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62357CB2-CD60-4B7A-8ED3-685BBD26F31E}"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9"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45" i="64" l="1"/>
  <c r="E1045" i="64"/>
  <c r="DL1044" i="64"/>
  <c r="DK1044" i="64"/>
  <c r="DJ1044" i="64"/>
  <c r="DI1044" i="64"/>
  <c r="DH1044" i="64"/>
  <c r="DG1044" i="64"/>
  <c r="DF1044" i="64"/>
  <c r="DE1044" i="64"/>
  <c r="DD1044" i="64"/>
  <c r="DC1044" i="64"/>
  <c r="DB1044" i="64"/>
  <c r="DA1044" i="64"/>
  <c r="CZ1044" i="64"/>
  <c r="CY1044" i="64"/>
  <c r="CX1044" i="64"/>
  <c r="CW1044" i="64"/>
  <c r="CV1044" i="64"/>
  <c r="CU1044" i="64"/>
  <c r="CT1044" i="64"/>
  <c r="CS1044" i="64"/>
  <c r="CR1044" i="64"/>
  <c r="CQ1044" i="64"/>
  <c r="CP1044" i="64"/>
  <c r="CO1044" i="64"/>
  <c r="CL1044" i="64"/>
  <c r="CK1044" i="64"/>
  <c r="CJ1044" i="64"/>
  <c r="CI1044" i="64"/>
  <c r="CH1044" i="64"/>
  <c r="CG1044" i="64"/>
  <c r="CF1044" i="64"/>
  <c r="CE1044" i="64"/>
  <c r="CD1044" i="64"/>
  <c r="CC1044" i="64"/>
  <c r="CB1044" i="64"/>
  <c r="CA1044" i="64"/>
  <c r="BZ1044" i="64"/>
  <c r="BY1044" i="64"/>
  <c r="BX1044" i="64"/>
  <c r="BW1044" i="64"/>
  <c r="BV1044" i="64"/>
  <c r="BU1044" i="64"/>
  <c r="BT1044" i="64"/>
  <c r="BS1044" i="64"/>
  <c r="BR1044" i="64"/>
  <c r="BQ1044" i="64"/>
  <c r="BP1044" i="64"/>
  <c r="BO1044" i="64"/>
  <c r="BN1044" i="64"/>
  <c r="BM1044" i="64"/>
  <c r="BL1044" i="64"/>
  <c r="BK1044" i="64"/>
  <c r="BJ1044" i="64"/>
  <c r="BI1044" i="64"/>
  <c r="BH1044" i="64"/>
  <c r="BG1044" i="64"/>
  <c r="BF1044" i="64"/>
  <c r="BE1044" i="64"/>
  <c r="BD1044" i="64"/>
  <c r="BC1044" i="64"/>
  <c r="BB1044" i="64"/>
  <c r="BA1044" i="64"/>
  <c r="AZ1044" i="64"/>
  <c r="AY1044" i="64"/>
  <c r="AX1044" i="64"/>
  <c r="AW1044" i="64"/>
  <c r="AV1044" i="64"/>
  <c r="AU1044" i="64"/>
  <c r="AT1044" i="64"/>
  <c r="AS1044" i="64"/>
  <c r="AR1044" i="64"/>
  <c r="AQ1044" i="64"/>
  <c r="AP1044" i="64"/>
  <c r="AO1044" i="64"/>
  <c r="AN1044" i="64"/>
  <c r="AM1044" i="64"/>
  <c r="AL1044" i="64"/>
  <c r="AK1044" i="64"/>
  <c r="AJ1044" i="64"/>
  <c r="AI1044" i="64"/>
  <c r="AH1044" i="64"/>
  <c r="AG1044" i="64"/>
  <c r="AF1044" i="64"/>
  <c r="AE1044" i="64"/>
  <c r="AD1044" i="64"/>
  <c r="AC1044" i="64"/>
  <c r="AB1044" i="64"/>
  <c r="AA1044" i="64"/>
  <c r="Z1044" i="64"/>
  <c r="Y1044" i="64"/>
  <c r="X1044" i="64"/>
  <c r="W1044" i="64"/>
  <c r="V1044" i="64"/>
  <c r="U1044" i="64"/>
  <c r="T1044" i="64"/>
  <c r="S1044" i="64"/>
  <c r="G1044" i="64"/>
  <c r="E1044" i="64"/>
  <c r="G1043" i="64"/>
  <c r="E1043" i="64"/>
  <c r="G1042" i="64"/>
  <c r="E1042" i="64"/>
  <c r="G1041" i="64"/>
  <c r="E1041" i="64"/>
  <c r="G1040" i="64"/>
  <c r="E1040" i="64"/>
  <c r="G1039" i="64"/>
  <c r="E1039" i="64"/>
  <c r="G1038" i="64"/>
  <c r="E1038" i="64"/>
  <c r="E1037" i="64"/>
  <c r="E1036" i="64"/>
  <c r="E1035" i="64"/>
  <c r="G1034" i="64"/>
  <c r="G1036" i="64" s="1"/>
  <c r="E1034" i="64"/>
  <c r="E1019" i="64"/>
  <c r="B1019" i="64" s="1"/>
  <c r="E1018" i="64"/>
  <c r="B1018" i="64" s="1"/>
  <c r="E1017" i="64"/>
  <c r="DL1015" i="64"/>
  <c r="DK1015" i="64"/>
  <c r="DJ1015" i="64"/>
  <c r="DI1015" i="64"/>
  <c r="DH1015" i="64"/>
  <c r="DG1015" i="64"/>
  <c r="DF1015" i="64"/>
  <c r="DE1015" i="64"/>
  <c r="DD1015" i="64"/>
  <c r="DC1015" i="64"/>
  <c r="DB1015" i="64"/>
  <c r="DA1015" i="64"/>
  <c r="CZ1015" i="64"/>
  <c r="CY1015" i="64"/>
  <c r="CX1015" i="64"/>
  <c r="CW1015" i="64"/>
  <c r="CV1015" i="64"/>
  <c r="CU1015" i="64"/>
  <c r="CT1015" i="64"/>
  <c r="CS1015" i="64"/>
  <c r="CR1015" i="64"/>
  <c r="CQ1015" i="64"/>
  <c r="CP1015" i="64"/>
  <c r="CO1015" i="64"/>
  <c r="CL1015" i="64"/>
  <c r="CK1015" i="64"/>
  <c r="CJ1015" i="64"/>
  <c r="CI1015" i="64"/>
  <c r="CH1015" i="64"/>
  <c r="CG1015" i="64"/>
  <c r="CF1015" i="64"/>
  <c r="CE1015" i="64"/>
  <c r="CD1015" i="64"/>
  <c r="CC1015" i="64"/>
  <c r="CB1015" i="64"/>
  <c r="CA1015" i="64"/>
  <c r="BZ1015" i="64"/>
  <c r="BY1015" i="64"/>
  <c r="BX1015" i="64"/>
  <c r="BW1015" i="64"/>
  <c r="BV1015" i="64"/>
  <c r="BU1015" i="64"/>
  <c r="BT1015" i="64"/>
  <c r="BS1015" i="64"/>
  <c r="BR1015" i="64"/>
  <c r="BQ1015" i="64"/>
  <c r="BP1015" i="64"/>
  <c r="BO1015" i="64"/>
  <c r="BN1015" i="64"/>
  <c r="BM1015" i="64"/>
  <c r="BL1015" i="64"/>
  <c r="BK1015" i="64"/>
  <c r="BJ1015" i="64"/>
  <c r="BI1015" i="64"/>
  <c r="BH1015" i="64"/>
  <c r="BG1015" i="64"/>
  <c r="BF1015" i="64"/>
  <c r="BE1015" i="64"/>
  <c r="BD1015" i="64"/>
  <c r="BC1015" i="64"/>
  <c r="BB1015" i="64"/>
  <c r="BA1015" i="64"/>
  <c r="AZ1015" i="64"/>
  <c r="AY1015" i="64"/>
  <c r="AX1015" i="64"/>
  <c r="AW1015" i="64"/>
  <c r="AV1015" i="64"/>
  <c r="AU1015" i="64"/>
  <c r="AT1015" i="64"/>
  <c r="AS1015" i="64"/>
  <c r="AR1015" i="64"/>
  <c r="AQ1015" i="64"/>
  <c r="AP1015" i="64"/>
  <c r="AO1015" i="64"/>
  <c r="AN1015" i="64"/>
  <c r="AM1015" i="64"/>
  <c r="AL1015" i="64"/>
  <c r="AK1015" i="64"/>
  <c r="AJ1015" i="64"/>
  <c r="AI1015" i="64"/>
  <c r="AH1015" i="64"/>
  <c r="AG1015" i="64"/>
  <c r="AF1015" i="64"/>
  <c r="AE1015" i="64"/>
  <c r="AD1015" i="64"/>
  <c r="AC1015" i="64"/>
  <c r="AB1015" i="64"/>
  <c r="AA1015" i="64"/>
  <c r="Z1015" i="64"/>
  <c r="Y1015" i="64"/>
  <c r="X1015" i="64"/>
  <c r="W1015" i="64"/>
  <c r="V1015" i="64"/>
  <c r="U1015" i="64"/>
  <c r="T1015" i="64"/>
  <c r="S1015" i="64"/>
  <c r="S150" i="64"/>
  <c r="N6" i="861"/>
  <c r="N5" i="861"/>
  <c r="R22" i="861"/>
  <c r="Q22" i="861"/>
  <c r="J22" i="861"/>
  <c r="I22" i="861"/>
  <c r="G22" i="861"/>
  <c r="F22" i="861"/>
  <c r="D22" i="861"/>
  <c r="C22" i="861"/>
  <c r="B22" i="861"/>
  <c r="R17" i="861"/>
  <c r="Q17" i="861"/>
  <c r="J17" i="861"/>
  <c r="I17" i="861"/>
  <c r="G17" i="861"/>
  <c r="F17" i="861"/>
  <c r="D17" i="861"/>
  <c r="C17" i="861"/>
  <c r="B17" i="861"/>
  <c r="CN2" i="1169"/>
  <c r="CN7" i="1169" s="1"/>
  <c r="CP2" i="1169"/>
  <c r="CP7" i="1169" s="1"/>
  <c r="CO3" i="1169"/>
  <c r="CO7" i="1169"/>
  <c r="CO8" i="1169"/>
  <c r="E11" i="1169"/>
  <c r="E12" i="1169"/>
  <c r="B12" i="1169" s="1"/>
  <c r="E13" i="1169"/>
  <c r="B13" i="1169" s="1"/>
  <c r="E14" i="1169"/>
  <c r="E15" i="1169"/>
  <c r="B15" i="1169" s="1"/>
  <c r="E16" i="1169"/>
  <c r="B16" i="1169" s="1"/>
  <c r="E17" i="1169"/>
  <c r="B17" i="1169" s="1"/>
  <c r="E18" i="1169"/>
  <c r="B18" i="1169" s="1"/>
  <c r="E19" i="1169"/>
  <c r="B19" i="1169" s="1"/>
  <c r="E20" i="1169"/>
  <c r="B20" i="1169" s="1"/>
  <c r="E21" i="1169"/>
  <c r="B21" i="1169" s="1"/>
  <c r="E23" i="1169"/>
  <c r="E24" i="1169"/>
  <c r="E25" i="1169"/>
  <c r="E26" i="1169"/>
  <c r="E27" i="1169"/>
  <c r="E28" i="1169"/>
  <c r="E29" i="1169"/>
  <c r="E30" i="1169"/>
  <c r="E31" i="1169"/>
  <c r="K31" i="1169"/>
  <c r="E32" i="1169"/>
  <c r="E33" i="1169"/>
  <c r="E34" i="1169"/>
  <c r="E35" i="1169"/>
  <c r="E36" i="1169"/>
  <c r="E17" i="861" s="1"/>
  <c r="E37" i="1169"/>
  <c r="E38" i="1169"/>
  <c r="E39" i="1169"/>
  <c r="E40" i="1169"/>
  <c r="E41" i="1169"/>
  <c r="E42" i="1169"/>
  <c r="E43" i="1169"/>
  <c r="E44" i="1169"/>
  <c r="E45" i="1169"/>
  <c r="E46" i="1169"/>
  <c r="E47" i="1169"/>
  <c r="E48" i="1169"/>
  <c r="E49" i="1169"/>
  <c r="E50" i="1169"/>
  <c r="E51" i="1169"/>
  <c r="E22" i="861" s="1"/>
  <c r="E52" i="1169"/>
  <c r="E53" i="1169"/>
  <c r="E54" i="1169"/>
  <c r="E55" i="1169"/>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953" i="64"/>
  <c r="E953" i="64"/>
  <c r="DL952" i="64"/>
  <c r="DK952" i="64"/>
  <c r="DJ952" i="64"/>
  <c r="DI952" i="64"/>
  <c r="DH952" i="64"/>
  <c r="DG952" i="64"/>
  <c r="DF952" i="64"/>
  <c r="DE952" i="64"/>
  <c r="DD952" i="64"/>
  <c r="DC952" i="64"/>
  <c r="DB952" i="64"/>
  <c r="DA952" i="64"/>
  <c r="CZ952" i="64"/>
  <c r="CY952" i="64"/>
  <c r="CX952" i="64"/>
  <c r="CW952" i="64"/>
  <c r="CV952" i="64"/>
  <c r="CU952" i="64"/>
  <c r="CT952" i="64"/>
  <c r="CS952" i="64"/>
  <c r="CR952" i="64"/>
  <c r="CQ952" i="64"/>
  <c r="CP952" i="64"/>
  <c r="CO952" i="64"/>
  <c r="CL952" i="64"/>
  <c r="CK952" i="64"/>
  <c r="CJ952" i="64"/>
  <c r="CI952" i="64"/>
  <c r="CH952" i="64"/>
  <c r="CG952" i="64"/>
  <c r="CF952" i="64"/>
  <c r="CE952" i="64"/>
  <c r="CD952" i="64"/>
  <c r="CC952" i="64"/>
  <c r="CB952" i="64"/>
  <c r="CA952" i="64"/>
  <c r="BZ952" i="64"/>
  <c r="BY952" i="64"/>
  <c r="BX952" i="64"/>
  <c r="BW952" i="64"/>
  <c r="BV952" i="64"/>
  <c r="BU952" i="64"/>
  <c r="BT952" i="64"/>
  <c r="BS952" i="64"/>
  <c r="BR952" i="64"/>
  <c r="BQ952" i="64"/>
  <c r="BP952" i="64"/>
  <c r="BO952" i="64"/>
  <c r="BN952" i="64"/>
  <c r="BM952" i="64"/>
  <c r="BL952" i="64"/>
  <c r="BK952" i="64"/>
  <c r="BJ952" i="64"/>
  <c r="BI952" i="64"/>
  <c r="BH952" i="64"/>
  <c r="BG952" i="64"/>
  <c r="BF952" i="64"/>
  <c r="BE952" i="64"/>
  <c r="BD952" i="64"/>
  <c r="BC952" i="64"/>
  <c r="BB952" i="64"/>
  <c r="BA952" i="64"/>
  <c r="AZ952" i="64"/>
  <c r="AY952" i="64"/>
  <c r="AX952" i="64"/>
  <c r="AW952" i="64"/>
  <c r="AV952" i="64"/>
  <c r="AU952" i="64"/>
  <c r="AT952" i="64"/>
  <c r="AS952" i="64"/>
  <c r="AR952" i="64"/>
  <c r="AQ952" i="64"/>
  <c r="AP952" i="64"/>
  <c r="AO952" i="64"/>
  <c r="AN952" i="64"/>
  <c r="AM952" i="64"/>
  <c r="AL952" i="64"/>
  <c r="AK952" i="64"/>
  <c r="AJ952" i="64"/>
  <c r="AI952" i="64"/>
  <c r="AH952" i="64"/>
  <c r="AG952" i="64"/>
  <c r="AF952" i="64"/>
  <c r="AE952" i="64"/>
  <c r="AD952" i="64"/>
  <c r="AC952" i="64"/>
  <c r="AB952" i="64"/>
  <c r="AA952" i="64"/>
  <c r="Z952" i="64"/>
  <c r="Y952" i="64"/>
  <c r="X952" i="64"/>
  <c r="W952" i="64"/>
  <c r="V952" i="64"/>
  <c r="U952" i="64"/>
  <c r="T952" i="64"/>
  <c r="S952" i="64"/>
  <c r="G952" i="64"/>
  <c r="E952" i="64"/>
  <c r="G951" i="64"/>
  <c r="E951" i="64"/>
  <c r="DL950" i="64"/>
  <c r="DK950" i="64"/>
  <c r="DJ950" i="64"/>
  <c r="DI950" i="64"/>
  <c r="DH950" i="64"/>
  <c r="DG950" i="64"/>
  <c r="DF950" i="64"/>
  <c r="DE950" i="64"/>
  <c r="DD950" i="64"/>
  <c r="DC950" i="64"/>
  <c r="DB950" i="64"/>
  <c r="DA950" i="64"/>
  <c r="CZ950" i="64"/>
  <c r="CY950" i="64"/>
  <c r="CX950" i="64"/>
  <c r="CW950" i="64"/>
  <c r="CV950" i="64"/>
  <c r="CU950" i="64"/>
  <c r="CT950" i="64"/>
  <c r="CS950" i="64"/>
  <c r="CR950" i="64"/>
  <c r="CQ950" i="64"/>
  <c r="CP950" i="64"/>
  <c r="CO950" i="64"/>
  <c r="CL950" i="64"/>
  <c r="CK950" i="64"/>
  <c r="CJ950" i="64"/>
  <c r="CI950" i="64"/>
  <c r="CH950" i="64"/>
  <c r="CG950" i="64"/>
  <c r="CF950" i="64"/>
  <c r="CE950" i="64"/>
  <c r="CD950" i="64"/>
  <c r="CC950" i="64"/>
  <c r="CB950" i="64"/>
  <c r="CA950" i="64"/>
  <c r="BZ950" i="64"/>
  <c r="BY950" i="64"/>
  <c r="BX950" i="64"/>
  <c r="BW950" i="64"/>
  <c r="BV950" i="64"/>
  <c r="BU950" i="64"/>
  <c r="BT950" i="64"/>
  <c r="BS950" i="64"/>
  <c r="BR950" i="64"/>
  <c r="BQ950" i="64"/>
  <c r="BP950" i="64"/>
  <c r="BO950" i="64"/>
  <c r="BN950" i="64"/>
  <c r="BM950" i="64"/>
  <c r="BL950" i="64"/>
  <c r="BK950" i="64"/>
  <c r="BJ950" i="64"/>
  <c r="BI950" i="64"/>
  <c r="BH950" i="64"/>
  <c r="BG950" i="64"/>
  <c r="BF950" i="64"/>
  <c r="BE950" i="64"/>
  <c r="BD950" i="64"/>
  <c r="BC950" i="64"/>
  <c r="BB950" i="64"/>
  <c r="BA950" i="64"/>
  <c r="AZ950" i="64"/>
  <c r="AY950" i="64"/>
  <c r="AX950" i="64"/>
  <c r="AW950" i="64"/>
  <c r="AV950" i="64"/>
  <c r="AU950" i="64"/>
  <c r="AT950" i="64"/>
  <c r="AS950" i="64"/>
  <c r="AR950" i="64"/>
  <c r="AQ950" i="64"/>
  <c r="AP950" i="64"/>
  <c r="AO950" i="64"/>
  <c r="AN950" i="64"/>
  <c r="AM950" i="64"/>
  <c r="AL950" i="64"/>
  <c r="AK950" i="64"/>
  <c r="AJ950" i="64"/>
  <c r="AI950" i="64"/>
  <c r="AH950" i="64"/>
  <c r="AG950" i="64"/>
  <c r="AF950" i="64"/>
  <c r="AE950" i="64"/>
  <c r="AD950" i="64"/>
  <c r="AC950" i="64"/>
  <c r="AB950" i="64"/>
  <c r="AA950" i="64"/>
  <c r="Z950" i="64"/>
  <c r="Y950" i="64"/>
  <c r="X950" i="64"/>
  <c r="W950" i="64"/>
  <c r="V950" i="64"/>
  <c r="U950" i="64"/>
  <c r="T950" i="64"/>
  <c r="S950" i="64"/>
  <c r="G950" i="64"/>
  <c r="E950" i="64"/>
  <c r="G949" i="64"/>
  <c r="E949" i="64"/>
  <c r="G948" i="64"/>
  <c r="E948" i="64"/>
  <c r="G947" i="64"/>
  <c r="G943" i="64" s="1"/>
  <c r="E947" i="64"/>
  <c r="G946" i="64"/>
  <c r="G944" i="64" s="1"/>
  <c r="G942" i="64" s="1"/>
  <c r="E946" i="64"/>
  <c r="E945" i="64"/>
  <c r="E944" i="64"/>
  <c r="E943" i="64"/>
  <c r="B943" i="64" s="1"/>
  <c r="E942" i="64"/>
  <c r="E941" i="64"/>
  <c r="K774" i="64"/>
  <c r="L774" i="64"/>
  <c r="M774" i="64"/>
  <c r="N774" i="64"/>
  <c r="O774" i="64"/>
  <c r="P774" i="64"/>
  <c r="R774" i="64"/>
  <c r="E1170" i="64"/>
  <c r="E1171" i="64"/>
  <c r="E1172" i="64"/>
  <c r="E768" i="64"/>
  <c r="E769" i="64"/>
  <c r="E770" i="64"/>
  <c r="E767" i="64"/>
  <c r="E766" i="64"/>
  <c r="E765" i="64"/>
  <c r="E764" i="64"/>
  <c r="E763" i="64"/>
  <c r="E762" i="64"/>
  <c r="E761" i="64"/>
  <c r="E760" i="64"/>
  <c r="E759" i="64"/>
  <c r="E758" i="64"/>
  <c r="E757" i="64"/>
  <c r="E756" i="64"/>
  <c r="E755" i="64"/>
  <c r="E754" i="64"/>
  <c r="E753" i="64"/>
  <c r="E777" i="64"/>
  <c r="E778" i="64"/>
  <c r="E722" i="64"/>
  <c r="E723" i="64"/>
  <c r="E724" i="64"/>
  <c r="E725" i="64"/>
  <c r="E726" i="64"/>
  <c r="E727" i="64"/>
  <c r="E728" i="64"/>
  <c r="E729" i="64"/>
  <c r="E730" i="64"/>
  <c r="E731" i="64"/>
  <c r="E732" i="64"/>
  <c r="E733" i="64"/>
  <c r="E734" i="64"/>
  <c r="E735" i="64"/>
  <c r="E736" i="64"/>
  <c r="E737" i="64"/>
  <c r="E738" i="64"/>
  <c r="E739" i="64"/>
  <c r="E740" i="64"/>
  <c r="E741" i="64"/>
  <c r="E742" i="64"/>
  <c r="E743" i="64"/>
  <c r="E744" i="64"/>
  <c r="E745" i="64"/>
  <c r="E746" i="64"/>
  <c r="E747" i="64"/>
  <c r="E748" i="64"/>
  <c r="E749" i="64"/>
  <c r="E750" i="64"/>
  <c r="E751" i="64"/>
  <c r="E752" i="64"/>
  <c r="E771" i="64"/>
  <c r="E772" i="64"/>
  <c r="E773" i="64"/>
  <c r="E774" i="64"/>
  <c r="E775" i="64"/>
  <c r="E776" i="64"/>
  <c r="CM714" i="64"/>
  <c r="CN714" i="64"/>
  <c r="E720" i="64"/>
  <c r="E721" i="64"/>
  <c r="G778" i="64"/>
  <c r="G777" i="64"/>
  <c r="G776" i="64"/>
  <c r="G775" i="64"/>
  <c r="G774" i="64"/>
  <c r="DL773" i="64"/>
  <c r="DK773" i="64"/>
  <c r="DJ773" i="64"/>
  <c r="DI773" i="64"/>
  <c r="DH773" i="64"/>
  <c r="DG773" i="64"/>
  <c r="DF773" i="64"/>
  <c r="DE773" i="64"/>
  <c r="DD773" i="64"/>
  <c r="DC773" i="64"/>
  <c r="DB773" i="64"/>
  <c r="DA773" i="64"/>
  <c r="CZ773" i="64"/>
  <c r="CY773" i="64"/>
  <c r="CX773" i="64"/>
  <c r="CW773" i="64"/>
  <c r="CV773" i="64"/>
  <c r="CU773" i="64"/>
  <c r="CT773" i="64"/>
  <c r="CS773" i="64"/>
  <c r="CR773" i="64"/>
  <c r="CQ773" i="64"/>
  <c r="CP773" i="64"/>
  <c r="CO773" i="64"/>
  <c r="CN773" i="64"/>
  <c r="CM773" i="64"/>
  <c r="CL773" i="64"/>
  <c r="CK773" i="64"/>
  <c r="CJ773" i="64"/>
  <c r="CI773" i="64"/>
  <c r="CH773" i="64"/>
  <c r="CG773" i="64"/>
  <c r="CF773" i="64"/>
  <c r="CE773" i="64"/>
  <c r="CD773" i="64"/>
  <c r="CC773" i="64"/>
  <c r="CB773" i="64"/>
  <c r="CA773" i="64"/>
  <c r="BZ773" i="64"/>
  <c r="BY773" i="64"/>
  <c r="BX773" i="64"/>
  <c r="BW773" i="64"/>
  <c r="BV773" i="64"/>
  <c r="BU773" i="64"/>
  <c r="BT773" i="64"/>
  <c r="BS773" i="64"/>
  <c r="BR773" i="64"/>
  <c r="BQ773" i="64"/>
  <c r="BP773" i="64"/>
  <c r="BO773" i="64"/>
  <c r="BN773" i="64"/>
  <c r="BM773" i="64"/>
  <c r="BL773" i="64"/>
  <c r="BK773" i="64"/>
  <c r="BJ773" i="64"/>
  <c r="BI773" i="64"/>
  <c r="BH773" i="64"/>
  <c r="BG773" i="64"/>
  <c r="BF773" i="64"/>
  <c r="BE773" i="64"/>
  <c r="BD773" i="64"/>
  <c r="BC773" i="64"/>
  <c r="BB773" i="64"/>
  <c r="BA773" i="64"/>
  <c r="AZ773" i="64"/>
  <c r="AY773" i="64"/>
  <c r="AX773" i="64"/>
  <c r="AW773" i="64"/>
  <c r="AV773" i="64"/>
  <c r="AU773" i="64"/>
  <c r="AT773" i="64"/>
  <c r="AS773" i="64"/>
  <c r="AR773" i="64"/>
  <c r="AQ773" i="64"/>
  <c r="AP773" i="64"/>
  <c r="AO773" i="64"/>
  <c r="AN773" i="64"/>
  <c r="AM773" i="64"/>
  <c r="AL773" i="64"/>
  <c r="AK773" i="64"/>
  <c r="AJ773" i="64"/>
  <c r="AI773" i="64"/>
  <c r="AH773" i="64"/>
  <c r="AG773" i="64"/>
  <c r="AF773" i="64"/>
  <c r="AE773" i="64"/>
  <c r="AD773" i="64"/>
  <c r="AC773" i="64"/>
  <c r="AB773" i="64"/>
  <c r="AA773" i="64"/>
  <c r="Z773" i="64"/>
  <c r="Y773" i="64"/>
  <c r="X773" i="64"/>
  <c r="W773" i="64"/>
  <c r="V773" i="64"/>
  <c r="U773" i="64"/>
  <c r="T773" i="64"/>
  <c r="S773" i="64"/>
  <c r="G773" i="64"/>
  <c r="G772" i="64"/>
  <c r="G736" i="64" s="1"/>
  <c r="G771" i="64"/>
  <c r="E719" i="64"/>
  <c r="DL713" i="64"/>
  <c r="DK713" i="64"/>
  <c r="DJ713" i="64"/>
  <c r="DI713" i="64"/>
  <c r="DH713" i="64"/>
  <c r="DG713" i="64"/>
  <c r="DF713" i="64"/>
  <c r="DE713" i="64"/>
  <c r="DD713" i="64"/>
  <c r="DC713" i="64"/>
  <c r="DB713" i="64"/>
  <c r="DA713" i="64"/>
  <c r="CZ713" i="64"/>
  <c r="CY713" i="64"/>
  <c r="CX713" i="64"/>
  <c r="CW713" i="64"/>
  <c r="CV713" i="64"/>
  <c r="CU713" i="64"/>
  <c r="CT713" i="64"/>
  <c r="CS713" i="64"/>
  <c r="CR713" i="64"/>
  <c r="CQ713" i="64"/>
  <c r="CP713" i="64"/>
  <c r="CO713" i="64"/>
  <c r="CN713" i="64"/>
  <c r="CM713" i="64"/>
  <c r="CL713" i="64"/>
  <c r="CK713" i="64"/>
  <c r="CJ713" i="64"/>
  <c r="CI713" i="64"/>
  <c r="CH713" i="64"/>
  <c r="CG713" i="64"/>
  <c r="CF713" i="64"/>
  <c r="CE713" i="64"/>
  <c r="CD713" i="64"/>
  <c r="CC713" i="64"/>
  <c r="CB713" i="64"/>
  <c r="CA713" i="64"/>
  <c r="BZ713" i="64"/>
  <c r="BY713" i="64"/>
  <c r="BX713" i="64"/>
  <c r="BW713" i="64"/>
  <c r="BV713" i="64"/>
  <c r="BU713" i="64"/>
  <c r="BT713" i="64"/>
  <c r="BS713" i="64"/>
  <c r="BR713" i="64"/>
  <c r="BQ713" i="64"/>
  <c r="BP713" i="64"/>
  <c r="BO713" i="64"/>
  <c r="BN713" i="64"/>
  <c r="BM713" i="64"/>
  <c r="BL713" i="64"/>
  <c r="BK713" i="64"/>
  <c r="BJ713" i="64"/>
  <c r="BI713" i="64"/>
  <c r="BH713" i="64"/>
  <c r="BG713" i="64"/>
  <c r="BF713" i="64"/>
  <c r="BE713" i="64"/>
  <c r="BD713" i="64"/>
  <c r="BC713" i="64"/>
  <c r="BB713" i="64"/>
  <c r="BA713" i="64"/>
  <c r="AZ713" i="64"/>
  <c r="AY713" i="64"/>
  <c r="AX713" i="64"/>
  <c r="AW713" i="64"/>
  <c r="AV713" i="64"/>
  <c r="AU713" i="64"/>
  <c r="AT713" i="64"/>
  <c r="AS713" i="64"/>
  <c r="AR713" i="64"/>
  <c r="AQ713" i="64"/>
  <c r="AP713" i="64"/>
  <c r="AO713" i="64"/>
  <c r="AN713" i="64"/>
  <c r="AM713" i="64"/>
  <c r="AL713" i="64"/>
  <c r="AK713" i="64"/>
  <c r="AJ713" i="64"/>
  <c r="AI713" i="64"/>
  <c r="AH713" i="64"/>
  <c r="AG713" i="64"/>
  <c r="AF713" i="64"/>
  <c r="AE713" i="64"/>
  <c r="AD713" i="64"/>
  <c r="AC713" i="64"/>
  <c r="AB713" i="64"/>
  <c r="AA713" i="64"/>
  <c r="Z713" i="64"/>
  <c r="Y713" i="64"/>
  <c r="X713" i="64"/>
  <c r="W713" i="64"/>
  <c r="V713" i="64"/>
  <c r="U713" i="64"/>
  <c r="T713" i="64"/>
  <c r="S713"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931" i="64"/>
  <c r="E931" i="64"/>
  <c r="DL930" i="64"/>
  <c r="DK930" i="64"/>
  <c r="DJ930" i="64"/>
  <c r="DI930" i="64"/>
  <c r="DH930" i="64"/>
  <c r="DG930" i="64"/>
  <c r="DF930" i="64"/>
  <c r="DE930" i="64"/>
  <c r="DD930" i="64"/>
  <c r="DC930" i="64"/>
  <c r="DB930" i="64"/>
  <c r="DA930" i="64"/>
  <c r="CZ930" i="64"/>
  <c r="CY930" i="64"/>
  <c r="CX930" i="64"/>
  <c r="CW930" i="64"/>
  <c r="CV930" i="64"/>
  <c r="CU930" i="64"/>
  <c r="CT930" i="64"/>
  <c r="CS930" i="64"/>
  <c r="CR930" i="64"/>
  <c r="CQ930" i="64"/>
  <c r="CP930" i="64"/>
  <c r="CO930" i="64"/>
  <c r="CL930" i="64"/>
  <c r="CK930" i="64"/>
  <c r="CJ930" i="64"/>
  <c r="CI930" i="64"/>
  <c r="CH930" i="64"/>
  <c r="CG930" i="64"/>
  <c r="CF930" i="64"/>
  <c r="CE930" i="64"/>
  <c r="CD930" i="64"/>
  <c r="CC930" i="64"/>
  <c r="CB930" i="64"/>
  <c r="CA930" i="64"/>
  <c r="BZ930" i="64"/>
  <c r="BY930" i="64"/>
  <c r="BX930" i="64"/>
  <c r="BW930" i="64"/>
  <c r="BV930" i="64"/>
  <c r="BU930" i="64"/>
  <c r="BT930" i="64"/>
  <c r="BS930" i="64"/>
  <c r="BR930" i="64"/>
  <c r="BQ930" i="64"/>
  <c r="BP930" i="64"/>
  <c r="BO930" i="64"/>
  <c r="BN930" i="64"/>
  <c r="BM930" i="64"/>
  <c r="BL930" i="64"/>
  <c r="BK930" i="64"/>
  <c r="BJ930" i="64"/>
  <c r="BI930" i="64"/>
  <c r="BH930" i="64"/>
  <c r="BG930" i="64"/>
  <c r="BF930" i="64"/>
  <c r="BE930" i="64"/>
  <c r="BD930" i="64"/>
  <c r="BC930" i="64"/>
  <c r="BB930" i="64"/>
  <c r="BA930" i="64"/>
  <c r="AZ930" i="64"/>
  <c r="AY930" i="64"/>
  <c r="AX930" i="64"/>
  <c r="AW930" i="64"/>
  <c r="AV930" i="64"/>
  <c r="AU930" i="64"/>
  <c r="AT930" i="64"/>
  <c r="AS930" i="64"/>
  <c r="AR930" i="64"/>
  <c r="AQ930" i="64"/>
  <c r="AP930" i="64"/>
  <c r="AO930" i="64"/>
  <c r="AN930" i="64"/>
  <c r="AM930" i="64"/>
  <c r="AL930" i="64"/>
  <c r="AK930" i="64"/>
  <c r="AJ930" i="64"/>
  <c r="AI930" i="64"/>
  <c r="AH930" i="64"/>
  <c r="AG930" i="64"/>
  <c r="AF930" i="64"/>
  <c r="AE930" i="64"/>
  <c r="AD930" i="64"/>
  <c r="AC930" i="64"/>
  <c r="AB930" i="64"/>
  <c r="AA930" i="64"/>
  <c r="Z930" i="64"/>
  <c r="Y930" i="64"/>
  <c r="X930" i="64"/>
  <c r="W930" i="64"/>
  <c r="V930" i="64"/>
  <c r="U930" i="64"/>
  <c r="T930" i="64"/>
  <c r="S930" i="64"/>
  <c r="G930" i="64"/>
  <c r="E930" i="64"/>
  <c r="G929" i="64"/>
  <c r="E929" i="64"/>
  <c r="DL928" i="64"/>
  <c r="DK928" i="64"/>
  <c r="DJ928" i="64"/>
  <c r="DI928" i="64"/>
  <c r="DH928" i="64"/>
  <c r="DG928" i="64"/>
  <c r="DF928" i="64"/>
  <c r="DE928" i="64"/>
  <c r="DD928" i="64"/>
  <c r="DC928" i="64"/>
  <c r="DB928" i="64"/>
  <c r="DA928" i="64"/>
  <c r="CZ928" i="64"/>
  <c r="CY928" i="64"/>
  <c r="CX928" i="64"/>
  <c r="CW928" i="64"/>
  <c r="CV928" i="64"/>
  <c r="CU928" i="64"/>
  <c r="CT928" i="64"/>
  <c r="CS928" i="64"/>
  <c r="CR928" i="64"/>
  <c r="CQ928" i="64"/>
  <c r="CP928" i="64"/>
  <c r="CO928" i="64"/>
  <c r="CL928" i="64"/>
  <c r="CK928" i="64"/>
  <c r="CJ928" i="64"/>
  <c r="CI928" i="64"/>
  <c r="CH928" i="64"/>
  <c r="CG928" i="64"/>
  <c r="CF928" i="64"/>
  <c r="CE928" i="64"/>
  <c r="CD928" i="64"/>
  <c r="CC928" i="64"/>
  <c r="CB928" i="64"/>
  <c r="CA928" i="64"/>
  <c r="BZ928" i="64"/>
  <c r="BY928" i="64"/>
  <c r="BX928" i="64"/>
  <c r="BW928" i="64"/>
  <c r="BV928" i="64"/>
  <c r="BU928" i="64"/>
  <c r="BT928" i="64"/>
  <c r="BS928" i="64"/>
  <c r="BR928" i="64"/>
  <c r="BQ928" i="64"/>
  <c r="BP928" i="64"/>
  <c r="BO928" i="64"/>
  <c r="BN928" i="64"/>
  <c r="BM928" i="64"/>
  <c r="BL928" i="64"/>
  <c r="BK928" i="64"/>
  <c r="BJ928" i="64"/>
  <c r="BI928" i="64"/>
  <c r="BH928" i="64"/>
  <c r="BG928" i="64"/>
  <c r="BF928" i="64"/>
  <c r="BE928" i="64"/>
  <c r="BD928" i="64"/>
  <c r="BC928" i="64"/>
  <c r="BB928" i="64"/>
  <c r="BA928" i="64"/>
  <c r="AZ928" i="64"/>
  <c r="AY928" i="64"/>
  <c r="AX928" i="64"/>
  <c r="AW928" i="64"/>
  <c r="AV928" i="64"/>
  <c r="AU928" i="64"/>
  <c r="AT928" i="64"/>
  <c r="AS928" i="64"/>
  <c r="AR928" i="64"/>
  <c r="AQ928" i="64"/>
  <c r="AP928" i="64"/>
  <c r="AO928" i="64"/>
  <c r="AN928" i="64"/>
  <c r="AM928" i="64"/>
  <c r="AL928" i="64"/>
  <c r="AK928" i="64"/>
  <c r="AJ928" i="64"/>
  <c r="AI928" i="64"/>
  <c r="AH928" i="64"/>
  <c r="AG928" i="64"/>
  <c r="AF928" i="64"/>
  <c r="AE928" i="64"/>
  <c r="AD928" i="64"/>
  <c r="AC928" i="64"/>
  <c r="AB928" i="64"/>
  <c r="AA928" i="64"/>
  <c r="Z928" i="64"/>
  <c r="Y928" i="64"/>
  <c r="X928" i="64"/>
  <c r="W928" i="64"/>
  <c r="V928" i="64"/>
  <c r="U928" i="64"/>
  <c r="T928" i="64"/>
  <c r="S928" i="64"/>
  <c r="G928" i="64"/>
  <c r="E928" i="64"/>
  <c r="G927" i="64"/>
  <c r="E927" i="64"/>
  <c r="G926" i="64"/>
  <c r="E926" i="64"/>
  <c r="G925" i="64"/>
  <c r="G918" i="64" s="1"/>
  <c r="E925" i="64"/>
  <c r="G924" i="64"/>
  <c r="G919" i="64" s="1"/>
  <c r="G917" i="64" s="1"/>
  <c r="E924" i="64"/>
  <c r="E923" i="64"/>
  <c r="E922" i="64"/>
  <c r="E921" i="64"/>
  <c r="E920" i="64"/>
  <c r="E919" i="64"/>
  <c r="E918" i="64"/>
  <c r="B918" i="64" s="1"/>
  <c r="E917" i="64"/>
  <c r="E916" i="64"/>
  <c r="G193" i="64"/>
  <c r="E493" i="64"/>
  <c r="E511" i="64"/>
  <c r="E709" i="64"/>
  <c r="T704" i="64"/>
  <c r="U704" i="64"/>
  <c r="V704" i="64"/>
  <c r="W704" i="64"/>
  <c r="X704" i="64"/>
  <c r="Y704" i="64"/>
  <c r="Z704" i="64"/>
  <c r="AA704" i="64"/>
  <c r="AB704" i="64"/>
  <c r="AC704" i="64"/>
  <c r="AD704" i="64"/>
  <c r="AE704" i="64"/>
  <c r="AF704" i="64"/>
  <c r="AG704" i="64"/>
  <c r="AH704" i="64"/>
  <c r="AI704" i="64"/>
  <c r="AJ704" i="64"/>
  <c r="AK704" i="64"/>
  <c r="AL704" i="64"/>
  <c r="AM704" i="64"/>
  <c r="AN704" i="64"/>
  <c r="AO704" i="64"/>
  <c r="AP704" i="64"/>
  <c r="AQ704" i="64"/>
  <c r="AR704" i="64"/>
  <c r="AS704" i="64"/>
  <c r="AT704" i="64"/>
  <c r="AU704" i="64"/>
  <c r="AV704" i="64"/>
  <c r="AW704" i="64"/>
  <c r="AX704" i="64"/>
  <c r="AY704" i="64"/>
  <c r="AZ704" i="64"/>
  <c r="BA704" i="64"/>
  <c r="BB704" i="64"/>
  <c r="BC704" i="64"/>
  <c r="BD704" i="64"/>
  <c r="BE704" i="64"/>
  <c r="BF704" i="64"/>
  <c r="BG704" i="64"/>
  <c r="BH704" i="64"/>
  <c r="BI704" i="64"/>
  <c r="BJ704" i="64"/>
  <c r="BK704" i="64"/>
  <c r="BL704" i="64"/>
  <c r="BM704" i="64"/>
  <c r="BN704" i="64"/>
  <c r="BO704" i="64"/>
  <c r="BP704" i="64"/>
  <c r="BQ704" i="64"/>
  <c r="BR704" i="64"/>
  <c r="BS704" i="64"/>
  <c r="BT704" i="64"/>
  <c r="BU704" i="64"/>
  <c r="BV704" i="64"/>
  <c r="BW704" i="64"/>
  <c r="BX704" i="64"/>
  <c r="BY704" i="64"/>
  <c r="BZ704" i="64"/>
  <c r="CA704" i="64"/>
  <c r="CB704" i="64"/>
  <c r="CC704" i="64"/>
  <c r="CD704" i="64"/>
  <c r="CE704" i="64"/>
  <c r="CF704" i="64"/>
  <c r="CG704" i="64"/>
  <c r="CH704" i="64"/>
  <c r="CI704" i="64"/>
  <c r="CJ704" i="64"/>
  <c r="CK704" i="64"/>
  <c r="CL704" i="64"/>
  <c r="CM704" i="64"/>
  <c r="CN704" i="64"/>
  <c r="CO704" i="64"/>
  <c r="CP704" i="64"/>
  <c r="CQ704" i="64"/>
  <c r="CR704" i="64"/>
  <c r="CS704" i="64"/>
  <c r="CT704" i="64"/>
  <c r="CU704" i="64"/>
  <c r="CV704" i="64"/>
  <c r="CW704" i="64"/>
  <c r="CX704" i="64"/>
  <c r="CY704" i="64"/>
  <c r="CZ704" i="64"/>
  <c r="DA704" i="64"/>
  <c r="DB704" i="64"/>
  <c r="DC704" i="64"/>
  <c r="DD704" i="64"/>
  <c r="DE704" i="64"/>
  <c r="DF704" i="64"/>
  <c r="DG704" i="64"/>
  <c r="DH704" i="64"/>
  <c r="DI704" i="64"/>
  <c r="DJ704" i="64"/>
  <c r="DK704" i="64"/>
  <c r="DL704" i="64"/>
  <c r="S704" i="64"/>
  <c r="G705" i="64"/>
  <c r="G706" i="64"/>
  <c r="G707" i="64"/>
  <c r="G708" i="64"/>
  <c r="G709" i="64"/>
  <c r="G704" i="64"/>
  <c r="G702" i="64"/>
  <c r="G700" i="64" s="1"/>
  <c r="S688" i="64"/>
  <c r="S689" i="64" s="1"/>
  <c r="S705" i="64" s="1"/>
  <c r="U688" i="64"/>
  <c r="U689" i="64" s="1"/>
  <c r="U705" i="64" s="1"/>
  <c r="V688" i="64"/>
  <c r="V689" i="64" s="1"/>
  <c r="V705" i="64" s="1"/>
  <c r="W688" i="64"/>
  <c r="W689" i="64" s="1"/>
  <c r="W705" i="64" s="1"/>
  <c r="X688" i="64"/>
  <c r="X689" i="64" s="1"/>
  <c r="X705" i="64" s="1"/>
  <c r="Y688" i="64"/>
  <c r="Y689" i="64" s="1"/>
  <c r="Y705" i="64" s="1"/>
  <c r="Z688" i="64"/>
  <c r="Z689" i="64" s="1"/>
  <c r="Z705" i="64" s="1"/>
  <c r="AA688" i="64"/>
  <c r="AA689" i="64" s="1"/>
  <c r="AA705" i="64" s="1"/>
  <c r="AB688" i="64"/>
  <c r="AB689" i="64" s="1"/>
  <c r="AB705" i="64" s="1"/>
  <c r="AC688" i="64"/>
  <c r="AC689" i="64" s="1"/>
  <c r="AC705" i="64" s="1"/>
  <c r="AD688" i="64"/>
  <c r="AD689" i="64" s="1"/>
  <c r="AD705" i="64" s="1"/>
  <c r="AE688" i="64"/>
  <c r="AE689" i="64" s="1"/>
  <c r="AE705" i="64" s="1"/>
  <c r="AF688" i="64"/>
  <c r="AF689" i="64" s="1"/>
  <c r="AF705" i="64" s="1"/>
  <c r="AG688" i="64"/>
  <c r="AG689" i="64" s="1"/>
  <c r="AG705" i="64" s="1"/>
  <c r="AH688" i="64"/>
  <c r="AH689" i="64" s="1"/>
  <c r="AH705" i="64" s="1"/>
  <c r="AI688" i="64"/>
  <c r="AI689" i="64" s="1"/>
  <c r="AI705" i="64" s="1"/>
  <c r="AJ688" i="64"/>
  <c r="AJ689" i="64" s="1"/>
  <c r="AJ705" i="64" s="1"/>
  <c r="AK688" i="64"/>
  <c r="AK689" i="64" s="1"/>
  <c r="AK705" i="64" s="1"/>
  <c r="AL688" i="64"/>
  <c r="AL689" i="64" s="1"/>
  <c r="AL705" i="64" s="1"/>
  <c r="AM688" i="64"/>
  <c r="AM689" i="64" s="1"/>
  <c r="AM705" i="64" s="1"/>
  <c r="AN688" i="64"/>
  <c r="AN689" i="64" s="1"/>
  <c r="AN705" i="64" s="1"/>
  <c r="AO688" i="64"/>
  <c r="AO689" i="64" s="1"/>
  <c r="AO705" i="64" s="1"/>
  <c r="AP688" i="64"/>
  <c r="AP689" i="64" s="1"/>
  <c r="AP705" i="64" s="1"/>
  <c r="AQ688" i="64"/>
  <c r="AQ689" i="64" s="1"/>
  <c r="AQ705" i="64" s="1"/>
  <c r="AR688" i="64"/>
  <c r="AR689" i="64" s="1"/>
  <c r="AR705" i="64" s="1"/>
  <c r="AS688" i="64"/>
  <c r="AS689" i="64" s="1"/>
  <c r="AS705" i="64" s="1"/>
  <c r="AT688" i="64"/>
  <c r="AT689" i="64" s="1"/>
  <c r="AT705" i="64" s="1"/>
  <c r="AU688" i="64"/>
  <c r="AU689" i="64" s="1"/>
  <c r="AU705" i="64" s="1"/>
  <c r="AV688" i="64"/>
  <c r="AV689" i="64" s="1"/>
  <c r="AV705" i="64" s="1"/>
  <c r="AW688" i="64"/>
  <c r="AW689" i="64" s="1"/>
  <c r="AW705" i="64" s="1"/>
  <c r="AX688" i="64"/>
  <c r="AX689" i="64" s="1"/>
  <c r="AX705" i="64" s="1"/>
  <c r="AY688" i="64"/>
  <c r="AY689" i="64" s="1"/>
  <c r="AY705" i="64" s="1"/>
  <c r="AZ688" i="64"/>
  <c r="AZ689" i="64" s="1"/>
  <c r="AZ705" i="64" s="1"/>
  <c r="BA688" i="64"/>
  <c r="BA689" i="64" s="1"/>
  <c r="BA705" i="64" s="1"/>
  <c r="BB688" i="64"/>
  <c r="BB689" i="64" s="1"/>
  <c r="BB705" i="64" s="1"/>
  <c r="BC688" i="64"/>
  <c r="BC689" i="64" s="1"/>
  <c r="BC705" i="64" s="1"/>
  <c r="BD688" i="64"/>
  <c r="BD689" i="64" s="1"/>
  <c r="BD705" i="64" s="1"/>
  <c r="BE688" i="64"/>
  <c r="BE689" i="64" s="1"/>
  <c r="BE705" i="64" s="1"/>
  <c r="BF688" i="64"/>
  <c r="BF689" i="64" s="1"/>
  <c r="BF705" i="64" s="1"/>
  <c r="BG688" i="64"/>
  <c r="BG689" i="64" s="1"/>
  <c r="BG705" i="64" s="1"/>
  <c r="BH688" i="64"/>
  <c r="BH689" i="64" s="1"/>
  <c r="BH705" i="64" s="1"/>
  <c r="BI688" i="64"/>
  <c r="BI689" i="64" s="1"/>
  <c r="BI705" i="64" s="1"/>
  <c r="BJ688" i="64"/>
  <c r="BJ689" i="64" s="1"/>
  <c r="BJ705" i="64" s="1"/>
  <c r="BK688" i="64"/>
  <c r="BK689" i="64" s="1"/>
  <c r="BK705" i="64" s="1"/>
  <c r="BL688" i="64"/>
  <c r="BL689" i="64" s="1"/>
  <c r="BL705" i="64" s="1"/>
  <c r="BM688" i="64"/>
  <c r="BM689" i="64" s="1"/>
  <c r="BM705" i="64" s="1"/>
  <c r="BN688" i="64"/>
  <c r="BN689" i="64" s="1"/>
  <c r="BN705" i="64" s="1"/>
  <c r="BO688" i="64"/>
  <c r="BO689" i="64" s="1"/>
  <c r="BO705" i="64" s="1"/>
  <c r="BP688" i="64"/>
  <c r="BP689" i="64" s="1"/>
  <c r="BP705" i="64" s="1"/>
  <c r="BQ688" i="64"/>
  <c r="BQ689" i="64" s="1"/>
  <c r="BQ705" i="64" s="1"/>
  <c r="BR688" i="64"/>
  <c r="BR689" i="64" s="1"/>
  <c r="BR705" i="64" s="1"/>
  <c r="BS688" i="64"/>
  <c r="BS689" i="64" s="1"/>
  <c r="BS705" i="64" s="1"/>
  <c r="BT688" i="64"/>
  <c r="BT689" i="64" s="1"/>
  <c r="BT705" i="64" s="1"/>
  <c r="BU688" i="64"/>
  <c r="BU689" i="64" s="1"/>
  <c r="BU705" i="64" s="1"/>
  <c r="BV688" i="64"/>
  <c r="BV689" i="64" s="1"/>
  <c r="BV705" i="64" s="1"/>
  <c r="BW688" i="64"/>
  <c r="BW689" i="64" s="1"/>
  <c r="BW705" i="64" s="1"/>
  <c r="BX688" i="64"/>
  <c r="BX689" i="64" s="1"/>
  <c r="BX705" i="64" s="1"/>
  <c r="BY688" i="64"/>
  <c r="BY689" i="64" s="1"/>
  <c r="BY705" i="64" s="1"/>
  <c r="BZ688" i="64"/>
  <c r="BZ689" i="64" s="1"/>
  <c r="BZ705" i="64" s="1"/>
  <c r="CA688" i="64"/>
  <c r="CA689" i="64" s="1"/>
  <c r="CA705" i="64" s="1"/>
  <c r="CB688" i="64"/>
  <c r="CB689" i="64" s="1"/>
  <c r="CB705" i="64" s="1"/>
  <c r="CC688" i="64"/>
  <c r="CC689" i="64" s="1"/>
  <c r="CC705" i="64" s="1"/>
  <c r="CD688" i="64"/>
  <c r="CD689" i="64" s="1"/>
  <c r="CD705" i="64" s="1"/>
  <c r="CE688" i="64"/>
  <c r="CE689" i="64" s="1"/>
  <c r="CE705" i="64" s="1"/>
  <c r="CF688" i="64"/>
  <c r="CF689" i="64" s="1"/>
  <c r="CF705" i="64" s="1"/>
  <c r="CG688" i="64"/>
  <c r="CG689" i="64" s="1"/>
  <c r="CG705" i="64" s="1"/>
  <c r="CH688" i="64"/>
  <c r="CH689" i="64" s="1"/>
  <c r="CH705" i="64" s="1"/>
  <c r="CI688" i="64"/>
  <c r="CI689" i="64" s="1"/>
  <c r="CI705" i="64" s="1"/>
  <c r="CJ688" i="64"/>
  <c r="CJ689" i="64" s="1"/>
  <c r="CJ705" i="64" s="1"/>
  <c r="CK688" i="64"/>
  <c r="CK689" i="64" s="1"/>
  <c r="CK705" i="64" s="1"/>
  <c r="CL688" i="64"/>
  <c r="CL689" i="64" s="1"/>
  <c r="CL705" i="64" s="1"/>
  <c r="CM688" i="64"/>
  <c r="CM689" i="64" s="1"/>
  <c r="CM705" i="64" s="1"/>
  <c r="CN688" i="64"/>
  <c r="CN689" i="64" s="1"/>
  <c r="CN705" i="64" s="1"/>
  <c r="CO688" i="64"/>
  <c r="CO689" i="64" s="1"/>
  <c r="CO705" i="64" s="1"/>
  <c r="CP688" i="64"/>
  <c r="CP689" i="64" s="1"/>
  <c r="CP705" i="64" s="1"/>
  <c r="CQ688" i="64"/>
  <c r="CQ689" i="64" s="1"/>
  <c r="CQ705" i="64" s="1"/>
  <c r="CR688" i="64"/>
  <c r="CR689" i="64" s="1"/>
  <c r="CR705" i="64" s="1"/>
  <c r="CS688" i="64"/>
  <c r="CS689" i="64" s="1"/>
  <c r="CS705" i="64" s="1"/>
  <c r="CT688" i="64"/>
  <c r="CT689" i="64" s="1"/>
  <c r="CT705" i="64" s="1"/>
  <c r="CU688" i="64"/>
  <c r="CU689" i="64" s="1"/>
  <c r="CU705" i="64" s="1"/>
  <c r="CV688" i="64"/>
  <c r="CV689" i="64" s="1"/>
  <c r="CV705" i="64" s="1"/>
  <c r="CW688" i="64"/>
  <c r="CW689" i="64" s="1"/>
  <c r="CW705" i="64" s="1"/>
  <c r="CX688" i="64"/>
  <c r="CX689" i="64" s="1"/>
  <c r="CX705" i="64" s="1"/>
  <c r="CY688" i="64"/>
  <c r="CY689" i="64" s="1"/>
  <c r="CY705" i="64" s="1"/>
  <c r="CZ688" i="64"/>
  <c r="CZ689" i="64" s="1"/>
  <c r="CZ705" i="64" s="1"/>
  <c r="DA688" i="64"/>
  <c r="DA689" i="64" s="1"/>
  <c r="DA705" i="64" s="1"/>
  <c r="DB688" i="64"/>
  <c r="DB689" i="64" s="1"/>
  <c r="DB705" i="64" s="1"/>
  <c r="DC688" i="64"/>
  <c r="DC689" i="64" s="1"/>
  <c r="DC705" i="64" s="1"/>
  <c r="DD688" i="64"/>
  <c r="DD689" i="64" s="1"/>
  <c r="DD705" i="64" s="1"/>
  <c r="DE688" i="64"/>
  <c r="DE689" i="64" s="1"/>
  <c r="DE705" i="64" s="1"/>
  <c r="DF688" i="64"/>
  <c r="DF689" i="64" s="1"/>
  <c r="DF705" i="64" s="1"/>
  <c r="DG688" i="64"/>
  <c r="DG689" i="64" s="1"/>
  <c r="DG705" i="64" s="1"/>
  <c r="DH688" i="64"/>
  <c r="DH689" i="64" s="1"/>
  <c r="DH705" i="64" s="1"/>
  <c r="DI688" i="64"/>
  <c r="DI689" i="64" s="1"/>
  <c r="DI705" i="64" s="1"/>
  <c r="DJ688" i="64"/>
  <c r="DJ689" i="64" s="1"/>
  <c r="DJ705" i="64" s="1"/>
  <c r="DK688" i="64"/>
  <c r="DK689" i="64" s="1"/>
  <c r="DK705" i="64" s="1"/>
  <c r="DL688" i="64"/>
  <c r="DL689" i="64" s="1"/>
  <c r="DL705" i="64" s="1"/>
  <c r="T688" i="64"/>
  <c r="T689" i="64" s="1"/>
  <c r="T705" i="64" s="1"/>
  <c r="E698" i="64"/>
  <c r="E708" i="64"/>
  <c r="E707" i="64"/>
  <c r="E706" i="64"/>
  <c r="E705" i="64"/>
  <c r="E704" i="64"/>
  <c r="G703" i="64"/>
  <c r="E703" i="64"/>
  <c r="E702" i="64"/>
  <c r="E701" i="64"/>
  <c r="E700" i="64"/>
  <c r="E699" i="64"/>
  <c r="E697" i="64"/>
  <c r="E696" i="64"/>
  <c r="E695" i="64"/>
  <c r="E694"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658" i="64"/>
  <c r="E659" i="64"/>
  <c r="E660" i="64"/>
  <c r="E661" i="64"/>
  <c r="E664" i="64"/>
  <c r="E665" i="64"/>
  <c r="E667" i="64"/>
  <c r="E666" i="64"/>
  <c r="G675" i="64"/>
  <c r="E675" i="64"/>
  <c r="G674" i="64"/>
  <c r="E674" i="64"/>
  <c r="G673" i="64"/>
  <c r="E673" i="64"/>
  <c r="DL672" i="64"/>
  <c r="DK672" i="64"/>
  <c r="DJ672" i="64"/>
  <c r="DI672" i="64"/>
  <c r="DH672" i="64"/>
  <c r="DG672" i="64"/>
  <c r="DF672" i="64"/>
  <c r="DE672" i="64"/>
  <c r="DD672" i="64"/>
  <c r="DC672" i="64"/>
  <c r="DB672" i="64"/>
  <c r="DA672" i="64"/>
  <c r="CZ672" i="64"/>
  <c r="CY672" i="64"/>
  <c r="CX672" i="64"/>
  <c r="CW672" i="64"/>
  <c r="CV672" i="64"/>
  <c r="CU672" i="64"/>
  <c r="CT672" i="64"/>
  <c r="CS672" i="64"/>
  <c r="CR672" i="64"/>
  <c r="CQ672" i="64"/>
  <c r="CP672" i="64"/>
  <c r="CO672" i="64"/>
  <c r="CL672" i="64"/>
  <c r="CK672" i="64"/>
  <c r="CJ672" i="64"/>
  <c r="CI672" i="64"/>
  <c r="CH672" i="64"/>
  <c r="CG672" i="64"/>
  <c r="CF672" i="64"/>
  <c r="CE672" i="64"/>
  <c r="CD672" i="64"/>
  <c r="CC672" i="64"/>
  <c r="CB672" i="64"/>
  <c r="CA672" i="64"/>
  <c r="BZ672" i="64"/>
  <c r="BY672" i="64"/>
  <c r="BX672" i="64"/>
  <c r="BW672" i="64"/>
  <c r="BV672" i="64"/>
  <c r="BU672" i="64"/>
  <c r="BT672" i="64"/>
  <c r="BS672" i="64"/>
  <c r="BR672" i="64"/>
  <c r="BQ672" i="64"/>
  <c r="BP672" i="64"/>
  <c r="BO672" i="64"/>
  <c r="BN672" i="64"/>
  <c r="BM672" i="64"/>
  <c r="BL672" i="64"/>
  <c r="BK672" i="64"/>
  <c r="BJ672" i="64"/>
  <c r="BI672" i="64"/>
  <c r="BH672" i="64"/>
  <c r="BG672" i="64"/>
  <c r="BF672" i="64"/>
  <c r="BE672" i="64"/>
  <c r="BD672" i="64"/>
  <c r="BC672" i="64"/>
  <c r="BB672" i="64"/>
  <c r="BA672" i="64"/>
  <c r="AZ672" i="64"/>
  <c r="AY672" i="64"/>
  <c r="AX672" i="64"/>
  <c r="AW672" i="64"/>
  <c r="AV672" i="64"/>
  <c r="AU672" i="64"/>
  <c r="AT672" i="64"/>
  <c r="AS672" i="64"/>
  <c r="AR672" i="64"/>
  <c r="AQ672" i="64"/>
  <c r="AP672" i="64"/>
  <c r="AO672" i="64"/>
  <c r="AN672" i="64"/>
  <c r="AM672" i="64"/>
  <c r="AL672" i="64"/>
  <c r="AK672" i="64"/>
  <c r="AJ672" i="64"/>
  <c r="AI672" i="64"/>
  <c r="AH672" i="64"/>
  <c r="AG672" i="64"/>
  <c r="AF672" i="64"/>
  <c r="AE672" i="64"/>
  <c r="AD672" i="64"/>
  <c r="AC672" i="64"/>
  <c r="AB672" i="64"/>
  <c r="AA672" i="64"/>
  <c r="Z672" i="64"/>
  <c r="Y672" i="64"/>
  <c r="X672" i="64"/>
  <c r="W672" i="64"/>
  <c r="V672" i="64"/>
  <c r="U672" i="64"/>
  <c r="T672" i="64"/>
  <c r="S672" i="64"/>
  <c r="G672" i="64"/>
  <c r="G664" i="64" s="1"/>
  <c r="E672" i="64"/>
  <c r="E671" i="64"/>
  <c r="DL670" i="64"/>
  <c r="DK670" i="64"/>
  <c r="DJ670" i="64"/>
  <c r="DI670" i="64"/>
  <c r="DH670" i="64"/>
  <c r="DG670" i="64"/>
  <c r="DF670" i="64"/>
  <c r="DE670" i="64"/>
  <c r="DD670" i="64"/>
  <c r="DC670" i="64"/>
  <c r="DB670" i="64"/>
  <c r="DA670" i="64"/>
  <c r="CZ670" i="64"/>
  <c r="CY670" i="64"/>
  <c r="CX670" i="64"/>
  <c r="CW670" i="64"/>
  <c r="CV670" i="64"/>
  <c r="CU670" i="64"/>
  <c r="CT670" i="64"/>
  <c r="CS670" i="64"/>
  <c r="CR670" i="64"/>
  <c r="CQ670" i="64"/>
  <c r="CP670" i="64"/>
  <c r="CO670" i="64"/>
  <c r="CL670" i="64"/>
  <c r="CK670" i="64"/>
  <c r="CJ670" i="64"/>
  <c r="CI670" i="64"/>
  <c r="CH670" i="64"/>
  <c r="CG670" i="64"/>
  <c r="CF670" i="64"/>
  <c r="CE670" i="64"/>
  <c r="CD670" i="64"/>
  <c r="CC670" i="64"/>
  <c r="CB670" i="64"/>
  <c r="CA670" i="64"/>
  <c r="BZ670" i="64"/>
  <c r="BY670" i="64"/>
  <c r="BX670" i="64"/>
  <c r="BW670" i="64"/>
  <c r="BV670" i="64"/>
  <c r="BU670" i="64"/>
  <c r="BT670" i="64"/>
  <c r="BS670" i="64"/>
  <c r="BR670" i="64"/>
  <c r="BQ670" i="64"/>
  <c r="BP670" i="64"/>
  <c r="BO670" i="64"/>
  <c r="BN670" i="64"/>
  <c r="BM670" i="64"/>
  <c r="BL670" i="64"/>
  <c r="BK670" i="64"/>
  <c r="BJ670" i="64"/>
  <c r="BI670" i="64"/>
  <c r="BH670" i="64"/>
  <c r="BG670" i="64"/>
  <c r="BF670" i="64"/>
  <c r="BE670" i="64"/>
  <c r="BD670" i="64"/>
  <c r="BC670" i="64"/>
  <c r="BB670" i="64"/>
  <c r="BA670" i="64"/>
  <c r="AZ670" i="64"/>
  <c r="AY670" i="64"/>
  <c r="AX670" i="64"/>
  <c r="AW670" i="64"/>
  <c r="AV670" i="64"/>
  <c r="AU670" i="64"/>
  <c r="AT670" i="64"/>
  <c r="AS670" i="64"/>
  <c r="AR670" i="64"/>
  <c r="AQ670" i="64"/>
  <c r="AP670" i="64"/>
  <c r="AO670" i="64"/>
  <c r="AN670" i="64"/>
  <c r="AM670" i="64"/>
  <c r="AL670" i="64"/>
  <c r="AK670" i="64"/>
  <c r="AJ670" i="64"/>
  <c r="AI670" i="64"/>
  <c r="AH670" i="64"/>
  <c r="AG670" i="64"/>
  <c r="AF670" i="64"/>
  <c r="AE670" i="64"/>
  <c r="AD670" i="64"/>
  <c r="AC670" i="64"/>
  <c r="AB670" i="64"/>
  <c r="AA670" i="64"/>
  <c r="Z670" i="64"/>
  <c r="Y670" i="64"/>
  <c r="X670" i="64"/>
  <c r="W670" i="64"/>
  <c r="V670" i="64"/>
  <c r="U670" i="64"/>
  <c r="T670" i="64"/>
  <c r="S670" i="64"/>
  <c r="E670" i="64"/>
  <c r="G669" i="64"/>
  <c r="G656" i="64" s="1"/>
  <c r="E669" i="64"/>
  <c r="G668" i="64"/>
  <c r="G662" i="64" s="1"/>
  <c r="E668" i="64"/>
  <c r="E663" i="64"/>
  <c r="E662" i="64"/>
  <c r="E657" i="64"/>
  <c r="B657" i="64" s="1"/>
  <c r="E656" i="64"/>
  <c r="E655" i="64"/>
  <c r="CM177" i="64"/>
  <c r="CN177" i="64"/>
  <c r="G528" i="64"/>
  <c r="G550" i="64"/>
  <c r="G577" i="64"/>
  <c r="G599" i="64"/>
  <c r="G637" i="64"/>
  <c r="G505" i="64"/>
  <c r="G476" i="64"/>
  <c r="G417" i="64"/>
  <c r="G413" i="64" s="1"/>
  <c r="G440" i="64"/>
  <c r="G436" i="64" s="1"/>
  <c r="G393" i="64"/>
  <c r="CM656" i="64" a="1"/>
  <c r="CN658" i="64" a="1"/>
  <c r="CN656" i="64" a="1"/>
  <c r="CM658" i="64" a="1"/>
  <c r="CM736" i="64" a="1"/>
  <c r="CN736" i="64" a="1"/>
  <c r="CM944" i="64"/>
  <c r="CN944" i="64"/>
  <c r="CN919" i="64" a="1"/>
  <c r="G1018" i="64" l="1"/>
  <c r="CP8" i="1169"/>
  <c r="CN8" i="1169"/>
  <c r="CN3" i="1169"/>
  <c r="CN4" i="1169" s="1"/>
  <c r="CP3" i="1169"/>
  <c r="CP4" i="1169" s="1"/>
  <c r="CO1" i="1169"/>
  <c r="CQ2" i="1169"/>
  <c r="CO4" i="1169"/>
  <c r="G106" i="64"/>
  <c r="G728" i="64"/>
  <c r="G753" i="64"/>
  <c r="G738" i="64"/>
  <c r="CN736" i="64"/>
  <c r="CM736" i="64"/>
  <c r="CM774" i="64"/>
  <c r="CN774" i="64"/>
  <c r="CN919" i="64"/>
  <c r="G698" i="64"/>
  <c r="G699" i="64"/>
  <c r="G695" i="64"/>
  <c r="G666" i="64"/>
  <c r="CM656" i="64"/>
  <c r="CN656" i="64"/>
  <c r="CN658" i="64"/>
  <c r="CN666" i="64" s="1"/>
  <c r="CM658" i="64"/>
  <c r="CM666" i="64" s="1"/>
  <c r="G657" i="64"/>
  <c r="G660" i="64"/>
  <c r="CN36" i="861"/>
  <c r="Q36" i="861"/>
  <c r="G36" i="861"/>
  <c r="CN35"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16" i="64"/>
  <c r="G1439" i="64"/>
  <c r="G1395" i="64"/>
  <c r="G1288" i="64"/>
  <c r="G1253" i="64"/>
  <c r="E1970" i="64"/>
  <c r="E1926" i="64"/>
  <c r="E1892" i="64"/>
  <c r="E1858" i="64"/>
  <c r="E1826" i="64"/>
  <c r="E1794" i="64"/>
  <c r="E1758" i="64"/>
  <c r="E1693" i="64"/>
  <c r="E1715" i="64"/>
  <c r="E1464" i="64"/>
  <c r="E597" i="64"/>
  <c r="E575" i="64"/>
  <c r="E548" i="64"/>
  <c r="E526" i="64"/>
  <c r="E503" i="64"/>
  <c r="E474" i="64"/>
  <c r="E438" i="64"/>
  <c r="E415" i="64"/>
  <c r="E13" i="64"/>
  <c r="B13" i="64" s="1"/>
  <c r="E391" i="64"/>
  <c r="G1755" i="64"/>
  <c r="G1757" i="64" s="1"/>
  <c r="G1734" i="64"/>
  <c r="G1736" i="64" s="1"/>
  <c r="G1712" i="64"/>
  <c r="G1714" i="64" s="1"/>
  <c r="G1690" i="64"/>
  <c r="G1692" i="64" s="1"/>
  <c r="G2422" i="64"/>
  <c r="G1620" i="64"/>
  <c r="G1233" i="64"/>
  <c r="G1161" i="64"/>
  <c r="G1139" i="64"/>
  <c r="G1486" i="64"/>
  <c r="G1572" i="64"/>
  <c r="G1518" i="64"/>
  <c r="E1911" i="64"/>
  <c r="B1911" i="64" s="1"/>
  <c r="E1877" i="64"/>
  <c r="B1877" i="64" s="1"/>
  <c r="E1376" i="64"/>
  <c r="E1340" i="64"/>
  <c r="E1305" i="64"/>
  <c r="E1270" i="64"/>
  <c r="E988" i="64"/>
  <c r="E875" i="64"/>
  <c r="B875" i="64" s="1"/>
  <c r="E1116" i="64"/>
  <c r="E1140" i="64"/>
  <c r="E1845" i="64"/>
  <c r="B1845" i="64" s="1"/>
  <c r="E1945" i="64"/>
  <c r="B1945" i="64" s="1"/>
  <c r="E1813" i="64"/>
  <c r="B1813" i="64" s="1"/>
  <c r="E1777" i="64"/>
  <c r="B1777" i="64" s="1"/>
  <c r="G1332" i="64"/>
  <c r="G1337" i="64"/>
  <c r="G1338" i="64"/>
  <c r="G1339" i="64"/>
  <c r="G1329" i="64"/>
  <c r="G1294" i="64"/>
  <c r="G1267" i="64"/>
  <c r="G1269" i="64"/>
  <c r="G1268" i="64"/>
  <c r="G1262" i="64"/>
  <c r="G1259" i="64"/>
  <c r="G1969" i="64"/>
  <c r="G1968" i="64"/>
  <c r="G1967" i="64"/>
  <c r="G1962" i="64"/>
  <c r="G1959" i="64"/>
  <c r="G1925" i="64"/>
  <c r="G1923" i="64"/>
  <c r="G1891" i="64"/>
  <c r="G1889" i="64"/>
  <c r="G1857" i="64"/>
  <c r="G1855" i="64"/>
  <c r="G1825" i="64"/>
  <c r="G1823" i="64"/>
  <c r="G1789" i="64"/>
  <c r="G1784" i="64"/>
  <c r="G1785" i="64"/>
  <c r="G1786" i="64"/>
  <c r="G1787" i="64"/>
  <c r="G1454" i="64"/>
  <c r="G1449" i="64"/>
  <c r="G1450" i="64"/>
  <c r="G1451" i="64"/>
  <c r="G1452" i="64"/>
  <c r="G1410" i="64"/>
  <c r="G1408" i="64"/>
  <c r="G1407" i="64"/>
  <c r="G1404" i="64"/>
  <c r="G1365" i="64"/>
  <c r="G1375" i="64"/>
  <c r="G1374" i="64"/>
  <c r="G1373" i="64"/>
  <c r="G1368" i="64"/>
  <c r="G1304" i="64"/>
  <c r="G1302" i="64"/>
  <c r="G1303" i="64"/>
  <c r="G1297" i="64"/>
  <c r="G1406" i="64"/>
  <c r="CN1618" i="64" a="1"/>
  <c r="CM1618" i="64" a="1"/>
  <c r="CP1" i="1169" l="1"/>
  <c r="CN1" i="1169"/>
  <c r="CQ3" i="1169"/>
  <c r="CR2" i="1169"/>
  <c r="CQ7" i="1169"/>
  <c r="CQ8" i="1169"/>
  <c r="CM1618" i="64"/>
  <c r="CN1618" i="64"/>
  <c r="CO23" i="864"/>
  <c r="P1" i="206"/>
  <c r="R17" i="864"/>
  <c r="E1359" i="64"/>
  <c r="B1359" i="64" s="1"/>
  <c r="E1287" i="64"/>
  <c r="E1253" i="64"/>
  <c r="B1253" i="64" s="1"/>
  <c r="E1323" i="64"/>
  <c r="B1323" i="64" s="1"/>
  <c r="G245" i="64"/>
  <c r="B31" i="206"/>
  <c r="B32" i="206"/>
  <c r="B33" i="206"/>
  <c r="B34" i="206"/>
  <c r="B35" i="206"/>
  <c r="B36" i="206"/>
  <c r="B37" i="206"/>
  <c r="G1323" i="64"/>
  <c r="G1359" i="64"/>
  <c r="G1672" i="64"/>
  <c r="G1647" i="64" s="1"/>
  <c r="G1777" i="64"/>
  <c r="G1813" i="64"/>
  <c r="G1845" i="64"/>
  <c r="G1945" i="64"/>
  <c r="G1911" i="64"/>
  <c r="G1877" i="64"/>
  <c r="E1573" i="64"/>
  <c r="E1538" i="64"/>
  <c r="E1439" i="64"/>
  <c r="B1439" i="64" s="1"/>
  <c r="E1395" i="64"/>
  <c r="B1395"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4" i="861"/>
  <c r="Q34" i="861"/>
  <c r="G34" i="861"/>
  <c r="CN33" i="861"/>
  <c r="Q33" i="861"/>
  <c r="G33" i="861"/>
  <c r="CN32"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9" s="1"/>
  <c r="K3" i="861"/>
  <c r="K2" i="1169" s="1"/>
  <c r="K2" i="861"/>
  <c r="K1" i="1169"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1" i="1169" l="1"/>
  <c r="J1" i="1169"/>
  <c r="I2" i="1169"/>
  <c r="J2" i="1169"/>
  <c r="L2" i="1169"/>
  <c r="S7" i="1169"/>
  <c r="T2" i="1169"/>
  <c r="S1" i="1169"/>
  <c r="S3" i="1169"/>
  <c r="R2" i="1169"/>
  <c r="CQ1" i="1169"/>
  <c r="CR3" i="1169"/>
  <c r="CS2" i="1169"/>
  <c r="CR7" i="1169"/>
  <c r="CR8" i="1169"/>
  <c r="CQ4" i="1169"/>
  <c r="CO4" i="64"/>
  <c r="CP39" i="863"/>
  <c r="CP40" i="863"/>
  <c r="CN7" i="863"/>
  <c r="CN40" i="863"/>
  <c r="CP23" i="864"/>
  <c r="CN23" i="864"/>
  <c r="T3" i="861"/>
  <c r="T8" i="861" s="1"/>
  <c r="J3" i="861"/>
  <c r="J2" i="861"/>
  <c r="J1" i="861" s="1"/>
  <c r="CP259" i="64"/>
  <c r="CP277" i="64"/>
  <c r="AK8" i="864"/>
  <c r="S2" i="64"/>
  <c r="S7" i="64" s="1"/>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6" i="861"/>
  <c r="AF26" i="861"/>
  <c r="AN26" i="861"/>
  <c r="AV26" i="861"/>
  <c r="BD26" i="861"/>
  <c r="BL26" i="861"/>
  <c r="BT26" i="861"/>
  <c r="CB26" i="861"/>
  <c r="CJ26" i="861"/>
  <c r="CS26" i="861"/>
  <c r="DF26" i="861"/>
  <c r="AK7" i="861"/>
  <c r="CN95" i="861"/>
  <c r="CN86" i="861"/>
  <c r="CN70" i="861"/>
  <c r="CN67" i="861"/>
  <c r="R70" i="861"/>
  <c r="R67" i="861"/>
  <c r="R59" i="861"/>
  <c r="DE49" i="861"/>
  <c r="CW49" i="861"/>
  <c r="CO49" i="861"/>
  <c r="CF49" i="861"/>
  <c r="BX49" i="861"/>
  <c r="BP49" i="861"/>
  <c r="BH49" i="861"/>
  <c r="AZ49" i="861"/>
  <c r="AR49" i="861"/>
  <c r="AJ49" i="861"/>
  <c r="AB49" i="861"/>
  <c r="T49" i="861"/>
  <c r="DL49" i="861"/>
  <c r="DD49" i="861"/>
  <c r="CV49" i="861"/>
  <c r="CN49" i="861"/>
  <c r="CE49" i="861"/>
  <c r="BW49" i="861"/>
  <c r="BO49" i="861"/>
  <c r="BG49" i="861"/>
  <c r="AY49" i="861"/>
  <c r="AQ49" i="861"/>
  <c r="AI49" i="861"/>
  <c r="AA49" i="861"/>
  <c r="S49" i="861"/>
  <c r="CN37" i="861"/>
  <c r="DK26" i="861"/>
  <c r="DC26" i="861"/>
  <c r="DK49" i="861"/>
  <c r="DC49" i="861"/>
  <c r="CU49" i="861"/>
  <c r="CL49" i="861"/>
  <c r="CD49" i="861"/>
  <c r="BV49" i="861"/>
  <c r="BN49" i="861"/>
  <c r="BF49" i="861"/>
  <c r="AX49" i="861"/>
  <c r="AP49" i="861"/>
  <c r="AH49" i="861"/>
  <c r="Z49" i="861"/>
  <c r="DJ49" i="861"/>
  <c r="DB49" i="861"/>
  <c r="CT49" i="861"/>
  <c r="CK49" i="861"/>
  <c r="CC49" i="861"/>
  <c r="BU49" i="861"/>
  <c r="BM49" i="861"/>
  <c r="BE49" i="861"/>
  <c r="AW49" i="861"/>
  <c r="AO49" i="861"/>
  <c r="AG49" i="861"/>
  <c r="Y49" i="861"/>
  <c r="DI26" i="861"/>
  <c r="DA26" i="861"/>
  <c r="DI49" i="861"/>
  <c r="DA49" i="861"/>
  <c r="CS49" i="861"/>
  <c r="CJ49" i="861"/>
  <c r="CB49" i="861"/>
  <c r="BT49" i="861"/>
  <c r="BL49" i="861"/>
  <c r="BD49" i="861"/>
  <c r="AV49" i="861"/>
  <c r="AN49" i="861"/>
  <c r="AF49" i="861"/>
  <c r="X49" i="861"/>
  <c r="DH49" i="861"/>
  <c r="CZ49" i="861"/>
  <c r="CR49" i="861"/>
  <c r="CI49" i="861"/>
  <c r="CA49" i="861"/>
  <c r="BS49" i="861"/>
  <c r="BK49" i="861"/>
  <c r="BC49" i="861"/>
  <c r="AU49" i="861"/>
  <c r="AM49" i="861"/>
  <c r="AE49" i="861"/>
  <c r="W49" i="861"/>
  <c r="DG26" i="861"/>
  <c r="CY26" i="861"/>
  <c r="DG49" i="861"/>
  <c r="CY49" i="861"/>
  <c r="CQ49" i="861"/>
  <c r="CH49" i="861"/>
  <c r="BZ49" i="861"/>
  <c r="BR49" i="861"/>
  <c r="BJ49" i="861"/>
  <c r="BB49" i="861"/>
  <c r="AT49" i="861"/>
  <c r="AL49" i="861"/>
  <c r="AD49" i="861"/>
  <c r="V49" i="861"/>
  <c r="DF49" i="861"/>
  <c r="CX49" i="861"/>
  <c r="CP49" i="861"/>
  <c r="CG49" i="861"/>
  <c r="BY49" i="861"/>
  <c r="BQ49" i="861"/>
  <c r="BI49" i="861"/>
  <c r="BA49" i="861"/>
  <c r="AS49" i="861"/>
  <c r="AK49" i="861"/>
  <c r="AC49" i="861"/>
  <c r="U49" i="861"/>
  <c r="DE26" i="861"/>
  <c r="CW26" i="861"/>
  <c r="Y26" i="861"/>
  <c r="AG26" i="861"/>
  <c r="AO26" i="861"/>
  <c r="AW26" i="861"/>
  <c r="BE26" i="861"/>
  <c r="BM26" i="861"/>
  <c r="BU26" i="861"/>
  <c r="CC26" i="861"/>
  <c r="CK26" i="861"/>
  <c r="CT26" i="861"/>
  <c r="DH26" i="861"/>
  <c r="K1" i="864"/>
  <c r="K1" i="863"/>
  <c r="L1" i="863" s="1"/>
  <c r="M1" i="863" s="1"/>
  <c r="N1" i="863" s="1"/>
  <c r="O1" i="863" s="1"/>
  <c r="P1" i="863" s="1"/>
  <c r="K2" i="864"/>
  <c r="K2" i="863"/>
  <c r="CP9" i="861"/>
  <c r="L2" i="861"/>
  <c r="L3" i="861"/>
  <c r="CQ3" i="861"/>
  <c r="AD7" i="861"/>
  <c r="AL7" i="861"/>
  <c r="Z26" i="861"/>
  <c r="AH26" i="861"/>
  <c r="AP26" i="861"/>
  <c r="AX26" i="861"/>
  <c r="BF26" i="861"/>
  <c r="BN26" i="861"/>
  <c r="BV26" i="861"/>
  <c r="CD26" i="861"/>
  <c r="CL26" i="861"/>
  <c r="CU26" i="861"/>
  <c r="DJ26" i="861"/>
  <c r="AU6" i="861"/>
  <c r="S26" i="861"/>
  <c r="AA26" i="861"/>
  <c r="AI26" i="861"/>
  <c r="AQ26" i="861"/>
  <c r="AY26" i="861"/>
  <c r="BG26" i="861"/>
  <c r="BO26" i="861"/>
  <c r="BW26" i="861"/>
  <c r="CE26" i="861"/>
  <c r="CN26" i="861"/>
  <c r="CV26" i="861"/>
  <c r="DL26" i="861"/>
  <c r="T26" i="861"/>
  <c r="AB26" i="861"/>
  <c r="AJ26" i="861"/>
  <c r="AR26" i="861"/>
  <c r="AZ26" i="861"/>
  <c r="BH26" i="861"/>
  <c r="BP26" i="861"/>
  <c r="BX26" i="861"/>
  <c r="CF26" i="861"/>
  <c r="CO26" i="861"/>
  <c r="CX26" i="861"/>
  <c r="U26" i="861"/>
  <c r="AC26" i="861"/>
  <c r="AK26" i="861"/>
  <c r="AS26" i="861"/>
  <c r="BA26" i="861"/>
  <c r="BI26" i="861"/>
  <c r="BQ26" i="861"/>
  <c r="BY26" i="861"/>
  <c r="CG26" i="861"/>
  <c r="CP26" i="861"/>
  <c r="CZ26" i="861"/>
  <c r="S8" i="861"/>
  <c r="V26" i="861"/>
  <c r="AD26" i="861"/>
  <c r="AL26" i="861"/>
  <c r="AT26" i="861"/>
  <c r="BB26" i="861"/>
  <c r="BJ26" i="861"/>
  <c r="BR26" i="861"/>
  <c r="BZ26" i="861"/>
  <c r="CH26" i="861"/>
  <c r="CQ26" i="861"/>
  <c r="DB26" i="861"/>
  <c r="W26" i="861"/>
  <c r="AE26" i="861"/>
  <c r="AM26" i="861"/>
  <c r="AU26" i="861"/>
  <c r="BC26" i="861"/>
  <c r="BK26" i="861"/>
  <c r="BS26" i="861"/>
  <c r="CA26" i="861"/>
  <c r="CI26" i="861"/>
  <c r="CR26" i="861"/>
  <c r="DD26"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R1" i="1169" l="1"/>
  <c r="R7" i="1169"/>
  <c r="R3" i="1169"/>
  <c r="S16" i="1169"/>
  <c r="S24" i="1169"/>
  <c r="S40" i="1169"/>
  <c r="S17" i="1169"/>
  <c r="S25" i="1169"/>
  <c r="S41" i="1169"/>
  <c r="S18" i="1169"/>
  <c r="S26" i="1169"/>
  <c r="S42" i="1169"/>
  <c r="S19" i="1169"/>
  <c r="S27" i="1169"/>
  <c r="S43" i="1169"/>
  <c r="S20" i="1169"/>
  <c r="S28" i="1169"/>
  <c r="S4" i="1169"/>
  <c r="S39" i="1169"/>
  <c r="U2" i="1169"/>
  <c r="T7" i="1169"/>
  <c r="S8" i="1169" s="1"/>
  <c r="T1" i="1169"/>
  <c r="T3" i="1169"/>
  <c r="L1" i="1169"/>
  <c r="M2" i="1169"/>
  <c r="CR1" i="1169"/>
  <c r="CT2" i="1169"/>
  <c r="CS8" i="1169"/>
  <c r="CS3" i="1169"/>
  <c r="CS7" i="1169"/>
  <c r="CR4" i="1169"/>
  <c r="K299" i="64"/>
  <c r="K331" i="64"/>
  <c r="CN4" i="64"/>
  <c r="CP4" i="64"/>
  <c r="J2" i="64"/>
  <c r="S5" i="861"/>
  <c r="CQ41" i="863"/>
  <c r="CQ40" i="863"/>
  <c r="I1" i="64"/>
  <c r="J1" i="64"/>
  <c r="CN43" i="861"/>
  <c r="R2290" i="64"/>
  <c r="R2367" i="64"/>
  <c r="R2341" i="64"/>
  <c r="R2393" i="64"/>
  <c r="R2316" i="64"/>
  <c r="CN46" i="861"/>
  <c r="CN87" i="861" s="1"/>
  <c r="T4" i="861"/>
  <c r="T5" i="861" s="1"/>
  <c r="U3" i="861"/>
  <c r="U1" i="861" s="1"/>
  <c r="CQ38" i="863"/>
  <c r="T1" i="861"/>
  <c r="BK6" i="861"/>
  <c r="BW6" i="861" s="1"/>
  <c r="S279" i="64"/>
  <c r="CQ278" i="64"/>
  <c r="S3" i="64"/>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R72" i="861"/>
  <c r="AR7" i="861"/>
  <c r="BY6" i="861"/>
  <c r="CK6" i="861" s="1"/>
  <c r="CN72" i="861"/>
  <c r="BX6" i="861"/>
  <c r="CJ6" i="861" s="1"/>
  <c r="AY7" i="861"/>
  <c r="AZ7" i="861"/>
  <c r="CN1" i="863"/>
  <c r="AT8" i="864"/>
  <c r="BF7" i="864"/>
  <c r="AS8" i="864"/>
  <c r="BE7" i="864"/>
  <c r="BD8" i="864" s="1"/>
  <c r="BJ7" i="864"/>
  <c r="BI8" i="864" s="1"/>
  <c r="AX8" i="864"/>
  <c r="AW8" i="864"/>
  <c r="CO32"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11" i="64" l="1" a="1"/>
  <c r="S111" i="64" s="1"/>
  <c r="S1019" i="64" a="1"/>
  <c r="S1019" i="64" s="1"/>
  <c r="M1" i="1169"/>
  <c r="N2" i="1169"/>
  <c r="S34" i="1169"/>
  <c r="S49" i="1169"/>
  <c r="S33" i="1169"/>
  <c r="S48" i="1169"/>
  <c r="T41" i="1169"/>
  <c r="T18" i="1169"/>
  <c r="T26" i="1169"/>
  <c r="T42" i="1169"/>
  <c r="T19" i="1169"/>
  <c r="T27" i="1169"/>
  <c r="T43" i="1169"/>
  <c r="T28" i="1169"/>
  <c r="T20" i="1169"/>
  <c r="T16" i="1169"/>
  <c r="T4" i="1169"/>
  <c r="T39" i="1169"/>
  <c r="T24" i="1169"/>
  <c r="T40" i="1169"/>
  <c r="T17" i="1169"/>
  <c r="T25" i="1169"/>
  <c r="S32" i="1169"/>
  <c r="S47" i="1169"/>
  <c r="S46" i="1169"/>
  <c r="S21" i="1169"/>
  <c r="S31" i="1169"/>
  <c r="U7" i="1169"/>
  <c r="T8" i="1169" s="1"/>
  <c r="V2" i="1169"/>
  <c r="U1" i="1169"/>
  <c r="U3" i="1169"/>
  <c r="R4" i="1169"/>
  <c r="R8" i="1169"/>
  <c r="S50" i="1169"/>
  <c r="S35" i="1169"/>
  <c r="CS1" i="1169"/>
  <c r="CT3" i="1169"/>
  <c r="CU2" i="1169"/>
  <c r="CT7" i="1169"/>
  <c r="CT8" i="1169"/>
  <c r="CS4" i="1169"/>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943" i="64" a="1"/>
  <c r="S943" i="64" s="1"/>
  <c r="S756" i="64" a="1"/>
  <c r="S756" i="64" s="1"/>
  <c r="S755" i="64" a="1"/>
  <c r="S755" i="64" s="1"/>
  <c r="S758" i="64" a="1"/>
  <c r="S758" i="64" s="1"/>
  <c r="S754" i="64" a="1"/>
  <c r="S754" i="64" s="1"/>
  <c r="S757" i="64" a="1"/>
  <c r="S757" i="64" s="1"/>
  <c r="S739" i="64" a="1"/>
  <c r="S739" i="64" s="1"/>
  <c r="S740" i="64" a="1"/>
  <c r="S740" i="64" s="1"/>
  <c r="S741" i="64" a="1"/>
  <c r="S741" i="64" s="1"/>
  <c r="S742" i="64" a="1"/>
  <c r="S742" i="64" s="1"/>
  <c r="S743" i="64" a="1"/>
  <c r="S743" i="64" s="1"/>
  <c r="S727" i="64" a="1"/>
  <c r="S727" i="64" s="1"/>
  <c r="S723" i="64" a="1"/>
  <c r="S723" i="64" s="1"/>
  <c r="S726" i="64" a="1"/>
  <c r="S726" i="64" s="1"/>
  <c r="S724" i="64" a="1"/>
  <c r="S724" i="64" s="1"/>
  <c r="S725" i="64" a="1"/>
  <c r="S725" i="64" s="1"/>
  <c r="S209" i="64" a="1"/>
  <c r="S209" i="64" s="1"/>
  <c r="S208" i="64" a="1"/>
  <c r="S208" i="64" s="1"/>
  <c r="S918" i="64" a="1"/>
  <c r="S918" i="64" s="1"/>
  <c r="S331" i="64" a="1"/>
  <c r="S331" i="64" s="1"/>
  <c r="S699" i="64" a="1"/>
  <c r="S699" i="64" s="1"/>
  <c r="S299" i="64" a="1"/>
  <c r="S299" i="64" s="1"/>
  <c r="S312" i="64" a="1"/>
  <c r="S312" i="64" s="1"/>
  <c r="S661" i="64" a="1"/>
  <c r="S661" i="64" s="1"/>
  <c r="S665" i="64" a="1"/>
  <c r="S665" i="64" s="1"/>
  <c r="S657" i="64" a="1"/>
  <c r="S657" i="64" s="1"/>
  <c r="CQ4" i="64"/>
  <c r="S4" i="64"/>
  <c r="CR39" i="863"/>
  <c r="CR40" i="863"/>
  <c r="T277" i="64"/>
  <c r="T7" i="64"/>
  <c r="R3" i="64"/>
  <c r="R7" i="64"/>
  <c r="R8" i="64" s="1"/>
  <c r="L1" i="64"/>
  <c r="CR56" i="863" a="1"/>
  <c r="CR56" i="863" s="1"/>
  <c r="R62" i="861"/>
  <c r="R64" i="861" s="1"/>
  <c r="R77"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259" i="64"/>
  <c r="M2" i="64"/>
  <c r="CR7" i="863"/>
  <c r="CR54" i="863" a="1"/>
  <c r="CR54" i="863" s="1"/>
  <c r="CQ42" i="863"/>
  <c r="CQ21" i="863" s="1"/>
  <c r="CQ32"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2"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034" i="64" a="1"/>
  <c r="S698" i="64" a="1"/>
  <c r="S141" i="64" l="1"/>
  <c r="S126" i="64"/>
  <c r="S1034" i="64"/>
  <c r="T111" i="64" a="1"/>
  <c r="T111" i="64" s="1"/>
  <c r="T1019" i="64" a="1"/>
  <c r="T1019" i="64" s="1"/>
  <c r="U27" i="1169"/>
  <c r="U43" i="1169"/>
  <c r="U40" i="1169"/>
  <c r="U28" i="1169"/>
  <c r="U4" i="1169"/>
  <c r="U25" i="1169"/>
  <c r="U18" i="1169"/>
  <c r="U24" i="1169"/>
  <c r="U16" i="1169"/>
  <c r="U19" i="1169"/>
  <c r="U17" i="1169"/>
  <c r="U20" i="1169"/>
  <c r="U39" i="1169"/>
  <c r="U41" i="1169"/>
  <c r="U42" i="1169"/>
  <c r="U26" i="1169"/>
  <c r="T47" i="1169"/>
  <c r="T32" i="1169"/>
  <c r="W2" i="1169"/>
  <c r="V3" i="1169"/>
  <c r="V1" i="1169"/>
  <c r="V7" i="1169"/>
  <c r="S36" i="1169"/>
  <c r="S17" i="861" s="1"/>
  <c r="T21" i="1169"/>
  <c r="T31" i="1169"/>
  <c r="T46" i="1169"/>
  <c r="T35" i="1169"/>
  <c r="T50" i="1169"/>
  <c r="S51" i="1169"/>
  <c r="S22" i="861" s="1"/>
  <c r="T49" i="1169"/>
  <c r="T34" i="1169"/>
  <c r="O2" i="1169"/>
  <c r="N1" i="1169"/>
  <c r="T48" i="1169"/>
  <c r="T33" i="1169"/>
  <c r="CT1" i="1169"/>
  <c r="CU7" i="1169"/>
  <c r="CV2" i="1169"/>
  <c r="CU3" i="1169"/>
  <c r="CU8" i="1169"/>
  <c r="CT4" i="1169"/>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943" i="64" a="1"/>
  <c r="T943" i="64" s="1"/>
  <c r="T756" i="64" a="1"/>
  <c r="T756" i="64" s="1"/>
  <c r="T755" i="64" a="1"/>
  <c r="T755" i="64" s="1"/>
  <c r="T758" i="64" a="1"/>
  <c r="T758" i="64" s="1"/>
  <c r="T754" i="64" a="1"/>
  <c r="T754" i="64" s="1"/>
  <c r="T757" i="64" a="1"/>
  <c r="T757" i="64" s="1"/>
  <c r="T743" i="64" a="1"/>
  <c r="T743" i="64" s="1"/>
  <c r="T739" i="64" a="1"/>
  <c r="T739" i="64" s="1"/>
  <c r="T723" i="64" a="1"/>
  <c r="T723" i="64" s="1"/>
  <c r="T740" i="64" a="1"/>
  <c r="T740" i="64" s="1"/>
  <c r="T724" i="64" a="1"/>
  <c r="T724" i="64" s="1"/>
  <c r="T725" i="64" a="1"/>
  <c r="T725" i="64" s="1"/>
  <c r="T726" i="64" a="1"/>
  <c r="T726" i="64" s="1"/>
  <c r="T727" i="64" a="1"/>
  <c r="T727" i="64" s="1"/>
  <c r="T741" i="64" a="1"/>
  <c r="T741" i="64" s="1"/>
  <c r="T742" i="64" a="1"/>
  <c r="T742" i="64" s="1"/>
  <c r="R190" i="64" a="1"/>
  <c r="R190" i="64" s="1"/>
  <c r="R207" i="64" a="1"/>
  <c r="R207" i="64" s="1"/>
  <c r="S207" i="64" s="1"/>
  <c r="S210" i="64" s="1"/>
  <c r="S212" i="64" s="1"/>
  <c r="R208" i="64" a="1"/>
  <c r="R208" i="64" s="1"/>
  <c r="T208" i="64" a="1"/>
  <c r="T208" i="64" s="1"/>
  <c r="T209" i="64" a="1"/>
  <c r="T209" i="64" s="1"/>
  <c r="T331" i="64" a="1"/>
  <c r="T331" i="64" s="1"/>
  <c r="T918" i="64" a="1"/>
  <c r="T918" i="64" s="1"/>
  <c r="S698" i="64"/>
  <c r="S700" i="64" s="1"/>
  <c r="L299" i="64"/>
  <c r="L331" i="64"/>
  <c r="T699" i="64" a="1"/>
  <c r="T699" i="64" s="1"/>
  <c r="T299" i="64" a="1"/>
  <c r="T299" i="64" s="1"/>
  <c r="T312" i="64" a="1"/>
  <c r="T312" i="64" s="1"/>
  <c r="T661" i="64" a="1"/>
  <c r="T661" i="64" s="1"/>
  <c r="T665" i="64" a="1"/>
  <c r="T665" i="64" s="1"/>
  <c r="T657" i="64" a="1"/>
  <c r="T657" i="64" s="1"/>
  <c r="CR4" i="64"/>
  <c r="R4" i="64"/>
  <c r="R76" i="861"/>
  <c r="U5" i="861"/>
  <c r="CS38" i="863"/>
  <c r="CS40" i="863"/>
  <c r="S94" i="861"/>
  <c r="T8" i="64"/>
  <c r="S8" i="64"/>
  <c r="S43" i="861"/>
  <c r="R2419" i="64"/>
  <c r="N2" i="64"/>
  <c r="V4" i="861"/>
  <c r="V5" i="861" s="1"/>
  <c r="V8" i="861"/>
  <c r="V1" i="861"/>
  <c r="CS39" i="863"/>
  <c r="CR43" i="863"/>
  <c r="CS262" i="64"/>
  <c r="CR42" i="863"/>
  <c r="CR21" i="863" s="1"/>
  <c r="CR32"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81" i="64"/>
  <c r="T698" i="64" a="1"/>
  <c r="T1034" i="64" a="1"/>
  <c r="T141" i="64" l="1"/>
  <c r="T1034" i="64"/>
  <c r="T1036" i="64" s="1"/>
  <c r="U111" i="64" a="1"/>
  <c r="U111" i="64" s="1"/>
  <c r="U1019" i="64" a="1"/>
  <c r="U1019" i="64" s="1"/>
  <c r="T126" i="64"/>
  <c r="S1036" i="64"/>
  <c r="U8" i="1169"/>
  <c r="T51" i="1169"/>
  <c r="T22" i="861" s="1"/>
  <c r="T36" i="1169"/>
  <c r="T17" i="861" s="1"/>
  <c r="S53" i="1169"/>
  <c r="U50" i="1169"/>
  <c r="U35" i="1169"/>
  <c r="U32" i="1169"/>
  <c r="U47" i="1169"/>
  <c r="U34" i="1169"/>
  <c r="U49" i="1169"/>
  <c r="U21" i="1169"/>
  <c r="U31" i="1169"/>
  <c r="U46" i="1169"/>
  <c r="V24" i="1169"/>
  <c r="V20" i="1169"/>
  <c r="V39" i="1169"/>
  <c r="V41" i="1169"/>
  <c r="V42" i="1169"/>
  <c r="V43" i="1169"/>
  <c r="V40" i="1169"/>
  <c r="V19" i="1169"/>
  <c r="V4" i="1169"/>
  <c r="V16" i="1169"/>
  <c r="V27" i="1169"/>
  <c r="V17" i="1169"/>
  <c r="V25" i="1169"/>
  <c r="V26" i="1169"/>
  <c r="V28" i="1169"/>
  <c r="V18" i="1169"/>
  <c r="U48" i="1169"/>
  <c r="U33" i="1169"/>
  <c r="P2" i="1169"/>
  <c r="CS25" i="1169" s="1"/>
  <c r="O1" i="1169"/>
  <c r="X2" i="1169"/>
  <c r="W3" i="1169"/>
  <c r="W1" i="1169"/>
  <c r="W7" i="1169"/>
  <c r="CU4" i="1169"/>
  <c r="CU39" i="1169"/>
  <c r="CV7" i="1169"/>
  <c r="CW2" i="1169"/>
  <c r="CV8" i="1169"/>
  <c r="CV3" i="1169"/>
  <c r="CU1" i="1169"/>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943" i="64" a="1"/>
  <c r="U943" i="64" s="1"/>
  <c r="U755" i="64" a="1"/>
  <c r="U755" i="64" s="1"/>
  <c r="U758" i="64" a="1"/>
  <c r="U758" i="64" s="1"/>
  <c r="U754" i="64" a="1"/>
  <c r="U754" i="64" s="1"/>
  <c r="U757" i="64" a="1"/>
  <c r="U757" i="64" s="1"/>
  <c r="U756" i="64" a="1"/>
  <c r="U756" i="64" s="1"/>
  <c r="U743" i="64" a="1"/>
  <c r="U743" i="64" s="1"/>
  <c r="U739" i="64" a="1"/>
  <c r="U739" i="64" s="1"/>
  <c r="U723" i="64" a="1"/>
  <c r="U723" i="64" s="1"/>
  <c r="U740" i="64" a="1"/>
  <c r="U740" i="64" s="1"/>
  <c r="U724" i="64" a="1"/>
  <c r="U724" i="64" s="1"/>
  <c r="U725" i="64" a="1"/>
  <c r="U725" i="64" s="1"/>
  <c r="U726" i="64" a="1"/>
  <c r="U726" i="64" s="1"/>
  <c r="U727" i="64" a="1"/>
  <c r="U727" i="64" s="1"/>
  <c r="U741" i="64" a="1"/>
  <c r="U741" i="64" s="1"/>
  <c r="U742" i="64" a="1"/>
  <c r="U742" i="64" s="1"/>
  <c r="T207" i="64"/>
  <c r="T210" i="64" s="1"/>
  <c r="T212" i="64" s="1"/>
  <c r="U208" i="64" a="1"/>
  <c r="U208" i="64" s="1"/>
  <c r="U209" i="64" a="1"/>
  <c r="U209" i="64" s="1"/>
  <c r="T698" i="64"/>
  <c r="T700" i="64" s="1"/>
  <c r="U331" i="64" a="1"/>
  <c r="U331" i="64" s="1"/>
  <c r="U918" i="64" a="1"/>
  <c r="U918" i="64" s="1"/>
  <c r="M299" i="64"/>
  <c r="M331" i="64"/>
  <c r="U312" i="64" a="1"/>
  <c r="U312" i="64" s="1"/>
  <c r="U699" i="64" a="1"/>
  <c r="U699" i="64" s="1"/>
  <c r="U665" i="64" a="1"/>
  <c r="U665" i="64" s="1"/>
  <c r="U299" i="64" a="1"/>
  <c r="U299" i="64" s="1"/>
  <c r="U661" i="64" a="1"/>
  <c r="U661" i="64" s="1"/>
  <c r="N1" i="64"/>
  <c r="U4" i="64"/>
  <c r="U657" i="64" a="1"/>
  <c r="U657" i="64" s="1"/>
  <c r="CS4" i="64"/>
  <c r="CT38" i="863"/>
  <c r="CT40" i="863"/>
  <c r="T94" i="861"/>
  <c r="V259" i="64"/>
  <c r="V7" i="64"/>
  <c r="O2" i="64"/>
  <c r="CS42" i="863"/>
  <c r="CS21" i="863" s="1"/>
  <c r="CS32"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T32"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918" i="64"/>
  <c r="G1924" i="64"/>
  <c r="G1881" i="64"/>
  <c r="G1884" i="64"/>
  <c r="G1890" i="64"/>
  <c r="G1292" i="64"/>
  <c r="G1363" i="64"/>
  <c r="E1363" i="64"/>
  <c r="G1327" i="64"/>
  <c r="E1327" i="64"/>
  <c r="G1257" i="64"/>
  <c r="E1257" i="64"/>
  <c r="B1257" i="64" s="1"/>
  <c r="E1964" i="64"/>
  <c r="B1964" i="64" s="1"/>
  <c r="R1964" i="64"/>
  <c r="CN1964" i="64"/>
  <c r="E1965" i="64"/>
  <c r="E1923" i="64"/>
  <c r="E1924" i="64"/>
  <c r="E1925" i="64"/>
  <c r="E1301" i="64"/>
  <c r="E1302" i="64"/>
  <c r="E1303" i="64"/>
  <c r="E1304" i="64"/>
  <c r="E1292" i="64"/>
  <c r="U698" i="64" a="1"/>
  <c r="U1034" i="64" a="1"/>
  <c r="U141" i="64" l="1"/>
  <c r="U1034" i="64"/>
  <c r="U1036" i="64" s="1"/>
  <c r="V111" i="64" a="1"/>
  <c r="V111" i="64" s="1"/>
  <c r="V1019" i="64" a="1"/>
  <c r="V1019" i="64" s="1"/>
  <c r="U126" i="64"/>
  <c r="CU17" i="1169"/>
  <c r="CU16" i="1169"/>
  <c r="CU21" i="1169" s="1"/>
  <c r="CU27" i="1169"/>
  <c r="CR40" i="1169"/>
  <c r="CN24" i="1169"/>
  <c r="CN31" i="1169" s="1"/>
  <c r="CN36" i="1169" s="1"/>
  <c r="CU18" i="1169"/>
  <c r="CP20" i="1169"/>
  <c r="CU26" i="1169"/>
  <c r="CM26" i="1169"/>
  <c r="CM33" i="1169" s="1"/>
  <c r="CQ17" i="1169"/>
  <c r="CN42" i="1169"/>
  <c r="CN49" i="1169" s="1"/>
  <c r="CP41" i="1169"/>
  <c r="CQ20" i="1169"/>
  <c r="CP39" i="1169"/>
  <c r="CR26" i="1169"/>
  <c r="CU19" i="1169"/>
  <c r="CU20" i="1169"/>
  <c r="CP43" i="1169"/>
  <c r="CQ42" i="1169"/>
  <c r="CQ27" i="1169"/>
  <c r="CM40" i="1169"/>
  <c r="CM47" i="1169" s="1"/>
  <c r="CS18" i="1169"/>
  <c r="CO27" i="1169"/>
  <c r="CT41" i="1169"/>
  <c r="CS28" i="1169"/>
  <c r="CP25" i="1169"/>
  <c r="CP26" i="1169"/>
  <c r="CS17" i="1169"/>
  <c r="CS32" i="1169" s="1"/>
  <c r="CT28" i="1169"/>
  <c r="CQ39" i="1169"/>
  <c r="CQ41" i="1169"/>
  <c r="CN28" i="1169"/>
  <c r="CN35" i="1169" s="1"/>
  <c r="CN27" i="1169"/>
  <c r="CN34" i="1169" s="1"/>
  <c r="CR18" i="1169"/>
  <c r="CP42" i="1169"/>
  <c r="CS42" i="1169"/>
  <c r="CS39" i="1169"/>
  <c r="CP28" i="1169"/>
  <c r="CM28" i="1169"/>
  <c r="CM35" i="1169" s="1"/>
  <c r="CT19" i="1169"/>
  <c r="CO40" i="1169"/>
  <c r="CO16" i="1169"/>
  <c r="CO21" i="1169" s="1"/>
  <c r="CS26" i="1169"/>
  <c r="CS33" i="1169" s="1"/>
  <c r="CN25" i="1169"/>
  <c r="CN32" i="1169" s="1"/>
  <c r="CR28" i="1169"/>
  <c r="CQ19" i="1169"/>
  <c r="CP16" i="1169"/>
  <c r="CO25" i="1169"/>
  <c r="CS20" i="1169"/>
  <c r="CT18" i="1169"/>
  <c r="CS40" i="1169"/>
  <c r="CS47" i="1169" s="1"/>
  <c r="CM24" i="1169"/>
  <c r="CM31" i="1169" s="1"/>
  <c r="CM36" i="1169" s="1"/>
  <c r="CO42" i="1169"/>
  <c r="CR19" i="1169"/>
  <c r="CR16" i="1169"/>
  <c r="CR21" i="1169" s="1"/>
  <c r="CN43" i="1169"/>
  <c r="CN50" i="1169" s="1"/>
  <c r="CR27" i="1169"/>
  <c r="CR34" i="1169" s="1"/>
  <c r="CU43" i="1169"/>
  <c r="CS16" i="1169"/>
  <c r="CR24" i="1169"/>
  <c r="CQ40" i="1169"/>
  <c r="CO26" i="1169"/>
  <c r="CM42" i="1169"/>
  <c r="CM49" i="1169" s="1"/>
  <c r="CM43" i="1169"/>
  <c r="CM50" i="1169" s="1"/>
  <c r="CR42" i="1169"/>
  <c r="CU28" i="1169"/>
  <c r="CO28" i="1169"/>
  <c r="CS27" i="1169"/>
  <c r="CO17" i="1169"/>
  <c r="CQ24" i="1169"/>
  <c r="CQ18" i="1169"/>
  <c r="CT24" i="1169"/>
  <c r="CU24" i="1169"/>
  <c r="CU31" i="1169" s="1"/>
  <c r="CU36" i="1169" s="1"/>
  <c r="CO41" i="1169"/>
  <c r="CM25" i="1169"/>
  <c r="CM32" i="1169" s="1"/>
  <c r="CS43" i="1169"/>
  <c r="CO43" i="1169"/>
  <c r="CQ16" i="1169"/>
  <c r="CQ46" i="1169" s="1"/>
  <c r="CQ51" i="1169" s="1"/>
  <c r="CO39" i="1169"/>
  <c r="CU41" i="1169"/>
  <c r="CQ25" i="1169"/>
  <c r="CP19" i="1169"/>
  <c r="CP24" i="1169"/>
  <c r="CQ26" i="1169"/>
  <c r="CR20" i="1169"/>
  <c r="CR35" i="1169" s="1"/>
  <c r="CM39" i="1169"/>
  <c r="CM46" i="1169" s="1"/>
  <c r="CM51" i="1169" s="1"/>
  <c r="CU40" i="1169"/>
  <c r="CU47" i="1169" s="1"/>
  <c r="CS24" i="1169"/>
  <c r="CR17" i="1169"/>
  <c r="CR47" i="1169" s="1"/>
  <c r="CM41" i="1169"/>
  <c r="CM48" i="1169" s="1"/>
  <c r="CS19" i="1169"/>
  <c r="CS49" i="1169" s="1"/>
  <c r="CP18" i="1169"/>
  <c r="CP48" i="1169" s="1"/>
  <c r="CN40" i="1169"/>
  <c r="CN47" i="1169" s="1"/>
  <c r="CT16" i="1169"/>
  <c r="CU25" i="1169"/>
  <c r="CO19" i="1169"/>
  <c r="CS41" i="1169"/>
  <c r="CN41" i="1169"/>
  <c r="CN48" i="1169" s="1"/>
  <c r="CR25" i="1169"/>
  <c r="CQ43" i="1169"/>
  <c r="CT42" i="1169"/>
  <c r="CO20" i="1169"/>
  <c r="CU42" i="1169"/>
  <c r="CO24" i="1169"/>
  <c r="CN26" i="1169"/>
  <c r="CN33" i="1169" s="1"/>
  <c r="CO18" i="1169"/>
  <c r="CO33" i="1169" s="1"/>
  <c r="CN39" i="1169"/>
  <c r="CN46" i="1169" s="1"/>
  <c r="CN51" i="1169" s="1"/>
  <c r="CN53" i="1169" s="1"/>
  <c r="CN54" i="1169" s="1"/>
  <c r="CP17" i="1169"/>
  <c r="CT17" i="1169"/>
  <c r="CR41" i="1169"/>
  <c r="V47" i="1169"/>
  <c r="V32" i="1169"/>
  <c r="CP33" i="1169"/>
  <c r="V21" i="1169"/>
  <c r="V31" i="1169"/>
  <c r="V46" i="1169"/>
  <c r="V49" i="1169"/>
  <c r="V34" i="1169"/>
  <c r="V8" i="1169"/>
  <c r="CP35" i="1169"/>
  <c r="CP27" i="1169"/>
  <c r="P1" i="1169"/>
  <c r="CT25" i="1169"/>
  <c r="CT20" i="1169"/>
  <c r="CT26" i="1169"/>
  <c r="CT33" i="1169" s="1"/>
  <c r="CP40" i="1169"/>
  <c r="CT43" i="1169"/>
  <c r="CT39" i="1169"/>
  <c r="CT40" i="1169"/>
  <c r="CR39" i="1169"/>
  <c r="CM27" i="1169"/>
  <c r="CM34" i="1169" s="1"/>
  <c r="CQ28" i="1169"/>
  <c r="CQ35" i="1169" s="1"/>
  <c r="CT27" i="1169"/>
  <c r="CR43" i="1169"/>
  <c r="U51" i="1169"/>
  <c r="U22" i="861" s="1"/>
  <c r="W27" i="1169"/>
  <c r="W43" i="1169"/>
  <c r="W40" i="1169"/>
  <c r="W4" i="1169"/>
  <c r="W19" i="1169"/>
  <c r="W25" i="1169"/>
  <c r="W18" i="1169"/>
  <c r="W24" i="1169"/>
  <c r="W20" i="1169"/>
  <c r="W41" i="1169"/>
  <c r="W28" i="1169"/>
  <c r="W39" i="1169"/>
  <c r="W42" i="1169"/>
  <c r="W17" i="1169"/>
  <c r="W26" i="1169"/>
  <c r="W16" i="1169"/>
  <c r="U36" i="1169"/>
  <c r="U17" i="861" s="1"/>
  <c r="Y2" i="1169"/>
  <c r="X1" i="1169"/>
  <c r="X3" i="1169"/>
  <c r="X7" i="1169"/>
  <c r="CO46" i="1169"/>
  <c r="CO51" i="1169" s="1"/>
  <c r="V50" i="1169"/>
  <c r="V35" i="1169"/>
  <c r="T53" i="1169"/>
  <c r="CQ34" i="1169"/>
  <c r="CP21" i="1169"/>
  <c r="CP46" i="1169"/>
  <c r="CP51" i="1169" s="1"/>
  <c r="CP31" i="1169"/>
  <c r="CP36" i="1169" s="1"/>
  <c r="S54" i="1169"/>
  <c r="V48" i="1169"/>
  <c r="V33" i="1169"/>
  <c r="CS21" i="1169"/>
  <c r="CV17" i="1169"/>
  <c r="CV20" i="1169"/>
  <c r="CV26" i="1169"/>
  <c r="CV18" i="1169"/>
  <c r="CV16" i="1169"/>
  <c r="CV24" i="1169"/>
  <c r="CV4" i="1169"/>
  <c r="CV19" i="1169"/>
  <c r="CV28" i="1169"/>
  <c r="CV39" i="1169"/>
  <c r="CV27" i="1169"/>
  <c r="CV42" i="1169"/>
  <c r="CV43" i="1169"/>
  <c r="CV25" i="1169"/>
  <c r="CV40" i="1169"/>
  <c r="CV41" i="1169"/>
  <c r="CU32" i="1169"/>
  <c r="CX2" i="1169"/>
  <c r="CW3" i="1169"/>
  <c r="CW7" i="1169"/>
  <c r="CW8" i="1169"/>
  <c r="CV1" i="1169"/>
  <c r="CU33" i="1169"/>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943" i="64" a="1"/>
  <c r="V943" i="64" s="1"/>
  <c r="V755" i="64" a="1"/>
  <c r="V755" i="64" s="1"/>
  <c r="V758" i="64" a="1"/>
  <c r="V758" i="64" s="1"/>
  <c r="V754" i="64" a="1"/>
  <c r="V754" i="64" s="1"/>
  <c r="V757" i="64" a="1"/>
  <c r="V757" i="64" s="1"/>
  <c r="V756" i="64" a="1"/>
  <c r="V756" i="64" s="1"/>
  <c r="V739" i="64" a="1"/>
  <c r="V739" i="64" s="1"/>
  <c r="V743" i="64" a="1"/>
  <c r="V743" i="64" s="1"/>
  <c r="V723" i="64" a="1"/>
  <c r="V723" i="64" s="1"/>
  <c r="V740" i="64" a="1"/>
  <c r="V740" i="64" s="1"/>
  <c r="V724" i="64" a="1"/>
  <c r="V724" i="64" s="1"/>
  <c r="V725" i="64" a="1"/>
  <c r="V725" i="64" s="1"/>
  <c r="V726" i="64" a="1"/>
  <c r="V726" i="64" s="1"/>
  <c r="V727" i="64" a="1"/>
  <c r="V727" i="64" s="1"/>
  <c r="V741" i="64" a="1"/>
  <c r="V741" i="64" s="1"/>
  <c r="V742" i="64" a="1"/>
  <c r="V742" i="64" s="1"/>
  <c r="U207" i="64"/>
  <c r="U210" i="64" s="1"/>
  <c r="U212" i="64" s="1"/>
  <c r="V208" i="64" a="1"/>
  <c r="V208" i="64" s="1"/>
  <c r="V209" i="64" a="1"/>
  <c r="V209" i="64" s="1"/>
  <c r="U698" i="64"/>
  <c r="U700" i="64" s="1"/>
  <c r="V331" i="64" a="1"/>
  <c r="V331" i="64" s="1"/>
  <c r="V918" i="64" a="1"/>
  <c r="V918" i="64" s="1"/>
  <c r="V312" i="64" a="1"/>
  <c r="V312" i="64" s="1"/>
  <c r="V699" i="64" a="1"/>
  <c r="V699" i="64" s="1"/>
  <c r="N299" i="64"/>
  <c r="N331" i="64"/>
  <c r="V665" i="64" a="1"/>
  <c r="V665" i="64" s="1"/>
  <c r="V299" i="64" a="1"/>
  <c r="V299" i="64" s="1"/>
  <c r="V661" i="64" a="1"/>
  <c r="V661" i="64" s="1"/>
  <c r="CT4" i="64"/>
  <c r="V657" i="64" a="1"/>
  <c r="V657" i="64" s="1"/>
  <c r="CU56" i="863" a="1"/>
  <c r="CU56" i="863" s="1"/>
  <c r="CU40" i="863"/>
  <c r="U94" i="861"/>
  <c r="W259" i="64"/>
  <c r="W7" i="64"/>
  <c r="V8" i="64" s="1"/>
  <c r="U8" i="64"/>
  <c r="S95" i="861"/>
  <c r="O1" i="64"/>
  <c r="P2" i="64"/>
  <c r="CO1019" i="64" s="1" a="1"/>
  <c r="CO1019"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2" i="861" s="1"/>
  <c r="V4" i="64"/>
  <c r="CT281" i="64"/>
  <c r="CT263" i="64"/>
  <c r="CT1" i="64"/>
  <c r="CU8" i="64"/>
  <c r="CU277" i="64"/>
  <c r="CU259" i="64"/>
  <c r="CU3" i="64"/>
  <c r="CU7" i="64"/>
  <c r="CV2" i="64"/>
  <c r="CU260" i="64"/>
  <c r="CU278" i="64"/>
  <c r="CU279" i="64"/>
  <c r="CU261" i="64"/>
  <c r="CU280" i="64"/>
  <c r="CU262" i="64"/>
  <c r="CK8" i="864"/>
  <c r="CT24" i="864"/>
  <c r="V24" i="864"/>
  <c r="V94"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2" i="861"/>
  <c r="V4" i="864"/>
  <c r="CP2" i="860"/>
  <c r="CO3" i="860"/>
  <c r="CN4" i="860"/>
  <c r="CO8" i="860"/>
  <c r="CO9" i="860"/>
  <c r="G1972" i="64"/>
  <c r="G1973" i="64"/>
  <c r="G1974" i="64"/>
  <c r="G1975" i="64"/>
  <c r="G1976" i="64"/>
  <c r="G1977" i="64"/>
  <c r="G1978" i="64"/>
  <c r="G1971" i="64"/>
  <c r="G2226" i="64"/>
  <c r="G2228" i="64" s="1"/>
  <c r="R610" i="64"/>
  <c r="T610" i="64"/>
  <c r="U610" i="64"/>
  <c r="V610" i="64"/>
  <c r="W610" i="64"/>
  <c r="X610" i="64"/>
  <c r="Y610" i="64"/>
  <c r="Z610" i="64"/>
  <c r="AA610" i="64"/>
  <c r="AB610" i="64"/>
  <c r="AC610" i="64"/>
  <c r="AD610" i="64"/>
  <c r="AE610" i="64"/>
  <c r="AF610" i="64"/>
  <c r="AG610" i="64"/>
  <c r="AH610" i="64"/>
  <c r="AI610" i="64"/>
  <c r="AJ610" i="64"/>
  <c r="AK610" i="64"/>
  <c r="AL610" i="64"/>
  <c r="AM610" i="64"/>
  <c r="AN610" i="64"/>
  <c r="AO610" i="64"/>
  <c r="AP610" i="64"/>
  <c r="AQ610" i="64"/>
  <c r="AR610" i="64"/>
  <c r="AS610" i="64"/>
  <c r="AT610" i="64"/>
  <c r="AU610" i="64"/>
  <c r="AV610" i="64"/>
  <c r="AW610" i="64"/>
  <c r="AX610" i="64"/>
  <c r="AY610" i="64"/>
  <c r="AZ610" i="64"/>
  <c r="BA610" i="64"/>
  <c r="BB610" i="64"/>
  <c r="BC610" i="64"/>
  <c r="BD610" i="64"/>
  <c r="BE610" i="64"/>
  <c r="BF610" i="64"/>
  <c r="BG610" i="64"/>
  <c r="BH610" i="64"/>
  <c r="BI610" i="64"/>
  <c r="BJ610" i="64"/>
  <c r="BK610" i="64"/>
  <c r="BL610" i="64"/>
  <c r="BM610" i="64"/>
  <c r="BN610" i="64"/>
  <c r="BO610" i="64"/>
  <c r="BP610" i="64"/>
  <c r="BQ610" i="64"/>
  <c r="BR610" i="64"/>
  <c r="BS610" i="64"/>
  <c r="BT610" i="64"/>
  <c r="BU610" i="64"/>
  <c r="BV610" i="64"/>
  <c r="BW610" i="64"/>
  <c r="BX610" i="64"/>
  <c r="BY610" i="64"/>
  <c r="BZ610" i="64"/>
  <c r="CA610" i="64"/>
  <c r="CB610" i="64"/>
  <c r="CC610" i="64"/>
  <c r="CD610" i="64"/>
  <c r="CE610" i="64"/>
  <c r="CF610" i="64"/>
  <c r="CG610" i="64"/>
  <c r="CH610" i="64"/>
  <c r="CI610" i="64"/>
  <c r="CJ610" i="64"/>
  <c r="CK610" i="64"/>
  <c r="CL610" i="64"/>
  <c r="S610" i="64"/>
  <c r="E618" i="64"/>
  <c r="E619" i="64"/>
  <c r="E620" i="64"/>
  <c r="E621" i="64"/>
  <c r="E622" i="64"/>
  <c r="E623" i="64"/>
  <c r="E624" i="64"/>
  <c r="E625" i="64"/>
  <c r="E626" i="64"/>
  <c r="E627" i="64"/>
  <c r="E628" i="64"/>
  <c r="B628" i="64" s="1"/>
  <c r="G643" i="64"/>
  <c r="E643" i="64"/>
  <c r="G642" i="64"/>
  <c r="E642" i="64"/>
  <c r="G641" i="64"/>
  <c r="E641" i="64"/>
  <c r="DL640" i="64"/>
  <c r="DK640" i="64"/>
  <c r="DJ640" i="64"/>
  <c r="DI640" i="64"/>
  <c r="DH640" i="64"/>
  <c r="DG640" i="64"/>
  <c r="DF640" i="64"/>
  <c r="DE640" i="64"/>
  <c r="DD640" i="64"/>
  <c r="DC640" i="64"/>
  <c r="DB640" i="64"/>
  <c r="DA640" i="64"/>
  <c r="CZ640" i="64"/>
  <c r="CY640" i="64"/>
  <c r="CX640" i="64"/>
  <c r="CW640" i="64"/>
  <c r="CV640" i="64"/>
  <c r="CU640" i="64"/>
  <c r="CT640" i="64"/>
  <c r="CS640" i="64"/>
  <c r="CR640" i="64"/>
  <c r="CQ640" i="64"/>
  <c r="CP640" i="64"/>
  <c r="CO640" i="64"/>
  <c r="CL640" i="64"/>
  <c r="CK640" i="64"/>
  <c r="CJ640" i="64"/>
  <c r="CI640" i="64"/>
  <c r="CH640" i="64"/>
  <c r="CG640" i="64"/>
  <c r="CF640" i="64"/>
  <c r="CE640" i="64"/>
  <c r="CD640" i="64"/>
  <c r="CC640" i="64"/>
  <c r="CB640" i="64"/>
  <c r="CA640" i="64"/>
  <c r="BZ640" i="64"/>
  <c r="BY640" i="64"/>
  <c r="BX640" i="64"/>
  <c r="BW640" i="64"/>
  <c r="BV640" i="64"/>
  <c r="BU640" i="64"/>
  <c r="BT640" i="64"/>
  <c r="BS640" i="64"/>
  <c r="BR640" i="64"/>
  <c r="BQ640" i="64"/>
  <c r="BP640" i="64"/>
  <c r="BO640" i="64"/>
  <c r="BN640" i="64"/>
  <c r="BM640" i="64"/>
  <c r="BL640" i="64"/>
  <c r="BK640" i="64"/>
  <c r="BJ640" i="64"/>
  <c r="BI640" i="64"/>
  <c r="BH640" i="64"/>
  <c r="BG640" i="64"/>
  <c r="BF640" i="64"/>
  <c r="BE640" i="64"/>
  <c r="BD640" i="64"/>
  <c r="BC640" i="64"/>
  <c r="BB640" i="64"/>
  <c r="BA640" i="64"/>
  <c r="AZ640" i="64"/>
  <c r="AY640" i="64"/>
  <c r="AX640" i="64"/>
  <c r="AW640" i="64"/>
  <c r="AV640" i="64"/>
  <c r="AU640" i="64"/>
  <c r="AT640" i="64"/>
  <c r="AS640" i="64"/>
  <c r="AR640" i="64"/>
  <c r="AQ640" i="64"/>
  <c r="AP640" i="64"/>
  <c r="AO640" i="64"/>
  <c r="AN640" i="64"/>
  <c r="AM640" i="64"/>
  <c r="AL640" i="64"/>
  <c r="AK640" i="64"/>
  <c r="AJ640" i="64"/>
  <c r="AI640" i="64"/>
  <c r="AH640" i="64"/>
  <c r="AG640" i="64"/>
  <c r="AF640" i="64"/>
  <c r="AE640" i="64"/>
  <c r="AD640" i="64"/>
  <c r="AC640" i="64"/>
  <c r="AB640" i="64"/>
  <c r="AA640" i="64"/>
  <c r="Z640" i="64"/>
  <c r="Y640" i="64"/>
  <c r="X640" i="64"/>
  <c r="W640" i="64"/>
  <c r="V640" i="64"/>
  <c r="U640" i="64"/>
  <c r="T640" i="64"/>
  <c r="S640" i="64"/>
  <c r="G640" i="64"/>
  <c r="E640" i="64"/>
  <c r="E639" i="64"/>
  <c r="DL638" i="64"/>
  <c r="DK638" i="64"/>
  <c r="DJ638" i="64"/>
  <c r="DI638" i="64"/>
  <c r="DH638" i="64"/>
  <c r="DG638" i="64"/>
  <c r="DF638" i="64"/>
  <c r="DE638" i="64"/>
  <c r="DD638" i="64"/>
  <c r="DC638" i="64"/>
  <c r="DB638" i="64"/>
  <c r="DA638" i="64"/>
  <c r="CZ638" i="64"/>
  <c r="CY638" i="64"/>
  <c r="CX638" i="64"/>
  <c r="CW638" i="64"/>
  <c r="CV638" i="64"/>
  <c r="CU638" i="64"/>
  <c r="CT638" i="64"/>
  <c r="CS638" i="64"/>
  <c r="CR638" i="64"/>
  <c r="CQ638" i="64"/>
  <c r="CP638" i="64"/>
  <c r="CO638" i="64"/>
  <c r="CL638" i="64"/>
  <c r="CK638" i="64"/>
  <c r="CJ638" i="64"/>
  <c r="CI638" i="64"/>
  <c r="CH638" i="64"/>
  <c r="CG638" i="64"/>
  <c r="CF638" i="64"/>
  <c r="CE638" i="64"/>
  <c r="CD638" i="64"/>
  <c r="CC638" i="64"/>
  <c r="CB638" i="64"/>
  <c r="CA638" i="64"/>
  <c r="BZ638" i="64"/>
  <c r="BY638" i="64"/>
  <c r="BX638" i="64"/>
  <c r="BW638" i="64"/>
  <c r="BV638" i="64"/>
  <c r="BU638" i="64"/>
  <c r="BT638" i="64"/>
  <c r="BS638" i="64"/>
  <c r="BR638" i="64"/>
  <c r="BQ638" i="64"/>
  <c r="BP638" i="64"/>
  <c r="BO638" i="64"/>
  <c r="BN638" i="64"/>
  <c r="BM638" i="64"/>
  <c r="BL638" i="64"/>
  <c r="BK638" i="64"/>
  <c r="BJ638" i="64"/>
  <c r="BI638" i="64"/>
  <c r="BH638" i="64"/>
  <c r="BG638" i="64"/>
  <c r="BF638" i="64"/>
  <c r="BE638" i="64"/>
  <c r="BD638" i="64"/>
  <c r="BC638" i="64"/>
  <c r="BB638" i="64"/>
  <c r="BA638" i="64"/>
  <c r="AZ638" i="64"/>
  <c r="AY638" i="64"/>
  <c r="AX638" i="64"/>
  <c r="AW638" i="64"/>
  <c r="AV638" i="64"/>
  <c r="AU638" i="64"/>
  <c r="AT638" i="64"/>
  <c r="AS638" i="64"/>
  <c r="AR638" i="64"/>
  <c r="AQ638" i="64"/>
  <c r="AP638" i="64"/>
  <c r="AO638" i="64"/>
  <c r="AN638" i="64"/>
  <c r="AM638" i="64"/>
  <c r="AL638" i="64"/>
  <c r="AK638" i="64"/>
  <c r="AJ638" i="64"/>
  <c r="AI638" i="64"/>
  <c r="AH638" i="64"/>
  <c r="AG638" i="64"/>
  <c r="AF638" i="64"/>
  <c r="AE638" i="64"/>
  <c r="AD638" i="64"/>
  <c r="AC638" i="64"/>
  <c r="AB638" i="64"/>
  <c r="AA638" i="64"/>
  <c r="Z638" i="64"/>
  <c r="Y638" i="64"/>
  <c r="X638" i="64"/>
  <c r="W638" i="64"/>
  <c r="V638" i="64"/>
  <c r="U638" i="64"/>
  <c r="T638" i="64"/>
  <c r="S638" i="64"/>
  <c r="E638" i="64"/>
  <c r="E637" i="64"/>
  <c r="G636" i="64"/>
  <c r="E636" i="64"/>
  <c r="E629" i="64"/>
  <c r="E617" i="64"/>
  <c r="E615" i="64"/>
  <c r="E1288" i="64"/>
  <c r="B1288" i="64" s="1"/>
  <c r="E1949" i="64"/>
  <c r="E1950" i="64"/>
  <c r="E1951" i="64"/>
  <c r="E1952" i="64"/>
  <c r="E1953" i="64"/>
  <c r="E1954" i="64"/>
  <c r="E1955" i="64"/>
  <c r="E1956" i="64"/>
  <c r="E1957" i="64"/>
  <c r="E1958" i="64"/>
  <c r="G1949" i="64"/>
  <c r="DL1978" i="64"/>
  <c r="DK1978" i="64"/>
  <c r="DJ1978" i="64"/>
  <c r="DI1978" i="64"/>
  <c r="DH1978" i="64"/>
  <c r="DG1978" i="64"/>
  <c r="DF1978" i="64"/>
  <c r="DE1978" i="64"/>
  <c r="DD1978" i="64"/>
  <c r="DC1978" i="64"/>
  <c r="DB1978" i="64"/>
  <c r="DA1978" i="64"/>
  <c r="CZ1978" i="64"/>
  <c r="CY1978" i="64"/>
  <c r="CX1978" i="64"/>
  <c r="CW1978" i="64"/>
  <c r="CV1978" i="64"/>
  <c r="CU1978" i="64"/>
  <c r="CT1978" i="64"/>
  <c r="CS1978" i="64"/>
  <c r="CR1978" i="64"/>
  <c r="CQ1978" i="64"/>
  <c r="CP1978" i="64"/>
  <c r="CO1978" i="64"/>
  <c r="E1978" i="64"/>
  <c r="DL1977" i="64"/>
  <c r="DK1977" i="64"/>
  <c r="DJ1977" i="64"/>
  <c r="DI1977" i="64"/>
  <c r="DH1977" i="64"/>
  <c r="DG1977" i="64"/>
  <c r="DF1977" i="64"/>
  <c r="DE1977" i="64"/>
  <c r="DD1977" i="64"/>
  <c r="DC1977" i="64"/>
  <c r="DB1977" i="64"/>
  <c r="DA1977" i="64"/>
  <c r="CZ1977" i="64"/>
  <c r="CY1977" i="64"/>
  <c r="CX1977" i="64"/>
  <c r="CW1977" i="64"/>
  <c r="CV1977" i="64"/>
  <c r="CU1977" i="64"/>
  <c r="CT1977" i="64"/>
  <c r="CS1977" i="64"/>
  <c r="CR1977" i="64"/>
  <c r="CQ1977" i="64"/>
  <c r="CP1977" i="64"/>
  <c r="CO1977" i="64"/>
  <c r="E1977" i="64"/>
  <c r="E1976" i="64"/>
  <c r="DL1975" i="64"/>
  <c r="DK1975" i="64"/>
  <c r="DJ1975" i="64"/>
  <c r="DI1975" i="64"/>
  <c r="DH1975" i="64"/>
  <c r="DG1975" i="64"/>
  <c r="DF1975" i="64"/>
  <c r="DE1975" i="64"/>
  <c r="DD1975" i="64"/>
  <c r="DC1975" i="64"/>
  <c r="DB1975" i="64"/>
  <c r="DA1975" i="64"/>
  <c r="CZ1975" i="64"/>
  <c r="CY1975" i="64"/>
  <c r="CX1975" i="64"/>
  <c r="CW1975" i="64"/>
  <c r="CV1975" i="64"/>
  <c r="CU1975" i="64"/>
  <c r="CT1975" i="64"/>
  <c r="CS1975" i="64"/>
  <c r="CR1975" i="64"/>
  <c r="CQ1975" i="64"/>
  <c r="CP1975" i="64"/>
  <c r="CO1975" i="64"/>
  <c r="E1975" i="64"/>
  <c r="E1974" i="64"/>
  <c r="E1973" i="64"/>
  <c r="E1972" i="64"/>
  <c r="E1971" i="64"/>
  <c r="E1969" i="64"/>
  <c r="E1968" i="64"/>
  <c r="J1967" i="64"/>
  <c r="E1967" i="64"/>
  <c r="E1966" i="64"/>
  <c r="CN1967" i="64"/>
  <c r="E1963" i="64"/>
  <c r="E1962" i="64"/>
  <c r="E1961" i="64"/>
  <c r="E1960" i="64"/>
  <c r="E1959" i="64"/>
  <c r="B1959" i="64" s="1"/>
  <c r="E1948" i="64"/>
  <c r="E1947" i="64"/>
  <c r="B1947" i="64" s="1"/>
  <c r="E1946" i="64"/>
  <c r="B1946" i="64" s="1"/>
  <c r="E1944" i="64"/>
  <c r="G2236" i="64"/>
  <c r="E2236" i="64"/>
  <c r="G2235" i="64"/>
  <c r="E2235" i="64"/>
  <c r="G2234" i="64"/>
  <c r="E2234" i="64"/>
  <c r="G2233" i="64"/>
  <c r="E2233" i="64"/>
  <c r="DL2232"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CL2232" i="64"/>
  <c r="CK2232" i="64"/>
  <c r="CJ2232" i="64"/>
  <c r="CI2232" i="64"/>
  <c r="CH2232" i="64"/>
  <c r="CG2232" i="64"/>
  <c r="CF2232" i="64"/>
  <c r="CE2232" i="64"/>
  <c r="CD2232" i="64"/>
  <c r="CC2232" i="64"/>
  <c r="CB2232" i="64"/>
  <c r="CA2232" i="64"/>
  <c r="BZ2232" i="64"/>
  <c r="BY2232" i="64"/>
  <c r="BX2232" i="64"/>
  <c r="BW2232" i="64"/>
  <c r="BV2232" i="64"/>
  <c r="BU2232" i="64"/>
  <c r="BT2232" i="64"/>
  <c r="BS2232" i="64"/>
  <c r="BR2232" i="64"/>
  <c r="BQ2232" i="64"/>
  <c r="BP2232" i="64"/>
  <c r="BO2232" i="64"/>
  <c r="BN2232" i="64"/>
  <c r="BM2232" i="64"/>
  <c r="BL2232" i="64"/>
  <c r="BK2232" i="64"/>
  <c r="BJ2232" i="64"/>
  <c r="BI2232" i="64"/>
  <c r="BH2232" i="64"/>
  <c r="BG2232" i="64"/>
  <c r="BF2232" i="64"/>
  <c r="BE2232" i="64"/>
  <c r="BD2232" i="64"/>
  <c r="BC2232" i="64"/>
  <c r="BB2232" i="64"/>
  <c r="BA2232" i="64"/>
  <c r="AZ2232" i="64"/>
  <c r="AY2232" i="64"/>
  <c r="AX2232" i="64"/>
  <c r="AW2232" i="64"/>
  <c r="AV2232" i="64"/>
  <c r="AU2232" i="64"/>
  <c r="AT2232" i="64"/>
  <c r="AS2232" i="64"/>
  <c r="AR2232" i="64"/>
  <c r="AQ2232" i="64"/>
  <c r="AP2232" i="64"/>
  <c r="AO2232" i="64"/>
  <c r="AN2232" i="64"/>
  <c r="AM2232" i="64"/>
  <c r="AL2232" i="64"/>
  <c r="AK2232" i="64"/>
  <c r="AJ2232" i="64"/>
  <c r="AI2232" i="64"/>
  <c r="AH2232" i="64"/>
  <c r="AG2232" i="64"/>
  <c r="AF2232" i="64"/>
  <c r="AE2232" i="64"/>
  <c r="AD2232" i="64"/>
  <c r="AC2232" i="64"/>
  <c r="AB2232" i="64"/>
  <c r="AA2232" i="64"/>
  <c r="Z2232" i="64"/>
  <c r="Y2232" i="64"/>
  <c r="X2232" i="64"/>
  <c r="W2232" i="64"/>
  <c r="V2232" i="64"/>
  <c r="U2232" i="64"/>
  <c r="T2232" i="64"/>
  <c r="S2232" i="64"/>
  <c r="E2232" i="64"/>
  <c r="E2231" i="64"/>
  <c r="G2230" i="64"/>
  <c r="E2230" i="64"/>
  <c r="G2229" i="64"/>
  <c r="E2229" i="64"/>
  <c r="E2228" i="64"/>
  <c r="E2227" i="64"/>
  <c r="E2226" i="64"/>
  <c r="E2225"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199" i="64"/>
  <c r="E2200" i="64"/>
  <c r="E2201" i="64"/>
  <c r="E2202" i="64"/>
  <c r="E2203" i="64"/>
  <c r="E2204" i="64"/>
  <c r="E2205" i="64"/>
  <c r="E2206" i="64"/>
  <c r="E2207" i="64"/>
  <c r="G2200" i="64"/>
  <c r="CN2215" i="64"/>
  <c r="G2215" i="64"/>
  <c r="E2215" i="64"/>
  <c r="CN2214" i="64"/>
  <c r="G2214" i="64"/>
  <c r="E2214" i="64"/>
  <c r="G2213" i="64"/>
  <c r="E2213" i="64"/>
  <c r="G2212" i="64"/>
  <c r="E2212" i="64"/>
  <c r="CN2211" i="64"/>
  <c r="G2211" i="64"/>
  <c r="E2211" i="64"/>
  <c r="DL2210" i="64"/>
  <c r="DK2210" i="64"/>
  <c r="DJ2210" i="64"/>
  <c r="DI2210" i="64"/>
  <c r="DH2210" i="64"/>
  <c r="DG2210" i="64"/>
  <c r="DF2210" i="64"/>
  <c r="DE2210" i="64"/>
  <c r="DD2210" i="64"/>
  <c r="DC2210" i="64"/>
  <c r="DB2210" i="64"/>
  <c r="DA2210" i="64"/>
  <c r="CZ2210" i="64"/>
  <c r="CY2210" i="64"/>
  <c r="CX2210" i="64"/>
  <c r="CW2210" i="64"/>
  <c r="CV2210" i="64"/>
  <c r="CU2210" i="64"/>
  <c r="CT2210" i="64"/>
  <c r="CS2210" i="64"/>
  <c r="CR2210" i="64"/>
  <c r="CQ2210" i="64"/>
  <c r="CP2210" i="64"/>
  <c r="CO2210" i="64"/>
  <c r="CN2210" i="64"/>
  <c r="G2210" i="64"/>
  <c r="E2210" i="64"/>
  <c r="G2209" i="64"/>
  <c r="E2209" i="64"/>
  <c r="G2208" i="64"/>
  <c r="E2208" i="64"/>
  <c r="H2207" i="64"/>
  <c r="I2204" i="64"/>
  <c r="I2205" i="64" s="1"/>
  <c r="I2206" i="64" s="1"/>
  <c r="G2199" i="64"/>
  <c r="E2198"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T2123" i="64"/>
  <c r="U2123" i="64"/>
  <c r="V2123" i="64"/>
  <c r="W2123" i="64"/>
  <c r="X2123" i="64"/>
  <c r="Y2123" i="64"/>
  <c r="Z2123" i="64"/>
  <c r="AA2123" i="64"/>
  <c r="AB2123" i="64"/>
  <c r="AC2123" i="64"/>
  <c r="AD2123" i="64"/>
  <c r="AE2123" i="64"/>
  <c r="AF2123" i="64"/>
  <c r="AG2123" i="64"/>
  <c r="AH2123" i="64"/>
  <c r="AI2123" i="64"/>
  <c r="AJ2123" i="64"/>
  <c r="AK2123" i="64"/>
  <c r="AL2123" i="64"/>
  <c r="AM2123" i="64"/>
  <c r="AN2123" i="64"/>
  <c r="AO2123" i="64"/>
  <c r="AP2123" i="64"/>
  <c r="AQ2123" i="64"/>
  <c r="AR2123" i="64"/>
  <c r="AS2123" i="64"/>
  <c r="AT2123" i="64"/>
  <c r="AU2123" i="64"/>
  <c r="AV2123" i="64"/>
  <c r="AW2123" i="64"/>
  <c r="AX2123" i="64"/>
  <c r="AY2123" i="64"/>
  <c r="AZ2123" i="64"/>
  <c r="BA2123" i="64"/>
  <c r="BB2123" i="64"/>
  <c r="BC2123" i="64"/>
  <c r="BD2123" i="64"/>
  <c r="BE2123" i="64"/>
  <c r="BF2123" i="64"/>
  <c r="BG2123" i="64"/>
  <c r="BH2123" i="64"/>
  <c r="BI2123" i="64"/>
  <c r="BJ2123" i="64"/>
  <c r="BK2123" i="64"/>
  <c r="BL2123" i="64"/>
  <c r="BM2123" i="64"/>
  <c r="BN2123" i="64"/>
  <c r="BO2123" i="64"/>
  <c r="BP2123" i="64"/>
  <c r="BQ2123" i="64"/>
  <c r="BR2123" i="64"/>
  <c r="BS2123" i="64"/>
  <c r="BT2123" i="64"/>
  <c r="BU2123" i="64"/>
  <c r="BV2123" i="64"/>
  <c r="BW2123" i="64"/>
  <c r="BX2123" i="64"/>
  <c r="BY2123" i="64"/>
  <c r="BZ2123" i="64"/>
  <c r="CA2123" i="64"/>
  <c r="CB2123" i="64"/>
  <c r="CC2123" i="64"/>
  <c r="CD2123" i="64"/>
  <c r="CE2123" i="64"/>
  <c r="CF2123" i="64"/>
  <c r="CG2123" i="64"/>
  <c r="CH2123" i="64"/>
  <c r="CI2123" i="64"/>
  <c r="CJ2123" i="64"/>
  <c r="CK2123" i="64"/>
  <c r="CL2123" i="64"/>
  <c r="S2123" i="64"/>
  <c r="CP2183" i="64"/>
  <c r="CQ2183" i="64"/>
  <c r="CR2183" i="64"/>
  <c r="CS2183" i="64"/>
  <c r="CT2183" i="64"/>
  <c r="CU2183" i="64"/>
  <c r="CV2183" i="64"/>
  <c r="CW2183" i="64"/>
  <c r="CX2183" i="64"/>
  <c r="CY2183" i="64"/>
  <c r="CZ2183" i="64"/>
  <c r="DA2183" i="64"/>
  <c r="DB2183" i="64"/>
  <c r="DC2183" i="64"/>
  <c r="DD2183" i="64"/>
  <c r="DE2183" i="64"/>
  <c r="DF2183" i="64"/>
  <c r="DG2183" i="64"/>
  <c r="DH2183" i="64"/>
  <c r="DI2183" i="64"/>
  <c r="DJ2183" i="64"/>
  <c r="DK2183" i="64"/>
  <c r="DL2183" i="64"/>
  <c r="CO2183" i="64"/>
  <c r="CN2183" i="64"/>
  <c r="CN2184" i="64"/>
  <c r="CN2187" i="64"/>
  <c r="CN2188" i="64"/>
  <c r="G2188" i="64"/>
  <c r="E2188" i="64"/>
  <c r="G2187" i="64"/>
  <c r="E2187" i="64"/>
  <c r="G2186" i="64"/>
  <c r="E2186" i="64"/>
  <c r="G2185" i="64"/>
  <c r="E2185" i="64"/>
  <c r="G2184" i="64"/>
  <c r="E2184" i="64"/>
  <c r="G2183" i="64"/>
  <c r="E2183" i="64"/>
  <c r="G2182" i="64"/>
  <c r="E2182" i="64"/>
  <c r="G2181" i="64"/>
  <c r="E2181" i="64"/>
  <c r="H2180" i="64"/>
  <c r="I2177" i="64"/>
  <c r="I2178" i="64" s="1"/>
  <c r="I2179" i="64" s="1"/>
  <c r="G2173" i="64"/>
  <c r="G2172" i="64"/>
  <c r="E2172" i="64"/>
  <c r="E2171" i="64"/>
  <c r="G2138" i="64"/>
  <c r="G2161" i="64"/>
  <c r="E2161" i="64"/>
  <c r="G2160" i="64"/>
  <c r="E2160" i="64"/>
  <c r="G2159" i="64"/>
  <c r="E2159" i="64"/>
  <c r="G2158" i="64"/>
  <c r="E2158" i="64"/>
  <c r="DL2157"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G2157" i="64"/>
  <c r="E2157" i="64"/>
  <c r="G2156" i="64"/>
  <c r="E2156" i="64"/>
  <c r="G2155" i="64"/>
  <c r="E2155" i="64"/>
  <c r="G2154" i="64"/>
  <c r="E2154" i="64"/>
  <c r="H2153" i="64"/>
  <c r="I2142" i="64"/>
  <c r="I2143" i="64" s="1"/>
  <c r="I2144" i="64" s="1"/>
  <c r="I2145" i="64" s="1"/>
  <c r="I2146" i="64" s="1"/>
  <c r="I2147" i="64" s="1"/>
  <c r="I2148" i="64" s="1"/>
  <c r="I2149" i="64" s="1"/>
  <c r="I2150" i="64" s="1"/>
  <c r="I2151" i="64" s="1"/>
  <c r="I2152" i="64" s="1"/>
  <c r="G2142" i="64"/>
  <c r="G2143" i="64" s="1"/>
  <c r="G2144" i="64" s="1"/>
  <c r="G2145" i="64" s="1"/>
  <c r="G2146" i="64" s="1"/>
  <c r="G2147" i="64" s="1"/>
  <c r="G2148" i="64" s="1"/>
  <c r="G2149" i="64" s="1"/>
  <c r="G2150" i="64" s="1"/>
  <c r="G2151" i="64" s="1"/>
  <c r="G2152" i="64" s="1"/>
  <c r="G2137" i="64"/>
  <c r="E2137" i="64"/>
  <c r="E2136" i="64"/>
  <c r="G2121" i="64"/>
  <c r="G2122" i="64"/>
  <c r="G2123" i="64"/>
  <c r="G2124" i="64"/>
  <c r="G2125" i="64"/>
  <c r="G2126" i="64"/>
  <c r="G2127" i="64"/>
  <c r="G2104" i="64"/>
  <c r="I2108" i="64"/>
  <c r="I2109" i="64" s="1"/>
  <c r="I2110" i="64" s="1"/>
  <c r="I2111" i="64" s="1"/>
  <c r="I2112" i="64" s="1"/>
  <c r="I2113" i="64" s="1"/>
  <c r="I2114" i="64" s="1"/>
  <c r="I2115" i="64" s="1"/>
  <c r="I2116" i="64" s="1"/>
  <c r="I2117" i="64" s="1"/>
  <c r="I2118" i="64" s="1"/>
  <c r="G2108" i="64"/>
  <c r="G2109" i="64" s="1"/>
  <c r="G2110" i="64" s="1"/>
  <c r="G2111" i="64" s="1"/>
  <c r="G2112" i="64" s="1"/>
  <c r="G2113" i="64" s="1"/>
  <c r="G2114" i="64" s="1"/>
  <c r="G2115" i="64" s="1"/>
  <c r="G2116" i="64" s="1"/>
  <c r="G2117" i="64" s="1"/>
  <c r="G2118" i="64" s="1"/>
  <c r="E2127" i="64"/>
  <c r="E2126" i="64"/>
  <c r="E2125" i="64"/>
  <c r="E2124" i="64"/>
  <c r="DL2123" i="64"/>
  <c r="DK2123" i="64"/>
  <c r="DJ2123" i="64"/>
  <c r="DI2123" i="64"/>
  <c r="DH2123" i="64"/>
  <c r="DG2123" i="64"/>
  <c r="DF2123" i="64"/>
  <c r="DE2123" i="64"/>
  <c r="DD2123" i="64"/>
  <c r="DC2123" i="64"/>
  <c r="DB2123" i="64"/>
  <c r="DA2123" i="64"/>
  <c r="CZ2123" i="64"/>
  <c r="CY2123" i="64"/>
  <c r="CX2123" i="64"/>
  <c r="CW2123" i="64"/>
  <c r="CV2123" i="64"/>
  <c r="CU2123" i="64"/>
  <c r="CT2123" i="64"/>
  <c r="CS2123" i="64"/>
  <c r="CR2123" i="64"/>
  <c r="CQ2123" i="64"/>
  <c r="CP2123" i="64"/>
  <c r="CO2123" i="64"/>
  <c r="E2123" i="64"/>
  <c r="E2122" i="64"/>
  <c r="E2121" i="64"/>
  <c r="G2120" i="64"/>
  <c r="E2120" i="64"/>
  <c r="G2103" i="64"/>
  <c r="E2103" i="64"/>
  <c r="E2102" i="64"/>
  <c r="CD617" i="64" a="1"/>
  <c r="CE617" i="64" a="1"/>
  <c r="BJ617" i="64" a="1"/>
  <c r="U617" i="64" a="1"/>
  <c r="S617" i="64" a="1"/>
  <c r="BF617" i="64" a="1"/>
  <c r="AN617" i="64" a="1"/>
  <c r="AX617" i="64" a="1"/>
  <c r="X617" i="64" a="1"/>
  <c r="BV617" i="64" a="1"/>
  <c r="CG617" i="64" a="1"/>
  <c r="CH617" i="64" a="1"/>
  <c r="AE617" i="64" a="1"/>
  <c r="BG617" i="64" a="1"/>
  <c r="AL617" i="64" a="1"/>
  <c r="BN617" i="64" a="1"/>
  <c r="AH617" i="64" a="1"/>
  <c r="V698" i="64" a="1"/>
  <c r="BZ617" i="64" a="1"/>
  <c r="AQ617" i="64" a="1"/>
  <c r="CF617" i="64" a="1"/>
  <c r="AU617" i="64" a="1"/>
  <c r="W617" i="64" a="1"/>
  <c r="V617" i="64" a="1"/>
  <c r="AT617" i="64" a="1"/>
  <c r="BK617" i="64" a="1"/>
  <c r="AI617" i="64" a="1"/>
  <c r="CJ617" i="64" a="1"/>
  <c r="AR617" i="64" a="1"/>
  <c r="CA617" i="64" a="1"/>
  <c r="BA617" i="64" a="1"/>
  <c r="BY617" i="64" a="1"/>
  <c r="AB617" i="64" a="1"/>
  <c r="AC617" i="64" a="1"/>
  <c r="BW617" i="64" a="1"/>
  <c r="BT617" i="64" a="1"/>
  <c r="AM617" i="64" a="1"/>
  <c r="T617" i="64" a="1"/>
  <c r="AO617" i="64" a="1"/>
  <c r="CL617" i="64" a="1"/>
  <c r="AP617" i="64" a="1"/>
  <c r="CN617" i="64" a="1"/>
  <c r="AY617" i="64" a="1"/>
  <c r="CC617" i="64" a="1"/>
  <c r="BS617" i="64" a="1"/>
  <c r="BQ617" i="64" a="1"/>
  <c r="AV617" i="64" a="1"/>
  <c r="CB617" i="64" a="1"/>
  <c r="BM617" i="64" a="1"/>
  <c r="BL617" i="64" a="1"/>
  <c r="AZ617" i="64" a="1"/>
  <c r="AS617" i="64" a="1"/>
  <c r="BB617" i="64" a="1"/>
  <c r="AG617" i="64" a="1"/>
  <c r="BD617" i="64" a="1"/>
  <c r="CI617" i="64" a="1"/>
  <c r="CO1034" i="64" a="1"/>
  <c r="BH617" i="64" a="1"/>
  <c r="AF617" i="64" a="1"/>
  <c r="AD617" i="64" a="1"/>
  <c r="AK617" i="64" a="1"/>
  <c r="Z617" i="64" a="1"/>
  <c r="BR617" i="64" a="1"/>
  <c r="BX617" i="64" a="1"/>
  <c r="AJ617" i="64" a="1"/>
  <c r="BP617" i="64" a="1"/>
  <c r="V1034" i="64" a="1"/>
  <c r="BI617" i="64" a="1"/>
  <c r="Y617" i="64" a="1"/>
  <c r="BO617" i="64" a="1"/>
  <c r="BE617" i="64" a="1"/>
  <c r="CN619" i="64" a="1"/>
  <c r="CK617" i="64" a="1"/>
  <c r="BC617" i="64" a="1"/>
  <c r="AW617" i="64" a="1"/>
  <c r="BU617" i="64" a="1"/>
  <c r="AA617" i="64" a="1"/>
  <c r="CU1019" i="64" l="1" a="1"/>
  <c r="CU1019" i="64" s="1"/>
  <c r="CT1019" i="64" a="1"/>
  <c r="CT1019" i="64" s="1"/>
  <c r="CO1034" i="64"/>
  <c r="CO1036" i="64" s="1"/>
  <c r="V1034" i="64"/>
  <c r="V1036" i="64" s="1"/>
  <c r="W111" i="64" a="1"/>
  <c r="W111" i="64" s="1"/>
  <c r="W1019" i="64" a="1"/>
  <c r="W1019" i="64" s="1"/>
  <c r="CQ1019" i="64" a="1"/>
  <c r="CQ1019" i="64" s="1"/>
  <c r="CP1019" i="64" a="1"/>
  <c r="CP1019" i="64" s="1"/>
  <c r="V126" i="64"/>
  <c r="CS1019" i="64" a="1"/>
  <c r="CS1019" i="64" s="1"/>
  <c r="V141" i="64"/>
  <c r="CR1019" i="64" a="1"/>
  <c r="CR1019" i="64" s="1"/>
  <c r="CU46" i="1169"/>
  <c r="CU51" i="1169" s="1"/>
  <c r="CQ21" i="1169"/>
  <c r="CQ47" i="1169"/>
  <c r="CQ50" i="1169"/>
  <c r="CP47" i="1169"/>
  <c r="CU34" i="1169"/>
  <c r="CR31" i="1169"/>
  <c r="CR36" i="1169" s="1"/>
  <c r="CR53" i="1169" s="1"/>
  <c r="CR54" i="1169" s="1"/>
  <c r="CQ49" i="1169"/>
  <c r="CR33" i="1169"/>
  <c r="CR48" i="1169"/>
  <c r="CP34" i="1169"/>
  <c r="CP32" i="1169"/>
  <c r="CO48" i="1169"/>
  <c r="CP50" i="1169"/>
  <c r="CT46" i="1169"/>
  <c r="CT51" i="1169" s="1"/>
  <c r="CU49" i="1169"/>
  <c r="CU35" i="1169"/>
  <c r="CS31" i="1169"/>
  <c r="CS36" i="1169" s="1"/>
  <c r="CU48" i="1169"/>
  <c r="CM17" i="861"/>
  <c r="CR32" i="1169"/>
  <c r="CO32" i="1169"/>
  <c r="CO49" i="1169"/>
  <c r="CP49" i="1169"/>
  <c r="CR46" i="1169"/>
  <c r="CR51" i="1169" s="1"/>
  <c r="CQ31" i="1169"/>
  <c r="CQ36" i="1169" s="1"/>
  <c r="CQ53" i="1169" s="1"/>
  <c r="CQ54" i="1169" s="1"/>
  <c r="CS48" i="1169"/>
  <c r="CQ32" i="1169"/>
  <c r="CR49" i="1169"/>
  <c r="CS35" i="1169"/>
  <c r="CU50" i="1169"/>
  <c r="CT47" i="1169"/>
  <c r="CO34" i="1169"/>
  <c r="CO31" i="1169"/>
  <c r="CO36" i="1169" s="1"/>
  <c r="CO53" i="1169" s="1"/>
  <c r="CO54" i="1169" s="1"/>
  <c r="CS46" i="1169"/>
  <c r="CS51" i="1169" s="1"/>
  <c r="CS50" i="1169"/>
  <c r="CR50" i="1169"/>
  <c r="CT34" i="1169"/>
  <c r="CP53" i="1169"/>
  <c r="CP54" i="1169" s="1"/>
  <c r="CQ33" i="1169"/>
  <c r="CO35" i="1169"/>
  <c r="CS34" i="1169"/>
  <c r="CT32" i="1169"/>
  <c r="CT48" i="1169"/>
  <c r="CM53" i="1169"/>
  <c r="CM54" i="1169" s="1"/>
  <c r="CQ48" i="1169"/>
  <c r="CO47" i="1169"/>
  <c r="CT31" i="1169"/>
  <c r="CT36" i="1169" s="1"/>
  <c r="CT21" i="1169"/>
  <c r="CO50" i="1169"/>
  <c r="CV17" i="861"/>
  <c r="CT49" i="1169"/>
  <c r="CP17" i="861"/>
  <c r="U53" i="1169"/>
  <c r="W21" i="1169"/>
  <c r="W31" i="1169"/>
  <c r="W46" i="1169"/>
  <c r="V51" i="1169"/>
  <c r="V22" i="861" s="1"/>
  <c r="W32" i="1169"/>
  <c r="W47" i="1169"/>
  <c r="V36" i="1169"/>
  <c r="V17" i="861" s="1"/>
  <c r="CN22" i="861"/>
  <c r="W8" i="1169"/>
  <c r="W35" i="1169"/>
  <c r="W50" i="1169"/>
  <c r="X17" i="1169"/>
  <c r="X4" i="1169"/>
  <c r="X25" i="1169"/>
  <c r="X26" i="1169"/>
  <c r="X24" i="1169"/>
  <c r="X28" i="1169"/>
  <c r="X39" i="1169"/>
  <c r="X41" i="1169"/>
  <c r="X42" i="1169"/>
  <c r="X43" i="1169"/>
  <c r="X40" i="1169"/>
  <c r="X18" i="1169"/>
  <c r="X20" i="1169"/>
  <c r="X16" i="1169"/>
  <c r="X19" i="1169"/>
  <c r="X27" i="1169"/>
  <c r="CT35" i="1169"/>
  <c r="CT50" i="1169"/>
  <c r="T54" i="1169"/>
  <c r="W33" i="1169"/>
  <c r="W48" i="1169"/>
  <c r="Z2" i="1169"/>
  <c r="Y1" i="1169"/>
  <c r="Y3" i="1169"/>
  <c r="Y7" i="1169"/>
  <c r="W34" i="1169"/>
  <c r="W49" i="1169"/>
  <c r="CP22" i="861"/>
  <c r="CM22" i="861"/>
  <c r="CV22" i="861"/>
  <c r="CU53" i="1169"/>
  <c r="CU54" i="1169" s="1"/>
  <c r="CY2" i="1169"/>
  <c r="CX3" i="1169"/>
  <c r="CX7" i="1169"/>
  <c r="CX8" i="1169"/>
  <c r="CV34" i="1169"/>
  <c r="CV49" i="1169"/>
  <c r="CV21" i="1169"/>
  <c r="CV46" i="1169"/>
  <c r="CV51" i="1169" s="1"/>
  <c r="CV31" i="1169"/>
  <c r="CV36" i="1169" s="1"/>
  <c r="CV33" i="1169"/>
  <c r="CV48" i="1169"/>
  <c r="CV50" i="1169"/>
  <c r="CV35" i="1169"/>
  <c r="CV32" i="1169"/>
  <c r="CV47" i="1169"/>
  <c r="CW1" i="1169"/>
  <c r="CW4" i="1169"/>
  <c r="CW25" i="1169"/>
  <c r="CW16" i="1169"/>
  <c r="CW17" i="1169"/>
  <c r="CW18" i="1169"/>
  <c r="CW20" i="1169"/>
  <c r="CW24" i="1169"/>
  <c r="CW19" i="1169"/>
  <c r="CW26" i="1169"/>
  <c r="CW28" i="1169"/>
  <c r="CW27" i="1169"/>
  <c r="CW42" i="1169"/>
  <c r="CW39" i="1169"/>
  <c r="CW43" i="1169"/>
  <c r="CW40" i="1169"/>
  <c r="CW41" i="1169"/>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P13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943" i="64" a="1"/>
  <c r="CP943" i="64" s="1"/>
  <c r="CU943" i="64" a="1"/>
  <c r="CU943" i="64" s="1"/>
  <c r="CR943" i="64" a="1"/>
  <c r="CR943" i="64" s="1"/>
  <c r="W943" i="64" a="1"/>
  <c r="W943" i="64" s="1"/>
  <c r="CM756" i="64" a="1"/>
  <c r="CM756" i="64" s="1"/>
  <c r="CO943" i="64" a="1"/>
  <c r="CO943" i="64" s="1"/>
  <c r="CS943" i="64" a="1"/>
  <c r="CS943" i="64" s="1"/>
  <c r="CT943" i="64" a="1"/>
  <c r="CT943" i="64" s="1"/>
  <c r="CQ943" i="64" a="1"/>
  <c r="CQ943" i="64" s="1"/>
  <c r="CQ754" i="64" a="1"/>
  <c r="CQ754" i="64" s="1"/>
  <c r="CQ756" i="64" a="1"/>
  <c r="CQ756" i="64" s="1"/>
  <c r="CT754" i="64" a="1"/>
  <c r="CT754" i="64" s="1"/>
  <c r="CP756" i="64" a="1"/>
  <c r="CP756" i="64" s="1"/>
  <c r="CT758" i="64" a="1"/>
  <c r="CT758" i="64" s="1"/>
  <c r="CO758" i="64" a="1"/>
  <c r="CO758" i="64" s="1"/>
  <c r="CT755" i="64" a="1"/>
  <c r="CT755" i="64" s="1"/>
  <c r="CN755" i="64" a="1"/>
  <c r="CN755" i="64" s="1"/>
  <c r="CT756" i="64" a="1"/>
  <c r="CT756" i="64" s="1"/>
  <c r="CS757" i="64" a="1"/>
  <c r="CS757" i="64" s="1"/>
  <c r="CT757" i="64" a="1"/>
  <c r="CT757" i="64" s="1"/>
  <c r="CP758" i="64" a="1"/>
  <c r="CP758" i="64" s="1"/>
  <c r="CR755" i="64" a="1"/>
  <c r="CR755" i="64" s="1"/>
  <c r="CS756" i="64" a="1"/>
  <c r="CS756" i="64" s="1"/>
  <c r="CR757" i="64" a="1"/>
  <c r="CR757" i="64" s="1"/>
  <c r="CP754" i="64" a="1"/>
  <c r="CP754" i="64" s="1"/>
  <c r="CQ755" i="64" a="1"/>
  <c r="CQ755" i="64" s="1"/>
  <c r="CN758" i="64" a="1"/>
  <c r="CN758" i="64" s="1"/>
  <c r="CQ758" i="64" a="1"/>
  <c r="CQ758" i="64" s="1"/>
  <c r="CM740" i="64" a="1"/>
  <c r="CM740" i="64" s="1"/>
  <c r="CO756" i="64" a="1"/>
  <c r="CO756" i="64" s="1"/>
  <c r="CO754" i="64" a="1"/>
  <c r="CO754" i="64" s="1"/>
  <c r="CS754" i="64" a="1"/>
  <c r="CS754" i="64" s="1"/>
  <c r="CM754" i="64" a="1"/>
  <c r="CM754" i="64" s="1"/>
  <c r="CM755" i="64" a="1"/>
  <c r="CM755" i="64" s="1"/>
  <c r="CO757" i="64" a="1"/>
  <c r="CO757" i="64" s="1"/>
  <c r="CM757" i="64" a="1"/>
  <c r="CM757" i="64" s="1"/>
  <c r="CN754" i="64" a="1"/>
  <c r="CN754" i="64" s="1"/>
  <c r="W755" i="64" a="1"/>
  <c r="W755" i="64" s="1"/>
  <c r="W758" i="64" a="1"/>
  <c r="W758" i="64" s="1"/>
  <c r="W754" i="64" a="1"/>
  <c r="W754" i="64" s="1"/>
  <c r="W757" i="64" a="1"/>
  <c r="W757" i="64" s="1"/>
  <c r="W756" i="64" a="1"/>
  <c r="W756" i="64" s="1"/>
  <c r="CR754" i="64" a="1"/>
  <c r="CR754" i="64" s="1"/>
  <c r="CO755" i="64" a="1"/>
  <c r="CO755" i="64" s="1"/>
  <c r="CP757" i="64" a="1"/>
  <c r="CP757" i="64" s="1"/>
  <c r="CM758" i="64" a="1"/>
  <c r="CM758" i="64" s="1"/>
  <c r="CR756" i="64" a="1"/>
  <c r="CR756" i="64" s="1"/>
  <c r="CS755" i="64" a="1"/>
  <c r="CS755" i="64" s="1"/>
  <c r="CP755" i="64" a="1"/>
  <c r="CP755" i="64" s="1"/>
  <c r="CN756" i="64" a="1"/>
  <c r="CN756" i="64" s="1"/>
  <c r="CS758" i="64" a="1"/>
  <c r="CS758" i="64" s="1"/>
  <c r="CU757" i="64" a="1"/>
  <c r="CU757" i="64" s="1"/>
  <c r="CU756" i="64" a="1"/>
  <c r="CU756" i="64" s="1"/>
  <c r="CU755" i="64" a="1"/>
  <c r="CU755" i="64" s="1"/>
  <c r="CU758" i="64" a="1"/>
  <c r="CU758" i="64" s="1"/>
  <c r="CU754" i="64" a="1"/>
  <c r="CU754" i="64" s="1"/>
  <c r="CR758" i="64" a="1"/>
  <c r="CR758" i="64" s="1"/>
  <c r="CN757" i="64" a="1"/>
  <c r="CN757" i="64" s="1"/>
  <c r="CQ757" i="64" a="1"/>
  <c r="CQ757" i="64" s="1"/>
  <c r="CQ743" i="64" a="1"/>
  <c r="CQ743" i="64" s="1"/>
  <c r="CQ742" i="64" a="1"/>
  <c r="CQ742" i="64" s="1"/>
  <c r="CT741" i="64" a="1"/>
  <c r="CT741" i="64" s="1"/>
  <c r="CO743" i="64" a="1"/>
  <c r="CO743" i="64" s="1"/>
  <c r="CS727" i="64" a="1"/>
  <c r="CS727" i="64" s="1"/>
  <c r="CN725" i="64" a="1"/>
  <c r="CN725" i="64" s="1"/>
  <c r="CN733" i="64" s="1"/>
  <c r="CR740" i="64" a="1"/>
  <c r="CR740" i="64" s="1"/>
  <c r="CQ725" i="64" a="1"/>
  <c r="CQ725" i="64" s="1"/>
  <c r="CS723" i="64" a="1"/>
  <c r="CS723" i="64" s="1"/>
  <c r="CO741" i="64" a="1"/>
  <c r="CO741" i="64" s="1"/>
  <c r="CR723" i="64" a="1"/>
  <c r="CR723" i="64" s="1"/>
  <c r="CO723" i="64" a="1"/>
  <c r="CO723" i="64" s="1"/>
  <c r="CO740" i="64" a="1"/>
  <c r="CO740" i="64" s="1"/>
  <c r="CM739" i="64" a="1"/>
  <c r="CM739" i="64" s="1"/>
  <c r="CS724" i="64" a="1"/>
  <c r="CS724" i="64" s="1"/>
  <c r="CM743" i="64" a="1"/>
  <c r="CM743" i="64" s="1"/>
  <c r="CT743" i="64" a="1"/>
  <c r="CT743" i="64" s="1"/>
  <c r="CN742" i="64" a="1"/>
  <c r="CN742" i="64" s="1"/>
  <c r="CS740" i="64" a="1"/>
  <c r="CS740" i="64" s="1"/>
  <c r="CS726" i="64" a="1"/>
  <c r="CS726" i="64" s="1"/>
  <c r="CR724" i="64" a="1"/>
  <c r="CR724" i="64" s="1"/>
  <c r="CQ740" i="64" a="1"/>
  <c r="CQ740" i="64" s="1"/>
  <c r="CR743" i="64" a="1"/>
  <c r="CR743" i="64" s="1"/>
  <c r="CP739" i="64" a="1"/>
  <c r="CP739" i="64" s="1"/>
  <c r="CU743" i="64" a="1"/>
  <c r="CU743" i="64" s="1"/>
  <c r="CU739" i="64" a="1"/>
  <c r="CU739" i="64" s="1"/>
  <c r="CU723" i="64" a="1"/>
  <c r="CU723" i="64" s="1"/>
  <c r="CU724" i="64" a="1"/>
  <c r="CU724" i="64" s="1"/>
  <c r="CU740" i="64" a="1"/>
  <c r="CU740" i="64" s="1"/>
  <c r="CU725" i="64" a="1"/>
  <c r="CU725" i="64" s="1"/>
  <c r="CU726" i="64" a="1"/>
  <c r="CU726" i="64" s="1"/>
  <c r="CU727" i="64" a="1"/>
  <c r="CU727" i="64" s="1"/>
  <c r="CU741" i="64" a="1"/>
  <c r="CU741" i="64" s="1"/>
  <c r="CU742" i="64" a="1"/>
  <c r="CU742" i="64" s="1"/>
  <c r="CN740" i="64" a="1"/>
  <c r="CN740" i="64" s="1"/>
  <c r="CM723" i="64" a="1"/>
  <c r="CM723" i="64" s="1"/>
  <c r="CM731" i="64" s="1"/>
  <c r="CR725" i="64" a="1"/>
  <c r="CR725" i="64" s="1"/>
  <c r="CR727" i="64" a="1"/>
  <c r="CR727" i="64" s="1"/>
  <c r="CT742" i="64" a="1"/>
  <c r="CT742" i="64" s="1"/>
  <c r="CQ723" i="64" a="1"/>
  <c r="CQ723" i="64" s="1"/>
  <c r="CQ739" i="64" a="1"/>
  <c r="CQ739" i="64" s="1"/>
  <c r="CT727" i="64" a="1"/>
  <c r="CT727" i="64" s="1"/>
  <c r="CS725" i="64" a="1"/>
  <c r="CS725" i="64" s="1"/>
  <c r="CM725" i="64" a="1"/>
  <c r="CM725" i="64" s="1"/>
  <c r="CN739" i="64" a="1"/>
  <c r="CN739" i="64" s="1"/>
  <c r="CT726" i="64" a="1"/>
  <c r="CT726" i="64" s="1"/>
  <c r="CR739" i="64" a="1"/>
  <c r="CR739" i="64" s="1"/>
  <c r="CP740" i="64" a="1"/>
  <c r="CP740" i="64" s="1"/>
  <c r="CP741" i="64" a="1"/>
  <c r="CP741" i="64" s="1"/>
  <c r="CS742" i="64" a="1"/>
  <c r="CS742" i="64" s="1"/>
  <c r="CT725" i="64" a="1"/>
  <c r="CT725" i="64" s="1"/>
  <c r="CP724" i="64" a="1"/>
  <c r="CP724" i="64" s="1"/>
  <c r="CO742" i="64" a="1"/>
  <c r="CO742" i="64" s="1"/>
  <c r="CP726" i="64" a="1"/>
  <c r="CP726" i="64" s="1"/>
  <c r="CT739" i="64" a="1"/>
  <c r="CT739" i="64" s="1"/>
  <c r="CS741" i="64" a="1"/>
  <c r="CS741" i="64" s="1"/>
  <c r="CM741" i="64" a="1"/>
  <c r="CM741" i="64" s="1"/>
  <c r="CP723" i="64" a="1"/>
  <c r="CP723" i="64" s="1"/>
  <c r="CQ726" i="64" a="1"/>
  <c r="CQ726" i="64" s="1"/>
  <c r="CT740" i="64" a="1"/>
  <c r="CT740" i="64" s="1"/>
  <c r="CN724" i="64" a="1"/>
  <c r="CN724" i="64" s="1"/>
  <c r="CN732" i="64" s="1"/>
  <c r="CO739" i="64" a="1"/>
  <c r="CO739" i="64" s="1"/>
  <c r="CP727" i="64" a="1"/>
  <c r="CP727" i="64" s="1"/>
  <c r="CQ724" i="64" a="1"/>
  <c r="CQ724" i="64" s="1"/>
  <c r="CP743" i="64" a="1"/>
  <c r="CP743" i="64" s="1"/>
  <c r="CM742" i="64" a="1"/>
  <c r="CM742" i="64" s="1"/>
  <c r="CN727" i="64" a="1"/>
  <c r="CN727" i="64" s="1"/>
  <c r="CN735" i="64" s="1"/>
  <c r="CN743" i="64" a="1"/>
  <c r="CN743" i="64" s="1"/>
  <c r="CO727" i="64" a="1"/>
  <c r="CO727" i="64" s="1"/>
  <c r="CN726" i="64" a="1"/>
  <c r="CN726" i="64" s="1"/>
  <c r="CN734" i="64" s="1"/>
  <c r="CN741" i="64" a="1"/>
  <c r="CN741" i="64" s="1"/>
  <c r="CO725" i="64" a="1"/>
  <c r="CO725" i="64" s="1"/>
  <c r="CN723" i="64" a="1"/>
  <c r="CN723" i="64" s="1"/>
  <c r="CN731" i="64" s="1"/>
  <c r="CS739" i="64" a="1"/>
  <c r="CS739" i="64" s="1"/>
  <c r="CM726" i="64" a="1"/>
  <c r="CM726" i="64" s="1"/>
  <c r="CM734" i="64" s="1"/>
  <c r="CO724" i="64" a="1"/>
  <c r="CO724" i="64" s="1"/>
  <c r="CQ727" i="64" a="1"/>
  <c r="CQ727" i="64" s="1"/>
  <c r="CR742" i="64" a="1"/>
  <c r="CR742" i="64" s="1"/>
  <c r="CS743" i="64" a="1"/>
  <c r="CS743" i="64" s="1"/>
  <c r="CR741" i="64" a="1"/>
  <c r="CR741" i="64" s="1"/>
  <c r="CP725" i="64" a="1"/>
  <c r="CP725" i="64" s="1"/>
  <c r="CM724" i="64" a="1"/>
  <c r="CM724" i="64" s="1"/>
  <c r="CM732" i="64" s="1"/>
  <c r="CO726" i="64" a="1"/>
  <c r="CO726" i="64" s="1"/>
  <c r="CT724" i="64" a="1"/>
  <c r="CT724" i="64" s="1"/>
  <c r="CQ741" i="64" a="1"/>
  <c r="CQ741" i="64" s="1"/>
  <c r="CR726" i="64" a="1"/>
  <c r="CR726" i="64" s="1"/>
  <c r="CT723" i="64" a="1"/>
  <c r="CT723" i="64" s="1"/>
  <c r="CM727" i="64" a="1"/>
  <c r="CM727" i="64" s="1"/>
  <c r="CM735" i="64" s="1"/>
  <c r="CP742" i="64" a="1"/>
  <c r="CP742" i="64" s="1"/>
  <c r="W739" i="64" a="1"/>
  <c r="W739" i="64" s="1"/>
  <c r="W743" i="64" a="1"/>
  <c r="W743" i="64" s="1"/>
  <c r="W723" i="64" a="1"/>
  <c r="W723" i="64" s="1"/>
  <c r="W740" i="64" a="1"/>
  <c r="W740" i="64" s="1"/>
  <c r="W724" i="64" a="1"/>
  <c r="W724" i="64" s="1"/>
  <c r="W725" i="64" a="1"/>
  <c r="W725" i="64" s="1"/>
  <c r="W742" i="64" a="1"/>
  <c r="W742" i="64" s="1"/>
  <c r="W726" i="64" a="1"/>
  <c r="W726" i="64" s="1"/>
  <c r="W727" i="64" a="1"/>
  <c r="W727" i="64" s="1"/>
  <c r="W741" i="64" a="1"/>
  <c r="W741"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918" i="64" a="1"/>
  <c r="CS918" i="64" s="1"/>
  <c r="CS208" i="64" a="1"/>
  <c r="CS208" i="64" s="1"/>
  <c r="CO209" i="64" a="1"/>
  <c r="CO209" i="64" s="1"/>
  <c r="CT208" i="64" a="1"/>
  <c r="CT208" i="64" s="1"/>
  <c r="W208" i="64" a="1"/>
  <c r="W208" i="64" s="1"/>
  <c r="W209" i="64" a="1"/>
  <c r="W209" i="64" s="1"/>
  <c r="CU209" i="64" a="1"/>
  <c r="CU209" i="64" s="1"/>
  <c r="CU208" i="64" a="1"/>
  <c r="CU208" i="64" s="1"/>
  <c r="CQ918" i="64" a="1"/>
  <c r="CQ918" i="64" s="1"/>
  <c r="CU918" i="64" a="1"/>
  <c r="CU918" i="64" s="1"/>
  <c r="CP331" i="64" a="1"/>
  <c r="CP331" i="64" s="1"/>
  <c r="CP918" i="64" a="1"/>
  <c r="CP918" i="64" s="1"/>
  <c r="CO918" i="64" a="1"/>
  <c r="CO918" i="64" s="1"/>
  <c r="CT918" i="64" a="1"/>
  <c r="CT918" i="64" s="1"/>
  <c r="CR918" i="64" a="1"/>
  <c r="CR918" i="64" s="1"/>
  <c r="V698" i="64"/>
  <c r="V700" i="64" s="1"/>
  <c r="W331" i="64" a="1"/>
  <c r="W331" i="64" s="1"/>
  <c r="W918" i="64" a="1"/>
  <c r="W918"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699" i="64" a="1"/>
  <c r="CO699" i="64" s="1"/>
  <c r="CP699" i="64" a="1"/>
  <c r="CP699" i="64" s="1"/>
  <c r="O299" i="64"/>
  <c r="O331" i="64"/>
  <c r="CR699" i="64" a="1"/>
  <c r="CR699" i="64" s="1"/>
  <c r="W312" i="64" a="1"/>
  <c r="W312" i="64" s="1"/>
  <c r="W699" i="64" a="1"/>
  <c r="W699" i="64" s="1"/>
  <c r="CU699" i="64" a="1"/>
  <c r="CU699" i="64" s="1"/>
  <c r="CT699" i="64" a="1"/>
  <c r="CT699" i="64" s="1"/>
  <c r="CQ699" i="64" a="1"/>
  <c r="CQ699" i="64" s="1"/>
  <c r="CS699" i="64" a="1"/>
  <c r="CS699"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665" i="64" a="1"/>
  <c r="W665" i="64" s="1"/>
  <c r="W299" i="64" a="1"/>
  <c r="W299" i="64" s="1"/>
  <c r="CQ299" i="64" a="1"/>
  <c r="CQ299" i="64" s="1"/>
  <c r="CR665" i="64" a="1"/>
  <c r="CR665" i="64" s="1"/>
  <c r="CU665" i="64" a="1"/>
  <c r="CU665" i="64" s="1"/>
  <c r="CP661" i="64" a="1"/>
  <c r="CP661" i="64" s="1"/>
  <c r="CO665" i="64" a="1"/>
  <c r="CO665" i="64" s="1"/>
  <c r="CS665" i="64" a="1"/>
  <c r="CS665" i="64" s="1"/>
  <c r="CP665" i="64" a="1"/>
  <c r="CP665" i="64" s="1"/>
  <c r="CQ665" i="64" a="1"/>
  <c r="CQ665" i="64" s="1"/>
  <c r="CT665" i="64" a="1"/>
  <c r="CT665" i="64" s="1"/>
  <c r="CP657" i="64" a="1"/>
  <c r="CP657" i="64" s="1"/>
  <c r="CO661" i="64" a="1"/>
  <c r="CO661" i="64" s="1"/>
  <c r="CQ661" i="64" a="1"/>
  <c r="CQ661" i="64" s="1"/>
  <c r="W661" i="64" a="1"/>
  <c r="W661" i="64" s="1"/>
  <c r="CU661" i="64" a="1"/>
  <c r="CU661" i="64" s="1"/>
  <c r="CR661" i="64" a="1"/>
  <c r="CR661" i="64" s="1"/>
  <c r="CT661" i="64" a="1"/>
  <c r="CT661" i="64" s="1"/>
  <c r="CS661" i="64" a="1"/>
  <c r="CS661" i="64" s="1"/>
  <c r="CM662" i="64"/>
  <c r="CT657" i="64" a="1"/>
  <c r="CT657" i="64" s="1"/>
  <c r="CN662" i="64"/>
  <c r="CO657" i="64" a="1"/>
  <c r="CO657" i="64" s="1"/>
  <c r="CR657" i="64" a="1"/>
  <c r="CR657" i="64" s="1"/>
  <c r="W657" i="64" a="1"/>
  <c r="W657" i="64" s="1"/>
  <c r="CS657" i="64" a="1"/>
  <c r="CS657" i="64" s="1"/>
  <c r="CQ657" i="64" a="1"/>
  <c r="CQ657" i="64" s="1"/>
  <c r="CU4" i="64"/>
  <c r="CU657" i="64" a="1"/>
  <c r="CU657" i="64" s="1"/>
  <c r="G626" i="64"/>
  <c r="G616" i="64"/>
  <c r="CV38" i="863"/>
  <c r="CV40" i="863"/>
  <c r="CQ66" i="863" a="1"/>
  <c r="CQ66" i="863" s="1"/>
  <c r="S70" i="861"/>
  <c r="X259" i="64"/>
  <c r="X7" i="64"/>
  <c r="W8" i="64" s="1"/>
  <c r="P1" i="64"/>
  <c r="W4" i="64"/>
  <c r="CU1" i="863"/>
  <c r="CU43" i="863"/>
  <c r="CU42" i="863"/>
  <c r="CU21" i="863" s="1"/>
  <c r="CU32"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4" i="861" s="1"/>
  <c r="CT70" i="863" a="1"/>
  <c r="CT70" i="863" s="1"/>
  <c r="CP66" i="863" a="1"/>
  <c r="CP66" i="863" s="1"/>
  <c r="W43" i="863"/>
  <c r="W42" i="863"/>
  <c r="W21" i="863" s="1"/>
  <c r="V32"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19" i="64"/>
  <c r="CN617" i="64"/>
  <c r="Z617" i="64"/>
  <c r="V617" i="64"/>
  <c r="Y617" i="64"/>
  <c r="U617" i="64"/>
  <c r="X617" i="64"/>
  <c r="T617" i="64"/>
  <c r="W617" i="64"/>
  <c r="S617" i="64"/>
  <c r="AA617" i="64"/>
  <c r="CI617" i="64"/>
  <c r="CE617" i="64"/>
  <c r="CA617" i="64"/>
  <c r="BW617" i="64"/>
  <c r="BS617" i="64"/>
  <c r="BO617" i="64"/>
  <c r="BK617" i="64"/>
  <c r="BG617" i="64"/>
  <c r="BC617" i="64"/>
  <c r="AY617" i="64"/>
  <c r="AU617" i="64"/>
  <c r="AQ617" i="64"/>
  <c r="AM617" i="64"/>
  <c r="AI617" i="64"/>
  <c r="AE617" i="64"/>
  <c r="CL617" i="64"/>
  <c r="CH617" i="64"/>
  <c r="CD617" i="64"/>
  <c r="BZ617" i="64"/>
  <c r="BV617" i="64"/>
  <c r="BR617" i="64"/>
  <c r="BN617" i="64"/>
  <c r="BJ617" i="64"/>
  <c r="BF617" i="64"/>
  <c r="BB617" i="64"/>
  <c r="AX617" i="64"/>
  <c r="AT617" i="64"/>
  <c r="AP617" i="64"/>
  <c r="AL617" i="64"/>
  <c r="AH617" i="64"/>
  <c r="AD617" i="64"/>
  <c r="CK617" i="64"/>
  <c r="CG617" i="64"/>
  <c r="CC617" i="64"/>
  <c r="BY617" i="64"/>
  <c r="BU617" i="64"/>
  <c r="BQ617" i="64"/>
  <c r="BM617" i="64"/>
  <c r="BI617" i="64"/>
  <c r="BE617" i="64"/>
  <c r="BA617" i="64"/>
  <c r="AW617" i="64"/>
  <c r="AS617" i="64"/>
  <c r="AO617" i="64"/>
  <c r="AK617" i="64"/>
  <c r="AG617" i="64"/>
  <c r="AC617" i="64"/>
  <c r="CJ617" i="64"/>
  <c r="CF617" i="64"/>
  <c r="CB617" i="64"/>
  <c r="BX617" i="64"/>
  <c r="BT617" i="64"/>
  <c r="BP617" i="64"/>
  <c r="BL617" i="64"/>
  <c r="BH617" i="64"/>
  <c r="BD617" i="64"/>
  <c r="AZ617" i="64"/>
  <c r="AV617" i="64"/>
  <c r="AR617" i="64"/>
  <c r="AN617" i="64"/>
  <c r="AJ617" i="64"/>
  <c r="AF617" i="64"/>
  <c r="AB617" i="64"/>
  <c r="R1967" i="64"/>
  <c r="J1968" i="64"/>
  <c r="R1968" i="64" s="1"/>
  <c r="CN1968" i="64"/>
  <c r="H2119" i="64"/>
  <c r="W1034" i="64" a="1"/>
  <c r="CP1034" i="64" a="1"/>
  <c r="CN698" i="64" a="1"/>
  <c r="CU698" i="64" a="1"/>
  <c r="CM698" i="64" a="1"/>
  <c r="CP698" i="64" a="1"/>
  <c r="CT698" i="64" a="1"/>
  <c r="CQ698" i="64" a="1"/>
  <c r="CS698" i="64" a="1"/>
  <c r="W698" i="64" a="1"/>
  <c r="CR698" i="64" a="1"/>
  <c r="CO698" i="64" a="1"/>
  <c r="W141" i="64" l="1"/>
  <c r="W126" i="64"/>
  <c r="CP1034" i="64"/>
  <c r="W1034" i="64"/>
  <c r="W1036" i="64" s="1"/>
  <c r="X111" i="64" a="1"/>
  <c r="X111" i="64" s="1"/>
  <c r="X1019" i="64" a="1"/>
  <c r="X1019" i="64" s="1"/>
  <c r="CV111" i="64" a="1"/>
  <c r="CV111" i="64" s="1"/>
  <c r="CV1019" i="64" a="1"/>
  <c r="CV1019" i="64" s="1"/>
  <c r="CS53" i="1169"/>
  <c r="CS54" i="1169" s="1"/>
  <c r="CT53" i="1169"/>
  <c r="CT54" i="1169" s="1"/>
  <c r="CO17" i="861"/>
  <c r="CO22" i="861"/>
  <c r="CN17" i="861"/>
  <c r="Z1" i="1169"/>
  <c r="Z7" i="1169"/>
  <c r="Z3" i="1169"/>
  <c r="AA2" i="1169"/>
  <c r="X21" i="1169"/>
  <c r="X31" i="1169"/>
  <c r="X46" i="1169"/>
  <c r="CT22" i="861"/>
  <c r="X50" i="1169"/>
  <c r="X35" i="1169"/>
  <c r="CQ22" i="861"/>
  <c r="X33" i="1169"/>
  <c r="X48" i="1169"/>
  <c r="CR22" i="861"/>
  <c r="U54" i="1169"/>
  <c r="CU22" i="861"/>
  <c r="W51" i="1169"/>
  <c r="W22" i="861" s="1"/>
  <c r="W36" i="1169"/>
  <c r="W17" i="861" s="1"/>
  <c r="V53" i="1169"/>
  <c r="CS22" i="861"/>
  <c r="CS17" i="861"/>
  <c r="X8" i="1169"/>
  <c r="X32" i="1169"/>
  <c r="X47" i="1169"/>
  <c r="Y16" i="1169"/>
  <c r="Y19" i="1169"/>
  <c r="Y4" i="1169"/>
  <c r="Y18" i="1169"/>
  <c r="Y25" i="1169"/>
  <c r="Y26" i="1169"/>
  <c r="Y28" i="1169"/>
  <c r="Y39" i="1169"/>
  <c r="Y41" i="1169"/>
  <c r="Y27" i="1169"/>
  <c r="Y42" i="1169"/>
  <c r="Y43" i="1169"/>
  <c r="Y40" i="1169"/>
  <c r="Y24" i="1169"/>
  <c r="Y17" i="1169"/>
  <c r="Y20" i="1169"/>
  <c r="X34" i="1169"/>
  <c r="X49" i="1169"/>
  <c r="CW22" i="861"/>
  <c r="CW17" i="861"/>
  <c r="CX1" i="1169"/>
  <c r="CV53" i="1169"/>
  <c r="CV54" i="1169" s="1"/>
  <c r="CW34" i="1169"/>
  <c r="CW49" i="1169"/>
  <c r="CX16" i="1169"/>
  <c r="CX4" i="1169"/>
  <c r="CX20" i="1169"/>
  <c r="CX17" i="1169"/>
  <c r="CX18" i="1169"/>
  <c r="CX24" i="1169"/>
  <c r="CX19" i="1169"/>
  <c r="CX40" i="1169"/>
  <c r="CX41" i="1169"/>
  <c r="CX27" i="1169"/>
  <c r="CX42" i="1169"/>
  <c r="CX26" i="1169"/>
  <c r="CX39" i="1169"/>
  <c r="CX43" i="1169"/>
  <c r="CX25" i="1169"/>
  <c r="CX28" i="1169"/>
  <c r="CW35" i="1169"/>
  <c r="CW50" i="1169"/>
  <c r="CY3" i="1169"/>
  <c r="CZ2" i="1169"/>
  <c r="CY7" i="1169"/>
  <c r="CY8" i="1169"/>
  <c r="CW33" i="1169"/>
  <c r="CW48" i="1169"/>
  <c r="CW32" i="1169"/>
  <c r="CW47" i="1169"/>
  <c r="CW21" i="1169"/>
  <c r="CW46" i="1169"/>
  <c r="CW51" i="1169" s="1"/>
  <c r="CW31" i="1169"/>
  <c r="CW36" i="1169"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943" i="64" a="1"/>
  <c r="CV943" i="64" s="1"/>
  <c r="CN23" i="861"/>
  <c r="X943" i="64" a="1"/>
  <c r="X943" i="64" s="1"/>
  <c r="CM733" i="64"/>
  <c r="CM763" i="64" s="1"/>
  <c r="CN765" i="64"/>
  <c r="CN761" i="64"/>
  <c r="CN766" i="64" s="1"/>
  <c r="CN764" i="64"/>
  <c r="CN762" i="64"/>
  <c r="CM764" i="64"/>
  <c r="CM762" i="64"/>
  <c r="CN763" i="64"/>
  <c r="CM765" i="64"/>
  <c r="CM761" i="64"/>
  <c r="CM766" i="64" s="1"/>
  <c r="CV755" i="64" a="1"/>
  <c r="CV755" i="64" s="1"/>
  <c r="CV758" i="64" a="1"/>
  <c r="CV758" i="64" s="1"/>
  <c r="CV754" i="64" a="1"/>
  <c r="CV754" i="64" s="1"/>
  <c r="CV756" i="64" a="1"/>
  <c r="CV756" i="64" s="1"/>
  <c r="CV757" i="64" a="1"/>
  <c r="CV757" i="64" s="1"/>
  <c r="X758" i="64" a="1"/>
  <c r="X758" i="64" s="1"/>
  <c r="X754" i="64" a="1"/>
  <c r="X754" i="64" s="1"/>
  <c r="X757" i="64" a="1"/>
  <c r="X757" i="64" s="1"/>
  <c r="X756" i="64" a="1"/>
  <c r="X756" i="64" s="1"/>
  <c r="X755" i="64" a="1"/>
  <c r="X755" i="64" s="1"/>
  <c r="CM747" i="64"/>
  <c r="CN746" i="64"/>
  <c r="CN748" i="64"/>
  <c r="CN749" i="64"/>
  <c r="CM750" i="64"/>
  <c r="CM746" i="64"/>
  <c r="CN750" i="64"/>
  <c r="CN747" i="64"/>
  <c r="CM749" i="64"/>
  <c r="CV743" i="64" a="1"/>
  <c r="CV743" i="64" s="1"/>
  <c r="CV739" i="64" a="1"/>
  <c r="CV739" i="64" s="1"/>
  <c r="CV723" i="64" a="1"/>
  <c r="CV723" i="64" s="1"/>
  <c r="CV724" i="64" a="1"/>
  <c r="CV724" i="64" s="1"/>
  <c r="CV740" i="64" a="1"/>
  <c r="CV740" i="64" s="1"/>
  <c r="CV725" i="64" a="1"/>
  <c r="CV725" i="64" s="1"/>
  <c r="CV726" i="64" a="1"/>
  <c r="CV726" i="64" s="1"/>
  <c r="CV727" i="64" a="1"/>
  <c r="CV727" i="64" s="1"/>
  <c r="CV741" i="64" a="1"/>
  <c r="CV741" i="64" s="1"/>
  <c r="CV742" i="64" a="1"/>
  <c r="CV742" i="64" s="1"/>
  <c r="X742" i="64" a="1"/>
  <c r="X742" i="64" s="1"/>
  <c r="X743" i="64" a="1"/>
  <c r="X743" i="64" s="1"/>
  <c r="X723" i="64" a="1"/>
  <c r="X723" i="64" s="1"/>
  <c r="X740" i="64" a="1"/>
  <c r="X740" i="64" s="1"/>
  <c r="X724" i="64" a="1"/>
  <c r="X724" i="64" s="1"/>
  <c r="X725" i="64" a="1"/>
  <c r="X725" i="64" s="1"/>
  <c r="X726" i="64" a="1"/>
  <c r="X726" i="64" s="1"/>
  <c r="X739" i="64" a="1"/>
  <c r="X739" i="64" s="1"/>
  <c r="X727" i="64" a="1"/>
  <c r="X727" i="64" s="1"/>
  <c r="X741" i="64" a="1"/>
  <c r="X741" i="64" s="1"/>
  <c r="CP207" i="64"/>
  <c r="CP210" i="64" s="1"/>
  <c r="CO210" i="64"/>
  <c r="CO212" i="64" s="1"/>
  <c r="W207" i="64"/>
  <c r="W210" i="64" s="1"/>
  <c r="W212" i="64" s="1"/>
  <c r="CV209" i="64" a="1"/>
  <c r="CV209" i="64" s="1"/>
  <c r="CV208" i="64" a="1"/>
  <c r="CV208" i="64" s="1"/>
  <c r="X208" i="64" a="1"/>
  <c r="X208" i="64" s="1"/>
  <c r="X209" i="64" a="1"/>
  <c r="X209" i="64" s="1"/>
  <c r="CP698" i="64"/>
  <c r="CP700" i="64" s="1"/>
  <c r="W698" i="64"/>
  <c r="W700" i="64" s="1"/>
  <c r="CV331" i="64" a="1"/>
  <c r="CV331" i="64" s="1"/>
  <c r="CV918" i="64" a="1"/>
  <c r="CV918" i="64" s="1"/>
  <c r="X331" i="64" a="1"/>
  <c r="X331" i="64" s="1"/>
  <c r="X918" i="64" a="1"/>
  <c r="X918" i="64" s="1"/>
  <c r="CQ698" i="64"/>
  <c r="CQ700" i="64" s="1"/>
  <c r="CR698" i="64"/>
  <c r="CR700" i="64" s="1"/>
  <c r="CN698" i="64"/>
  <c r="CN700" i="64" s="1"/>
  <c r="CS698" i="64"/>
  <c r="CS700" i="64" s="1"/>
  <c r="CT698" i="64"/>
  <c r="CT700" i="64" s="1"/>
  <c r="CO698" i="64"/>
  <c r="CO700" i="64" s="1"/>
  <c r="CM698" i="64"/>
  <c r="CM700" i="64" s="1"/>
  <c r="CU698" i="64"/>
  <c r="CU700" i="64" s="1"/>
  <c r="X312" i="64" a="1"/>
  <c r="X312" i="64" s="1"/>
  <c r="X699" i="64" a="1"/>
  <c r="X699" i="64" s="1"/>
  <c r="P299" i="64"/>
  <c r="P331" i="64"/>
  <c r="CV312" i="64" a="1"/>
  <c r="CV312" i="64" s="1"/>
  <c r="CV699" i="64" a="1"/>
  <c r="CV699" i="64" s="1"/>
  <c r="CV665" i="64" a="1"/>
  <c r="CV665" i="64" s="1"/>
  <c r="CV299" i="64" a="1"/>
  <c r="CV299" i="64" s="1"/>
  <c r="X665" i="64" a="1"/>
  <c r="X665" i="64" s="1"/>
  <c r="X299" i="64" a="1"/>
  <c r="X299" i="64" s="1"/>
  <c r="CV661" i="64" a="1"/>
  <c r="CV661" i="64" s="1"/>
  <c r="X661" i="64" a="1"/>
  <c r="X661" i="64" s="1"/>
  <c r="CV4" i="64"/>
  <c r="CV657" i="64" a="1"/>
  <c r="CV657" i="64" s="1"/>
  <c r="X4" i="64"/>
  <c r="X657" i="64" a="1"/>
  <c r="X657" i="64" s="1"/>
  <c r="CW55" i="863" a="1"/>
  <c r="CW55" i="863" s="1"/>
  <c r="CW40" i="863"/>
  <c r="Y259" i="64"/>
  <c r="Y7" i="64"/>
  <c r="X8" i="64" s="1"/>
  <c r="CW3" i="863"/>
  <c r="CW4" i="863" s="1"/>
  <c r="CN91" i="861"/>
  <c r="CV43" i="863"/>
  <c r="CV42" i="863"/>
  <c r="CV21" i="863" s="1"/>
  <c r="CV32"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81" i="64"/>
  <c r="CV263" i="64"/>
  <c r="CW3" i="64"/>
  <c r="CW259" i="64"/>
  <c r="CW7" i="64"/>
  <c r="CX2" i="64"/>
  <c r="CW8" i="64"/>
  <c r="CW277" i="64"/>
  <c r="CW260" i="64"/>
  <c r="CW278" i="64"/>
  <c r="CW279" i="64"/>
  <c r="CW261" i="64"/>
  <c r="CW262" i="64"/>
  <c r="CW280" i="64"/>
  <c r="X24" i="864"/>
  <c r="X94"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2" i="861"/>
  <c r="CW22" i="864"/>
  <c r="CW21" i="864"/>
  <c r="CW20" i="864"/>
  <c r="CW3" i="864"/>
  <c r="CW4" i="864" s="1"/>
  <c r="CX2" i="864"/>
  <c r="CX23" i="864" s="1"/>
  <c r="CW7" i="864"/>
  <c r="CW8" i="864"/>
  <c r="CP1" i="860"/>
  <c r="CQ9" i="860"/>
  <c r="CQ8" i="860"/>
  <c r="CQ3" i="860"/>
  <c r="CR2" i="860"/>
  <c r="CP4" i="860"/>
  <c r="CN622" i="64"/>
  <c r="CN1969" i="64"/>
  <c r="J1969" i="64"/>
  <c r="R1969" i="64" s="1"/>
  <c r="E1890" i="64"/>
  <c r="E1889" i="64"/>
  <c r="E1374" i="64"/>
  <c r="E1373" i="64"/>
  <c r="E1375" i="64"/>
  <c r="E1339" i="64"/>
  <c r="E1338" i="64"/>
  <c r="E1337" i="64"/>
  <c r="E1336" i="64"/>
  <c r="I1302" i="64"/>
  <c r="R1302" i="64" s="1"/>
  <c r="CV698" i="64" a="1"/>
  <c r="CQ1034" i="64" a="1"/>
  <c r="X698" i="64" a="1"/>
  <c r="X1034" i="64" a="1"/>
  <c r="CV126" i="64" l="1"/>
  <c r="X141" i="64"/>
  <c r="X126" i="64"/>
  <c r="CV141" i="64"/>
  <c r="X1034" i="64"/>
  <c r="X1036" i="64" s="1"/>
  <c r="CQ1034" i="64"/>
  <c r="Y111" i="64" a="1"/>
  <c r="Y111" i="64" s="1"/>
  <c r="Y1019" i="64" a="1"/>
  <c r="Y1019" i="64" s="1"/>
  <c r="CW111" i="64" a="1"/>
  <c r="CW111" i="64" s="1"/>
  <c r="CW1019" i="64" a="1"/>
  <c r="CW1019" i="64" s="1"/>
  <c r="CP1036" i="64"/>
  <c r="Y8" i="1169"/>
  <c r="CQ17" i="861"/>
  <c r="CR17" i="861"/>
  <c r="CU17" i="861"/>
  <c r="CT17" i="861"/>
  <c r="V54" i="1169"/>
  <c r="X51" i="1169"/>
  <c r="X22" i="861" s="1"/>
  <c r="Y33" i="1169"/>
  <c r="Y48" i="1169"/>
  <c r="X36" i="1169"/>
  <c r="X17" i="861" s="1"/>
  <c r="Y34" i="1169"/>
  <c r="Y49" i="1169"/>
  <c r="Y21" i="1169"/>
  <c r="Y31" i="1169"/>
  <c r="Y46" i="1169"/>
  <c r="AA7" i="1169"/>
  <c r="AA1" i="1169"/>
  <c r="AB2" i="1169"/>
  <c r="AA3" i="1169"/>
  <c r="Y35" i="1169"/>
  <c r="Y50" i="1169"/>
  <c r="W53" i="1169"/>
  <c r="Z25" i="1169"/>
  <c r="Z26" i="1169"/>
  <c r="Z28" i="1169"/>
  <c r="Z39" i="1169"/>
  <c r="Z41" i="1169"/>
  <c r="Z27" i="1169"/>
  <c r="Z42" i="1169"/>
  <c r="Z43" i="1169"/>
  <c r="Z40" i="1169"/>
  <c r="Z17" i="1169"/>
  <c r="Z16" i="1169"/>
  <c r="Z4" i="1169"/>
  <c r="Z20" i="1169"/>
  <c r="Z24" i="1169"/>
  <c r="Z19" i="1169"/>
  <c r="Z18" i="1169"/>
  <c r="Y32" i="1169"/>
  <c r="Y47" i="1169"/>
  <c r="CX22" i="861"/>
  <c r="CX17" i="861"/>
  <c r="CW53" i="1169"/>
  <c r="CW54" i="1169" s="1"/>
  <c r="CY1" i="1169"/>
  <c r="CX49" i="1169"/>
  <c r="CX34" i="1169"/>
  <c r="DA2" i="1169"/>
  <c r="CZ3" i="1169"/>
  <c r="CZ7" i="1169"/>
  <c r="CZ8" i="1169"/>
  <c r="CY17" i="1169"/>
  <c r="CY25" i="1169"/>
  <c r="CY19" i="1169"/>
  <c r="CY18" i="1169"/>
  <c r="CY16" i="1169"/>
  <c r="CY20" i="1169"/>
  <c r="CY24" i="1169"/>
  <c r="CY4" i="1169"/>
  <c r="CY28" i="1169"/>
  <c r="CY40" i="1169"/>
  <c r="CY41" i="1169"/>
  <c r="CY27" i="1169"/>
  <c r="CY42" i="1169"/>
  <c r="CY26" i="1169"/>
  <c r="CY39" i="1169"/>
  <c r="CY43" i="1169"/>
  <c r="CX33" i="1169"/>
  <c r="CX48" i="1169"/>
  <c r="CX32" i="1169"/>
  <c r="CX47" i="1169"/>
  <c r="CX35" i="1169"/>
  <c r="CX50" i="1169"/>
  <c r="CX21" i="1169"/>
  <c r="CX31" i="1169"/>
  <c r="CX36" i="1169" s="1"/>
  <c r="CX46" i="1169"/>
  <c r="CX51" i="1169"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943" i="64" a="1"/>
  <c r="CW943" i="64" s="1"/>
  <c r="Y943" i="64" a="1"/>
  <c r="Y943" i="64" s="1"/>
  <c r="CM748" i="64"/>
  <c r="CW755" i="64" a="1"/>
  <c r="CW755" i="64" s="1"/>
  <c r="CW758" i="64" a="1"/>
  <c r="CW758" i="64" s="1"/>
  <c r="CW754" i="64" a="1"/>
  <c r="CW754" i="64" s="1"/>
  <c r="CW757" i="64" a="1"/>
  <c r="CW757" i="64" s="1"/>
  <c r="CW756" i="64" a="1"/>
  <c r="CW756" i="64" s="1"/>
  <c r="Y758" i="64" a="1"/>
  <c r="Y758" i="64" s="1"/>
  <c r="Y754" i="64" a="1"/>
  <c r="Y754" i="64" s="1"/>
  <c r="Y757" i="64" a="1"/>
  <c r="Y757" i="64" s="1"/>
  <c r="Y756" i="64" a="1"/>
  <c r="Y756" i="64" s="1"/>
  <c r="Y755" i="64" a="1"/>
  <c r="Y755" i="64" s="1"/>
  <c r="CM751" i="64"/>
  <c r="CM768" i="64" s="1"/>
  <c r="CM769" i="64" s="1"/>
  <c r="CN751" i="64"/>
  <c r="CN768" i="64" s="1"/>
  <c r="CN769" i="64" s="1"/>
  <c r="CW739" i="64" a="1"/>
  <c r="CW739" i="64" s="1"/>
  <c r="CW743" i="64" a="1"/>
  <c r="CW743" i="64" s="1"/>
  <c r="CW723" i="64" a="1"/>
  <c r="CW723" i="64" s="1"/>
  <c r="CW724" i="64" a="1"/>
  <c r="CW724" i="64" s="1"/>
  <c r="CW740" i="64" a="1"/>
  <c r="CW740" i="64" s="1"/>
  <c r="CW725" i="64" a="1"/>
  <c r="CW725" i="64" s="1"/>
  <c r="CW726" i="64" a="1"/>
  <c r="CW726" i="64" s="1"/>
  <c r="CW727" i="64" a="1"/>
  <c r="CW727" i="64" s="1"/>
  <c r="CW741" i="64" a="1"/>
  <c r="CW741" i="64" s="1"/>
  <c r="CW742" i="64" a="1"/>
  <c r="CW742" i="64" s="1"/>
  <c r="Y742" i="64" a="1"/>
  <c r="Y742" i="64" s="1"/>
  <c r="Y741" i="64" a="1"/>
  <c r="Y741" i="64" s="1"/>
  <c r="Y743" i="64" a="1"/>
  <c r="Y743" i="64" s="1"/>
  <c r="Y723" i="64" a="1"/>
  <c r="Y723" i="64" s="1"/>
  <c r="Y740" i="64" a="1"/>
  <c r="Y740" i="64" s="1"/>
  <c r="Y724" i="64" a="1"/>
  <c r="Y724" i="64" s="1"/>
  <c r="Y725" i="64" a="1"/>
  <c r="Y725" i="64" s="1"/>
  <c r="Y726" i="64" a="1"/>
  <c r="Y726" i="64" s="1"/>
  <c r="Y739" i="64" a="1"/>
  <c r="Y739" i="64" s="1"/>
  <c r="Y727" i="64" a="1"/>
  <c r="Y727" i="64" s="1"/>
  <c r="CP212" i="64"/>
  <c r="CQ207" i="64"/>
  <c r="CR207" i="64" s="1"/>
  <c r="CR210" i="64" s="1"/>
  <c r="X207" i="64"/>
  <c r="X210" i="64" s="1"/>
  <c r="X212" i="64" s="1"/>
  <c r="Y208" i="64" a="1"/>
  <c r="Y208" i="64" s="1"/>
  <c r="Y209" i="64" a="1"/>
  <c r="Y209" i="64" s="1"/>
  <c r="CW209" i="64" a="1"/>
  <c r="CW209" i="64" s="1"/>
  <c r="CW208" i="64" a="1"/>
  <c r="CW208" i="64" s="1"/>
  <c r="X698" i="64"/>
  <c r="X700" i="64" s="1"/>
  <c r="CW331" i="64" a="1"/>
  <c r="CW331" i="64" s="1"/>
  <c r="CW918" i="64" a="1"/>
  <c r="CW918" i="64" s="1"/>
  <c r="Y331" i="64" a="1"/>
  <c r="Y331" i="64" s="1"/>
  <c r="Y918" i="64" a="1"/>
  <c r="Y918" i="64" s="1"/>
  <c r="CV698" i="64"/>
  <c r="CV700" i="64" s="1"/>
  <c r="CR1034" i="64" a="1"/>
  <c r="Y1034" i="64" a="1"/>
  <c r="Y698" i="64" a="1"/>
  <c r="Y141" i="64" l="1"/>
  <c r="Y126" i="64"/>
  <c r="CW126" i="64"/>
  <c r="CW141" i="64"/>
  <c r="Y1034" i="64"/>
  <c r="Y1036" i="64" s="1"/>
  <c r="CR1034" i="64"/>
  <c r="CQ1036" i="64"/>
  <c r="Y36" i="1169"/>
  <c r="Y17" i="861" s="1"/>
  <c r="Z34" i="1169"/>
  <c r="Z49" i="1169"/>
  <c r="W54" i="1169"/>
  <c r="Z35" i="1169"/>
  <c r="Z50" i="1169"/>
  <c r="X53" i="1169"/>
  <c r="Z21" i="1169"/>
  <c r="Z31" i="1169"/>
  <c r="Z46" i="1169"/>
  <c r="Z32" i="1169"/>
  <c r="Z47" i="1169"/>
  <c r="AA43" i="1169"/>
  <c r="AA40" i="1169"/>
  <c r="AA4" i="1169"/>
  <c r="AA28" i="1169"/>
  <c r="AA17" i="1169"/>
  <c r="AA20" i="1169"/>
  <c r="AA24" i="1169"/>
  <c r="AA16" i="1169"/>
  <c r="AA19" i="1169"/>
  <c r="AA41" i="1169"/>
  <c r="AA18" i="1169"/>
  <c r="AA25" i="1169"/>
  <c r="AA26" i="1169"/>
  <c r="AA39" i="1169"/>
  <c r="AA27" i="1169"/>
  <c r="AA42" i="1169"/>
  <c r="Z33" i="1169"/>
  <c r="Z48" i="1169"/>
  <c r="AB1" i="1169"/>
  <c r="AC2" i="1169"/>
  <c r="AB3" i="1169"/>
  <c r="AB7" i="1169"/>
  <c r="Z8" i="1169"/>
  <c r="Y51" i="1169"/>
  <c r="Y22" i="861" s="1"/>
  <c r="CY22" i="861"/>
  <c r="CY17" i="861"/>
  <c r="CX53" i="1169"/>
  <c r="CX54" i="1169" s="1"/>
  <c r="CZ1" i="1169"/>
  <c r="CZ19" i="1169"/>
  <c r="CZ25" i="1169"/>
  <c r="CZ26" i="1169"/>
  <c r="CZ28" i="1169"/>
  <c r="CZ18" i="1169"/>
  <c r="CZ16" i="1169"/>
  <c r="CZ20" i="1169"/>
  <c r="CZ27" i="1169"/>
  <c r="CZ17" i="1169"/>
  <c r="CZ24" i="1169"/>
  <c r="CZ4" i="1169"/>
  <c r="CZ40" i="1169"/>
  <c r="CZ41" i="1169"/>
  <c r="CZ42" i="1169"/>
  <c r="CZ39" i="1169"/>
  <c r="CZ43" i="1169"/>
  <c r="DB2" i="1169"/>
  <c r="DA8" i="1169"/>
  <c r="DA3" i="1169"/>
  <c r="DA7" i="1169"/>
  <c r="CY35" i="1169"/>
  <c r="CY50" i="1169"/>
  <c r="CY21" i="1169"/>
  <c r="CY31" i="1169"/>
  <c r="CY36" i="1169" s="1"/>
  <c r="CY46" i="1169"/>
  <c r="CY51" i="1169" s="1"/>
  <c r="CY33" i="1169"/>
  <c r="CY48" i="1169"/>
  <c r="CY34" i="1169"/>
  <c r="CY49" i="1169"/>
  <c r="CY32" i="1169"/>
  <c r="CY47" i="1169"/>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698" i="64"/>
  <c r="Y312" i="64" a="1"/>
  <c r="Y312" i="64" s="1"/>
  <c r="Y699" i="64" a="1"/>
  <c r="Y699" i="64" s="1"/>
  <c r="CW312" i="64" a="1"/>
  <c r="CW312" i="64" s="1"/>
  <c r="CW699" i="64" a="1"/>
  <c r="CW699" i="64" s="1"/>
  <c r="Y665" i="64" a="1"/>
  <c r="Y665" i="64" s="1"/>
  <c r="Y299" i="64" a="1"/>
  <c r="Y299" i="64" s="1"/>
  <c r="CW665" i="64" a="1"/>
  <c r="CW665" i="64" s="1"/>
  <c r="CW299" i="64" a="1"/>
  <c r="CW299" i="64" s="1"/>
  <c r="Y661" i="64" a="1"/>
  <c r="Y661" i="64" s="1"/>
  <c r="CW661" i="64" a="1"/>
  <c r="CW661" i="64" s="1"/>
  <c r="CW4" i="64"/>
  <c r="CW657" i="64" a="1"/>
  <c r="CW657" i="64" s="1"/>
  <c r="Y657" i="64" a="1"/>
  <c r="Y657" i="64" s="1"/>
  <c r="CX39" i="863"/>
  <c r="CX40" i="863"/>
  <c r="T43" i="861"/>
  <c r="T95" i="861"/>
  <c r="Z259" i="64"/>
  <c r="Z7" i="64"/>
  <c r="Y8" i="64" s="1"/>
  <c r="CO43" i="861"/>
  <c r="Y4" i="64"/>
  <c r="S46" i="861"/>
  <c r="S87" i="861" s="1"/>
  <c r="CO67"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8" i="861" s="1"/>
  <c r="CX7" i="863"/>
  <c r="CX53" i="863" a="1"/>
  <c r="CX53" i="863" s="1"/>
  <c r="CY2" i="863"/>
  <c r="CX56" i="863" a="1"/>
  <c r="CX56" i="863" s="1"/>
  <c r="CW43" i="863"/>
  <c r="CW42" i="863"/>
  <c r="CW21" i="863" s="1"/>
  <c r="CW32" i="861" s="1"/>
  <c r="CW57" i="863"/>
  <c r="CO23" i="861"/>
  <c r="Z3" i="64"/>
  <c r="Z1" i="64"/>
  <c r="AA2" i="64"/>
  <c r="CW263" i="64"/>
  <c r="CW1" i="64"/>
  <c r="CW281" i="64"/>
  <c r="CX7" i="64"/>
  <c r="CY2" i="64"/>
  <c r="CX8" i="64"/>
  <c r="CX277" i="64"/>
  <c r="CX259" i="64"/>
  <c r="CX3" i="64"/>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4" i="861" s="1"/>
  <c r="Y43" i="863"/>
  <c r="Y42" i="863"/>
  <c r="Y21" i="863" s="1"/>
  <c r="X32" i="861"/>
  <c r="CQ1" i="860"/>
  <c r="CR9" i="860"/>
  <c r="CR8" i="860"/>
  <c r="CR3" i="860"/>
  <c r="CS2" i="860"/>
  <c r="CQ4" i="860"/>
  <c r="I1303" i="64"/>
  <c r="I1304" i="64" s="1"/>
  <c r="R1304" i="64" s="1"/>
  <c r="CN1690" i="64"/>
  <c r="CN1712" i="64"/>
  <c r="CO1712" i="64" s="1"/>
  <c r="CO1714" i="64" s="1"/>
  <c r="CN1734" i="64"/>
  <c r="CO1734" i="64" s="1"/>
  <c r="CP1734" i="64" s="1"/>
  <c r="CP1673" i="64"/>
  <c r="CQ1673" i="64"/>
  <c r="CR1673" i="64"/>
  <c r="CS1673" i="64"/>
  <c r="CT1673" i="64"/>
  <c r="CU1673" i="64"/>
  <c r="CV1673" i="64"/>
  <c r="CW1673" i="64"/>
  <c r="CX1673" i="64"/>
  <c r="CY1673" i="64"/>
  <c r="CZ1673" i="64"/>
  <c r="DA1673" i="64"/>
  <c r="DB1673" i="64"/>
  <c r="DC1673" i="64"/>
  <c r="DD1673" i="64"/>
  <c r="DE1673" i="64"/>
  <c r="DF1673" i="64"/>
  <c r="DG1673" i="64"/>
  <c r="DH1673" i="64"/>
  <c r="DI1673" i="64"/>
  <c r="DJ1673" i="64"/>
  <c r="DK1673" i="64"/>
  <c r="DL1673" i="64"/>
  <c r="CP1677" i="64"/>
  <c r="CQ1677" i="64"/>
  <c r="CR1677" i="64"/>
  <c r="CS1677" i="64"/>
  <c r="CT1677" i="64"/>
  <c r="CU1677" i="64"/>
  <c r="CV1677" i="64"/>
  <c r="CW1677" i="64"/>
  <c r="CX1677" i="64"/>
  <c r="CY1677" i="64"/>
  <c r="CZ1677" i="64"/>
  <c r="DA1677" i="64"/>
  <c r="DB1677" i="64"/>
  <c r="DC1677" i="64"/>
  <c r="DD1677" i="64"/>
  <c r="DE1677" i="64"/>
  <c r="DF1677" i="64"/>
  <c r="DG1677" i="64"/>
  <c r="DH1677" i="64"/>
  <c r="DI1677" i="64"/>
  <c r="DJ1677" i="64"/>
  <c r="DK1677" i="64"/>
  <c r="DL1677" i="64"/>
  <c r="CO1677" i="64"/>
  <c r="CO1673" i="64"/>
  <c r="CP2067" i="64"/>
  <c r="CQ2067" i="64"/>
  <c r="CR2067" i="64"/>
  <c r="CS2067" i="64"/>
  <c r="CT2067" i="64"/>
  <c r="CU2067" i="64"/>
  <c r="CV2067" i="64"/>
  <c r="CW2067" i="64"/>
  <c r="CX2067" i="64"/>
  <c r="CY2067" i="64"/>
  <c r="CZ2067" i="64"/>
  <c r="DA2067" i="64"/>
  <c r="DB2067" i="64"/>
  <c r="DC2067" i="64"/>
  <c r="DD2067" i="64"/>
  <c r="DE2067" i="64"/>
  <c r="DF2067" i="64"/>
  <c r="DG2067" i="64"/>
  <c r="DH2067" i="64"/>
  <c r="DI2067" i="64"/>
  <c r="DJ2067" i="64"/>
  <c r="DK2067" i="64"/>
  <c r="DL2067" i="64"/>
  <c r="CO2067" i="64"/>
  <c r="CP2088" i="64"/>
  <c r="CQ2088" i="64"/>
  <c r="CR2088" i="64"/>
  <c r="CS2088" i="64"/>
  <c r="CT2088" i="64"/>
  <c r="CU2088" i="64"/>
  <c r="CV2088" i="64"/>
  <c r="CW2088" i="64"/>
  <c r="CX2088" i="64"/>
  <c r="CY2088" i="64"/>
  <c r="CZ2088" i="64"/>
  <c r="DA2088" i="64"/>
  <c r="DB2088" i="64"/>
  <c r="DC2088" i="64"/>
  <c r="DD2088" i="64"/>
  <c r="DE2088" i="64"/>
  <c r="DF2088" i="64"/>
  <c r="DG2088" i="64"/>
  <c r="DH2088" i="64"/>
  <c r="DI2088" i="64"/>
  <c r="DJ2088" i="64"/>
  <c r="DK2088" i="64"/>
  <c r="DL2088" i="64"/>
  <c r="CO2088" i="64"/>
  <c r="DL20" i="64"/>
  <c r="DL21" i="64"/>
  <c r="DL22" i="64"/>
  <c r="DL23" i="64"/>
  <c r="DL44" i="64"/>
  <c r="DL2300" i="64" s="1"/>
  <c r="DL65" i="64"/>
  <c r="DL70" i="64"/>
  <c r="DL79" i="64"/>
  <c r="DL97" i="64"/>
  <c r="DL181" i="64"/>
  <c r="DL248" i="64"/>
  <c r="DL394" i="64"/>
  <c r="DL418" i="64"/>
  <c r="DL477" i="64"/>
  <c r="DL507" i="64"/>
  <c r="DL530" i="64"/>
  <c r="DL550" i="64"/>
  <c r="DL578" i="64"/>
  <c r="DL594" i="64"/>
  <c r="DL600" i="64"/>
  <c r="DL602" i="64"/>
  <c r="DL880" i="64"/>
  <c r="DL882" i="64"/>
  <c r="DL902" i="64"/>
  <c r="DL904" i="64"/>
  <c r="DL980" i="64"/>
  <c r="DL993" i="64"/>
  <c r="DL995" i="64"/>
  <c r="DL1145" i="64"/>
  <c r="DL1148" i="64"/>
  <c r="DL1167" i="64"/>
  <c r="DL1169" i="64"/>
  <c r="DL1239" i="64"/>
  <c r="DL1241" i="64"/>
  <c r="DL1242" i="64"/>
  <c r="DL1275" i="64"/>
  <c r="DL1277" i="64"/>
  <c r="DL1310" i="64"/>
  <c r="DL1312" i="64"/>
  <c r="DL1345" i="64"/>
  <c r="DL1347" i="64"/>
  <c r="DL1381" i="64"/>
  <c r="DL1383" i="64"/>
  <c r="DL1414" i="64"/>
  <c r="DL1425" i="64"/>
  <c r="DL1427" i="64"/>
  <c r="DL1458" i="64"/>
  <c r="DL1469" i="64"/>
  <c r="DL1471" i="64"/>
  <c r="DL1492" i="64"/>
  <c r="DL1494" i="64"/>
  <c r="DL1524" i="64"/>
  <c r="DL1526" i="64"/>
  <c r="DL1527" i="64"/>
  <c r="DL1547" i="64"/>
  <c r="DL1549" i="64"/>
  <c r="DL1578" i="64"/>
  <c r="DL1580" i="64"/>
  <c r="DL1581" i="64"/>
  <c r="DL1604" i="64"/>
  <c r="DL1628" i="64"/>
  <c r="DL1629" i="64"/>
  <c r="DL1698" i="64"/>
  <c r="DL1700" i="64"/>
  <c r="DL1720" i="64"/>
  <c r="DL1722" i="64"/>
  <c r="DL1741" i="64"/>
  <c r="DL1743" i="64"/>
  <c r="DL1763" i="64"/>
  <c r="DL1765" i="64"/>
  <c r="DL1799" i="64"/>
  <c r="DL1801" i="64"/>
  <c r="DL1831" i="64"/>
  <c r="DL1833" i="64"/>
  <c r="DL1863" i="64"/>
  <c r="DL1865" i="64"/>
  <c r="DL1897" i="64"/>
  <c r="DL1899" i="64"/>
  <c r="DL1931" i="64"/>
  <c r="DL1974" i="64" s="1"/>
  <c r="DL1933" i="64"/>
  <c r="DL2047" i="64"/>
  <c r="DL2049" i="64"/>
  <c r="DL2050" i="64"/>
  <c r="DL2304" i="64"/>
  <c r="DL2327" i="64"/>
  <c r="DL2329" i="64"/>
  <c r="DL2330" i="64"/>
  <c r="DL2353" i="64"/>
  <c r="DL2355" i="64"/>
  <c r="DL2356" i="64"/>
  <c r="DL2378" i="64"/>
  <c r="DL2379" i="64"/>
  <c r="DL2381" i="64"/>
  <c r="DL2382" i="64"/>
  <c r="DL2403" i="64"/>
  <c r="DL2404" i="64"/>
  <c r="DL2405" i="64"/>
  <c r="DL2407" i="64"/>
  <c r="DL2408" i="64"/>
  <c r="DL2428" i="64"/>
  <c r="DL2430" i="64"/>
  <c r="CP1458" i="64"/>
  <c r="CQ1458" i="64"/>
  <c r="CR1458" i="64"/>
  <c r="CS1458" i="64"/>
  <c r="CT1458" i="64"/>
  <c r="CU1458" i="64"/>
  <c r="CV1458" i="64"/>
  <c r="CW1458" i="64"/>
  <c r="CX1458" i="64"/>
  <c r="CY1458" i="64"/>
  <c r="CZ1458" i="64"/>
  <c r="DA1458" i="64"/>
  <c r="DB1458" i="64"/>
  <c r="DC1458" i="64"/>
  <c r="DD1458" i="64"/>
  <c r="DE1458" i="64"/>
  <c r="DF1458" i="64"/>
  <c r="DG1458" i="64"/>
  <c r="DH1458" i="64"/>
  <c r="DI1458" i="64"/>
  <c r="DJ1458" i="64"/>
  <c r="DK1458" i="64"/>
  <c r="CO1458" i="64"/>
  <c r="CN1370" i="64"/>
  <c r="CN1373" i="64" s="1"/>
  <c r="CN1374" i="64" s="1"/>
  <c r="CN1334" i="64"/>
  <c r="CN1337" i="64" s="1"/>
  <c r="CN1338" i="64" s="1"/>
  <c r="CN1299" i="64"/>
  <c r="CN1302" i="64" s="1"/>
  <c r="CN1303" i="64" s="1"/>
  <c r="CN1304" i="64" s="1"/>
  <c r="CN1264" i="64"/>
  <c r="CN1267" i="64" s="1"/>
  <c r="CN1268" i="64" s="1"/>
  <c r="CN1886" i="64"/>
  <c r="CN1889" i="64" s="1"/>
  <c r="CN1920" i="64"/>
  <c r="CN1923" i="64" s="1"/>
  <c r="CN1924" i="64" s="1"/>
  <c r="E2039" i="64"/>
  <c r="E2040" i="64"/>
  <c r="B2040" i="64" s="1"/>
  <c r="E2041" i="64"/>
  <c r="B2041" i="64" s="1"/>
  <c r="E2042" i="64"/>
  <c r="B2042" i="64" s="1"/>
  <c r="E2043" i="64"/>
  <c r="G2043" i="64"/>
  <c r="E2044" i="64"/>
  <c r="G2044" i="64"/>
  <c r="E2045" i="64"/>
  <c r="G2045" i="64"/>
  <c r="E2046" i="64"/>
  <c r="G2046" i="64"/>
  <c r="E2047" i="64"/>
  <c r="G2047" i="64"/>
  <c r="S2047" i="64"/>
  <c r="T2047" i="64"/>
  <c r="U2047" i="64"/>
  <c r="V2047" i="64"/>
  <c r="W2047" i="64"/>
  <c r="X2047" i="64"/>
  <c r="Y2047" i="64"/>
  <c r="Z2047" i="64"/>
  <c r="AA2047" i="64"/>
  <c r="AB2047" i="64"/>
  <c r="AC2047" i="64"/>
  <c r="AD2047" i="64"/>
  <c r="AE2047" i="64"/>
  <c r="AF2047" i="64"/>
  <c r="AG2047" i="64"/>
  <c r="AH2047" i="64"/>
  <c r="AI2047" i="64"/>
  <c r="AJ2047" i="64"/>
  <c r="AK2047" i="64"/>
  <c r="AL2047" i="64"/>
  <c r="AM2047" i="64"/>
  <c r="AN2047" i="64"/>
  <c r="AO2047" i="64"/>
  <c r="AP2047" i="64"/>
  <c r="AQ2047" i="64"/>
  <c r="AR2047" i="64"/>
  <c r="AS2047" i="64"/>
  <c r="AT2047" i="64"/>
  <c r="AU2047" i="64"/>
  <c r="AV2047" i="64"/>
  <c r="AW2047" i="64"/>
  <c r="AX2047" i="64"/>
  <c r="AY2047" i="64"/>
  <c r="AZ2047" i="64"/>
  <c r="BA2047" i="64"/>
  <c r="BB2047" i="64"/>
  <c r="BC2047" i="64"/>
  <c r="BD2047" i="64"/>
  <c r="BE2047" i="64"/>
  <c r="BF2047" i="64"/>
  <c r="BG2047" i="64"/>
  <c r="BH2047" i="64"/>
  <c r="BI2047" i="64"/>
  <c r="BJ2047" i="64"/>
  <c r="BK2047" i="64"/>
  <c r="BL2047" i="64"/>
  <c r="BM2047" i="64"/>
  <c r="BN2047" i="64"/>
  <c r="BO2047" i="64"/>
  <c r="BP2047" i="64"/>
  <c r="BQ2047" i="64"/>
  <c r="BR2047" i="64"/>
  <c r="BS2047" i="64"/>
  <c r="BT2047" i="64"/>
  <c r="BU2047" i="64"/>
  <c r="BV2047" i="64"/>
  <c r="BW2047" i="64"/>
  <c r="BX2047" i="64"/>
  <c r="BY2047" i="64"/>
  <c r="BZ2047" i="64"/>
  <c r="CA2047" i="64"/>
  <c r="CB2047" i="64"/>
  <c r="CC2047" i="64"/>
  <c r="CD2047" i="64"/>
  <c r="CE2047" i="64"/>
  <c r="CF2047" i="64"/>
  <c r="CG2047" i="64"/>
  <c r="CH2047" i="64"/>
  <c r="CI2047" i="64"/>
  <c r="CJ2047" i="64"/>
  <c r="CK2047" i="64"/>
  <c r="CL2047" i="64"/>
  <c r="CO2047" i="64"/>
  <c r="CP2047" i="64"/>
  <c r="CQ2047" i="64"/>
  <c r="CR2047" i="64"/>
  <c r="CS2047" i="64"/>
  <c r="CT2047" i="64"/>
  <c r="CU2047" i="64"/>
  <c r="CV2047" i="64"/>
  <c r="CW2047" i="64"/>
  <c r="CX2047" i="64"/>
  <c r="CY2047" i="64"/>
  <c r="CZ2047" i="64"/>
  <c r="DA2047" i="64"/>
  <c r="DB2047" i="64"/>
  <c r="DC2047" i="64"/>
  <c r="DD2047" i="64"/>
  <c r="DE2047" i="64"/>
  <c r="DF2047" i="64"/>
  <c r="DG2047" i="64"/>
  <c r="DH2047" i="64"/>
  <c r="DI2047" i="64"/>
  <c r="DJ2047" i="64"/>
  <c r="DK2047" i="64"/>
  <c r="E2048" i="64"/>
  <c r="G2048" i="64"/>
  <c r="E2049" i="64"/>
  <c r="G2049" i="64"/>
  <c r="S2049" i="64"/>
  <c r="T2049" i="64"/>
  <c r="U2049" i="64"/>
  <c r="V2049" i="64"/>
  <c r="W2049" i="64"/>
  <c r="X2049" i="64"/>
  <c r="Y2049" i="64"/>
  <c r="Z2049" i="64"/>
  <c r="AA2049" i="64"/>
  <c r="AB2049" i="64"/>
  <c r="AC2049" i="64"/>
  <c r="AD2049" i="64"/>
  <c r="AE2049" i="64"/>
  <c r="AF2049" i="64"/>
  <c r="AG2049" i="64"/>
  <c r="AH2049" i="64"/>
  <c r="AI2049" i="64"/>
  <c r="AJ2049" i="64"/>
  <c r="AK2049" i="64"/>
  <c r="AL2049" i="64"/>
  <c r="AM2049" i="64"/>
  <c r="AN2049" i="64"/>
  <c r="AO2049" i="64"/>
  <c r="AP2049" i="64"/>
  <c r="AQ2049" i="64"/>
  <c r="AR2049" i="64"/>
  <c r="AS2049" i="64"/>
  <c r="AT2049" i="64"/>
  <c r="AU2049" i="64"/>
  <c r="AV2049" i="64"/>
  <c r="AW2049" i="64"/>
  <c r="AX2049" i="64"/>
  <c r="AY2049" i="64"/>
  <c r="AZ2049" i="64"/>
  <c r="BA2049" i="64"/>
  <c r="BB2049" i="64"/>
  <c r="BC2049" i="64"/>
  <c r="BD2049" i="64"/>
  <c r="BE2049" i="64"/>
  <c r="BF2049" i="64"/>
  <c r="BG2049" i="64"/>
  <c r="BH2049" i="64"/>
  <c r="BI2049" i="64"/>
  <c r="BJ2049" i="64"/>
  <c r="BK2049" i="64"/>
  <c r="BL2049" i="64"/>
  <c r="BM2049" i="64"/>
  <c r="BN2049" i="64"/>
  <c r="BO2049" i="64"/>
  <c r="BP2049" i="64"/>
  <c r="BQ2049" i="64"/>
  <c r="BR2049" i="64"/>
  <c r="BS2049" i="64"/>
  <c r="BT2049" i="64"/>
  <c r="BU2049" i="64"/>
  <c r="BV2049" i="64"/>
  <c r="BW2049" i="64"/>
  <c r="BX2049" i="64"/>
  <c r="BY2049" i="64"/>
  <c r="BZ2049" i="64"/>
  <c r="CA2049" i="64"/>
  <c r="CB2049" i="64"/>
  <c r="CC2049" i="64"/>
  <c r="CD2049" i="64"/>
  <c r="CE2049" i="64"/>
  <c r="CF2049" i="64"/>
  <c r="CG2049" i="64"/>
  <c r="CH2049" i="64"/>
  <c r="CI2049" i="64"/>
  <c r="CJ2049" i="64"/>
  <c r="CK2049" i="64"/>
  <c r="CL2049" i="64"/>
  <c r="CO2049" i="64"/>
  <c r="CP2049" i="64"/>
  <c r="CQ2049" i="64"/>
  <c r="CR2049" i="64"/>
  <c r="CS2049" i="64"/>
  <c r="CT2049" i="64"/>
  <c r="CU2049" i="64"/>
  <c r="CV2049" i="64"/>
  <c r="CW2049" i="64"/>
  <c r="CX2049" i="64"/>
  <c r="CY2049" i="64"/>
  <c r="CZ2049" i="64"/>
  <c r="DA2049" i="64"/>
  <c r="DB2049" i="64"/>
  <c r="DC2049" i="64"/>
  <c r="DD2049" i="64"/>
  <c r="DE2049" i="64"/>
  <c r="DF2049" i="64"/>
  <c r="DG2049" i="64"/>
  <c r="DH2049" i="64"/>
  <c r="DI2049" i="64"/>
  <c r="DJ2049" i="64"/>
  <c r="DK2049" i="64"/>
  <c r="E2050" i="64"/>
  <c r="G2050" i="64"/>
  <c r="S2050" i="64"/>
  <c r="T2050" i="64"/>
  <c r="U2050" i="64"/>
  <c r="V2050" i="64"/>
  <c r="W2050" i="64"/>
  <c r="X2050" i="64"/>
  <c r="Y2050" i="64"/>
  <c r="Z2050" i="64"/>
  <c r="AA2050" i="64"/>
  <c r="AB2050" i="64"/>
  <c r="AC2050" i="64"/>
  <c r="AD2050" i="64"/>
  <c r="AE2050" i="64"/>
  <c r="AF2050" i="64"/>
  <c r="AG2050" i="64"/>
  <c r="AH2050" i="64"/>
  <c r="AI2050" i="64"/>
  <c r="AJ2050" i="64"/>
  <c r="AK2050" i="64"/>
  <c r="AL2050" i="64"/>
  <c r="AM2050" i="64"/>
  <c r="AN2050" i="64"/>
  <c r="AO2050" i="64"/>
  <c r="AP2050" i="64"/>
  <c r="AQ2050" i="64"/>
  <c r="AR2050" i="64"/>
  <c r="AS2050" i="64"/>
  <c r="AT2050" i="64"/>
  <c r="AU2050" i="64"/>
  <c r="AV2050" i="64"/>
  <c r="AW2050" i="64"/>
  <c r="AX2050" i="64"/>
  <c r="AY2050" i="64"/>
  <c r="AZ2050" i="64"/>
  <c r="BA2050" i="64"/>
  <c r="BB2050" i="64"/>
  <c r="BC2050" i="64"/>
  <c r="BD2050" i="64"/>
  <c r="BE2050" i="64"/>
  <c r="BF2050" i="64"/>
  <c r="BG2050" i="64"/>
  <c r="BH2050" i="64"/>
  <c r="BI2050" i="64"/>
  <c r="BJ2050" i="64"/>
  <c r="BK2050" i="64"/>
  <c r="BL2050" i="64"/>
  <c r="BM2050" i="64"/>
  <c r="BN2050" i="64"/>
  <c r="BO2050" i="64"/>
  <c r="BP2050" i="64"/>
  <c r="BQ2050" i="64"/>
  <c r="BR2050" i="64"/>
  <c r="BS2050" i="64"/>
  <c r="BT2050" i="64"/>
  <c r="BU2050" i="64"/>
  <c r="BV2050" i="64"/>
  <c r="BW2050" i="64"/>
  <c r="BX2050" i="64"/>
  <c r="BY2050" i="64"/>
  <c r="BZ2050" i="64"/>
  <c r="CA2050" i="64"/>
  <c r="CB2050" i="64"/>
  <c r="CC2050" i="64"/>
  <c r="CD2050" i="64"/>
  <c r="CE2050" i="64"/>
  <c r="CF2050" i="64"/>
  <c r="CG2050" i="64"/>
  <c r="CH2050" i="64"/>
  <c r="CI2050" i="64"/>
  <c r="CJ2050" i="64"/>
  <c r="CK2050" i="64"/>
  <c r="CL2050" i="64"/>
  <c r="CO2050" i="64"/>
  <c r="CP2050" i="64"/>
  <c r="CQ2050" i="64"/>
  <c r="CR2050" i="64"/>
  <c r="CS2050" i="64"/>
  <c r="CT2050" i="64"/>
  <c r="CU2050" i="64"/>
  <c r="CV2050" i="64"/>
  <c r="CW2050" i="64"/>
  <c r="CX2050" i="64"/>
  <c r="CY2050" i="64"/>
  <c r="CZ2050" i="64"/>
  <c r="DA2050" i="64"/>
  <c r="DB2050" i="64"/>
  <c r="DC2050" i="64"/>
  <c r="DD2050" i="64"/>
  <c r="DE2050" i="64"/>
  <c r="DF2050" i="64"/>
  <c r="DG2050" i="64"/>
  <c r="DH2050" i="64"/>
  <c r="DI2050" i="64"/>
  <c r="DJ2050" i="64"/>
  <c r="DK2050" i="64"/>
  <c r="E2060" i="64"/>
  <c r="E2061" i="64"/>
  <c r="G2061" i="64"/>
  <c r="E2062" i="64"/>
  <c r="E2063" i="64"/>
  <c r="E2064" i="64"/>
  <c r="G2064" i="64"/>
  <c r="E2065" i="64"/>
  <c r="G2065" i="64"/>
  <c r="E2066" i="64"/>
  <c r="E2067" i="64"/>
  <c r="S2067" i="64"/>
  <c r="T2067" i="64"/>
  <c r="U2067" i="64"/>
  <c r="V2067" i="64"/>
  <c r="W2067" i="64"/>
  <c r="X2067" i="64"/>
  <c r="Y2067" i="64"/>
  <c r="Z2067" i="64"/>
  <c r="AA2067" i="64"/>
  <c r="AB2067" i="64"/>
  <c r="AC2067" i="64"/>
  <c r="AD2067" i="64"/>
  <c r="AE2067" i="64"/>
  <c r="AF2067" i="64"/>
  <c r="AG2067" i="64"/>
  <c r="AH2067" i="64"/>
  <c r="AI2067" i="64"/>
  <c r="AJ2067" i="64"/>
  <c r="AK2067" i="64"/>
  <c r="AL2067" i="64"/>
  <c r="AM2067" i="64"/>
  <c r="AN2067" i="64"/>
  <c r="AO2067" i="64"/>
  <c r="AP2067" i="64"/>
  <c r="AQ2067" i="64"/>
  <c r="AR2067" i="64"/>
  <c r="AS2067" i="64"/>
  <c r="AT2067" i="64"/>
  <c r="AU2067" i="64"/>
  <c r="AV2067" i="64"/>
  <c r="AW2067" i="64"/>
  <c r="AX2067" i="64"/>
  <c r="AY2067" i="64"/>
  <c r="AZ2067" i="64"/>
  <c r="BA2067" i="64"/>
  <c r="BB2067" i="64"/>
  <c r="BC2067" i="64"/>
  <c r="BD2067" i="64"/>
  <c r="BE2067" i="64"/>
  <c r="BF2067" i="64"/>
  <c r="BG2067" i="64"/>
  <c r="BH2067" i="64"/>
  <c r="BI2067" i="64"/>
  <c r="BJ2067" i="64"/>
  <c r="BK2067" i="64"/>
  <c r="BL2067" i="64"/>
  <c r="BM2067" i="64"/>
  <c r="BN2067" i="64"/>
  <c r="BO2067" i="64"/>
  <c r="BP2067" i="64"/>
  <c r="BQ2067" i="64"/>
  <c r="BR2067" i="64"/>
  <c r="BS2067" i="64"/>
  <c r="BT2067" i="64"/>
  <c r="BU2067" i="64"/>
  <c r="BV2067" i="64"/>
  <c r="BW2067" i="64"/>
  <c r="BX2067" i="64"/>
  <c r="BY2067" i="64"/>
  <c r="BZ2067" i="64"/>
  <c r="CA2067" i="64"/>
  <c r="CB2067" i="64"/>
  <c r="CC2067" i="64"/>
  <c r="CD2067" i="64"/>
  <c r="CE2067" i="64"/>
  <c r="CF2067" i="64"/>
  <c r="CG2067" i="64"/>
  <c r="CH2067" i="64"/>
  <c r="CI2067" i="64"/>
  <c r="CJ2067" i="64"/>
  <c r="CK2067" i="64"/>
  <c r="CL2067" i="64"/>
  <c r="E2068" i="64"/>
  <c r="G2068" i="64"/>
  <c r="E2069" i="64"/>
  <c r="G2069" i="64"/>
  <c r="E2070" i="64"/>
  <c r="G2070" i="64"/>
  <c r="E2071" i="64"/>
  <c r="G2071" i="64"/>
  <c r="G1766" i="64"/>
  <c r="E1766" i="64"/>
  <c r="DK1765" i="64"/>
  <c r="DJ1765" i="64"/>
  <c r="DI1765" i="64"/>
  <c r="DH1765" i="64"/>
  <c r="DG1765" i="64"/>
  <c r="DF1765" i="64"/>
  <c r="DE1765" i="64"/>
  <c r="DD1765" i="64"/>
  <c r="DC1765" i="64"/>
  <c r="DB1765" i="64"/>
  <c r="DA1765" i="64"/>
  <c r="CZ1765" i="64"/>
  <c r="CY1765" i="64"/>
  <c r="CX1765" i="64"/>
  <c r="CW1765" i="64"/>
  <c r="CV1765" i="64"/>
  <c r="CU1765" i="64"/>
  <c r="CT1765" i="64"/>
  <c r="CS1765" i="64"/>
  <c r="CR1765" i="64"/>
  <c r="CQ1765" i="64"/>
  <c r="CP1765" i="64"/>
  <c r="CO1765" i="64"/>
  <c r="CL1765" i="64"/>
  <c r="CK1765" i="64"/>
  <c r="CJ1765" i="64"/>
  <c r="CI1765" i="64"/>
  <c r="CH1765" i="64"/>
  <c r="CG1765" i="64"/>
  <c r="CF1765" i="64"/>
  <c r="CE1765" i="64"/>
  <c r="CD1765" i="64"/>
  <c r="CC1765" i="64"/>
  <c r="CB1765" i="64"/>
  <c r="CA1765" i="64"/>
  <c r="BZ1765" i="64"/>
  <c r="BY1765" i="64"/>
  <c r="BX1765" i="64"/>
  <c r="BW1765" i="64"/>
  <c r="BV1765" i="64"/>
  <c r="BU1765" i="64"/>
  <c r="BT1765" i="64"/>
  <c r="BS1765" i="64"/>
  <c r="BR1765" i="64"/>
  <c r="BQ1765" i="64"/>
  <c r="BP1765" i="64"/>
  <c r="BO1765" i="64"/>
  <c r="BN1765" i="64"/>
  <c r="BM1765" i="64"/>
  <c r="BL1765" i="64"/>
  <c r="BK1765" i="64"/>
  <c r="BJ1765" i="64"/>
  <c r="BI1765" i="64"/>
  <c r="BH1765" i="64"/>
  <c r="BG1765" i="64"/>
  <c r="BF1765" i="64"/>
  <c r="BE1765" i="64"/>
  <c r="BD1765" i="64"/>
  <c r="BC1765" i="64"/>
  <c r="BB1765" i="64"/>
  <c r="BA1765" i="64"/>
  <c r="AZ1765" i="64"/>
  <c r="AY1765" i="64"/>
  <c r="AX1765" i="64"/>
  <c r="AW1765" i="64"/>
  <c r="AV1765" i="64"/>
  <c r="AU1765" i="64"/>
  <c r="AT1765" i="64"/>
  <c r="AS1765" i="64"/>
  <c r="AR1765" i="64"/>
  <c r="AQ1765" i="64"/>
  <c r="AP1765" i="64"/>
  <c r="AO1765" i="64"/>
  <c r="AN1765" i="64"/>
  <c r="AM1765" i="64"/>
  <c r="AL1765" i="64"/>
  <c r="AK1765" i="64"/>
  <c r="AJ1765" i="64"/>
  <c r="AI1765" i="64"/>
  <c r="AH1765" i="64"/>
  <c r="AG1765" i="64"/>
  <c r="AF1765" i="64"/>
  <c r="AE1765" i="64"/>
  <c r="AD1765" i="64"/>
  <c r="AC1765" i="64"/>
  <c r="AB1765" i="64"/>
  <c r="AA1765" i="64"/>
  <c r="Z1765" i="64"/>
  <c r="Y1765" i="64"/>
  <c r="X1765" i="64"/>
  <c r="W1765" i="64"/>
  <c r="V1765" i="64"/>
  <c r="U1765" i="64"/>
  <c r="T1765" i="64"/>
  <c r="S1765" i="64"/>
  <c r="G1765" i="64"/>
  <c r="E1765" i="64"/>
  <c r="G1764" i="64"/>
  <c r="E1764" i="64"/>
  <c r="DK1763" i="64"/>
  <c r="DJ1763" i="64"/>
  <c r="DI1763" i="64"/>
  <c r="DH1763" i="64"/>
  <c r="DG1763" i="64"/>
  <c r="DF1763" i="64"/>
  <c r="DE1763" i="64"/>
  <c r="DD1763" i="64"/>
  <c r="DC1763" i="64"/>
  <c r="DB1763" i="64"/>
  <c r="DA1763" i="64"/>
  <c r="CZ1763" i="64"/>
  <c r="CY1763" i="64"/>
  <c r="CX1763" i="64"/>
  <c r="CW1763" i="64"/>
  <c r="CV1763" i="64"/>
  <c r="CU1763" i="64"/>
  <c r="CT1763" i="64"/>
  <c r="CS1763" i="64"/>
  <c r="CR1763" i="64"/>
  <c r="CQ1763" i="64"/>
  <c r="CP1763" i="64"/>
  <c r="CO1763" i="64"/>
  <c r="CL1763" i="64"/>
  <c r="CK1763" i="64"/>
  <c r="CJ1763" i="64"/>
  <c r="CI1763" i="64"/>
  <c r="CH1763" i="64"/>
  <c r="CG1763" i="64"/>
  <c r="CF1763" i="64"/>
  <c r="CE1763" i="64"/>
  <c r="CD1763" i="64"/>
  <c r="CC1763" i="64"/>
  <c r="CB1763" i="64"/>
  <c r="CA1763" i="64"/>
  <c r="BZ1763" i="64"/>
  <c r="BY1763" i="64"/>
  <c r="BX1763" i="64"/>
  <c r="BW1763" i="64"/>
  <c r="BV1763" i="64"/>
  <c r="BU1763" i="64"/>
  <c r="BT1763" i="64"/>
  <c r="BS1763" i="64"/>
  <c r="BR1763" i="64"/>
  <c r="BQ1763" i="64"/>
  <c r="BP1763" i="64"/>
  <c r="BO1763" i="64"/>
  <c r="BN1763" i="64"/>
  <c r="BM1763" i="64"/>
  <c r="BL1763" i="64"/>
  <c r="BK1763" i="64"/>
  <c r="BJ1763" i="64"/>
  <c r="BI1763" i="64"/>
  <c r="BH1763" i="64"/>
  <c r="BG1763" i="64"/>
  <c r="BF1763" i="64"/>
  <c r="BE1763" i="64"/>
  <c r="BD1763" i="64"/>
  <c r="BC1763" i="64"/>
  <c r="BB1763" i="64"/>
  <c r="BA1763" i="64"/>
  <c r="AZ1763" i="64"/>
  <c r="AY1763" i="64"/>
  <c r="AX1763" i="64"/>
  <c r="AW1763" i="64"/>
  <c r="AV1763" i="64"/>
  <c r="AU1763" i="64"/>
  <c r="AT1763" i="64"/>
  <c r="AS1763" i="64"/>
  <c r="AR1763" i="64"/>
  <c r="AQ1763" i="64"/>
  <c r="AP1763" i="64"/>
  <c r="AO1763" i="64"/>
  <c r="AN1763" i="64"/>
  <c r="AM1763" i="64"/>
  <c r="AL1763" i="64"/>
  <c r="AK1763" i="64"/>
  <c r="AJ1763" i="64"/>
  <c r="AI1763" i="64"/>
  <c r="AH1763" i="64"/>
  <c r="AG1763" i="64"/>
  <c r="AF1763" i="64"/>
  <c r="AE1763" i="64"/>
  <c r="AD1763" i="64"/>
  <c r="AC1763" i="64"/>
  <c r="AB1763" i="64"/>
  <c r="AA1763" i="64"/>
  <c r="Z1763" i="64"/>
  <c r="Y1763" i="64"/>
  <c r="X1763" i="64"/>
  <c r="W1763" i="64"/>
  <c r="V1763" i="64"/>
  <c r="U1763" i="64"/>
  <c r="T1763" i="64"/>
  <c r="S1763" i="64"/>
  <c r="G1763" i="64"/>
  <c r="E1763" i="64"/>
  <c r="G1762" i="64"/>
  <c r="E1762" i="64"/>
  <c r="G1761" i="64"/>
  <c r="E1761" i="64"/>
  <c r="G1760" i="64"/>
  <c r="E1760" i="64"/>
  <c r="G1759" i="64"/>
  <c r="E1759" i="64"/>
  <c r="E1757" i="64"/>
  <c r="E1756" i="64"/>
  <c r="CO1755" i="64"/>
  <c r="R1755" i="64"/>
  <c r="S1755" i="64" s="1"/>
  <c r="E1755" i="64"/>
  <c r="B1755" i="64" s="1"/>
  <c r="E1754" i="64"/>
  <c r="G1744" i="64"/>
  <c r="E1744" i="64"/>
  <c r="DK1743" i="64"/>
  <c r="DJ1743" i="64"/>
  <c r="DI1743" i="64"/>
  <c r="DH1743" i="64"/>
  <c r="DG1743" i="64"/>
  <c r="DF1743" i="64"/>
  <c r="DE1743" i="64"/>
  <c r="DD1743" i="64"/>
  <c r="DC1743" i="64"/>
  <c r="DB1743" i="64"/>
  <c r="DA1743" i="64"/>
  <c r="CZ1743" i="64"/>
  <c r="CY1743" i="64"/>
  <c r="CX1743" i="64"/>
  <c r="CW1743" i="64"/>
  <c r="CV1743" i="64"/>
  <c r="CU1743" i="64"/>
  <c r="CT1743" i="64"/>
  <c r="CS1743" i="64"/>
  <c r="CR1743" i="64"/>
  <c r="CQ1743" i="64"/>
  <c r="CP1743" i="64"/>
  <c r="CO1743" i="64"/>
  <c r="CL1743" i="64"/>
  <c r="CK1743" i="64"/>
  <c r="CJ1743" i="64"/>
  <c r="CI1743" i="64"/>
  <c r="CH1743" i="64"/>
  <c r="CG1743" i="64"/>
  <c r="CF1743" i="64"/>
  <c r="CE1743" i="64"/>
  <c r="CD1743" i="64"/>
  <c r="CC1743" i="64"/>
  <c r="CB1743" i="64"/>
  <c r="CA1743" i="64"/>
  <c r="BZ1743" i="64"/>
  <c r="BY1743" i="64"/>
  <c r="BX1743" i="64"/>
  <c r="BW1743" i="64"/>
  <c r="BV1743" i="64"/>
  <c r="BU1743" i="64"/>
  <c r="BT1743" i="64"/>
  <c r="BS1743" i="64"/>
  <c r="BR1743" i="64"/>
  <c r="BQ1743" i="64"/>
  <c r="BP1743" i="64"/>
  <c r="BO1743" i="64"/>
  <c r="BN1743" i="64"/>
  <c r="BM1743" i="64"/>
  <c r="BL1743" i="64"/>
  <c r="BK1743" i="64"/>
  <c r="BJ1743" i="64"/>
  <c r="BI1743" i="64"/>
  <c r="BH1743" i="64"/>
  <c r="BG1743" i="64"/>
  <c r="BF1743" i="64"/>
  <c r="BE1743" i="64"/>
  <c r="BD1743" i="64"/>
  <c r="BC1743" i="64"/>
  <c r="BB1743" i="64"/>
  <c r="BA1743" i="64"/>
  <c r="AZ1743" i="64"/>
  <c r="AY1743" i="64"/>
  <c r="AX1743" i="64"/>
  <c r="AW1743" i="64"/>
  <c r="AV1743" i="64"/>
  <c r="AU1743" i="64"/>
  <c r="AT1743" i="64"/>
  <c r="AS1743" i="64"/>
  <c r="AR1743" i="64"/>
  <c r="AQ1743" i="64"/>
  <c r="AP1743" i="64"/>
  <c r="AO1743" i="64"/>
  <c r="AN1743" i="64"/>
  <c r="AM1743" i="64"/>
  <c r="AL1743" i="64"/>
  <c r="AK1743" i="64"/>
  <c r="AJ1743" i="64"/>
  <c r="AI1743" i="64"/>
  <c r="AH1743" i="64"/>
  <c r="AG1743" i="64"/>
  <c r="AF1743" i="64"/>
  <c r="AE1743" i="64"/>
  <c r="AD1743" i="64"/>
  <c r="AC1743" i="64"/>
  <c r="AB1743" i="64"/>
  <c r="AA1743" i="64"/>
  <c r="Z1743" i="64"/>
  <c r="Y1743" i="64"/>
  <c r="X1743" i="64"/>
  <c r="W1743" i="64"/>
  <c r="V1743" i="64"/>
  <c r="U1743" i="64"/>
  <c r="T1743" i="64"/>
  <c r="S1743" i="64"/>
  <c r="G1743" i="64"/>
  <c r="E1743" i="64"/>
  <c r="G1742" i="64"/>
  <c r="E1742" i="64"/>
  <c r="DK1741" i="64"/>
  <c r="DJ1741" i="64"/>
  <c r="DI1741" i="64"/>
  <c r="DH1741" i="64"/>
  <c r="DG1741" i="64"/>
  <c r="DF1741" i="64"/>
  <c r="DE1741" i="64"/>
  <c r="DD1741" i="64"/>
  <c r="DC1741" i="64"/>
  <c r="DB1741" i="64"/>
  <c r="DA1741" i="64"/>
  <c r="CZ1741" i="64"/>
  <c r="CY1741" i="64"/>
  <c r="CX1741" i="64"/>
  <c r="CW1741" i="64"/>
  <c r="CV1741" i="64"/>
  <c r="CU1741" i="64"/>
  <c r="CT1741" i="64"/>
  <c r="CS1741" i="64"/>
  <c r="CR1741" i="64"/>
  <c r="CQ1741" i="64"/>
  <c r="CP1741" i="64"/>
  <c r="CO1741" i="64"/>
  <c r="CL1741" i="64"/>
  <c r="CK1741" i="64"/>
  <c r="CJ1741" i="64"/>
  <c r="CI1741" i="64"/>
  <c r="CH1741" i="64"/>
  <c r="CG1741" i="64"/>
  <c r="CF1741" i="64"/>
  <c r="CE1741" i="64"/>
  <c r="CD1741" i="64"/>
  <c r="CC1741" i="64"/>
  <c r="CB1741" i="64"/>
  <c r="CA1741" i="64"/>
  <c r="BZ1741" i="64"/>
  <c r="BY1741" i="64"/>
  <c r="BX1741" i="64"/>
  <c r="BW1741" i="64"/>
  <c r="BV1741" i="64"/>
  <c r="BU1741" i="64"/>
  <c r="BT1741" i="64"/>
  <c r="BS1741" i="64"/>
  <c r="BR1741" i="64"/>
  <c r="BQ1741" i="64"/>
  <c r="BP1741" i="64"/>
  <c r="BO1741" i="64"/>
  <c r="BN1741" i="64"/>
  <c r="BM1741" i="64"/>
  <c r="BL1741" i="64"/>
  <c r="BK1741" i="64"/>
  <c r="BJ1741" i="64"/>
  <c r="BI1741" i="64"/>
  <c r="BH1741" i="64"/>
  <c r="BG1741" i="64"/>
  <c r="BF1741" i="64"/>
  <c r="BE1741" i="64"/>
  <c r="BD1741" i="64"/>
  <c r="BC1741" i="64"/>
  <c r="BB1741" i="64"/>
  <c r="BA1741" i="64"/>
  <c r="AZ1741" i="64"/>
  <c r="AY1741" i="64"/>
  <c r="AX1741" i="64"/>
  <c r="AW1741" i="64"/>
  <c r="AV1741" i="64"/>
  <c r="AU1741" i="64"/>
  <c r="AT1741" i="64"/>
  <c r="AS1741" i="64"/>
  <c r="AR1741" i="64"/>
  <c r="AQ1741" i="64"/>
  <c r="AP1741" i="64"/>
  <c r="AO1741" i="64"/>
  <c r="AN1741" i="64"/>
  <c r="AM1741" i="64"/>
  <c r="AL1741" i="64"/>
  <c r="AK1741" i="64"/>
  <c r="AJ1741" i="64"/>
  <c r="AI1741" i="64"/>
  <c r="AH1741" i="64"/>
  <c r="AG1741" i="64"/>
  <c r="AF1741" i="64"/>
  <c r="AE1741" i="64"/>
  <c r="AD1741" i="64"/>
  <c r="AC1741" i="64"/>
  <c r="AB1741" i="64"/>
  <c r="AA1741" i="64"/>
  <c r="Z1741" i="64"/>
  <c r="Y1741" i="64"/>
  <c r="X1741" i="64"/>
  <c r="W1741" i="64"/>
  <c r="V1741" i="64"/>
  <c r="U1741" i="64"/>
  <c r="T1741" i="64"/>
  <c r="S1741" i="64"/>
  <c r="G1741" i="64"/>
  <c r="E1741" i="64"/>
  <c r="G1740" i="64"/>
  <c r="E1740" i="64"/>
  <c r="G1739" i="64"/>
  <c r="E1739" i="64"/>
  <c r="G1738" i="64"/>
  <c r="E1738" i="64"/>
  <c r="G1737" i="64"/>
  <c r="E1737" i="64"/>
  <c r="E1736" i="64"/>
  <c r="E1735" i="64"/>
  <c r="R1734" i="64"/>
  <c r="S1734" i="64" s="1"/>
  <c r="E1734" i="64"/>
  <c r="B1734" i="64" s="1"/>
  <c r="E1733" i="64"/>
  <c r="G1723" i="64"/>
  <c r="E1723" i="64"/>
  <c r="DK1722" i="64"/>
  <c r="DJ1722" i="64"/>
  <c r="DI1722" i="64"/>
  <c r="DH1722" i="64"/>
  <c r="DG1722" i="64"/>
  <c r="DF1722" i="64"/>
  <c r="DE1722" i="64"/>
  <c r="DD1722" i="64"/>
  <c r="DC1722" i="64"/>
  <c r="DB1722" i="64"/>
  <c r="DA1722" i="64"/>
  <c r="CZ1722" i="64"/>
  <c r="CY1722" i="64"/>
  <c r="CX1722" i="64"/>
  <c r="CW1722" i="64"/>
  <c r="CV1722" i="64"/>
  <c r="CU1722" i="64"/>
  <c r="CT1722" i="64"/>
  <c r="CS1722" i="64"/>
  <c r="CR1722" i="64"/>
  <c r="CQ1722" i="64"/>
  <c r="CP1722" i="64"/>
  <c r="CO1722" i="64"/>
  <c r="CL1722" i="64"/>
  <c r="CK1722" i="64"/>
  <c r="CJ1722" i="64"/>
  <c r="CI1722" i="64"/>
  <c r="CH1722" i="64"/>
  <c r="CG1722" i="64"/>
  <c r="CF1722" i="64"/>
  <c r="CE1722" i="64"/>
  <c r="CD1722" i="64"/>
  <c r="CC1722" i="64"/>
  <c r="CB1722" i="64"/>
  <c r="CA1722" i="64"/>
  <c r="BZ1722" i="64"/>
  <c r="BY1722" i="64"/>
  <c r="BX1722" i="64"/>
  <c r="BW1722" i="64"/>
  <c r="BV1722" i="64"/>
  <c r="BU1722" i="64"/>
  <c r="BT1722" i="64"/>
  <c r="BS1722" i="64"/>
  <c r="BR1722" i="64"/>
  <c r="BQ1722" i="64"/>
  <c r="BP1722" i="64"/>
  <c r="BO1722" i="64"/>
  <c r="BN1722" i="64"/>
  <c r="BM1722" i="64"/>
  <c r="BL1722" i="64"/>
  <c r="BK1722" i="64"/>
  <c r="BJ1722" i="64"/>
  <c r="BI1722" i="64"/>
  <c r="BH1722" i="64"/>
  <c r="BG1722" i="64"/>
  <c r="BF1722" i="64"/>
  <c r="BE1722" i="64"/>
  <c r="BD1722" i="64"/>
  <c r="BC1722" i="64"/>
  <c r="BB1722" i="64"/>
  <c r="BA1722" i="64"/>
  <c r="AZ1722" i="64"/>
  <c r="AY1722" i="64"/>
  <c r="AX1722" i="64"/>
  <c r="AW1722" i="64"/>
  <c r="AV1722" i="64"/>
  <c r="AU1722" i="64"/>
  <c r="AT1722" i="64"/>
  <c r="AS1722" i="64"/>
  <c r="AR1722" i="64"/>
  <c r="AQ1722" i="64"/>
  <c r="AP1722" i="64"/>
  <c r="AO1722" i="64"/>
  <c r="AN1722" i="64"/>
  <c r="AM1722" i="64"/>
  <c r="AL1722" i="64"/>
  <c r="AK1722" i="64"/>
  <c r="AJ1722" i="64"/>
  <c r="AI1722" i="64"/>
  <c r="AH1722" i="64"/>
  <c r="AG1722" i="64"/>
  <c r="AF1722" i="64"/>
  <c r="AE1722" i="64"/>
  <c r="AD1722" i="64"/>
  <c r="AC1722" i="64"/>
  <c r="AB1722" i="64"/>
  <c r="AA1722" i="64"/>
  <c r="Z1722" i="64"/>
  <c r="Y1722" i="64"/>
  <c r="X1722" i="64"/>
  <c r="W1722" i="64"/>
  <c r="V1722" i="64"/>
  <c r="U1722" i="64"/>
  <c r="T1722" i="64"/>
  <c r="S1722" i="64"/>
  <c r="G1722" i="64"/>
  <c r="E1722" i="64"/>
  <c r="G1721" i="64"/>
  <c r="E1721" i="64"/>
  <c r="DK1720" i="64"/>
  <c r="DJ1720" i="64"/>
  <c r="DI1720" i="64"/>
  <c r="DH1720" i="64"/>
  <c r="DG1720" i="64"/>
  <c r="DF1720" i="64"/>
  <c r="DE1720" i="64"/>
  <c r="DD1720" i="64"/>
  <c r="DC1720" i="64"/>
  <c r="DB1720" i="64"/>
  <c r="DA1720" i="64"/>
  <c r="CZ1720" i="64"/>
  <c r="CY1720" i="64"/>
  <c r="CX1720" i="64"/>
  <c r="CW1720" i="64"/>
  <c r="CV1720" i="64"/>
  <c r="CU1720" i="64"/>
  <c r="CT1720" i="64"/>
  <c r="CS1720" i="64"/>
  <c r="CR1720" i="64"/>
  <c r="CQ1720" i="64"/>
  <c r="CP1720" i="64"/>
  <c r="CO1720" i="64"/>
  <c r="CL1720" i="64"/>
  <c r="CK1720" i="64"/>
  <c r="CJ1720" i="64"/>
  <c r="CI1720" i="64"/>
  <c r="CH1720" i="64"/>
  <c r="CG1720" i="64"/>
  <c r="CF1720" i="64"/>
  <c r="CE1720" i="64"/>
  <c r="CD1720" i="64"/>
  <c r="CC1720" i="64"/>
  <c r="CB1720" i="64"/>
  <c r="CA1720" i="64"/>
  <c r="BZ1720" i="64"/>
  <c r="BY1720" i="64"/>
  <c r="BX1720" i="64"/>
  <c r="BW1720" i="64"/>
  <c r="BV1720" i="64"/>
  <c r="BU1720" i="64"/>
  <c r="BT1720" i="64"/>
  <c r="BS1720" i="64"/>
  <c r="BR1720" i="64"/>
  <c r="BQ1720" i="64"/>
  <c r="BP1720" i="64"/>
  <c r="BO1720" i="64"/>
  <c r="BN1720" i="64"/>
  <c r="BM1720" i="64"/>
  <c r="BL1720" i="64"/>
  <c r="BK1720" i="64"/>
  <c r="BJ1720" i="64"/>
  <c r="BI1720" i="64"/>
  <c r="BH1720" i="64"/>
  <c r="BG1720" i="64"/>
  <c r="BF1720" i="64"/>
  <c r="BE1720" i="64"/>
  <c r="BD1720" i="64"/>
  <c r="BC1720" i="64"/>
  <c r="BB1720" i="64"/>
  <c r="BA1720" i="64"/>
  <c r="AZ1720" i="64"/>
  <c r="AY1720" i="64"/>
  <c r="AX1720" i="64"/>
  <c r="AW1720" i="64"/>
  <c r="AV1720" i="64"/>
  <c r="AU1720" i="64"/>
  <c r="AT1720" i="64"/>
  <c r="AS1720" i="64"/>
  <c r="AR1720" i="64"/>
  <c r="AQ1720" i="64"/>
  <c r="AP1720" i="64"/>
  <c r="AO1720" i="64"/>
  <c r="AN1720" i="64"/>
  <c r="AM1720" i="64"/>
  <c r="AL1720" i="64"/>
  <c r="AK1720" i="64"/>
  <c r="AJ1720" i="64"/>
  <c r="AI1720" i="64"/>
  <c r="AH1720" i="64"/>
  <c r="AG1720" i="64"/>
  <c r="AF1720" i="64"/>
  <c r="AE1720" i="64"/>
  <c r="AD1720" i="64"/>
  <c r="AC1720" i="64"/>
  <c r="AB1720" i="64"/>
  <c r="AA1720" i="64"/>
  <c r="Z1720" i="64"/>
  <c r="Y1720" i="64"/>
  <c r="X1720" i="64"/>
  <c r="W1720" i="64"/>
  <c r="V1720" i="64"/>
  <c r="U1720" i="64"/>
  <c r="T1720" i="64"/>
  <c r="S1720" i="64"/>
  <c r="G1720" i="64"/>
  <c r="E1720" i="64"/>
  <c r="G1719" i="64"/>
  <c r="E1719" i="64"/>
  <c r="G1718" i="64"/>
  <c r="E1718" i="64"/>
  <c r="G1717" i="64"/>
  <c r="E1717" i="64"/>
  <c r="G1716" i="64"/>
  <c r="E1716" i="64"/>
  <c r="E1714" i="64"/>
  <c r="E1713" i="64"/>
  <c r="R1712" i="64"/>
  <c r="S1712" i="64" s="1"/>
  <c r="E1712" i="64"/>
  <c r="B1712" i="64" s="1"/>
  <c r="E1711" i="64"/>
  <c r="DK2408" i="64"/>
  <c r="DJ2408" i="64"/>
  <c r="DI2408" i="64"/>
  <c r="DH2408" i="64"/>
  <c r="DG2408" i="64"/>
  <c r="DF2408" i="64"/>
  <c r="DE2408" i="64"/>
  <c r="DD2408" i="64"/>
  <c r="DC2408" i="64"/>
  <c r="DB2408" i="64"/>
  <c r="DA2408" i="64"/>
  <c r="CZ2408" i="64"/>
  <c r="CY2408" i="64"/>
  <c r="CX2408" i="64"/>
  <c r="CW2408" i="64"/>
  <c r="CV2408" i="64"/>
  <c r="CU2408" i="64"/>
  <c r="CT2408" i="64"/>
  <c r="CS2408" i="64"/>
  <c r="CR2408" i="64"/>
  <c r="CQ2408" i="64"/>
  <c r="CP2408" i="64"/>
  <c r="CO2408" i="64"/>
  <c r="CL2408" i="64"/>
  <c r="CK2408" i="64"/>
  <c r="CJ2408" i="64"/>
  <c r="CI2408" i="64"/>
  <c r="CH2408" i="64"/>
  <c r="CG2408" i="64"/>
  <c r="CF2408" i="64"/>
  <c r="CE2408" i="64"/>
  <c r="CD2408" i="64"/>
  <c r="CC2408" i="64"/>
  <c r="CB2408" i="64"/>
  <c r="CA2408" i="64"/>
  <c r="BZ2408" i="64"/>
  <c r="BY2408" i="64"/>
  <c r="BX2408" i="64"/>
  <c r="BW2408" i="64"/>
  <c r="BV2408" i="64"/>
  <c r="BU2408" i="64"/>
  <c r="BT2408" i="64"/>
  <c r="BS2408" i="64"/>
  <c r="BR2408" i="64"/>
  <c r="BQ2408" i="64"/>
  <c r="BP2408" i="64"/>
  <c r="BO2408" i="64"/>
  <c r="BN2408" i="64"/>
  <c r="BM2408" i="64"/>
  <c r="BL2408" i="64"/>
  <c r="BK2408" i="64"/>
  <c r="BJ2408" i="64"/>
  <c r="BI2408" i="64"/>
  <c r="BH2408" i="64"/>
  <c r="BG2408" i="64"/>
  <c r="BF2408" i="64"/>
  <c r="BE2408" i="64"/>
  <c r="BD2408" i="64"/>
  <c r="BC2408" i="64"/>
  <c r="BB2408" i="64"/>
  <c r="BA2408" i="64"/>
  <c r="AZ2408" i="64"/>
  <c r="AY2408" i="64"/>
  <c r="AX2408" i="64"/>
  <c r="AW2408" i="64"/>
  <c r="AV2408" i="64"/>
  <c r="AU2408" i="64"/>
  <c r="AT2408" i="64"/>
  <c r="AS2408" i="64"/>
  <c r="AR2408" i="64"/>
  <c r="AQ2408" i="64"/>
  <c r="AP2408" i="64"/>
  <c r="AO2408" i="64"/>
  <c r="AN2408" i="64"/>
  <c r="AM2408" i="64"/>
  <c r="AL2408" i="64"/>
  <c r="AK2408" i="64"/>
  <c r="AJ2408" i="64"/>
  <c r="AI2408" i="64"/>
  <c r="AH2408" i="64"/>
  <c r="AG2408" i="64"/>
  <c r="AF2408" i="64"/>
  <c r="AE2408" i="64"/>
  <c r="AD2408" i="64"/>
  <c r="AC2408" i="64"/>
  <c r="AB2408" i="64"/>
  <c r="AA2408" i="64"/>
  <c r="Z2408" i="64"/>
  <c r="Y2408" i="64"/>
  <c r="X2408" i="64"/>
  <c r="W2408" i="64"/>
  <c r="V2408" i="64"/>
  <c r="U2408" i="64"/>
  <c r="T2408" i="64"/>
  <c r="S2408" i="64"/>
  <c r="E2408" i="64"/>
  <c r="DK2407" i="64"/>
  <c r="DJ2407" i="64"/>
  <c r="DI2407" i="64"/>
  <c r="DH2407" i="64"/>
  <c r="DG2407" i="64"/>
  <c r="DF2407" i="64"/>
  <c r="DE2407" i="64"/>
  <c r="DD2407" i="64"/>
  <c r="DC2407" i="64"/>
  <c r="DB2407" i="64"/>
  <c r="DA2407" i="64"/>
  <c r="CZ2407" i="64"/>
  <c r="CY2407" i="64"/>
  <c r="CX2407" i="64"/>
  <c r="CW2407" i="64"/>
  <c r="CV2407" i="64"/>
  <c r="CU2407" i="64"/>
  <c r="CT2407" i="64"/>
  <c r="CS2407" i="64"/>
  <c r="CR2407" i="64"/>
  <c r="CQ2407" i="64"/>
  <c r="CP2407" i="64"/>
  <c r="CO2407" i="64"/>
  <c r="CL2407" i="64"/>
  <c r="CK2407" i="64"/>
  <c r="CJ2407" i="64"/>
  <c r="CI2407" i="64"/>
  <c r="CH2407" i="64"/>
  <c r="CG2407" i="64"/>
  <c r="CF2407" i="64"/>
  <c r="CE2407" i="64"/>
  <c r="CD2407" i="64"/>
  <c r="CC2407" i="64"/>
  <c r="CB2407" i="64"/>
  <c r="CA2407" i="64"/>
  <c r="BZ2407" i="64"/>
  <c r="BY2407" i="64"/>
  <c r="BX2407" i="64"/>
  <c r="BW2407" i="64"/>
  <c r="BV2407" i="64"/>
  <c r="BU2407" i="64"/>
  <c r="BT2407" i="64"/>
  <c r="BS2407" i="64"/>
  <c r="BR2407" i="64"/>
  <c r="BQ2407" i="64"/>
  <c r="BP2407" i="64"/>
  <c r="BO2407" i="64"/>
  <c r="BN2407" i="64"/>
  <c r="BM2407" i="64"/>
  <c r="BL2407" i="64"/>
  <c r="BK2407" i="64"/>
  <c r="BJ2407" i="64"/>
  <c r="BI2407" i="64"/>
  <c r="BH2407" i="64"/>
  <c r="BG2407" i="64"/>
  <c r="BF2407" i="64"/>
  <c r="BE2407" i="64"/>
  <c r="BD2407" i="64"/>
  <c r="BC2407" i="64"/>
  <c r="BB2407" i="64"/>
  <c r="BA2407" i="64"/>
  <c r="AZ2407" i="64"/>
  <c r="AY2407" i="64"/>
  <c r="AX2407" i="64"/>
  <c r="AW2407" i="64"/>
  <c r="AV2407" i="64"/>
  <c r="AU2407" i="64"/>
  <c r="AT2407" i="64"/>
  <c r="AS2407" i="64"/>
  <c r="AR2407" i="64"/>
  <c r="AQ2407" i="64"/>
  <c r="AP2407" i="64"/>
  <c r="AO2407" i="64"/>
  <c r="AN2407" i="64"/>
  <c r="AM2407" i="64"/>
  <c r="AL2407" i="64"/>
  <c r="AK2407" i="64"/>
  <c r="AJ2407" i="64"/>
  <c r="AI2407" i="64"/>
  <c r="AH2407" i="64"/>
  <c r="AG2407" i="64"/>
  <c r="AF2407" i="64"/>
  <c r="AE2407" i="64"/>
  <c r="AD2407" i="64"/>
  <c r="AC2407" i="64"/>
  <c r="AB2407" i="64"/>
  <c r="AA2407" i="64"/>
  <c r="Z2407" i="64"/>
  <c r="Y2407" i="64"/>
  <c r="X2407" i="64"/>
  <c r="W2407" i="64"/>
  <c r="V2407" i="64"/>
  <c r="U2407" i="64"/>
  <c r="T2407" i="64"/>
  <c r="S2407" i="64"/>
  <c r="E2407" i="64"/>
  <c r="G2406" i="64"/>
  <c r="E2406" i="64"/>
  <c r="DK2405" i="64"/>
  <c r="DJ2405" i="64"/>
  <c r="DI2405" i="64"/>
  <c r="DH2405" i="64"/>
  <c r="DG2405" i="64"/>
  <c r="DF2405" i="64"/>
  <c r="DE2405" i="64"/>
  <c r="DD2405" i="64"/>
  <c r="DC2405" i="64"/>
  <c r="DB2405" i="64"/>
  <c r="DA2405" i="64"/>
  <c r="CZ2405" i="64"/>
  <c r="CY2405" i="64"/>
  <c r="CX2405" i="64"/>
  <c r="CW2405" i="64"/>
  <c r="CV2405" i="64"/>
  <c r="CU2405" i="64"/>
  <c r="CT2405" i="64"/>
  <c r="CS2405" i="64"/>
  <c r="CR2405" i="64"/>
  <c r="CQ2405" i="64"/>
  <c r="CP2405" i="64"/>
  <c r="CO2405" i="64"/>
  <c r="CL2405" i="64"/>
  <c r="CK2405" i="64"/>
  <c r="CJ2405" i="64"/>
  <c r="CI2405" i="64"/>
  <c r="CH2405" i="64"/>
  <c r="CG2405" i="64"/>
  <c r="CF2405" i="64"/>
  <c r="CE2405" i="64"/>
  <c r="CD2405" i="64"/>
  <c r="CC2405" i="64"/>
  <c r="CB2405" i="64"/>
  <c r="CA2405" i="64"/>
  <c r="BZ2405" i="64"/>
  <c r="BY2405" i="64"/>
  <c r="BX2405" i="64"/>
  <c r="BW2405" i="64"/>
  <c r="BV2405" i="64"/>
  <c r="BU2405" i="64"/>
  <c r="BT2405" i="64"/>
  <c r="BS2405" i="64"/>
  <c r="BR2405" i="64"/>
  <c r="BQ2405" i="64"/>
  <c r="BP2405" i="64"/>
  <c r="BO2405" i="64"/>
  <c r="BN2405" i="64"/>
  <c r="BM2405" i="64"/>
  <c r="BL2405" i="64"/>
  <c r="BK2405" i="64"/>
  <c r="BJ2405" i="64"/>
  <c r="BI2405" i="64"/>
  <c r="BH2405" i="64"/>
  <c r="BG2405" i="64"/>
  <c r="BF2405" i="64"/>
  <c r="BE2405" i="64"/>
  <c r="BD2405" i="64"/>
  <c r="BC2405" i="64"/>
  <c r="BB2405" i="64"/>
  <c r="BA2405" i="64"/>
  <c r="AZ2405" i="64"/>
  <c r="AY2405" i="64"/>
  <c r="AX2405" i="64"/>
  <c r="AW2405" i="64"/>
  <c r="AV2405" i="64"/>
  <c r="AU2405" i="64"/>
  <c r="AT2405" i="64"/>
  <c r="AS2405" i="64"/>
  <c r="AR2405" i="64"/>
  <c r="AQ2405" i="64"/>
  <c r="AP2405" i="64"/>
  <c r="AO2405" i="64"/>
  <c r="AN2405" i="64"/>
  <c r="AM2405" i="64"/>
  <c r="AL2405" i="64"/>
  <c r="AK2405" i="64"/>
  <c r="AJ2405" i="64"/>
  <c r="AI2405" i="64"/>
  <c r="AH2405" i="64"/>
  <c r="AG2405" i="64"/>
  <c r="AF2405" i="64"/>
  <c r="AE2405" i="64"/>
  <c r="AD2405" i="64"/>
  <c r="AC2405" i="64"/>
  <c r="AB2405" i="64"/>
  <c r="AA2405" i="64"/>
  <c r="Z2405" i="64"/>
  <c r="Y2405" i="64"/>
  <c r="X2405" i="64"/>
  <c r="W2405" i="64"/>
  <c r="V2405" i="64"/>
  <c r="U2405" i="64"/>
  <c r="T2405" i="64"/>
  <c r="S2405" i="64"/>
  <c r="E2405" i="64"/>
  <c r="DK2404" i="64"/>
  <c r="DJ2404" i="64"/>
  <c r="DI2404" i="64"/>
  <c r="DH2404" i="64"/>
  <c r="DG2404" i="64"/>
  <c r="DF2404" i="64"/>
  <c r="DE2404" i="64"/>
  <c r="DD2404" i="64"/>
  <c r="DC2404" i="64"/>
  <c r="DB2404" i="64"/>
  <c r="DA2404" i="64"/>
  <c r="CZ2404" i="64"/>
  <c r="CY2404" i="64"/>
  <c r="CX2404" i="64"/>
  <c r="CW2404" i="64"/>
  <c r="CV2404" i="64"/>
  <c r="CU2404" i="64"/>
  <c r="CT2404" i="64"/>
  <c r="CS2404" i="64"/>
  <c r="CR2404" i="64"/>
  <c r="CQ2404" i="64"/>
  <c r="CP2404" i="64"/>
  <c r="CO2404" i="64"/>
  <c r="E2404" i="64"/>
  <c r="DK2403" i="64"/>
  <c r="DJ2403" i="64"/>
  <c r="DI2403" i="64"/>
  <c r="DH2403" i="64"/>
  <c r="DG2403" i="64"/>
  <c r="DF2403" i="64"/>
  <c r="DE2403" i="64"/>
  <c r="DD2403" i="64"/>
  <c r="DC2403" i="64"/>
  <c r="DB2403" i="64"/>
  <c r="DA2403" i="64"/>
  <c r="CZ2403" i="64"/>
  <c r="CY2403" i="64"/>
  <c r="CX2403" i="64"/>
  <c r="CW2403" i="64"/>
  <c r="CV2403" i="64"/>
  <c r="CU2403" i="64"/>
  <c r="CT2403" i="64"/>
  <c r="CS2403" i="64"/>
  <c r="CR2403" i="64"/>
  <c r="CQ2403" i="64"/>
  <c r="CP2403" i="64"/>
  <c r="CO2403" i="64"/>
  <c r="E2403" i="64"/>
  <c r="E2402" i="64"/>
  <c r="E2401" i="64"/>
  <c r="E2400" i="64"/>
  <c r="B2400" i="64" s="1"/>
  <c r="G2399" i="64"/>
  <c r="E2399" i="64"/>
  <c r="B2399" i="64" s="1"/>
  <c r="E2398" i="64"/>
  <c r="B2398" i="64" s="1"/>
  <c r="E2397" i="64"/>
  <c r="B2397" i="64" s="1"/>
  <c r="E2396" i="64"/>
  <c r="B2396" i="64" s="1"/>
  <c r="G2395" i="64"/>
  <c r="E2395" i="64"/>
  <c r="B2395" i="64" s="1"/>
  <c r="E2394" i="64"/>
  <c r="B2394" i="64" s="1"/>
  <c r="E2393" i="64"/>
  <c r="B2393" i="64" s="1"/>
  <c r="E2392" i="64"/>
  <c r="CW698" i="64" a="1"/>
  <c r="CS1034" i="64" a="1"/>
  <c r="CS1034" i="64" l="1"/>
  <c r="DL940" i="64"/>
  <c r="DL953" i="64" s="1"/>
  <c r="DL1054" i="64"/>
  <c r="DL1016" i="64"/>
  <c r="DL939" i="64"/>
  <c r="DL1053" i="64"/>
  <c r="CX111" i="64" a="1"/>
  <c r="CX111" i="64" s="1"/>
  <c r="CX1019" i="64" a="1"/>
  <c r="CX1019" i="64" s="1"/>
  <c r="DL1049" i="64"/>
  <c r="DL1011" i="64"/>
  <c r="DL1050" i="64"/>
  <c r="DL1012" i="64"/>
  <c r="Z111" i="64" a="1"/>
  <c r="Z111" i="64" s="1"/>
  <c r="Z1019" i="64" a="1"/>
  <c r="Z1019" i="64" s="1"/>
  <c r="CR1036" i="64"/>
  <c r="Z51" i="1169"/>
  <c r="Z22" i="861" s="1"/>
  <c r="AA33" i="1169"/>
  <c r="AA48" i="1169"/>
  <c r="Z36" i="1169"/>
  <c r="Z17" i="861" s="1"/>
  <c r="AA34" i="1169"/>
  <c r="AA49" i="1169"/>
  <c r="AA8" i="1169"/>
  <c r="AA21" i="1169"/>
  <c r="AA31" i="1169"/>
  <c r="AA46" i="1169"/>
  <c r="X54" i="1169"/>
  <c r="AB25" i="1169"/>
  <c r="AB26" i="1169"/>
  <c r="AB39" i="1169"/>
  <c r="AB27" i="1169"/>
  <c r="AB42" i="1169"/>
  <c r="AB43" i="1169"/>
  <c r="AB20" i="1169"/>
  <c r="AB4" i="1169"/>
  <c r="AB16" i="1169"/>
  <c r="AB17" i="1169"/>
  <c r="AB28" i="1169"/>
  <c r="AB18" i="1169"/>
  <c r="AB24" i="1169"/>
  <c r="AB19" i="1169"/>
  <c r="AB41" i="1169"/>
  <c r="AB40" i="1169"/>
  <c r="AC1" i="1169"/>
  <c r="AD2" i="1169"/>
  <c r="AC3" i="1169"/>
  <c r="AC7" i="1169"/>
  <c r="AA35" i="1169"/>
  <c r="AA50" i="1169"/>
  <c r="AA47" i="1169"/>
  <c r="AA32" i="1169"/>
  <c r="Y53" i="1169"/>
  <c r="CZ22" i="861"/>
  <c r="CZ17" i="861"/>
  <c r="DA1" i="1169"/>
  <c r="CZ32" i="1169"/>
  <c r="CZ47" i="1169"/>
  <c r="CY53" i="1169"/>
  <c r="CY54" i="1169" s="1"/>
  <c r="CZ35" i="1169"/>
  <c r="CZ50" i="1169"/>
  <c r="CZ21" i="1169"/>
  <c r="CZ46" i="1169"/>
  <c r="CZ51" i="1169" s="1"/>
  <c r="CZ31" i="1169"/>
  <c r="CZ36" i="1169" s="1"/>
  <c r="CZ33" i="1169"/>
  <c r="CZ48" i="1169"/>
  <c r="DA24" i="1169"/>
  <c r="DA19" i="1169"/>
  <c r="DA18" i="1169"/>
  <c r="DA16" i="1169"/>
  <c r="DA20" i="1169"/>
  <c r="DA17" i="1169"/>
  <c r="DA4" i="1169"/>
  <c r="DA28" i="1169"/>
  <c r="DA40" i="1169"/>
  <c r="DA41" i="1169"/>
  <c r="DA27" i="1169"/>
  <c r="DA42" i="1169"/>
  <c r="DA26" i="1169"/>
  <c r="DA39" i="1169"/>
  <c r="DA43" i="1169"/>
  <c r="DA25" i="1169"/>
  <c r="DB7" i="1169"/>
  <c r="DC2" i="1169"/>
  <c r="DB3" i="1169"/>
  <c r="DB8" i="1169"/>
  <c r="CZ34" i="1169"/>
  <c r="CZ49" i="1169"/>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943" i="64" a="1"/>
  <c r="CX943" i="64" s="1"/>
  <c r="DL911" i="64"/>
  <c r="DL927" i="64" s="1"/>
  <c r="DL936" i="64"/>
  <c r="DL949" i="64" s="1"/>
  <c r="DL910" i="64"/>
  <c r="DL926" i="64" s="1"/>
  <c r="DL935" i="64"/>
  <c r="DL948" i="64" s="1"/>
  <c r="Z943" i="64" a="1"/>
  <c r="Z943" i="64" s="1"/>
  <c r="CX755" i="64" a="1"/>
  <c r="CX755" i="64" s="1"/>
  <c r="CX758" i="64" a="1"/>
  <c r="CX758" i="64" s="1"/>
  <c r="CX754" i="64" a="1"/>
  <c r="CX754" i="64" s="1"/>
  <c r="CX757" i="64" a="1"/>
  <c r="CX757" i="64" s="1"/>
  <c r="CX756" i="64" a="1"/>
  <c r="CX756" i="64" s="1"/>
  <c r="Z758" i="64" a="1"/>
  <c r="Z758" i="64" s="1"/>
  <c r="Z754" i="64" a="1"/>
  <c r="Z754" i="64" s="1"/>
  <c r="Z757" i="64" a="1"/>
  <c r="Z757" i="64" s="1"/>
  <c r="Z756" i="64" a="1"/>
  <c r="Z756" i="64" s="1"/>
  <c r="Z755" i="64" a="1"/>
  <c r="Z755" i="64" s="1"/>
  <c r="Z741" i="64" a="1"/>
  <c r="Z741" i="64" s="1"/>
  <c r="Z742" i="64" a="1"/>
  <c r="Z742" i="64" s="1"/>
  <c r="Z743" i="64" a="1"/>
  <c r="Z743" i="64" s="1"/>
  <c r="Z727" i="64" a="1"/>
  <c r="Z727" i="64" s="1"/>
  <c r="Z723" i="64" a="1"/>
  <c r="Z723" i="64" s="1"/>
  <c r="Z740" i="64" a="1"/>
  <c r="Z740" i="64" s="1"/>
  <c r="Z724" i="64" a="1"/>
  <c r="Z724" i="64" s="1"/>
  <c r="Z739" i="64" a="1"/>
  <c r="Z739" i="64" s="1"/>
  <c r="Z725" i="64" a="1"/>
  <c r="Z725" i="64" s="1"/>
  <c r="Z726" i="64" a="1"/>
  <c r="Z726" i="64" s="1"/>
  <c r="CX739" i="64" a="1"/>
  <c r="CX739" i="64" s="1"/>
  <c r="CX743" i="64" a="1"/>
  <c r="CX743" i="64" s="1"/>
  <c r="CX723" i="64" a="1"/>
  <c r="CX723" i="64" s="1"/>
  <c r="CX724" i="64" a="1"/>
  <c r="CX724" i="64" s="1"/>
  <c r="CX740" i="64" a="1"/>
  <c r="CX740" i="64" s="1"/>
  <c r="CX725" i="64" a="1"/>
  <c r="CX725" i="64" s="1"/>
  <c r="CX726" i="64" a="1"/>
  <c r="CX726" i="64" s="1"/>
  <c r="CX727" i="64" a="1"/>
  <c r="CX727" i="64" s="1"/>
  <c r="CX741" i="64" a="1"/>
  <c r="CX741" i="64" s="1"/>
  <c r="CX742" i="64" a="1"/>
  <c r="CX742" i="64" s="1"/>
  <c r="DL915" i="64"/>
  <c r="DL931" i="64" s="1"/>
  <c r="DL718" i="64"/>
  <c r="DL914" i="64"/>
  <c r="DL717" i="64"/>
  <c r="CR212" i="64"/>
  <c r="CS210" i="64"/>
  <c r="CS212" i="64" s="1"/>
  <c r="CT210" i="64"/>
  <c r="CU207" i="64"/>
  <c r="CX208" i="64" a="1"/>
  <c r="CX208" i="64" s="1"/>
  <c r="CX209" i="64" a="1"/>
  <c r="CX209" i="64" s="1"/>
  <c r="Z208" i="64" a="1"/>
  <c r="Z208" i="64" s="1"/>
  <c r="Z207" i="64" s="1"/>
  <c r="Z209" i="64" a="1"/>
  <c r="Z209" i="64" s="1"/>
  <c r="Y700" i="64"/>
  <c r="Z331" i="64" a="1"/>
  <c r="Z331" i="64" s="1"/>
  <c r="Z918" i="64" a="1"/>
  <c r="Z918" i="64" s="1"/>
  <c r="CX331" i="64" a="1"/>
  <c r="CX331" i="64" s="1"/>
  <c r="CX918" i="64" a="1"/>
  <c r="CX918" i="64" s="1"/>
  <c r="CW698" i="64"/>
  <c r="CW700" i="64" s="1"/>
  <c r="Z698" i="64" a="1"/>
  <c r="Z1034" i="64" a="1"/>
  <c r="CT1034" i="64" a="1"/>
  <c r="CX126" i="64" l="1"/>
  <c r="CX141" i="64"/>
  <c r="Z1034" i="64"/>
  <c r="Z1036" i="64" s="1"/>
  <c r="CT1034" i="64"/>
  <c r="Z126" i="64"/>
  <c r="Z141" i="64"/>
  <c r="CS1036" i="64"/>
  <c r="Y54" i="1169"/>
  <c r="AA51" i="1169"/>
  <c r="AA22" i="861" s="1"/>
  <c r="AB33" i="1169"/>
  <c r="AB48" i="1169"/>
  <c r="AA36" i="1169"/>
  <c r="AA17" i="861" s="1"/>
  <c r="AB32" i="1169"/>
  <c r="AB47" i="1169"/>
  <c r="AB46" i="1169"/>
  <c r="AB21" i="1169"/>
  <c r="AB31" i="1169"/>
  <c r="AB35" i="1169"/>
  <c r="AB50" i="1169"/>
  <c r="AB8" i="1169"/>
  <c r="AC17" i="1169"/>
  <c r="AC19" i="1169"/>
  <c r="AC28" i="1169"/>
  <c r="AC40" i="1169"/>
  <c r="AC41" i="1169"/>
  <c r="AC39" i="1169"/>
  <c r="AC27" i="1169"/>
  <c r="AC42" i="1169"/>
  <c r="AC43" i="1169"/>
  <c r="AC4" i="1169"/>
  <c r="AC25" i="1169"/>
  <c r="AC18" i="1169"/>
  <c r="AC26" i="1169"/>
  <c r="AC20" i="1169"/>
  <c r="AC24" i="1169"/>
  <c r="AC16" i="1169"/>
  <c r="Z53" i="1169"/>
  <c r="AD1" i="1169"/>
  <c r="AE2" i="1169"/>
  <c r="AD3" i="1169"/>
  <c r="AD7" i="1169"/>
  <c r="AB34" i="1169"/>
  <c r="AB49" i="1169"/>
  <c r="DA22" i="861"/>
  <c r="DA17" i="861"/>
  <c r="DA32" i="1169"/>
  <c r="DA47" i="1169"/>
  <c r="DB18" i="1169"/>
  <c r="DB4" i="1169"/>
  <c r="DB19" i="1169"/>
  <c r="DB26" i="1169"/>
  <c r="DB28" i="1169"/>
  <c r="DB16" i="1169"/>
  <c r="DB25" i="1169"/>
  <c r="DB20" i="1169"/>
  <c r="DB17" i="1169"/>
  <c r="DB24" i="1169"/>
  <c r="DB40" i="1169"/>
  <c r="DB41" i="1169"/>
  <c r="DB27" i="1169"/>
  <c r="DB42" i="1169"/>
  <c r="DB39" i="1169"/>
  <c r="DB43" i="1169"/>
  <c r="DA35" i="1169"/>
  <c r="DA50" i="1169"/>
  <c r="DC7" i="1169"/>
  <c r="DD2" i="1169"/>
  <c r="DC8" i="1169"/>
  <c r="DC3" i="1169"/>
  <c r="DA21" i="1169"/>
  <c r="DA31" i="1169"/>
  <c r="DA36" i="1169" s="1"/>
  <c r="DA46" i="1169"/>
  <c r="DA51" i="1169" s="1"/>
  <c r="DB1" i="1169"/>
  <c r="DA33" i="1169"/>
  <c r="DA48" i="1169"/>
  <c r="DA34" i="1169"/>
  <c r="DA49" i="1169"/>
  <c r="CZ53" i="1169"/>
  <c r="CZ54" i="1169" s="1"/>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P23" i="861"/>
  <c r="CT212" i="64"/>
  <c r="Z210" i="64"/>
  <c r="Z212" i="64" s="1"/>
  <c r="CU210" i="64"/>
  <c r="CU212" i="64" s="1"/>
  <c r="CV207" i="64"/>
  <c r="Z698" i="64"/>
  <c r="DL649" i="64"/>
  <c r="Z312" i="64" a="1"/>
  <c r="Z312" i="64" s="1"/>
  <c r="Z699" i="64" a="1"/>
  <c r="Z699" i="64" s="1"/>
  <c r="DL654" i="64"/>
  <c r="DL675" i="64" s="1"/>
  <c r="DL693" i="64"/>
  <c r="DL653" i="64"/>
  <c r="DL674" i="64" s="1"/>
  <c r="DL692" i="64"/>
  <c r="DL650" i="64"/>
  <c r="CX312" i="64" a="1"/>
  <c r="CX312" i="64" s="1"/>
  <c r="CX699" i="64" a="1"/>
  <c r="CX699" i="64" s="1"/>
  <c r="Z665" i="64" a="1"/>
  <c r="Z665" i="64" s="1"/>
  <c r="Z299" i="64" a="1"/>
  <c r="Z299" i="64" s="1"/>
  <c r="CX665" i="64" a="1"/>
  <c r="CX665" i="64" s="1"/>
  <c r="CX299" i="64" a="1"/>
  <c r="CX299" i="64" s="1"/>
  <c r="CX661" i="64" a="1"/>
  <c r="CX661" i="64" s="1"/>
  <c r="Z661" i="64" a="1"/>
  <c r="Z661" i="64" s="1"/>
  <c r="CX4" i="64"/>
  <c r="CX657" i="64" a="1"/>
  <c r="CX657" i="64" s="1"/>
  <c r="Z4" i="64"/>
  <c r="Z657" i="64" a="1"/>
  <c r="Z657" i="64" s="1"/>
  <c r="CY38" i="863"/>
  <c r="CY40" i="863"/>
  <c r="AA259" i="64"/>
  <c r="AA7" i="64"/>
  <c r="Z8" i="64" s="1"/>
  <c r="T46" i="861"/>
  <c r="T87" i="861" s="1"/>
  <c r="CP67" i="861"/>
  <c r="CX42" i="863"/>
  <c r="CX21" i="863" s="1"/>
  <c r="CX32" i="861" s="1"/>
  <c r="CY3" i="863"/>
  <c r="CY66" i="863" s="1" a="1"/>
  <c r="CY66" i="863" s="1"/>
  <c r="CY54" i="863" a="1"/>
  <c r="CY54" i="863" s="1"/>
  <c r="CY53" i="863" a="1"/>
  <c r="CY53" i="863" s="1"/>
  <c r="CX1" i="863"/>
  <c r="CX4" i="863"/>
  <c r="CX66" i="863" a="1"/>
  <c r="CX66" i="863" s="1"/>
  <c r="CX43" i="863"/>
  <c r="CX70" i="863" a="1"/>
  <c r="CX70" i="863" s="1"/>
  <c r="CY7" i="863"/>
  <c r="CN12" i="863"/>
  <c r="CN71" i="863" s="1"/>
  <c r="CN39" i="861"/>
  <c r="CN29" i="861"/>
  <c r="CY52" i="863" a="1"/>
  <c r="CY52" i="863" s="1"/>
  <c r="CY8" i="863"/>
  <c r="CY55" i="863" a="1"/>
  <c r="CY55" i="863" s="1"/>
  <c r="CZ2" i="863"/>
  <c r="CY39" i="863"/>
  <c r="CX57" i="863"/>
  <c r="CY41" i="863"/>
  <c r="CY56" i="863" a="1"/>
  <c r="CY56" i="863" s="1"/>
  <c r="AA3" i="64"/>
  <c r="AA1" i="64"/>
  <c r="AB2" i="64"/>
  <c r="CX281" i="64"/>
  <c r="CX263" i="64"/>
  <c r="CY8" i="64"/>
  <c r="CY277" i="64"/>
  <c r="CY3" i="64"/>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4" i="861" s="1"/>
  <c r="Z57" i="863"/>
  <c r="CZ3" i="861"/>
  <c r="CY4" i="861"/>
  <c r="CY5" i="861" s="1"/>
  <c r="CY9" i="861"/>
  <c r="CY8" i="861"/>
  <c r="Y32"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987" i="64"/>
  <c r="DL1982" i="64"/>
  <c r="DL1986" i="64"/>
  <c r="DL1983" i="64"/>
  <c r="DL613" i="64"/>
  <c r="DL642" i="64" s="1"/>
  <c r="DL1942" i="64"/>
  <c r="DL610" i="64"/>
  <c r="DL1939" i="64"/>
  <c r="DL609" i="64"/>
  <c r="DL1938" i="64"/>
  <c r="DL614" i="64"/>
  <c r="DL643" i="64" s="1"/>
  <c r="DL1943" i="64"/>
  <c r="DL2196" i="64"/>
  <c r="DL2214" i="64" s="1"/>
  <c r="DL2223" i="64"/>
  <c r="DL431" i="64"/>
  <c r="DL2193" i="64"/>
  <c r="DL2211" i="64" s="1"/>
  <c r="DL2220" i="64"/>
  <c r="DL428" i="64"/>
  <c r="CN1857" i="64"/>
  <c r="CN1962" i="64"/>
  <c r="DL2075" i="64"/>
  <c r="DL2087" i="64" s="1"/>
  <c r="DL2219" i="64"/>
  <c r="DL2231" i="64" s="1"/>
  <c r="DL427" i="64"/>
  <c r="DL2224" i="64"/>
  <c r="DL432" i="64"/>
  <c r="DL1613" i="64"/>
  <c r="DL2037" i="64"/>
  <c r="DL2364" i="64"/>
  <c r="DL567" i="64"/>
  <c r="DL2390" i="64"/>
  <c r="DL1558" i="64"/>
  <c r="DL1004" i="64"/>
  <c r="DL1123" i="64" s="1"/>
  <c r="DL1752" i="64"/>
  <c r="DL1436" i="64"/>
  <c r="DL1132" i="64"/>
  <c r="DL1147" i="64" s="1"/>
  <c r="DL891" i="64"/>
  <c r="DL1810" i="64"/>
  <c r="DL2287" i="64"/>
  <c r="DL1709" i="64"/>
  <c r="DL1503" i="64"/>
  <c r="DL1285" i="64"/>
  <c r="DL591" i="64"/>
  <c r="DL604" i="64" s="1"/>
  <c r="R1303" i="64"/>
  <c r="DL543" i="64"/>
  <c r="DL2197" i="64"/>
  <c r="DL2215" i="64" s="1"/>
  <c r="DL1705" i="64"/>
  <c r="DL1718" i="64" s="1"/>
  <c r="DL2192" i="64"/>
  <c r="DL2033" i="64"/>
  <c r="DL2045" i="64" s="1"/>
  <c r="DL1775" i="64"/>
  <c r="DL1802" i="64" s="1"/>
  <c r="DL1393" i="64"/>
  <c r="DL1428" i="64" s="1"/>
  <c r="DL1157" i="64"/>
  <c r="DL1170" i="64" s="1"/>
  <c r="DL2339" i="64"/>
  <c r="DL1843" i="64"/>
  <c r="DL1866" i="64" s="1"/>
  <c r="DL592" i="64"/>
  <c r="DL605" i="64" s="1"/>
  <c r="DL2417" i="64"/>
  <c r="DL2431" i="64" s="1"/>
  <c r="DL1710" i="64"/>
  <c r="DL1723" i="64" s="1"/>
  <c r="DL1536" i="64"/>
  <c r="DL1550" i="64" s="1"/>
  <c r="DL1732" i="64"/>
  <c r="DL1744" i="64" s="1"/>
  <c r="DL2365" i="64"/>
  <c r="DL1753" i="64"/>
  <c r="DL1766" i="64" s="1"/>
  <c r="DL1357" i="64"/>
  <c r="DL1384" i="64" s="1"/>
  <c r="DL409" i="64"/>
  <c r="DL419" i="64" s="1"/>
  <c r="DL2059" i="64"/>
  <c r="DL1909" i="64"/>
  <c r="DL1934" i="64" s="1"/>
  <c r="DL1811" i="64"/>
  <c r="DL1834" i="64" s="1"/>
  <c r="DL2391" i="64"/>
  <c r="DL2314" i="64"/>
  <c r="DL1559" i="64"/>
  <c r="DL2101" i="64"/>
  <c r="DL2135" i="64"/>
  <c r="DL2170" i="64"/>
  <c r="DL2188" i="64" s="1"/>
  <c r="DL1904" i="64"/>
  <c r="DL1929" i="64" s="1"/>
  <c r="DL2100" i="64"/>
  <c r="DL2134" i="64"/>
  <c r="DL2169" i="64"/>
  <c r="DL2187" i="64" s="1"/>
  <c r="DL564" i="64"/>
  <c r="DL570" i="64" s="1"/>
  <c r="DL2131" i="64"/>
  <c r="DL2166" i="64"/>
  <c r="DL2184" i="64" s="1"/>
  <c r="DL2165" i="64"/>
  <c r="DL2130" i="64"/>
  <c r="DL2156" i="64" s="1"/>
  <c r="DL1870" i="64"/>
  <c r="DL1895" i="64" s="1"/>
  <c r="DL1352" i="64"/>
  <c r="DL1379" i="64" s="1"/>
  <c r="DL1499" i="64"/>
  <c r="DL1522" i="64" s="1"/>
  <c r="DL2079" i="64"/>
  <c r="DL1874" i="64"/>
  <c r="DL1226" i="64"/>
  <c r="DL490" i="64"/>
  <c r="DL2416" i="64"/>
  <c r="DL1356" i="64"/>
  <c r="DL867" i="64"/>
  <c r="DL458" i="64"/>
  <c r="DL2313" i="64"/>
  <c r="DL2058" i="64"/>
  <c r="DL1908" i="64"/>
  <c r="DL1589" i="64"/>
  <c r="DL1250" i="64"/>
  <c r="DL1156" i="64"/>
  <c r="DL542" i="64"/>
  <c r="DL2338" i="64"/>
  <c r="DL1842" i="64"/>
  <c r="DL1774" i="64"/>
  <c r="DL1731" i="64"/>
  <c r="DL1687" i="64"/>
  <c r="DL1535" i="64"/>
  <c r="DL1481" i="64"/>
  <c r="DL1637" i="64"/>
  <c r="DL1392" i="64"/>
  <c r="DL1320" i="64"/>
  <c r="DL518" i="64"/>
  <c r="DL1286" i="64"/>
  <c r="DL1313" i="64" s="1"/>
  <c r="DL981" i="64"/>
  <c r="DL996" i="64" s="1"/>
  <c r="DL868" i="64"/>
  <c r="DL568" i="64"/>
  <c r="DL408" i="64"/>
  <c r="DL1482" i="64"/>
  <c r="DL1495" i="64" s="1"/>
  <c r="DL1227" i="64"/>
  <c r="DL1133" i="64"/>
  <c r="DL491" i="64"/>
  <c r="DL2288" i="64"/>
  <c r="DL1614" i="64"/>
  <c r="DL386" i="64"/>
  <c r="DL2080" i="64"/>
  <c r="DL2038" i="64"/>
  <c r="DL1688" i="64"/>
  <c r="DL1701" i="64" s="1"/>
  <c r="DL1504" i="64"/>
  <c r="DL1321" i="64"/>
  <c r="DL1348" i="64" s="1"/>
  <c r="DL1251" i="64"/>
  <c r="DL1278" i="64" s="1"/>
  <c r="DL1005" i="64"/>
  <c r="DL892" i="64"/>
  <c r="DL905" i="64" s="1"/>
  <c r="DL459" i="64"/>
  <c r="DL1875" i="64"/>
  <c r="DL1900" i="64" s="1"/>
  <c r="DL1638" i="64"/>
  <c r="DL1590" i="64"/>
  <c r="DL1605" i="64" s="1"/>
  <c r="DL1437" i="64"/>
  <c r="DL1472" i="64" s="1"/>
  <c r="DL519" i="64"/>
  <c r="DL2055" i="64"/>
  <c r="DL1706" i="64"/>
  <c r="DL1719" i="64" s="1"/>
  <c r="DL2284" i="64"/>
  <c r="DL1807" i="64"/>
  <c r="DL1830" i="64" s="1"/>
  <c r="DL1634" i="64"/>
  <c r="DL1674" i="64" s="1"/>
  <c r="DL1555" i="64"/>
  <c r="DL1577" i="64" s="1"/>
  <c r="DL1389" i="64"/>
  <c r="DL1424" i="64" s="1"/>
  <c r="DL1129" i="64"/>
  <c r="DL1144" i="64" s="1"/>
  <c r="DL2310" i="64"/>
  <c r="DL1728" i="64"/>
  <c r="DL1740" i="64" s="1"/>
  <c r="DL1153" i="64"/>
  <c r="DL1166" i="64" s="1"/>
  <c r="DL2335" i="64"/>
  <c r="DL1839" i="64"/>
  <c r="DL1862" i="64" s="1"/>
  <c r="DL1586" i="64"/>
  <c r="DL1601" i="64" s="1"/>
  <c r="DL1433" i="64"/>
  <c r="DL1468" i="64" s="1"/>
  <c r="DL1282" i="64"/>
  <c r="DL1309" i="64" s="1"/>
  <c r="DL385" i="64"/>
  <c r="DL2361" i="64"/>
  <c r="DL2076" i="64"/>
  <c r="DL1871" i="64"/>
  <c r="DL1896" i="64" s="1"/>
  <c r="DL1478" i="64"/>
  <c r="DL1491" i="64" s="1"/>
  <c r="DL977" i="64"/>
  <c r="DL992" i="64" s="1"/>
  <c r="DL455" i="64"/>
  <c r="DL2413" i="64"/>
  <c r="DL2427" i="64" s="1"/>
  <c r="DL2387" i="64"/>
  <c r="DL1905" i="64"/>
  <c r="DL1930" i="64" s="1"/>
  <c r="DL1973" i="64" s="1"/>
  <c r="DL1749" i="64"/>
  <c r="DL1762" i="64" s="1"/>
  <c r="DL1500" i="64"/>
  <c r="DL1523" i="64" s="1"/>
  <c r="DL2034" i="64"/>
  <c r="DL2046" i="64" s="1"/>
  <c r="DL1684" i="64"/>
  <c r="DL1697" i="64" s="1"/>
  <c r="DL1610" i="64"/>
  <c r="DL1625" i="64" s="1"/>
  <c r="DL1001" i="64"/>
  <c r="DL1771" i="64"/>
  <c r="DL1798" i="64" s="1"/>
  <c r="DL1532" i="64"/>
  <c r="DL1546" i="64" s="1"/>
  <c r="DL1353" i="64"/>
  <c r="DL1380" i="64" s="1"/>
  <c r="DL487" i="64"/>
  <c r="DL2097" i="64"/>
  <c r="DL486" i="64"/>
  <c r="DL506" i="64" s="1"/>
  <c r="DL2096" i="64"/>
  <c r="DL2122" i="64" s="1"/>
  <c r="DL2334" i="64"/>
  <c r="DL1609" i="64"/>
  <c r="DL1317" i="64"/>
  <c r="DL1344" i="64" s="1"/>
  <c r="DL976" i="64"/>
  <c r="DL991" i="64" s="1"/>
  <c r="DL888" i="64"/>
  <c r="DL901" i="64" s="1"/>
  <c r="DL1748" i="64"/>
  <c r="DL1761" i="64" s="1"/>
  <c r="DL1633" i="64"/>
  <c r="DL1531" i="64"/>
  <c r="DL1545" i="64" s="1"/>
  <c r="DL1316" i="64"/>
  <c r="DL1343" i="64" s="1"/>
  <c r="DL887" i="64"/>
  <c r="DL2360" i="64"/>
  <c r="DL2054" i="64"/>
  <c r="DL2066" i="64" s="1"/>
  <c r="DL1683" i="64"/>
  <c r="DL1696" i="64" s="1"/>
  <c r="DL1152" i="64"/>
  <c r="DL1165" i="64" s="1"/>
  <c r="DL1128" i="64"/>
  <c r="DL1000" i="64"/>
  <c r="DL1040" i="64" s="1"/>
  <c r="DL563" i="64"/>
  <c r="DL539" i="64"/>
  <c r="DL405" i="64"/>
  <c r="DL1477" i="64"/>
  <c r="DL1490" i="64" s="1"/>
  <c r="DL1281" i="64"/>
  <c r="DL1308" i="64" s="1"/>
  <c r="DL588" i="64"/>
  <c r="DL601" i="64" s="1"/>
  <c r="DL538" i="64"/>
  <c r="DL404" i="64"/>
  <c r="DL2386" i="64"/>
  <c r="DL2283" i="64"/>
  <c r="DL1806" i="64"/>
  <c r="DL1829" i="64" s="1"/>
  <c r="DL1727" i="64"/>
  <c r="DL1739" i="64" s="1"/>
  <c r="DL1554" i="64"/>
  <c r="DL1247" i="64"/>
  <c r="DL1274" i="64" s="1"/>
  <c r="DL1223" i="64"/>
  <c r="DL587" i="64"/>
  <c r="DL515" i="64"/>
  <c r="DL382" i="64"/>
  <c r="DL395" i="64" s="1"/>
  <c r="DL454" i="64"/>
  <c r="DL1838" i="64"/>
  <c r="DL1861" i="64" s="1"/>
  <c r="DL1388" i="64"/>
  <c r="DL1423" i="64" s="1"/>
  <c r="DL1246" i="64"/>
  <c r="DL1273" i="64" s="1"/>
  <c r="DL1222" i="64"/>
  <c r="DL1237" i="64" s="1"/>
  <c r="DL864" i="64"/>
  <c r="DL879" i="64" s="1"/>
  <c r="DL514" i="64"/>
  <c r="DL381" i="64"/>
  <c r="DL2412" i="64"/>
  <c r="DL2426" i="64" s="1"/>
  <c r="DL2309" i="64"/>
  <c r="DL1770" i="64"/>
  <c r="DL1797" i="64" s="1"/>
  <c r="DL1585" i="64"/>
  <c r="DL1600" i="64" s="1"/>
  <c r="DL1432" i="64"/>
  <c r="DL1467" i="64" s="1"/>
  <c r="DL863" i="64"/>
  <c r="DL878" i="64" s="1"/>
  <c r="CN1890" i="64"/>
  <c r="CN1891" i="64" s="1"/>
  <c r="CN1297" i="64"/>
  <c r="CN1262" i="64"/>
  <c r="CN1375" i="64"/>
  <c r="CN1339" i="64"/>
  <c r="CN1269" i="64"/>
  <c r="CN1925" i="64"/>
  <c r="CN1884" i="64"/>
  <c r="CN1789" i="64"/>
  <c r="CN1792" i="64"/>
  <c r="CN1793" i="64"/>
  <c r="CN1825" i="64"/>
  <c r="G2062" i="64"/>
  <c r="G2063" i="64"/>
  <c r="S1757" i="64"/>
  <c r="T1755" i="64"/>
  <c r="CO1757" i="64"/>
  <c r="CP1755" i="64"/>
  <c r="CQ1755" i="64" s="1"/>
  <c r="CR1755" i="64" s="1"/>
  <c r="CS1755" i="64" s="1"/>
  <c r="CT1755" i="64" s="1"/>
  <c r="CT1757" i="64" s="1"/>
  <c r="T1734" i="64"/>
  <c r="T1736" i="64" s="1"/>
  <c r="S1736" i="64"/>
  <c r="CP1736" i="64"/>
  <c r="CO1736" i="64"/>
  <c r="CQ1734" i="64"/>
  <c r="T1712" i="64"/>
  <c r="T1714" i="64" s="1"/>
  <c r="S1714" i="64"/>
  <c r="CP1712" i="64"/>
  <c r="G1667" i="64"/>
  <c r="G246" i="64"/>
  <c r="G194" i="64"/>
  <c r="G178" i="64"/>
  <c r="G94" i="64"/>
  <c r="G76" i="64"/>
  <c r="G63" i="64"/>
  <c r="E1659" i="64"/>
  <c r="E1668" i="64"/>
  <c r="E1669" i="64"/>
  <c r="E1670" i="64"/>
  <c r="T1677" i="64"/>
  <c r="U1677" i="64"/>
  <c r="V1677" i="64"/>
  <c r="W1677" i="64"/>
  <c r="X1677" i="64"/>
  <c r="Y1677" i="64"/>
  <c r="Z1677" i="64"/>
  <c r="AA1677" i="64"/>
  <c r="AB1677" i="64"/>
  <c r="AC1677" i="64"/>
  <c r="AD1677" i="64"/>
  <c r="AE1677" i="64"/>
  <c r="AF1677" i="64"/>
  <c r="AG1677" i="64"/>
  <c r="AH1677" i="64"/>
  <c r="AI1677" i="64"/>
  <c r="AJ1677" i="64"/>
  <c r="AK1677" i="64"/>
  <c r="AL1677" i="64"/>
  <c r="AM1677" i="64"/>
  <c r="AN1677" i="64"/>
  <c r="AO1677" i="64"/>
  <c r="AP1677" i="64"/>
  <c r="AQ1677" i="64"/>
  <c r="AR1677" i="64"/>
  <c r="AS1677" i="64"/>
  <c r="AT1677" i="64"/>
  <c r="AU1677" i="64"/>
  <c r="AV1677" i="64"/>
  <c r="AW1677" i="64"/>
  <c r="AX1677" i="64"/>
  <c r="AY1677" i="64"/>
  <c r="AZ1677" i="64"/>
  <c r="BA1677" i="64"/>
  <c r="BB1677" i="64"/>
  <c r="BC1677" i="64"/>
  <c r="BD1677" i="64"/>
  <c r="BE1677" i="64"/>
  <c r="BF1677" i="64"/>
  <c r="BG1677" i="64"/>
  <c r="BH1677" i="64"/>
  <c r="BI1677" i="64"/>
  <c r="BJ1677" i="64"/>
  <c r="BK1677" i="64"/>
  <c r="BL1677" i="64"/>
  <c r="BM1677" i="64"/>
  <c r="BN1677" i="64"/>
  <c r="BO1677" i="64"/>
  <c r="BP1677" i="64"/>
  <c r="BQ1677" i="64"/>
  <c r="BR1677" i="64"/>
  <c r="BS1677" i="64"/>
  <c r="BT1677" i="64"/>
  <c r="BU1677" i="64"/>
  <c r="BV1677" i="64"/>
  <c r="BW1677" i="64"/>
  <c r="BX1677" i="64"/>
  <c r="BY1677" i="64"/>
  <c r="BZ1677" i="64"/>
  <c r="CA1677" i="64"/>
  <c r="CB1677" i="64"/>
  <c r="CC1677" i="64"/>
  <c r="CD1677" i="64"/>
  <c r="CE1677" i="64"/>
  <c r="CF1677" i="64"/>
  <c r="CG1677" i="64"/>
  <c r="CH1677" i="64"/>
  <c r="CI1677" i="64"/>
  <c r="CJ1677" i="64"/>
  <c r="CK1677" i="64"/>
  <c r="CL1677" i="64"/>
  <c r="S1677" i="64"/>
  <c r="G1651" i="64"/>
  <c r="E1667" i="64"/>
  <c r="E1666" i="64"/>
  <c r="E1665" i="64"/>
  <c r="E1664" i="64"/>
  <c r="E1663" i="64"/>
  <c r="E1662" i="64"/>
  <c r="E1661" i="64"/>
  <c r="E1660" i="64"/>
  <c r="E1641" i="64"/>
  <c r="E1642" i="64"/>
  <c r="E1643" i="64"/>
  <c r="E1644" i="64"/>
  <c r="E1645" i="64"/>
  <c r="E1646" i="64"/>
  <c r="E1647" i="64"/>
  <c r="E1648" i="64"/>
  <c r="E1649" i="64"/>
  <c r="E1650" i="64"/>
  <c r="E1651" i="64"/>
  <c r="E1652" i="64"/>
  <c r="E1653" i="64"/>
  <c r="E1654" i="64"/>
  <c r="E1655" i="64"/>
  <c r="E1656" i="64"/>
  <c r="E1657" i="64"/>
  <c r="T1673" i="64"/>
  <c r="U1673" i="64"/>
  <c r="V1673" i="64"/>
  <c r="W1673" i="64"/>
  <c r="X1673" i="64"/>
  <c r="Y1673" i="64"/>
  <c r="Z1673" i="64"/>
  <c r="AA1673" i="64"/>
  <c r="AB1673" i="64"/>
  <c r="AC1673" i="64"/>
  <c r="AD1673" i="64"/>
  <c r="AE1673" i="64"/>
  <c r="AF1673" i="64"/>
  <c r="AG1673" i="64"/>
  <c r="AH1673" i="64"/>
  <c r="AI1673" i="64"/>
  <c r="AJ1673" i="64"/>
  <c r="AK1673" i="64"/>
  <c r="AL1673" i="64"/>
  <c r="AM1673" i="64"/>
  <c r="AN1673" i="64"/>
  <c r="AO1673" i="64"/>
  <c r="AP1673" i="64"/>
  <c r="AQ1673" i="64"/>
  <c r="AR1673" i="64"/>
  <c r="AS1673" i="64"/>
  <c r="AT1673" i="64"/>
  <c r="AU1673" i="64"/>
  <c r="AV1673" i="64"/>
  <c r="AW1673" i="64"/>
  <c r="AX1673" i="64"/>
  <c r="AY1673" i="64"/>
  <c r="AZ1673" i="64"/>
  <c r="BA1673" i="64"/>
  <c r="BB1673" i="64"/>
  <c r="BC1673" i="64"/>
  <c r="BD1673" i="64"/>
  <c r="BE1673" i="64"/>
  <c r="BF1673" i="64"/>
  <c r="BG1673" i="64"/>
  <c r="BH1673" i="64"/>
  <c r="BI1673" i="64"/>
  <c r="BJ1673" i="64"/>
  <c r="BK1673" i="64"/>
  <c r="BL1673" i="64"/>
  <c r="BM1673" i="64"/>
  <c r="BN1673" i="64"/>
  <c r="BO1673" i="64"/>
  <c r="BP1673" i="64"/>
  <c r="BQ1673" i="64"/>
  <c r="BR1673" i="64"/>
  <c r="BS1673" i="64"/>
  <c r="BT1673" i="64"/>
  <c r="BU1673" i="64"/>
  <c r="BV1673" i="64"/>
  <c r="BW1673" i="64"/>
  <c r="BX1673" i="64"/>
  <c r="BY1673" i="64"/>
  <c r="BZ1673" i="64"/>
  <c r="CA1673" i="64"/>
  <c r="CB1673" i="64"/>
  <c r="CC1673" i="64"/>
  <c r="CD1673" i="64"/>
  <c r="CE1673" i="64"/>
  <c r="CF1673" i="64"/>
  <c r="CG1673" i="64"/>
  <c r="CH1673" i="64"/>
  <c r="CI1673" i="64"/>
  <c r="CJ1673" i="64"/>
  <c r="CK1673" i="64"/>
  <c r="CL1673" i="64"/>
  <c r="S1673" i="64"/>
  <c r="G1658" i="64"/>
  <c r="G1653" i="64"/>
  <c r="G1657" i="64" s="1"/>
  <c r="G1652" i="64"/>
  <c r="G1656" i="64" s="1"/>
  <c r="G1649" i="64"/>
  <c r="G1648" i="64"/>
  <c r="L1644" i="64"/>
  <c r="L1645" i="64" s="1"/>
  <c r="M1644" i="64"/>
  <c r="N1644" i="64"/>
  <c r="N1645" i="64" s="1"/>
  <c r="O1644" i="64"/>
  <c r="O1645" i="64" s="1"/>
  <c r="P1644" i="64"/>
  <c r="P1645" i="64" s="1"/>
  <c r="K1644" i="64"/>
  <c r="K1645" i="64" s="1"/>
  <c r="G1678" i="64"/>
  <c r="E1678" i="64"/>
  <c r="G1677" i="64"/>
  <c r="E1677" i="64"/>
  <c r="G1676" i="64"/>
  <c r="E1676" i="64"/>
  <c r="E1675" i="64"/>
  <c r="E1674" i="64"/>
  <c r="E1673" i="64"/>
  <c r="E1672" i="64"/>
  <c r="G1671" i="64"/>
  <c r="E1671" i="64"/>
  <c r="E1658" i="64"/>
  <c r="G1640" i="64"/>
  <c r="G1642" i="64" s="1"/>
  <c r="E1640" i="64"/>
  <c r="E1639" i="64"/>
  <c r="G247" i="64"/>
  <c r="G195" i="64"/>
  <c r="G179" i="64"/>
  <c r="G95" i="64"/>
  <c r="G77" i="64"/>
  <c r="G64" i="64"/>
  <c r="G42" i="64"/>
  <c r="G2082" i="64"/>
  <c r="G2092" i="64"/>
  <c r="E2092" i="64"/>
  <c r="G2091" i="64"/>
  <c r="E2091" i="64"/>
  <c r="G2090" i="64"/>
  <c r="E2090" i="64"/>
  <c r="G2089" i="64"/>
  <c r="E2089" i="64"/>
  <c r="CL2088" i="64"/>
  <c r="CK2088" i="64"/>
  <c r="CJ2088" i="64"/>
  <c r="CI2088" i="64"/>
  <c r="CH2088" i="64"/>
  <c r="CG2088" i="64"/>
  <c r="CF2088" i="64"/>
  <c r="CE2088" i="64"/>
  <c r="CD2088" i="64"/>
  <c r="CC2088" i="64"/>
  <c r="CB2088" i="64"/>
  <c r="CA2088" i="64"/>
  <c r="BZ2088" i="64"/>
  <c r="BY2088" i="64"/>
  <c r="BX2088" i="64"/>
  <c r="BW2088" i="64"/>
  <c r="BV2088" i="64"/>
  <c r="BU2088" i="64"/>
  <c r="BT2088" i="64"/>
  <c r="BS2088" i="64"/>
  <c r="BR2088" i="64"/>
  <c r="BQ2088" i="64"/>
  <c r="BP2088" i="64"/>
  <c r="BO2088" i="64"/>
  <c r="BN2088" i="64"/>
  <c r="BM2088" i="64"/>
  <c r="BL2088" i="64"/>
  <c r="BK2088" i="64"/>
  <c r="BJ2088" i="64"/>
  <c r="BI2088" i="64"/>
  <c r="BH2088" i="64"/>
  <c r="BG2088" i="64"/>
  <c r="BF2088" i="64"/>
  <c r="BE2088" i="64"/>
  <c r="BD2088" i="64"/>
  <c r="BC2088" i="64"/>
  <c r="BB2088" i="64"/>
  <c r="BA2088" i="64"/>
  <c r="AZ2088" i="64"/>
  <c r="AY2088" i="64"/>
  <c r="AX2088" i="64"/>
  <c r="AW2088" i="64"/>
  <c r="AV2088" i="64"/>
  <c r="AU2088" i="64"/>
  <c r="AT2088" i="64"/>
  <c r="AS2088" i="64"/>
  <c r="AR2088" i="64"/>
  <c r="AQ2088" i="64"/>
  <c r="AP2088" i="64"/>
  <c r="AO2088" i="64"/>
  <c r="AN2088" i="64"/>
  <c r="AM2088" i="64"/>
  <c r="AL2088" i="64"/>
  <c r="AK2088" i="64"/>
  <c r="AJ2088" i="64"/>
  <c r="AI2088" i="64"/>
  <c r="AH2088" i="64"/>
  <c r="AG2088" i="64"/>
  <c r="AF2088" i="64"/>
  <c r="AE2088" i="64"/>
  <c r="AD2088" i="64"/>
  <c r="AC2088" i="64"/>
  <c r="AB2088" i="64"/>
  <c r="AA2088" i="64"/>
  <c r="Z2088" i="64"/>
  <c r="Y2088" i="64"/>
  <c r="X2088" i="64"/>
  <c r="W2088" i="64"/>
  <c r="V2088" i="64"/>
  <c r="U2088" i="64"/>
  <c r="T2088" i="64"/>
  <c r="S2088" i="64"/>
  <c r="E2088" i="64"/>
  <c r="E2087" i="64"/>
  <c r="G2086" i="64"/>
  <c r="G2084" i="64" s="1"/>
  <c r="E2086" i="64"/>
  <c r="G2085" i="64"/>
  <c r="E2085" i="64"/>
  <c r="E2084" i="64"/>
  <c r="E2083" i="64"/>
  <c r="E2082" i="64"/>
  <c r="E2081" i="64"/>
  <c r="CU1034" i="64" a="1"/>
  <c r="DL656" i="64" a="1"/>
  <c r="DL465" i="64" a="1"/>
  <c r="DL617" i="64" a="1"/>
  <c r="DL619" i="64" a="1"/>
  <c r="CX698" i="64" a="1"/>
  <c r="DL1124" i="64" l="1"/>
  <c r="DL1120" i="64"/>
  <c r="DL1045" i="64"/>
  <c r="DL1042" i="64"/>
  <c r="DL1041" i="64"/>
  <c r="DL1119" i="64"/>
  <c r="DL1121" i="64"/>
  <c r="CU1034" i="64"/>
  <c r="AA111" i="64" a="1"/>
  <c r="AA111" i="64" s="1"/>
  <c r="AA1019" i="64" a="1"/>
  <c r="AA1019" i="64" s="1"/>
  <c r="CY111" i="64" a="1"/>
  <c r="CY111" i="64" s="1"/>
  <c r="CY1019" i="64" a="1"/>
  <c r="CY1019" i="64" s="1"/>
  <c r="CT1036" i="64"/>
  <c r="AB36" i="1169"/>
  <c r="AB17" i="861" s="1"/>
  <c r="AB51" i="1169"/>
  <c r="AB22" i="861" s="1"/>
  <c r="AD26" i="1169"/>
  <c r="AD20" i="1169"/>
  <c r="AD16" i="1169"/>
  <c r="AD24" i="1169"/>
  <c r="AD17" i="1169"/>
  <c r="AD27" i="1169"/>
  <c r="AD43" i="1169"/>
  <c r="AD40" i="1169"/>
  <c r="AD28" i="1169"/>
  <c r="AD41" i="1169"/>
  <c r="AD42" i="1169"/>
  <c r="AD39" i="1169"/>
  <c r="AD19" i="1169"/>
  <c r="AD25" i="1169"/>
  <c r="AD4" i="1169"/>
  <c r="AD18" i="1169"/>
  <c r="AF2" i="1169"/>
  <c r="AE7" i="1169"/>
  <c r="AE3" i="1169"/>
  <c r="AE1" i="1169"/>
  <c r="Z54" i="1169"/>
  <c r="AC34" i="1169"/>
  <c r="AC49" i="1169"/>
  <c r="AA53" i="1169"/>
  <c r="AC32" i="1169"/>
  <c r="AC47" i="1169"/>
  <c r="AC21" i="1169"/>
  <c r="AC31" i="1169"/>
  <c r="AC46" i="1169"/>
  <c r="AC8" i="1169"/>
  <c r="AC35" i="1169"/>
  <c r="AC50" i="1169"/>
  <c r="AC33" i="1169"/>
  <c r="AC48" i="1169"/>
  <c r="DB22" i="861"/>
  <c r="DB17" i="861"/>
  <c r="DA53" i="1169"/>
  <c r="DA54" i="1169" s="1"/>
  <c r="DB47" i="1169"/>
  <c r="DB32" i="1169"/>
  <c r="DC4" i="1169"/>
  <c r="DC28" i="1169"/>
  <c r="DC19" i="1169"/>
  <c r="DC18" i="1169"/>
  <c r="DC16" i="1169"/>
  <c r="DC20" i="1169"/>
  <c r="DC17" i="1169"/>
  <c r="DC24" i="1169"/>
  <c r="DC40" i="1169"/>
  <c r="DC41" i="1169"/>
  <c r="DC27" i="1169"/>
  <c r="DC42" i="1169"/>
  <c r="DC26" i="1169"/>
  <c r="DC39" i="1169"/>
  <c r="DC43" i="1169"/>
  <c r="DC25" i="1169"/>
  <c r="DB35" i="1169"/>
  <c r="DB50" i="1169"/>
  <c r="DD7" i="1169"/>
  <c r="DD3" i="1169"/>
  <c r="DE2" i="1169"/>
  <c r="DD8" i="1169"/>
  <c r="DB31" i="1169"/>
  <c r="DB36" i="1169" s="1"/>
  <c r="DB21" i="1169"/>
  <c r="DB46" i="1169"/>
  <c r="DB51" i="1169" s="1"/>
  <c r="DC1" i="1169"/>
  <c r="DB34" i="1169"/>
  <c r="DB49" i="1169"/>
  <c r="DB33" i="1169"/>
  <c r="DB48" i="1169"/>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943" i="64" a="1"/>
  <c r="CY943" i="64" s="1"/>
  <c r="CQ23" i="861"/>
  <c r="AA943" i="64" a="1"/>
  <c r="AA943" i="64" s="1"/>
  <c r="CY755" i="64" a="1"/>
  <c r="CY755" i="64" s="1"/>
  <c r="CY754" i="64" a="1"/>
  <c r="CY754" i="64" s="1"/>
  <c r="CY758" i="64" a="1"/>
  <c r="CY758" i="64" s="1"/>
  <c r="CY757" i="64" a="1"/>
  <c r="CY757" i="64" s="1"/>
  <c r="CY756" i="64" a="1"/>
  <c r="CY756" i="64" s="1"/>
  <c r="AA758" i="64" a="1"/>
  <c r="AA758" i="64" s="1"/>
  <c r="AA754" i="64" a="1"/>
  <c r="AA754" i="64" s="1"/>
  <c r="AA757" i="64" a="1"/>
  <c r="AA757" i="64" s="1"/>
  <c r="AA756" i="64" a="1"/>
  <c r="AA756" i="64" s="1"/>
  <c r="AA755" i="64" a="1"/>
  <c r="AA755" i="64" s="1"/>
  <c r="AA727" i="64" a="1"/>
  <c r="AA727" i="64" s="1"/>
  <c r="AA741" i="64" a="1"/>
  <c r="AA741" i="64" s="1"/>
  <c r="AA726" i="64" a="1"/>
  <c r="AA726" i="64" s="1"/>
  <c r="AA742" i="64" a="1"/>
  <c r="AA742" i="64" s="1"/>
  <c r="AA743" i="64" a="1"/>
  <c r="AA743" i="64" s="1"/>
  <c r="AA739" i="64" a="1"/>
  <c r="AA739" i="64" s="1"/>
  <c r="AA723" i="64" a="1"/>
  <c r="AA723" i="64" s="1"/>
  <c r="AA740" i="64" a="1"/>
  <c r="AA740" i="64" s="1"/>
  <c r="AA724" i="64" a="1"/>
  <c r="AA724" i="64" s="1"/>
  <c r="AA725" i="64" a="1"/>
  <c r="AA725" i="64" s="1"/>
  <c r="CY742" i="64" a="1"/>
  <c r="CY742" i="64" s="1"/>
  <c r="CY739" i="64" a="1"/>
  <c r="CY739" i="64" s="1"/>
  <c r="CY743" i="64" a="1"/>
  <c r="CY743" i="64" s="1"/>
  <c r="CY723" i="64" a="1"/>
  <c r="CY723" i="64" s="1"/>
  <c r="CY724" i="64" a="1"/>
  <c r="CY724" i="64" s="1"/>
  <c r="CY740" i="64" a="1"/>
  <c r="CY740" i="64" s="1"/>
  <c r="CY725" i="64" a="1"/>
  <c r="CY725" i="64" s="1"/>
  <c r="CY726" i="64" a="1"/>
  <c r="CY726" i="64" s="1"/>
  <c r="CY727" i="64" a="1"/>
  <c r="CY727" i="64" s="1"/>
  <c r="CY741" i="64" a="1"/>
  <c r="CY741" i="64" s="1"/>
  <c r="DL671" i="64"/>
  <c r="DL714" i="64"/>
  <c r="CW207" i="64"/>
  <c r="CV210" i="64"/>
  <c r="CV212" i="64" s="1"/>
  <c r="AA208" i="64" a="1"/>
  <c r="AA208" i="64" s="1"/>
  <c r="AA207" i="64" s="1"/>
  <c r="AA209" i="64" a="1"/>
  <c r="AA209" i="64" s="1"/>
  <c r="CY208" i="64" a="1"/>
  <c r="CY208" i="64" s="1"/>
  <c r="CY209" i="64" a="1"/>
  <c r="CY209" i="64" s="1"/>
  <c r="Z700" i="64"/>
  <c r="CY331" i="64" a="1"/>
  <c r="CY331" i="64" s="1"/>
  <c r="CY918" i="64" a="1"/>
  <c r="CY918" i="64" s="1"/>
  <c r="AA331" i="64" a="1"/>
  <c r="AA331" i="64" s="1"/>
  <c r="AA918" i="64" a="1"/>
  <c r="AA918" i="64" s="1"/>
  <c r="CX698" i="64"/>
  <c r="CX700" i="64" s="1"/>
  <c r="DL656" i="64"/>
  <c r="AA312" i="64" a="1"/>
  <c r="AA312" i="64" s="1"/>
  <c r="AA699" i="64" a="1"/>
  <c r="AA699" i="64" s="1"/>
  <c r="CY312" i="64" a="1"/>
  <c r="CY312" i="64" s="1"/>
  <c r="CY699" i="64" a="1"/>
  <c r="CY699" i="64" s="1"/>
  <c r="AA665" i="64" a="1"/>
  <c r="AA665" i="64" s="1"/>
  <c r="AA299" i="64" a="1"/>
  <c r="AA299" i="64" s="1"/>
  <c r="CY665" i="64" a="1"/>
  <c r="CY665" i="64" s="1"/>
  <c r="CY299" i="64" a="1"/>
  <c r="CY299" i="64" s="1"/>
  <c r="CY661" i="64" a="1"/>
  <c r="CY661" i="64" s="1"/>
  <c r="AA661" i="64" a="1"/>
  <c r="AA661" i="64" s="1"/>
  <c r="CY4" i="64"/>
  <c r="CY657" i="64" a="1"/>
  <c r="CY657" i="64" s="1"/>
  <c r="AA4" i="64"/>
  <c r="AA657" i="64" a="1"/>
  <c r="AA657" i="64" s="1"/>
  <c r="CZ56" i="863" a="1"/>
  <c r="CZ56" i="863" s="1"/>
  <c r="CZ40" i="863"/>
  <c r="T70" i="861"/>
  <c r="AB259" i="64"/>
  <c r="AB7" i="64"/>
  <c r="AA8" i="64" s="1"/>
  <c r="U46" i="861"/>
  <c r="U87" i="861" s="1"/>
  <c r="CQ67"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1" i="861"/>
  <c r="CN52" i="861" s="1"/>
  <c r="CN53" i="861" s="1"/>
  <c r="CN40" i="861"/>
  <c r="CY42" i="863"/>
  <c r="CY21" i="863" s="1"/>
  <c r="CY32" i="861" s="1"/>
  <c r="CY57" i="863"/>
  <c r="AC2" i="64"/>
  <c r="AB1" i="64"/>
  <c r="AB3" i="64"/>
  <c r="CY281" i="64"/>
  <c r="CY1" i="64"/>
  <c r="CZ8" i="64"/>
  <c r="CZ277" i="64"/>
  <c r="CZ3" i="64"/>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Z32" i="861"/>
  <c r="AB56" i="863" a="1"/>
  <c r="AB56" i="863" s="1"/>
  <c r="AB55" i="863" a="1"/>
  <c r="AB55" i="863" s="1"/>
  <c r="AB41" i="863"/>
  <c r="AB54" i="863" a="1"/>
  <c r="AB54" i="863" s="1"/>
  <c r="AB53" i="863" a="1"/>
  <c r="AB53" i="863" s="1"/>
  <c r="AB52" i="863" a="1"/>
  <c r="AB52" i="863" s="1"/>
  <c r="AB39" i="863"/>
  <c r="AB38" i="863"/>
  <c r="AB3" i="863"/>
  <c r="AB1" i="863"/>
  <c r="AC2" i="863"/>
  <c r="AC40" i="863" s="1"/>
  <c r="AA24" i="864"/>
  <c r="AA94"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619" i="64"/>
  <c r="DL617" i="64"/>
  <c r="DL639" i="64"/>
  <c r="DL442" i="64"/>
  <c r="DL579" i="64"/>
  <c r="DL465" i="64"/>
  <c r="DL478" i="64"/>
  <c r="DL529" i="64"/>
  <c r="DL900" i="64"/>
  <c r="DL2328" i="64" s="1"/>
  <c r="DL1624" i="64"/>
  <c r="DL1238" i="64"/>
  <c r="DL1143" i="64"/>
  <c r="DL1576" i="64"/>
  <c r="CS1757" i="64"/>
  <c r="CR1757" i="64"/>
  <c r="CQ1757" i="64"/>
  <c r="T1757" i="64"/>
  <c r="U1755" i="64"/>
  <c r="CP1757" i="64"/>
  <c r="CU1755" i="64"/>
  <c r="CU1757" i="64" s="1"/>
  <c r="CR1734" i="64"/>
  <c r="CQ1736" i="64"/>
  <c r="U1734" i="64"/>
  <c r="U1712" i="64"/>
  <c r="U1714" i="64" s="1"/>
  <c r="CQ1712" i="64"/>
  <c r="CP1714" i="64"/>
  <c r="G1661" i="64"/>
  <c r="G1665" i="64" s="1"/>
  <c r="G1662" i="64"/>
  <c r="G1666" i="64" s="1"/>
  <c r="G1660" i="64"/>
  <c r="G1675" i="64"/>
  <c r="M1645" i="64"/>
  <c r="E495" i="64"/>
  <c r="E522" i="64"/>
  <c r="E523" i="64"/>
  <c r="G2380" i="64"/>
  <c r="G2354" i="64"/>
  <c r="G2329" i="64"/>
  <c r="G2303" i="64"/>
  <c r="G1626" i="64"/>
  <c r="G1603" i="64"/>
  <c r="G1579" i="64"/>
  <c r="G1548" i="64"/>
  <c r="G1525" i="64"/>
  <c r="G1493" i="64"/>
  <c r="G1699" i="64"/>
  <c r="G2429" i="64"/>
  <c r="G1470" i="64"/>
  <c r="G1426" i="64"/>
  <c r="G1864" i="64"/>
  <c r="G1832" i="64"/>
  <c r="G1800" i="64"/>
  <c r="G1382" i="64"/>
  <c r="G1346" i="64"/>
  <c r="G1311" i="64"/>
  <c r="G1276" i="64"/>
  <c r="G1258" i="64" s="1"/>
  <c r="G1898" i="64"/>
  <c r="G1932" i="64"/>
  <c r="G1240" i="64"/>
  <c r="G1168" i="64"/>
  <c r="G1122" i="64"/>
  <c r="G994" i="64"/>
  <c r="G903" i="64"/>
  <c r="G881" i="64"/>
  <c r="G525" i="64"/>
  <c r="G501" i="64"/>
  <c r="G1146" i="64"/>
  <c r="G2299" i="64"/>
  <c r="CV1034" i="64" a="1"/>
  <c r="AA698" i="64" a="1"/>
  <c r="DL736" i="64" a="1"/>
  <c r="AA1034" i="64" a="1"/>
  <c r="CY698" i="64" a="1"/>
  <c r="AA126" i="64" l="1"/>
  <c r="CY141" i="64"/>
  <c r="AA141" i="64"/>
  <c r="CY126" i="64"/>
  <c r="AA1034" i="64"/>
  <c r="AA1036" i="64" s="1"/>
  <c r="CV1034" i="64"/>
  <c r="CZ111" i="64" a="1"/>
  <c r="CZ111" i="64" s="1"/>
  <c r="CZ1019" i="64" a="1"/>
  <c r="CZ1019" i="64" s="1"/>
  <c r="AB111" i="64" a="1"/>
  <c r="AB111" i="64" s="1"/>
  <c r="AB1019" i="64" a="1"/>
  <c r="AB1019" i="64" s="1"/>
  <c r="CU1036" i="64"/>
  <c r="AD32" i="1169"/>
  <c r="AD47" i="1169"/>
  <c r="AE43" i="1169"/>
  <c r="AE28" i="1169"/>
  <c r="AE26" i="1169"/>
  <c r="AE41" i="1169"/>
  <c r="AE39" i="1169"/>
  <c r="AE42" i="1169"/>
  <c r="AE4" i="1169"/>
  <c r="AE19" i="1169"/>
  <c r="AE27" i="1169"/>
  <c r="AE25" i="1169"/>
  <c r="AE18" i="1169"/>
  <c r="AE20" i="1169"/>
  <c r="AE24" i="1169"/>
  <c r="AE16" i="1169"/>
  <c r="AE17" i="1169"/>
  <c r="AE40" i="1169"/>
  <c r="AC51" i="1169"/>
  <c r="AC22" i="861" s="1"/>
  <c r="AD8" i="1169"/>
  <c r="AD21" i="1169"/>
  <c r="AD31" i="1169"/>
  <c r="AD46" i="1169"/>
  <c r="AC36" i="1169"/>
  <c r="AC17" i="861" s="1"/>
  <c r="AG2" i="1169"/>
  <c r="AF1" i="1169"/>
  <c r="AF3" i="1169"/>
  <c r="AF7" i="1169"/>
  <c r="AE8" i="1169" s="1"/>
  <c r="AD35" i="1169"/>
  <c r="AD50" i="1169"/>
  <c r="AD33" i="1169"/>
  <c r="AD48" i="1169"/>
  <c r="AD49" i="1169"/>
  <c r="AD34" i="1169"/>
  <c r="AB53" i="1169"/>
  <c r="AA54" i="1169"/>
  <c r="DC22" i="861"/>
  <c r="DC17" i="861"/>
  <c r="DB53" i="1169"/>
  <c r="DB54" i="1169" s="1"/>
  <c r="DC47" i="1169"/>
  <c r="DC32" i="1169"/>
  <c r="DC35" i="1169"/>
  <c r="DC50" i="1169"/>
  <c r="DE8" i="1169"/>
  <c r="DE3" i="1169"/>
  <c r="DF2" i="1169"/>
  <c r="DE7" i="1169"/>
  <c r="DC21" i="1169"/>
  <c r="DC31" i="1169"/>
  <c r="DC36" i="1169" s="1"/>
  <c r="DC46" i="1169"/>
  <c r="DC51" i="1169" s="1"/>
  <c r="DD17" i="1169"/>
  <c r="DD4" i="1169"/>
  <c r="DD16" i="1169"/>
  <c r="DD28" i="1169"/>
  <c r="DD19" i="1169"/>
  <c r="DD18" i="1169"/>
  <c r="DD25" i="1169"/>
  <c r="DD20" i="1169"/>
  <c r="DD27" i="1169"/>
  <c r="DD40" i="1169"/>
  <c r="DD41" i="1169"/>
  <c r="DD42" i="1169"/>
  <c r="DD26" i="1169"/>
  <c r="DD39" i="1169"/>
  <c r="DD43" i="1169"/>
  <c r="DD24" i="1169"/>
  <c r="DC33" i="1169"/>
  <c r="DC48" i="1169"/>
  <c r="DD1" i="1169"/>
  <c r="DC34" i="1169"/>
  <c r="DC49" i="1169"/>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943" i="64" a="1"/>
  <c r="CZ943" i="64" s="1"/>
  <c r="AB943" i="64" a="1"/>
  <c r="AB943" i="64" s="1"/>
  <c r="CR23" i="861"/>
  <c r="AB758" i="64" a="1"/>
  <c r="AB758" i="64" s="1"/>
  <c r="AB754" i="64" a="1"/>
  <c r="AB754" i="64" s="1"/>
  <c r="AB757" i="64" a="1"/>
  <c r="AB757" i="64" s="1"/>
  <c r="AB756" i="64" a="1"/>
  <c r="AB756" i="64" s="1"/>
  <c r="AB755" i="64" a="1"/>
  <c r="AB755" i="64" s="1"/>
  <c r="CZ755" i="64" a="1"/>
  <c r="CZ755" i="64" s="1"/>
  <c r="CZ754" i="64" a="1"/>
  <c r="CZ754" i="64" s="1"/>
  <c r="CZ758" i="64" a="1"/>
  <c r="CZ758" i="64" s="1"/>
  <c r="CZ757" i="64" a="1"/>
  <c r="CZ757" i="64" s="1"/>
  <c r="CZ756" i="64" a="1"/>
  <c r="CZ756" i="64" s="1"/>
  <c r="DL736" i="64"/>
  <c r="CZ742" i="64" a="1"/>
  <c r="CZ742" i="64" s="1"/>
  <c r="CZ743" i="64" a="1"/>
  <c r="CZ743" i="64" s="1"/>
  <c r="CZ723" i="64" a="1"/>
  <c r="CZ723" i="64" s="1"/>
  <c r="CZ724" i="64" a="1"/>
  <c r="CZ724" i="64" s="1"/>
  <c r="CZ740" i="64" a="1"/>
  <c r="CZ740" i="64" s="1"/>
  <c r="CZ725" i="64" a="1"/>
  <c r="CZ725" i="64" s="1"/>
  <c r="CZ726" i="64" a="1"/>
  <c r="CZ726" i="64" s="1"/>
  <c r="CZ727" i="64" a="1"/>
  <c r="CZ727" i="64" s="1"/>
  <c r="CZ741" i="64" a="1"/>
  <c r="CZ741" i="64" s="1"/>
  <c r="CZ739" i="64" a="1"/>
  <c r="CZ739" i="64" s="1"/>
  <c r="DL774" i="64"/>
  <c r="AB726" i="64" a="1"/>
  <c r="AB726" i="64" s="1"/>
  <c r="AB727" i="64" a="1"/>
  <c r="AB727" i="64" s="1"/>
  <c r="AB741" i="64" a="1"/>
  <c r="AB741" i="64" s="1"/>
  <c r="AB742" i="64" a="1"/>
  <c r="AB742" i="64" s="1"/>
  <c r="AB743" i="64" a="1"/>
  <c r="AB743" i="64" s="1"/>
  <c r="AB725" i="64" a="1"/>
  <c r="AB725" i="64" s="1"/>
  <c r="AB739" i="64" a="1"/>
  <c r="AB739" i="64" s="1"/>
  <c r="AB723" i="64" a="1"/>
  <c r="AB723" i="64" s="1"/>
  <c r="AB740" i="64" a="1"/>
  <c r="AB740" i="64" s="1"/>
  <c r="AB724" i="64" a="1"/>
  <c r="AB724" i="64" s="1"/>
  <c r="CW210" i="64"/>
  <c r="CW212" i="64" s="1"/>
  <c r="CX207" i="64"/>
  <c r="CX210" i="64" s="1"/>
  <c r="CZ209" i="64" a="1"/>
  <c r="CZ209" i="64" s="1"/>
  <c r="CZ208" i="64" a="1"/>
  <c r="CZ208" i="64" s="1"/>
  <c r="AB208" i="64" a="1"/>
  <c r="AB208" i="64" s="1"/>
  <c r="AB207" i="64" s="1"/>
  <c r="AB209" i="64" a="1"/>
  <c r="AB209" i="64" s="1"/>
  <c r="AA210" i="64"/>
  <c r="AA212" i="64" s="1"/>
  <c r="AA698" i="64"/>
  <c r="AA700" i="64" s="1"/>
  <c r="AB331" i="64" a="1"/>
  <c r="AB331" i="64" s="1"/>
  <c r="AB918" i="64" a="1"/>
  <c r="AB918" i="64" s="1"/>
  <c r="CZ331" i="64" a="1"/>
  <c r="CZ331" i="64" s="1"/>
  <c r="CZ918" i="64" a="1"/>
  <c r="CZ918" i="64" s="1"/>
  <c r="CY698" i="64"/>
  <c r="CY700" i="64" s="1"/>
  <c r="CZ312" i="64" a="1"/>
  <c r="CZ312" i="64" s="1"/>
  <c r="CZ699" i="64" a="1"/>
  <c r="CZ699" i="64" s="1"/>
  <c r="AB312" i="64" a="1"/>
  <c r="AB312" i="64" s="1"/>
  <c r="AB699" i="64" a="1"/>
  <c r="AB699" i="64" s="1"/>
  <c r="AB665" i="64" a="1"/>
  <c r="AB665" i="64" s="1"/>
  <c r="AB299" i="64" a="1"/>
  <c r="AB299" i="64" s="1"/>
  <c r="CZ665" i="64" a="1"/>
  <c r="CZ665" i="64" s="1"/>
  <c r="CZ299" i="64" a="1"/>
  <c r="CZ299" i="64" s="1"/>
  <c r="CZ661" i="64" a="1"/>
  <c r="CZ661" i="64" s="1"/>
  <c r="AB661" i="64" a="1"/>
  <c r="AB661" i="64" s="1"/>
  <c r="CZ4" i="64"/>
  <c r="CZ657" i="64" a="1"/>
  <c r="CZ657" i="64" s="1"/>
  <c r="AB4" i="64"/>
  <c r="AB657" i="64" a="1"/>
  <c r="AB657" i="64" s="1"/>
  <c r="G468" i="64"/>
  <c r="G461" i="64"/>
  <c r="DA56" i="863" a="1"/>
  <c r="DA56" i="863" s="1"/>
  <c r="DA40" i="863"/>
  <c r="AC259" i="64"/>
  <c r="AC7" i="64"/>
  <c r="AB8" i="64" s="1"/>
  <c r="V46" i="861"/>
  <c r="V87" i="861" s="1"/>
  <c r="CR67" i="861"/>
  <c r="DA38" i="863"/>
  <c r="CZ42" i="863"/>
  <c r="CZ21" i="863" s="1"/>
  <c r="CZ32"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3" i="861"/>
  <c r="CN88" i="861" s="1"/>
  <c r="CN97" i="861" s="1"/>
  <c r="CN58" i="861" s="1"/>
  <c r="CN59" i="861" s="1"/>
  <c r="CN76" i="861"/>
  <c r="CN77" i="861" s="1"/>
  <c r="CN54" i="861"/>
  <c r="AC3" i="64"/>
  <c r="AD2" i="64"/>
  <c r="AC1" i="64"/>
  <c r="CZ2" i="861"/>
  <c r="CZ1" i="861" s="1"/>
  <c r="CZ281" i="64"/>
  <c r="DA8" i="64"/>
  <c r="DA277" i="64"/>
  <c r="DA259" i="64"/>
  <c r="DA3" i="64"/>
  <c r="DA7" i="64"/>
  <c r="DB2" i="64"/>
  <c r="DA260" i="64"/>
  <c r="DA278" i="64"/>
  <c r="DA261" i="64"/>
  <c r="DA279" i="64"/>
  <c r="DA280" i="64"/>
  <c r="DA262" i="64"/>
  <c r="CZ1" i="64"/>
  <c r="CZ263" i="64"/>
  <c r="CZ1" i="864"/>
  <c r="AB24" i="864"/>
  <c r="AB94"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2"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757" i="64"/>
  <c r="V1755" i="64"/>
  <c r="CS1734" i="64"/>
  <c r="CS1736" i="64" s="1"/>
  <c r="CR1736" i="64"/>
  <c r="CV1755" i="64"/>
  <c r="CV1757" i="64" s="1"/>
  <c r="V1734" i="64"/>
  <c r="U1736" i="64"/>
  <c r="V1712" i="64"/>
  <c r="V1714" i="64" s="1"/>
  <c r="CR1712" i="64"/>
  <c r="CQ1714" i="64"/>
  <c r="DK2382" i="64"/>
  <c r="DJ2382" i="64"/>
  <c r="DI2382" i="64"/>
  <c r="DH2382" i="64"/>
  <c r="DG2382" i="64"/>
  <c r="DF2382" i="64"/>
  <c r="DE2382" i="64"/>
  <c r="DD2382" i="64"/>
  <c r="DC2382" i="64"/>
  <c r="DB2382" i="64"/>
  <c r="DA2382" i="64"/>
  <c r="CZ2382" i="64"/>
  <c r="CY2382" i="64"/>
  <c r="CX2382" i="64"/>
  <c r="CW2382" i="64"/>
  <c r="CV2382" i="64"/>
  <c r="CU2382" i="64"/>
  <c r="CT2382" i="64"/>
  <c r="CS2382" i="64"/>
  <c r="CR2382" i="64"/>
  <c r="CQ2382" i="64"/>
  <c r="CP2382" i="64"/>
  <c r="CO2382" i="64"/>
  <c r="DK2381" i="64"/>
  <c r="DJ2381" i="64"/>
  <c r="DI2381" i="64"/>
  <c r="DH2381" i="64"/>
  <c r="DG2381" i="64"/>
  <c r="DF2381" i="64"/>
  <c r="DE2381" i="64"/>
  <c r="DD2381" i="64"/>
  <c r="DC2381" i="64"/>
  <c r="DB2381" i="64"/>
  <c r="DA2381" i="64"/>
  <c r="CZ2381" i="64"/>
  <c r="CY2381" i="64"/>
  <c r="CX2381" i="64"/>
  <c r="CW2381" i="64"/>
  <c r="CV2381" i="64"/>
  <c r="CU2381" i="64"/>
  <c r="CT2381" i="64"/>
  <c r="CS2381" i="64"/>
  <c r="CR2381" i="64"/>
  <c r="CQ2381" i="64"/>
  <c r="CP2381" i="64"/>
  <c r="CO2381" i="64"/>
  <c r="DK2379" i="64"/>
  <c r="DJ2379" i="64"/>
  <c r="DI2379" i="64"/>
  <c r="DH2379" i="64"/>
  <c r="DG2379" i="64"/>
  <c r="DF2379" i="64"/>
  <c r="DE2379" i="64"/>
  <c r="DD2379" i="64"/>
  <c r="DC2379" i="64"/>
  <c r="DB2379" i="64"/>
  <c r="DA2379" i="64"/>
  <c r="CZ2379" i="64"/>
  <c r="CY2379" i="64"/>
  <c r="CX2379" i="64"/>
  <c r="CW2379" i="64"/>
  <c r="CV2379" i="64"/>
  <c r="CU2379" i="64"/>
  <c r="CT2379" i="64"/>
  <c r="CS2379" i="64"/>
  <c r="CR2379" i="64"/>
  <c r="CQ2379" i="64"/>
  <c r="CP2379" i="64"/>
  <c r="CO2379" i="64"/>
  <c r="DK2378" i="64"/>
  <c r="DJ2378" i="64"/>
  <c r="DI2378" i="64"/>
  <c r="DH2378" i="64"/>
  <c r="DG2378" i="64"/>
  <c r="DF2378" i="64"/>
  <c r="DE2378" i="64"/>
  <c r="DD2378" i="64"/>
  <c r="DC2378" i="64"/>
  <c r="DB2378" i="64"/>
  <c r="DA2378" i="64"/>
  <c r="CZ2378" i="64"/>
  <c r="CY2378" i="64"/>
  <c r="CX2378" i="64"/>
  <c r="CW2378" i="64"/>
  <c r="CV2378" i="64"/>
  <c r="CU2378" i="64"/>
  <c r="CT2378" i="64"/>
  <c r="CS2378" i="64"/>
  <c r="CR2378" i="64"/>
  <c r="CQ2378" i="64"/>
  <c r="CP2378" i="64"/>
  <c r="CO2378" i="64"/>
  <c r="DK2356" i="64"/>
  <c r="DJ2356" i="64"/>
  <c r="DI2356" i="64"/>
  <c r="DH2356" i="64"/>
  <c r="DG2356" i="64"/>
  <c r="DF2356" i="64"/>
  <c r="DE2356" i="64"/>
  <c r="DD2356" i="64"/>
  <c r="DC2356" i="64"/>
  <c r="DB2356" i="64"/>
  <c r="DA2356" i="64"/>
  <c r="CZ2356" i="64"/>
  <c r="CY2356" i="64"/>
  <c r="CX2356" i="64"/>
  <c r="CW2356" i="64"/>
  <c r="CV2356" i="64"/>
  <c r="CU2356" i="64"/>
  <c r="CT2356" i="64"/>
  <c r="CS2356" i="64"/>
  <c r="CR2356" i="64"/>
  <c r="CQ2356" i="64"/>
  <c r="CP2356" i="64"/>
  <c r="CO2356" i="64"/>
  <c r="DK2355" i="64"/>
  <c r="DJ2355" i="64"/>
  <c r="DI2355" i="64"/>
  <c r="DH2355" i="64"/>
  <c r="DG2355" i="64"/>
  <c r="DF2355" i="64"/>
  <c r="DE2355" i="64"/>
  <c r="DD2355" i="64"/>
  <c r="DC2355" i="64"/>
  <c r="DB2355" i="64"/>
  <c r="DA2355" i="64"/>
  <c r="CZ2355" i="64"/>
  <c r="CY2355" i="64"/>
  <c r="CX2355" i="64"/>
  <c r="CW2355" i="64"/>
  <c r="CV2355" i="64"/>
  <c r="CU2355" i="64"/>
  <c r="CT2355" i="64"/>
  <c r="CS2355" i="64"/>
  <c r="CR2355" i="64"/>
  <c r="CQ2355" i="64"/>
  <c r="CP2355" i="64"/>
  <c r="CO2355" i="64"/>
  <c r="DK2353" i="64"/>
  <c r="DJ2353" i="64"/>
  <c r="DI2353" i="64"/>
  <c r="DH2353" i="64"/>
  <c r="DG2353" i="64"/>
  <c r="DF2353" i="64"/>
  <c r="DE2353" i="64"/>
  <c r="DD2353" i="64"/>
  <c r="DC2353" i="64"/>
  <c r="DB2353" i="64"/>
  <c r="DA2353" i="64"/>
  <c r="CZ2353" i="64"/>
  <c r="CY2353" i="64"/>
  <c r="CX2353" i="64"/>
  <c r="CW2353" i="64"/>
  <c r="CV2353" i="64"/>
  <c r="CU2353" i="64"/>
  <c r="CT2353" i="64"/>
  <c r="CS2353" i="64"/>
  <c r="CR2353" i="64"/>
  <c r="CQ2353" i="64"/>
  <c r="CP2353" i="64"/>
  <c r="CO2353" i="64"/>
  <c r="DK2330" i="64"/>
  <c r="DJ2330" i="64"/>
  <c r="DI2330" i="64"/>
  <c r="DH2330" i="64"/>
  <c r="DG2330" i="64"/>
  <c r="DF2330" i="64"/>
  <c r="DE2330" i="64"/>
  <c r="DD2330" i="64"/>
  <c r="DC2330" i="64"/>
  <c r="DB2330" i="64"/>
  <c r="DA2330" i="64"/>
  <c r="CZ2330" i="64"/>
  <c r="CY2330" i="64"/>
  <c r="CX2330" i="64"/>
  <c r="CW2330" i="64"/>
  <c r="CV2330" i="64"/>
  <c r="CU2330" i="64"/>
  <c r="CT2330" i="64"/>
  <c r="CS2330" i="64"/>
  <c r="CR2330" i="64"/>
  <c r="CQ2330" i="64"/>
  <c r="CP2330" i="64"/>
  <c r="CO2330" i="64"/>
  <c r="DK2329" i="64"/>
  <c r="DJ2329" i="64"/>
  <c r="DI2329" i="64"/>
  <c r="DH2329" i="64"/>
  <c r="DG2329" i="64"/>
  <c r="DF2329" i="64"/>
  <c r="DE2329" i="64"/>
  <c r="DD2329" i="64"/>
  <c r="DC2329" i="64"/>
  <c r="DB2329" i="64"/>
  <c r="DA2329" i="64"/>
  <c r="CZ2329" i="64"/>
  <c r="CY2329" i="64"/>
  <c r="CX2329" i="64"/>
  <c r="CW2329" i="64"/>
  <c r="CV2329" i="64"/>
  <c r="CU2329" i="64"/>
  <c r="CT2329" i="64"/>
  <c r="CS2329" i="64"/>
  <c r="CR2329" i="64"/>
  <c r="CQ2329" i="64"/>
  <c r="CP2329" i="64"/>
  <c r="CO2329" i="64"/>
  <c r="DK2327" i="64"/>
  <c r="DJ2327" i="64"/>
  <c r="DI2327" i="64"/>
  <c r="DH2327" i="64"/>
  <c r="DG2327" i="64"/>
  <c r="DF2327" i="64"/>
  <c r="DE2327" i="64"/>
  <c r="DD2327" i="64"/>
  <c r="DC2327" i="64"/>
  <c r="DB2327" i="64"/>
  <c r="DA2327" i="64"/>
  <c r="CZ2327" i="64"/>
  <c r="CY2327" i="64"/>
  <c r="CX2327" i="64"/>
  <c r="CW2327" i="64"/>
  <c r="CV2327" i="64"/>
  <c r="CU2327" i="64"/>
  <c r="CT2327" i="64"/>
  <c r="CS2327" i="64"/>
  <c r="CR2327" i="64"/>
  <c r="CQ2327" i="64"/>
  <c r="CP2327" i="64"/>
  <c r="CO2327" i="64"/>
  <c r="DK2304" i="64"/>
  <c r="DJ2304" i="64"/>
  <c r="DI2304" i="64"/>
  <c r="DH2304" i="64"/>
  <c r="DG2304" i="64"/>
  <c r="DF2304" i="64"/>
  <c r="DE2304" i="64"/>
  <c r="DD2304" i="64"/>
  <c r="DC2304" i="64"/>
  <c r="DB2304" i="64"/>
  <c r="DA2304" i="64"/>
  <c r="CZ2304" i="64"/>
  <c r="CY2304" i="64"/>
  <c r="CX2304" i="64"/>
  <c r="CW2304" i="64"/>
  <c r="CV2304" i="64"/>
  <c r="CU2304" i="64"/>
  <c r="CT2304" i="64"/>
  <c r="CS2304" i="64"/>
  <c r="CR2304" i="64"/>
  <c r="CQ2304" i="64"/>
  <c r="CP2304" i="64"/>
  <c r="CO2304" i="64"/>
  <c r="DK1604" i="64"/>
  <c r="DJ1604" i="64"/>
  <c r="DI1604" i="64"/>
  <c r="DH1604" i="64"/>
  <c r="DG1604" i="64"/>
  <c r="DF1604" i="64"/>
  <c r="DE1604" i="64"/>
  <c r="DD1604" i="64"/>
  <c r="DC1604" i="64"/>
  <c r="DB1604" i="64"/>
  <c r="DA1604" i="64"/>
  <c r="CZ1604" i="64"/>
  <c r="CY1604" i="64"/>
  <c r="CX1604" i="64"/>
  <c r="CW1604" i="64"/>
  <c r="CV1604" i="64"/>
  <c r="CU1604" i="64"/>
  <c r="CT1604" i="64"/>
  <c r="CS1604" i="64"/>
  <c r="CR1604" i="64"/>
  <c r="CQ1604" i="64"/>
  <c r="CP1604" i="64"/>
  <c r="CO1604" i="64"/>
  <c r="DK1494" i="64"/>
  <c r="DJ1494" i="64"/>
  <c r="DI1494" i="64"/>
  <c r="DH1494" i="64"/>
  <c r="DG1494" i="64"/>
  <c r="DF1494" i="64"/>
  <c r="DE1494" i="64"/>
  <c r="DD1494" i="64"/>
  <c r="DC1494" i="64"/>
  <c r="DB1494" i="64"/>
  <c r="DA1494" i="64"/>
  <c r="CZ1494" i="64"/>
  <c r="CY1494" i="64"/>
  <c r="CX1494" i="64"/>
  <c r="CW1494" i="64"/>
  <c r="CV1494" i="64"/>
  <c r="CU1494" i="64"/>
  <c r="CT1494" i="64"/>
  <c r="CS1494" i="64"/>
  <c r="CR1494" i="64"/>
  <c r="CQ1494" i="64"/>
  <c r="CP1494" i="64"/>
  <c r="CO1494" i="64"/>
  <c r="DK594" i="64"/>
  <c r="DJ594" i="64"/>
  <c r="DI594" i="64"/>
  <c r="DH594" i="64"/>
  <c r="DG594" i="64"/>
  <c r="DF594" i="64"/>
  <c r="DE594" i="64"/>
  <c r="DD594" i="64"/>
  <c r="DC594" i="64"/>
  <c r="DB594" i="64"/>
  <c r="DA594" i="64"/>
  <c r="CZ594" i="64"/>
  <c r="CY594" i="64"/>
  <c r="CX594" i="64"/>
  <c r="CW594" i="64"/>
  <c r="CV594" i="64"/>
  <c r="CU594" i="64"/>
  <c r="CT594" i="64"/>
  <c r="CS594" i="64"/>
  <c r="CR594" i="64"/>
  <c r="CQ594" i="64"/>
  <c r="CP594" i="64"/>
  <c r="CO594"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1053"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300" i="64" s="1"/>
  <c r="CP44" i="64"/>
  <c r="CP2300" i="64" s="1"/>
  <c r="CQ44" i="64"/>
  <c r="CQ2300" i="64" s="1"/>
  <c r="CR44" i="64"/>
  <c r="CR2300" i="64" s="1"/>
  <c r="CS44" i="64"/>
  <c r="CS2300" i="64" s="1"/>
  <c r="CT44" i="64"/>
  <c r="CT2300" i="64" s="1"/>
  <c r="CU44" i="64"/>
  <c r="CU2300" i="64" s="1"/>
  <c r="CV44" i="64"/>
  <c r="CV2300" i="64" s="1"/>
  <c r="CW44" i="64"/>
  <c r="CW2300" i="64" s="1"/>
  <c r="CX44" i="64"/>
  <c r="CX2300" i="64" s="1"/>
  <c r="CY44" i="64"/>
  <c r="CY2300" i="64" s="1"/>
  <c r="CZ44" i="64"/>
  <c r="CZ2300" i="64" s="1"/>
  <c r="DA44" i="64"/>
  <c r="DA2300" i="64" s="1"/>
  <c r="DB44" i="64"/>
  <c r="DB2300" i="64" s="1"/>
  <c r="DC44" i="64"/>
  <c r="DC2300" i="64" s="1"/>
  <c r="DD44" i="64"/>
  <c r="DD2300" i="64" s="1"/>
  <c r="DE44" i="64"/>
  <c r="DE2300" i="64" s="1"/>
  <c r="DF44" i="64"/>
  <c r="DF2300" i="64" s="1"/>
  <c r="DG44" i="64"/>
  <c r="DG2300" i="64" s="1"/>
  <c r="DH44" i="64"/>
  <c r="DH2300" i="64" s="1"/>
  <c r="DI44" i="64"/>
  <c r="DI2300" i="64" s="1"/>
  <c r="DJ44" i="64"/>
  <c r="DJ2300" i="64" s="1"/>
  <c r="DK44" i="64"/>
  <c r="DK2300"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07" i="64"/>
  <c r="CP507" i="64"/>
  <c r="CQ507" i="64"/>
  <c r="CR507" i="64"/>
  <c r="CS507" i="64"/>
  <c r="CT507" i="64"/>
  <c r="CU507" i="64"/>
  <c r="CV507" i="64"/>
  <c r="CW507" i="64"/>
  <c r="CX507" i="64"/>
  <c r="CY507" i="64"/>
  <c r="CZ507" i="64"/>
  <c r="DA507" i="64"/>
  <c r="DB507" i="64"/>
  <c r="DC507" i="64"/>
  <c r="DD507" i="64"/>
  <c r="DE507" i="64"/>
  <c r="DF507" i="64"/>
  <c r="DG507" i="64"/>
  <c r="DH507" i="64"/>
  <c r="DI507" i="64"/>
  <c r="DJ507" i="64"/>
  <c r="DK507"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50" i="64"/>
  <c r="CP550" i="64"/>
  <c r="CQ550" i="64"/>
  <c r="CR550" i="64"/>
  <c r="CS550" i="64"/>
  <c r="CT550" i="64"/>
  <c r="CU550" i="64"/>
  <c r="CV550" i="64"/>
  <c r="CW550" i="64"/>
  <c r="CX550" i="64"/>
  <c r="CY550" i="64"/>
  <c r="CZ550" i="64"/>
  <c r="DA550" i="64"/>
  <c r="DB550" i="64"/>
  <c r="DC550" i="64"/>
  <c r="DD550" i="64"/>
  <c r="DE550" i="64"/>
  <c r="DF550" i="64"/>
  <c r="DG550" i="64"/>
  <c r="DH550" i="64"/>
  <c r="DI550" i="64"/>
  <c r="DJ550" i="64"/>
  <c r="DK550" i="64"/>
  <c r="CO578" i="64"/>
  <c r="CP578" i="64"/>
  <c r="CQ578" i="64"/>
  <c r="CR578" i="64"/>
  <c r="CS578" i="64"/>
  <c r="CT578" i="64"/>
  <c r="CU578" i="64"/>
  <c r="CV578" i="64"/>
  <c r="CW578" i="64"/>
  <c r="CX578" i="64"/>
  <c r="CY578" i="64"/>
  <c r="CZ578" i="64"/>
  <c r="DA578" i="64"/>
  <c r="DB578" i="64"/>
  <c r="DC578" i="64"/>
  <c r="DD578" i="64"/>
  <c r="DE578" i="64"/>
  <c r="DF578" i="64"/>
  <c r="DG578" i="64"/>
  <c r="DH578" i="64"/>
  <c r="DI578" i="64"/>
  <c r="DJ578" i="64"/>
  <c r="DK578" i="64"/>
  <c r="CO600" i="64"/>
  <c r="CP600" i="64"/>
  <c r="CQ600" i="64"/>
  <c r="CR600" i="64"/>
  <c r="CS600" i="64"/>
  <c r="CT600" i="64"/>
  <c r="CU600" i="64"/>
  <c r="CV600" i="64"/>
  <c r="CW600" i="64"/>
  <c r="CX600" i="64"/>
  <c r="CY600" i="64"/>
  <c r="CZ600" i="64"/>
  <c r="DA600" i="64"/>
  <c r="DB600" i="64"/>
  <c r="DC600" i="64"/>
  <c r="DD600" i="64"/>
  <c r="DE600" i="64"/>
  <c r="DF600" i="64"/>
  <c r="DG600" i="64"/>
  <c r="DH600" i="64"/>
  <c r="DI600" i="64"/>
  <c r="DJ600" i="64"/>
  <c r="DK600" i="64"/>
  <c r="CO602" i="64"/>
  <c r="CP602" i="64"/>
  <c r="CQ602" i="64"/>
  <c r="CR602" i="64"/>
  <c r="CS602" i="64"/>
  <c r="CT602" i="64"/>
  <c r="CU602" i="64"/>
  <c r="CV602" i="64"/>
  <c r="CW602" i="64"/>
  <c r="CX602" i="64"/>
  <c r="CY602" i="64"/>
  <c r="CZ602" i="64"/>
  <c r="DA602" i="64"/>
  <c r="DB602" i="64"/>
  <c r="DC602" i="64"/>
  <c r="DD602" i="64"/>
  <c r="DE602" i="64"/>
  <c r="DF602" i="64"/>
  <c r="DG602" i="64"/>
  <c r="DH602" i="64"/>
  <c r="DI602" i="64"/>
  <c r="DJ602" i="64"/>
  <c r="DK602" i="64"/>
  <c r="CO880" i="64"/>
  <c r="CP880" i="64"/>
  <c r="CQ880" i="64"/>
  <c r="CR880" i="64"/>
  <c r="CS880" i="64"/>
  <c r="CT880" i="64"/>
  <c r="CU880" i="64"/>
  <c r="CV880" i="64"/>
  <c r="CW880" i="64"/>
  <c r="CX880" i="64"/>
  <c r="CY880" i="64"/>
  <c r="CZ880" i="64"/>
  <c r="DA880" i="64"/>
  <c r="DB880" i="64"/>
  <c r="DC880" i="64"/>
  <c r="DD880" i="64"/>
  <c r="DE880" i="64"/>
  <c r="DF880" i="64"/>
  <c r="DG880" i="64"/>
  <c r="DH880" i="64"/>
  <c r="DI880" i="64"/>
  <c r="DJ880" i="64"/>
  <c r="DK880" i="64"/>
  <c r="CO882" i="64"/>
  <c r="CP882" i="64"/>
  <c r="CQ882" i="64"/>
  <c r="CR882" i="64"/>
  <c r="CS882" i="64"/>
  <c r="CT882" i="64"/>
  <c r="CU882" i="64"/>
  <c r="CV882" i="64"/>
  <c r="CW882" i="64"/>
  <c r="CX882" i="64"/>
  <c r="CY882" i="64"/>
  <c r="CZ882" i="64"/>
  <c r="DA882" i="64"/>
  <c r="DB882" i="64"/>
  <c r="DC882" i="64"/>
  <c r="DD882" i="64"/>
  <c r="DE882" i="64"/>
  <c r="DF882" i="64"/>
  <c r="DG882" i="64"/>
  <c r="DH882" i="64"/>
  <c r="DI882" i="64"/>
  <c r="DJ882" i="64"/>
  <c r="DK882" i="64"/>
  <c r="CO902" i="64"/>
  <c r="CP902" i="64"/>
  <c r="CQ902" i="64"/>
  <c r="CR902" i="64"/>
  <c r="CS902" i="64"/>
  <c r="CT902" i="64"/>
  <c r="CU902" i="64"/>
  <c r="CV902" i="64"/>
  <c r="CW902" i="64"/>
  <c r="CX902" i="64"/>
  <c r="CY902" i="64"/>
  <c r="CZ902" i="64"/>
  <c r="DA902" i="64"/>
  <c r="DB902" i="64"/>
  <c r="DC902" i="64"/>
  <c r="DD902" i="64"/>
  <c r="DE902" i="64"/>
  <c r="DF902" i="64"/>
  <c r="DG902" i="64"/>
  <c r="DH902" i="64"/>
  <c r="DI902" i="64"/>
  <c r="DJ902" i="64"/>
  <c r="DK902" i="64"/>
  <c r="CO904" i="64"/>
  <c r="CP904" i="64"/>
  <c r="CQ904" i="64"/>
  <c r="CR904" i="64"/>
  <c r="CS904" i="64"/>
  <c r="CT904" i="64"/>
  <c r="CU904" i="64"/>
  <c r="CV904" i="64"/>
  <c r="CW904" i="64"/>
  <c r="CX904" i="64"/>
  <c r="CY904" i="64"/>
  <c r="CZ904" i="64"/>
  <c r="DA904" i="64"/>
  <c r="DB904" i="64"/>
  <c r="DC904" i="64"/>
  <c r="DD904" i="64"/>
  <c r="DE904" i="64"/>
  <c r="DF904" i="64"/>
  <c r="DG904" i="64"/>
  <c r="DH904" i="64"/>
  <c r="DI904" i="64"/>
  <c r="DJ904" i="64"/>
  <c r="DK904" i="64"/>
  <c r="CO980" i="64"/>
  <c r="CP980" i="64"/>
  <c r="CQ980" i="64"/>
  <c r="CR980" i="64"/>
  <c r="CS980" i="64"/>
  <c r="CT980" i="64"/>
  <c r="CU980" i="64"/>
  <c r="CV980" i="64"/>
  <c r="CW980" i="64"/>
  <c r="CX980" i="64"/>
  <c r="CY980" i="64"/>
  <c r="CZ980" i="64"/>
  <c r="DA980" i="64"/>
  <c r="DB980" i="64"/>
  <c r="DC980" i="64"/>
  <c r="DD980" i="64"/>
  <c r="DE980" i="64"/>
  <c r="DF980" i="64"/>
  <c r="DG980" i="64"/>
  <c r="DH980" i="64"/>
  <c r="DI980" i="64"/>
  <c r="DJ980" i="64"/>
  <c r="DK980" i="64"/>
  <c r="CO993" i="64"/>
  <c r="CP993" i="64"/>
  <c r="CQ993" i="64"/>
  <c r="CR993" i="64"/>
  <c r="CS993" i="64"/>
  <c r="CT993" i="64"/>
  <c r="CU993" i="64"/>
  <c r="CV993" i="64"/>
  <c r="CW993" i="64"/>
  <c r="CX993" i="64"/>
  <c r="CY993" i="64"/>
  <c r="CZ993" i="64"/>
  <c r="DA993" i="64"/>
  <c r="DB993" i="64"/>
  <c r="DC993" i="64"/>
  <c r="DD993" i="64"/>
  <c r="DE993" i="64"/>
  <c r="DF993" i="64"/>
  <c r="DG993" i="64"/>
  <c r="DH993" i="64"/>
  <c r="DI993" i="64"/>
  <c r="DJ993" i="64"/>
  <c r="DK993"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1145" i="64"/>
  <c r="CP1145" i="64"/>
  <c r="CQ1145" i="64"/>
  <c r="CR1145" i="64"/>
  <c r="CS1145" i="64"/>
  <c r="CT1145" i="64"/>
  <c r="CU1145" i="64"/>
  <c r="CV1145" i="64"/>
  <c r="CW1145" i="64"/>
  <c r="CX1145" i="64"/>
  <c r="CY1145" i="64"/>
  <c r="CZ1145" i="64"/>
  <c r="DA1145" i="64"/>
  <c r="DB1145" i="64"/>
  <c r="DC1145" i="64"/>
  <c r="DD1145" i="64"/>
  <c r="DE1145" i="64"/>
  <c r="DF1145" i="64"/>
  <c r="DG1145" i="64"/>
  <c r="DH1145" i="64"/>
  <c r="DI1145" i="64"/>
  <c r="DJ1145" i="64"/>
  <c r="DK1145" i="64"/>
  <c r="CO1148" i="64"/>
  <c r="CP1148" i="64"/>
  <c r="CQ1148" i="64"/>
  <c r="CR1148" i="64"/>
  <c r="CS1148" i="64"/>
  <c r="CT1148" i="64"/>
  <c r="CU1148" i="64"/>
  <c r="CV1148" i="64"/>
  <c r="CW1148" i="64"/>
  <c r="CX1148" i="64"/>
  <c r="CY1148" i="64"/>
  <c r="CZ1148" i="64"/>
  <c r="DA1148" i="64"/>
  <c r="DB1148" i="64"/>
  <c r="DC1148" i="64"/>
  <c r="DD1148" i="64"/>
  <c r="DE1148" i="64"/>
  <c r="DF1148" i="64"/>
  <c r="DG1148" i="64"/>
  <c r="DH1148" i="64"/>
  <c r="DI1148" i="64"/>
  <c r="DJ1148" i="64"/>
  <c r="DK1148" i="64"/>
  <c r="CO1167" i="64"/>
  <c r="CP1167" i="64"/>
  <c r="CQ1167" i="64"/>
  <c r="CR1167" i="64"/>
  <c r="CS1167" i="64"/>
  <c r="CT1167" i="64"/>
  <c r="CU1167" i="64"/>
  <c r="CV1167" i="64"/>
  <c r="CW1167" i="64"/>
  <c r="CX1167" i="64"/>
  <c r="CY1167" i="64"/>
  <c r="CZ1167" i="64"/>
  <c r="DA1167" i="64"/>
  <c r="DB1167" i="64"/>
  <c r="DC1167" i="64"/>
  <c r="DD1167" i="64"/>
  <c r="DE1167" i="64"/>
  <c r="DF1167" i="64"/>
  <c r="DG1167" i="64"/>
  <c r="DH1167" i="64"/>
  <c r="DI1167" i="64"/>
  <c r="DJ1167" i="64"/>
  <c r="DK1167" i="64"/>
  <c r="CO1169" i="64"/>
  <c r="CP1169" i="64"/>
  <c r="CQ1169" i="64"/>
  <c r="CR1169" i="64"/>
  <c r="CS1169" i="64"/>
  <c r="CT1169" i="64"/>
  <c r="CU1169" i="64"/>
  <c r="CV1169" i="64"/>
  <c r="CW1169" i="64"/>
  <c r="CX1169" i="64"/>
  <c r="CY1169" i="64"/>
  <c r="CZ1169" i="64"/>
  <c r="DA1169" i="64"/>
  <c r="DB1169" i="64"/>
  <c r="DC1169" i="64"/>
  <c r="DD1169" i="64"/>
  <c r="DE1169" i="64"/>
  <c r="DF1169" i="64"/>
  <c r="DG1169" i="64"/>
  <c r="DH1169" i="64"/>
  <c r="DI1169" i="64"/>
  <c r="DJ1169" i="64"/>
  <c r="DK1169" i="64"/>
  <c r="CO1239" i="64"/>
  <c r="CP1239" i="64"/>
  <c r="CQ1239" i="64"/>
  <c r="CR1239" i="64"/>
  <c r="CS1239" i="64"/>
  <c r="CT1239" i="64"/>
  <c r="CU1239" i="64"/>
  <c r="CV1239" i="64"/>
  <c r="CW1239" i="64"/>
  <c r="CX1239" i="64"/>
  <c r="CY1239" i="64"/>
  <c r="CZ1239" i="64"/>
  <c r="DA1239" i="64"/>
  <c r="DB1239" i="64"/>
  <c r="DC1239" i="64"/>
  <c r="DD1239" i="64"/>
  <c r="DE1239" i="64"/>
  <c r="DF1239" i="64"/>
  <c r="DG1239" i="64"/>
  <c r="DH1239" i="64"/>
  <c r="DI1239" i="64"/>
  <c r="DJ1239" i="64"/>
  <c r="DK1239"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42" i="64"/>
  <c r="CP1242" i="64"/>
  <c r="CQ1242" i="64"/>
  <c r="CR1242" i="64"/>
  <c r="CS1242" i="64"/>
  <c r="CT1242" i="64"/>
  <c r="CU1242" i="64"/>
  <c r="CV1242" i="64"/>
  <c r="CW1242" i="64"/>
  <c r="CX1242" i="64"/>
  <c r="CY1242" i="64"/>
  <c r="CZ1242" i="64"/>
  <c r="DA1242" i="64"/>
  <c r="DB1242" i="64"/>
  <c r="DC1242" i="64"/>
  <c r="DD1242" i="64"/>
  <c r="DE1242" i="64"/>
  <c r="DF1242" i="64"/>
  <c r="DG1242" i="64"/>
  <c r="DH1242" i="64"/>
  <c r="DI1242" i="64"/>
  <c r="DJ1242" i="64"/>
  <c r="DK1242" i="64"/>
  <c r="CO1931" i="64"/>
  <c r="CO1974" i="64" s="1"/>
  <c r="CP1931" i="64"/>
  <c r="CP1974" i="64" s="1"/>
  <c r="CQ1931" i="64"/>
  <c r="CQ1974" i="64" s="1"/>
  <c r="CR1931" i="64"/>
  <c r="CR1974" i="64" s="1"/>
  <c r="CS1931" i="64"/>
  <c r="CS1974" i="64" s="1"/>
  <c r="CT1931" i="64"/>
  <c r="CT1974" i="64" s="1"/>
  <c r="CU1931" i="64"/>
  <c r="CU1974" i="64" s="1"/>
  <c r="CV1931" i="64"/>
  <c r="CV1974" i="64" s="1"/>
  <c r="CW1931" i="64"/>
  <c r="CW1974" i="64" s="1"/>
  <c r="CX1931" i="64"/>
  <c r="CX1974" i="64" s="1"/>
  <c r="CY1931" i="64"/>
  <c r="CY1974" i="64" s="1"/>
  <c r="CZ1931" i="64"/>
  <c r="CZ1974" i="64" s="1"/>
  <c r="DA1931" i="64"/>
  <c r="DA1974" i="64" s="1"/>
  <c r="DB1931" i="64"/>
  <c r="DB1974" i="64" s="1"/>
  <c r="DC1931" i="64"/>
  <c r="DC1974" i="64" s="1"/>
  <c r="DD1931" i="64"/>
  <c r="DD1974" i="64" s="1"/>
  <c r="DE1931" i="64"/>
  <c r="DE1974" i="64" s="1"/>
  <c r="DF1931" i="64"/>
  <c r="DF1974" i="64" s="1"/>
  <c r="DG1931" i="64"/>
  <c r="DG1974" i="64" s="1"/>
  <c r="DH1931" i="64"/>
  <c r="DH1974" i="64" s="1"/>
  <c r="DI1931" i="64"/>
  <c r="DI1974" i="64" s="1"/>
  <c r="DJ1931" i="64"/>
  <c r="DJ1974" i="64" s="1"/>
  <c r="DK1931" i="64"/>
  <c r="DK1974" i="64" s="1"/>
  <c r="CO1933" i="64"/>
  <c r="CP1933" i="64"/>
  <c r="CQ1933" i="64"/>
  <c r="CR1933" i="64"/>
  <c r="CS1933" i="64"/>
  <c r="CT1933" i="64"/>
  <c r="CU1933" i="64"/>
  <c r="CV1933" i="64"/>
  <c r="CW1933" i="64"/>
  <c r="CX1933" i="64"/>
  <c r="CY1933" i="64"/>
  <c r="CZ1933" i="64"/>
  <c r="DA1933" i="64"/>
  <c r="DB1933" i="64"/>
  <c r="DC1933" i="64"/>
  <c r="DD1933" i="64"/>
  <c r="DE1933" i="64"/>
  <c r="DF1933" i="64"/>
  <c r="DG1933" i="64"/>
  <c r="DH1933" i="64"/>
  <c r="DI1933" i="64"/>
  <c r="DJ1933" i="64"/>
  <c r="DK1933" i="64"/>
  <c r="CO1897" i="64"/>
  <c r="CP1897" i="64"/>
  <c r="CQ1897" i="64"/>
  <c r="CR1897" i="64"/>
  <c r="CS1897" i="64"/>
  <c r="CT1897" i="64"/>
  <c r="CU1897" i="64"/>
  <c r="CV1897" i="64"/>
  <c r="CW1897" i="64"/>
  <c r="CX1897" i="64"/>
  <c r="CY1897" i="64"/>
  <c r="CZ1897" i="64"/>
  <c r="DA1897" i="64"/>
  <c r="DB1897" i="64"/>
  <c r="DC1897" i="64"/>
  <c r="DD1897" i="64"/>
  <c r="DE1897" i="64"/>
  <c r="DF1897" i="64"/>
  <c r="DG1897" i="64"/>
  <c r="DH1897" i="64"/>
  <c r="DI1897" i="64"/>
  <c r="DJ1897" i="64"/>
  <c r="DK1897" i="64"/>
  <c r="CO1899" i="64"/>
  <c r="CP1899" i="64"/>
  <c r="CQ1899" i="64"/>
  <c r="CR1899" i="64"/>
  <c r="CS1899" i="64"/>
  <c r="CT1899" i="64"/>
  <c r="CU1899" i="64"/>
  <c r="CV1899" i="64"/>
  <c r="CW1899" i="64"/>
  <c r="CX1899" i="64"/>
  <c r="CY1899" i="64"/>
  <c r="CZ1899" i="64"/>
  <c r="DA1899" i="64"/>
  <c r="DB1899" i="64"/>
  <c r="DC1899" i="64"/>
  <c r="DD1899" i="64"/>
  <c r="DE1899" i="64"/>
  <c r="DF1899" i="64"/>
  <c r="DG1899" i="64"/>
  <c r="DH1899" i="64"/>
  <c r="DI1899" i="64"/>
  <c r="DJ1899" i="64"/>
  <c r="DK1899" i="64"/>
  <c r="CO1275" i="64"/>
  <c r="CP1275" i="64"/>
  <c r="CQ1275" i="64"/>
  <c r="CR1275" i="64"/>
  <c r="CS1275" i="64"/>
  <c r="CT1275" i="64"/>
  <c r="CU1275" i="64"/>
  <c r="CV1275" i="64"/>
  <c r="CW1275" i="64"/>
  <c r="CX1275" i="64"/>
  <c r="CY1275" i="64"/>
  <c r="CZ1275" i="64"/>
  <c r="DA1275" i="64"/>
  <c r="DB1275" i="64"/>
  <c r="DC1275" i="64"/>
  <c r="DD1275" i="64"/>
  <c r="DE1275" i="64"/>
  <c r="DF1275" i="64"/>
  <c r="DG1275" i="64"/>
  <c r="DH1275" i="64"/>
  <c r="DI1275" i="64"/>
  <c r="DJ1275" i="64"/>
  <c r="DK1275" i="64"/>
  <c r="CO1277" i="64"/>
  <c r="CP1277" i="64"/>
  <c r="CQ1277" i="64"/>
  <c r="CR1277" i="64"/>
  <c r="CS1277" i="64"/>
  <c r="CT1277" i="64"/>
  <c r="CU1277" i="64"/>
  <c r="CV1277" i="64"/>
  <c r="CW1277" i="64"/>
  <c r="CX1277" i="64"/>
  <c r="CY1277" i="64"/>
  <c r="CZ1277" i="64"/>
  <c r="DA1277" i="64"/>
  <c r="DB1277" i="64"/>
  <c r="DC1277" i="64"/>
  <c r="DD1277" i="64"/>
  <c r="DE1277" i="64"/>
  <c r="DF1277" i="64"/>
  <c r="DG1277" i="64"/>
  <c r="DH1277" i="64"/>
  <c r="DI1277" i="64"/>
  <c r="DJ1277" i="64"/>
  <c r="DK1277" i="64"/>
  <c r="CO1310" i="64"/>
  <c r="CP1310" i="64"/>
  <c r="CQ1310" i="64"/>
  <c r="CR1310" i="64"/>
  <c r="CS1310" i="64"/>
  <c r="CT1310" i="64"/>
  <c r="CU1310" i="64"/>
  <c r="CV1310" i="64"/>
  <c r="CW1310" i="64"/>
  <c r="CX1310" i="64"/>
  <c r="CY1310" i="64"/>
  <c r="CZ1310" i="64"/>
  <c r="DA1310" i="64"/>
  <c r="DB1310" i="64"/>
  <c r="DC1310" i="64"/>
  <c r="DD1310" i="64"/>
  <c r="DE1310" i="64"/>
  <c r="DF1310" i="64"/>
  <c r="DG1310" i="64"/>
  <c r="DH1310" i="64"/>
  <c r="DI1310" i="64"/>
  <c r="DJ1310" i="64"/>
  <c r="DK1310" i="64"/>
  <c r="CO1312" i="64"/>
  <c r="CP1312" i="64"/>
  <c r="CQ1312" i="64"/>
  <c r="CR1312" i="64"/>
  <c r="CS1312" i="64"/>
  <c r="CT1312" i="64"/>
  <c r="CU1312" i="64"/>
  <c r="CV1312" i="64"/>
  <c r="CW1312" i="64"/>
  <c r="CX1312" i="64"/>
  <c r="CY1312" i="64"/>
  <c r="CZ1312" i="64"/>
  <c r="DA1312" i="64"/>
  <c r="DB1312" i="64"/>
  <c r="DC1312" i="64"/>
  <c r="DD1312" i="64"/>
  <c r="DE1312" i="64"/>
  <c r="DF1312" i="64"/>
  <c r="DG1312" i="64"/>
  <c r="DH1312" i="64"/>
  <c r="DI1312" i="64"/>
  <c r="DJ1312" i="64"/>
  <c r="DK1312" i="64"/>
  <c r="CO1345" i="64"/>
  <c r="CP1345" i="64"/>
  <c r="CQ1345" i="64"/>
  <c r="CR1345" i="64"/>
  <c r="CS1345" i="64"/>
  <c r="CT1345" i="64"/>
  <c r="CU1345" i="64"/>
  <c r="CV1345" i="64"/>
  <c r="CW1345" i="64"/>
  <c r="CX1345" i="64"/>
  <c r="CY1345" i="64"/>
  <c r="CZ1345" i="64"/>
  <c r="DA1345" i="64"/>
  <c r="DB1345" i="64"/>
  <c r="DC1345" i="64"/>
  <c r="DD1345" i="64"/>
  <c r="DE1345" i="64"/>
  <c r="DF1345" i="64"/>
  <c r="DG1345" i="64"/>
  <c r="DH1345" i="64"/>
  <c r="DI1345" i="64"/>
  <c r="DJ1345" i="64"/>
  <c r="DK1345" i="64"/>
  <c r="CO1347" i="64"/>
  <c r="CP1347" i="64"/>
  <c r="CQ1347" i="64"/>
  <c r="CR1347" i="64"/>
  <c r="CS1347" i="64"/>
  <c r="CT1347" i="64"/>
  <c r="CU1347" i="64"/>
  <c r="CV1347" i="64"/>
  <c r="CW1347" i="64"/>
  <c r="CX1347" i="64"/>
  <c r="CY1347" i="64"/>
  <c r="CZ1347" i="64"/>
  <c r="DA1347" i="64"/>
  <c r="DB1347" i="64"/>
  <c r="DC1347" i="64"/>
  <c r="DD1347" i="64"/>
  <c r="DE1347" i="64"/>
  <c r="DF1347" i="64"/>
  <c r="DG1347" i="64"/>
  <c r="DH1347" i="64"/>
  <c r="DI1347" i="64"/>
  <c r="DJ1347" i="64"/>
  <c r="DK1347" i="64"/>
  <c r="CO1381" i="64"/>
  <c r="CP1381" i="64"/>
  <c r="CQ1381" i="64"/>
  <c r="CR1381" i="64"/>
  <c r="CS1381" i="64"/>
  <c r="CT1381" i="64"/>
  <c r="CU1381" i="64"/>
  <c r="CV1381" i="64"/>
  <c r="CW1381" i="64"/>
  <c r="CX1381" i="64"/>
  <c r="CY1381" i="64"/>
  <c r="CZ1381" i="64"/>
  <c r="DA1381" i="64"/>
  <c r="DB1381" i="64"/>
  <c r="DC1381" i="64"/>
  <c r="DD1381" i="64"/>
  <c r="DE1381" i="64"/>
  <c r="DF1381" i="64"/>
  <c r="DG1381" i="64"/>
  <c r="DH1381" i="64"/>
  <c r="DI1381" i="64"/>
  <c r="DJ1381" i="64"/>
  <c r="DK1381" i="64"/>
  <c r="CO1383" i="64"/>
  <c r="CP1383" i="64"/>
  <c r="CQ1383" i="64"/>
  <c r="CR1383" i="64"/>
  <c r="CS1383" i="64"/>
  <c r="CT1383" i="64"/>
  <c r="CU1383" i="64"/>
  <c r="CV1383" i="64"/>
  <c r="CW1383" i="64"/>
  <c r="CX1383" i="64"/>
  <c r="CY1383" i="64"/>
  <c r="CZ1383" i="64"/>
  <c r="DA1383" i="64"/>
  <c r="DB1383" i="64"/>
  <c r="DC1383" i="64"/>
  <c r="DD1383" i="64"/>
  <c r="DE1383" i="64"/>
  <c r="DF1383" i="64"/>
  <c r="DG1383" i="64"/>
  <c r="DH1383" i="64"/>
  <c r="DI1383" i="64"/>
  <c r="DJ1383" i="64"/>
  <c r="DK1383" i="64"/>
  <c r="CO1799" i="64"/>
  <c r="CP1799" i="64"/>
  <c r="CQ1799" i="64"/>
  <c r="CR1799" i="64"/>
  <c r="CS1799" i="64"/>
  <c r="CT1799" i="64"/>
  <c r="CU1799" i="64"/>
  <c r="CV1799" i="64"/>
  <c r="CW1799" i="64"/>
  <c r="CX1799" i="64"/>
  <c r="CY1799" i="64"/>
  <c r="CZ1799" i="64"/>
  <c r="DA1799" i="64"/>
  <c r="DB1799" i="64"/>
  <c r="DC1799" i="64"/>
  <c r="DD1799" i="64"/>
  <c r="DE1799" i="64"/>
  <c r="DF1799" i="64"/>
  <c r="DG1799" i="64"/>
  <c r="DH1799" i="64"/>
  <c r="DI1799" i="64"/>
  <c r="DJ1799" i="64"/>
  <c r="DK1799" i="64"/>
  <c r="CO1801" i="64"/>
  <c r="CP1801" i="64"/>
  <c r="CQ1801" i="64"/>
  <c r="CR1801" i="64"/>
  <c r="CS1801" i="64"/>
  <c r="CT1801" i="64"/>
  <c r="CU1801" i="64"/>
  <c r="CV1801" i="64"/>
  <c r="CW1801" i="64"/>
  <c r="CX1801" i="64"/>
  <c r="CY1801" i="64"/>
  <c r="CZ1801" i="64"/>
  <c r="DA1801" i="64"/>
  <c r="DB1801" i="64"/>
  <c r="DC1801" i="64"/>
  <c r="DD1801" i="64"/>
  <c r="DE1801" i="64"/>
  <c r="DF1801" i="64"/>
  <c r="DG1801" i="64"/>
  <c r="DH1801" i="64"/>
  <c r="DI1801" i="64"/>
  <c r="DJ1801" i="64"/>
  <c r="DK1801" i="64"/>
  <c r="CO1831" i="64"/>
  <c r="CP1831" i="64"/>
  <c r="CQ1831" i="64"/>
  <c r="CR1831" i="64"/>
  <c r="CS1831" i="64"/>
  <c r="CT1831" i="64"/>
  <c r="CU1831" i="64"/>
  <c r="CV1831" i="64"/>
  <c r="CW1831" i="64"/>
  <c r="CX1831" i="64"/>
  <c r="CY1831" i="64"/>
  <c r="CZ1831" i="64"/>
  <c r="DA1831" i="64"/>
  <c r="DB1831" i="64"/>
  <c r="DC1831" i="64"/>
  <c r="DD1831" i="64"/>
  <c r="DE1831" i="64"/>
  <c r="DF1831" i="64"/>
  <c r="DG1831" i="64"/>
  <c r="DH1831" i="64"/>
  <c r="DI1831" i="64"/>
  <c r="DJ1831" i="64"/>
  <c r="DK1831" i="64"/>
  <c r="CO1833" i="64"/>
  <c r="CP1833" i="64"/>
  <c r="CQ1833" i="64"/>
  <c r="CR1833" i="64"/>
  <c r="CS1833" i="64"/>
  <c r="CT1833" i="64"/>
  <c r="CU1833" i="64"/>
  <c r="CV1833" i="64"/>
  <c r="CW1833" i="64"/>
  <c r="CX1833" i="64"/>
  <c r="CY1833" i="64"/>
  <c r="CZ1833" i="64"/>
  <c r="DA1833" i="64"/>
  <c r="DB1833" i="64"/>
  <c r="DC1833" i="64"/>
  <c r="DD1833" i="64"/>
  <c r="DE1833" i="64"/>
  <c r="DF1833" i="64"/>
  <c r="DG1833" i="64"/>
  <c r="DH1833" i="64"/>
  <c r="DI1833" i="64"/>
  <c r="DJ1833" i="64"/>
  <c r="DK1833" i="64"/>
  <c r="CO1853" i="64"/>
  <c r="CO1863" i="64"/>
  <c r="CP1863" i="64"/>
  <c r="CQ1863" i="64"/>
  <c r="CR1863" i="64"/>
  <c r="CS1863" i="64"/>
  <c r="CT1863" i="64"/>
  <c r="CU1863" i="64"/>
  <c r="CV1863" i="64"/>
  <c r="CW1863" i="64"/>
  <c r="CX1863" i="64"/>
  <c r="CY1863" i="64"/>
  <c r="CZ1863" i="64"/>
  <c r="DA1863" i="64"/>
  <c r="DB1863" i="64"/>
  <c r="DC1863" i="64"/>
  <c r="DD1863" i="64"/>
  <c r="DE1863" i="64"/>
  <c r="DF1863" i="64"/>
  <c r="DG1863" i="64"/>
  <c r="DH1863" i="64"/>
  <c r="DI1863" i="64"/>
  <c r="DJ1863" i="64"/>
  <c r="DK1863" i="64"/>
  <c r="CO1865" i="64"/>
  <c r="CP1865" i="64"/>
  <c r="CQ1865" i="64"/>
  <c r="CR1865" i="64"/>
  <c r="CS1865" i="64"/>
  <c r="CT1865" i="64"/>
  <c r="CU1865" i="64"/>
  <c r="CV1865" i="64"/>
  <c r="CW1865" i="64"/>
  <c r="CX1865" i="64"/>
  <c r="CY1865" i="64"/>
  <c r="CZ1865" i="64"/>
  <c r="DA1865" i="64"/>
  <c r="DB1865" i="64"/>
  <c r="DC1865" i="64"/>
  <c r="DD1865" i="64"/>
  <c r="DE1865" i="64"/>
  <c r="DF1865" i="64"/>
  <c r="DG1865" i="64"/>
  <c r="DH1865" i="64"/>
  <c r="DI1865" i="64"/>
  <c r="DJ1865" i="64"/>
  <c r="DK1865"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25" i="64"/>
  <c r="CP1425" i="64"/>
  <c r="CQ1425" i="64"/>
  <c r="CR1425" i="64"/>
  <c r="CS1425" i="64"/>
  <c r="CT1425" i="64"/>
  <c r="CU1425" i="64"/>
  <c r="CV1425" i="64"/>
  <c r="CW1425" i="64"/>
  <c r="CX1425" i="64"/>
  <c r="CY1425" i="64"/>
  <c r="CZ1425" i="64"/>
  <c r="DA1425" i="64"/>
  <c r="DB1425" i="64"/>
  <c r="DC1425" i="64"/>
  <c r="DD1425" i="64"/>
  <c r="DE1425" i="64"/>
  <c r="DF1425" i="64"/>
  <c r="DG1425" i="64"/>
  <c r="DH1425" i="64"/>
  <c r="DI1425" i="64"/>
  <c r="DJ1425" i="64"/>
  <c r="DK1425" i="64"/>
  <c r="CO1427" i="64"/>
  <c r="CP1427" i="64"/>
  <c r="CQ1427" i="64"/>
  <c r="CR1427" i="64"/>
  <c r="CS1427" i="64"/>
  <c r="CT1427" i="64"/>
  <c r="CU1427" i="64"/>
  <c r="CV1427" i="64"/>
  <c r="CW1427" i="64"/>
  <c r="CX1427" i="64"/>
  <c r="CY1427" i="64"/>
  <c r="CZ1427" i="64"/>
  <c r="DA1427" i="64"/>
  <c r="DB1427" i="64"/>
  <c r="DC1427" i="64"/>
  <c r="DD1427" i="64"/>
  <c r="DE1427" i="64"/>
  <c r="DF1427" i="64"/>
  <c r="DG1427" i="64"/>
  <c r="DH1427" i="64"/>
  <c r="DI1427" i="64"/>
  <c r="DJ1427" i="64"/>
  <c r="DK1427" i="64"/>
  <c r="CO1469" i="64"/>
  <c r="CP1469" i="64"/>
  <c r="CQ1469" i="64"/>
  <c r="CR1469" i="64"/>
  <c r="CS1469" i="64"/>
  <c r="CT1469" i="64"/>
  <c r="CU1469" i="64"/>
  <c r="CV1469" i="64"/>
  <c r="CW1469" i="64"/>
  <c r="CX1469" i="64"/>
  <c r="CY1469" i="64"/>
  <c r="CZ1469" i="64"/>
  <c r="DA1469" i="64"/>
  <c r="DB1469" i="64"/>
  <c r="DC1469" i="64"/>
  <c r="DD1469" i="64"/>
  <c r="DE1469" i="64"/>
  <c r="DF1469" i="64"/>
  <c r="DG1469" i="64"/>
  <c r="DH1469" i="64"/>
  <c r="DI1469" i="64"/>
  <c r="DJ1469" i="64"/>
  <c r="DK1469" i="64"/>
  <c r="CO1471" i="64"/>
  <c r="CP1471" i="64"/>
  <c r="CQ1471" i="64"/>
  <c r="CR1471" i="64"/>
  <c r="CS1471" i="64"/>
  <c r="CT1471" i="64"/>
  <c r="CU1471" i="64"/>
  <c r="CV1471" i="64"/>
  <c r="CW1471" i="64"/>
  <c r="CX1471" i="64"/>
  <c r="CY1471" i="64"/>
  <c r="CZ1471" i="64"/>
  <c r="DA1471" i="64"/>
  <c r="DB1471" i="64"/>
  <c r="DC1471" i="64"/>
  <c r="DD1471" i="64"/>
  <c r="DE1471" i="64"/>
  <c r="DF1471" i="64"/>
  <c r="DG1471" i="64"/>
  <c r="DH1471" i="64"/>
  <c r="DI1471" i="64"/>
  <c r="DJ1471" i="64"/>
  <c r="DK1471" i="64"/>
  <c r="CO2428" i="64"/>
  <c r="CP2428" i="64"/>
  <c r="CQ2428" i="64"/>
  <c r="CR2428" i="64"/>
  <c r="CS2428" i="64"/>
  <c r="CT2428" i="64"/>
  <c r="CU2428" i="64"/>
  <c r="CV2428" i="64"/>
  <c r="CW2428" i="64"/>
  <c r="CX2428" i="64"/>
  <c r="CY2428" i="64"/>
  <c r="CZ2428" i="64"/>
  <c r="DA2428" i="64"/>
  <c r="DB2428" i="64"/>
  <c r="DC2428" i="64"/>
  <c r="DD2428" i="64"/>
  <c r="DE2428" i="64"/>
  <c r="DF2428" i="64"/>
  <c r="DG2428" i="64"/>
  <c r="DH2428" i="64"/>
  <c r="DI2428" i="64"/>
  <c r="DJ2428" i="64"/>
  <c r="DK2428" i="64"/>
  <c r="CO2430" i="64"/>
  <c r="CP2430" i="64"/>
  <c r="CQ2430" i="64"/>
  <c r="CR2430" i="64"/>
  <c r="CS2430" i="64"/>
  <c r="CT2430" i="64"/>
  <c r="CU2430" i="64"/>
  <c r="CV2430" i="64"/>
  <c r="CW2430" i="64"/>
  <c r="CX2430" i="64"/>
  <c r="CY2430" i="64"/>
  <c r="CZ2430" i="64"/>
  <c r="DA2430" i="64"/>
  <c r="DB2430" i="64"/>
  <c r="DC2430" i="64"/>
  <c r="DD2430" i="64"/>
  <c r="DE2430" i="64"/>
  <c r="DF2430" i="64"/>
  <c r="DG2430" i="64"/>
  <c r="DH2430" i="64"/>
  <c r="DI2430" i="64"/>
  <c r="DJ2430" i="64"/>
  <c r="DK2430" i="64"/>
  <c r="CO1698" i="64"/>
  <c r="CP1698" i="64"/>
  <c r="CQ1698" i="64"/>
  <c r="CR1698" i="64"/>
  <c r="CS1698" i="64"/>
  <c r="CT1698" i="64"/>
  <c r="CU1698" i="64"/>
  <c r="CV1698" i="64"/>
  <c r="CW1698" i="64"/>
  <c r="CX1698" i="64"/>
  <c r="CY1698" i="64"/>
  <c r="CZ1698" i="64"/>
  <c r="DA1698" i="64"/>
  <c r="DB1698" i="64"/>
  <c r="DC1698" i="64"/>
  <c r="DD1698" i="64"/>
  <c r="DE1698" i="64"/>
  <c r="DF1698" i="64"/>
  <c r="DG1698" i="64"/>
  <c r="DH1698" i="64"/>
  <c r="DI1698" i="64"/>
  <c r="DJ1698" i="64"/>
  <c r="DK1698" i="64"/>
  <c r="CO1700" i="64"/>
  <c r="CP1700" i="64"/>
  <c r="CQ1700" i="64"/>
  <c r="CR1700" i="64"/>
  <c r="CS1700" i="64"/>
  <c r="CT1700" i="64"/>
  <c r="CU1700" i="64"/>
  <c r="CV1700" i="64"/>
  <c r="CW1700" i="64"/>
  <c r="CX1700" i="64"/>
  <c r="CY1700" i="64"/>
  <c r="CZ1700" i="64"/>
  <c r="DA1700" i="64"/>
  <c r="DB1700" i="64"/>
  <c r="DC1700" i="64"/>
  <c r="DD1700" i="64"/>
  <c r="DE1700" i="64"/>
  <c r="DF1700" i="64"/>
  <c r="DG1700" i="64"/>
  <c r="DH1700" i="64"/>
  <c r="DI1700" i="64"/>
  <c r="DJ1700" i="64"/>
  <c r="DK1700" i="64"/>
  <c r="CO1492" i="64"/>
  <c r="CP1492" i="64"/>
  <c r="CQ1492" i="64"/>
  <c r="CR1492" i="64"/>
  <c r="CS1492" i="64"/>
  <c r="CT1492" i="64"/>
  <c r="CU1492" i="64"/>
  <c r="CV1492" i="64"/>
  <c r="CW1492" i="64"/>
  <c r="CX1492" i="64"/>
  <c r="CY1492" i="64"/>
  <c r="CZ1492" i="64"/>
  <c r="DA1492" i="64"/>
  <c r="DB1492" i="64"/>
  <c r="DC1492" i="64"/>
  <c r="DD1492" i="64"/>
  <c r="DE1492" i="64"/>
  <c r="DF1492" i="64"/>
  <c r="DG1492" i="64"/>
  <c r="DH1492" i="64"/>
  <c r="DI1492" i="64"/>
  <c r="DJ1492" i="64"/>
  <c r="DK1492" i="64"/>
  <c r="CO1524" i="64"/>
  <c r="CP1524" i="64"/>
  <c r="CQ1524" i="64"/>
  <c r="CR1524" i="64"/>
  <c r="CS1524" i="64"/>
  <c r="CT1524" i="64"/>
  <c r="CU1524" i="64"/>
  <c r="CV1524" i="64"/>
  <c r="CW1524" i="64"/>
  <c r="CX1524" i="64"/>
  <c r="CY1524" i="64"/>
  <c r="CZ1524" i="64"/>
  <c r="DA1524" i="64"/>
  <c r="DB1524" i="64"/>
  <c r="DC1524" i="64"/>
  <c r="DD1524" i="64"/>
  <c r="DE1524" i="64"/>
  <c r="DF1524" i="64"/>
  <c r="DG1524" i="64"/>
  <c r="DH1524" i="64"/>
  <c r="DI1524" i="64"/>
  <c r="DJ1524" i="64"/>
  <c r="DK1524"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47" i="64"/>
  <c r="CP1547" i="64"/>
  <c r="CQ1547" i="64"/>
  <c r="CR1547" i="64"/>
  <c r="CS1547" i="64"/>
  <c r="CT1547" i="64"/>
  <c r="CU1547" i="64"/>
  <c r="CV1547" i="64"/>
  <c r="CW1547" i="64"/>
  <c r="CX1547" i="64"/>
  <c r="CY1547" i="64"/>
  <c r="CZ1547" i="64"/>
  <c r="DA1547" i="64"/>
  <c r="DB1547" i="64"/>
  <c r="DC1547" i="64"/>
  <c r="DD1547" i="64"/>
  <c r="DE1547" i="64"/>
  <c r="DF1547" i="64"/>
  <c r="DG1547" i="64"/>
  <c r="DH1547" i="64"/>
  <c r="DI1547" i="64"/>
  <c r="DJ1547" i="64"/>
  <c r="DK1547" i="64"/>
  <c r="CO1549" i="64"/>
  <c r="CP1549" i="64"/>
  <c r="CQ1549" i="64"/>
  <c r="CR1549" i="64"/>
  <c r="CS1549" i="64"/>
  <c r="CT1549" i="64"/>
  <c r="CU1549" i="64"/>
  <c r="CV1549" i="64"/>
  <c r="CW1549" i="64"/>
  <c r="CX1549" i="64"/>
  <c r="CY1549" i="64"/>
  <c r="CZ1549" i="64"/>
  <c r="DA1549" i="64"/>
  <c r="DB1549" i="64"/>
  <c r="DC1549" i="64"/>
  <c r="DD1549" i="64"/>
  <c r="DE1549" i="64"/>
  <c r="DF1549" i="64"/>
  <c r="DG1549" i="64"/>
  <c r="DH1549" i="64"/>
  <c r="DI1549" i="64"/>
  <c r="DJ1549" i="64"/>
  <c r="DK1549" i="64"/>
  <c r="CO1578" i="64"/>
  <c r="CP1578" i="64"/>
  <c r="CQ1578" i="64"/>
  <c r="CR1578" i="64"/>
  <c r="CS1578" i="64"/>
  <c r="CT1578" i="64"/>
  <c r="CU1578" i="64"/>
  <c r="CV1578" i="64"/>
  <c r="CW1578" i="64"/>
  <c r="CX1578" i="64"/>
  <c r="CY1578" i="64"/>
  <c r="CZ1578" i="64"/>
  <c r="DA1578" i="64"/>
  <c r="DB1578" i="64"/>
  <c r="DC1578" i="64"/>
  <c r="DD1578" i="64"/>
  <c r="DE1578" i="64"/>
  <c r="DF1578" i="64"/>
  <c r="DG1578" i="64"/>
  <c r="DH1578" i="64"/>
  <c r="DI1578" i="64"/>
  <c r="DJ1578" i="64"/>
  <c r="DK1578" i="64"/>
  <c r="CO1580" i="64"/>
  <c r="CP1580" i="64"/>
  <c r="CQ1580" i="64"/>
  <c r="CR1580" i="64"/>
  <c r="CS1580" i="64"/>
  <c r="CT1580" i="64"/>
  <c r="CU1580" i="64"/>
  <c r="CV1580" i="64"/>
  <c r="CW1580" i="64"/>
  <c r="CX1580" i="64"/>
  <c r="CY1580" i="64"/>
  <c r="CZ1580" i="64"/>
  <c r="DA1580" i="64"/>
  <c r="DB1580" i="64"/>
  <c r="DC1580" i="64"/>
  <c r="DD1580" i="64"/>
  <c r="DE1580" i="64"/>
  <c r="DF1580" i="64"/>
  <c r="DG1580" i="64"/>
  <c r="DH1580" i="64"/>
  <c r="DI1580" i="64"/>
  <c r="DJ1580" i="64"/>
  <c r="DK1580" i="64"/>
  <c r="CO1581" i="64"/>
  <c r="CP1581" i="64"/>
  <c r="CQ1581" i="64"/>
  <c r="CR1581" i="64"/>
  <c r="CS1581" i="64"/>
  <c r="CT1581" i="64"/>
  <c r="CU1581" i="64"/>
  <c r="CV1581" i="64"/>
  <c r="CW1581" i="64"/>
  <c r="CX1581" i="64"/>
  <c r="CY1581" i="64"/>
  <c r="CZ1581" i="64"/>
  <c r="DA1581" i="64"/>
  <c r="DB1581" i="64"/>
  <c r="DC1581" i="64"/>
  <c r="DD1581" i="64"/>
  <c r="DE1581" i="64"/>
  <c r="DF1581" i="64"/>
  <c r="DG1581" i="64"/>
  <c r="DH1581" i="64"/>
  <c r="DI1581" i="64"/>
  <c r="DJ1581" i="64"/>
  <c r="DK1581"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193" i="64"/>
  <c r="C56" i="64"/>
  <c r="T600" i="64"/>
  <c r="U600" i="64"/>
  <c r="V600" i="64"/>
  <c r="W600" i="64"/>
  <c r="X600" i="64"/>
  <c r="Y600" i="64"/>
  <c r="Z600" i="64"/>
  <c r="AA600" i="64"/>
  <c r="AB600" i="64"/>
  <c r="AC600" i="64"/>
  <c r="AD600" i="64"/>
  <c r="AE600" i="64"/>
  <c r="AF600" i="64"/>
  <c r="AG600" i="64"/>
  <c r="AH600" i="64"/>
  <c r="AI600" i="64"/>
  <c r="AJ600" i="64"/>
  <c r="AK600" i="64"/>
  <c r="AL600" i="64"/>
  <c r="AM600" i="64"/>
  <c r="AN600" i="64"/>
  <c r="AO600" i="64"/>
  <c r="AP600" i="64"/>
  <c r="AQ600" i="64"/>
  <c r="AR600" i="64"/>
  <c r="AS600" i="64"/>
  <c r="AT600" i="64"/>
  <c r="AU600" i="64"/>
  <c r="AV600" i="64"/>
  <c r="AW600" i="64"/>
  <c r="AX600" i="64"/>
  <c r="AY600" i="64"/>
  <c r="AZ600" i="64"/>
  <c r="BA600" i="64"/>
  <c r="BB600" i="64"/>
  <c r="BC600" i="64"/>
  <c r="BD600" i="64"/>
  <c r="BE600" i="64"/>
  <c r="BF600" i="64"/>
  <c r="BG600" i="64"/>
  <c r="BH600" i="64"/>
  <c r="BI600" i="64"/>
  <c r="BJ600" i="64"/>
  <c r="BK600" i="64"/>
  <c r="BL600" i="64"/>
  <c r="BM600" i="64"/>
  <c r="BN600" i="64"/>
  <c r="BO600" i="64"/>
  <c r="BP600" i="64"/>
  <c r="BQ600" i="64"/>
  <c r="BR600" i="64"/>
  <c r="BS600" i="64"/>
  <c r="BT600" i="64"/>
  <c r="BU600" i="64"/>
  <c r="BV600" i="64"/>
  <c r="BW600" i="64"/>
  <c r="BX600" i="64"/>
  <c r="BY600" i="64"/>
  <c r="BZ600" i="64"/>
  <c r="CA600" i="64"/>
  <c r="CB600" i="64"/>
  <c r="CC600" i="64"/>
  <c r="CD600" i="64"/>
  <c r="CE600" i="64"/>
  <c r="CF600" i="64"/>
  <c r="CG600" i="64"/>
  <c r="CH600" i="64"/>
  <c r="CI600" i="64"/>
  <c r="CJ600" i="64"/>
  <c r="CK600" i="64"/>
  <c r="CL600" i="64"/>
  <c r="S600" i="64"/>
  <c r="T1863" i="64"/>
  <c r="U1863" i="64"/>
  <c r="V1863" i="64"/>
  <c r="W1863" i="64"/>
  <c r="X1863" i="64"/>
  <c r="Y1863" i="64"/>
  <c r="Z1863" i="64"/>
  <c r="AA1863" i="64"/>
  <c r="AB1863" i="64"/>
  <c r="AC1863" i="64"/>
  <c r="AD1863" i="64"/>
  <c r="AE1863" i="64"/>
  <c r="AF1863" i="64"/>
  <c r="AG1863" i="64"/>
  <c r="AH1863" i="64"/>
  <c r="AI1863" i="64"/>
  <c r="AJ1863" i="64"/>
  <c r="AK1863" i="64"/>
  <c r="AL1863" i="64"/>
  <c r="AM1863" i="64"/>
  <c r="AN1863" i="64"/>
  <c r="AO1863" i="64"/>
  <c r="AP1863" i="64"/>
  <c r="AQ1863" i="64"/>
  <c r="AR1863" i="64"/>
  <c r="AS1863" i="64"/>
  <c r="AT1863" i="64"/>
  <c r="AU1863" i="64"/>
  <c r="AV1863" i="64"/>
  <c r="AW1863" i="64"/>
  <c r="AX1863" i="64"/>
  <c r="AY1863" i="64"/>
  <c r="AZ1863" i="64"/>
  <c r="BA1863" i="64"/>
  <c r="BB1863" i="64"/>
  <c r="BC1863" i="64"/>
  <c r="BD1863" i="64"/>
  <c r="BE1863" i="64"/>
  <c r="BF1863" i="64"/>
  <c r="BG1863" i="64"/>
  <c r="BH1863" i="64"/>
  <c r="BI1863" i="64"/>
  <c r="BJ1863" i="64"/>
  <c r="BK1863" i="64"/>
  <c r="BL1863" i="64"/>
  <c r="BM1863" i="64"/>
  <c r="BN1863" i="64"/>
  <c r="BO1863" i="64"/>
  <c r="BP1863" i="64"/>
  <c r="BQ1863" i="64"/>
  <c r="BR1863" i="64"/>
  <c r="BS1863" i="64"/>
  <c r="BT1863" i="64"/>
  <c r="BU1863" i="64"/>
  <c r="BV1863" i="64"/>
  <c r="BW1863" i="64"/>
  <c r="BX1863" i="64"/>
  <c r="BY1863" i="64"/>
  <c r="BZ1863" i="64"/>
  <c r="CA1863" i="64"/>
  <c r="CB1863" i="64"/>
  <c r="CC1863" i="64"/>
  <c r="CD1863" i="64"/>
  <c r="CE1863" i="64"/>
  <c r="CF1863" i="64"/>
  <c r="CG1863" i="64"/>
  <c r="CH1863" i="64"/>
  <c r="CI1863" i="64"/>
  <c r="CJ1863" i="64"/>
  <c r="CK1863" i="64"/>
  <c r="CL1863" i="64"/>
  <c r="T1865" i="64"/>
  <c r="U1865" i="64"/>
  <c r="V1865" i="64"/>
  <c r="W1865" i="64"/>
  <c r="X1865" i="64"/>
  <c r="Y1865" i="64"/>
  <c r="Z1865" i="64"/>
  <c r="AA1865" i="64"/>
  <c r="AB1865" i="64"/>
  <c r="AC1865" i="64"/>
  <c r="AD1865" i="64"/>
  <c r="AE1865" i="64"/>
  <c r="AF1865" i="64"/>
  <c r="AG1865" i="64"/>
  <c r="AH1865" i="64"/>
  <c r="AI1865" i="64"/>
  <c r="AJ1865" i="64"/>
  <c r="AK1865" i="64"/>
  <c r="AL1865" i="64"/>
  <c r="AM1865" i="64"/>
  <c r="AN1865" i="64"/>
  <c r="AO1865" i="64"/>
  <c r="AP1865" i="64"/>
  <c r="AQ1865" i="64"/>
  <c r="AR1865" i="64"/>
  <c r="AS1865" i="64"/>
  <c r="AT1865" i="64"/>
  <c r="AU1865" i="64"/>
  <c r="AV1865" i="64"/>
  <c r="AW1865" i="64"/>
  <c r="AX1865" i="64"/>
  <c r="AY1865" i="64"/>
  <c r="AZ1865" i="64"/>
  <c r="BA1865" i="64"/>
  <c r="BB1865" i="64"/>
  <c r="BC1865" i="64"/>
  <c r="BD1865" i="64"/>
  <c r="BE1865" i="64"/>
  <c r="BF1865" i="64"/>
  <c r="BG1865" i="64"/>
  <c r="BH1865" i="64"/>
  <c r="BI1865" i="64"/>
  <c r="BJ1865" i="64"/>
  <c r="BK1865" i="64"/>
  <c r="BL1865" i="64"/>
  <c r="BM1865" i="64"/>
  <c r="BN1865" i="64"/>
  <c r="BO1865" i="64"/>
  <c r="BP1865" i="64"/>
  <c r="BQ1865" i="64"/>
  <c r="BR1865" i="64"/>
  <c r="BS1865" i="64"/>
  <c r="BT1865" i="64"/>
  <c r="BU1865" i="64"/>
  <c r="BV1865" i="64"/>
  <c r="BW1865" i="64"/>
  <c r="BX1865" i="64"/>
  <c r="BY1865" i="64"/>
  <c r="BZ1865" i="64"/>
  <c r="CA1865" i="64"/>
  <c r="CB1865" i="64"/>
  <c r="CC1865" i="64"/>
  <c r="CD1865" i="64"/>
  <c r="CE1865" i="64"/>
  <c r="CF1865" i="64"/>
  <c r="CG1865" i="64"/>
  <c r="CH1865" i="64"/>
  <c r="CI1865" i="64"/>
  <c r="CJ1865" i="64"/>
  <c r="CK1865" i="64"/>
  <c r="CL1865" i="64"/>
  <c r="E44" i="64"/>
  <c r="E45" i="64"/>
  <c r="E46" i="64"/>
  <c r="E47" i="64"/>
  <c r="E48" i="64"/>
  <c r="G93" i="64"/>
  <c r="CL2382" i="64"/>
  <c r="CK2382" i="64"/>
  <c r="CJ2382" i="64"/>
  <c r="CI2382" i="64"/>
  <c r="CH2382" i="64"/>
  <c r="CG2382" i="64"/>
  <c r="CF2382" i="64"/>
  <c r="CE2382" i="64"/>
  <c r="CD2382" i="64"/>
  <c r="CC2382" i="64"/>
  <c r="CB2382" i="64"/>
  <c r="CA2382" i="64"/>
  <c r="BZ2382" i="64"/>
  <c r="BY2382" i="64"/>
  <c r="BX2382" i="64"/>
  <c r="BW2382" i="64"/>
  <c r="BV2382" i="64"/>
  <c r="BU2382" i="64"/>
  <c r="BT2382" i="64"/>
  <c r="BS2382" i="64"/>
  <c r="BR2382" i="64"/>
  <c r="BQ2382" i="64"/>
  <c r="BP2382" i="64"/>
  <c r="BO2382" i="64"/>
  <c r="BN2382" i="64"/>
  <c r="BM2382" i="64"/>
  <c r="BL2382" i="64"/>
  <c r="BK2382" i="64"/>
  <c r="BJ2382" i="64"/>
  <c r="BI2382" i="64"/>
  <c r="BH2382" i="64"/>
  <c r="BG2382" i="64"/>
  <c r="BF2382" i="64"/>
  <c r="BE2382" i="64"/>
  <c r="BD2382" i="64"/>
  <c r="BC2382" i="64"/>
  <c r="BB2382" i="64"/>
  <c r="BA2382" i="64"/>
  <c r="AZ2382" i="64"/>
  <c r="AY2382" i="64"/>
  <c r="AX2382" i="64"/>
  <c r="AW2382" i="64"/>
  <c r="AV2382" i="64"/>
  <c r="AU2382" i="64"/>
  <c r="AT2382" i="64"/>
  <c r="AS2382" i="64"/>
  <c r="AR2382" i="64"/>
  <c r="AQ2382" i="64"/>
  <c r="AP2382" i="64"/>
  <c r="AO2382" i="64"/>
  <c r="AN2382" i="64"/>
  <c r="AM2382" i="64"/>
  <c r="AL2382" i="64"/>
  <c r="AK2382" i="64"/>
  <c r="AJ2382" i="64"/>
  <c r="AI2382" i="64"/>
  <c r="AH2382" i="64"/>
  <c r="AG2382" i="64"/>
  <c r="AF2382" i="64"/>
  <c r="AE2382" i="64"/>
  <c r="AD2382" i="64"/>
  <c r="AC2382" i="64"/>
  <c r="AB2382" i="64"/>
  <c r="AA2382" i="64"/>
  <c r="Z2382" i="64"/>
  <c r="Y2382" i="64"/>
  <c r="X2382" i="64"/>
  <c r="W2382" i="64"/>
  <c r="V2382" i="64"/>
  <c r="U2382" i="64"/>
  <c r="T2382" i="64"/>
  <c r="S2382" i="64"/>
  <c r="CL2381" i="64"/>
  <c r="CK2381" i="64"/>
  <c r="CJ2381" i="64"/>
  <c r="CI2381" i="64"/>
  <c r="CH2381" i="64"/>
  <c r="CG2381" i="64"/>
  <c r="CF2381" i="64"/>
  <c r="CE2381" i="64"/>
  <c r="CD2381" i="64"/>
  <c r="CC2381" i="64"/>
  <c r="CB2381" i="64"/>
  <c r="CA2381" i="64"/>
  <c r="BZ2381" i="64"/>
  <c r="BY2381" i="64"/>
  <c r="BX2381" i="64"/>
  <c r="BW2381" i="64"/>
  <c r="BV2381" i="64"/>
  <c r="BU2381" i="64"/>
  <c r="BT2381" i="64"/>
  <c r="BS2381" i="64"/>
  <c r="BR2381" i="64"/>
  <c r="BQ2381" i="64"/>
  <c r="BP2381" i="64"/>
  <c r="BO2381" i="64"/>
  <c r="BN2381" i="64"/>
  <c r="BM2381" i="64"/>
  <c r="BL2381" i="64"/>
  <c r="BK2381" i="64"/>
  <c r="BJ2381" i="64"/>
  <c r="BI2381" i="64"/>
  <c r="BH2381" i="64"/>
  <c r="BG2381" i="64"/>
  <c r="BF2381" i="64"/>
  <c r="BE2381" i="64"/>
  <c r="BD2381" i="64"/>
  <c r="BC2381" i="64"/>
  <c r="BB2381" i="64"/>
  <c r="BA2381" i="64"/>
  <c r="AZ2381" i="64"/>
  <c r="AY2381" i="64"/>
  <c r="AX2381" i="64"/>
  <c r="AW2381" i="64"/>
  <c r="AV2381" i="64"/>
  <c r="AU2381" i="64"/>
  <c r="AT2381" i="64"/>
  <c r="AS2381" i="64"/>
  <c r="AR2381" i="64"/>
  <c r="AQ2381" i="64"/>
  <c r="AP2381" i="64"/>
  <c r="AO2381" i="64"/>
  <c r="AN2381" i="64"/>
  <c r="AM2381" i="64"/>
  <c r="AL2381" i="64"/>
  <c r="AK2381" i="64"/>
  <c r="AJ2381" i="64"/>
  <c r="AI2381" i="64"/>
  <c r="AH2381" i="64"/>
  <c r="AG2381" i="64"/>
  <c r="AF2381" i="64"/>
  <c r="AE2381" i="64"/>
  <c r="AD2381" i="64"/>
  <c r="AC2381" i="64"/>
  <c r="AB2381" i="64"/>
  <c r="AA2381" i="64"/>
  <c r="Z2381" i="64"/>
  <c r="Y2381" i="64"/>
  <c r="X2381" i="64"/>
  <c r="W2381" i="64"/>
  <c r="V2381" i="64"/>
  <c r="U2381" i="64"/>
  <c r="T2381" i="64"/>
  <c r="S2381" i="64"/>
  <c r="T2355" i="64"/>
  <c r="U2355" i="64"/>
  <c r="V2355" i="64"/>
  <c r="W2355" i="64"/>
  <c r="X2355" i="64"/>
  <c r="Y2355" i="64"/>
  <c r="Z2355" i="64"/>
  <c r="AA2355" i="64"/>
  <c r="AB2355" i="64"/>
  <c r="AC2355" i="64"/>
  <c r="AD2355" i="64"/>
  <c r="AE2355" i="64"/>
  <c r="AF2355" i="64"/>
  <c r="AG2355" i="64"/>
  <c r="AH2355" i="64"/>
  <c r="AI2355" i="64"/>
  <c r="AJ2355" i="64"/>
  <c r="AK2355" i="64"/>
  <c r="AL2355" i="64"/>
  <c r="AM2355" i="64"/>
  <c r="AN2355" i="64"/>
  <c r="AO2355" i="64"/>
  <c r="AP2355" i="64"/>
  <c r="AQ2355" i="64"/>
  <c r="AR2355" i="64"/>
  <c r="AS2355" i="64"/>
  <c r="AT2355" i="64"/>
  <c r="AU2355" i="64"/>
  <c r="AV2355" i="64"/>
  <c r="AW2355" i="64"/>
  <c r="AX2355" i="64"/>
  <c r="AY2355" i="64"/>
  <c r="AZ2355" i="64"/>
  <c r="BA2355" i="64"/>
  <c r="BB2355" i="64"/>
  <c r="BC2355" i="64"/>
  <c r="BD2355" i="64"/>
  <c r="BE2355" i="64"/>
  <c r="BF2355" i="64"/>
  <c r="BG2355" i="64"/>
  <c r="BH2355" i="64"/>
  <c r="BI2355" i="64"/>
  <c r="BJ2355" i="64"/>
  <c r="BK2355" i="64"/>
  <c r="BL2355" i="64"/>
  <c r="BM2355" i="64"/>
  <c r="BN2355" i="64"/>
  <c r="BO2355" i="64"/>
  <c r="BP2355" i="64"/>
  <c r="BQ2355" i="64"/>
  <c r="BR2355" i="64"/>
  <c r="BS2355" i="64"/>
  <c r="BT2355" i="64"/>
  <c r="BU2355" i="64"/>
  <c r="BV2355" i="64"/>
  <c r="BW2355" i="64"/>
  <c r="BX2355" i="64"/>
  <c r="BY2355" i="64"/>
  <c r="BZ2355" i="64"/>
  <c r="CA2355" i="64"/>
  <c r="CB2355" i="64"/>
  <c r="CC2355" i="64"/>
  <c r="CD2355" i="64"/>
  <c r="CE2355" i="64"/>
  <c r="CF2355" i="64"/>
  <c r="CG2355" i="64"/>
  <c r="CH2355" i="64"/>
  <c r="CI2355" i="64"/>
  <c r="CJ2355" i="64"/>
  <c r="CK2355" i="64"/>
  <c r="CL2355" i="64"/>
  <c r="T2356" i="64"/>
  <c r="U2356" i="64"/>
  <c r="V2356" i="64"/>
  <c r="W2356" i="64"/>
  <c r="X2356" i="64"/>
  <c r="Y2356" i="64"/>
  <c r="Z2356" i="64"/>
  <c r="AA2356" i="64"/>
  <c r="AB2356" i="64"/>
  <c r="AC2356" i="64"/>
  <c r="AD2356" i="64"/>
  <c r="AE2356" i="64"/>
  <c r="AF2356" i="64"/>
  <c r="AG2356" i="64"/>
  <c r="AH2356" i="64"/>
  <c r="AI2356" i="64"/>
  <c r="AJ2356" i="64"/>
  <c r="AK2356" i="64"/>
  <c r="AL2356" i="64"/>
  <c r="AM2356" i="64"/>
  <c r="AN2356" i="64"/>
  <c r="AO2356" i="64"/>
  <c r="AP2356" i="64"/>
  <c r="AQ2356" i="64"/>
  <c r="AR2356" i="64"/>
  <c r="AS2356" i="64"/>
  <c r="AT2356" i="64"/>
  <c r="AU2356" i="64"/>
  <c r="AV2356" i="64"/>
  <c r="AW2356" i="64"/>
  <c r="AX2356" i="64"/>
  <c r="AY2356" i="64"/>
  <c r="AZ2356" i="64"/>
  <c r="BA2356" i="64"/>
  <c r="BB2356" i="64"/>
  <c r="BC2356" i="64"/>
  <c r="BD2356" i="64"/>
  <c r="BE2356" i="64"/>
  <c r="BF2356" i="64"/>
  <c r="BG2356" i="64"/>
  <c r="BH2356" i="64"/>
  <c r="BI2356" i="64"/>
  <c r="BJ2356" i="64"/>
  <c r="BK2356" i="64"/>
  <c r="BL2356" i="64"/>
  <c r="BM2356" i="64"/>
  <c r="BN2356" i="64"/>
  <c r="BO2356" i="64"/>
  <c r="BP2356" i="64"/>
  <c r="BQ2356" i="64"/>
  <c r="BR2356" i="64"/>
  <c r="BS2356" i="64"/>
  <c r="BT2356" i="64"/>
  <c r="BU2356" i="64"/>
  <c r="BV2356" i="64"/>
  <c r="BW2356" i="64"/>
  <c r="BX2356" i="64"/>
  <c r="BY2356" i="64"/>
  <c r="BZ2356" i="64"/>
  <c r="CA2356" i="64"/>
  <c r="CB2356" i="64"/>
  <c r="CC2356" i="64"/>
  <c r="CD2356" i="64"/>
  <c r="CE2356" i="64"/>
  <c r="CF2356" i="64"/>
  <c r="CG2356" i="64"/>
  <c r="CH2356" i="64"/>
  <c r="CI2356" i="64"/>
  <c r="CJ2356" i="64"/>
  <c r="CK2356" i="64"/>
  <c r="CL2356" i="64"/>
  <c r="S2356" i="64"/>
  <c r="G2356" i="64"/>
  <c r="G2382" i="64" s="1"/>
  <c r="G2408" i="64" s="1"/>
  <c r="S2355" i="64"/>
  <c r="G2353" i="64"/>
  <c r="G2379" i="64" s="1"/>
  <c r="G2405" i="64" s="1"/>
  <c r="G2350" i="64"/>
  <c r="G2376" i="64" s="1"/>
  <c r="G2402" i="64" s="1"/>
  <c r="G2351" i="64"/>
  <c r="G2377" i="64" s="1"/>
  <c r="G2403" i="64" s="1"/>
  <c r="G2352" i="64"/>
  <c r="G2378" i="64" s="1"/>
  <c r="G2404" i="64" s="1"/>
  <c r="G2355" i="64"/>
  <c r="G2381" i="64" s="1"/>
  <c r="G2407" i="64" s="1"/>
  <c r="G2349" i="64"/>
  <c r="G2375" i="64" s="1"/>
  <c r="G2401" i="64" s="1"/>
  <c r="T2330" i="64"/>
  <c r="U2330" i="64"/>
  <c r="V2330" i="64"/>
  <c r="W2330" i="64"/>
  <c r="X2330" i="64"/>
  <c r="Y2330" i="64"/>
  <c r="Z2330" i="64"/>
  <c r="AA2330" i="64"/>
  <c r="AB2330" i="64"/>
  <c r="AC2330" i="64"/>
  <c r="AD2330" i="64"/>
  <c r="AE2330" i="64"/>
  <c r="AF2330" i="64"/>
  <c r="AG2330" i="64"/>
  <c r="AH2330" i="64"/>
  <c r="AI2330" i="64"/>
  <c r="AJ2330" i="64"/>
  <c r="AK2330" i="64"/>
  <c r="AL2330" i="64"/>
  <c r="AM2330" i="64"/>
  <c r="AN2330" i="64"/>
  <c r="AO2330" i="64"/>
  <c r="AP2330" i="64"/>
  <c r="AQ2330" i="64"/>
  <c r="AR2330" i="64"/>
  <c r="AS2330" i="64"/>
  <c r="AT2330" i="64"/>
  <c r="AU2330" i="64"/>
  <c r="AV2330" i="64"/>
  <c r="AW2330" i="64"/>
  <c r="AX2330" i="64"/>
  <c r="AY2330" i="64"/>
  <c r="AZ2330" i="64"/>
  <c r="BA2330" i="64"/>
  <c r="BB2330" i="64"/>
  <c r="BC2330" i="64"/>
  <c r="BD2330" i="64"/>
  <c r="BE2330" i="64"/>
  <c r="BF2330" i="64"/>
  <c r="BG2330" i="64"/>
  <c r="BH2330" i="64"/>
  <c r="BI2330" i="64"/>
  <c r="BJ2330" i="64"/>
  <c r="BK2330" i="64"/>
  <c r="BL2330" i="64"/>
  <c r="BM2330" i="64"/>
  <c r="BN2330" i="64"/>
  <c r="BO2330" i="64"/>
  <c r="BP2330" i="64"/>
  <c r="BQ2330" i="64"/>
  <c r="BR2330" i="64"/>
  <c r="BS2330" i="64"/>
  <c r="BT2330" i="64"/>
  <c r="BU2330" i="64"/>
  <c r="BV2330" i="64"/>
  <c r="BW2330" i="64"/>
  <c r="BX2330" i="64"/>
  <c r="BY2330" i="64"/>
  <c r="BZ2330" i="64"/>
  <c r="CA2330" i="64"/>
  <c r="CB2330" i="64"/>
  <c r="CC2330" i="64"/>
  <c r="CD2330" i="64"/>
  <c r="CE2330" i="64"/>
  <c r="CF2330" i="64"/>
  <c r="CG2330" i="64"/>
  <c r="CH2330" i="64"/>
  <c r="CI2330" i="64"/>
  <c r="CJ2330" i="64"/>
  <c r="CK2330" i="64"/>
  <c r="CL2330" i="64"/>
  <c r="S2330" i="64"/>
  <c r="T2329" i="64"/>
  <c r="U2329" i="64"/>
  <c r="V2329" i="64"/>
  <c r="W2329" i="64"/>
  <c r="X2329" i="64"/>
  <c r="Y2329" i="64"/>
  <c r="Z2329" i="64"/>
  <c r="AA2329" i="64"/>
  <c r="AB2329" i="64"/>
  <c r="AC2329" i="64"/>
  <c r="AD2329" i="64"/>
  <c r="AE2329" i="64"/>
  <c r="AF2329" i="64"/>
  <c r="AG2329" i="64"/>
  <c r="AH2329" i="64"/>
  <c r="AI2329" i="64"/>
  <c r="AJ2329" i="64"/>
  <c r="AK2329" i="64"/>
  <c r="AL2329" i="64"/>
  <c r="AM2329" i="64"/>
  <c r="AN2329" i="64"/>
  <c r="AO2329" i="64"/>
  <c r="AP2329" i="64"/>
  <c r="AQ2329" i="64"/>
  <c r="AR2329" i="64"/>
  <c r="AS2329" i="64"/>
  <c r="AT2329" i="64"/>
  <c r="AU2329" i="64"/>
  <c r="AV2329" i="64"/>
  <c r="AW2329" i="64"/>
  <c r="AX2329" i="64"/>
  <c r="AY2329" i="64"/>
  <c r="AZ2329" i="64"/>
  <c r="BA2329" i="64"/>
  <c r="BB2329" i="64"/>
  <c r="BC2329" i="64"/>
  <c r="BD2329" i="64"/>
  <c r="BE2329" i="64"/>
  <c r="BF2329" i="64"/>
  <c r="BG2329" i="64"/>
  <c r="BH2329" i="64"/>
  <c r="BI2329" i="64"/>
  <c r="BJ2329" i="64"/>
  <c r="BK2329" i="64"/>
  <c r="BL2329" i="64"/>
  <c r="BM2329" i="64"/>
  <c r="BN2329" i="64"/>
  <c r="BO2329" i="64"/>
  <c r="BP2329" i="64"/>
  <c r="BQ2329" i="64"/>
  <c r="BR2329" i="64"/>
  <c r="BS2329" i="64"/>
  <c r="BT2329" i="64"/>
  <c r="BU2329" i="64"/>
  <c r="BV2329" i="64"/>
  <c r="BW2329" i="64"/>
  <c r="BX2329" i="64"/>
  <c r="BY2329" i="64"/>
  <c r="BZ2329" i="64"/>
  <c r="CA2329" i="64"/>
  <c r="CB2329" i="64"/>
  <c r="CC2329" i="64"/>
  <c r="CD2329" i="64"/>
  <c r="CE2329" i="64"/>
  <c r="CF2329" i="64"/>
  <c r="CG2329" i="64"/>
  <c r="CH2329" i="64"/>
  <c r="CI2329" i="64"/>
  <c r="CJ2329" i="64"/>
  <c r="CK2329" i="64"/>
  <c r="CL2329" i="64"/>
  <c r="S2329" i="64"/>
  <c r="G2328" i="64"/>
  <c r="G2325" i="64"/>
  <c r="G2326" i="64"/>
  <c r="G2327" i="64"/>
  <c r="G2330" i="64"/>
  <c r="G2324" i="64"/>
  <c r="S2304" i="64"/>
  <c r="T2304" i="64"/>
  <c r="U2304" i="64"/>
  <c r="V2304" i="64"/>
  <c r="W2304" i="64"/>
  <c r="X2304" i="64"/>
  <c r="Y2304" i="64"/>
  <c r="Z2304" i="64"/>
  <c r="AA2304" i="64"/>
  <c r="AB2304" i="64"/>
  <c r="AC2304" i="64"/>
  <c r="AD2304" i="64"/>
  <c r="AE2304" i="64"/>
  <c r="AF2304" i="64"/>
  <c r="AG2304" i="64"/>
  <c r="AH2304" i="64"/>
  <c r="AI2304" i="64"/>
  <c r="AJ2304" i="64"/>
  <c r="AK2304" i="64"/>
  <c r="AL2304" i="64"/>
  <c r="AM2304" i="64"/>
  <c r="AN2304" i="64"/>
  <c r="AO2304" i="64"/>
  <c r="AP2304" i="64"/>
  <c r="AQ2304" i="64"/>
  <c r="AR2304" i="64"/>
  <c r="AS2304" i="64"/>
  <c r="AT2304" i="64"/>
  <c r="AU2304" i="64"/>
  <c r="AV2304" i="64"/>
  <c r="AW2304" i="64"/>
  <c r="AX2304" i="64"/>
  <c r="AY2304" i="64"/>
  <c r="AZ2304" i="64"/>
  <c r="BA2304" i="64"/>
  <c r="BB2304" i="64"/>
  <c r="BC2304" i="64"/>
  <c r="BD2304" i="64"/>
  <c r="BE2304" i="64"/>
  <c r="BF2304" i="64"/>
  <c r="BG2304" i="64"/>
  <c r="BH2304" i="64"/>
  <c r="BI2304" i="64"/>
  <c r="BJ2304" i="64"/>
  <c r="BK2304" i="64"/>
  <c r="BL2304" i="64"/>
  <c r="BM2304" i="64"/>
  <c r="BN2304" i="64"/>
  <c r="BO2304" i="64"/>
  <c r="BP2304" i="64"/>
  <c r="BQ2304" i="64"/>
  <c r="BR2304" i="64"/>
  <c r="BS2304" i="64"/>
  <c r="BT2304" i="64"/>
  <c r="BU2304" i="64"/>
  <c r="BV2304" i="64"/>
  <c r="BW2304" i="64"/>
  <c r="BX2304" i="64"/>
  <c r="BY2304" i="64"/>
  <c r="BZ2304" i="64"/>
  <c r="CA2304" i="64"/>
  <c r="CB2304" i="64"/>
  <c r="CC2304" i="64"/>
  <c r="CD2304" i="64"/>
  <c r="CE2304" i="64"/>
  <c r="CF2304" i="64"/>
  <c r="CG2304" i="64"/>
  <c r="CH2304" i="64"/>
  <c r="CI2304" i="64"/>
  <c r="CJ2304" i="64"/>
  <c r="CK2304" i="64"/>
  <c r="CL2304" i="64"/>
  <c r="G2305" i="64"/>
  <c r="G2302" i="64"/>
  <c r="G2300" i="64"/>
  <c r="G2301" i="64"/>
  <c r="G2304" i="64"/>
  <c r="G2298" i="64"/>
  <c r="G1625" i="64"/>
  <c r="G1623" i="64"/>
  <c r="G1624" i="64"/>
  <c r="G1627" i="64"/>
  <c r="G1628" i="64"/>
  <c r="G1629" i="64"/>
  <c r="G1622" i="64"/>
  <c r="CL1604" i="64"/>
  <c r="CK1604" i="64"/>
  <c r="CJ1604" i="64"/>
  <c r="CI1604" i="64"/>
  <c r="CH1604" i="64"/>
  <c r="CG1604" i="64"/>
  <c r="CF1604" i="64"/>
  <c r="CE1604" i="64"/>
  <c r="CD1604" i="64"/>
  <c r="CC1604" i="64"/>
  <c r="CB1604" i="64"/>
  <c r="CA1604" i="64"/>
  <c r="BZ1604" i="64"/>
  <c r="BY1604" i="64"/>
  <c r="BX1604" i="64"/>
  <c r="BW1604" i="64"/>
  <c r="BV1604" i="64"/>
  <c r="BU1604" i="64"/>
  <c r="BT1604" i="64"/>
  <c r="BS1604" i="64"/>
  <c r="BR1604" i="64"/>
  <c r="BQ1604" i="64"/>
  <c r="BP1604" i="64"/>
  <c r="BO1604" i="64"/>
  <c r="BN1604" i="64"/>
  <c r="BM1604" i="64"/>
  <c r="BL1604" i="64"/>
  <c r="BK1604" i="64"/>
  <c r="BJ1604" i="64"/>
  <c r="BI1604" i="64"/>
  <c r="BH1604" i="64"/>
  <c r="BG1604" i="64"/>
  <c r="BF1604" i="64"/>
  <c r="BE1604" i="64"/>
  <c r="BD1604" i="64"/>
  <c r="BC1604" i="64"/>
  <c r="BB1604" i="64"/>
  <c r="BA1604" i="64"/>
  <c r="AZ1604" i="64"/>
  <c r="AY1604" i="64"/>
  <c r="AX1604" i="64"/>
  <c r="AW1604" i="64"/>
  <c r="AV1604" i="64"/>
  <c r="AU1604" i="64"/>
  <c r="AT1604" i="64"/>
  <c r="AS1604" i="64"/>
  <c r="AR1604" i="64"/>
  <c r="AQ1604" i="64"/>
  <c r="AP1604" i="64"/>
  <c r="AO1604" i="64"/>
  <c r="AN1604" i="64"/>
  <c r="AM1604" i="64"/>
  <c r="AL1604" i="64"/>
  <c r="AK1604" i="64"/>
  <c r="AJ1604" i="64"/>
  <c r="AI1604" i="64"/>
  <c r="AH1604" i="64"/>
  <c r="AG1604" i="64"/>
  <c r="AF1604" i="64"/>
  <c r="AE1604" i="64"/>
  <c r="AD1604" i="64"/>
  <c r="AC1604" i="64"/>
  <c r="AB1604" i="64"/>
  <c r="AA1604" i="64"/>
  <c r="Z1604" i="64"/>
  <c r="Y1604" i="64"/>
  <c r="X1604" i="64"/>
  <c r="W1604" i="64"/>
  <c r="V1604" i="64"/>
  <c r="U1604" i="64"/>
  <c r="T1604" i="64"/>
  <c r="S1604" i="64"/>
  <c r="G1602" i="64"/>
  <c r="G1599" i="64"/>
  <c r="G1600" i="64"/>
  <c r="G1601" i="64"/>
  <c r="G1604" i="64"/>
  <c r="G1605" i="64"/>
  <c r="G1598" i="64"/>
  <c r="G1594" i="64" s="1"/>
  <c r="T1580" i="64"/>
  <c r="U1580" i="64"/>
  <c r="V1580" i="64"/>
  <c r="W1580" i="64"/>
  <c r="X1580" i="64"/>
  <c r="Y1580" i="64"/>
  <c r="Z1580" i="64"/>
  <c r="AA1580" i="64"/>
  <c r="AB1580" i="64"/>
  <c r="AC1580" i="64"/>
  <c r="AD1580" i="64"/>
  <c r="AE1580" i="64"/>
  <c r="AF1580" i="64"/>
  <c r="AG1580" i="64"/>
  <c r="AH1580" i="64"/>
  <c r="AI1580" i="64"/>
  <c r="AJ1580" i="64"/>
  <c r="AK1580" i="64"/>
  <c r="AL1580" i="64"/>
  <c r="AM1580" i="64"/>
  <c r="AN1580" i="64"/>
  <c r="AO1580" i="64"/>
  <c r="AP1580" i="64"/>
  <c r="AQ1580" i="64"/>
  <c r="AR1580" i="64"/>
  <c r="AS1580" i="64"/>
  <c r="AT1580" i="64"/>
  <c r="AU1580" i="64"/>
  <c r="AV1580" i="64"/>
  <c r="AW1580" i="64"/>
  <c r="AX1580" i="64"/>
  <c r="AY1580" i="64"/>
  <c r="AZ1580" i="64"/>
  <c r="BA1580" i="64"/>
  <c r="BB1580" i="64"/>
  <c r="BC1580" i="64"/>
  <c r="BD1580" i="64"/>
  <c r="BE1580" i="64"/>
  <c r="BF1580" i="64"/>
  <c r="BG1580" i="64"/>
  <c r="BH1580" i="64"/>
  <c r="BI1580" i="64"/>
  <c r="BJ1580" i="64"/>
  <c r="BK1580" i="64"/>
  <c r="BL1580" i="64"/>
  <c r="BM1580" i="64"/>
  <c r="BN1580" i="64"/>
  <c r="BO1580" i="64"/>
  <c r="BP1580" i="64"/>
  <c r="BQ1580" i="64"/>
  <c r="BR1580" i="64"/>
  <c r="BS1580" i="64"/>
  <c r="BT1580" i="64"/>
  <c r="BU1580" i="64"/>
  <c r="BV1580" i="64"/>
  <c r="BW1580" i="64"/>
  <c r="BX1580" i="64"/>
  <c r="BY1580" i="64"/>
  <c r="BZ1580" i="64"/>
  <c r="CA1580" i="64"/>
  <c r="CB1580" i="64"/>
  <c r="CC1580" i="64"/>
  <c r="CD1580" i="64"/>
  <c r="CE1580" i="64"/>
  <c r="CF1580" i="64"/>
  <c r="CG1580" i="64"/>
  <c r="CH1580" i="64"/>
  <c r="CI1580" i="64"/>
  <c r="CJ1580" i="64"/>
  <c r="CK1580" i="64"/>
  <c r="CL1580" i="64"/>
  <c r="T1581" i="64"/>
  <c r="U1581" i="64"/>
  <c r="V1581" i="64"/>
  <c r="W1581" i="64"/>
  <c r="X1581" i="64"/>
  <c r="Y1581" i="64"/>
  <c r="Z1581" i="64"/>
  <c r="AA1581" i="64"/>
  <c r="AB1581" i="64"/>
  <c r="AC1581" i="64"/>
  <c r="AD1581" i="64"/>
  <c r="AE1581" i="64"/>
  <c r="AF1581" i="64"/>
  <c r="AG1581" i="64"/>
  <c r="AH1581" i="64"/>
  <c r="AI1581" i="64"/>
  <c r="AJ1581" i="64"/>
  <c r="AK1581" i="64"/>
  <c r="AL1581" i="64"/>
  <c r="AM1581" i="64"/>
  <c r="AN1581" i="64"/>
  <c r="AO1581" i="64"/>
  <c r="AP1581" i="64"/>
  <c r="AQ1581" i="64"/>
  <c r="AR1581" i="64"/>
  <c r="AS1581" i="64"/>
  <c r="AT1581" i="64"/>
  <c r="AU1581" i="64"/>
  <c r="AV1581" i="64"/>
  <c r="AW1581" i="64"/>
  <c r="AX1581" i="64"/>
  <c r="AY1581" i="64"/>
  <c r="AZ1581" i="64"/>
  <c r="BA1581" i="64"/>
  <c r="BB1581" i="64"/>
  <c r="BC1581" i="64"/>
  <c r="BD1581" i="64"/>
  <c r="BE1581" i="64"/>
  <c r="BF1581" i="64"/>
  <c r="BG1581" i="64"/>
  <c r="BH1581" i="64"/>
  <c r="BI1581" i="64"/>
  <c r="BJ1581" i="64"/>
  <c r="BK1581" i="64"/>
  <c r="BL1581" i="64"/>
  <c r="BM1581" i="64"/>
  <c r="BN1581" i="64"/>
  <c r="BO1581" i="64"/>
  <c r="BP1581" i="64"/>
  <c r="BQ1581" i="64"/>
  <c r="BR1581" i="64"/>
  <c r="BS1581" i="64"/>
  <c r="BT1581" i="64"/>
  <c r="BU1581" i="64"/>
  <c r="BV1581" i="64"/>
  <c r="BW1581" i="64"/>
  <c r="BX1581" i="64"/>
  <c r="BY1581" i="64"/>
  <c r="BZ1581" i="64"/>
  <c r="CA1581" i="64"/>
  <c r="CB1581" i="64"/>
  <c r="CC1581" i="64"/>
  <c r="CD1581" i="64"/>
  <c r="CE1581" i="64"/>
  <c r="CF1581" i="64"/>
  <c r="CG1581" i="64"/>
  <c r="CH1581" i="64"/>
  <c r="CI1581" i="64"/>
  <c r="CJ1581" i="64"/>
  <c r="CK1581" i="64"/>
  <c r="CL1581" i="64"/>
  <c r="S1581" i="64"/>
  <c r="S1580" i="64"/>
  <c r="G1578" i="64"/>
  <c r="G1575" i="64"/>
  <c r="G1576" i="64"/>
  <c r="G1577" i="64"/>
  <c r="G1580" i="64"/>
  <c r="G1581" i="64"/>
  <c r="G1574" i="64"/>
  <c r="G1547" i="64"/>
  <c r="CL1549" i="64"/>
  <c r="CK1549" i="64"/>
  <c r="CJ1549" i="64"/>
  <c r="CI1549" i="64"/>
  <c r="CH1549" i="64"/>
  <c r="CG1549" i="64"/>
  <c r="CF1549" i="64"/>
  <c r="CE1549" i="64"/>
  <c r="CD1549" i="64"/>
  <c r="CC1549" i="64"/>
  <c r="CB1549" i="64"/>
  <c r="CA1549" i="64"/>
  <c r="BZ1549" i="64"/>
  <c r="BY1549" i="64"/>
  <c r="BX1549" i="64"/>
  <c r="BW1549" i="64"/>
  <c r="BV1549" i="64"/>
  <c r="BU1549" i="64"/>
  <c r="BT1549" i="64"/>
  <c r="BS1549" i="64"/>
  <c r="BR1549" i="64"/>
  <c r="BQ1549" i="64"/>
  <c r="BP1549" i="64"/>
  <c r="BO1549" i="64"/>
  <c r="BN1549" i="64"/>
  <c r="BM1549" i="64"/>
  <c r="BL1549" i="64"/>
  <c r="BK1549" i="64"/>
  <c r="BJ1549" i="64"/>
  <c r="BI1549" i="64"/>
  <c r="BH1549" i="64"/>
  <c r="BG1549" i="64"/>
  <c r="BF1549" i="64"/>
  <c r="BE1549" i="64"/>
  <c r="BD1549" i="64"/>
  <c r="BC1549" i="64"/>
  <c r="BB1549" i="64"/>
  <c r="BA1549" i="64"/>
  <c r="AZ1549" i="64"/>
  <c r="AY1549" i="64"/>
  <c r="AX1549" i="64"/>
  <c r="AW1549" i="64"/>
  <c r="AV1549" i="64"/>
  <c r="AU1549" i="64"/>
  <c r="AT1549" i="64"/>
  <c r="AS1549" i="64"/>
  <c r="AR1549" i="64"/>
  <c r="AQ1549" i="64"/>
  <c r="AP1549" i="64"/>
  <c r="AO1549" i="64"/>
  <c r="AN1549" i="64"/>
  <c r="AM1549" i="64"/>
  <c r="AL1549" i="64"/>
  <c r="AK1549" i="64"/>
  <c r="AJ1549" i="64"/>
  <c r="AI1549" i="64"/>
  <c r="AH1549" i="64"/>
  <c r="AG1549" i="64"/>
  <c r="AF1549" i="64"/>
  <c r="AE1549" i="64"/>
  <c r="AD1549" i="64"/>
  <c r="AC1549" i="64"/>
  <c r="AB1549" i="64"/>
  <c r="AA1549" i="64"/>
  <c r="Z1549" i="64"/>
  <c r="Y1549" i="64"/>
  <c r="X1549" i="64"/>
  <c r="W1549" i="64"/>
  <c r="V1549" i="64"/>
  <c r="U1549" i="64"/>
  <c r="T1549" i="64"/>
  <c r="S1549" i="64"/>
  <c r="G1544" i="64"/>
  <c r="G1545" i="64"/>
  <c r="G1546" i="64"/>
  <c r="G1549" i="64"/>
  <c r="G1550" i="64"/>
  <c r="G1543" i="64"/>
  <c r="G1524"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527"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1526" i="64"/>
  <c r="G1521" i="64"/>
  <c r="G1506" i="64" s="1"/>
  <c r="G1522" i="64"/>
  <c r="G1523" i="64"/>
  <c r="G1526" i="64"/>
  <c r="G1527" i="64"/>
  <c r="G1520" i="64"/>
  <c r="G1492" i="64"/>
  <c r="T1494" i="64"/>
  <c r="U1494" i="64"/>
  <c r="V1494" i="64"/>
  <c r="W1494" i="64"/>
  <c r="X1494" i="64"/>
  <c r="Y1494" i="64"/>
  <c r="Z1494" i="64"/>
  <c r="AA1494" i="64"/>
  <c r="AB1494" i="64"/>
  <c r="AC1494" i="64"/>
  <c r="AD1494" i="64"/>
  <c r="AE1494" i="64"/>
  <c r="AF1494" i="64"/>
  <c r="AG1494" i="64"/>
  <c r="AH1494" i="64"/>
  <c r="AI1494" i="64"/>
  <c r="AJ1494" i="64"/>
  <c r="AK1494" i="64"/>
  <c r="AL1494" i="64"/>
  <c r="AM1494" i="64"/>
  <c r="AN1494" i="64"/>
  <c r="AO1494" i="64"/>
  <c r="AP1494" i="64"/>
  <c r="AQ1494" i="64"/>
  <c r="AR1494" i="64"/>
  <c r="AS1494" i="64"/>
  <c r="AT1494" i="64"/>
  <c r="AU1494" i="64"/>
  <c r="AV1494" i="64"/>
  <c r="AW1494" i="64"/>
  <c r="AX1494" i="64"/>
  <c r="AY1494" i="64"/>
  <c r="AZ1494" i="64"/>
  <c r="BA1494" i="64"/>
  <c r="BB1494" i="64"/>
  <c r="BC1494" i="64"/>
  <c r="BD1494" i="64"/>
  <c r="BE1494" i="64"/>
  <c r="BF1494" i="64"/>
  <c r="BG1494" i="64"/>
  <c r="BH1494" i="64"/>
  <c r="BI1494" i="64"/>
  <c r="BJ1494" i="64"/>
  <c r="BK1494" i="64"/>
  <c r="BL1494" i="64"/>
  <c r="BM1494" i="64"/>
  <c r="BN1494" i="64"/>
  <c r="BO1494" i="64"/>
  <c r="BP1494" i="64"/>
  <c r="BQ1494" i="64"/>
  <c r="BR1494" i="64"/>
  <c r="BS1494" i="64"/>
  <c r="BT1494" i="64"/>
  <c r="BU1494" i="64"/>
  <c r="BV1494" i="64"/>
  <c r="BW1494" i="64"/>
  <c r="BX1494" i="64"/>
  <c r="BY1494" i="64"/>
  <c r="BZ1494" i="64"/>
  <c r="CA1494" i="64"/>
  <c r="CB1494" i="64"/>
  <c r="CC1494" i="64"/>
  <c r="CD1494" i="64"/>
  <c r="CE1494" i="64"/>
  <c r="CF1494" i="64"/>
  <c r="CG1494" i="64"/>
  <c r="CH1494" i="64"/>
  <c r="CI1494" i="64"/>
  <c r="CJ1494" i="64"/>
  <c r="CK1494" i="64"/>
  <c r="CL1494" i="64"/>
  <c r="S1494" i="64"/>
  <c r="G1489" i="64"/>
  <c r="G1490" i="64"/>
  <c r="G1491" i="64"/>
  <c r="G1494" i="64"/>
  <c r="G1495" i="64"/>
  <c r="G1488" i="64"/>
  <c r="T1700" i="64"/>
  <c r="U1700" i="64"/>
  <c r="V1700" i="64"/>
  <c r="W1700" i="64"/>
  <c r="X1700" i="64"/>
  <c r="Y1700" i="64"/>
  <c r="Z1700" i="64"/>
  <c r="AA1700" i="64"/>
  <c r="AB1700" i="64"/>
  <c r="AC1700" i="64"/>
  <c r="AD1700" i="64"/>
  <c r="AE1700" i="64"/>
  <c r="AF1700" i="64"/>
  <c r="AG1700" i="64"/>
  <c r="AH1700" i="64"/>
  <c r="AI1700" i="64"/>
  <c r="AJ1700" i="64"/>
  <c r="AK1700" i="64"/>
  <c r="AL1700" i="64"/>
  <c r="AM1700" i="64"/>
  <c r="AN1700" i="64"/>
  <c r="AO1700" i="64"/>
  <c r="AP1700" i="64"/>
  <c r="AQ1700" i="64"/>
  <c r="AR1700" i="64"/>
  <c r="AS1700" i="64"/>
  <c r="AT1700" i="64"/>
  <c r="AU1700" i="64"/>
  <c r="AV1700" i="64"/>
  <c r="AW1700" i="64"/>
  <c r="AX1700" i="64"/>
  <c r="AY1700" i="64"/>
  <c r="AZ1700" i="64"/>
  <c r="BA1700" i="64"/>
  <c r="BB1700" i="64"/>
  <c r="BC1700" i="64"/>
  <c r="BD1700" i="64"/>
  <c r="BE1700" i="64"/>
  <c r="BF1700" i="64"/>
  <c r="BG1700" i="64"/>
  <c r="BH1700" i="64"/>
  <c r="BI1700" i="64"/>
  <c r="BJ1700" i="64"/>
  <c r="BK1700" i="64"/>
  <c r="BL1700" i="64"/>
  <c r="BM1700" i="64"/>
  <c r="BN1700" i="64"/>
  <c r="BO1700" i="64"/>
  <c r="BP1700" i="64"/>
  <c r="BQ1700" i="64"/>
  <c r="BR1700" i="64"/>
  <c r="BS1700" i="64"/>
  <c r="BT1700" i="64"/>
  <c r="BU1700" i="64"/>
  <c r="BV1700" i="64"/>
  <c r="BW1700" i="64"/>
  <c r="BX1700" i="64"/>
  <c r="BY1700" i="64"/>
  <c r="BZ1700" i="64"/>
  <c r="CA1700" i="64"/>
  <c r="CB1700" i="64"/>
  <c r="CC1700" i="64"/>
  <c r="CD1700" i="64"/>
  <c r="CE1700" i="64"/>
  <c r="CF1700" i="64"/>
  <c r="CG1700" i="64"/>
  <c r="CH1700" i="64"/>
  <c r="CI1700" i="64"/>
  <c r="CJ1700" i="64"/>
  <c r="CK1700" i="64"/>
  <c r="CL1700" i="64"/>
  <c r="S1700" i="64"/>
  <c r="G1698" i="64"/>
  <c r="G985" i="64"/>
  <c r="G1695" i="64"/>
  <c r="G1696" i="64"/>
  <c r="G1697" i="64"/>
  <c r="G1700" i="64"/>
  <c r="G1701" i="64"/>
  <c r="G1694" i="64"/>
  <c r="S2430" i="64"/>
  <c r="CL2430" i="64"/>
  <c r="CK2430" i="64"/>
  <c r="CJ2430" i="64"/>
  <c r="CI2430" i="64"/>
  <c r="CH2430" i="64"/>
  <c r="CG2430" i="64"/>
  <c r="CF2430" i="64"/>
  <c r="CE2430" i="64"/>
  <c r="CD2430" i="64"/>
  <c r="CC2430" i="64"/>
  <c r="CB2430" i="64"/>
  <c r="CA2430" i="64"/>
  <c r="BZ2430" i="64"/>
  <c r="BY2430" i="64"/>
  <c r="BX2430" i="64"/>
  <c r="BW2430" i="64"/>
  <c r="BV2430" i="64"/>
  <c r="BU2430" i="64"/>
  <c r="BT2430" i="64"/>
  <c r="BS2430" i="64"/>
  <c r="BR2430" i="64"/>
  <c r="BQ2430" i="64"/>
  <c r="BP2430" i="64"/>
  <c r="BO2430" i="64"/>
  <c r="BN2430" i="64"/>
  <c r="BM2430" i="64"/>
  <c r="BL2430" i="64"/>
  <c r="BK2430" i="64"/>
  <c r="BJ2430" i="64"/>
  <c r="BI2430" i="64"/>
  <c r="BH2430" i="64"/>
  <c r="BG2430" i="64"/>
  <c r="BF2430" i="64"/>
  <c r="BE2430" i="64"/>
  <c r="BD2430" i="64"/>
  <c r="BC2430" i="64"/>
  <c r="BB2430" i="64"/>
  <c r="BA2430" i="64"/>
  <c r="AZ2430" i="64"/>
  <c r="AY2430" i="64"/>
  <c r="AX2430" i="64"/>
  <c r="AW2430" i="64"/>
  <c r="AV2430" i="64"/>
  <c r="AU2430" i="64"/>
  <c r="AT2430" i="64"/>
  <c r="AS2430" i="64"/>
  <c r="AR2430" i="64"/>
  <c r="AQ2430" i="64"/>
  <c r="AP2430" i="64"/>
  <c r="AO2430" i="64"/>
  <c r="AN2430" i="64"/>
  <c r="AM2430" i="64"/>
  <c r="AL2430" i="64"/>
  <c r="AK2430" i="64"/>
  <c r="AJ2430" i="64"/>
  <c r="AI2430" i="64"/>
  <c r="AH2430" i="64"/>
  <c r="AG2430" i="64"/>
  <c r="AF2430" i="64"/>
  <c r="AE2430" i="64"/>
  <c r="AD2430" i="64"/>
  <c r="AC2430" i="64"/>
  <c r="AB2430" i="64"/>
  <c r="AA2430" i="64"/>
  <c r="Z2430" i="64"/>
  <c r="Y2430" i="64"/>
  <c r="X2430" i="64"/>
  <c r="W2430" i="64"/>
  <c r="V2430" i="64"/>
  <c r="U2430" i="64"/>
  <c r="T2430" i="64"/>
  <c r="G2428" i="64"/>
  <c r="G2425" i="64"/>
  <c r="G2426" i="64"/>
  <c r="G2427" i="64"/>
  <c r="G2430" i="64"/>
  <c r="G2431" i="64"/>
  <c r="G2424" i="64"/>
  <c r="G1469" i="64"/>
  <c r="CL1471" i="64"/>
  <c r="CK1471" i="64"/>
  <c r="CJ1471" i="64"/>
  <c r="CI1471" i="64"/>
  <c r="CH1471" i="64"/>
  <c r="CG1471" i="64"/>
  <c r="CF1471" i="64"/>
  <c r="CE1471" i="64"/>
  <c r="CD1471" i="64"/>
  <c r="CC1471" i="64"/>
  <c r="CB1471" i="64"/>
  <c r="CA1471" i="64"/>
  <c r="BZ1471" i="64"/>
  <c r="BY1471" i="64"/>
  <c r="BX1471" i="64"/>
  <c r="BW1471" i="64"/>
  <c r="BV1471" i="64"/>
  <c r="BU1471" i="64"/>
  <c r="BT1471" i="64"/>
  <c r="BS1471" i="64"/>
  <c r="BR1471" i="64"/>
  <c r="BQ1471" i="64"/>
  <c r="BP1471" i="64"/>
  <c r="BO1471" i="64"/>
  <c r="BN1471" i="64"/>
  <c r="BM1471" i="64"/>
  <c r="BL1471" i="64"/>
  <c r="BK1471" i="64"/>
  <c r="BJ1471" i="64"/>
  <c r="BI1471" i="64"/>
  <c r="BH1471" i="64"/>
  <c r="BG1471" i="64"/>
  <c r="BF1471" i="64"/>
  <c r="BE1471" i="64"/>
  <c r="BD1471" i="64"/>
  <c r="BC1471" i="64"/>
  <c r="BB1471" i="64"/>
  <c r="BA1471" i="64"/>
  <c r="AZ1471" i="64"/>
  <c r="AY1471" i="64"/>
  <c r="AX1471" i="64"/>
  <c r="AW1471" i="64"/>
  <c r="AV1471" i="64"/>
  <c r="AU1471" i="64"/>
  <c r="AT1471" i="64"/>
  <c r="AS1471" i="64"/>
  <c r="AR1471" i="64"/>
  <c r="AQ1471" i="64"/>
  <c r="AP1471" i="64"/>
  <c r="AO1471" i="64"/>
  <c r="AN1471" i="64"/>
  <c r="AM1471" i="64"/>
  <c r="AL1471" i="64"/>
  <c r="AK1471" i="64"/>
  <c r="AJ1471" i="64"/>
  <c r="AI1471" i="64"/>
  <c r="AH1471" i="64"/>
  <c r="AG1471" i="64"/>
  <c r="AF1471" i="64"/>
  <c r="AE1471" i="64"/>
  <c r="AD1471" i="64"/>
  <c r="AC1471" i="64"/>
  <c r="AB1471" i="64"/>
  <c r="AA1471" i="64"/>
  <c r="Z1471" i="64"/>
  <c r="Y1471" i="64"/>
  <c r="X1471" i="64"/>
  <c r="W1471" i="64"/>
  <c r="V1471" i="64"/>
  <c r="U1471" i="64"/>
  <c r="T1471" i="64"/>
  <c r="S1471" i="64"/>
  <c r="G1427" i="64"/>
  <c r="G1466" i="64"/>
  <c r="G1467" i="64"/>
  <c r="G1468" i="64"/>
  <c r="G1471" i="64"/>
  <c r="G1472" i="64"/>
  <c r="G1465" i="64"/>
  <c r="T1427" i="64"/>
  <c r="U1427" i="64"/>
  <c r="V1427" i="64"/>
  <c r="W1427" i="64"/>
  <c r="X1427" i="64"/>
  <c r="Y1427" i="64"/>
  <c r="Z1427" i="64"/>
  <c r="AA1427" i="64"/>
  <c r="AB1427" i="64"/>
  <c r="AC1427" i="64"/>
  <c r="AD1427" i="64"/>
  <c r="AE1427" i="64"/>
  <c r="AF1427" i="64"/>
  <c r="AG1427" i="64"/>
  <c r="AH1427" i="64"/>
  <c r="AI1427" i="64"/>
  <c r="AJ1427" i="64"/>
  <c r="AK1427" i="64"/>
  <c r="AL1427" i="64"/>
  <c r="AM1427" i="64"/>
  <c r="AN1427" i="64"/>
  <c r="AO1427" i="64"/>
  <c r="AP1427" i="64"/>
  <c r="AQ1427" i="64"/>
  <c r="AR1427" i="64"/>
  <c r="AS1427" i="64"/>
  <c r="AT1427" i="64"/>
  <c r="AU1427" i="64"/>
  <c r="AV1427" i="64"/>
  <c r="AW1427" i="64"/>
  <c r="AX1427" i="64"/>
  <c r="AY1427" i="64"/>
  <c r="AZ1427" i="64"/>
  <c r="BA1427" i="64"/>
  <c r="BB1427" i="64"/>
  <c r="BC1427" i="64"/>
  <c r="BD1427" i="64"/>
  <c r="BE1427" i="64"/>
  <c r="BF1427" i="64"/>
  <c r="BG1427" i="64"/>
  <c r="BH1427" i="64"/>
  <c r="BI1427" i="64"/>
  <c r="BJ1427" i="64"/>
  <c r="BK1427" i="64"/>
  <c r="BL1427" i="64"/>
  <c r="BM1427" i="64"/>
  <c r="BN1427" i="64"/>
  <c r="BO1427" i="64"/>
  <c r="BP1427" i="64"/>
  <c r="BQ1427" i="64"/>
  <c r="BR1427" i="64"/>
  <c r="BS1427" i="64"/>
  <c r="BT1427" i="64"/>
  <c r="BU1427" i="64"/>
  <c r="BV1427" i="64"/>
  <c r="BW1427" i="64"/>
  <c r="BX1427" i="64"/>
  <c r="BY1427" i="64"/>
  <c r="BZ1427" i="64"/>
  <c r="CA1427" i="64"/>
  <c r="CB1427" i="64"/>
  <c r="CC1427" i="64"/>
  <c r="CD1427" i="64"/>
  <c r="CE1427" i="64"/>
  <c r="CF1427" i="64"/>
  <c r="CG1427" i="64"/>
  <c r="CH1427" i="64"/>
  <c r="CI1427" i="64"/>
  <c r="CJ1427" i="64"/>
  <c r="CK1427" i="64"/>
  <c r="CL1427" i="64"/>
  <c r="S1427" i="64"/>
  <c r="G1425" i="64"/>
  <c r="G1422" i="64"/>
  <c r="G1423" i="64"/>
  <c r="G1424" i="64"/>
  <c r="G1428" i="64"/>
  <c r="G1421" i="64"/>
  <c r="S1865" i="64"/>
  <c r="G1863" i="64"/>
  <c r="G1860" i="64"/>
  <c r="G1861" i="64"/>
  <c r="G1862" i="64"/>
  <c r="G1865" i="64"/>
  <c r="G1866" i="64"/>
  <c r="G1859" i="64"/>
  <c r="T1833" i="64"/>
  <c r="U1833" i="64"/>
  <c r="V1833" i="64"/>
  <c r="W1833" i="64"/>
  <c r="X1833" i="64"/>
  <c r="Y1833" i="64"/>
  <c r="Z1833" i="64"/>
  <c r="AA1833" i="64"/>
  <c r="AB1833" i="64"/>
  <c r="AC1833" i="64"/>
  <c r="AD1833" i="64"/>
  <c r="AE1833" i="64"/>
  <c r="AF1833" i="64"/>
  <c r="AG1833" i="64"/>
  <c r="AH1833" i="64"/>
  <c r="AI1833" i="64"/>
  <c r="AJ1833" i="64"/>
  <c r="AK1833" i="64"/>
  <c r="AL1833" i="64"/>
  <c r="AM1833" i="64"/>
  <c r="AN1833" i="64"/>
  <c r="AO1833" i="64"/>
  <c r="AP1833" i="64"/>
  <c r="AQ1833" i="64"/>
  <c r="AR1833" i="64"/>
  <c r="AS1833" i="64"/>
  <c r="AT1833" i="64"/>
  <c r="AU1833" i="64"/>
  <c r="AV1833" i="64"/>
  <c r="AW1833" i="64"/>
  <c r="AX1833" i="64"/>
  <c r="AY1833" i="64"/>
  <c r="AZ1833" i="64"/>
  <c r="BA1833" i="64"/>
  <c r="BB1833" i="64"/>
  <c r="BC1833" i="64"/>
  <c r="BD1833" i="64"/>
  <c r="BE1833" i="64"/>
  <c r="BF1833" i="64"/>
  <c r="BG1833" i="64"/>
  <c r="BH1833" i="64"/>
  <c r="BI1833" i="64"/>
  <c r="BJ1833" i="64"/>
  <c r="BK1833" i="64"/>
  <c r="BL1833" i="64"/>
  <c r="BM1833" i="64"/>
  <c r="BN1833" i="64"/>
  <c r="BO1833" i="64"/>
  <c r="BP1833" i="64"/>
  <c r="BQ1833" i="64"/>
  <c r="BR1833" i="64"/>
  <c r="BS1833" i="64"/>
  <c r="BT1833" i="64"/>
  <c r="BU1833" i="64"/>
  <c r="BV1833" i="64"/>
  <c r="BW1833" i="64"/>
  <c r="BX1833" i="64"/>
  <c r="BY1833" i="64"/>
  <c r="BZ1833" i="64"/>
  <c r="CA1833" i="64"/>
  <c r="CB1833" i="64"/>
  <c r="CC1833" i="64"/>
  <c r="CD1833" i="64"/>
  <c r="CE1833" i="64"/>
  <c r="CF1833" i="64"/>
  <c r="CG1833" i="64"/>
  <c r="CH1833" i="64"/>
  <c r="CI1833" i="64"/>
  <c r="CJ1833" i="64"/>
  <c r="CK1833" i="64"/>
  <c r="CL1833" i="64"/>
  <c r="S1833" i="64"/>
  <c r="G1831" i="64"/>
  <c r="G1828" i="64"/>
  <c r="G1829" i="64"/>
  <c r="G1830" i="64"/>
  <c r="G1833" i="64"/>
  <c r="G1834" i="64"/>
  <c r="G1827" i="64"/>
  <c r="T1801" i="64"/>
  <c r="U1801" i="64"/>
  <c r="V1801" i="64"/>
  <c r="W1801" i="64"/>
  <c r="X1801" i="64"/>
  <c r="Y1801" i="64"/>
  <c r="Z1801" i="64"/>
  <c r="AA1801" i="64"/>
  <c r="AB1801" i="64"/>
  <c r="AC1801" i="64"/>
  <c r="AD1801" i="64"/>
  <c r="AE1801" i="64"/>
  <c r="AF1801" i="64"/>
  <c r="AG1801" i="64"/>
  <c r="AH1801" i="64"/>
  <c r="AI1801" i="64"/>
  <c r="AJ1801" i="64"/>
  <c r="AK1801" i="64"/>
  <c r="AL1801" i="64"/>
  <c r="AM1801" i="64"/>
  <c r="AN1801" i="64"/>
  <c r="AO1801" i="64"/>
  <c r="AP1801" i="64"/>
  <c r="AQ1801" i="64"/>
  <c r="AR1801" i="64"/>
  <c r="AS1801" i="64"/>
  <c r="AT1801" i="64"/>
  <c r="AU1801" i="64"/>
  <c r="AV1801" i="64"/>
  <c r="AW1801" i="64"/>
  <c r="AX1801" i="64"/>
  <c r="AY1801" i="64"/>
  <c r="AZ1801" i="64"/>
  <c r="BA1801" i="64"/>
  <c r="BB1801" i="64"/>
  <c r="BC1801" i="64"/>
  <c r="BD1801" i="64"/>
  <c r="BE1801" i="64"/>
  <c r="BF1801" i="64"/>
  <c r="BG1801" i="64"/>
  <c r="BH1801" i="64"/>
  <c r="BI1801" i="64"/>
  <c r="BJ1801" i="64"/>
  <c r="BK1801" i="64"/>
  <c r="BL1801" i="64"/>
  <c r="BM1801" i="64"/>
  <c r="BN1801" i="64"/>
  <c r="BO1801" i="64"/>
  <c r="BP1801" i="64"/>
  <c r="BQ1801" i="64"/>
  <c r="BR1801" i="64"/>
  <c r="BS1801" i="64"/>
  <c r="BT1801" i="64"/>
  <c r="BU1801" i="64"/>
  <c r="BV1801" i="64"/>
  <c r="BW1801" i="64"/>
  <c r="BX1801" i="64"/>
  <c r="BY1801" i="64"/>
  <c r="BZ1801" i="64"/>
  <c r="CA1801" i="64"/>
  <c r="CB1801" i="64"/>
  <c r="CC1801" i="64"/>
  <c r="CD1801" i="64"/>
  <c r="CE1801" i="64"/>
  <c r="CF1801" i="64"/>
  <c r="CG1801" i="64"/>
  <c r="CH1801" i="64"/>
  <c r="CI1801" i="64"/>
  <c r="CJ1801" i="64"/>
  <c r="CK1801" i="64"/>
  <c r="CL1801" i="64"/>
  <c r="S1801" i="64"/>
  <c r="G1799" i="64"/>
  <c r="G1796" i="64"/>
  <c r="G1797" i="64"/>
  <c r="G1798" i="64"/>
  <c r="G1801" i="64"/>
  <c r="G1802" i="64"/>
  <c r="G1795" i="64"/>
  <c r="G1381" i="64"/>
  <c r="T1383" i="64"/>
  <c r="U1383" i="64"/>
  <c r="V1383" i="64"/>
  <c r="W1383" i="64"/>
  <c r="X1383" i="64"/>
  <c r="Y1383" i="64"/>
  <c r="Z1383" i="64"/>
  <c r="AA1383" i="64"/>
  <c r="AB1383" i="64"/>
  <c r="AC1383" i="64"/>
  <c r="AD1383" i="64"/>
  <c r="AE1383" i="64"/>
  <c r="AF1383" i="64"/>
  <c r="AG1383" i="64"/>
  <c r="AH1383" i="64"/>
  <c r="AI1383" i="64"/>
  <c r="AJ1383" i="64"/>
  <c r="AK1383" i="64"/>
  <c r="AL1383" i="64"/>
  <c r="AM1383" i="64"/>
  <c r="AN1383" i="64"/>
  <c r="AO1383" i="64"/>
  <c r="AP1383" i="64"/>
  <c r="AQ1383" i="64"/>
  <c r="AR1383" i="64"/>
  <c r="AS1383" i="64"/>
  <c r="AT1383" i="64"/>
  <c r="AU1383" i="64"/>
  <c r="AV1383" i="64"/>
  <c r="AW1383" i="64"/>
  <c r="AX1383" i="64"/>
  <c r="AY1383" i="64"/>
  <c r="AZ1383" i="64"/>
  <c r="BA1383" i="64"/>
  <c r="BB1383" i="64"/>
  <c r="BC1383" i="64"/>
  <c r="BD1383" i="64"/>
  <c r="BE1383" i="64"/>
  <c r="BF1383" i="64"/>
  <c r="BG1383" i="64"/>
  <c r="BH1383" i="64"/>
  <c r="BI1383" i="64"/>
  <c r="BJ1383" i="64"/>
  <c r="BK1383" i="64"/>
  <c r="BL1383" i="64"/>
  <c r="BM1383" i="64"/>
  <c r="BN1383" i="64"/>
  <c r="BO1383" i="64"/>
  <c r="BP1383" i="64"/>
  <c r="BQ1383" i="64"/>
  <c r="BR1383" i="64"/>
  <c r="BS1383" i="64"/>
  <c r="BT1383" i="64"/>
  <c r="BU1383" i="64"/>
  <c r="BV1383" i="64"/>
  <c r="BW1383" i="64"/>
  <c r="BX1383" i="64"/>
  <c r="BY1383" i="64"/>
  <c r="BZ1383" i="64"/>
  <c r="CA1383" i="64"/>
  <c r="CB1383" i="64"/>
  <c r="CC1383" i="64"/>
  <c r="CD1383" i="64"/>
  <c r="CE1383" i="64"/>
  <c r="CF1383" i="64"/>
  <c r="CG1383" i="64"/>
  <c r="CH1383" i="64"/>
  <c r="CI1383" i="64"/>
  <c r="CJ1383" i="64"/>
  <c r="CK1383" i="64"/>
  <c r="CL1383" i="64"/>
  <c r="S1383" i="64"/>
  <c r="G1378" i="64"/>
  <c r="G1379" i="64"/>
  <c r="G1380" i="64"/>
  <c r="G1383" i="64"/>
  <c r="G1384" i="64"/>
  <c r="G1377" i="64"/>
  <c r="T1347" i="64"/>
  <c r="U1347" i="64"/>
  <c r="V1347" i="64"/>
  <c r="W1347" i="64"/>
  <c r="X1347" i="64"/>
  <c r="Y1347" i="64"/>
  <c r="Z1347" i="64"/>
  <c r="AA1347" i="64"/>
  <c r="AB1347" i="64"/>
  <c r="AC1347" i="64"/>
  <c r="AD1347" i="64"/>
  <c r="AE1347" i="64"/>
  <c r="AF1347" i="64"/>
  <c r="AG1347" i="64"/>
  <c r="AH1347" i="64"/>
  <c r="AI1347" i="64"/>
  <c r="AJ1347" i="64"/>
  <c r="AK1347" i="64"/>
  <c r="AL1347" i="64"/>
  <c r="AM1347" i="64"/>
  <c r="AN1347" i="64"/>
  <c r="AO1347" i="64"/>
  <c r="AP1347" i="64"/>
  <c r="AQ1347" i="64"/>
  <c r="AR1347" i="64"/>
  <c r="AS1347" i="64"/>
  <c r="AT1347" i="64"/>
  <c r="AU1347" i="64"/>
  <c r="AV1347" i="64"/>
  <c r="AW1347" i="64"/>
  <c r="AX1347" i="64"/>
  <c r="AY1347" i="64"/>
  <c r="AZ1347" i="64"/>
  <c r="BA1347" i="64"/>
  <c r="BB1347" i="64"/>
  <c r="BC1347" i="64"/>
  <c r="BD1347" i="64"/>
  <c r="BE1347" i="64"/>
  <c r="BF1347" i="64"/>
  <c r="BG1347" i="64"/>
  <c r="BH1347" i="64"/>
  <c r="BI1347" i="64"/>
  <c r="BJ1347" i="64"/>
  <c r="BK1347" i="64"/>
  <c r="BL1347" i="64"/>
  <c r="BM1347" i="64"/>
  <c r="BN1347" i="64"/>
  <c r="BO1347" i="64"/>
  <c r="BP1347" i="64"/>
  <c r="BQ1347" i="64"/>
  <c r="BR1347" i="64"/>
  <c r="BS1347" i="64"/>
  <c r="BT1347" i="64"/>
  <c r="BU1347" i="64"/>
  <c r="BV1347" i="64"/>
  <c r="BW1347" i="64"/>
  <c r="BX1347" i="64"/>
  <c r="BY1347" i="64"/>
  <c r="BZ1347" i="64"/>
  <c r="CA1347" i="64"/>
  <c r="CB1347" i="64"/>
  <c r="CC1347" i="64"/>
  <c r="CD1347" i="64"/>
  <c r="CE1347" i="64"/>
  <c r="CF1347" i="64"/>
  <c r="CG1347" i="64"/>
  <c r="CH1347" i="64"/>
  <c r="CI1347" i="64"/>
  <c r="CJ1347" i="64"/>
  <c r="CK1347" i="64"/>
  <c r="CL1347" i="64"/>
  <c r="S1347" i="64"/>
  <c r="G1345" i="64"/>
  <c r="G1342" i="64"/>
  <c r="G1343" i="64"/>
  <c r="G1344" i="64"/>
  <c r="G1347" i="64"/>
  <c r="G1348" i="64"/>
  <c r="G1341" i="64"/>
  <c r="T1312" i="64"/>
  <c r="U1312" i="64"/>
  <c r="V1312" i="64"/>
  <c r="W1312" i="64"/>
  <c r="X1312" i="64"/>
  <c r="Y1312" i="64"/>
  <c r="Z1312" i="64"/>
  <c r="AA1312" i="64"/>
  <c r="AB1312" i="64"/>
  <c r="AC1312" i="64"/>
  <c r="AD1312" i="64"/>
  <c r="AE1312" i="64"/>
  <c r="AF1312" i="64"/>
  <c r="AG1312" i="64"/>
  <c r="AH1312" i="64"/>
  <c r="AI1312" i="64"/>
  <c r="AJ1312" i="64"/>
  <c r="AK1312" i="64"/>
  <c r="AL1312" i="64"/>
  <c r="AM1312" i="64"/>
  <c r="AN1312" i="64"/>
  <c r="AO1312" i="64"/>
  <c r="AP1312" i="64"/>
  <c r="AQ1312" i="64"/>
  <c r="AR1312" i="64"/>
  <c r="AS1312" i="64"/>
  <c r="AT1312" i="64"/>
  <c r="AU1312" i="64"/>
  <c r="AV1312" i="64"/>
  <c r="AW1312" i="64"/>
  <c r="AX1312" i="64"/>
  <c r="AY1312" i="64"/>
  <c r="AZ1312" i="64"/>
  <c r="BA1312" i="64"/>
  <c r="BB1312" i="64"/>
  <c r="BC1312" i="64"/>
  <c r="BD1312" i="64"/>
  <c r="BE1312" i="64"/>
  <c r="BF1312" i="64"/>
  <c r="BG1312" i="64"/>
  <c r="BH1312" i="64"/>
  <c r="BI1312" i="64"/>
  <c r="BJ1312" i="64"/>
  <c r="BK1312" i="64"/>
  <c r="BL1312" i="64"/>
  <c r="BM1312" i="64"/>
  <c r="BN1312" i="64"/>
  <c r="BO1312" i="64"/>
  <c r="BP1312" i="64"/>
  <c r="BQ1312" i="64"/>
  <c r="BR1312" i="64"/>
  <c r="BS1312" i="64"/>
  <c r="BT1312" i="64"/>
  <c r="BU1312" i="64"/>
  <c r="BV1312" i="64"/>
  <c r="BW1312" i="64"/>
  <c r="BX1312" i="64"/>
  <c r="BY1312" i="64"/>
  <c r="BZ1312" i="64"/>
  <c r="CA1312" i="64"/>
  <c r="CB1312" i="64"/>
  <c r="CC1312" i="64"/>
  <c r="CD1312" i="64"/>
  <c r="CE1312" i="64"/>
  <c r="CF1312" i="64"/>
  <c r="CG1312" i="64"/>
  <c r="CH1312" i="64"/>
  <c r="CI1312" i="64"/>
  <c r="CJ1312" i="64"/>
  <c r="CK1312" i="64"/>
  <c r="CL1312" i="64"/>
  <c r="S1312" i="64"/>
  <c r="G1310" i="64"/>
  <c r="G1307" i="64"/>
  <c r="G1308" i="64"/>
  <c r="G1309" i="64"/>
  <c r="G1312" i="64"/>
  <c r="G1313" i="64"/>
  <c r="G1306"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S1277" i="64"/>
  <c r="G1275" i="64"/>
  <c r="G1272" i="64"/>
  <c r="G1293" i="64" s="1"/>
  <c r="G1273" i="64"/>
  <c r="G1274" i="64"/>
  <c r="G1277" i="64"/>
  <c r="G1278" i="64"/>
  <c r="G1271" i="64"/>
  <c r="G1897" i="64"/>
  <c r="T1899" i="64"/>
  <c r="U1899" i="64"/>
  <c r="V1899" i="64"/>
  <c r="W1899" i="64"/>
  <c r="X1899" i="64"/>
  <c r="Y1899" i="64"/>
  <c r="Z1899" i="64"/>
  <c r="AA1899" i="64"/>
  <c r="AB1899" i="64"/>
  <c r="AC1899" i="64"/>
  <c r="AD1899" i="64"/>
  <c r="AE1899" i="64"/>
  <c r="AF1899" i="64"/>
  <c r="AG1899" i="64"/>
  <c r="AH1899" i="64"/>
  <c r="AI1899" i="64"/>
  <c r="AJ1899" i="64"/>
  <c r="AK1899" i="64"/>
  <c r="AL1899" i="64"/>
  <c r="AM1899" i="64"/>
  <c r="AN1899" i="64"/>
  <c r="AO1899" i="64"/>
  <c r="AP1899" i="64"/>
  <c r="AQ1899" i="64"/>
  <c r="AR1899" i="64"/>
  <c r="AS1899" i="64"/>
  <c r="AT1899" i="64"/>
  <c r="AU1899" i="64"/>
  <c r="AV1899" i="64"/>
  <c r="AW1899" i="64"/>
  <c r="AX1899" i="64"/>
  <c r="AY1899" i="64"/>
  <c r="AZ1899" i="64"/>
  <c r="BA1899" i="64"/>
  <c r="BB1899" i="64"/>
  <c r="BC1899" i="64"/>
  <c r="BD1899" i="64"/>
  <c r="BE1899" i="64"/>
  <c r="BF1899" i="64"/>
  <c r="BG1899" i="64"/>
  <c r="BH1899" i="64"/>
  <c r="BI1899" i="64"/>
  <c r="BJ1899" i="64"/>
  <c r="BK1899" i="64"/>
  <c r="BL1899" i="64"/>
  <c r="BM1899" i="64"/>
  <c r="BN1899" i="64"/>
  <c r="BO1899" i="64"/>
  <c r="BP1899" i="64"/>
  <c r="BQ1899" i="64"/>
  <c r="BR1899" i="64"/>
  <c r="BS1899" i="64"/>
  <c r="BT1899" i="64"/>
  <c r="BU1899" i="64"/>
  <c r="BV1899" i="64"/>
  <c r="BW1899" i="64"/>
  <c r="BX1899" i="64"/>
  <c r="BY1899" i="64"/>
  <c r="BZ1899" i="64"/>
  <c r="CA1899" i="64"/>
  <c r="CB1899" i="64"/>
  <c r="CC1899" i="64"/>
  <c r="CD1899" i="64"/>
  <c r="CE1899" i="64"/>
  <c r="CF1899" i="64"/>
  <c r="CG1899" i="64"/>
  <c r="CH1899" i="64"/>
  <c r="CI1899" i="64"/>
  <c r="CJ1899" i="64"/>
  <c r="CK1899" i="64"/>
  <c r="CL1899" i="64"/>
  <c r="S1899" i="64"/>
  <c r="G1894" i="64"/>
  <c r="G1895" i="64"/>
  <c r="G1896" i="64"/>
  <c r="G1899" i="64"/>
  <c r="G1900" i="64"/>
  <c r="G1893" i="64"/>
  <c r="T1933" i="64"/>
  <c r="U1933" i="64"/>
  <c r="V1933" i="64"/>
  <c r="W1933" i="64"/>
  <c r="X1933" i="64"/>
  <c r="Y1933" i="64"/>
  <c r="Z1933" i="64"/>
  <c r="AA1933" i="64"/>
  <c r="AB1933" i="64"/>
  <c r="AC1933" i="64"/>
  <c r="AD1933" i="64"/>
  <c r="AE1933" i="64"/>
  <c r="AF1933" i="64"/>
  <c r="AG1933" i="64"/>
  <c r="AH1933" i="64"/>
  <c r="AI1933" i="64"/>
  <c r="AJ1933" i="64"/>
  <c r="AK1933" i="64"/>
  <c r="AL1933" i="64"/>
  <c r="AM1933" i="64"/>
  <c r="AN1933" i="64"/>
  <c r="AO1933" i="64"/>
  <c r="AP1933" i="64"/>
  <c r="AQ1933" i="64"/>
  <c r="AR1933" i="64"/>
  <c r="AS1933" i="64"/>
  <c r="AT1933" i="64"/>
  <c r="AU1933" i="64"/>
  <c r="AV1933" i="64"/>
  <c r="AW1933" i="64"/>
  <c r="AX1933" i="64"/>
  <c r="AY1933" i="64"/>
  <c r="AZ1933" i="64"/>
  <c r="BA1933" i="64"/>
  <c r="BB1933" i="64"/>
  <c r="BC1933" i="64"/>
  <c r="BD1933" i="64"/>
  <c r="BE1933" i="64"/>
  <c r="BF1933" i="64"/>
  <c r="BG1933" i="64"/>
  <c r="BH1933" i="64"/>
  <c r="BI1933" i="64"/>
  <c r="BJ1933" i="64"/>
  <c r="BK1933" i="64"/>
  <c r="BL1933" i="64"/>
  <c r="BM1933" i="64"/>
  <c r="BN1933" i="64"/>
  <c r="BO1933" i="64"/>
  <c r="BP1933" i="64"/>
  <c r="BQ1933" i="64"/>
  <c r="BR1933" i="64"/>
  <c r="BS1933" i="64"/>
  <c r="BT1933" i="64"/>
  <c r="BU1933" i="64"/>
  <c r="BV1933" i="64"/>
  <c r="BW1933" i="64"/>
  <c r="BX1933" i="64"/>
  <c r="BY1933" i="64"/>
  <c r="BZ1933" i="64"/>
  <c r="CA1933" i="64"/>
  <c r="CB1933" i="64"/>
  <c r="CC1933" i="64"/>
  <c r="CD1933" i="64"/>
  <c r="CE1933" i="64"/>
  <c r="CF1933" i="64"/>
  <c r="CG1933" i="64"/>
  <c r="CH1933" i="64"/>
  <c r="CI1933" i="64"/>
  <c r="CJ1933" i="64"/>
  <c r="CK1933" i="64"/>
  <c r="CL1933" i="64"/>
  <c r="S1933" i="64"/>
  <c r="G1931" i="64"/>
  <c r="G1928" i="64"/>
  <c r="G1929" i="64"/>
  <c r="G1930" i="64"/>
  <c r="G1933" i="64"/>
  <c r="G1934" i="64"/>
  <c r="G1927" i="64"/>
  <c r="T1239" i="64"/>
  <c r="U1239" i="64"/>
  <c r="V1239" i="64"/>
  <c r="W1239" i="64"/>
  <c r="X1239" i="64"/>
  <c r="Y1239" i="64"/>
  <c r="Z1239" i="64"/>
  <c r="AA1239" i="64"/>
  <c r="AB1239" i="64"/>
  <c r="AC1239" i="64"/>
  <c r="AD1239" i="64"/>
  <c r="AE1239" i="64"/>
  <c r="AF1239" i="64"/>
  <c r="AG1239" i="64"/>
  <c r="AH1239" i="64"/>
  <c r="AI1239" i="64"/>
  <c r="AJ1239" i="64"/>
  <c r="AK1239" i="64"/>
  <c r="AL1239" i="64"/>
  <c r="AM1239" i="64"/>
  <c r="AN1239" i="64"/>
  <c r="AO1239" i="64"/>
  <c r="AP1239" i="64"/>
  <c r="AQ1239" i="64"/>
  <c r="AR1239" i="64"/>
  <c r="AS1239" i="64"/>
  <c r="AT1239" i="64"/>
  <c r="AU1239" i="64"/>
  <c r="AV1239" i="64"/>
  <c r="AW1239" i="64"/>
  <c r="AX1239" i="64"/>
  <c r="AY1239" i="64"/>
  <c r="AZ1239" i="64"/>
  <c r="BA1239" i="64"/>
  <c r="BB1239" i="64"/>
  <c r="BC1239" i="64"/>
  <c r="BD1239" i="64"/>
  <c r="BE1239" i="64"/>
  <c r="BF1239" i="64"/>
  <c r="BG1239" i="64"/>
  <c r="BH1239" i="64"/>
  <c r="BI1239" i="64"/>
  <c r="BJ1239" i="64"/>
  <c r="BK1239" i="64"/>
  <c r="BL1239" i="64"/>
  <c r="BM1239" i="64"/>
  <c r="BN1239" i="64"/>
  <c r="BO1239" i="64"/>
  <c r="BP1239" i="64"/>
  <c r="BQ1239" i="64"/>
  <c r="BR1239" i="64"/>
  <c r="BS1239" i="64"/>
  <c r="BT1239" i="64"/>
  <c r="BU1239" i="64"/>
  <c r="BV1239" i="64"/>
  <c r="BW1239" i="64"/>
  <c r="BX1239" i="64"/>
  <c r="BY1239" i="64"/>
  <c r="BZ1239" i="64"/>
  <c r="CA1239" i="64"/>
  <c r="CB1239" i="64"/>
  <c r="CC1239" i="64"/>
  <c r="CD1239" i="64"/>
  <c r="CE1239" i="64"/>
  <c r="CF1239" i="64"/>
  <c r="CG1239" i="64"/>
  <c r="CH1239" i="64"/>
  <c r="CI1239" i="64"/>
  <c r="CJ1239" i="64"/>
  <c r="CK1239" i="64"/>
  <c r="CL1239"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T1242" i="64"/>
  <c r="U1242" i="64"/>
  <c r="V1242" i="64"/>
  <c r="W1242" i="64"/>
  <c r="X1242" i="64"/>
  <c r="Y1242" i="64"/>
  <c r="Z1242" i="64"/>
  <c r="AA1242" i="64"/>
  <c r="AB1242" i="64"/>
  <c r="AC1242" i="64"/>
  <c r="AD1242" i="64"/>
  <c r="AE1242" i="64"/>
  <c r="AF1242" i="64"/>
  <c r="AG1242" i="64"/>
  <c r="AH1242" i="64"/>
  <c r="AI1242" i="64"/>
  <c r="AJ1242" i="64"/>
  <c r="AK1242" i="64"/>
  <c r="AL1242" i="64"/>
  <c r="AM1242" i="64"/>
  <c r="AN1242" i="64"/>
  <c r="AO1242" i="64"/>
  <c r="AP1242" i="64"/>
  <c r="AQ1242" i="64"/>
  <c r="AR1242" i="64"/>
  <c r="AS1242" i="64"/>
  <c r="AT1242" i="64"/>
  <c r="AU1242" i="64"/>
  <c r="AV1242" i="64"/>
  <c r="AW1242" i="64"/>
  <c r="AX1242" i="64"/>
  <c r="AY1242" i="64"/>
  <c r="AZ1242" i="64"/>
  <c r="BA1242" i="64"/>
  <c r="BB1242" i="64"/>
  <c r="BC1242" i="64"/>
  <c r="BD1242" i="64"/>
  <c r="BE1242" i="64"/>
  <c r="BF1242" i="64"/>
  <c r="BG1242" i="64"/>
  <c r="BH1242" i="64"/>
  <c r="BI1242" i="64"/>
  <c r="BJ1242" i="64"/>
  <c r="BK1242" i="64"/>
  <c r="BL1242" i="64"/>
  <c r="BM1242" i="64"/>
  <c r="BN1242" i="64"/>
  <c r="BO1242" i="64"/>
  <c r="BP1242" i="64"/>
  <c r="BQ1242" i="64"/>
  <c r="BR1242" i="64"/>
  <c r="BS1242" i="64"/>
  <c r="BT1242" i="64"/>
  <c r="BU1242" i="64"/>
  <c r="BV1242" i="64"/>
  <c r="BW1242" i="64"/>
  <c r="BX1242" i="64"/>
  <c r="BY1242" i="64"/>
  <c r="BZ1242" i="64"/>
  <c r="CA1242" i="64"/>
  <c r="CB1242" i="64"/>
  <c r="CC1242" i="64"/>
  <c r="CD1242" i="64"/>
  <c r="CE1242" i="64"/>
  <c r="CF1242" i="64"/>
  <c r="CG1242" i="64"/>
  <c r="CH1242" i="64"/>
  <c r="CI1242" i="64"/>
  <c r="CJ1242" i="64"/>
  <c r="CK1242" i="64"/>
  <c r="CL1242" i="64"/>
  <c r="S1242" i="64"/>
  <c r="S1241" i="64"/>
  <c r="G1239" i="64"/>
  <c r="G1236" i="64"/>
  <c r="G1230" i="64" s="1"/>
  <c r="G1237" i="64"/>
  <c r="G1238" i="64"/>
  <c r="G1241" i="64"/>
  <c r="G1242" i="64"/>
  <c r="G1235" i="64"/>
  <c r="T1169" i="64"/>
  <c r="U1169" i="64"/>
  <c r="V1169" i="64"/>
  <c r="W1169" i="64"/>
  <c r="X1169" i="64"/>
  <c r="Y1169" i="64"/>
  <c r="Z1169" i="64"/>
  <c r="AA1169" i="64"/>
  <c r="AB1169" i="64"/>
  <c r="AC1169" i="64"/>
  <c r="AD1169" i="64"/>
  <c r="AE1169" i="64"/>
  <c r="AF1169" i="64"/>
  <c r="AG1169" i="64"/>
  <c r="AH1169" i="64"/>
  <c r="AI1169" i="64"/>
  <c r="AJ1169" i="64"/>
  <c r="AK1169" i="64"/>
  <c r="AL1169" i="64"/>
  <c r="AM1169" i="64"/>
  <c r="AN1169" i="64"/>
  <c r="AO1169" i="64"/>
  <c r="AP1169" i="64"/>
  <c r="AQ1169" i="64"/>
  <c r="AR1169" i="64"/>
  <c r="AS1169" i="64"/>
  <c r="AT1169" i="64"/>
  <c r="AU1169" i="64"/>
  <c r="AV1169" i="64"/>
  <c r="AW1169" i="64"/>
  <c r="AX1169" i="64"/>
  <c r="AY1169" i="64"/>
  <c r="AZ1169" i="64"/>
  <c r="BA1169" i="64"/>
  <c r="BB1169" i="64"/>
  <c r="BC1169" i="64"/>
  <c r="BD1169" i="64"/>
  <c r="BE1169" i="64"/>
  <c r="BF1169" i="64"/>
  <c r="BG1169" i="64"/>
  <c r="BH1169" i="64"/>
  <c r="BI1169" i="64"/>
  <c r="BJ1169" i="64"/>
  <c r="BK1169" i="64"/>
  <c r="BL1169" i="64"/>
  <c r="BM1169" i="64"/>
  <c r="BN1169" i="64"/>
  <c r="BO1169" i="64"/>
  <c r="BP1169" i="64"/>
  <c r="BQ1169" i="64"/>
  <c r="BR1169" i="64"/>
  <c r="BS1169" i="64"/>
  <c r="BT1169" i="64"/>
  <c r="BU1169" i="64"/>
  <c r="BV1169" i="64"/>
  <c r="BW1169" i="64"/>
  <c r="BX1169" i="64"/>
  <c r="BY1169" i="64"/>
  <c r="BZ1169" i="64"/>
  <c r="CA1169" i="64"/>
  <c r="CB1169" i="64"/>
  <c r="CC1169" i="64"/>
  <c r="CD1169" i="64"/>
  <c r="CE1169" i="64"/>
  <c r="CF1169" i="64"/>
  <c r="CG1169" i="64"/>
  <c r="CH1169" i="64"/>
  <c r="CI1169" i="64"/>
  <c r="CJ1169" i="64"/>
  <c r="CK1169" i="64"/>
  <c r="CL1169" i="64"/>
  <c r="S1169" i="64"/>
  <c r="G1167" i="64"/>
  <c r="G1164" i="64"/>
  <c r="G1165" i="64"/>
  <c r="G1166" i="64"/>
  <c r="G1169" i="64"/>
  <c r="G1170" i="64"/>
  <c r="G1163" i="64"/>
  <c r="T1148" i="64"/>
  <c r="U1148" i="64"/>
  <c r="V1148" i="64"/>
  <c r="W1148" i="64"/>
  <c r="X1148" i="64"/>
  <c r="Y1148" i="64"/>
  <c r="Z1148" i="64"/>
  <c r="AA1148" i="64"/>
  <c r="AB1148" i="64"/>
  <c r="AC1148" i="64"/>
  <c r="AD1148" i="64"/>
  <c r="AE1148" i="64"/>
  <c r="AF1148" i="64"/>
  <c r="AG1148" i="64"/>
  <c r="AH1148" i="64"/>
  <c r="AI1148" i="64"/>
  <c r="AJ1148" i="64"/>
  <c r="AK1148" i="64"/>
  <c r="AL1148" i="64"/>
  <c r="AM1148" i="64"/>
  <c r="AN1148" i="64"/>
  <c r="AO1148" i="64"/>
  <c r="AP1148" i="64"/>
  <c r="AQ1148" i="64"/>
  <c r="AR1148" i="64"/>
  <c r="AS1148" i="64"/>
  <c r="AT1148" i="64"/>
  <c r="AU1148" i="64"/>
  <c r="AV1148" i="64"/>
  <c r="AW1148" i="64"/>
  <c r="AX1148" i="64"/>
  <c r="AY1148" i="64"/>
  <c r="AZ1148" i="64"/>
  <c r="BA1148" i="64"/>
  <c r="BB1148" i="64"/>
  <c r="BC1148" i="64"/>
  <c r="BD1148" i="64"/>
  <c r="BE1148" i="64"/>
  <c r="BF1148" i="64"/>
  <c r="BG1148" i="64"/>
  <c r="BH1148" i="64"/>
  <c r="BI1148" i="64"/>
  <c r="BJ1148" i="64"/>
  <c r="BK1148" i="64"/>
  <c r="BL1148" i="64"/>
  <c r="BM1148" i="64"/>
  <c r="BN1148" i="64"/>
  <c r="BO1148" i="64"/>
  <c r="BP1148" i="64"/>
  <c r="BQ1148" i="64"/>
  <c r="BR1148" i="64"/>
  <c r="BS1148" i="64"/>
  <c r="BT1148" i="64"/>
  <c r="BU1148" i="64"/>
  <c r="BV1148" i="64"/>
  <c r="BW1148" i="64"/>
  <c r="BX1148" i="64"/>
  <c r="BY1148" i="64"/>
  <c r="BZ1148" i="64"/>
  <c r="CA1148" i="64"/>
  <c r="CB1148" i="64"/>
  <c r="CC1148" i="64"/>
  <c r="CD1148" i="64"/>
  <c r="CE1148" i="64"/>
  <c r="CF1148" i="64"/>
  <c r="CG1148" i="64"/>
  <c r="CH1148" i="64"/>
  <c r="CI1148" i="64"/>
  <c r="CJ1148" i="64"/>
  <c r="CK1148" i="64"/>
  <c r="CL1148" i="64"/>
  <c r="S1148" i="64"/>
  <c r="S1147" i="64"/>
  <c r="G1145" i="64"/>
  <c r="G1142" i="64"/>
  <c r="G1143" i="64"/>
  <c r="G1144" i="64"/>
  <c r="G1147" i="64"/>
  <c r="G1148" i="64"/>
  <c r="G1141" i="64"/>
  <c r="G1121"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95" i="64"/>
  <c r="G993" i="64"/>
  <c r="G1118" i="64"/>
  <c r="G1119" i="64"/>
  <c r="G1120" i="64"/>
  <c r="G1123" i="64"/>
  <c r="G1124" i="64"/>
  <c r="G1117" i="64"/>
  <c r="G1115" i="64" s="1"/>
  <c r="G990" i="64"/>
  <c r="G991" i="64"/>
  <c r="G992" i="64"/>
  <c r="G995" i="64"/>
  <c r="G996" i="64"/>
  <c r="G989" i="64"/>
  <c r="T980" i="64"/>
  <c r="U980" i="64"/>
  <c r="V980" i="64"/>
  <c r="W980" i="64"/>
  <c r="X980" i="64"/>
  <c r="Y980" i="64"/>
  <c r="Z980" i="64"/>
  <c r="AA980" i="64"/>
  <c r="AB980" i="64"/>
  <c r="AC980" i="64"/>
  <c r="AD980" i="64"/>
  <c r="AE980" i="64"/>
  <c r="AF980" i="64"/>
  <c r="AG980" i="64"/>
  <c r="AH980" i="64"/>
  <c r="AI980" i="64"/>
  <c r="AJ980" i="64"/>
  <c r="AK980" i="64"/>
  <c r="AL980" i="64"/>
  <c r="AM980" i="64"/>
  <c r="AN980" i="64"/>
  <c r="AO980" i="64"/>
  <c r="AP980" i="64"/>
  <c r="AQ980" i="64"/>
  <c r="AR980" i="64"/>
  <c r="AS980" i="64"/>
  <c r="AT980" i="64"/>
  <c r="AU980" i="64"/>
  <c r="AV980" i="64"/>
  <c r="AW980" i="64"/>
  <c r="AX980" i="64"/>
  <c r="AY980" i="64"/>
  <c r="AZ980" i="64"/>
  <c r="BA980" i="64"/>
  <c r="BB980" i="64"/>
  <c r="BC980" i="64"/>
  <c r="BD980" i="64"/>
  <c r="BE980" i="64"/>
  <c r="BF980" i="64"/>
  <c r="BG980" i="64"/>
  <c r="BH980" i="64"/>
  <c r="BI980" i="64"/>
  <c r="BJ980" i="64"/>
  <c r="BK980" i="64"/>
  <c r="BL980" i="64"/>
  <c r="BM980" i="64"/>
  <c r="BN980" i="64"/>
  <c r="BO980" i="64"/>
  <c r="BP980" i="64"/>
  <c r="BQ980" i="64"/>
  <c r="BR980" i="64"/>
  <c r="BS980" i="64"/>
  <c r="BT980" i="64"/>
  <c r="BU980" i="64"/>
  <c r="BV980" i="64"/>
  <c r="BW980" i="64"/>
  <c r="BX980" i="64"/>
  <c r="BY980" i="64"/>
  <c r="BZ980" i="64"/>
  <c r="CA980" i="64"/>
  <c r="CB980" i="64"/>
  <c r="CC980" i="64"/>
  <c r="CD980" i="64"/>
  <c r="CE980" i="64"/>
  <c r="CF980" i="64"/>
  <c r="CG980" i="64"/>
  <c r="CH980" i="64"/>
  <c r="CI980" i="64"/>
  <c r="CJ980" i="64"/>
  <c r="CK980" i="64"/>
  <c r="CL980" i="64"/>
  <c r="S980" i="64"/>
  <c r="G902" i="64"/>
  <c r="G899" i="64"/>
  <c r="G895" i="64" s="1"/>
  <c r="G900" i="64"/>
  <c r="G901" i="64"/>
  <c r="G904" i="64"/>
  <c r="G905" i="64"/>
  <c r="G898" i="64"/>
  <c r="G896" i="64" s="1"/>
  <c r="G877" i="64"/>
  <c r="G878" i="64"/>
  <c r="G879" i="64"/>
  <c r="G880" i="64"/>
  <c r="G882" i="64"/>
  <c r="G883" i="64"/>
  <c r="G876" i="64"/>
  <c r="G603" i="64"/>
  <c r="G604" i="64"/>
  <c r="G605" i="64"/>
  <c r="G602" i="64"/>
  <c r="G598" i="64"/>
  <c r="G595" i="64"/>
  <c r="G594" i="64"/>
  <c r="G581" i="64"/>
  <c r="G580" i="64"/>
  <c r="G576" i="64"/>
  <c r="G571" i="64"/>
  <c r="G570" i="64"/>
  <c r="G551" i="64"/>
  <c r="G552" i="64"/>
  <c r="G553" i="64"/>
  <c r="G554" i="64"/>
  <c r="G555" i="64"/>
  <c r="G549" i="64"/>
  <c r="G547" i="64" s="1"/>
  <c r="G529" i="64"/>
  <c r="G530" i="64"/>
  <c r="G532" i="64"/>
  <c r="G533" i="64"/>
  <c r="G534" i="64"/>
  <c r="G531" i="64"/>
  <c r="G527" i="64"/>
  <c r="G506" i="64"/>
  <c r="G507" i="64"/>
  <c r="G509" i="64"/>
  <c r="G510" i="64"/>
  <c r="G504" i="64"/>
  <c r="G493" i="64" s="1"/>
  <c r="G508" i="64" s="1"/>
  <c r="G481" i="64"/>
  <c r="G482" i="64"/>
  <c r="G477" i="64"/>
  <c r="G478" i="64"/>
  <c r="G479" i="64"/>
  <c r="G480" i="64"/>
  <c r="E476" i="64"/>
  <c r="G475" i="64"/>
  <c r="G416" i="64"/>
  <c r="G414" i="64" s="1"/>
  <c r="G392" i="64"/>
  <c r="G390" i="64" s="1"/>
  <c r="E1579" i="64"/>
  <c r="E1545" i="64"/>
  <c r="E603" i="64"/>
  <c r="E504" i="64"/>
  <c r="E505" i="64"/>
  <c r="E506" i="64"/>
  <c r="E507" i="64"/>
  <c r="E508" i="64"/>
  <c r="E509"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904" i="64"/>
  <c r="U904" i="64"/>
  <c r="V904" i="64"/>
  <c r="W904" i="64"/>
  <c r="X904" i="64"/>
  <c r="Y904" i="64"/>
  <c r="Z904" i="64"/>
  <c r="AA904" i="64"/>
  <c r="AB904" i="64"/>
  <c r="AC904" i="64"/>
  <c r="AD904" i="64"/>
  <c r="AE904" i="64"/>
  <c r="AF904" i="64"/>
  <c r="AG904" i="64"/>
  <c r="AH904" i="64"/>
  <c r="AI904" i="64"/>
  <c r="AJ904" i="64"/>
  <c r="AK904" i="64"/>
  <c r="AL904" i="64"/>
  <c r="AM904" i="64"/>
  <c r="AN904" i="64"/>
  <c r="AO904" i="64"/>
  <c r="AP904" i="64"/>
  <c r="AQ904" i="64"/>
  <c r="AR904" i="64"/>
  <c r="AS904" i="64"/>
  <c r="AT904" i="64"/>
  <c r="AU904" i="64"/>
  <c r="AV904" i="64"/>
  <c r="AW904" i="64"/>
  <c r="AX904" i="64"/>
  <c r="AY904" i="64"/>
  <c r="AZ904" i="64"/>
  <c r="BA904" i="64"/>
  <c r="BB904" i="64"/>
  <c r="BC904" i="64"/>
  <c r="BD904" i="64"/>
  <c r="BE904" i="64"/>
  <c r="BF904" i="64"/>
  <c r="BG904" i="64"/>
  <c r="BH904" i="64"/>
  <c r="BI904" i="64"/>
  <c r="BJ904" i="64"/>
  <c r="BK904" i="64"/>
  <c r="BL904" i="64"/>
  <c r="BM904" i="64"/>
  <c r="BN904" i="64"/>
  <c r="BO904" i="64"/>
  <c r="BP904" i="64"/>
  <c r="BQ904" i="64"/>
  <c r="BR904" i="64"/>
  <c r="BS904" i="64"/>
  <c r="BT904" i="64"/>
  <c r="BU904" i="64"/>
  <c r="BV904" i="64"/>
  <c r="BW904" i="64"/>
  <c r="BX904" i="64"/>
  <c r="BY904" i="64"/>
  <c r="BZ904" i="64"/>
  <c r="CA904" i="64"/>
  <c r="CB904" i="64"/>
  <c r="CC904" i="64"/>
  <c r="CD904" i="64"/>
  <c r="CE904" i="64"/>
  <c r="CF904" i="64"/>
  <c r="CG904" i="64"/>
  <c r="CH904" i="64"/>
  <c r="CI904" i="64"/>
  <c r="CJ904" i="64"/>
  <c r="CK904" i="64"/>
  <c r="CL904" i="64"/>
  <c r="S904" i="64"/>
  <c r="T882" i="64"/>
  <c r="U882" i="64"/>
  <c r="V882" i="64"/>
  <c r="W882" i="64"/>
  <c r="X882" i="64"/>
  <c r="Y882" i="64"/>
  <c r="Z882" i="64"/>
  <c r="AA882" i="64"/>
  <c r="AB882" i="64"/>
  <c r="AC882" i="64"/>
  <c r="AD882" i="64"/>
  <c r="AE882" i="64"/>
  <c r="AF882" i="64"/>
  <c r="AG882" i="64"/>
  <c r="AH882" i="64"/>
  <c r="AI882" i="64"/>
  <c r="AJ882" i="64"/>
  <c r="AK882" i="64"/>
  <c r="AL882" i="64"/>
  <c r="AM882" i="64"/>
  <c r="AN882" i="64"/>
  <c r="AO882" i="64"/>
  <c r="AP882" i="64"/>
  <c r="AQ882" i="64"/>
  <c r="AR882" i="64"/>
  <c r="AS882" i="64"/>
  <c r="AT882" i="64"/>
  <c r="AU882" i="64"/>
  <c r="AV882" i="64"/>
  <c r="AW882" i="64"/>
  <c r="AX882" i="64"/>
  <c r="AY882" i="64"/>
  <c r="AZ882" i="64"/>
  <c r="BA882" i="64"/>
  <c r="BB882" i="64"/>
  <c r="BC882" i="64"/>
  <c r="BD882" i="64"/>
  <c r="BE882" i="64"/>
  <c r="BF882" i="64"/>
  <c r="BG882" i="64"/>
  <c r="BH882" i="64"/>
  <c r="BI882" i="64"/>
  <c r="BJ882" i="64"/>
  <c r="BK882" i="64"/>
  <c r="BL882" i="64"/>
  <c r="BM882" i="64"/>
  <c r="BN882" i="64"/>
  <c r="BO882" i="64"/>
  <c r="BP882" i="64"/>
  <c r="BQ882" i="64"/>
  <c r="BR882" i="64"/>
  <c r="BS882" i="64"/>
  <c r="BT882" i="64"/>
  <c r="BU882" i="64"/>
  <c r="BV882" i="64"/>
  <c r="BW882" i="64"/>
  <c r="BX882" i="64"/>
  <c r="BY882" i="64"/>
  <c r="BZ882" i="64"/>
  <c r="CA882" i="64"/>
  <c r="CB882" i="64"/>
  <c r="CC882" i="64"/>
  <c r="CD882" i="64"/>
  <c r="CE882" i="64"/>
  <c r="CF882" i="64"/>
  <c r="CG882" i="64"/>
  <c r="CH882" i="64"/>
  <c r="CI882" i="64"/>
  <c r="CJ882" i="64"/>
  <c r="CK882" i="64"/>
  <c r="CL882" i="64"/>
  <c r="S882" i="64"/>
  <c r="E581" i="64"/>
  <c r="T578" i="64"/>
  <c r="U578" i="64"/>
  <c r="V578" i="64"/>
  <c r="W578" i="64"/>
  <c r="X578" i="64"/>
  <c r="Y578" i="64"/>
  <c r="Z578" i="64"/>
  <c r="AA578" i="64"/>
  <c r="AB578" i="64"/>
  <c r="AC578" i="64"/>
  <c r="AD578" i="64"/>
  <c r="AE578" i="64"/>
  <c r="AF578" i="64"/>
  <c r="AG578" i="64"/>
  <c r="AH578" i="64"/>
  <c r="AI578" i="64"/>
  <c r="AJ578" i="64"/>
  <c r="AK578" i="64"/>
  <c r="AL578" i="64"/>
  <c r="AM578" i="64"/>
  <c r="AN578" i="64"/>
  <c r="AO578" i="64"/>
  <c r="AP578" i="64"/>
  <c r="AQ578" i="64"/>
  <c r="AR578" i="64"/>
  <c r="AS578" i="64"/>
  <c r="AT578" i="64"/>
  <c r="AU578" i="64"/>
  <c r="AV578" i="64"/>
  <c r="AW578" i="64"/>
  <c r="AX578" i="64"/>
  <c r="AY578" i="64"/>
  <c r="AZ578" i="64"/>
  <c r="BA578" i="64"/>
  <c r="BB578" i="64"/>
  <c r="BC578" i="64"/>
  <c r="BD578" i="64"/>
  <c r="BE578" i="64"/>
  <c r="BF578" i="64"/>
  <c r="BG578" i="64"/>
  <c r="BH578" i="64"/>
  <c r="BI578" i="64"/>
  <c r="BJ578" i="64"/>
  <c r="BK578" i="64"/>
  <c r="BL578" i="64"/>
  <c r="BM578" i="64"/>
  <c r="BN578" i="64"/>
  <c r="BO578" i="64"/>
  <c r="BP578" i="64"/>
  <c r="BQ578" i="64"/>
  <c r="BR578" i="64"/>
  <c r="BS578" i="64"/>
  <c r="BT578" i="64"/>
  <c r="BU578" i="64"/>
  <c r="BV578" i="64"/>
  <c r="BW578" i="64"/>
  <c r="BX578" i="64"/>
  <c r="BY578" i="64"/>
  <c r="BZ578" i="64"/>
  <c r="CA578" i="64"/>
  <c r="CB578" i="64"/>
  <c r="CC578" i="64"/>
  <c r="CD578" i="64"/>
  <c r="CE578" i="64"/>
  <c r="CF578" i="64"/>
  <c r="CG578" i="64"/>
  <c r="CH578" i="64"/>
  <c r="CI578" i="64"/>
  <c r="CJ578" i="64"/>
  <c r="CK578" i="64"/>
  <c r="CL578" i="64"/>
  <c r="S578" i="64"/>
  <c r="T550" i="64"/>
  <c r="U550" i="64"/>
  <c r="V550" i="64"/>
  <c r="W550" i="64"/>
  <c r="X550" i="64"/>
  <c r="Y550" i="64"/>
  <c r="Z550" i="64"/>
  <c r="AA550" i="64"/>
  <c r="AB550" i="64"/>
  <c r="AC550" i="64"/>
  <c r="AD550" i="64"/>
  <c r="AE550" i="64"/>
  <c r="AF550" i="64"/>
  <c r="AG550" i="64"/>
  <c r="AH550" i="64"/>
  <c r="AI550" i="64"/>
  <c r="AJ550" i="64"/>
  <c r="AK550" i="64"/>
  <c r="AL550" i="64"/>
  <c r="AM550" i="64"/>
  <c r="AN550" i="64"/>
  <c r="AO550" i="64"/>
  <c r="AP550" i="64"/>
  <c r="AQ550" i="64"/>
  <c r="AR550" i="64"/>
  <c r="AS550" i="64"/>
  <c r="AT550" i="64"/>
  <c r="AU550" i="64"/>
  <c r="AV550" i="64"/>
  <c r="AW550" i="64"/>
  <c r="AX550" i="64"/>
  <c r="AY550" i="64"/>
  <c r="AZ550" i="64"/>
  <c r="BA550" i="64"/>
  <c r="BB550" i="64"/>
  <c r="BC550" i="64"/>
  <c r="BD550" i="64"/>
  <c r="BE550" i="64"/>
  <c r="BF550" i="64"/>
  <c r="BG550" i="64"/>
  <c r="BH550" i="64"/>
  <c r="BI550" i="64"/>
  <c r="BJ550" i="64"/>
  <c r="BK550" i="64"/>
  <c r="BL550" i="64"/>
  <c r="BM550" i="64"/>
  <c r="BN550" i="64"/>
  <c r="BO550" i="64"/>
  <c r="BP550" i="64"/>
  <c r="BQ550" i="64"/>
  <c r="BR550" i="64"/>
  <c r="BS550" i="64"/>
  <c r="BT550" i="64"/>
  <c r="BU550" i="64"/>
  <c r="BV550" i="64"/>
  <c r="BW550" i="64"/>
  <c r="BX550" i="64"/>
  <c r="BY550" i="64"/>
  <c r="BZ550" i="64"/>
  <c r="CA550" i="64"/>
  <c r="CB550" i="64"/>
  <c r="CC550" i="64"/>
  <c r="CD550" i="64"/>
  <c r="CE550" i="64"/>
  <c r="CF550" i="64"/>
  <c r="CG550" i="64"/>
  <c r="CH550" i="64"/>
  <c r="CI550" i="64"/>
  <c r="CJ550" i="64"/>
  <c r="CK550" i="64"/>
  <c r="CL550" i="64"/>
  <c r="S550"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507" i="64"/>
  <c r="U507" i="64"/>
  <c r="V507" i="64"/>
  <c r="W507" i="64"/>
  <c r="X507" i="64"/>
  <c r="Y507" i="64"/>
  <c r="Z507" i="64"/>
  <c r="AA507" i="64"/>
  <c r="AB507" i="64"/>
  <c r="AC507" i="64"/>
  <c r="AD507" i="64"/>
  <c r="AE507" i="64"/>
  <c r="AF507" i="64"/>
  <c r="AG507" i="64"/>
  <c r="AH507" i="64"/>
  <c r="AI507" i="64"/>
  <c r="AJ507" i="64"/>
  <c r="AK507" i="64"/>
  <c r="AL507" i="64"/>
  <c r="AM507" i="64"/>
  <c r="AN507" i="64"/>
  <c r="AO507" i="64"/>
  <c r="AP507" i="64"/>
  <c r="AQ507" i="64"/>
  <c r="AR507" i="64"/>
  <c r="AS507" i="64"/>
  <c r="AT507" i="64"/>
  <c r="AU507" i="64"/>
  <c r="AV507" i="64"/>
  <c r="AW507" i="64"/>
  <c r="AX507" i="64"/>
  <c r="AY507" i="64"/>
  <c r="AZ507" i="64"/>
  <c r="BA507" i="64"/>
  <c r="BB507" i="64"/>
  <c r="BC507" i="64"/>
  <c r="BD507" i="64"/>
  <c r="BE507" i="64"/>
  <c r="BF507" i="64"/>
  <c r="BG507" i="64"/>
  <c r="BH507" i="64"/>
  <c r="BI507" i="64"/>
  <c r="BJ507" i="64"/>
  <c r="BK507" i="64"/>
  <c r="BL507" i="64"/>
  <c r="BM507" i="64"/>
  <c r="BN507" i="64"/>
  <c r="BO507" i="64"/>
  <c r="BP507" i="64"/>
  <c r="BQ507" i="64"/>
  <c r="BR507" i="64"/>
  <c r="BS507" i="64"/>
  <c r="BT507" i="64"/>
  <c r="BU507" i="64"/>
  <c r="BV507" i="64"/>
  <c r="BW507" i="64"/>
  <c r="BX507" i="64"/>
  <c r="BY507" i="64"/>
  <c r="BZ507" i="64"/>
  <c r="CA507" i="64"/>
  <c r="CB507" i="64"/>
  <c r="CC507" i="64"/>
  <c r="CD507" i="64"/>
  <c r="CE507" i="64"/>
  <c r="CF507" i="64"/>
  <c r="CG507" i="64"/>
  <c r="CH507" i="64"/>
  <c r="CI507" i="64"/>
  <c r="CJ507" i="64"/>
  <c r="CK507" i="64"/>
  <c r="CL507" i="64"/>
  <c r="S507" i="64"/>
  <c r="S1578" i="64"/>
  <c r="T1578" i="64"/>
  <c r="U1578" i="64"/>
  <c r="V1578" i="64"/>
  <c r="W1578" i="64"/>
  <c r="X1578" i="64"/>
  <c r="Y1578" i="64"/>
  <c r="Z1578" i="64"/>
  <c r="AA1578" i="64"/>
  <c r="AB1578" i="64"/>
  <c r="AC1578" i="64"/>
  <c r="AD1578" i="64"/>
  <c r="AE1578" i="64"/>
  <c r="AF1578" i="64"/>
  <c r="AG1578" i="64"/>
  <c r="AH1578" i="64"/>
  <c r="AI1578" i="64"/>
  <c r="AJ1578" i="64"/>
  <c r="AK1578" i="64"/>
  <c r="AL1578" i="64"/>
  <c r="AM1578" i="64"/>
  <c r="AN1578" i="64"/>
  <c r="AO1578" i="64"/>
  <c r="AP1578" i="64"/>
  <c r="AQ1578" i="64"/>
  <c r="AR1578" i="64"/>
  <c r="AS1578" i="64"/>
  <c r="AT1578" i="64"/>
  <c r="AU1578" i="64"/>
  <c r="AV1578" i="64"/>
  <c r="AW1578" i="64"/>
  <c r="AX1578" i="64"/>
  <c r="AY1578" i="64"/>
  <c r="AZ1578" i="64"/>
  <c r="BA1578" i="64"/>
  <c r="BB1578" i="64"/>
  <c r="BC1578" i="64"/>
  <c r="BD1578" i="64"/>
  <c r="BE1578" i="64"/>
  <c r="BF1578" i="64"/>
  <c r="BG1578" i="64"/>
  <c r="BH1578" i="64"/>
  <c r="BI1578" i="64"/>
  <c r="BJ1578" i="64"/>
  <c r="BK1578" i="64"/>
  <c r="BL1578" i="64"/>
  <c r="BM1578" i="64"/>
  <c r="BN1578" i="64"/>
  <c r="BO1578" i="64"/>
  <c r="BP1578" i="64"/>
  <c r="BQ1578" i="64"/>
  <c r="BR1578" i="64"/>
  <c r="BS1578" i="64"/>
  <c r="BT1578" i="64"/>
  <c r="BU1578" i="64"/>
  <c r="BV1578" i="64"/>
  <c r="BW1578" i="64"/>
  <c r="BX1578" i="64"/>
  <c r="BY1578" i="64"/>
  <c r="BZ1578" i="64"/>
  <c r="CA1578" i="64"/>
  <c r="CB1578" i="64"/>
  <c r="CC1578" i="64"/>
  <c r="CD1578" i="64"/>
  <c r="CE1578" i="64"/>
  <c r="CF1578" i="64"/>
  <c r="CG1578" i="64"/>
  <c r="CH1578" i="64"/>
  <c r="CI1578" i="64"/>
  <c r="CJ1578" i="64"/>
  <c r="CK1578" i="64"/>
  <c r="CL1578" i="64"/>
  <c r="S2379" i="64"/>
  <c r="T2379" i="64"/>
  <c r="U2379" i="64"/>
  <c r="V2379" i="64"/>
  <c r="W2379" i="64"/>
  <c r="X2379" i="64"/>
  <c r="Y2379" i="64"/>
  <c r="Z2379" i="64"/>
  <c r="AA2379" i="64"/>
  <c r="AB2379" i="64"/>
  <c r="AC2379" i="64"/>
  <c r="AD2379" i="64"/>
  <c r="AE2379" i="64"/>
  <c r="AF2379" i="64"/>
  <c r="AG2379" i="64"/>
  <c r="AH2379" i="64"/>
  <c r="AI2379" i="64"/>
  <c r="AJ2379" i="64"/>
  <c r="AK2379" i="64"/>
  <c r="AL2379" i="64"/>
  <c r="AM2379" i="64"/>
  <c r="AN2379" i="64"/>
  <c r="AO2379" i="64"/>
  <c r="AP2379" i="64"/>
  <c r="AQ2379" i="64"/>
  <c r="AR2379" i="64"/>
  <c r="AS2379" i="64"/>
  <c r="AT2379" i="64"/>
  <c r="AU2379" i="64"/>
  <c r="AV2379" i="64"/>
  <c r="AW2379" i="64"/>
  <c r="AX2379" i="64"/>
  <c r="AY2379" i="64"/>
  <c r="AZ2379" i="64"/>
  <c r="BA2379" i="64"/>
  <c r="BB2379" i="64"/>
  <c r="BC2379" i="64"/>
  <c r="BD2379" i="64"/>
  <c r="BE2379" i="64"/>
  <c r="BF2379" i="64"/>
  <c r="BG2379" i="64"/>
  <c r="BH2379" i="64"/>
  <c r="BI2379" i="64"/>
  <c r="BJ2379" i="64"/>
  <c r="BK2379" i="64"/>
  <c r="BL2379" i="64"/>
  <c r="BM2379" i="64"/>
  <c r="BN2379" i="64"/>
  <c r="BO2379" i="64"/>
  <c r="BP2379" i="64"/>
  <c r="BQ2379" i="64"/>
  <c r="BR2379" i="64"/>
  <c r="BS2379" i="64"/>
  <c r="BT2379" i="64"/>
  <c r="BU2379" i="64"/>
  <c r="BV2379" i="64"/>
  <c r="BW2379" i="64"/>
  <c r="BX2379" i="64"/>
  <c r="BY2379" i="64"/>
  <c r="BZ2379" i="64"/>
  <c r="CA2379" i="64"/>
  <c r="CB2379" i="64"/>
  <c r="CC2379" i="64"/>
  <c r="CD2379" i="64"/>
  <c r="CE2379" i="64"/>
  <c r="CF2379" i="64"/>
  <c r="CG2379" i="64"/>
  <c r="CH2379" i="64"/>
  <c r="CI2379" i="64"/>
  <c r="CJ2379" i="64"/>
  <c r="CK2379" i="64"/>
  <c r="CL2379" i="64"/>
  <c r="S2353" i="64"/>
  <c r="T2353" i="64"/>
  <c r="U2353" i="64"/>
  <c r="V2353" i="64"/>
  <c r="W2353" i="64"/>
  <c r="X2353" i="64"/>
  <c r="Y2353" i="64"/>
  <c r="Z2353" i="64"/>
  <c r="AA2353" i="64"/>
  <c r="AB2353" i="64"/>
  <c r="AC2353" i="64"/>
  <c r="AD2353" i="64"/>
  <c r="AE2353" i="64"/>
  <c r="AF2353" i="64"/>
  <c r="AG2353" i="64"/>
  <c r="AH2353" i="64"/>
  <c r="AI2353" i="64"/>
  <c r="AJ2353" i="64"/>
  <c r="AK2353" i="64"/>
  <c r="AL2353" i="64"/>
  <c r="AM2353" i="64"/>
  <c r="AN2353" i="64"/>
  <c r="AO2353" i="64"/>
  <c r="AP2353" i="64"/>
  <c r="AQ2353" i="64"/>
  <c r="AR2353" i="64"/>
  <c r="AS2353" i="64"/>
  <c r="AT2353" i="64"/>
  <c r="AU2353" i="64"/>
  <c r="AV2353" i="64"/>
  <c r="AW2353" i="64"/>
  <c r="AX2353" i="64"/>
  <c r="AY2353" i="64"/>
  <c r="AZ2353" i="64"/>
  <c r="BA2353" i="64"/>
  <c r="BB2353" i="64"/>
  <c r="BC2353" i="64"/>
  <c r="BD2353" i="64"/>
  <c r="BE2353" i="64"/>
  <c r="BF2353" i="64"/>
  <c r="BG2353" i="64"/>
  <c r="BH2353" i="64"/>
  <c r="BI2353" i="64"/>
  <c r="BJ2353" i="64"/>
  <c r="BK2353" i="64"/>
  <c r="BL2353" i="64"/>
  <c r="BM2353" i="64"/>
  <c r="BN2353" i="64"/>
  <c r="BO2353" i="64"/>
  <c r="BP2353" i="64"/>
  <c r="BQ2353" i="64"/>
  <c r="BR2353" i="64"/>
  <c r="BS2353" i="64"/>
  <c r="BT2353" i="64"/>
  <c r="BU2353" i="64"/>
  <c r="BV2353" i="64"/>
  <c r="BW2353" i="64"/>
  <c r="BX2353" i="64"/>
  <c r="BY2353" i="64"/>
  <c r="BZ2353" i="64"/>
  <c r="CA2353" i="64"/>
  <c r="CB2353" i="64"/>
  <c r="CC2353" i="64"/>
  <c r="CD2353" i="64"/>
  <c r="CE2353" i="64"/>
  <c r="CF2353" i="64"/>
  <c r="CG2353" i="64"/>
  <c r="CH2353" i="64"/>
  <c r="CI2353" i="64"/>
  <c r="CJ2353" i="64"/>
  <c r="CK2353" i="64"/>
  <c r="CL2353" i="64"/>
  <c r="S2328" i="64"/>
  <c r="T2328" i="64"/>
  <c r="U2328" i="64"/>
  <c r="V2328" i="64"/>
  <c r="W2328" i="64"/>
  <c r="X2328" i="64"/>
  <c r="Y2328" i="64"/>
  <c r="Z2328" i="64"/>
  <c r="AA2328" i="64"/>
  <c r="AB2328" i="64"/>
  <c r="AC2328" i="64"/>
  <c r="AD2328" i="64"/>
  <c r="AE2328" i="64"/>
  <c r="AF2328" i="64"/>
  <c r="AG2328" i="64"/>
  <c r="AH2328" i="64"/>
  <c r="AI2328" i="64"/>
  <c r="AJ2328" i="64"/>
  <c r="AK2328" i="64"/>
  <c r="AL2328" i="64"/>
  <c r="AM2328" i="64"/>
  <c r="AN2328" i="64"/>
  <c r="AO2328" i="64"/>
  <c r="AP2328" i="64"/>
  <c r="AQ2328" i="64"/>
  <c r="AR2328" i="64"/>
  <c r="AS2328" i="64"/>
  <c r="AT2328" i="64"/>
  <c r="AU2328" i="64"/>
  <c r="AV2328" i="64"/>
  <c r="AW2328" i="64"/>
  <c r="AX2328" i="64"/>
  <c r="AY2328" i="64"/>
  <c r="AZ2328" i="64"/>
  <c r="BA2328" i="64"/>
  <c r="BB2328" i="64"/>
  <c r="BC2328" i="64"/>
  <c r="BD2328" i="64"/>
  <c r="BE2328" i="64"/>
  <c r="BF2328" i="64"/>
  <c r="BG2328" i="64"/>
  <c r="BH2328" i="64"/>
  <c r="BI2328" i="64"/>
  <c r="BJ2328" i="64"/>
  <c r="BK2328" i="64"/>
  <c r="BL2328" i="64"/>
  <c r="BM2328" i="64"/>
  <c r="BN2328" i="64"/>
  <c r="BO2328" i="64"/>
  <c r="BP2328" i="64"/>
  <c r="BQ2328" i="64"/>
  <c r="BR2328" i="64"/>
  <c r="BS2328" i="64"/>
  <c r="BT2328" i="64"/>
  <c r="BU2328" i="64"/>
  <c r="BV2328" i="64"/>
  <c r="BW2328" i="64"/>
  <c r="BX2328" i="64"/>
  <c r="BY2328" i="64"/>
  <c r="BZ2328" i="64"/>
  <c r="CA2328" i="64"/>
  <c r="CB2328" i="64"/>
  <c r="CC2328" i="64"/>
  <c r="CD2328" i="64"/>
  <c r="CE2328" i="64"/>
  <c r="CF2328" i="64"/>
  <c r="CG2328" i="64"/>
  <c r="CH2328" i="64"/>
  <c r="CI2328" i="64"/>
  <c r="CJ2328" i="64"/>
  <c r="CK2328" i="64"/>
  <c r="CL2328" i="64"/>
  <c r="S2302" i="64"/>
  <c r="T2302" i="64"/>
  <c r="U2302" i="64"/>
  <c r="V2302" i="64"/>
  <c r="W2302" i="64"/>
  <c r="X2302" i="64"/>
  <c r="Y2302" i="64"/>
  <c r="Z2302" i="64"/>
  <c r="AA2302" i="64"/>
  <c r="AB2302" i="64"/>
  <c r="AC2302" i="64"/>
  <c r="AD2302" i="64"/>
  <c r="AE2302" i="64"/>
  <c r="AF2302" i="64"/>
  <c r="AG2302" i="64"/>
  <c r="AH2302" i="64"/>
  <c r="AI2302" i="64"/>
  <c r="AJ2302" i="64"/>
  <c r="AK2302" i="64"/>
  <c r="AL2302" i="64"/>
  <c r="AM2302" i="64"/>
  <c r="AN2302" i="64"/>
  <c r="AO2302" i="64"/>
  <c r="AP2302" i="64"/>
  <c r="AQ2302" i="64"/>
  <c r="AR2302" i="64"/>
  <c r="AS2302" i="64"/>
  <c r="AT2302" i="64"/>
  <c r="AU2302" i="64"/>
  <c r="AV2302" i="64"/>
  <c r="AW2302" i="64"/>
  <c r="AX2302" i="64"/>
  <c r="AY2302" i="64"/>
  <c r="AZ2302" i="64"/>
  <c r="BA2302" i="64"/>
  <c r="BB2302" i="64"/>
  <c r="BC2302" i="64"/>
  <c r="BD2302" i="64"/>
  <c r="BE2302" i="64"/>
  <c r="BF2302" i="64"/>
  <c r="BG2302" i="64"/>
  <c r="BH2302" i="64"/>
  <c r="BI2302" i="64"/>
  <c r="BJ2302" i="64"/>
  <c r="BK2302" i="64"/>
  <c r="BL2302" i="64"/>
  <c r="BM2302" i="64"/>
  <c r="BN2302" i="64"/>
  <c r="BO2302" i="64"/>
  <c r="BP2302" i="64"/>
  <c r="BQ2302" i="64"/>
  <c r="BR2302" i="64"/>
  <c r="BS2302" i="64"/>
  <c r="BT2302" i="64"/>
  <c r="BU2302" i="64"/>
  <c r="BV2302" i="64"/>
  <c r="BW2302" i="64"/>
  <c r="BX2302" i="64"/>
  <c r="BY2302" i="64"/>
  <c r="BZ2302" i="64"/>
  <c r="CA2302" i="64"/>
  <c r="CB2302" i="64"/>
  <c r="CC2302" i="64"/>
  <c r="CD2302" i="64"/>
  <c r="CE2302" i="64"/>
  <c r="CF2302" i="64"/>
  <c r="CG2302" i="64"/>
  <c r="CH2302" i="64"/>
  <c r="CI2302" i="64"/>
  <c r="CJ2302" i="64"/>
  <c r="CK2302" i="64"/>
  <c r="CL2302" i="64"/>
  <c r="S1547" i="64"/>
  <c r="T1547" i="64"/>
  <c r="U1547" i="64"/>
  <c r="V1547" i="64"/>
  <c r="W1547" i="64"/>
  <c r="X1547" i="64"/>
  <c r="Y1547" i="64"/>
  <c r="Z1547" i="64"/>
  <c r="AA1547" i="64"/>
  <c r="AB1547" i="64"/>
  <c r="AC1547" i="64"/>
  <c r="AD1547" i="64"/>
  <c r="AE1547" i="64"/>
  <c r="AF1547" i="64"/>
  <c r="AG1547" i="64"/>
  <c r="AH1547" i="64"/>
  <c r="AI1547" i="64"/>
  <c r="AJ1547" i="64"/>
  <c r="AK1547" i="64"/>
  <c r="AL1547" i="64"/>
  <c r="AM1547" i="64"/>
  <c r="AN1547" i="64"/>
  <c r="AO1547" i="64"/>
  <c r="AP1547" i="64"/>
  <c r="AQ1547" i="64"/>
  <c r="AR1547" i="64"/>
  <c r="AS1547" i="64"/>
  <c r="AT1547" i="64"/>
  <c r="AU1547" i="64"/>
  <c r="AV1547" i="64"/>
  <c r="AW1547" i="64"/>
  <c r="AX1547" i="64"/>
  <c r="AY1547" i="64"/>
  <c r="AZ1547" i="64"/>
  <c r="BA1547" i="64"/>
  <c r="BB1547" i="64"/>
  <c r="BC1547" i="64"/>
  <c r="BD1547" i="64"/>
  <c r="BE1547" i="64"/>
  <c r="BF1547" i="64"/>
  <c r="BG1547" i="64"/>
  <c r="BH1547" i="64"/>
  <c r="BI1547" i="64"/>
  <c r="BJ1547" i="64"/>
  <c r="BK1547" i="64"/>
  <c r="BL1547" i="64"/>
  <c r="BM1547" i="64"/>
  <c r="BN1547" i="64"/>
  <c r="BO1547" i="64"/>
  <c r="BP1547" i="64"/>
  <c r="BQ1547" i="64"/>
  <c r="BR1547" i="64"/>
  <c r="BS1547" i="64"/>
  <c r="BT1547" i="64"/>
  <c r="BU1547" i="64"/>
  <c r="BV1547" i="64"/>
  <c r="BW1547" i="64"/>
  <c r="BX1547" i="64"/>
  <c r="BY1547" i="64"/>
  <c r="BZ1547" i="64"/>
  <c r="CA1547" i="64"/>
  <c r="CB1547" i="64"/>
  <c r="CC1547" i="64"/>
  <c r="CD1547" i="64"/>
  <c r="CE1547" i="64"/>
  <c r="CF1547" i="64"/>
  <c r="CG1547" i="64"/>
  <c r="CH1547" i="64"/>
  <c r="CI1547" i="64"/>
  <c r="CJ1547" i="64"/>
  <c r="CK1547" i="64"/>
  <c r="CL1547" i="64"/>
  <c r="S1524" i="64"/>
  <c r="T1524" i="64"/>
  <c r="U1524" i="64"/>
  <c r="V1524" i="64"/>
  <c r="W1524" i="64"/>
  <c r="X1524" i="64"/>
  <c r="Y1524" i="64"/>
  <c r="Z1524" i="64"/>
  <c r="AA1524" i="64"/>
  <c r="AB1524" i="64"/>
  <c r="AC1524" i="64"/>
  <c r="AD1524" i="64"/>
  <c r="AE1524" i="64"/>
  <c r="AF1524" i="64"/>
  <c r="AG1524" i="64"/>
  <c r="AH1524" i="64"/>
  <c r="AI1524" i="64"/>
  <c r="AJ1524" i="64"/>
  <c r="AK1524" i="64"/>
  <c r="AL1524" i="64"/>
  <c r="AM1524" i="64"/>
  <c r="AN1524" i="64"/>
  <c r="AO1524" i="64"/>
  <c r="AP1524" i="64"/>
  <c r="AQ1524" i="64"/>
  <c r="AR1524" i="64"/>
  <c r="AS1524" i="64"/>
  <c r="AT1524" i="64"/>
  <c r="AU1524" i="64"/>
  <c r="AV1524" i="64"/>
  <c r="AW1524" i="64"/>
  <c r="AX1524" i="64"/>
  <c r="AY1524" i="64"/>
  <c r="AZ1524" i="64"/>
  <c r="BA1524" i="64"/>
  <c r="BB1524" i="64"/>
  <c r="BC1524" i="64"/>
  <c r="BD1524" i="64"/>
  <c r="BE1524" i="64"/>
  <c r="BF1524" i="64"/>
  <c r="BG1524" i="64"/>
  <c r="BH1524" i="64"/>
  <c r="BI1524" i="64"/>
  <c r="BJ1524" i="64"/>
  <c r="BK1524" i="64"/>
  <c r="BL1524" i="64"/>
  <c r="BM1524" i="64"/>
  <c r="BN1524" i="64"/>
  <c r="BO1524" i="64"/>
  <c r="BP1524" i="64"/>
  <c r="BQ1524" i="64"/>
  <c r="BR1524" i="64"/>
  <c r="BS1524" i="64"/>
  <c r="BT1524" i="64"/>
  <c r="BU1524" i="64"/>
  <c r="BV1524" i="64"/>
  <c r="BW1524" i="64"/>
  <c r="BX1524" i="64"/>
  <c r="BY1524" i="64"/>
  <c r="BZ1524" i="64"/>
  <c r="CA1524" i="64"/>
  <c r="CB1524" i="64"/>
  <c r="CC1524" i="64"/>
  <c r="CD1524" i="64"/>
  <c r="CE1524" i="64"/>
  <c r="CF1524" i="64"/>
  <c r="CG1524" i="64"/>
  <c r="CH1524" i="64"/>
  <c r="CI1524" i="64"/>
  <c r="CJ1524" i="64"/>
  <c r="CK1524" i="64"/>
  <c r="CL1524" i="64"/>
  <c r="S1492" i="64"/>
  <c r="T1492" i="64"/>
  <c r="U1492" i="64"/>
  <c r="V1492" i="64"/>
  <c r="W1492" i="64"/>
  <c r="X1492" i="64"/>
  <c r="Y1492" i="64"/>
  <c r="Z1492" i="64"/>
  <c r="AA1492" i="64"/>
  <c r="AB1492" i="64"/>
  <c r="AC1492" i="64"/>
  <c r="AD1492" i="64"/>
  <c r="AE1492" i="64"/>
  <c r="AF1492" i="64"/>
  <c r="AG1492" i="64"/>
  <c r="AH1492" i="64"/>
  <c r="AI1492" i="64"/>
  <c r="AJ1492" i="64"/>
  <c r="AK1492" i="64"/>
  <c r="AL1492" i="64"/>
  <c r="AM1492" i="64"/>
  <c r="AN1492" i="64"/>
  <c r="AO1492" i="64"/>
  <c r="AP1492" i="64"/>
  <c r="AQ1492" i="64"/>
  <c r="AR1492" i="64"/>
  <c r="AS1492" i="64"/>
  <c r="AT1492" i="64"/>
  <c r="AU1492" i="64"/>
  <c r="AV1492" i="64"/>
  <c r="AW1492" i="64"/>
  <c r="AX1492" i="64"/>
  <c r="AY1492" i="64"/>
  <c r="AZ1492" i="64"/>
  <c r="BA1492" i="64"/>
  <c r="BB1492" i="64"/>
  <c r="BC1492" i="64"/>
  <c r="BD1492" i="64"/>
  <c r="BE1492" i="64"/>
  <c r="BF1492" i="64"/>
  <c r="BG1492" i="64"/>
  <c r="BH1492" i="64"/>
  <c r="BI1492" i="64"/>
  <c r="BJ1492" i="64"/>
  <c r="BK1492" i="64"/>
  <c r="BL1492" i="64"/>
  <c r="BM1492" i="64"/>
  <c r="BN1492" i="64"/>
  <c r="BO1492" i="64"/>
  <c r="BP1492" i="64"/>
  <c r="BQ1492" i="64"/>
  <c r="BR1492" i="64"/>
  <c r="BS1492" i="64"/>
  <c r="BT1492" i="64"/>
  <c r="BU1492" i="64"/>
  <c r="BV1492" i="64"/>
  <c r="BW1492" i="64"/>
  <c r="BX1492" i="64"/>
  <c r="BY1492" i="64"/>
  <c r="BZ1492" i="64"/>
  <c r="CA1492" i="64"/>
  <c r="CB1492" i="64"/>
  <c r="CC1492" i="64"/>
  <c r="CD1492" i="64"/>
  <c r="CE1492" i="64"/>
  <c r="CF1492" i="64"/>
  <c r="CG1492" i="64"/>
  <c r="CH1492" i="64"/>
  <c r="CI1492" i="64"/>
  <c r="CJ1492" i="64"/>
  <c r="CK1492" i="64"/>
  <c r="CL1492" i="64"/>
  <c r="S1698" i="64"/>
  <c r="T1698" i="64"/>
  <c r="U1698" i="64"/>
  <c r="V1698" i="64"/>
  <c r="W1698" i="64"/>
  <c r="X1698" i="64"/>
  <c r="Y1698" i="64"/>
  <c r="Z1698" i="64"/>
  <c r="AA1698" i="64"/>
  <c r="AB1698" i="64"/>
  <c r="AC1698" i="64"/>
  <c r="AD1698" i="64"/>
  <c r="AE1698" i="64"/>
  <c r="AF1698" i="64"/>
  <c r="AG1698" i="64"/>
  <c r="AH1698" i="64"/>
  <c r="AI1698" i="64"/>
  <c r="AJ1698" i="64"/>
  <c r="AK1698" i="64"/>
  <c r="AL1698" i="64"/>
  <c r="AM1698" i="64"/>
  <c r="AN1698" i="64"/>
  <c r="AO1698" i="64"/>
  <c r="AP1698" i="64"/>
  <c r="AQ1698" i="64"/>
  <c r="AR1698" i="64"/>
  <c r="AS1698" i="64"/>
  <c r="AT1698" i="64"/>
  <c r="AU1698" i="64"/>
  <c r="AV1698" i="64"/>
  <c r="AW1698" i="64"/>
  <c r="AX1698" i="64"/>
  <c r="AY1698" i="64"/>
  <c r="AZ1698" i="64"/>
  <c r="BA1698" i="64"/>
  <c r="BB1698" i="64"/>
  <c r="BC1698" i="64"/>
  <c r="BD1698" i="64"/>
  <c r="BE1698" i="64"/>
  <c r="BF1698" i="64"/>
  <c r="BG1698" i="64"/>
  <c r="BH1698" i="64"/>
  <c r="BI1698" i="64"/>
  <c r="BJ1698" i="64"/>
  <c r="BK1698" i="64"/>
  <c r="BL1698" i="64"/>
  <c r="BM1698" i="64"/>
  <c r="BN1698" i="64"/>
  <c r="BO1698" i="64"/>
  <c r="BP1698" i="64"/>
  <c r="BQ1698" i="64"/>
  <c r="BR1698" i="64"/>
  <c r="BS1698" i="64"/>
  <c r="BT1698" i="64"/>
  <c r="BU1698" i="64"/>
  <c r="BV1698" i="64"/>
  <c r="BW1698" i="64"/>
  <c r="BX1698" i="64"/>
  <c r="BY1698" i="64"/>
  <c r="BZ1698" i="64"/>
  <c r="CA1698" i="64"/>
  <c r="CB1698" i="64"/>
  <c r="CC1698" i="64"/>
  <c r="CD1698" i="64"/>
  <c r="CE1698" i="64"/>
  <c r="CF1698" i="64"/>
  <c r="CG1698" i="64"/>
  <c r="CH1698" i="64"/>
  <c r="CI1698" i="64"/>
  <c r="CJ1698" i="64"/>
  <c r="CK1698" i="64"/>
  <c r="CL1698" i="64"/>
  <c r="S2428" i="64"/>
  <c r="T2428" i="64"/>
  <c r="U2428" i="64"/>
  <c r="V2428" i="64"/>
  <c r="W2428" i="64"/>
  <c r="X2428" i="64"/>
  <c r="Y2428" i="64"/>
  <c r="Z2428" i="64"/>
  <c r="AA2428" i="64"/>
  <c r="AB2428" i="64"/>
  <c r="AC2428" i="64"/>
  <c r="AD2428" i="64"/>
  <c r="AE2428" i="64"/>
  <c r="AF2428" i="64"/>
  <c r="AG2428" i="64"/>
  <c r="AH2428" i="64"/>
  <c r="AI2428" i="64"/>
  <c r="AJ2428" i="64"/>
  <c r="AK2428" i="64"/>
  <c r="AL2428" i="64"/>
  <c r="AM2428" i="64"/>
  <c r="AN2428" i="64"/>
  <c r="AO2428" i="64"/>
  <c r="AP2428" i="64"/>
  <c r="AQ2428" i="64"/>
  <c r="AR2428" i="64"/>
  <c r="AS2428" i="64"/>
  <c r="AT2428" i="64"/>
  <c r="AU2428" i="64"/>
  <c r="AV2428" i="64"/>
  <c r="AW2428" i="64"/>
  <c r="AX2428" i="64"/>
  <c r="AY2428" i="64"/>
  <c r="AZ2428" i="64"/>
  <c r="BA2428" i="64"/>
  <c r="BB2428" i="64"/>
  <c r="BC2428" i="64"/>
  <c r="BD2428" i="64"/>
  <c r="BE2428" i="64"/>
  <c r="BF2428" i="64"/>
  <c r="BG2428" i="64"/>
  <c r="BH2428" i="64"/>
  <c r="BI2428" i="64"/>
  <c r="BJ2428" i="64"/>
  <c r="BK2428" i="64"/>
  <c r="BL2428" i="64"/>
  <c r="BM2428" i="64"/>
  <c r="BN2428" i="64"/>
  <c r="BO2428" i="64"/>
  <c r="BP2428" i="64"/>
  <c r="BQ2428" i="64"/>
  <c r="BR2428" i="64"/>
  <c r="BS2428" i="64"/>
  <c r="BT2428" i="64"/>
  <c r="BU2428" i="64"/>
  <c r="BV2428" i="64"/>
  <c r="BW2428" i="64"/>
  <c r="BX2428" i="64"/>
  <c r="BY2428" i="64"/>
  <c r="BZ2428" i="64"/>
  <c r="CA2428" i="64"/>
  <c r="CB2428" i="64"/>
  <c r="CC2428" i="64"/>
  <c r="CD2428" i="64"/>
  <c r="CE2428" i="64"/>
  <c r="CF2428" i="64"/>
  <c r="CG2428" i="64"/>
  <c r="CH2428" i="64"/>
  <c r="CI2428" i="64"/>
  <c r="CJ2428" i="64"/>
  <c r="CK2428" i="64"/>
  <c r="CL2428" i="64"/>
  <c r="S1469" i="64"/>
  <c r="T1469" i="64"/>
  <c r="U1469" i="64"/>
  <c r="V1469" i="64"/>
  <c r="W1469" i="64"/>
  <c r="X1469" i="64"/>
  <c r="Y1469" i="64"/>
  <c r="Z1469" i="64"/>
  <c r="AA1469" i="64"/>
  <c r="AB1469" i="64"/>
  <c r="AC1469" i="64"/>
  <c r="AD1469" i="64"/>
  <c r="AE1469" i="64"/>
  <c r="AF1469" i="64"/>
  <c r="AG1469" i="64"/>
  <c r="AH1469" i="64"/>
  <c r="AI1469" i="64"/>
  <c r="AJ1469" i="64"/>
  <c r="AK1469" i="64"/>
  <c r="AL1469" i="64"/>
  <c r="AM1469" i="64"/>
  <c r="AN1469" i="64"/>
  <c r="AO1469" i="64"/>
  <c r="AP1469" i="64"/>
  <c r="AQ1469" i="64"/>
  <c r="AR1469" i="64"/>
  <c r="AS1469" i="64"/>
  <c r="AT1469" i="64"/>
  <c r="AU1469" i="64"/>
  <c r="AV1469" i="64"/>
  <c r="AW1469" i="64"/>
  <c r="AX1469" i="64"/>
  <c r="AY1469" i="64"/>
  <c r="AZ1469" i="64"/>
  <c r="BA1469" i="64"/>
  <c r="BB1469" i="64"/>
  <c r="BC1469" i="64"/>
  <c r="BD1469" i="64"/>
  <c r="BE1469" i="64"/>
  <c r="BF1469" i="64"/>
  <c r="BG1469" i="64"/>
  <c r="BH1469" i="64"/>
  <c r="BI1469" i="64"/>
  <c r="BJ1469" i="64"/>
  <c r="BK1469" i="64"/>
  <c r="BL1469" i="64"/>
  <c r="BM1469" i="64"/>
  <c r="BN1469" i="64"/>
  <c r="BO1469" i="64"/>
  <c r="BP1469" i="64"/>
  <c r="BQ1469" i="64"/>
  <c r="BR1469" i="64"/>
  <c r="BS1469" i="64"/>
  <c r="BT1469" i="64"/>
  <c r="BU1469" i="64"/>
  <c r="BV1469" i="64"/>
  <c r="BW1469" i="64"/>
  <c r="BX1469" i="64"/>
  <c r="BY1469" i="64"/>
  <c r="BZ1469" i="64"/>
  <c r="CA1469" i="64"/>
  <c r="CB1469" i="64"/>
  <c r="CC1469" i="64"/>
  <c r="CD1469" i="64"/>
  <c r="CE1469" i="64"/>
  <c r="CF1469" i="64"/>
  <c r="CG1469" i="64"/>
  <c r="CH1469" i="64"/>
  <c r="CI1469" i="64"/>
  <c r="CJ1469" i="64"/>
  <c r="CK1469" i="64"/>
  <c r="CL1469" i="64"/>
  <c r="S1425" i="64"/>
  <c r="T1425" i="64"/>
  <c r="U1425" i="64"/>
  <c r="V1425" i="64"/>
  <c r="W1425" i="64"/>
  <c r="X1425" i="64"/>
  <c r="Y1425" i="64"/>
  <c r="Z1425" i="64"/>
  <c r="AA1425" i="64"/>
  <c r="AB1425" i="64"/>
  <c r="AC1425" i="64"/>
  <c r="AD1425" i="64"/>
  <c r="AE1425" i="64"/>
  <c r="AF1425" i="64"/>
  <c r="AG1425" i="64"/>
  <c r="AH1425" i="64"/>
  <c r="AI1425" i="64"/>
  <c r="AJ1425" i="64"/>
  <c r="AK1425" i="64"/>
  <c r="AL1425" i="64"/>
  <c r="AM1425" i="64"/>
  <c r="AN1425" i="64"/>
  <c r="AO1425" i="64"/>
  <c r="AP1425" i="64"/>
  <c r="AQ1425" i="64"/>
  <c r="AR1425" i="64"/>
  <c r="AS1425" i="64"/>
  <c r="AT1425" i="64"/>
  <c r="AU1425" i="64"/>
  <c r="AV1425" i="64"/>
  <c r="AW1425" i="64"/>
  <c r="AX1425" i="64"/>
  <c r="AY1425" i="64"/>
  <c r="AZ1425" i="64"/>
  <c r="BA1425" i="64"/>
  <c r="BB1425" i="64"/>
  <c r="BC1425" i="64"/>
  <c r="BD1425" i="64"/>
  <c r="BE1425" i="64"/>
  <c r="BF1425" i="64"/>
  <c r="BG1425" i="64"/>
  <c r="BH1425" i="64"/>
  <c r="BI1425" i="64"/>
  <c r="BJ1425" i="64"/>
  <c r="BK1425" i="64"/>
  <c r="BL1425" i="64"/>
  <c r="BM1425" i="64"/>
  <c r="BN1425" i="64"/>
  <c r="BO1425" i="64"/>
  <c r="BP1425" i="64"/>
  <c r="BQ1425" i="64"/>
  <c r="BR1425" i="64"/>
  <c r="BS1425" i="64"/>
  <c r="BT1425" i="64"/>
  <c r="BU1425" i="64"/>
  <c r="BV1425" i="64"/>
  <c r="BW1425" i="64"/>
  <c r="BX1425" i="64"/>
  <c r="BY1425" i="64"/>
  <c r="BZ1425" i="64"/>
  <c r="CA1425" i="64"/>
  <c r="CB1425" i="64"/>
  <c r="CC1425" i="64"/>
  <c r="CD1425" i="64"/>
  <c r="CE1425" i="64"/>
  <c r="CF1425" i="64"/>
  <c r="CG1425" i="64"/>
  <c r="CH1425" i="64"/>
  <c r="CI1425" i="64"/>
  <c r="CJ1425" i="64"/>
  <c r="CK1425" i="64"/>
  <c r="CL1425" i="64"/>
  <c r="S1863" i="64"/>
  <c r="S1831" i="64"/>
  <c r="T1831" i="64"/>
  <c r="U1831" i="64"/>
  <c r="V1831" i="64"/>
  <c r="W1831" i="64"/>
  <c r="X1831" i="64"/>
  <c r="Y1831" i="64"/>
  <c r="Z1831" i="64"/>
  <c r="AA1831" i="64"/>
  <c r="AB1831" i="64"/>
  <c r="AC1831" i="64"/>
  <c r="AD1831" i="64"/>
  <c r="AE1831" i="64"/>
  <c r="AF1831" i="64"/>
  <c r="AG1831" i="64"/>
  <c r="AH1831" i="64"/>
  <c r="AI1831" i="64"/>
  <c r="AJ1831" i="64"/>
  <c r="AK1831" i="64"/>
  <c r="AL1831" i="64"/>
  <c r="AM1831" i="64"/>
  <c r="AN1831" i="64"/>
  <c r="AO1831" i="64"/>
  <c r="AP1831" i="64"/>
  <c r="AQ1831" i="64"/>
  <c r="AR1831" i="64"/>
  <c r="AS1831" i="64"/>
  <c r="AT1831" i="64"/>
  <c r="AU1831" i="64"/>
  <c r="AV1831" i="64"/>
  <c r="AW1831" i="64"/>
  <c r="AX1831" i="64"/>
  <c r="AY1831" i="64"/>
  <c r="AZ1831" i="64"/>
  <c r="BA1831" i="64"/>
  <c r="BB1831" i="64"/>
  <c r="BC1831" i="64"/>
  <c r="BD1831" i="64"/>
  <c r="BE1831" i="64"/>
  <c r="BF1831" i="64"/>
  <c r="BG1831" i="64"/>
  <c r="BH1831" i="64"/>
  <c r="BI1831" i="64"/>
  <c r="BJ1831" i="64"/>
  <c r="BK1831" i="64"/>
  <c r="BL1831" i="64"/>
  <c r="BM1831" i="64"/>
  <c r="BN1831" i="64"/>
  <c r="BO1831" i="64"/>
  <c r="BP1831" i="64"/>
  <c r="BQ1831" i="64"/>
  <c r="BR1831" i="64"/>
  <c r="BS1831" i="64"/>
  <c r="BT1831" i="64"/>
  <c r="BU1831" i="64"/>
  <c r="BV1831" i="64"/>
  <c r="BW1831" i="64"/>
  <c r="BX1831" i="64"/>
  <c r="BY1831" i="64"/>
  <c r="BZ1831" i="64"/>
  <c r="CA1831" i="64"/>
  <c r="CB1831" i="64"/>
  <c r="CC1831" i="64"/>
  <c r="CD1831" i="64"/>
  <c r="CE1831" i="64"/>
  <c r="CF1831" i="64"/>
  <c r="CG1831" i="64"/>
  <c r="CH1831" i="64"/>
  <c r="CI1831" i="64"/>
  <c r="CJ1831" i="64"/>
  <c r="CK1831" i="64"/>
  <c r="CL1831" i="64"/>
  <c r="S1799" i="64"/>
  <c r="T1799" i="64"/>
  <c r="U1799" i="64"/>
  <c r="V1799" i="64"/>
  <c r="W1799" i="64"/>
  <c r="X1799" i="64"/>
  <c r="Y1799" i="64"/>
  <c r="Z1799" i="64"/>
  <c r="AA1799" i="64"/>
  <c r="AB1799" i="64"/>
  <c r="AC1799" i="64"/>
  <c r="AD1799" i="64"/>
  <c r="AE1799" i="64"/>
  <c r="AF1799" i="64"/>
  <c r="AG1799" i="64"/>
  <c r="AH1799" i="64"/>
  <c r="AI1799" i="64"/>
  <c r="AJ1799" i="64"/>
  <c r="AK1799" i="64"/>
  <c r="AL1799" i="64"/>
  <c r="AM1799" i="64"/>
  <c r="AN1799" i="64"/>
  <c r="AO1799" i="64"/>
  <c r="AP1799" i="64"/>
  <c r="AQ1799" i="64"/>
  <c r="AR1799" i="64"/>
  <c r="AS1799" i="64"/>
  <c r="AT1799" i="64"/>
  <c r="AU1799" i="64"/>
  <c r="AV1799" i="64"/>
  <c r="AW1799" i="64"/>
  <c r="AX1799" i="64"/>
  <c r="AY1799" i="64"/>
  <c r="AZ1799" i="64"/>
  <c r="BA1799" i="64"/>
  <c r="BB1799" i="64"/>
  <c r="BC1799" i="64"/>
  <c r="BD1799" i="64"/>
  <c r="BE1799" i="64"/>
  <c r="BF1799" i="64"/>
  <c r="BG1799" i="64"/>
  <c r="BH1799" i="64"/>
  <c r="BI1799" i="64"/>
  <c r="BJ1799" i="64"/>
  <c r="BK1799" i="64"/>
  <c r="BL1799" i="64"/>
  <c r="BM1799" i="64"/>
  <c r="BN1799" i="64"/>
  <c r="BO1799" i="64"/>
  <c r="BP1799" i="64"/>
  <c r="BQ1799" i="64"/>
  <c r="BR1799" i="64"/>
  <c r="BS1799" i="64"/>
  <c r="BT1799" i="64"/>
  <c r="BU1799" i="64"/>
  <c r="BV1799" i="64"/>
  <c r="BW1799" i="64"/>
  <c r="BX1799" i="64"/>
  <c r="BY1799" i="64"/>
  <c r="BZ1799" i="64"/>
  <c r="CA1799" i="64"/>
  <c r="CB1799" i="64"/>
  <c r="CC1799" i="64"/>
  <c r="CD1799" i="64"/>
  <c r="CE1799" i="64"/>
  <c r="CF1799" i="64"/>
  <c r="CG1799" i="64"/>
  <c r="CH1799" i="64"/>
  <c r="CI1799" i="64"/>
  <c r="CJ1799" i="64"/>
  <c r="CK1799" i="64"/>
  <c r="CL1799" i="64"/>
  <c r="S1381" i="64"/>
  <c r="T1381" i="64"/>
  <c r="U1381" i="64"/>
  <c r="V1381" i="64"/>
  <c r="W1381" i="64"/>
  <c r="X1381" i="64"/>
  <c r="Y1381" i="64"/>
  <c r="Z1381" i="64"/>
  <c r="AA1381" i="64"/>
  <c r="AB1381" i="64"/>
  <c r="AC1381" i="64"/>
  <c r="AD1381" i="64"/>
  <c r="AE1381" i="64"/>
  <c r="AF1381" i="64"/>
  <c r="AG1381" i="64"/>
  <c r="AH1381" i="64"/>
  <c r="AI1381" i="64"/>
  <c r="AJ1381" i="64"/>
  <c r="AK1381" i="64"/>
  <c r="AL1381" i="64"/>
  <c r="AM1381" i="64"/>
  <c r="AN1381" i="64"/>
  <c r="AO1381" i="64"/>
  <c r="AP1381" i="64"/>
  <c r="AQ1381" i="64"/>
  <c r="AR1381" i="64"/>
  <c r="AS1381" i="64"/>
  <c r="AT1381" i="64"/>
  <c r="AU1381" i="64"/>
  <c r="AV1381" i="64"/>
  <c r="AW1381" i="64"/>
  <c r="AX1381" i="64"/>
  <c r="AY1381" i="64"/>
  <c r="AZ1381" i="64"/>
  <c r="BA1381" i="64"/>
  <c r="BB1381" i="64"/>
  <c r="BC1381" i="64"/>
  <c r="BD1381" i="64"/>
  <c r="BE1381" i="64"/>
  <c r="BF1381" i="64"/>
  <c r="BG1381" i="64"/>
  <c r="BH1381" i="64"/>
  <c r="BI1381" i="64"/>
  <c r="BJ1381" i="64"/>
  <c r="BK1381" i="64"/>
  <c r="BL1381" i="64"/>
  <c r="BM1381" i="64"/>
  <c r="BN1381" i="64"/>
  <c r="BO1381" i="64"/>
  <c r="BP1381" i="64"/>
  <c r="BQ1381" i="64"/>
  <c r="BR1381" i="64"/>
  <c r="BS1381" i="64"/>
  <c r="BT1381" i="64"/>
  <c r="BU1381" i="64"/>
  <c r="BV1381" i="64"/>
  <c r="BW1381" i="64"/>
  <c r="BX1381" i="64"/>
  <c r="BY1381" i="64"/>
  <c r="BZ1381" i="64"/>
  <c r="CA1381" i="64"/>
  <c r="CB1381" i="64"/>
  <c r="CC1381" i="64"/>
  <c r="CD1381" i="64"/>
  <c r="CE1381" i="64"/>
  <c r="CF1381" i="64"/>
  <c r="CG1381" i="64"/>
  <c r="CH1381" i="64"/>
  <c r="CI1381" i="64"/>
  <c r="CJ1381" i="64"/>
  <c r="CK1381" i="64"/>
  <c r="CL1381" i="64"/>
  <c r="S1345" i="64"/>
  <c r="T1345" i="64"/>
  <c r="U1345" i="64"/>
  <c r="V1345" i="64"/>
  <c r="W1345" i="64"/>
  <c r="X1345" i="64"/>
  <c r="Y1345" i="64"/>
  <c r="Z1345" i="64"/>
  <c r="AA1345" i="64"/>
  <c r="AB1345" i="64"/>
  <c r="AC1345" i="64"/>
  <c r="AD1345" i="64"/>
  <c r="AE1345" i="64"/>
  <c r="AF1345" i="64"/>
  <c r="AG1345" i="64"/>
  <c r="AH1345" i="64"/>
  <c r="AI1345" i="64"/>
  <c r="AJ1345" i="64"/>
  <c r="AK1345" i="64"/>
  <c r="AL1345" i="64"/>
  <c r="AM1345" i="64"/>
  <c r="AN1345" i="64"/>
  <c r="AO1345" i="64"/>
  <c r="AP1345" i="64"/>
  <c r="AQ1345" i="64"/>
  <c r="AR1345" i="64"/>
  <c r="AS1345" i="64"/>
  <c r="AT1345" i="64"/>
  <c r="AU1345" i="64"/>
  <c r="AV1345" i="64"/>
  <c r="AW1345" i="64"/>
  <c r="AX1345" i="64"/>
  <c r="AY1345" i="64"/>
  <c r="AZ1345" i="64"/>
  <c r="BA1345" i="64"/>
  <c r="BB1345" i="64"/>
  <c r="BC1345" i="64"/>
  <c r="BD1345" i="64"/>
  <c r="BE1345" i="64"/>
  <c r="BF1345" i="64"/>
  <c r="BG1345" i="64"/>
  <c r="BH1345" i="64"/>
  <c r="BI1345" i="64"/>
  <c r="BJ1345" i="64"/>
  <c r="BK1345" i="64"/>
  <c r="BL1345" i="64"/>
  <c r="BM1345" i="64"/>
  <c r="BN1345" i="64"/>
  <c r="BO1345" i="64"/>
  <c r="BP1345" i="64"/>
  <c r="BQ1345" i="64"/>
  <c r="BR1345" i="64"/>
  <c r="BS1345" i="64"/>
  <c r="BT1345" i="64"/>
  <c r="BU1345" i="64"/>
  <c r="BV1345" i="64"/>
  <c r="BW1345" i="64"/>
  <c r="BX1345" i="64"/>
  <c r="BY1345" i="64"/>
  <c r="BZ1345" i="64"/>
  <c r="CA1345" i="64"/>
  <c r="CB1345" i="64"/>
  <c r="CC1345" i="64"/>
  <c r="CD1345" i="64"/>
  <c r="CE1345" i="64"/>
  <c r="CF1345" i="64"/>
  <c r="CG1345" i="64"/>
  <c r="CH1345" i="64"/>
  <c r="CI1345" i="64"/>
  <c r="CJ1345" i="64"/>
  <c r="CK1345" i="64"/>
  <c r="CL1345" i="64"/>
  <c r="S1310" i="64"/>
  <c r="T1310" i="64"/>
  <c r="U1310" i="64"/>
  <c r="V1310" i="64"/>
  <c r="W1310" i="64"/>
  <c r="X1310" i="64"/>
  <c r="Y1310" i="64"/>
  <c r="Z1310" i="64"/>
  <c r="AA1310" i="64"/>
  <c r="AB1310" i="64"/>
  <c r="AC1310" i="64"/>
  <c r="AD1310" i="64"/>
  <c r="AE1310" i="64"/>
  <c r="AF1310" i="64"/>
  <c r="AG1310" i="64"/>
  <c r="AH1310" i="64"/>
  <c r="AI1310" i="64"/>
  <c r="AJ1310" i="64"/>
  <c r="AK1310" i="64"/>
  <c r="AL1310" i="64"/>
  <c r="AM1310" i="64"/>
  <c r="AN1310" i="64"/>
  <c r="AO1310" i="64"/>
  <c r="AP1310" i="64"/>
  <c r="AQ1310" i="64"/>
  <c r="AR1310" i="64"/>
  <c r="AS1310" i="64"/>
  <c r="AT1310" i="64"/>
  <c r="AU1310" i="64"/>
  <c r="AV1310" i="64"/>
  <c r="AW1310" i="64"/>
  <c r="AX1310" i="64"/>
  <c r="AY1310" i="64"/>
  <c r="AZ1310" i="64"/>
  <c r="BA1310" i="64"/>
  <c r="BB1310" i="64"/>
  <c r="BC1310" i="64"/>
  <c r="BD1310" i="64"/>
  <c r="BE1310" i="64"/>
  <c r="BF1310" i="64"/>
  <c r="BG1310" i="64"/>
  <c r="BH1310" i="64"/>
  <c r="BI1310" i="64"/>
  <c r="BJ1310" i="64"/>
  <c r="BK1310" i="64"/>
  <c r="BL1310" i="64"/>
  <c r="BM1310" i="64"/>
  <c r="BN1310" i="64"/>
  <c r="BO1310" i="64"/>
  <c r="BP1310" i="64"/>
  <c r="BQ1310" i="64"/>
  <c r="BR1310" i="64"/>
  <c r="BS1310" i="64"/>
  <c r="BT1310" i="64"/>
  <c r="BU1310" i="64"/>
  <c r="BV1310" i="64"/>
  <c r="BW1310" i="64"/>
  <c r="BX1310" i="64"/>
  <c r="BY1310" i="64"/>
  <c r="BZ1310" i="64"/>
  <c r="CA1310" i="64"/>
  <c r="CB1310" i="64"/>
  <c r="CC1310" i="64"/>
  <c r="CD1310" i="64"/>
  <c r="CE1310" i="64"/>
  <c r="CF1310" i="64"/>
  <c r="CG1310" i="64"/>
  <c r="CH1310" i="64"/>
  <c r="CI1310" i="64"/>
  <c r="CJ1310" i="64"/>
  <c r="CK1310" i="64"/>
  <c r="CL1310" i="64"/>
  <c r="S1275"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CL1275" i="64"/>
  <c r="S1897" i="64"/>
  <c r="T1897" i="64"/>
  <c r="U1897" i="64"/>
  <c r="V1897" i="64"/>
  <c r="W1897" i="64"/>
  <c r="X1897" i="64"/>
  <c r="Y1897" i="64"/>
  <c r="Z1897" i="64"/>
  <c r="AA1897" i="64"/>
  <c r="AB1897" i="64"/>
  <c r="AC1897" i="64"/>
  <c r="AD1897" i="64"/>
  <c r="AE1897" i="64"/>
  <c r="AF1897" i="64"/>
  <c r="AG1897" i="64"/>
  <c r="AH1897" i="64"/>
  <c r="AI1897" i="64"/>
  <c r="AJ1897" i="64"/>
  <c r="AK1897" i="64"/>
  <c r="AL1897" i="64"/>
  <c r="AM1897" i="64"/>
  <c r="AN1897" i="64"/>
  <c r="AO1897" i="64"/>
  <c r="AP1897" i="64"/>
  <c r="AQ1897" i="64"/>
  <c r="AR1897" i="64"/>
  <c r="AS1897" i="64"/>
  <c r="AT1897" i="64"/>
  <c r="AU1897" i="64"/>
  <c r="AV1897" i="64"/>
  <c r="AW1897" i="64"/>
  <c r="AX1897" i="64"/>
  <c r="AY1897" i="64"/>
  <c r="AZ1897" i="64"/>
  <c r="BA1897" i="64"/>
  <c r="BB1897" i="64"/>
  <c r="BC1897" i="64"/>
  <c r="BD1897" i="64"/>
  <c r="BE1897" i="64"/>
  <c r="BF1897" i="64"/>
  <c r="BG1897" i="64"/>
  <c r="BH1897" i="64"/>
  <c r="BI1897" i="64"/>
  <c r="BJ1897" i="64"/>
  <c r="BK1897" i="64"/>
  <c r="BL1897" i="64"/>
  <c r="BM1897" i="64"/>
  <c r="BN1897" i="64"/>
  <c r="BO1897" i="64"/>
  <c r="BP1897" i="64"/>
  <c r="BQ1897" i="64"/>
  <c r="BR1897" i="64"/>
  <c r="BS1897" i="64"/>
  <c r="BT1897" i="64"/>
  <c r="BU1897" i="64"/>
  <c r="BV1897" i="64"/>
  <c r="BW1897" i="64"/>
  <c r="BX1897" i="64"/>
  <c r="BY1897" i="64"/>
  <c r="BZ1897" i="64"/>
  <c r="CA1897" i="64"/>
  <c r="CB1897" i="64"/>
  <c r="CC1897" i="64"/>
  <c r="CD1897" i="64"/>
  <c r="CE1897" i="64"/>
  <c r="CF1897" i="64"/>
  <c r="CG1897" i="64"/>
  <c r="CH1897" i="64"/>
  <c r="CI1897" i="64"/>
  <c r="CJ1897" i="64"/>
  <c r="CK1897" i="64"/>
  <c r="CL1897" i="64"/>
  <c r="S1931" i="64"/>
  <c r="T1931" i="64"/>
  <c r="U1931" i="64"/>
  <c r="V1931" i="64"/>
  <c r="W1931" i="64"/>
  <c r="X1931" i="64"/>
  <c r="Y1931" i="64"/>
  <c r="Z1931" i="64"/>
  <c r="AA1931" i="64"/>
  <c r="AB1931" i="64"/>
  <c r="AC1931" i="64"/>
  <c r="AD1931" i="64"/>
  <c r="AE1931" i="64"/>
  <c r="AF1931" i="64"/>
  <c r="AG1931" i="64"/>
  <c r="AH1931" i="64"/>
  <c r="AI1931" i="64"/>
  <c r="AJ1931" i="64"/>
  <c r="AK1931" i="64"/>
  <c r="AL1931" i="64"/>
  <c r="AM1931" i="64"/>
  <c r="AN1931" i="64"/>
  <c r="AO1931" i="64"/>
  <c r="AP1931" i="64"/>
  <c r="AQ1931" i="64"/>
  <c r="AR1931" i="64"/>
  <c r="AS1931" i="64"/>
  <c r="AT1931" i="64"/>
  <c r="AU1931" i="64"/>
  <c r="AV1931" i="64"/>
  <c r="AW1931" i="64"/>
  <c r="AX1931" i="64"/>
  <c r="AY1931" i="64"/>
  <c r="AZ1931" i="64"/>
  <c r="BA1931" i="64"/>
  <c r="BB1931" i="64"/>
  <c r="BC1931" i="64"/>
  <c r="BD1931" i="64"/>
  <c r="BE1931" i="64"/>
  <c r="BF1931" i="64"/>
  <c r="BG1931" i="64"/>
  <c r="BH1931" i="64"/>
  <c r="BI1931" i="64"/>
  <c r="BJ1931" i="64"/>
  <c r="BK1931" i="64"/>
  <c r="BL1931" i="64"/>
  <c r="BM1931" i="64"/>
  <c r="BN1931" i="64"/>
  <c r="BO1931" i="64"/>
  <c r="BP1931" i="64"/>
  <c r="BQ1931" i="64"/>
  <c r="BR1931" i="64"/>
  <c r="BS1931" i="64"/>
  <c r="BT1931" i="64"/>
  <c r="BU1931" i="64"/>
  <c r="BV1931" i="64"/>
  <c r="BW1931" i="64"/>
  <c r="BX1931" i="64"/>
  <c r="BY1931" i="64"/>
  <c r="BZ1931" i="64"/>
  <c r="CA1931" i="64"/>
  <c r="CB1931" i="64"/>
  <c r="CC1931" i="64"/>
  <c r="CD1931" i="64"/>
  <c r="CE1931" i="64"/>
  <c r="CF1931" i="64"/>
  <c r="CG1931" i="64"/>
  <c r="CH1931" i="64"/>
  <c r="CI1931" i="64"/>
  <c r="CJ1931" i="64"/>
  <c r="CK1931" i="64"/>
  <c r="CL1931" i="64"/>
  <c r="S1239"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S1145" i="64"/>
  <c r="T1145" i="64"/>
  <c r="U1145" i="64"/>
  <c r="V1145" i="64"/>
  <c r="W1145" i="64"/>
  <c r="X1145" i="64"/>
  <c r="Y1145" i="64"/>
  <c r="Z1145" i="64"/>
  <c r="AA1145" i="64"/>
  <c r="AB1145" i="64"/>
  <c r="AC1145" i="64"/>
  <c r="AD1145" i="64"/>
  <c r="AE1145" i="64"/>
  <c r="AF1145" i="64"/>
  <c r="AG1145" i="64"/>
  <c r="AH1145" i="64"/>
  <c r="AI1145" i="64"/>
  <c r="AJ1145" i="64"/>
  <c r="AK1145" i="64"/>
  <c r="AL1145" i="64"/>
  <c r="AM1145" i="64"/>
  <c r="AN1145" i="64"/>
  <c r="AO1145" i="64"/>
  <c r="AP1145" i="64"/>
  <c r="AQ1145" i="64"/>
  <c r="AR1145" i="64"/>
  <c r="AS1145" i="64"/>
  <c r="AT1145" i="64"/>
  <c r="AU1145" i="64"/>
  <c r="AV1145" i="64"/>
  <c r="AW1145" i="64"/>
  <c r="AX1145" i="64"/>
  <c r="AY1145" i="64"/>
  <c r="AZ1145" i="64"/>
  <c r="BA1145" i="64"/>
  <c r="BB1145" i="64"/>
  <c r="BC1145" i="64"/>
  <c r="BD1145" i="64"/>
  <c r="BE1145" i="64"/>
  <c r="BF1145" i="64"/>
  <c r="BG1145" i="64"/>
  <c r="BH1145" i="64"/>
  <c r="BI1145" i="64"/>
  <c r="BJ1145" i="64"/>
  <c r="BK1145" i="64"/>
  <c r="BL1145" i="64"/>
  <c r="BM1145" i="64"/>
  <c r="BN1145" i="64"/>
  <c r="BO1145" i="64"/>
  <c r="BP1145" i="64"/>
  <c r="BQ1145" i="64"/>
  <c r="BR1145" i="64"/>
  <c r="BS1145" i="64"/>
  <c r="BT1145" i="64"/>
  <c r="BU1145" i="64"/>
  <c r="BV1145" i="64"/>
  <c r="BW1145" i="64"/>
  <c r="BX1145" i="64"/>
  <c r="BY1145" i="64"/>
  <c r="BZ1145" i="64"/>
  <c r="CA1145" i="64"/>
  <c r="CB1145" i="64"/>
  <c r="CC1145" i="64"/>
  <c r="CD1145" i="64"/>
  <c r="CE1145" i="64"/>
  <c r="CF1145" i="64"/>
  <c r="CG1145" i="64"/>
  <c r="CH1145" i="64"/>
  <c r="CI1145" i="64"/>
  <c r="CJ1145" i="64"/>
  <c r="CK1145" i="64"/>
  <c r="CL1145" i="64"/>
  <c r="S993"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CL993" i="64"/>
  <c r="S602" i="64"/>
  <c r="T602" i="64"/>
  <c r="U602" i="64"/>
  <c r="V602" i="64"/>
  <c r="W602" i="64"/>
  <c r="X602" i="64"/>
  <c r="Y602" i="64"/>
  <c r="Z602" i="64"/>
  <c r="AA602" i="64"/>
  <c r="AB602" i="64"/>
  <c r="AC602" i="64"/>
  <c r="AD602" i="64"/>
  <c r="AE602" i="64"/>
  <c r="AF602" i="64"/>
  <c r="AG602" i="64"/>
  <c r="AH602" i="64"/>
  <c r="AI602" i="64"/>
  <c r="AJ602" i="64"/>
  <c r="AK602" i="64"/>
  <c r="AL602" i="64"/>
  <c r="AM602" i="64"/>
  <c r="AN602" i="64"/>
  <c r="AO602" i="64"/>
  <c r="AP602" i="64"/>
  <c r="AQ602" i="64"/>
  <c r="AR602" i="64"/>
  <c r="AS602" i="64"/>
  <c r="AT602" i="64"/>
  <c r="AU602" i="64"/>
  <c r="AV602" i="64"/>
  <c r="AW602" i="64"/>
  <c r="AX602" i="64"/>
  <c r="AY602" i="64"/>
  <c r="AZ602" i="64"/>
  <c r="BA602" i="64"/>
  <c r="BB602" i="64"/>
  <c r="BC602" i="64"/>
  <c r="BD602" i="64"/>
  <c r="BE602" i="64"/>
  <c r="BF602" i="64"/>
  <c r="BG602" i="64"/>
  <c r="BH602" i="64"/>
  <c r="BI602" i="64"/>
  <c r="BJ602" i="64"/>
  <c r="BK602" i="64"/>
  <c r="BL602" i="64"/>
  <c r="BM602" i="64"/>
  <c r="BN602" i="64"/>
  <c r="BO602" i="64"/>
  <c r="BP602" i="64"/>
  <c r="BQ602" i="64"/>
  <c r="BR602" i="64"/>
  <c r="BS602" i="64"/>
  <c r="BT602" i="64"/>
  <c r="BU602" i="64"/>
  <c r="BV602" i="64"/>
  <c r="BW602" i="64"/>
  <c r="BX602" i="64"/>
  <c r="BY602" i="64"/>
  <c r="BZ602" i="64"/>
  <c r="CA602" i="64"/>
  <c r="CB602" i="64"/>
  <c r="CC602" i="64"/>
  <c r="CD602" i="64"/>
  <c r="CE602" i="64"/>
  <c r="CF602" i="64"/>
  <c r="CG602" i="64"/>
  <c r="CH602" i="64"/>
  <c r="CI602" i="64"/>
  <c r="CJ602" i="64"/>
  <c r="CK602" i="64"/>
  <c r="CL602" i="64"/>
  <c r="S902" i="64"/>
  <c r="T902" i="64"/>
  <c r="U902" i="64"/>
  <c r="V902" i="64"/>
  <c r="W902" i="64"/>
  <c r="X902" i="64"/>
  <c r="Y902" i="64"/>
  <c r="Z902" i="64"/>
  <c r="AA902" i="64"/>
  <c r="AB902" i="64"/>
  <c r="AC902" i="64"/>
  <c r="AD902" i="64"/>
  <c r="AE902" i="64"/>
  <c r="AF902" i="64"/>
  <c r="AG902" i="64"/>
  <c r="AH902" i="64"/>
  <c r="AI902" i="64"/>
  <c r="AJ902" i="64"/>
  <c r="AK902" i="64"/>
  <c r="AL902" i="64"/>
  <c r="AM902" i="64"/>
  <c r="AN902" i="64"/>
  <c r="AO902" i="64"/>
  <c r="AP902" i="64"/>
  <c r="AQ902" i="64"/>
  <c r="AR902" i="64"/>
  <c r="AS902" i="64"/>
  <c r="AT902" i="64"/>
  <c r="AU902" i="64"/>
  <c r="AV902" i="64"/>
  <c r="AW902" i="64"/>
  <c r="AX902" i="64"/>
  <c r="AY902" i="64"/>
  <c r="AZ902" i="64"/>
  <c r="BA902" i="64"/>
  <c r="BB902" i="64"/>
  <c r="BC902" i="64"/>
  <c r="BD902" i="64"/>
  <c r="BE902" i="64"/>
  <c r="BF902" i="64"/>
  <c r="BG902" i="64"/>
  <c r="BH902" i="64"/>
  <c r="BI902" i="64"/>
  <c r="BJ902" i="64"/>
  <c r="BK902" i="64"/>
  <c r="BL902" i="64"/>
  <c r="BM902" i="64"/>
  <c r="BN902" i="64"/>
  <c r="BO902" i="64"/>
  <c r="BP902" i="64"/>
  <c r="BQ902" i="64"/>
  <c r="BR902" i="64"/>
  <c r="BS902" i="64"/>
  <c r="BT902" i="64"/>
  <c r="BU902" i="64"/>
  <c r="BV902" i="64"/>
  <c r="BW902" i="64"/>
  <c r="BX902" i="64"/>
  <c r="BY902" i="64"/>
  <c r="BZ902" i="64"/>
  <c r="CA902" i="64"/>
  <c r="CB902" i="64"/>
  <c r="CC902" i="64"/>
  <c r="CD902" i="64"/>
  <c r="CE902" i="64"/>
  <c r="CF902" i="64"/>
  <c r="CG902" i="64"/>
  <c r="CH902" i="64"/>
  <c r="CI902" i="64"/>
  <c r="CJ902" i="64"/>
  <c r="CK902" i="64"/>
  <c r="CL902" i="64"/>
  <c r="S880" i="64"/>
  <c r="T880" i="64"/>
  <c r="U880" i="64"/>
  <c r="V880" i="64"/>
  <c r="W880" i="64"/>
  <c r="X880" i="64"/>
  <c r="Y880" i="64"/>
  <c r="Z880" i="64"/>
  <c r="AA880" i="64"/>
  <c r="AB880" i="64"/>
  <c r="AC880" i="64"/>
  <c r="AD880" i="64"/>
  <c r="AE880" i="64"/>
  <c r="AF880" i="64"/>
  <c r="AG880" i="64"/>
  <c r="AH880" i="64"/>
  <c r="AI880" i="64"/>
  <c r="AJ880" i="64"/>
  <c r="AK880" i="64"/>
  <c r="AL880" i="64"/>
  <c r="AM880" i="64"/>
  <c r="AN880" i="64"/>
  <c r="AO880" i="64"/>
  <c r="AP880" i="64"/>
  <c r="AQ880" i="64"/>
  <c r="AR880" i="64"/>
  <c r="AS880" i="64"/>
  <c r="AT880" i="64"/>
  <c r="AU880" i="64"/>
  <c r="AV880" i="64"/>
  <c r="AW880" i="64"/>
  <c r="AX880" i="64"/>
  <c r="AY880" i="64"/>
  <c r="AZ880" i="64"/>
  <c r="BA880" i="64"/>
  <c r="BB880" i="64"/>
  <c r="BC880" i="64"/>
  <c r="BD880" i="64"/>
  <c r="BE880" i="64"/>
  <c r="BF880" i="64"/>
  <c r="BG880" i="64"/>
  <c r="BH880" i="64"/>
  <c r="BI880" i="64"/>
  <c r="BJ880" i="64"/>
  <c r="BK880" i="64"/>
  <c r="BL880" i="64"/>
  <c r="BM880" i="64"/>
  <c r="BN880" i="64"/>
  <c r="BO880" i="64"/>
  <c r="BP880" i="64"/>
  <c r="BQ880" i="64"/>
  <c r="BR880" i="64"/>
  <c r="BS880" i="64"/>
  <c r="BT880" i="64"/>
  <c r="BU880" i="64"/>
  <c r="BV880" i="64"/>
  <c r="BW880" i="64"/>
  <c r="BX880" i="64"/>
  <c r="BY880" i="64"/>
  <c r="BZ880" i="64"/>
  <c r="CA880" i="64"/>
  <c r="CB880" i="64"/>
  <c r="CC880" i="64"/>
  <c r="CD880" i="64"/>
  <c r="CE880" i="64"/>
  <c r="CF880" i="64"/>
  <c r="CG880" i="64"/>
  <c r="CH880" i="64"/>
  <c r="CI880" i="64"/>
  <c r="CJ880" i="64"/>
  <c r="CK880" i="64"/>
  <c r="CL880" i="64"/>
  <c r="S1602" i="64"/>
  <c r="T1602" i="64"/>
  <c r="U1602" i="64"/>
  <c r="V1602" i="64"/>
  <c r="W1602" i="64"/>
  <c r="X1602" i="64"/>
  <c r="Y1602" i="64"/>
  <c r="Z1602" i="64"/>
  <c r="AA1602" i="64"/>
  <c r="AB1602" i="64"/>
  <c r="AC1602" i="64"/>
  <c r="AD1602" i="64"/>
  <c r="AE1602" i="64"/>
  <c r="AF1602" i="64"/>
  <c r="AG1602" i="64"/>
  <c r="AH1602" i="64"/>
  <c r="AI1602" i="64"/>
  <c r="AJ1602" i="64"/>
  <c r="AK1602" i="64"/>
  <c r="AL1602" i="64"/>
  <c r="AM1602" i="64"/>
  <c r="AN1602" i="64"/>
  <c r="AO1602" i="64"/>
  <c r="AP1602" i="64"/>
  <c r="AQ1602" i="64"/>
  <c r="AR1602" i="64"/>
  <c r="AS1602" i="64"/>
  <c r="AT1602" i="64"/>
  <c r="AU1602" i="64"/>
  <c r="AV1602" i="64"/>
  <c r="AW1602" i="64"/>
  <c r="AX1602" i="64"/>
  <c r="AY1602" i="64"/>
  <c r="AZ1602" i="64"/>
  <c r="BA1602" i="64"/>
  <c r="BB1602" i="64"/>
  <c r="BC1602" i="64"/>
  <c r="BD1602" i="64"/>
  <c r="BE1602" i="64"/>
  <c r="BF1602" i="64"/>
  <c r="BG1602" i="64"/>
  <c r="BH1602" i="64"/>
  <c r="BI1602" i="64"/>
  <c r="BJ1602" i="64"/>
  <c r="BK1602" i="64"/>
  <c r="BL1602" i="64"/>
  <c r="BM1602" i="64"/>
  <c r="BN1602" i="64"/>
  <c r="BO1602" i="64"/>
  <c r="BP1602" i="64"/>
  <c r="BQ1602" i="64"/>
  <c r="BR1602" i="64"/>
  <c r="BS1602" i="64"/>
  <c r="BT1602" i="64"/>
  <c r="BU1602" i="64"/>
  <c r="BV1602" i="64"/>
  <c r="BW1602" i="64"/>
  <c r="BX1602" i="64"/>
  <c r="BY1602" i="64"/>
  <c r="BZ1602" i="64"/>
  <c r="CA1602" i="64"/>
  <c r="CB1602" i="64"/>
  <c r="CC1602" i="64"/>
  <c r="CD1602" i="64"/>
  <c r="CE1602" i="64"/>
  <c r="CF1602" i="64"/>
  <c r="CG1602" i="64"/>
  <c r="CH1602" i="64"/>
  <c r="CI1602" i="64"/>
  <c r="CJ1602" i="64"/>
  <c r="CK1602" i="64"/>
  <c r="CL1602"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CL1628" i="64"/>
  <c r="CK1628" i="64"/>
  <c r="CJ1628" i="64"/>
  <c r="CI1628" i="64"/>
  <c r="CH1628" i="64"/>
  <c r="CG1628" i="64"/>
  <c r="CF1628" i="64"/>
  <c r="CE1628" i="64"/>
  <c r="CD1628" i="64"/>
  <c r="CC1628" i="64"/>
  <c r="CB1628" i="64"/>
  <c r="CA1628" i="64"/>
  <c r="BZ1628" i="64"/>
  <c r="BY1628" i="64"/>
  <c r="BX1628" i="64"/>
  <c r="BW1628" i="64"/>
  <c r="BV1628" i="64"/>
  <c r="BU1628" i="64"/>
  <c r="BT1628" i="64"/>
  <c r="BS1628" i="64"/>
  <c r="BR1628" i="64"/>
  <c r="BQ1628" i="64"/>
  <c r="BP1628" i="64"/>
  <c r="BO1628" i="64"/>
  <c r="BN1628" i="64"/>
  <c r="BM1628" i="64"/>
  <c r="BL1628" i="64"/>
  <c r="BK1628" i="64"/>
  <c r="BJ1628" i="64"/>
  <c r="BI1628" i="64"/>
  <c r="BH1628" i="64"/>
  <c r="BG1628" i="64"/>
  <c r="BF1628" i="64"/>
  <c r="BE1628" i="64"/>
  <c r="BD1628" i="64"/>
  <c r="BC1628" i="64"/>
  <c r="BB1628" i="64"/>
  <c r="BA1628" i="64"/>
  <c r="AZ1628" i="64"/>
  <c r="AY1628" i="64"/>
  <c r="AX1628" i="64"/>
  <c r="AW1628" i="64"/>
  <c r="AV1628" i="64"/>
  <c r="AU1628" i="64"/>
  <c r="AT1628" i="64"/>
  <c r="AS1628" i="64"/>
  <c r="AR1628" i="64"/>
  <c r="AQ1628" i="64"/>
  <c r="AP1628" i="64"/>
  <c r="AO1628" i="64"/>
  <c r="AN1628" i="64"/>
  <c r="AM1628" i="64"/>
  <c r="AL1628" i="64"/>
  <c r="AK1628" i="64"/>
  <c r="AJ1628" i="64"/>
  <c r="AI1628" i="64"/>
  <c r="AH1628" i="64"/>
  <c r="AG1628" i="64"/>
  <c r="AF1628" i="64"/>
  <c r="AE1628" i="64"/>
  <c r="AD1628" i="64"/>
  <c r="AC1628" i="64"/>
  <c r="AB1628" i="64"/>
  <c r="AA1628" i="64"/>
  <c r="Z1628" i="64"/>
  <c r="Y1628" i="64"/>
  <c r="X1628" i="64"/>
  <c r="W1628" i="64"/>
  <c r="V1628" i="64"/>
  <c r="U1628" i="64"/>
  <c r="T1628" i="64"/>
  <c r="S1628" i="64"/>
  <c r="E1438" i="64"/>
  <c r="G396" i="64"/>
  <c r="E2315" i="64"/>
  <c r="E593" i="64"/>
  <c r="E982"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776" i="64"/>
  <c r="E1358" i="64"/>
  <c r="E460" i="64"/>
  <c r="E1615" i="64"/>
  <c r="G40" i="64"/>
  <c r="E2303" i="64"/>
  <c r="E1548" i="64"/>
  <c r="E1799" i="64"/>
  <c r="E994" i="64"/>
  <c r="E605"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494" i="64"/>
  <c r="B494" i="64" s="1"/>
  <c r="E502" i="64"/>
  <c r="E501" i="64"/>
  <c r="E500" i="64"/>
  <c r="E499" i="64"/>
  <c r="B499" i="64" s="1"/>
  <c r="E498" i="64"/>
  <c r="S497" i="64"/>
  <c r="E497" i="64"/>
  <c r="E496" i="64"/>
  <c r="E49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567" i="64"/>
  <c r="G1513" i="64"/>
  <c r="E57" i="64"/>
  <c r="B57" i="64" s="1"/>
  <c r="E55" i="64"/>
  <c r="B55" i="64" s="1"/>
  <c r="E54" i="64"/>
  <c r="B54" i="64" s="1"/>
  <c r="E53" i="64"/>
  <c r="B53" i="64" s="1"/>
  <c r="E52" i="64"/>
  <c r="G545" i="64"/>
  <c r="E544" i="64"/>
  <c r="G1541" i="64"/>
  <c r="G1538" i="64" s="1"/>
  <c r="AB1034" i="64" a="1"/>
  <c r="CW1034" i="64" a="1"/>
  <c r="AB698" i="64" a="1"/>
  <c r="CZ698" i="64" a="1"/>
  <c r="CZ126" i="64" l="1"/>
  <c r="CZ141" i="64"/>
  <c r="AB126" i="64"/>
  <c r="AB141" i="64"/>
  <c r="AB1034" i="64"/>
  <c r="CW1034" i="64"/>
  <c r="BH1011" i="64"/>
  <c r="BH1049" i="64"/>
  <c r="BI939" i="64"/>
  <c r="BI1053" i="64"/>
  <c r="DF1012" i="64"/>
  <c r="DF1050" i="64"/>
  <c r="BZ1049" i="64"/>
  <c r="BZ1011" i="64"/>
  <c r="BJ1011" i="64"/>
  <c r="BJ1049" i="64"/>
  <c r="AT1049" i="64"/>
  <c r="AT1011" i="64"/>
  <c r="AD1011" i="64"/>
  <c r="AD1049" i="64"/>
  <c r="CH940" i="64"/>
  <c r="CH953" i="64" s="1"/>
  <c r="CH1016" i="64"/>
  <c r="CH1054" i="64"/>
  <c r="BR940" i="64"/>
  <c r="BR953" i="64" s="1"/>
  <c r="BR1016" i="64"/>
  <c r="BR1054" i="64"/>
  <c r="BB940" i="64"/>
  <c r="BB953" i="64" s="1"/>
  <c r="BB1016" i="64"/>
  <c r="BB1054" i="64"/>
  <c r="AL940" i="64"/>
  <c r="AL953" i="64" s="1"/>
  <c r="AL1016" i="64"/>
  <c r="AL1054" i="64"/>
  <c r="V940" i="64"/>
  <c r="V953" i="64" s="1"/>
  <c r="V1016" i="64"/>
  <c r="V1054" i="64"/>
  <c r="CA939" i="64"/>
  <c r="CA1053" i="64"/>
  <c r="BK939" i="64"/>
  <c r="BK1053" i="64"/>
  <c r="AU939" i="64"/>
  <c r="AU1053" i="64"/>
  <c r="AE939" i="64"/>
  <c r="AE1053" i="64"/>
  <c r="CJ1012" i="64"/>
  <c r="CJ1050" i="64"/>
  <c r="BT1012" i="64"/>
  <c r="BT1050" i="64"/>
  <c r="BD1012" i="64"/>
  <c r="BD1050" i="64"/>
  <c r="AN1012" i="64"/>
  <c r="AN1050" i="64"/>
  <c r="X1012" i="64"/>
  <c r="X1050" i="64"/>
  <c r="DJ940" i="64"/>
  <c r="DJ953" i="64" s="1"/>
  <c r="DJ1054" i="64"/>
  <c r="DJ1016" i="64"/>
  <c r="CT940" i="64"/>
  <c r="CT953" i="64" s="1"/>
  <c r="CT1054" i="64"/>
  <c r="CT1016" i="64"/>
  <c r="DA939" i="64"/>
  <c r="DA1053" i="64"/>
  <c r="DH1012" i="64"/>
  <c r="DH1050" i="64"/>
  <c r="CR1012" i="64"/>
  <c r="CR1050" i="64"/>
  <c r="CY1011" i="64"/>
  <c r="CY1049" i="64"/>
  <c r="BY1049" i="64"/>
  <c r="BY1011" i="64"/>
  <c r="BI1049" i="64"/>
  <c r="BI1011" i="64"/>
  <c r="AS1049" i="64"/>
  <c r="AS1011" i="64"/>
  <c r="AC1011" i="64"/>
  <c r="AC1049" i="64"/>
  <c r="CG940" i="64"/>
  <c r="CG953" i="64" s="1"/>
  <c r="CG1016" i="64"/>
  <c r="CG1054" i="64"/>
  <c r="BQ940" i="64"/>
  <c r="BQ953" i="64" s="1"/>
  <c r="BQ1016" i="64"/>
  <c r="BQ1054" i="64"/>
  <c r="BA940" i="64"/>
  <c r="BA953" i="64" s="1"/>
  <c r="BA1016" i="64"/>
  <c r="BA1054" i="64"/>
  <c r="AK940" i="64"/>
  <c r="AK953" i="64" s="1"/>
  <c r="AK1016" i="64"/>
  <c r="AK1054" i="64"/>
  <c r="U940" i="64"/>
  <c r="U953" i="64" s="1"/>
  <c r="U1016" i="64"/>
  <c r="U1054" i="64"/>
  <c r="BZ939" i="64"/>
  <c r="BZ1053" i="64"/>
  <c r="BJ939" i="64"/>
  <c r="BJ1053" i="64"/>
  <c r="AT939" i="64"/>
  <c r="AT1053" i="64"/>
  <c r="AD939" i="64"/>
  <c r="AD1053" i="64"/>
  <c r="CI1012" i="64"/>
  <c r="CI1050" i="64"/>
  <c r="BS1012" i="64"/>
  <c r="BS1050" i="64"/>
  <c r="BC1012" i="64"/>
  <c r="BC1050" i="64"/>
  <c r="AM1012" i="64"/>
  <c r="AM1050" i="64"/>
  <c r="W1012" i="64"/>
  <c r="W1050" i="64"/>
  <c r="DI940" i="64"/>
  <c r="DI953" i="64" s="1"/>
  <c r="DI1054" i="64"/>
  <c r="DI1016" i="64"/>
  <c r="CS940" i="64"/>
  <c r="CS953" i="64" s="1"/>
  <c r="CS1054" i="64"/>
  <c r="CS1016" i="64"/>
  <c r="CZ939" i="64"/>
  <c r="CZ1053" i="64"/>
  <c r="DG1050" i="64"/>
  <c r="DG1012" i="64"/>
  <c r="CQ1050" i="64"/>
  <c r="CQ1012" i="64"/>
  <c r="CX1049" i="64"/>
  <c r="CX1011" i="64"/>
  <c r="AR1011" i="64"/>
  <c r="AR1049" i="64"/>
  <c r="CH1012" i="64"/>
  <c r="CH1050" i="64"/>
  <c r="AA1011" i="64"/>
  <c r="AA1049" i="64"/>
  <c r="AB939" i="64"/>
  <c r="AB1053" i="64"/>
  <c r="DG940" i="64"/>
  <c r="DG953" i="64" s="1"/>
  <c r="DG1054" i="64"/>
  <c r="DG1016" i="64"/>
  <c r="CX939" i="64"/>
  <c r="CX1053" i="64"/>
  <c r="CO1012" i="64"/>
  <c r="CO1050" i="64"/>
  <c r="CL1011" i="64"/>
  <c r="CL1049" i="64"/>
  <c r="BF1011" i="64"/>
  <c r="BF1049" i="64"/>
  <c r="Z1011" i="64"/>
  <c r="Z1049" i="64"/>
  <c r="BN940" i="64"/>
  <c r="BN953" i="64" s="1"/>
  <c r="BN1054" i="64"/>
  <c r="BN1016" i="64"/>
  <c r="AH940" i="64"/>
  <c r="AH953" i="64" s="1"/>
  <c r="AH1054" i="64"/>
  <c r="AH1016" i="64"/>
  <c r="BW939" i="64"/>
  <c r="BW1053" i="64"/>
  <c r="AQ939" i="64"/>
  <c r="AQ1053" i="64"/>
  <c r="CF1012" i="64"/>
  <c r="CF1050" i="64"/>
  <c r="AZ1050" i="64"/>
  <c r="AZ1012" i="64"/>
  <c r="T1012" i="64"/>
  <c r="T1050" i="64"/>
  <c r="DF940" i="64"/>
  <c r="DF953" i="64" s="1"/>
  <c r="DF1016" i="64"/>
  <c r="DF1054" i="64"/>
  <c r="CW939" i="64"/>
  <c r="CW1053" i="64"/>
  <c r="DK1049" i="64"/>
  <c r="DK1011" i="64"/>
  <c r="CQ940" i="64"/>
  <c r="CQ953" i="64" s="1"/>
  <c r="CQ1054" i="64"/>
  <c r="CQ1016" i="64"/>
  <c r="DE1012" i="64"/>
  <c r="DE1050" i="64"/>
  <c r="CV1049" i="64"/>
  <c r="CV1011" i="64"/>
  <c r="BV1011" i="64"/>
  <c r="BV1049" i="64"/>
  <c r="AP1011" i="64"/>
  <c r="AP1049" i="64"/>
  <c r="CD940" i="64"/>
  <c r="CD953" i="64" s="1"/>
  <c r="CD1054" i="64"/>
  <c r="CD1016" i="64"/>
  <c r="AX940" i="64"/>
  <c r="AX953" i="64" s="1"/>
  <c r="AX1054" i="64"/>
  <c r="AX1016" i="64"/>
  <c r="BG939" i="64"/>
  <c r="BG1053" i="64"/>
  <c r="AA939" i="64"/>
  <c r="AA1053" i="64"/>
  <c r="BP1050" i="64"/>
  <c r="BP1012" i="64"/>
  <c r="AJ1012" i="64"/>
  <c r="AJ1050" i="64"/>
  <c r="CP940" i="64"/>
  <c r="CP953" i="64" s="1"/>
  <c r="CP1016" i="64"/>
  <c r="CP1054" i="64"/>
  <c r="DD1012" i="64"/>
  <c r="DD1050" i="64"/>
  <c r="CU1049" i="64"/>
  <c r="CU1011" i="64"/>
  <c r="CK1011" i="64"/>
  <c r="CK1049" i="64"/>
  <c r="BU1011" i="64"/>
  <c r="BU1049" i="64"/>
  <c r="BE1011" i="64"/>
  <c r="BE1049" i="64"/>
  <c r="AO1011" i="64"/>
  <c r="AO1049" i="64"/>
  <c r="Y1011" i="64"/>
  <c r="Y1049" i="64"/>
  <c r="CC940" i="64"/>
  <c r="CC953" i="64" s="1"/>
  <c r="CC1054" i="64"/>
  <c r="CC1016" i="64"/>
  <c r="BM940" i="64"/>
  <c r="BM953" i="64" s="1"/>
  <c r="BM1054" i="64"/>
  <c r="BM1016" i="64"/>
  <c r="AW940" i="64"/>
  <c r="AW953" i="64" s="1"/>
  <c r="AW1054" i="64"/>
  <c r="AW1016" i="64"/>
  <c r="AG940" i="64"/>
  <c r="AG953" i="64" s="1"/>
  <c r="AG1054" i="64"/>
  <c r="AG1016" i="64"/>
  <c r="CL939" i="64"/>
  <c r="CL1053" i="64"/>
  <c r="BV939" i="64"/>
  <c r="BV1053" i="64"/>
  <c r="BF939" i="64"/>
  <c r="BF1053" i="64"/>
  <c r="AP939" i="64"/>
  <c r="AP1053" i="64"/>
  <c r="Z939" i="64"/>
  <c r="Z1053" i="64"/>
  <c r="CE1012" i="64"/>
  <c r="CE1050" i="64"/>
  <c r="BO1012" i="64"/>
  <c r="BO1050" i="64"/>
  <c r="AY1050" i="64"/>
  <c r="AY1012" i="64"/>
  <c r="AI1050" i="64"/>
  <c r="AI1012" i="64"/>
  <c r="S1050" i="64"/>
  <c r="S1012" i="64"/>
  <c r="DE940" i="64"/>
  <c r="DE953" i="64" s="1"/>
  <c r="DE1016" i="64"/>
  <c r="DE1054" i="64"/>
  <c r="CO940" i="64"/>
  <c r="CO953" i="64" s="1"/>
  <c r="CO1016" i="64"/>
  <c r="CO1054" i="64"/>
  <c r="CV939" i="64"/>
  <c r="CV1053" i="64"/>
  <c r="DC1012" i="64"/>
  <c r="DC1050" i="64"/>
  <c r="DJ1049" i="64"/>
  <c r="DJ1011" i="64"/>
  <c r="CT1049" i="64"/>
  <c r="CT1011" i="64"/>
  <c r="BX1011" i="64"/>
  <c r="BX1049" i="64"/>
  <c r="AS939" i="64"/>
  <c r="AS1053" i="64"/>
  <c r="BW1011" i="64"/>
  <c r="BW1049" i="64"/>
  <c r="BX939" i="64"/>
  <c r="BX1053" i="64"/>
  <c r="AN1011" i="64"/>
  <c r="AN1049" i="64"/>
  <c r="BU939" i="64"/>
  <c r="BU1053" i="64"/>
  <c r="DB1012" i="64"/>
  <c r="DB1050" i="64"/>
  <c r="AM1011" i="64"/>
  <c r="AM1049" i="64"/>
  <c r="X939" i="64"/>
  <c r="X1053" i="64"/>
  <c r="DA1012" i="64"/>
  <c r="DA1050" i="64"/>
  <c r="CH1011" i="64"/>
  <c r="CH1049" i="64"/>
  <c r="BR1011" i="64"/>
  <c r="BR1049" i="64"/>
  <c r="BB1011" i="64"/>
  <c r="BB1049" i="64"/>
  <c r="AL1011" i="64"/>
  <c r="AL1049" i="64"/>
  <c r="V1011" i="64"/>
  <c r="V1049" i="64"/>
  <c r="BZ940" i="64"/>
  <c r="BZ953" i="64" s="1"/>
  <c r="BZ1016" i="64"/>
  <c r="BZ1054" i="64"/>
  <c r="BJ940" i="64"/>
  <c r="BJ953" i="64" s="1"/>
  <c r="BJ1016" i="64"/>
  <c r="BJ1054" i="64"/>
  <c r="AT940" i="64"/>
  <c r="AT953" i="64" s="1"/>
  <c r="AT1054" i="64"/>
  <c r="AT1016" i="64"/>
  <c r="AD940" i="64"/>
  <c r="AD953" i="64" s="1"/>
  <c r="AD1054" i="64"/>
  <c r="AD1016" i="64"/>
  <c r="CI939" i="64"/>
  <c r="CI1053" i="64"/>
  <c r="BS939" i="64"/>
  <c r="BS1053" i="64"/>
  <c r="BC939" i="64"/>
  <c r="BC1053" i="64"/>
  <c r="AM939" i="64"/>
  <c r="AM1053" i="64"/>
  <c r="W939" i="64"/>
  <c r="W1053" i="64"/>
  <c r="CB1050" i="64"/>
  <c r="CB1012" i="64"/>
  <c r="BL1050" i="64"/>
  <c r="BL1012" i="64"/>
  <c r="AV1050" i="64"/>
  <c r="AV1012" i="64"/>
  <c r="AF1050" i="64"/>
  <c r="AF1012" i="64"/>
  <c r="DB940" i="64"/>
  <c r="DB953" i="64" s="1"/>
  <c r="DB1016" i="64"/>
  <c r="DB1054" i="64"/>
  <c r="DI939" i="64"/>
  <c r="DI1053" i="64"/>
  <c r="CS939" i="64"/>
  <c r="CS1053" i="64"/>
  <c r="CZ1012" i="64"/>
  <c r="CZ1050" i="64"/>
  <c r="DG1011" i="64"/>
  <c r="DG1049" i="64"/>
  <c r="CQ1011" i="64"/>
  <c r="CQ1049" i="64"/>
  <c r="T940" i="64"/>
  <c r="T953" i="64" s="1"/>
  <c r="T1054" i="64"/>
  <c r="T1016" i="64"/>
  <c r="BB1012" i="64"/>
  <c r="BB1050" i="64"/>
  <c r="DH940" i="64"/>
  <c r="DH953" i="64" s="1"/>
  <c r="DH1054" i="64"/>
  <c r="DH1016" i="64"/>
  <c r="CP1012" i="64"/>
  <c r="CP1050" i="64"/>
  <c r="BO940" i="64"/>
  <c r="BO953" i="64" s="1"/>
  <c r="BO1054" i="64"/>
  <c r="BO1016" i="64"/>
  <c r="BQ1012" i="64"/>
  <c r="BQ1050" i="64"/>
  <c r="CD1050" i="64"/>
  <c r="CD1012" i="64"/>
  <c r="DI1049" i="64"/>
  <c r="DI1011" i="64"/>
  <c r="BC1011" i="64"/>
  <c r="BC1049" i="64"/>
  <c r="CG1011" i="64"/>
  <c r="CG1049" i="64"/>
  <c r="BQ1011" i="64"/>
  <c r="BQ1049" i="64"/>
  <c r="BA1011" i="64"/>
  <c r="BA1049" i="64"/>
  <c r="AK1011" i="64"/>
  <c r="AK1049" i="64"/>
  <c r="U1011" i="64"/>
  <c r="U1049" i="64"/>
  <c r="BY940" i="64"/>
  <c r="BY953" i="64" s="1"/>
  <c r="BY1016" i="64"/>
  <c r="BY1054" i="64"/>
  <c r="BI940" i="64"/>
  <c r="BI953" i="64" s="1"/>
  <c r="BI1016" i="64"/>
  <c r="BI1054" i="64"/>
  <c r="AS940" i="64"/>
  <c r="AS953" i="64" s="1"/>
  <c r="AS1016" i="64"/>
  <c r="AS1054" i="64"/>
  <c r="AC940" i="64"/>
  <c r="AC953" i="64" s="1"/>
  <c r="AC1054" i="64"/>
  <c r="AC1016" i="64"/>
  <c r="CH939" i="64"/>
  <c r="CH1053" i="64"/>
  <c r="BR939" i="64"/>
  <c r="BR1053" i="64"/>
  <c r="BB939" i="64"/>
  <c r="BB1053" i="64"/>
  <c r="AL939" i="64"/>
  <c r="AL1053" i="64"/>
  <c r="V939" i="64"/>
  <c r="V1053" i="64"/>
  <c r="CA1050" i="64"/>
  <c r="CA1012" i="64"/>
  <c r="BK1050" i="64"/>
  <c r="BK1012" i="64"/>
  <c r="AU1050" i="64"/>
  <c r="AU1012" i="64"/>
  <c r="AE1050" i="64"/>
  <c r="AE1012" i="64"/>
  <c r="DA940" i="64"/>
  <c r="DA953" i="64" s="1"/>
  <c r="DA1016" i="64"/>
  <c r="DA1054" i="64"/>
  <c r="DH939" i="64"/>
  <c r="DH1053" i="64"/>
  <c r="CR939" i="64"/>
  <c r="CR1053" i="64"/>
  <c r="CY1012" i="64"/>
  <c r="CY1050" i="64"/>
  <c r="DF1011" i="64"/>
  <c r="DF1049" i="64"/>
  <c r="CP1011" i="64"/>
  <c r="CP1049" i="64"/>
  <c r="AZ940" i="64"/>
  <c r="AZ953" i="64" s="1"/>
  <c r="AZ1054" i="64"/>
  <c r="AZ1016" i="64"/>
  <c r="AL1012" i="64"/>
  <c r="AL1050" i="64"/>
  <c r="CR940" i="64"/>
  <c r="CR953" i="64" s="1"/>
  <c r="CR1016" i="64"/>
  <c r="CR1054" i="64"/>
  <c r="BG1011" i="64"/>
  <c r="BG1049" i="64"/>
  <c r="BH939" i="64"/>
  <c r="BH1053" i="64"/>
  <c r="X1011" i="64"/>
  <c r="X1049" i="64"/>
  <c r="Y939" i="64"/>
  <c r="Y1053" i="64"/>
  <c r="CS1049" i="64"/>
  <c r="CS1011" i="64"/>
  <c r="AU940" i="64"/>
  <c r="AU953" i="64" s="1"/>
  <c r="AU1054" i="64"/>
  <c r="AU1016" i="64"/>
  <c r="CC1050" i="64"/>
  <c r="CC1012" i="64"/>
  <c r="DH1011" i="64"/>
  <c r="DH1049" i="64"/>
  <c r="CF1049" i="64"/>
  <c r="CF1011" i="64"/>
  <c r="BP1049" i="64"/>
  <c r="BP1011" i="64"/>
  <c r="AZ1049" i="64"/>
  <c r="AZ1011" i="64"/>
  <c r="AJ1011" i="64"/>
  <c r="AJ1049" i="64"/>
  <c r="T1011" i="64"/>
  <c r="T1049" i="64"/>
  <c r="BX940" i="64"/>
  <c r="BX953" i="64" s="1"/>
  <c r="BX1016" i="64"/>
  <c r="BX1054" i="64"/>
  <c r="BH940" i="64"/>
  <c r="BH953" i="64" s="1"/>
  <c r="BH1016" i="64"/>
  <c r="BH1054" i="64"/>
  <c r="AR940" i="64"/>
  <c r="AR953" i="64" s="1"/>
  <c r="AR1016" i="64"/>
  <c r="AR1054" i="64"/>
  <c r="AB940" i="64"/>
  <c r="AB953" i="64" s="1"/>
  <c r="AB1016" i="64"/>
  <c r="AB1054" i="64"/>
  <c r="CG939" i="64"/>
  <c r="CG1053" i="64"/>
  <c r="BQ939" i="64"/>
  <c r="BQ1053" i="64"/>
  <c r="BA939" i="64"/>
  <c r="BA1053" i="64"/>
  <c r="AK939" i="64"/>
  <c r="AK1053" i="64"/>
  <c r="U939" i="64"/>
  <c r="U1053" i="64"/>
  <c r="BZ1050" i="64"/>
  <c r="BZ1012" i="64"/>
  <c r="BJ1050" i="64"/>
  <c r="BJ1012" i="64"/>
  <c r="AT1012" i="64"/>
  <c r="AT1050" i="64"/>
  <c r="AD1012" i="64"/>
  <c r="AD1050" i="64"/>
  <c r="CZ940" i="64"/>
  <c r="CZ953" i="64" s="1"/>
  <c r="CZ1016" i="64"/>
  <c r="CZ1054" i="64"/>
  <c r="CQ939" i="64"/>
  <c r="CQ1053" i="64"/>
  <c r="CX1012" i="64"/>
  <c r="CX1050" i="64"/>
  <c r="DE1011" i="64"/>
  <c r="DE1049" i="64"/>
  <c r="CO1011" i="64"/>
  <c r="CO1049" i="64"/>
  <c r="BP940" i="64"/>
  <c r="BP953" i="64" s="1"/>
  <c r="BP1016" i="64"/>
  <c r="BP1054" i="64"/>
  <c r="AC939" i="64"/>
  <c r="AC1053" i="64"/>
  <c r="CY939" i="64"/>
  <c r="CY1053" i="64"/>
  <c r="AQ1011" i="64"/>
  <c r="AQ1049" i="64"/>
  <c r="AR939" i="64"/>
  <c r="AR1053" i="64"/>
  <c r="BL940" i="64"/>
  <c r="BL953" i="64" s="1"/>
  <c r="BL1054" i="64"/>
  <c r="BL1016" i="64"/>
  <c r="AO939" i="64"/>
  <c r="AO1053" i="64"/>
  <c r="BK940" i="64"/>
  <c r="BK953" i="64" s="1"/>
  <c r="BK1054" i="64"/>
  <c r="BK1016" i="64"/>
  <c r="BK1045" i="64" s="1"/>
  <c r="AN939" i="64"/>
  <c r="AN1053" i="64"/>
  <c r="DC940" i="64"/>
  <c r="DC953" i="64" s="1"/>
  <c r="DC1016" i="64"/>
  <c r="DC1054" i="64"/>
  <c r="CE1049" i="64"/>
  <c r="CE1011" i="64"/>
  <c r="BO1011" i="64"/>
  <c r="BO1049" i="64"/>
  <c r="AY1011" i="64"/>
  <c r="AY1049" i="64"/>
  <c r="AI1049" i="64"/>
  <c r="AI1011" i="64"/>
  <c r="S1049" i="64"/>
  <c r="S1011" i="64"/>
  <c r="BW940" i="64"/>
  <c r="BW953" i="64" s="1"/>
  <c r="BW1016" i="64"/>
  <c r="BW1054" i="64"/>
  <c r="BG940" i="64"/>
  <c r="BG953" i="64" s="1"/>
  <c r="BG1016" i="64"/>
  <c r="BG1054" i="64"/>
  <c r="AQ940" i="64"/>
  <c r="AQ953" i="64" s="1"/>
  <c r="AQ1016" i="64"/>
  <c r="AQ1054" i="64"/>
  <c r="AA940" i="64"/>
  <c r="AA953" i="64" s="1"/>
  <c r="AA1016" i="64"/>
  <c r="AA1054" i="64"/>
  <c r="CF939" i="64"/>
  <c r="CF1053" i="64"/>
  <c r="BP939" i="64"/>
  <c r="BP1053" i="64"/>
  <c r="AZ939" i="64"/>
  <c r="AZ1053" i="64"/>
  <c r="AJ939" i="64"/>
  <c r="AJ1053" i="64"/>
  <c r="T939" i="64"/>
  <c r="T1053" i="64"/>
  <c r="BY1050" i="64"/>
  <c r="BY1012" i="64"/>
  <c r="BI1050" i="64"/>
  <c r="BI1012" i="64"/>
  <c r="AS1050" i="64"/>
  <c r="AS1012" i="64"/>
  <c r="AC1012" i="64"/>
  <c r="AC1050" i="64"/>
  <c r="CY940" i="64"/>
  <c r="CY953" i="64" s="1"/>
  <c r="CY1016" i="64"/>
  <c r="CY1054" i="64"/>
  <c r="DF939" i="64"/>
  <c r="DF1053" i="64"/>
  <c r="CP939" i="64"/>
  <c r="CP1053" i="64"/>
  <c r="CW1012" i="64"/>
  <c r="CW1050" i="64"/>
  <c r="DD1011" i="64"/>
  <c r="DD1049" i="64"/>
  <c r="AB1011" i="64"/>
  <c r="AB1049" i="64"/>
  <c r="CE940" i="64"/>
  <c r="CE953" i="64" s="1"/>
  <c r="CE1054" i="64"/>
  <c r="CE1016" i="64"/>
  <c r="CG1012" i="64"/>
  <c r="CG1050" i="64"/>
  <c r="BT1011" i="64"/>
  <c r="BT1049" i="64"/>
  <c r="AF940" i="64"/>
  <c r="AF953" i="64" s="1"/>
  <c r="AF1054" i="64"/>
  <c r="AF1016" i="64"/>
  <c r="AX1050" i="64"/>
  <c r="AX1012" i="64"/>
  <c r="CU939" i="64"/>
  <c r="CU1053" i="64"/>
  <c r="W1011" i="64"/>
  <c r="W1049" i="64"/>
  <c r="CJ939" i="64"/>
  <c r="CJ1053" i="64"/>
  <c r="AW1050" i="64"/>
  <c r="AW1012" i="64"/>
  <c r="CD1049" i="64"/>
  <c r="CD1011" i="64"/>
  <c r="BN1049" i="64"/>
  <c r="BN1011" i="64"/>
  <c r="AX1049" i="64"/>
  <c r="AX1011" i="64"/>
  <c r="AH1049" i="64"/>
  <c r="AH1011" i="64"/>
  <c r="CL940" i="64"/>
  <c r="CL953" i="64" s="1"/>
  <c r="CL1016" i="64"/>
  <c r="CL1054" i="64"/>
  <c r="BV940" i="64"/>
  <c r="BV953" i="64" s="1"/>
  <c r="BV1016" i="64"/>
  <c r="BV1054" i="64"/>
  <c r="BF940" i="64"/>
  <c r="BF953" i="64" s="1"/>
  <c r="BF1016" i="64"/>
  <c r="BF1054" i="64"/>
  <c r="AP940" i="64"/>
  <c r="AP953" i="64" s="1"/>
  <c r="AP1016" i="64"/>
  <c r="AP1054" i="64"/>
  <c r="Z940" i="64"/>
  <c r="Z953" i="64" s="1"/>
  <c r="Z1016" i="64"/>
  <c r="Z1054" i="64"/>
  <c r="CE939" i="64"/>
  <c r="CE1053" i="64"/>
  <c r="BO939" i="64"/>
  <c r="BO1053" i="64"/>
  <c r="AY939" i="64"/>
  <c r="AY1053" i="64"/>
  <c r="AI939" i="64"/>
  <c r="AI1053" i="64"/>
  <c r="S939" i="64"/>
  <c r="S1053" i="64"/>
  <c r="BX1012" i="64"/>
  <c r="BX1050" i="64"/>
  <c r="BH1012" i="64"/>
  <c r="BH1050" i="64"/>
  <c r="AR1012" i="64"/>
  <c r="AR1050" i="64"/>
  <c r="AB1012" i="64"/>
  <c r="AB1050" i="64"/>
  <c r="CX940" i="64"/>
  <c r="CX953" i="64" s="1"/>
  <c r="CX1016" i="64"/>
  <c r="CX1054" i="64"/>
  <c r="DE939" i="64"/>
  <c r="DE1053" i="64"/>
  <c r="CO939" i="64"/>
  <c r="CO1053" i="64"/>
  <c r="CV1050" i="64"/>
  <c r="CV1012" i="64"/>
  <c r="DC1011" i="64"/>
  <c r="DC1049" i="64"/>
  <c r="CF940" i="64"/>
  <c r="CF953" i="64" s="1"/>
  <c r="CF1016" i="64"/>
  <c r="CF1054" i="64"/>
  <c r="BR1012" i="64"/>
  <c r="BR1050" i="64"/>
  <c r="S940" i="64"/>
  <c r="S953" i="64" s="1"/>
  <c r="S1054" i="64"/>
  <c r="S1016" i="64"/>
  <c r="U1012" i="64"/>
  <c r="U1050" i="64"/>
  <c r="BD1011" i="64"/>
  <c r="BD1049" i="64"/>
  <c r="CK939" i="64"/>
  <c r="CK1053" i="64"/>
  <c r="AH1050" i="64"/>
  <c r="AH1012" i="64"/>
  <c r="CA940" i="64"/>
  <c r="CA953" i="64" s="1"/>
  <c r="CA1054" i="64"/>
  <c r="CA1016" i="64"/>
  <c r="BT939" i="64"/>
  <c r="BT1053" i="64"/>
  <c r="BM1050" i="64"/>
  <c r="BM1012" i="64"/>
  <c r="CR1049" i="64"/>
  <c r="CR1011" i="64"/>
  <c r="CC1049" i="64"/>
  <c r="CC1011" i="64"/>
  <c r="BM1049" i="64"/>
  <c r="BM1011" i="64"/>
  <c r="AW1049" i="64"/>
  <c r="AW1011" i="64"/>
  <c r="AG1049" i="64"/>
  <c r="AG1011" i="64"/>
  <c r="CK940" i="64"/>
  <c r="CK953" i="64" s="1"/>
  <c r="CK1016" i="64"/>
  <c r="CK1054" i="64"/>
  <c r="BU940" i="64"/>
  <c r="BU953" i="64" s="1"/>
  <c r="BU1016" i="64"/>
  <c r="BU1054" i="64"/>
  <c r="BE940" i="64"/>
  <c r="BE953" i="64" s="1"/>
  <c r="BE1016" i="64"/>
  <c r="BE1054" i="64"/>
  <c r="AO940" i="64"/>
  <c r="AO953" i="64" s="1"/>
  <c r="AO1016" i="64"/>
  <c r="AO1054" i="64"/>
  <c r="Y940" i="64"/>
  <c r="Y953" i="64" s="1"/>
  <c r="Y1016" i="64"/>
  <c r="Y1054" i="64"/>
  <c r="CD939" i="64"/>
  <c r="CD1053" i="64"/>
  <c r="BN939" i="64"/>
  <c r="BN1053" i="64"/>
  <c r="AX939" i="64"/>
  <c r="AX1053" i="64"/>
  <c r="AH939" i="64"/>
  <c r="AH1053" i="64"/>
  <c r="BW1012" i="64"/>
  <c r="BW1050" i="64"/>
  <c r="BG1012" i="64"/>
  <c r="BG1050" i="64"/>
  <c r="AQ1012" i="64"/>
  <c r="AQ1050" i="64"/>
  <c r="AA1012" i="64"/>
  <c r="AA1050" i="64"/>
  <c r="CW940" i="64"/>
  <c r="CW953" i="64" s="1"/>
  <c r="CW1016" i="64"/>
  <c r="CW1054" i="64"/>
  <c r="DD939" i="64"/>
  <c r="DD1053" i="64"/>
  <c r="DK1050" i="64"/>
  <c r="DK1012" i="64"/>
  <c r="CU1050" i="64"/>
  <c r="CU1012" i="64"/>
  <c r="DB1011" i="64"/>
  <c r="DB1049" i="64"/>
  <c r="AJ940" i="64"/>
  <c r="AJ953" i="64" s="1"/>
  <c r="AJ1054" i="64"/>
  <c r="AJ1016" i="64"/>
  <c r="V1012" i="64"/>
  <c r="V1050" i="64"/>
  <c r="AI940" i="64"/>
  <c r="AI953" i="64" s="1"/>
  <c r="AI1054" i="64"/>
  <c r="AI1016" i="64"/>
  <c r="BA1012" i="64"/>
  <c r="BA1050" i="64"/>
  <c r="CB940" i="64"/>
  <c r="CB953" i="64" s="1"/>
  <c r="CB1054" i="64"/>
  <c r="CB1016" i="64"/>
  <c r="BE939" i="64"/>
  <c r="BE1053" i="64"/>
  <c r="DD940" i="64"/>
  <c r="DD953" i="64" s="1"/>
  <c r="DD1016" i="64"/>
  <c r="DD1054" i="64"/>
  <c r="CI1011" i="64"/>
  <c r="CI1049" i="64"/>
  <c r="BD939" i="64"/>
  <c r="BD1053" i="64"/>
  <c r="CT939" i="64"/>
  <c r="CT1053" i="64"/>
  <c r="DA111" i="64" a="1"/>
  <c r="DA111" i="64" s="1"/>
  <c r="DA1019" i="64" a="1"/>
  <c r="DA1019" i="64" s="1"/>
  <c r="CB1049" i="64"/>
  <c r="CB1011" i="64"/>
  <c r="BL1049" i="64"/>
  <c r="BL1011" i="64"/>
  <c r="AV1049" i="64"/>
  <c r="AV1011" i="64"/>
  <c r="AF1049" i="64"/>
  <c r="AF1011" i="64"/>
  <c r="CJ940" i="64"/>
  <c r="CJ953" i="64" s="1"/>
  <c r="CJ1016" i="64"/>
  <c r="CJ1054" i="64"/>
  <c r="BT940" i="64"/>
  <c r="BT953" i="64" s="1"/>
  <c r="BT1016" i="64"/>
  <c r="BT1054" i="64"/>
  <c r="BD940" i="64"/>
  <c r="BD953" i="64" s="1"/>
  <c r="BD1016" i="64"/>
  <c r="BD1054" i="64"/>
  <c r="AN940" i="64"/>
  <c r="AN953" i="64" s="1"/>
  <c r="AN1016" i="64"/>
  <c r="AN1054" i="64"/>
  <c r="X940" i="64"/>
  <c r="X953" i="64" s="1"/>
  <c r="X1016" i="64"/>
  <c r="X1054" i="64"/>
  <c r="CC939" i="64"/>
  <c r="CC1053" i="64"/>
  <c r="BM939" i="64"/>
  <c r="BM1053" i="64"/>
  <c r="AW939" i="64"/>
  <c r="AW1053" i="64"/>
  <c r="AG939" i="64"/>
  <c r="AG1053" i="64"/>
  <c r="CL1012" i="64"/>
  <c r="CL1050" i="64"/>
  <c r="BV1012" i="64"/>
  <c r="BV1050" i="64"/>
  <c r="BF1012" i="64"/>
  <c r="BF1050" i="64"/>
  <c r="AP1012" i="64"/>
  <c r="AP1050" i="64"/>
  <c r="Z1012" i="64"/>
  <c r="Z1050" i="64"/>
  <c r="CV940" i="64"/>
  <c r="CV953" i="64" s="1"/>
  <c r="CV1054" i="64"/>
  <c r="CV1016" i="64"/>
  <c r="DC939" i="64"/>
  <c r="DC1053" i="64"/>
  <c r="DJ1050" i="64"/>
  <c r="DJ1012" i="64"/>
  <c r="CT1050" i="64"/>
  <c r="CT1012" i="64"/>
  <c r="DA1011" i="64"/>
  <c r="DA1049" i="64"/>
  <c r="CV1036" i="64"/>
  <c r="BY939" i="64"/>
  <c r="BY1053" i="64"/>
  <c r="CW1049" i="64"/>
  <c r="CW1011" i="64"/>
  <c r="AY940" i="64"/>
  <c r="AY953" i="64" s="1"/>
  <c r="AY1054" i="64"/>
  <c r="AY1016" i="64"/>
  <c r="AK1012" i="64"/>
  <c r="AK1050" i="64"/>
  <c r="CJ1011" i="64"/>
  <c r="CJ1049" i="64"/>
  <c r="AV940" i="64"/>
  <c r="AV953" i="64" s="1"/>
  <c r="AV1054" i="64"/>
  <c r="AV1016" i="64"/>
  <c r="BN1050" i="64"/>
  <c r="BN1012" i="64"/>
  <c r="DK939" i="64"/>
  <c r="DK1053" i="64"/>
  <c r="BS1011" i="64"/>
  <c r="BS1049" i="64"/>
  <c r="AE940" i="64"/>
  <c r="AE953" i="64" s="1"/>
  <c r="AE1054" i="64"/>
  <c r="AE1016" i="64"/>
  <c r="AG1050" i="64"/>
  <c r="AG1012" i="64"/>
  <c r="DJ939" i="64"/>
  <c r="DJ1053" i="64"/>
  <c r="CA1049" i="64"/>
  <c r="CA1011" i="64"/>
  <c r="BK1049" i="64"/>
  <c r="BK1011" i="64"/>
  <c r="AU1049" i="64"/>
  <c r="AU1011" i="64"/>
  <c r="AE1049" i="64"/>
  <c r="AE1011" i="64"/>
  <c r="CI940" i="64"/>
  <c r="CI953" i="64" s="1"/>
  <c r="CI1016" i="64"/>
  <c r="CI1054" i="64"/>
  <c r="BS940" i="64"/>
  <c r="BS953" i="64" s="1"/>
  <c r="BS1016" i="64"/>
  <c r="BS1054" i="64"/>
  <c r="BC940" i="64"/>
  <c r="BC953" i="64" s="1"/>
  <c r="BC1016" i="64"/>
  <c r="BC1054" i="64"/>
  <c r="AM940" i="64"/>
  <c r="AM953" i="64" s="1"/>
  <c r="AM1016" i="64"/>
  <c r="AM1054" i="64"/>
  <c r="W940" i="64"/>
  <c r="W953" i="64" s="1"/>
  <c r="W1016" i="64"/>
  <c r="W1054" i="64"/>
  <c r="CB939" i="64"/>
  <c r="CB1053" i="64"/>
  <c r="BL939" i="64"/>
  <c r="BL1053" i="64"/>
  <c r="AV939" i="64"/>
  <c r="AV1053" i="64"/>
  <c r="AF939" i="64"/>
  <c r="AF1053" i="64"/>
  <c r="CK1012" i="64"/>
  <c r="CK1050" i="64"/>
  <c r="BU1012" i="64"/>
  <c r="BU1050" i="64"/>
  <c r="BE1012" i="64"/>
  <c r="BE1050" i="64"/>
  <c r="AO1012" i="64"/>
  <c r="AO1050" i="64"/>
  <c r="Y1012" i="64"/>
  <c r="Y1050" i="64"/>
  <c r="DK940" i="64"/>
  <c r="DK953" i="64" s="1"/>
  <c r="DK1054" i="64"/>
  <c r="DK1016" i="64"/>
  <c r="CU940" i="64"/>
  <c r="CU953" i="64" s="1"/>
  <c r="CU1054" i="64"/>
  <c r="CU1016" i="64"/>
  <c r="DB939" i="64"/>
  <c r="DB1053" i="64"/>
  <c r="DI1050" i="64"/>
  <c r="DI1012" i="64"/>
  <c r="CS1050" i="64"/>
  <c r="CS1012" i="64"/>
  <c r="CZ1011" i="64"/>
  <c r="CZ1049" i="64"/>
  <c r="AC111" i="64" a="1"/>
  <c r="AC111" i="64" s="1"/>
  <c r="AC1019" i="64" a="1"/>
  <c r="AC1019" i="64" s="1"/>
  <c r="AE35" i="1169"/>
  <c r="AE50" i="1169"/>
  <c r="AB54" i="1169"/>
  <c r="AC53" i="1169"/>
  <c r="AE33" i="1169"/>
  <c r="AE48" i="1169"/>
  <c r="AD51" i="1169"/>
  <c r="AD22" i="861" s="1"/>
  <c r="AD36" i="1169"/>
  <c r="AD17" i="861" s="1"/>
  <c r="AE34" i="1169"/>
  <c r="AE49" i="1169"/>
  <c r="AF40" i="1169"/>
  <c r="AF43" i="1169"/>
  <c r="AF41" i="1169"/>
  <c r="AF39" i="1169"/>
  <c r="AF42" i="1169"/>
  <c r="AF18" i="1169"/>
  <c r="AF4" i="1169"/>
  <c r="AF19" i="1169"/>
  <c r="AF27" i="1169"/>
  <c r="AF25" i="1169"/>
  <c r="AF28" i="1169"/>
  <c r="AF26" i="1169"/>
  <c r="AF20" i="1169"/>
  <c r="AF24" i="1169"/>
  <c r="AF16" i="1169"/>
  <c r="AF17" i="1169"/>
  <c r="AE32" i="1169"/>
  <c r="AE47" i="1169"/>
  <c r="AE31" i="1169"/>
  <c r="AE21" i="1169"/>
  <c r="AE46" i="1169"/>
  <c r="AG1" i="1169"/>
  <c r="AH2" i="1169"/>
  <c r="AG3" i="1169"/>
  <c r="AG7" i="1169"/>
  <c r="DD17" i="861"/>
  <c r="DD22" i="861"/>
  <c r="DE1" i="1169"/>
  <c r="DF3" i="1169"/>
  <c r="DG2" i="1169"/>
  <c r="DF8" i="1169"/>
  <c r="DF7" i="1169"/>
  <c r="DE4" i="1169"/>
  <c r="DE16" i="1169"/>
  <c r="DE17" i="1169"/>
  <c r="DE24" i="1169"/>
  <c r="DE19" i="1169"/>
  <c r="DE18" i="1169"/>
  <c r="DE25" i="1169"/>
  <c r="DE20" i="1169"/>
  <c r="DE27" i="1169"/>
  <c r="DE28" i="1169"/>
  <c r="DE40" i="1169"/>
  <c r="DE41" i="1169"/>
  <c r="DE42" i="1169"/>
  <c r="DE26" i="1169"/>
  <c r="DE39" i="1169"/>
  <c r="DE43" i="1169"/>
  <c r="DD50" i="1169"/>
  <c r="DD35" i="1169"/>
  <c r="DD33" i="1169"/>
  <c r="DD48" i="1169"/>
  <c r="DD34" i="1169"/>
  <c r="DD49" i="1169"/>
  <c r="DD21" i="1169"/>
  <c r="DD46" i="1169"/>
  <c r="DD51" i="1169" s="1"/>
  <c r="DD31" i="1169"/>
  <c r="DD36" i="1169" s="1"/>
  <c r="DD32" i="1169"/>
  <c r="DD47" i="1169"/>
  <c r="DC53" i="1169"/>
  <c r="DC54" i="1169"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26" i="64" s="1"/>
  <c r="AC117" i="64" a="1"/>
  <c r="AC117" i="64" s="1"/>
  <c r="AC116" i="64" a="1"/>
  <c r="AC116" i="64" s="1"/>
  <c r="AC115" i="64" a="1"/>
  <c r="AC115" i="64" s="1"/>
  <c r="DA132" i="64" a="1"/>
  <c r="DA132" i="64" s="1"/>
  <c r="DA130" i="64" a="1"/>
  <c r="DA130" i="64" s="1"/>
  <c r="DA115" i="64" a="1"/>
  <c r="DA115" i="64" s="1"/>
  <c r="DA134" i="64" a="1"/>
  <c r="DA134" i="64" s="1"/>
  <c r="DA141"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943" i="64" a="1"/>
  <c r="DA943" i="64" s="1"/>
  <c r="AC943" i="64" a="1"/>
  <c r="AC943" i="64" s="1"/>
  <c r="CS23" i="861"/>
  <c r="BK910" i="64"/>
  <c r="BK926" i="64" s="1"/>
  <c r="BK935" i="64"/>
  <c r="BK948" i="64" s="1"/>
  <c r="CK911" i="64"/>
  <c r="CK927" i="64" s="1"/>
  <c r="CK936" i="64"/>
  <c r="CK949" i="64" s="1"/>
  <c r="BJ910" i="64"/>
  <c r="BJ926" i="64" s="1"/>
  <c r="BJ935" i="64"/>
  <c r="BJ948" i="64" s="1"/>
  <c r="CJ911" i="64"/>
  <c r="CJ927" i="64" s="1"/>
  <c r="CJ936" i="64"/>
  <c r="CJ949" i="64" s="1"/>
  <c r="BT911" i="64"/>
  <c r="BT927" i="64" s="1"/>
  <c r="BT936" i="64"/>
  <c r="BT949" i="64" s="1"/>
  <c r="BD911" i="64"/>
  <c r="BD927" i="64" s="1"/>
  <c r="BD936" i="64"/>
  <c r="BD949" i="64" s="1"/>
  <c r="AN911" i="64"/>
  <c r="AN927" i="64" s="1"/>
  <c r="AN936" i="64"/>
  <c r="AN949" i="64" s="1"/>
  <c r="X911" i="64"/>
  <c r="X936" i="64"/>
  <c r="DH911" i="64"/>
  <c r="DH927" i="64" s="1"/>
  <c r="DH936" i="64"/>
  <c r="DH949" i="64" s="1"/>
  <c r="CR911" i="64"/>
  <c r="CR927" i="64" s="1"/>
  <c r="CR936" i="64"/>
  <c r="CY910" i="64"/>
  <c r="CY926" i="64" s="1"/>
  <c r="CY935" i="64"/>
  <c r="CY948" i="64" s="1"/>
  <c r="Y911" i="64"/>
  <c r="Y927" i="64" s="1"/>
  <c r="Y936" i="64"/>
  <c r="BY910" i="64"/>
  <c r="BY926" i="64" s="1"/>
  <c r="BY935" i="64"/>
  <c r="BY948" i="64" s="1"/>
  <c r="BI910" i="64"/>
  <c r="BI926" i="64" s="1"/>
  <c r="BI935" i="64"/>
  <c r="BI948" i="64" s="1"/>
  <c r="AS910" i="64"/>
  <c r="AS926" i="64" s="1"/>
  <c r="AS935" i="64"/>
  <c r="AS948" i="64" s="1"/>
  <c r="AC910" i="64"/>
  <c r="AC926" i="64" s="1"/>
  <c r="AC935" i="64"/>
  <c r="AC948" i="64" s="1"/>
  <c r="CI911" i="64"/>
  <c r="CI927" i="64" s="1"/>
  <c r="CI936" i="64"/>
  <c r="CI949" i="64" s="1"/>
  <c r="BS911" i="64"/>
  <c r="BS927" i="64" s="1"/>
  <c r="BS936" i="64"/>
  <c r="BS949" i="64" s="1"/>
  <c r="BC911" i="64"/>
  <c r="BC927" i="64" s="1"/>
  <c r="BC936" i="64"/>
  <c r="BC949" i="64" s="1"/>
  <c r="AM911" i="64"/>
  <c r="AM927" i="64" s="1"/>
  <c r="AM936" i="64"/>
  <c r="AM949" i="64" s="1"/>
  <c r="W911" i="64"/>
  <c r="W927" i="64" s="1"/>
  <c r="W936" i="64"/>
  <c r="DG911" i="64"/>
  <c r="DG927" i="64" s="1"/>
  <c r="DG936" i="64"/>
  <c r="DG949" i="64" s="1"/>
  <c r="CQ911" i="64"/>
  <c r="CQ927" i="64" s="1"/>
  <c r="CQ936" i="64"/>
  <c r="CX910" i="64"/>
  <c r="CX926" i="64" s="1"/>
  <c r="CX935" i="64"/>
  <c r="CX948" i="64" s="1"/>
  <c r="AD910" i="64"/>
  <c r="AD926" i="64" s="1"/>
  <c r="AD935" i="64"/>
  <c r="AD948" i="64" s="1"/>
  <c r="BX910" i="64"/>
  <c r="BX926" i="64" s="1"/>
  <c r="BX935" i="64"/>
  <c r="BX948" i="64" s="1"/>
  <c r="BH910" i="64"/>
  <c r="BH926" i="64" s="1"/>
  <c r="BH935" i="64"/>
  <c r="BH948" i="64" s="1"/>
  <c r="AR910" i="64"/>
  <c r="AR926" i="64" s="1"/>
  <c r="AR935" i="64"/>
  <c r="AR948" i="64" s="1"/>
  <c r="AB910" i="64"/>
  <c r="AB926" i="64" s="1"/>
  <c r="AB935" i="64"/>
  <c r="AB948" i="64" s="1"/>
  <c r="CH911" i="64"/>
  <c r="CH927" i="64" s="1"/>
  <c r="CH936" i="64"/>
  <c r="CH949" i="64" s="1"/>
  <c r="BR911" i="64"/>
  <c r="BR927" i="64" s="1"/>
  <c r="BR936" i="64"/>
  <c r="BR949" i="64" s="1"/>
  <c r="BB911" i="64"/>
  <c r="BB927" i="64" s="1"/>
  <c r="BB936" i="64"/>
  <c r="BB949" i="64" s="1"/>
  <c r="AL911" i="64"/>
  <c r="AL927" i="64" s="1"/>
  <c r="AL936" i="64"/>
  <c r="AL949" i="64" s="1"/>
  <c r="V911" i="64"/>
  <c r="V927" i="64" s="1"/>
  <c r="V936" i="64"/>
  <c r="DF911" i="64"/>
  <c r="DF927" i="64" s="1"/>
  <c r="DF936" i="64"/>
  <c r="DF949" i="64" s="1"/>
  <c r="CP911" i="64"/>
  <c r="CP927" i="64" s="1"/>
  <c r="CP936" i="64"/>
  <c r="CW910" i="64"/>
  <c r="CW926" i="64" s="1"/>
  <c r="CW935" i="64"/>
  <c r="CW948" i="64" s="1"/>
  <c r="CA910" i="64"/>
  <c r="CA926" i="64" s="1"/>
  <c r="CA935" i="64"/>
  <c r="CA948" i="64" s="1"/>
  <c r="BE911" i="64"/>
  <c r="BE927" i="64" s="1"/>
  <c r="BE936" i="64"/>
  <c r="BE949" i="64" s="1"/>
  <c r="BW910" i="64"/>
  <c r="BW926" i="64" s="1"/>
  <c r="BW935" i="64"/>
  <c r="BW948" i="64" s="1"/>
  <c r="BG910" i="64"/>
  <c r="BG926" i="64" s="1"/>
  <c r="BG935" i="64"/>
  <c r="BG948" i="64" s="1"/>
  <c r="AQ910" i="64"/>
  <c r="AQ926" i="64" s="1"/>
  <c r="AQ935" i="64"/>
  <c r="AQ948" i="64" s="1"/>
  <c r="AA910" i="64"/>
  <c r="AA926" i="64" s="1"/>
  <c r="AA935" i="64"/>
  <c r="AA948" i="64" s="1"/>
  <c r="CG911" i="64"/>
  <c r="CG927" i="64" s="1"/>
  <c r="CG936" i="64"/>
  <c r="CG949" i="64" s="1"/>
  <c r="BQ911" i="64"/>
  <c r="BQ927" i="64" s="1"/>
  <c r="BQ936" i="64"/>
  <c r="BQ949" i="64" s="1"/>
  <c r="BA911" i="64"/>
  <c r="BA927" i="64" s="1"/>
  <c r="BA936" i="64"/>
  <c r="BA949" i="64" s="1"/>
  <c r="AK911" i="64"/>
  <c r="AK927" i="64" s="1"/>
  <c r="AK936" i="64"/>
  <c r="AK949" i="64" s="1"/>
  <c r="U911" i="64"/>
  <c r="U936" i="64"/>
  <c r="DE911" i="64"/>
  <c r="DE927" i="64" s="1"/>
  <c r="DE936" i="64"/>
  <c r="DE949" i="64" s="1"/>
  <c r="CO911" i="64"/>
  <c r="CO927" i="64" s="1"/>
  <c r="CO936" i="64"/>
  <c r="CV910" i="64"/>
  <c r="CV926" i="64" s="1"/>
  <c r="CV935" i="64"/>
  <c r="CV948" i="64" s="1"/>
  <c r="CS911" i="64"/>
  <c r="CS927" i="64" s="1"/>
  <c r="CS936" i="64"/>
  <c r="AT910" i="64"/>
  <c r="AT926" i="64" s="1"/>
  <c r="AT935" i="64"/>
  <c r="AT948" i="64" s="1"/>
  <c r="CL910" i="64"/>
  <c r="CL926" i="64" s="1"/>
  <c r="CL935" i="64"/>
  <c r="CL948" i="64" s="1"/>
  <c r="BV910" i="64"/>
  <c r="BV926" i="64" s="1"/>
  <c r="BV935" i="64"/>
  <c r="BV948" i="64" s="1"/>
  <c r="BF910" i="64"/>
  <c r="BF926" i="64" s="1"/>
  <c r="BF935" i="64"/>
  <c r="BF948" i="64" s="1"/>
  <c r="AP910" i="64"/>
  <c r="AP926" i="64" s="1"/>
  <c r="AP935" i="64"/>
  <c r="AP948" i="64" s="1"/>
  <c r="Z910" i="64"/>
  <c r="Z926" i="64" s="1"/>
  <c r="Z935" i="64"/>
  <c r="Z948" i="64" s="1"/>
  <c r="CF911" i="64"/>
  <c r="CF927" i="64" s="1"/>
  <c r="CF936" i="64"/>
  <c r="CF949" i="64" s="1"/>
  <c r="BP911" i="64"/>
  <c r="BP927" i="64" s="1"/>
  <c r="BP936" i="64"/>
  <c r="BP949" i="64" s="1"/>
  <c r="AZ911" i="64"/>
  <c r="AZ927" i="64" s="1"/>
  <c r="AZ936" i="64"/>
  <c r="AZ949" i="64" s="1"/>
  <c r="AJ911" i="64"/>
  <c r="AJ927" i="64" s="1"/>
  <c r="AJ936" i="64"/>
  <c r="AJ949" i="64" s="1"/>
  <c r="T911" i="64"/>
  <c r="T927" i="64" s="1"/>
  <c r="T936" i="64"/>
  <c r="DD911" i="64"/>
  <c r="DD927" i="64" s="1"/>
  <c r="DD936" i="64"/>
  <c r="DD949" i="64" s="1"/>
  <c r="DK910" i="64"/>
  <c r="DK926" i="64" s="1"/>
  <c r="DK935" i="64"/>
  <c r="DK948" i="64" s="1"/>
  <c r="CU910" i="64"/>
  <c r="CU926" i="64" s="1"/>
  <c r="CU935" i="64"/>
  <c r="CU948" i="64" s="1"/>
  <c r="AO911" i="64"/>
  <c r="AO927" i="64" s="1"/>
  <c r="AO936" i="64"/>
  <c r="AO949" i="64" s="1"/>
  <c r="CZ910" i="64"/>
  <c r="CZ926" i="64" s="1"/>
  <c r="CZ935" i="64"/>
  <c r="CZ948" i="64" s="1"/>
  <c r="CK910" i="64"/>
  <c r="CK926" i="64" s="1"/>
  <c r="CK935" i="64"/>
  <c r="CK948" i="64" s="1"/>
  <c r="BU910" i="64"/>
  <c r="BU926" i="64" s="1"/>
  <c r="BU935" i="64"/>
  <c r="BU948" i="64" s="1"/>
  <c r="BE910" i="64"/>
  <c r="BE926" i="64" s="1"/>
  <c r="BE935" i="64"/>
  <c r="BE948" i="64" s="1"/>
  <c r="AO910" i="64"/>
  <c r="AO926" i="64" s="1"/>
  <c r="AO935" i="64"/>
  <c r="AO948" i="64" s="1"/>
  <c r="Y910" i="64"/>
  <c r="Y926" i="64" s="1"/>
  <c r="Y935" i="64"/>
  <c r="Y948" i="64" s="1"/>
  <c r="CE911" i="64"/>
  <c r="CE927" i="64" s="1"/>
  <c r="CE936" i="64"/>
  <c r="CE949" i="64" s="1"/>
  <c r="BO911" i="64"/>
  <c r="BO927" i="64" s="1"/>
  <c r="BO936" i="64"/>
  <c r="BO949" i="64" s="1"/>
  <c r="AY911" i="64"/>
  <c r="AY927" i="64" s="1"/>
  <c r="AY936" i="64"/>
  <c r="AY949" i="64" s="1"/>
  <c r="AI911" i="64"/>
  <c r="AI927" i="64" s="1"/>
  <c r="AI936" i="64"/>
  <c r="AI949" i="64" s="1"/>
  <c r="S911" i="64"/>
  <c r="S927" i="64" s="1"/>
  <c r="S936" i="64"/>
  <c r="DC911" i="64"/>
  <c r="DC927" i="64" s="1"/>
  <c r="DC936" i="64"/>
  <c r="DC949" i="64" s="1"/>
  <c r="DJ910" i="64"/>
  <c r="DJ926" i="64" s="1"/>
  <c r="DJ935" i="64"/>
  <c r="DJ948" i="64" s="1"/>
  <c r="CT910" i="64"/>
  <c r="CT926" i="64" s="1"/>
  <c r="CT935" i="64"/>
  <c r="CT948" i="64" s="1"/>
  <c r="CJ910" i="64"/>
  <c r="CJ926" i="64" s="1"/>
  <c r="CJ935" i="64"/>
  <c r="CJ948" i="64" s="1"/>
  <c r="BT910" i="64"/>
  <c r="BT926" i="64" s="1"/>
  <c r="BT935" i="64"/>
  <c r="BT948" i="64" s="1"/>
  <c r="BD910" i="64"/>
  <c r="BD926" i="64" s="1"/>
  <c r="BD935" i="64"/>
  <c r="BD948" i="64" s="1"/>
  <c r="AN910" i="64"/>
  <c r="AN926" i="64" s="1"/>
  <c r="AN935" i="64"/>
  <c r="AN948" i="64" s="1"/>
  <c r="X910" i="64"/>
  <c r="X926" i="64" s="1"/>
  <c r="X935" i="64"/>
  <c r="X948" i="64" s="1"/>
  <c r="CD911" i="64"/>
  <c r="CD927" i="64" s="1"/>
  <c r="CD936" i="64"/>
  <c r="CD949" i="64" s="1"/>
  <c r="BN911" i="64"/>
  <c r="BN927" i="64" s="1"/>
  <c r="BN936" i="64"/>
  <c r="BN949" i="64" s="1"/>
  <c r="AX911" i="64"/>
  <c r="AX927" i="64" s="1"/>
  <c r="AX936" i="64"/>
  <c r="AX949" i="64" s="1"/>
  <c r="AH911" i="64"/>
  <c r="AH927" i="64" s="1"/>
  <c r="AH936" i="64"/>
  <c r="AH949" i="64" s="1"/>
  <c r="DB911" i="64"/>
  <c r="DB927" i="64" s="1"/>
  <c r="DB936" i="64"/>
  <c r="DB949" i="64" s="1"/>
  <c r="DI910" i="64"/>
  <c r="DI926" i="64" s="1"/>
  <c r="DI935" i="64"/>
  <c r="DI948" i="64" s="1"/>
  <c r="CS910" i="64"/>
  <c r="CS926" i="64" s="1"/>
  <c r="CS935" i="64"/>
  <c r="CS948" i="64" s="1"/>
  <c r="AE910" i="64"/>
  <c r="AE926" i="64" s="1"/>
  <c r="AE935" i="64"/>
  <c r="AE948" i="64" s="1"/>
  <c r="CI910" i="64"/>
  <c r="CI926" i="64" s="1"/>
  <c r="CI935" i="64"/>
  <c r="CI948" i="64" s="1"/>
  <c r="BS910" i="64"/>
  <c r="BS926" i="64" s="1"/>
  <c r="BS935" i="64"/>
  <c r="BS948" i="64" s="1"/>
  <c r="BC910" i="64"/>
  <c r="BC926" i="64" s="1"/>
  <c r="BC935" i="64"/>
  <c r="BC948" i="64" s="1"/>
  <c r="AM910" i="64"/>
  <c r="AM926" i="64" s="1"/>
  <c r="AM935" i="64"/>
  <c r="AM948" i="64" s="1"/>
  <c r="W910" i="64"/>
  <c r="W926" i="64" s="1"/>
  <c r="W935" i="64"/>
  <c r="W948" i="64" s="1"/>
  <c r="CC911" i="64"/>
  <c r="CC927" i="64" s="1"/>
  <c r="CC936" i="64"/>
  <c r="CC949" i="64" s="1"/>
  <c r="BM911" i="64"/>
  <c r="BM927" i="64" s="1"/>
  <c r="BM936" i="64"/>
  <c r="BM949" i="64" s="1"/>
  <c r="AW911" i="64"/>
  <c r="AW927" i="64" s="1"/>
  <c r="AW936" i="64"/>
  <c r="AW949" i="64" s="1"/>
  <c r="AG911" i="64"/>
  <c r="AG927" i="64" s="1"/>
  <c r="AG936" i="64"/>
  <c r="AG949" i="64" s="1"/>
  <c r="DA911" i="64"/>
  <c r="DA927" i="64" s="1"/>
  <c r="DA936" i="64"/>
  <c r="DH910" i="64"/>
  <c r="DH926" i="64" s="1"/>
  <c r="DH935" i="64"/>
  <c r="DH948" i="64" s="1"/>
  <c r="CR910" i="64"/>
  <c r="CR926" i="64" s="1"/>
  <c r="CR935" i="64"/>
  <c r="CR948" i="64" s="1"/>
  <c r="DI911" i="64"/>
  <c r="DI927" i="64" s="1"/>
  <c r="DI936" i="64"/>
  <c r="DI949" i="64" s="1"/>
  <c r="CH910" i="64"/>
  <c r="CH926" i="64" s="1"/>
  <c r="CH935" i="64"/>
  <c r="CH948" i="64" s="1"/>
  <c r="BR910" i="64"/>
  <c r="BR926" i="64" s="1"/>
  <c r="BR935" i="64"/>
  <c r="BR948" i="64" s="1"/>
  <c r="BB910" i="64"/>
  <c r="BB926" i="64" s="1"/>
  <c r="BB935" i="64"/>
  <c r="BB948" i="64" s="1"/>
  <c r="AL910" i="64"/>
  <c r="AL926" i="64" s="1"/>
  <c r="AL935" i="64"/>
  <c r="AL948" i="64" s="1"/>
  <c r="V910" i="64"/>
  <c r="V926" i="64" s="1"/>
  <c r="V935" i="64"/>
  <c r="V948" i="64" s="1"/>
  <c r="CB911" i="64"/>
  <c r="CB927" i="64" s="1"/>
  <c r="CB936" i="64"/>
  <c r="CB949" i="64" s="1"/>
  <c r="BL911" i="64"/>
  <c r="BL927" i="64" s="1"/>
  <c r="BL936" i="64"/>
  <c r="BL949" i="64" s="1"/>
  <c r="AV911" i="64"/>
  <c r="AV927" i="64" s="1"/>
  <c r="AV936" i="64"/>
  <c r="AV949" i="64" s="1"/>
  <c r="AF911" i="64"/>
  <c r="AF927" i="64" s="1"/>
  <c r="AF936" i="64"/>
  <c r="AF949" i="64" s="1"/>
  <c r="CZ911" i="64"/>
  <c r="CZ936" i="64"/>
  <c r="DG910" i="64"/>
  <c r="DG926" i="64" s="1"/>
  <c r="DG935" i="64"/>
  <c r="DG948" i="64" s="1"/>
  <c r="CQ910" i="64"/>
  <c r="CQ926" i="64" s="1"/>
  <c r="CQ935" i="64"/>
  <c r="CQ948" i="64" s="1"/>
  <c r="BZ910" i="64"/>
  <c r="BZ926" i="64" s="1"/>
  <c r="BZ935" i="64"/>
  <c r="BZ948" i="64" s="1"/>
  <c r="CG910" i="64"/>
  <c r="CG926" i="64" s="1"/>
  <c r="CG935" i="64"/>
  <c r="CG948" i="64" s="1"/>
  <c r="BQ910" i="64"/>
  <c r="BQ926" i="64" s="1"/>
  <c r="BQ935" i="64"/>
  <c r="BQ948" i="64" s="1"/>
  <c r="BA910" i="64"/>
  <c r="BA926" i="64" s="1"/>
  <c r="BA935" i="64"/>
  <c r="BA948" i="64" s="1"/>
  <c r="AK910" i="64"/>
  <c r="AK926" i="64" s="1"/>
  <c r="AK935" i="64"/>
  <c r="AK948" i="64" s="1"/>
  <c r="U910" i="64"/>
  <c r="U926" i="64" s="1"/>
  <c r="U935" i="64"/>
  <c r="U948" i="64" s="1"/>
  <c r="CA911" i="64"/>
  <c r="CA927" i="64" s="1"/>
  <c r="CA936" i="64"/>
  <c r="CA949" i="64" s="1"/>
  <c r="BK911" i="64"/>
  <c r="BK927" i="64" s="1"/>
  <c r="BK936" i="64"/>
  <c r="BK949" i="64" s="1"/>
  <c r="AU911" i="64"/>
  <c r="AU927" i="64" s="1"/>
  <c r="AU936" i="64"/>
  <c r="AU949" i="64" s="1"/>
  <c r="AE911" i="64"/>
  <c r="AE927" i="64" s="1"/>
  <c r="AE936" i="64"/>
  <c r="AE949" i="64" s="1"/>
  <c r="CY911" i="64"/>
  <c r="CY927" i="64" s="1"/>
  <c r="CY936" i="64"/>
  <c r="DF910" i="64"/>
  <c r="DF926" i="64" s="1"/>
  <c r="DF935" i="64"/>
  <c r="DF948" i="64" s="1"/>
  <c r="CP910" i="64"/>
  <c r="CP926" i="64" s="1"/>
  <c r="CP935" i="64"/>
  <c r="CP948" i="64" s="1"/>
  <c r="CF910" i="64"/>
  <c r="CF926" i="64" s="1"/>
  <c r="CF935" i="64"/>
  <c r="CF948" i="64" s="1"/>
  <c r="BP910" i="64"/>
  <c r="BP926" i="64" s="1"/>
  <c r="BP935" i="64"/>
  <c r="BP948" i="64" s="1"/>
  <c r="AZ910" i="64"/>
  <c r="AZ926" i="64" s="1"/>
  <c r="AZ935" i="64"/>
  <c r="AZ948" i="64" s="1"/>
  <c r="AJ910" i="64"/>
  <c r="AJ926" i="64" s="1"/>
  <c r="AJ935" i="64"/>
  <c r="AJ948" i="64" s="1"/>
  <c r="T910" i="64"/>
  <c r="T926" i="64" s="1"/>
  <c r="T935" i="64"/>
  <c r="T948" i="64" s="1"/>
  <c r="BZ911" i="64"/>
  <c r="BZ927" i="64" s="1"/>
  <c r="BZ936" i="64"/>
  <c r="BZ949" i="64" s="1"/>
  <c r="BJ911" i="64"/>
  <c r="BJ927" i="64" s="1"/>
  <c r="BJ936" i="64"/>
  <c r="BJ949" i="64" s="1"/>
  <c r="AT911" i="64"/>
  <c r="AT927" i="64" s="1"/>
  <c r="AT936" i="64"/>
  <c r="AT949" i="64" s="1"/>
  <c r="AD911" i="64"/>
  <c r="AD927" i="64" s="1"/>
  <c r="AD936" i="64"/>
  <c r="AD949" i="64" s="1"/>
  <c r="DG717" i="64"/>
  <c r="DG939" i="64"/>
  <c r="CX911" i="64"/>
  <c r="CX927" i="64" s="1"/>
  <c r="CX936" i="64"/>
  <c r="DE910" i="64"/>
  <c r="DE926" i="64" s="1"/>
  <c r="DE935" i="64"/>
  <c r="DE948" i="64" s="1"/>
  <c r="CO910" i="64"/>
  <c r="CO926" i="64" s="1"/>
  <c r="CO935" i="64"/>
  <c r="CO948" i="64" s="1"/>
  <c r="CE910" i="64"/>
  <c r="CE926" i="64" s="1"/>
  <c r="CE935" i="64"/>
  <c r="CE948" i="64" s="1"/>
  <c r="BO910" i="64"/>
  <c r="BO926" i="64" s="1"/>
  <c r="BO935" i="64"/>
  <c r="BO948" i="64" s="1"/>
  <c r="AY910" i="64"/>
  <c r="AY926" i="64" s="1"/>
  <c r="AY935" i="64"/>
  <c r="AY948" i="64" s="1"/>
  <c r="AI910" i="64"/>
  <c r="AI926" i="64" s="1"/>
  <c r="AI935" i="64"/>
  <c r="AI948" i="64" s="1"/>
  <c r="S910" i="64"/>
  <c r="S926" i="64" s="1"/>
  <c r="S935" i="64"/>
  <c r="S948" i="64" s="1"/>
  <c r="BY911" i="64"/>
  <c r="BY927" i="64" s="1"/>
  <c r="BY936" i="64"/>
  <c r="BY949" i="64" s="1"/>
  <c r="BI911" i="64"/>
  <c r="BI927" i="64" s="1"/>
  <c r="BI936" i="64"/>
  <c r="BI949" i="64" s="1"/>
  <c r="AS911" i="64"/>
  <c r="AS927" i="64" s="1"/>
  <c r="AS936" i="64"/>
  <c r="AS949" i="64" s="1"/>
  <c r="AC911" i="64"/>
  <c r="AC927" i="64" s="1"/>
  <c r="AC936" i="64"/>
  <c r="CW911" i="64"/>
  <c r="CW927" i="64" s="1"/>
  <c r="CW936" i="64"/>
  <c r="DD910" i="64"/>
  <c r="DD926" i="64" s="1"/>
  <c r="DD935" i="64"/>
  <c r="DD948" i="64" s="1"/>
  <c r="AU910" i="64"/>
  <c r="AU926" i="64" s="1"/>
  <c r="AU935" i="64"/>
  <c r="AU948" i="64" s="1"/>
  <c r="BU911" i="64"/>
  <c r="BU927" i="64" s="1"/>
  <c r="BU936" i="64"/>
  <c r="BU949" i="64" s="1"/>
  <c r="CD910" i="64"/>
  <c r="CD926" i="64" s="1"/>
  <c r="CD935" i="64"/>
  <c r="CD948" i="64" s="1"/>
  <c r="BN910" i="64"/>
  <c r="BN926" i="64" s="1"/>
  <c r="BN935" i="64"/>
  <c r="BN948" i="64" s="1"/>
  <c r="AX910" i="64"/>
  <c r="AX926" i="64" s="1"/>
  <c r="AX935" i="64"/>
  <c r="AX948" i="64" s="1"/>
  <c r="AH910" i="64"/>
  <c r="AH926" i="64" s="1"/>
  <c r="AH935" i="64"/>
  <c r="AH948" i="64" s="1"/>
  <c r="BX911" i="64"/>
  <c r="BX927" i="64" s="1"/>
  <c r="BX936" i="64"/>
  <c r="BX949" i="64" s="1"/>
  <c r="BH911" i="64"/>
  <c r="BH927" i="64" s="1"/>
  <c r="BH936" i="64"/>
  <c r="BH949" i="64" s="1"/>
  <c r="AR911" i="64"/>
  <c r="AR927" i="64" s="1"/>
  <c r="AR936" i="64"/>
  <c r="AR949" i="64" s="1"/>
  <c r="AB911" i="64"/>
  <c r="AB936" i="64"/>
  <c r="CV911" i="64"/>
  <c r="CV927" i="64" s="1"/>
  <c r="CV936" i="64"/>
  <c r="DC910" i="64"/>
  <c r="DC926" i="64" s="1"/>
  <c r="DC935" i="64"/>
  <c r="DC948" i="64" s="1"/>
  <c r="CC910" i="64"/>
  <c r="CC926" i="64" s="1"/>
  <c r="CC935" i="64"/>
  <c r="CC948" i="64" s="1"/>
  <c r="BM910" i="64"/>
  <c r="BM926" i="64" s="1"/>
  <c r="BM935" i="64"/>
  <c r="BM948" i="64" s="1"/>
  <c r="AW910" i="64"/>
  <c r="AW926" i="64" s="1"/>
  <c r="AW935" i="64"/>
  <c r="AW948" i="64" s="1"/>
  <c r="AG910" i="64"/>
  <c r="AG926" i="64" s="1"/>
  <c r="AG935" i="64"/>
  <c r="AG948" i="64" s="1"/>
  <c r="BW911" i="64"/>
  <c r="BW927" i="64" s="1"/>
  <c r="BW936" i="64"/>
  <c r="BW949" i="64" s="1"/>
  <c r="BG911" i="64"/>
  <c r="BG927" i="64" s="1"/>
  <c r="BG936" i="64"/>
  <c r="BG949" i="64" s="1"/>
  <c r="AQ911" i="64"/>
  <c r="AQ927" i="64" s="1"/>
  <c r="AQ936" i="64"/>
  <c r="AQ949" i="64" s="1"/>
  <c r="AA911" i="64"/>
  <c r="AA936" i="64"/>
  <c r="DK911" i="64"/>
  <c r="DK927" i="64" s="1"/>
  <c r="DK936" i="64"/>
  <c r="DK949" i="64" s="1"/>
  <c r="CU911" i="64"/>
  <c r="CU927" i="64" s="1"/>
  <c r="CU936" i="64"/>
  <c r="DB910" i="64"/>
  <c r="DB926" i="64" s="1"/>
  <c r="DB935" i="64"/>
  <c r="DB948" i="64" s="1"/>
  <c r="CB910" i="64"/>
  <c r="CB926" i="64" s="1"/>
  <c r="CB935" i="64"/>
  <c r="CB948" i="64" s="1"/>
  <c r="BL910" i="64"/>
  <c r="BL926" i="64" s="1"/>
  <c r="BL935" i="64"/>
  <c r="BL948" i="64" s="1"/>
  <c r="AV910" i="64"/>
  <c r="AV926" i="64" s="1"/>
  <c r="AV935" i="64"/>
  <c r="AV948" i="64" s="1"/>
  <c r="AF910" i="64"/>
  <c r="AF926" i="64" s="1"/>
  <c r="AF935" i="64"/>
  <c r="AF948" i="64" s="1"/>
  <c r="CL911" i="64"/>
  <c r="CL936" i="64"/>
  <c r="BV911" i="64"/>
  <c r="BV927" i="64" s="1"/>
  <c r="BV936" i="64"/>
  <c r="BV949" i="64" s="1"/>
  <c r="BF911" i="64"/>
  <c r="BF927" i="64" s="1"/>
  <c r="BF936" i="64"/>
  <c r="BF949" i="64" s="1"/>
  <c r="AP911" i="64"/>
  <c r="AP927" i="64" s="1"/>
  <c r="AP936" i="64"/>
  <c r="AP949" i="64" s="1"/>
  <c r="Z911" i="64"/>
  <c r="Z927" i="64" s="1"/>
  <c r="Z936" i="64"/>
  <c r="DJ911" i="64"/>
  <c r="DJ927" i="64" s="1"/>
  <c r="DJ936" i="64"/>
  <c r="DJ949" i="64" s="1"/>
  <c r="CT911" i="64"/>
  <c r="CT927" i="64" s="1"/>
  <c r="CT936" i="64"/>
  <c r="DA910" i="64"/>
  <c r="DA926" i="64" s="1"/>
  <c r="DA935" i="64"/>
  <c r="DA948" i="64" s="1"/>
  <c r="AC757" i="64" a="1"/>
  <c r="AC757" i="64" s="1"/>
  <c r="AC756" i="64" a="1"/>
  <c r="AC756" i="64" s="1"/>
  <c r="AC754" i="64" a="1"/>
  <c r="AC754" i="64" s="1"/>
  <c r="AC755" i="64" a="1"/>
  <c r="AC755" i="64" s="1"/>
  <c r="AC758" i="64" a="1"/>
  <c r="AC758" i="64" s="1"/>
  <c r="DA755" i="64" a="1"/>
  <c r="DA755" i="64" s="1"/>
  <c r="DA754" i="64" a="1"/>
  <c r="DA754" i="64" s="1"/>
  <c r="DA758" i="64" a="1"/>
  <c r="DA758" i="64" s="1"/>
  <c r="DA757" i="64" a="1"/>
  <c r="DA757" i="64" s="1"/>
  <c r="DA756" i="64" a="1"/>
  <c r="DA756" i="64" s="1"/>
  <c r="AC725" i="64" a="1"/>
  <c r="AC725" i="64" s="1"/>
  <c r="AC726" i="64" a="1"/>
  <c r="AC726" i="64" s="1"/>
  <c r="AC727" i="64" a="1"/>
  <c r="AC727" i="64" s="1"/>
  <c r="AC741" i="64" a="1"/>
  <c r="AC741" i="64" s="1"/>
  <c r="AC742" i="64" a="1"/>
  <c r="AC742" i="64" s="1"/>
  <c r="AC743" i="64" a="1"/>
  <c r="AC743" i="64" s="1"/>
  <c r="AC739" i="64" a="1"/>
  <c r="AC739" i="64" s="1"/>
  <c r="AC740" i="64" a="1"/>
  <c r="AC740" i="64" s="1"/>
  <c r="AC723" i="64" a="1"/>
  <c r="AC723" i="64" s="1"/>
  <c r="AC724" i="64" a="1"/>
  <c r="AC724" i="64" s="1"/>
  <c r="DA742" i="64" a="1"/>
  <c r="DA742" i="64" s="1"/>
  <c r="DA743" i="64" a="1"/>
  <c r="DA743" i="64" s="1"/>
  <c r="DA741" i="64" a="1"/>
  <c r="DA741" i="64" s="1"/>
  <c r="DA723" i="64" a="1"/>
  <c r="DA723" i="64" s="1"/>
  <c r="DA724" i="64" a="1"/>
  <c r="DA724" i="64" s="1"/>
  <c r="DA740" i="64" a="1"/>
  <c r="DA740" i="64" s="1"/>
  <c r="DA725" i="64" a="1"/>
  <c r="DA725" i="64" s="1"/>
  <c r="DA726" i="64" a="1"/>
  <c r="DA726" i="64" s="1"/>
  <c r="DA739" i="64" a="1"/>
  <c r="DA739" i="64" s="1"/>
  <c r="DA727" i="64" a="1"/>
  <c r="DA727" i="64" s="1"/>
  <c r="CB915" i="64"/>
  <c r="CB931" i="64" s="1"/>
  <c r="CB718" i="64"/>
  <c r="AN915" i="64"/>
  <c r="AN931" i="64" s="1"/>
  <c r="AN718" i="64"/>
  <c r="BM914" i="64"/>
  <c r="BM717" i="64"/>
  <c r="DC914" i="64"/>
  <c r="DC717" i="64"/>
  <c r="BC915" i="64"/>
  <c r="BC931" i="64" s="1"/>
  <c r="BC718" i="64"/>
  <c r="CJ914" i="64"/>
  <c r="CJ717" i="64"/>
  <c r="AV914" i="64"/>
  <c r="AV717" i="64"/>
  <c r="CT914" i="64"/>
  <c r="CT717" i="64"/>
  <c r="BJ915" i="64"/>
  <c r="BJ931" i="64" s="1"/>
  <c r="BJ718" i="64"/>
  <c r="CI914" i="64"/>
  <c r="CI717" i="64"/>
  <c r="AU914" i="64"/>
  <c r="AU717" i="64"/>
  <c r="W914" i="64"/>
  <c r="W717" i="64"/>
  <c r="DJ915" i="64"/>
  <c r="DJ931" i="64" s="1"/>
  <c r="DJ718" i="64"/>
  <c r="DB915" i="64"/>
  <c r="DB931" i="64" s="1"/>
  <c r="DB718" i="64"/>
  <c r="CT915" i="64"/>
  <c r="CT931" i="64" s="1"/>
  <c r="CT718" i="64"/>
  <c r="DI914" i="64"/>
  <c r="DI717" i="64"/>
  <c r="DA914" i="64"/>
  <c r="DA717" i="64"/>
  <c r="CS914" i="64"/>
  <c r="CS717" i="64"/>
  <c r="BD915" i="64"/>
  <c r="BD931" i="64" s="1"/>
  <c r="BD718" i="64"/>
  <c r="CC914" i="64"/>
  <c r="CC717" i="64"/>
  <c r="Y914" i="64"/>
  <c r="Y717" i="64"/>
  <c r="DD915" i="64"/>
  <c r="DD931" i="64" s="1"/>
  <c r="DD718" i="64"/>
  <c r="W915" i="64"/>
  <c r="W931" i="64" s="1"/>
  <c r="W718" i="64"/>
  <c r="CH915" i="64"/>
  <c r="CH931" i="64" s="1"/>
  <c r="CH718" i="64"/>
  <c r="V915" i="64"/>
  <c r="V931" i="64" s="1"/>
  <c r="V718" i="64"/>
  <c r="AM914" i="64"/>
  <c r="AM717" i="64"/>
  <c r="CG915" i="64"/>
  <c r="CG931" i="64" s="1"/>
  <c r="CG718" i="64"/>
  <c r="BY915" i="64"/>
  <c r="BY931" i="64" s="1"/>
  <c r="BY718" i="64"/>
  <c r="BQ915" i="64"/>
  <c r="BQ931" i="64" s="1"/>
  <c r="BQ718" i="64"/>
  <c r="BI915" i="64"/>
  <c r="BI931" i="64" s="1"/>
  <c r="BI718" i="64"/>
  <c r="BA915" i="64"/>
  <c r="BA931" i="64" s="1"/>
  <c r="BA718" i="64"/>
  <c r="AS915" i="64"/>
  <c r="AS931" i="64" s="1"/>
  <c r="AS718" i="64"/>
  <c r="AK915" i="64"/>
  <c r="AK931" i="64" s="1"/>
  <c r="AK718" i="64"/>
  <c r="AC915" i="64"/>
  <c r="AC931" i="64" s="1"/>
  <c r="AC718" i="64"/>
  <c r="U915" i="64"/>
  <c r="U931" i="64" s="1"/>
  <c r="U718" i="64"/>
  <c r="CH914" i="64"/>
  <c r="CH717" i="64"/>
  <c r="BZ914" i="64"/>
  <c r="BZ717" i="64"/>
  <c r="BR914" i="64"/>
  <c r="BR717" i="64"/>
  <c r="BJ914" i="64"/>
  <c r="BJ717" i="64"/>
  <c r="BB914" i="64"/>
  <c r="BB717" i="64"/>
  <c r="AT914" i="64"/>
  <c r="AT717" i="64"/>
  <c r="AL914" i="64"/>
  <c r="AL717" i="64"/>
  <c r="AD914" i="64"/>
  <c r="AD717" i="64"/>
  <c r="V914" i="64"/>
  <c r="V717" i="64"/>
  <c r="DI915" i="64"/>
  <c r="DI931" i="64" s="1"/>
  <c r="DI718" i="64"/>
  <c r="DA915" i="64"/>
  <c r="DA931" i="64" s="1"/>
  <c r="DA718" i="64"/>
  <c r="CS915" i="64"/>
  <c r="CS931" i="64" s="1"/>
  <c r="CS718" i="64"/>
  <c r="DH914" i="64"/>
  <c r="DH717" i="64"/>
  <c r="CZ914" i="64"/>
  <c r="CZ717" i="64"/>
  <c r="CR914" i="64"/>
  <c r="CR717" i="64"/>
  <c r="X915" i="64"/>
  <c r="X931" i="64" s="1"/>
  <c r="X718" i="64"/>
  <c r="AG914" i="64"/>
  <c r="AG717" i="64"/>
  <c r="CA915" i="64"/>
  <c r="CA931" i="64" s="1"/>
  <c r="CA718" i="64"/>
  <c r="BD914" i="64"/>
  <c r="BD717" i="64"/>
  <c r="DC915" i="64"/>
  <c r="DC931" i="64" s="1"/>
  <c r="DC718" i="64"/>
  <c r="BB915" i="64"/>
  <c r="BB931" i="64" s="1"/>
  <c r="BB718" i="64"/>
  <c r="BC914" i="64"/>
  <c r="BC717" i="64"/>
  <c r="CF915" i="64"/>
  <c r="CF931" i="64" s="1"/>
  <c r="CF718" i="64"/>
  <c r="AZ915" i="64"/>
  <c r="AZ931" i="64" s="1"/>
  <c r="AZ718" i="64"/>
  <c r="T915" i="64"/>
  <c r="T931" i="64" s="1"/>
  <c r="T718" i="64"/>
  <c r="BQ914" i="64"/>
  <c r="BQ717" i="64"/>
  <c r="AK914" i="64"/>
  <c r="AK717" i="64"/>
  <c r="DH915" i="64"/>
  <c r="DH931" i="64" s="1"/>
  <c r="DH718" i="64"/>
  <c r="CZ915" i="64"/>
  <c r="CZ931" i="64" s="1"/>
  <c r="CZ718" i="64"/>
  <c r="CR915" i="64"/>
  <c r="CR931" i="64" s="1"/>
  <c r="CR718" i="64"/>
  <c r="CY914" i="64"/>
  <c r="CY717" i="64"/>
  <c r="CQ914" i="64"/>
  <c r="CQ717" i="64"/>
  <c r="BT915" i="64"/>
  <c r="BT931" i="64" s="1"/>
  <c r="BT718" i="64"/>
  <c r="AF915" i="64"/>
  <c r="AF931" i="64" s="1"/>
  <c r="AF718" i="64"/>
  <c r="AW914" i="64"/>
  <c r="AW717" i="64"/>
  <c r="DK914" i="64"/>
  <c r="DK717" i="64"/>
  <c r="BK915" i="64"/>
  <c r="BK931" i="64" s="1"/>
  <c r="BK718" i="64"/>
  <c r="AM915" i="64"/>
  <c r="AM931" i="64" s="1"/>
  <c r="AM718" i="64"/>
  <c r="CB914" i="64"/>
  <c r="CB717" i="64"/>
  <c r="AN914" i="64"/>
  <c r="AN717" i="64"/>
  <c r="DK915" i="64"/>
  <c r="DK931" i="64" s="1"/>
  <c r="DK718" i="64"/>
  <c r="BR915" i="64"/>
  <c r="BR931" i="64" s="1"/>
  <c r="BR718" i="64"/>
  <c r="AD915" i="64"/>
  <c r="AD931" i="64" s="1"/>
  <c r="AD718" i="64"/>
  <c r="BK914" i="64"/>
  <c r="BK717" i="64"/>
  <c r="BX915" i="64"/>
  <c r="BX931" i="64" s="1"/>
  <c r="BX718" i="64"/>
  <c r="U914" i="64"/>
  <c r="U717" i="64"/>
  <c r="CE915" i="64"/>
  <c r="CE931" i="64" s="1"/>
  <c r="CE718" i="64"/>
  <c r="BO915" i="64"/>
  <c r="BO931" i="64" s="1"/>
  <c r="BO718" i="64"/>
  <c r="AY915" i="64"/>
  <c r="AY931" i="64" s="1"/>
  <c r="AY718" i="64"/>
  <c r="AI915" i="64"/>
  <c r="AI931" i="64" s="1"/>
  <c r="AI718" i="64"/>
  <c r="S915" i="64"/>
  <c r="S931" i="64" s="1"/>
  <c r="S718" i="64"/>
  <c r="BX914" i="64"/>
  <c r="BX717" i="64"/>
  <c r="BH914" i="64"/>
  <c r="BH717" i="64"/>
  <c r="AR914" i="64"/>
  <c r="AR717" i="64"/>
  <c r="AB914" i="64"/>
  <c r="AB717" i="64"/>
  <c r="DG915" i="64"/>
  <c r="DG931" i="64" s="1"/>
  <c r="DG718" i="64"/>
  <c r="CY915" i="64"/>
  <c r="CY931" i="64" s="1"/>
  <c r="CY718" i="64"/>
  <c r="CQ915" i="64"/>
  <c r="CQ931" i="64" s="1"/>
  <c r="CQ718" i="64"/>
  <c r="DF914" i="64"/>
  <c r="DF717" i="64"/>
  <c r="CX914" i="64"/>
  <c r="CX717" i="64"/>
  <c r="CP914" i="64"/>
  <c r="CP717" i="64"/>
  <c r="CJ915" i="64"/>
  <c r="CJ931" i="64" s="1"/>
  <c r="CJ718" i="64"/>
  <c r="AV915" i="64"/>
  <c r="AV931" i="64" s="1"/>
  <c r="AV718" i="64"/>
  <c r="BU914" i="64"/>
  <c r="BU717" i="64"/>
  <c r="AO914" i="64"/>
  <c r="AO717" i="64"/>
  <c r="CV915" i="64"/>
  <c r="CV931" i="64" s="1"/>
  <c r="CV718" i="64"/>
  <c r="BS915" i="64"/>
  <c r="BS931" i="64" s="1"/>
  <c r="BS718" i="64"/>
  <c r="AE915" i="64"/>
  <c r="AE931" i="64" s="1"/>
  <c r="AE718" i="64"/>
  <c r="BL914" i="64"/>
  <c r="BL717" i="64"/>
  <c r="X914" i="64"/>
  <c r="X717" i="64"/>
  <c r="DJ914" i="64"/>
  <c r="DJ717" i="64"/>
  <c r="AT915" i="64"/>
  <c r="AT931" i="64" s="1"/>
  <c r="AT718" i="64"/>
  <c r="CA914" i="64"/>
  <c r="CA717" i="64"/>
  <c r="BP915" i="64"/>
  <c r="BP931" i="64" s="1"/>
  <c r="BP718" i="64"/>
  <c r="AR915" i="64"/>
  <c r="AR931" i="64" s="1"/>
  <c r="AR718" i="64"/>
  <c r="AB915" i="64"/>
  <c r="AB931" i="64" s="1"/>
  <c r="AB718" i="64"/>
  <c r="CG914" i="64"/>
  <c r="CG717" i="64"/>
  <c r="BI914" i="64"/>
  <c r="BI717" i="64"/>
  <c r="AS914" i="64"/>
  <c r="AS717" i="64"/>
  <c r="BW915" i="64"/>
  <c r="BW931" i="64" s="1"/>
  <c r="BW718" i="64"/>
  <c r="BG915" i="64"/>
  <c r="BG931" i="64" s="1"/>
  <c r="BG718" i="64"/>
  <c r="AQ915" i="64"/>
  <c r="AQ931" i="64" s="1"/>
  <c r="AQ718" i="64"/>
  <c r="AA915" i="64"/>
  <c r="AA931" i="64" s="1"/>
  <c r="AA718" i="64"/>
  <c r="CF914" i="64"/>
  <c r="CF717" i="64"/>
  <c r="BP914" i="64"/>
  <c r="BP717" i="64"/>
  <c r="AZ914" i="64"/>
  <c r="AZ717" i="64"/>
  <c r="AJ914" i="64"/>
  <c r="AJ717" i="64"/>
  <c r="T914" i="64"/>
  <c r="T717" i="64"/>
  <c r="CL915" i="64"/>
  <c r="CL931" i="64" s="1"/>
  <c r="CL718" i="64"/>
  <c r="CD915" i="64"/>
  <c r="CD931" i="64" s="1"/>
  <c r="CD718" i="64"/>
  <c r="BV915" i="64"/>
  <c r="BV931" i="64" s="1"/>
  <c r="BV718" i="64"/>
  <c r="BN915" i="64"/>
  <c r="BN931" i="64" s="1"/>
  <c r="BN718" i="64"/>
  <c r="BF915" i="64"/>
  <c r="BF931" i="64" s="1"/>
  <c r="BF718" i="64"/>
  <c r="AX915" i="64"/>
  <c r="AX931" i="64" s="1"/>
  <c r="AX718" i="64"/>
  <c r="AP915" i="64"/>
  <c r="AP931" i="64" s="1"/>
  <c r="AP718" i="64"/>
  <c r="AH915" i="64"/>
  <c r="AH931" i="64" s="1"/>
  <c r="AH718" i="64"/>
  <c r="Z915" i="64"/>
  <c r="Z931" i="64" s="1"/>
  <c r="Z718" i="64"/>
  <c r="CE914" i="64"/>
  <c r="CE717" i="64"/>
  <c r="BW914" i="64"/>
  <c r="BW717" i="64"/>
  <c r="BO914" i="64"/>
  <c r="BO717" i="64"/>
  <c r="BG914" i="64"/>
  <c r="BG717" i="64"/>
  <c r="AY914" i="64"/>
  <c r="AY717" i="64"/>
  <c r="AQ914" i="64"/>
  <c r="AQ717" i="64"/>
  <c r="AI914" i="64"/>
  <c r="AI717" i="64"/>
  <c r="AA914" i="64"/>
  <c r="AA717" i="64"/>
  <c r="S914" i="64"/>
  <c r="S717" i="64"/>
  <c r="DF915" i="64"/>
  <c r="DF931" i="64" s="1"/>
  <c r="DF718" i="64"/>
  <c r="CX915" i="64"/>
  <c r="CX931" i="64" s="1"/>
  <c r="CX718" i="64"/>
  <c r="CP915" i="64"/>
  <c r="CP931" i="64" s="1"/>
  <c r="CP718" i="64"/>
  <c r="DE914" i="64"/>
  <c r="DE717" i="64"/>
  <c r="CW914" i="64"/>
  <c r="CW717" i="64"/>
  <c r="CO914" i="64"/>
  <c r="CO717" i="64"/>
  <c r="BL915" i="64"/>
  <c r="BL931" i="64" s="1"/>
  <c r="BL718" i="64"/>
  <c r="CK914" i="64"/>
  <c r="CK717" i="64"/>
  <c r="BE914" i="64"/>
  <c r="BE717" i="64"/>
  <c r="CU914" i="64"/>
  <c r="CU717" i="64"/>
  <c r="CI915" i="64"/>
  <c r="CI931" i="64" s="1"/>
  <c r="CI718" i="64"/>
  <c r="AU915" i="64"/>
  <c r="AU931" i="64" s="1"/>
  <c r="AU718" i="64"/>
  <c r="BT914" i="64"/>
  <c r="BT717" i="64"/>
  <c r="AF914" i="64"/>
  <c r="AF717" i="64"/>
  <c r="CU915" i="64"/>
  <c r="CU931" i="64" s="1"/>
  <c r="CU718" i="64"/>
  <c r="DB914" i="64"/>
  <c r="DB717" i="64"/>
  <c r="BZ915" i="64"/>
  <c r="BZ931" i="64" s="1"/>
  <c r="BZ718" i="64"/>
  <c r="AL915" i="64"/>
  <c r="AL931" i="64" s="1"/>
  <c r="AL718" i="64"/>
  <c r="BS914" i="64"/>
  <c r="BS717" i="64"/>
  <c r="AE914" i="64"/>
  <c r="AE717" i="64"/>
  <c r="BH915" i="64"/>
  <c r="BH931" i="64" s="1"/>
  <c r="BH718" i="64"/>
  <c r="AJ915" i="64"/>
  <c r="AJ931" i="64" s="1"/>
  <c r="AJ718" i="64"/>
  <c r="BY914" i="64"/>
  <c r="BY717" i="64"/>
  <c r="BA914" i="64"/>
  <c r="BA717" i="64"/>
  <c r="AC914" i="64"/>
  <c r="AC717" i="64"/>
  <c r="CK915" i="64"/>
  <c r="CK931" i="64" s="1"/>
  <c r="CK718" i="64"/>
  <c r="CC915" i="64"/>
  <c r="CC931" i="64" s="1"/>
  <c r="CC718" i="64"/>
  <c r="BU915" i="64"/>
  <c r="BU931" i="64" s="1"/>
  <c r="BU718" i="64"/>
  <c r="BM915" i="64"/>
  <c r="BM931" i="64" s="1"/>
  <c r="BM718" i="64"/>
  <c r="BE915" i="64"/>
  <c r="BE931" i="64" s="1"/>
  <c r="BE718" i="64"/>
  <c r="AW915" i="64"/>
  <c r="AW931" i="64" s="1"/>
  <c r="AW718" i="64"/>
  <c r="AO915" i="64"/>
  <c r="AO931" i="64" s="1"/>
  <c r="AO718" i="64"/>
  <c r="AG915" i="64"/>
  <c r="AG931" i="64" s="1"/>
  <c r="AG718" i="64"/>
  <c r="Y915" i="64"/>
  <c r="Y931" i="64" s="1"/>
  <c r="Y718" i="64"/>
  <c r="CL914" i="64"/>
  <c r="CL717" i="64"/>
  <c r="CD914" i="64"/>
  <c r="CD717" i="64"/>
  <c r="BV914" i="64"/>
  <c r="BV717" i="64"/>
  <c r="BN914" i="64"/>
  <c r="BN717" i="64"/>
  <c r="BF914" i="64"/>
  <c r="BF717" i="64"/>
  <c r="AX914" i="64"/>
  <c r="AX717" i="64"/>
  <c r="AP914" i="64"/>
  <c r="AP717" i="64"/>
  <c r="AH914" i="64"/>
  <c r="AH717" i="64"/>
  <c r="Z914" i="64"/>
  <c r="Z717" i="64"/>
  <c r="DE915" i="64"/>
  <c r="DE931" i="64" s="1"/>
  <c r="DE718" i="64"/>
  <c r="CW915" i="64"/>
  <c r="CW931" i="64" s="1"/>
  <c r="CW718" i="64"/>
  <c r="CO915" i="64"/>
  <c r="CO931" i="64" s="1"/>
  <c r="CO718" i="64"/>
  <c r="DD914" i="64"/>
  <c r="DD717" i="64"/>
  <c r="CV914" i="64"/>
  <c r="CV717" i="64"/>
  <c r="CX212" i="64"/>
  <c r="CY207" i="64"/>
  <c r="CY210" i="64" s="1"/>
  <c r="CY212" i="64" s="1"/>
  <c r="AB210" i="64"/>
  <c r="AB212" i="64" s="1"/>
  <c r="DA209" i="64" a="1"/>
  <c r="DA209" i="64" s="1"/>
  <c r="DA208" i="64" a="1"/>
  <c r="DA208" i="64" s="1"/>
  <c r="AC208" i="64" a="1"/>
  <c r="AC208" i="64" s="1"/>
  <c r="AC207" i="64" s="1"/>
  <c r="AC209" i="64" a="1"/>
  <c r="AC209" i="64" s="1"/>
  <c r="DG692" i="64"/>
  <c r="DG914" i="64"/>
  <c r="AB698" i="64"/>
  <c r="AB700" i="64" s="1"/>
  <c r="DA331" i="64" a="1"/>
  <c r="DA331" i="64" s="1"/>
  <c r="DA918" i="64" a="1"/>
  <c r="DA918" i="64" s="1"/>
  <c r="AC331" i="64" a="1"/>
  <c r="AC331" i="64" s="1"/>
  <c r="AC918" i="64" a="1"/>
  <c r="AC918" i="64" s="1"/>
  <c r="CZ698" i="64"/>
  <c r="CZ700" i="64" s="1"/>
  <c r="CI649" i="64"/>
  <c r="CA649" i="64"/>
  <c r="BS649" i="64"/>
  <c r="BK649" i="64"/>
  <c r="BC649" i="64"/>
  <c r="AU649" i="64"/>
  <c r="AM649" i="64"/>
  <c r="AE649" i="64"/>
  <c r="W649" i="64"/>
  <c r="CI654" i="64"/>
  <c r="CI675" i="64" s="1"/>
  <c r="CI693" i="64"/>
  <c r="CA654" i="64"/>
  <c r="CA675" i="64" s="1"/>
  <c r="CA693" i="64"/>
  <c r="BS654" i="64"/>
  <c r="BS675" i="64" s="1"/>
  <c r="BS693" i="64"/>
  <c r="BK654" i="64"/>
  <c r="BK675" i="64" s="1"/>
  <c r="BK693" i="64"/>
  <c r="BC654" i="64"/>
  <c r="BC675" i="64" s="1"/>
  <c r="BC693" i="64"/>
  <c r="AU654" i="64"/>
  <c r="AU675" i="64" s="1"/>
  <c r="AU693" i="64"/>
  <c r="AM654" i="64"/>
  <c r="AM675" i="64" s="1"/>
  <c r="AM693" i="64"/>
  <c r="AE654" i="64"/>
  <c r="AE675" i="64" s="1"/>
  <c r="AE693" i="64"/>
  <c r="W654" i="64"/>
  <c r="W675" i="64" s="1"/>
  <c r="W693" i="64"/>
  <c r="CJ653" i="64"/>
  <c r="CJ674" i="64" s="1"/>
  <c r="CJ692" i="64"/>
  <c r="CB653" i="64"/>
  <c r="CB674" i="64" s="1"/>
  <c r="CB692" i="64"/>
  <c r="BT653" i="64"/>
  <c r="BT674" i="64" s="1"/>
  <c r="BT692" i="64"/>
  <c r="BL653" i="64"/>
  <c r="BL674" i="64" s="1"/>
  <c r="BL692" i="64"/>
  <c r="BD653" i="64"/>
  <c r="BD674" i="64" s="1"/>
  <c r="BD692" i="64"/>
  <c r="AV653" i="64"/>
  <c r="AV674" i="64" s="1"/>
  <c r="AV692" i="64"/>
  <c r="AN653" i="64"/>
  <c r="AN674" i="64" s="1"/>
  <c r="AN692" i="64"/>
  <c r="AF653" i="64"/>
  <c r="AF674" i="64" s="1"/>
  <c r="AF692" i="64"/>
  <c r="X653" i="64"/>
  <c r="X674" i="64" s="1"/>
  <c r="X692" i="64"/>
  <c r="DD654" i="64"/>
  <c r="DD675" i="64" s="1"/>
  <c r="DD693" i="64"/>
  <c r="CV654" i="64"/>
  <c r="CV675" i="64" s="1"/>
  <c r="CV693" i="64"/>
  <c r="DK653" i="64"/>
  <c r="DK674" i="64" s="1"/>
  <c r="DK692" i="64"/>
  <c r="DC653" i="64"/>
  <c r="DC674" i="64" s="1"/>
  <c r="DC692" i="64"/>
  <c r="CU653" i="64"/>
  <c r="CU674" i="64" s="1"/>
  <c r="CU692" i="64"/>
  <c r="DJ650" i="64"/>
  <c r="DB650" i="64"/>
  <c r="CT650" i="64"/>
  <c r="DI649" i="64"/>
  <c r="DA649" i="64"/>
  <c r="CS649" i="64"/>
  <c r="CH649" i="64"/>
  <c r="BZ649" i="64"/>
  <c r="BR649" i="64"/>
  <c r="BJ649" i="64"/>
  <c r="BB649" i="64"/>
  <c r="AT649" i="64"/>
  <c r="AL649" i="64"/>
  <c r="AD649" i="64"/>
  <c r="V649" i="64"/>
  <c r="CH654" i="64"/>
  <c r="CH675" i="64" s="1"/>
  <c r="CH693" i="64"/>
  <c r="BZ654" i="64"/>
  <c r="BZ675" i="64" s="1"/>
  <c r="BZ693" i="64"/>
  <c r="BR654" i="64"/>
  <c r="BR675" i="64" s="1"/>
  <c r="BR693" i="64"/>
  <c r="BJ654" i="64"/>
  <c r="BJ675" i="64" s="1"/>
  <c r="BJ693" i="64"/>
  <c r="BB654" i="64"/>
  <c r="BB675" i="64" s="1"/>
  <c r="BB693" i="64"/>
  <c r="AT654" i="64"/>
  <c r="AT675" i="64" s="1"/>
  <c r="AT693" i="64"/>
  <c r="AL654" i="64"/>
  <c r="AL675" i="64" s="1"/>
  <c r="AL693" i="64"/>
  <c r="AD654" i="64"/>
  <c r="AD675" i="64" s="1"/>
  <c r="AD693" i="64"/>
  <c r="V654" i="64"/>
  <c r="V675" i="64" s="1"/>
  <c r="V693" i="64"/>
  <c r="CI653" i="64"/>
  <c r="CI674" i="64" s="1"/>
  <c r="CI692" i="64"/>
  <c r="CA653" i="64"/>
  <c r="CA674" i="64" s="1"/>
  <c r="CA692" i="64"/>
  <c r="BS653" i="64"/>
  <c r="BS674" i="64" s="1"/>
  <c r="BS692" i="64"/>
  <c r="BK653" i="64"/>
  <c r="BK674" i="64" s="1"/>
  <c r="BK692" i="64"/>
  <c r="BC653" i="64"/>
  <c r="BC674" i="64" s="1"/>
  <c r="BC692" i="64"/>
  <c r="AU653" i="64"/>
  <c r="AU674" i="64" s="1"/>
  <c r="AU692" i="64"/>
  <c r="AM653" i="64"/>
  <c r="AM674" i="64" s="1"/>
  <c r="AM692" i="64"/>
  <c r="AE653" i="64"/>
  <c r="AE674" i="64" s="1"/>
  <c r="AE692" i="64"/>
  <c r="W653" i="64"/>
  <c r="W674" i="64" s="1"/>
  <c r="W692" i="64"/>
  <c r="DK654" i="64"/>
  <c r="DK675" i="64" s="1"/>
  <c r="DK693" i="64"/>
  <c r="DC654" i="64"/>
  <c r="DC675" i="64" s="1"/>
  <c r="DC693" i="64"/>
  <c r="CU654" i="64"/>
  <c r="CU675" i="64" s="1"/>
  <c r="CU693" i="64"/>
  <c r="DJ653" i="64"/>
  <c r="DJ674" i="64" s="1"/>
  <c r="DJ692" i="64"/>
  <c r="DB653" i="64"/>
  <c r="DB674" i="64" s="1"/>
  <c r="DB692" i="64"/>
  <c r="CT653" i="64"/>
  <c r="CT674" i="64" s="1"/>
  <c r="CT692" i="64"/>
  <c r="DI650" i="64"/>
  <c r="DA650" i="64"/>
  <c r="CS650" i="64"/>
  <c r="DH649" i="64"/>
  <c r="CZ649" i="64"/>
  <c r="CR649" i="64"/>
  <c r="DA312" i="64" a="1"/>
  <c r="DA312" i="64" s="1"/>
  <c r="DA699" i="64" a="1"/>
  <c r="DA699" i="64" s="1"/>
  <c r="AC312" i="64" a="1"/>
  <c r="AC312" i="64" s="1"/>
  <c r="AC699" i="64" a="1"/>
  <c r="AC699" i="64" s="1"/>
  <c r="CG649" i="64"/>
  <c r="BY649" i="64"/>
  <c r="BQ649" i="64"/>
  <c r="BI649" i="64"/>
  <c r="BA649" i="64"/>
  <c r="AS649" i="64"/>
  <c r="AK649" i="64"/>
  <c r="AC649" i="64"/>
  <c r="U649" i="64"/>
  <c r="CG654" i="64"/>
  <c r="CG675" i="64" s="1"/>
  <c r="CG693" i="64"/>
  <c r="BY654" i="64"/>
  <c r="BY675" i="64" s="1"/>
  <c r="BY693" i="64"/>
  <c r="BQ654" i="64"/>
  <c r="BQ675" i="64" s="1"/>
  <c r="BQ693" i="64"/>
  <c r="BI654" i="64"/>
  <c r="BI675" i="64" s="1"/>
  <c r="BI693" i="64"/>
  <c r="BA654" i="64"/>
  <c r="BA675" i="64" s="1"/>
  <c r="BA693" i="64"/>
  <c r="AS654" i="64"/>
  <c r="AS675" i="64" s="1"/>
  <c r="AS693" i="64"/>
  <c r="AK654" i="64"/>
  <c r="AK675" i="64" s="1"/>
  <c r="AK693" i="64"/>
  <c r="AC654" i="64"/>
  <c r="AC675" i="64" s="1"/>
  <c r="AC693" i="64"/>
  <c r="U654" i="64"/>
  <c r="U675" i="64" s="1"/>
  <c r="U693" i="64"/>
  <c r="CH653" i="64"/>
  <c r="CH674" i="64" s="1"/>
  <c r="CH692" i="64"/>
  <c r="BZ653" i="64"/>
  <c r="BZ674" i="64" s="1"/>
  <c r="BZ692" i="64"/>
  <c r="BR653" i="64"/>
  <c r="BR674" i="64" s="1"/>
  <c r="BR692" i="64"/>
  <c r="BJ653" i="64"/>
  <c r="BJ674" i="64" s="1"/>
  <c r="BJ692" i="64"/>
  <c r="BB653" i="64"/>
  <c r="BB674" i="64" s="1"/>
  <c r="BB692" i="64"/>
  <c r="AT653" i="64"/>
  <c r="AT674" i="64" s="1"/>
  <c r="AT692" i="64"/>
  <c r="AL653" i="64"/>
  <c r="AL674" i="64" s="1"/>
  <c r="AL692" i="64"/>
  <c r="AD653" i="64"/>
  <c r="AD674" i="64" s="1"/>
  <c r="AD692" i="64"/>
  <c r="V653" i="64"/>
  <c r="V674" i="64" s="1"/>
  <c r="V692" i="64"/>
  <c r="DJ654" i="64"/>
  <c r="DJ675" i="64" s="1"/>
  <c r="DJ693" i="64"/>
  <c r="DB654" i="64"/>
  <c r="DB675" i="64" s="1"/>
  <c r="DB693" i="64"/>
  <c r="CT654" i="64"/>
  <c r="CT675" i="64" s="1"/>
  <c r="CT693" i="64"/>
  <c r="DI653" i="64"/>
  <c r="DI674" i="64" s="1"/>
  <c r="DI692" i="64"/>
  <c r="DA653" i="64"/>
  <c r="DA674" i="64" s="1"/>
  <c r="DA692" i="64"/>
  <c r="CS653" i="64"/>
  <c r="CS674" i="64" s="1"/>
  <c r="CS692" i="64"/>
  <c r="DH650" i="64"/>
  <c r="CZ650" i="64"/>
  <c r="CR650" i="64"/>
  <c r="DG649" i="64"/>
  <c r="CY649" i="64"/>
  <c r="CQ649" i="64"/>
  <c r="CF649" i="64"/>
  <c r="BX649" i="64"/>
  <c r="BP649" i="64"/>
  <c r="BH649" i="64"/>
  <c r="AZ649" i="64"/>
  <c r="AR649" i="64"/>
  <c r="AJ649" i="64"/>
  <c r="AB649" i="64"/>
  <c r="T649" i="64"/>
  <c r="CF654" i="64"/>
  <c r="CF675" i="64" s="1"/>
  <c r="CF693" i="64"/>
  <c r="BX654" i="64"/>
  <c r="BX675" i="64" s="1"/>
  <c r="BX693" i="64"/>
  <c r="BP654" i="64"/>
  <c r="BP675" i="64" s="1"/>
  <c r="BP693" i="64"/>
  <c r="BH654" i="64"/>
  <c r="BH675" i="64" s="1"/>
  <c r="BH693" i="64"/>
  <c r="AZ654" i="64"/>
  <c r="AZ675" i="64" s="1"/>
  <c r="AZ693" i="64"/>
  <c r="AR654" i="64"/>
  <c r="AR675" i="64" s="1"/>
  <c r="AR693" i="64"/>
  <c r="AJ654" i="64"/>
  <c r="AJ675" i="64" s="1"/>
  <c r="AJ693" i="64"/>
  <c r="AB654" i="64"/>
  <c r="AB675" i="64" s="1"/>
  <c r="AB693" i="64"/>
  <c r="T654" i="64"/>
  <c r="T675" i="64" s="1"/>
  <c r="T693" i="64"/>
  <c r="CG653" i="64"/>
  <c r="CG674" i="64" s="1"/>
  <c r="CG692" i="64"/>
  <c r="BY653" i="64"/>
  <c r="BY674" i="64" s="1"/>
  <c r="BY692" i="64"/>
  <c r="BQ653" i="64"/>
  <c r="BQ674" i="64" s="1"/>
  <c r="BQ692" i="64"/>
  <c r="BI653" i="64"/>
  <c r="BI674" i="64" s="1"/>
  <c r="BI692" i="64"/>
  <c r="BA653" i="64"/>
  <c r="BA674" i="64" s="1"/>
  <c r="BA692" i="64"/>
  <c r="AS653" i="64"/>
  <c r="AS674" i="64" s="1"/>
  <c r="AS692" i="64"/>
  <c r="AK653" i="64"/>
  <c r="AK674" i="64" s="1"/>
  <c r="AK692" i="64"/>
  <c r="AC653" i="64"/>
  <c r="AC674" i="64" s="1"/>
  <c r="AC692" i="64"/>
  <c r="U653" i="64"/>
  <c r="U674" i="64" s="1"/>
  <c r="U692" i="64"/>
  <c r="DI654" i="64"/>
  <c r="DI675" i="64" s="1"/>
  <c r="DI693" i="64"/>
  <c r="DA654" i="64"/>
  <c r="DA675" i="64" s="1"/>
  <c r="DA693" i="64"/>
  <c r="CS654" i="64"/>
  <c r="CS675" i="64" s="1"/>
  <c r="CS693" i="64"/>
  <c r="DH653" i="64"/>
  <c r="DH674" i="64" s="1"/>
  <c r="DH692" i="64"/>
  <c r="CZ653" i="64"/>
  <c r="CZ674" i="64" s="1"/>
  <c r="CZ692" i="64"/>
  <c r="CR653" i="64"/>
  <c r="CR674" i="64" s="1"/>
  <c r="CR692" i="64"/>
  <c r="DG650" i="64"/>
  <c r="CY650" i="64"/>
  <c r="CQ650" i="64"/>
  <c r="DF649" i="64"/>
  <c r="CX649" i="64"/>
  <c r="CE649" i="64"/>
  <c r="BW649" i="64"/>
  <c r="BO649" i="64"/>
  <c r="BG649" i="64"/>
  <c r="AY649" i="64"/>
  <c r="AQ649" i="64"/>
  <c r="AI649" i="64"/>
  <c r="AA649" i="64"/>
  <c r="S649" i="64"/>
  <c r="CE654" i="64"/>
  <c r="CE675" i="64" s="1"/>
  <c r="CE693" i="64"/>
  <c r="BW654" i="64"/>
  <c r="BW675" i="64" s="1"/>
  <c r="BW693" i="64"/>
  <c r="BO654" i="64"/>
  <c r="BO675" i="64" s="1"/>
  <c r="BO693" i="64"/>
  <c r="BG654" i="64"/>
  <c r="BG675" i="64" s="1"/>
  <c r="BG693" i="64"/>
  <c r="AY654" i="64"/>
  <c r="AY675" i="64" s="1"/>
  <c r="AY693" i="64"/>
  <c r="AQ654" i="64"/>
  <c r="AQ675" i="64" s="1"/>
  <c r="AQ693" i="64"/>
  <c r="AI654" i="64"/>
  <c r="AI675" i="64" s="1"/>
  <c r="AI693" i="64"/>
  <c r="AA654" i="64"/>
  <c r="AA675" i="64" s="1"/>
  <c r="AA693" i="64"/>
  <c r="S654" i="64"/>
  <c r="S675" i="64" s="1"/>
  <c r="S693" i="64"/>
  <c r="CF653" i="64"/>
  <c r="CF674" i="64" s="1"/>
  <c r="CF692" i="64"/>
  <c r="BX653" i="64"/>
  <c r="BX674" i="64" s="1"/>
  <c r="BX692" i="64"/>
  <c r="BP653" i="64"/>
  <c r="BP674" i="64" s="1"/>
  <c r="BP692" i="64"/>
  <c r="BH653" i="64"/>
  <c r="BH674" i="64" s="1"/>
  <c r="BH692" i="64"/>
  <c r="AZ653" i="64"/>
  <c r="AZ674" i="64" s="1"/>
  <c r="AZ692" i="64"/>
  <c r="AR653" i="64"/>
  <c r="AR674" i="64" s="1"/>
  <c r="AR692" i="64"/>
  <c r="AJ653" i="64"/>
  <c r="AJ674" i="64" s="1"/>
  <c r="AJ692" i="64"/>
  <c r="AB653" i="64"/>
  <c r="AB674" i="64" s="1"/>
  <c r="AB692" i="64"/>
  <c r="T653" i="64"/>
  <c r="T674" i="64" s="1"/>
  <c r="T692" i="64"/>
  <c r="DH654" i="64"/>
  <c r="DH675" i="64" s="1"/>
  <c r="DH693" i="64"/>
  <c r="CZ654" i="64"/>
  <c r="CZ675" i="64" s="1"/>
  <c r="CZ693" i="64"/>
  <c r="CR654" i="64"/>
  <c r="CR675" i="64" s="1"/>
  <c r="CR693" i="64"/>
  <c r="CY653" i="64"/>
  <c r="CY674" i="64" s="1"/>
  <c r="CY692" i="64"/>
  <c r="CQ653" i="64"/>
  <c r="CQ674" i="64" s="1"/>
  <c r="CQ692" i="64"/>
  <c r="DF650" i="64"/>
  <c r="CX650" i="64"/>
  <c r="CP650" i="64"/>
  <c r="DE649" i="64"/>
  <c r="CW649" i="64"/>
  <c r="CL649" i="64"/>
  <c r="CD649" i="64"/>
  <c r="BV649" i="64"/>
  <c r="BN649" i="64"/>
  <c r="BF649" i="64"/>
  <c r="AX649" i="64"/>
  <c r="AP649" i="64"/>
  <c r="AH649" i="64"/>
  <c r="Z649" i="64"/>
  <c r="CL654" i="64"/>
  <c r="CL675" i="64" s="1"/>
  <c r="CL693" i="64"/>
  <c r="CD654" i="64"/>
  <c r="CD675" i="64" s="1"/>
  <c r="CD693" i="64"/>
  <c r="BV654" i="64"/>
  <c r="BV675" i="64" s="1"/>
  <c r="BV693" i="64"/>
  <c r="BN654" i="64"/>
  <c r="BN675" i="64" s="1"/>
  <c r="BN693" i="64"/>
  <c r="BF654" i="64"/>
  <c r="BF675" i="64" s="1"/>
  <c r="BF693" i="64"/>
  <c r="AX654" i="64"/>
  <c r="AX675" i="64" s="1"/>
  <c r="AX693" i="64"/>
  <c r="AP654" i="64"/>
  <c r="AP675" i="64" s="1"/>
  <c r="AP693" i="64"/>
  <c r="AH654" i="64"/>
  <c r="AH675" i="64" s="1"/>
  <c r="AH693" i="64"/>
  <c r="Z654" i="64"/>
  <c r="Z675" i="64" s="1"/>
  <c r="Z693" i="64"/>
  <c r="CE653" i="64"/>
  <c r="CE674" i="64" s="1"/>
  <c r="CE692" i="64"/>
  <c r="BW653" i="64"/>
  <c r="BW674" i="64" s="1"/>
  <c r="BW692" i="64"/>
  <c r="BO653" i="64"/>
  <c r="BO674" i="64" s="1"/>
  <c r="BO692" i="64"/>
  <c r="BG653" i="64"/>
  <c r="BG674" i="64" s="1"/>
  <c r="BG692" i="64"/>
  <c r="AY653" i="64"/>
  <c r="AY674" i="64" s="1"/>
  <c r="AY692" i="64"/>
  <c r="AQ653" i="64"/>
  <c r="AQ674" i="64" s="1"/>
  <c r="AQ692" i="64"/>
  <c r="AI653" i="64"/>
  <c r="AI674" i="64" s="1"/>
  <c r="AI692" i="64"/>
  <c r="AA653" i="64"/>
  <c r="AA674" i="64" s="1"/>
  <c r="AA692" i="64"/>
  <c r="S653" i="64"/>
  <c r="S674" i="64" s="1"/>
  <c r="S692" i="64"/>
  <c r="DG654" i="64"/>
  <c r="DG675" i="64" s="1"/>
  <c r="DG693" i="64"/>
  <c r="CY654" i="64"/>
  <c r="CY675" i="64" s="1"/>
  <c r="CY693" i="64"/>
  <c r="CQ654" i="64"/>
  <c r="CQ675" i="64" s="1"/>
  <c r="CQ693" i="64"/>
  <c r="DF653" i="64"/>
  <c r="DF674" i="64" s="1"/>
  <c r="DF692" i="64"/>
  <c r="CX653" i="64"/>
  <c r="CX674" i="64" s="1"/>
  <c r="CX692" i="64"/>
  <c r="CP653" i="64"/>
  <c r="CP674" i="64" s="1"/>
  <c r="CP692" i="64"/>
  <c r="DE650" i="64"/>
  <c r="CW650" i="64"/>
  <c r="CO650" i="64"/>
  <c r="DD649" i="64"/>
  <c r="CV649" i="64"/>
  <c r="CK649" i="64"/>
  <c r="CC649" i="64"/>
  <c r="BU649" i="64"/>
  <c r="BM649" i="64"/>
  <c r="BE649" i="64"/>
  <c r="AW649" i="64"/>
  <c r="AO649" i="64"/>
  <c r="AG649" i="64"/>
  <c r="Y649" i="64"/>
  <c r="CK654" i="64"/>
  <c r="CK675" i="64" s="1"/>
  <c r="CK693" i="64"/>
  <c r="CC654" i="64"/>
  <c r="CC675" i="64" s="1"/>
  <c r="CC693" i="64"/>
  <c r="BU654" i="64"/>
  <c r="BU675" i="64" s="1"/>
  <c r="BU693" i="64"/>
  <c r="BM654" i="64"/>
  <c r="BM675" i="64" s="1"/>
  <c r="BM693" i="64"/>
  <c r="BE654" i="64"/>
  <c r="BE675" i="64" s="1"/>
  <c r="BE693" i="64"/>
  <c r="AW654" i="64"/>
  <c r="AW675" i="64" s="1"/>
  <c r="AW693" i="64"/>
  <c r="AO654" i="64"/>
  <c r="AO675" i="64" s="1"/>
  <c r="AO693" i="64"/>
  <c r="AG654" i="64"/>
  <c r="AG675" i="64" s="1"/>
  <c r="AG693" i="64"/>
  <c r="Y654" i="64"/>
  <c r="Y675" i="64" s="1"/>
  <c r="Y693" i="64"/>
  <c r="CL653" i="64"/>
  <c r="CL674" i="64" s="1"/>
  <c r="CL692" i="64"/>
  <c r="CD653" i="64"/>
  <c r="CD674" i="64" s="1"/>
  <c r="CD692" i="64"/>
  <c r="BV653" i="64"/>
  <c r="BV674" i="64" s="1"/>
  <c r="BV692" i="64"/>
  <c r="BN653" i="64"/>
  <c r="BN674" i="64" s="1"/>
  <c r="BN692" i="64"/>
  <c r="BF653" i="64"/>
  <c r="BF674" i="64" s="1"/>
  <c r="BF692" i="64"/>
  <c r="AX653" i="64"/>
  <c r="AX674" i="64" s="1"/>
  <c r="AX692" i="64"/>
  <c r="AP653" i="64"/>
  <c r="AP674" i="64" s="1"/>
  <c r="AP692" i="64"/>
  <c r="AH653" i="64"/>
  <c r="AH674" i="64" s="1"/>
  <c r="AH692" i="64"/>
  <c r="Z653" i="64"/>
  <c r="Z674" i="64" s="1"/>
  <c r="Z692" i="64"/>
  <c r="DF654" i="64"/>
  <c r="DF675" i="64" s="1"/>
  <c r="DF693" i="64"/>
  <c r="CX654" i="64"/>
  <c r="CX675" i="64" s="1"/>
  <c r="CX693" i="64"/>
  <c r="CP654" i="64"/>
  <c r="CP675" i="64" s="1"/>
  <c r="CP693" i="64"/>
  <c r="DE653" i="64"/>
  <c r="DE674" i="64" s="1"/>
  <c r="DE692" i="64"/>
  <c r="CW653" i="64"/>
  <c r="CW674" i="64" s="1"/>
  <c r="CW692" i="64"/>
  <c r="CO653" i="64"/>
  <c r="CO674" i="64" s="1"/>
  <c r="CO692" i="64"/>
  <c r="DD650" i="64"/>
  <c r="CV650" i="64"/>
  <c r="CV714" i="64" s="1"/>
  <c r="DK649" i="64"/>
  <c r="DC649" i="64"/>
  <c r="CU649" i="64"/>
  <c r="CJ649" i="64"/>
  <c r="CB649" i="64"/>
  <c r="BT649" i="64"/>
  <c r="BL649" i="64"/>
  <c r="BD649" i="64"/>
  <c r="AV649" i="64"/>
  <c r="AN649" i="64"/>
  <c r="AF649" i="64"/>
  <c r="X649" i="64"/>
  <c r="CJ654" i="64"/>
  <c r="CJ675" i="64" s="1"/>
  <c r="CJ693" i="64"/>
  <c r="CB654" i="64"/>
  <c r="CB675" i="64" s="1"/>
  <c r="CB693" i="64"/>
  <c r="BT654" i="64"/>
  <c r="BT675" i="64" s="1"/>
  <c r="BT693" i="64"/>
  <c r="BL654" i="64"/>
  <c r="BL675" i="64" s="1"/>
  <c r="BL693" i="64"/>
  <c r="BD654" i="64"/>
  <c r="BD675" i="64" s="1"/>
  <c r="BD693" i="64"/>
  <c r="AV654" i="64"/>
  <c r="AV675" i="64" s="1"/>
  <c r="AV693" i="64"/>
  <c r="AN654" i="64"/>
  <c r="AN675" i="64" s="1"/>
  <c r="AN693" i="64"/>
  <c r="AF654" i="64"/>
  <c r="AF675" i="64" s="1"/>
  <c r="AF693" i="64"/>
  <c r="X654" i="64"/>
  <c r="X675" i="64" s="1"/>
  <c r="X693" i="64"/>
  <c r="CK653" i="64"/>
  <c r="CK674" i="64" s="1"/>
  <c r="CK692" i="64"/>
  <c r="CC653" i="64"/>
  <c r="CC674" i="64" s="1"/>
  <c r="CC692" i="64"/>
  <c r="BU653" i="64"/>
  <c r="BU674" i="64" s="1"/>
  <c r="BU692" i="64"/>
  <c r="BM653" i="64"/>
  <c r="BM674" i="64" s="1"/>
  <c r="BM692" i="64"/>
  <c r="BE653" i="64"/>
  <c r="BE674" i="64" s="1"/>
  <c r="BE692" i="64"/>
  <c r="AW653" i="64"/>
  <c r="AW674" i="64" s="1"/>
  <c r="AW692" i="64"/>
  <c r="AO653" i="64"/>
  <c r="AO674" i="64" s="1"/>
  <c r="AO692" i="64"/>
  <c r="AG653" i="64"/>
  <c r="AG674" i="64" s="1"/>
  <c r="AG692" i="64"/>
  <c r="Y653" i="64"/>
  <c r="Y674" i="64" s="1"/>
  <c r="Y692" i="64"/>
  <c r="DE654" i="64"/>
  <c r="DE675" i="64" s="1"/>
  <c r="DE693" i="64"/>
  <c r="CW654" i="64"/>
  <c r="CW675" i="64" s="1"/>
  <c r="CW693" i="64"/>
  <c r="CO654" i="64"/>
  <c r="CO675" i="64" s="1"/>
  <c r="CO693" i="64"/>
  <c r="DD653" i="64"/>
  <c r="DD674" i="64" s="1"/>
  <c r="DD692" i="64"/>
  <c r="CV653" i="64"/>
  <c r="CV674" i="64" s="1"/>
  <c r="CV692" i="64"/>
  <c r="DK650" i="64"/>
  <c r="DC650" i="64"/>
  <c r="CU650" i="64"/>
  <c r="DJ649" i="64"/>
  <c r="DB649" i="64"/>
  <c r="CT649" i="64"/>
  <c r="DA665" i="64" a="1"/>
  <c r="DA665" i="64" s="1"/>
  <c r="DA299" i="64" a="1"/>
  <c r="DA299" i="64" s="1"/>
  <c r="AC665" i="64" a="1"/>
  <c r="AC665" i="64" s="1"/>
  <c r="AC299" i="64" a="1"/>
  <c r="AC299" i="64" s="1"/>
  <c r="DA661" i="64" a="1"/>
  <c r="DA661" i="64" s="1"/>
  <c r="AC661" i="64" a="1"/>
  <c r="AC661" i="64" s="1"/>
  <c r="CP1982" i="64"/>
  <c r="CP649" i="64"/>
  <c r="BK1983" i="64"/>
  <c r="BK650" i="64"/>
  <c r="BK714" i="64" s="1"/>
  <c r="AE1983" i="64"/>
  <c r="AE650" i="64"/>
  <c r="AE714" i="64" s="1"/>
  <c r="AT1983" i="64"/>
  <c r="AT650" i="64"/>
  <c r="AT714" i="64" s="1"/>
  <c r="BI1983" i="64"/>
  <c r="BI650" i="64"/>
  <c r="BI714" i="64" s="1"/>
  <c r="DG1986" i="64"/>
  <c r="DG653" i="64"/>
  <c r="DG674" i="64" s="1"/>
  <c r="CO1982" i="64"/>
  <c r="CO649" i="64"/>
  <c r="CA1983" i="64"/>
  <c r="CA650" i="64"/>
  <c r="CA714" i="64" s="1"/>
  <c r="W1983" i="64"/>
  <c r="W650" i="64"/>
  <c r="W714" i="64" s="1"/>
  <c r="BZ1983" i="64"/>
  <c r="BZ650" i="64"/>
  <c r="BZ714" i="64" s="1"/>
  <c r="AL1983" i="64"/>
  <c r="AL650" i="64"/>
  <c r="AL714" i="64" s="1"/>
  <c r="AK1983" i="64"/>
  <c r="AK650" i="64"/>
  <c r="AK714" i="64" s="1"/>
  <c r="CF1983" i="64"/>
  <c r="CF650" i="64"/>
  <c r="CF714" i="64" s="1"/>
  <c r="BX1983" i="64"/>
  <c r="BX650" i="64"/>
  <c r="BX714" i="64" s="1"/>
  <c r="BP1983" i="64"/>
  <c r="BP650" i="64"/>
  <c r="BP714" i="64" s="1"/>
  <c r="BH1983" i="64"/>
  <c r="BH650" i="64"/>
  <c r="BH714" i="64" s="1"/>
  <c r="AZ1983" i="64"/>
  <c r="AZ650" i="64"/>
  <c r="AZ714" i="64" s="1"/>
  <c r="AR1983" i="64"/>
  <c r="AR650" i="64"/>
  <c r="AR714" i="64" s="1"/>
  <c r="AJ1983" i="64"/>
  <c r="AJ650" i="64"/>
  <c r="AJ714" i="64" s="1"/>
  <c r="AB1983" i="64"/>
  <c r="AB650" i="64"/>
  <c r="AB714" i="64" s="1"/>
  <c r="T1983" i="64"/>
  <c r="T650" i="64"/>
  <c r="T714" i="64" s="1"/>
  <c r="CI1983" i="64"/>
  <c r="CI650" i="64"/>
  <c r="CI714" i="64" s="1"/>
  <c r="AU1983" i="64"/>
  <c r="AU650" i="64"/>
  <c r="AU714" i="64" s="1"/>
  <c r="CH1983" i="64"/>
  <c r="CH650" i="64"/>
  <c r="CH714" i="64" s="1"/>
  <c r="AD1983" i="64"/>
  <c r="AD650" i="64"/>
  <c r="AD714" i="64" s="1"/>
  <c r="CG1983" i="64"/>
  <c r="CG650" i="64"/>
  <c r="CG714" i="64" s="1"/>
  <c r="AS1983" i="64"/>
  <c r="AS650" i="64"/>
  <c r="AS714" i="64" s="1"/>
  <c r="CE1983" i="64"/>
  <c r="CE650" i="64"/>
  <c r="CE714" i="64" s="1"/>
  <c r="BW1983" i="64"/>
  <c r="BW650" i="64"/>
  <c r="BW714" i="64" s="1"/>
  <c r="BO1983" i="64"/>
  <c r="BO650" i="64"/>
  <c r="BO714" i="64" s="1"/>
  <c r="BG1983" i="64"/>
  <c r="BG650" i="64"/>
  <c r="BG714" i="64" s="1"/>
  <c r="AY1983" i="64"/>
  <c r="AY650" i="64"/>
  <c r="AY714" i="64" s="1"/>
  <c r="AQ1983" i="64"/>
  <c r="AQ650" i="64"/>
  <c r="AQ714" i="64" s="1"/>
  <c r="AI1983" i="64"/>
  <c r="AI650" i="64"/>
  <c r="AI714" i="64" s="1"/>
  <c r="AA1983" i="64"/>
  <c r="AA650" i="64"/>
  <c r="AA714" i="64" s="1"/>
  <c r="S1983" i="64"/>
  <c r="S650" i="64"/>
  <c r="S714" i="64" s="1"/>
  <c r="BC1983" i="64"/>
  <c r="BC650" i="64"/>
  <c r="BC714" i="64" s="1"/>
  <c r="BB1983" i="64"/>
  <c r="BB650" i="64"/>
  <c r="BB714" i="64" s="1"/>
  <c r="BQ1983" i="64"/>
  <c r="BQ650" i="64"/>
  <c r="BQ714" i="64" s="1"/>
  <c r="AC1983" i="64"/>
  <c r="AC650" i="64"/>
  <c r="AC714" i="64" s="1"/>
  <c r="CD1983" i="64"/>
  <c r="CD650" i="64"/>
  <c r="CD714" i="64" s="1"/>
  <c r="BF1983" i="64"/>
  <c r="BF650" i="64"/>
  <c r="BF714" i="64" s="1"/>
  <c r="Z1983" i="64"/>
  <c r="Z650" i="64"/>
  <c r="Z714" i="64" s="1"/>
  <c r="BS1983" i="64"/>
  <c r="BS650" i="64"/>
  <c r="BS714" i="64" s="1"/>
  <c r="AM1983" i="64"/>
  <c r="AM650" i="64"/>
  <c r="AM714" i="64" s="1"/>
  <c r="BR1983" i="64"/>
  <c r="BR650" i="64"/>
  <c r="BR714" i="64" s="1"/>
  <c r="V1983" i="64"/>
  <c r="V650" i="64"/>
  <c r="V714" i="64" s="1"/>
  <c r="BA1983" i="64"/>
  <c r="BA650" i="64"/>
  <c r="BA714" i="64" s="1"/>
  <c r="BV1983" i="64"/>
  <c r="BV650" i="64"/>
  <c r="BV714" i="64" s="1"/>
  <c r="AX1983" i="64"/>
  <c r="AX650" i="64"/>
  <c r="AX714" i="64" s="1"/>
  <c r="AH1983" i="64"/>
  <c r="AH650" i="64"/>
  <c r="AH714" i="64" s="1"/>
  <c r="CK1983" i="64"/>
  <c r="CK650" i="64"/>
  <c r="CK714" i="64" s="1"/>
  <c r="CC1983" i="64"/>
  <c r="CC650" i="64"/>
  <c r="CC714" i="64" s="1"/>
  <c r="BU1983" i="64"/>
  <c r="BU650" i="64"/>
  <c r="BU714" i="64" s="1"/>
  <c r="BM1983" i="64"/>
  <c r="BM650" i="64"/>
  <c r="BM714" i="64" s="1"/>
  <c r="BE1983" i="64"/>
  <c r="BE650" i="64"/>
  <c r="BE714" i="64" s="1"/>
  <c r="AW1983" i="64"/>
  <c r="AW650" i="64"/>
  <c r="AW714" i="64" s="1"/>
  <c r="AO1983" i="64"/>
  <c r="AO650" i="64"/>
  <c r="AO714" i="64" s="1"/>
  <c r="AG1983" i="64"/>
  <c r="AG650" i="64"/>
  <c r="AG714" i="64" s="1"/>
  <c r="Y1983" i="64"/>
  <c r="Y650" i="64"/>
  <c r="Y714" i="64" s="1"/>
  <c r="BJ1983" i="64"/>
  <c r="BJ650" i="64"/>
  <c r="BJ714" i="64" s="1"/>
  <c r="BY1983" i="64"/>
  <c r="BY650" i="64"/>
  <c r="BY714" i="64" s="1"/>
  <c r="U1983" i="64"/>
  <c r="U650" i="64"/>
  <c r="U714" i="64" s="1"/>
  <c r="CL1983" i="64"/>
  <c r="CL650" i="64"/>
  <c r="CL714" i="64" s="1"/>
  <c r="BN1983" i="64"/>
  <c r="BN650" i="64"/>
  <c r="BN714" i="64" s="1"/>
  <c r="AP1983" i="64"/>
  <c r="AP650" i="64"/>
  <c r="AP714" i="64" s="1"/>
  <c r="CJ1983" i="64"/>
  <c r="CJ650" i="64"/>
  <c r="CJ714" i="64" s="1"/>
  <c r="CB1983" i="64"/>
  <c r="CB650" i="64"/>
  <c r="CB714" i="64" s="1"/>
  <c r="BT1983" i="64"/>
  <c r="BT650" i="64"/>
  <c r="BT714" i="64" s="1"/>
  <c r="BL1983" i="64"/>
  <c r="BL650" i="64"/>
  <c r="BL714" i="64" s="1"/>
  <c r="BD1983" i="64"/>
  <c r="BD650" i="64"/>
  <c r="BD714" i="64" s="1"/>
  <c r="AV1983" i="64"/>
  <c r="AV650" i="64"/>
  <c r="AV714" i="64" s="1"/>
  <c r="AN1983" i="64"/>
  <c r="AN650" i="64"/>
  <c r="AN714" i="64" s="1"/>
  <c r="AF1983" i="64"/>
  <c r="AF650" i="64"/>
  <c r="AF714" i="64" s="1"/>
  <c r="X1983" i="64"/>
  <c r="X650" i="64"/>
  <c r="X714" i="64" s="1"/>
  <c r="DA4" i="64"/>
  <c r="DA657" i="64" a="1"/>
  <c r="DA657" i="64" s="1"/>
  <c r="AC4" i="64"/>
  <c r="AC657" i="64" a="1"/>
  <c r="AC657" i="64" s="1"/>
  <c r="DB41" i="863"/>
  <c r="DB40" i="863"/>
  <c r="U43" i="861"/>
  <c r="U95" i="861"/>
  <c r="AD259" i="64"/>
  <c r="AD7" i="64"/>
  <c r="AC8" i="64" s="1"/>
  <c r="W46" i="861"/>
  <c r="W87" i="861" s="1"/>
  <c r="G473" i="64"/>
  <c r="CS67" i="861"/>
  <c r="DB8" i="863"/>
  <c r="DB39" i="863"/>
  <c r="DA43" i="863"/>
  <c r="DB38" i="863"/>
  <c r="DB56" i="863" a="1"/>
  <c r="DB56" i="863" s="1"/>
  <c r="DB52" i="863" a="1"/>
  <c r="DB52" i="863" s="1"/>
  <c r="DA42" i="863"/>
  <c r="DA21" i="863" s="1"/>
  <c r="DA32"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81" i="64"/>
  <c r="DA263" i="64"/>
  <c r="DA1" i="64"/>
  <c r="DB8" i="64"/>
  <c r="DB277" i="64"/>
  <c r="DB3" i="64"/>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4" i="861" s="1"/>
  <c r="DA2" i="861"/>
  <c r="DA1" i="861" s="1"/>
  <c r="AC57" i="863"/>
  <c r="DA24" i="864"/>
  <c r="AE5" i="861"/>
  <c r="AB32"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982" i="64"/>
  <c r="BE1987" i="64"/>
  <c r="CD1986" i="64"/>
  <c r="AH1986" i="64"/>
  <c r="DJ1983" i="64"/>
  <c r="CJ1982" i="64"/>
  <c r="CB1982" i="64"/>
  <c r="BT1982" i="64"/>
  <c r="BL1982" i="64"/>
  <c r="BD1982" i="64"/>
  <c r="AV1982" i="64"/>
  <c r="AN1982" i="64"/>
  <c r="AF1982" i="64"/>
  <c r="X1982" i="64"/>
  <c r="CJ1987" i="64"/>
  <c r="CB1987" i="64"/>
  <c r="BT1987" i="64"/>
  <c r="BL1987" i="64"/>
  <c r="BD1987" i="64"/>
  <c r="AV1987" i="64"/>
  <c r="AN1987" i="64"/>
  <c r="AF1987" i="64"/>
  <c r="X1987" i="64"/>
  <c r="CK1986" i="64"/>
  <c r="CC1986" i="64"/>
  <c r="BU1986" i="64"/>
  <c r="BM1986" i="64"/>
  <c r="BE1986" i="64"/>
  <c r="AW1986" i="64"/>
  <c r="AO1986" i="64"/>
  <c r="AG1986" i="64"/>
  <c r="Y1986" i="64"/>
  <c r="DK1987" i="64"/>
  <c r="DC1987" i="64"/>
  <c r="CU1987" i="64"/>
  <c r="DJ1986" i="64"/>
  <c r="DB1986" i="64"/>
  <c r="CT1986" i="64"/>
  <c r="DI1983" i="64"/>
  <c r="DA1983" i="64"/>
  <c r="CS1983" i="64"/>
  <c r="DH1982" i="64"/>
  <c r="CZ1982" i="64"/>
  <c r="CR1982" i="64"/>
  <c r="BE1982" i="64"/>
  <c r="BU1987" i="64"/>
  <c r="BV1986" i="64"/>
  <c r="CU1986" i="64"/>
  <c r="CI1982" i="64"/>
  <c r="CA1982" i="64"/>
  <c r="BS1982" i="64"/>
  <c r="BK1982" i="64"/>
  <c r="BC1982" i="64"/>
  <c r="AU1982" i="64"/>
  <c r="AM1982" i="64"/>
  <c r="AE1982" i="64"/>
  <c r="W1982" i="64"/>
  <c r="CI1987" i="64"/>
  <c r="CA1987" i="64"/>
  <c r="BS1987" i="64"/>
  <c r="BK1987" i="64"/>
  <c r="BC1987" i="64"/>
  <c r="AU1987" i="64"/>
  <c r="AM1987" i="64"/>
  <c r="AE1987" i="64"/>
  <c r="W1987" i="64"/>
  <c r="CJ1986" i="64"/>
  <c r="CB1986" i="64"/>
  <c r="BT1986" i="64"/>
  <c r="BL1986" i="64"/>
  <c r="BD1986" i="64"/>
  <c r="AV1986" i="64"/>
  <c r="AN1986" i="64"/>
  <c r="AF1986" i="64"/>
  <c r="X1986" i="64"/>
  <c r="DJ1987" i="64"/>
  <c r="DB1987" i="64"/>
  <c r="CT1987" i="64"/>
  <c r="DI1986" i="64"/>
  <c r="DA1986" i="64"/>
  <c r="CS1986" i="64"/>
  <c r="DH1983" i="64"/>
  <c r="CZ1983" i="64"/>
  <c r="CR1983" i="64"/>
  <c r="DG1982" i="64"/>
  <c r="CY1982" i="64"/>
  <c r="CQ1982" i="64"/>
  <c r="AW1982" i="64"/>
  <c r="AW1987" i="64"/>
  <c r="AP1986" i="64"/>
  <c r="CS1982" i="64"/>
  <c r="CH1982" i="64"/>
  <c r="BZ1982" i="64"/>
  <c r="BR1982" i="64"/>
  <c r="BJ1982" i="64"/>
  <c r="BB1982" i="64"/>
  <c r="AT1982" i="64"/>
  <c r="AL1982" i="64"/>
  <c r="AD1982" i="64"/>
  <c r="V1982" i="64"/>
  <c r="CH1987" i="64"/>
  <c r="BZ1987" i="64"/>
  <c r="BR1987" i="64"/>
  <c r="BJ1987" i="64"/>
  <c r="BB1987" i="64"/>
  <c r="AT1987" i="64"/>
  <c r="AL1987" i="64"/>
  <c r="AD1987" i="64"/>
  <c r="V1987" i="64"/>
  <c r="CI1986" i="64"/>
  <c r="CA1986" i="64"/>
  <c r="BS1986" i="64"/>
  <c r="BK1986" i="64"/>
  <c r="BC1986" i="64"/>
  <c r="AU1986" i="64"/>
  <c r="AM1986" i="64"/>
  <c r="AE1986" i="64"/>
  <c r="W1986" i="64"/>
  <c r="DI1987" i="64"/>
  <c r="DA1987" i="64"/>
  <c r="CS1987" i="64"/>
  <c r="DH1986" i="64"/>
  <c r="CZ1986" i="64"/>
  <c r="CR1986" i="64"/>
  <c r="DG1983" i="64"/>
  <c r="CY1983" i="64"/>
  <c r="CQ1983" i="64"/>
  <c r="DF1982" i="64"/>
  <c r="CX1982" i="64"/>
  <c r="BU1982" i="64"/>
  <c r="CK1987" i="64"/>
  <c r="AG1987" i="64"/>
  <c r="BF1986" i="64"/>
  <c r="DD1987" i="64"/>
  <c r="DB1983" i="64"/>
  <c r="CG1982" i="64"/>
  <c r="BY1982" i="64"/>
  <c r="BQ1982" i="64"/>
  <c r="BI1982" i="64"/>
  <c r="BA1982" i="64"/>
  <c r="AS1982" i="64"/>
  <c r="AK1982" i="64"/>
  <c r="AC1982" i="64"/>
  <c r="U1982" i="64"/>
  <c r="CG1987" i="64"/>
  <c r="BY1987" i="64"/>
  <c r="BQ1987" i="64"/>
  <c r="BI1987" i="64"/>
  <c r="BA1987" i="64"/>
  <c r="AS1987" i="64"/>
  <c r="AK1987" i="64"/>
  <c r="AC1987" i="64"/>
  <c r="U1987" i="64"/>
  <c r="CH1986" i="64"/>
  <c r="BZ1986" i="64"/>
  <c r="BR1986" i="64"/>
  <c r="BJ1986" i="64"/>
  <c r="BB1986" i="64"/>
  <c r="AT1986" i="64"/>
  <c r="AL1986" i="64"/>
  <c r="AD1986" i="64"/>
  <c r="V1986" i="64"/>
  <c r="DH1987" i="64"/>
  <c r="CZ1987" i="64"/>
  <c r="CR1987" i="64"/>
  <c r="CY1986" i="64"/>
  <c r="CQ1986" i="64"/>
  <c r="DF1983" i="64"/>
  <c r="CX1983" i="64"/>
  <c r="CP1983" i="64"/>
  <c r="DE1982" i="64"/>
  <c r="CW1982" i="64"/>
  <c r="CC1982" i="64"/>
  <c r="Y1982" i="64"/>
  <c r="AO1987" i="64"/>
  <c r="BN1986" i="64"/>
  <c r="Z1986" i="64"/>
  <c r="CV1987" i="64"/>
  <c r="DA1982" i="64"/>
  <c r="CF1982" i="64"/>
  <c r="BX1982" i="64"/>
  <c r="BP1982" i="64"/>
  <c r="BH1982" i="64"/>
  <c r="AZ1982" i="64"/>
  <c r="AR1982" i="64"/>
  <c r="AJ1982" i="64"/>
  <c r="AB1982" i="64"/>
  <c r="T1982" i="64"/>
  <c r="CF1987" i="64"/>
  <c r="BX1987" i="64"/>
  <c r="BP1987" i="64"/>
  <c r="BH1987" i="64"/>
  <c r="AZ1987" i="64"/>
  <c r="AR1987" i="64"/>
  <c r="AJ1987" i="64"/>
  <c r="AB1987" i="64"/>
  <c r="T1987" i="64"/>
  <c r="CG1986" i="64"/>
  <c r="BY1986" i="64"/>
  <c r="BQ1986" i="64"/>
  <c r="BI1986" i="64"/>
  <c r="BA1986" i="64"/>
  <c r="AS1986" i="64"/>
  <c r="AK1986" i="64"/>
  <c r="AC1986" i="64"/>
  <c r="U1986" i="64"/>
  <c r="DG1987" i="64"/>
  <c r="CY1987" i="64"/>
  <c r="CQ1987" i="64"/>
  <c r="DF1986" i="64"/>
  <c r="CX1986" i="64"/>
  <c r="CP1986" i="64"/>
  <c r="DE1983" i="64"/>
  <c r="CW1983" i="64"/>
  <c r="CO1983" i="64"/>
  <c r="DD1982" i="64"/>
  <c r="CV1982" i="64"/>
  <c r="CK1982" i="64"/>
  <c r="AG1982" i="64"/>
  <c r="BM1987" i="64"/>
  <c r="Y1987" i="64"/>
  <c r="AX1986" i="64"/>
  <c r="DC1986" i="64"/>
  <c r="CT1983" i="64"/>
  <c r="CE1982" i="64"/>
  <c r="BW1982" i="64"/>
  <c r="BO1982" i="64"/>
  <c r="BG1982" i="64"/>
  <c r="AY1982" i="64"/>
  <c r="AQ1982" i="64"/>
  <c r="AI1982" i="64"/>
  <c r="AA1982" i="64"/>
  <c r="S1982" i="64"/>
  <c r="CE1987" i="64"/>
  <c r="BW1987" i="64"/>
  <c r="BO1987" i="64"/>
  <c r="BG1987" i="64"/>
  <c r="AY1987" i="64"/>
  <c r="AQ1987" i="64"/>
  <c r="AI1987" i="64"/>
  <c r="AA1987" i="64"/>
  <c r="S1987" i="64"/>
  <c r="CF1986" i="64"/>
  <c r="BX1986" i="64"/>
  <c r="BP1986" i="64"/>
  <c r="BH1986" i="64"/>
  <c r="AZ1986" i="64"/>
  <c r="AR1986" i="64"/>
  <c r="AJ1986" i="64"/>
  <c r="AB1986" i="64"/>
  <c r="T1986" i="64"/>
  <c r="DF1987" i="64"/>
  <c r="CX1987" i="64"/>
  <c r="CP1987" i="64"/>
  <c r="DE1986" i="64"/>
  <c r="CW1986" i="64"/>
  <c r="CO1986" i="64"/>
  <c r="DD1983" i="64"/>
  <c r="CV1983" i="64"/>
  <c r="DK1982" i="64"/>
  <c r="DC1982" i="64"/>
  <c r="CU1982" i="64"/>
  <c r="BM1982" i="64"/>
  <c r="CC1987" i="64"/>
  <c r="CL1986" i="64"/>
  <c r="DK1986" i="64"/>
  <c r="DI1982" i="64"/>
  <c r="CL1982" i="64"/>
  <c r="CD1982" i="64"/>
  <c r="BV1982" i="64"/>
  <c r="BN1982" i="64"/>
  <c r="BF1982" i="64"/>
  <c r="AX1982" i="64"/>
  <c r="AP1982" i="64"/>
  <c r="AH1982" i="64"/>
  <c r="Z1982" i="64"/>
  <c r="CL1987" i="64"/>
  <c r="CD1987" i="64"/>
  <c r="BV1987" i="64"/>
  <c r="BN1987" i="64"/>
  <c r="BF1987" i="64"/>
  <c r="AX1987" i="64"/>
  <c r="AP1987" i="64"/>
  <c r="AH1987" i="64"/>
  <c r="Z1987" i="64"/>
  <c r="CE1986" i="64"/>
  <c r="BW1986" i="64"/>
  <c r="BO1986" i="64"/>
  <c r="BG1986" i="64"/>
  <c r="AY1986" i="64"/>
  <c r="AQ1986" i="64"/>
  <c r="AI1986" i="64"/>
  <c r="AA1986" i="64"/>
  <c r="S1986" i="64"/>
  <c r="DE1987" i="64"/>
  <c r="CW1987" i="64"/>
  <c r="CO1987" i="64"/>
  <c r="DD1986" i="64"/>
  <c r="CV1986" i="64"/>
  <c r="DK1983" i="64"/>
  <c r="DC1983" i="64"/>
  <c r="CU1983" i="64"/>
  <c r="DJ1982" i="64"/>
  <c r="DB1982" i="64"/>
  <c r="CT1982" i="64"/>
  <c r="AC1939" i="64"/>
  <c r="AC1974" i="64" s="1"/>
  <c r="CE1939" i="64"/>
  <c r="CE1974" i="64" s="1"/>
  <c r="BW1939" i="64"/>
  <c r="BW1974" i="64" s="1"/>
  <c r="BO1939" i="64"/>
  <c r="BO1974" i="64" s="1"/>
  <c r="BG1939" i="64"/>
  <c r="BG1974" i="64" s="1"/>
  <c r="AY1939" i="64"/>
  <c r="AY1974" i="64" s="1"/>
  <c r="AQ1939" i="64"/>
  <c r="AQ1974" i="64" s="1"/>
  <c r="AI1939" i="64"/>
  <c r="AI1974" i="64" s="1"/>
  <c r="AA1939" i="64"/>
  <c r="AA1974" i="64" s="1"/>
  <c r="S1939" i="64"/>
  <c r="S1974" i="64" s="1"/>
  <c r="CL1939" i="64"/>
  <c r="CL1974" i="64" s="1"/>
  <c r="CD1939" i="64"/>
  <c r="CD1974" i="64" s="1"/>
  <c r="BV1939" i="64"/>
  <c r="BV1974" i="64" s="1"/>
  <c r="BN1939" i="64"/>
  <c r="BN1974" i="64" s="1"/>
  <c r="BF1939" i="64"/>
  <c r="BF1974" i="64" s="1"/>
  <c r="AX1939" i="64"/>
  <c r="AX1974" i="64" s="1"/>
  <c r="AP1939" i="64"/>
  <c r="AP1974" i="64" s="1"/>
  <c r="AH1939" i="64"/>
  <c r="AH1974" i="64" s="1"/>
  <c r="Z1939" i="64"/>
  <c r="Z1974" i="64" s="1"/>
  <c r="CC1939" i="64"/>
  <c r="CC1974" i="64" s="1"/>
  <c r="BM1939" i="64"/>
  <c r="BM1974" i="64" s="1"/>
  <c r="BE1939" i="64"/>
  <c r="BE1974" i="64" s="1"/>
  <c r="AO1939" i="64"/>
  <c r="AO1974" i="64" s="1"/>
  <c r="AG1939" i="64"/>
  <c r="AG1974" i="64" s="1"/>
  <c r="CK1939" i="64"/>
  <c r="CK1974" i="64" s="1"/>
  <c r="AW1939" i="64"/>
  <c r="AW1974" i="64" s="1"/>
  <c r="CJ1939" i="64"/>
  <c r="CJ1974" i="64" s="1"/>
  <c r="CB1939" i="64"/>
  <c r="CB1974" i="64" s="1"/>
  <c r="BT1939" i="64"/>
  <c r="BT1974" i="64" s="1"/>
  <c r="BL1939" i="64"/>
  <c r="BL1974" i="64" s="1"/>
  <c r="BD1939" i="64"/>
  <c r="BD1974" i="64" s="1"/>
  <c r="AV1939" i="64"/>
  <c r="AV1974" i="64" s="1"/>
  <c r="AN1939" i="64"/>
  <c r="AN1974" i="64" s="1"/>
  <c r="AF1939" i="64"/>
  <c r="AF1974" i="64" s="1"/>
  <c r="X1939" i="64"/>
  <c r="X1974" i="64" s="1"/>
  <c r="CP381" i="64"/>
  <c r="BU1939" i="64"/>
  <c r="BU1974" i="64" s="1"/>
  <c r="Y1939" i="64"/>
  <c r="Y1974" i="64" s="1"/>
  <c r="CI1939" i="64"/>
  <c r="CI1974" i="64" s="1"/>
  <c r="CA1939" i="64"/>
  <c r="CA1974" i="64" s="1"/>
  <c r="BS1939" i="64"/>
  <c r="BS1974" i="64" s="1"/>
  <c r="BK1939" i="64"/>
  <c r="BK1974" i="64" s="1"/>
  <c r="BC1939" i="64"/>
  <c r="BC1974" i="64" s="1"/>
  <c r="AU1939" i="64"/>
  <c r="AU1974" i="64" s="1"/>
  <c r="AM1939" i="64"/>
  <c r="AM1974" i="64" s="1"/>
  <c r="AE1939" i="64"/>
  <c r="AE1974" i="64" s="1"/>
  <c r="W1939" i="64"/>
  <c r="W1974" i="64" s="1"/>
  <c r="DG1942" i="64"/>
  <c r="CO1938" i="64"/>
  <c r="CH1939" i="64"/>
  <c r="CH1974" i="64" s="1"/>
  <c r="BZ1939" i="64"/>
  <c r="BZ1974" i="64" s="1"/>
  <c r="BR1939" i="64"/>
  <c r="BR1974" i="64" s="1"/>
  <c r="BJ1939" i="64"/>
  <c r="BJ1974" i="64" s="1"/>
  <c r="BB1939" i="64"/>
  <c r="BB1974" i="64" s="1"/>
  <c r="AT1939" i="64"/>
  <c r="AT1974" i="64" s="1"/>
  <c r="AL1939" i="64"/>
  <c r="AL1974" i="64" s="1"/>
  <c r="AD1939" i="64"/>
  <c r="AD1974" i="64" s="1"/>
  <c r="V1939" i="64"/>
  <c r="V1974" i="64" s="1"/>
  <c r="BY1939" i="64"/>
  <c r="BY1974" i="64" s="1"/>
  <c r="BQ1939" i="64"/>
  <c r="BQ1974" i="64" s="1"/>
  <c r="BI1939" i="64"/>
  <c r="BI1974" i="64" s="1"/>
  <c r="BA1939" i="64"/>
  <c r="BA1974" i="64" s="1"/>
  <c r="AS1939" i="64"/>
  <c r="AS1974" i="64" s="1"/>
  <c r="U1939" i="64"/>
  <c r="U1974" i="64" s="1"/>
  <c r="CG1939" i="64"/>
  <c r="CG1974" i="64" s="1"/>
  <c r="AK1939" i="64"/>
  <c r="AK1974" i="64" s="1"/>
  <c r="CF1939" i="64"/>
  <c r="CF1974" i="64" s="1"/>
  <c r="BX1939" i="64"/>
  <c r="BX1974" i="64" s="1"/>
  <c r="BP1939" i="64"/>
  <c r="BP1974" i="64" s="1"/>
  <c r="BH1939" i="64"/>
  <c r="BH1974" i="64" s="1"/>
  <c r="AZ1939" i="64"/>
  <c r="AZ1974" i="64" s="1"/>
  <c r="AR1939" i="64"/>
  <c r="AR1974" i="64" s="1"/>
  <c r="AJ1939" i="64"/>
  <c r="AJ1974" i="64" s="1"/>
  <c r="AB1939" i="64"/>
  <c r="AB1974" i="64" s="1"/>
  <c r="T1939" i="64"/>
  <c r="T1974" i="64" s="1"/>
  <c r="AS609" i="64"/>
  <c r="AS1938" i="64"/>
  <c r="AS1973" i="64" s="1"/>
  <c r="BQ614" i="64"/>
  <c r="BQ643" i="64" s="1"/>
  <c r="BQ1943" i="64"/>
  <c r="BQ1978" i="64" s="1"/>
  <c r="CH613" i="64"/>
  <c r="CH642" i="64" s="1"/>
  <c r="CH1942" i="64"/>
  <c r="CH1977" i="64" s="1"/>
  <c r="BB613" i="64"/>
  <c r="BB642" i="64" s="1"/>
  <c r="BB1942" i="64"/>
  <c r="BB1977" i="64" s="1"/>
  <c r="BX609" i="64"/>
  <c r="BX1938" i="64"/>
  <c r="BX1973" i="64" s="1"/>
  <c r="AZ609" i="64"/>
  <c r="AZ1938" i="64"/>
  <c r="AZ1973" i="64" s="1"/>
  <c r="AJ609" i="64"/>
  <c r="AJ1938" i="64"/>
  <c r="AJ1973" i="64" s="1"/>
  <c r="CF614" i="64"/>
  <c r="CF643" i="64" s="1"/>
  <c r="CF1943" i="64"/>
  <c r="CF1978" i="64" s="1"/>
  <c r="BH614" i="64"/>
  <c r="BH643" i="64" s="1"/>
  <c r="BH1943" i="64"/>
  <c r="BH1978" i="64" s="1"/>
  <c r="AJ614" i="64"/>
  <c r="AJ643" i="64" s="1"/>
  <c r="AJ1943" i="64"/>
  <c r="AJ1978" i="64" s="1"/>
  <c r="BY613" i="64"/>
  <c r="BY642" i="64" s="1"/>
  <c r="BY1942" i="64"/>
  <c r="BY1977" i="64" s="1"/>
  <c r="BA613" i="64"/>
  <c r="BA642" i="64" s="1"/>
  <c r="BA1942" i="64"/>
  <c r="BA1977" i="64" s="1"/>
  <c r="AC613" i="64"/>
  <c r="AC642" i="64" s="1"/>
  <c r="AC1942" i="64"/>
  <c r="AC1977" i="64" s="1"/>
  <c r="CE609" i="64"/>
  <c r="CE1938" i="64"/>
  <c r="CE1973" i="64" s="1"/>
  <c r="BO609" i="64"/>
  <c r="BO1938" i="64"/>
  <c r="BO1973" i="64" s="1"/>
  <c r="AY609" i="64"/>
  <c r="AY1938" i="64"/>
  <c r="AY1973" i="64" s="1"/>
  <c r="AI609" i="64"/>
  <c r="AI1938" i="64"/>
  <c r="AI1973" i="64" s="1"/>
  <c r="BW614" i="64"/>
  <c r="BW643" i="64" s="1"/>
  <c r="BW1943" i="64"/>
  <c r="BW1978" i="64" s="1"/>
  <c r="BG614" i="64"/>
  <c r="BG643" i="64" s="1"/>
  <c r="BG1943" i="64"/>
  <c r="BG1978" i="64" s="1"/>
  <c r="AQ614" i="64"/>
  <c r="AQ643" i="64" s="1"/>
  <c r="AQ1943" i="64"/>
  <c r="AQ1978" i="64" s="1"/>
  <c r="AA614" i="64"/>
  <c r="AA643" i="64" s="1"/>
  <c r="AA1943" i="64"/>
  <c r="AA1978" i="64" s="1"/>
  <c r="BP613" i="64"/>
  <c r="BP642" i="64" s="1"/>
  <c r="BP1942" i="64"/>
  <c r="BP1977" i="64" s="1"/>
  <c r="CL609" i="64"/>
  <c r="CL1938" i="64"/>
  <c r="CL1973" i="64" s="1"/>
  <c r="CD609" i="64"/>
  <c r="CD1938" i="64"/>
  <c r="CD1973" i="64" s="1"/>
  <c r="BV609" i="64"/>
  <c r="BV1938" i="64"/>
  <c r="BV1973" i="64" s="1"/>
  <c r="BN609" i="64"/>
  <c r="BN1938" i="64"/>
  <c r="BN1973" i="64" s="1"/>
  <c r="BF609" i="64"/>
  <c r="BF1938" i="64"/>
  <c r="BF1973" i="64" s="1"/>
  <c r="AX609" i="64"/>
  <c r="AX1938" i="64"/>
  <c r="AX1973" i="64" s="1"/>
  <c r="AP609" i="64"/>
  <c r="AP1938" i="64"/>
  <c r="AP1973" i="64" s="1"/>
  <c r="AH609" i="64"/>
  <c r="AH1938" i="64"/>
  <c r="AH1973" i="64" s="1"/>
  <c r="Z609" i="64"/>
  <c r="Z1938" i="64"/>
  <c r="Z1973" i="64" s="1"/>
  <c r="CL614" i="64"/>
  <c r="CL643" i="64" s="1"/>
  <c r="CL1943" i="64"/>
  <c r="CL1978" i="64" s="1"/>
  <c r="CD614" i="64"/>
  <c r="CD643" i="64" s="1"/>
  <c r="CD1943" i="64"/>
  <c r="CD1978" i="64" s="1"/>
  <c r="BV614" i="64"/>
  <c r="BV643" i="64" s="1"/>
  <c r="BV1943" i="64"/>
  <c r="BV1978" i="64" s="1"/>
  <c r="BN614" i="64"/>
  <c r="BN643" i="64" s="1"/>
  <c r="BN1943" i="64"/>
  <c r="BN1978" i="64" s="1"/>
  <c r="BF614" i="64"/>
  <c r="BF643" i="64" s="1"/>
  <c r="BF1943" i="64"/>
  <c r="BF1978" i="64" s="1"/>
  <c r="AX614" i="64"/>
  <c r="AX643" i="64" s="1"/>
  <c r="AX1943" i="64"/>
  <c r="AX1978" i="64" s="1"/>
  <c r="AP614" i="64"/>
  <c r="AP643" i="64" s="1"/>
  <c r="AP1943" i="64"/>
  <c r="AP1978" i="64" s="1"/>
  <c r="AH614" i="64"/>
  <c r="AH643" i="64" s="1"/>
  <c r="AH1943" i="64"/>
  <c r="AH1978" i="64" s="1"/>
  <c r="Z614" i="64"/>
  <c r="Z643" i="64" s="1"/>
  <c r="Z1943" i="64"/>
  <c r="Z1978" i="64" s="1"/>
  <c r="CE613" i="64"/>
  <c r="CE642" i="64" s="1"/>
  <c r="CE1942" i="64"/>
  <c r="CE1977" i="64" s="1"/>
  <c r="BW613" i="64"/>
  <c r="BW642" i="64" s="1"/>
  <c r="BW1942" i="64"/>
  <c r="BW1977" i="64" s="1"/>
  <c r="BO613" i="64"/>
  <c r="BO642" i="64" s="1"/>
  <c r="BO1942" i="64"/>
  <c r="BO1977" i="64" s="1"/>
  <c r="BG613" i="64"/>
  <c r="BG642" i="64" s="1"/>
  <c r="BG1942" i="64"/>
  <c r="BG1977" i="64" s="1"/>
  <c r="AY613" i="64"/>
  <c r="AY642" i="64" s="1"/>
  <c r="AY1942" i="64"/>
  <c r="AY1977" i="64" s="1"/>
  <c r="AQ613" i="64"/>
  <c r="AQ642" i="64" s="1"/>
  <c r="AQ1942" i="64"/>
  <c r="AQ1977" i="64" s="1"/>
  <c r="AI613" i="64"/>
  <c r="AI642" i="64" s="1"/>
  <c r="AI1942" i="64"/>
  <c r="AI1977" i="64" s="1"/>
  <c r="AA613" i="64"/>
  <c r="AA642" i="64" s="1"/>
  <c r="AA1942" i="64"/>
  <c r="AA1977" i="64" s="1"/>
  <c r="S613" i="64"/>
  <c r="S642" i="64" s="1"/>
  <c r="S1942" i="64"/>
  <c r="S1977" i="64" s="1"/>
  <c r="DF614" i="64"/>
  <c r="DF643" i="64" s="1"/>
  <c r="DF1943" i="64"/>
  <c r="CX614" i="64"/>
  <c r="CX643" i="64" s="1"/>
  <c r="CX1943" i="64"/>
  <c r="CP614" i="64"/>
  <c r="CP643" i="64" s="1"/>
  <c r="CP1943" i="64"/>
  <c r="DE613" i="64"/>
  <c r="DE642" i="64" s="1"/>
  <c r="DE1942" i="64"/>
  <c r="CW613" i="64"/>
  <c r="CW642" i="64" s="1"/>
  <c r="CW1942" i="64"/>
  <c r="CO613" i="64"/>
  <c r="CO642" i="64" s="1"/>
  <c r="CO1942" i="64"/>
  <c r="DD610" i="64"/>
  <c r="DD639" i="64" s="1"/>
  <c r="DD1939" i="64"/>
  <c r="CV610" i="64"/>
  <c r="CV639" i="64" s="1"/>
  <c r="CV1939" i="64"/>
  <c r="DK609" i="64"/>
  <c r="DK1938" i="64"/>
  <c r="DC609" i="64"/>
  <c r="DC1938" i="64"/>
  <c r="CU609" i="64"/>
  <c r="CU1938" i="64"/>
  <c r="BA609" i="64"/>
  <c r="BA1938" i="64"/>
  <c r="BA1973" i="64" s="1"/>
  <c r="AS614" i="64"/>
  <c r="AS643" i="64" s="1"/>
  <c r="AS1943" i="64"/>
  <c r="AS1978" i="64" s="1"/>
  <c r="CK609" i="64"/>
  <c r="CK1938" i="64"/>
  <c r="CK1973" i="64" s="1"/>
  <c r="BM609" i="64"/>
  <c r="BM1938" i="64"/>
  <c r="BM1973" i="64" s="1"/>
  <c r="AO609" i="64"/>
  <c r="AO1938" i="64"/>
  <c r="AO1973" i="64" s="1"/>
  <c r="CK614" i="64"/>
  <c r="CK643" i="64" s="1"/>
  <c r="CK1943" i="64"/>
  <c r="CK1978" i="64" s="1"/>
  <c r="BM614" i="64"/>
  <c r="BM643" i="64" s="1"/>
  <c r="BM1943" i="64"/>
  <c r="BM1978" i="64" s="1"/>
  <c r="AO614" i="64"/>
  <c r="AO643" i="64" s="1"/>
  <c r="AO1943" i="64"/>
  <c r="AO1978" i="64" s="1"/>
  <c r="CL613" i="64"/>
  <c r="CL642" i="64" s="1"/>
  <c r="CL1942" i="64"/>
  <c r="CL1977" i="64" s="1"/>
  <c r="BN613" i="64"/>
  <c r="BN642" i="64" s="1"/>
  <c r="BN1942" i="64"/>
  <c r="BN1977" i="64" s="1"/>
  <c r="AP613" i="64"/>
  <c r="AP642" i="64" s="1"/>
  <c r="AP1942" i="64"/>
  <c r="AP1977" i="64" s="1"/>
  <c r="DE614" i="64"/>
  <c r="DE643" i="64" s="1"/>
  <c r="DE1943" i="64"/>
  <c r="CW614" i="64"/>
  <c r="CW643" i="64" s="1"/>
  <c r="CW1943" i="64"/>
  <c r="CO614" i="64"/>
  <c r="CO643" i="64" s="1"/>
  <c r="CO1943" i="64"/>
  <c r="DD613" i="64"/>
  <c r="DD642" i="64" s="1"/>
  <c r="DD1942" i="64"/>
  <c r="CV613" i="64"/>
  <c r="CV642" i="64" s="1"/>
  <c r="CV1942" i="64"/>
  <c r="DK610" i="64"/>
  <c r="DK639" i="64" s="1"/>
  <c r="DK1939" i="64"/>
  <c r="DC610" i="64"/>
  <c r="DC639" i="64" s="1"/>
  <c r="DC1939" i="64"/>
  <c r="CU610" i="64"/>
  <c r="CU639" i="64" s="1"/>
  <c r="CU1939" i="64"/>
  <c r="DJ609" i="64"/>
  <c r="DJ1938" i="64"/>
  <c r="DB609" i="64"/>
  <c r="DB1938" i="64"/>
  <c r="CT609" i="64"/>
  <c r="CT1938" i="64"/>
  <c r="CG609" i="64"/>
  <c r="CG1938" i="64"/>
  <c r="CG1973" i="64" s="1"/>
  <c r="AC609" i="64"/>
  <c r="AC1938" i="64"/>
  <c r="AC1973" i="64" s="1"/>
  <c r="AC614" i="64"/>
  <c r="AC643" i="64" s="1"/>
  <c r="AC1943" i="64"/>
  <c r="AC1978" i="64" s="1"/>
  <c r="BU609" i="64"/>
  <c r="BU1938" i="64"/>
  <c r="BU1973" i="64" s="1"/>
  <c r="AW609" i="64"/>
  <c r="AW1938" i="64"/>
  <c r="AW1973" i="64" s="1"/>
  <c r="Y609" i="64"/>
  <c r="Y1938" i="64"/>
  <c r="Y1973" i="64" s="1"/>
  <c r="BU614" i="64"/>
  <c r="BU643" i="64" s="1"/>
  <c r="BU1943" i="64"/>
  <c r="BU1978" i="64" s="1"/>
  <c r="AW614" i="64"/>
  <c r="AW643" i="64" s="1"/>
  <c r="AW1943" i="64"/>
  <c r="AW1978" i="64" s="1"/>
  <c r="Y614" i="64"/>
  <c r="Y643" i="64" s="1"/>
  <c r="Y1943" i="64"/>
  <c r="Y1978" i="64" s="1"/>
  <c r="BV613" i="64"/>
  <c r="BV642" i="64" s="1"/>
  <c r="BV1942" i="64"/>
  <c r="BV1977" i="64" s="1"/>
  <c r="AX613" i="64"/>
  <c r="AX642" i="64" s="1"/>
  <c r="AX1942" i="64"/>
  <c r="AX1977" i="64" s="1"/>
  <c r="Z613" i="64"/>
  <c r="Z642" i="64" s="1"/>
  <c r="Z1942" i="64"/>
  <c r="Z1977" i="64" s="1"/>
  <c r="CB609" i="64"/>
  <c r="CB1938" i="64"/>
  <c r="CB1973" i="64" s="1"/>
  <c r="BL609" i="64"/>
  <c r="BL1938" i="64"/>
  <c r="BL1973" i="64" s="1"/>
  <c r="AV609" i="64"/>
  <c r="AV1938" i="64"/>
  <c r="AV1973" i="64" s="1"/>
  <c r="AF609" i="64"/>
  <c r="AF1938" i="64"/>
  <c r="AF1973" i="64" s="1"/>
  <c r="CJ614" i="64"/>
  <c r="CJ643" i="64" s="1"/>
  <c r="CJ1943" i="64"/>
  <c r="CJ1978" i="64" s="1"/>
  <c r="CB614" i="64"/>
  <c r="CB643" i="64" s="1"/>
  <c r="CB1943" i="64"/>
  <c r="CB1978" i="64" s="1"/>
  <c r="BT614" i="64"/>
  <c r="BT643" i="64" s="1"/>
  <c r="BT1943" i="64"/>
  <c r="BT1978" i="64" s="1"/>
  <c r="BD614" i="64"/>
  <c r="BD643" i="64" s="1"/>
  <c r="BD1943" i="64"/>
  <c r="BD1978" i="64" s="1"/>
  <c r="AN614" i="64"/>
  <c r="AN643" i="64" s="1"/>
  <c r="AN1943" i="64"/>
  <c r="AN1978" i="64" s="1"/>
  <c r="AF614" i="64"/>
  <c r="AF643" i="64" s="1"/>
  <c r="AF1943" i="64"/>
  <c r="AF1978" i="64" s="1"/>
  <c r="X614" i="64"/>
  <c r="X643" i="64" s="1"/>
  <c r="X1943" i="64"/>
  <c r="X1978" i="64" s="1"/>
  <c r="CC613" i="64"/>
  <c r="CC642" i="64" s="1"/>
  <c r="CC1942" i="64"/>
  <c r="CC1977" i="64" s="1"/>
  <c r="BU613" i="64"/>
  <c r="BU642" i="64" s="1"/>
  <c r="BU1942" i="64"/>
  <c r="BU1977" i="64" s="1"/>
  <c r="BM613" i="64"/>
  <c r="BM642" i="64" s="1"/>
  <c r="BM1942" i="64"/>
  <c r="BM1977" i="64" s="1"/>
  <c r="BE613" i="64"/>
  <c r="BE642" i="64" s="1"/>
  <c r="BE1942" i="64"/>
  <c r="BE1977" i="64" s="1"/>
  <c r="AW613" i="64"/>
  <c r="AW642" i="64" s="1"/>
  <c r="AW1942" i="64"/>
  <c r="AW1977" i="64" s="1"/>
  <c r="AO613" i="64"/>
  <c r="AO642" i="64" s="1"/>
  <c r="AO1942" i="64"/>
  <c r="AO1977" i="64" s="1"/>
  <c r="AG613" i="64"/>
  <c r="AG642" i="64" s="1"/>
  <c r="AG1942" i="64"/>
  <c r="AG1977" i="64" s="1"/>
  <c r="Y613" i="64"/>
  <c r="Y642" i="64" s="1"/>
  <c r="Y1942" i="64"/>
  <c r="Y1977" i="64" s="1"/>
  <c r="DD614" i="64"/>
  <c r="DD643" i="64" s="1"/>
  <c r="DD1943" i="64"/>
  <c r="CV614" i="64"/>
  <c r="CV643" i="64" s="1"/>
  <c r="CV1943" i="64"/>
  <c r="DK613" i="64"/>
  <c r="DK642" i="64" s="1"/>
  <c r="DK1942" i="64"/>
  <c r="DC613" i="64"/>
  <c r="DC642" i="64" s="1"/>
  <c r="DC1942" i="64"/>
  <c r="CU613" i="64"/>
  <c r="CU642" i="64" s="1"/>
  <c r="CU1942" i="64"/>
  <c r="DJ610" i="64"/>
  <c r="DJ639" i="64" s="1"/>
  <c r="DJ1939" i="64"/>
  <c r="DB610" i="64"/>
  <c r="DB639" i="64" s="1"/>
  <c r="DB1939" i="64"/>
  <c r="CT610" i="64"/>
  <c r="CT639" i="64" s="1"/>
  <c r="CT1939" i="64"/>
  <c r="DI609" i="64"/>
  <c r="DI1938" i="64"/>
  <c r="DA609" i="64"/>
  <c r="DA1938" i="64"/>
  <c r="CS609" i="64"/>
  <c r="CS1938" i="64"/>
  <c r="BQ609" i="64"/>
  <c r="BQ1938" i="64"/>
  <c r="BQ1973" i="64" s="1"/>
  <c r="CG614" i="64"/>
  <c r="CG643" i="64" s="1"/>
  <c r="CG1943" i="64"/>
  <c r="CG1978" i="64" s="1"/>
  <c r="U614" i="64"/>
  <c r="U643" i="64" s="1"/>
  <c r="U1943" i="64"/>
  <c r="U1978" i="64" s="1"/>
  <c r="CC609" i="64"/>
  <c r="CC1938" i="64"/>
  <c r="CC1973" i="64" s="1"/>
  <c r="BE609" i="64"/>
  <c r="BE1938" i="64"/>
  <c r="BE1973" i="64" s="1"/>
  <c r="AG609" i="64"/>
  <c r="AG1938" i="64"/>
  <c r="AG1973" i="64" s="1"/>
  <c r="CC614" i="64"/>
  <c r="CC643" i="64" s="1"/>
  <c r="CC1943" i="64"/>
  <c r="CC1978" i="64" s="1"/>
  <c r="BE614" i="64"/>
  <c r="BE643" i="64" s="1"/>
  <c r="BE1943" i="64"/>
  <c r="BE1978" i="64" s="1"/>
  <c r="AG614" i="64"/>
  <c r="AG643" i="64" s="1"/>
  <c r="AG1943" i="64"/>
  <c r="AG1978" i="64" s="1"/>
  <c r="CD613" i="64"/>
  <c r="CD642" i="64" s="1"/>
  <c r="CD1942" i="64"/>
  <c r="CD1977" i="64" s="1"/>
  <c r="BF613" i="64"/>
  <c r="BF642" i="64" s="1"/>
  <c r="BF1942" i="64"/>
  <c r="BF1977" i="64" s="1"/>
  <c r="AH613" i="64"/>
  <c r="AH642" i="64" s="1"/>
  <c r="AH1942" i="64"/>
  <c r="AH1977" i="64" s="1"/>
  <c r="CJ609" i="64"/>
  <c r="CJ1938" i="64"/>
  <c r="CJ1973" i="64" s="1"/>
  <c r="BT609" i="64"/>
  <c r="BT1938" i="64"/>
  <c r="BT1973" i="64" s="1"/>
  <c r="BD609" i="64"/>
  <c r="BD1938" i="64"/>
  <c r="BD1973" i="64" s="1"/>
  <c r="AN609" i="64"/>
  <c r="AN1938" i="64"/>
  <c r="AN1973" i="64" s="1"/>
  <c r="X609" i="64"/>
  <c r="X1938" i="64"/>
  <c r="X1973" i="64" s="1"/>
  <c r="BL614" i="64"/>
  <c r="BL643" i="64" s="1"/>
  <c r="BL1943" i="64"/>
  <c r="BL1978" i="64" s="1"/>
  <c r="AV614" i="64"/>
  <c r="AV643" i="64" s="1"/>
  <c r="AV1943" i="64"/>
  <c r="AV1978" i="64" s="1"/>
  <c r="CK613" i="64"/>
  <c r="CK642" i="64" s="1"/>
  <c r="CK1942" i="64"/>
  <c r="CK1977" i="64" s="1"/>
  <c r="CI609" i="64"/>
  <c r="CI1938" i="64"/>
  <c r="CI1973" i="64" s="1"/>
  <c r="CA609" i="64"/>
  <c r="CA1938" i="64"/>
  <c r="CA1973" i="64" s="1"/>
  <c r="BS609" i="64"/>
  <c r="BS1938" i="64"/>
  <c r="BS1973" i="64" s="1"/>
  <c r="BK609" i="64"/>
  <c r="BK1938" i="64"/>
  <c r="BK1973" i="64" s="1"/>
  <c r="BC609" i="64"/>
  <c r="BC1938" i="64"/>
  <c r="BC1973" i="64" s="1"/>
  <c r="AU609" i="64"/>
  <c r="AU1938" i="64"/>
  <c r="AU1973" i="64" s="1"/>
  <c r="AM609" i="64"/>
  <c r="AM1938" i="64"/>
  <c r="AM1973" i="64" s="1"/>
  <c r="AE609" i="64"/>
  <c r="AE1938" i="64"/>
  <c r="AE1973" i="64" s="1"/>
  <c r="W609" i="64"/>
  <c r="W1938" i="64"/>
  <c r="W1973" i="64" s="1"/>
  <c r="CI614" i="64"/>
  <c r="CI643" i="64" s="1"/>
  <c r="CI1943" i="64"/>
  <c r="CI1978" i="64" s="1"/>
  <c r="CA614" i="64"/>
  <c r="CA643" i="64" s="1"/>
  <c r="CA1943" i="64"/>
  <c r="CA1978" i="64" s="1"/>
  <c r="BS614" i="64"/>
  <c r="BS643" i="64" s="1"/>
  <c r="BS1943" i="64"/>
  <c r="BS1978" i="64" s="1"/>
  <c r="BK614" i="64"/>
  <c r="BK643" i="64" s="1"/>
  <c r="BK1943" i="64"/>
  <c r="BK1978" i="64" s="1"/>
  <c r="BC614" i="64"/>
  <c r="BC643" i="64" s="1"/>
  <c r="BC1943" i="64"/>
  <c r="BC1978" i="64" s="1"/>
  <c r="AU614" i="64"/>
  <c r="AU643" i="64" s="1"/>
  <c r="AU1943" i="64"/>
  <c r="AU1978" i="64" s="1"/>
  <c r="AM614" i="64"/>
  <c r="AM643" i="64" s="1"/>
  <c r="AM1943" i="64"/>
  <c r="AM1978" i="64" s="1"/>
  <c r="AE614" i="64"/>
  <c r="AE643" i="64" s="1"/>
  <c r="AE1943" i="64"/>
  <c r="AE1978" i="64" s="1"/>
  <c r="W614" i="64"/>
  <c r="W643" i="64" s="1"/>
  <c r="W1943" i="64"/>
  <c r="W1978" i="64" s="1"/>
  <c r="CJ613" i="64"/>
  <c r="CJ642" i="64" s="1"/>
  <c r="CJ1942" i="64"/>
  <c r="CJ1977" i="64" s="1"/>
  <c r="CB613" i="64"/>
  <c r="CB642" i="64" s="1"/>
  <c r="CB1942" i="64"/>
  <c r="CB1977" i="64" s="1"/>
  <c r="BT613" i="64"/>
  <c r="BT642" i="64" s="1"/>
  <c r="BT1942" i="64"/>
  <c r="BT1977" i="64" s="1"/>
  <c r="BL613" i="64"/>
  <c r="BL642" i="64" s="1"/>
  <c r="BL1942" i="64"/>
  <c r="BL1977" i="64" s="1"/>
  <c r="BD613" i="64"/>
  <c r="BD642" i="64" s="1"/>
  <c r="BD1942" i="64"/>
  <c r="BD1977" i="64" s="1"/>
  <c r="AV613" i="64"/>
  <c r="AV642" i="64" s="1"/>
  <c r="AV1942" i="64"/>
  <c r="AV1977" i="64" s="1"/>
  <c r="AN613" i="64"/>
  <c r="AN642" i="64" s="1"/>
  <c r="AN1942" i="64"/>
  <c r="AN1977" i="64" s="1"/>
  <c r="AF613" i="64"/>
  <c r="AF642" i="64" s="1"/>
  <c r="AF1942" i="64"/>
  <c r="AF1977" i="64" s="1"/>
  <c r="X613" i="64"/>
  <c r="X642" i="64" s="1"/>
  <c r="X1942" i="64"/>
  <c r="X1977" i="64" s="1"/>
  <c r="DK614" i="64"/>
  <c r="DK643" i="64" s="1"/>
  <c r="DK1943" i="64"/>
  <c r="DC614" i="64"/>
  <c r="DC643" i="64" s="1"/>
  <c r="DC1943" i="64"/>
  <c r="CU614" i="64"/>
  <c r="CU643" i="64" s="1"/>
  <c r="CU1943" i="64"/>
  <c r="DJ613" i="64"/>
  <c r="DJ642" i="64" s="1"/>
  <c r="DJ1942" i="64"/>
  <c r="DB613" i="64"/>
  <c r="DB642" i="64" s="1"/>
  <c r="DB1942" i="64"/>
  <c r="CT613" i="64"/>
  <c r="CT642" i="64" s="1"/>
  <c r="CT1942" i="64"/>
  <c r="DI610" i="64"/>
  <c r="DI639" i="64" s="1"/>
  <c r="DI1939" i="64"/>
  <c r="DA610" i="64"/>
  <c r="DA639" i="64" s="1"/>
  <c r="DA1939" i="64"/>
  <c r="CS610" i="64"/>
  <c r="CS1939" i="64"/>
  <c r="DH609" i="64"/>
  <c r="DH1938" i="64"/>
  <c r="CZ609" i="64"/>
  <c r="CZ1938" i="64"/>
  <c r="CR609" i="64"/>
  <c r="CR1938" i="64"/>
  <c r="CH609" i="64"/>
  <c r="CH1938" i="64"/>
  <c r="CH1973" i="64" s="1"/>
  <c r="BZ609" i="64"/>
  <c r="BZ1938" i="64"/>
  <c r="BZ1973" i="64" s="1"/>
  <c r="BR609" i="64"/>
  <c r="BR1938" i="64"/>
  <c r="BR1973" i="64" s="1"/>
  <c r="BJ609" i="64"/>
  <c r="BJ1938" i="64"/>
  <c r="BJ1973" i="64" s="1"/>
  <c r="BB609" i="64"/>
  <c r="BB1938" i="64"/>
  <c r="BB1973" i="64" s="1"/>
  <c r="AT609" i="64"/>
  <c r="AT1938" i="64"/>
  <c r="AT1973" i="64" s="1"/>
  <c r="AL609" i="64"/>
  <c r="AL1938" i="64"/>
  <c r="AL1973" i="64" s="1"/>
  <c r="AD609" i="64"/>
  <c r="AD1938" i="64"/>
  <c r="AD1973" i="64" s="1"/>
  <c r="V609" i="64"/>
  <c r="V1938" i="64"/>
  <c r="V1973" i="64" s="1"/>
  <c r="CH614" i="64"/>
  <c r="CH643" i="64" s="1"/>
  <c r="CH1943" i="64"/>
  <c r="CH1978" i="64" s="1"/>
  <c r="BZ614" i="64"/>
  <c r="BZ643" i="64" s="1"/>
  <c r="BZ1943" i="64"/>
  <c r="BZ1978" i="64" s="1"/>
  <c r="BR614" i="64"/>
  <c r="BR643" i="64" s="1"/>
  <c r="BR1943" i="64"/>
  <c r="BR1978" i="64" s="1"/>
  <c r="BJ614" i="64"/>
  <c r="BJ643" i="64" s="1"/>
  <c r="BJ1943" i="64"/>
  <c r="BJ1978" i="64" s="1"/>
  <c r="BB614" i="64"/>
  <c r="BB643" i="64" s="1"/>
  <c r="BB1943" i="64"/>
  <c r="BB1978" i="64" s="1"/>
  <c r="AT614" i="64"/>
  <c r="AT643" i="64" s="1"/>
  <c r="AT1943" i="64"/>
  <c r="AT1978" i="64" s="1"/>
  <c r="AL614" i="64"/>
  <c r="AL643" i="64" s="1"/>
  <c r="AL1943" i="64"/>
  <c r="AL1978" i="64" s="1"/>
  <c r="AD614" i="64"/>
  <c r="AD643" i="64" s="1"/>
  <c r="AD1943" i="64"/>
  <c r="AD1978" i="64" s="1"/>
  <c r="V614" i="64"/>
  <c r="V643" i="64" s="1"/>
  <c r="V1943" i="64"/>
  <c r="V1978" i="64" s="1"/>
  <c r="CI613" i="64"/>
  <c r="CI642" i="64" s="1"/>
  <c r="CI1942" i="64"/>
  <c r="CI1977" i="64" s="1"/>
  <c r="CA613" i="64"/>
  <c r="CA642" i="64" s="1"/>
  <c r="CA1942" i="64"/>
  <c r="CA1977" i="64" s="1"/>
  <c r="BS613" i="64"/>
  <c r="BS642" i="64" s="1"/>
  <c r="BS1942" i="64"/>
  <c r="BS1977" i="64" s="1"/>
  <c r="BK613" i="64"/>
  <c r="BK642" i="64" s="1"/>
  <c r="BK1942" i="64"/>
  <c r="BK1977" i="64" s="1"/>
  <c r="BC613" i="64"/>
  <c r="BC642" i="64" s="1"/>
  <c r="BC1942" i="64"/>
  <c r="BC1977" i="64" s="1"/>
  <c r="AU613" i="64"/>
  <c r="AU642" i="64" s="1"/>
  <c r="AU1942" i="64"/>
  <c r="AU1977" i="64" s="1"/>
  <c r="AM613" i="64"/>
  <c r="AM642" i="64" s="1"/>
  <c r="AM1942" i="64"/>
  <c r="AM1977" i="64" s="1"/>
  <c r="AE613" i="64"/>
  <c r="AE642" i="64" s="1"/>
  <c r="AE1942" i="64"/>
  <c r="AE1977" i="64" s="1"/>
  <c r="W613" i="64"/>
  <c r="W642" i="64" s="1"/>
  <c r="W1942" i="64"/>
  <c r="W1977" i="64" s="1"/>
  <c r="DJ614" i="64"/>
  <c r="DJ643" i="64" s="1"/>
  <c r="DJ1943" i="64"/>
  <c r="DB614" i="64"/>
  <c r="DB643" i="64" s="1"/>
  <c r="DB1943" i="64"/>
  <c r="CT614" i="64"/>
  <c r="CT643" i="64" s="1"/>
  <c r="CT1943" i="64"/>
  <c r="DI613" i="64"/>
  <c r="DI642" i="64" s="1"/>
  <c r="DI1942" i="64"/>
  <c r="DA613" i="64"/>
  <c r="DA642" i="64" s="1"/>
  <c r="DA1942" i="64"/>
  <c r="CS613" i="64"/>
  <c r="CS642" i="64" s="1"/>
  <c r="CS1942" i="64"/>
  <c r="DH610" i="64"/>
  <c r="DH639" i="64" s="1"/>
  <c r="DH1939" i="64"/>
  <c r="CZ610" i="64"/>
  <c r="CZ639" i="64" s="1"/>
  <c r="CZ1939" i="64"/>
  <c r="CR610" i="64"/>
  <c r="CR639" i="64" s="1"/>
  <c r="CR1939" i="64"/>
  <c r="DG609" i="64"/>
  <c r="DG1938" i="64"/>
  <c r="CY609" i="64"/>
  <c r="CY1938" i="64"/>
  <c r="CQ609" i="64"/>
  <c r="CQ1938" i="64"/>
  <c r="BI609" i="64"/>
  <c r="BI1938" i="64"/>
  <c r="BI1973" i="64" s="1"/>
  <c r="BY614" i="64"/>
  <c r="BY643" i="64" s="1"/>
  <c r="BY1943" i="64"/>
  <c r="BY1978" i="64" s="1"/>
  <c r="AK614" i="64"/>
  <c r="AK643" i="64" s="1"/>
  <c r="AK1943" i="64"/>
  <c r="AK1978" i="64" s="1"/>
  <c r="BJ613" i="64"/>
  <c r="BJ642" i="64" s="1"/>
  <c r="BJ1942" i="64"/>
  <c r="BJ1977" i="64" s="1"/>
  <c r="AD613" i="64"/>
  <c r="AD642" i="64" s="1"/>
  <c r="AD1942" i="64"/>
  <c r="AD1977" i="64" s="1"/>
  <c r="DI614" i="64"/>
  <c r="DI643" i="64" s="1"/>
  <c r="DI1943" i="64"/>
  <c r="DA614" i="64"/>
  <c r="DA643" i="64" s="1"/>
  <c r="DA1943" i="64"/>
  <c r="CS614" i="64"/>
  <c r="CS643" i="64" s="1"/>
  <c r="CS1943" i="64"/>
  <c r="DH613" i="64"/>
  <c r="DH642" i="64" s="1"/>
  <c r="DH1942" i="64"/>
  <c r="CZ613" i="64"/>
  <c r="CZ642" i="64" s="1"/>
  <c r="CZ1942" i="64"/>
  <c r="CR613" i="64"/>
  <c r="CR642" i="64" s="1"/>
  <c r="CR1942" i="64"/>
  <c r="DG610" i="64"/>
  <c r="DG1939" i="64"/>
  <c r="CY610" i="64"/>
  <c r="CY639" i="64" s="1"/>
  <c r="CY1939" i="64"/>
  <c r="CQ610" i="64"/>
  <c r="CQ1939" i="64"/>
  <c r="DF609" i="64"/>
  <c r="DF1938" i="64"/>
  <c r="CX609" i="64"/>
  <c r="CX1938" i="64"/>
  <c r="CP609" i="64"/>
  <c r="CP1938" i="64"/>
  <c r="BY609" i="64"/>
  <c r="BY1938" i="64"/>
  <c r="BY1973" i="64" s="1"/>
  <c r="U609" i="64"/>
  <c r="U1938" i="64"/>
  <c r="U1973" i="64" s="1"/>
  <c r="BA614" i="64"/>
  <c r="BA643" i="64" s="1"/>
  <c r="BA1943" i="64"/>
  <c r="BA1978" i="64" s="1"/>
  <c r="BR613" i="64"/>
  <c r="BR642" i="64" s="1"/>
  <c r="BR1942" i="64"/>
  <c r="BR1977" i="64" s="1"/>
  <c r="AL613" i="64"/>
  <c r="AL642" i="64" s="1"/>
  <c r="AL1942" i="64"/>
  <c r="AL1977" i="64" s="1"/>
  <c r="CF609" i="64"/>
  <c r="CF1938" i="64"/>
  <c r="CF1973" i="64" s="1"/>
  <c r="BP609" i="64"/>
  <c r="BP1938" i="64"/>
  <c r="BP1973" i="64" s="1"/>
  <c r="AR609" i="64"/>
  <c r="AR1938" i="64"/>
  <c r="AR1973" i="64" s="1"/>
  <c r="T609" i="64"/>
  <c r="T1938" i="64"/>
  <c r="T1973" i="64" s="1"/>
  <c r="BP614" i="64"/>
  <c r="BP643" i="64" s="1"/>
  <c r="BP1943" i="64"/>
  <c r="BP1978" i="64" s="1"/>
  <c r="AR614" i="64"/>
  <c r="AR643" i="64" s="1"/>
  <c r="AR1943" i="64"/>
  <c r="AR1978" i="64" s="1"/>
  <c r="T614" i="64"/>
  <c r="T643" i="64" s="1"/>
  <c r="T1943" i="64"/>
  <c r="T1978" i="64" s="1"/>
  <c r="BQ613" i="64"/>
  <c r="BQ642" i="64" s="1"/>
  <c r="BQ1942" i="64"/>
  <c r="BQ1977" i="64" s="1"/>
  <c r="AS613" i="64"/>
  <c r="AS642" i="64" s="1"/>
  <c r="AS1942" i="64"/>
  <c r="AS1977" i="64" s="1"/>
  <c r="U613" i="64"/>
  <c r="U642" i="64" s="1"/>
  <c r="U1942" i="64"/>
  <c r="U1977" i="64" s="1"/>
  <c r="DH614" i="64"/>
  <c r="DH643" i="64" s="1"/>
  <c r="DH1943" i="64"/>
  <c r="CZ614" i="64"/>
  <c r="CZ643" i="64" s="1"/>
  <c r="CZ1943" i="64"/>
  <c r="CR614" i="64"/>
  <c r="CR643" i="64" s="1"/>
  <c r="CR1943" i="64"/>
  <c r="CY613" i="64"/>
  <c r="CY642" i="64" s="1"/>
  <c r="CY1942" i="64"/>
  <c r="CQ613" i="64"/>
  <c r="CQ642" i="64" s="1"/>
  <c r="CQ1942" i="64"/>
  <c r="DF610" i="64"/>
  <c r="DF1939" i="64"/>
  <c r="CX610" i="64"/>
  <c r="CX639" i="64" s="1"/>
  <c r="CX1939" i="64"/>
  <c r="CP610" i="64"/>
  <c r="CP639" i="64" s="1"/>
  <c r="CP1939" i="64"/>
  <c r="DE609" i="64"/>
  <c r="DE1938" i="64"/>
  <c r="CW609" i="64"/>
  <c r="CW1938" i="64"/>
  <c r="AK609" i="64"/>
  <c r="AK1938" i="64"/>
  <c r="AK1973" i="64" s="1"/>
  <c r="BI614" i="64"/>
  <c r="BI643" i="64" s="1"/>
  <c r="BI1943" i="64"/>
  <c r="BI1978" i="64" s="1"/>
  <c r="BZ613" i="64"/>
  <c r="BZ642" i="64" s="1"/>
  <c r="BZ1942" i="64"/>
  <c r="BZ1977" i="64" s="1"/>
  <c r="AT613" i="64"/>
  <c r="AT642" i="64" s="1"/>
  <c r="AT1942" i="64"/>
  <c r="AT1977" i="64" s="1"/>
  <c r="V613" i="64"/>
  <c r="V642" i="64" s="1"/>
  <c r="V1942" i="64"/>
  <c r="V1977" i="64" s="1"/>
  <c r="BH609" i="64"/>
  <c r="BH1938" i="64"/>
  <c r="BH1973" i="64" s="1"/>
  <c r="AB609" i="64"/>
  <c r="AB1938" i="64"/>
  <c r="AB1973" i="64" s="1"/>
  <c r="BX614" i="64"/>
  <c r="BX643" i="64" s="1"/>
  <c r="BX1943" i="64"/>
  <c r="BX1978" i="64" s="1"/>
  <c r="AZ614" i="64"/>
  <c r="AZ643" i="64" s="1"/>
  <c r="AZ1943" i="64"/>
  <c r="AZ1978" i="64" s="1"/>
  <c r="AB614" i="64"/>
  <c r="AB643" i="64" s="1"/>
  <c r="AB1943" i="64"/>
  <c r="AB1978" i="64" s="1"/>
  <c r="CG613" i="64"/>
  <c r="CG642" i="64" s="1"/>
  <c r="CG1942" i="64"/>
  <c r="CG1977" i="64" s="1"/>
  <c r="BI613" i="64"/>
  <c r="BI642" i="64" s="1"/>
  <c r="BI1942" i="64"/>
  <c r="BI1977" i="64" s="1"/>
  <c r="AK613" i="64"/>
  <c r="AK642" i="64" s="1"/>
  <c r="AK1942" i="64"/>
  <c r="AK1977" i="64" s="1"/>
  <c r="BW609" i="64"/>
  <c r="BW1938" i="64"/>
  <c r="BW1973" i="64" s="1"/>
  <c r="BG609" i="64"/>
  <c r="BG1938" i="64"/>
  <c r="BG1973" i="64" s="1"/>
  <c r="AQ609" i="64"/>
  <c r="AQ1938" i="64"/>
  <c r="AQ1973" i="64" s="1"/>
  <c r="AA609" i="64"/>
  <c r="AA1938" i="64"/>
  <c r="AA1973" i="64" s="1"/>
  <c r="S609" i="64"/>
  <c r="S1938" i="64"/>
  <c r="S1973" i="64" s="1"/>
  <c r="CE614" i="64"/>
  <c r="CE643" i="64" s="1"/>
  <c r="CE1943" i="64"/>
  <c r="CE1978" i="64" s="1"/>
  <c r="BO614" i="64"/>
  <c r="BO643" i="64" s="1"/>
  <c r="BO1943" i="64"/>
  <c r="BO1978" i="64" s="1"/>
  <c r="AY614" i="64"/>
  <c r="AY643" i="64" s="1"/>
  <c r="AY1943" i="64"/>
  <c r="AY1978" i="64" s="1"/>
  <c r="AI614" i="64"/>
  <c r="AI643" i="64" s="1"/>
  <c r="AI1943" i="64"/>
  <c r="AI1978" i="64" s="1"/>
  <c r="S614" i="64"/>
  <c r="S643" i="64" s="1"/>
  <c r="S1943" i="64"/>
  <c r="S1978" i="64" s="1"/>
  <c r="CF613" i="64"/>
  <c r="CF642" i="64" s="1"/>
  <c r="CF1942" i="64"/>
  <c r="CF1977" i="64" s="1"/>
  <c r="BX613" i="64"/>
  <c r="BX642" i="64" s="1"/>
  <c r="BX1942" i="64"/>
  <c r="BX1977" i="64" s="1"/>
  <c r="BH613" i="64"/>
  <c r="BH642" i="64" s="1"/>
  <c r="BH1942" i="64"/>
  <c r="BH1977" i="64" s="1"/>
  <c r="AZ613" i="64"/>
  <c r="AZ642" i="64" s="1"/>
  <c r="AZ1942" i="64"/>
  <c r="AZ1977" i="64" s="1"/>
  <c r="AR613" i="64"/>
  <c r="AR642" i="64" s="1"/>
  <c r="AR1942" i="64"/>
  <c r="AR1977" i="64" s="1"/>
  <c r="AJ613" i="64"/>
  <c r="AJ642" i="64" s="1"/>
  <c r="AJ1942" i="64"/>
  <c r="AJ1977" i="64" s="1"/>
  <c r="AB613" i="64"/>
  <c r="AB642" i="64" s="1"/>
  <c r="AB1942" i="64"/>
  <c r="AB1977" i="64" s="1"/>
  <c r="T613" i="64"/>
  <c r="T642" i="64" s="1"/>
  <c r="T1942" i="64"/>
  <c r="T1977" i="64" s="1"/>
  <c r="DG614" i="64"/>
  <c r="DG643" i="64" s="1"/>
  <c r="DG1943" i="64"/>
  <c r="CY614" i="64"/>
  <c r="CY643" i="64" s="1"/>
  <c r="CY1943" i="64"/>
  <c r="CQ614" i="64"/>
  <c r="CQ643" i="64" s="1"/>
  <c r="CQ1943" i="64"/>
  <c r="DF613" i="64"/>
  <c r="DF642" i="64" s="1"/>
  <c r="DF1942" i="64"/>
  <c r="CX613" i="64"/>
  <c r="CX642" i="64" s="1"/>
  <c r="CX1942" i="64"/>
  <c r="CP613" i="64"/>
  <c r="CP642" i="64" s="1"/>
  <c r="CP1942" i="64"/>
  <c r="DE610" i="64"/>
  <c r="DE639" i="64" s="1"/>
  <c r="DE1939" i="64"/>
  <c r="CW610" i="64"/>
  <c r="CW639" i="64" s="1"/>
  <c r="CW1939" i="64"/>
  <c r="CO610" i="64"/>
  <c r="CO1939" i="64"/>
  <c r="DD609" i="64"/>
  <c r="DD1938" i="64"/>
  <c r="CV609" i="64"/>
  <c r="CV1938" i="64"/>
  <c r="CC639" i="64"/>
  <c r="Y639" i="64"/>
  <c r="BU639" i="64"/>
  <c r="CJ639" i="64"/>
  <c r="CB639" i="64"/>
  <c r="BT639" i="64"/>
  <c r="BL639" i="64"/>
  <c r="BD639" i="64"/>
  <c r="AV639" i="64"/>
  <c r="AN639" i="64"/>
  <c r="AF639" i="64"/>
  <c r="X639" i="64"/>
  <c r="AW639" i="64"/>
  <c r="CI639" i="64"/>
  <c r="CA639" i="64"/>
  <c r="BS639" i="64"/>
  <c r="BK639" i="64"/>
  <c r="BC639" i="64"/>
  <c r="AU639" i="64"/>
  <c r="AM639" i="64"/>
  <c r="AE639" i="64"/>
  <c r="W639" i="64"/>
  <c r="CH639" i="64"/>
  <c r="BZ639" i="64"/>
  <c r="BR639" i="64"/>
  <c r="BJ639" i="64"/>
  <c r="BB639" i="64"/>
  <c r="AT639" i="64"/>
  <c r="AL639" i="64"/>
  <c r="AD639" i="64"/>
  <c r="V639" i="64"/>
  <c r="CK639" i="64"/>
  <c r="AG639" i="64"/>
  <c r="CG639" i="64"/>
  <c r="BY639" i="64"/>
  <c r="BQ639" i="64"/>
  <c r="BI639" i="64"/>
  <c r="BA639" i="64"/>
  <c r="AS639" i="64"/>
  <c r="AK639" i="64"/>
  <c r="AC639" i="64"/>
  <c r="U639" i="64"/>
  <c r="BM639" i="64"/>
  <c r="CF639" i="64"/>
  <c r="BX639" i="64"/>
  <c r="BP639" i="64"/>
  <c r="BH639" i="64"/>
  <c r="AZ639" i="64"/>
  <c r="AR639" i="64"/>
  <c r="AJ639" i="64"/>
  <c r="AB639" i="64"/>
  <c r="T639" i="64"/>
  <c r="BE639" i="64"/>
  <c r="CE639" i="64"/>
  <c r="BW639" i="64"/>
  <c r="BO639" i="64"/>
  <c r="BG639" i="64"/>
  <c r="AY639" i="64"/>
  <c r="AQ639" i="64"/>
  <c r="AI639" i="64"/>
  <c r="AA639" i="64"/>
  <c r="S639" i="64"/>
  <c r="AO639" i="64"/>
  <c r="CL639" i="64"/>
  <c r="CD639" i="64"/>
  <c r="BV639" i="64"/>
  <c r="BN639" i="64"/>
  <c r="BF639" i="64"/>
  <c r="AX639" i="64"/>
  <c r="AP639" i="64"/>
  <c r="AH639" i="64"/>
  <c r="Z639" i="64"/>
  <c r="DG385" i="64"/>
  <c r="DG613" i="64"/>
  <c r="DG642" i="64" s="1"/>
  <c r="CO381" i="64"/>
  <c r="CO609" i="64"/>
  <c r="AV2192" i="64"/>
  <c r="AV427" i="64"/>
  <c r="AV2219" i="64"/>
  <c r="AV2231" i="64" s="1"/>
  <c r="BT2197" i="64"/>
  <c r="BT2224" i="64"/>
  <c r="BT432" i="64"/>
  <c r="AN2197" i="64"/>
  <c r="AN2224" i="64"/>
  <c r="AN432" i="64"/>
  <c r="BM2196" i="64"/>
  <c r="BM431" i="64"/>
  <c r="BM2223" i="64"/>
  <c r="CD2193" i="64"/>
  <c r="CD2220" i="64"/>
  <c r="CD428" i="64"/>
  <c r="AH2193" i="64"/>
  <c r="AH2220" i="64"/>
  <c r="AH428" i="64"/>
  <c r="DF2197" i="64"/>
  <c r="DF2215" i="64" s="1"/>
  <c r="DF2224" i="64"/>
  <c r="DF432" i="64"/>
  <c r="CX2197" i="64"/>
  <c r="CX2215" i="64" s="1"/>
  <c r="CX2224" i="64"/>
  <c r="CX432" i="64"/>
  <c r="CP2197" i="64"/>
  <c r="CP2215" i="64" s="1"/>
  <c r="CP2224" i="64"/>
  <c r="CP432" i="64"/>
  <c r="DE2196" i="64"/>
  <c r="DE2214" i="64" s="1"/>
  <c r="DE2223" i="64"/>
  <c r="DE431" i="64"/>
  <c r="CW2196" i="64"/>
  <c r="CW2214" i="64" s="1"/>
  <c r="CW2223" i="64"/>
  <c r="CW431" i="64"/>
  <c r="CO2196" i="64"/>
  <c r="CO2214" i="64" s="1"/>
  <c r="CO2223" i="64"/>
  <c r="CO431" i="64"/>
  <c r="DD2193" i="64"/>
  <c r="DD2211" i="64" s="1"/>
  <c r="DD2220" i="64"/>
  <c r="DD428" i="64"/>
  <c r="CV2193" i="64"/>
  <c r="CV2211" i="64" s="1"/>
  <c r="CV2220" i="64"/>
  <c r="CV428" i="64"/>
  <c r="DK2192" i="64"/>
  <c r="DK427" i="64"/>
  <c r="DK2219" i="64"/>
  <c r="DK2231" i="64" s="1"/>
  <c r="CI2192" i="64"/>
  <c r="CI2219" i="64"/>
  <c r="CI2231" i="64" s="1"/>
  <c r="CI427" i="64"/>
  <c r="CA2192" i="64"/>
  <c r="CA2219" i="64"/>
  <c r="CA2231" i="64" s="1"/>
  <c r="CA427" i="64"/>
  <c r="BS2192" i="64"/>
  <c r="BS2219" i="64"/>
  <c r="BS2231" i="64" s="1"/>
  <c r="BS427" i="64"/>
  <c r="BK2192" i="64"/>
  <c r="BK2219" i="64"/>
  <c r="BK2231" i="64" s="1"/>
  <c r="BK427" i="64"/>
  <c r="BC2192" i="64"/>
  <c r="BC2219" i="64"/>
  <c r="BC2231" i="64" s="1"/>
  <c r="BC427" i="64"/>
  <c r="AU2192" i="64"/>
  <c r="AU2219" i="64"/>
  <c r="AU2231" i="64" s="1"/>
  <c r="AU427" i="64"/>
  <c r="AM2192" i="64"/>
  <c r="AM2219" i="64"/>
  <c r="AM2231" i="64" s="1"/>
  <c r="AM427" i="64"/>
  <c r="AE2192" i="64"/>
  <c r="AE2219" i="64"/>
  <c r="AE2231" i="64" s="1"/>
  <c r="AE427" i="64"/>
  <c r="W2192" i="64"/>
  <c r="W2219" i="64"/>
  <c r="W2231" i="64" s="1"/>
  <c r="W427" i="64"/>
  <c r="CI2197" i="64"/>
  <c r="CI2224" i="64"/>
  <c r="CI432" i="64"/>
  <c r="CA2197" i="64"/>
  <c r="CA2224" i="64"/>
  <c r="CA432" i="64"/>
  <c r="BS2197" i="64"/>
  <c r="BS2224" i="64"/>
  <c r="BS432" i="64"/>
  <c r="BK2197" i="64"/>
  <c r="BK2224" i="64"/>
  <c r="BK432" i="64"/>
  <c r="BC2197" i="64"/>
  <c r="BC2224" i="64"/>
  <c r="BC432" i="64"/>
  <c r="AU2197" i="64"/>
  <c r="AU2224" i="64"/>
  <c r="AU432" i="64"/>
  <c r="AM2197" i="64"/>
  <c r="AM2224" i="64"/>
  <c r="AM432" i="64"/>
  <c r="AE2197" i="64"/>
  <c r="AE2224" i="64"/>
  <c r="AE432" i="64"/>
  <c r="W2197" i="64"/>
  <c r="W2224" i="64"/>
  <c r="W432" i="64"/>
  <c r="CJ2196" i="64"/>
  <c r="CJ2223" i="64"/>
  <c r="CJ431" i="64"/>
  <c r="CB2196" i="64"/>
  <c r="CB2223" i="64"/>
  <c r="CB431" i="64"/>
  <c r="BT2196" i="64"/>
  <c r="BT2223" i="64"/>
  <c r="BT431" i="64"/>
  <c r="BL2196" i="64"/>
  <c r="BL2223" i="64"/>
  <c r="BL431" i="64"/>
  <c r="BD2196" i="64"/>
  <c r="BD2223" i="64"/>
  <c r="BD431" i="64"/>
  <c r="AV2196" i="64"/>
  <c r="AV2223" i="64"/>
  <c r="AV431" i="64"/>
  <c r="AN2196" i="64"/>
  <c r="AN2223" i="64"/>
  <c r="AN431" i="64"/>
  <c r="AF2196" i="64"/>
  <c r="AF2223" i="64"/>
  <c r="AF431" i="64"/>
  <c r="X2196" i="64"/>
  <c r="X2223" i="64"/>
  <c r="X431" i="64"/>
  <c r="CK2193" i="64"/>
  <c r="CK2220" i="64"/>
  <c r="CK428" i="64"/>
  <c r="CC2193" i="64"/>
  <c r="CC2220" i="64"/>
  <c r="CC428" i="64"/>
  <c r="BU2193" i="64"/>
  <c r="BU2220" i="64"/>
  <c r="BU428" i="64"/>
  <c r="BM2193" i="64"/>
  <c r="BM428" i="64"/>
  <c r="BM2220" i="64"/>
  <c r="BE2193" i="64"/>
  <c r="BE2220" i="64"/>
  <c r="BE428" i="64"/>
  <c r="AW2193" i="64"/>
  <c r="AW2220" i="64"/>
  <c r="AW428" i="64"/>
  <c r="AO2193" i="64"/>
  <c r="AO2220" i="64"/>
  <c r="AO428" i="64"/>
  <c r="AG2193" i="64"/>
  <c r="AG2220" i="64"/>
  <c r="AG428" i="64"/>
  <c r="Y2193" i="64"/>
  <c r="Y2220" i="64"/>
  <c r="Y428" i="64"/>
  <c r="DE2197" i="64"/>
  <c r="DE2215" i="64" s="1"/>
  <c r="DE2224" i="64"/>
  <c r="DE432" i="64"/>
  <c r="CW2197" i="64"/>
  <c r="CW2215" i="64" s="1"/>
  <c r="CW2224" i="64"/>
  <c r="CW432" i="64"/>
  <c r="CO2197" i="64"/>
  <c r="CO2215" i="64" s="1"/>
  <c r="CO2224" i="64"/>
  <c r="CO432" i="64"/>
  <c r="DD2196" i="64"/>
  <c r="DD2214" i="64" s="1"/>
  <c r="DD2223" i="64"/>
  <c r="DD431" i="64"/>
  <c r="CV2196" i="64"/>
  <c r="CV2214" i="64" s="1"/>
  <c r="CV2223" i="64"/>
  <c r="CV431" i="64"/>
  <c r="DK2193" i="64"/>
  <c r="DK2211" i="64" s="1"/>
  <c r="DK2220" i="64"/>
  <c r="DK428" i="64"/>
  <c r="DC2193" i="64"/>
  <c r="DC2211" i="64" s="1"/>
  <c r="DC2220" i="64"/>
  <c r="DC428" i="64"/>
  <c r="CU2193" i="64"/>
  <c r="CU2211" i="64" s="1"/>
  <c r="CU2220" i="64"/>
  <c r="CU428" i="64"/>
  <c r="DJ2192" i="64"/>
  <c r="DJ2219" i="64"/>
  <c r="DJ2231" i="64" s="1"/>
  <c r="DJ427" i="64"/>
  <c r="DB2192" i="64"/>
  <c r="DB2219" i="64"/>
  <c r="DB2231" i="64" s="1"/>
  <c r="DB427" i="64"/>
  <c r="CT2192" i="64"/>
  <c r="CT2219" i="64"/>
  <c r="CT2231" i="64" s="1"/>
  <c r="CT427" i="64"/>
  <c r="CB2192" i="64"/>
  <c r="CB2219" i="64"/>
  <c r="CB2231" i="64" s="1"/>
  <c r="CB427" i="64"/>
  <c r="X2192" i="64"/>
  <c r="X2219" i="64"/>
  <c r="X2231" i="64" s="1"/>
  <c r="X427" i="64"/>
  <c r="X2197" i="64"/>
  <c r="X2224" i="64"/>
  <c r="X432" i="64"/>
  <c r="AO2196" i="64"/>
  <c r="AO2223" i="64"/>
  <c r="AO431" i="64"/>
  <c r="BF2193" i="64"/>
  <c r="BF2220" i="64"/>
  <c r="BF428" i="64"/>
  <c r="DC2192" i="64"/>
  <c r="DC2219" i="64"/>
  <c r="DC2231" i="64" s="1"/>
  <c r="DC427" i="64"/>
  <c r="BR2192" i="64"/>
  <c r="BR2219" i="64"/>
  <c r="BR2231" i="64" s="1"/>
  <c r="BR427" i="64"/>
  <c r="V2192" i="64"/>
  <c r="V2219" i="64"/>
  <c r="V2231" i="64" s="1"/>
  <c r="V427" i="64"/>
  <c r="BB2197" i="64"/>
  <c r="BB2224" i="64"/>
  <c r="BB432" i="64"/>
  <c r="CI2196" i="64"/>
  <c r="CI2223" i="64"/>
  <c r="CI431" i="64"/>
  <c r="CJ2193" i="64"/>
  <c r="CJ2220" i="64"/>
  <c r="CJ428" i="64"/>
  <c r="DD2197" i="64"/>
  <c r="DD2215" i="64" s="1"/>
  <c r="DD2224" i="64"/>
  <c r="DD432" i="64"/>
  <c r="CV2197" i="64"/>
  <c r="CV2215" i="64" s="1"/>
  <c r="CV2224" i="64"/>
  <c r="CV432" i="64"/>
  <c r="DK2196" i="64"/>
  <c r="DK2214" i="64" s="1"/>
  <c r="DK2223" i="64"/>
  <c r="DK431" i="64"/>
  <c r="DC2196" i="64"/>
  <c r="DC2214" i="64" s="1"/>
  <c r="DC2223" i="64"/>
  <c r="DC431" i="64"/>
  <c r="CU2196" i="64"/>
  <c r="CU2214" i="64" s="1"/>
  <c r="CU431" i="64"/>
  <c r="CU2223" i="64"/>
  <c r="DJ2193" i="64"/>
  <c r="DJ2211" i="64" s="1"/>
  <c r="DJ2220" i="64"/>
  <c r="DJ428" i="64"/>
  <c r="DB2193" i="64"/>
  <c r="DB2211" i="64" s="1"/>
  <c r="DB2220" i="64"/>
  <c r="DB428" i="64"/>
  <c r="CT2193" i="64"/>
  <c r="CT2211" i="64" s="1"/>
  <c r="CT2220" i="64"/>
  <c r="CT428" i="64"/>
  <c r="DI2192" i="64"/>
  <c r="DI2219" i="64"/>
  <c r="DI2231" i="64" s="1"/>
  <c r="DI427" i="64"/>
  <c r="DA2192" i="64"/>
  <c r="DA2219" i="64"/>
  <c r="DA2231" i="64" s="1"/>
  <c r="DA427" i="64"/>
  <c r="CS2192" i="64"/>
  <c r="CS2219" i="64"/>
  <c r="CS2231" i="64" s="1"/>
  <c r="CS427" i="64"/>
  <c r="CG2192" i="64"/>
  <c r="CG2219" i="64"/>
  <c r="CG2231" i="64" s="1"/>
  <c r="CG427" i="64"/>
  <c r="BY2192" i="64"/>
  <c r="BY2219" i="64"/>
  <c r="BY2231" i="64" s="1"/>
  <c r="BY427" i="64"/>
  <c r="BY441" i="64" s="1"/>
  <c r="BQ2192" i="64"/>
  <c r="BQ2219" i="64"/>
  <c r="BQ2231" i="64" s="1"/>
  <c r="BQ427" i="64"/>
  <c r="AK2192" i="64"/>
  <c r="AK2219" i="64"/>
  <c r="AK2231" i="64" s="1"/>
  <c r="AK427" i="64"/>
  <c r="AC2192" i="64"/>
  <c r="AC2219" i="64"/>
  <c r="AC2231" i="64" s="1"/>
  <c r="AC427" i="64"/>
  <c r="U2192" i="64"/>
  <c r="U2219" i="64"/>
  <c r="U2231" i="64" s="1"/>
  <c r="U427" i="64"/>
  <c r="CG2197" i="64"/>
  <c r="CG2224" i="64"/>
  <c r="CG432" i="64"/>
  <c r="BY2197" i="64"/>
  <c r="BY2224" i="64"/>
  <c r="BY432" i="64"/>
  <c r="BQ2197" i="64"/>
  <c r="BQ2224" i="64"/>
  <c r="BQ432" i="64"/>
  <c r="BI2197" i="64"/>
  <c r="BI2224" i="64"/>
  <c r="BI432" i="64"/>
  <c r="BA2197" i="64"/>
  <c r="BA2224" i="64"/>
  <c r="BA432" i="64"/>
  <c r="AS2197" i="64"/>
  <c r="AS2224" i="64"/>
  <c r="AS432" i="64"/>
  <c r="AK2197" i="64"/>
  <c r="AK2224" i="64"/>
  <c r="AK432" i="64"/>
  <c r="AC2197" i="64"/>
  <c r="AC2224" i="64"/>
  <c r="AC432" i="64"/>
  <c r="U2197" i="64"/>
  <c r="U2224" i="64"/>
  <c r="U432" i="64"/>
  <c r="CH2196" i="64"/>
  <c r="CH2223" i="64"/>
  <c r="CH431" i="64"/>
  <c r="BZ2196" i="64"/>
  <c r="BZ2223" i="64"/>
  <c r="BZ431" i="64"/>
  <c r="BR2196" i="64"/>
  <c r="BR2223" i="64"/>
  <c r="BR431" i="64"/>
  <c r="BJ2196" i="64"/>
  <c r="BJ431" i="64"/>
  <c r="BJ2223" i="64"/>
  <c r="BB2196" i="64"/>
  <c r="BB2223" i="64"/>
  <c r="BB431" i="64"/>
  <c r="AT2196" i="64"/>
  <c r="AT2223" i="64"/>
  <c r="AT431" i="64"/>
  <c r="AL2196" i="64"/>
  <c r="AL2223" i="64"/>
  <c r="AL431" i="64"/>
  <c r="AD2196" i="64"/>
  <c r="AD2223" i="64"/>
  <c r="AD431" i="64"/>
  <c r="V2196" i="64"/>
  <c r="V2223" i="64"/>
  <c r="V431" i="64"/>
  <c r="CI2193" i="64"/>
  <c r="CI2220" i="64"/>
  <c r="CI428" i="64"/>
  <c r="CA2193" i="64"/>
  <c r="CA2220" i="64"/>
  <c r="CA428" i="64"/>
  <c r="BS2193" i="64"/>
  <c r="BS2220" i="64"/>
  <c r="BS428" i="64"/>
  <c r="BK2193" i="64"/>
  <c r="BK2220" i="64"/>
  <c r="BK428" i="64"/>
  <c r="BC2193" i="64"/>
  <c r="BC2220" i="64"/>
  <c r="BC428" i="64"/>
  <c r="AU2193" i="64"/>
  <c r="AU2220" i="64"/>
  <c r="AU428" i="64"/>
  <c r="AM2193" i="64"/>
  <c r="AM2220" i="64"/>
  <c r="AM428" i="64"/>
  <c r="AE2193" i="64"/>
  <c r="AE2220" i="64"/>
  <c r="AE428" i="64"/>
  <c r="W2193" i="64"/>
  <c r="W2220" i="64"/>
  <c r="W428" i="64"/>
  <c r="DK2197" i="64"/>
  <c r="DK2215" i="64" s="1"/>
  <c r="DK2224" i="64"/>
  <c r="DK432" i="64"/>
  <c r="DC2197" i="64"/>
  <c r="DC2215" i="64" s="1"/>
  <c r="DC2224" i="64"/>
  <c r="DC432" i="64"/>
  <c r="CU2197" i="64"/>
  <c r="CU2215" i="64" s="1"/>
  <c r="CU2224" i="64"/>
  <c r="CU432" i="64"/>
  <c r="DJ2196" i="64"/>
  <c r="DJ2214" i="64" s="1"/>
  <c r="DJ2223" i="64"/>
  <c r="DJ431" i="64"/>
  <c r="DB2196" i="64"/>
  <c r="DB2214" i="64" s="1"/>
  <c r="DB2223" i="64"/>
  <c r="DB431" i="64"/>
  <c r="CT2196" i="64"/>
  <c r="CT2214" i="64" s="1"/>
  <c r="CT2223" i="64"/>
  <c r="CT431" i="64"/>
  <c r="DI2193" i="64"/>
  <c r="DI2211" i="64" s="1"/>
  <c r="DI2220" i="64"/>
  <c r="DI428" i="64"/>
  <c r="DA2193" i="64"/>
  <c r="DA2211" i="64" s="1"/>
  <c r="DA2220" i="64"/>
  <c r="DA428" i="64"/>
  <c r="CS2193" i="64"/>
  <c r="CS2211" i="64" s="1"/>
  <c r="CS2220" i="64"/>
  <c r="CS428" i="64"/>
  <c r="DH2192" i="64"/>
  <c r="DH2219" i="64"/>
  <c r="DH2231" i="64" s="1"/>
  <c r="DH427" i="64"/>
  <c r="CZ2192" i="64"/>
  <c r="CZ2219" i="64"/>
  <c r="CZ2231" i="64" s="1"/>
  <c r="CZ427" i="64"/>
  <c r="CR2192" i="64"/>
  <c r="CR2219" i="64"/>
  <c r="CR2231" i="64" s="1"/>
  <c r="CR427" i="64"/>
  <c r="BT2192" i="64"/>
  <c r="BT2219" i="64"/>
  <c r="BT2231" i="64" s="1"/>
  <c r="BT427" i="64"/>
  <c r="AF2192" i="64"/>
  <c r="AF2219" i="64"/>
  <c r="AF2231" i="64" s="1"/>
  <c r="AF427" i="64"/>
  <c r="BD2197" i="64"/>
  <c r="BD2224" i="64"/>
  <c r="BD432" i="64"/>
  <c r="CC2196" i="64"/>
  <c r="CC2223" i="64"/>
  <c r="CC431" i="64"/>
  <c r="Y2196" i="64"/>
  <c r="Y2223" i="64"/>
  <c r="Y431" i="64"/>
  <c r="AP2193" i="64"/>
  <c r="AP2220" i="64"/>
  <c r="AP428" i="64"/>
  <c r="CU2192" i="64"/>
  <c r="CU2219" i="64"/>
  <c r="CU2231" i="64" s="1"/>
  <c r="CU427" i="64"/>
  <c r="BJ2192" i="64"/>
  <c r="BJ2219" i="64"/>
  <c r="BJ2231" i="64" s="1"/>
  <c r="BJ427" i="64"/>
  <c r="AD2192" i="64"/>
  <c r="AD2219" i="64"/>
  <c r="AD2231" i="64" s="1"/>
  <c r="AD427" i="64"/>
  <c r="BJ2197" i="64"/>
  <c r="BJ432" i="64"/>
  <c r="BJ2224" i="64"/>
  <c r="V2197" i="64"/>
  <c r="V2224" i="64"/>
  <c r="V432" i="64"/>
  <c r="BC2196" i="64"/>
  <c r="BC2223" i="64"/>
  <c r="BC431" i="64"/>
  <c r="W2196" i="64"/>
  <c r="W2223" i="64"/>
  <c r="W431" i="64"/>
  <c r="BD2193" i="64"/>
  <c r="BD2220" i="64"/>
  <c r="BD428" i="64"/>
  <c r="X2193" i="64"/>
  <c r="X2220" i="64"/>
  <c r="X428" i="64"/>
  <c r="AS2192" i="64"/>
  <c r="AS2219" i="64"/>
  <c r="AS2231" i="64" s="1"/>
  <c r="AS427" i="64"/>
  <c r="CF2192" i="64"/>
  <c r="CF2219" i="64"/>
  <c r="CF2231" i="64" s="1"/>
  <c r="CF427" i="64"/>
  <c r="BX2192" i="64"/>
  <c r="BX2219" i="64"/>
  <c r="BX2231" i="64" s="1"/>
  <c r="BX427" i="64"/>
  <c r="BP2192" i="64"/>
  <c r="BP2219" i="64"/>
  <c r="BP2231" i="64" s="1"/>
  <c r="BP427" i="64"/>
  <c r="BH2192" i="64"/>
  <c r="BH2219" i="64"/>
  <c r="BH2231" i="64" s="1"/>
  <c r="BH427" i="64"/>
  <c r="AZ2192" i="64"/>
  <c r="AZ2219" i="64"/>
  <c r="AZ2231" i="64" s="1"/>
  <c r="AZ427" i="64"/>
  <c r="AR2192" i="64"/>
  <c r="AR2219" i="64"/>
  <c r="AR2231" i="64" s="1"/>
  <c r="AR427" i="64"/>
  <c r="AJ2192" i="64"/>
  <c r="AJ2219" i="64"/>
  <c r="AJ2231" i="64" s="1"/>
  <c r="AJ427" i="64"/>
  <c r="AB2192" i="64"/>
  <c r="AB2219" i="64"/>
  <c r="AB2231" i="64" s="1"/>
  <c r="AB427" i="64"/>
  <c r="T2192" i="64"/>
  <c r="T2219" i="64"/>
  <c r="T2231" i="64" s="1"/>
  <c r="T427" i="64"/>
  <c r="CF2197" i="64"/>
  <c r="CF2224" i="64"/>
  <c r="CF432" i="64"/>
  <c r="BX2197" i="64"/>
  <c r="BX2224" i="64"/>
  <c r="BX432" i="64"/>
  <c r="BP2197" i="64"/>
  <c r="BP2224" i="64"/>
  <c r="BP432" i="64"/>
  <c r="BH2197" i="64"/>
  <c r="BH2224" i="64"/>
  <c r="BH432" i="64"/>
  <c r="AZ2197" i="64"/>
  <c r="AZ2224" i="64"/>
  <c r="AZ432" i="64"/>
  <c r="AR2197" i="64"/>
  <c r="AR2224" i="64"/>
  <c r="AR432" i="64"/>
  <c r="AJ2197" i="64"/>
  <c r="AJ2224" i="64"/>
  <c r="AJ432" i="64"/>
  <c r="AB2197" i="64"/>
  <c r="AB2224" i="64"/>
  <c r="AB432" i="64"/>
  <c r="T2197" i="64"/>
  <c r="T2224" i="64"/>
  <c r="T432" i="64"/>
  <c r="CG2196" i="64"/>
  <c r="CG2223" i="64"/>
  <c r="CG431" i="64"/>
  <c r="BY2196" i="64"/>
  <c r="BY2223" i="64"/>
  <c r="BY431" i="64"/>
  <c r="BQ2196" i="64"/>
  <c r="BQ2223" i="64"/>
  <c r="BQ431" i="64"/>
  <c r="BI2196" i="64"/>
  <c r="BI2223" i="64"/>
  <c r="BI431" i="64"/>
  <c r="BA2196" i="64"/>
  <c r="BA2223" i="64"/>
  <c r="BA431" i="64"/>
  <c r="AS2196" i="64"/>
  <c r="AS2223" i="64"/>
  <c r="AS431" i="64"/>
  <c r="AK2196" i="64"/>
  <c r="AK2223" i="64"/>
  <c r="AK431" i="64"/>
  <c r="AC2196" i="64"/>
  <c r="AC2223" i="64"/>
  <c r="AC431" i="64"/>
  <c r="U2196" i="64"/>
  <c r="U2223" i="64"/>
  <c r="U431" i="64"/>
  <c r="CH2193" i="64"/>
  <c r="CH428" i="64"/>
  <c r="CH2220" i="64"/>
  <c r="BZ2193" i="64"/>
  <c r="BZ2220" i="64"/>
  <c r="BZ428" i="64"/>
  <c r="BR2193" i="64"/>
  <c r="BR2220" i="64"/>
  <c r="BR428" i="64"/>
  <c r="BJ2193" i="64"/>
  <c r="BJ2220" i="64"/>
  <c r="BJ428" i="64"/>
  <c r="BB2193" i="64"/>
  <c r="BB2220" i="64"/>
  <c r="BB428" i="64"/>
  <c r="AT2193" i="64"/>
  <c r="AT2220" i="64"/>
  <c r="AT428" i="64"/>
  <c r="AL2193" i="64"/>
  <c r="AL2220" i="64"/>
  <c r="AL428" i="64"/>
  <c r="AD2193" i="64"/>
  <c r="AD2220" i="64"/>
  <c r="AD428" i="64"/>
  <c r="V2193" i="64"/>
  <c r="V2220" i="64"/>
  <c r="V428" i="64"/>
  <c r="DJ2197" i="64"/>
  <c r="DJ2215" i="64" s="1"/>
  <c r="DJ2224" i="64"/>
  <c r="DJ432" i="64"/>
  <c r="DB2197" i="64"/>
  <c r="DB2215" i="64" s="1"/>
  <c r="DB2224" i="64"/>
  <c r="DB432" i="64"/>
  <c r="CT2197" i="64"/>
  <c r="CT2215" i="64" s="1"/>
  <c r="CT2224" i="64"/>
  <c r="CT432" i="64"/>
  <c r="DI2196" i="64"/>
  <c r="DI2214" i="64" s="1"/>
  <c r="DI2223" i="64"/>
  <c r="DI431" i="64"/>
  <c r="DA2196" i="64"/>
  <c r="DA2214" i="64" s="1"/>
  <c r="DA2223" i="64"/>
  <c r="DA431" i="64"/>
  <c r="CS2196" i="64"/>
  <c r="CS2214" i="64" s="1"/>
  <c r="CS2223" i="64"/>
  <c r="CS431" i="64"/>
  <c r="DH2193" i="64"/>
  <c r="DH2211" i="64" s="1"/>
  <c r="DH2220" i="64"/>
  <c r="DH428" i="64"/>
  <c r="CZ2193" i="64"/>
  <c r="CZ2211" i="64" s="1"/>
  <c r="CZ2220" i="64"/>
  <c r="CZ428" i="64"/>
  <c r="CR2193" i="64"/>
  <c r="CR2211" i="64" s="1"/>
  <c r="CR2220" i="64"/>
  <c r="CR428" i="64"/>
  <c r="DG2192" i="64"/>
  <c r="DG2219" i="64"/>
  <c r="DG2231" i="64" s="1"/>
  <c r="DG427" i="64"/>
  <c r="CY2192" i="64"/>
  <c r="CY2219" i="64"/>
  <c r="CY2231" i="64" s="1"/>
  <c r="CY427" i="64"/>
  <c r="CQ2192" i="64"/>
  <c r="CQ2219" i="64"/>
  <c r="CQ2231" i="64" s="1"/>
  <c r="CQ427" i="64"/>
  <c r="CJ2192" i="64"/>
  <c r="CJ2219" i="64"/>
  <c r="CJ2231" i="64" s="1"/>
  <c r="CJ427" i="64"/>
  <c r="AN2192" i="64"/>
  <c r="AN2219" i="64"/>
  <c r="AN2231" i="64" s="1"/>
  <c r="AN427" i="64"/>
  <c r="BL2197" i="64"/>
  <c r="BL2224" i="64"/>
  <c r="BL432" i="64"/>
  <c r="CK2196" i="64"/>
  <c r="CK2223" i="64"/>
  <c r="CK431" i="64"/>
  <c r="AW2196" i="64"/>
  <c r="AW2223" i="64"/>
  <c r="AW431" i="64"/>
  <c r="BV2193" i="64"/>
  <c r="BV2220" i="64"/>
  <c r="BV428" i="64"/>
  <c r="Z2193" i="64"/>
  <c r="Z2220" i="64"/>
  <c r="Z428" i="64"/>
  <c r="BZ2192" i="64"/>
  <c r="BZ2219" i="64"/>
  <c r="BZ2231" i="64" s="1"/>
  <c r="BZ427" i="64"/>
  <c r="BB2192" i="64"/>
  <c r="BB2219" i="64"/>
  <c r="BB2231" i="64" s="1"/>
  <c r="BB427" i="64"/>
  <c r="CH2197" i="64"/>
  <c r="CH2224" i="64"/>
  <c r="CH432" i="64"/>
  <c r="AT2197" i="64"/>
  <c r="AT2224" i="64"/>
  <c r="AT432" i="64"/>
  <c r="CA2196" i="64"/>
  <c r="CA2223" i="64"/>
  <c r="CA431" i="64"/>
  <c r="AU2196" i="64"/>
  <c r="AU2223" i="64"/>
  <c r="AU431" i="64"/>
  <c r="CB2193" i="64"/>
  <c r="CB2220" i="64"/>
  <c r="CB428" i="64"/>
  <c r="AV2193" i="64"/>
  <c r="AV2220" i="64"/>
  <c r="AV428" i="64"/>
  <c r="BA2192" i="64"/>
  <c r="BA2219" i="64"/>
  <c r="BA2231" i="64" s="1"/>
  <c r="BA427" i="64"/>
  <c r="CE2192" i="64"/>
  <c r="CE2219" i="64"/>
  <c r="CE2231" i="64" s="1"/>
  <c r="CE427" i="64"/>
  <c r="BW2192" i="64"/>
  <c r="BW2219" i="64"/>
  <c r="BW2231" i="64" s="1"/>
  <c r="BW427" i="64"/>
  <c r="BO2192" i="64"/>
  <c r="BO2219" i="64"/>
  <c r="BO2231" i="64" s="1"/>
  <c r="BO427" i="64"/>
  <c r="BG2192" i="64"/>
  <c r="BG2219" i="64"/>
  <c r="BG2231" i="64" s="1"/>
  <c r="BG427" i="64"/>
  <c r="AY2192" i="64"/>
  <c r="AY2219" i="64"/>
  <c r="AY2231" i="64" s="1"/>
  <c r="AY427" i="64"/>
  <c r="AQ2192" i="64"/>
  <c r="AQ2219" i="64"/>
  <c r="AQ2231" i="64" s="1"/>
  <c r="AQ427" i="64"/>
  <c r="AI2192" i="64"/>
  <c r="AI2219" i="64"/>
  <c r="AI2231" i="64" s="1"/>
  <c r="AI427" i="64"/>
  <c r="AA2192" i="64"/>
  <c r="AA2219" i="64"/>
  <c r="AA2231" i="64" s="1"/>
  <c r="AA427" i="64"/>
  <c r="S2192" i="64"/>
  <c r="S2219" i="64"/>
  <c r="S2231" i="64" s="1"/>
  <c r="S427" i="64"/>
  <c r="CE2197" i="64"/>
  <c r="CE2224" i="64"/>
  <c r="CE432" i="64"/>
  <c r="BW2197" i="64"/>
  <c r="BW2224" i="64"/>
  <c r="BW432" i="64"/>
  <c r="BO2197" i="64"/>
  <c r="BO2224" i="64"/>
  <c r="BO432" i="64"/>
  <c r="BG2197" i="64"/>
  <c r="BG2224" i="64"/>
  <c r="BG432" i="64"/>
  <c r="AY2197" i="64"/>
  <c r="AY2224" i="64"/>
  <c r="AY432" i="64"/>
  <c r="AQ2197" i="64"/>
  <c r="AQ2224" i="64"/>
  <c r="AQ432" i="64"/>
  <c r="AI2197" i="64"/>
  <c r="AI2224" i="64"/>
  <c r="AI432" i="64"/>
  <c r="AA2197" i="64"/>
  <c r="AA2224" i="64"/>
  <c r="AA432" i="64"/>
  <c r="S2197" i="64"/>
  <c r="S2224" i="64"/>
  <c r="S432" i="64"/>
  <c r="CF2196" i="64"/>
  <c r="CF2223" i="64"/>
  <c r="CF431" i="64"/>
  <c r="BX2196" i="64"/>
  <c r="BX2223" i="64"/>
  <c r="BX431" i="64"/>
  <c r="BP2196" i="64"/>
  <c r="BP2223" i="64"/>
  <c r="BP431" i="64"/>
  <c r="BH2196" i="64"/>
  <c r="BH2223" i="64"/>
  <c r="BH431" i="64"/>
  <c r="AZ2196" i="64"/>
  <c r="AZ2223" i="64"/>
  <c r="AZ431" i="64"/>
  <c r="AR2196" i="64"/>
  <c r="AR2223" i="64"/>
  <c r="AR431" i="64"/>
  <c r="AJ2196" i="64"/>
  <c r="AJ431" i="64"/>
  <c r="AJ2223" i="64"/>
  <c r="AB2196" i="64"/>
  <c r="AB2223" i="64"/>
  <c r="AB431" i="64"/>
  <c r="T2196" i="64"/>
  <c r="T2223" i="64"/>
  <c r="T431" i="64"/>
  <c r="CG2193" i="64"/>
  <c r="CG2220" i="64"/>
  <c r="CG428" i="64"/>
  <c r="BY2193" i="64"/>
  <c r="BY2220" i="64"/>
  <c r="BY428" i="64"/>
  <c r="BQ2193" i="64"/>
  <c r="BQ2220" i="64"/>
  <c r="BQ428" i="64"/>
  <c r="BI2193" i="64"/>
  <c r="BI2220" i="64"/>
  <c r="BI428" i="64"/>
  <c r="BA2193" i="64"/>
  <c r="BA2220" i="64"/>
  <c r="BA428" i="64"/>
  <c r="AS2193" i="64"/>
  <c r="AS2220" i="64"/>
  <c r="AS428" i="64"/>
  <c r="AK2193" i="64"/>
  <c r="AK2220" i="64"/>
  <c r="AK428" i="64"/>
  <c r="AC2193" i="64"/>
  <c r="AC2220" i="64"/>
  <c r="AC428" i="64"/>
  <c r="U2193" i="64"/>
  <c r="U2220" i="64"/>
  <c r="U428" i="64"/>
  <c r="DI2197" i="64"/>
  <c r="DI2215" i="64" s="1"/>
  <c r="DI2224" i="64"/>
  <c r="DI432" i="64"/>
  <c r="DA2197" i="64"/>
  <c r="DA2215" i="64" s="1"/>
  <c r="DA2224" i="64"/>
  <c r="DA432" i="64"/>
  <c r="CS2197" i="64"/>
  <c r="CS2215" i="64" s="1"/>
  <c r="CS2224" i="64"/>
  <c r="CS432" i="64"/>
  <c r="DH2196" i="64"/>
  <c r="DH2214" i="64" s="1"/>
  <c r="DH2223" i="64"/>
  <c r="DH431" i="64"/>
  <c r="CZ2196" i="64"/>
  <c r="CZ2214" i="64" s="1"/>
  <c r="CZ2223" i="64"/>
  <c r="CZ431" i="64"/>
  <c r="CR2196" i="64"/>
  <c r="CR2214" i="64" s="1"/>
  <c r="CR2223" i="64"/>
  <c r="CR431" i="64"/>
  <c r="DG2193" i="64"/>
  <c r="DG2211" i="64" s="1"/>
  <c r="DG2220" i="64"/>
  <c r="DG428" i="64"/>
  <c r="CY2193" i="64"/>
  <c r="CY2211" i="64" s="1"/>
  <c r="CY2220" i="64"/>
  <c r="CY428" i="64"/>
  <c r="CQ2193" i="64"/>
  <c r="CQ2211" i="64" s="1"/>
  <c r="CQ2220" i="64"/>
  <c r="CQ428" i="64"/>
  <c r="DF2192" i="64"/>
  <c r="DF2219" i="64"/>
  <c r="DF2231" i="64" s="1"/>
  <c r="DF427" i="64"/>
  <c r="CX2192" i="64"/>
  <c r="CX2219" i="64"/>
  <c r="CX2231" i="64" s="1"/>
  <c r="CX427" i="64"/>
  <c r="CP2192" i="64"/>
  <c r="CP2219" i="64"/>
  <c r="CP2231" i="64" s="1"/>
  <c r="CP427" i="64"/>
  <c r="BD2192" i="64"/>
  <c r="BD2219" i="64"/>
  <c r="BD2231" i="64" s="1"/>
  <c r="BD427" i="64"/>
  <c r="CB2197" i="64"/>
  <c r="CB2224" i="64"/>
  <c r="CB432" i="64"/>
  <c r="AF2197" i="64"/>
  <c r="AF2224" i="64"/>
  <c r="AF432" i="64"/>
  <c r="BE2196" i="64"/>
  <c r="BE2223" i="64"/>
  <c r="BE431" i="64"/>
  <c r="CL2193" i="64"/>
  <c r="CL2220" i="64"/>
  <c r="CL428" i="64"/>
  <c r="AX2193" i="64"/>
  <c r="AX2220" i="64"/>
  <c r="AX428" i="64"/>
  <c r="AL2192" i="64"/>
  <c r="AL2219" i="64"/>
  <c r="AL2231" i="64" s="1"/>
  <c r="AL427" i="64"/>
  <c r="BR2197" i="64"/>
  <c r="BR2224" i="64"/>
  <c r="BR432" i="64"/>
  <c r="AL2197" i="64"/>
  <c r="AL2224" i="64"/>
  <c r="AL432" i="64"/>
  <c r="BS2196" i="64"/>
  <c r="BS2223" i="64"/>
  <c r="BS431" i="64"/>
  <c r="AM2196" i="64"/>
  <c r="AM2223" i="64"/>
  <c r="AM431" i="64"/>
  <c r="BT2193" i="64"/>
  <c r="BT2220" i="64"/>
  <c r="BT428" i="64"/>
  <c r="AF2193" i="64"/>
  <c r="AF2220" i="64"/>
  <c r="AF428" i="64"/>
  <c r="BI2192" i="64"/>
  <c r="BI2219" i="64"/>
  <c r="BI2231" i="64" s="1"/>
  <c r="BI427" i="64"/>
  <c r="CL2192" i="64"/>
  <c r="CL2219" i="64"/>
  <c r="CL2231" i="64" s="1"/>
  <c r="CL427" i="64"/>
  <c r="CD2192" i="64"/>
  <c r="CD2219" i="64"/>
  <c r="CD2231" i="64" s="1"/>
  <c r="CD427" i="64"/>
  <c r="BV2192" i="64"/>
  <c r="BV2219" i="64"/>
  <c r="BV2231" i="64" s="1"/>
  <c r="BV427" i="64"/>
  <c r="BN2192" i="64"/>
  <c r="BN2219" i="64"/>
  <c r="BN2231" i="64" s="1"/>
  <c r="BN427" i="64"/>
  <c r="BF2192" i="64"/>
  <c r="BF2219" i="64"/>
  <c r="BF2231" i="64" s="1"/>
  <c r="BF427" i="64"/>
  <c r="AX2192" i="64"/>
  <c r="AX2219" i="64"/>
  <c r="AX2231" i="64" s="1"/>
  <c r="AX427" i="64"/>
  <c r="AP2192" i="64"/>
  <c r="AP2219" i="64"/>
  <c r="AP2231" i="64" s="1"/>
  <c r="AP427" i="64"/>
  <c r="AH2192" i="64"/>
  <c r="AH2219" i="64"/>
  <c r="AH2231" i="64" s="1"/>
  <c r="AH427" i="64"/>
  <c r="Z2192" i="64"/>
  <c r="Z2219" i="64"/>
  <c r="Z2231" i="64" s="1"/>
  <c r="Z427" i="64"/>
  <c r="CL2197" i="64"/>
  <c r="CL2224" i="64"/>
  <c r="CL432" i="64"/>
  <c r="CD2197" i="64"/>
  <c r="CD2224" i="64"/>
  <c r="CD432" i="64"/>
  <c r="BV2197" i="64"/>
  <c r="BV2224" i="64"/>
  <c r="BV432" i="64"/>
  <c r="BN2197" i="64"/>
  <c r="BN2224" i="64"/>
  <c r="BN432" i="64"/>
  <c r="BF2197" i="64"/>
  <c r="BF2224" i="64"/>
  <c r="BF432" i="64"/>
  <c r="AX2197" i="64"/>
  <c r="AX2224" i="64"/>
  <c r="AX432" i="64"/>
  <c r="AP2197" i="64"/>
  <c r="AP2224" i="64"/>
  <c r="AP432" i="64"/>
  <c r="AH2197" i="64"/>
  <c r="AH2224" i="64"/>
  <c r="AH432" i="64"/>
  <c r="Z2197" i="64"/>
  <c r="Z2224" i="64"/>
  <c r="Z432" i="64"/>
  <c r="CE2196" i="64"/>
  <c r="CE2223" i="64"/>
  <c r="CE431" i="64"/>
  <c r="BW2196" i="64"/>
  <c r="BW2223" i="64"/>
  <c r="BW431" i="64"/>
  <c r="BO2196" i="64"/>
  <c r="BO2223" i="64"/>
  <c r="BO431" i="64"/>
  <c r="BG2196" i="64"/>
  <c r="BG2223" i="64"/>
  <c r="BG431" i="64"/>
  <c r="AY2196" i="64"/>
  <c r="AY2223" i="64"/>
  <c r="AY431" i="64"/>
  <c r="AQ2196" i="64"/>
  <c r="AQ2223" i="64"/>
  <c r="AQ431" i="64"/>
  <c r="AI2196" i="64"/>
  <c r="AI2223" i="64"/>
  <c r="AI431" i="64"/>
  <c r="AA2196" i="64"/>
  <c r="AA2223" i="64"/>
  <c r="AA431" i="64"/>
  <c r="S2196" i="64"/>
  <c r="S2223" i="64"/>
  <c r="S431" i="64"/>
  <c r="CF2193" i="64"/>
  <c r="CF2220" i="64"/>
  <c r="CF428" i="64"/>
  <c r="BX2193" i="64"/>
  <c r="BX2220" i="64"/>
  <c r="BX428" i="64"/>
  <c r="BP2193" i="64"/>
  <c r="BP428" i="64"/>
  <c r="BP2220" i="64"/>
  <c r="BH2193" i="64"/>
  <c r="BH2220" i="64"/>
  <c r="BH428" i="64"/>
  <c r="AZ2193" i="64"/>
  <c r="AZ428" i="64"/>
  <c r="AZ2220" i="64"/>
  <c r="AR2193" i="64"/>
  <c r="AR2220" i="64"/>
  <c r="AR428" i="64"/>
  <c r="AJ2193" i="64"/>
  <c r="AJ2220" i="64"/>
  <c r="AJ428" i="64"/>
  <c r="AB2193" i="64"/>
  <c r="AB2220" i="64"/>
  <c r="AB428" i="64"/>
  <c r="T2193" i="64"/>
  <c r="T2220" i="64"/>
  <c r="T428" i="64"/>
  <c r="DH2197" i="64"/>
  <c r="DH2215" i="64" s="1"/>
  <c r="DH2224" i="64"/>
  <c r="DH432" i="64"/>
  <c r="CZ2197" i="64"/>
  <c r="CZ2215" i="64" s="1"/>
  <c r="CZ2224" i="64"/>
  <c r="CZ432" i="64"/>
  <c r="CR2197" i="64"/>
  <c r="CR2215" i="64" s="1"/>
  <c r="CR2224" i="64"/>
  <c r="CR432" i="64"/>
  <c r="DG2196" i="64"/>
  <c r="DG2214" i="64" s="1"/>
  <c r="DG2223" i="64"/>
  <c r="DG431" i="64"/>
  <c r="CY2196" i="64"/>
  <c r="CY2214" i="64" s="1"/>
  <c r="CY2223" i="64"/>
  <c r="CY431" i="64"/>
  <c r="CQ2196" i="64"/>
  <c r="CQ2214" i="64" s="1"/>
  <c r="CQ2223" i="64"/>
  <c r="CQ431" i="64"/>
  <c r="DF2193" i="64"/>
  <c r="DF2211" i="64" s="1"/>
  <c r="DF2220" i="64"/>
  <c r="DF428" i="64"/>
  <c r="CX2193" i="64"/>
  <c r="CX2211" i="64" s="1"/>
  <c r="CX2220" i="64"/>
  <c r="CX428" i="64"/>
  <c r="CP2193" i="64"/>
  <c r="CP2211" i="64" s="1"/>
  <c r="CP2220" i="64"/>
  <c r="CP428" i="64"/>
  <c r="DE2192" i="64"/>
  <c r="DE2219" i="64"/>
  <c r="DE2231" i="64" s="1"/>
  <c r="DE427" i="64"/>
  <c r="CW2192" i="64"/>
  <c r="CW2219" i="64"/>
  <c r="CW2231" i="64" s="1"/>
  <c r="CW427" i="64"/>
  <c r="CO2192" i="64"/>
  <c r="CO2219" i="64"/>
  <c r="CO2231" i="64" s="1"/>
  <c r="CO427" i="64"/>
  <c r="BL2192" i="64"/>
  <c r="BL2219" i="64"/>
  <c r="BL2231" i="64" s="1"/>
  <c r="BL427" i="64"/>
  <c r="CJ2197" i="64"/>
  <c r="CJ2224" i="64"/>
  <c r="CJ432" i="64"/>
  <c r="AV2197" i="64"/>
  <c r="AV2224" i="64"/>
  <c r="AV432" i="64"/>
  <c r="BU2196" i="64"/>
  <c r="BU2223" i="64"/>
  <c r="BU431" i="64"/>
  <c r="AG2196" i="64"/>
  <c r="AG431" i="64"/>
  <c r="AG2223" i="64"/>
  <c r="BN2193" i="64"/>
  <c r="BN2220" i="64"/>
  <c r="BN428" i="64"/>
  <c r="CH2192" i="64"/>
  <c r="CH2219" i="64"/>
  <c r="CH2231" i="64" s="1"/>
  <c r="CH427" i="64"/>
  <c r="AT2192" i="64"/>
  <c r="AT2219" i="64"/>
  <c r="AT2231" i="64" s="1"/>
  <c r="AT427" i="64"/>
  <c r="BZ2197" i="64"/>
  <c r="BZ2224" i="64"/>
  <c r="BZ432" i="64"/>
  <c r="AD2197" i="64"/>
  <c r="AD2224" i="64"/>
  <c r="AD432" i="64"/>
  <c r="BK2196" i="64"/>
  <c r="BK2223" i="64"/>
  <c r="BK431" i="64"/>
  <c r="AE2196" i="64"/>
  <c r="AE2223" i="64"/>
  <c r="AE431" i="64"/>
  <c r="BL2193" i="64"/>
  <c r="BL2220" i="64"/>
  <c r="BL428" i="64"/>
  <c r="AN2193" i="64"/>
  <c r="AN2220" i="64"/>
  <c r="AN428" i="64"/>
  <c r="CK2192" i="64"/>
  <c r="CK2219" i="64"/>
  <c r="CK2231" i="64" s="1"/>
  <c r="CK427" i="64"/>
  <c r="CC2192" i="64"/>
  <c r="CC427" i="64"/>
  <c r="CC2219" i="64"/>
  <c r="CC2231" i="64" s="1"/>
  <c r="BU2192" i="64"/>
  <c r="BU2219" i="64"/>
  <c r="BU2231" i="64" s="1"/>
  <c r="BU427" i="64"/>
  <c r="BM2192" i="64"/>
  <c r="BM2219" i="64"/>
  <c r="BM2231" i="64" s="1"/>
  <c r="BM427" i="64"/>
  <c r="BE2192" i="64"/>
  <c r="BE2219" i="64"/>
  <c r="BE2231" i="64" s="1"/>
  <c r="BE427" i="64"/>
  <c r="AW2192" i="64"/>
  <c r="AW427" i="64"/>
  <c r="AW2219" i="64"/>
  <c r="AW2231" i="64" s="1"/>
  <c r="AO2192" i="64"/>
  <c r="AO2219" i="64"/>
  <c r="AO2231" i="64" s="1"/>
  <c r="AO427" i="64"/>
  <c r="AG2192" i="64"/>
  <c r="AG2219" i="64"/>
  <c r="AG2231" i="64" s="1"/>
  <c r="AG427" i="64"/>
  <c r="Y2192" i="64"/>
  <c r="Y2219" i="64"/>
  <c r="Y2231" i="64" s="1"/>
  <c r="Y427" i="64"/>
  <c r="CK2197" i="64"/>
  <c r="CK2224" i="64"/>
  <c r="CK432" i="64"/>
  <c r="CC2197" i="64"/>
  <c r="CC2224" i="64"/>
  <c r="CC432" i="64"/>
  <c r="BU2197" i="64"/>
  <c r="BU2224" i="64"/>
  <c r="BU432" i="64"/>
  <c r="BM2197" i="64"/>
  <c r="BM432" i="64"/>
  <c r="BM2224" i="64"/>
  <c r="BE2197" i="64"/>
  <c r="BE2224" i="64"/>
  <c r="BE432" i="64"/>
  <c r="AW2197" i="64"/>
  <c r="AW2224" i="64"/>
  <c r="AW432" i="64"/>
  <c r="AO2197" i="64"/>
  <c r="AO2224" i="64"/>
  <c r="AO432" i="64"/>
  <c r="AG2197" i="64"/>
  <c r="AG2224" i="64"/>
  <c r="AG432" i="64"/>
  <c r="Y2197" i="64"/>
  <c r="Y2224" i="64"/>
  <c r="Y432" i="64"/>
  <c r="CL2196" i="64"/>
  <c r="CL2223" i="64"/>
  <c r="CL431" i="64"/>
  <c r="CD2196" i="64"/>
  <c r="CD2223" i="64"/>
  <c r="CD431" i="64"/>
  <c r="BV2196" i="64"/>
  <c r="BV2223" i="64"/>
  <c r="BV431" i="64"/>
  <c r="BN2196" i="64"/>
  <c r="BN2223" i="64"/>
  <c r="BN431" i="64"/>
  <c r="BF2196" i="64"/>
  <c r="BF2223" i="64"/>
  <c r="BF431" i="64"/>
  <c r="AX2196" i="64"/>
  <c r="AX2223" i="64"/>
  <c r="AX431" i="64"/>
  <c r="AP2196" i="64"/>
  <c r="AP2223" i="64"/>
  <c r="AP431" i="64"/>
  <c r="AH2196" i="64"/>
  <c r="AH2223" i="64"/>
  <c r="AH431" i="64"/>
  <c r="Z2196" i="64"/>
  <c r="Z2223" i="64"/>
  <c r="Z431" i="64"/>
  <c r="CE2193" i="64"/>
  <c r="CE2220" i="64"/>
  <c r="CE428" i="64"/>
  <c r="BW2193" i="64"/>
  <c r="BW2220" i="64"/>
  <c r="BW428" i="64"/>
  <c r="BO2193" i="64"/>
  <c r="BO2220" i="64"/>
  <c r="BO428" i="64"/>
  <c r="BG2193" i="64"/>
  <c r="BG2220" i="64"/>
  <c r="BG428" i="64"/>
  <c r="AY2193" i="64"/>
  <c r="AY2220" i="64"/>
  <c r="AY428" i="64"/>
  <c r="AQ2193" i="64"/>
  <c r="AQ2220" i="64"/>
  <c r="AQ428" i="64"/>
  <c r="AI2193" i="64"/>
  <c r="AI2220" i="64"/>
  <c r="AI428" i="64"/>
  <c r="AA2193" i="64"/>
  <c r="AA2220" i="64"/>
  <c r="AA428" i="64"/>
  <c r="S2193" i="64"/>
  <c r="S2220" i="64"/>
  <c r="S428" i="64"/>
  <c r="DG2197" i="64"/>
  <c r="DG2215" i="64" s="1"/>
  <c r="DG2224" i="64"/>
  <c r="DG432" i="64"/>
  <c r="CY2197" i="64"/>
  <c r="CY2215" i="64" s="1"/>
  <c r="CY2224" i="64"/>
  <c r="CY432" i="64"/>
  <c r="CQ2197" i="64"/>
  <c r="CQ2215" i="64" s="1"/>
  <c r="CQ2224" i="64"/>
  <c r="CQ432" i="64"/>
  <c r="DF2196" i="64"/>
  <c r="DF2214" i="64" s="1"/>
  <c r="DF2223" i="64"/>
  <c r="DF431" i="64"/>
  <c r="CX2196" i="64"/>
  <c r="CX2214" i="64" s="1"/>
  <c r="CX2223" i="64"/>
  <c r="CX431" i="64"/>
  <c r="CP2196" i="64"/>
  <c r="CP2214" i="64" s="1"/>
  <c r="CP2223" i="64"/>
  <c r="CP431" i="64"/>
  <c r="DE2193" i="64"/>
  <c r="DE2211" i="64" s="1"/>
  <c r="DE2220" i="64"/>
  <c r="DE428" i="64"/>
  <c r="CW2193" i="64"/>
  <c r="CW2211" i="64" s="1"/>
  <c r="CW2220" i="64"/>
  <c r="CW428" i="64"/>
  <c r="CO2193" i="64"/>
  <c r="CO2220" i="64"/>
  <c r="CO428" i="64"/>
  <c r="DD2192" i="64"/>
  <c r="DD2219" i="64"/>
  <c r="DD2231" i="64" s="1"/>
  <c r="DD427" i="64"/>
  <c r="CV2192" i="64"/>
  <c r="CV2219" i="64"/>
  <c r="CV2231" i="64" s="1"/>
  <c r="CV427" i="64"/>
  <c r="DJ2101" i="64"/>
  <c r="DJ2135" i="64"/>
  <c r="DJ2170" i="64"/>
  <c r="DJ2188" i="64" s="1"/>
  <c r="DB2101" i="64"/>
  <c r="DB2170" i="64"/>
  <c r="DB2188" i="64" s="1"/>
  <c r="DB2135" i="64"/>
  <c r="CT2101" i="64"/>
  <c r="CT2135" i="64"/>
  <c r="CT2170" i="64"/>
  <c r="CT2188" i="64" s="1"/>
  <c r="DI2100" i="64"/>
  <c r="DI2169" i="64"/>
  <c r="DI2187" i="64" s="1"/>
  <c r="DI2134" i="64"/>
  <c r="DA2100" i="64"/>
  <c r="DA2169" i="64"/>
  <c r="DA2187" i="64" s="1"/>
  <c r="DA2134" i="64"/>
  <c r="CS2100" i="64"/>
  <c r="CS2169" i="64"/>
  <c r="CS2187" i="64" s="1"/>
  <c r="CS2134" i="64"/>
  <c r="DH2097" i="64"/>
  <c r="DH2166" i="64"/>
  <c r="DH2184" i="64" s="1"/>
  <c r="DH2131" i="64"/>
  <c r="CZ2097" i="64"/>
  <c r="CZ2166" i="64"/>
  <c r="CZ2184" i="64" s="1"/>
  <c r="CZ2131" i="64"/>
  <c r="CR2097" i="64"/>
  <c r="CR2166" i="64"/>
  <c r="CR2184" i="64" s="1"/>
  <c r="CR2131" i="64"/>
  <c r="DG2096" i="64"/>
  <c r="DG2122" i="64" s="1"/>
  <c r="DG2165" i="64"/>
  <c r="DG2130" i="64"/>
  <c r="DG2156" i="64" s="1"/>
  <c r="CY2096" i="64"/>
  <c r="CY2122" i="64" s="1"/>
  <c r="CY2165" i="64"/>
  <c r="CY2130" i="64"/>
  <c r="CY2156" i="64" s="1"/>
  <c r="CQ2096" i="64"/>
  <c r="CQ2122" i="64" s="1"/>
  <c r="CQ2165" i="64"/>
  <c r="CQ2130" i="64"/>
  <c r="CQ2156" i="64" s="1"/>
  <c r="AZ2096" i="64"/>
  <c r="AZ2122" i="64" s="1"/>
  <c r="AZ2165" i="64"/>
  <c r="AZ2130" i="64"/>
  <c r="BP2101" i="64"/>
  <c r="BP2127" i="64" s="1"/>
  <c r="BP2135" i="64"/>
  <c r="BP2161" i="64" s="1"/>
  <c r="BP2170" i="64"/>
  <c r="CG2100" i="64"/>
  <c r="CG2126" i="64" s="1"/>
  <c r="CG2134" i="64"/>
  <c r="CG2160" i="64" s="1"/>
  <c r="CG2169" i="64"/>
  <c r="AK2100" i="64"/>
  <c r="AK2126" i="64" s="1"/>
  <c r="AK2134" i="64"/>
  <c r="AK2160" i="64" s="1"/>
  <c r="AK2169" i="64"/>
  <c r="BJ2097" i="64"/>
  <c r="BJ2166" i="64"/>
  <c r="BJ2131" i="64"/>
  <c r="BJ2157" i="64" s="1"/>
  <c r="CE2096" i="64"/>
  <c r="CE2122" i="64" s="1"/>
  <c r="CE2165" i="64"/>
  <c r="CE2130" i="64"/>
  <c r="BW2096" i="64"/>
  <c r="BW2122" i="64" s="1"/>
  <c r="BW2165" i="64"/>
  <c r="BW2130" i="64"/>
  <c r="BO2096" i="64"/>
  <c r="BO2122" i="64" s="1"/>
  <c r="BO2165" i="64"/>
  <c r="BO2130" i="64"/>
  <c r="BG2096" i="64"/>
  <c r="BG2122" i="64" s="1"/>
  <c r="BG2165" i="64"/>
  <c r="BG2130" i="64"/>
  <c r="AY2096" i="64"/>
  <c r="AY2122" i="64" s="1"/>
  <c r="AY2130" i="64"/>
  <c r="AY2165" i="64"/>
  <c r="AQ2096" i="64"/>
  <c r="AQ2122" i="64" s="1"/>
  <c r="AQ2165" i="64"/>
  <c r="AQ2130" i="64"/>
  <c r="AI2096" i="64"/>
  <c r="AI2122" i="64" s="1"/>
  <c r="AI2165" i="64"/>
  <c r="AI2130" i="64"/>
  <c r="AA2096" i="64"/>
  <c r="AA2122" i="64" s="1"/>
  <c r="AA2165" i="64"/>
  <c r="AA2130" i="64"/>
  <c r="S2096" i="64"/>
  <c r="S2122" i="64" s="1"/>
  <c r="S2165" i="64"/>
  <c r="S2130" i="64"/>
  <c r="CE2101" i="64"/>
  <c r="CE2127" i="64" s="1"/>
  <c r="CE2135" i="64"/>
  <c r="CE2161" i="64" s="1"/>
  <c r="CE2170" i="64"/>
  <c r="BW2101" i="64"/>
  <c r="BW2127" i="64" s="1"/>
  <c r="BW2135" i="64"/>
  <c r="BW2161" i="64" s="1"/>
  <c r="BW2170" i="64"/>
  <c r="BO2101" i="64"/>
  <c r="BO2127" i="64" s="1"/>
  <c r="BO2135" i="64"/>
  <c r="BO2161" i="64" s="1"/>
  <c r="BO2170" i="64"/>
  <c r="BG2101" i="64"/>
  <c r="BG2127" i="64" s="1"/>
  <c r="BG2135" i="64"/>
  <c r="BG2161" i="64" s="1"/>
  <c r="BG2170" i="64"/>
  <c r="AY2101" i="64"/>
  <c r="AY2127" i="64" s="1"/>
  <c r="AY2135" i="64"/>
  <c r="AY2161" i="64" s="1"/>
  <c r="AY2170" i="64"/>
  <c r="AQ2101" i="64"/>
  <c r="AQ2127" i="64" s="1"/>
  <c r="AQ2135" i="64"/>
  <c r="AQ2161" i="64" s="1"/>
  <c r="AQ2170" i="64"/>
  <c r="AI2101" i="64"/>
  <c r="AI2127" i="64" s="1"/>
  <c r="AI2135" i="64"/>
  <c r="AI2161" i="64" s="1"/>
  <c r="AI2170" i="64"/>
  <c r="AA2101" i="64"/>
  <c r="AA2127" i="64" s="1"/>
  <c r="AA2135" i="64"/>
  <c r="AA2161" i="64" s="1"/>
  <c r="AA2170" i="64"/>
  <c r="S2101" i="64"/>
  <c r="S2127" i="64" s="1"/>
  <c r="S2135" i="64"/>
  <c r="S2161" i="64" s="1"/>
  <c r="S2170" i="64"/>
  <c r="CF2100" i="64"/>
  <c r="CF2126" i="64" s="1"/>
  <c r="CF2134" i="64"/>
  <c r="CF2160" i="64" s="1"/>
  <c r="CF2169" i="64"/>
  <c r="BX2100" i="64"/>
  <c r="BX2126" i="64" s="1"/>
  <c r="BX2134" i="64"/>
  <c r="BX2160" i="64" s="1"/>
  <c r="BX2169" i="64"/>
  <c r="BP2100" i="64"/>
  <c r="BP2126" i="64" s="1"/>
  <c r="BP2134" i="64"/>
  <c r="BP2160" i="64" s="1"/>
  <c r="BP2169" i="64"/>
  <c r="BH2100" i="64"/>
  <c r="BH2126" i="64" s="1"/>
  <c r="BH2134" i="64"/>
  <c r="BH2160" i="64" s="1"/>
  <c r="BH2169" i="64"/>
  <c r="AZ2100" i="64"/>
  <c r="AZ2126" i="64" s="1"/>
  <c r="AZ2134" i="64"/>
  <c r="AZ2160" i="64" s="1"/>
  <c r="AZ2169" i="64"/>
  <c r="AR2100" i="64"/>
  <c r="AR2126" i="64" s="1"/>
  <c r="AR2134" i="64"/>
  <c r="AR2160" i="64" s="1"/>
  <c r="AR2169" i="64"/>
  <c r="AJ2100" i="64"/>
  <c r="AJ2126" i="64" s="1"/>
  <c r="AJ2134" i="64"/>
  <c r="AJ2160" i="64" s="1"/>
  <c r="AJ2169" i="64"/>
  <c r="AB2100" i="64"/>
  <c r="AB2126" i="64" s="1"/>
  <c r="AB2134" i="64"/>
  <c r="AB2160" i="64" s="1"/>
  <c r="AB2169" i="64"/>
  <c r="T2100" i="64"/>
  <c r="T2126" i="64" s="1"/>
  <c r="T2134" i="64"/>
  <c r="T2160" i="64" s="1"/>
  <c r="T2169" i="64"/>
  <c r="CG2097" i="64"/>
  <c r="CG2166" i="64"/>
  <c r="CG2131" i="64"/>
  <c r="CG2157" i="64" s="1"/>
  <c r="BY2097" i="64"/>
  <c r="BY2166" i="64"/>
  <c r="BY2131" i="64"/>
  <c r="BY2157" i="64" s="1"/>
  <c r="BQ2097" i="64"/>
  <c r="BQ2166" i="64"/>
  <c r="BQ2131" i="64"/>
  <c r="BQ2157" i="64" s="1"/>
  <c r="BI2097" i="64"/>
  <c r="BI2166" i="64"/>
  <c r="BI2131" i="64"/>
  <c r="BI2157" i="64" s="1"/>
  <c r="BA2097" i="64"/>
  <c r="BA2166" i="64"/>
  <c r="BA2131" i="64"/>
  <c r="BA2157" i="64" s="1"/>
  <c r="AS2097" i="64"/>
  <c r="AS2166" i="64"/>
  <c r="AS2131" i="64"/>
  <c r="AS2157" i="64" s="1"/>
  <c r="AK2097" i="64"/>
  <c r="AK2166" i="64"/>
  <c r="AK2131" i="64"/>
  <c r="AK2157" i="64" s="1"/>
  <c r="AC2097" i="64"/>
  <c r="AC2166" i="64"/>
  <c r="AC2131" i="64"/>
  <c r="AC2157" i="64" s="1"/>
  <c r="U2097" i="64"/>
  <c r="U2166" i="64"/>
  <c r="U2131" i="64"/>
  <c r="U2157" i="64" s="1"/>
  <c r="DI2101" i="64"/>
  <c r="DI2170" i="64"/>
  <c r="DI2188" i="64" s="1"/>
  <c r="DI2135" i="64"/>
  <c r="DA2101" i="64"/>
  <c r="DA2170" i="64"/>
  <c r="DA2188" i="64" s="1"/>
  <c r="DA2135" i="64"/>
  <c r="CS2101" i="64"/>
  <c r="CS2170" i="64"/>
  <c r="CS2188" i="64" s="1"/>
  <c r="CS2135" i="64"/>
  <c r="DH2100" i="64"/>
  <c r="DH2169" i="64"/>
  <c r="DH2187" i="64" s="1"/>
  <c r="DH2134" i="64"/>
  <c r="CZ2100" i="64"/>
  <c r="CZ2169" i="64"/>
  <c r="CZ2187" i="64" s="1"/>
  <c r="CZ2134" i="64"/>
  <c r="CR2100" i="64"/>
  <c r="CR2169" i="64"/>
  <c r="CR2187" i="64" s="1"/>
  <c r="CR2134" i="64"/>
  <c r="DG2097" i="64"/>
  <c r="DG2131" i="64"/>
  <c r="DG2166" i="64"/>
  <c r="DG2184" i="64" s="1"/>
  <c r="CY2097" i="64"/>
  <c r="CY2131" i="64"/>
  <c r="CY2166" i="64"/>
  <c r="CY2184" i="64" s="1"/>
  <c r="CQ2097" i="64"/>
  <c r="CQ2166" i="64"/>
  <c r="CQ2184" i="64" s="1"/>
  <c r="CQ2131" i="64"/>
  <c r="DF2096" i="64"/>
  <c r="DF2122" i="64" s="1"/>
  <c r="DF2165" i="64"/>
  <c r="DF2130" i="64"/>
  <c r="DF2156" i="64" s="1"/>
  <c r="CX2096" i="64"/>
  <c r="CX2122" i="64" s="1"/>
  <c r="CX2165" i="64"/>
  <c r="CX2130" i="64"/>
  <c r="CX2156" i="64" s="1"/>
  <c r="CP2096" i="64"/>
  <c r="CP2122" i="64" s="1"/>
  <c r="CP2165" i="64"/>
  <c r="CP2130" i="64"/>
  <c r="CP2156" i="64" s="1"/>
  <c r="AJ2096" i="64"/>
  <c r="AJ2122" i="64" s="1"/>
  <c r="AJ2165" i="64"/>
  <c r="AJ2130" i="64"/>
  <c r="AR2101" i="64"/>
  <c r="AR2127" i="64" s="1"/>
  <c r="AR2135" i="64"/>
  <c r="AR2161" i="64" s="1"/>
  <c r="AR2170" i="64"/>
  <c r="AS2100" i="64"/>
  <c r="AS2126" i="64" s="1"/>
  <c r="AS2134" i="64"/>
  <c r="AS2160" i="64" s="1"/>
  <c r="AS2169" i="64"/>
  <c r="AL2097" i="64"/>
  <c r="AL2166" i="64"/>
  <c r="AL2131" i="64"/>
  <c r="AL2157" i="64" s="1"/>
  <c r="AX2096" i="64"/>
  <c r="AX2122" i="64" s="1"/>
  <c r="AX2165" i="64"/>
  <c r="AX2130" i="64"/>
  <c r="CL2101" i="64"/>
  <c r="CL2127" i="64" s="1"/>
  <c r="CL2135" i="64"/>
  <c r="CL2161" i="64" s="1"/>
  <c r="CL2170" i="64"/>
  <c r="BF2101" i="64"/>
  <c r="BF2127" i="64" s="1"/>
  <c r="BF2135" i="64"/>
  <c r="BF2161" i="64" s="1"/>
  <c r="BF2170" i="64"/>
  <c r="AH2101" i="64"/>
  <c r="AH2127" i="64" s="1"/>
  <c r="AH2135" i="64"/>
  <c r="AH2161" i="64" s="1"/>
  <c r="AH2170" i="64"/>
  <c r="CE2100" i="64"/>
  <c r="CE2126" i="64" s="1"/>
  <c r="CE2134" i="64"/>
  <c r="CE2160" i="64" s="1"/>
  <c r="CE2169" i="64"/>
  <c r="BG2100" i="64"/>
  <c r="BG2126" i="64" s="1"/>
  <c r="BG2134" i="64"/>
  <c r="BG2160" i="64" s="1"/>
  <c r="BG2169" i="64"/>
  <c r="AQ2100" i="64"/>
  <c r="AQ2126" i="64" s="1"/>
  <c r="AQ2134" i="64"/>
  <c r="AQ2160" i="64" s="1"/>
  <c r="AQ2169" i="64"/>
  <c r="S2100" i="64"/>
  <c r="S2126" i="64" s="1"/>
  <c r="S2134" i="64"/>
  <c r="S2160" i="64" s="1"/>
  <c r="S2169" i="64"/>
  <c r="BX2097" i="64"/>
  <c r="BX2166" i="64"/>
  <c r="BX2131" i="64"/>
  <c r="BX2157" i="64" s="1"/>
  <c r="BH2097" i="64"/>
  <c r="BH2166" i="64"/>
  <c r="BH2131" i="64"/>
  <c r="BH2157" i="64" s="1"/>
  <c r="AJ2097" i="64"/>
  <c r="AJ2166" i="64"/>
  <c r="AJ2131" i="64"/>
  <c r="AJ2157" i="64" s="1"/>
  <c r="DH2101" i="64"/>
  <c r="DH2170" i="64"/>
  <c r="DH2188" i="64" s="1"/>
  <c r="DH2135" i="64"/>
  <c r="CZ2101" i="64"/>
  <c r="CZ2170" i="64"/>
  <c r="CZ2188" i="64" s="1"/>
  <c r="CZ2135" i="64"/>
  <c r="CR2101" i="64"/>
  <c r="CR2170" i="64"/>
  <c r="CR2188" i="64" s="1"/>
  <c r="CR2135" i="64"/>
  <c r="DG2100" i="64"/>
  <c r="DG2134" i="64"/>
  <c r="DG2169" i="64"/>
  <c r="DG2187" i="64" s="1"/>
  <c r="CY2100" i="64"/>
  <c r="CY2134" i="64"/>
  <c r="CY2169" i="64"/>
  <c r="CY2187" i="64" s="1"/>
  <c r="CQ2100" i="64"/>
  <c r="CQ2134" i="64"/>
  <c r="CQ2169" i="64"/>
  <c r="CQ2187" i="64" s="1"/>
  <c r="DF2097" i="64"/>
  <c r="DF2166" i="64"/>
  <c r="DF2184" i="64" s="1"/>
  <c r="DF2131" i="64"/>
  <c r="CX2097" i="64"/>
  <c r="CX2166" i="64"/>
  <c r="CX2184" i="64" s="1"/>
  <c r="CX2131" i="64"/>
  <c r="CP2097" i="64"/>
  <c r="CP2166" i="64"/>
  <c r="CP2184" i="64" s="1"/>
  <c r="CP2131" i="64"/>
  <c r="DE2096" i="64"/>
  <c r="DE2122" i="64" s="1"/>
  <c r="DE2165" i="64"/>
  <c r="DE2130" i="64"/>
  <c r="DE2156" i="64" s="1"/>
  <c r="CW2096" i="64"/>
  <c r="CW2122" i="64" s="1"/>
  <c r="CW2165" i="64"/>
  <c r="CW2130" i="64"/>
  <c r="CW2156" i="64" s="1"/>
  <c r="CO2096" i="64"/>
  <c r="CO2122" i="64" s="1"/>
  <c r="CO2165" i="64"/>
  <c r="CO2130" i="64"/>
  <c r="CO2156" i="64" s="1"/>
  <c r="AR2096" i="64"/>
  <c r="AR2122" i="64" s="1"/>
  <c r="AR2165" i="64"/>
  <c r="AR2130" i="64"/>
  <c r="BH2101" i="64"/>
  <c r="BH2127" i="64" s="1"/>
  <c r="BH2135" i="64"/>
  <c r="BH2161" i="64" s="1"/>
  <c r="BH2170" i="64"/>
  <c r="BY2100" i="64"/>
  <c r="BY2126" i="64" s="1"/>
  <c r="BY2134" i="64"/>
  <c r="BY2160" i="64" s="1"/>
  <c r="BY2169" i="64"/>
  <c r="AC2100" i="64"/>
  <c r="AC2126" i="64" s="1"/>
  <c r="AC2134" i="64"/>
  <c r="AC2160" i="64" s="1"/>
  <c r="AC2169" i="64"/>
  <c r="BB2097" i="64"/>
  <c r="BB2166" i="64"/>
  <c r="BB2131" i="64"/>
  <c r="BB2157" i="64" s="1"/>
  <c r="CL2096" i="64"/>
  <c r="CL2122" i="64" s="1"/>
  <c r="CL2165" i="64"/>
  <c r="CL2130" i="64"/>
  <c r="AP2096" i="64"/>
  <c r="AP2122" i="64" s="1"/>
  <c r="AP2165" i="64"/>
  <c r="AP2130" i="64"/>
  <c r="CD2101" i="64"/>
  <c r="CD2127" i="64" s="1"/>
  <c r="CD2135" i="64"/>
  <c r="CD2161" i="64" s="1"/>
  <c r="CD2170" i="64"/>
  <c r="BN2101" i="64"/>
  <c r="BN2127" i="64" s="1"/>
  <c r="BN2135" i="64"/>
  <c r="BN2161" i="64" s="1"/>
  <c r="BN2170" i="64"/>
  <c r="AP2101" i="64"/>
  <c r="AP2127" i="64" s="1"/>
  <c r="AP2135" i="64"/>
  <c r="AP2161" i="64" s="1"/>
  <c r="AP2170" i="64"/>
  <c r="Z2101" i="64"/>
  <c r="Z2127" i="64" s="1"/>
  <c r="Z2135" i="64"/>
  <c r="Z2161" i="64" s="1"/>
  <c r="Z2170" i="64"/>
  <c r="BO2100" i="64"/>
  <c r="BO2126" i="64" s="1"/>
  <c r="BO2134" i="64"/>
  <c r="BO2160" i="64" s="1"/>
  <c r="BO2169" i="64"/>
  <c r="AY2100" i="64"/>
  <c r="AY2126" i="64" s="1"/>
  <c r="AY2134" i="64"/>
  <c r="AY2160" i="64" s="1"/>
  <c r="AY2169" i="64"/>
  <c r="AI2100" i="64"/>
  <c r="AI2126" i="64" s="1"/>
  <c r="AI2134" i="64"/>
  <c r="AI2160" i="64" s="1"/>
  <c r="AI2169" i="64"/>
  <c r="AA2100" i="64"/>
  <c r="AA2126" i="64" s="1"/>
  <c r="AA2134" i="64"/>
  <c r="AA2160" i="64" s="1"/>
  <c r="AA2169" i="64"/>
  <c r="CF2097" i="64"/>
  <c r="CF2166" i="64"/>
  <c r="CF2131" i="64"/>
  <c r="CF2157" i="64" s="1"/>
  <c r="BP2097" i="64"/>
  <c r="BP2166" i="64"/>
  <c r="BP2131" i="64"/>
  <c r="BP2157" i="64" s="1"/>
  <c r="AZ2097" i="64"/>
  <c r="AZ2166" i="64"/>
  <c r="AZ2131" i="64"/>
  <c r="AZ2157" i="64" s="1"/>
  <c r="AR2097" i="64"/>
  <c r="AR2166" i="64"/>
  <c r="AR2131" i="64"/>
  <c r="AR2157" i="64" s="1"/>
  <c r="AB2097" i="64"/>
  <c r="AB2166" i="64"/>
  <c r="AB2131" i="64"/>
  <c r="AB2157" i="64" s="1"/>
  <c r="T2097" i="64"/>
  <c r="T2166" i="64"/>
  <c r="T2131" i="64"/>
  <c r="T2157" i="64" s="1"/>
  <c r="BU2096" i="64"/>
  <c r="BU2122" i="64" s="1"/>
  <c r="BU2165" i="64"/>
  <c r="BU2130" i="64"/>
  <c r="AG2096" i="64"/>
  <c r="AG2122" i="64" s="1"/>
  <c r="AG2165" i="64"/>
  <c r="AG2130" i="64"/>
  <c r="BM2101" i="64"/>
  <c r="BM2127" i="64" s="1"/>
  <c r="BM2170" i="64"/>
  <c r="BM2135" i="64"/>
  <c r="BM2161" i="64" s="1"/>
  <c r="Y2101" i="64"/>
  <c r="Y2127" i="64" s="1"/>
  <c r="Y2170" i="64"/>
  <c r="Y2135" i="64"/>
  <c r="Y2161" i="64" s="1"/>
  <c r="BF2100" i="64"/>
  <c r="BF2126" i="64" s="1"/>
  <c r="BF2134" i="64"/>
  <c r="BF2160" i="64" s="1"/>
  <c r="BF2169" i="64"/>
  <c r="AY2097" i="64"/>
  <c r="AY2166" i="64"/>
  <c r="AY2131" i="64"/>
  <c r="AY2157" i="64" s="1"/>
  <c r="S2097" i="64"/>
  <c r="S2131" i="64"/>
  <c r="S2157" i="64" s="1"/>
  <c r="S2166" i="64"/>
  <c r="DG2101" i="64"/>
  <c r="DG2135" i="64"/>
  <c r="DG2170" i="64"/>
  <c r="DG2188" i="64" s="1"/>
  <c r="CY2101" i="64"/>
  <c r="CY2135" i="64"/>
  <c r="CY2170" i="64"/>
  <c r="CY2188" i="64" s="1"/>
  <c r="CQ2101" i="64"/>
  <c r="CQ2135" i="64"/>
  <c r="CQ2170" i="64"/>
  <c r="CQ2188" i="64" s="1"/>
  <c r="DF2100" i="64"/>
  <c r="DF2134" i="64"/>
  <c r="DF2169" i="64"/>
  <c r="DF2187" i="64" s="1"/>
  <c r="CX2100" i="64"/>
  <c r="CX2134" i="64"/>
  <c r="CX2169" i="64"/>
  <c r="CX2187" i="64" s="1"/>
  <c r="CP2100" i="64"/>
  <c r="CP2134" i="64"/>
  <c r="CP2169" i="64"/>
  <c r="CP2187" i="64" s="1"/>
  <c r="DE2097" i="64"/>
  <c r="DE2131" i="64"/>
  <c r="DE2166" i="64"/>
  <c r="DE2184" i="64" s="1"/>
  <c r="CW2097" i="64"/>
  <c r="CW2131" i="64"/>
  <c r="CW2166" i="64"/>
  <c r="CW2184" i="64" s="1"/>
  <c r="CO2097" i="64"/>
  <c r="CO2131" i="64"/>
  <c r="CO2166" i="64"/>
  <c r="CO2184" i="64" s="1"/>
  <c r="DD2096" i="64"/>
  <c r="DD2122" i="64" s="1"/>
  <c r="DD2130" i="64"/>
  <c r="DD2156" i="64" s="1"/>
  <c r="DD2165" i="64"/>
  <c r="CV2096" i="64"/>
  <c r="CV2122" i="64" s="1"/>
  <c r="CV2165" i="64"/>
  <c r="CV2130" i="64"/>
  <c r="CV2156" i="64" s="1"/>
  <c r="BH2096" i="64"/>
  <c r="BH2122" i="64" s="1"/>
  <c r="BH2165" i="64"/>
  <c r="BH2130" i="64"/>
  <c r="BX2101" i="64"/>
  <c r="BX2127" i="64" s="1"/>
  <c r="BX2135" i="64"/>
  <c r="BX2161" i="64" s="1"/>
  <c r="BX2170" i="64"/>
  <c r="T2101" i="64"/>
  <c r="T2127" i="64" s="1"/>
  <c r="T2135" i="64"/>
  <c r="T2161" i="64" s="1"/>
  <c r="T2170" i="64"/>
  <c r="CH2097" i="64"/>
  <c r="CH2166" i="64"/>
  <c r="CH2131" i="64"/>
  <c r="CH2157" i="64" s="1"/>
  <c r="BF2096" i="64"/>
  <c r="BF2122" i="64" s="1"/>
  <c r="BF2165" i="64"/>
  <c r="BF2130" i="64"/>
  <c r="BM2096" i="64"/>
  <c r="BM2122" i="64" s="1"/>
  <c r="BM2165" i="64"/>
  <c r="BM2130" i="64"/>
  <c r="Y2096" i="64"/>
  <c r="Y2122" i="64" s="1"/>
  <c r="Y2165" i="64"/>
  <c r="Y2130" i="64"/>
  <c r="BE2101" i="64"/>
  <c r="BE2127" i="64" s="1"/>
  <c r="BE2170" i="64"/>
  <c r="BE2135" i="64"/>
  <c r="BE2161" i="64" s="1"/>
  <c r="CD2100" i="64"/>
  <c r="CD2126" i="64" s="1"/>
  <c r="CD2134" i="64"/>
  <c r="CD2160" i="64" s="1"/>
  <c r="CD2169" i="64"/>
  <c r="AH2100" i="64"/>
  <c r="AH2126" i="64" s="1"/>
  <c r="AH2134" i="64"/>
  <c r="AH2160" i="64" s="1"/>
  <c r="AH2169" i="64"/>
  <c r="BO2097" i="64"/>
  <c r="BO2166" i="64"/>
  <c r="BO2131" i="64"/>
  <c r="BO2157" i="64" s="1"/>
  <c r="AA2097" i="64"/>
  <c r="AA2166" i="64"/>
  <c r="AA2131" i="64"/>
  <c r="AA2157" i="64" s="1"/>
  <c r="CJ2096" i="64"/>
  <c r="CJ2122" i="64" s="1"/>
  <c r="CJ2130" i="64"/>
  <c r="CJ2165" i="64"/>
  <c r="CB2096" i="64"/>
  <c r="CB2122" i="64" s="1"/>
  <c r="CB2130" i="64"/>
  <c r="CB2165" i="64"/>
  <c r="BT2096" i="64"/>
  <c r="BT2122" i="64" s="1"/>
  <c r="BT2165" i="64"/>
  <c r="BT2130" i="64"/>
  <c r="BL2096" i="64"/>
  <c r="BL2122" i="64" s="1"/>
  <c r="BL2130" i="64"/>
  <c r="BL2165" i="64"/>
  <c r="BD2096" i="64"/>
  <c r="BD2122" i="64" s="1"/>
  <c r="BD2130" i="64"/>
  <c r="BD2165" i="64"/>
  <c r="AV2096" i="64"/>
  <c r="AV2122" i="64" s="1"/>
  <c r="AV2165" i="64"/>
  <c r="AV2130" i="64"/>
  <c r="AN2096" i="64"/>
  <c r="AN2122" i="64" s="1"/>
  <c r="AN2130" i="64"/>
  <c r="AN2165" i="64"/>
  <c r="AF2096" i="64"/>
  <c r="AF2122" i="64" s="1"/>
  <c r="AF2130" i="64"/>
  <c r="AF2165" i="64"/>
  <c r="X2096" i="64"/>
  <c r="X2122" i="64" s="1"/>
  <c r="X2130" i="64"/>
  <c r="X2165" i="64"/>
  <c r="CJ2101" i="64"/>
  <c r="CJ2127" i="64" s="1"/>
  <c r="CJ2135" i="64"/>
  <c r="CJ2161" i="64" s="1"/>
  <c r="CJ2170" i="64"/>
  <c r="CB2101" i="64"/>
  <c r="CB2127" i="64" s="1"/>
  <c r="CB2170" i="64"/>
  <c r="CB2135" i="64"/>
  <c r="CB2161" i="64" s="1"/>
  <c r="BT2101" i="64"/>
  <c r="BT2127" i="64" s="1"/>
  <c r="BT2135" i="64"/>
  <c r="BT2161" i="64" s="1"/>
  <c r="BT2170" i="64"/>
  <c r="BL2101" i="64"/>
  <c r="BL2127" i="64" s="1"/>
  <c r="BL2135" i="64"/>
  <c r="BL2161" i="64" s="1"/>
  <c r="BL2170" i="64"/>
  <c r="BD2101" i="64"/>
  <c r="BD2127" i="64" s="1"/>
  <c r="BD2170" i="64"/>
  <c r="BD2135" i="64"/>
  <c r="BD2161" i="64" s="1"/>
  <c r="AV2101" i="64"/>
  <c r="AV2127" i="64" s="1"/>
  <c r="AV2135" i="64"/>
  <c r="AV2161" i="64" s="1"/>
  <c r="AV2170" i="64"/>
  <c r="AN2101" i="64"/>
  <c r="AN2127" i="64" s="1"/>
  <c r="AN2170" i="64"/>
  <c r="AN2135" i="64"/>
  <c r="AN2161" i="64" s="1"/>
  <c r="AF2101" i="64"/>
  <c r="AF2127" i="64" s="1"/>
  <c r="AF2135" i="64"/>
  <c r="AF2161" i="64" s="1"/>
  <c r="AF2170" i="64"/>
  <c r="X2101" i="64"/>
  <c r="X2127" i="64" s="1"/>
  <c r="X2135" i="64"/>
  <c r="X2161" i="64" s="1"/>
  <c r="X2170" i="64"/>
  <c r="CK2100" i="64"/>
  <c r="CK2126" i="64" s="1"/>
  <c r="CK2169" i="64"/>
  <c r="CK2134" i="64"/>
  <c r="CK2160" i="64" s="1"/>
  <c r="CC2100" i="64"/>
  <c r="CC2126" i="64" s="1"/>
  <c r="CC2169" i="64"/>
  <c r="CC2134" i="64"/>
  <c r="CC2160" i="64" s="1"/>
  <c r="BU2100" i="64"/>
  <c r="BU2126" i="64" s="1"/>
  <c r="BU2169" i="64"/>
  <c r="BU2134" i="64"/>
  <c r="BU2160" i="64" s="1"/>
  <c r="BM2100" i="64"/>
  <c r="BM2126" i="64" s="1"/>
  <c r="BM2169" i="64"/>
  <c r="BM2134" i="64"/>
  <c r="BM2160" i="64" s="1"/>
  <c r="BE2100" i="64"/>
  <c r="BE2126" i="64" s="1"/>
  <c r="BE2169" i="64"/>
  <c r="BE2134" i="64"/>
  <c r="BE2160" i="64" s="1"/>
  <c r="AW2100" i="64"/>
  <c r="AW2126" i="64" s="1"/>
  <c r="AW2169" i="64"/>
  <c r="AW2134" i="64"/>
  <c r="AW2160" i="64" s="1"/>
  <c r="AO2100" i="64"/>
  <c r="AO2126" i="64" s="1"/>
  <c r="AO2169" i="64"/>
  <c r="AO2134" i="64"/>
  <c r="AO2160" i="64" s="1"/>
  <c r="AG2100" i="64"/>
  <c r="AG2126" i="64" s="1"/>
  <c r="AG2169" i="64"/>
  <c r="AG2134" i="64"/>
  <c r="AG2160" i="64" s="1"/>
  <c r="Y2100" i="64"/>
  <c r="Y2126" i="64" s="1"/>
  <c r="Y2169" i="64"/>
  <c r="Y2134" i="64"/>
  <c r="Y2160" i="64" s="1"/>
  <c r="CL2097" i="64"/>
  <c r="CL2131" i="64"/>
  <c r="CL2157" i="64" s="1"/>
  <c r="CL2166" i="64"/>
  <c r="CD2097" i="64"/>
  <c r="CD2166" i="64"/>
  <c r="CD2131" i="64"/>
  <c r="CD2157" i="64" s="1"/>
  <c r="BV2097" i="64"/>
  <c r="BV2131" i="64"/>
  <c r="BV2157" i="64" s="1"/>
  <c r="BV2166" i="64"/>
  <c r="BN2097" i="64"/>
  <c r="BN2166" i="64"/>
  <c r="BN2131" i="64"/>
  <c r="BN2157" i="64" s="1"/>
  <c r="BF2097" i="64"/>
  <c r="BF2166" i="64"/>
  <c r="BF2131" i="64"/>
  <c r="BF2157" i="64" s="1"/>
  <c r="AX2097" i="64"/>
  <c r="AX2131" i="64"/>
  <c r="AX2157" i="64" s="1"/>
  <c r="AX2166" i="64"/>
  <c r="AP2097" i="64"/>
  <c r="AP2166" i="64"/>
  <c r="AP2131" i="64"/>
  <c r="AP2157" i="64" s="1"/>
  <c r="AH2097" i="64"/>
  <c r="AH2166" i="64"/>
  <c r="AH2131" i="64"/>
  <c r="AH2157" i="64" s="1"/>
  <c r="Z2097" i="64"/>
  <c r="Z2131" i="64"/>
  <c r="Z2157" i="64" s="1"/>
  <c r="Z2166" i="64"/>
  <c r="DF2101" i="64"/>
  <c r="DF2135" i="64"/>
  <c r="DF2170" i="64"/>
  <c r="DF2188" i="64" s="1"/>
  <c r="CX2101" i="64"/>
  <c r="CX2135" i="64"/>
  <c r="CX2170" i="64"/>
  <c r="CX2188" i="64" s="1"/>
  <c r="CP2101" i="64"/>
  <c r="CP2135" i="64"/>
  <c r="CP2170" i="64"/>
  <c r="CP2188" i="64" s="1"/>
  <c r="DE2100" i="64"/>
  <c r="DE2134" i="64"/>
  <c r="DE2169" i="64"/>
  <c r="DE2187" i="64" s="1"/>
  <c r="CW2100" i="64"/>
  <c r="CW2134" i="64"/>
  <c r="CW2169" i="64"/>
  <c r="CW2187" i="64" s="1"/>
  <c r="CO2100" i="64"/>
  <c r="CO2134" i="64"/>
  <c r="CO2169" i="64"/>
  <c r="CO2187" i="64" s="1"/>
  <c r="DD2097" i="64"/>
  <c r="DD2131" i="64"/>
  <c r="DD2166" i="64"/>
  <c r="DD2184" i="64" s="1"/>
  <c r="CV2097" i="64"/>
  <c r="CV2131" i="64"/>
  <c r="CV2166" i="64"/>
  <c r="CV2184" i="64" s="1"/>
  <c r="DK2096" i="64"/>
  <c r="DK2122" i="64" s="1"/>
  <c r="DK2165" i="64"/>
  <c r="DK2130" i="64"/>
  <c r="DK2156" i="64" s="1"/>
  <c r="DC2096" i="64"/>
  <c r="DC2122" i="64" s="1"/>
  <c r="DC2165" i="64"/>
  <c r="DC2130" i="64"/>
  <c r="DC2156" i="64" s="1"/>
  <c r="CU2096" i="64"/>
  <c r="CU2122" i="64" s="1"/>
  <c r="CU2165" i="64"/>
  <c r="CU2130" i="64"/>
  <c r="CU2156" i="64" s="1"/>
  <c r="BX2096" i="64"/>
  <c r="BX2122" i="64" s="1"/>
  <c r="BX2165" i="64"/>
  <c r="BX2130" i="64"/>
  <c r="T2096" i="64"/>
  <c r="T2122" i="64" s="1"/>
  <c r="T2165" i="64"/>
  <c r="T2130" i="64"/>
  <c r="AJ2101" i="64"/>
  <c r="AJ2127" i="64" s="1"/>
  <c r="AJ2135" i="64"/>
  <c r="AJ2161" i="64" s="1"/>
  <c r="AJ2170" i="64"/>
  <c r="BI2100" i="64"/>
  <c r="BI2126" i="64" s="1"/>
  <c r="BI2134" i="64"/>
  <c r="BI2160" i="64" s="1"/>
  <c r="BI2169" i="64"/>
  <c r="BZ2097" i="64"/>
  <c r="BZ2166" i="64"/>
  <c r="BZ2131" i="64"/>
  <c r="BZ2157" i="64" s="1"/>
  <c r="AD2097" i="64"/>
  <c r="AD2166" i="64"/>
  <c r="AD2131" i="64"/>
  <c r="AD2157" i="64" s="1"/>
  <c r="BV2096" i="64"/>
  <c r="BV2122" i="64" s="1"/>
  <c r="BV2130" i="64"/>
  <c r="BV2165" i="64"/>
  <c r="AH2096" i="64"/>
  <c r="AH2122" i="64" s="1"/>
  <c r="AH2130" i="64"/>
  <c r="AH2165" i="64"/>
  <c r="AX2101" i="64"/>
  <c r="AX2127" i="64" s="1"/>
  <c r="AX2135" i="64"/>
  <c r="AX2161" i="64" s="1"/>
  <c r="AX2170" i="64"/>
  <c r="BE2096" i="64"/>
  <c r="BE2122" i="64" s="1"/>
  <c r="BE2165" i="64"/>
  <c r="BE2130" i="64"/>
  <c r="CK2101" i="64"/>
  <c r="CK2127" i="64" s="1"/>
  <c r="CK2170" i="64"/>
  <c r="CK2135" i="64"/>
  <c r="CK2161" i="64" s="1"/>
  <c r="AW2101" i="64"/>
  <c r="AW2127" i="64" s="1"/>
  <c r="AW2170" i="64"/>
  <c r="AW2135" i="64"/>
  <c r="AW2161" i="64" s="1"/>
  <c r="CL2100" i="64"/>
  <c r="CL2126" i="64" s="1"/>
  <c r="CL2134" i="64"/>
  <c r="CL2160" i="64" s="1"/>
  <c r="CL2169" i="64"/>
  <c r="AX2100" i="64"/>
  <c r="AX2126" i="64" s="1"/>
  <c r="AX2134" i="64"/>
  <c r="AX2160" i="64" s="1"/>
  <c r="AX2169" i="64"/>
  <c r="CE2097" i="64"/>
  <c r="CE2131" i="64"/>
  <c r="CE2157" i="64" s="1"/>
  <c r="CE2166" i="64"/>
  <c r="AI2097" i="64"/>
  <c r="AI2166" i="64"/>
  <c r="AI2131" i="64"/>
  <c r="AI2157" i="64" s="1"/>
  <c r="CI2096" i="64"/>
  <c r="CI2122" i="64" s="1"/>
  <c r="CI2165" i="64"/>
  <c r="CI2130" i="64"/>
  <c r="CA2096" i="64"/>
  <c r="CA2122" i="64" s="1"/>
  <c r="CA2165" i="64"/>
  <c r="CA2130" i="64"/>
  <c r="BS2096" i="64"/>
  <c r="BS2122" i="64" s="1"/>
  <c r="BS2165" i="64"/>
  <c r="BS2130" i="64"/>
  <c r="BK2096" i="64"/>
  <c r="BK2122" i="64" s="1"/>
  <c r="BK2165" i="64"/>
  <c r="BK2130" i="64"/>
  <c r="BC2096" i="64"/>
  <c r="BC2122" i="64" s="1"/>
  <c r="BC2165" i="64"/>
  <c r="BC2130" i="64"/>
  <c r="AU2096" i="64"/>
  <c r="AU2122" i="64" s="1"/>
  <c r="AU2165" i="64"/>
  <c r="AU2130" i="64"/>
  <c r="AM2096" i="64"/>
  <c r="AM2122" i="64" s="1"/>
  <c r="AM2165" i="64"/>
  <c r="AM2130" i="64"/>
  <c r="AE2096" i="64"/>
  <c r="AE2122" i="64" s="1"/>
  <c r="AE2165" i="64"/>
  <c r="AE2130" i="64"/>
  <c r="W2096" i="64"/>
  <c r="W2122" i="64" s="1"/>
  <c r="W2165" i="64"/>
  <c r="W2130" i="64"/>
  <c r="CI2101" i="64"/>
  <c r="CI2127" i="64" s="1"/>
  <c r="CI2170" i="64"/>
  <c r="CI2135" i="64"/>
  <c r="CI2161" i="64" s="1"/>
  <c r="CA2101" i="64"/>
  <c r="CA2127" i="64" s="1"/>
  <c r="CA2170" i="64"/>
  <c r="CA2135" i="64"/>
  <c r="CA2161" i="64" s="1"/>
  <c r="BS2101" i="64"/>
  <c r="BS2127" i="64" s="1"/>
  <c r="BS2170" i="64"/>
  <c r="BS2135" i="64"/>
  <c r="BS2161" i="64" s="1"/>
  <c r="BK2101" i="64"/>
  <c r="BK2127" i="64" s="1"/>
  <c r="BK2170" i="64"/>
  <c r="BK2135" i="64"/>
  <c r="BK2161" i="64" s="1"/>
  <c r="BC2101" i="64"/>
  <c r="BC2127" i="64" s="1"/>
  <c r="BC2170" i="64"/>
  <c r="BC2135" i="64"/>
  <c r="BC2161" i="64" s="1"/>
  <c r="AU2101" i="64"/>
  <c r="AU2127" i="64" s="1"/>
  <c r="AU2170" i="64"/>
  <c r="AU2135" i="64"/>
  <c r="AU2161" i="64" s="1"/>
  <c r="AM2101" i="64"/>
  <c r="AM2127" i="64" s="1"/>
  <c r="AM2170" i="64"/>
  <c r="AM2135" i="64"/>
  <c r="AM2161" i="64" s="1"/>
  <c r="AE2101" i="64"/>
  <c r="AE2127" i="64" s="1"/>
  <c r="AE2170" i="64"/>
  <c r="AE2135" i="64"/>
  <c r="AE2161" i="64" s="1"/>
  <c r="W2101" i="64"/>
  <c r="W2127" i="64" s="1"/>
  <c r="W2170" i="64"/>
  <c r="W2135" i="64"/>
  <c r="W2161" i="64" s="1"/>
  <c r="CJ2100" i="64"/>
  <c r="CJ2126" i="64" s="1"/>
  <c r="CJ2134" i="64"/>
  <c r="CJ2160" i="64" s="1"/>
  <c r="CJ2169" i="64"/>
  <c r="CB2100" i="64"/>
  <c r="CB2126" i="64" s="1"/>
  <c r="CB2134" i="64"/>
  <c r="CB2160" i="64" s="1"/>
  <c r="CB2169" i="64"/>
  <c r="BT2100" i="64"/>
  <c r="BT2126" i="64" s="1"/>
  <c r="BT2169" i="64"/>
  <c r="BT2134" i="64"/>
  <c r="BT2160" i="64" s="1"/>
  <c r="BL2100" i="64"/>
  <c r="BL2126" i="64" s="1"/>
  <c r="BL2134" i="64"/>
  <c r="BL2160" i="64" s="1"/>
  <c r="BL2169" i="64"/>
  <c r="BD2100" i="64"/>
  <c r="BD2126" i="64" s="1"/>
  <c r="BD2134" i="64"/>
  <c r="BD2160" i="64" s="1"/>
  <c r="BD2169" i="64"/>
  <c r="AV2100" i="64"/>
  <c r="AV2126" i="64" s="1"/>
  <c r="AV2169" i="64"/>
  <c r="AV2134" i="64"/>
  <c r="AV2160" i="64" s="1"/>
  <c r="AN2100" i="64"/>
  <c r="AN2126" i="64" s="1"/>
  <c r="AN2134" i="64"/>
  <c r="AN2160" i="64" s="1"/>
  <c r="AN2169" i="64"/>
  <c r="AF2100" i="64"/>
  <c r="AF2126" i="64" s="1"/>
  <c r="AF2134" i="64"/>
  <c r="AF2160" i="64" s="1"/>
  <c r="AF2169" i="64"/>
  <c r="X2100" i="64"/>
  <c r="X2126" i="64" s="1"/>
  <c r="X2169" i="64"/>
  <c r="X2134" i="64"/>
  <c r="X2160" i="64" s="1"/>
  <c r="CK2097" i="64"/>
  <c r="CK2166" i="64"/>
  <c r="CK2131" i="64"/>
  <c r="CK2157" i="64" s="1"/>
  <c r="CC2097" i="64"/>
  <c r="CC2166" i="64"/>
  <c r="CC2131" i="64"/>
  <c r="CC2157" i="64" s="1"/>
  <c r="BU2097" i="64"/>
  <c r="BU2166" i="64"/>
  <c r="BU2131" i="64"/>
  <c r="BU2157" i="64" s="1"/>
  <c r="BM2097" i="64"/>
  <c r="BM2166" i="64"/>
  <c r="BM2131" i="64"/>
  <c r="BM2157" i="64" s="1"/>
  <c r="BE2097" i="64"/>
  <c r="BE2166" i="64"/>
  <c r="BE2131" i="64"/>
  <c r="BE2157" i="64" s="1"/>
  <c r="AW2097" i="64"/>
  <c r="AW2166" i="64"/>
  <c r="AW2131" i="64"/>
  <c r="AW2157" i="64" s="1"/>
  <c r="AO2097" i="64"/>
  <c r="AO2166" i="64"/>
  <c r="AO2131" i="64"/>
  <c r="AO2157" i="64" s="1"/>
  <c r="AG2097" i="64"/>
  <c r="AG2166" i="64"/>
  <c r="AG2131" i="64"/>
  <c r="AG2157" i="64" s="1"/>
  <c r="Y2097" i="64"/>
  <c r="Y2166" i="64"/>
  <c r="Y2131" i="64"/>
  <c r="Y2157" i="64" s="1"/>
  <c r="DE2101" i="64"/>
  <c r="DE2135" i="64"/>
  <c r="DE2170" i="64"/>
  <c r="DE2188" i="64" s="1"/>
  <c r="CW2101" i="64"/>
  <c r="CW2135" i="64"/>
  <c r="CW2170" i="64"/>
  <c r="CW2188" i="64" s="1"/>
  <c r="CO2101" i="64"/>
  <c r="CO2135" i="64"/>
  <c r="CO2170" i="64"/>
  <c r="CO2188" i="64" s="1"/>
  <c r="DD2100" i="64"/>
  <c r="DD2134" i="64"/>
  <c r="DD2169" i="64"/>
  <c r="DD2187" i="64" s="1"/>
  <c r="CV2100" i="64"/>
  <c r="CV2134" i="64"/>
  <c r="CV2169" i="64"/>
  <c r="CV2187" i="64" s="1"/>
  <c r="DK2097" i="64"/>
  <c r="DK2166" i="64"/>
  <c r="DK2184" i="64" s="1"/>
  <c r="DK2131" i="64"/>
  <c r="DC2097" i="64"/>
  <c r="DC2166" i="64"/>
  <c r="DC2184" i="64" s="1"/>
  <c r="DC2131" i="64"/>
  <c r="CU2097" i="64"/>
  <c r="CU2166" i="64"/>
  <c r="CU2184" i="64" s="1"/>
  <c r="CU2131" i="64"/>
  <c r="DJ2096" i="64"/>
  <c r="DJ2122" i="64" s="1"/>
  <c r="DJ2165" i="64"/>
  <c r="DJ2130" i="64"/>
  <c r="DJ2156" i="64" s="1"/>
  <c r="DB2096" i="64"/>
  <c r="DB2122" i="64" s="1"/>
  <c r="DB2130" i="64"/>
  <c r="DB2156" i="64" s="1"/>
  <c r="DB2165" i="64"/>
  <c r="CT2096" i="64"/>
  <c r="CT2122" i="64" s="1"/>
  <c r="CT2130" i="64"/>
  <c r="CT2156" i="64" s="1"/>
  <c r="CT2165" i="64"/>
  <c r="BP2096" i="64"/>
  <c r="BP2122" i="64" s="1"/>
  <c r="BP2165" i="64"/>
  <c r="BP2130" i="64"/>
  <c r="CF2101" i="64"/>
  <c r="CF2127" i="64" s="1"/>
  <c r="CF2135" i="64"/>
  <c r="CF2161" i="64" s="1"/>
  <c r="CF2170" i="64"/>
  <c r="AB2101" i="64"/>
  <c r="AB2127" i="64" s="1"/>
  <c r="AB2135" i="64"/>
  <c r="AB2161" i="64" s="1"/>
  <c r="AB2170" i="64"/>
  <c r="BA2100" i="64"/>
  <c r="BA2126" i="64" s="1"/>
  <c r="BA2134" i="64"/>
  <c r="BA2160" i="64" s="1"/>
  <c r="BA2169" i="64"/>
  <c r="BR2097" i="64"/>
  <c r="BR2166" i="64"/>
  <c r="BR2131" i="64"/>
  <c r="BR2157" i="64" s="1"/>
  <c r="V2097" i="64"/>
  <c r="V2166" i="64"/>
  <c r="V2131" i="64"/>
  <c r="V2157" i="64" s="1"/>
  <c r="BN2096" i="64"/>
  <c r="BN2122" i="64" s="1"/>
  <c r="BN2165" i="64"/>
  <c r="BN2130" i="64"/>
  <c r="CK2096" i="64"/>
  <c r="CK2122" i="64" s="1"/>
  <c r="CK2165" i="64"/>
  <c r="CK2130" i="64"/>
  <c r="AW2096" i="64"/>
  <c r="AW2122" i="64" s="1"/>
  <c r="AW2165" i="64"/>
  <c r="AW2130" i="64"/>
  <c r="CC2101" i="64"/>
  <c r="CC2127" i="64" s="1"/>
  <c r="CC2170" i="64"/>
  <c r="CC2135" i="64"/>
  <c r="CC2161" i="64" s="1"/>
  <c r="AO2101" i="64"/>
  <c r="AO2127" i="64" s="1"/>
  <c r="AO2170" i="64"/>
  <c r="AO2135" i="64"/>
  <c r="AO2161" i="64" s="1"/>
  <c r="BV2100" i="64"/>
  <c r="BV2126" i="64" s="1"/>
  <c r="BV2134" i="64"/>
  <c r="BV2160" i="64" s="1"/>
  <c r="BV2169" i="64"/>
  <c r="AP2100" i="64"/>
  <c r="AP2126" i="64" s="1"/>
  <c r="AP2134" i="64"/>
  <c r="AP2160" i="64" s="1"/>
  <c r="AP2169" i="64"/>
  <c r="BW2097" i="64"/>
  <c r="BW2166" i="64"/>
  <c r="BW2131" i="64"/>
  <c r="BW2157" i="64" s="1"/>
  <c r="AQ2097" i="64"/>
  <c r="AQ2166" i="64"/>
  <c r="AQ2131" i="64"/>
  <c r="AQ2157" i="64" s="1"/>
  <c r="CH2096" i="64"/>
  <c r="CH2122" i="64" s="1"/>
  <c r="CH2165" i="64"/>
  <c r="CH2130" i="64"/>
  <c r="BZ2096" i="64"/>
  <c r="BZ2122" i="64" s="1"/>
  <c r="BZ2165" i="64"/>
  <c r="BZ2130" i="64"/>
  <c r="BR2096" i="64"/>
  <c r="BR2122" i="64" s="1"/>
  <c r="BR2165" i="64"/>
  <c r="BR2130" i="64"/>
  <c r="BJ2096" i="64"/>
  <c r="BJ2122" i="64" s="1"/>
  <c r="BJ2165" i="64"/>
  <c r="BJ2130" i="64"/>
  <c r="BB2096" i="64"/>
  <c r="BB2122" i="64" s="1"/>
  <c r="BB2165" i="64"/>
  <c r="BB2130" i="64"/>
  <c r="AT2096" i="64"/>
  <c r="AT2122" i="64" s="1"/>
  <c r="AT2165" i="64"/>
  <c r="AT2130" i="64"/>
  <c r="AL2096" i="64"/>
  <c r="AL2122" i="64" s="1"/>
  <c r="AL2165" i="64"/>
  <c r="AL2130" i="64"/>
  <c r="AD2096" i="64"/>
  <c r="AD2122" i="64" s="1"/>
  <c r="AD2165" i="64"/>
  <c r="AD2130" i="64"/>
  <c r="V2096" i="64"/>
  <c r="V2122" i="64" s="1"/>
  <c r="V2165" i="64"/>
  <c r="V2130" i="64"/>
  <c r="CH2101" i="64"/>
  <c r="CH2127" i="64" s="1"/>
  <c r="CH2170" i="64"/>
  <c r="CH2135" i="64"/>
  <c r="CH2161" i="64" s="1"/>
  <c r="BZ2101" i="64"/>
  <c r="BZ2127" i="64" s="1"/>
  <c r="BZ2170" i="64"/>
  <c r="BZ2135" i="64"/>
  <c r="BZ2161" i="64" s="1"/>
  <c r="BR2101" i="64"/>
  <c r="BR2127" i="64" s="1"/>
  <c r="BR2170" i="64"/>
  <c r="BR2135" i="64"/>
  <c r="BR2161" i="64" s="1"/>
  <c r="BJ2101" i="64"/>
  <c r="BJ2127" i="64" s="1"/>
  <c r="BJ2170" i="64"/>
  <c r="BJ2135" i="64"/>
  <c r="BJ2161" i="64" s="1"/>
  <c r="BB2101" i="64"/>
  <c r="BB2127" i="64" s="1"/>
  <c r="BB2170" i="64"/>
  <c r="BB2135" i="64"/>
  <c r="BB2161" i="64" s="1"/>
  <c r="AT2101" i="64"/>
  <c r="AT2127" i="64" s="1"/>
  <c r="AT2170" i="64"/>
  <c r="AT2135" i="64"/>
  <c r="AT2161" i="64" s="1"/>
  <c r="AL2101" i="64"/>
  <c r="AL2127" i="64" s="1"/>
  <c r="AL2170" i="64"/>
  <c r="AL2135" i="64"/>
  <c r="AL2161" i="64" s="1"/>
  <c r="AD2101" i="64"/>
  <c r="AD2127" i="64" s="1"/>
  <c r="AD2170" i="64"/>
  <c r="AD2135" i="64"/>
  <c r="AD2161" i="64" s="1"/>
  <c r="V2101" i="64"/>
  <c r="V2127" i="64" s="1"/>
  <c r="V2170" i="64"/>
  <c r="V2135" i="64"/>
  <c r="V2161" i="64" s="1"/>
  <c r="CI2100" i="64"/>
  <c r="CI2126" i="64" s="1"/>
  <c r="CI2169" i="64"/>
  <c r="CI2134" i="64"/>
  <c r="CI2160" i="64" s="1"/>
  <c r="CA2100" i="64"/>
  <c r="CA2126" i="64" s="1"/>
  <c r="CA2169" i="64"/>
  <c r="CA2134" i="64"/>
  <c r="CA2160" i="64" s="1"/>
  <c r="BS2100" i="64"/>
  <c r="BS2126" i="64" s="1"/>
  <c r="BS2169" i="64"/>
  <c r="BS2134" i="64"/>
  <c r="BS2160" i="64" s="1"/>
  <c r="BK2100" i="64"/>
  <c r="BK2126" i="64" s="1"/>
  <c r="BK2169" i="64"/>
  <c r="BK2134" i="64"/>
  <c r="BK2160" i="64" s="1"/>
  <c r="BC2100" i="64"/>
  <c r="BC2126" i="64" s="1"/>
  <c r="BC2169" i="64"/>
  <c r="BC2134" i="64"/>
  <c r="BC2160" i="64" s="1"/>
  <c r="AU2100" i="64"/>
  <c r="AU2126" i="64" s="1"/>
  <c r="AU2169" i="64"/>
  <c r="AU2134" i="64"/>
  <c r="AU2160" i="64" s="1"/>
  <c r="AM2100" i="64"/>
  <c r="AM2126" i="64" s="1"/>
  <c r="AM2169" i="64"/>
  <c r="AM2134" i="64"/>
  <c r="AM2160" i="64" s="1"/>
  <c r="AE2100" i="64"/>
  <c r="AE2126" i="64" s="1"/>
  <c r="AE2169" i="64"/>
  <c r="AE2134" i="64"/>
  <c r="AE2160" i="64" s="1"/>
  <c r="W2100" i="64"/>
  <c r="W2126" i="64" s="1"/>
  <c r="W2169" i="64"/>
  <c r="W2134" i="64"/>
  <c r="W2160" i="64" s="1"/>
  <c r="CJ2097" i="64"/>
  <c r="CJ2131" i="64"/>
  <c r="CJ2157" i="64" s="1"/>
  <c r="CJ2166" i="64"/>
  <c r="CB2097" i="64"/>
  <c r="CB2166" i="64"/>
  <c r="CB2131" i="64"/>
  <c r="CB2157" i="64" s="1"/>
  <c r="BT2097" i="64"/>
  <c r="BT2131" i="64"/>
  <c r="BT2157" i="64" s="1"/>
  <c r="BT2166" i="64"/>
  <c r="BL2097" i="64"/>
  <c r="BL2131" i="64"/>
  <c r="BL2157" i="64" s="1"/>
  <c r="BL2166" i="64"/>
  <c r="BD2097" i="64"/>
  <c r="BD2131" i="64"/>
  <c r="BD2157" i="64" s="1"/>
  <c r="BD2166" i="64"/>
  <c r="AV2097" i="64"/>
  <c r="AV2131" i="64"/>
  <c r="AV2157" i="64" s="1"/>
  <c r="AV2166" i="64"/>
  <c r="AN2097" i="64"/>
  <c r="AN2166" i="64"/>
  <c r="AN2131" i="64"/>
  <c r="AN2157" i="64" s="1"/>
  <c r="AF2097" i="64"/>
  <c r="AF2131" i="64"/>
  <c r="AF2157" i="64" s="1"/>
  <c r="AF2166" i="64"/>
  <c r="X2097" i="64"/>
  <c r="X2131" i="64"/>
  <c r="X2157" i="64" s="1"/>
  <c r="X2166" i="64"/>
  <c r="DD2101" i="64"/>
  <c r="DD2135" i="64"/>
  <c r="DD2170" i="64"/>
  <c r="DD2188" i="64" s="1"/>
  <c r="CV2101" i="64"/>
  <c r="CV2135" i="64"/>
  <c r="CV2170" i="64"/>
  <c r="CV2188" i="64" s="1"/>
  <c r="DK2100" i="64"/>
  <c r="DK2169" i="64"/>
  <c r="DK2187" i="64" s="1"/>
  <c r="DK2134" i="64"/>
  <c r="DC2100" i="64"/>
  <c r="DC2169" i="64"/>
  <c r="DC2187" i="64" s="1"/>
  <c r="DC2134" i="64"/>
  <c r="CU2100" i="64"/>
  <c r="CU2169" i="64"/>
  <c r="CU2187" i="64" s="1"/>
  <c r="CU2134" i="64"/>
  <c r="DJ2097" i="64"/>
  <c r="DJ2131" i="64"/>
  <c r="DJ2166" i="64"/>
  <c r="DJ2184" i="64" s="1"/>
  <c r="DB2097" i="64"/>
  <c r="DB2166" i="64"/>
  <c r="DB2184" i="64" s="1"/>
  <c r="DB2131" i="64"/>
  <c r="CT2097" i="64"/>
  <c r="CT2131" i="64"/>
  <c r="CT2166" i="64"/>
  <c r="CT2184" i="64" s="1"/>
  <c r="DI2096" i="64"/>
  <c r="DI2122" i="64" s="1"/>
  <c r="DI2165" i="64"/>
  <c r="DI2130" i="64"/>
  <c r="DI2156" i="64" s="1"/>
  <c r="DA2096" i="64"/>
  <c r="DA2122" i="64" s="1"/>
  <c r="DA2165" i="64"/>
  <c r="DA2130" i="64"/>
  <c r="DA2156" i="64" s="1"/>
  <c r="CS2096" i="64"/>
  <c r="CS2122" i="64" s="1"/>
  <c r="CS2165" i="64"/>
  <c r="CS2130" i="64"/>
  <c r="CS2156" i="64" s="1"/>
  <c r="CF2096" i="64"/>
  <c r="CF2122" i="64" s="1"/>
  <c r="CF2165" i="64"/>
  <c r="CF2130" i="64"/>
  <c r="AB2096" i="64"/>
  <c r="AB2122" i="64" s="1"/>
  <c r="AB2165" i="64"/>
  <c r="AB2130" i="64"/>
  <c r="AZ2101" i="64"/>
  <c r="AZ2127" i="64" s="1"/>
  <c r="AZ2135" i="64"/>
  <c r="AZ2161" i="64" s="1"/>
  <c r="AZ2170" i="64"/>
  <c r="BQ2100" i="64"/>
  <c r="BQ2126" i="64" s="1"/>
  <c r="BQ2134" i="64"/>
  <c r="BQ2160" i="64" s="1"/>
  <c r="BQ2169" i="64"/>
  <c r="U2100" i="64"/>
  <c r="U2126" i="64" s="1"/>
  <c r="U2134" i="64"/>
  <c r="U2160" i="64" s="1"/>
  <c r="U2169" i="64"/>
  <c r="AT2097" i="64"/>
  <c r="AT2166" i="64"/>
  <c r="AT2131" i="64"/>
  <c r="AT2157" i="64" s="1"/>
  <c r="CD2096" i="64"/>
  <c r="CD2122" i="64" s="1"/>
  <c r="CD2130" i="64"/>
  <c r="CD2165" i="64"/>
  <c r="Z2096" i="64"/>
  <c r="Z2122" i="64" s="1"/>
  <c r="Z2165" i="64"/>
  <c r="Z2130" i="64"/>
  <c r="BV2101" i="64"/>
  <c r="BV2127" i="64" s="1"/>
  <c r="BV2135" i="64"/>
  <c r="BV2161" i="64" s="1"/>
  <c r="BV2170" i="64"/>
  <c r="BW2100" i="64"/>
  <c r="BW2126" i="64" s="1"/>
  <c r="BW2134" i="64"/>
  <c r="BW2160" i="64" s="1"/>
  <c r="BW2169" i="64"/>
  <c r="CC2096" i="64"/>
  <c r="CC2122" i="64" s="1"/>
  <c r="CC2165" i="64"/>
  <c r="CC2130" i="64"/>
  <c r="AO2096" i="64"/>
  <c r="AO2122" i="64" s="1"/>
  <c r="AO2165" i="64"/>
  <c r="AO2130" i="64"/>
  <c r="BU2101" i="64"/>
  <c r="BU2127" i="64" s="1"/>
  <c r="BU2170" i="64"/>
  <c r="BU2135" i="64"/>
  <c r="BU2161" i="64" s="1"/>
  <c r="AG2101" i="64"/>
  <c r="AG2127" i="64" s="1"/>
  <c r="AG2170" i="64"/>
  <c r="AG2135" i="64"/>
  <c r="AG2161" i="64" s="1"/>
  <c r="BN2100" i="64"/>
  <c r="BN2126" i="64" s="1"/>
  <c r="BN2134" i="64"/>
  <c r="BN2160" i="64" s="1"/>
  <c r="BN2169" i="64"/>
  <c r="Z2100" i="64"/>
  <c r="Z2126" i="64" s="1"/>
  <c r="Z2134" i="64"/>
  <c r="Z2160" i="64" s="1"/>
  <c r="Z2169" i="64"/>
  <c r="BG2097" i="64"/>
  <c r="BG2166" i="64"/>
  <c r="BG2131" i="64"/>
  <c r="BG2157" i="64" s="1"/>
  <c r="CG2096" i="64"/>
  <c r="CG2122" i="64" s="1"/>
  <c r="CG2165" i="64"/>
  <c r="CG2130" i="64"/>
  <c r="BY2096" i="64"/>
  <c r="BY2122" i="64" s="1"/>
  <c r="BY2165" i="64"/>
  <c r="BY2130" i="64"/>
  <c r="BQ2096" i="64"/>
  <c r="BQ2122" i="64" s="1"/>
  <c r="BQ2165" i="64"/>
  <c r="BQ2130" i="64"/>
  <c r="BI2096" i="64"/>
  <c r="BI2122" i="64" s="1"/>
  <c r="BI2165" i="64"/>
  <c r="BI2130" i="64"/>
  <c r="BA2096" i="64"/>
  <c r="BA2122" i="64" s="1"/>
  <c r="BA2165" i="64"/>
  <c r="BA2130" i="64"/>
  <c r="AS2096" i="64"/>
  <c r="AS2122" i="64" s="1"/>
  <c r="AS2165" i="64"/>
  <c r="AS2130" i="64"/>
  <c r="AK2096" i="64"/>
  <c r="AK2122" i="64" s="1"/>
  <c r="AK2165" i="64"/>
  <c r="AK2130" i="64"/>
  <c r="AC2096" i="64"/>
  <c r="AC2122" i="64" s="1"/>
  <c r="AC2165" i="64"/>
  <c r="AC2130" i="64"/>
  <c r="U2096" i="64"/>
  <c r="U2122" i="64" s="1"/>
  <c r="U2165" i="64"/>
  <c r="U2130" i="64"/>
  <c r="CG2101" i="64"/>
  <c r="CG2127" i="64" s="1"/>
  <c r="CG2135" i="64"/>
  <c r="CG2161" i="64" s="1"/>
  <c r="CG2170" i="64"/>
  <c r="BY2101" i="64"/>
  <c r="BY2127" i="64" s="1"/>
  <c r="BY2135" i="64"/>
  <c r="BY2161" i="64" s="1"/>
  <c r="BY2170" i="64"/>
  <c r="BQ2101" i="64"/>
  <c r="BQ2127" i="64" s="1"/>
  <c r="BQ2135" i="64"/>
  <c r="BQ2161" i="64" s="1"/>
  <c r="BQ2170" i="64"/>
  <c r="BI2101" i="64"/>
  <c r="BI2127" i="64" s="1"/>
  <c r="BI2135" i="64"/>
  <c r="BI2161" i="64" s="1"/>
  <c r="BI2170" i="64"/>
  <c r="BA2101" i="64"/>
  <c r="BA2127" i="64" s="1"/>
  <c r="BA2135" i="64"/>
  <c r="BA2161" i="64" s="1"/>
  <c r="BA2170" i="64"/>
  <c r="AS2101" i="64"/>
  <c r="AS2127" i="64" s="1"/>
  <c r="AS2135" i="64"/>
  <c r="AS2161" i="64" s="1"/>
  <c r="AS2170" i="64"/>
  <c r="AK2101" i="64"/>
  <c r="AK2127" i="64" s="1"/>
  <c r="AK2135" i="64"/>
  <c r="AK2161" i="64" s="1"/>
  <c r="AK2170" i="64"/>
  <c r="AC2101" i="64"/>
  <c r="AC2127" i="64" s="1"/>
  <c r="AC2135" i="64"/>
  <c r="AC2161" i="64" s="1"/>
  <c r="AC2170" i="64"/>
  <c r="U2101" i="64"/>
  <c r="U2127" i="64" s="1"/>
  <c r="U2135" i="64"/>
  <c r="U2161" i="64" s="1"/>
  <c r="U2170" i="64"/>
  <c r="CH2100" i="64"/>
  <c r="CH2126" i="64" s="1"/>
  <c r="CH2169" i="64"/>
  <c r="CH2134" i="64"/>
  <c r="CH2160" i="64" s="1"/>
  <c r="BZ2100" i="64"/>
  <c r="BZ2126" i="64" s="1"/>
  <c r="BZ2169" i="64"/>
  <c r="BZ2134" i="64"/>
  <c r="BZ2160" i="64" s="1"/>
  <c r="BR2100" i="64"/>
  <c r="BR2126" i="64" s="1"/>
  <c r="BR2169" i="64"/>
  <c r="BR2134" i="64"/>
  <c r="BR2160" i="64" s="1"/>
  <c r="BJ2100" i="64"/>
  <c r="BJ2126" i="64" s="1"/>
  <c r="BJ2169" i="64"/>
  <c r="BJ2134" i="64"/>
  <c r="BJ2160" i="64" s="1"/>
  <c r="BB2100" i="64"/>
  <c r="BB2126" i="64" s="1"/>
  <c r="BB2169" i="64"/>
  <c r="BB2134" i="64"/>
  <c r="BB2160" i="64" s="1"/>
  <c r="AT2100" i="64"/>
  <c r="AT2126" i="64" s="1"/>
  <c r="AT2169" i="64"/>
  <c r="AT2134" i="64"/>
  <c r="AT2160" i="64" s="1"/>
  <c r="AL2100" i="64"/>
  <c r="AL2126" i="64" s="1"/>
  <c r="AL2169" i="64"/>
  <c r="AL2134" i="64"/>
  <c r="AL2160" i="64" s="1"/>
  <c r="AD2100" i="64"/>
  <c r="AD2126" i="64" s="1"/>
  <c r="AD2169" i="64"/>
  <c r="AD2134" i="64"/>
  <c r="AD2160" i="64" s="1"/>
  <c r="V2100" i="64"/>
  <c r="V2126" i="64" s="1"/>
  <c r="V2169" i="64"/>
  <c r="V2134" i="64"/>
  <c r="V2160" i="64" s="1"/>
  <c r="CI2097" i="64"/>
  <c r="CI2166" i="64"/>
  <c r="CI2131" i="64"/>
  <c r="CI2157" i="64" s="1"/>
  <c r="CA2097" i="64"/>
  <c r="CA2166" i="64"/>
  <c r="CA2131" i="64"/>
  <c r="CA2157" i="64" s="1"/>
  <c r="BS2097" i="64"/>
  <c r="BS2166" i="64"/>
  <c r="BS2131" i="64"/>
  <c r="BS2157" i="64" s="1"/>
  <c r="BK2097" i="64"/>
  <c r="BK2166" i="64"/>
  <c r="BK2131" i="64"/>
  <c r="BK2157" i="64" s="1"/>
  <c r="BC2097" i="64"/>
  <c r="BC2166" i="64"/>
  <c r="BC2131" i="64"/>
  <c r="BC2157" i="64" s="1"/>
  <c r="AU2097" i="64"/>
  <c r="AU2166" i="64"/>
  <c r="AU2131" i="64"/>
  <c r="AU2157" i="64" s="1"/>
  <c r="AM2097" i="64"/>
  <c r="AM2166" i="64"/>
  <c r="AM2131" i="64"/>
  <c r="AM2157" i="64" s="1"/>
  <c r="AE2097" i="64"/>
  <c r="AE2166" i="64"/>
  <c r="AE2131" i="64"/>
  <c r="AE2157" i="64" s="1"/>
  <c r="W2097" i="64"/>
  <c r="W2166" i="64"/>
  <c r="W2131" i="64"/>
  <c r="W2157" i="64" s="1"/>
  <c r="DK2101" i="64"/>
  <c r="DK2170" i="64"/>
  <c r="DK2188" i="64" s="1"/>
  <c r="DK2135" i="64"/>
  <c r="DC2101" i="64"/>
  <c r="DC2170" i="64"/>
  <c r="DC2188" i="64" s="1"/>
  <c r="DC2135" i="64"/>
  <c r="CU2101" i="64"/>
  <c r="CU2170" i="64"/>
  <c r="CU2188" i="64" s="1"/>
  <c r="CU2135" i="64"/>
  <c r="DJ2100" i="64"/>
  <c r="DJ2169" i="64"/>
  <c r="DJ2187" i="64" s="1"/>
  <c r="DJ2134" i="64"/>
  <c r="DB2100" i="64"/>
  <c r="DB2134" i="64"/>
  <c r="DB2169" i="64"/>
  <c r="DB2187" i="64" s="1"/>
  <c r="CT2100" i="64"/>
  <c r="CT2134" i="64"/>
  <c r="CT2169" i="64"/>
  <c r="CT2187" i="64" s="1"/>
  <c r="DI2097" i="64"/>
  <c r="DI2166" i="64"/>
  <c r="DI2184" i="64" s="1"/>
  <c r="DI2131" i="64"/>
  <c r="DA2097" i="64"/>
  <c r="DA2166" i="64"/>
  <c r="DA2184" i="64" s="1"/>
  <c r="DA2131" i="64"/>
  <c r="CS2097" i="64"/>
  <c r="CS2166" i="64"/>
  <c r="CS2184" i="64" s="1"/>
  <c r="CS2131" i="64"/>
  <c r="DH2096" i="64"/>
  <c r="DH2122" i="64" s="1"/>
  <c r="DH2165" i="64"/>
  <c r="DH2130" i="64"/>
  <c r="DH2156" i="64" s="1"/>
  <c r="CZ2096" i="64"/>
  <c r="CZ2122" i="64" s="1"/>
  <c r="CZ2165" i="64"/>
  <c r="CZ2130" i="64"/>
  <c r="CZ2156" i="64" s="1"/>
  <c r="CR2096" i="64"/>
  <c r="CR2122" i="64" s="1"/>
  <c r="CR2165" i="64"/>
  <c r="CR2130" i="64"/>
  <c r="CR2156" i="64" s="1"/>
  <c r="BA2033" i="64"/>
  <c r="BA2045" i="64" s="1"/>
  <c r="BA2054" i="64"/>
  <c r="BA2066" i="64" s="1"/>
  <c r="CL2033" i="64"/>
  <c r="CL2045" i="64" s="1"/>
  <c r="CL2054" i="64"/>
  <c r="CL2066" i="64" s="1"/>
  <c r="CD2033" i="64"/>
  <c r="CD2045" i="64" s="1"/>
  <c r="CD2054" i="64"/>
  <c r="CD2066" i="64" s="1"/>
  <c r="BV2033" i="64"/>
  <c r="BV2045" i="64" s="1"/>
  <c r="BV2054" i="64"/>
  <c r="BV2066" i="64" s="1"/>
  <c r="BN2033" i="64"/>
  <c r="BN2045" i="64" s="1"/>
  <c r="BN2054" i="64"/>
  <c r="BN2066" i="64" s="1"/>
  <c r="BF2033" i="64"/>
  <c r="BF2045" i="64" s="1"/>
  <c r="BF2054" i="64"/>
  <c r="BF2066" i="64" s="1"/>
  <c r="AX2033" i="64"/>
  <c r="AX2045" i="64" s="1"/>
  <c r="AX2054" i="64"/>
  <c r="AX2066" i="64" s="1"/>
  <c r="AP2033" i="64"/>
  <c r="AP2045" i="64" s="1"/>
  <c r="AP2054" i="64"/>
  <c r="AP2066" i="64" s="1"/>
  <c r="AH2033" i="64"/>
  <c r="AH2045" i="64" s="1"/>
  <c r="AH2054" i="64"/>
  <c r="AH2066" i="64" s="1"/>
  <c r="Z2033" i="64"/>
  <c r="Z2045" i="64" s="1"/>
  <c r="Z2054" i="64"/>
  <c r="Z2066" i="64" s="1"/>
  <c r="CL2038" i="64"/>
  <c r="CL2059" i="64"/>
  <c r="CD2038" i="64"/>
  <c r="CD2059" i="64"/>
  <c r="BV2038" i="64"/>
  <c r="BV2059" i="64"/>
  <c r="BN2038" i="64"/>
  <c r="BN2059" i="64"/>
  <c r="BF2038" i="64"/>
  <c r="BF2059" i="64"/>
  <c r="AX2038" i="64"/>
  <c r="AX2059" i="64"/>
  <c r="AP2038" i="64"/>
  <c r="AP2059" i="64"/>
  <c r="AH2038" i="64"/>
  <c r="AH2059" i="64"/>
  <c r="Z2038" i="64"/>
  <c r="Z2059" i="64"/>
  <c r="CE2037" i="64"/>
  <c r="CE2058" i="64"/>
  <c r="BW2037" i="64"/>
  <c r="BW2058" i="64"/>
  <c r="BO2037" i="64"/>
  <c r="BO2058" i="64"/>
  <c r="BG2037" i="64"/>
  <c r="BG2058" i="64"/>
  <c r="AY2037" i="64"/>
  <c r="AY2058" i="64"/>
  <c r="AQ2037" i="64"/>
  <c r="AQ2058" i="64"/>
  <c r="AI2037" i="64"/>
  <c r="AI2058" i="64"/>
  <c r="AA2037" i="64"/>
  <c r="AA2058" i="64"/>
  <c r="S2037" i="64"/>
  <c r="S2058" i="64"/>
  <c r="CF2034" i="64"/>
  <c r="CF2046" i="64" s="1"/>
  <c r="CF2055" i="64"/>
  <c r="BX2034" i="64"/>
  <c r="BX2046" i="64" s="1"/>
  <c r="BX2055" i="64"/>
  <c r="BP2034" i="64"/>
  <c r="BP2046" i="64" s="1"/>
  <c r="BP2055" i="64"/>
  <c r="BH2034" i="64"/>
  <c r="BH2046" i="64" s="1"/>
  <c r="BH2055" i="64"/>
  <c r="AZ2034" i="64"/>
  <c r="AZ2046" i="64" s="1"/>
  <c r="AZ2055" i="64"/>
  <c r="AR2034" i="64"/>
  <c r="AR2046" i="64" s="1"/>
  <c r="AR2055" i="64"/>
  <c r="AJ2034" i="64"/>
  <c r="AJ2046" i="64" s="1"/>
  <c r="AJ2055" i="64"/>
  <c r="AB2034" i="64"/>
  <c r="AB2046" i="64" s="1"/>
  <c r="AB2055" i="64"/>
  <c r="T2034" i="64"/>
  <c r="T2046" i="64" s="1"/>
  <c r="T2055" i="64"/>
  <c r="DF2038" i="64"/>
  <c r="DF2059" i="64"/>
  <c r="CX2038" i="64"/>
  <c r="CX2059" i="64"/>
  <c r="CP2038" i="64"/>
  <c r="CP2059" i="64"/>
  <c r="DF2037" i="64"/>
  <c r="DF2058" i="64"/>
  <c r="CX2037" i="64"/>
  <c r="CX2058" i="64"/>
  <c r="CP2037" i="64"/>
  <c r="CP2058" i="64"/>
  <c r="DF2034" i="64"/>
  <c r="DF2046" i="64" s="1"/>
  <c r="DF2055" i="64"/>
  <c r="CX2034" i="64"/>
  <c r="CX2046" i="64" s="1"/>
  <c r="CX2055" i="64"/>
  <c r="CP2034" i="64"/>
  <c r="CP2046" i="64" s="1"/>
  <c r="CP2055" i="64"/>
  <c r="DF2033" i="64"/>
  <c r="DF2045" i="64" s="1"/>
  <c r="DF2054" i="64"/>
  <c r="DF2066" i="64" s="1"/>
  <c r="CX2033" i="64"/>
  <c r="CX2045" i="64" s="1"/>
  <c r="CX2054" i="64"/>
  <c r="CX2066" i="64" s="1"/>
  <c r="CP2033" i="64"/>
  <c r="CP2045" i="64" s="1"/>
  <c r="CP2054" i="64"/>
  <c r="CP2066" i="64" s="1"/>
  <c r="BI2033" i="64"/>
  <c r="BI2045" i="64" s="1"/>
  <c r="BI2054" i="64"/>
  <c r="BI2066" i="64" s="1"/>
  <c r="CK2033" i="64"/>
  <c r="CK2045" i="64" s="1"/>
  <c r="CK2054" i="64"/>
  <c r="CK2066" i="64" s="1"/>
  <c r="CC2033" i="64"/>
  <c r="CC2045" i="64" s="1"/>
  <c r="CC2054" i="64"/>
  <c r="CC2066" i="64" s="1"/>
  <c r="BU2033" i="64"/>
  <c r="BU2045" i="64" s="1"/>
  <c r="BU2054" i="64"/>
  <c r="BU2066" i="64" s="1"/>
  <c r="BM2033" i="64"/>
  <c r="BM2045" i="64" s="1"/>
  <c r="BM2054" i="64"/>
  <c r="BM2066" i="64" s="1"/>
  <c r="BE2033" i="64"/>
  <c r="BE2045" i="64" s="1"/>
  <c r="BE2054" i="64"/>
  <c r="BE2066" i="64" s="1"/>
  <c r="AW2033" i="64"/>
  <c r="AW2045" i="64" s="1"/>
  <c r="AW2054" i="64"/>
  <c r="AW2066" i="64" s="1"/>
  <c r="AO2033" i="64"/>
  <c r="AO2045" i="64" s="1"/>
  <c r="AO2054" i="64"/>
  <c r="AO2066" i="64" s="1"/>
  <c r="AG2033" i="64"/>
  <c r="AG2045" i="64" s="1"/>
  <c r="AG2054" i="64"/>
  <c r="AG2066" i="64" s="1"/>
  <c r="Y2033" i="64"/>
  <c r="Y2045" i="64" s="1"/>
  <c r="Y2054" i="64"/>
  <c r="Y2066" i="64" s="1"/>
  <c r="CK2038" i="64"/>
  <c r="CK2059" i="64"/>
  <c r="CC2038" i="64"/>
  <c r="CC2059" i="64"/>
  <c r="BU2038" i="64"/>
  <c r="BU2059" i="64"/>
  <c r="BM2038" i="64"/>
  <c r="BM2059" i="64"/>
  <c r="BE2038" i="64"/>
  <c r="BE2059" i="64"/>
  <c r="AW2038" i="64"/>
  <c r="AW2059" i="64"/>
  <c r="AO2038" i="64"/>
  <c r="AO2059" i="64"/>
  <c r="AG2038" i="64"/>
  <c r="AG2059" i="64"/>
  <c r="Y2038" i="64"/>
  <c r="Y2059" i="64"/>
  <c r="CL2037" i="64"/>
  <c r="CL2058" i="64"/>
  <c r="CD2037" i="64"/>
  <c r="CD2058" i="64"/>
  <c r="BV2037" i="64"/>
  <c r="BV2058" i="64"/>
  <c r="BN2037" i="64"/>
  <c r="BN2058" i="64"/>
  <c r="BF2037" i="64"/>
  <c r="BF2058" i="64"/>
  <c r="AX2037" i="64"/>
  <c r="AX2058" i="64"/>
  <c r="AP2037" i="64"/>
  <c r="AP2058" i="64"/>
  <c r="AH2037" i="64"/>
  <c r="AH2058" i="64"/>
  <c r="Z2037" i="64"/>
  <c r="Z2058" i="64"/>
  <c r="CE2034" i="64"/>
  <c r="CE2046" i="64" s="1"/>
  <c r="CE2055" i="64"/>
  <c r="BW2034" i="64"/>
  <c r="BW2046" i="64" s="1"/>
  <c r="BW2055" i="64"/>
  <c r="BO2034" i="64"/>
  <c r="BO2046" i="64" s="1"/>
  <c r="BO2055" i="64"/>
  <c r="BG2034" i="64"/>
  <c r="BG2046" i="64" s="1"/>
  <c r="BG2055" i="64"/>
  <c r="AY2034" i="64"/>
  <c r="AY2046" i="64" s="1"/>
  <c r="AY2055" i="64"/>
  <c r="AQ2034" i="64"/>
  <c r="AQ2046" i="64" s="1"/>
  <c r="AQ2055" i="64"/>
  <c r="AI2034" i="64"/>
  <c r="AI2046" i="64" s="1"/>
  <c r="AI2055" i="64"/>
  <c r="AA2034" i="64"/>
  <c r="AA2046" i="64" s="1"/>
  <c r="AA2055" i="64"/>
  <c r="S2034" i="64"/>
  <c r="S2046" i="64" s="1"/>
  <c r="S2055" i="64"/>
  <c r="DE2038" i="64"/>
  <c r="DE2059" i="64"/>
  <c r="CW2038" i="64"/>
  <c r="CW2059" i="64"/>
  <c r="CO2038" i="64"/>
  <c r="CO2059" i="64"/>
  <c r="DE2037" i="64"/>
  <c r="DE2058" i="64"/>
  <c r="CW2037" i="64"/>
  <c r="CW2058" i="64"/>
  <c r="CO2037" i="64"/>
  <c r="CO2058" i="64"/>
  <c r="DE2034" i="64"/>
  <c r="DE2046" i="64" s="1"/>
  <c r="DE2055" i="64"/>
  <c r="CW2034" i="64"/>
  <c r="CW2046" i="64" s="1"/>
  <c r="CW2055" i="64"/>
  <c r="CO2034" i="64"/>
  <c r="CO2046" i="64" s="1"/>
  <c r="CO2055" i="64"/>
  <c r="DE2033" i="64"/>
  <c r="DE2045" i="64" s="1"/>
  <c r="DE2054" i="64"/>
  <c r="DE2066" i="64" s="1"/>
  <c r="CW2033" i="64"/>
  <c r="CW2045" i="64" s="1"/>
  <c r="CW2054" i="64"/>
  <c r="CW2066" i="64" s="1"/>
  <c r="CO2033" i="64"/>
  <c r="CO2045" i="64" s="1"/>
  <c r="CO2054" i="64"/>
  <c r="CO2066" i="64" s="1"/>
  <c r="CG2033" i="64"/>
  <c r="CG2045" i="64" s="1"/>
  <c r="CG2054" i="64"/>
  <c r="CG2066" i="64" s="1"/>
  <c r="AC2033" i="64"/>
  <c r="AC2045" i="64" s="1"/>
  <c r="AC2054" i="64"/>
  <c r="AC2066" i="64" s="1"/>
  <c r="CJ2033" i="64"/>
  <c r="CJ2045" i="64" s="1"/>
  <c r="CJ2054" i="64"/>
  <c r="CJ2066" i="64" s="1"/>
  <c r="CB2033" i="64"/>
  <c r="CB2045" i="64" s="1"/>
  <c r="CB2054" i="64"/>
  <c r="CB2066" i="64" s="1"/>
  <c r="BT2033" i="64"/>
  <c r="BT2045" i="64" s="1"/>
  <c r="BT2054" i="64"/>
  <c r="BT2066" i="64" s="1"/>
  <c r="BL2033" i="64"/>
  <c r="BL2045" i="64" s="1"/>
  <c r="BL2054" i="64"/>
  <c r="BL2066" i="64" s="1"/>
  <c r="BD2033" i="64"/>
  <c r="BD2045" i="64" s="1"/>
  <c r="BD2054" i="64"/>
  <c r="BD2066" i="64" s="1"/>
  <c r="AV2033" i="64"/>
  <c r="AV2045" i="64" s="1"/>
  <c r="AV2054" i="64"/>
  <c r="AV2066" i="64" s="1"/>
  <c r="AN2033" i="64"/>
  <c r="AN2045" i="64" s="1"/>
  <c r="AN2054" i="64"/>
  <c r="AN2066" i="64" s="1"/>
  <c r="AF2033" i="64"/>
  <c r="AF2045" i="64" s="1"/>
  <c r="AF2054" i="64"/>
  <c r="AF2066" i="64" s="1"/>
  <c r="X2033" i="64"/>
  <c r="X2045" i="64" s="1"/>
  <c r="X2054" i="64"/>
  <c r="X2066" i="64" s="1"/>
  <c r="CJ2038" i="64"/>
  <c r="CJ2059" i="64"/>
  <c r="CB2038" i="64"/>
  <c r="CB2059" i="64"/>
  <c r="BT2038" i="64"/>
  <c r="BT2059" i="64"/>
  <c r="BL2038" i="64"/>
  <c r="BL2059" i="64"/>
  <c r="BD2038" i="64"/>
  <c r="BD2059" i="64"/>
  <c r="AV2038" i="64"/>
  <c r="AV2059" i="64"/>
  <c r="AN2038" i="64"/>
  <c r="AN2059" i="64"/>
  <c r="AF2038" i="64"/>
  <c r="AF2059" i="64"/>
  <c r="X2038" i="64"/>
  <c r="X2059" i="64"/>
  <c r="CK2037" i="64"/>
  <c r="CK2058" i="64"/>
  <c r="CC2037" i="64"/>
  <c r="CC2058" i="64"/>
  <c r="BU2037" i="64"/>
  <c r="BU2058" i="64"/>
  <c r="BM2037" i="64"/>
  <c r="BM2058" i="64"/>
  <c r="BE2037" i="64"/>
  <c r="BE2058" i="64"/>
  <c r="AW2037" i="64"/>
  <c r="AW2058" i="64"/>
  <c r="AO2037" i="64"/>
  <c r="AO2058" i="64"/>
  <c r="AG2037" i="64"/>
  <c r="AG2058" i="64"/>
  <c r="Y2037" i="64"/>
  <c r="Y2058" i="64"/>
  <c r="CL2034" i="64"/>
  <c r="CL2046" i="64" s="1"/>
  <c r="CL2055" i="64"/>
  <c r="CD2034" i="64"/>
  <c r="CD2046" i="64" s="1"/>
  <c r="CD2055" i="64"/>
  <c r="BV2034" i="64"/>
  <c r="BV2046" i="64" s="1"/>
  <c r="BV2055" i="64"/>
  <c r="BN2034" i="64"/>
  <c r="BN2046" i="64" s="1"/>
  <c r="BN2055" i="64"/>
  <c r="BF2034" i="64"/>
  <c r="BF2046" i="64" s="1"/>
  <c r="BF2055" i="64"/>
  <c r="AX2034" i="64"/>
  <c r="AX2046" i="64" s="1"/>
  <c r="AX2055" i="64"/>
  <c r="AP2034" i="64"/>
  <c r="AP2046" i="64" s="1"/>
  <c r="AP2055" i="64"/>
  <c r="AH2034" i="64"/>
  <c r="AH2046" i="64" s="1"/>
  <c r="AH2055" i="64"/>
  <c r="Z2034" i="64"/>
  <c r="Z2046" i="64" s="1"/>
  <c r="Z2055" i="64"/>
  <c r="DD2038" i="64"/>
  <c r="DD2059" i="64"/>
  <c r="CV2038" i="64"/>
  <c r="CV2059" i="64"/>
  <c r="DD2037" i="64"/>
  <c r="DD2058" i="64"/>
  <c r="CV2037" i="64"/>
  <c r="CV2058" i="64"/>
  <c r="DD2034" i="64"/>
  <c r="DD2046" i="64" s="1"/>
  <c r="DD2055" i="64"/>
  <c r="CV2034" i="64"/>
  <c r="CV2046" i="64" s="1"/>
  <c r="CV2055" i="64"/>
  <c r="DD2033" i="64"/>
  <c r="DD2045" i="64" s="1"/>
  <c r="DD2054" i="64"/>
  <c r="DD2066" i="64" s="1"/>
  <c r="CV2033" i="64"/>
  <c r="CV2045" i="64" s="1"/>
  <c r="CV2054" i="64"/>
  <c r="CV2066" i="64" s="1"/>
  <c r="CI2033" i="64"/>
  <c r="CI2045" i="64" s="1"/>
  <c r="CI2054" i="64"/>
  <c r="CI2066" i="64" s="1"/>
  <c r="CA2033" i="64"/>
  <c r="CA2045" i="64" s="1"/>
  <c r="CA2054" i="64"/>
  <c r="CA2066" i="64" s="1"/>
  <c r="BS2033" i="64"/>
  <c r="BS2045" i="64" s="1"/>
  <c r="BS2054" i="64"/>
  <c r="BS2066" i="64" s="1"/>
  <c r="BK2033" i="64"/>
  <c r="BK2045" i="64" s="1"/>
  <c r="BK2054" i="64"/>
  <c r="BK2066" i="64" s="1"/>
  <c r="BC2033" i="64"/>
  <c r="BC2045" i="64" s="1"/>
  <c r="BC2054" i="64"/>
  <c r="BC2066" i="64" s="1"/>
  <c r="AU2033" i="64"/>
  <c r="AU2045" i="64" s="1"/>
  <c r="AU2054" i="64"/>
  <c r="AU2066" i="64" s="1"/>
  <c r="AM2033" i="64"/>
  <c r="AM2045" i="64" s="1"/>
  <c r="AM2054" i="64"/>
  <c r="AM2066" i="64" s="1"/>
  <c r="AE2033" i="64"/>
  <c r="AE2045" i="64" s="1"/>
  <c r="AE2054" i="64"/>
  <c r="AE2066" i="64" s="1"/>
  <c r="W2033" i="64"/>
  <c r="W2045" i="64" s="1"/>
  <c r="W2054" i="64"/>
  <c r="W2066" i="64" s="1"/>
  <c r="CI2038" i="64"/>
  <c r="CI2059" i="64"/>
  <c r="CA2038" i="64"/>
  <c r="CA2059" i="64"/>
  <c r="BS2038" i="64"/>
  <c r="BS2059" i="64"/>
  <c r="BK2038" i="64"/>
  <c r="BK2059" i="64"/>
  <c r="BC2038" i="64"/>
  <c r="BC2059" i="64"/>
  <c r="AU2038" i="64"/>
  <c r="AU2059" i="64"/>
  <c r="AM2038" i="64"/>
  <c r="AM2059" i="64"/>
  <c r="AE2038" i="64"/>
  <c r="AE2059" i="64"/>
  <c r="W2038" i="64"/>
  <c r="W2059" i="64"/>
  <c r="CJ2037" i="64"/>
  <c r="CJ2058" i="64"/>
  <c r="CB2037" i="64"/>
  <c r="CB2058" i="64"/>
  <c r="BT2037" i="64"/>
  <c r="BT2058" i="64"/>
  <c r="BL2037" i="64"/>
  <c r="BL2058" i="64"/>
  <c r="BD2037" i="64"/>
  <c r="BD2058" i="64"/>
  <c r="AV2037" i="64"/>
  <c r="AV2058" i="64"/>
  <c r="AN2037" i="64"/>
  <c r="AN2058" i="64"/>
  <c r="AF2037" i="64"/>
  <c r="AF2058" i="64"/>
  <c r="X2037" i="64"/>
  <c r="X2058" i="64"/>
  <c r="CK2034" i="64"/>
  <c r="CK2046" i="64" s="1"/>
  <c r="CK2055" i="64"/>
  <c r="CC2034" i="64"/>
  <c r="CC2046" i="64" s="1"/>
  <c r="CC2055" i="64"/>
  <c r="BU2034" i="64"/>
  <c r="BU2046" i="64" s="1"/>
  <c r="BU2055" i="64"/>
  <c r="BM2034" i="64"/>
  <c r="BM2046" i="64" s="1"/>
  <c r="BM2055" i="64"/>
  <c r="BE2034" i="64"/>
  <c r="BE2046" i="64" s="1"/>
  <c r="BE2055" i="64"/>
  <c r="AW2034" i="64"/>
  <c r="AW2046" i="64" s="1"/>
  <c r="AW2055" i="64"/>
  <c r="AO2034" i="64"/>
  <c r="AO2046" i="64" s="1"/>
  <c r="AO2055" i="64"/>
  <c r="AG2034" i="64"/>
  <c r="AG2046" i="64" s="1"/>
  <c r="AG2055" i="64"/>
  <c r="Y2034" i="64"/>
  <c r="Y2046" i="64" s="1"/>
  <c r="Y2055" i="64"/>
  <c r="DK2038" i="64"/>
  <c r="DK2059" i="64"/>
  <c r="DC2038" i="64"/>
  <c r="DC2059" i="64"/>
  <c r="CU2038" i="64"/>
  <c r="CU2059" i="64"/>
  <c r="DK2037" i="64"/>
  <c r="DK2058" i="64"/>
  <c r="DC2037" i="64"/>
  <c r="DC2058" i="64"/>
  <c r="CU2037" i="64"/>
  <c r="CU2058" i="64"/>
  <c r="DK2034" i="64"/>
  <c r="DK2046" i="64" s="1"/>
  <c r="DK2055" i="64"/>
  <c r="DC2034" i="64"/>
  <c r="DC2046" i="64" s="1"/>
  <c r="DC2055" i="64"/>
  <c r="CU2034" i="64"/>
  <c r="CU2046" i="64" s="1"/>
  <c r="CU2055" i="64"/>
  <c r="DK2033" i="64"/>
  <c r="DK2045" i="64" s="1"/>
  <c r="DK2054" i="64"/>
  <c r="DK2066" i="64" s="1"/>
  <c r="DC2033" i="64"/>
  <c r="DC2045" i="64" s="1"/>
  <c r="DC2054" i="64"/>
  <c r="DC2066" i="64" s="1"/>
  <c r="CU2033" i="64"/>
  <c r="CU2045" i="64" s="1"/>
  <c r="CU2054" i="64"/>
  <c r="CU2066" i="64" s="1"/>
  <c r="CH2033" i="64"/>
  <c r="CH2045" i="64" s="1"/>
  <c r="CH2054" i="64"/>
  <c r="CH2066" i="64" s="1"/>
  <c r="BZ2033" i="64"/>
  <c r="BZ2045" i="64" s="1"/>
  <c r="BZ2054" i="64"/>
  <c r="BZ2066" i="64" s="1"/>
  <c r="BR2033" i="64"/>
  <c r="BR2045" i="64" s="1"/>
  <c r="BR2054" i="64"/>
  <c r="BR2066" i="64" s="1"/>
  <c r="BJ2033" i="64"/>
  <c r="BJ2045" i="64" s="1"/>
  <c r="BJ2054" i="64"/>
  <c r="BJ2066" i="64" s="1"/>
  <c r="BB2033" i="64"/>
  <c r="BB2045" i="64" s="1"/>
  <c r="BB2054" i="64"/>
  <c r="BB2066" i="64" s="1"/>
  <c r="AT2033" i="64"/>
  <c r="AT2045" i="64" s="1"/>
  <c r="AT2054" i="64"/>
  <c r="AT2066" i="64" s="1"/>
  <c r="AL2033" i="64"/>
  <c r="AL2045" i="64" s="1"/>
  <c r="AL2054" i="64"/>
  <c r="AL2066" i="64" s="1"/>
  <c r="AD2033" i="64"/>
  <c r="AD2045" i="64" s="1"/>
  <c r="AD2054" i="64"/>
  <c r="AD2066" i="64" s="1"/>
  <c r="V2033" i="64"/>
  <c r="V2045" i="64" s="1"/>
  <c r="V2054" i="64"/>
  <c r="V2066" i="64" s="1"/>
  <c r="CH2038" i="64"/>
  <c r="CH2059" i="64"/>
  <c r="BZ2038" i="64"/>
  <c r="BZ2059" i="64"/>
  <c r="BR2038" i="64"/>
  <c r="BR2059" i="64"/>
  <c r="BJ2038" i="64"/>
  <c r="BJ2059" i="64"/>
  <c r="BB2038" i="64"/>
  <c r="BB2059" i="64"/>
  <c r="AT2038" i="64"/>
  <c r="AT2059" i="64"/>
  <c r="AL2038" i="64"/>
  <c r="AL2059" i="64"/>
  <c r="AD2038" i="64"/>
  <c r="AD2059" i="64"/>
  <c r="V2038" i="64"/>
  <c r="V2059" i="64"/>
  <c r="CI2037" i="64"/>
  <c r="CI2058" i="64"/>
  <c r="CA2037" i="64"/>
  <c r="CA2058" i="64"/>
  <c r="BS2037" i="64"/>
  <c r="BS2058" i="64"/>
  <c r="BK2037" i="64"/>
  <c r="BK2058" i="64"/>
  <c r="BC2037" i="64"/>
  <c r="BC2058" i="64"/>
  <c r="AU2037" i="64"/>
  <c r="AU2058" i="64"/>
  <c r="AM2037" i="64"/>
  <c r="AM2058" i="64"/>
  <c r="AE2037" i="64"/>
  <c r="AE2058" i="64"/>
  <c r="W2037" i="64"/>
  <c r="W2058" i="64"/>
  <c r="CJ2034" i="64"/>
  <c r="CJ2046" i="64" s="1"/>
  <c r="CJ2055" i="64"/>
  <c r="CB2034" i="64"/>
  <c r="CB2046" i="64" s="1"/>
  <c r="CB2055" i="64"/>
  <c r="BT2034" i="64"/>
  <c r="BT2046" i="64" s="1"/>
  <c r="BT2055" i="64"/>
  <c r="BL2034" i="64"/>
  <c r="BL2046" i="64" s="1"/>
  <c r="BL2055" i="64"/>
  <c r="BD2034" i="64"/>
  <c r="BD2046" i="64" s="1"/>
  <c r="BD2055" i="64"/>
  <c r="AV2034" i="64"/>
  <c r="AV2046" i="64" s="1"/>
  <c r="AV2055" i="64"/>
  <c r="AN2034" i="64"/>
  <c r="AN2046" i="64" s="1"/>
  <c r="AN2055" i="64"/>
  <c r="AF2034" i="64"/>
  <c r="AF2046" i="64" s="1"/>
  <c r="AF2055" i="64"/>
  <c r="X2034" i="64"/>
  <c r="X2046" i="64" s="1"/>
  <c r="X2055" i="64"/>
  <c r="DJ2038" i="64"/>
  <c r="DJ2059" i="64"/>
  <c r="DB2038" i="64"/>
  <c r="DB2059" i="64"/>
  <c r="CT2038" i="64"/>
  <c r="CT2059" i="64"/>
  <c r="DJ2037" i="64"/>
  <c r="DJ2058" i="64"/>
  <c r="DB2037" i="64"/>
  <c r="DB2058" i="64"/>
  <c r="CT2037" i="64"/>
  <c r="CT2058" i="64"/>
  <c r="DJ2034" i="64"/>
  <c r="DJ2046" i="64" s="1"/>
  <c r="DJ2055" i="64"/>
  <c r="DB2034" i="64"/>
  <c r="DB2046" i="64" s="1"/>
  <c r="DB2055" i="64"/>
  <c r="CT2034" i="64"/>
  <c r="CT2046" i="64" s="1"/>
  <c r="CT2055" i="64"/>
  <c r="DJ2033" i="64"/>
  <c r="DJ2045" i="64" s="1"/>
  <c r="DJ2054" i="64"/>
  <c r="DJ2066" i="64" s="1"/>
  <c r="DB2033" i="64"/>
  <c r="DB2045" i="64" s="1"/>
  <c r="DB2054" i="64"/>
  <c r="DB2066" i="64" s="1"/>
  <c r="CT2033" i="64"/>
  <c r="CT2045" i="64" s="1"/>
  <c r="CT2054" i="64"/>
  <c r="CT2066" i="64" s="1"/>
  <c r="BY2033" i="64"/>
  <c r="BY2045" i="64" s="1"/>
  <c r="BY2054" i="64"/>
  <c r="BY2066" i="64" s="1"/>
  <c r="BQ2033" i="64"/>
  <c r="BQ2045" i="64" s="1"/>
  <c r="BQ2054" i="64"/>
  <c r="BQ2066" i="64" s="1"/>
  <c r="AS2033" i="64"/>
  <c r="AS2045" i="64" s="1"/>
  <c r="AS2054" i="64"/>
  <c r="AS2066" i="64" s="1"/>
  <c r="CG2038" i="64"/>
  <c r="CG2059" i="64"/>
  <c r="BY2038" i="64"/>
  <c r="BY2059" i="64"/>
  <c r="BQ2038" i="64"/>
  <c r="BQ2059" i="64"/>
  <c r="BI2038" i="64"/>
  <c r="BI2059" i="64"/>
  <c r="BA2038" i="64"/>
  <c r="BA2059" i="64"/>
  <c r="AS2038" i="64"/>
  <c r="AS2059" i="64"/>
  <c r="AK2038" i="64"/>
  <c r="AK2059" i="64"/>
  <c r="AC2038" i="64"/>
  <c r="AC2059" i="64"/>
  <c r="U2038" i="64"/>
  <c r="U2059" i="64"/>
  <c r="CH2037" i="64"/>
  <c r="CH2058" i="64"/>
  <c r="BZ2037" i="64"/>
  <c r="BZ2058" i="64"/>
  <c r="BR2037" i="64"/>
  <c r="BR2058" i="64"/>
  <c r="BJ2037" i="64"/>
  <c r="BJ2058" i="64"/>
  <c r="BB2037" i="64"/>
  <c r="BB2058" i="64"/>
  <c r="AT2037" i="64"/>
  <c r="AT2058" i="64"/>
  <c r="AL2037" i="64"/>
  <c r="AL2058" i="64"/>
  <c r="AD2037" i="64"/>
  <c r="AD2058" i="64"/>
  <c r="V2037" i="64"/>
  <c r="V2058" i="64"/>
  <c r="CI2034" i="64"/>
  <c r="CI2046" i="64" s="1"/>
  <c r="CI2055" i="64"/>
  <c r="CA2034" i="64"/>
  <c r="CA2046" i="64" s="1"/>
  <c r="CA2055" i="64"/>
  <c r="BS2034" i="64"/>
  <c r="BS2046" i="64" s="1"/>
  <c r="BS2055" i="64"/>
  <c r="BK2034" i="64"/>
  <c r="BK2046" i="64" s="1"/>
  <c r="BK2055" i="64"/>
  <c r="BC2034" i="64"/>
  <c r="BC2046" i="64" s="1"/>
  <c r="BC2055" i="64"/>
  <c r="AU2034" i="64"/>
  <c r="AU2046" i="64" s="1"/>
  <c r="AU2055" i="64"/>
  <c r="AM2034" i="64"/>
  <c r="AM2046" i="64" s="1"/>
  <c r="AM2055" i="64"/>
  <c r="AE2034" i="64"/>
  <c r="AE2046" i="64" s="1"/>
  <c r="AE2055" i="64"/>
  <c r="W2034" i="64"/>
  <c r="W2046" i="64" s="1"/>
  <c r="W2055" i="64"/>
  <c r="DI2038" i="64"/>
  <c r="DI2059" i="64"/>
  <c r="DA2038" i="64"/>
  <c r="DA2059" i="64"/>
  <c r="CS2038" i="64"/>
  <c r="CS2059" i="64"/>
  <c r="DI2037" i="64"/>
  <c r="DI2058" i="64"/>
  <c r="DA2037" i="64"/>
  <c r="DA2058" i="64"/>
  <c r="CS2037" i="64"/>
  <c r="CS2058" i="64"/>
  <c r="DI2034" i="64"/>
  <c r="DI2046" i="64" s="1"/>
  <c r="DI2055" i="64"/>
  <c r="DA2034" i="64"/>
  <c r="DA2046" i="64" s="1"/>
  <c r="DA2055" i="64"/>
  <c r="CS2034" i="64"/>
  <c r="CS2046" i="64" s="1"/>
  <c r="CS2055" i="64"/>
  <c r="DI2033" i="64"/>
  <c r="DI2045" i="64" s="1"/>
  <c r="DI2054" i="64"/>
  <c r="DI2066" i="64" s="1"/>
  <c r="DA2033" i="64"/>
  <c r="DA2045" i="64" s="1"/>
  <c r="DA2054" i="64"/>
  <c r="DA2066" i="64" s="1"/>
  <c r="CS2033" i="64"/>
  <c r="CS2045" i="64" s="1"/>
  <c r="CS2054" i="64"/>
  <c r="CS2066" i="64" s="1"/>
  <c r="U2033" i="64"/>
  <c r="U2045" i="64" s="1"/>
  <c r="U2054" i="64"/>
  <c r="U2066" i="64" s="1"/>
  <c r="CF2033" i="64"/>
  <c r="CF2045" i="64" s="1"/>
  <c r="CF2054" i="64"/>
  <c r="CF2066" i="64" s="1"/>
  <c r="BX2033" i="64"/>
  <c r="BX2045" i="64" s="1"/>
  <c r="BX2054" i="64"/>
  <c r="BX2066" i="64" s="1"/>
  <c r="BP2033" i="64"/>
  <c r="BP2045" i="64" s="1"/>
  <c r="BP2054" i="64"/>
  <c r="BP2066" i="64" s="1"/>
  <c r="BH2033" i="64"/>
  <c r="BH2045" i="64" s="1"/>
  <c r="BH2054" i="64"/>
  <c r="BH2066" i="64" s="1"/>
  <c r="AZ2033" i="64"/>
  <c r="AZ2045" i="64" s="1"/>
  <c r="AZ2054" i="64"/>
  <c r="AZ2066" i="64" s="1"/>
  <c r="AR2033" i="64"/>
  <c r="AR2045" i="64" s="1"/>
  <c r="AR2054" i="64"/>
  <c r="AR2066" i="64" s="1"/>
  <c r="AJ2033" i="64"/>
  <c r="AJ2045" i="64" s="1"/>
  <c r="AJ2054" i="64"/>
  <c r="AJ2066" i="64" s="1"/>
  <c r="AB2033" i="64"/>
  <c r="AB2045" i="64" s="1"/>
  <c r="AB2054" i="64"/>
  <c r="AB2066" i="64" s="1"/>
  <c r="T2033" i="64"/>
  <c r="T2045" i="64" s="1"/>
  <c r="T2054" i="64"/>
  <c r="T2066" i="64" s="1"/>
  <c r="CF2038" i="64"/>
  <c r="CF2059" i="64"/>
  <c r="BX2038" i="64"/>
  <c r="BX2059" i="64"/>
  <c r="BP2038" i="64"/>
  <c r="BP2059" i="64"/>
  <c r="BH2038" i="64"/>
  <c r="BH2059" i="64"/>
  <c r="AZ2038" i="64"/>
  <c r="AZ2059" i="64"/>
  <c r="AR2038" i="64"/>
  <c r="AR2059" i="64"/>
  <c r="AJ2038" i="64"/>
  <c r="AJ2059" i="64"/>
  <c r="AB2038" i="64"/>
  <c r="AB2059" i="64"/>
  <c r="T2038" i="64"/>
  <c r="T2059" i="64"/>
  <c r="CG2037" i="64"/>
  <c r="CG2058" i="64"/>
  <c r="BY2037" i="64"/>
  <c r="BY2058" i="64"/>
  <c r="BQ2037" i="64"/>
  <c r="BQ2058" i="64"/>
  <c r="BI2037" i="64"/>
  <c r="BI2058" i="64"/>
  <c r="BA2037" i="64"/>
  <c r="BA2058" i="64"/>
  <c r="AS2037" i="64"/>
  <c r="AS2058" i="64"/>
  <c r="AK2037" i="64"/>
  <c r="AK2058" i="64"/>
  <c r="AC2037" i="64"/>
  <c r="AC2058" i="64"/>
  <c r="U2037" i="64"/>
  <c r="U2058" i="64"/>
  <c r="CH2034" i="64"/>
  <c r="CH2046" i="64" s="1"/>
  <c r="CH2055" i="64"/>
  <c r="BZ2034" i="64"/>
  <c r="BZ2046" i="64" s="1"/>
  <c r="BZ2055" i="64"/>
  <c r="BR2034" i="64"/>
  <c r="BR2046" i="64" s="1"/>
  <c r="BR2055" i="64"/>
  <c r="BJ2034" i="64"/>
  <c r="BJ2046" i="64" s="1"/>
  <c r="BJ2055" i="64"/>
  <c r="BB2034" i="64"/>
  <c r="BB2046" i="64" s="1"/>
  <c r="BB2055" i="64"/>
  <c r="AT2034" i="64"/>
  <c r="AT2046" i="64" s="1"/>
  <c r="AT2055" i="64"/>
  <c r="AL2034" i="64"/>
  <c r="AL2046" i="64" s="1"/>
  <c r="AL2055" i="64"/>
  <c r="AD2034" i="64"/>
  <c r="AD2046" i="64" s="1"/>
  <c r="AD2055" i="64"/>
  <c r="V2034" i="64"/>
  <c r="V2046" i="64" s="1"/>
  <c r="V2055" i="64"/>
  <c r="DH2038" i="64"/>
  <c r="DH2059" i="64"/>
  <c r="CZ2038" i="64"/>
  <c r="CZ2059" i="64"/>
  <c r="CR2038" i="64"/>
  <c r="CR2059" i="64"/>
  <c r="DH2037" i="64"/>
  <c r="DH2058" i="64"/>
  <c r="CZ2037" i="64"/>
  <c r="CZ2058" i="64"/>
  <c r="CR2037" i="64"/>
  <c r="CR2058" i="64"/>
  <c r="DH2034" i="64"/>
  <c r="DH2046" i="64" s="1"/>
  <c r="DH2055" i="64"/>
  <c r="CZ2034" i="64"/>
  <c r="CZ2046" i="64" s="1"/>
  <c r="CZ2055" i="64"/>
  <c r="CR2034" i="64"/>
  <c r="CR2046" i="64" s="1"/>
  <c r="CR2055" i="64"/>
  <c r="DH2033" i="64"/>
  <c r="DH2045" i="64" s="1"/>
  <c r="DH2054" i="64"/>
  <c r="DH2066" i="64" s="1"/>
  <c r="CZ2033" i="64"/>
  <c r="CZ2045" i="64" s="1"/>
  <c r="CZ2054" i="64"/>
  <c r="CZ2066" i="64" s="1"/>
  <c r="CR2033" i="64"/>
  <c r="CR2045" i="64" s="1"/>
  <c r="CR2054" i="64"/>
  <c r="CR2066" i="64" s="1"/>
  <c r="AK2033" i="64"/>
  <c r="AK2045" i="64" s="1"/>
  <c r="AK2054" i="64"/>
  <c r="AK2066" i="64" s="1"/>
  <c r="CE2033" i="64"/>
  <c r="CE2045" i="64" s="1"/>
  <c r="CE2054" i="64"/>
  <c r="CE2066" i="64" s="1"/>
  <c r="BW2033" i="64"/>
  <c r="BW2045" i="64" s="1"/>
  <c r="BW2054" i="64"/>
  <c r="BW2066" i="64" s="1"/>
  <c r="BO2033" i="64"/>
  <c r="BO2045" i="64" s="1"/>
  <c r="BO2054" i="64"/>
  <c r="BO2066" i="64" s="1"/>
  <c r="BG2033" i="64"/>
  <c r="BG2045" i="64" s="1"/>
  <c r="BG2054" i="64"/>
  <c r="BG2066" i="64" s="1"/>
  <c r="AY2033" i="64"/>
  <c r="AY2045" i="64" s="1"/>
  <c r="AY2054" i="64"/>
  <c r="AY2066" i="64" s="1"/>
  <c r="AQ2033" i="64"/>
  <c r="AQ2045" i="64" s="1"/>
  <c r="AQ2054" i="64"/>
  <c r="AQ2066" i="64" s="1"/>
  <c r="AI2033" i="64"/>
  <c r="AI2045" i="64" s="1"/>
  <c r="AI2054" i="64"/>
  <c r="AI2066" i="64" s="1"/>
  <c r="AA2033" i="64"/>
  <c r="AA2045" i="64" s="1"/>
  <c r="AA2054" i="64"/>
  <c r="AA2066" i="64" s="1"/>
  <c r="S2033" i="64"/>
  <c r="S2045" i="64" s="1"/>
  <c r="S2054" i="64"/>
  <c r="S2066" i="64" s="1"/>
  <c r="CE2038" i="64"/>
  <c r="CE2059" i="64"/>
  <c r="BW2038" i="64"/>
  <c r="BW2059" i="64"/>
  <c r="BO2038" i="64"/>
  <c r="BO2059" i="64"/>
  <c r="BG2038" i="64"/>
  <c r="BG2059" i="64"/>
  <c r="AY2038" i="64"/>
  <c r="AY2059" i="64"/>
  <c r="AQ2038" i="64"/>
  <c r="AQ2059" i="64"/>
  <c r="AI2038" i="64"/>
  <c r="AI2059" i="64"/>
  <c r="AA2038" i="64"/>
  <c r="AA2059" i="64"/>
  <c r="S2038" i="64"/>
  <c r="S2059" i="64"/>
  <c r="CF2037" i="64"/>
  <c r="CF2058" i="64"/>
  <c r="BX2037" i="64"/>
  <c r="BX2058" i="64"/>
  <c r="BP2037" i="64"/>
  <c r="BP2058" i="64"/>
  <c r="BH2037" i="64"/>
  <c r="BH2058" i="64"/>
  <c r="AZ2037" i="64"/>
  <c r="AZ2058" i="64"/>
  <c r="AR2037" i="64"/>
  <c r="AR2058" i="64"/>
  <c r="AJ2037" i="64"/>
  <c r="AJ2058" i="64"/>
  <c r="AB2037" i="64"/>
  <c r="AB2058" i="64"/>
  <c r="T2037" i="64"/>
  <c r="T2058" i="64"/>
  <c r="CG2034" i="64"/>
  <c r="CG2046" i="64" s="1"/>
  <c r="CG2055" i="64"/>
  <c r="BY2034" i="64"/>
  <c r="BY2046" i="64" s="1"/>
  <c r="BY2055" i="64"/>
  <c r="BQ2034" i="64"/>
  <c r="BQ2046" i="64" s="1"/>
  <c r="BQ2055" i="64"/>
  <c r="BI2034" i="64"/>
  <c r="BI2046" i="64" s="1"/>
  <c r="BI2055" i="64"/>
  <c r="BA2034" i="64"/>
  <c r="BA2046" i="64" s="1"/>
  <c r="BA2055" i="64"/>
  <c r="AS2034" i="64"/>
  <c r="AS2046" i="64" s="1"/>
  <c r="AS2055" i="64"/>
  <c r="AK2034" i="64"/>
  <c r="AK2046" i="64" s="1"/>
  <c r="AK2055" i="64"/>
  <c r="AC2034" i="64"/>
  <c r="AC2046" i="64" s="1"/>
  <c r="AC2055" i="64"/>
  <c r="U2034" i="64"/>
  <c r="U2046" i="64" s="1"/>
  <c r="U2055" i="64"/>
  <c r="DG2038" i="64"/>
  <c r="DG2059" i="64"/>
  <c r="CY2038" i="64"/>
  <c r="CY2059" i="64"/>
  <c r="CQ2038" i="64"/>
  <c r="CQ2059" i="64"/>
  <c r="DG2037" i="64"/>
  <c r="DG2058" i="64"/>
  <c r="CY2037" i="64"/>
  <c r="CY2058" i="64"/>
  <c r="CQ2037" i="64"/>
  <c r="CQ2058" i="64"/>
  <c r="DG2034" i="64"/>
  <c r="DG2046" i="64" s="1"/>
  <c r="DG2055" i="64"/>
  <c r="CY2034" i="64"/>
  <c r="CY2046" i="64" s="1"/>
  <c r="CY2055" i="64"/>
  <c r="CQ2034" i="64"/>
  <c r="CQ2046" i="64" s="1"/>
  <c r="CQ2055" i="64"/>
  <c r="DG2033" i="64"/>
  <c r="DG2045" i="64" s="1"/>
  <c r="DG2054" i="64"/>
  <c r="DG2066" i="64" s="1"/>
  <c r="CY2033" i="64"/>
  <c r="CY2045" i="64" s="1"/>
  <c r="CY2054" i="64"/>
  <c r="CY2066" i="64" s="1"/>
  <c r="CQ2033" i="64"/>
  <c r="CQ2045" i="64" s="1"/>
  <c r="CQ2054" i="64"/>
  <c r="CQ2066" i="64" s="1"/>
  <c r="AS1705" i="64"/>
  <c r="AS1718" i="64" s="1"/>
  <c r="AS1748" i="64"/>
  <c r="AS1761" i="64" s="1"/>
  <c r="AS1727" i="64"/>
  <c r="AS1739" i="64" s="1"/>
  <c r="BZ1709" i="64"/>
  <c r="BZ1752" i="64"/>
  <c r="BZ1731" i="64"/>
  <c r="AD1709" i="64"/>
  <c r="AD1752" i="64"/>
  <c r="AD1731" i="64"/>
  <c r="AM1706" i="64"/>
  <c r="AM1719" i="64" s="1"/>
  <c r="AM1749" i="64"/>
  <c r="AM1762" i="64" s="1"/>
  <c r="AM1728" i="64"/>
  <c r="AM1740" i="64" s="1"/>
  <c r="DH1709" i="64"/>
  <c r="DH1752" i="64"/>
  <c r="DH1731" i="64"/>
  <c r="CZ1705" i="64"/>
  <c r="CZ1718" i="64" s="1"/>
  <c r="CZ1748" i="64"/>
  <c r="CZ1761" i="64" s="1"/>
  <c r="CZ1727" i="64"/>
  <c r="CZ1739" i="64" s="1"/>
  <c r="CF1705" i="64"/>
  <c r="CF1718" i="64" s="1"/>
  <c r="CF1748" i="64"/>
  <c r="CF1761" i="64" s="1"/>
  <c r="CF1727" i="64"/>
  <c r="CF1739" i="64" s="1"/>
  <c r="BX1705" i="64"/>
  <c r="BX1718" i="64" s="1"/>
  <c r="BX1748" i="64"/>
  <c r="BX1761" i="64" s="1"/>
  <c r="BX1727" i="64"/>
  <c r="BX1739" i="64" s="1"/>
  <c r="BP1748" i="64"/>
  <c r="BP1761" i="64" s="1"/>
  <c r="BP1727" i="64"/>
  <c r="BP1739" i="64" s="1"/>
  <c r="BH1748" i="64"/>
  <c r="BH1761" i="64" s="1"/>
  <c r="BH1727" i="64"/>
  <c r="BH1739" i="64" s="1"/>
  <c r="AZ1748" i="64"/>
  <c r="AZ1761" i="64" s="1"/>
  <c r="AZ1727" i="64"/>
  <c r="AZ1739" i="64" s="1"/>
  <c r="AR1705" i="64"/>
  <c r="AR1718" i="64" s="1"/>
  <c r="AR1748" i="64"/>
  <c r="AR1761" i="64" s="1"/>
  <c r="AR1727" i="64"/>
  <c r="AR1739" i="64" s="1"/>
  <c r="AJ1748" i="64"/>
  <c r="AJ1761" i="64" s="1"/>
  <c r="AJ1727" i="64"/>
  <c r="AJ1739" i="64" s="1"/>
  <c r="AB1748" i="64"/>
  <c r="AB1761" i="64" s="1"/>
  <c r="AB1727" i="64"/>
  <c r="AB1739" i="64" s="1"/>
  <c r="T1748" i="64"/>
  <c r="T1761" i="64" s="1"/>
  <c r="T1727" i="64"/>
  <c r="T1739" i="64" s="1"/>
  <c r="CF1753" i="64"/>
  <c r="CF1766" i="64" s="1"/>
  <c r="CF1732" i="64"/>
  <c r="CF1744" i="64" s="1"/>
  <c r="BX1753" i="64"/>
  <c r="BX1766" i="64" s="1"/>
  <c r="BX1732" i="64"/>
  <c r="BX1744" i="64" s="1"/>
  <c r="BP1753" i="64"/>
  <c r="BP1766" i="64" s="1"/>
  <c r="BP1732" i="64"/>
  <c r="BP1744" i="64" s="1"/>
  <c r="BH1753" i="64"/>
  <c r="BH1766" i="64" s="1"/>
  <c r="BH1732" i="64"/>
  <c r="BH1744" i="64" s="1"/>
  <c r="AZ1753" i="64"/>
  <c r="AZ1766" i="64" s="1"/>
  <c r="AZ1732" i="64"/>
  <c r="AZ1744" i="64" s="1"/>
  <c r="AR1753" i="64"/>
  <c r="AR1766" i="64" s="1"/>
  <c r="AR1732" i="64"/>
  <c r="AR1744" i="64" s="1"/>
  <c r="AJ1753" i="64"/>
  <c r="AJ1766" i="64" s="1"/>
  <c r="AJ1732" i="64"/>
  <c r="AJ1744" i="64" s="1"/>
  <c r="AB1710" i="64"/>
  <c r="AB1723" i="64" s="1"/>
  <c r="AB1753" i="64"/>
  <c r="AB1766" i="64" s="1"/>
  <c r="AB1732" i="64"/>
  <c r="AB1744" i="64" s="1"/>
  <c r="T1753" i="64"/>
  <c r="T1766" i="64" s="1"/>
  <c r="T1732" i="64"/>
  <c r="T1744" i="64" s="1"/>
  <c r="CG1752" i="64"/>
  <c r="CG1731" i="64"/>
  <c r="BY1752" i="64"/>
  <c r="BY1731" i="64"/>
  <c r="BQ1731" i="64"/>
  <c r="BQ1752" i="64"/>
  <c r="BI1709" i="64"/>
  <c r="BI1752" i="64"/>
  <c r="BI1731" i="64"/>
  <c r="BA1752" i="64"/>
  <c r="BA1731" i="64"/>
  <c r="AS1752" i="64"/>
  <c r="AS1731" i="64"/>
  <c r="AK1752" i="64"/>
  <c r="AK1731" i="64"/>
  <c r="AC1752" i="64"/>
  <c r="AC1731" i="64"/>
  <c r="U1709" i="64"/>
  <c r="U1752" i="64"/>
  <c r="U1731" i="64"/>
  <c r="CH1706" i="64"/>
  <c r="CH1719" i="64" s="1"/>
  <c r="CH1749" i="64"/>
  <c r="CH1762" i="64" s="1"/>
  <c r="CH1728" i="64"/>
  <c r="CH1740" i="64" s="1"/>
  <c r="BZ1706" i="64"/>
  <c r="BZ1719" i="64" s="1"/>
  <c r="BZ1749" i="64"/>
  <c r="BZ1762" i="64" s="1"/>
  <c r="BZ1728" i="64"/>
  <c r="BZ1740" i="64" s="1"/>
  <c r="BR1706" i="64"/>
  <c r="BR1719" i="64" s="1"/>
  <c r="BR1749" i="64"/>
  <c r="BR1762" i="64" s="1"/>
  <c r="BR1728" i="64"/>
  <c r="BR1740" i="64" s="1"/>
  <c r="BJ1706" i="64"/>
  <c r="BJ1719" i="64" s="1"/>
  <c r="BJ1749" i="64"/>
  <c r="BJ1762" i="64" s="1"/>
  <c r="BJ1728" i="64"/>
  <c r="BJ1740" i="64" s="1"/>
  <c r="BB1749" i="64"/>
  <c r="BB1762" i="64" s="1"/>
  <c r="BB1728" i="64"/>
  <c r="BB1740" i="64" s="1"/>
  <c r="AT1706" i="64"/>
  <c r="AT1719" i="64" s="1"/>
  <c r="AT1749" i="64"/>
  <c r="AT1762" i="64" s="1"/>
  <c r="AT1728" i="64"/>
  <c r="AT1740" i="64" s="1"/>
  <c r="AL1749" i="64"/>
  <c r="AL1762" i="64" s="1"/>
  <c r="AL1728" i="64"/>
  <c r="AL1740" i="64" s="1"/>
  <c r="AD1706" i="64"/>
  <c r="AD1719" i="64" s="1"/>
  <c r="AD1749" i="64"/>
  <c r="AD1762" i="64" s="1"/>
  <c r="AD1728" i="64"/>
  <c r="AD1740" i="64" s="1"/>
  <c r="V1706" i="64"/>
  <c r="V1719" i="64" s="1"/>
  <c r="V1749" i="64"/>
  <c r="V1762" i="64" s="1"/>
  <c r="V1728" i="64"/>
  <c r="V1740" i="64" s="1"/>
  <c r="DG1710" i="64"/>
  <c r="DG1723" i="64" s="1"/>
  <c r="DG1732" i="64"/>
  <c r="DG1744" i="64" s="1"/>
  <c r="DG1753" i="64"/>
  <c r="DG1766" i="64" s="1"/>
  <c r="CY1710" i="64"/>
  <c r="CY1723" i="64" s="1"/>
  <c r="CY1732" i="64"/>
  <c r="CY1744" i="64" s="1"/>
  <c r="CY1753" i="64"/>
  <c r="CY1766" i="64" s="1"/>
  <c r="CQ1710" i="64"/>
  <c r="CQ1723" i="64" s="1"/>
  <c r="CQ1753" i="64"/>
  <c r="CQ1766" i="64" s="1"/>
  <c r="CQ1732" i="64"/>
  <c r="CQ1744" i="64" s="1"/>
  <c r="DG1709" i="64"/>
  <c r="DG1752" i="64"/>
  <c r="DG1731" i="64"/>
  <c r="CY1709" i="64"/>
  <c r="CY1731" i="64"/>
  <c r="CY1752" i="64"/>
  <c r="CQ1709" i="64"/>
  <c r="CQ1752" i="64"/>
  <c r="CQ1731" i="64"/>
  <c r="DG1706" i="64"/>
  <c r="DG1719" i="64" s="1"/>
  <c r="DG1749" i="64"/>
  <c r="DG1762" i="64" s="1"/>
  <c r="DG1728" i="64"/>
  <c r="DG1740" i="64" s="1"/>
  <c r="CY1706" i="64"/>
  <c r="CY1719" i="64" s="1"/>
  <c r="CY1728" i="64"/>
  <c r="CY1740" i="64" s="1"/>
  <c r="CY1749" i="64"/>
  <c r="CY1762" i="64" s="1"/>
  <c r="CQ1706" i="64"/>
  <c r="CQ1719" i="64" s="1"/>
  <c r="CQ1749" i="64"/>
  <c r="CQ1762" i="64" s="1"/>
  <c r="CQ1728" i="64"/>
  <c r="CQ1740" i="64" s="1"/>
  <c r="DG1705" i="64"/>
  <c r="DG1718" i="64" s="1"/>
  <c r="DG1748" i="64"/>
  <c r="DG1761" i="64" s="1"/>
  <c r="DG1727" i="64"/>
  <c r="DG1739" i="64" s="1"/>
  <c r="CY1705" i="64"/>
  <c r="CY1718" i="64" s="1"/>
  <c r="CY1748" i="64"/>
  <c r="CY1761" i="64" s="1"/>
  <c r="CY1727" i="64"/>
  <c r="CY1739" i="64" s="1"/>
  <c r="CQ1705" i="64"/>
  <c r="CQ1718" i="64" s="1"/>
  <c r="CQ1748" i="64"/>
  <c r="CQ1761" i="64" s="1"/>
  <c r="CQ1727" i="64"/>
  <c r="CQ1739" i="64" s="1"/>
  <c r="BQ1705" i="64"/>
  <c r="BQ1718" i="64" s="1"/>
  <c r="BQ1727" i="64"/>
  <c r="BQ1739" i="64" s="1"/>
  <c r="BQ1748" i="64"/>
  <c r="BQ1761" i="64" s="1"/>
  <c r="CG1753" i="64"/>
  <c r="CG1766" i="64" s="1"/>
  <c r="CG1732" i="64"/>
  <c r="CG1744" i="64" s="1"/>
  <c r="AS1753" i="64"/>
  <c r="AS1766" i="64" s="1"/>
  <c r="AS1732" i="64"/>
  <c r="AS1744" i="64" s="1"/>
  <c r="CH1752" i="64"/>
  <c r="CH1731" i="64"/>
  <c r="V1752" i="64"/>
  <c r="V1731" i="64"/>
  <c r="AU1706" i="64"/>
  <c r="AU1719" i="64" s="1"/>
  <c r="AU1749" i="64"/>
  <c r="AU1762" i="64" s="1"/>
  <c r="AU1728" i="64"/>
  <c r="AU1740" i="64" s="1"/>
  <c r="CR1710" i="64"/>
  <c r="CR1723" i="64" s="1"/>
  <c r="CR1753" i="64"/>
  <c r="CR1766" i="64" s="1"/>
  <c r="CR1732" i="64"/>
  <c r="CR1744" i="64" s="1"/>
  <c r="DH1705" i="64"/>
  <c r="DH1718" i="64" s="1"/>
  <c r="DH1748" i="64"/>
  <c r="DH1761" i="64" s="1"/>
  <c r="DH1727" i="64"/>
  <c r="DH1739" i="64" s="1"/>
  <c r="CE1748" i="64"/>
  <c r="CE1761" i="64" s="1"/>
  <c r="CE1727" i="64"/>
  <c r="CE1739" i="64" s="1"/>
  <c r="BW1748" i="64"/>
  <c r="BW1761" i="64" s="1"/>
  <c r="BW1727" i="64"/>
  <c r="BW1739" i="64" s="1"/>
  <c r="BO1748" i="64"/>
  <c r="BO1761" i="64" s="1"/>
  <c r="BO1727" i="64"/>
  <c r="BO1739" i="64" s="1"/>
  <c r="BG1748" i="64"/>
  <c r="BG1761" i="64" s="1"/>
  <c r="BG1727" i="64"/>
  <c r="BG1739" i="64" s="1"/>
  <c r="AY1748" i="64"/>
  <c r="AY1761" i="64" s="1"/>
  <c r="AY1727" i="64"/>
  <c r="AY1739" i="64" s="1"/>
  <c r="AQ1748" i="64"/>
  <c r="AQ1761" i="64" s="1"/>
  <c r="AQ1727" i="64"/>
  <c r="AQ1739" i="64" s="1"/>
  <c r="AI1748" i="64"/>
  <c r="AI1761" i="64" s="1"/>
  <c r="AI1727" i="64"/>
  <c r="AI1739" i="64" s="1"/>
  <c r="AA1748" i="64"/>
  <c r="AA1761" i="64" s="1"/>
  <c r="AA1727" i="64"/>
  <c r="AA1739" i="64" s="1"/>
  <c r="S1748" i="64"/>
  <c r="S1761" i="64" s="1"/>
  <c r="S1727" i="64"/>
  <c r="S1739" i="64" s="1"/>
  <c r="CE1753" i="64"/>
  <c r="CE1766" i="64" s="1"/>
  <c r="CE1732" i="64"/>
  <c r="CE1744" i="64" s="1"/>
  <c r="BW1753" i="64"/>
  <c r="BW1766" i="64" s="1"/>
  <c r="BW1732" i="64"/>
  <c r="BW1744" i="64" s="1"/>
  <c r="BO1753" i="64"/>
  <c r="BO1766" i="64" s="1"/>
  <c r="BO1732" i="64"/>
  <c r="BO1744" i="64" s="1"/>
  <c r="BG1753" i="64"/>
  <c r="BG1766" i="64" s="1"/>
  <c r="BG1732" i="64"/>
  <c r="BG1744" i="64" s="1"/>
  <c r="AY1753" i="64"/>
  <c r="AY1766" i="64" s="1"/>
  <c r="AY1732" i="64"/>
  <c r="AY1744" i="64" s="1"/>
  <c r="AQ1710" i="64"/>
  <c r="AQ1723" i="64" s="1"/>
  <c r="AQ1753" i="64"/>
  <c r="AQ1766" i="64" s="1"/>
  <c r="AQ1732" i="64"/>
  <c r="AQ1744" i="64" s="1"/>
  <c r="AI1753" i="64"/>
  <c r="AI1766" i="64" s="1"/>
  <c r="AI1732" i="64"/>
  <c r="AI1744" i="64" s="1"/>
  <c r="AA1753" i="64"/>
  <c r="AA1766" i="64" s="1"/>
  <c r="AA1732" i="64"/>
  <c r="AA1744" i="64" s="1"/>
  <c r="S1753" i="64"/>
  <c r="S1766" i="64" s="1"/>
  <c r="S1732" i="64"/>
  <c r="S1744" i="64" s="1"/>
  <c r="CF1752" i="64"/>
  <c r="CF1731" i="64"/>
  <c r="BX1709" i="64"/>
  <c r="BX1752" i="64"/>
  <c r="BX1731" i="64"/>
  <c r="BP1752" i="64"/>
  <c r="BP1731" i="64"/>
  <c r="BH1709" i="64"/>
  <c r="BH1752" i="64"/>
  <c r="BH1731" i="64"/>
  <c r="AZ1752" i="64"/>
  <c r="AZ1731" i="64"/>
  <c r="AR1752" i="64"/>
  <c r="AR1731" i="64"/>
  <c r="AJ1709" i="64"/>
  <c r="AJ1752" i="64"/>
  <c r="AJ1731" i="64"/>
  <c r="AB1752" i="64"/>
  <c r="AB1731" i="64"/>
  <c r="T1752" i="64"/>
  <c r="T1731" i="64"/>
  <c r="CG1706" i="64"/>
  <c r="CG1719" i="64" s="1"/>
  <c r="CG1749" i="64"/>
  <c r="CG1762" i="64" s="1"/>
  <c r="CG1728" i="64"/>
  <c r="CG1740" i="64" s="1"/>
  <c r="BY1749" i="64"/>
  <c r="BY1762" i="64" s="1"/>
  <c r="BY1728" i="64"/>
  <c r="BY1740" i="64" s="1"/>
  <c r="BQ1749" i="64"/>
  <c r="BQ1762" i="64" s="1"/>
  <c r="BQ1728" i="64"/>
  <c r="BQ1740" i="64" s="1"/>
  <c r="BI1706" i="64"/>
  <c r="BI1719" i="64" s="1"/>
  <c r="BI1749" i="64"/>
  <c r="BI1762" i="64" s="1"/>
  <c r="BI1728" i="64"/>
  <c r="BI1740" i="64" s="1"/>
  <c r="BA1706" i="64"/>
  <c r="BA1719" i="64" s="1"/>
  <c r="BA1749" i="64"/>
  <c r="BA1762" i="64" s="1"/>
  <c r="BA1728" i="64"/>
  <c r="BA1740" i="64" s="1"/>
  <c r="AS1706" i="64"/>
  <c r="AS1719" i="64" s="1"/>
  <c r="AS1749" i="64"/>
  <c r="AS1762" i="64" s="1"/>
  <c r="AS1728" i="64"/>
  <c r="AS1740" i="64" s="1"/>
  <c r="AK1706" i="64"/>
  <c r="AK1719" i="64" s="1"/>
  <c r="AK1728" i="64"/>
  <c r="AK1740" i="64" s="1"/>
  <c r="AK1749" i="64"/>
  <c r="AK1762" i="64" s="1"/>
  <c r="AC1749" i="64"/>
  <c r="AC1762" i="64" s="1"/>
  <c r="AC1728" i="64"/>
  <c r="AC1740" i="64" s="1"/>
  <c r="U1706" i="64"/>
  <c r="U1719" i="64" s="1"/>
  <c r="U1749" i="64"/>
  <c r="U1762" i="64" s="1"/>
  <c r="U1728" i="64"/>
  <c r="U1740" i="64" s="1"/>
  <c r="DF1710" i="64"/>
  <c r="DF1723" i="64" s="1"/>
  <c r="DF1753" i="64"/>
  <c r="DF1766" i="64" s="1"/>
  <c r="DF1732" i="64"/>
  <c r="DF1744" i="64" s="1"/>
  <c r="CX1710" i="64"/>
  <c r="CX1723" i="64" s="1"/>
  <c r="CX1753" i="64"/>
  <c r="CX1766" i="64" s="1"/>
  <c r="CX1732" i="64"/>
  <c r="CX1744" i="64" s="1"/>
  <c r="CP1710" i="64"/>
  <c r="CP1723" i="64" s="1"/>
  <c r="CP1753" i="64"/>
  <c r="CP1766" i="64" s="1"/>
  <c r="CP1732" i="64"/>
  <c r="CP1744" i="64" s="1"/>
  <c r="DF1709" i="64"/>
  <c r="DF1752" i="64"/>
  <c r="DF1731" i="64"/>
  <c r="CX1709" i="64"/>
  <c r="CX1752" i="64"/>
  <c r="CX1731" i="64"/>
  <c r="CP1709" i="64"/>
  <c r="CP1752" i="64"/>
  <c r="CP1731" i="64"/>
  <c r="DF1706" i="64"/>
  <c r="DF1719" i="64" s="1"/>
  <c r="DF1749" i="64"/>
  <c r="DF1762" i="64" s="1"/>
  <c r="DF1728" i="64"/>
  <c r="DF1740" i="64" s="1"/>
  <c r="CX1706" i="64"/>
  <c r="CX1719" i="64" s="1"/>
  <c r="CX1749" i="64"/>
  <c r="CX1762" i="64" s="1"/>
  <c r="CX1728" i="64"/>
  <c r="CX1740" i="64" s="1"/>
  <c r="CP1706" i="64"/>
  <c r="CP1719" i="64" s="1"/>
  <c r="CP1749" i="64"/>
  <c r="CP1762" i="64" s="1"/>
  <c r="CP1728" i="64"/>
  <c r="CP1740" i="64" s="1"/>
  <c r="DF1705" i="64"/>
  <c r="DF1718" i="64" s="1"/>
  <c r="DF1748" i="64"/>
  <c r="DF1761" i="64" s="1"/>
  <c r="DF1727" i="64"/>
  <c r="DF1739" i="64" s="1"/>
  <c r="CX1705" i="64"/>
  <c r="CX1718" i="64" s="1"/>
  <c r="CX1748" i="64"/>
  <c r="CX1761" i="64" s="1"/>
  <c r="CX1727" i="64"/>
  <c r="CX1739" i="64" s="1"/>
  <c r="CP1705" i="64"/>
  <c r="CP1718" i="64" s="1"/>
  <c r="CP1748" i="64"/>
  <c r="CP1761" i="64" s="1"/>
  <c r="CP1727" i="64"/>
  <c r="CP1739" i="64" s="1"/>
  <c r="BY1705" i="64"/>
  <c r="BY1718" i="64" s="1"/>
  <c r="BY1748" i="64"/>
  <c r="BY1761" i="64" s="1"/>
  <c r="BY1727" i="64"/>
  <c r="BY1739" i="64" s="1"/>
  <c r="U1748" i="64"/>
  <c r="U1761" i="64" s="1"/>
  <c r="U1727" i="64"/>
  <c r="U1739" i="64" s="1"/>
  <c r="BI1753" i="64"/>
  <c r="BI1766" i="64" s="1"/>
  <c r="BI1732" i="64"/>
  <c r="BI1744" i="64" s="1"/>
  <c r="U1753" i="64"/>
  <c r="U1766" i="64" s="1"/>
  <c r="U1732" i="64"/>
  <c r="U1744" i="64" s="1"/>
  <c r="AT1709" i="64"/>
  <c r="AT1752" i="64"/>
  <c r="AT1731" i="64"/>
  <c r="BS1749" i="64"/>
  <c r="BS1762" i="64" s="1"/>
  <c r="BS1728" i="64"/>
  <c r="BS1740" i="64" s="1"/>
  <c r="W1706" i="64"/>
  <c r="W1719" i="64" s="1"/>
  <c r="W1749" i="64"/>
  <c r="W1762" i="64" s="1"/>
  <c r="W1728" i="64"/>
  <c r="W1740" i="64" s="1"/>
  <c r="CZ1710" i="64"/>
  <c r="CZ1723" i="64" s="1"/>
  <c r="CZ1753" i="64"/>
  <c r="CZ1766" i="64" s="1"/>
  <c r="CZ1732" i="64"/>
  <c r="CZ1744" i="64" s="1"/>
  <c r="CZ1706" i="64"/>
  <c r="CZ1719" i="64" s="1"/>
  <c r="CZ1749" i="64"/>
  <c r="CZ1762" i="64" s="1"/>
  <c r="CZ1728" i="64"/>
  <c r="CZ1740" i="64" s="1"/>
  <c r="CL1748" i="64"/>
  <c r="CL1761" i="64" s="1"/>
  <c r="CL1727" i="64"/>
  <c r="CL1739" i="64" s="1"/>
  <c r="CD1748" i="64"/>
  <c r="CD1761" i="64" s="1"/>
  <c r="CD1727" i="64"/>
  <c r="CD1739" i="64" s="1"/>
  <c r="BV1748" i="64"/>
  <c r="BV1761" i="64" s="1"/>
  <c r="BV1727" i="64"/>
  <c r="BV1739" i="64" s="1"/>
  <c r="BN1748" i="64"/>
  <c r="BN1761" i="64" s="1"/>
  <c r="BN1727" i="64"/>
  <c r="BN1739" i="64" s="1"/>
  <c r="BF1705" i="64"/>
  <c r="BF1718" i="64" s="1"/>
  <c r="BF1748" i="64"/>
  <c r="BF1761" i="64" s="1"/>
  <c r="BF1727" i="64"/>
  <c r="BF1739" i="64" s="1"/>
  <c r="AX1748" i="64"/>
  <c r="AX1761" i="64" s="1"/>
  <c r="AX1727" i="64"/>
  <c r="AX1739" i="64" s="1"/>
  <c r="AP1748" i="64"/>
  <c r="AP1761" i="64" s="1"/>
  <c r="AP1727" i="64"/>
  <c r="AP1739" i="64" s="1"/>
  <c r="AH1748" i="64"/>
  <c r="AH1761" i="64" s="1"/>
  <c r="AH1727" i="64"/>
  <c r="AH1739" i="64" s="1"/>
  <c r="Z1748" i="64"/>
  <c r="Z1761" i="64" s="1"/>
  <c r="Z1727" i="64"/>
  <c r="Z1739" i="64" s="1"/>
  <c r="CL1753" i="64"/>
  <c r="CL1766" i="64" s="1"/>
  <c r="CL1732" i="64"/>
  <c r="CL1744" i="64" s="1"/>
  <c r="CD1753" i="64"/>
  <c r="CD1766" i="64" s="1"/>
  <c r="CD1732" i="64"/>
  <c r="CD1744" i="64" s="1"/>
  <c r="BV1753" i="64"/>
  <c r="BV1766" i="64" s="1"/>
  <c r="BV1732" i="64"/>
  <c r="BV1744" i="64" s="1"/>
  <c r="BN1753" i="64"/>
  <c r="BN1766" i="64" s="1"/>
  <c r="BN1732" i="64"/>
  <c r="BN1744" i="64" s="1"/>
  <c r="BF1753" i="64"/>
  <c r="BF1766" i="64" s="1"/>
  <c r="BF1732" i="64"/>
  <c r="BF1744" i="64" s="1"/>
  <c r="AX1753" i="64"/>
  <c r="AX1766" i="64" s="1"/>
  <c r="AX1732" i="64"/>
  <c r="AX1744" i="64" s="1"/>
  <c r="AP1753" i="64"/>
  <c r="AP1766" i="64" s="1"/>
  <c r="AP1732" i="64"/>
  <c r="AP1744" i="64" s="1"/>
  <c r="AH1753" i="64"/>
  <c r="AH1766" i="64" s="1"/>
  <c r="AH1732" i="64"/>
  <c r="AH1744" i="64" s="1"/>
  <c r="Z1753" i="64"/>
  <c r="Z1766" i="64" s="1"/>
  <c r="Z1732" i="64"/>
  <c r="Z1744" i="64" s="1"/>
  <c r="CE1752" i="64"/>
  <c r="CE1731" i="64"/>
  <c r="BW1709" i="64"/>
  <c r="BW1752" i="64"/>
  <c r="BW1731" i="64"/>
  <c r="BO1752" i="64"/>
  <c r="BO1731" i="64"/>
  <c r="BG1752" i="64"/>
  <c r="BG1731" i="64"/>
  <c r="AY1752" i="64"/>
  <c r="AY1731" i="64"/>
  <c r="AQ1752" i="64"/>
  <c r="AQ1731" i="64"/>
  <c r="AI1752" i="64"/>
  <c r="AI1731" i="64"/>
  <c r="AA1709" i="64"/>
  <c r="AA1752" i="64"/>
  <c r="AA1731" i="64"/>
  <c r="S1752" i="64"/>
  <c r="S1731" i="64"/>
  <c r="CF1749" i="64"/>
  <c r="CF1762" i="64" s="1"/>
  <c r="CF1728" i="64"/>
  <c r="CF1740" i="64" s="1"/>
  <c r="BX1706" i="64"/>
  <c r="BX1719" i="64" s="1"/>
  <c r="BX1749" i="64"/>
  <c r="BX1762" i="64" s="1"/>
  <c r="BX1728" i="64"/>
  <c r="BX1740" i="64" s="1"/>
  <c r="BP1749" i="64"/>
  <c r="BP1762" i="64" s="1"/>
  <c r="BP1728" i="64"/>
  <c r="BP1740" i="64" s="1"/>
  <c r="BH1749" i="64"/>
  <c r="BH1762" i="64" s="1"/>
  <c r="BH1728" i="64"/>
  <c r="BH1740" i="64" s="1"/>
  <c r="AZ1749" i="64"/>
  <c r="AZ1762" i="64" s="1"/>
  <c r="AZ1728" i="64"/>
  <c r="AZ1740" i="64" s="1"/>
  <c r="AR1749" i="64"/>
  <c r="AR1762" i="64" s="1"/>
  <c r="AR1728" i="64"/>
  <c r="AR1740" i="64" s="1"/>
  <c r="AJ1749" i="64"/>
  <c r="AJ1762" i="64" s="1"/>
  <c r="AJ1728" i="64"/>
  <c r="AJ1740" i="64" s="1"/>
  <c r="AB1749" i="64"/>
  <c r="AB1762" i="64" s="1"/>
  <c r="AB1728" i="64"/>
  <c r="AB1740" i="64" s="1"/>
  <c r="T1749" i="64"/>
  <c r="T1762" i="64" s="1"/>
  <c r="T1728" i="64"/>
  <c r="T1740" i="64" s="1"/>
  <c r="DE1710" i="64"/>
  <c r="DE1723" i="64" s="1"/>
  <c r="DE1753" i="64"/>
  <c r="DE1766" i="64" s="1"/>
  <c r="DE1732" i="64"/>
  <c r="DE1744" i="64" s="1"/>
  <c r="CW1710" i="64"/>
  <c r="CW1723" i="64" s="1"/>
  <c r="CW1753" i="64"/>
  <c r="CW1766" i="64" s="1"/>
  <c r="CW1732" i="64"/>
  <c r="CW1744" i="64" s="1"/>
  <c r="CO1710" i="64"/>
  <c r="CO1723" i="64" s="1"/>
  <c r="CO1753" i="64"/>
  <c r="CO1766" i="64" s="1"/>
  <c r="CO1732" i="64"/>
  <c r="CO1744" i="64" s="1"/>
  <c r="DE1709" i="64"/>
  <c r="DE1752" i="64"/>
  <c r="DE1731" i="64"/>
  <c r="CW1709" i="64"/>
  <c r="CW1752" i="64"/>
  <c r="CW1731" i="64"/>
  <c r="CO1709" i="64"/>
  <c r="CO1752" i="64"/>
  <c r="CO1731" i="64"/>
  <c r="DE1706" i="64"/>
  <c r="DE1719" i="64" s="1"/>
  <c r="DE1749" i="64"/>
  <c r="DE1762" i="64" s="1"/>
  <c r="DE1728" i="64"/>
  <c r="DE1740" i="64" s="1"/>
  <c r="CW1706" i="64"/>
  <c r="CW1719" i="64" s="1"/>
  <c r="CW1749" i="64"/>
  <c r="CW1762" i="64" s="1"/>
  <c r="CW1728" i="64"/>
  <c r="CW1740" i="64" s="1"/>
  <c r="CO1706" i="64"/>
  <c r="CO1719" i="64" s="1"/>
  <c r="CO1749" i="64"/>
  <c r="CO1762" i="64" s="1"/>
  <c r="CO1728" i="64"/>
  <c r="CO1740" i="64" s="1"/>
  <c r="DE1705" i="64"/>
  <c r="DE1718" i="64" s="1"/>
  <c r="DE1748" i="64"/>
  <c r="DE1761" i="64" s="1"/>
  <c r="DE1727" i="64"/>
  <c r="DE1739" i="64" s="1"/>
  <c r="CW1705" i="64"/>
  <c r="CW1718" i="64" s="1"/>
  <c r="CW1748" i="64"/>
  <c r="CW1761" i="64" s="1"/>
  <c r="CW1727" i="64"/>
  <c r="CW1739" i="64" s="1"/>
  <c r="CO1705" i="64"/>
  <c r="CO1718" i="64" s="1"/>
  <c r="CO1748" i="64"/>
  <c r="CO1761" i="64" s="1"/>
  <c r="CO1727" i="64"/>
  <c r="CO1739" i="64" s="1"/>
  <c r="W1712" i="64"/>
  <c r="W1714" i="64" s="1"/>
  <c r="BI1705" i="64"/>
  <c r="BI1718" i="64" s="1"/>
  <c r="BI1748" i="64"/>
  <c r="BI1761" i="64" s="1"/>
  <c r="BI1727" i="64"/>
  <c r="BI1739" i="64" s="1"/>
  <c r="BY1710" i="64"/>
  <c r="BY1723" i="64" s="1"/>
  <c r="BY1753" i="64"/>
  <c r="BY1766" i="64" s="1"/>
  <c r="BY1732" i="64"/>
  <c r="BY1744" i="64" s="1"/>
  <c r="AL1709" i="64"/>
  <c r="AL1752" i="64"/>
  <c r="AL1731" i="64"/>
  <c r="BK1706" i="64"/>
  <c r="BK1719" i="64" s="1"/>
  <c r="BK1749" i="64"/>
  <c r="BK1762" i="64" s="1"/>
  <c r="BK1728" i="64"/>
  <c r="BK1740" i="64" s="1"/>
  <c r="CZ1709" i="64"/>
  <c r="CZ1752" i="64"/>
  <c r="CZ1731" i="64"/>
  <c r="CR1705" i="64"/>
  <c r="CR1718" i="64" s="1"/>
  <c r="CR1748" i="64"/>
  <c r="CR1761" i="64" s="1"/>
  <c r="CR1727" i="64"/>
  <c r="CR1739" i="64" s="1"/>
  <c r="CK1748" i="64"/>
  <c r="CK1761" i="64" s="1"/>
  <c r="CK1727" i="64"/>
  <c r="CK1739" i="64" s="1"/>
  <c r="CC1748" i="64"/>
  <c r="CC1761" i="64" s="1"/>
  <c r="CC1727" i="64"/>
  <c r="CC1739" i="64" s="1"/>
  <c r="BU1748" i="64"/>
  <c r="BU1761" i="64" s="1"/>
  <c r="BU1727" i="64"/>
  <c r="BU1739" i="64" s="1"/>
  <c r="BM1748" i="64"/>
  <c r="BM1761" i="64" s="1"/>
  <c r="BM1727" i="64"/>
  <c r="BM1739" i="64" s="1"/>
  <c r="BE1748" i="64"/>
  <c r="BE1761" i="64" s="1"/>
  <c r="BE1727" i="64"/>
  <c r="BE1739" i="64" s="1"/>
  <c r="AW1748" i="64"/>
  <c r="AW1761" i="64" s="1"/>
  <c r="AW1727" i="64"/>
  <c r="AW1739" i="64" s="1"/>
  <c r="AO1748" i="64"/>
  <c r="AO1761" i="64" s="1"/>
  <c r="AO1727" i="64"/>
  <c r="AO1739" i="64" s="1"/>
  <c r="AG1748" i="64"/>
  <c r="AG1761" i="64" s="1"/>
  <c r="AG1727" i="64"/>
  <c r="AG1739" i="64" s="1"/>
  <c r="Y1748" i="64"/>
  <c r="Y1761" i="64" s="1"/>
  <c r="Y1727" i="64"/>
  <c r="Y1739" i="64" s="1"/>
  <c r="CK1753" i="64"/>
  <c r="CK1766" i="64" s="1"/>
  <c r="CK1732" i="64"/>
  <c r="CK1744" i="64" s="1"/>
  <c r="CC1753" i="64"/>
  <c r="CC1766" i="64" s="1"/>
  <c r="CC1732" i="64"/>
  <c r="CC1744" i="64" s="1"/>
  <c r="BU1753" i="64"/>
  <c r="BU1766" i="64" s="1"/>
  <c r="BU1732" i="64"/>
  <c r="BU1744" i="64" s="1"/>
  <c r="BM1753" i="64"/>
  <c r="BM1766" i="64" s="1"/>
  <c r="BM1732" i="64"/>
  <c r="BM1744" i="64" s="1"/>
  <c r="BE1753" i="64"/>
  <c r="BE1766" i="64" s="1"/>
  <c r="BE1732" i="64"/>
  <c r="BE1744" i="64" s="1"/>
  <c r="AW1753" i="64"/>
  <c r="AW1766" i="64" s="1"/>
  <c r="AW1732" i="64"/>
  <c r="AW1744" i="64" s="1"/>
  <c r="AO1753" i="64"/>
  <c r="AO1766" i="64" s="1"/>
  <c r="AO1732" i="64"/>
  <c r="AO1744" i="64" s="1"/>
  <c r="AG1710" i="64"/>
  <c r="AG1723" i="64" s="1"/>
  <c r="AG1753" i="64"/>
  <c r="AG1766" i="64" s="1"/>
  <c r="AG1732" i="64"/>
  <c r="AG1744" i="64" s="1"/>
  <c r="Y1753" i="64"/>
  <c r="Y1766" i="64" s="1"/>
  <c r="Y1732" i="64"/>
  <c r="Y1744" i="64" s="1"/>
  <c r="CL1752" i="64"/>
  <c r="CL1731" i="64"/>
  <c r="CD1752" i="64"/>
  <c r="CD1731" i="64"/>
  <c r="BV1752" i="64"/>
  <c r="BV1731" i="64"/>
  <c r="BN1752" i="64"/>
  <c r="BN1731" i="64"/>
  <c r="BF1752" i="64"/>
  <c r="BF1731" i="64"/>
  <c r="AX1752" i="64"/>
  <c r="AX1731" i="64"/>
  <c r="AP1752" i="64"/>
  <c r="AP1731" i="64"/>
  <c r="AH1752" i="64"/>
  <c r="AH1731" i="64"/>
  <c r="Z1752" i="64"/>
  <c r="Z1731" i="64"/>
  <c r="CE1749" i="64"/>
  <c r="CE1762" i="64" s="1"/>
  <c r="CE1728" i="64"/>
  <c r="CE1740" i="64" s="1"/>
  <c r="BW1749" i="64"/>
  <c r="BW1762" i="64" s="1"/>
  <c r="BW1728" i="64"/>
  <c r="BW1740" i="64" s="1"/>
  <c r="BO1749" i="64"/>
  <c r="BO1762" i="64" s="1"/>
  <c r="BO1728" i="64"/>
  <c r="BO1740" i="64" s="1"/>
  <c r="BG1749" i="64"/>
  <c r="BG1762" i="64" s="1"/>
  <c r="BG1728" i="64"/>
  <c r="BG1740" i="64" s="1"/>
  <c r="AY1749" i="64"/>
  <c r="AY1762" i="64" s="1"/>
  <c r="AY1728" i="64"/>
  <c r="AY1740" i="64" s="1"/>
  <c r="AQ1749" i="64"/>
  <c r="AQ1762" i="64" s="1"/>
  <c r="AQ1728" i="64"/>
  <c r="AQ1740" i="64" s="1"/>
  <c r="AI1749" i="64"/>
  <c r="AI1762" i="64" s="1"/>
  <c r="AI1728" i="64"/>
  <c r="AI1740" i="64" s="1"/>
  <c r="AA1749" i="64"/>
  <c r="AA1762" i="64" s="1"/>
  <c r="AA1728" i="64"/>
  <c r="AA1740" i="64" s="1"/>
  <c r="S1749" i="64"/>
  <c r="S1762" i="64" s="1"/>
  <c r="S1728" i="64"/>
  <c r="S1740" i="64" s="1"/>
  <c r="DD1710" i="64"/>
  <c r="DD1723" i="64" s="1"/>
  <c r="DD1753" i="64"/>
  <c r="DD1766" i="64" s="1"/>
  <c r="DD1732" i="64"/>
  <c r="DD1744" i="64" s="1"/>
  <c r="CV1753" i="64"/>
  <c r="CV1766" i="64" s="1"/>
  <c r="CV1732" i="64"/>
  <c r="CV1744" i="64" s="1"/>
  <c r="DD1752" i="64"/>
  <c r="DD1731" i="64"/>
  <c r="CV1752" i="64"/>
  <c r="CV1731" i="64"/>
  <c r="DD1749" i="64"/>
  <c r="DD1762" i="64" s="1"/>
  <c r="DD1728" i="64"/>
  <c r="DD1740" i="64" s="1"/>
  <c r="CV1749" i="64"/>
  <c r="CV1762" i="64" s="1"/>
  <c r="CV1728" i="64"/>
  <c r="CV1740" i="64" s="1"/>
  <c r="DD1748" i="64"/>
  <c r="DD1761" i="64" s="1"/>
  <c r="DD1727" i="64"/>
  <c r="DD1739" i="64" s="1"/>
  <c r="CV1748" i="64"/>
  <c r="CV1761" i="64" s="1"/>
  <c r="CV1727" i="64"/>
  <c r="CV1739" i="64" s="1"/>
  <c r="AK1705" i="64"/>
  <c r="AK1718" i="64" s="1"/>
  <c r="AK1727" i="64"/>
  <c r="AK1739" i="64" s="1"/>
  <c r="AK1748" i="64"/>
  <c r="AK1761" i="64" s="1"/>
  <c r="AK1732" i="64"/>
  <c r="AK1744" i="64" s="1"/>
  <c r="AK1753" i="64"/>
  <c r="AK1766" i="64" s="1"/>
  <c r="BJ1709" i="64"/>
  <c r="BJ1752" i="64"/>
  <c r="BJ1731" i="64"/>
  <c r="BC1706" i="64"/>
  <c r="BC1719" i="64" s="1"/>
  <c r="BC1749" i="64"/>
  <c r="BC1762" i="64" s="1"/>
  <c r="BC1728" i="64"/>
  <c r="BC1740" i="64" s="1"/>
  <c r="CR1709" i="64"/>
  <c r="CR1752" i="64"/>
  <c r="CR1731" i="64"/>
  <c r="CB1748" i="64"/>
  <c r="CB1761" i="64" s="1"/>
  <c r="CB1727" i="64"/>
  <c r="CB1739" i="64" s="1"/>
  <c r="BD1748" i="64"/>
  <c r="BD1761" i="64" s="1"/>
  <c r="BD1727" i="64"/>
  <c r="BD1739" i="64" s="1"/>
  <c r="AF1748" i="64"/>
  <c r="AF1761" i="64" s="1"/>
  <c r="AF1727" i="64"/>
  <c r="AF1739" i="64" s="1"/>
  <c r="CB1753" i="64"/>
  <c r="CB1766" i="64" s="1"/>
  <c r="CB1732" i="64"/>
  <c r="CB1744" i="64" s="1"/>
  <c r="BD1753" i="64"/>
  <c r="BD1766" i="64" s="1"/>
  <c r="BD1732" i="64"/>
  <c r="BD1744" i="64" s="1"/>
  <c r="AF1753" i="64"/>
  <c r="AF1766" i="64" s="1"/>
  <c r="AF1732" i="64"/>
  <c r="AF1744" i="64" s="1"/>
  <c r="X1753" i="64"/>
  <c r="X1766" i="64" s="1"/>
  <c r="X1732" i="64"/>
  <c r="X1744" i="64" s="1"/>
  <c r="CK1752" i="64"/>
  <c r="CK1731" i="64"/>
  <c r="BM1752" i="64"/>
  <c r="BM1731" i="64"/>
  <c r="BE1752" i="64"/>
  <c r="BE1731" i="64"/>
  <c r="AW1752" i="64"/>
  <c r="AW1731" i="64"/>
  <c r="AO1752" i="64"/>
  <c r="AO1731" i="64"/>
  <c r="AG1752" i="64"/>
  <c r="AG1731" i="64"/>
  <c r="Y1752" i="64"/>
  <c r="Y1731" i="64"/>
  <c r="CL1749" i="64"/>
  <c r="CL1762" i="64" s="1"/>
  <c r="CL1728" i="64"/>
  <c r="CL1740" i="64" s="1"/>
  <c r="CD1749" i="64"/>
  <c r="CD1762" i="64" s="1"/>
  <c r="CD1728" i="64"/>
  <c r="CD1740" i="64" s="1"/>
  <c r="BV1749" i="64"/>
  <c r="BV1762" i="64" s="1"/>
  <c r="BV1728" i="64"/>
  <c r="BV1740" i="64" s="1"/>
  <c r="BN1706" i="64"/>
  <c r="BN1719" i="64" s="1"/>
  <c r="BN1749" i="64"/>
  <c r="BN1762" i="64" s="1"/>
  <c r="BN1728" i="64"/>
  <c r="BN1740" i="64" s="1"/>
  <c r="BF1749" i="64"/>
  <c r="BF1762" i="64" s="1"/>
  <c r="BF1728" i="64"/>
  <c r="BF1740" i="64" s="1"/>
  <c r="AX1749" i="64"/>
  <c r="AX1762" i="64" s="1"/>
  <c r="AX1728" i="64"/>
  <c r="AX1740" i="64" s="1"/>
  <c r="AP1749" i="64"/>
  <c r="AP1762" i="64" s="1"/>
  <c r="AP1728" i="64"/>
  <c r="AP1740" i="64" s="1"/>
  <c r="AH1749" i="64"/>
  <c r="AH1762" i="64" s="1"/>
  <c r="AH1728" i="64"/>
  <c r="AH1740" i="64" s="1"/>
  <c r="Z1749" i="64"/>
  <c r="Z1762" i="64" s="1"/>
  <c r="Z1728" i="64"/>
  <c r="Z1740" i="64" s="1"/>
  <c r="DK1753" i="64"/>
  <c r="DK1766" i="64" s="1"/>
  <c r="DK1732" i="64"/>
  <c r="DK1744" i="64" s="1"/>
  <c r="DC1710" i="64"/>
  <c r="DC1723" i="64" s="1"/>
  <c r="DC1753" i="64"/>
  <c r="DC1766" i="64" s="1"/>
  <c r="DC1732" i="64"/>
  <c r="DC1744" i="64" s="1"/>
  <c r="CU1710" i="64"/>
  <c r="CU1723" i="64" s="1"/>
  <c r="CU1753" i="64"/>
  <c r="CU1766" i="64" s="1"/>
  <c r="CU1732" i="64"/>
  <c r="CU1744" i="64" s="1"/>
  <c r="DK1709" i="64"/>
  <c r="DK1752" i="64"/>
  <c r="DK1731" i="64"/>
  <c r="DC1752" i="64"/>
  <c r="DC1731" i="64"/>
  <c r="CU1752" i="64"/>
  <c r="CU1731" i="64"/>
  <c r="DK1706" i="64"/>
  <c r="DK1719" i="64" s="1"/>
  <c r="DK1749" i="64"/>
  <c r="DK1762" i="64" s="1"/>
  <c r="DK1728" i="64"/>
  <c r="DK1740" i="64" s="1"/>
  <c r="DC1706" i="64"/>
  <c r="DC1719" i="64" s="1"/>
  <c r="DC1749" i="64"/>
  <c r="DC1762" i="64" s="1"/>
  <c r="DC1728" i="64"/>
  <c r="DC1740" i="64" s="1"/>
  <c r="CU1749" i="64"/>
  <c r="CU1762" i="64" s="1"/>
  <c r="CU1728" i="64"/>
  <c r="CU1740" i="64" s="1"/>
  <c r="DK1748" i="64"/>
  <c r="DK1761" i="64" s="1"/>
  <c r="DK1727" i="64"/>
  <c r="DK1739" i="64" s="1"/>
  <c r="DC1748" i="64"/>
  <c r="DC1761" i="64" s="1"/>
  <c r="DC1727" i="64"/>
  <c r="DC1739" i="64" s="1"/>
  <c r="CU1748" i="64"/>
  <c r="CU1761" i="64" s="1"/>
  <c r="CU1727" i="64"/>
  <c r="CU1739" i="64" s="1"/>
  <c r="CG1705" i="64"/>
  <c r="CG1718" i="64" s="1"/>
  <c r="CG1748" i="64"/>
  <c r="CG1761" i="64" s="1"/>
  <c r="CG1727" i="64"/>
  <c r="CG1739" i="64" s="1"/>
  <c r="AC1705" i="64"/>
  <c r="AC1718" i="64" s="1"/>
  <c r="AC1748" i="64"/>
  <c r="AC1761" i="64" s="1"/>
  <c r="AC1727" i="64"/>
  <c r="AC1739" i="64" s="1"/>
  <c r="BA1753" i="64"/>
  <c r="BA1766" i="64" s="1"/>
  <c r="BA1732" i="64"/>
  <c r="BA1744" i="64" s="1"/>
  <c r="BR1709" i="64"/>
  <c r="BR1752" i="64"/>
  <c r="BR1731" i="64"/>
  <c r="CI1706" i="64"/>
  <c r="CI1719" i="64" s="1"/>
  <c r="CI1749" i="64"/>
  <c r="CI1762" i="64" s="1"/>
  <c r="CI1728" i="64"/>
  <c r="CI1740" i="64" s="1"/>
  <c r="AE1706" i="64"/>
  <c r="AE1719" i="64" s="1"/>
  <c r="AE1749" i="64"/>
  <c r="AE1762" i="64" s="1"/>
  <c r="AE1728" i="64"/>
  <c r="AE1740" i="64" s="1"/>
  <c r="DH1706" i="64"/>
  <c r="DH1719" i="64" s="1"/>
  <c r="DH1749" i="64"/>
  <c r="DH1762" i="64" s="1"/>
  <c r="DH1728" i="64"/>
  <c r="DH1740" i="64" s="1"/>
  <c r="CJ1748" i="64"/>
  <c r="CJ1761" i="64" s="1"/>
  <c r="CJ1727" i="64"/>
  <c r="CJ1739" i="64" s="1"/>
  <c r="BL1748" i="64"/>
  <c r="BL1761" i="64" s="1"/>
  <c r="BL1727" i="64"/>
  <c r="BL1739" i="64" s="1"/>
  <c r="AN1748" i="64"/>
  <c r="AN1761" i="64" s="1"/>
  <c r="AN1727" i="64"/>
  <c r="AN1739" i="64" s="1"/>
  <c r="CJ1710" i="64"/>
  <c r="CJ1723" i="64" s="1"/>
  <c r="CJ1753" i="64"/>
  <c r="CJ1766" i="64" s="1"/>
  <c r="CJ1732" i="64"/>
  <c r="CJ1744" i="64" s="1"/>
  <c r="BL1753" i="64"/>
  <c r="BL1766" i="64" s="1"/>
  <c r="BL1732" i="64"/>
  <c r="BL1744" i="64" s="1"/>
  <c r="AV1753" i="64"/>
  <c r="AV1766" i="64" s="1"/>
  <c r="AV1732" i="64"/>
  <c r="AV1744" i="64" s="1"/>
  <c r="BU1752" i="64"/>
  <c r="BU1731" i="64"/>
  <c r="CI1705" i="64"/>
  <c r="CI1718" i="64" s="1"/>
  <c r="CI1748" i="64"/>
  <c r="CI1761" i="64" s="1"/>
  <c r="CI1727" i="64"/>
  <c r="CI1739" i="64" s="1"/>
  <c r="CA1705" i="64"/>
  <c r="CA1718" i="64" s="1"/>
  <c r="CA1748" i="64"/>
  <c r="CA1761" i="64" s="1"/>
  <c r="CA1727" i="64"/>
  <c r="CA1739" i="64" s="1"/>
  <c r="BS1748" i="64"/>
  <c r="BS1761" i="64" s="1"/>
  <c r="BS1727" i="64"/>
  <c r="BS1739" i="64" s="1"/>
  <c r="BK1705" i="64"/>
  <c r="BK1718" i="64" s="1"/>
  <c r="BK1748" i="64"/>
  <c r="BK1761" i="64" s="1"/>
  <c r="BK1727" i="64"/>
  <c r="BK1739" i="64" s="1"/>
  <c r="BC1748" i="64"/>
  <c r="BC1761" i="64" s="1"/>
  <c r="BC1727" i="64"/>
  <c r="BC1739" i="64" s="1"/>
  <c r="AU1705" i="64"/>
  <c r="AU1718" i="64" s="1"/>
  <c r="AU1748" i="64"/>
  <c r="AU1761" i="64" s="1"/>
  <c r="AU1727" i="64"/>
  <c r="AU1739" i="64" s="1"/>
  <c r="AM1748" i="64"/>
  <c r="AM1761" i="64" s="1"/>
  <c r="AM1727" i="64"/>
  <c r="AM1739" i="64" s="1"/>
  <c r="AE1705" i="64"/>
  <c r="AE1718" i="64" s="1"/>
  <c r="AE1748" i="64"/>
  <c r="AE1761" i="64" s="1"/>
  <c r="AE1727" i="64"/>
  <c r="AE1739" i="64" s="1"/>
  <c r="W1748" i="64"/>
  <c r="W1761" i="64" s="1"/>
  <c r="W1727" i="64"/>
  <c r="W1739" i="64" s="1"/>
  <c r="CI1753" i="64"/>
  <c r="CI1766" i="64" s="1"/>
  <c r="CI1732" i="64"/>
  <c r="CI1744" i="64" s="1"/>
  <c r="CA1753" i="64"/>
  <c r="CA1766" i="64" s="1"/>
  <c r="CA1732" i="64"/>
  <c r="CA1744" i="64" s="1"/>
  <c r="BS1710" i="64"/>
  <c r="BS1723" i="64" s="1"/>
  <c r="BS1753" i="64"/>
  <c r="BS1766" i="64" s="1"/>
  <c r="BS1732" i="64"/>
  <c r="BS1744" i="64" s="1"/>
  <c r="BK1710" i="64"/>
  <c r="BK1723" i="64" s="1"/>
  <c r="BK1753" i="64"/>
  <c r="BK1766" i="64" s="1"/>
  <c r="BK1732" i="64"/>
  <c r="BK1744" i="64" s="1"/>
  <c r="BC1753" i="64"/>
  <c r="BC1766" i="64" s="1"/>
  <c r="BC1732" i="64"/>
  <c r="BC1744" i="64" s="1"/>
  <c r="AU1710" i="64"/>
  <c r="AU1723" i="64" s="1"/>
  <c r="AU1753" i="64"/>
  <c r="AU1766" i="64" s="1"/>
  <c r="AU1732" i="64"/>
  <c r="AU1744" i="64" s="1"/>
  <c r="AM1710" i="64"/>
  <c r="AM1723" i="64" s="1"/>
  <c r="AM1753" i="64"/>
  <c r="AM1766" i="64" s="1"/>
  <c r="AM1732" i="64"/>
  <c r="AM1744" i="64" s="1"/>
  <c r="AE1753" i="64"/>
  <c r="AE1766" i="64" s="1"/>
  <c r="AE1732" i="64"/>
  <c r="AE1744" i="64" s="1"/>
  <c r="W1753" i="64"/>
  <c r="W1766" i="64" s="1"/>
  <c r="W1732" i="64"/>
  <c r="W1744" i="64" s="1"/>
  <c r="CJ1752" i="64"/>
  <c r="CJ1731" i="64"/>
  <c r="CB1709" i="64"/>
  <c r="CB1752" i="64"/>
  <c r="CB1731" i="64"/>
  <c r="BT1752" i="64"/>
  <c r="BT1731" i="64"/>
  <c r="BL1709" i="64"/>
  <c r="BL1752" i="64"/>
  <c r="BL1731" i="64"/>
  <c r="BD1709" i="64"/>
  <c r="BD1752" i="64"/>
  <c r="BD1731" i="64"/>
  <c r="AV1709" i="64"/>
  <c r="AV1752" i="64"/>
  <c r="AV1731" i="64"/>
  <c r="AN1752" i="64"/>
  <c r="AN1731" i="64"/>
  <c r="AF1752" i="64"/>
  <c r="AF1731" i="64"/>
  <c r="X1752" i="64"/>
  <c r="X1731" i="64"/>
  <c r="CK1749" i="64"/>
  <c r="CK1762" i="64" s="1"/>
  <c r="CK1728" i="64"/>
  <c r="CK1740" i="64" s="1"/>
  <c r="CC1706" i="64"/>
  <c r="CC1719" i="64" s="1"/>
  <c r="CC1749" i="64"/>
  <c r="CC1762" i="64" s="1"/>
  <c r="CC1728" i="64"/>
  <c r="CC1740" i="64" s="1"/>
  <c r="BU1706" i="64"/>
  <c r="BU1719" i="64" s="1"/>
  <c r="BU1749" i="64"/>
  <c r="BU1762" i="64" s="1"/>
  <c r="BU1728" i="64"/>
  <c r="BU1740" i="64" s="1"/>
  <c r="BM1749" i="64"/>
  <c r="BM1762" i="64" s="1"/>
  <c r="BM1728" i="64"/>
  <c r="BM1740" i="64" s="1"/>
  <c r="BE1749" i="64"/>
  <c r="BE1762" i="64" s="1"/>
  <c r="BE1728" i="64"/>
  <c r="BE1740" i="64" s="1"/>
  <c r="AW1706" i="64"/>
  <c r="AW1719" i="64" s="1"/>
  <c r="AW1749" i="64"/>
  <c r="AW1762" i="64" s="1"/>
  <c r="AW1728" i="64"/>
  <c r="AW1740" i="64" s="1"/>
  <c r="AO1706" i="64"/>
  <c r="AO1719" i="64" s="1"/>
  <c r="AO1749" i="64"/>
  <c r="AO1762" i="64" s="1"/>
  <c r="AO1728" i="64"/>
  <c r="AO1740" i="64" s="1"/>
  <c r="AG1749" i="64"/>
  <c r="AG1762" i="64" s="1"/>
  <c r="AG1728" i="64"/>
  <c r="AG1740" i="64" s="1"/>
  <c r="Y1706" i="64"/>
  <c r="Y1719" i="64" s="1"/>
  <c r="Y1749" i="64"/>
  <c r="Y1762" i="64" s="1"/>
  <c r="Y1728" i="64"/>
  <c r="Y1740" i="64" s="1"/>
  <c r="DJ1710" i="64"/>
  <c r="DJ1723" i="64" s="1"/>
  <c r="DJ1753" i="64"/>
  <c r="DJ1766" i="64" s="1"/>
  <c r="DJ1732" i="64"/>
  <c r="DJ1744" i="64" s="1"/>
  <c r="DB1710" i="64"/>
  <c r="DB1723" i="64" s="1"/>
  <c r="DB1753" i="64"/>
  <c r="DB1766" i="64" s="1"/>
  <c r="DB1732" i="64"/>
  <c r="DB1744" i="64" s="1"/>
  <c r="CT1710" i="64"/>
  <c r="CT1723" i="64" s="1"/>
  <c r="CT1753" i="64"/>
  <c r="CT1766" i="64" s="1"/>
  <c r="CT1732" i="64"/>
  <c r="CT1744" i="64" s="1"/>
  <c r="DJ1709" i="64"/>
  <c r="DJ1752" i="64"/>
  <c r="DJ1731" i="64"/>
  <c r="DB1709" i="64"/>
  <c r="DB1752" i="64"/>
  <c r="DB1731" i="64"/>
  <c r="CT1709" i="64"/>
  <c r="CT1752" i="64"/>
  <c r="CT1731" i="64"/>
  <c r="DJ1706" i="64"/>
  <c r="DJ1719" i="64" s="1"/>
  <c r="DJ1749" i="64"/>
  <c r="DJ1762" i="64" s="1"/>
  <c r="DJ1728" i="64"/>
  <c r="DJ1740" i="64" s="1"/>
  <c r="DB1706" i="64"/>
  <c r="DB1719" i="64" s="1"/>
  <c r="DB1749" i="64"/>
  <c r="DB1762" i="64" s="1"/>
  <c r="DB1728" i="64"/>
  <c r="DB1740" i="64" s="1"/>
  <c r="CT1706" i="64"/>
  <c r="CT1719" i="64" s="1"/>
  <c r="CT1749" i="64"/>
  <c r="CT1762" i="64" s="1"/>
  <c r="CT1728" i="64"/>
  <c r="CT1740" i="64" s="1"/>
  <c r="DJ1705" i="64"/>
  <c r="DJ1718" i="64" s="1"/>
  <c r="DJ1748" i="64"/>
  <c r="DJ1761" i="64" s="1"/>
  <c r="DJ1727" i="64"/>
  <c r="DJ1739" i="64" s="1"/>
  <c r="DB1705" i="64"/>
  <c r="DB1718" i="64" s="1"/>
  <c r="DB1748" i="64"/>
  <c r="DB1761" i="64" s="1"/>
  <c r="DB1727" i="64"/>
  <c r="DB1739" i="64" s="1"/>
  <c r="CT1705" i="64"/>
  <c r="CT1718" i="64" s="1"/>
  <c r="CT1748" i="64"/>
  <c r="CT1761" i="64" s="1"/>
  <c r="CT1727" i="64"/>
  <c r="CT1739" i="64" s="1"/>
  <c r="W1755" i="64"/>
  <c r="V1757" i="64"/>
  <c r="BA1705" i="64"/>
  <c r="BA1718" i="64" s="1"/>
  <c r="BA1748" i="64"/>
  <c r="BA1761" i="64" s="1"/>
  <c r="BA1727" i="64"/>
  <c r="BA1739" i="64" s="1"/>
  <c r="BQ1753" i="64"/>
  <c r="BQ1766" i="64" s="1"/>
  <c r="BQ1732" i="64"/>
  <c r="BQ1744" i="64" s="1"/>
  <c r="AC1753" i="64"/>
  <c r="AC1766" i="64" s="1"/>
  <c r="AC1732" i="64"/>
  <c r="AC1744" i="64" s="1"/>
  <c r="BB1709" i="64"/>
  <c r="BB1752" i="64"/>
  <c r="BB1731" i="64"/>
  <c r="CA1706" i="64"/>
  <c r="CA1719" i="64" s="1"/>
  <c r="CA1749" i="64"/>
  <c r="CA1762" i="64" s="1"/>
  <c r="CA1728" i="64"/>
  <c r="CA1740" i="64" s="1"/>
  <c r="DH1710" i="64"/>
  <c r="DH1723" i="64" s="1"/>
  <c r="DH1753" i="64"/>
  <c r="DH1766" i="64" s="1"/>
  <c r="DH1732" i="64"/>
  <c r="DH1744" i="64" s="1"/>
  <c r="CR1706" i="64"/>
  <c r="CR1719" i="64" s="1"/>
  <c r="CR1749" i="64"/>
  <c r="CR1762" i="64" s="1"/>
  <c r="CR1728" i="64"/>
  <c r="CR1740" i="64" s="1"/>
  <c r="BT1748" i="64"/>
  <c r="BT1761" i="64" s="1"/>
  <c r="BT1727" i="64"/>
  <c r="BT1739" i="64" s="1"/>
  <c r="AV1748" i="64"/>
  <c r="AV1761" i="64" s="1"/>
  <c r="AV1727" i="64"/>
  <c r="AV1739" i="64" s="1"/>
  <c r="X1748" i="64"/>
  <c r="X1761" i="64" s="1"/>
  <c r="X1727" i="64"/>
  <c r="X1739" i="64" s="1"/>
  <c r="BT1753" i="64"/>
  <c r="BT1766" i="64" s="1"/>
  <c r="BT1732" i="64"/>
  <c r="BT1744" i="64" s="1"/>
  <c r="AN1753" i="64"/>
  <c r="AN1766" i="64" s="1"/>
  <c r="AN1732" i="64"/>
  <c r="AN1744" i="64" s="1"/>
  <c r="CC1709" i="64"/>
  <c r="CC1752" i="64"/>
  <c r="CC1731" i="64"/>
  <c r="CH1705" i="64"/>
  <c r="CH1718" i="64" s="1"/>
  <c r="CH1748" i="64"/>
  <c r="CH1761" i="64" s="1"/>
  <c r="CH1727" i="64"/>
  <c r="CH1739" i="64" s="1"/>
  <c r="BZ1705" i="64"/>
  <c r="BZ1718" i="64" s="1"/>
  <c r="BZ1748" i="64"/>
  <c r="BZ1761" i="64" s="1"/>
  <c r="BZ1727" i="64"/>
  <c r="BZ1739" i="64" s="1"/>
  <c r="BR1705" i="64"/>
  <c r="BR1718" i="64" s="1"/>
  <c r="BR1748" i="64"/>
  <c r="BR1761" i="64" s="1"/>
  <c r="BR1727" i="64"/>
  <c r="BR1739" i="64" s="1"/>
  <c r="BJ1705" i="64"/>
  <c r="BJ1718" i="64" s="1"/>
  <c r="BJ1748" i="64"/>
  <c r="BJ1761" i="64" s="1"/>
  <c r="BJ1727" i="64"/>
  <c r="BJ1739" i="64" s="1"/>
  <c r="BB1705" i="64"/>
  <c r="BB1718" i="64" s="1"/>
  <c r="BB1748" i="64"/>
  <c r="BB1761" i="64" s="1"/>
  <c r="BB1727" i="64"/>
  <c r="BB1739" i="64" s="1"/>
  <c r="AT1748" i="64"/>
  <c r="AT1761" i="64" s="1"/>
  <c r="AT1727" i="64"/>
  <c r="AT1739" i="64" s="1"/>
  <c r="AL1705" i="64"/>
  <c r="AL1718" i="64" s="1"/>
  <c r="AL1748" i="64"/>
  <c r="AL1761" i="64" s="1"/>
  <c r="AL1727" i="64"/>
  <c r="AL1739" i="64" s="1"/>
  <c r="AD1705" i="64"/>
  <c r="AD1718" i="64" s="1"/>
  <c r="AD1748" i="64"/>
  <c r="AD1761" i="64" s="1"/>
  <c r="AD1727" i="64"/>
  <c r="AD1739" i="64" s="1"/>
  <c r="V1705" i="64"/>
  <c r="V1718" i="64" s="1"/>
  <c r="V1748" i="64"/>
  <c r="V1761" i="64" s="1"/>
  <c r="V1727" i="64"/>
  <c r="V1739" i="64" s="1"/>
  <c r="CH1753" i="64"/>
  <c r="CH1766" i="64" s="1"/>
  <c r="CH1732" i="64"/>
  <c r="CH1744" i="64" s="1"/>
  <c r="BZ1753" i="64"/>
  <c r="BZ1766" i="64" s="1"/>
  <c r="BZ1732" i="64"/>
  <c r="BZ1744" i="64" s="1"/>
  <c r="BR1753" i="64"/>
  <c r="BR1766" i="64" s="1"/>
  <c r="BR1732" i="64"/>
  <c r="BR1744" i="64" s="1"/>
  <c r="BJ1710" i="64"/>
  <c r="BJ1723" i="64" s="1"/>
  <c r="BJ1753" i="64"/>
  <c r="BJ1766" i="64" s="1"/>
  <c r="BJ1732" i="64"/>
  <c r="BJ1744" i="64" s="1"/>
  <c r="BB1753" i="64"/>
  <c r="BB1766" i="64" s="1"/>
  <c r="BB1732" i="64"/>
  <c r="BB1744" i="64" s="1"/>
  <c r="AT1753" i="64"/>
  <c r="AT1766" i="64" s="1"/>
  <c r="AT1732" i="64"/>
  <c r="AT1744" i="64" s="1"/>
  <c r="AL1753" i="64"/>
  <c r="AL1766" i="64" s="1"/>
  <c r="AL1732" i="64"/>
  <c r="AL1744" i="64" s="1"/>
  <c r="AD1753" i="64"/>
  <c r="AD1766" i="64" s="1"/>
  <c r="AD1732" i="64"/>
  <c r="AD1744" i="64" s="1"/>
  <c r="V1753" i="64"/>
  <c r="V1766" i="64" s="1"/>
  <c r="V1732" i="64"/>
  <c r="V1744" i="64" s="1"/>
  <c r="CI1709" i="64"/>
  <c r="CI1752" i="64"/>
  <c r="CI1731" i="64"/>
  <c r="CA1709" i="64"/>
  <c r="CA1752" i="64"/>
  <c r="CA1731" i="64"/>
  <c r="BS1731" i="64"/>
  <c r="BS1752" i="64"/>
  <c r="BK1709" i="64"/>
  <c r="BK1752" i="64"/>
  <c r="BK1731" i="64"/>
  <c r="BC1709" i="64"/>
  <c r="BC1752" i="64"/>
  <c r="BC1731" i="64"/>
  <c r="AU1709" i="64"/>
  <c r="AU1752" i="64"/>
  <c r="AU1731" i="64"/>
  <c r="AM1709" i="64"/>
  <c r="AM1752" i="64"/>
  <c r="AM1731" i="64"/>
  <c r="AE1709" i="64"/>
  <c r="AE1752" i="64"/>
  <c r="AE1731" i="64"/>
  <c r="W1709" i="64"/>
  <c r="W1752" i="64"/>
  <c r="W1731" i="64"/>
  <c r="CJ1706" i="64"/>
  <c r="CJ1719" i="64" s="1"/>
  <c r="CJ1749" i="64"/>
  <c r="CJ1762" i="64" s="1"/>
  <c r="CJ1728" i="64"/>
  <c r="CJ1740" i="64" s="1"/>
  <c r="CB1706" i="64"/>
  <c r="CB1719" i="64" s="1"/>
  <c r="CB1749" i="64"/>
  <c r="CB1762" i="64" s="1"/>
  <c r="CB1728" i="64"/>
  <c r="CB1740" i="64" s="1"/>
  <c r="BT1706" i="64"/>
  <c r="BT1719" i="64" s="1"/>
  <c r="BT1749" i="64"/>
  <c r="BT1762" i="64" s="1"/>
  <c r="BT1728" i="64"/>
  <c r="BT1740" i="64" s="1"/>
  <c r="BL1706" i="64"/>
  <c r="BL1719" i="64" s="1"/>
  <c r="BL1749" i="64"/>
  <c r="BL1762" i="64" s="1"/>
  <c r="BL1728" i="64"/>
  <c r="BL1740" i="64" s="1"/>
  <c r="BD1749" i="64"/>
  <c r="BD1762" i="64" s="1"/>
  <c r="BD1728" i="64"/>
  <c r="BD1740" i="64" s="1"/>
  <c r="AV1706" i="64"/>
  <c r="AV1719" i="64" s="1"/>
  <c r="AV1749" i="64"/>
  <c r="AV1762" i="64" s="1"/>
  <c r="AV1728" i="64"/>
  <c r="AV1740" i="64" s="1"/>
  <c r="AN1706" i="64"/>
  <c r="AN1719" i="64" s="1"/>
  <c r="AN1749" i="64"/>
  <c r="AN1762" i="64" s="1"/>
  <c r="AN1728" i="64"/>
  <c r="AN1740" i="64" s="1"/>
  <c r="AF1706" i="64"/>
  <c r="AF1719" i="64" s="1"/>
  <c r="AF1749" i="64"/>
  <c r="AF1762" i="64" s="1"/>
  <c r="AF1728" i="64"/>
  <c r="AF1740" i="64" s="1"/>
  <c r="X1706" i="64"/>
  <c r="X1719" i="64" s="1"/>
  <c r="X1749" i="64"/>
  <c r="X1762" i="64" s="1"/>
  <c r="X1728" i="64"/>
  <c r="X1740" i="64" s="1"/>
  <c r="DI1732" i="64"/>
  <c r="DI1744" i="64" s="1"/>
  <c r="DI1753" i="64"/>
  <c r="DI1766" i="64" s="1"/>
  <c r="DA1710" i="64"/>
  <c r="DA1723" i="64" s="1"/>
  <c r="DA1753" i="64"/>
  <c r="DA1766" i="64" s="1"/>
  <c r="DA1732" i="64"/>
  <c r="DA1744" i="64" s="1"/>
  <c r="CS1710" i="64"/>
  <c r="CS1723" i="64" s="1"/>
  <c r="CS1753" i="64"/>
  <c r="CS1766" i="64" s="1"/>
  <c r="CS1732" i="64"/>
  <c r="CS1744" i="64" s="1"/>
  <c r="DI1752" i="64"/>
  <c r="DI1731" i="64"/>
  <c r="DA1752" i="64"/>
  <c r="DA1731" i="64"/>
  <c r="CS1709" i="64"/>
  <c r="CS1752" i="64"/>
  <c r="CS1731" i="64"/>
  <c r="DI1706" i="64"/>
  <c r="DI1719" i="64" s="1"/>
  <c r="DI1749" i="64"/>
  <c r="DI1762" i="64" s="1"/>
  <c r="DI1728" i="64"/>
  <c r="DI1740" i="64" s="1"/>
  <c r="DA1706" i="64"/>
  <c r="DA1719" i="64" s="1"/>
  <c r="DA1749" i="64"/>
  <c r="DA1762" i="64" s="1"/>
  <c r="DA1728" i="64"/>
  <c r="DA1740" i="64" s="1"/>
  <c r="CS1706" i="64"/>
  <c r="CS1719" i="64" s="1"/>
  <c r="CS1749" i="64"/>
  <c r="CS1762" i="64" s="1"/>
  <c r="CS1728" i="64"/>
  <c r="CS1740" i="64" s="1"/>
  <c r="DI1748" i="64"/>
  <c r="DI1761" i="64" s="1"/>
  <c r="DI1727" i="64"/>
  <c r="DI1739" i="64" s="1"/>
  <c r="DA1748" i="64"/>
  <c r="DA1761" i="64" s="1"/>
  <c r="DA1727" i="64"/>
  <c r="DA1739" i="64" s="1"/>
  <c r="CS1705" i="64"/>
  <c r="CS1718" i="64" s="1"/>
  <c r="CS1748" i="64"/>
  <c r="CS1761" i="64" s="1"/>
  <c r="CS1727" i="64"/>
  <c r="CS1739" i="64" s="1"/>
  <c r="W1734" i="64"/>
  <c r="V1736" i="64"/>
  <c r="CW1755" i="64"/>
  <c r="CW1757" i="64" s="1"/>
  <c r="CT1734" i="64"/>
  <c r="CT1736" i="64" s="1"/>
  <c r="CL2386" i="64"/>
  <c r="CL2403" i="64" s="1"/>
  <c r="CL1705" i="64"/>
  <c r="CL1718" i="64" s="1"/>
  <c r="Z2386" i="64"/>
  <c r="Z2403" i="64" s="1"/>
  <c r="Z1705" i="64"/>
  <c r="Z1718" i="64" s="1"/>
  <c r="AH2391" i="64"/>
  <c r="AH1710" i="64"/>
  <c r="AH1723" i="64" s="1"/>
  <c r="AZ2387" i="64"/>
  <c r="AZ2404" i="64" s="1"/>
  <c r="AZ1706" i="64"/>
  <c r="AZ1719" i="64" s="1"/>
  <c r="CD2386" i="64"/>
  <c r="CD2403" i="64" s="1"/>
  <c r="CD1705" i="64"/>
  <c r="CD1718" i="64" s="1"/>
  <c r="AH2386" i="64"/>
  <c r="AH2403" i="64" s="1"/>
  <c r="AH1705" i="64"/>
  <c r="AH1718" i="64" s="1"/>
  <c r="BF2391" i="64"/>
  <c r="BF1710" i="64"/>
  <c r="BF1723" i="64" s="1"/>
  <c r="CE2390" i="64"/>
  <c r="CE1709" i="64"/>
  <c r="AI2390" i="64"/>
  <c r="AI1709" i="64"/>
  <c r="BH2387" i="64"/>
  <c r="BH2404" i="64" s="1"/>
  <c r="BH1706" i="64"/>
  <c r="BH1719" i="64" s="1"/>
  <c r="CK2386" i="64"/>
  <c r="CK2403" i="64" s="1"/>
  <c r="CK1705" i="64"/>
  <c r="CK1718" i="64" s="1"/>
  <c r="CC2386" i="64"/>
  <c r="CC2403" i="64" s="1"/>
  <c r="CC1705" i="64"/>
  <c r="CC1718" i="64" s="1"/>
  <c r="BU2386" i="64"/>
  <c r="BU2403" i="64" s="1"/>
  <c r="BU1705" i="64"/>
  <c r="BU1718" i="64" s="1"/>
  <c r="BM2386" i="64"/>
  <c r="BM2403" i="64" s="1"/>
  <c r="BM1705" i="64"/>
  <c r="BM1718" i="64" s="1"/>
  <c r="BE2386" i="64"/>
  <c r="BE2403" i="64" s="1"/>
  <c r="BE1705" i="64"/>
  <c r="BE1718" i="64" s="1"/>
  <c r="AW2386" i="64"/>
  <c r="AW2403" i="64" s="1"/>
  <c r="AW1705" i="64"/>
  <c r="AW1718" i="64" s="1"/>
  <c r="AO2386" i="64"/>
  <c r="AO2403" i="64" s="1"/>
  <c r="AO1705" i="64"/>
  <c r="AO1718" i="64" s="1"/>
  <c r="AG2386" i="64"/>
  <c r="AG2403" i="64" s="1"/>
  <c r="AG1705" i="64"/>
  <c r="AG1718" i="64" s="1"/>
  <c r="Y2386" i="64"/>
  <c r="Y2403" i="64" s="1"/>
  <c r="Y1705" i="64"/>
  <c r="Y1718" i="64" s="1"/>
  <c r="CK2391" i="64"/>
  <c r="CK1710" i="64"/>
  <c r="CK1723" i="64" s="1"/>
  <c r="CC2391" i="64"/>
  <c r="CC1710" i="64"/>
  <c r="CC1723" i="64" s="1"/>
  <c r="BU2391" i="64"/>
  <c r="BU1710" i="64"/>
  <c r="BU1723" i="64" s="1"/>
  <c r="BM2391" i="64"/>
  <c r="BM1710" i="64"/>
  <c r="BM1723" i="64" s="1"/>
  <c r="BE2391" i="64"/>
  <c r="BE1710" i="64"/>
  <c r="BE1723" i="64" s="1"/>
  <c r="AW2391" i="64"/>
  <c r="AW1710" i="64"/>
  <c r="AW1723" i="64" s="1"/>
  <c r="AO2391" i="64"/>
  <c r="AO1710" i="64"/>
  <c r="AO1723" i="64" s="1"/>
  <c r="Y2391" i="64"/>
  <c r="Y1710" i="64"/>
  <c r="Y1723" i="64" s="1"/>
  <c r="CL2390" i="64"/>
  <c r="CL1709" i="64"/>
  <c r="CD2390" i="64"/>
  <c r="CD1709" i="64"/>
  <c r="BV2390" i="64"/>
  <c r="BV1709" i="64"/>
  <c r="BN2390" i="64"/>
  <c r="BN1709" i="64"/>
  <c r="BF2390" i="64"/>
  <c r="BF1709" i="64"/>
  <c r="AX2390" i="64"/>
  <c r="AX1709" i="64"/>
  <c r="AP2390" i="64"/>
  <c r="AP1709" i="64"/>
  <c r="AH2390" i="64"/>
  <c r="AH1709" i="64"/>
  <c r="Z2390" i="64"/>
  <c r="Z1709" i="64"/>
  <c r="CE2387" i="64"/>
  <c r="CE2404" i="64" s="1"/>
  <c r="CE1706" i="64"/>
  <c r="CE1719" i="64" s="1"/>
  <c r="BW2387" i="64"/>
  <c r="BW2404" i="64" s="1"/>
  <c r="BW1706" i="64"/>
  <c r="BW1719" i="64" s="1"/>
  <c r="BO2387" i="64"/>
  <c r="BO2404" i="64" s="1"/>
  <c r="BO1706" i="64"/>
  <c r="BO1719" i="64" s="1"/>
  <c r="BG2387" i="64"/>
  <c r="BG2404" i="64" s="1"/>
  <c r="BG1706" i="64"/>
  <c r="BG1719" i="64" s="1"/>
  <c r="AY2387" i="64"/>
  <c r="AY2404" i="64" s="1"/>
  <c r="AY1706" i="64"/>
  <c r="AY1719" i="64" s="1"/>
  <c r="AQ2387" i="64"/>
  <c r="AQ2404" i="64" s="1"/>
  <c r="AQ1706" i="64"/>
  <c r="AQ1719" i="64" s="1"/>
  <c r="AI2387" i="64"/>
  <c r="AI2404" i="64" s="1"/>
  <c r="AI1706" i="64"/>
  <c r="AI1719" i="64" s="1"/>
  <c r="AA2387" i="64"/>
  <c r="AA2404" i="64" s="1"/>
  <c r="AA1706" i="64"/>
  <c r="AA1719" i="64" s="1"/>
  <c r="S2387" i="64"/>
  <c r="S2404" i="64" s="1"/>
  <c r="S1706" i="64"/>
  <c r="S1719" i="64" s="1"/>
  <c r="BS2386" i="64"/>
  <c r="BS2403" i="64" s="1"/>
  <c r="BS1705" i="64"/>
  <c r="BS1718" i="64" s="1"/>
  <c r="BC2386" i="64"/>
  <c r="BC2403" i="64" s="1"/>
  <c r="BC1705" i="64"/>
  <c r="BC1718" i="64" s="1"/>
  <c r="AM2386" i="64"/>
  <c r="AM2403" i="64" s="1"/>
  <c r="AM1705" i="64"/>
  <c r="AM1718" i="64" s="1"/>
  <c r="W2386" i="64"/>
  <c r="W2403" i="64" s="1"/>
  <c r="W1705" i="64"/>
  <c r="W1718" i="64" s="1"/>
  <c r="CI2391" i="64"/>
  <c r="CI1710" i="64"/>
  <c r="CI1723" i="64" s="1"/>
  <c r="CA2391" i="64"/>
  <c r="CA1710" i="64"/>
  <c r="CA1723" i="64" s="1"/>
  <c r="BC2391" i="64"/>
  <c r="BC1710" i="64"/>
  <c r="BC1723" i="64" s="1"/>
  <c r="AE2391" i="64"/>
  <c r="AE1710" i="64"/>
  <c r="AE1723" i="64" s="1"/>
  <c r="W2391" i="64"/>
  <c r="W1710" i="64"/>
  <c r="W1723" i="64" s="1"/>
  <c r="CJ2390" i="64"/>
  <c r="CJ1709" i="64"/>
  <c r="BT2390" i="64"/>
  <c r="BT1709" i="64"/>
  <c r="AN2390" i="64"/>
  <c r="AN1709" i="64"/>
  <c r="AF2390" i="64"/>
  <c r="AF1709" i="64"/>
  <c r="X2390" i="64"/>
  <c r="X1709" i="64"/>
  <c r="CK2387" i="64"/>
  <c r="CK2404" i="64" s="1"/>
  <c r="CK1706" i="64"/>
  <c r="CK1719" i="64" s="1"/>
  <c r="BM2387" i="64"/>
  <c r="BM2404" i="64" s="1"/>
  <c r="BM1706" i="64"/>
  <c r="BM1719" i="64" s="1"/>
  <c r="BE2387" i="64"/>
  <c r="BE2404" i="64" s="1"/>
  <c r="BE1706" i="64"/>
  <c r="BE1719" i="64" s="1"/>
  <c r="AG2387" i="64"/>
  <c r="AG2404" i="64" s="1"/>
  <c r="AG1706" i="64"/>
  <c r="AG1719" i="64" s="1"/>
  <c r="CV2391" i="64"/>
  <c r="CV1710" i="64"/>
  <c r="CV1723" i="64" s="1"/>
  <c r="DD2390" i="64"/>
  <c r="DD1709" i="64"/>
  <c r="CV2390" i="64"/>
  <c r="CV1709" i="64"/>
  <c r="DD2387" i="64"/>
  <c r="DD1706" i="64"/>
  <c r="DD1719" i="64" s="1"/>
  <c r="CV2387" i="64"/>
  <c r="CV1706" i="64"/>
  <c r="CV1719" i="64" s="1"/>
  <c r="DD2386" i="64"/>
  <c r="DD1705" i="64"/>
  <c r="DD1718" i="64" s="1"/>
  <c r="CV2386" i="64"/>
  <c r="CV1705" i="64"/>
  <c r="CV1718" i="64" s="1"/>
  <c r="BV2386" i="64"/>
  <c r="BV2403" i="64" s="1"/>
  <c r="BV1705" i="64"/>
  <c r="BV1718" i="64" s="1"/>
  <c r="AP2386" i="64"/>
  <c r="AP2403" i="64" s="1"/>
  <c r="AP1705" i="64"/>
  <c r="AP1718" i="64" s="1"/>
  <c r="BN2391" i="64"/>
  <c r="BN1710" i="64"/>
  <c r="BN1723" i="64" s="1"/>
  <c r="Z2391" i="64"/>
  <c r="Z1710" i="64"/>
  <c r="Z1723" i="64" s="1"/>
  <c r="BG2390" i="64"/>
  <c r="BG1709" i="64"/>
  <c r="S2390" i="64"/>
  <c r="S1709" i="64"/>
  <c r="AR2387" i="64"/>
  <c r="AR2404" i="64" s="1"/>
  <c r="AR1706" i="64"/>
  <c r="AR1719" i="64" s="1"/>
  <c r="CB2386" i="64"/>
  <c r="CB2403" i="64" s="1"/>
  <c r="CB1705" i="64"/>
  <c r="CB1718" i="64" s="1"/>
  <c r="BL2386" i="64"/>
  <c r="BL2403" i="64" s="1"/>
  <c r="BL1705" i="64"/>
  <c r="BL1718" i="64" s="1"/>
  <c r="AV2386" i="64"/>
  <c r="AV2403" i="64" s="1"/>
  <c r="AV1705" i="64"/>
  <c r="AV1718" i="64" s="1"/>
  <c r="BT2391" i="64"/>
  <c r="BT1710" i="64"/>
  <c r="BT1723" i="64" s="1"/>
  <c r="BD2391" i="64"/>
  <c r="BD1710" i="64"/>
  <c r="BD1723" i="64" s="1"/>
  <c r="AN2391" i="64"/>
  <c r="AN1710" i="64"/>
  <c r="AN1723" i="64" s="1"/>
  <c r="AF2391" i="64"/>
  <c r="AF1710" i="64"/>
  <c r="AF1723" i="64" s="1"/>
  <c r="CK2390" i="64"/>
  <c r="CK1709" i="64"/>
  <c r="BU2390" i="64"/>
  <c r="BU1709" i="64"/>
  <c r="BE2390" i="64"/>
  <c r="BE1709" i="64"/>
  <c r="AO2390" i="64"/>
  <c r="AO1709" i="64"/>
  <c r="Y2390" i="64"/>
  <c r="Y1709" i="64"/>
  <c r="CD2387" i="64"/>
  <c r="CD2404" i="64" s="1"/>
  <c r="CD1706" i="64"/>
  <c r="CD1719" i="64" s="1"/>
  <c r="AX2387" i="64"/>
  <c r="AX2404" i="64" s="1"/>
  <c r="AX1706" i="64"/>
  <c r="AX1719" i="64" s="1"/>
  <c r="AP2387" i="64"/>
  <c r="AP2404" i="64" s="1"/>
  <c r="AP1706" i="64"/>
  <c r="AP1719" i="64" s="1"/>
  <c r="AH2387" i="64"/>
  <c r="AH2404" i="64" s="1"/>
  <c r="AH1706" i="64"/>
  <c r="AH1719" i="64" s="1"/>
  <c r="AT2386" i="64"/>
  <c r="AT2403" i="64" s="1"/>
  <c r="AT1705" i="64"/>
  <c r="AT1718" i="64" s="1"/>
  <c r="CH2391" i="64"/>
  <c r="CH1710" i="64"/>
  <c r="CH1723" i="64" s="1"/>
  <c r="BZ2391" i="64"/>
  <c r="BZ1710" i="64"/>
  <c r="BZ1723" i="64" s="1"/>
  <c r="BR2391" i="64"/>
  <c r="BR1710" i="64"/>
  <c r="BR1723" i="64" s="1"/>
  <c r="BB2391" i="64"/>
  <c r="BB1710" i="64"/>
  <c r="BB1723" i="64" s="1"/>
  <c r="AT2391" i="64"/>
  <c r="AT1710" i="64"/>
  <c r="AT1723" i="64" s="1"/>
  <c r="AL2391" i="64"/>
  <c r="AL1710" i="64"/>
  <c r="AL1723" i="64" s="1"/>
  <c r="AD2391" i="64"/>
  <c r="AD1710" i="64"/>
  <c r="AD1723" i="64" s="1"/>
  <c r="V2391" i="64"/>
  <c r="V1710" i="64"/>
  <c r="V1723" i="64" s="1"/>
  <c r="BS2390" i="64"/>
  <c r="BS1709" i="64"/>
  <c r="BD2387" i="64"/>
  <c r="BD2404" i="64" s="1"/>
  <c r="BD1706" i="64"/>
  <c r="BD1719" i="64" s="1"/>
  <c r="DK2391" i="64"/>
  <c r="DK1710" i="64"/>
  <c r="DK1723" i="64" s="1"/>
  <c r="DC2390" i="64"/>
  <c r="DC1709" i="64"/>
  <c r="CU2390" i="64"/>
  <c r="CU1709" i="64"/>
  <c r="CU2387" i="64"/>
  <c r="CU1706" i="64"/>
  <c r="CU1719" i="64" s="1"/>
  <c r="DK2386" i="64"/>
  <c r="DK1705" i="64"/>
  <c r="DK1718" i="64" s="1"/>
  <c r="DC2386" i="64"/>
  <c r="DC1705" i="64"/>
  <c r="DC1718" i="64" s="1"/>
  <c r="CU2386" i="64"/>
  <c r="CU1705" i="64"/>
  <c r="CU1718" i="64" s="1"/>
  <c r="AX2386" i="64"/>
  <c r="AX2403" i="64" s="1"/>
  <c r="AX1705" i="64"/>
  <c r="AX1718" i="64" s="1"/>
  <c r="BV2391" i="64"/>
  <c r="BV1710" i="64"/>
  <c r="BV1723" i="64" s="1"/>
  <c r="AQ2390" i="64"/>
  <c r="AQ1709" i="64"/>
  <c r="BP2387" i="64"/>
  <c r="BP2404" i="64" s="1"/>
  <c r="BP1706" i="64"/>
  <c r="BP1719" i="64" s="1"/>
  <c r="T2387" i="64"/>
  <c r="T2404" i="64" s="1"/>
  <c r="T1706" i="64"/>
  <c r="T1719" i="64" s="1"/>
  <c r="CJ2386" i="64"/>
  <c r="CJ2403" i="64" s="1"/>
  <c r="CJ1705" i="64"/>
  <c r="CJ1718" i="64" s="1"/>
  <c r="BT2386" i="64"/>
  <c r="BT2403" i="64" s="1"/>
  <c r="BT1705" i="64"/>
  <c r="BT1718" i="64" s="1"/>
  <c r="BD2386" i="64"/>
  <c r="BD2403" i="64" s="1"/>
  <c r="BD1705" i="64"/>
  <c r="BD1718" i="64" s="1"/>
  <c r="AN2386" i="64"/>
  <c r="AN2403" i="64" s="1"/>
  <c r="AN1705" i="64"/>
  <c r="AN1718" i="64" s="1"/>
  <c r="AF2386" i="64"/>
  <c r="AF2403" i="64" s="1"/>
  <c r="AF1705" i="64"/>
  <c r="AF1718" i="64" s="1"/>
  <c r="X2386" i="64"/>
  <c r="X2403" i="64" s="1"/>
  <c r="X1705" i="64"/>
  <c r="X1718" i="64" s="1"/>
  <c r="CB2391" i="64"/>
  <c r="CB1710" i="64"/>
  <c r="CB1723" i="64" s="1"/>
  <c r="BL2391" i="64"/>
  <c r="BL1710" i="64"/>
  <c r="BL1723" i="64" s="1"/>
  <c r="AV2391" i="64"/>
  <c r="AV1710" i="64"/>
  <c r="AV1723" i="64" s="1"/>
  <c r="X2391" i="64"/>
  <c r="X1710" i="64"/>
  <c r="X1723" i="64" s="1"/>
  <c r="BM2390" i="64"/>
  <c r="BM1709" i="64"/>
  <c r="AW2390" i="64"/>
  <c r="AW1709" i="64"/>
  <c r="AG2390" i="64"/>
  <c r="AG1709" i="64"/>
  <c r="CL2387" i="64"/>
  <c r="CL2404" i="64" s="1"/>
  <c r="CL1706" i="64"/>
  <c r="CL1719" i="64" s="1"/>
  <c r="BV2387" i="64"/>
  <c r="BV2404" i="64" s="1"/>
  <c r="BV1706" i="64"/>
  <c r="BV1719" i="64" s="1"/>
  <c r="BF2387" i="64"/>
  <c r="BF2404" i="64" s="1"/>
  <c r="BF1706" i="64"/>
  <c r="BF1719" i="64" s="1"/>
  <c r="U2386" i="64"/>
  <c r="U2403" i="64" s="1"/>
  <c r="U1705" i="64"/>
  <c r="U1718" i="64" s="1"/>
  <c r="CG2391" i="64"/>
  <c r="CG1710" i="64"/>
  <c r="CG1723" i="64" s="1"/>
  <c r="BQ2391" i="64"/>
  <c r="BQ1710" i="64"/>
  <c r="BQ1723" i="64" s="1"/>
  <c r="BI2391" i="64"/>
  <c r="BI1710" i="64"/>
  <c r="BI1723" i="64" s="1"/>
  <c r="BA2391" i="64"/>
  <c r="BA1710" i="64"/>
  <c r="BA1723" i="64" s="1"/>
  <c r="AS2391" i="64"/>
  <c r="AS1710" i="64"/>
  <c r="AS1723" i="64" s="1"/>
  <c r="AK2391" i="64"/>
  <c r="AK1710" i="64"/>
  <c r="AK1723" i="64" s="1"/>
  <c r="AC2391" i="64"/>
  <c r="AC1710" i="64"/>
  <c r="AC1723" i="64" s="1"/>
  <c r="U2391" i="64"/>
  <c r="U1710" i="64"/>
  <c r="U1723" i="64" s="1"/>
  <c r="CH2390" i="64"/>
  <c r="CH1709" i="64"/>
  <c r="V2390" i="64"/>
  <c r="V1709" i="64"/>
  <c r="BS2387" i="64"/>
  <c r="BS2404" i="64" s="1"/>
  <c r="BS1706" i="64"/>
  <c r="BS1719" i="64" s="1"/>
  <c r="CQ2339" i="64"/>
  <c r="CD2391" i="64"/>
  <c r="CD1710" i="64"/>
  <c r="CD1723" i="64" s="1"/>
  <c r="AP2391" i="64"/>
  <c r="AP1710" i="64"/>
  <c r="AP1723" i="64" s="1"/>
  <c r="BO2390" i="64"/>
  <c r="BO1709" i="64"/>
  <c r="AJ2387" i="64"/>
  <c r="AJ2404" i="64" s="1"/>
  <c r="AJ1706" i="64"/>
  <c r="AJ1719" i="64" s="1"/>
  <c r="BP2386" i="64"/>
  <c r="BP2403" i="64" s="1"/>
  <c r="BP1705" i="64"/>
  <c r="BP1718" i="64" s="1"/>
  <c r="BH2386" i="64"/>
  <c r="BH2403" i="64" s="1"/>
  <c r="BH1705" i="64"/>
  <c r="BH1718" i="64" s="1"/>
  <c r="AZ2386" i="64"/>
  <c r="AZ2403" i="64" s="1"/>
  <c r="AZ1705" i="64"/>
  <c r="AZ1718" i="64" s="1"/>
  <c r="AJ2386" i="64"/>
  <c r="AJ2403" i="64" s="1"/>
  <c r="AJ1705" i="64"/>
  <c r="AJ1718" i="64" s="1"/>
  <c r="AB2386" i="64"/>
  <c r="AB2403" i="64" s="1"/>
  <c r="AB1705" i="64"/>
  <c r="AB1718" i="64" s="1"/>
  <c r="T2386" i="64"/>
  <c r="T2403" i="64" s="1"/>
  <c r="T1705" i="64"/>
  <c r="T1718" i="64" s="1"/>
  <c r="CF2391" i="64"/>
  <c r="CF1710" i="64"/>
  <c r="CF1723" i="64" s="1"/>
  <c r="BX2391" i="64"/>
  <c r="BX1710" i="64"/>
  <c r="BX1723" i="64" s="1"/>
  <c r="BP2391" i="64"/>
  <c r="BP1710" i="64"/>
  <c r="BP1723" i="64" s="1"/>
  <c r="BH2391" i="64"/>
  <c r="BH1710" i="64"/>
  <c r="BH1723" i="64" s="1"/>
  <c r="AZ2391" i="64"/>
  <c r="AZ1710" i="64"/>
  <c r="AZ1723" i="64" s="1"/>
  <c r="AR2391" i="64"/>
  <c r="AR1710" i="64"/>
  <c r="AR1723" i="64" s="1"/>
  <c r="AJ2391" i="64"/>
  <c r="AJ1710" i="64"/>
  <c r="AJ1723" i="64" s="1"/>
  <c r="T2391" i="64"/>
  <c r="T1710" i="64"/>
  <c r="T1723" i="64" s="1"/>
  <c r="CG2390" i="64"/>
  <c r="CG1709" i="64"/>
  <c r="BY2390" i="64"/>
  <c r="BY1709" i="64"/>
  <c r="BQ2390" i="64"/>
  <c r="BQ1709" i="64"/>
  <c r="BA2390" i="64"/>
  <c r="BA1709" i="64"/>
  <c r="AS2390" i="64"/>
  <c r="AS1709" i="64"/>
  <c r="AK2390" i="64"/>
  <c r="AK1709" i="64"/>
  <c r="AC2390" i="64"/>
  <c r="AC1709" i="64"/>
  <c r="BB2387" i="64"/>
  <c r="BB2404" i="64" s="1"/>
  <c r="BB1706" i="64"/>
  <c r="BB1719" i="64" s="1"/>
  <c r="AL2387" i="64"/>
  <c r="AL2404" i="64" s="1"/>
  <c r="AL1706" i="64"/>
  <c r="AL1719" i="64" s="1"/>
  <c r="CY2313" i="64"/>
  <c r="DI2391" i="64"/>
  <c r="DI1710" i="64"/>
  <c r="DI1723" i="64" s="1"/>
  <c r="DI2390" i="64"/>
  <c r="DI1709" i="64"/>
  <c r="DA2390" i="64"/>
  <c r="DA1709" i="64"/>
  <c r="DI2386" i="64"/>
  <c r="DI1705" i="64"/>
  <c r="DI1718" i="64" s="1"/>
  <c r="DA2386" i="64"/>
  <c r="DA1705" i="64"/>
  <c r="DA1718" i="64" s="1"/>
  <c r="BN2386" i="64"/>
  <c r="BN2403" i="64" s="1"/>
  <c r="BN1705" i="64"/>
  <c r="BN1718" i="64" s="1"/>
  <c r="CL2391" i="64"/>
  <c r="CL1710" i="64"/>
  <c r="CL1723" i="64" s="1"/>
  <c r="AX2391" i="64"/>
  <c r="AX1710" i="64"/>
  <c r="AX1723" i="64" s="1"/>
  <c r="AY2390" i="64"/>
  <c r="AY1709" i="64"/>
  <c r="CF2387" i="64"/>
  <c r="CF2404" i="64" s="1"/>
  <c r="CF1706" i="64"/>
  <c r="CF1719" i="64" s="1"/>
  <c r="AB2387" i="64"/>
  <c r="AB2404" i="64" s="1"/>
  <c r="AB1706" i="64"/>
  <c r="AB1719" i="64" s="1"/>
  <c r="Z2387" i="64"/>
  <c r="Z2404" i="64" s="1"/>
  <c r="Z1706" i="64"/>
  <c r="Z1719" i="64" s="1"/>
  <c r="CE2386" i="64"/>
  <c r="CE2403" i="64" s="1"/>
  <c r="CE1705" i="64"/>
  <c r="CE1718" i="64" s="1"/>
  <c r="BW2386" i="64"/>
  <c r="BW2403" i="64" s="1"/>
  <c r="BW1705" i="64"/>
  <c r="BW1718" i="64" s="1"/>
  <c r="BO2386" i="64"/>
  <c r="BO2403" i="64" s="1"/>
  <c r="BO1705" i="64"/>
  <c r="BO1718" i="64" s="1"/>
  <c r="BG2386" i="64"/>
  <c r="BG2403" i="64" s="1"/>
  <c r="BG1705" i="64"/>
  <c r="BG1718" i="64" s="1"/>
  <c r="AY2386" i="64"/>
  <c r="AY2403" i="64" s="1"/>
  <c r="AY1705" i="64"/>
  <c r="AY1718" i="64" s="1"/>
  <c r="AQ2386" i="64"/>
  <c r="AQ2403" i="64" s="1"/>
  <c r="AQ1705" i="64"/>
  <c r="AQ1718" i="64" s="1"/>
  <c r="AI2386" i="64"/>
  <c r="AI2403" i="64" s="1"/>
  <c r="AI1705" i="64"/>
  <c r="AI1718" i="64" s="1"/>
  <c r="AA2386" i="64"/>
  <c r="AA2403" i="64" s="1"/>
  <c r="AA1705" i="64"/>
  <c r="AA1718" i="64" s="1"/>
  <c r="S2386" i="64"/>
  <c r="S2403" i="64" s="1"/>
  <c r="S1705" i="64"/>
  <c r="S1718" i="64" s="1"/>
  <c r="CE2391" i="64"/>
  <c r="CE1710" i="64"/>
  <c r="CE1723" i="64" s="1"/>
  <c r="BW2391" i="64"/>
  <c r="BW1710" i="64"/>
  <c r="BW1723" i="64" s="1"/>
  <c r="BO2391" i="64"/>
  <c r="BO1710" i="64"/>
  <c r="BO1723" i="64" s="1"/>
  <c r="BG2391" i="64"/>
  <c r="BG1710" i="64"/>
  <c r="BG1723" i="64" s="1"/>
  <c r="AY2391" i="64"/>
  <c r="AY1710" i="64"/>
  <c r="AY1723" i="64" s="1"/>
  <c r="AI2391" i="64"/>
  <c r="AI1710" i="64"/>
  <c r="AI1723" i="64" s="1"/>
  <c r="AA2391" i="64"/>
  <c r="AA1710" i="64"/>
  <c r="AA1723" i="64" s="1"/>
  <c r="S2391" i="64"/>
  <c r="S1710" i="64"/>
  <c r="S1723" i="64" s="1"/>
  <c r="CF2390" i="64"/>
  <c r="CF1709" i="64"/>
  <c r="BP2390" i="64"/>
  <c r="BP1709" i="64"/>
  <c r="AZ2390" i="64"/>
  <c r="AZ1709" i="64"/>
  <c r="AR2390" i="64"/>
  <c r="AR1709" i="64"/>
  <c r="AB2390" i="64"/>
  <c r="AB1709" i="64"/>
  <c r="T2390" i="64"/>
  <c r="T1709" i="64"/>
  <c r="BY2387" i="64"/>
  <c r="BY2404" i="64" s="1"/>
  <c r="BY1706" i="64"/>
  <c r="BY1719" i="64" s="1"/>
  <c r="BQ2387" i="64"/>
  <c r="BQ2404" i="64" s="1"/>
  <c r="BQ1706" i="64"/>
  <c r="BQ1719" i="64" s="1"/>
  <c r="AC2387" i="64"/>
  <c r="AC2404" i="64" s="1"/>
  <c r="AC1706" i="64"/>
  <c r="AC1719" i="64" s="1"/>
  <c r="CS1712" i="64"/>
  <c r="CS1714" i="64" s="1"/>
  <c r="CR1714" i="64"/>
  <c r="DF1638" i="64"/>
  <c r="DF2391" i="64"/>
  <c r="CX1634" i="64"/>
  <c r="CX1674" i="64" s="1"/>
  <c r="CX2387" i="64"/>
  <c r="CJ1638" i="64"/>
  <c r="CJ2391" i="64"/>
  <c r="CC1637" i="64"/>
  <c r="CC2390" i="64"/>
  <c r="BN1634" i="64"/>
  <c r="BN1674" i="64" s="1"/>
  <c r="BN2387" i="64"/>
  <c r="BN2404" i="64" s="1"/>
  <c r="DE1638" i="64"/>
  <c r="DE2391" i="64"/>
  <c r="CW1638" i="64"/>
  <c r="CW2391" i="64"/>
  <c r="CO1638" i="64"/>
  <c r="CO2391" i="64"/>
  <c r="DE1637" i="64"/>
  <c r="DE2390" i="64"/>
  <c r="CW1637" i="64"/>
  <c r="CW2390" i="64"/>
  <c r="CO1637" i="64"/>
  <c r="CO2390" i="64"/>
  <c r="DE1634" i="64"/>
  <c r="DE1674" i="64" s="1"/>
  <c r="DE2387" i="64"/>
  <c r="CW1634" i="64"/>
  <c r="CW1674" i="64" s="1"/>
  <c r="CW2387" i="64"/>
  <c r="CO1634" i="64"/>
  <c r="CO1674" i="64" s="1"/>
  <c r="CO2387" i="64"/>
  <c r="DE1633" i="64"/>
  <c r="DE2386" i="64"/>
  <c r="CW1633" i="64"/>
  <c r="CW2386" i="64"/>
  <c r="CO1633" i="64"/>
  <c r="CO2386" i="64"/>
  <c r="AG1638" i="64"/>
  <c r="AG2391" i="64"/>
  <c r="CP1633" i="64"/>
  <c r="CP2386" i="64"/>
  <c r="CI1633" i="64"/>
  <c r="CI2386" i="64"/>
  <c r="CI2403" i="64" s="1"/>
  <c r="CA1633" i="64"/>
  <c r="CA2386" i="64"/>
  <c r="CA2403" i="64" s="1"/>
  <c r="BK1633" i="64"/>
  <c r="BK2386" i="64"/>
  <c r="BK2403" i="64" s="1"/>
  <c r="AU1633" i="64"/>
  <c r="AU2386" i="64"/>
  <c r="AU2403" i="64" s="1"/>
  <c r="AE1633" i="64"/>
  <c r="AE2386" i="64"/>
  <c r="AE2403" i="64" s="1"/>
  <c r="BS1638" i="64"/>
  <c r="BS2391" i="64"/>
  <c r="BK1638" i="64"/>
  <c r="BK2391" i="64"/>
  <c r="AU1638" i="64"/>
  <c r="AU2391" i="64"/>
  <c r="AM1638" i="64"/>
  <c r="AM2391" i="64"/>
  <c r="CB1637" i="64"/>
  <c r="CB2390" i="64"/>
  <c r="BL1637" i="64"/>
  <c r="BL2390" i="64"/>
  <c r="BD1637" i="64"/>
  <c r="BD2390" i="64"/>
  <c r="AV1637" i="64"/>
  <c r="AV2390" i="64"/>
  <c r="CC1634" i="64"/>
  <c r="CC1674" i="64" s="1"/>
  <c r="CC2387" i="64"/>
  <c r="CC2404" i="64" s="1"/>
  <c r="BU1634" i="64"/>
  <c r="BU1674" i="64" s="1"/>
  <c r="BU2387" i="64"/>
  <c r="BU2404" i="64" s="1"/>
  <c r="AW1634" i="64"/>
  <c r="AW1674" i="64" s="1"/>
  <c r="AW2387" i="64"/>
  <c r="AW2404" i="64" s="1"/>
  <c r="AO1634" i="64"/>
  <c r="AO1674" i="64" s="1"/>
  <c r="AO2387" i="64"/>
  <c r="AO2404" i="64" s="1"/>
  <c r="Y1634" i="64"/>
  <c r="Y1674" i="64" s="1"/>
  <c r="Y2387" i="64"/>
  <c r="Y2404" i="64" s="1"/>
  <c r="DD1638" i="64"/>
  <c r="DD2391" i="64"/>
  <c r="CP1638" i="64"/>
  <c r="CP2391" i="64"/>
  <c r="DF1633" i="64"/>
  <c r="DF2386" i="64"/>
  <c r="CH1633" i="64"/>
  <c r="CH2386" i="64"/>
  <c r="CH2403" i="64" s="1"/>
  <c r="BZ1633" i="64"/>
  <c r="BZ2386" i="64"/>
  <c r="BZ2403" i="64" s="1"/>
  <c r="BR1633" i="64"/>
  <c r="BR2386" i="64"/>
  <c r="BR2403" i="64" s="1"/>
  <c r="BJ1633" i="64"/>
  <c r="BJ2386" i="64"/>
  <c r="BJ2403" i="64" s="1"/>
  <c r="BB1633" i="64"/>
  <c r="BB2386" i="64"/>
  <c r="BB2403" i="64" s="1"/>
  <c r="AL1633" i="64"/>
  <c r="AL2386" i="64"/>
  <c r="AL2403" i="64" s="1"/>
  <c r="AD1633" i="64"/>
  <c r="AD2386" i="64"/>
  <c r="AD2403" i="64" s="1"/>
  <c r="V1633" i="64"/>
  <c r="V2386" i="64"/>
  <c r="V2403" i="64" s="1"/>
  <c r="BJ1638" i="64"/>
  <c r="BJ2391" i="64"/>
  <c r="CI1637" i="64"/>
  <c r="CI2390" i="64"/>
  <c r="CA1637" i="64"/>
  <c r="CA2390" i="64"/>
  <c r="BK1637" i="64"/>
  <c r="BK2390" i="64"/>
  <c r="BC1637" i="64"/>
  <c r="BC2390" i="64"/>
  <c r="AU1637" i="64"/>
  <c r="AU2390" i="64"/>
  <c r="AM1637" i="64"/>
  <c r="AM2390" i="64"/>
  <c r="AE1637" i="64"/>
  <c r="AE2390" i="64"/>
  <c r="W1637" i="64"/>
  <c r="W2390" i="64"/>
  <c r="CJ1634" i="64"/>
  <c r="CJ1674" i="64" s="1"/>
  <c r="CJ2387" i="64"/>
  <c r="CJ2404" i="64" s="1"/>
  <c r="CB1634" i="64"/>
  <c r="CB1674" i="64" s="1"/>
  <c r="CB2387" i="64"/>
  <c r="CB2404" i="64" s="1"/>
  <c r="BT1634" i="64"/>
  <c r="BT1674" i="64" s="1"/>
  <c r="BT2387" i="64"/>
  <c r="BT2404" i="64" s="1"/>
  <c r="BL1634" i="64"/>
  <c r="BL1674" i="64" s="1"/>
  <c r="BL2387" i="64"/>
  <c r="BL2404" i="64" s="1"/>
  <c r="AV1634" i="64"/>
  <c r="AV1674" i="64" s="1"/>
  <c r="AV2387" i="64"/>
  <c r="AV2404" i="64" s="1"/>
  <c r="AN1634" i="64"/>
  <c r="AN1674" i="64" s="1"/>
  <c r="AN2387" i="64"/>
  <c r="AN2404" i="64" s="1"/>
  <c r="AF1634" i="64"/>
  <c r="AF1674" i="64" s="1"/>
  <c r="AF2387" i="64"/>
  <c r="AF2404" i="64" s="1"/>
  <c r="X1634" i="64"/>
  <c r="X1674" i="64" s="1"/>
  <c r="X2387" i="64"/>
  <c r="X2404" i="64" s="1"/>
  <c r="DC1638" i="64"/>
  <c r="DC2391" i="64"/>
  <c r="CU1638" i="64"/>
  <c r="CU2391" i="64"/>
  <c r="DK1637" i="64"/>
  <c r="DK2390" i="64"/>
  <c r="DK1634" i="64"/>
  <c r="DK1674" i="64" s="1"/>
  <c r="DK2387" i="64"/>
  <c r="DC1634" i="64"/>
  <c r="DC1674" i="64" s="1"/>
  <c r="DC2387" i="64"/>
  <c r="CX1638" i="64"/>
  <c r="CX2391" i="64"/>
  <c r="DF1634" i="64"/>
  <c r="DF1674" i="64" s="1"/>
  <c r="DF2387" i="64"/>
  <c r="CG1633" i="64"/>
  <c r="CG2386" i="64"/>
  <c r="CG2403" i="64" s="1"/>
  <c r="BY1633" i="64"/>
  <c r="BY2386" i="64"/>
  <c r="BY2403" i="64" s="1"/>
  <c r="BQ1633" i="64"/>
  <c r="BQ2386" i="64"/>
  <c r="BQ2403" i="64" s="1"/>
  <c r="BI1633" i="64"/>
  <c r="BI2386" i="64"/>
  <c r="BI2403" i="64" s="1"/>
  <c r="BA1633" i="64"/>
  <c r="BA2386" i="64"/>
  <c r="BA2403" i="64" s="1"/>
  <c r="AS1633" i="64"/>
  <c r="AS2386" i="64"/>
  <c r="AS2403" i="64" s="1"/>
  <c r="AK1633" i="64"/>
  <c r="AK2386" i="64"/>
  <c r="AK2403" i="64" s="1"/>
  <c r="AC1633" i="64"/>
  <c r="AC2386" i="64"/>
  <c r="AC2403" i="64" s="1"/>
  <c r="BY1638" i="64"/>
  <c r="BY2391" i="64"/>
  <c r="BZ1637" i="64"/>
  <c r="BZ2390" i="64"/>
  <c r="BR1637" i="64"/>
  <c r="BR2390" i="64"/>
  <c r="BJ1637" i="64"/>
  <c r="BJ2390" i="64"/>
  <c r="BB1637" i="64"/>
  <c r="BB2390" i="64"/>
  <c r="AT1637" i="64"/>
  <c r="AT2390" i="64"/>
  <c r="AL1637" i="64"/>
  <c r="AL2390" i="64"/>
  <c r="AD1637" i="64"/>
  <c r="AD2390" i="64"/>
  <c r="CI1634" i="64"/>
  <c r="CI1674" i="64" s="1"/>
  <c r="CI2387" i="64"/>
  <c r="CI2404" i="64" s="1"/>
  <c r="CA1634" i="64"/>
  <c r="CA1674" i="64" s="1"/>
  <c r="CA2387" i="64"/>
  <c r="CA2404" i="64" s="1"/>
  <c r="BK1634" i="64"/>
  <c r="BK1674" i="64" s="1"/>
  <c r="BK2387" i="64"/>
  <c r="BK2404" i="64" s="1"/>
  <c r="BC1634" i="64"/>
  <c r="BC1674" i="64" s="1"/>
  <c r="BC2387" i="64"/>
  <c r="BC2404" i="64" s="1"/>
  <c r="AU1634" i="64"/>
  <c r="AU1674" i="64" s="1"/>
  <c r="AU2387" i="64"/>
  <c r="AU2404" i="64" s="1"/>
  <c r="AM1634" i="64"/>
  <c r="AM1674" i="64" s="1"/>
  <c r="AM2387" i="64"/>
  <c r="AM2404" i="64" s="1"/>
  <c r="AE1634" i="64"/>
  <c r="AE1674" i="64" s="1"/>
  <c r="AE2387" i="64"/>
  <c r="AE2404" i="64" s="1"/>
  <c r="W1634" i="64"/>
  <c r="W1674" i="64" s="1"/>
  <c r="W2387" i="64"/>
  <c r="W2404" i="64" s="1"/>
  <c r="DJ1638" i="64"/>
  <c r="DJ2391" i="64"/>
  <c r="DB1638" i="64"/>
  <c r="DB2391" i="64"/>
  <c r="CT1638" i="64"/>
  <c r="CT2391" i="64"/>
  <c r="DJ1637" i="64"/>
  <c r="DJ2390" i="64"/>
  <c r="DB1637" i="64"/>
  <c r="DB2390" i="64"/>
  <c r="CT1637" i="64"/>
  <c r="CT2390" i="64"/>
  <c r="DJ1634" i="64"/>
  <c r="DJ1674" i="64" s="1"/>
  <c r="DJ2387" i="64"/>
  <c r="DB1634" i="64"/>
  <c r="DB1674" i="64" s="1"/>
  <c r="DB2387" i="64"/>
  <c r="CT1634" i="64"/>
  <c r="CT1674" i="64" s="1"/>
  <c r="CT2387" i="64"/>
  <c r="DJ1633" i="64"/>
  <c r="DJ2386" i="64"/>
  <c r="DB1633" i="64"/>
  <c r="DB2386" i="64"/>
  <c r="CT1633" i="64"/>
  <c r="CT2386" i="64"/>
  <c r="DF1637" i="64"/>
  <c r="DF2390" i="64"/>
  <c r="CP1634" i="64"/>
  <c r="CP1674" i="64" s="1"/>
  <c r="CP2387" i="64"/>
  <c r="CF1633" i="64"/>
  <c r="CF2386" i="64"/>
  <c r="CF2403" i="64" s="1"/>
  <c r="BX1633" i="64"/>
  <c r="BX2386" i="64"/>
  <c r="BX2403" i="64" s="1"/>
  <c r="AR1633" i="64"/>
  <c r="AR2386" i="64"/>
  <c r="AR2403" i="64" s="1"/>
  <c r="AB1638" i="64"/>
  <c r="AB2391" i="64"/>
  <c r="BI1637" i="64"/>
  <c r="BI2390" i="64"/>
  <c r="U1637" i="64"/>
  <c r="U2390" i="64"/>
  <c r="CH1634" i="64"/>
  <c r="CH1674" i="64" s="1"/>
  <c r="CH2387" i="64"/>
  <c r="CH2404" i="64" s="1"/>
  <c r="BZ1634" i="64"/>
  <c r="BZ1674" i="64" s="1"/>
  <c r="BZ2387" i="64"/>
  <c r="BZ2404" i="64" s="1"/>
  <c r="BR1634" i="64"/>
  <c r="BR1674" i="64" s="1"/>
  <c r="BR2387" i="64"/>
  <c r="BR2404" i="64" s="1"/>
  <c r="BJ1634" i="64"/>
  <c r="BJ1674" i="64" s="1"/>
  <c r="BJ2387" i="64"/>
  <c r="BJ2404" i="64" s="1"/>
  <c r="AT1634" i="64"/>
  <c r="AT1674" i="64" s="1"/>
  <c r="AT2387" i="64"/>
  <c r="AT2404" i="64" s="1"/>
  <c r="AD1634" i="64"/>
  <c r="AD1674" i="64" s="1"/>
  <c r="AD2387" i="64"/>
  <c r="AD2404" i="64" s="1"/>
  <c r="V1634" i="64"/>
  <c r="V1674" i="64" s="1"/>
  <c r="V2387" i="64"/>
  <c r="V2404" i="64" s="1"/>
  <c r="DA1638" i="64"/>
  <c r="DA2391" i="64"/>
  <c r="CS1638" i="64"/>
  <c r="CS2391" i="64"/>
  <c r="CS1637" i="64"/>
  <c r="CS2390" i="64"/>
  <c r="DI1634" i="64"/>
  <c r="DI1674" i="64" s="1"/>
  <c r="DI2387" i="64"/>
  <c r="DA1634" i="64"/>
  <c r="DA1674" i="64" s="1"/>
  <c r="DA2387" i="64"/>
  <c r="CS1634" i="64"/>
  <c r="CS1674" i="64" s="1"/>
  <c r="CS2387" i="64"/>
  <c r="CS1633" i="64"/>
  <c r="CS2386" i="64"/>
  <c r="CP1637" i="64"/>
  <c r="CP2390" i="64"/>
  <c r="AQ1638" i="64"/>
  <c r="AQ2391" i="64"/>
  <c r="BX1637" i="64"/>
  <c r="BX2390" i="64"/>
  <c r="BH1637" i="64"/>
  <c r="BH2390" i="64"/>
  <c r="AJ1637" i="64"/>
  <c r="AJ2390" i="64"/>
  <c r="CG1634" i="64"/>
  <c r="CG1674" i="64" s="1"/>
  <c r="CG2387" i="64"/>
  <c r="CG2404" i="64" s="1"/>
  <c r="BI1634" i="64"/>
  <c r="BI1674" i="64" s="1"/>
  <c r="BI2387" i="64"/>
  <c r="BI2404" i="64" s="1"/>
  <c r="BA1634" i="64"/>
  <c r="BA1674" i="64" s="1"/>
  <c r="BA2387" i="64"/>
  <c r="BA2404" i="64" s="1"/>
  <c r="AS1634" i="64"/>
  <c r="AS1674" i="64" s="1"/>
  <c r="AS2387" i="64"/>
  <c r="AS2404" i="64" s="1"/>
  <c r="AK1634" i="64"/>
  <c r="AK1674" i="64" s="1"/>
  <c r="AK2387" i="64"/>
  <c r="AK2404" i="64" s="1"/>
  <c r="U1634" i="64"/>
  <c r="U1674" i="64" s="1"/>
  <c r="U2387" i="64"/>
  <c r="U2404" i="64" s="1"/>
  <c r="DH1638" i="64"/>
  <c r="DH2391" i="64"/>
  <c r="CZ1638" i="64"/>
  <c r="CZ2391" i="64"/>
  <c r="CR1638" i="64"/>
  <c r="CR2391" i="64"/>
  <c r="DH1637" i="64"/>
  <c r="DH2390" i="64"/>
  <c r="CZ1637" i="64"/>
  <c r="CZ2390" i="64"/>
  <c r="CR1637" i="64"/>
  <c r="CR2390" i="64"/>
  <c r="DH1634" i="64"/>
  <c r="DH1674" i="64" s="1"/>
  <c r="DH2387" i="64"/>
  <c r="CZ1634" i="64"/>
  <c r="CZ1674" i="64" s="1"/>
  <c r="CZ2387" i="64"/>
  <c r="CR1634" i="64"/>
  <c r="CR1674" i="64" s="1"/>
  <c r="CR2387" i="64"/>
  <c r="DH1633" i="64"/>
  <c r="DH2386" i="64"/>
  <c r="CZ1633" i="64"/>
  <c r="CZ2386" i="64"/>
  <c r="CR1633" i="64"/>
  <c r="CR2386" i="64"/>
  <c r="CX1637" i="64"/>
  <c r="CX2390" i="64"/>
  <c r="CX1633" i="64"/>
  <c r="CX2386" i="64"/>
  <c r="BF1633" i="64"/>
  <c r="BF2386" i="64"/>
  <c r="BF2403" i="64" s="1"/>
  <c r="BW1637" i="64"/>
  <c r="BW2390" i="64"/>
  <c r="AA1637" i="64"/>
  <c r="AA2390" i="64"/>
  <c r="BX1634" i="64"/>
  <c r="BX1674" i="64" s="1"/>
  <c r="BX2387" i="64"/>
  <c r="BX2404" i="64" s="1"/>
  <c r="DG1638" i="64"/>
  <c r="DG2391" i="64"/>
  <c r="CY1638" i="64"/>
  <c r="CY2391" i="64"/>
  <c r="CQ1638" i="64"/>
  <c r="CQ2391" i="64"/>
  <c r="DG1637" i="64"/>
  <c r="DG2390" i="64"/>
  <c r="CY1637" i="64"/>
  <c r="CY2390" i="64"/>
  <c r="CQ1637" i="64"/>
  <c r="CQ2390" i="64"/>
  <c r="DG1634" i="64"/>
  <c r="DG1674" i="64" s="1"/>
  <c r="DG2387" i="64"/>
  <c r="CY1634" i="64"/>
  <c r="CY1674" i="64" s="1"/>
  <c r="CY2387" i="64"/>
  <c r="CQ1634" i="64"/>
  <c r="CQ1674" i="64" s="1"/>
  <c r="CQ2387" i="64"/>
  <c r="DG1633" i="64"/>
  <c r="DG2386" i="64"/>
  <c r="CY1633" i="64"/>
  <c r="CY2386" i="64"/>
  <c r="CQ1633" i="64"/>
  <c r="CQ2386" i="64"/>
  <c r="DJ1357" i="64"/>
  <c r="DJ1384" i="64" s="1"/>
  <c r="CT1004" i="64"/>
  <c r="CT1123" i="64" s="1"/>
  <c r="CT1536" i="64"/>
  <c r="CT1550" i="64" s="1"/>
  <c r="DB2417" i="64"/>
  <c r="DB2431" i="64" s="1"/>
  <c r="DB1388" i="64"/>
  <c r="DB1423" i="64" s="1"/>
  <c r="CT2364" i="64"/>
  <c r="CT2313" i="64"/>
  <c r="CT1589" i="64"/>
  <c r="CT1535" i="64"/>
  <c r="CT2417" i="64"/>
  <c r="CT2431" i="64" s="1"/>
  <c r="DB1357" i="64"/>
  <c r="DB1384" i="64" s="1"/>
  <c r="DB563" i="64"/>
  <c r="DB2339" i="64"/>
  <c r="DB2287" i="64"/>
  <c r="DJ1585" i="64"/>
  <c r="DJ1600" i="64" s="1"/>
  <c r="CT1531" i="64"/>
  <c r="CT1545" i="64" s="1"/>
  <c r="DB2416" i="64"/>
  <c r="DJ1843" i="64"/>
  <c r="DJ1866" i="64" s="1"/>
  <c r="DB1356" i="64"/>
  <c r="CT519" i="64"/>
  <c r="DJ1589" i="64"/>
  <c r="CT2339" i="64"/>
  <c r="DB2283" i="64"/>
  <c r="CT1585" i="64"/>
  <c r="CT1600" i="64" s="1"/>
  <c r="CT1504" i="64"/>
  <c r="CT2416" i="64"/>
  <c r="DJ1842" i="64"/>
  <c r="DB1316" i="64"/>
  <c r="DB1343" i="64" s="1"/>
  <c r="CT1559" i="64"/>
  <c r="CT1503" i="64"/>
  <c r="CT1432" i="64"/>
  <c r="DB1838" i="64"/>
  <c r="DB1861" i="64" s="1"/>
  <c r="DB1285" i="64"/>
  <c r="DB2338" i="64"/>
  <c r="DJ1558" i="64"/>
  <c r="CT1499" i="64"/>
  <c r="CT1522" i="64" s="1"/>
  <c r="CT1393" i="64"/>
  <c r="CT1428" i="64" s="1"/>
  <c r="CT1838" i="64"/>
  <c r="CT1861" i="64" s="1"/>
  <c r="DB1157" i="64"/>
  <c r="DB1170" i="64" s="1"/>
  <c r="DJ2334" i="64"/>
  <c r="CT1558" i="64"/>
  <c r="DJ1687" i="64"/>
  <c r="CT1392" i="64"/>
  <c r="DJ1770" i="64"/>
  <c r="DJ1797" i="64" s="1"/>
  <c r="CT1157" i="64"/>
  <c r="CT1170" i="64" s="1"/>
  <c r="CT2314" i="64"/>
  <c r="DJ1609" i="64"/>
  <c r="DJ1624" i="64" s="1"/>
  <c r="DB1536" i="64"/>
  <c r="DB1550" i="64" s="1"/>
  <c r="CT1683" i="64"/>
  <c r="CT1696" i="64" s="1"/>
  <c r="DJ1388" i="64"/>
  <c r="DJ1423" i="64" s="1"/>
  <c r="DB1770" i="64"/>
  <c r="DB1797" i="64" s="1"/>
  <c r="DB1004" i="64"/>
  <c r="DB1123" i="64" s="1"/>
  <c r="BT2075" i="64"/>
  <c r="BT2087" i="64" s="1"/>
  <c r="BT1633" i="64"/>
  <c r="AN2075" i="64"/>
  <c r="AN2087" i="64" s="1"/>
  <c r="AN1633" i="64"/>
  <c r="CB2080" i="64"/>
  <c r="CB1638" i="64"/>
  <c r="BD2080" i="64"/>
  <c r="BD1638" i="64"/>
  <c r="X2080" i="64"/>
  <c r="X1638" i="64"/>
  <c r="BM2079" i="64"/>
  <c r="BM1637" i="64"/>
  <c r="AW2079" i="64"/>
  <c r="AW1637" i="64"/>
  <c r="Y2079" i="64"/>
  <c r="Y1637" i="64"/>
  <c r="CD2076" i="64"/>
  <c r="CD1634" i="64"/>
  <c r="CD1674" i="64" s="1"/>
  <c r="AH2076" i="64"/>
  <c r="AH1634" i="64"/>
  <c r="AH1674" i="64" s="1"/>
  <c r="CH2080" i="64"/>
  <c r="CH1638" i="64"/>
  <c r="BR2080" i="64"/>
  <c r="BR1638" i="64"/>
  <c r="BB2080" i="64"/>
  <c r="BB1638" i="64"/>
  <c r="AL2080" i="64"/>
  <c r="AL1638" i="64"/>
  <c r="V2080" i="64"/>
  <c r="V1638" i="64"/>
  <c r="U2075" i="64"/>
  <c r="U2087" i="64" s="1"/>
  <c r="U1633" i="64"/>
  <c r="CG2080" i="64"/>
  <c r="CG1638" i="64"/>
  <c r="BQ2080" i="64"/>
  <c r="BQ1638" i="64"/>
  <c r="BI2080" i="64"/>
  <c r="BI1638" i="64"/>
  <c r="BA2080" i="64"/>
  <c r="BA1638" i="64"/>
  <c r="AS2080" i="64"/>
  <c r="AS1638" i="64"/>
  <c r="AK2080" i="64"/>
  <c r="AK1638" i="64"/>
  <c r="AC2080" i="64"/>
  <c r="AC1638" i="64"/>
  <c r="U2080" i="64"/>
  <c r="U1638" i="64"/>
  <c r="CH2079" i="64"/>
  <c r="CH1637" i="64"/>
  <c r="V2079" i="64"/>
  <c r="V1637" i="64"/>
  <c r="BS2076" i="64"/>
  <c r="BS1634" i="64"/>
  <c r="BS1674" i="64" s="1"/>
  <c r="DI2080" i="64"/>
  <c r="DI1638" i="64"/>
  <c r="DI2079" i="64"/>
  <c r="DI1637" i="64"/>
  <c r="DA2079" i="64"/>
  <c r="DA1637" i="64"/>
  <c r="DI2075" i="64"/>
  <c r="DI2087" i="64" s="1"/>
  <c r="DI1633" i="64"/>
  <c r="DA1246" i="64"/>
  <c r="DA1273" i="64" s="1"/>
  <c r="DA1633" i="64"/>
  <c r="BH2075" i="64"/>
  <c r="BH2087" i="64" s="1"/>
  <c r="BH1633" i="64"/>
  <c r="AJ2075" i="64"/>
  <c r="AJ2087" i="64" s="1"/>
  <c r="AJ1633" i="64"/>
  <c r="AB2075" i="64"/>
  <c r="AB2087" i="64" s="1"/>
  <c r="AB1633" i="64"/>
  <c r="BX2080" i="64"/>
  <c r="BX1638" i="64"/>
  <c r="BH2080" i="64"/>
  <c r="BH1638" i="64"/>
  <c r="AJ2080" i="64"/>
  <c r="AJ1638" i="64"/>
  <c r="T2080" i="64"/>
  <c r="T1638" i="64"/>
  <c r="BY2079" i="64"/>
  <c r="BY1637" i="64"/>
  <c r="BA2079" i="64"/>
  <c r="BA1637" i="64"/>
  <c r="AS2079" i="64"/>
  <c r="AS1637" i="64"/>
  <c r="AC2079" i="64"/>
  <c r="AC1637" i="64"/>
  <c r="BB2076" i="64"/>
  <c r="BB1634" i="64"/>
  <c r="BB1674" i="64" s="1"/>
  <c r="BP2075" i="64"/>
  <c r="BP2087" i="64" s="1"/>
  <c r="BP1633" i="64"/>
  <c r="T2075" i="64"/>
  <c r="T2087" i="64" s="1"/>
  <c r="T1633" i="64"/>
  <c r="BP2080" i="64"/>
  <c r="BP1638" i="64"/>
  <c r="AZ2080" i="64"/>
  <c r="AZ1638" i="64"/>
  <c r="CG2079" i="64"/>
  <c r="CG1637" i="64"/>
  <c r="BQ2079" i="64"/>
  <c r="BQ1637" i="64"/>
  <c r="AK2079" i="64"/>
  <c r="AK1637" i="64"/>
  <c r="AL2076" i="64"/>
  <c r="AL1634" i="64"/>
  <c r="AL1674" i="64" s="1"/>
  <c r="CE2075" i="64"/>
  <c r="CE2087" i="64" s="1"/>
  <c r="CE1633" i="64"/>
  <c r="BW2075" i="64"/>
  <c r="BW2087" i="64" s="1"/>
  <c r="BW1633" i="64"/>
  <c r="BO2075" i="64"/>
  <c r="BO2087" i="64" s="1"/>
  <c r="BO1633" i="64"/>
  <c r="BG2075" i="64"/>
  <c r="BG2087" i="64" s="1"/>
  <c r="BG1633" i="64"/>
  <c r="AY2075" i="64"/>
  <c r="AY2087" i="64" s="1"/>
  <c r="AY1633" i="64"/>
  <c r="AQ2075" i="64"/>
  <c r="AQ2087" i="64" s="1"/>
  <c r="AQ1633" i="64"/>
  <c r="AI2075" i="64"/>
  <c r="AI2087" i="64" s="1"/>
  <c r="AI1633" i="64"/>
  <c r="AA2075" i="64"/>
  <c r="AA2087" i="64" s="1"/>
  <c r="AA1633" i="64"/>
  <c r="S2075" i="64"/>
  <c r="S2087" i="64" s="1"/>
  <c r="S1633" i="64"/>
  <c r="CE2080" i="64"/>
  <c r="CE1638" i="64"/>
  <c r="BW2080" i="64"/>
  <c r="BW1638" i="64"/>
  <c r="BO2080" i="64"/>
  <c r="BO1638" i="64"/>
  <c r="BG2080" i="64"/>
  <c r="BG1638" i="64"/>
  <c r="AY2080" i="64"/>
  <c r="AY1638" i="64"/>
  <c r="AI2080" i="64"/>
  <c r="AI1638" i="64"/>
  <c r="AA2080" i="64"/>
  <c r="AA1638" i="64"/>
  <c r="S2080" i="64"/>
  <c r="S1638" i="64"/>
  <c r="CF2079" i="64"/>
  <c r="CF1637" i="64"/>
  <c r="BP2079" i="64"/>
  <c r="BP1637" i="64"/>
  <c r="AZ2079" i="64"/>
  <c r="AZ1637" i="64"/>
  <c r="AR2079" i="64"/>
  <c r="AR1637" i="64"/>
  <c r="AB2079" i="64"/>
  <c r="AB1637" i="64"/>
  <c r="T2079" i="64"/>
  <c r="T1637" i="64"/>
  <c r="BY2076" i="64"/>
  <c r="BY1634" i="64"/>
  <c r="BY1674" i="64" s="1"/>
  <c r="BQ2076" i="64"/>
  <c r="BQ1634" i="64"/>
  <c r="BQ1674" i="64" s="1"/>
  <c r="AC2076" i="64"/>
  <c r="AC1634" i="64"/>
  <c r="AC1674" i="64" s="1"/>
  <c r="CJ2075" i="64"/>
  <c r="CJ2087" i="64" s="1"/>
  <c r="CJ1633" i="64"/>
  <c r="BD2075" i="64"/>
  <c r="BD2087" i="64" s="1"/>
  <c r="BD1633" i="64"/>
  <c r="AN2080" i="64"/>
  <c r="AN1638" i="64"/>
  <c r="AX2076" i="64"/>
  <c r="AX1634" i="64"/>
  <c r="AX1674" i="64" s="1"/>
  <c r="AZ2075" i="64"/>
  <c r="AZ2087" i="64" s="1"/>
  <c r="AZ1633" i="64"/>
  <c r="AR2080" i="64"/>
  <c r="AR1638" i="64"/>
  <c r="BV2075" i="64"/>
  <c r="BV2087" i="64" s="1"/>
  <c r="BV1633" i="64"/>
  <c r="AH2075" i="64"/>
  <c r="AH2087" i="64" s="1"/>
  <c r="AH1633" i="64"/>
  <c r="CL2080" i="64"/>
  <c r="CL1638" i="64"/>
  <c r="BV2080" i="64"/>
  <c r="BV1638" i="64"/>
  <c r="BF2080" i="64"/>
  <c r="BF1638" i="64"/>
  <c r="AP2080" i="64"/>
  <c r="AP1638" i="64"/>
  <c r="Z2080" i="64"/>
  <c r="Z1638" i="64"/>
  <c r="BG2079" i="64"/>
  <c r="BG1637" i="64"/>
  <c r="AQ2079" i="64"/>
  <c r="AQ1637" i="64"/>
  <c r="CF2076" i="64"/>
  <c r="CF1634" i="64"/>
  <c r="CF1674" i="64" s="1"/>
  <c r="BP2076" i="64"/>
  <c r="BP1634" i="64"/>
  <c r="BP1674" i="64" s="1"/>
  <c r="AZ2076" i="64"/>
  <c r="AZ1634" i="64"/>
  <c r="AZ1674" i="64" s="1"/>
  <c r="AJ2076" i="64"/>
  <c r="AJ1634" i="64"/>
  <c r="AJ1674" i="64" s="1"/>
  <c r="T2076" i="64"/>
  <c r="T1634" i="64"/>
  <c r="T1674" i="64" s="1"/>
  <c r="CB2075" i="64"/>
  <c r="CB2087" i="64" s="1"/>
  <c r="CB1633" i="64"/>
  <c r="AV2075" i="64"/>
  <c r="AV2087" i="64" s="1"/>
  <c r="AV1633" i="64"/>
  <c r="X2075" i="64"/>
  <c r="X2087" i="64" s="1"/>
  <c r="X1633" i="64"/>
  <c r="BL2080" i="64"/>
  <c r="BL1638" i="64"/>
  <c r="AV2080" i="64"/>
  <c r="AV1638" i="64"/>
  <c r="CK2079" i="64"/>
  <c r="CK1637" i="64"/>
  <c r="BU2079" i="64"/>
  <c r="BU1637" i="64"/>
  <c r="BE2079" i="64"/>
  <c r="BE1637" i="64"/>
  <c r="AO2079" i="64"/>
  <c r="AO1637" i="64"/>
  <c r="AG2079" i="64"/>
  <c r="AG1637" i="64"/>
  <c r="CL2076" i="64"/>
  <c r="CL1634" i="64"/>
  <c r="CL1674" i="64" s="1"/>
  <c r="BV2076" i="64"/>
  <c r="BV1634" i="64"/>
  <c r="BV1674" i="64" s="1"/>
  <c r="BF2076" i="64"/>
  <c r="BF1634" i="64"/>
  <c r="BF1674" i="64" s="1"/>
  <c r="Z2076" i="64"/>
  <c r="Z1634" i="64"/>
  <c r="Z1674" i="64" s="1"/>
  <c r="CF2080" i="64"/>
  <c r="CF1638" i="64"/>
  <c r="CL2075" i="64"/>
  <c r="CL2087" i="64" s="1"/>
  <c r="CL1633" i="64"/>
  <c r="CD2075" i="64"/>
  <c r="CD2087" i="64" s="1"/>
  <c r="CD1633" i="64"/>
  <c r="BN2075" i="64"/>
  <c r="BN2087" i="64" s="1"/>
  <c r="BN1633" i="64"/>
  <c r="AX2075" i="64"/>
  <c r="AX2087" i="64" s="1"/>
  <c r="AX1633" i="64"/>
  <c r="AP2075" i="64"/>
  <c r="AP2087" i="64" s="1"/>
  <c r="AP1633" i="64"/>
  <c r="Z2075" i="64"/>
  <c r="Z2087" i="64" s="1"/>
  <c r="Z1633" i="64"/>
  <c r="CD2080" i="64"/>
  <c r="CD1638" i="64"/>
  <c r="BN2080" i="64"/>
  <c r="BN1638" i="64"/>
  <c r="AX2080" i="64"/>
  <c r="AX1638" i="64"/>
  <c r="AH2080" i="64"/>
  <c r="AH1638" i="64"/>
  <c r="CE2079" i="64"/>
  <c r="CE1637" i="64"/>
  <c r="BO2079" i="64"/>
  <c r="BO1637" i="64"/>
  <c r="AY2079" i="64"/>
  <c r="AY1637" i="64"/>
  <c r="AI2079" i="64"/>
  <c r="AI1637" i="64"/>
  <c r="S2079" i="64"/>
  <c r="S1637" i="64"/>
  <c r="BH2076" i="64"/>
  <c r="BH1634" i="64"/>
  <c r="BH1674" i="64" s="1"/>
  <c r="AR2076" i="64"/>
  <c r="AR1634" i="64"/>
  <c r="AR1674" i="64" s="1"/>
  <c r="AB2076" i="64"/>
  <c r="AB1634" i="64"/>
  <c r="AB1674" i="64" s="1"/>
  <c r="CK2075" i="64"/>
  <c r="CK2087" i="64" s="1"/>
  <c r="CK1633" i="64"/>
  <c r="CC2075" i="64"/>
  <c r="CC2087" i="64" s="1"/>
  <c r="CC1633" i="64"/>
  <c r="BU2075" i="64"/>
  <c r="BU2087" i="64" s="1"/>
  <c r="BU1633" i="64"/>
  <c r="BM2075" i="64"/>
  <c r="BM2087" i="64" s="1"/>
  <c r="BM1633" i="64"/>
  <c r="BE2075" i="64"/>
  <c r="BE2087" i="64" s="1"/>
  <c r="BE1633" i="64"/>
  <c r="AW2075" i="64"/>
  <c r="AW2087" i="64" s="1"/>
  <c r="AW1633" i="64"/>
  <c r="AO2075" i="64"/>
  <c r="AO2087" i="64" s="1"/>
  <c r="AO1633" i="64"/>
  <c r="AG2075" i="64"/>
  <c r="AG2087" i="64" s="1"/>
  <c r="AG1633" i="64"/>
  <c r="Y2075" i="64"/>
  <c r="Y2087" i="64" s="1"/>
  <c r="Y1633" i="64"/>
  <c r="CK2080" i="64"/>
  <c r="CK1638" i="64"/>
  <c r="CC2080" i="64"/>
  <c r="CC1638" i="64"/>
  <c r="BU2080" i="64"/>
  <c r="BU1638" i="64"/>
  <c r="BM2080" i="64"/>
  <c r="BM1638" i="64"/>
  <c r="BE2080" i="64"/>
  <c r="BE1638" i="64"/>
  <c r="AW2080" i="64"/>
  <c r="AW1638" i="64"/>
  <c r="AO2080" i="64"/>
  <c r="AO1638" i="64"/>
  <c r="Y2080" i="64"/>
  <c r="Y1638" i="64"/>
  <c r="CL2079" i="64"/>
  <c r="CL1637" i="64"/>
  <c r="CD2079" i="64"/>
  <c r="CD1637" i="64"/>
  <c r="BV2079" i="64"/>
  <c r="BV1637" i="64"/>
  <c r="BN2079" i="64"/>
  <c r="BN1637" i="64"/>
  <c r="BF2079" i="64"/>
  <c r="BF1637" i="64"/>
  <c r="AX2079" i="64"/>
  <c r="AX1637" i="64"/>
  <c r="AP2079" i="64"/>
  <c r="AP1637" i="64"/>
  <c r="AH2079" i="64"/>
  <c r="AH1637" i="64"/>
  <c r="Z2079" i="64"/>
  <c r="Z1637" i="64"/>
  <c r="CE2076" i="64"/>
  <c r="CE1634" i="64"/>
  <c r="CE1674" i="64" s="1"/>
  <c r="BW2076" i="64"/>
  <c r="BW1634" i="64"/>
  <c r="BW1674" i="64" s="1"/>
  <c r="BO2076" i="64"/>
  <c r="BO1634" i="64"/>
  <c r="BO1674" i="64" s="1"/>
  <c r="BG2076" i="64"/>
  <c r="BG1634" i="64"/>
  <c r="BG1674" i="64" s="1"/>
  <c r="AY2076" i="64"/>
  <c r="AY1634" i="64"/>
  <c r="AY1674" i="64" s="1"/>
  <c r="AQ2076" i="64"/>
  <c r="AQ1634" i="64"/>
  <c r="AQ1674" i="64" s="1"/>
  <c r="AI2076" i="64"/>
  <c r="AI1634" i="64"/>
  <c r="AI1674" i="64" s="1"/>
  <c r="AA2076" i="64"/>
  <c r="AA1634" i="64"/>
  <c r="AA1674" i="64" s="1"/>
  <c r="S2076" i="64"/>
  <c r="S1634" i="64"/>
  <c r="S1674" i="64" s="1"/>
  <c r="CV2080" i="64"/>
  <c r="CV1638" i="64"/>
  <c r="DD2079" i="64"/>
  <c r="DD1637" i="64"/>
  <c r="CV2079" i="64"/>
  <c r="CV1637" i="64"/>
  <c r="DD2076" i="64"/>
  <c r="DD1634" i="64"/>
  <c r="DD1674" i="64" s="1"/>
  <c r="CV2076" i="64"/>
  <c r="CV1634" i="64"/>
  <c r="CV1674" i="64" s="1"/>
  <c r="DD2075" i="64"/>
  <c r="DD2087" i="64" s="1"/>
  <c r="DD1633" i="64"/>
  <c r="CV2075" i="64"/>
  <c r="CV2087" i="64" s="1"/>
  <c r="CV1633" i="64"/>
  <c r="BS2075" i="64"/>
  <c r="BS2087" i="64" s="1"/>
  <c r="BS1633" i="64"/>
  <c r="BC2075" i="64"/>
  <c r="BC2087" i="64" s="1"/>
  <c r="BC1633" i="64"/>
  <c r="AM2075" i="64"/>
  <c r="AM2087" i="64" s="1"/>
  <c r="AM1633" i="64"/>
  <c r="W2075" i="64"/>
  <c r="W2087" i="64" s="1"/>
  <c r="W1633" i="64"/>
  <c r="CI2080" i="64"/>
  <c r="CI1638" i="64"/>
  <c r="CA2080" i="64"/>
  <c r="CA1638" i="64"/>
  <c r="BC2080" i="64"/>
  <c r="BC1638" i="64"/>
  <c r="AE2080" i="64"/>
  <c r="AE1638" i="64"/>
  <c r="W2080" i="64"/>
  <c r="W1638" i="64"/>
  <c r="CJ2079" i="64"/>
  <c r="CJ1637" i="64"/>
  <c r="BT2079" i="64"/>
  <c r="BT1637" i="64"/>
  <c r="AN2079" i="64"/>
  <c r="AN1637" i="64"/>
  <c r="AF2079" i="64"/>
  <c r="AF1637" i="64"/>
  <c r="X2079" i="64"/>
  <c r="X1637" i="64"/>
  <c r="CK2076" i="64"/>
  <c r="CK1634" i="64"/>
  <c r="CK1674" i="64" s="1"/>
  <c r="BM2076" i="64"/>
  <c r="BM1634" i="64"/>
  <c r="BM1674" i="64" s="1"/>
  <c r="BE2076" i="64"/>
  <c r="BE1634" i="64"/>
  <c r="BE1674" i="64" s="1"/>
  <c r="AG2076" i="64"/>
  <c r="AG1634" i="64"/>
  <c r="AG1674" i="64" s="1"/>
  <c r="DK2080" i="64"/>
  <c r="DK1638" i="64"/>
  <c r="DC2079" i="64"/>
  <c r="DC1637" i="64"/>
  <c r="CU2079" i="64"/>
  <c r="CU1637" i="64"/>
  <c r="CU2076" i="64"/>
  <c r="CU1634" i="64"/>
  <c r="CU1674" i="64" s="1"/>
  <c r="DK2075" i="64"/>
  <c r="DK2087" i="64" s="1"/>
  <c r="DK1633" i="64"/>
  <c r="DC2075" i="64"/>
  <c r="DC2087" i="64" s="1"/>
  <c r="DC1633" i="64"/>
  <c r="CU2075" i="64"/>
  <c r="CU2087" i="64" s="1"/>
  <c r="CU1633" i="64"/>
  <c r="BL2075" i="64"/>
  <c r="BL2087" i="64" s="1"/>
  <c r="BL1633" i="64"/>
  <c r="AF2075" i="64"/>
  <c r="AF2087" i="64" s="1"/>
  <c r="AF1633" i="64"/>
  <c r="BT2080" i="64"/>
  <c r="BT1638" i="64"/>
  <c r="AF2080" i="64"/>
  <c r="AF1638" i="64"/>
  <c r="AP2076" i="64"/>
  <c r="AP1634" i="64"/>
  <c r="AP1674" i="64" s="1"/>
  <c r="AT2075" i="64"/>
  <c r="AT2087" i="64" s="1"/>
  <c r="AT1633" i="64"/>
  <c r="BZ2080" i="64"/>
  <c r="BZ1638" i="64"/>
  <c r="AT2080" i="64"/>
  <c r="AT1638" i="64"/>
  <c r="AD2080" i="64"/>
  <c r="AD1638" i="64"/>
  <c r="BS2079" i="64"/>
  <c r="BS1637" i="64"/>
  <c r="BD2076" i="64"/>
  <c r="BD1634" i="64"/>
  <c r="BD1674" i="64" s="1"/>
  <c r="CG2076" i="64"/>
  <c r="AK2076" i="64"/>
  <c r="DK2076" i="64"/>
  <c r="BW2079" i="64"/>
  <c r="AA2079" i="64"/>
  <c r="BX2076" i="64"/>
  <c r="DJ2080" i="64"/>
  <c r="DB2080" i="64"/>
  <c r="CT2080" i="64"/>
  <c r="DJ2079" i="64"/>
  <c r="DB2079" i="64"/>
  <c r="CT2079" i="64"/>
  <c r="DJ1433" i="64"/>
  <c r="DJ1468" i="64" s="1"/>
  <c r="DJ2076" i="64"/>
  <c r="DB2076" i="64"/>
  <c r="CT2076" i="64"/>
  <c r="DJ2075" i="64"/>
  <c r="DJ2087" i="64" s="1"/>
  <c r="DB2075" i="64"/>
  <c r="DB2087" i="64" s="1"/>
  <c r="CT2075" i="64"/>
  <c r="CT2087" i="64" s="1"/>
  <c r="BX2079" i="64"/>
  <c r="BF2075" i="64"/>
  <c r="BF2087" i="64" s="1"/>
  <c r="AG2080" i="64"/>
  <c r="DB1152" i="64"/>
  <c r="DB1165" i="64" s="1"/>
  <c r="CT887" i="64"/>
  <c r="CT900" i="64" s="1"/>
  <c r="CT490" i="64"/>
  <c r="DA2365" i="64"/>
  <c r="DA2080" i="64"/>
  <c r="CS1133" i="64"/>
  <c r="CS2080" i="64"/>
  <c r="CS2079" i="64"/>
  <c r="DI1389" i="64"/>
  <c r="DI1424" i="64" s="1"/>
  <c r="DI2076" i="64"/>
  <c r="DA2335" i="64"/>
  <c r="DA2076" i="64"/>
  <c r="CS2076" i="64"/>
  <c r="DA2309" i="64"/>
  <c r="DA2075" i="64"/>
  <c r="DA2087" i="64" s="1"/>
  <c r="CS2360" i="64"/>
  <c r="CS2075" i="64"/>
  <c r="CS2087" i="64" s="1"/>
  <c r="U2076" i="64"/>
  <c r="DC2080" i="64"/>
  <c r="CJ2080" i="64"/>
  <c r="CC2079" i="64"/>
  <c r="BN2076" i="64"/>
  <c r="DB1874" i="64"/>
  <c r="CT1152" i="64"/>
  <c r="CT1165" i="64" s="1"/>
  <c r="DJ867" i="64"/>
  <c r="CT486" i="64"/>
  <c r="CT506" i="64" s="1"/>
  <c r="DH1590" i="64"/>
  <c r="DH1605" i="64" s="1"/>
  <c r="DH2080" i="64"/>
  <c r="CZ2080" i="64"/>
  <c r="CR1590" i="64"/>
  <c r="CR1605" i="64" s="1"/>
  <c r="CR2080" i="64"/>
  <c r="DH891" i="64"/>
  <c r="DH2079" i="64"/>
  <c r="CZ1156" i="64"/>
  <c r="CZ2079" i="64"/>
  <c r="CR518" i="64"/>
  <c r="CR2079" i="64"/>
  <c r="DH564" i="64"/>
  <c r="DH570" i="64" s="1"/>
  <c r="DH2076" i="64"/>
  <c r="CZ2310" i="64"/>
  <c r="CZ2076" i="64"/>
  <c r="CR1317" i="64"/>
  <c r="CR1344" i="64" s="1"/>
  <c r="CR2076" i="64"/>
  <c r="DH538" i="64"/>
  <c r="DH2075" i="64"/>
  <c r="DH2087" i="64" s="1"/>
  <c r="CZ486" i="64"/>
  <c r="CZ506" i="64" s="1"/>
  <c r="CZ2075" i="64"/>
  <c r="CZ2087" i="64" s="1"/>
  <c r="CR863" i="64"/>
  <c r="CR878" i="64" s="1"/>
  <c r="CR2075" i="64"/>
  <c r="CR2087" i="64" s="1"/>
  <c r="AS2076" i="64"/>
  <c r="CI2075" i="64"/>
  <c r="CI2087" i="64" s="1"/>
  <c r="CA2075" i="64"/>
  <c r="CA2087" i="64" s="1"/>
  <c r="BK2075" i="64"/>
  <c r="BK2087" i="64" s="1"/>
  <c r="AU2075" i="64"/>
  <c r="AU2087" i="64" s="1"/>
  <c r="AE2075" i="64"/>
  <c r="AE2087" i="64" s="1"/>
  <c r="BS2080" i="64"/>
  <c r="BK2080" i="64"/>
  <c r="AU2080" i="64"/>
  <c r="AM2080" i="64"/>
  <c r="CB2079" i="64"/>
  <c r="BL2079" i="64"/>
  <c r="BD2079" i="64"/>
  <c r="AV2079" i="64"/>
  <c r="CC2076" i="64"/>
  <c r="BU2076" i="64"/>
  <c r="AW2076" i="64"/>
  <c r="AO2076" i="64"/>
  <c r="Y2076" i="64"/>
  <c r="CT1874" i="64"/>
  <c r="CT1133" i="64"/>
  <c r="DJ592" i="64"/>
  <c r="DJ605" i="64" s="1"/>
  <c r="DG491" i="64"/>
  <c r="DG2080" i="64"/>
  <c r="CY868" i="64"/>
  <c r="CY2080" i="64"/>
  <c r="CQ543" i="64"/>
  <c r="CQ2080" i="64"/>
  <c r="DG867" i="64"/>
  <c r="DG2079" i="64"/>
  <c r="CY408" i="64"/>
  <c r="CY2079" i="64"/>
  <c r="CQ891" i="64"/>
  <c r="CQ2079" i="64"/>
  <c r="DG455" i="64"/>
  <c r="DG2076" i="64"/>
  <c r="CY382" i="64"/>
  <c r="CY395" i="64" s="1"/>
  <c r="CY2076" i="64"/>
  <c r="CQ1500" i="64"/>
  <c r="CQ1523" i="64" s="1"/>
  <c r="CQ2076" i="64"/>
  <c r="DG1222" i="64"/>
  <c r="DG1237" i="64" s="1"/>
  <c r="DG2075" i="64"/>
  <c r="DG2087" i="64" s="1"/>
  <c r="CY2412" i="64"/>
  <c r="CY2426" i="64" s="1"/>
  <c r="CY2075" i="64"/>
  <c r="CY2087" i="64" s="1"/>
  <c r="CQ587" i="64"/>
  <c r="CQ2075" i="64"/>
  <c r="CQ2087" i="64" s="1"/>
  <c r="BH2079" i="64"/>
  <c r="AJ2079" i="64"/>
  <c r="BI2076" i="64"/>
  <c r="DK2079" i="64"/>
  <c r="CH2075" i="64"/>
  <c r="CH2087" i="64" s="1"/>
  <c r="BZ2075" i="64"/>
  <c r="BZ2087" i="64" s="1"/>
  <c r="BR2075" i="64"/>
  <c r="BR2087" i="64" s="1"/>
  <c r="BJ2075" i="64"/>
  <c r="BJ2087" i="64" s="1"/>
  <c r="BB2075" i="64"/>
  <c r="BB2087" i="64" s="1"/>
  <c r="AL2075" i="64"/>
  <c r="AL2087" i="64" s="1"/>
  <c r="AD2075" i="64"/>
  <c r="AD2087" i="64" s="1"/>
  <c r="V2075" i="64"/>
  <c r="V2087" i="64" s="1"/>
  <c r="BJ2080" i="64"/>
  <c r="CI2079" i="64"/>
  <c r="CA2079" i="64"/>
  <c r="BK2079" i="64"/>
  <c r="BC2079" i="64"/>
  <c r="AU2079" i="64"/>
  <c r="AM2079" i="64"/>
  <c r="AE2079" i="64"/>
  <c r="W2079" i="64"/>
  <c r="CJ2076" i="64"/>
  <c r="CB2076" i="64"/>
  <c r="BT2076" i="64"/>
  <c r="BL2076" i="64"/>
  <c r="AV2076" i="64"/>
  <c r="AN2076" i="64"/>
  <c r="AF2076" i="64"/>
  <c r="X2076" i="64"/>
  <c r="DJ1909" i="64"/>
  <c r="DJ1934" i="64" s="1"/>
  <c r="CT1132" i="64"/>
  <c r="CT1147" i="64" s="1"/>
  <c r="DJ591" i="64"/>
  <c r="DJ604" i="64" s="1"/>
  <c r="DF2080" i="64"/>
  <c r="CX2080" i="64"/>
  <c r="CP2080" i="64"/>
  <c r="DF2079" i="64"/>
  <c r="CX2079" i="64"/>
  <c r="CP2079" i="64"/>
  <c r="DF2076" i="64"/>
  <c r="CX2076" i="64"/>
  <c r="CP2076" i="64"/>
  <c r="DF2075" i="64"/>
  <c r="DF2087" i="64" s="1"/>
  <c r="CX2075" i="64"/>
  <c r="CX2087" i="64" s="1"/>
  <c r="CP2075" i="64"/>
  <c r="CP2087" i="64" s="1"/>
  <c r="AQ2080" i="64"/>
  <c r="BA2076" i="64"/>
  <c r="DC2076" i="64"/>
  <c r="CG2075" i="64"/>
  <c r="CG2087" i="64" s="1"/>
  <c r="BY2075" i="64"/>
  <c r="BY2087" i="64" s="1"/>
  <c r="BQ2075" i="64"/>
  <c r="BQ2087" i="64" s="1"/>
  <c r="BI2075" i="64"/>
  <c r="BI2087" i="64" s="1"/>
  <c r="BA2075" i="64"/>
  <c r="BA2087" i="64" s="1"/>
  <c r="AS2075" i="64"/>
  <c r="AS2087" i="64" s="1"/>
  <c r="AK2075" i="64"/>
  <c r="AK2087" i="64" s="1"/>
  <c r="AC2075" i="64"/>
  <c r="AC2087" i="64" s="1"/>
  <c r="BY2080" i="64"/>
  <c r="BZ2079" i="64"/>
  <c r="BR2079" i="64"/>
  <c r="BJ2079" i="64"/>
  <c r="BB2079" i="64"/>
  <c r="AT2079" i="64"/>
  <c r="AL2079" i="64"/>
  <c r="AD2079" i="64"/>
  <c r="CI2076" i="64"/>
  <c r="CA2076" i="64"/>
  <c r="BK2076" i="64"/>
  <c r="BC2076" i="64"/>
  <c r="AU2076" i="64"/>
  <c r="AM2076" i="64"/>
  <c r="AE2076" i="64"/>
  <c r="W2076" i="64"/>
  <c r="DB1904" i="64"/>
  <c r="DB1929" i="64" s="1"/>
  <c r="DB1128" i="64"/>
  <c r="DB1143" i="64" s="1"/>
  <c r="DJ568" i="64"/>
  <c r="DE2288" i="64"/>
  <c r="DE2080" i="64"/>
  <c r="CW519" i="64"/>
  <c r="CW2080" i="64"/>
  <c r="CO2314" i="64"/>
  <c r="CO2080" i="64"/>
  <c r="DE591" i="64"/>
  <c r="DE604" i="64" s="1"/>
  <c r="DE2079" i="64"/>
  <c r="CW1481" i="64"/>
  <c r="CW2079" i="64"/>
  <c r="CO1613" i="64"/>
  <c r="CO2079" i="64"/>
  <c r="DE1389" i="64"/>
  <c r="DE1424" i="64" s="1"/>
  <c r="DE2076" i="64"/>
  <c r="CW1610" i="64"/>
  <c r="CW1625" i="64" s="1"/>
  <c r="CW2076" i="64"/>
  <c r="CO1223" i="64"/>
  <c r="CO1238" i="64" s="1"/>
  <c r="CO2076" i="64"/>
  <c r="DE1432" i="64"/>
  <c r="DE2075" i="64"/>
  <c r="DE2087" i="64" s="1"/>
  <c r="CW1870" i="64"/>
  <c r="CW1895" i="64" s="1"/>
  <c r="CW2075" i="64"/>
  <c r="CW2087" i="64" s="1"/>
  <c r="CO1806" i="64"/>
  <c r="CO1829" i="64" s="1"/>
  <c r="CO2075" i="64"/>
  <c r="CO2087" i="64" s="1"/>
  <c r="CU2080" i="64"/>
  <c r="CF2075" i="64"/>
  <c r="CF2087" i="64" s="1"/>
  <c r="BX2075" i="64"/>
  <c r="BX2087" i="64" s="1"/>
  <c r="AR2075" i="64"/>
  <c r="AR2087" i="64" s="1"/>
  <c r="AB2080" i="64"/>
  <c r="BI2079" i="64"/>
  <c r="U2079" i="64"/>
  <c r="CH2076" i="64"/>
  <c r="BZ2076" i="64"/>
  <c r="BR2076" i="64"/>
  <c r="BJ2076" i="64"/>
  <c r="AT2076" i="64"/>
  <c r="AD2076" i="64"/>
  <c r="V2076" i="64"/>
  <c r="CT1226" i="64"/>
  <c r="CT1128" i="64"/>
  <c r="CT1143" i="64" s="1"/>
  <c r="DJ563" i="64"/>
  <c r="DD2339" i="64"/>
  <c r="DD2080" i="64"/>
  <c r="CS2309" i="64"/>
  <c r="CS1614" i="64"/>
  <c r="DA2314" i="64"/>
  <c r="CY1559" i="64"/>
  <c r="CY2314" i="64"/>
  <c r="DG1810" i="64"/>
  <c r="CQ2283" i="64"/>
  <c r="CQ1613" i="64"/>
  <c r="CY1532" i="64"/>
  <c r="CY1546" i="64" s="1"/>
  <c r="CQ2365" i="64"/>
  <c r="CY2338" i="64"/>
  <c r="CY2310" i="64"/>
  <c r="CY2364" i="64"/>
  <c r="DG2335" i="64"/>
  <c r="CQ1558" i="64"/>
  <c r="CY2360" i="64"/>
  <c r="DG2283" i="64"/>
  <c r="CY1586" i="64"/>
  <c r="CY1601" i="64" s="1"/>
  <c r="CY1554" i="64"/>
  <c r="CY1576" i="64" s="1"/>
  <c r="CS2365" i="64"/>
  <c r="DA2284" i="64"/>
  <c r="DA1388" i="64"/>
  <c r="DA1423" i="64" s="1"/>
  <c r="CS2314" i="64"/>
  <c r="DA2360" i="64"/>
  <c r="CU2314" i="64"/>
  <c r="DB408" i="64"/>
  <c r="CX1281" i="64"/>
  <c r="CX1308" i="64" s="1"/>
  <c r="CT868" i="64"/>
  <c r="DJ518" i="64"/>
  <c r="CX1610" i="64"/>
  <c r="CX1625" i="64" s="1"/>
  <c r="CP2334" i="64"/>
  <c r="DF1477" i="64"/>
  <c r="DF1490" i="64" s="1"/>
  <c r="CP1432" i="64"/>
  <c r="CP563" i="64"/>
  <c r="DF1504" i="64"/>
  <c r="DF1353" i="64"/>
  <c r="DF1380" i="64" s="1"/>
  <c r="CP2417" i="64"/>
  <c r="CP2431" i="64" s="1"/>
  <c r="CP1771" i="64"/>
  <c r="CP1798" i="64" s="1"/>
  <c r="CX2310" i="64"/>
  <c r="CX2284" i="64"/>
  <c r="CP1590" i="64"/>
  <c r="CP1605" i="64" s="1"/>
  <c r="CX1687" i="64"/>
  <c r="CP1388" i="64"/>
  <c r="CP1423" i="64" s="1"/>
  <c r="DF1810" i="64"/>
  <c r="CP1321" i="64"/>
  <c r="CP1348" i="64" s="1"/>
  <c r="CX1247" i="64"/>
  <c r="CX1274" i="64" s="1"/>
  <c r="CP1870" i="64"/>
  <c r="CP1895" i="64" s="1"/>
  <c r="DF1156" i="64"/>
  <c r="CP867" i="64"/>
  <c r="DF2309" i="64"/>
  <c r="DF1500" i="64"/>
  <c r="DF1523" i="64" s="1"/>
  <c r="CW1684" i="64"/>
  <c r="CW1697" i="64" s="1"/>
  <c r="CP2413" i="64"/>
  <c r="CP2427" i="64" s="1"/>
  <c r="CP1810" i="64"/>
  <c r="CP1317" i="64"/>
  <c r="CP1344" i="64" s="1"/>
  <c r="DF1246" i="64"/>
  <c r="DF1273" i="64" s="1"/>
  <c r="DE515" i="64"/>
  <c r="CP2339" i="64"/>
  <c r="CX1614" i="64"/>
  <c r="DF1589" i="64"/>
  <c r="DF1683" i="64"/>
  <c r="DF1696" i="64" s="1"/>
  <c r="CX2412" i="64"/>
  <c r="CX2426" i="64" s="1"/>
  <c r="CP1392" i="64"/>
  <c r="CP1806" i="64"/>
  <c r="CP1829" i="64" s="1"/>
  <c r="DF1904" i="64"/>
  <c r="DF1929" i="64" s="1"/>
  <c r="CX981" i="64"/>
  <c r="CX996" i="64" s="1"/>
  <c r="CP1554" i="64"/>
  <c r="CP1576" i="64" s="1"/>
  <c r="DF1321" i="64"/>
  <c r="DF1348" i="64" s="1"/>
  <c r="DF1870" i="64"/>
  <c r="DF1895" i="64" s="1"/>
  <c r="CX2360" i="64"/>
  <c r="DF1532" i="64"/>
  <c r="DF1546" i="64" s="1"/>
  <c r="CP1499" i="64"/>
  <c r="CP1522" i="64" s="1"/>
  <c r="CX1436" i="64"/>
  <c r="CX1775" i="64"/>
  <c r="CX1802" i="64" s="1"/>
  <c r="CO1357" i="64"/>
  <c r="CO1384" i="64" s="1"/>
  <c r="DF1285" i="64"/>
  <c r="DF1874" i="64"/>
  <c r="DF891" i="64"/>
  <c r="CX1393" i="64"/>
  <c r="CX1428" i="64" s="1"/>
  <c r="DF1251" i="64"/>
  <c r="DF1278" i="64" s="1"/>
  <c r="CP2314" i="64"/>
  <c r="CX2288" i="64"/>
  <c r="CP1614" i="64"/>
  <c r="CX1482" i="64"/>
  <c r="CX1495" i="64" s="1"/>
  <c r="DF1433" i="64"/>
  <c r="DF1468" i="64" s="1"/>
  <c r="DF1389" i="64"/>
  <c r="DF1424" i="64" s="1"/>
  <c r="CX1842" i="64"/>
  <c r="CO1775" i="64"/>
  <c r="CO1802" i="64" s="1"/>
  <c r="CP1904" i="64"/>
  <c r="CP1929" i="64" s="1"/>
  <c r="DF2287" i="64"/>
  <c r="CX1586" i="64"/>
  <c r="CX1601" i="64" s="1"/>
  <c r="DF1555" i="64"/>
  <c r="DF1577" i="64" s="1"/>
  <c r="CX1478" i="64"/>
  <c r="CX1491" i="64" s="1"/>
  <c r="DF1771" i="64"/>
  <c r="DF1798" i="64" s="1"/>
  <c r="CX1356" i="64"/>
  <c r="CX1285" i="64"/>
  <c r="CX1874" i="64"/>
  <c r="CW868" i="64"/>
  <c r="DF2365" i="64"/>
  <c r="CX2364" i="64"/>
  <c r="DF2335" i="64"/>
  <c r="DF2314" i="64"/>
  <c r="DF2313" i="64"/>
  <c r="CP2310" i="64"/>
  <c r="CP2288" i="64"/>
  <c r="CP2284" i="64"/>
  <c r="CP1610" i="64"/>
  <c r="CP1625" i="64" s="1"/>
  <c r="CP1586" i="64"/>
  <c r="CP1601" i="64" s="1"/>
  <c r="CX1559" i="64"/>
  <c r="CP1558" i="64"/>
  <c r="DF1536" i="64"/>
  <c r="DF1550" i="64" s="1"/>
  <c r="CP1535" i="64"/>
  <c r="CP1531" i="64"/>
  <c r="CP1545" i="64" s="1"/>
  <c r="CP1503" i="64"/>
  <c r="DF1482" i="64"/>
  <c r="DF1495" i="64" s="1"/>
  <c r="CP1478" i="64"/>
  <c r="CP1491" i="64" s="1"/>
  <c r="DF1687" i="64"/>
  <c r="CX1683" i="64"/>
  <c r="CX1696" i="64" s="1"/>
  <c r="DF2416" i="64"/>
  <c r="DF2412" i="64"/>
  <c r="DF2426" i="64" s="1"/>
  <c r="CP1436" i="64"/>
  <c r="DF1393" i="64"/>
  <c r="DF1428" i="64" s="1"/>
  <c r="CX1388" i="64"/>
  <c r="CX1423" i="64" s="1"/>
  <c r="DF1842" i="64"/>
  <c r="CX1838" i="64"/>
  <c r="CX1861" i="64" s="1"/>
  <c r="CX1810" i="64"/>
  <c r="DF1775" i="64"/>
  <c r="DF1802" i="64" s="1"/>
  <c r="CX1771" i="64"/>
  <c r="CX1798" i="64" s="1"/>
  <c r="DF1357" i="64"/>
  <c r="DF1384" i="64" s="1"/>
  <c r="CP1356" i="64"/>
  <c r="CX1321" i="64"/>
  <c r="CX1348" i="64" s="1"/>
  <c r="DF1316" i="64"/>
  <c r="DF1343" i="64" s="1"/>
  <c r="CP1281" i="64"/>
  <c r="CP1308" i="64" s="1"/>
  <c r="CP1247" i="64"/>
  <c r="CP1274" i="64" s="1"/>
  <c r="CX1870" i="64"/>
  <c r="CX1895" i="64" s="1"/>
  <c r="CP976" i="64"/>
  <c r="CP991" i="64" s="1"/>
  <c r="CX2365" i="64"/>
  <c r="CP2364" i="64"/>
  <c r="DF2338" i="64"/>
  <c r="CX2335" i="64"/>
  <c r="CX2313" i="64"/>
  <c r="DF2283" i="64"/>
  <c r="DF1613" i="64"/>
  <c r="DF1609" i="64"/>
  <c r="DF1624" i="64" s="1"/>
  <c r="CX1589" i="64"/>
  <c r="DF1585" i="64"/>
  <c r="DF1600" i="64" s="1"/>
  <c r="CP1559" i="64"/>
  <c r="CX1555" i="64"/>
  <c r="CX1577" i="64" s="1"/>
  <c r="CX1536" i="64"/>
  <c r="CX1550" i="64" s="1"/>
  <c r="CX1504" i="64"/>
  <c r="CX1500" i="64"/>
  <c r="CX1523" i="64" s="1"/>
  <c r="CP1482" i="64"/>
  <c r="CP1495" i="64" s="1"/>
  <c r="CX1477" i="64"/>
  <c r="CX1490" i="64" s="1"/>
  <c r="CP1687" i="64"/>
  <c r="CP1683" i="64"/>
  <c r="CP1696" i="64" s="1"/>
  <c r="CX2416" i="64"/>
  <c r="CP2412" i="64"/>
  <c r="CP2426" i="64" s="1"/>
  <c r="CX1433" i="64"/>
  <c r="CX1468" i="64" s="1"/>
  <c r="CX1389" i="64"/>
  <c r="CX1424" i="64" s="1"/>
  <c r="CP1842" i="64"/>
  <c r="CP1838" i="64"/>
  <c r="CP1861" i="64" s="1"/>
  <c r="DF1807" i="64"/>
  <c r="DF1830" i="64" s="1"/>
  <c r="CP1775" i="64"/>
  <c r="CP1802" i="64" s="1"/>
  <c r="CX1357" i="64"/>
  <c r="CX1384" i="64" s="1"/>
  <c r="CX1353" i="64"/>
  <c r="CX1380" i="64" s="1"/>
  <c r="DF1320" i="64"/>
  <c r="CX1316" i="64"/>
  <c r="CX1343" i="64" s="1"/>
  <c r="CP1285" i="64"/>
  <c r="CX1251" i="64"/>
  <c r="CX1278" i="64" s="1"/>
  <c r="CX1227" i="64"/>
  <c r="DF1152" i="64"/>
  <c r="DF1165" i="64" s="1"/>
  <c r="CX588" i="64"/>
  <c r="CX601" i="64" s="1"/>
  <c r="DF2361" i="64"/>
  <c r="CP2360" i="64"/>
  <c r="CP2335" i="64"/>
  <c r="CX2314" i="64"/>
  <c r="CX2309" i="64"/>
  <c r="CX2287" i="64"/>
  <c r="CX1613" i="64"/>
  <c r="CX1609" i="64"/>
  <c r="CX1624" i="64" s="1"/>
  <c r="CX1585" i="64"/>
  <c r="CX1600" i="64" s="1"/>
  <c r="CP1555" i="64"/>
  <c r="CP1577" i="64" s="1"/>
  <c r="CX1532" i="64"/>
  <c r="CX1546" i="64" s="1"/>
  <c r="CP1500" i="64"/>
  <c r="CP1523" i="64" s="1"/>
  <c r="DF1481" i="64"/>
  <c r="CP1477" i="64"/>
  <c r="CP1490" i="64" s="1"/>
  <c r="DF1684" i="64"/>
  <c r="DF1697" i="64" s="1"/>
  <c r="DF2417" i="64"/>
  <c r="DF2431" i="64" s="1"/>
  <c r="DF1437" i="64"/>
  <c r="DF1472" i="64" s="1"/>
  <c r="CP1433" i="64"/>
  <c r="CP1468" i="64" s="1"/>
  <c r="CP1393" i="64"/>
  <c r="CP1428" i="64" s="1"/>
  <c r="CP1389" i="64"/>
  <c r="CP1424" i="64" s="1"/>
  <c r="DF1839" i="64"/>
  <c r="DF1862" i="64" s="1"/>
  <c r="DF1811" i="64"/>
  <c r="DF1834" i="64" s="1"/>
  <c r="CX1807" i="64"/>
  <c r="CX1830" i="64" s="1"/>
  <c r="DF1770" i="64"/>
  <c r="DF1797" i="64" s="1"/>
  <c r="CP1357" i="64"/>
  <c r="CP1384" i="64" s="1"/>
  <c r="CP1353" i="64"/>
  <c r="CP1380" i="64" s="1"/>
  <c r="CX1320" i="64"/>
  <c r="CP1316" i="64"/>
  <c r="CP1343" i="64" s="1"/>
  <c r="DF1282" i="64"/>
  <c r="DF1309" i="64" s="1"/>
  <c r="CP1251" i="64"/>
  <c r="CP1278" i="64" s="1"/>
  <c r="CX1246" i="64"/>
  <c r="CX1273" i="64" s="1"/>
  <c r="CP1874" i="64"/>
  <c r="CP1909" i="64"/>
  <c r="CP1934" i="64" s="1"/>
  <c r="DF868" i="64"/>
  <c r="CX2361" i="64"/>
  <c r="DF2339" i="64"/>
  <c r="CP2313" i="64"/>
  <c r="CP2287" i="64"/>
  <c r="CX2283" i="64"/>
  <c r="CP1609" i="64"/>
  <c r="CP1624" i="64" s="1"/>
  <c r="CP1589" i="64"/>
  <c r="DF1558" i="64"/>
  <c r="DF1554" i="64"/>
  <c r="DF1576" i="64" s="1"/>
  <c r="CP1536" i="64"/>
  <c r="CP1550" i="64" s="1"/>
  <c r="CP1532" i="64"/>
  <c r="CP1546" i="64" s="1"/>
  <c r="CP1504" i="64"/>
  <c r="DF1499" i="64"/>
  <c r="DF1522" i="64" s="1"/>
  <c r="CX1481" i="64"/>
  <c r="DF1688" i="64"/>
  <c r="DF1701" i="64" s="1"/>
  <c r="CX1684" i="64"/>
  <c r="CX1697" i="64" s="1"/>
  <c r="CP2416" i="64"/>
  <c r="CX1437" i="64"/>
  <c r="CX1472" i="64" s="1"/>
  <c r="DF1432" i="64"/>
  <c r="DF1392" i="64"/>
  <c r="DF1843" i="64"/>
  <c r="DF1866" i="64" s="1"/>
  <c r="CX1839" i="64"/>
  <c r="CX1862" i="64" s="1"/>
  <c r="CX1811" i="64"/>
  <c r="CX1834" i="64" s="1"/>
  <c r="CP1807" i="64"/>
  <c r="CP1830" i="64" s="1"/>
  <c r="DF1774" i="64"/>
  <c r="DF1352" i="64"/>
  <c r="DF1379" i="64" s="1"/>
  <c r="CP1320" i="64"/>
  <c r="DF1286" i="64"/>
  <c r="DF1313" i="64" s="1"/>
  <c r="CX1282" i="64"/>
  <c r="CX1309" i="64" s="1"/>
  <c r="CX1250" i="64"/>
  <c r="CP1246" i="64"/>
  <c r="CP1273" i="64" s="1"/>
  <c r="DF1871" i="64"/>
  <c r="DF1896" i="64" s="1"/>
  <c r="CX1908" i="64"/>
  <c r="DF1223" i="64"/>
  <c r="DF1238" i="64" s="1"/>
  <c r="CX1152" i="64"/>
  <c r="CX1165" i="64" s="1"/>
  <c r="DF567" i="64"/>
  <c r="CP2365" i="64"/>
  <c r="CP2361" i="64"/>
  <c r="CX2338" i="64"/>
  <c r="DF2334" i="64"/>
  <c r="DF2310" i="64"/>
  <c r="CP2309" i="64"/>
  <c r="DF2284" i="64"/>
  <c r="CP1613" i="64"/>
  <c r="DF1590" i="64"/>
  <c r="DF1605" i="64" s="1"/>
  <c r="DF1586" i="64"/>
  <c r="DF1601" i="64" s="1"/>
  <c r="CP1585" i="64"/>
  <c r="CP1600" i="64" s="1"/>
  <c r="CX1558" i="64"/>
  <c r="DF1535" i="64"/>
  <c r="DF1531" i="64"/>
  <c r="DF1545" i="64" s="1"/>
  <c r="DF1503" i="64"/>
  <c r="CX1499" i="64"/>
  <c r="CX1522" i="64" s="1"/>
  <c r="CP1481" i="64"/>
  <c r="CX1688" i="64"/>
  <c r="CX1701" i="64" s="1"/>
  <c r="CX2417" i="64"/>
  <c r="CX2431" i="64" s="1"/>
  <c r="DF2413" i="64"/>
  <c r="DF2427" i="64" s="1"/>
  <c r="CP1437" i="64"/>
  <c r="CP1472" i="64" s="1"/>
  <c r="CX1432" i="64"/>
  <c r="CX1392" i="64"/>
  <c r="DF1388" i="64"/>
  <c r="DF1423" i="64" s="1"/>
  <c r="CX1843" i="64"/>
  <c r="CX1866" i="64" s="1"/>
  <c r="CP1839" i="64"/>
  <c r="CP1862" i="64" s="1"/>
  <c r="CP1811" i="64"/>
  <c r="CP1834" i="64" s="1"/>
  <c r="DF1806" i="64"/>
  <c r="DF1829" i="64" s="1"/>
  <c r="CX1774" i="64"/>
  <c r="CX1770" i="64"/>
  <c r="CX1797" i="64" s="1"/>
  <c r="DF1356" i="64"/>
  <c r="CX1352" i="64"/>
  <c r="CX1379" i="64" s="1"/>
  <c r="DF1317" i="64"/>
  <c r="DF1344" i="64" s="1"/>
  <c r="CX1286" i="64"/>
  <c r="CX1313" i="64" s="1"/>
  <c r="CP1282" i="64"/>
  <c r="CP1309" i="64" s="1"/>
  <c r="CP1250" i="64"/>
  <c r="DF1875" i="64"/>
  <c r="DF1900" i="64" s="1"/>
  <c r="CX1871" i="64"/>
  <c r="CX1896" i="64" s="1"/>
  <c r="DF1905" i="64"/>
  <c r="DF1930" i="64" s="1"/>
  <c r="DF1973" i="64" s="1"/>
  <c r="DF1222" i="64"/>
  <c r="DF1237" i="64" s="1"/>
  <c r="DF2364" i="64"/>
  <c r="DF2360" i="64"/>
  <c r="CX2339" i="64"/>
  <c r="CP2338" i="64"/>
  <c r="CX2334" i="64"/>
  <c r="DF2288" i="64"/>
  <c r="CP2283" i="64"/>
  <c r="DF1614" i="64"/>
  <c r="DF1610" i="64"/>
  <c r="DF1625" i="64" s="1"/>
  <c r="CX1590" i="64"/>
  <c r="CX1605" i="64" s="1"/>
  <c r="DF1559" i="64"/>
  <c r="CX1554" i="64"/>
  <c r="CX1576" i="64" s="1"/>
  <c r="CX1535" i="64"/>
  <c r="CX1531" i="64"/>
  <c r="CX1545" i="64" s="1"/>
  <c r="CX1503" i="64"/>
  <c r="DF1478" i="64"/>
  <c r="DF1491" i="64" s="1"/>
  <c r="CP1688" i="64"/>
  <c r="CP1701" i="64" s="1"/>
  <c r="CP1684" i="64"/>
  <c r="CP1697" i="64" s="1"/>
  <c r="CX2413" i="64"/>
  <c r="CX2427" i="64" s="1"/>
  <c r="DF1436" i="64"/>
  <c r="CP1843" i="64"/>
  <c r="CP1866" i="64" s="1"/>
  <c r="DF1838" i="64"/>
  <c r="DF1861" i="64" s="1"/>
  <c r="CX1806" i="64"/>
  <c r="CX1829" i="64" s="1"/>
  <c r="CP1774" i="64"/>
  <c r="CP1770" i="64"/>
  <c r="CP1797" i="64" s="1"/>
  <c r="CP1352" i="64"/>
  <c r="CP1379" i="64" s="1"/>
  <c r="CX1317" i="64"/>
  <c r="CX1344" i="64" s="1"/>
  <c r="CP1286" i="64"/>
  <c r="CP1313" i="64" s="1"/>
  <c r="DF1281" i="64"/>
  <c r="DF1308" i="64" s="1"/>
  <c r="DF1247" i="64"/>
  <c r="DF1274" i="64" s="1"/>
  <c r="CX1875" i="64"/>
  <c r="CX1900" i="64" s="1"/>
  <c r="CP1871" i="64"/>
  <c r="CP1896" i="64" s="1"/>
  <c r="CP1905" i="64"/>
  <c r="CP1930" i="64" s="1"/>
  <c r="CP1973" i="64" s="1"/>
  <c r="CP1222" i="64"/>
  <c r="CP1237" i="64" s="1"/>
  <c r="CP1152" i="64"/>
  <c r="CP1165" i="64" s="1"/>
  <c r="DF1000" i="64"/>
  <c r="CP1875" i="64"/>
  <c r="CP1900" i="64" s="1"/>
  <c r="DF1908" i="64"/>
  <c r="CX1904" i="64"/>
  <c r="CX1929" i="64" s="1"/>
  <c r="CP1226" i="64"/>
  <c r="CX1157" i="64"/>
  <c r="CX1170" i="64" s="1"/>
  <c r="CP1133" i="64"/>
  <c r="CX1128" i="64"/>
  <c r="CX1143" i="64" s="1"/>
  <c r="CX1004" i="64"/>
  <c r="CX1123" i="64" s="1"/>
  <c r="CP981" i="64"/>
  <c r="CP996" i="64" s="1"/>
  <c r="CX891" i="64"/>
  <c r="CX868" i="64"/>
  <c r="DF863" i="64"/>
  <c r="DF878" i="64" s="1"/>
  <c r="DF587" i="64"/>
  <c r="CX567" i="64"/>
  <c r="CP543" i="64"/>
  <c r="CP486" i="64"/>
  <c r="CP506" i="64" s="1"/>
  <c r="DF1132" i="64"/>
  <c r="DF1147" i="64" s="1"/>
  <c r="DF976" i="64"/>
  <c r="DF991" i="64" s="1"/>
  <c r="CP891" i="64"/>
  <c r="CX863" i="64"/>
  <c r="CX878" i="64" s="1"/>
  <c r="CX587" i="64"/>
  <c r="CP567" i="64"/>
  <c r="DF538" i="64"/>
  <c r="CX514" i="64"/>
  <c r="CX529" i="64" s="1"/>
  <c r="CP459" i="64"/>
  <c r="CP1908" i="64"/>
  <c r="DF1227" i="64"/>
  <c r="CP1223" i="64"/>
  <c r="CP1238" i="64" s="1"/>
  <c r="CP1157" i="64"/>
  <c r="CP1170" i="64" s="1"/>
  <c r="CX1132" i="64"/>
  <c r="CX1147" i="64" s="1"/>
  <c r="CP1128" i="64"/>
  <c r="CP1143" i="64" s="1"/>
  <c r="CP1004" i="64"/>
  <c r="CP1123" i="64" s="1"/>
  <c r="CX976" i="64"/>
  <c r="CX991" i="64" s="1"/>
  <c r="CP888" i="64"/>
  <c r="CP901" i="64" s="1"/>
  <c r="CP863" i="64"/>
  <c r="CP878" i="64" s="1"/>
  <c r="CP587" i="64"/>
  <c r="CP564" i="64"/>
  <c r="CP570" i="64" s="1"/>
  <c r="CX538" i="64"/>
  <c r="CP514" i="64"/>
  <c r="CP529" i="64" s="1"/>
  <c r="DF454" i="64"/>
  <c r="DF1005" i="64"/>
  <c r="DF1124" i="64" s="1"/>
  <c r="DF887" i="64"/>
  <c r="DF900" i="64" s="1"/>
  <c r="CP868" i="64"/>
  <c r="CP538" i="64"/>
  <c r="DF491" i="64"/>
  <c r="CX409" i="64"/>
  <c r="CX419" i="64" s="1"/>
  <c r="DF1250" i="64"/>
  <c r="CX1905" i="64"/>
  <c r="CX1930" i="64" s="1"/>
  <c r="CX1973" i="64" s="1"/>
  <c r="CP1227" i="64"/>
  <c r="CX1222" i="64"/>
  <c r="CX1237" i="64" s="1"/>
  <c r="CX1156" i="64"/>
  <c r="DF1133" i="64"/>
  <c r="CP1132" i="64"/>
  <c r="CP1147" i="64" s="1"/>
  <c r="CX1005" i="64"/>
  <c r="CX1000" i="64"/>
  <c r="DF892" i="64"/>
  <c r="DF905" i="64" s="1"/>
  <c r="CX887" i="64"/>
  <c r="CX900" i="64" s="1"/>
  <c r="CX2328" i="64" s="1"/>
  <c r="CX592" i="64"/>
  <c r="CX605" i="64" s="1"/>
  <c r="DF568" i="64"/>
  <c r="DF563" i="64"/>
  <c r="DF519" i="64"/>
  <c r="CP491" i="64"/>
  <c r="DF1909" i="64"/>
  <c r="DF1934" i="64" s="1"/>
  <c r="DF1226" i="64"/>
  <c r="CP1156" i="64"/>
  <c r="CX1133" i="64"/>
  <c r="CX1129" i="64"/>
  <c r="CX1144" i="64" s="1"/>
  <c r="CP1005" i="64"/>
  <c r="CP1000" i="64"/>
  <c r="CX892" i="64"/>
  <c r="CX905" i="64" s="1"/>
  <c r="DF867" i="64"/>
  <c r="CP592" i="64"/>
  <c r="CP605" i="64" s="1"/>
  <c r="CX568" i="64"/>
  <c r="CX519" i="64"/>
  <c r="CX404" i="64"/>
  <c r="CX1909" i="64"/>
  <c r="CX1934" i="64" s="1"/>
  <c r="CX1226" i="64"/>
  <c r="DF1157" i="64"/>
  <c r="DF1170" i="64" s="1"/>
  <c r="CP1153" i="64"/>
  <c r="CP1166" i="64" s="1"/>
  <c r="DF1128" i="64"/>
  <c r="DF1143" i="64" s="1"/>
  <c r="DF1004" i="64"/>
  <c r="DF1123" i="64" s="1"/>
  <c r="DF981" i="64"/>
  <c r="DF996" i="64" s="1"/>
  <c r="CP892" i="64"/>
  <c r="CP905" i="64" s="1"/>
  <c r="CP887" i="64"/>
  <c r="CP900" i="64" s="1"/>
  <c r="CP2328" i="64" s="1"/>
  <c r="CX867" i="64"/>
  <c r="CP568" i="64"/>
  <c r="CX563" i="64"/>
  <c r="CX486" i="64"/>
  <c r="CX506" i="64" s="1"/>
  <c r="CZ2361" i="64"/>
  <c r="DG1613" i="64"/>
  <c r="CY1688" i="64"/>
  <c r="CY1701" i="64" s="1"/>
  <c r="CQ1770" i="64"/>
  <c r="CQ1797" i="64" s="1"/>
  <c r="CQ1842" i="64"/>
  <c r="CQ1352" i="64"/>
  <c r="CQ1379" i="64" s="1"/>
  <c r="DG1317" i="64"/>
  <c r="DG1344" i="64" s="1"/>
  <c r="CQ1908" i="64"/>
  <c r="CQ1555" i="64"/>
  <c r="CQ1577" i="64" s="1"/>
  <c r="CQ1503" i="64"/>
  <c r="CQ1838" i="64"/>
  <c r="CQ1861" i="64" s="1"/>
  <c r="CY1504" i="64"/>
  <c r="CY1432" i="64"/>
  <c r="CY1614" i="64"/>
  <c r="DH1554" i="64"/>
  <c r="DH1576" i="64" s="1"/>
  <c r="DG1687" i="64"/>
  <c r="CY1807" i="64"/>
  <c r="CY1830" i="64" s="1"/>
  <c r="CQ1286" i="64"/>
  <c r="CQ1313" i="64" s="1"/>
  <c r="DG2416" i="64"/>
  <c r="CQ1905" i="64"/>
  <c r="CQ1930" i="64" s="1"/>
  <c r="CQ1973" i="64" s="1"/>
  <c r="CZ1807" i="64"/>
  <c r="CZ1830" i="64" s="1"/>
  <c r="DH1609" i="64"/>
  <c r="DH1624" i="64" s="1"/>
  <c r="DH2335" i="64"/>
  <c r="CY1909" i="64"/>
  <c r="CY1934" i="64" s="1"/>
  <c r="DG458" i="64"/>
  <c r="CZ1585" i="64"/>
  <c r="CZ1600" i="64" s="1"/>
  <c r="CQ588" i="64"/>
  <c r="CQ601" i="64" s="1"/>
  <c r="DH1532" i="64"/>
  <c r="DH1546" i="64" s="1"/>
  <c r="CR1770" i="64"/>
  <c r="CR1797" i="64" s="1"/>
  <c r="DG1226" i="64"/>
  <c r="DH587" i="64"/>
  <c r="CR487" i="64"/>
  <c r="CZ1586" i="64"/>
  <c r="CZ1601" i="64" s="1"/>
  <c r="DG1129" i="64"/>
  <c r="DG1144" i="64" s="1"/>
  <c r="CQ1001" i="64"/>
  <c r="DG515" i="64"/>
  <c r="CQ487" i="64"/>
  <c r="DF592" i="64"/>
  <c r="DF605" i="64" s="1"/>
  <c r="DF543" i="64"/>
  <c r="CP519" i="64"/>
  <c r="CX490" i="64"/>
  <c r="DJ459" i="64"/>
  <c r="CP404" i="64"/>
  <c r="CY568" i="64"/>
  <c r="DF486" i="64"/>
  <c r="DF506" i="64" s="1"/>
  <c r="CX454" i="64"/>
  <c r="DH2334" i="64"/>
  <c r="CR2310" i="64"/>
  <c r="CR2309" i="64"/>
  <c r="DH2283" i="64"/>
  <c r="DH1610" i="64"/>
  <c r="DH1625" i="64" s="1"/>
  <c r="DH1555" i="64"/>
  <c r="DH1577" i="64" s="1"/>
  <c r="CZ1531" i="64"/>
  <c r="CZ1545" i="64" s="1"/>
  <c r="DH1500" i="64"/>
  <c r="DH1523" i="64" s="1"/>
  <c r="CZ1499" i="64"/>
  <c r="CZ1522" i="64" s="1"/>
  <c r="DH1477" i="64"/>
  <c r="DH1490" i="64" s="1"/>
  <c r="CZ1432" i="64"/>
  <c r="CZ1771" i="64"/>
  <c r="CZ1798" i="64" s="1"/>
  <c r="CR1871" i="64"/>
  <c r="CR1896" i="64" s="1"/>
  <c r="DH1905" i="64"/>
  <c r="DH1930" i="64" s="1"/>
  <c r="DH1973" i="64" s="1"/>
  <c r="CZ1904" i="64"/>
  <c r="CZ1929" i="64" s="1"/>
  <c r="CR1001" i="64"/>
  <c r="CZ977" i="64"/>
  <c r="CZ992" i="64" s="1"/>
  <c r="CR887" i="64"/>
  <c r="CR900" i="64" s="1"/>
  <c r="DH867" i="64"/>
  <c r="CR563" i="64"/>
  <c r="DH514" i="64"/>
  <c r="DH529" i="64" s="1"/>
  <c r="CR381" i="64"/>
  <c r="CR2361" i="64"/>
  <c r="DH2284" i="64"/>
  <c r="CZ1609" i="64"/>
  <c r="CZ1624" i="64" s="1"/>
  <c r="CZ1554" i="64"/>
  <c r="CZ1576" i="64" s="1"/>
  <c r="CZ1532" i="64"/>
  <c r="CZ1546" i="64" s="1"/>
  <c r="CZ2412" i="64"/>
  <c r="CZ2426" i="64" s="1"/>
  <c r="CR1389" i="64"/>
  <c r="CR1424" i="64" s="1"/>
  <c r="DH1810" i="64"/>
  <c r="CR2360" i="64"/>
  <c r="CZ2334" i="64"/>
  <c r="DH2309" i="64"/>
  <c r="CZ1610" i="64"/>
  <c r="CZ1625" i="64" s="1"/>
  <c r="CR1586" i="64"/>
  <c r="CR1601" i="64" s="1"/>
  <c r="CR1585" i="64"/>
  <c r="CR1600" i="64" s="1"/>
  <c r="CZ1555" i="64"/>
  <c r="CZ1577" i="64" s="1"/>
  <c r="CZ1500" i="64"/>
  <c r="CZ1523" i="64" s="1"/>
  <c r="CZ1477" i="64"/>
  <c r="CZ1490" i="64" s="1"/>
  <c r="CR1684" i="64"/>
  <c r="CR1697" i="64" s="1"/>
  <c r="DH1433" i="64"/>
  <c r="DH1468" i="64" s="1"/>
  <c r="DH1317" i="64"/>
  <c r="DH1344" i="64" s="1"/>
  <c r="CZ1316" i="64"/>
  <c r="CZ1343" i="64" s="1"/>
  <c r="DH1281" i="64"/>
  <c r="DH1308" i="64" s="1"/>
  <c r="CZ1153" i="64"/>
  <c r="CZ1166" i="64" s="1"/>
  <c r="DH1004" i="64"/>
  <c r="DH1123" i="64" s="1"/>
  <c r="CZ976" i="64"/>
  <c r="CZ991" i="64" s="1"/>
  <c r="DH2360" i="64"/>
  <c r="CZ2335" i="64"/>
  <c r="DH2310" i="64"/>
  <c r="CR1609" i="64"/>
  <c r="CR1624" i="64" s="1"/>
  <c r="CZ1558" i="64"/>
  <c r="CR1531" i="64"/>
  <c r="CR1545" i="64" s="1"/>
  <c r="CR1499" i="64"/>
  <c r="CR1522" i="64" s="1"/>
  <c r="DH1478" i="64"/>
  <c r="DH1491" i="64" s="1"/>
  <c r="CR1838" i="64"/>
  <c r="CR1861" i="64" s="1"/>
  <c r="DH1806" i="64"/>
  <c r="DH1829" i="64" s="1"/>
  <c r="CZ1246" i="64"/>
  <c r="CZ1273" i="64" s="1"/>
  <c r="CZ1870" i="64"/>
  <c r="CZ1895" i="64" s="1"/>
  <c r="CR1905" i="64"/>
  <c r="CR1930" i="64" s="1"/>
  <c r="CR1973" i="64" s="1"/>
  <c r="DH1129" i="64"/>
  <c r="DH1144" i="64" s="1"/>
  <c r="CR1128" i="64"/>
  <c r="CR1143" i="64" s="1"/>
  <c r="CR888" i="64"/>
  <c r="CR901" i="64" s="1"/>
  <c r="CR2334" i="64"/>
  <c r="CZ2284" i="64"/>
  <c r="CZ2283" i="64"/>
  <c r="CR1610" i="64"/>
  <c r="CR1625" i="64" s="1"/>
  <c r="CR1555" i="64"/>
  <c r="CR1577" i="64" s="1"/>
  <c r="CR1554" i="64"/>
  <c r="CR1576" i="64" s="1"/>
  <c r="CR1532" i="64"/>
  <c r="CR1546" i="64" s="1"/>
  <c r="CR1500" i="64"/>
  <c r="CR1523" i="64" s="1"/>
  <c r="CZ1839" i="64"/>
  <c r="CZ1862" i="64" s="1"/>
  <c r="CZ1223" i="64"/>
  <c r="CZ1238" i="64" s="1"/>
  <c r="DH1152" i="64"/>
  <c r="DH1165" i="64" s="1"/>
  <c r="CZ404" i="64"/>
  <c r="DH2361" i="64"/>
  <c r="CR2335" i="64"/>
  <c r="CZ2309" i="64"/>
  <c r="DH1586" i="64"/>
  <c r="DH1601" i="64" s="1"/>
  <c r="DH1585" i="64"/>
  <c r="DH1600" i="64" s="1"/>
  <c r="CR1503" i="64"/>
  <c r="CZ1683" i="64"/>
  <c r="CZ1696" i="64" s="1"/>
  <c r="CR1433" i="64"/>
  <c r="CR1468" i="64" s="1"/>
  <c r="CR1281" i="64"/>
  <c r="CR1308" i="64" s="1"/>
  <c r="DH1247" i="64"/>
  <c r="DH1274" i="64" s="1"/>
  <c r="CR1223" i="64"/>
  <c r="CR1238" i="64" s="1"/>
  <c r="CZ538" i="64"/>
  <c r="DH518" i="64"/>
  <c r="CZ2360" i="64"/>
  <c r="CR2284" i="64"/>
  <c r="CR2283" i="64"/>
  <c r="DH1531" i="64"/>
  <c r="DH1545" i="64" s="1"/>
  <c r="DH1499" i="64"/>
  <c r="DH1522" i="64" s="1"/>
  <c r="CR1478" i="64"/>
  <c r="CR1491" i="64" s="1"/>
  <c r="DH1684" i="64"/>
  <c r="DH1697" i="64" s="1"/>
  <c r="CR2413" i="64"/>
  <c r="CR2427" i="64" s="1"/>
  <c r="DH1389" i="64"/>
  <c r="DH1424" i="64" s="1"/>
  <c r="CR1806" i="64"/>
  <c r="CR1829" i="64" s="1"/>
  <c r="CR1353" i="64"/>
  <c r="CR1380" i="64" s="1"/>
  <c r="DH1282" i="64"/>
  <c r="DH1309" i="64" s="1"/>
  <c r="DH1128" i="64"/>
  <c r="DH1143" i="64" s="1"/>
  <c r="DF515" i="64"/>
  <c r="DF490" i="64"/>
  <c r="CP454" i="64"/>
  <c r="CP386" i="64"/>
  <c r="DB385" i="64"/>
  <c r="CX543" i="64"/>
  <c r="DF514" i="64"/>
  <c r="DF529" i="64" s="1"/>
  <c r="CP490" i="64"/>
  <c r="CY459" i="64"/>
  <c r="DF404" i="64"/>
  <c r="CX381" i="64"/>
  <c r="DF386" i="64"/>
  <c r="DH2313" i="64"/>
  <c r="CZ1590" i="64"/>
  <c r="CZ1605" i="64" s="1"/>
  <c r="CZ1503" i="64"/>
  <c r="CZ1481" i="64"/>
  <c r="CZ1132" i="64"/>
  <c r="CZ1147" i="64" s="1"/>
  <c r="CR1004" i="64"/>
  <c r="CR1123" i="64" s="1"/>
  <c r="DH2338" i="64"/>
  <c r="DH1613" i="64"/>
  <c r="DH1558" i="64"/>
  <c r="CR1535" i="64"/>
  <c r="CR1356" i="64"/>
  <c r="CR1874" i="64"/>
  <c r="CZ591" i="64"/>
  <c r="CZ604" i="64" s="1"/>
  <c r="DF382" i="64"/>
  <c r="DF395" i="64" s="1"/>
  <c r="CR2364" i="64"/>
  <c r="CZ2313" i="64"/>
  <c r="DH2287" i="64"/>
  <c r="CR1589" i="64"/>
  <c r="CR1481" i="64"/>
  <c r="CR1842" i="64"/>
  <c r="CR1774" i="64"/>
  <c r="DF459" i="64"/>
  <c r="DF409" i="64"/>
  <c r="DF419" i="64" s="1"/>
  <c r="DF381" i="64"/>
  <c r="DH2364" i="64"/>
  <c r="CZ2338" i="64"/>
  <c r="CZ1613" i="64"/>
  <c r="DH1535" i="64"/>
  <c r="CZ1436" i="64"/>
  <c r="CZ1285" i="64"/>
  <c r="CZ1250" i="64"/>
  <c r="DH1874" i="64"/>
  <c r="CR891" i="64"/>
  <c r="CX491" i="64"/>
  <c r="CX459" i="64"/>
  <c r="CP409" i="64"/>
  <c r="CP419" i="64" s="1"/>
  <c r="CX386" i="64"/>
  <c r="CZ2287" i="64"/>
  <c r="DH1589" i="64"/>
  <c r="CR2416" i="64"/>
  <c r="DH1356" i="64"/>
  <c r="CZ2364" i="64"/>
  <c r="CR2313" i="64"/>
  <c r="CR1613" i="64"/>
  <c r="CR1558" i="64"/>
  <c r="CZ1535" i="64"/>
  <c r="DH1503" i="64"/>
  <c r="DH1481" i="64"/>
  <c r="CR867" i="64"/>
  <c r="DH490" i="64"/>
  <c r="CR408" i="64"/>
  <c r="DH385" i="64"/>
  <c r="CR2338" i="64"/>
  <c r="CR2287" i="64"/>
  <c r="CZ1589" i="64"/>
  <c r="DH2416" i="64"/>
  <c r="CZ1392" i="64"/>
  <c r="DH1842" i="64"/>
  <c r="CR1810" i="64"/>
  <c r="DH1774" i="64"/>
  <c r="CZ1320" i="64"/>
  <c r="CR1226" i="64"/>
  <c r="CU2365" i="64"/>
  <c r="DK2335" i="64"/>
  <c r="DK2284" i="64"/>
  <c r="DK1555" i="64"/>
  <c r="DK1577" i="64" s="1"/>
  <c r="DB2365" i="64"/>
  <c r="DJ2364" i="64"/>
  <c r="DJ2360" i="64"/>
  <c r="CT2360" i="64"/>
  <c r="DJ2314" i="64"/>
  <c r="DB2288" i="64"/>
  <c r="DB1614" i="64"/>
  <c r="DJ1590" i="64"/>
  <c r="DJ1605" i="64" s="1"/>
  <c r="CT1482" i="64"/>
  <c r="CT1495" i="64" s="1"/>
  <c r="CT1481" i="64"/>
  <c r="DJ1477" i="64"/>
  <c r="DJ1490" i="64" s="1"/>
  <c r="DJ1688" i="64"/>
  <c r="DJ1701" i="64" s="1"/>
  <c r="DJ2412" i="64"/>
  <c r="DJ2426" i="64" s="1"/>
  <c r="DJ1437" i="64"/>
  <c r="DJ1472" i="64" s="1"/>
  <c r="DB1436" i="64"/>
  <c r="DB1811" i="64"/>
  <c r="DB1834" i="64" s="1"/>
  <c r="DB1810" i="64"/>
  <c r="CT1806" i="64"/>
  <c r="CT1829" i="64" s="1"/>
  <c r="CT1775" i="64"/>
  <c r="CT1802" i="64" s="1"/>
  <c r="CT1774" i="64"/>
  <c r="DJ1320" i="64"/>
  <c r="DB1286" i="64"/>
  <c r="DB1313" i="64" s="1"/>
  <c r="DJ1281" i="64"/>
  <c r="DJ1308" i="64" s="1"/>
  <c r="DJ1250" i="64"/>
  <c r="DB1875" i="64"/>
  <c r="DB1900" i="64" s="1"/>
  <c r="DJ1870" i="64"/>
  <c r="DJ1895" i="64" s="1"/>
  <c r="DJ1908" i="64"/>
  <c r="CT1227" i="64"/>
  <c r="DB1222" i="64"/>
  <c r="DB1237" i="64" s="1"/>
  <c r="CT1156" i="64"/>
  <c r="DB1005" i="64"/>
  <c r="DB1000" i="64"/>
  <c r="CT981" i="64"/>
  <c r="CT996" i="64" s="1"/>
  <c r="CT976" i="64"/>
  <c r="CT991" i="64" s="1"/>
  <c r="CT892" i="64"/>
  <c r="CT905" i="64" s="1"/>
  <c r="DB591" i="64"/>
  <c r="DB604" i="64" s="1"/>
  <c r="DJ567" i="64"/>
  <c r="DB543" i="64"/>
  <c r="CT491" i="64"/>
  <c r="DJ458" i="64"/>
  <c r="DJ409" i="64"/>
  <c r="DJ419" i="64" s="1"/>
  <c r="CT408" i="64"/>
  <c r="DB386" i="64"/>
  <c r="CT385" i="64"/>
  <c r="DB2334" i="64"/>
  <c r="DB2314" i="64"/>
  <c r="DJ2313" i="64"/>
  <c r="CT2309" i="64"/>
  <c r="CT2288" i="64"/>
  <c r="CT2287" i="64"/>
  <c r="DB1613" i="64"/>
  <c r="DB1609" i="64"/>
  <c r="DB1624" i="64" s="1"/>
  <c r="DJ1559" i="64"/>
  <c r="CT1554" i="64"/>
  <c r="CT1576" i="64" s="1"/>
  <c r="DJ1481" i="64"/>
  <c r="DB1688" i="64"/>
  <c r="DB1701" i="64" s="1"/>
  <c r="DB1687" i="64"/>
  <c r="DB2412" i="64"/>
  <c r="DB2426" i="64" s="1"/>
  <c r="DB1437" i="64"/>
  <c r="DB1472" i="64" s="1"/>
  <c r="DJ1392" i="64"/>
  <c r="DB1842" i="64"/>
  <c r="CT1811" i="64"/>
  <c r="CT1834" i="64" s="1"/>
  <c r="CT1810" i="64"/>
  <c r="DJ1352" i="64"/>
  <c r="DJ1379" i="64" s="1"/>
  <c r="DJ1321" i="64"/>
  <c r="DJ1348" i="64" s="1"/>
  <c r="DB1320" i="64"/>
  <c r="CT1316" i="64"/>
  <c r="CT1343" i="64" s="1"/>
  <c r="CT1286" i="64"/>
  <c r="CT1313" i="64" s="1"/>
  <c r="CT1285" i="64"/>
  <c r="DJ1251" i="64"/>
  <c r="DJ1278" i="64" s="1"/>
  <c r="DB1250" i="64"/>
  <c r="CT1246" i="64"/>
  <c r="CT1273" i="64" s="1"/>
  <c r="CT1875" i="64"/>
  <c r="CT1900" i="64" s="1"/>
  <c r="DB1870" i="64"/>
  <c r="DB1895" i="64" s="1"/>
  <c r="DB1908" i="64"/>
  <c r="CT1904" i="64"/>
  <c r="CT1929" i="64" s="1"/>
  <c r="DJ1226" i="64"/>
  <c r="CT1222" i="64"/>
  <c r="CT1237" i="64" s="1"/>
  <c r="DJ1132" i="64"/>
  <c r="DJ1147" i="64" s="1"/>
  <c r="CT1005" i="64"/>
  <c r="CT1124" i="64" s="1"/>
  <c r="CT1000" i="64"/>
  <c r="DJ891" i="64"/>
  <c r="DJ868" i="64"/>
  <c r="DJ863" i="64"/>
  <c r="DJ878" i="64" s="1"/>
  <c r="CT591" i="64"/>
  <c r="CT604" i="64" s="1"/>
  <c r="DB567" i="64"/>
  <c r="CT543" i="64"/>
  <c r="DJ490" i="64"/>
  <c r="DB458" i="64"/>
  <c r="DB409" i="64"/>
  <c r="DB419" i="64" s="1"/>
  <c r="CT386" i="64"/>
  <c r="DB2364" i="64"/>
  <c r="DB2360" i="64"/>
  <c r="CT2338" i="64"/>
  <c r="DJ2309" i="64"/>
  <c r="CT1614" i="64"/>
  <c r="DB1590" i="64"/>
  <c r="DB1605" i="64" s="1"/>
  <c r="DJ1554" i="64"/>
  <c r="DJ1576" i="64" s="1"/>
  <c r="DJ1535" i="64"/>
  <c r="DJ1531" i="64"/>
  <c r="DJ1545" i="64" s="1"/>
  <c r="DJ1503" i="64"/>
  <c r="DJ1499" i="64"/>
  <c r="DJ1522" i="64" s="1"/>
  <c r="DB1477" i="64"/>
  <c r="DB1490" i="64" s="1"/>
  <c r="DJ2416" i="64"/>
  <c r="CT1436" i="64"/>
  <c r="DJ1432" i="64"/>
  <c r="DJ1393" i="64"/>
  <c r="DJ1428" i="64" s="1"/>
  <c r="DB1843" i="64"/>
  <c r="DB1866" i="64" s="1"/>
  <c r="DJ1806" i="64"/>
  <c r="DJ1829" i="64" s="1"/>
  <c r="DJ1774" i="64"/>
  <c r="CT1770" i="64"/>
  <c r="CT1797" i="64" s="1"/>
  <c r="CT1357" i="64"/>
  <c r="CT1384" i="64" s="1"/>
  <c r="CT1356" i="64"/>
  <c r="DB1281" i="64"/>
  <c r="DB1308" i="64" s="1"/>
  <c r="DB1909" i="64"/>
  <c r="DB1934" i="64" s="1"/>
  <c r="DJ1156" i="64"/>
  <c r="DJ1133" i="64"/>
  <c r="DJ976" i="64"/>
  <c r="DJ991" i="64" s="1"/>
  <c r="DJ887" i="64"/>
  <c r="DJ900" i="64" s="1"/>
  <c r="DB592" i="64"/>
  <c r="DB605" i="64" s="1"/>
  <c r="DB568" i="64"/>
  <c r="CT563" i="64"/>
  <c r="DJ519" i="64"/>
  <c r="DB518" i="64"/>
  <c r="DJ486" i="64"/>
  <c r="DJ506" i="64" s="1"/>
  <c r="DB459" i="64"/>
  <c r="CT458" i="64"/>
  <c r="CT2365" i="64"/>
  <c r="DJ2339" i="64"/>
  <c r="DJ2338" i="64"/>
  <c r="DJ2287" i="64"/>
  <c r="CT2283" i="64"/>
  <c r="DB1589" i="64"/>
  <c r="DB1585" i="64"/>
  <c r="DB1600" i="64" s="1"/>
  <c r="DB1559" i="64"/>
  <c r="DB1558" i="64"/>
  <c r="DJ1504" i="64"/>
  <c r="DJ1482" i="64"/>
  <c r="DJ1495" i="64" s="1"/>
  <c r="CT1687" i="64"/>
  <c r="DJ1683" i="64"/>
  <c r="DJ1696" i="64" s="1"/>
  <c r="CT1437" i="64"/>
  <c r="CT1472" i="64" s="1"/>
  <c r="DB1392" i="64"/>
  <c r="CT1388" i="64"/>
  <c r="CT1423" i="64" s="1"/>
  <c r="CT1842" i="64"/>
  <c r="DJ1810" i="64"/>
  <c r="DJ1775" i="64"/>
  <c r="DJ1802" i="64" s="1"/>
  <c r="DB1352" i="64"/>
  <c r="DB1379" i="64" s="1"/>
  <c r="DB1321" i="64"/>
  <c r="DB1348" i="64" s="1"/>
  <c r="DB1251" i="64"/>
  <c r="DB1278" i="64" s="1"/>
  <c r="DJ1246" i="64"/>
  <c r="DJ1273" i="64" s="1"/>
  <c r="DJ1874" i="64"/>
  <c r="CT1908" i="64"/>
  <c r="DJ1227" i="64"/>
  <c r="DJ1152" i="64"/>
  <c r="DJ1165" i="64" s="1"/>
  <c r="DB1132" i="64"/>
  <c r="DB1147" i="64" s="1"/>
  <c r="DJ1128" i="64"/>
  <c r="DJ1143" i="64" s="1"/>
  <c r="DJ1004" i="64"/>
  <c r="DJ1123" i="64" s="1"/>
  <c r="DJ981" i="64"/>
  <c r="DJ996" i="64" s="1"/>
  <c r="DJ892" i="64"/>
  <c r="DJ905" i="64" s="1"/>
  <c r="DB891" i="64"/>
  <c r="DB868" i="64"/>
  <c r="DB867" i="64"/>
  <c r="DB863" i="64"/>
  <c r="DB878" i="64" s="1"/>
  <c r="CT567" i="64"/>
  <c r="DJ542" i="64"/>
  <c r="CT518" i="64"/>
  <c r="DJ491" i="64"/>
  <c r="CT409" i="64"/>
  <c r="CT419" i="64" s="1"/>
  <c r="DJ385" i="64"/>
  <c r="CT2334" i="64"/>
  <c r="DB2313" i="64"/>
  <c r="DJ2283" i="64"/>
  <c r="CT1613" i="64"/>
  <c r="CT1609" i="64"/>
  <c r="CT1624" i="64" s="1"/>
  <c r="DJ1536" i="64"/>
  <c r="DJ1550" i="64" s="1"/>
  <c r="DB1481" i="64"/>
  <c r="CT1688" i="64"/>
  <c r="CT1701" i="64" s="1"/>
  <c r="DJ2417" i="64"/>
  <c r="DJ2431" i="64" s="1"/>
  <c r="CT2412" i="64"/>
  <c r="CT2426" i="64" s="1"/>
  <c r="DB1432" i="64"/>
  <c r="DB1393" i="64"/>
  <c r="DB1428" i="64" s="1"/>
  <c r="CT1843" i="64"/>
  <c r="CT1866" i="64" s="1"/>
  <c r="DJ1838" i="64"/>
  <c r="DJ1861" i="64" s="1"/>
  <c r="CT1320" i="64"/>
  <c r="DJ1316" i="64"/>
  <c r="DJ1343" i="64" s="1"/>
  <c r="DJ1285" i="64"/>
  <c r="CT1281" i="64"/>
  <c r="CT1308" i="64" s="1"/>
  <c r="CT1250" i="64"/>
  <c r="CT1870" i="64"/>
  <c r="CT1895" i="64" s="1"/>
  <c r="DJ1904" i="64"/>
  <c r="DJ1929" i="64" s="1"/>
  <c r="DB1226" i="64"/>
  <c r="DJ1157" i="64"/>
  <c r="DJ1170" i="64" s="1"/>
  <c r="DB1156" i="64"/>
  <c r="DB1133" i="64"/>
  <c r="DB976" i="64"/>
  <c r="DB991" i="64" s="1"/>
  <c r="DB887" i="64"/>
  <c r="DB900" i="64" s="1"/>
  <c r="CT592" i="64"/>
  <c r="CT605" i="64" s="1"/>
  <c r="DB542" i="64"/>
  <c r="DB519" i="64"/>
  <c r="DB490" i="64"/>
  <c r="DB486" i="64"/>
  <c r="DB506" i="64" s="1"/>
  <c r="DJ2365" i="64"/>
  <c r="DB2309" i="64"/>
  <c r="DJ2288" i="64"/>
  <c r="DJ1614" i="64"/>
  <c r="DJ1613" i="64"/>
  <c r="CT1590" i="64"/>
  <c r="CT1605" i="64" s="1"/>
  <c r="DB1554" i="64"/>
  <c r="DB1576" i="64" s="1"/>
  <c r="DB1535" i="64"/>
  <c r="DB1531" i="64"/>
  <c r="DB1545" i="64" s="1"/>
  <c r="DB1504" i="64"/>
  <c r="DB1503" i="64"/>
  <c r="DB1499" i="64"/>
  <c r="DB1522" i="64" s="1"/>
  <c r="DB1482" i="64"/>
  <c r="DB1495" i="64" s="1"/>
  <c r="CT1477" i="64"/>
  <c r="CT1490" i="64" s="1"/>
  <c r="DB1683" i="64"/>
  <c r="DB1696" i="64" s="1"/>
  <c r="DJ1436" i="64"/>
  <c r="DJ1811" i="64"/>
  <c r="DJ1834" i="64" s="1"/>
  <c r="DB1806" i="64"/>
  <c r="DB1829" i="64" s="1"/>
  <c r="DB1775" i="64"/>
  <c r="DB1802" i="64" s="1"/>
  <c r="DB1774" i="64"/>
  <c r="DJ1356" i="64"/>
  <c r="CT1352" i="64"/>
  <c r="CT1379" i="64" s="1"/>
  <c r="CT1321" i="64"/>
  <c r="CT1348" i="64" s="1"/>
  <c r="DJ1286" i="64"/>
  <c r="DJ1313" i="64" s="1"/>
  <c r="CT1251" i="64"/>
  <c r="CT1278" i="64" s="1"/>
  <c r="DB1246" i="64"/>
  <c r="DB1273" i="64" s="1"/>
  <c r="DJ1875" i="64"/>
  <c r="DJ1900" i="64" s="1"/>
  <c r="CT1909" i="64"/>
  <c r="CT1934" i="64" s="1"/>
  <c r="DB1227" i="64"/>
  <c r="DJ1222" i="64"/>
  <c r="DJ1237" i="64" s="1"/>
  <c r="DJ1005" i="64"/>
  <c r="DJ1000" i="64"/>
  <c r="DB981" i="64"/>
  <c r="DB996" i="64" s="1"/>
  <c r="DB892" i="64"/>
  <c r="DB905" i="64" s="1"/>
  <c r="CT891" i="64"/>
  <c r="CT867" i="64"/>
  <c r="CT863" i="64"/>
  <c r="CT878" i="64" s="1"/>
  <c r="CT568" i="64"/>
  <c r="DJ543" i="64"/>
  <c r="CT542" i="64"/>
  <c r="DB491" i="64"/>
  <c r="CT459" i="64"/>
  <c r="DJ408" i="64"/>
  <c r="DJ386" i="64"/>
  <c r="DG2360" i="64"/>
  <c r="DG2334" i="64"/>
  <c r="CQ2334" i="64"/>
  <c r="DE2309" i="64"/>
  <c r="CY2288" i="64"/>
  <c r="DG2287" i="64"/>
  <c r="CQ2287" i="64"/>
  <c r="CY2284" i="64"/>
  <c r="CY1590" i="64"/>
  <c r="CY1605" i="64" s="1"/>
  <c r="DG1589" i="64"/>
  <c r="CO1585" i="64"/>
  <c r="CO1600" i="64" s="1"/>
  <c r="CQ1559" i="64"/>
  <c r="CY1558" i="64"/>
  <c r="DG1535" i="64"/>
  <c r="CO1531" i="64"/>
  <c r="CO1545" i="64" s="1"/>
  <c r="CQ1504" i="64"/>
  <c r="CY1503" i="64"/>
  <c r="DG1500" i="64"/>
  <c r="DG1523" i="64" s="1"/>
  <c r="DG1481" i="64"/>
  <c r="CW2417" i="64"/>
  <c r="CW2431" i="64" s="1"/>
  <c r="CQ2413" i="64"/>
  <c r="CQ2427" i="64" s="1"/>
  <c r="CY1437" i="64"/>
  <c r="CY1472" i="64" s="1"/>
  <c r="CQ1433" i="64"/>
  <c r="CQ1468" i="64" s="1"/>
  <c r="DG1838" i="64"/>
  <c r="DG1861" i="64" s="1"/>
  <c r="CW1811" i="64"/>
  <c r="CW1834" i="64" s="1"/>
  <c r="DE1770" i="64"/>
  <c r="DE1797" i="64" s="1"/>
  <c r="CQ1356" i="64"/>
  <c r="DG1282" i="64"/>
  <c r="DG1309" i="64" s="1"/>
  <c r="CQ1874" i="64"/>
  <c r="DG1227" i="64"/>
  <c r="CY1156" i="64"/>
  <c r="DG891" i="64"/>
  <c r="DE587" i="64"/>
  <c r="CY455" i="64"/>
  <c r="CO405" i="64"/>
  <c r="DG382" i="64"/>
  <c r="DG395" i="64" s="1"/>
  <c r="CY2361" i="64"/>
  <c r="DG2338" i="64"/>
  <c r="CQ2338" i="64"/>
  <c r="CY2335" i="64"/>
  <c r="DG2313" i="64"/>
  <c r="CQ2313" i="64"/>
  <c r="CQ2309" i="64"/>
  <c r="CQ1589" i="64"/>
  <c r="DG1555" i="64"/>
  <c r="DG1577" i="64" s="1"/>
  <c r="CY1536" i="64"/>
  <c r="CY1550" i="64" s="1"/>
  <c r="CQ1535" i="64"/>
  <c r="CY1482" i="64"/>
  <c r="CY1495" i="64" s="1"/>
  <c r="CQ1481" i="64"/>
  <c r="CQ1393" i="64"/>
  <c r="CQ1428" i="64" s="1"/>
  <c r="CQ1389" i="64"/>
  <c r="CQ1424" i="64" s="1"/>
  <c r="DG1843" i="64"/>
  <c r="DG1866" i="64" s="1"/>
  <c r="DG1842" i="64"/>
  <c r="DE1357" i="64"/>
  <c r="DE1384" i="64" s="1"/>
  <c r="DE1352" i="64"/>
  <c r="DE1379" i="64" s="1"/>
  <c r="CY1316" i="64"/>
  <c r="CY1343" i="64" s="1"/>
  <c r="CQ1247" i="64"/>
  <c r="CQ1274" i="64" s="1"/>
  <c r="CY1246" i="64"/>
  <c r="CY1273" i="64" s="1"/>
  <c r="DG1874" i="64"/>
  <c r="CY1223" i="64"/>
  <c r="CY1238" i="64" s="1"/>
  <c r="CY1000" i="64"/>
  <c r="CQ888" i="64"/>
  <c r="CQ901" i="64" s="1"/>
  <c r="CY591" i="64"/>
  <c r="CY604" i="64" s="1"/>
  <c r="DG564" i="64"/>
  <c r="DG519" i="64"/>
  <c r="CW459" i="64"/>
  <c r="CQ455" i="64"/>
  <c r="CY2365" i="64"/>
  <c r="CQ2360" i="64"/>
  <c r="CY2339" i="64"/>
  <c r="CQ2310" i="64"/>
  <c r="CQ1610" i="64"/>
  <c r="CQ1625" i="64" s="1"/>
  <c r="CY1609" i="64"/>
  <c r="CY1624" i="64" s="1"/>
  <c r="CQ1586" i="64"/>
  <c r="CQ1601" i="64" s="1"/>
  <c r="CY1585" i="64"/>
  <c r="CY1600" i="64" s="1"/>
  <c r="DG1559" i="64"/>
  <c r="CW1558" i="64"/>
  <c r="CQ1532" i="64"/>
  <c r="CQ1546" i="64" s="1"/>
  <c r="CY1531" i="64"/>
  <c r="CY1545" i="64" s="1"/>
  <c r="DG1504" i="64"/>
  <c r="CW1503" i="64"/>
  <c r="DG1499" i="64"/>
  <c r="DG1522" i="64" s="1"/>
  <c r="CQ1499" i="64"/>
  <c r="CQ1522" i="64" s="1"/>
  <c r="CO1477" i="64"/>
  <c r="CO1490" i="64" s="1"/>
  <c r="CQ1687" i="64"/>
  <c r="CQ1388" i="64"/>
  <c r="CQ1423" i="64" s="1"/>
  <c r="CO1807" i="64"/>
  <c r="CO1830" i="64" s="1"/>
  <c r="CY1771" i="64"/>
  <c r="CY1798" i="64" s="1"/>
  <c r="DG1356" i="64"/>
  <c r="DG1908" i="64"/>
  <c r="CQ1157" i="64"/>
  <c r="CQ1170" i="64" s="1"/>
  <c r="DE1001" i="64"/>
  <c r="CY892" i="64"/>
  <c r="CY905" i="64" s="1"/>
  <c r="CW592" i="64"/>
  <c r="CW605" i="64" s="1"/>
  <c r="CY542" i="64"/>
  <c r="DE514" i="64"/>
  <c r="DE529" i="64" s="1"/>
  <c r="DG2364" i="64"/>
  <c r="CQ2364" i="64"/>
  <c r="DG2314" i="64"/>
  <c r="CQ2288" i="64"/>
  <c r="CQ2284" i="64"/>
  <c r="CY2283" i="64"/>
  <c r="DG1614" i="64"/>
  <c r="CQ1614" i="64"/>
  <c r="CY1613" i="64"/>
  <c r="DG1610" i="64"/>
  <c r="DG1625" i="64" s="1"/>
  <c r="DG1554" i="64"/>
  <c r="DG1576" i="64" s="1"/>
  <c r="CQ1554" i="64"/>
  <c r="CQ1576" i="64" s="1"/>
  <c r="CY1500" i="64"/>
  <c r="CY1523" i="64" s="1"/>
  <c r="CO1688" i="64"/>
  <c r="CO1701" i="64" s="1"/>
  <c r="CQ2416" i="64"/>
  <c r="CO1389" i="64"/>
  <c r="CO1424" i="64" s="1"/>
  <c r="CQ1810" i="64"/>
  <c r="CY1775" i="64"/>
  <c r="CY1802" i="64" s="1"/>
  <c r="CY1357" i="64"/>
  <c r="CY1384" i="64" s="1"/>
  <c r="CY1353" i="64"/>
  <c r="CY1380" i="64" s="1"/>
  <c r="CY1321" i="64"/>
  <c r="CY1348" i="64" s="1"/>
  <c r="CQ1317" i="64"/>
  <c r="CQ1344" i="64" s="1"/>
  <c r="CW1316" i="64"/>
  <c r="CW1343" i="64" s="1"/>
  <c r="CY1285" i="64"/>
  <c r="CW1251" i="64"/>
  <c r="CW1278" i="64" s="1"/>
  <c r="CY1875" i="64"/>
  <c r="CY1900" i="64" s="1"/>
  <c r="DE1874" i="64"/>
  <c r="CY1871" i="64"/>
  <c r="CY1896" i="64" s="1"/>
  <c r="CY1904" i="64"/>
  <c r="CY1929" i="64" s="1"/>
  <c r="CW1226" i="64"/>
  <c r="DG1005" i="64"/>
  <c r="DG1004" i="64"/>
  <c r="DG1123" i="64" s="1"/>
  <c r="CY1001" i="64"/>
  <c r="DG977" i="64"/>
  <c r="DG992" i="64" s="1"/>
  <c r="CQ864" i="64"/>
  <c r="CQ879" i="64" s="1"/>
  <c r="DE588" i="64"/>
  <c r="DE601" i="64" s="1"/>
  <c r="CY487" i="64"/>
  <c r="CY381" i="64"/>
  <c r="CQ2361" i="64"/>
  <c r="CO2360" i="64"/>
  <c r="CQ2335" i="64"/>
  <c r="CY2334" i="64"/>
  <c r="CQ2314" i="64"/>
  <c r="DG2310" i="64"/>
  <c r="CY2309" i="64"/>
  <c r="DG2288" i="64"/>
  <c r="CY2287" i="64"/>
  <c r="DG2284" i="64"/>
  <c r="DG1590" i="64"/>
  <c r="DG1605" i="64" s="1"/>
  <c r="CQ1590" i="64"/>
  <c r="CQ1605" i="64" s="1"/>
  <c r="CY1589" i="64"/>
  <c r="DG1586" i="64"/>
  <c r="DG1601" i="64" s="1"/>
  <c r="DG1558" i="64"/>
  <c r="CY1555" i="64"/>
  <c r="CY1577" i="64" s="1"/>
  <c r="CQ1536" i="64"/>
  <c r="CQ1550" i="64" s="1"/>
  <c r="CY1535" i="64"/>
  <c r="DG1532" i="64"/>
  <c r="DG1546" i="64" s="1"/>
  <c r="DG1503" i="64"/>
  <c r="CO1499" i="64"/>
  <c r="CO1522" i="64" s="1"/>
  <c r="CQ1482" i="64"/>
  <c r="CQ1495" i="64" s="1"/>
  <c r="CY1481" i="64"/>
  <c r="DG1478" i="64"/>
  <c r="DG1491" i="64" s="1"/>
  <c r="CO1388" i="64"/>
  <c r="CO1423" i="64" s="1"/>
  <c r="CY1839" i="64"/>
  <c r="CY1862" i="64" s="1"/>
  <c r="CW1838" i="64"/>
  <c r="CW1861" i="64" s="1"/>
  <c r="CQ1806" i="64"/>
  <c r="CQ1829" i="64" s="1"/>
  <c r="DG1153" i="64"/>
  <c r="DG1166" i="64" s="1"/>
  <c r="DE977" i="64"/>
  <c r="DE992" i="64" s="1"/>
  <c r="CW892" i="64"/>
  <c r="CW905" i="64" s="1"/>
  <c r="CQ518" i="64"/>
  <c r="CO2288" i="64"/>
  <c r="DE1614" i="64"/>
  <c r="DE1688" i="64"/>
  <c r="DE1701" i="64" s="1"/>
  <c r="CO1246" i="64"/>
  <c r="CO1273" i="64" s="1"/>
  <c r="DG2365" i="64"/>
  <c r="DG2361" i="64"/>
  <c r="DG2339" i="64"/>
  <c r="DG2309" i="64"/>
  <c r="CY1610" i="64"/>
  <c r="CY1625" i="64" s="1"/>
  <c r="DG1609" i="64"/>
  <c r="DG1624" i="64" s="1"/>
  <c r="CQ1609" i="64"/>
  <c r="CQ1624" i="64" s="1"/>
  <c r="CW1589" i="64"/>
  <c r="DG1585" i="64"/>
  <c r="DG1600" i="64" s="1"/>
  <c r="CQ1585" i="64"/>
  <c r="CQ1600" i="64" s="1"/>
  <c r="DG1536" i="64"/>
  <c r="DG1550" i="64" s="1"/>
  <c r="CW1535" i="64"/>
  <c r="DG1531" i="64"/>
  <c r="DG1545" i="64" s="1"/>
  <c r="CQ1531" i="64"/>
  <c r="CQ1545" i="64" s="1"/>
  <c r="CY1499" i="64"/>
  <c r="CY1522" i="64" s="1"/>
  <c r="DG1482" i="64"/>
  <c r="DG1495" i="64" s="1"/>
  <c r="CY1478" i="64"/>
  <c r="CY1491" i="64" s="1"/>
  <c r="CY2417" i="64"/>
  <c r="CY2431" i="64" s="1"/>
  <c r="CY1811" i="64"/>
  <c r="CY1834" i="64" s="1"/>
  <c r="DG1806" i="64"/>
  <c r="DG1829" i="64" s="1"/>
  <c r="DG1770" i="64"/>
  <c r="DG1797" i="64" s="1"/>
  <c r="DG1247" i="64"/>
  <c r="DG1274" i="64" s="1"/>
  <c r="CQ1870" i="64"/>
  <c r="CQ1895" i="64" s="1"/>
  <c r="DG592" i="64"/>
  <c r="DG605" i="64" s="1"/>
  <c r="BM486" i="64"/>
  <c r="BM506" i="64" s="1"/>
  <c r="Y381" i="64"/>
  <c r="BU543" i="64"/>
  <c r="AO386" i="64"/>
  <c r="BV542" i="64"/>
  <c r="AP385" i="64"/>
  <c r="BW1610" i="64"/>
  <c r="BW1625" i="64" s="1"/>
  <c r="AQ1610" i="64"/>
  <c r="AQ1625" i="64" s="1"/>
  <c r="AV454" i="64"/>
  <c r="BT459" i="64"/>
  <c r="X386" i="64"/>
  <c r="BE385" i="64"/>
  <c r="Y458" i="64"/>
  <c r="Z455" i="64"/>
  <c r="BS404" i="64"/>
  <c r="BC381" i="64"/>
  <c r="AM454" i="64"/>
  <c r="W1609" i="64"/>
  <c r="W1624" i="64" s="1"/>
  <c r="CI409" i="64"/>
  <c r="CI419" i="64" s="1"/>
  <c r="CA409" i="64"/>
  <c r="CA419" i="64" s="1"/>
  <c r="BC459" i="64"/>
  <c r="AE459" i="64"/>
  <c r="W409" i="64"/>
  <c r="W419" i="64" s="1"/>
  <c r="CJ490" i="64"/>
  <c r="BT385" i="64"/>
  <c r="AN458" i="64"/>
  <c r="AF385" i="64"/>
  <c r="X458" i="64"/>
  <c r="CK382" i="64"/>
  <c r="BM487" i="64"/>
  <c r="BE405" i="64"/>
  <c r="AG405" i="64"/>
  <c r="CR490" i="64"/>
  <c r="BU486" i="64"/>
  <c r="BU506" i="64" s="1"/>
  <c r="AO887" i="64"/>
  <c r="AO900" i="64" s="1"/>
  <c r="CC386" i="64"/>
  <c r="AW386" i="64"/>
  <c r="CL408" i="64"/>
  <c r="AX385" i="64"/>
  <c r="CE539" i="64"/>
  <c r="AY864" i="64"/>
  <c r="AY879" i="64" s="1"/>
  <c r="BD454" i="64"/>
  <c r="CB568" i="64"/>
  <c r="AO458" i="64"/>
  <c r="CD382" i="64"/>
  <c r="AX455" i="64"/>
  <c r="AT514" i="64"/>
  <c r="AT529" i="64" s="1"/>
  <c r="CH386" i="64"/>
  <c r="BZ386" i="64"/>
  <c r="BR386" i="64"/>
  <c r="BB386" i="64"/>
  <c r="AT386" i="64"/>
  <c r="AL459" i="64"/>
  <c r="AD386" i="64"/>
  <c r="V386" i="64"/>
  <c r="BS458" i="64"/>
  <c r="BD455" i="64"/>
  <c r="CQ592" i="64"/>
  <c r="CQ605" i="64" s="1"/>
  <c r="CC486" i="64"/>
  <c r="CC506" i="64" s="1"/>
  <c r="AG454" i="64"/>
  <c r="BM386" i="64"/>
  <c r="Y386" i="64"/>
  <c r="BF542" i="64"/>
  <c r="AI1610" i="64"/>
  <c r="AI1625" i="64" s="1"/>
  <c r="BT454" i="64"/>
  <c r="AF454" i="64"/>
  <c r="AN386" i="64"/>
  <c r="U1585" i="64"/>
  <c r="U1600" i="64" s="1"/>
  <c r="CG519" i="64"/>
  <c r="BQ386" i="64"/>
  <c r="BI386" i="64"/>
  <c r="BA386" i="64"/>
  <c r="AS386" i="64"/>
  <c r="AK386" i="64"/>
  <c r="AC386" i="64"/>
  <c r="U519" i="64"/>
  <c r="CH458" i="64"/>
  <c r="V458" i="64"/>
  <c r="BS455" i="64"/>
  <c r="DI1437" i="64"/>
  <c r="DI1472" i="64" s="1"/>
  <c r="DA543" i="64"/>
  <c r="DA1286" i="64"/>
  <c r="DA1313" i="64" s="1"/>
  <c r="CS1286" i="64"/>
  <c r="CS1313" i="64" s="1"/>
  <c r="CS1775" i="64"/>
  <c r="CS1802" i="64" s="1"/>
  <c r="DI1610" i="64"/>
  <c r="DI1625" i="64" s="1"/>
  <c r="DA1001" i="64"/>
  <c r="DA1807" i="64"/>
  <c r="DA1830" i="64" s="1"/>
  <c r="DA1684" i="64"/>
  <c r="DA1697" i="64" s="1"/>
  <c r="DA564" i="64"/>
  <c r="DA570" i="64" s="1"/>
  <c r="CS2284" i="64"/>
  <c r="CS1317" i="64"/>
  <c r="CS1344" i="64" s="1"/>
  <c r="CS515" i="64"/>
  <c r="DI887" i="64"/>
  <c r="DI900" i="64" s="1"/>
  <c r="DI381" i="64"/>
  <c r="DA1609" i="64"/>
  <c r="DA1624" i="64" s="1"/>
  <c r="DA563" i="64"/>
  <c r="CS1432" i="64"/>
  <c r="CJ381" i="64"/>
  <c r="X381" i="64"/>
  <c r="BD892" i="64"/>
  <c r="BD905" i="64" s="1"/>
  <c r="CK458" i="64"/>
  <c r="AG385" i="64"/>
  <c r="BF455" i="64"/>
  <c r="BH1128" i="64"/>
  <c r="BH1143" i="64" s="1"/>
  <c r="AB1609" i="64"/>
  <c r="AB1624" i="64" s="1"/>
  <c r="BP386" i="64"/>
  <c r="BY385" i="64"/>
  <c r="AS891" i="64"/>
  <c r="AL515" i="64"/>
  <c r="DH1133" i="64"/>
  <c r="CR568" i="64"/>
  <c r="DH1908" i="64"/>
  <c r="DH1687" i="64"/>
  <c r="DH567" i="64"/>
  <c r="DH1132" i="64"/>
  <c r="DH1147" i="64" s="1"/>
  <c r="DH1250" i="64"/>
  <c r="DH1320" i="64"/>
  <c r="DH1392" i="64"/>
  <c r="DH1436" i="64"/>
  <c r="DH542" i="64"/>
  <c r="DH1156" i="64"/>
  <c r="DH1285" i="64"/>
  <c r="DH408" i="64"/>
  <c r="DH591" i="64"/>
  <c r="DH604" i="64" s="1"/>
  <c r="CZ408" i="64"/>
  <c r="CZ490" i="64"/>
  <c r="CZ1774" i="64"/>
  <c r="CZ518" i="64"/>
  <c r="CZ891" i="64"/>
  <c r="CZ1004" i="64"/>
  <c r="CZ1123" i="64" s="1"/>
  <c r="CZ1226" i="64"/>
  <c r="CZ1874" i="64"/>
  <c r="CZ1356" i="64"/>
  <c r="CZ1810" i="64"/>
  <c r="CZ1842" i="64"/>
  <c r="CZ867" i="64"/>
  <c r="CZ2416" i="64"/>
  <c r="CZ385" i="64"/>
  <c r="CZ458" i="64"/>
  <c r="CZ1908" i="64"/>
  <c r="CZ1687" i="64"/>
  <c r="CR1908" i="64"/>
  <c r="CR1687" i="64"/>
  <c r="CR385" i="64"/>
  <c r="CR458" i="64"/>
  <c r="CR567" i="64"/>
  <c r="CR1132" i="64"/>
  <c r="CR1147" i="64" s="1"/>
  <c r="CR1250" i="64"/>
  <c r="CR1320" i="64"/>
  <c r="CR1392" i="64"/>
  <c r="CR1436" i="64"/>
  <c r="CR1156" i="64"/>
  <c r="CR1285" i="64"/>
  <c r="CR542" i="64"/>
  <c r="CR591" i="64"/>
  <c r="CR604" i="64" s="1"/>
  <c r="DH977" i="64"/>
  <c r="DH992" i="64" s="1"/>
  <c r="DH487" i="64"/>
  <c r="DH1223" i="64"/>
  <c r="DH1238" i="64" s="1"/>
  <c r="DH1771" i="64"/>
  <c r="DH1798" i="64" s="1"/>
  <c r="DH1839" i="64"/>
  <c r="DH1862" i="64" s="1"/>
  <c r="DH888" i="64"/>
  <c r="DH901" i="64" s="1"/>
  <c r="DH1001" i="64"/>
  <c r="DH1871" i="64"/>
  <c r="DH1896" i="64" s="1"/>
  <c r="DH1353" i="64"/>
  <c r="DH1380" i="64" s="1"/>
  <c r="DH1807" i="64"/>
  <c r="DH1830" i="64" s="1"/>
  <c r="DH864" i="64"/>
  <c r="DH879" i="64" s="1"/>
  <c r="DH2413" i="64"/>
  <c r="DH2427" i="64" s="1"/>
  <c r="CZ487" i="64"/>
  <c r="CZ1001" i="64"/>
  <c r="CZ1120" i="64" s="1"/>
  <c r="CZ1871" i="64"/>
  <c r="CZ1896" i="64" s="1"/>
  <c r="CZ1353" i="64"/>
  <c r="CZ1380" i="64" s="1"/>
  <c r="CZ1478" i="64"/>
  <c r="CZ1491" i="64" s="1"/>
  <c r="CZ888" i="64"/>
  <c r="CZ901" i="64" s="1"/>
  <c r="CZ1389" i="64"/>
  <c r="CZ1424" i="64" s="1"/>
  <c r="CZ2413" i="64"/>
  <c r="CZ2427" i="64" s="1"/>
  <c r="CZ1684" i="64"/>
  <c r="CZ1697" i="64" s="1"/>
  <c r="CZ864" i="64"/>
  <c r="CZ879" i="64" s="1"/>
  <c r="CZ1905" i="64"/>
  <c r="CZ1930" i="64" s="1"/>
  <c r="CZ1973" i="64" s="1"/>
  <c r="CZ1433" i="64"/>
  <c r="CZ1468" i="64" s="1"/>
  <c r="CZ564" i="64"/>
  <c r="CZ570" i="64" s="1"/>
  <c r="CZ1247" i="64"/>
  <c r="CZ1274" i="64" s="1"/>
  <c r="CZ1317" i="64"/>
  <c r="CZ1344" i="64" s="1"/>
  <c r="CZ1129" i="64"/>
  <c r="CZ1144" i="64" s="1"/>
  <c r="CZ1282" i="64"/>
  <c r="CZ1309" i="64" s="1"/>
  <c r="CR864" i="64"/>
  <c r="CR879" i="64" s="1"/>
  <c r="CR1247" i="64"/>
  <c r="CR1274" i="64" s="1"/>
  <c r="CR564" i="64"/>
  <c r="CR570" i="64" s="1"/>
  <c r="CR1129" i="64"/>
  <c r="CR1144" i="64" s="1"/>
  <c r="CR1282" i="64"/>
  <c r="CR1309" i="64" s="1"/>
  <c r="CR977" i="64"/>
  <c r="CR992" i="64" s="1"/>
  <c r="CR1153" i="64"/>
  <c r="CR1166" i="64" s="1"/>
  <c r="CR1771" i="64"/>
  <c r="CR1798" i="64" s="1"/>
  <c r="CR1807" i="64"/>
  <c r="CR1830" i="64" s="1"/>
  <c r="CR1839" i="64"/>
  <c r="CR1862" i="64" s="1"/>
  <c r="DH976" i="64"/>
  <c r="DH991" i="64" s="1"/>
  <c r="DH1222" i="64"/>
  <c r="DH1237" i="64" s="1"/>
  <c r="DH1770" i="64"/>
  <c r="DH1797" i="64" s="1"/>
  <c r="DH1838" i="64"/>
  <c r="DH1861" i="64" s="1"/>
  <c r="DH1870" i="64"/>
  <c r="DH1895" i="64" s="1"/>
  <c r="DH1352" i="64"/>
  <c r="DH1379" i="64" s="1"/>
  <c r="DH1388" i="64"/>
  <c r="DH1423" i="64" s="1"/>
  <c r="DH1683" i="64"/>
  <c r="DH1696" i="64" s="1"/>
  <c r="DH381" i="64"/>
  <c r="DH2412" i="64"/>
  <c r="DH2426" i="64" s="1"/>
  <c r="DH486" i="64"/>
  <c r="DH506" i="64" s="1"/>
  <c r="DH887" i="64"/>
  <c r="DH900" i="64" s="1"/>
  <c r="DH2328" i="64" s="1"/>
  <c r="DH1000" i="64"/>
  <c r="DH1904" i="64"/>
  <c r="DH1929" i="64" s="1"/>
  <c r="DH1246" i="64"/>
  <c r="DH1273" i="64" s="1"/>
  <c r="DH1316" i="64"/>
  <c r="DH1343" i="64" s="1"/>
  <c r="DH1432" i="64"/>
  <c r="DH454" i="64"/>
  <c r="DH863" i="64"/>
  <c r="DH878" i="64" s="1"/>
  <c r="CZ381" i="64"/>
  <c r="CZ887" i="64"/>
  <c r="CZ900" i="64" s="1"/>
  <c r="CZ2328" i="64" s="1"/>
  <c r="CZ1000" i="64"/>
  <c r="CZ563" i="64"/>
  <c r="CZ863" i="64"/>
  <c r="CZ878" i="64" s="1"/>
  <c r="CZ1281" i="64"/>
  <c r="CZ1308" i="64" s="1"/>
  <c r="CZ454" i="64"/>
  <c r="CZ587" i="64"/>
  <c r="CZ1806" i="64"/>
  <c r="CZ1829" i="64" s="1"/>
  <c r="CZ1128" i="64"/>
  <c r="CZ1143" i="64" s="1"/>
  <c r="CZ1770" i="64"/>
  <c r="CZ1797" i="64" s="1"/>
  <c r="CZ514" i="64"/>
  <c r="CZ529" i="64" s="1"/>
  <c r="CZ1152" i="64"/>
  <c r="CZ1165" i="64" s="1"/>
  <c r="CZ1222" i="64"/>
  <c r="CZ1237" i="64" s="1"/>
  <c r="CZ1352" i="64"/>
  <c r="CZ1379" i="64" s="1"/>
  <c r="CZ1838" i="64"/>
  <c r="CZ1861" i="64" s="1"/>
  <c r="CZ1388" i="64"/>
  <c r="CZ1423" i="64" s="1"/>
  <c r="CR454" i="64"/>
  <c r="CR587" i="64"/>
  <c r="CR1870" i="64"/>
  <c r="CR1895" i="64" s="1"/>
  <c r="CR1352" i="64"/>
  <c r="CR1379" i="64" s="1"/>
  <c r="CR1388" i="64"/>
  <c r="CR1423" i="64" s="1"/>
  <c r="CR514" i="64"/>
  <c r="CR529" i="64" s="1"/>
  <c r="CR976" i="64"/>
  <c r="CR991" i="64" s="1"/>
  <c r="CR1152" i="64"/>
  <c r="CR1165" i="64" s="1"/>
  <c r="CR1222" i="64"/>
  <c r="CR1237" i="64" s="1"/>
  <c r="CR1683" i="64"/>
  <c r="CR1696" i="64" s="1"/>
  <c r="CR1477" i="64"/>
  <c r="CR1490" i="64" s="1"/>
  <c r="CR1246" i="64"/>
  <c r="CR1273" i="64" s="1"/>
  <c r="CR1316" i="64"/>
  <c r="CR1343" i="64" s="1"/>
  <c r="CR1432" i="64"/>
  <c r="CR2412" i="64"/>
  <c r="CR2426" i="64" s="1"/>
  <c r="CR404" i="64"/>
  <c r="CR538" i="64"/>
  <c r="CR1904" i="64"/>
  <c r="CR1929" i="64" s="1"/>
  <c r="CR486" i="64"/>
  <c r="CR506" i="64" s="1"/>
  <c r="CR1000" i="64"/>
  <c r="BE454" i="64"/>
  <c r="CK386" i="64"/>
  <c r="BE459" i="64"/>
  <c r="CD385" i="64"/>
  <c r="AH385" i="64"/>
  <c r="BG539" i="64"/>
  <c r="S539" i="64"/>
  <c r="CB381" i="64"/>
  <c r="AN563" i="64"/>
  <c r="BL386" i="64"/>
  <c r="AF386" i="64"/>
  <c r="BM458" i="64"/>
  <c r="CL455" i="64"/>
  <c r="AP382" i="64"/>
  <c r="BP1609" i="64"/>
  <c r="BP1624" i="64" s="1"/>
  <c r="AZ1609" i="64"/>
  <c r="AZ1624" i="64" s="1"/>
  <c r="CF386" i="64"/>
  <c r="BH386" i="64"/>
  <c r="AR386" i="64"/>
  <c r="T386" i="64"/>
  <c r="AK518" i="64"/>
  <c r="CE1609" i="64"/>
  <c r="CE1624" i="64" s="1"/>
  <c r="BW538" i="64"/>
  <c r="BO538" i="64"/>
  <c r="BG863" i="64"/>
  <c r="BG878" i="64" s="1"/>
  <c r="AY404" i="64"/>
  <c r="AQ587" i="64"/>
  <c r="AI404" i="64"/>
  <c r="AA404" i="64"/>
  <c r="S1609" i="64"/>
  <c r="S1624" i="64" s="1"/>
  <c r="CE1614" i="64"/>
  <c r="BW1590" i="64"/>
  <c r="BW1605" i="64" s="1"/>
  <c r="BO386" i="64"/>
  <c r="BG386" i="64"/>
  <c r="AY543" i="64"/>
  <c r="AI386" i="64"/>
  <c r="AA386" i="64"/>
  <c r="S1614" i="64"/>
  <c r="CF408" i="64"/>
  <c r="BP385" i="64"/>
  <c r="AZ385" i="64"/>
  <c r="AR385" i="64"/>
  <c r="AB385" i="64"/>
  <c r="T385" i="64"/>
  <c r="BY1586" i="64"/>
  <c r="BY1601" i="64" s="1"/>
  <c r="BQ564" i="64"/>
  <c r="BQ579" i="64" s="1"/>
  <c r="AC564" i="64"/>
  <c r="AC579" i="64" s="1"/>
  <c r="DG386" i="64"/>
  <c r="DG892" i="64"/>
  <c r="DG905" i="64" s="1"/>
  <c r="DG981" i="64"/>
  <c r="DG996" i="64" s="1"/>
  <c r="DG1875" i="64"/>
  <c r="DG1900" i="64" s="1"/>
  <c r="DG1775" i="64"/>
  <c r="DG1802" i="64" s="1"/>
  <c r="DG1811" i="64"/>
  <c r="DG1834" i="64" s="1"/>
  <c r="DG459" i="64"/>
  <c r="DG868" i="64"/>
  <c r="DG1909" i="64"/>
  <c r="DG1934" i="64" s="1"/>
  <c r="DG1357" i="64"/>
  <c r="DG1384" i="64" s="1"/>
  <c r="DG2417" i="64"/>
  <c r="DG2431" i="64" s="1"/>
  <c r="DG568" i="64"/>
  <c r="DG1321" i="64"/>
  <c r="DG1348" i="64" s="1"/>
  <c r="DG1437" i="64"/>
  <c r="DG1472" i="64" s="1"/>
  <c r="DG543" i="64"/>
  <c r="DG1133" i="64"/>
  <c r="DG1157" i="64"/>
  <c r="DG1170" i="64" s="1"/>
  <c r="DG1251" i="64"/>
  <c r="DG1278" i="64" s="1"/>
  <c r="DG1393" i="64"/>
  <c r="DG1428" i="64" s="1"/>
  <c r="DG1688" i="64"/>
  <c r="DG1701" i="64" s="1"/>
  <c r="DG409" i="64"/>
  <c r="DG419" i="64" s="1"/>
  <c r="DG1286" i="64"/>
  <c r="DG1313" i="64" s="1"/>
  <c r="CY543" i="64"/>
  <c r="CY1133" i="64"/>
  <c r="CY1157" i="64"/>
  <c r="CY1170" i="64" s="1"/>
  <c r="CY1251" i="64"/>
  <c r="CY1278" i="64" s="1"/>
  <c r="CY1286" i="64"/>
  <c r="CY1313" i="64" s="1"/>
  <c r="CY1393" i="64"/>
  <c r="CY1428" i="64" s="1"/>
  <c r="CY409" i="64"/>
  <c r="CY419" i="64" s="1"/>
  <c r="CY592" i="64"/>
  <c r="CY605" i="64" s="1"/>
  <c r="CY491" i="64"/>
  <c r="CY519" i="64"/>
  <c r="CY1005" i="64"/>
  <c r="CY1227" i="64"/>
  <c r="CY1843" i="64"/>
  <c r="CY1866" i="64" s="1"/>
  <c r="CQ491" i="64"/>
  <c r="CQ519" i="64"/>
  <c r="CQ892" i="64"/>
  <c r="CQ905" i="64" s="1"/>
  <c r="CQ1005" i="64"/>
  <c r="CQ1227" i="64"/>
  <c r="CQ1775" i="64"/>
  <c r="CQ1802" i="64" s="1"/>
  <c r="CQ1811" i="64"/>
  <c r="CQ1834" i="64" s="1"/>
  <c r="CQ1843" i="64"/>
  <c r="CQ1866" i="64" s="1"/>
  <c r="CQ386" i="64"/>
  <c r="CQ459" i="64"/>
  <c r="CQ868" i="64"/>
  <c r="CQ981" i="64"/>
  <c r="CQ996" i="64" s="1"/>
  <c r="CQ1875" i="64"/>
  <c r="CQ1900" i="64" s="1"/>
  <c r="CQ1357" i="64"/>
  <c r="CQ1384" i="64" s="1"/>
  <c r="CQ2417" i="64"/>
  <c r="CQ2431" i="64" s="1"/>
  <c r="CQ1909" i="64"/>
  <c r="CQ1934" i="64" s="1"/>
  <c r="CQ568" i="64"/>
  <c r="CQ1133" i="64"/>
  <c r="CQ1251" i="64"/>
  <c r="CQ1278" i="64" s="1"/>
  <c r="CQ1321" i="64"/>
  <c r="CQ1348" i="64" s="1"/>
  <c r="CQ1437" i="64"/>
  <c r="CQ1472" i="64" s="1"/>
  <c r="CQ1688" i="64"/>
  <c r="CQ1701" i="64" s="1"/>
  <c r="DG567" i="64"/>
  <c r="DG1132" i="64"/>
  <c r="DG1147" i="64" s="1"/>
  <c r="DG1250" i="64"/>
  <c r="DG1320" i="64"/>
  <c r="DG1392" i="64"/>
  <c r="DG1436" i="64"/>
  <c r="DG542" i="64"/>
  <c r="DG1156" i="64"/>
  <c r="DG1285" i="64"/>
  <c r="DG408" i="64"/>
  <c r="DG591" i="64"/>
  <c r="DG604" i="64" s="1"/>
  <c r="DG490" i="64"/>
  <c r="DG518" i="64"/>
  <c r="DG1774" i="64"/>
  <c r="CY490" i="64"/>
  <c r="CY1774" i="64"/>
  <c r="CY518" i="64"/>
  <c r="CY891" i="64"/>
  <c r="CY1004" i="64"/>
  <c r="CY1123" i="64" s="1"/>
  <c r="CY1226" i="64"/>
  <c r="CY1874" i="64"/>
  <c r="CY1356" i="64"/>
  <c r="CY1810" i="64"/>
  <c r="CY1842" i="64"/>
  <c r="CY867" i="64"/>
  <c r="CY2416" i="64"/>
  <c r="CY385" i="64"/>
  <c r="CY458" i="64"/>
  <c r="CY1908" i="64"/>
  <c r="CY1687" i="64"/>
  <c r="CY567" i="64"/>
  <c r="CY1132" i="64"/>
  <c r="CY1147" i="64" s="1"/>
  <c r="CY1250" i="64"/>
  <c r="CY1320" i="64"/>
  <c r="CY1392" i="64"/>
  <c r="CY1436" i="64"/>
  <c r="CQ385" i="64"/>
  <c r="CQ458" i="64"/>
  <c r="CQ567" i="64"/>
  <c r="CQ1132" i="64"/>
  <c r="CQ1147" i="64" s="1"/>
  <c r="CQ1250" i="64"/>
  <c r="CQ1320" i="64"/>
  <c r="CQ1392" i="64"/>
  <c r="CQ1436" i="64"/>
  <c r="CQ1156" i="64"/>
  <c r="CQ1285" i="64"/>
  <c r="CQ542" i="64"/>
  <c r="CQ591" i="64"/>
  <c r="CQ604" i="64" s="1"/>
  <c r="CQ408" i="64"/>
  <c r="CQ490" i="64"/>
  <c r="CQ1226" i="64"/>
  <c r="CQ1774" i="64"/>
  <c r="DG487" i="64"/>
  <c r="DG1223" i="64"/>
  <c r="DG1238" i="64" s="1"/>
  <c r="DG1771" i="64"/>
  <c r="DG1798" i="64" s="1"/>
  <c r="DG1839" i="64"/>
  <c r="DG1862" i="64" s="1"/>
  <c r="DG539" i="64"/>
  <c r="DG588" i="64"/>
  <c r="DG601" i="64" s="1"/>
  <c r="DG888" i="64"/>
  <c r="DG901" i="64" s="1"/>
  <c r="DG1001" i="64"/>
  <c r="DG1120" i="64" s="1"/>
  <c r="DG1871" i="64"/>
  <c r="DG1896" i="64" s="1"/>
  <c r="DG1353" i="64"/>
  <c r="DG1380" i="64" s="1"/>
  <c r="DG1807" i="64"/>
  <c r="DG1830" i="64" s="1"/>
  <c r="DG405" i="64"/>
  <c r="DG864" i="64"/>
  <c r="DG879" i="64" s="1"/>
  <c r="DG2413" i="64"/>
  <c r="DG2427" i="64" s="1"/>
  <c r="DG1905" i="64"/>
  <c r="DG1930" i="64" s="1"/>
  <c r="DG1973" i="64" s="1"/>
  <c r="DG1389" i="64"/>
  <c r="DG1424" i="64" s="1"/>
  <c r="DG1433" i="64"/>
  <c r="DG1468" i="64" s="1"/>
  <c r="DG1684" i="64"/>
  <c r="DG1697" i="64" s="1"/>
  <c r="CY588" i="64"/>
  <c r="CY601" i="64" s="1"/>
  <c r="CY888" i="64"/>
  <c r="CY901" i="64" s="1"/>
  <c r="CY1389" i="64"/>
  <c r="CY1424" i="64" s="1"/>
  <c r="CY2413" i="64"/>
  <c r="CY2427" i="64" s="1"/>
  <c r="CY1684" i="64"/>
  <c r="CY1697" i="64" s="1"/>
  <c r="CY539" i="64"/>
  <c r="CY864" i="64"/>
  <c r="CY879" i="64" s="1"/>
  <c r="CY1905" i="64"/>
  <c r="CY1930" i="64" s="1"/>
  <c r="CY1973" i="64" s="1"/>
  <c r="CY1433" i="64"/>
  <c r="CY1468" i="64" s="1"/>
  <c r="CY405" i="64"/>
  <c r="CY515" i="64"/>
  <c r="CY564" i="64"/>
  <c r="CY570" i="64" s="1"/>
  <c r="CY1247" i="64"/>
  <c r="CY1274" i="64" s="1"/>
  <c r="CY1317" i="64"/>
  <c r="CY1344" i="64" s="1"/>
  <c r="CY1129" i="64"/>
  <c r="CY1144" i="64" s="1"/>
  <c r="CY1282" i="64"/>
  <c r="CY1309" i="64" s="1"/>
  <c r="CY977" i="64"/>
  <c r="CY992" i="64" s="1"/>
  <c r="CY1153" i="64"/>
  <c r="CY1166" i="64" s="1"/>
  <c r="CQ515" i="64"/>
  <c r="CQ539" i="64"/>
  <c r="CQ564" i="64"/>
  <c r="CQ1129" i="64"/>
  <c r="CQ1144" i="64" s="1"/>
  <c r="CQ1282" i="64"/>
  <c r="CQ1309" i="64" s="1"/>
  <c r="CQ405" i="64"/>
  <c r="CQ977" i="64"/>
  <c r="CQ992" i="64" s="1"/>
  <c r="CQ1153" i="64"/>
  <c r="CQ1166" i="64" s="1"/>
  <c r="CQ1771" i="64"/>
  <c r="CQ1798" i="64" s="1"/>
  <c r="CQ1807" i="64"/>
  <c r="CQ1830" i="64" s="1"/>
  <c r="CQ1839" i="64"/>
  <c r="CQ1862" i="64" s="1"/>
  <c r="CQ382" i="64"/>
  <c r="CQ395" i="64" s="1"/>
  <c r="CQ1223" i="64"/>
  <c r="CQ1238" i="64" s="1"/>
  <c r="CQ1871" i="64"/>
  <c r="CQ1896" i="64" s="1"/>
  <c r="CQ1353" i="64"/>
  <c r="CQ1380" i="64" s="1"/>
  <c r="CQ1684" i="64"/>
  <c r="CQ1697" i="64" s="1"/>
  <c r="CQ1478" i="64"/>
  <c r="CQ1491" i="64" s="1"/>
  <c r="DG1870" i="64"/>
  <c r="DG1895" i="64" s="1"/>
  <c r="DG1352" i="64"/>
  <c r="DG1379" i="64" s="1"/>
  <c r="DG1388" i="64"/>
  <c r="DG1423" i="64" s="1"/>
  <c r="DG1683" i="64"/>
  <c r="DG1696" i="64" s="1"/>
  <c r="DG1477" i="64"/>
  <c r="DG1490" i="64" s="1"/>
  <c r="DG2412" i="64"/>
  <c r="DG2426" i="64" s="1"/>
  <c r="DG486" i="64"/>
  <c r="DG506" i="64" s="1"/>
  <c r="DG1904" i="64"/>
  <c r="DG1929" i="64" s="1"/>
  <c r="DG1246" i="64"/>
  <c r="DG1273" i="64" s="1"/>
  <c r="DG1316" i="64"/>
  <c r="DG1343" i="64" s="1"/>
  <c r="DG1432" i="64"/>
  <c r="DG1281" i="64"/>
  <c r="DG1308" i="64" s="1"/>
  <c r="CY1281" i="64"/>
  <c r="CY1308" i="64" s="1"/>
  <c r="CY1806" i="64"/>
  <c r="CY1829" i="64" s="1"/>
  <c r="CY1128" i="64"/>
  <c r="CY1143" i="64" s="1"/>
  <c r="CY1770" i="64"/>
  <c r="CY1797" i="64" s="1"/>
  <c r="CY514" i="64"/>
  <c r="CY529" i="64" s="1"/>
  <c r="CY1352" i="64"/>
  <c r="CY1379" i="64" s="1"/>
  <c r="CY1838" i="64"/>
  <c r="CY1861" i="64" s="1"/>
  <c r="CY1388" i="64"/>
  <c r="CY1423" i="64" s="1"/>
  <c r="CY976" i="64"/>
  <c r="CY991" i="64" s="1"/>
  <c r="CY1870" i="64"/>
  <c r="CY1895" i="64" s="1"/>
  <c r="CY1683" i="64"/>
  <c r="CY1696" i="64" s="1"/>
  <c r="CY1477" i="64"/>
  <c r="CY1490" i="64" s="1"/>
  <c r="CQ1152" i="64"/>
  <c r="CQ1165" i="64" s="1"/>
  <c r="CQ1683" i="64"/>
  <c r="CQ1696" i="64" s="1"/>
  <c r="CQ1477" i="64"/>
  <c r="CQ1490" i="64" s="1"/>
  <c r="CQ1246" i="64"/>
  <c r="CQ1273" i="64" s="1"/>
  <c r="CQ1316" i="64"/>
  <c r="CQ1343" i="64" s="1"/>
  <c r="CQ1432" i="64"/>
  <c r="CQ2412" i="64"/>
  <c r="CQ2426" i="64" s="1"/>
  <c r="CQ1904" i="64"/>
  <c r="CQ1929" i="64" s="1"/>
  <c r="CQ1281" i="64"/>
  <c r="CQ1308" i="64" s="1"/>
  <c r="CK381" i="64"/>
  <c r="AW1609" i="64"/>
  <c r="AW1624" i="64" s="1"/>
  <c r="BN542" i="64"/>
  <c r="Z385" i="64"/>
  <c r="BO539" i="64"/>
  <c r="AA405" i="64"/>
  <c r="BL887" i="64"/>
  <c r="BL900" i="64" s="1"/>
  <c r="AV386" i="64"/>
  <c r="BU385" i="64"/>
  <c r="AW385" i="64"/>
  <c r="BV455" i="64"/>
  <c r="AH455" i="64"/>
  <c r="T563" i="64"/>
  <c r="BX386" i="64"/>
  <c r="AZ386" i="64"/>
  <c r="AJ386" i="64"/>
  <c r="CG408" i="64"/>
  <c r="BQ385" i="64"/>
  <c r="BA385" i="64"/>
  <c r="AC518" i="64"/>
  <c r="BB564" i="64"/>
  <c r="BB579" i="64" s="1"/>
  <c r="CL454" i="64"/>
  <c r="CD454" i="64"/>
  <c r="BV404" i="64"/>
  <c r="BN454" i="64"/>
  <c r="AX404" i="64"/>
  <c r="AP454" i="64"/>
  <c r="AH1609" i="64"/>
  <c r="AH1624" i="64" s="1"/>
  <c r="Z454" i="64"/>
  <c r="CL386" i="64"/>
  <c r="CD386" i="64"/>
  <c r="BV386" i="64"/>
  <c r="BN386" i="64"/>
  <c r="BF386" i="64"/>
  <c r="AX386" i="64"/>
  <c r="AP386" i="64"/>
  <c r="AH868" i="64"/>
  <c r="Z386" i="64"/>
  <c r="CE867" i="64"/>
  <c r="BO408" i="64"/>
  <c r="BG408" i="64"/>
  <c r="AY1132" i="64"/>
  <c r="AY1147" i="64" s="1"/>
  <c r="AQ408" i="64"/>
  <c r="AI1589" i="64"/>
  <c r="S1589" i="64"/>
  <c r="CF405" i="64"/>
  <c r="BP1610" i="64"/>
  <c r="BP1625" i="64" s="1"/>
  <c r="BH405" i="64"/>
  <c r="AZ405" i="64"/>
  <c r="AR405" i="64"/>
  <c r="AJ1610" i="64"/>
  <c r="AJ1625" i="64" s="1"/>
  <c r="AB864" i="64"/>
  <c r="AB879" i="64" s="1"/>
  <c r="T1001" i="64"/>
  <c r="DH1226" i="64"/>
  <c r="DH1153" i="64"/>
  <c r="DH1166" i="64" s="1"/>
  <c r="CQ1004" i="64"/>
  <c r="CQ1123" i="64" s="1"/>
  <c r="CY981" i="64"/>
  <c r="CY996" i="64" s="1"/>
  <c r="CQ867" i="64"/>
  <c r="CZ567" i="64"/>
  <c r="DH563" i="64"/>
  <c r="CZ542" i="64"/>
  <c r="DH458" i="64"/>
  <c r="CQ409" i="64"/>
  <c r="CQ419" i="64" s="1"/>
  <c r="DH404" i="64"/>
  <c r="CY386" i="64"/>
  <c r="DE543" i="64"/>
  <c r="CW1875" i="64"/>
  <c r="CW1900" i="64" s="1"/>
  <c r="CO543" i="64"/>
  <c r="DE1320" i="64"/>
  <c r="CW2338" i="64"/>
  <c r="CO1356" i="64"/>
  <c r="DE455" i="64"/>
  <c r="CW487" i="64"/>
  <c r="CO1247" i="64"/>
  <c r="CO1274" i="64" s="1"/>
  <c r="DE486" i="64"/>
  <c r="DE506" i="64" s="1"/>
  <c r="CW563" i="64"/>
  <c r="CO486" i="64"/>
  <c r="CO506" i="64" s="1"/>
  <c r="DD1321" i="64"/>
  <c r="DD1348" i="64" s="1"/>
  <c r="CV1227" i="64"/>
  <c r="DD591" i="64"/>
  <c r="DD604" i="64" s="1"/>
  <c r="CV490" i="64"/>
  <c r="DD455" i="64"/>
  <c r="CV382" i="64"/>
  <c r="CV395" i="64" s="1"/>
  <c r="DD381" i="64"/>
  <c r="CV404" i="64"/>
  <c r="DK1843" i="64"/>
  <c r="DK1866" i="64" s="1"/>
  <c r="DC1503" i="64"/>
  <c r="CU1535" i="64"/>
  <c r="CU588" i="64"/>
  <c r="CU601" i="64" s="1"/>
  <c r="DC976" i="64"/>
  <c r="DC991" i="64" s="1"/>
  <c r="DJ382" i="64"/>
  <c r="DJ395" i="64" s="1"/>
  <c r="DB588" i="64"/>
  <c r="DB601" i="64" s="1"/>
  <c r="CT1247" i="64"/>
  <c r="CT1274" i="64" s="1"/>
  <c r="DE2365" i="64"/>
  <c r="DE2364" i="64"/>
  <c r="CW2339" i="64"/>
  <c r="DE2335" i="64"/>
  <c r="CO2334" i="64"/>
  <c r="CW2284" i="64"/>
  <c r="CO1614" i="64"/>
  <c r="DE1609" i="64"/>
  <c r="DE1624" i="64" s="1"/>
  <c r="CW1590" i="64"/>
  <c r="CW1605" i="64" s="1"/>
  <c r="DE1586" i="64"/>
  <c r="DE1601" i="64" s="1"/>
  <c r="CO1586" i="64"/>
  <c r="CO1601" i="64" s="1"/>
  <c r="CO1554" i="64"/>
  <c r="CO1576" i="64" s="1"/>
  <c r="DE1532" i="64"/>
  <c r="DE1546" i="64" s="1"/>
  <c r="CO1532" i="64"/>
  <c r="CO1546" i="64" s="1"/>
  <c r="DE1500" i="64"/>
  <c r="DE1523" i="64" s="1"/>
  <c r="CO1500" i="64"/>
  <c r="CO1523" i="64" s="1"/>
  <c r="DE1478" i="64"/>
  <c r="DE1491" i="64" s="1"/>
  <c r="CO1478" i="64"/>
  <c r="CO1491" i="64" s="1"/>
  <c r="DE1683" i="64"/>
  <c r="DE1696" i="64" s="1"/>
  <c r="DE2416" i="64"/>
  <c r="CW2412" i="64"/>
  <c r="CW2426" i="64" s="1"/>
  <c r="CW1436" i="64"/>
  <c r="DE1392" i="64"/>
  <c r="CO1842" i="64"/>
  <c r="DE1810" i="64"/>
  <c r="CO1320" i="64"/>
  <c r="CW1317" i="64"/>
  <c r="CW1344" i="64" s="1"/>
  <c r="CW1285" i="64"/>
  <c r="CO1281" i="64"/>
  <c r="CO1308" i="64" s="1"/>
  <c r="DE1250" i="64"/>
  <c r="CW1908" i="64"/>
  <c r="CO1904" i="64"/>
  <c r="CO1929" i="64" s="1"/>
  <c r="DE1223" i="64"/>
  <c r="DE1238" i="64" s="1"/>
  <c r="CW1222" i="64"/>
  <c r="CW1237" i="64" s="1"/>
  <c r="CO1129" i="64"/>
  <c r="CO1144" i="64" s="1"/>
  <c r="DE1005" i="64"/>
  <c r="CO1005" i="64"/>
  <c r="CW981" i="64"/>
  <c r="CW996" i="64" s="1"/>
  <c r="DE538" i="64"/>
  <c r="CW491" i="64"/>
  <c r="CW455" i="64"/>
  <c r="CW454" i="64"/>
  <c r="DE409" i="64"/>
  <c r="DE419" i="64" s="1"/>
  <c r="CO409" i="64"/>
  <c r="CO419" i="64" s="1"/>
  <c r="CO404" i="64"/>
  <c r="CW386" i="64"/>
  <c r="DE382" i="64"/>
  <c r="DE395" i="64" s="1"/>
  <c r="DE381" i="64"/>
  <c r="CW2360" i="64"/>
  <c r="DE2338" i="64"/>
  <c r="CO2335" i="64"/>
  <c r="CW2314" i="64"/>
  <c r="CW2313" i="64"/>
  <c r="CW2287" i="64"/>
  <c r="DE2283" i="64"/>
  <c r="CW1559" i="64"/>
  <c r="DE1555" i="64"/>
  <c r="DE1577" i="64" s="1"/>
  <c r="CO1555" i="64"/>
  <c r="CO1577" i="64" s="1"/>
  <c r="CW1536" i="64"/>
  <c r="CW1550" i="64" s="1"/>
  <c r="CW1504" i="64"/>
  <c r="CW1482" i="64"/>
  <c r="CW1495" i="64" s="1"/>
  <c r="CW1687" i="64"/>
  <c r="CO1432" i="64"/>
  <c r="DE1843" i="64"/>
  <c r="DE1866" i="64" s="1"/>
  <c r="CO1843" i="64"/>
  <c r="CO1866" i="64" s="1"/>
  <c r="CW1839" i="64"/>
  <c r="CW1862" i="64" s="1"/>
  <c r="CW1774" i="64"/>
  <c r="CO1770" i="64"/>
  <c r="CO1797" i="64" s="1"/>
  <c r="CW1356" i="64"/>
  <c r="CO1352" i="64"/>
  <c r="CO1379" i="64" s="1"/>
  <c r="DE1321" i="64"/>
  <c r="DE1348" i="64" s="1"/>
  <c r="CO1321" i="64"/>
  <c r="CO1348" i="64" s="1"/>
  <c r="DE1282" i="64"/>
  <c r="DE1309" i="64" s="1"/>
  <c r="CO1282" i="64"/>
  <c r="CO1309" i="64" s="1"/>
  <c r="CO1874" i="64"/>
  <c r="CW1871" i="64"/>
  <c r="CW1896" i="64" s="1"/>
  <c r="DE1905" i="64"/>
  <c r="DE1930" i="64" s="1"/>
  <c r="DE1973" i="64" s="1"/>
  <c r="CO1905" i="64"/>
  <c r="CO1930" i="64" s="1"/>
  <c r="CO1973" i="64" s="1"/>
  <c r="CW1227" i="64"/>
  <c r="CW1153" i="64"/>
  <c r="CW1166" i="64" s="1"/>
  <c r="DE1152" i="64"/>
  <c r="DE1165" i="64" s="1"/>
  <c r="DE1133" i="64"/>
  <c r="DE1129" i="64"/>
  <c r="DE1144" i="64" s="1"/>
  <c r="CW1128" i="64"/>
  <c r="CW1143" i="64" s="1"/>
  <c r="DE1000" i="64"/>
  <c r="DE976" i="64"/>
  <c r="DE991" i="64" s="1"/>
  <c r="CO888" i="64"/>
  <c r="CO901" i="64" s="1"/>
  <c r="CW887" i="64"/>
  <c r="CW900" i="64" s="1"/>
  <c r="CO864" i="64"/>
  <c r="CO879" i="64" s="1"/>
  <c r="CW564" i="64"/>
  <c r="DE563" i="64"/>
  <c r="DE539" i="64"/>
  <c r="CW515" i="64"/>
  <c r="CO487" i="64"/>
  <c r="CO2364" i="64"/>
  <c r="CW2361" i="64"/>
  <c r="DE2310" i="64"/>
  <c r="CO2310" i="64"/>
  <c r="CW1613" i="64"/>
  <c r="CO1609" i="64"/>
  <c r="CO1624" i="64" s="1"/>
  <c r="DE1589" i="64"/>
  <c r="CW1585" i="64"/>
  <c r="CW1600" i="64" s="1"/>
  <c r="DE1558" i="64"/>
  <c r="DE1535" i="64"/>
  <c r="CW1531" i="64"/>
  <c r="CW1545" i="64" s="1"/>
  <c r="DE1503" i="64"/>
  <c r="CW1499" i="64"/>
  <c r="CW1522" i="64" s="1"/>
  <c r="DE1481" i="64"/>
  <c r="CW1477" i="64"/>
  <c r="CW1490" i="64" s="1"/>
  <c r="DE1684" i="64"/>
  <c r="DE1697" i="64" s="1"/>
  <c r="CO1683" i="64"/>
  <c r="CO1696" i="64" s="1"/>
  <c r="CO2416" i="64"/>
  <c r="CW2413" i="64"/>
  <c r="CW2427" i="64" s="1"/>
  <c r="CW1437" i="64"/>
  <c r="CW1472" i="64" s="1"/>
  <c r="DE1433" i="64"/>
  <c r="DE1468" i="64" s="1"/>
  <c r="CO1433" i="64"/>
  <c r="CO1468" i="64" s="1"/>
  <c r="DE1393" i="64"/>
  <c r="DE1428" i="64" s="1"/>
  <c r="CO1393" i="64"/>
  <c r="CO1428" i="64" s="1"/>
  <c r="CO1392" i="64"/>
  <c r="CW1388" i="64"/>
  <c r="CW1423" i="64" s="1"/>
  <c r="DE1838" i="64"/>
  <c r="DE1861" i="64" s="1"/>
  <c r="CO1810" i="64"/>
  <c r="CW1806" i="64"/>
  <c r="CW1829" i="64" s="1"/>
  <c r="CW1775" i="64"/>
  <c r="CW1802" i="64" s="1"/>
  <c r="DE1771" i="64"/>
  <c r="DE1798" i="64" s="1"/>
  <c r="CO1771" i="64"/>
  <c r="CO1798" i="64" s="1"/>
  <c r="DE1353" i="64"/>
  <c r="DE1380" i="64" s="1"/>
  <c r="CO1353" i="64"/>
  <c r="CO1380" i="64" s="1"/>
  <c r="DE1316" i="64"/>
  <c r="DE1343" i="64" s="1"/>
  <c r="CW1286" i="64"/>
  <c r="CW1313" i="64" s="1"/>
  <c r="CO1250" i="64"/>
  <c r="CW1247" i="64"/>
  <c r="CW1274" i="64" s="1"/>
  <c r="CW1246" i="64"/>
  <c r="CW1273" i="64" s="1"/>
  <c r="DE1875" i="64"/>
  <c r="DE1900" i="64" s="1"/>
  <c r="CO1875" i="64"/>
  <c r="CO1900" i="64" s="1"/>
  <c r="DE1870" i="64"/>
  <c r="DE1895" i="64" s="1"/>
  <c r="CW1909" i="64"/>
  <c r="CW1934" i="64" s="1"/>
  <c r="DE1226" i="64"/>
  <c r="CW1157" i="64"/>
  <c r="CW1170" i="64" s="1"/>
  <c r="CO1152" i="64"/>
  <c r="CO1165" i="64" s="1"/>
  <c r="CO1133" i="64"/>
  <c r="CW1001" i="64"/>
  <c r="CO1000" i="64"/>
  <c r="CW977" i="64"/>
  <c r="CW992" i="64" s="1"/>
  <c r="CO976" i="64"/>
  <c r="CO991" i="64" s="1"/>
  <c r="DE888" i="64"/>
  <c r="DE901" i="64" s="1"/>
  <c r="CW863" i="64"/>
  <c r="CW878" i="64" s="1"/>
  <c r="CW588" i="64"/>
  <c r="CW601" i="64" s="1"/>
  <c r="CW587" i="64"/>
  <c r="CW568" i="64"/>
  <c r="CO563" i="64"/>
  <c r="CW543" i="64"/>
  <c r="CW486" i="64"/>
  <c r="CW506" i="64" s="1"/>
  <c r="CO455" i="64"/>
  <c r="DE404" i="64"/>
  <c r="CW382" i="64"/>
  <c r="CW395" i="64" s="1"/>
  <c r="CO2365" i="64"/>
  <c r="DE2360" i="64"/>
  <c r="DE2339" i="64"/>
  <c r="CO2338" i="64"/>
  <c r="CW2334" i="64"/>
  <c r="CO2309" i="64"/>
  <c r="CW2288" i="64"/>
  <c r="DE2284" i="64"/>
  <c r="CO2283" i="64"/>
  <c r="CW1614" i="64"/>
  <c r="DE1610" i="64"/>
  <c r="DE1625" i="64" s="1"/>
  <c r="CO1610" i="64"/>
  <c r="CO1625" i="64" s="1"/>
  <c r="DE1590" i="64"/>
  <c r="DE1605" i="64" s="1"/>
  <c r="CW1554" i="64"/>
  <c r="CW1576" i="64" s="1"/>
  <c r="CW1688" i="64"/>
  <c r="CW1701" i="64" s="1"/>
  <c r="CO1684" i="64"/>
  <c r="CO1697" i="64" s="1"/>
  <c r="DE2417" i="64"/>
  <c r="DE2431" i="64" s="1"/>
  <c r="CO2417" i="64"/>
  <c r="CO2431" i="64" s="1"/>
  <c r="DE2412" i="64"/>
  <c r="DE2426" i="64" s="1"/>
  <c r="DE1436" i="64"/>
  <c r="CW1389" i="64"/>
  <c r="CW1424" i="64" s="1"/>
  <c r="CW1842" i="64"/>
  <c r="DE1811" i="64"/>
  <c r="DE1834" i="64" s="1"/>
  <c r="CO1811" i="64"/>
  <c r="CO1834" i="64" s="1"/>
  <c r="CW1807" i="64"/>
  <c r="CW1830" i="64" s="1"/>
  <c r="CW1357" i="64"/>
  <c r="CW1384" i="64" s="1"/>
  <c r="CW1320" i="64"/>
  <c r="DE1285" i="64"/>
  <c r="CW1281" i="64"/>
  <c r="CW1308" i="64" s="1"/>
  <c r="DE1251" i="64"/>
  <c r="DE1278" i="64" s="1"/>
  <c r="CO1251" i="64"/>
  <c r="CO1278" i="64" s="1"/>
  <c r="DE1908" i="64"/>
  <c r="CW1904" i="64"/>
  <c r="CW1929" i="64" s="1"/>
  <c r="CW1223" i="64"/>
  <c r="CW1238" i="64" s="1"/>
  <c r="DE1156" i="64"/>
  <c r="DE892" i="64"/>
  <c r="DE905" i="64" s="1"/>
  <c r="CO892" i="64"/>
  <c r="CO905" i="64" s="1"/>
  <c r="DE868" i="64"/>
  <c r="CO868" i="64"/>
  <c r="DE864" i="64"/>
  <c r="DE879" i="64" s="1"/>
  <c r="DE592" i="64"/>
  <c r="DE605" i="64" s="1"/>
  <c r="CO592" i="64"/>
  <c r="CO605" i="64" s="1"/>
  <c r="CW539" i="64"/>
  <c r="CW538" i="64"/>
  <c r="DE519" i="64"/>
  <c r="CO519" i="64"/>
  <c r="CW514" i="64"/>
  <c r="CW529" i="64" s="1"/>
  <c r="DE487" i="64"/>
  <c r="DE459" i="64"/>
  <c r="CO459" i="64"/>
  <c r="CO454" i="64"/>
  <c r="DE405" i="64"/>
  <c r="CO2339" i="64"/>
  <c r="DE2314" i="64"/>
  <c r="DE2313" i="64"/>
  <c r="DE2287" i="64"/>
  <c r="CO2284" i="64"/>
  <c r="CO1589" i="64"/>
  <c r="CW1586" i="64"/>
  <c r="CW1601" i="64" s="1"/>
  <c r="CO1558" i="64"/>
  <c r="CO1535" i="64"/>
  <c r="CW1532" i="64"/>
  <c r="CW1546" i="64" s="1"/>
  <c r="CO1503" i="64"/>
  <c r="CW1500" i="64"/>
  <c r="CW1523" i="64" s="1"/>
  <c r="CO1481" i="64"/>
  <c r="CW1478" i="64"/>
  <c r="CW1491" i="64" s="1"/>
  <c r="DE1687" i="64"/>
  <c r="CW1432" i="64"/>
  <c r="DE1388" i="64"/>
  <c r="DE1423" i="64" s="1"/>
  <c r="CO1838" i="64"/>
  <c r="CO1861" i="64" s="1"/>
  <c r="DE1774" i="64"/>
  <c r="CW1770" i="64"/>
  <c r="CW1797" i="64" s="1"/>
  <c r="DE1356" i="64"/>
  <c r="CW1352" i="64"/>
  <c r="CW1379" i="64" s="1"/>
  <c r="DE1317" i="64"/>
  <c r="DE1344" i="64" s="1"/>
  <c r="CO1316" i="64"/>
  <c r="CO1343" i="64" s="1"/>
  <c r="DE1246" i="64"/>
  <c r="DE1273" i="64" s="1"/>
  <c r="CW1874" i="64"/>
  <c r="CO1870" i="64"/>
  <c r="CO1895" i="64" s="1"/>
  <c r="CO1226" i="64"/>
  <c r="DE1222" i="64"/>
  <c r="DE1237" i="64" s="1"/>
  <c r="CO1222" i="64"/>
  <c r="CO1237" i="64" s="1"/>
  <c r="DE1128" i="64"/>
  <c r="DE1143" i="64" s="1"/>
  <c r="CW1005" i="64"/>
  <c r="CW1124" i="64" s="1"/>
  <c r="DE981" i="64"/>
  <c r="DE996" i="64" s="1"/>
  <c r="CO981" i="64"/>
  <c r="CO996" i="64" s="1"/>
  <c r="CW867" i="64"/>
  <c r="CO588" i="64"/>
  <c r="CO601" i="64" s="1"/>
  <c r="CO515" i="64"/>
  <c r="DE491" i="64"/>
  <c r="CO491" i="64"/>
  <c r="CW409" i="64"/>
  <c r="CW419" i="64" s="1"/>
  <c r="DE386" i="64"/>
  <c r="CO386" i="64"/>
  <c r="CO382" i="64"/>
  <c r="CO395" i="64" s="1"/>
  <c r="CW381" i="64"/>
  <c r="CW2365" i="64"/>
  <c r="CW2364" i="64"/>
  <c r="CW2335" i="64"/>
  <c r="CW2309" i="64"/>
  <c r="DE1613" i="64"/>
  <c r="CW1609" i="64"/>
  <c r="CW1624" i="64" s="1"/>
  <c r="CO1590" i="64"/>
  <c r="CO1605" i="64" s="1"/>
  <c r="DE1585" i="64"/>
  <c r="DE1600" i="64" s="1"/>
  <c r="DE1559" i="64"/>
  <c r="CO1559" i="64"/>
  <c r="CW1555" i="64"/>
  <c r="CW1577" i="64" s="1"/>
  <c r="DE1536" i="64"/>
  <c r="DE1550" i="64" s="1"/>
  <c r="CO1536" i="64"/>
  <c r="CO1550" i="64" s="1"/>
  <c r="DE1531" i="64"/>
  <c r="DE1545" i="64" s="1"/>
  <c r="DE1504" i="64"/>
  <c r="CO1504" i="64"/>
  <c r="DE1499" i="64"/>
  <c r="DE1522" i="64" s="1"/>
  <c r="DE1482" i="64"/>
  <c r="DE1495" i="64" s="1"/>
  <c r="CO1482" i="64"/>
  <c r="CO1495" i="64" s="1"/>
  <c r="DE1477" i="64"/>
  <c r="DE1490" i="64" s="1"/>
  <c r="CW1683" i="64"/>
  <c r="CW1696" i="64" s="1"/>
  <c r="CW2416" i="64"/>
  <c r="CO2412" i="64"/>
  <c r="CO2426" i="64" s="1"/>
  <c r="CO1436" i="64"/>
  <c r="CW1392" i="64"/>
  <c r="CW1843" i="64"/>
  <c r="CW1866" i="64" s="1"/>
  <c r="DE1839" i="64"/>
  <c r="DE1862" i="64" s="1"/>
  <c r="CO1839" i="64"/>
  <c r="CO1862" i="64" s="1"/>
  <c r="CW1810" i="64"/>
  <c r="DE1806" i="64"/>
  <c r="DE1829" i="64" s="1"/>
  <c r="CW1321" i="64"/>
  <c r="CW1348" i="64" s="1"/>
  <c r="CO1317" i="64"/>
  <c r="CO1344" i="64" s="1"/>
  <c r="DE1286" i="64"/>
  <c r="DE1313" i="64" s="1"/>
  <c r="CO1285" i="64"/>
  <c r="CW1282" i="64"/>
  <c r="CW1309" i="64" s="1"/>
  <c r="CW1250" i="64"/>
  <c r="DE1871" i="64"/>
  <c r="DE1896" i="64" s="1"/>
  <c r="CO1871" i="64"/>
  <c r="CO1896" i="64" s="1"/>
  <c r="CO1908" i="64"/>
  <c r="CW1905" i="64"/>
  <c r="CW1930" i="64" s="1"/>
  <c r="CW1973" i="64" s="1"/>
  <c r="DE1227" i="64"/>
  <c r="CO1227" i="64"/>
  <c r="CO1153" i="64"/>
  <c r="CO1166" i="64" s="1"/>
  <c r="CW1152" i="64"/>
  <c r="CW1165" i="64" s="1"/>
  <c r="CW1133" i="64"/>
  <c r="CW1129" i="64"/>
  <c r="CW1144" i="64" s="1"/>
  <c r="CO1128" i="64"/>
  <c r="CO1143" i="64" s="1"/>
  <c r="CO1001" i="64"/>
  <c r="CO977" i="64"/>
  <c r="CO992" i="64" s="1"/>
  <c r="CW888" i="64"/>
  <c r="CW901" i="64" s="1"/>
  <c r="DE887" i="64"/>
  <c r="DE900" i="64" s="1"/>
  <c r="CO887" i="64"/>
  <c r="CO900" i="64" s="1"/>
  <c r="CO2328" i="64" s="1"/>
  <c r="DE564" i="64"/>
  <c r="DE579" i="64" s="1"/>
  <c r="CO564" i="64"/>
  <c r="CO579" i="64" s="1"/>
  <c r="CO539" i="64"/>
  <c r="DE454" i="64"/>
  <c r="CW405" i="64"/>
  <c r="CW404" i="64"/>
  <c r="DE2361" i="64"/>
  <c r="CO2361" i="64"/>
  <c r="DE2334" i="64"/>
  <c r="CO2313" i="64"/>
  <c r="CW2310" i="64"/>
  <c r="CO2287" i="64"/>
  <c r="CW2283" i="64"/>
  <c r="DE1554" i="64"/>
  <c r="DE1576" i="64" s="1"/>
  <c r="CO1687" i="64"/>
  <c r="DE2413" i="64"/>
  <c r="DE2427" i="64" s="1"/>
  <c r="CO2413" i="64"/>
  <c r="CO2427" i="64" s="1"/>
  <c r="DE1437" i="64"/>
  <c r="DE1472" i="64" s="1"/>
  <c r="CO1437" i="64"/>
  <c r="CO1472" i="64" s="1"/>
  <c r="CW1433" i="64"/>
  <c r="CW1468" i="64" s="1"/>
  <c r="CW1393" i="64"/>
  <c r="CW1428" i="64" s="1"/>
  <c r="DE1842" i="64"/>
  <c r="DE1807" i="64"/>
  <c r="DE1830" i="64" s="1"/>
  <c r="DE1775" i="64"/>
  <c r="DE1802" i="64" s="1"/>
  <c r="CO1774" i="64"/>
  <c r="CW1771" i="64"/>
  <c r="CW1798" i="64" s="1"/>
  <c r="CW1353" i="64"/>
  <c r="CW1380" i="64" s="1"/>
  <c r="CO1286" i="64"/>
  <c r="CO1313" i="64" s="1"/>
  <c r="DE1281" i="64"/>
  <c r="DE1308" i="64" s="1"/>
  <c r="DE1247" i="64"/>
  <c r="DE1274" i="64" s="1"/>
  <c r="DE1909" i="64"/>
  <c r="DE1934" i="64" s="1"/>
  <c r="CO1909" i="64"/>
  <c r="CO1934" i="64" s="1"/>
  <c r="DE1904" i="64"/>
  <c r="DE1929" i="64" s="1"/>
  <c r="DE1157" i="64"/>
  <c r="DE1170" i="64" s="1"/>
  <c r="CO1157" i="64"/>
  <c r="CO1170" i="64" s="1"/>
  <c r="DE1153" i="64"/>
  <c r="DE1166" i="64" s="1"/>
  <c r="CW1000" i="64"/>
  <c r="CW976" i="64"/>
  <c r="CW991" i="64" s="1"/>
  <c r="CW864" i="64"/>
  <c r="CW879" i="64" s="1"/>
  <c r="DE863" i="64"/>
  <c r="DE878" i="64" s="1"/>
  <c r="CO863" i="64"/>
  <c r="CO878" i="64" s="1"/>
  <c r="CO587" i="64"/>
  <c r="DE568" i="64"/>
  <c r="CO568" i="64"/>
  <c r="CO538" i="64"/>
  <c r="CO514" i="64"/>
  <c r="CO529" i="64" s="1"/>
  <c r="DD2310" i="64"/>
  <c r="DD1590" i="64"/>
  <c r="DD1605" i="64" s="1"/>
  <c r="CV1503" i="64"/>
  <c r="DD976" i="64"/>
  <c r="DD991" i="64" s="1"/>
  <c r="DD864" i="64"/>
  <c r="DD879" i="64" s="1"/>
  <c r="CV2417" i="64"/>
  <c r="CV2431" i="64" s="1"/>
  <c r="DD1356" i="64"/>
  <c r="CV1132" i="64"/>
  <c r="CV1147" i="64" s="1"/>
  <c r="CV888" i="64"/>
  <c r="CV901" i="64" s="1"/>
  <c r="DD487" i="64"/>
  <c r="CV2335" i="64"/>
  <c r="DD1436" i="64"/>
  <c r="DD1388" i="64"/>
  <c r="DD1423" i="64" s="1"/>
  <c r="DD1317" i="64"/>
  <c r="DD1344" i="64" s="1"/>
  <c r="DD563" i="64"/>
  <c r="DD538" i="64"/>
  <c r="CV2288" i="64"/>
  <c r="CV1586" i="64"/>
  <c r="CV1601" i="64" s="1"/>
  <c r="CV1532" i="64"/>
  <c r="CV1546" i="64" s="1"/>
  <c r="DD1357" i="64"/>
  <c r="DD1384" i="64" s="1"/>
  <c r="CV1156" i="64"/>
  <c r="CV458" i="64"/>
  <c r="DD1558" i="64"/>
  <c r="DD1687" i="64"/>
  <c r="DD1437" i="64"/>
  <c r="DD1472" i="64" s="1"/>
  <c r="CV1432" i="64"/>
  <c r="DD1389" i="64"/>
  <c r="DD1424" i="64" s="1"/>
  <c r="CV1871" i="64"/>
  <c r="CV1896" i="64" s="1"/>
  <c r="DD2338" i="64"/>
  <c r="CV1589" i="64"/>
  <c r="CV1535" i="64"/>
  <c r="CV1157" i="64"/>
  <c r="CV1170" i="64" s="1"/>
  <c r="CV1001" i="64"/>
  <c r="DD892" i="64"/>
  <c r="DD905" i="64" s="1"/>
  <c r="DD385" i="64"/>
  <c r="DD2309" i="64"/>
  <c r="DD1559" i="64"/>
  <c r="CV1554" i="64"/>
  <c r="CV1576" i="64" s="1"/>
  <c r="CV1500" i="64"/>
  <c r="CV1523" i="64" s="1"/>
  <c r="DD1688" i="64"/>
  <c r="DD1701" i="64" s="1"/>
  <c r="CV1683" i="64"/>
  <c r="CV1696" i="64" s="1"/>
  <c r="CV1874" i="64"/>
  <c r="CV1226" i="64"/>
  <c r="CV567" i="64"/>
  <c r="DD2365" i="64"/>
  <c r="CV2334" i="64"/>
  <c r="CV2287" i="64"/>
  <c r="CV1585" i="64"/>
  <c r="CV1600" i="64" s="1"/>
  <c r="CV1531" i="64"/>
  <c r="CV1545" i="64" s="1"/>
  <c r="CV1499" i="64"/>
  <c r="CV1522" i="64" s="1"/>
  <c r="DD1684" i="64"/>
  <c r="DD1697" i="64" s="1"/>
  <c r="CV2416" i="64"/>
  <c r="CV2413" i="64"/>
  <c r="CV2427" i="64" s="1"/>
  <c r="CV1843" i="64"/>
  <c r="CV1866" i="64" s="1"/>
  <c r="CV1811" i="64"/>
  <c r="CV1834" i="64" s="1"/>
  <c r="DD1353" i="64"/>
  <c r="DD1380" i="64" s="1"/>
  <c r="DD1352" i="64"/>
  <c r="DD1379" i="64" s="1"/>
  <c r="DD1316" i="64"/>
  <c r="DD1343" i="64" s="1"/>
  <c r="CV1286" i="64"/>
  <c r="CV1313" i="64" s="1"/>
  <c r="CV1870" i="64"/>
  <c r="CV1895" i="64" s="1"/>
  <c r="CV1909" i="64"/>
  <c r="CV1934" i="64" s="1"/>
  <c r="DD1153" i="64"/>
  <c r="DD1166" i="64" s="1"/>
  <c r="DD1129" i="64"/>
  <c r="DD1144" i="64" s="1"/>
  <c r="DD1000" i="64"/>
  <c r="DD867" i="64"/>
  <c r="CV587" i="64"/>
  <c r="CV568" i="64"/>
  <c r="DD564" i="64"/>
  <c r="CV539" i="64"/>
  <c r="CV518" i="64"/>
  <c r="DD515" i="64"/>
  <c r="CV514" i="64"/>
  <c r="CV529" i="64" s="1"/>
  <c r="DD454" i="64"/>
  <c r="DD405" i="64"/>
  <c r="CV2364" i="64"/>
  <c r="CV2361" i="64"/>
  <c r="DD2335" i="64"/>
  <c r="CV2314" i="64"/>
  <c r="CV1614" i="64"/>
  <c r="DD1589" i="64"/>
  <c r="DD1555" i="64"/>
  <c r="DD1577" i="64" s="1"/>
  <c r="DD1554" i="64"/>
  <c r="DD1576" i="64" s="1"/>
  <c r="DD1536" i="64"/>
  <c r="DD1550" i="64" s="1"/>
  <c r="DD1535" i="64"/>
  <c r="DD1504" i="64"/>
  <c r="DD1503" i="64"/>
  <c r="CV1482" i="64"/>
  <c r="CV1495" i="64" s="1"/>
  <c r="DD1683" i="64"/>
  <c r="DD1696" i="64" s="1"/>
  <c r="CV2412" i="64"/>
  <c r="CV2426" i="64" s="1"/>
  <c r="DD1433" i="64"/>
  <c r="DD1468" i="64" s="1"/>
  <c r="DD1432" i="64"/>
  <c r="CV1842" i="64"/>
  <c r="CV1839" i="64"/>
  <c r="CV1862" i="64" s="1"/>
  <c r="CV1810" i="64"/>
  <c r="CV1775" i="64"/>
  <c r="CV1802" i="64" s="1"/>
  <c r="CV1285" i="64"/>
  <c r="CV1282" i="64"/>
  <c r="CV1309" i="64" s="1"/>
  <c r="CV1251" i="64"/>
  <c r="CV1278" i="64" s="1"/>
  <c r="DD1875" i="64"/>
  <c r="DD1900" i="64" s="1"/>
  <c r="DD1874" i="64"/>
  <c r="CV1908" i="64"/>
  <c r="CV1905" i="64"/>
  <c r="CV1930" i="64" s="1"/>
  <c r="CV1973" i="64" s="1"/>
  <c r="DD1227" i="64"/>
  <c r="DD1226" i="64"/>
  <c r="DD1222" i="64"/>
  <c r="DD1237" i="64" s="1"/>
  <c r="DD887" i="64"/>
  <c r="DD900" i="64" s="1"/>
  <c r="CV863" i="64"/>
  <c r="CV878" i="64" s="1"/>
  <c r="DD588" i="64"/>
  <c r="DD601" i="64" s="1"/>
  <c r="DD490" i="64"/>
  <c r="CV455" i="64"/>
  <c r="CV408" i="64"/>
  <c r="DD2334" i="64"/>
  <c r="DD2288" i="64"/>
  <c r="DD2287" i="64"/>
  <c r="CV2284" i="64"/>
  <c r="DD1586" i="64"/>
  <c r="DD1601" i="64" s="1"/>
  <c r="DD1585" i="64"/>
  <c r="DD1600" i="64" s="1"/>
  <c r="DD1532" i="64"/>
  <c r="DD1546" i="64" s="1"/>
  <c r="DD1531" i="64"/>
  <c r="DD1545" i="64" s="1"/>
  <c r="DD1500" i="64"/>
  <c r="DD1523" i="64" s="1"/>
  <c r="DD1499" i="64"/>
  <c r="DD1522" i="64" s="1"/>
  <c r="CV1481" i="64"/>
  <c r="CV1478" i="64"/>
  <c r="CV1491" i="64" s="1"/>
  <c r="DD2417" i="64"/>
  <c r="DD2431" i="64" s="1"/>
  <c r="DD2416" i="64"/>
  <c r="CV1393" i="64"/>
  <c r="CV1428" i="64" s="1"/>
  <c r="CV1838" i="64"/>
  <c r="CV1861" i="64" s="1"/>
  <c r="CV1807" i="64"/>
  <c r="CV1830" i="64" s="1"/>
  <c r="DD1286" i="64"/>
  <c r="DD1313" i="64" s="1"/>
  <c r="CV1281" i="64"/>
  <c r="CV1308" i="64" s="1"/>
  <c r="CV1250" i="64"/>
  <c r="CV1247" i="64"/>
  <c r="CV1274" i="64" s="1"/>
  <c r="DD1871" i="64"/>
  <c r="DD1896" i="64" s="1"/>
  <c r="DD1870" i="64"/>
  <c r="DD1895" i="64" s="1"/>
  <c r="CV1904" i="64"/>
  <c r="CV1929" i="64" s="1"/>
  <c r="DD1223" i="64"/>
  <c r="DD1238" i="64" s="1"/>
  <c r="DD1156" i="64"/>
  <c r="DD1132" i="64"/>
  <c r="DD1147" i="64" s="1"/>
  <c r="CV1004" i="64"/>
  <c r="CV1123" i="64" s="1"/>
  <c r="DD977" i="64"/>
  <c r="DD992" i="64" s="1"/>
  <c r="CV891" i="64"/>
  <c r="CV591" i="64"/>
  <c r="CV604" i="64" s="1"/>
  <c r="DD567" i="64"/>
  <c r="DD542" i="64"/>
  <c r="CV486" i="64"/>
  <c r="CV506" i="64" s="1"/>
  <c r="DD404" i="64"/>
  <c r="DD2364" i="64"/>
  <c r="CV2360" i="64"/>
  <c r="DD2314" i="64"/>
  <c r="CV2283" i="64"/>
  <c r="CV1613" i="64"/>
  <c r="CV1610" i="64"/>
  <c r="CV1625" i="64" s="1"/>
  <c r="CV1477" i="64"/>
  <c r="CV1490" i="64" s="1"/>
  <c r="DD2413" i="64"/>
  <c r="DD2427" i="64" s="1"/>
  <c r="DD2412" i="64"/>
  <c r="DD2426" i="64" s="1"/>
  <c r="CV1392" i="64"/>
  <c r="DD1843" i="64"/>
  <c r="DD1866" i="64" s="1"/>
  <c r="DD1842" i="64"/>
  <c r="DD1811" i="64"/>
  <c r="DD1834" i="64" s="1"/>
  <c r="DD1810" i="64"/>
  <c r="CV1806" i="64"/>
  <c r="CV1829" i="64" s="1"/>
  <c r="CV1774" i="64"/>
  <c r="CV1771" i="64"/>
  <c r="CV1798" i="64" s="1"/>
  <c r="CV1321" i="64"/>
  <c r="CV1348" i="64" s="1"/>
  <c r="DD1285" i="64"/>
  <c r="DD1909" i="64"/>
  <c r="DD1934" i="64" s="1"/>
  <c r="DD1908" i="64"/>
  <c r="CV1152" i="64"/>
  <c r="CV1165" i="64" s="1"/>
  <c r="DD1133" i="64"/>
  <c r="DD1001" i="64"/>
  <c r="DD888" i="64"/>
  <c r="DD901" i="64" s="1"/>
  <c r="CV864" i="64"/>
  <c r="CV879" i="64" s="1"/>
  <c r="CV538" i="64"/>
  <c r="CV515" i="64"/>
  <c r="DD514" i="64"/>
  <c r="DD529" i="64" s="1"/>
  <c r="CV487" i="64"/>
  <c r="DD458" i="64"/>
  <c r="CV405" i="64"/>
  <c r="CV385" i="64"/>
  <c r="DD382" i="64"/>
  <c r="DD395" i="64" s="1"/>
  <c r="CV381" i="64"/>
  <c r="DD2361" i="64"/>
  <c r="DD2360" i="64"/>
  <c r="CV2339" i="64"/>
  <c r="CV2313" i="64"/>
  <c r="CV2310" i="64"/>
  <c r="DD2284" i="64"/>
  <c r="DD1614" i="64"/>
  <c r="CV1609" i="64"/>
  <c r="CV1624" i="64" s="1"/>
  <c r="CV1559" i="64"/>
  <c r="DD1482" i="64"/>
  <c r="DD1495" i="64" s="1"/>
  <c r="DD1481" i="64"/>
  <c r="CV1688" i="64"/>
  <c r="CV1701" i="64" s="1"/>
  <c r="CV1437" i="64"/>
  <c r="CV1472" i="64" s="1"/>
  <c r="CV1389" i="64"/>
  <c r="CV1424" i="64" s="1"/>
  <c r="DD1839" i="64"/>
  <c r="DD1862" i="64" s="1"/>
  <c r="DD1838" i="64"/>
  <c r="DD1861" i="64" s="1"/>
  <c r="DD1807" i="64"/>
  <c r="DD1830" i="64" s="1"/>
  <c r="DD1775" i="64"/>
  <c r="DD1802" i="64" s="1"/>
  <c r="CV1770" i="64"/>
  <c r="CV1797" i="64" s="1"/>
  <c r="CV1357" i="64"/>
  <c r="CV1384" i="64" s="1"/>
  <c r="CV1320" i="64"/>
  <c r="CV1317" i="64"/>
  <c r="CV1344" i="64" s="1"/>
  <c r="DD1282" i="64"/>
  <c r="DD1309" i="64" s="1"/>
  <c r="DD1281" i="64"/>
  <c r="DD1308" i="64" s="1"/>
  <c r="DD1251" i="64"/>
  <c r="DD1278" i="64" s="1"/>
  <c r="DD1250" i="64"/>
  <c r="CV1246" i="64"/>
  <c r="CV1273" i="64" s="1"/>
  <c r="DD1905" i="64"/>
  <c r="DD1930" i="64" s="1"/>
  <c r="DD1973" i="64" s="1"/>
  <c r="DD1904" i="64"/>
  <c r="DD1929" i="64" s="1"/>
  <c r="CV1153" i="64"/>
  <c r="CV1166" i="64" s="1"/>
  <c r="CV1128" i="64"/>
  <c r="CV1143" i="64" s="1"/>
  <c r="DD863" i="64"/>
  <c r="DD878" i="64" s="1"/>
  <c r="DD587" i="64"/>
  <c r="DD518" i="64"/>
  <c r="CV454" i="64"/>
  <c r="CV2338" i="64"/>
  <c r="DD2283" i="64"/>
  <c r="DD1613" i="64"/>
  <c r="CV1590" i="64"/>
  <c r="CV1605" i="64" s="1"/>
  <c r="CV1558" i="64"/>
  <c r="DD1478" i="64"/>
  <c r="DD1491" i="64" s="1"/>
  <c r="DD1477" i="64"/>
  <c r="DD1490" i="64" s="1"/>
  <c r="CV1687" i="64"/>
  <c r="CV1436" i="64"/>
  <c r="DD1393" i="64"/>
  <c r="DD1428" i="64" s="1"/>
  <c r="DD1392" i="64"/>
  <c r="DD1806" i="64"/>
  <c r="DD1829" i="64" s="1"/>
  <c r="DD1774" i="64"/>
  <c r="CV1356" i="64"/>
  <c r="CV1353" i="64"/>
  <c r="CV1380" i="64" s="1"/>
  <c r="DD1247" i="64"/>
  <c r="DD1274" i="64" s="1"/>
  <c r="DD1246" i="64"/>
  <c r="DD1273" i="64" s="1"/>
  <c r="CV1129" i="64"/>
  <c r="CV1144" i="64" s="1"/>
  <c r="DD1004" i="64"/>
  <c r="DD1123" i="64" s="1"/>
  <c r="DD981" i="64"/>
  <c r="DD996" i="64" s="1"/>
  <c r="CV976" i="64"/>
  <c r="CV991" i="64" s="1"/>
  <c r="DD891" i="64"/>
  <c r="CV588" i="64"/>
  <c r="CV601" i="64" s="1"/>
  <c r="CV564" i="64"/>
  <c r="CV563" i="64"/>
  <c r="DD539" i="64"/>
  <c r="DD486" i="64"/>
  <c r="DD506" i="64" s="1"/>
  <c r="DD408" i="64"/>
  <c r="CV2365" i="64"/>
  <c r="DD2313" i="64"/>
  <c r="CV2309" i="64"/>
  <c r="DD1610" i="64"/>
  <c r="DD1625" i="64" s="1"/>
  <c r="DD1609" i="64"/>
  <c r="DD1624" i="64" s="1"/>
  <c r="CV1555" i="64"/>
  <c r="CV1577" i="64" s="1"/>
  <c r="CV1536" i="64"/>
  <c r="CV1550" i="64" s="1"/>
  <c r="CV1504" i="64"/>
  <c r="CV1684" i="64"/>
  <c r="CV1697" i="64" s="1"/>
  <c r="CV1433" i="64"/>
  <c r="CV1468" i="64" s="1"/>
  <c r="CV1388" i="64"/>
  <c r="CV1423" i="64" s="1"/>
  <c r="DD1771" i="64"/>
  <c r="DD1798" i="64" s="1"/>
  <c r="DD1770" i="64"/>
  <c r="DD1797" i="64" s="1"/>
  <c r="CV1352" i="64"/>
  <c r="CV1379" i="64" s="1"/>
  <c r="DD1320" i="64"/>
  <c r="CV1316" i="64"/>
  <c r="CV1343" i="64" s="1"/>
  <c r="CV1875" i="64"/>
  <c r="CV1900" i="64" s="1"/>
  <c r="CV1223" i="64"/>
  <c r="CV1238" i="64" s="1"/>
  <c r="CV1222" i="64"/>
  <c r="CV1237" i="64" s="1"/>
  <c r="DD1152" i="64"/>
  <c r="DD1165" i="64" s="1"/>
  <c r="DD1128" i="64"/>
  <c r="DD1143" i="64" s="1"/>
  <c r="CV1000" i="64"/>
  <c r="CV977" i="64"/>
  <c r="CV992" i="64" s="1"/>
  <c r="CV887" i="64"/>
  <c r="CV900" i="64" s="1"/>
  <c r="CV867" i="64"/>
  <c r="CV542" i="64"/>
  <c r="DI2334" i="64"/>
  <c r="DI2283" i="64"/>
  <c r="CS1609" i="64"/>
  <c r="CS1624" i="64" s="1"/>
  <c r="DI1531" i="64"/>
  <c r="DI1545" i="64" s="1"/>
  <c r="DI1477" i="64"/>
  <c r="DI1490" i="64" s="1"/>
  <c r="DA1316" i="64"/>
  <c r="DA1343" i="64" s="1"/>
  <c r="DI1281" i="64"/>
  <c r="DI1308" i="64" s="1"/>
  <c r="DA1871" i="64"/>
  <c r="DA1896" i="64" s="1"/>
  <c r="DI1909" i="64"/>
  <c r="DI1934" i="64" s="1"/>
  <c r="DI1222" i="64"/>
  <c r="DI1237" i="64" s="1"/>
  <c r="DA1153" i="64"/>
  <c r="DA1166" i="64" s="1"/>
  <c r="CS1128" i="64"/>
  <c r="CS1143" i="64" s="1"/>
  <c r="CS977" i="64"/>
  <c r="CS992" i="64" s="1"/>
  <c r="CS563" i="64"/>
  <c r="DI2361" i="64"/>
  <c r="DI2339" i="64"/>
  <c r="CS2335" i="64"/>
  <c r="DI2310" i="64"/>
  <c r="DI2288" i="64"/>
  <c r="CS1554" i="64"/>
  <c r="CS1576" i="64" s="1"/>
  <c r="DI1504" i="64"/>
  <c r="CS1482" i="64"/>
  <c r="CS1495" i="64" s="1"/>
  <c r="DI2417" i="64"/>
  <c r="DI2431" i="64" s="1"/>
  <c r="DA1157" i="64"/>
  <c r="DA1170" i="64" s="1"/>
  <c r="DA592" i="64"/>
  <c r="DA605" i="64" s="1"/>
  <c r="CU1482" i="64"/>
  <c r="CU1495" i="64" s="1"/>
  <c r="CU1321" i="64"/>
  <c r="CU1348" i="64" s="1"/>
  <c r="CU1614" i="64"/>
  <c r="DI1811" i="64"/>
  <c r="DI1834" i="64" s="1"/>
  <c r="DI1688" i="64"/>
  <c r="DI1701" i="64" s="1"/>
  <c r="DI981" i="64"/>
  <c r="DI996" i="64" s="1"/>
  <c r="DI1775" i="64"/>
  <c r="DI1802" i="64" s="1"/>
  <c r="DI1614" i="64"/>
  <c r="DI543" i="64"/>
  <c r="DI592" i="64"/>
  <c r="DI605" i="64" s="1"/>
  <c r="DI1005" i="64"/>
  <c r="DI1124" i="64" s="1"/>
  <c r="DI1133" i="64"/>
  <c r="DI1157" i="64"/>
  <c r="DI1170" i="64" s="1"/>
  <c r="DI1251" i="64"/>
  <c r="DI1278" i="64" s="1"/>
  <c r="DI1357" i="64"/>
  <c r="DI1384" i="64" s="1"/>
  <c r="DI1393" i="64"/>
  <c r="DI1428" i="64" s="1"/>
  <c r="DI1559" i="64"/>
  <c r="DI1590" i="64"/>
  <c r="DI1605" i="64" s="1"/>
  <c r="DI519" i="64"/>
  <c r="DI568" i="64"/>
  <c r="DI868" i="64"/>
  <c r="DI1286" i="64"/>
  <c r="DI1313" i="64" s="1"/>
  <c r="DI409" i="64"/>
  <c r="DI419" i="64" s="1"/>
  <c r="DI459" i="64"/>
  <c r="DI1227" i="64"/>
  <c r="DI1482" i="64"/>
  <c r="DI1495" i="64" s="1"/>
  <c r="DI491" i="64"/>
  <c r="DI1875" i="64"/>
  <c r="DI1900" i="64" s="1"/>
  <c r="DI1843" i="64"/>
  <c r="DI1866" i="64" s="1"/>
  <c r="DI1536" i="64"/>
  <c r="DI1550" i="64" s="1"/>
  <c r="DA1875" i="64"/>
  <c r="DA1900" i="64" s="1"/>
  <c r="DA1843" i="64"/>
  <c r="DA1866" i="64" s="1"/>
  <c r="DA1536" i="64"/>
  <c r="DA1550" i="64" s="1"/>
  <c r="DA491" i="64"/>
  <c r="DA892" i="64"/>
  <c r="DA905" i="64" s="1"/>
  <c r="DA1909" i="64"/>
  <c r="DA1934" i="64" s="1"/>
  <c r="DA2417" i="64"/>
  <c r="DA2431" i="64" s="1"/>
  <c r="DA1504" i="64"/>
  <c r="DA386" i="64"/>
  <c r="DA1811" i="64"/>
  <c r="DA1834" i="64" s="1"/>
  <c r="DA1688" i="64"/>
  <c r="DA1701" i="64" s="1"/>
  <c r="DA981" i="64"/>
  <c r="DA996" i="64" s="1"/>
  <c r="DA1775" i="64"/>
  <c r="DA1802" i="64" s="1"/>
  <c r="DA1133" i="64"/>
  <c r="DA1251" i="64"/>
  <c r="DA1278" i="64" s="1"/>
  <c r="DA1357" i="64"/>
  <c r="DA1384" i="64" s="1"/>
  <c r="DA1393" i="64"/>
  <c r="DA1428" i="64" s="1"/>
  <c r="DA1559" i="64"/>
  <c r="DA519" i="64"/>
  <c r="DA568" i="64"/>
  <c r="DA868" i="64"/>
  <c r="DA1227" i="64"/>
  <c r="DA1482" i="64"/>
  <c r="DA1495" i="64" s="1"/>
  <c r="CS543" i="64"/>
  <c r="CS568" i="64"/>
  <c r="CS592" i="64"/>
  <c r="CS605" i="64" s="1"/>
  <c r="CS1005" i="64"/>
  <c r="CS1227" i="64"/>
  <c r="CS1321" i="64"/>
  <c r="CS1348" i="64" s="1"/>
  <c r="CS519" i="64"/>
  <c r="CS868" i="64"/>
  <c r="CS1437" i="64"/>
  <c r="CS1472" i="64" s="1"/>
  <c r="CS409" i="64"/>
  <c r="CS419" i="64" s="1"/>
  <c r="CS459" i="64"/>
  <c r="CS1875" i="64"/>
  <c r="CS1900" i="64" s="1"/>
  <c r="CS1843" i="64"/>
  <c r="CS1866" i="64" s="1"/>
  <c r="CS1536" i="64"/>
  <c r="CS1550" i="64" s="1"/>
  <c r="CS1909" i="64"/>
  <c r="CS1934" i="64" s="1"/>
  <c r="CS2417" i="64"/>
  <c r="CS2431" i="64" s="1"/>
  <c r="CS1504" i="64"/>
  <c r="CS491" i="64"/>
  <c r="CS892" i="64"/>
  <c r="CS905" i="64" s="1"/>
  <c r="CS1811" i="64"/>
  <c r="CS1834" i="64" s="1"/>
  <c r="CS1688" i="64"/>
  <c r="CS1701" i="64" s="1"/>
  <c r="CS1590" i="64"/>
  <c r="CS1605" i="64" s="1"/>
  <c r="CS981" i="64"/>
  <c r="CS996" i="64" s="1"/>
  <c r="CS1251" i="64"/>
  <c r="CS1278" i="64" s="1"/>
  <c r="CS1357" i="64"/>
  <c r="CS1384" i="64" s="1"/>
  <c r="CS1393" i="64"/>
  <c r="CS1428" i="64" s="1"/>
  <c r="CS1559" i="64"/>
  <c r="DI542" i="64"/>
  <c r="DI1436" i="64"/>
  <c r="DA2364" i="64"/>
  <c r="DA1436" i="64"/>
  <c r="CS2364" i="64"/>
  <c r="DI487" i="64"/>
  <c r="DI515" i="64"/>
  <c r="DI888" i="64"/>
  <c r="DI901" i="64" s="1"/>
  <c r="DI1282" i="64"/>
  <c r="DI1309" i="64" s="1"/>
  <c r="DI1478" i="64"/>
  <c r="DI1491" i="64" s="1"/>
  <c r="DI405" i="64"/>
  <c r="DI455" i="64"/>
  <c r="DI977" i="64"/>
  <c r="DI992" i="64" s="1"/>
  <c r="DI1223" i="64"/>
  <c r="DI1238" i="64" s="1"/>
  <c r="DI1317" i="64"/>
  <c r="DI1344" i="64" s="1"/>
  <c r="DI1153" i="64"/>
  <c r="DI1166" i="64" s="1"/>
  <c r="DI1532" i="64"/>
  <c r="DI1546" i="64" s="1"/>
  <c r="DI1129" i="64"/>
  <c r="DI1144" i="64" s="1"/>
  <c r="DI1871" i="64"/>
  <c r="DI1896" i="64" s="1"/>
  <c r="DI1839" i="64"/>
  <c r="DI1862" i="64" s="1"/>
  <c r="DI1500" i="64"/>
  <c r="DI1523" i="64" s="1"/>
  <c r="DI382" i="64"/>
  <c r="DI395" i="64" s="1"/>
  <c r="DI564" i="64"/>
  <c r="DI579" i="64" s="1"/>
  <c r="DI864" i="64"/>
  <c r="DI879" i="64" s="1"/>
  <c r="DI1001" i="64"/>
  <c r="DI1905" i="64"/>
  <c r="DI1930" i="64" s="1"/>
  <c r="DI1973" i="64" s="1"/>
  <c r="DI2413" i="64"/>
  <c r="DI2427" i="64" s="1"/>
  <c r="DI1586" i="64"/>
  <c r="DI1601" i="64" s="1"/>
  <c r="DI588" i="64"/>
  <c r="DI601" i="64" s="1"/>
  <c r="DI1771" i="64"/>
  <c r="DI1798" i="64" s="1"/>
  <c r="DI1433" i="64"/>
  <c r="DI1468" i="64" s="1"/>
  <c r="DI1555" i="64"/>
  <c r="DI1577" i="64" s="1"/>
  <c r="DA1771" i="64"/>
  <c r="DA1798" i="64" s="1"/>
  <c r="DA1433" i="64"/>
  <c r="DA1468" i="64" s="1"/>
  <c r="DA1555" i="64"/>
  <c r="DA1577" i="64" s="1"/>
  <c r="DA1247" i="64"/>
  <c r="DA1274" i="64" s="1"/>
  <c r="DA1353" i="64"/>
  <c r="DA1380" i="64" s="1"/>
  <c r="DA1389" i="64"/>
  <c r="DA1424" i="64" s="1"/>
  <c r="DA588" i="64"/>
  <c r="DA601" i="64" s="1"/>
  <c r="DA1282" i="64"/>
  <c r="DA1309" i="64" s="1"/>
  <c r="DA1478" i="64"/>
  <c r="DA1491" i="64" s="1"/>
  <c r="DA487" i="64"/>
  <c r="DA515" i="64"/>
  <c r="DA539" i="64"/>
  <c r="DA888" i="64"/>
  <c r="DA901" i="64" s="1"/>
  <c r="DA1223" i="64"/>
  <c r="DA1238" i="64" s="1"/>
  <c r="DA1317" i="64"/>
  <c r="DA1344" i="64" s="1"/>
  <c r="DA977" i="64"/>
  <c r="DA992" i="64" s="1"/>
  <c r="DA1532" i="64"/>
  <c r="DA1546" i="64" s="1"/>
  <c r="DA1129" i="64"/>
  <c r="DA1144" i="64" s="1"/>
  <c r="DA1905" i="64"/>
  <c r="DA1930" i="64" s="1"/>
  <c r="DA1973" i="64" s="1"/>
  <c r="DA2413" i="64"/>
  <c r="DA2427" i="64" s="1"/>
  <c r="DA1586" i="64"/>
  <c r="DA1601" i="64" s="1"/>
  <c r="CS1129" i="64"/>
  <c r="CS1144" i="64" s="1"/>
  <c r="CS1153" i="64"/>
  <c r="CS1166" i="64" s="1"/>
  <c r="CS1905" i="64"/>
  <c r="CS1930" i="64" s="1"/>
  <c r="CS1973" i="64" s="1"/>
  <c r="CS2413" i="64"/>
  <c r="CS2427" i="64" s="1"/>
  <c r="CS1586" i="64"/>
  <c r="CS1601" i="64" s="1"/>
  <c r="CS405" i="64"/>
  <c r="CS455" i="64"/>
  <c r="CS1807" i="64"/>
  <c r="CS1830" i="64" s="1"/>
  <c r="CS1684" i="64"/>
  <c r="CS1697" i="64" s="1"/>
  <c r="CS1610" i="64"/>
  <c r="CS1625" i="64" s="1"/>
  <c r="CS564" i="64"/>
  <c r="CS579" i="64" s="1"/>
  <c r="CS864" i="64"/>
  <c r="CS879" i="64" s="1"/>
  <c r="CS1001" i="64"/>
  <c r="CS1120" i="64" s="1"/>
  <c r="CS1771" i="64"/>
  <c r="CS1798" i="64" s="1"/>
  <c r="CS1433" i="64"/>
  <c r="CS1468" i="64" s="1"/>
  <c r="CS1555" i="64"/>
  <c r="CS1577" i="64" s="1"/>
  <c r="CS382" i="64"/>
  <c r="CS395" i="64" s="1"/>
  <c r="CS1247" i="64"/>
  <c r="CS1274" i="64" s="1"/>
  <c r="CS1353" i="64"/>
  <c r="CS1380" i="64" s="1"/>
  <c r="CS1389" i="64"/>
  <c r="CS1424" i="64" s="1"/>
  <c r="CS588" i="64"/>
  <c r="CS601" i="64" s="1"/>
  <c r="CS1282" i="64"/>
  <c r="CS1309" i="64" s="1"/>
  <c r="CS1478" i="64"/>
  <c r="CS1491" i="64" s="1"/>
  <c r="CS487" i="64"/>
  <c r="CS888" i="64"/>
  <c r="CS901" i="64" s="1"/>
  <c r="CS1223" i="64"/>
  <c r="CS1238" i="64" s="1"/>
  <c r="CS1532" i="64"/>
  <c r="CS1546" i="64" s="1"/>
  <c r="DI486" i="64"/>
  <c r="DI506" i="64" s="1"/>
  <c r="DI587" i="64"/>
  <c r="DI1870" i="64"/>
  <c r="DI1895" i="64" s="1"/>
  <c r="DI1838" i="64"/>
  <c r="DI1861" i="64" s="1"/>
  <c r="DI1499" i="64"/>
  <c r="DI1522" i="64" s="1"/>
  <c r="DI976" i="64"/>
  <c r="DI991" i="64" s="1"/>
  <c r="DI1152" i="64"/>
  <c r="DI1165" i="64" s="1"/>
  <c r="DI1904" i="64"/>
  <c r="DI1929" i="64" s="1"/>
  <c r="DI2412" i="64"/>
  <c r="DI2426" i="64" s="1"/>
  <c r="DI1585" i="64"/>
  <c r="DI1600" i="64" s="1"/>
  <c r="DI1128" i="64"/>
  <c r="DI1143" i="64" s="1"/>
  <c r="DI1806" i="64"/>
  <c r="DI1829" i="64" s="1"/>
  <c r="DI1683" i="64"/>
  <c r="DI1696" i="64" s="1"/>
  <c r="DI1609" i="64"/>
  <c r="DI1624" i="64" s="1"/>
  <c r="DI514" i="64"/>
  <c r="DI529" i="64" s="1"/>
  <c r="DI538" i="64"/>
  <c r="DI563" i="64"/>
  <c r="DI1770" i="64"/>
  <c r="DI1797" i="64" s="1"/>
  <c r="DI1432" i="64"/>
  <c r="DI1554" i="64"/>
  <c r="DI1576" i="64" s="1"/>
  <c r="DI863" i="64"/>
  <c r="DI878" i="64" s="1"/>
  <c r="DI1000" i="64"/>
  <c r="DI1246" i="64"/>
  <c r="DI1273" i="64" s="1"/>
  <c r="DI1352" i="64"/>
  <c r="DI1379" i="64" s="1"/>
  <c r="DI1388" i="64"/>
  <c r="DI1423" i="64" s="1"/>
  <c r="DI1316" i="64"/>
  <c r="DI1343" i="64" s="1"/>
  <c r="DA404" i="64"/>
  <c r="DA454" i="64"/>
  <c r="DA1222" i="64"/>
  <c r="DA1237" i="64" s="1"/>
  <c r="DA1531" i="64"/>
  <c r="DA1545" i="64" s="1"/>
  <c r="DA486" i="64"/>
  <c r="DA506" i="64" s="1"/>
  <c r="DA887" i="64"/>
  <c r="DA900" i="64" s="1"/>
  <c r="DA1870" i="64"/>
  <c r="DA1895" i="64" s="1"/>
  <c r="DA1838" i="64"/>
  <c r="DA1861" i="64" s="1"/>
  <c r="DA1499" i="64"/>
  <c r="DA1522" i="64" s="1"/>
  <c r="DA381" i="64"/>
  <c r="DA1904" i="64"/>
  <c r="DA1929" i="64" s="1"/>
  <c r="DA2412" i="64"/>
  <c r="DA2426" i="64" s="1"/>
  <c r="DA1585" i="64"/>
  <c r="DA1600" i="64" s="1"/>
  <c r="DA587" i="64"/>
  <c r="DA976" i="64"/>
  <c r="DA991" i="64" s="1"/>
  <c r="DA1152" i="64"/>
  <c r="DA1165" i="64" s="1"/>
  <c r="DA1806" i="64"/>
  <c r="DA1829" i="64" s="1"/>
  <c r="DA1683" i="64"/>
  <c r="DA1696" i="64" s="1"/>
  <c r="DA1128" i="64"/>
  <c r="DA1143" i="64" s="1"/>
  <c r="DA1770" i="64"/>
  <c r="DA1797" i="64" s="1"/>
  <c r="DA1432" i="64"/>
  <c r="DA1554" i="64"/>
  <c r="DA1576" i="64" s="1"/>
  <c r="DA514" i="64"/>
  <c r="DA529" i="64" s="1"/>
  <c r="DA538" i="64"/>
  <c r="DA863" i="64"/>
  <c r="DA878" i="64" s="1"/>
  <c r="DA1000" i="64"/>
  <c r="DA1281" i="64"/>
  <c r="DA1308" i="64" s="1"/>
  <c r="DA1477" i="64"/>
  <c r="DA1490" i="64" s="1"/>
  <c r="CS514" i="64"/>
  <c r="CS529" i="64" s="1"/>
  <c r="CS863" i="64"/>
  <c r="CS878" i="64" s="1"/>
  <c r="CS1316" i="64"/>
  <c r="CS1343" i="64" s="1"/>
  <c r="CS538" i="64"/>
  <c r="CS1531" i="64"/>
  <c r="CS1545" i="64" s="1"/>
  <c r="CS1222" i="64"/>
  <c r="CS1237" i="64" s="1"/>
  <c r="CS1870" i="64"/>
  <c r="CS1895" i="64" s="1"/>
  <c r="CS1838" i="64"/>
  <c r="CS1861" i="64" s="1"/>
  <c r="CS1499" i="64"/>
  <c r="CS1522" i="64" s="1"/>
  <c r="CS404" i="64"/>
  <c r="CS454" i="64"/>
  <c r="CS486" i="64"/>
  <c r="CS506" i="64" s="1"/>
  <c r="CS887" i="64"/>
  <c r="CS900" i="64" s="1"/>
  <c r="CS1904" i="64"/>
  <c r="CS1929" i="64" s="1"/>
  <c r="CS2412" i="64"/>
  <c r="CS2426" i="64" s="1"/>
  <c r="CS381" i="64"/>
  <c r="CS976" i="64"/>
  <c r="CS991" i="64" s="1"/>
  <c r="CS1806" i="64"/>
  <c r="CS1829" i="64" s="1"/>
  <c r="CS1683" i="64"/>
  <c r="CS1696" i="64" s="1"/>
  <c r="CS587" i="64"/>
  <c r="CS1246" i="64"/>
  <c r="CS1273" i="64" s="1"/>
  <c r="CS1352" i="64"/>
  <c r="CS1379" i="64" s="1"/>
  <c r="CS1388" i="64"/>
  <c r="CS1423" i="64" s="1"/>
  <c r="DI2360" i="64"/>
  <c r="DI2309" i="64"/>
  <c r="DA1614" i="64"/>
  <c r="CS1839" i="64"/>
  <c r="CS1862" i="64" s="1"/>
  <c r="DI1807" i="64"/>
  <c r="DI1830" i="64" s="1"/>
  <c r="DA1352" i="64"/>
  <c r="DA1379" i="64" s="1"/>
  <c r="DI1247" i="64"/>
  <c r="DI1274" i="64" s="1"/>
  <c r="DI404" i="64"/>
  <c r="DA382" i="64"/>
  <c r="DA395" i="64" s="1"/>
  <c r="DI2365" i="64"/>
  <c r="CS2361" i="64"/>
  <c r="CS2339" i="64"/>
  <c r="DI2335" i="64"/>
  <c r="DI2314" i="64"/>
  <c r="CS2310" i="64"/>
  <c r="CS2288" i="64"/>
  <c r="DI2284" i="64"/>
  <c r="DA1590" i="64"/>
  <c r="DA1605" i="64" s="1"/>
  <c r="CS1500" i="64"/>
  <c r="CS1523" i="64" s="1"/>
  <c r="CS1477" i="64"/>
  <c r="CS1490" i="64" s="1"/>
  <c r="DI1684" i="64"/>
  <c r="DI1697" i="64" s="1"/>
  <c r="DI1353" i="64"/>
  <c r="DI1380" i="64" s="1"/>
  <c r="DA1321" i="64"/>
  <c r="DA1348" i="64" s="1"/>
  <c r="CS1281" i="64"/>
  <c r="CS1308" i="64" s="1"/>
  <c r="CS1152" i="64"/>
  <c r="CS1165" i="64" s="1"/>
  <c r="DA1005" i="64"/>
  <c r="CS539" i="64"/>
  <c r="DA409" i="64"/>
  <c r="DA419" i="64" s="1"/>
  <c r="DA405" i="64"/>
  <c r="CS2334" i="64"/>
  <c r="CS2283" i="64"/>
  <c r="CS1436" i="64"/>
  <c r="DA1839" i="64"/>
  <c r="DA1862" i="64" s="1"/>
  <c r="CS1770" i="64"/>
  <c r="CS1797" i="64" s="1"/>
  <c r="CS1871" i="64"/>
  <c r="CS1896" i="64" s="1"/>
  <c r="CS1000" i="64"/>
  <c r="DI892" i="64"/>
  <c r="DI905" i="64" s="1"/>
  <c r="DA864" i="64"/>
  <c r="DA879" i="64" s="1"/>
  <c r="DI539" i="64"/>
  <c r="DI454" i="64"/>
  <c r="DI386" i="64"/>
  <c r="DA2361" i="64"/>
  <c r="DA2339" i="64"/>
  <c r="DA2334" i="64"/>
  <c r="DA2310" i="64"/>
  <c r="DA2288" i="64"/>
  <c r="DA2283" i="64"/>
  <c r="DA1610" i="64"/>
  <c r="DA1625" i="64" s="1"/>
  <c r="CS1585" i="64"/>
  <c r="CS1600" i="64" s="1"/>
  <c r="DA1500" i="64"/>
  <c r="DA1523" i="64" s="1"/>
  <c r="DA1437" i="64"/>
  <c r="DA1472" i="64" s="1"/>
  <c r="DI1321" i="64"/>
  <c r="DI1348" i="64" s="1"/>
  <c r="CS1157" i="64"/>
  <c r="CS1170" i="64" s="1"/>
  <c r="DA459" i="64"/>
  <c r="DA455" i="64"/>
  <c r="CS386" i="64"/>
  <c r="DK868" i="64"/>
  <c r="DK1909" i="64"/>
  <c r="DK1934" i="64" s="1"/>
  <c r="DK386" i="64"/>
  <c r="DK1227" i="64"/>
  <c r="DK491" i="64"/>
  <c r="DK1157" i="64"/>
  <c r="DK1170" i="64" s="1"/>
  <c r="DK1875" i="64"/>
  <c r="DK1900" i="64" s="1"/>
  <c r="DK1251" i="64"/>
  <c r="DK1278" i="64" s="1"/>
  <c r="DK1286" i="64"/>
  <c r="DK1313" i="64" s="1"/>
  <c r="DK1775" i="64"/>
  <c r="DK1802" i="64" s="1"/>
  <c r="DK409" i="64"/>
  <c r="DK419" i="64" s="1"/>
  <c r="DK519" i="64"/>
  <c r="DK981" i="64"/>
  <c r="DK996" i="64" s="1"/>
  <c r="DK1133" i="64"/>
  <c r="DK1437" i="64"/>
  <c r="DK1472" i="64" s="1"/>
  <c r="DK1688" i="64"/>
  <c r="DK1701" i="64" s="1"/>
  <c r="DK543" i="64"/>
  <c r="DK1005" i="64"/>
  <c r="DK1504" i="64"/>
  <c r="DK1536" i="64"/>
  <c r="DK1550" i="64" s="1"/>
  <c r="DK459" i="64"/>
  <c r="DK592" i="64"/>
  <c r="DK605" i="64" s="1"/>
  <c r="DK1321" i="64"/>
  <c r="DK1348" i="64" s="1"/>
  <c r="DK1811" i="64"/>
  <c r="DK1834" i="64" s="1"/>
  <c r="DK1482" i="64"/>
  <c r="DK1495" i="64" s="1"/>
  <c r="DK1559" i="64"/>
  <c r="DK568" i="64"/>
  <c r="DK892" i="64"/>
  <c r="DK905" i="64" s="1"/>
  <c r="DK1357" i="64"/>
  <c r="DK1384" i="64" s="1"/>
  <c r="DC568" i="64"/>
  <c r="DC1909" i="64"/>
  <c r="DC1934" i="64" s="1"/>
  <c r="DC1843" i="64"/>
  <c r="DC1866" i="64" s="1"/>
  <c r="DC1393" i="64"/>
  <c r="DC1428" i="64" s="1"/>
  <c r="DC868" i="64"/>
  <c r="DC1227" i="64"/>
  <c r="DC386" i="64"/>
  <c r="DC1875" i="64"/>
  <c r="DC1900" i="64" s="1"/>
  <c r="DC1251" i="64"/>
  <c r="DC1278" i="64" s="1"/>
  <c r="DC1286" i="64"/>
  <c r="DC1313" i="64" s="1"/>
  <c r="DC1775" i="64"/>
  <c r="DC1802" i="64" s="1"/>
  <c r="DC491" i="64"/>
  <c r="DC981" i="64"/>
  <c r="DC996" i="64" s="1"/>
  <c r="DC1133" i="64"/>
  <c r="DC1157" i="64"/>
  <c r="DC1170" i="64" s="1"/>
  <c r="DC1437" i="64"/>
  <c r="DC1472" i="64" s="1"/>
  <c r="DC1688" i="64"/>
  <c r="DC1701" i="64" s="1"/>
  <c r="DC409" i="64"/>
  <c r="DC419" i="64" s="1"/>
  <c r="DC519" i="64"/>
  <c r="DC1504" i="64"/>
  <c r="DC1536" i="64"/>
  <c r="DC1550" i="64" s="1"/>
  <c r="DC543" i="64"/>
  <c r="DC1005" i="64"/>
  <c r="DC1321" i="64"/>
  <c r="DC1348" i="64" s="1"/>
  <c r="DC1811" i="64"/>
  <c r="DC1834" i="64" s="1"/>
  <c r="DC1482" i="64"/>
  <c r="DC1495" i="64" s="1"/>
  <c r="CU543" i="64"/>
  <c r="CU1005" i="64"/>
  <c r="CU1357" i="64"/>
  <c r="CU1384" i="64" s="1"/>
  <c r="CU459" i="64"/>
  <c r="CU568" i="64"/>
  <c r="CU592" i="64"/>
  <c r="CU605" i="64" s="1"/>
  <c r="CU892" i="64"/>
  <c r="CU905" i="64" s="1"/>
  <c r="CU2417" i="64"/>
  <c r="CU2431" i="64" s="1"/>
  <c r="CU1909" i="64"/>
  <c r="CU1934" i="64" s="1"/>
  <c r="CU1843" i="64"/>
  <c r="CU1866" i="64" s="1"/>
  <c r="CU1393" i="64"/>
  <c r="CU1428" i="64" s="1"/>
  <c r="CU1227" i="64"/>
  <c r="CU868" i="64"/>
  <c r="CU1875" i="64"/>
  <c r="CU1900" i="64" s="1"/>
  <c r="CU1251" i="64"/>
  <c r="CU1278" i="64" s="1"/>
  <c r="CU1286" i="64"/>
  <c r="CU1313" i="64" s="1"/>
  <c r="CU1775" i="64"/>
  <c r="CU1802" i="64" s="1"/>
  <c r="CU386" i="64"/>
  <c r="CU1157" i="64"/>
  <c r="CU1170" i="64" s="1"/>
  <c r="CU1437" i="64"/>
  <c r="CU1472" i="64" s="1"/>
  <c r="CU1688" i="64"/>
  <c r="CU1701" i="64" s="1"/>
  <c r="CU491" i="64"/>
  <c r="CU981" i="64"/>
  <c r="CU996" i="64" s="1"/>
  <c r="CU1133" i="64"/>
  <c r="CU1504" i="64"/>
  <c r="CU1536" i="64"/>
  <c r="CU1550" i="64" s="1"/>
  <c r="DK408" i="64"/>
  <c r="DK518" i="64"/>
  <c r="DK1320" i="64"/>
  <c r="DK542" i="64"/>
  <c r="DK1004" i="64"/>
  <c r="DK1123" i="64" s="1"/>
  <c r="DK1356" i="64"/>
  <c r="DK458" i="64"/>
  <c r="DK567" i="64"/>
  <c r="DK591" i="64"/>
  <c r="DK604" i="64" s="1"/>
  <c r="DK891" i="64"/>
  <c r="DK2416" i="64"/>
  <c r="DK1908" i="64"/>
  <c r="DK1842" i="64"/>
  <c r="DK1392" i="64"/>
  <c r="DK1226" i="64"/>
  <c r="DK867" i="64"/>
  <c r="DK1874" i="64"/>
  <c r="DK1250" i="64"/>
  <c r="DK1285" i="64"/>
  <c r="DK1774" i="64"/>
  <c r="DK385" i="64"/>
  <c r="DK1156" i="64"/>
  <c r="DK1436" i="64"/>
  <c r="DK1687" i="64"/>
  <c r="DC385" i="64"/>
  <c r="DC490" i="64"/>
  <c r="DC1132" i="64"/>
  <c r="DC1147" i="64" s="1"/>
  <c r="DC1320" i="64"/>
  <c r="DC1810" i="64"/>
  <c r="DC1356" i="64"/>
  <c r="DC408" i="64"/>
  <c r="DC518" i="64"/>
  <c r="DC1004" i="64"/>
  <c r="DC1123" i="64" s="1"/>
  <c r="DC2416" i="64"/>
  <c r="DC542" i="64"/>
  <c r="DC567" i="64"/>
  <c r="DC591" i="64"/>
  <c r="DC604" i="64" s="1"/>
  <c r="DC891" i="64"/>
  <c r="DC1908" i="64"/>
  <c r="DC1842" i="64"/>
  <c r="DC1392" i="64"/>
  <c r="DC458" i="64"/>
  <c r="DC1226" i="64"/>
  <c r="DC1874" i="64"/>
  <c r="DC1250" i="64"/>
  <c r="DC1285" i="64"/>
  <c r="DC1774" i="64"/>
  <c r="DC1436" i="64"/>
  <c r="CU458" i="64"/>
  <c r="CU867" i="64"/>
  <c r="CU1156" i="64"/>
  <c r="CU1320" i="64"/>
  <c r="CU1810" i="64"/>
  <c r="CU490" i="64"/>
  <c r="CU1132" i="64"/>
  <c r="CU1147" i="64" s="1"/>
  <c r="CU1356" i="64"/>
  <c r="CU385" i="64"/>
  <c r="CU2416" i="64"/>
  <c r="CU1004" i="64"/>
  <c r="CU1123" i="64" s="1"/>
  <c r="CU1908" i="64"/>
  <c r="CU1842" i="64"/>
  <c r="CU1392" i="64"/>
  <c r="CU408" i="64"/>
  <c r="CU518" i="64"/>
  <c r="CU567" i="64"/>
  <c r="CU891" i="64"/>
  <c r="CU1226" i="64"/>
  <c r="CU1436" i="64"/>
  <c r="DK564" i="64"/>
  <c r="DK888" i="64"/>
  <c r="DK901" i="64" s="1"/>
  <c r="DK1871" i="64"/>
  <c r="DK1896" i="64" s="1"/>
  <c r="DK1247" i="64"/>
  <c r="DK1274" i="64" s="1"/>
  <c r="DK1282" i="64"/>
  <c r="DK1309" i="64" s="1"/>
  <c r="DK1771" i="64"/>
  <c r="DK1798" i="64" s="1"/>
  <c r="DK405" i="64"/>
  <c r="DK515" i="64"/>
  <c r="DK1684" i="64"/>
  <c r="DK1697" i="64" s="1"/>
  <c r="DK539" i="64"/>
  <c r="DK588" i="64"/>
  <c r="DK601" i="64" s="1"/>
  <c r="DK864" i="64"/>
  <c r="DK879" i="64" s="1"/>
  <c r="DK455" i="64"/>
  <c r="DK1153" i="64"/>
  <c r="DK1166" i="64" s="1"/>
  <c r="DK1317" i="64"/>
  <c r="DK1344" i="64" s="1"/>
  <c r="DK1807" i="64"/>
  <c r="DK1830" i="64" s="1"/>
  <c r="DK1353" i="64"/>
  <c r="DK1380" i="64" s="1"/>
  <c r="DK487" i="64"/>
  <c r="DK1129" i="64"/>
  <c r="DK1144" i="64" s="1"/>
  <c r="DK2413" i="64"/>
  <c r="DK2427" i="64" s="1"/>
  <c r="DK1905" i="64"/>
  <c r="DK1930" i="64" s="1"/>
  <c r="DK1973" i="64" s="1"/>
  <c r="DK1839" i="64"/>
  <c r="DK1862" i="64" s="1"/>
  <c r="DK1389" i="64"/>
  <c r="DK1424" i="64" s="1"/>
  <c r="DK1433" i="64"/>
  <c r="DK1468" i="64" s="1"/>
  <c r="DC1223" i="64"/>
  <c r="DC1238" i="64" s="1"/>
  <c r="DC382" i="64"/>
  <c r="DC395" i="64" s="1"/>
  <c r="DC977" i="64"/>
  <c r="DC992" i="64" s="1"/>
  <c r="DC1001" i="64"/>
  <c r="DC1871" i="64"/>
  <c r="DC1896" i="64" s="1"/>
  <c r="DC1247" i="64"/>
  <c r="DC1274" i="64" s="1"/>
  <c r="DC1282" i="64"/>
  <c r="DC1309" i="64" s="1"/>
  <c r="DC1771" i="64"/>
  <c r="DC1798" i="64" s="1"/>
  <c r="DC564" i="64"/>
  <c r="DC888" i="64"/>
  <c r="DC901" i="64" s="1"/>
  <c r="DC1684" i="64"/>
  <c r="DC1697" i="64" s="1"/>
  <c r="DC515" i="64"/>
  <c r="DC405" i="64"/>
  <c r="DC864" i="64"/>
  <c r="DC879" i="64" s="1"/>
  <c r="DC1317" i="64"/>
  <c r="DC1344" i="64" s="1"/>
  <c r="DC1807" i="64"/>
  <c r="DC1830" i="64" s="1"/>
  <c r="DC1478" i="64"/>
  <c r="DC1491" i="64" s="1"/>
  <c r="DC539" i="64"/>
  <c r="DC588" i="64"/>
  <c r="DC601" i="64" s="1"/>
  <c r="DC1153" i="64"/>
  <c r="DC1166" i="64" s="1"/>
  <c r="DC1353" i="64"/>
  <c r="DC1380" i="64" s="1"/>
  <c r="DC455" i="64"/>
  <c r="DC1433" i="64"/>
  <c r="DC1468" i="64" s="1"/>
  <c r="DC2413" i="64"/>
  <c r="DC2427" i="64" s="1"/>
  <c r="CU539" i="64"/>
  <c r="CU1129" i="64"/>
  <c r="CU1144" i="64" s="1"/>
  <c r="CU1905" i="64"/>
  <c r="CU1930" i="64" s="1"/>
  <c r="CU1973" i="64" s="1"/>
  <c r="CU455" i="64"/>
  <c r="CU487" i="64"/>
  <c r="CU1223" i="64"/>
  <c r="CU1238" i="64" s="1"/>
  <c r="CU1871" i="64"/>
  <c r="CU1896" i="64" s="1"/>
  <c r="CU1247" i="64"/>
  <c r="CU1274" i="64" s="1"/>
  <c r="CU1282" i="64"/>
  <c r="CU1309" i="64" s="1"/>
  <c r="CU1771" i="64"/>
  <c r="CU1798" i="64" s="1"/>
  <c r="CU977" i="64"/>
  <c r="CU992" i="64" s="1"/>
  <c r="CU1001" i="64"/>
  <c r="CU1684" i="64"/>
  <c r="CU1697" i="64" s="1"/>
  <c r="CU382" i="64"/>
  <c r="CU395" i="64" s="1"/>
  <c r="CU564" i="64"/>
  <c r="CU888" i="64"/>
  <c r="CU901" i="64" s="1"/>
  <c r="CU1500" i="64"/>
  <c r="CU1523" i="64" s="1"/>
  <c r="CU1532" i="64"/>
  <c r="CU1546" i="64" s="1"/>
  <c r="CU1317" i="64"/>
  <c r="CU1344" i="64" s="1"/>
  <c r="CU1807" i="64"/>
  <c r="CU1830" i="64" s="1"/>
  <c r="CU1478" i="64"/>
  <c r="CU1491" i="64" s="1"/>
  <c r="CU1555" i="64"/>
  <c r="CU1577" i="64" s="1"/>
  <c r="CU515" i="64"/>
  <c r="CU864" i="64"/>
  <c r="CU879" i="64" s="1"/>
  <c r="CU1353" i="64"/>
  <c r="CU1380" i="64" s="1"/>
  <c r="DC2365" i="64"/>
  <c r="CU2338" i="64"/>
  <c r="DC2314" i="64"/>
  <c r="CU2287" i="64"/>
  <c r="DC1614" i="64"/>
  <c r="CU1558" i="64"/>
  <c r="DC1535" i="64"/>
  <c r="DK1503" i="64"/>
  <c r="DK1393" i="64"/>
  <c r="DK1428" i="64" s="1"/>
  <c r="CU1250" i="64"/>
  <c r="DC867" i="64"/>
  <c r="CU409" i="64"/>
  <c r="CU419" i="64" s="1"/>
  <c r="DK2365" i="64"/>
  <c r="CU2361" i="64"/>
  <c r="DC2338" i="64"/>
  <c r="DK2314" i="64"/>
  <c r="CU2310" i="64"/>
  <c r="DC2287" i="64"/>
  <c r="DK1614" i="64"/>
  <c r="CU1610" i="64"/>
  <c r="CU1625" i="64" s="1"/>
  <c r="CU1586" i="64"/>
  <c r="CU1601" i="64" s="1"/>
  <c r="DC1558" i="64"/>
  <c r="DK1535" i="64"/>
  <c r="DC2417" i="64"/>
  <c r="DC2431" i="64" s="1"/>
  <c r="CU1839" i="64"/>
  <c r="CU1862" i="64" s="1"/>
  <c r="DC1156" i="64"/>
  <c r="CU591" i="64"/>
  <c r="CU604" i="64" s="1"/>
  <c r="DK490" i="64"/>
  <c r="DK382" i="64"/>
  <c r="DK395" i="64" s="1"/>
  <c r="DC2361" i="64"/>
  <c r="DK2338" i="64"/>
  <c r="DC2310" i="64"/>
  <c r="DK2287" i="64"/>
  <c r="DC1610" i="64"/>
  <c r="DC1625" i="64" s="1"/>
  <c r="DC1586" i="64"/>
  <c r="DC1601" i="64" s="1"/>
  <c r="DK1558" i="64"/>
  <c r="DK2417" i="64"/>
  <c r="DK2431" i="64" s="1"/>
  <c r="CU1389" i="64"/>
  <c r="CU1424" i="64" s="1"/>
  <c r="DC1839" i="64"/>
  <c r="DC1862" i="64" s="1"/>
  <c r="CU1774" i="64"/>
  <c r="DC1357" i="64"/>
  <c r="DC1384" i="64" s="1"/>
  <c r="DK1223" i="64"/>
  <c r="DK1238" i="64" s="1"/>
  <c r="DC1129" i="64"/>
  <c r="DC1144" i="64" s="1"/>
  <c r="DC459" i="64"/>
  <c r="DK2361" i="64"/>
  <c r="CU2339" i="64"/>
  <c r="DK2310" i="64"/>
  <c r="CU2288" i="64"/>
  <c r="DK1610" i="64"/>
  <c r="DK1625" i="64" s="1"/>
  <c r="DK1586" i="64"/>
  <c r="DK1601" i="64" s="1"/>
  <c r="CU1559" i="64"/>
  <c r="DK1478" i="64"/>
  <c r="DK1491" i="64" s="1"/>
  <c r="CU1687" i="64"/>
  <c r="DC1389" i="64"/>
  <c r="DC1424" i="64" s="1"/>
  <c r="DC1905" i="64"/>
  <c r="DC1930" i="64" s="1"/>
  <c r="DC1973" i="64" s="1"/>
  <c r="DK977" i="64"/>
  <c r="DK992" i="64" s="1"/>
  <c r="CU542" i="64"/>
  <c r="CU405" i="64"/>
  <c r="CU2364" i="64"/>
  <c r="DC2339" i="64"/>
  <c r="CU2313" i="64"/>
  <c r="DC2288" i="64"/>
  <c r="CU1613" i="64"/>
  <c r="CU1589" i="64"/>
  <c r="DC1559" i="64"/>
  <c r="DC1500" i="64"/>
  <c r="DC1523" i="64" s="1"/>
  <c r="CU1481" i="64"/>
  <c r="DC1687" i="64"/>
  <c r="CU2413" i="64"/>
  <c r="CU2427" i="64" s="1"/>
  <c r="CU1285" i="64"/>
  <c r="DC892" i="64"/>
  <c r="DC905" i="64" s="1"/>
  <c r="DC592" i="64"/>
  <c r="DC605" i="64" s="1"/>
  <c r="DC2364" i="64"/>
  <c r="DK2339" i="64"/>
  <c r="CU2335" i="64"/>
  <c r="DC2313" i="64"/>
  <c r="DK2288" i="64"/>
  <c r="CU2284" i="64"/>
  <c r="DC1613" i="64"/>
  <c r="DC1589" i="64"/>
  <c r="DC1532" i="64"/>
  <c r="DC1546" i="64" s="1"/>
  <c r="DK1500" i="64"/>
  <c r="DK1523" i="64" s="1"/>
  <c r="DC1481" i="64"/>
  <c r="DK1810" i="64"/>
  <c r="DK1132" i="64"/>
  <c r="DK1147" i="64" s="1"/>
  <c r="CU519" i="64"/>
  <c r="DK2364" i="64"/>
  <c r="DC2335" i="64"/>
  <c r="DK2313" i="64"/>
  <c r="DC2284" i="64"/>
  <c r="DK1613" i="64"/>
  <c r="DK1590" i="64"/>
  <c r="DK1605" i="64" s="1"/>
  <c r="DC1590" i="64"/>
  <c r="DC1605" i="64" s="1"/>
  <c r="CU1590" i="64"/>
  <c r="CU1605" i="64" s="1"/>
  <c r="DK1589" i="64"/>
  <c r="DC1555" i="64"/>
  <c r="DC1577" i="64" s="1"/>
  <c r="DK1532" i="64"/>
  <c r="DK1546" i="64" s="1"/>
  <c r="CU1503" i="64"/>
  <c r="DK1481" i="64"/>
  <c r="CU1433" i="64"/>
  <c r="CU1468" i="64" s="1"/>
  <c r="CU1811" i="64"/>
  <c r="CU1834" i="64" s="1"/>
  <c r="CU1874" i="64"/>
  <c r="CU1153" i="64"/>
  <c r="CU1166" i="64" s="1"/>
  <c r="DK1001" i="64"/>
  <c r="DC487" i="64"/>
  <c r="DD868" i="64"/>
  <c r="DD1157" i="64"/>
  <c r="DD1170" i="64" s="1"/>
  <c r="DD1005" i="64"/>
  <c r="DD491" i="64"/>
  <c r="DD568" i="64"/>
  <c r="CV892" i="64"/>
  <c r="CV905" i="64" s="1"/>
  <c r="CV981" i="64"/>
  <c r="CV996" i="64" s="1"/>
  <c r="CV868" i="64"/>
  <c r="CV1005" i="64"/>
  <c r="CV1133" i="64"/>
  <c r="CV491" i="64"/>
  <c r="DE1004" i="64"/>
  <c r="DE1123" i="64" s="1"/>
  <c r="DE1132" i="64"/>
  <c r="DE1147" i="64" s="1"/>
  <c r="DE385" i="64"/>
  <c r="DE490" i="64"/>
  <c r="DE518" i="64"/>
  <c r="DE567" i="64"/>
  <c r="DE891" i="64"/>
  <c r="DE408" i="64"/>
  <c r="DE458" i="64"/>
  <c r="DE542" i="64"/>
  <c r="DE867" i="64"/>
  <c r="CW542" i="64"/>
  <c r="CW1156" i="64"/>
  <c r="CW591" i="64"/>
  <c r="CW604" i="64" s="1"/>
  <c r="CW1004" i="64"/>
  <c r="CW1123" i="64" s="1"/>
  <c r="CW1132" i="64"/>
  <c r="CW1147" i="64" s="1"/>
  <c r="CW490" i="64"/>
  <c r="CW385" i="64"/>
  <c r="CW518" i="64"/>
  <c r="CW567" i="64"/>
  <c r="CW891" i="64"/>
  <c r="CW408" i="64"/>
  <c r="CW458" i="64"/>
  <c r="CO408" i="64"/>
  <c r="CO458" i="64"/>
  <c r="CO867" i="64"/>
  <c r="CO1156" i="64"/>
  <c r="CO542" i="64"/>
  <c r="CO1004" i="64"/>
  <c r="CO1123" i="64" s="1"/>
  <c r="CO1132" i="64"/>
  <c r="CO1147" i="64" s="1"/>
  <c r="CO490" i="64"/>
  <c r="CO591" i="64"/>
  <c r="CO604" i="64" s="1"/>
  <c r="CO567" i="64"/>
  <c r="CO891" i="64"/>
  <c r="CO385" i="64"/>
  <c r="CO518" i="64"/>
  <c r="DF864" i="64"/>
  <c r="DF879" i="64" s="1"/>
  <c r="DF405" i="64"/>
  <c r="DF455" i="64"/>
  <c r="DF1153" i="64"/>
  <c r="DF1166" i="64" s="1"/>
  <c r="DF977" i="64"/>
  <c r="DF992" i="64" s="1"/>
  <c r="DF1001" i="64"/>
  <c r="DF1129" i="64"/>
  <c r="DF1144" i="64" s="1"/>
  <c r="DF487" i="64"/>
  <c r="DF539" i="64"/>
  <c r="DF564" i="64"/>
  <c r="DF588" i="64"/>
  <c r="DF601" i="64" s="1"/>
  <c r="DF888" i="64"/>
  <c r="DF901" i="64" s="1"/>
  <c r="CX382" i="64"/>
  <c r="CX395" i="64" s="1"/>
  <c r="CX515" i="64"/>
  <c r="CX864" i="64"/>
  <c r="CX879" i="64" s="1"/>
  <c r="CX1153" i="64"/>
  <c r="CX1166" i="64" s="1"/>
  <c r="CX405" i="64"/>
  <c r="CX455" i="64"/>
  <c r="CX977" i="64"/>
  <c r="CX992" i="64" s="1"/>
  <c r="CX1001" i="64"/>
  <c r="CX487" i="64"/>
  <c r="CX1223" i="64"/>
  <c r="CX1238" i="64" s="1"/>
  <c r="CX539" i="64"/>
  <c r="CX564" i="64"/>
  <c r="CX888" i="64"/>
  <c r="CX901" i="64" s="1"/>
  <c r="CP539" i="64"/>
  <c r="CP588" i="64"/>
  <c r="CP601" i="64" s="1"/>
  <c r="CP382" i="64"/>
  <c r="CP395" i="64" s="1"/>
  <c r="CP515" i="64"/>
  <c r="CP864" i="64"/>
  <c r="CP879" i="64" s="1"/>
  <c r="CP977" i="64"/>
  <c r="CP992" i="64" s="1"/>
  <c r="CP1001" i="64"/>
  <c r="CP1120" i="64" s="1"/>
  <c r="CP1129" i="64"/>
  <c r="CP1144" i="64" s="1"/>
  <c r="CP405" i="64"/>
  <c r="CP455" i="64"/>
  <c r="CP487" i="64"/>
  <c r="DG404" i="64"/>
  <c r="DG454" i="64"/>
  <c r="DG563" i="64"/>
  <c r="DG887" i="64"/>
  <c r="DG900" i="64" s="1"/>
  <c r="DG2328" i="64" s="1"/>
  <c r="DG538" i="64"/>
  <c r="DG587" i="64"/>
  <c r="DG863" i="64"/>
  <c r="DG878" i="64" s="1"/>
  <c r="DG381" i="64"/>
  <c r="DG514" i="64"/>
  <c r="DG529" i="64" s="1"/>
  <c r="DG1152" i="64"/>
  <c r="DG1165" i="64" s="1"/>
  <c r="DG976" i="64"/>
  <c r="DG991" i="64" s="1"/>
  <c r="DG1000" i="64"/>
  <c r="DG1128" i="64"/>
  <c r="DG1143" i="64" s="1"/>
  <c r="CY486" i="64"/>
  <c r="CY506" i="64" s="1"/>
  <c r="CY1222" i="64"/>
  <c r="CY1237" i="64" s="1"/>
  <c r="CY563" i="64"/>
  <c r="CY887" i="64"/>
  <c r="CY900" i="64" s="1"/>
  <c r="CY404" i="64"/>
  <c r="CY454" i="64"/>
  <c r="CY538" i="64"/>
  <c r="CY587" i="64"/>
  <c r="CY863" i="64"/>
  <c r="CY878" i="64" s="1"/>
  <c r="CY1152" i="64"/>
  <c r="CY1165" i="64" s="1"/>
  <c r="CQ976" i="64"/>
  <c r="CQ991" i="64" s="1"/>
  <c r="CQ1000" i="64"/>
  <c r="CQ1128" i="64"/>
  <c r="CQ1143" i="64" s="1"/>
  <c r="CQ381" i="64"/>
  <c r="CQ486" i="64"/>
  <c r="CQ506" i="64" s="1"/>
  <c r="CQ514" i="64"/>
  <c r="CQ529" i="64" s="1"/>
  <c r="CQ1222" i="64"/>
  <c r="CQ1237" i="64" s="1"/>
  <c r="CQ563" i="64"/>
  <c r="CQ887" i="64"/>
  <c r="CQ900" i="64" s="1"/>
  <c r="CQ2328" i="64" s="1"/>
  <c r="CQ404" i="64"/>
  <c r="CQ454" i="64"/>
  <c r="CQ538" i="64"/>
  <c r="CQ863" i="64"/>
  <c r="CQ878" i="64" s="1"/>
  <c r="CP1853" i="64"/>
  <c r="CZ1286" i="64"/>
  <c r="CZ1313" i="64" s="1"/>
  <c r="CZ1811" i="64"/>
  <c r="CZ1834" i="64" s="1"/>
  <c r="CZ491" i="64"/>
  <c r="CZ592" i="64"/>
  <c r="CZ605" i="64" s="1"/>
  <c r="CZ868" i="64"/>
  <c r="CZ386" i="64"/>
  <c r="CZ1843" i="64"/>
  <c r="CZ1866" i="64" s="1"/>
  <c r="CZ519" i="64"/>
  <c r="CZ1157" i="64"/>
  <c r="CZ1170" i="64" s="1"/>
  <c r="CZ1227" i="64"/>
  <c r="CZ1321" i="64"/>
  <c r="CZ1348" i="64" s="1"/>
  <c r="CZ1357" i="64"/>
  <c r="CZ1384" i="64" s="1"/>
  <c r="CZ1775" i="64"/>
  <c r="CZ1802" i="64" s="1"/>
  <c r="CZ1909" i="64"/>
  <c r="CZ1934" i="64" s="1"/>
  <c r="CZ543" i="64"/>
  <c r="CZ1005" i="64"/>
  <c r="CZ409" i="64"/>
  <c r="CZ419" i="64" s="1"/>
  <c r="CZ892" i="64"/>
  <c r="CZ905" i="64" s="1"/>
  <c r="CZ981" i="64"/>
  <c r="CZ996" i="64" s="1"/>
  <c r="CZ1393" i="64"/>
  <c r="CZ1428" i="64" s="1"/>
  <c r="CU404" i="64"/>
  <c r="CU563" i="64"/>
  <c r="CU1128" i="64"/>
  <c r="CU1870" i="64"/>
  <c r="CU1895" i="64" s="1"/>
  <c r="CU454" i="64"/>
  <c r="CU863" i="64"/>
  <c r="CU878" i="64" s="1"/>
  <c r="CU1281" i="64"/>
  <c r="CU1308" i="64" s="1"/>
  <c r="CU1806" i="64"/>
  <c r="CU1829" i="64" s="1"/>
  <c r="CU486" i="64"/>
  <c r="CU1432" i="64"/>
  <c r="CU587" i="64"/>
  <c r="CU1222" i="64"/>
  <c r="CU1237" i="64" s="1"/>
  <c r="CU1770" i="64"/>
  <c r="CU1797" i="64" s="1"/>
  <c r="CU1838" i="64"/>
  <c r="CU1861" i="64" s="1"/>
  <c r="CU381" i="64"/>
  <c r="CU1152" i="64"/>
  <c r="CU1316" i="64"/>
  <c r="CU1352" i="64"/>
  <c r="CU514" i="64"/>
  <c r="CU1904" i="64"/>
  <c r="CU1929" i="64" s="1"/>
  <c r="CU887" i="64"/>
  <c r="CU900" i="64" s="1"/>
  <c r="CU1000" i="64"/>
  <c r="CU1388" i="64"/>
  <c r="CU1423" i="64" s="1"/>
  <c r="DH1437" i="64"/>
  <c r="DH1472" i="64" s="1"/>
  <c r="CZ1437" i="64"/>
  <c r="CZ1472" i="64" s="1"/>
  <c r="CR1437" i="64"/>
  <c r="CR1472" i="64" s="1"/>
  <c r="CZ1133" i="64"/>
  <c r="CR1133" i="64"/>
  <c r="DH592" i="64"/>
  <c r="DH605" i="64" s="1"/>
  <c r="DH1286" i="64"/>
  <c r="DH1313" i="64" s="1"/>
  <c r="DH1811" i="64"/>
  <c r="DH1834" i="64" s="1"/>
  <c r="DH386" i="64"/>
  <c r="DH491" i="64"/>
  <c r="DH868" i="64"/>
  <c r="DH519" i="64"/>
  <c r="DH1843" i="64"/>
  <c r="DH1866" i="64" s="1"/>
  <c r="DH1157" i="64"/>
  <c r="DH1170" i="64" s="1"/>
  <c r="DH1227" i="64"/>
  <c r="DH1321" i="64"/>
  <c r="DH1348" i="64" s="1"/>
  <c r="DH1357" i="64"/>
  <c r="DH1384" i="64" s="1"/>
  <c r="DH1775" i="64"/>
  <c r="DH1802" i="64" s="1"/>
  <c r="DH543" i="64"/>
  <c r="DH1909" i="64"/>
  <c r="DH1934" i="64" s="1"/>
  <c r="DH409" i="64"/>
  <c r="DH419" i="64" s="1"/>
  <c r="DH1005" i="64"/>
  <c r="DH459" i="64"/>
  <c r="DH892" i="64"/>
  <c r="DH905" i="64" s="1"/>
  <c r="DH981" i="64"/>
  <c r="DH996" i="64" s="1"/>
  <c r="DH1393" i="64"/>
  <c r="DH1428" i="64" s="1"/>
  <c r="DK563" i="64"/>
  <c r="DK1128" i="64"/>
  <c r="DK1870" i="64"/>
  <c r="DK1895" i="64" s="1"/>
  <c r="DK587" i="64"/>
  <c r="DK863" i="64"/>
  <c r="DK878" i="64" s="1"/>
  <c r="DK1281" i="64"/>
  <c r="DK1308" i="64" s="1"/>
  <c r="DK1806" i="64"/>
  <c r="DK1829" i="64" s="1"/>
  <c r="DK381" i="64"/>
  <c r="DK486" i="64"/>
  <c r="DK1432" i="64"/>
  <c r="DK514" i="64"/>
  <c r="DK1222" i="64"/>
  <c r="DK1237" i="64" s="1"/>
  <c r="DK1770" i="64"/>
  <c r="DK1797" i="64" s="1"/>
  <c r="DK1838" i="64"/>
  <c r="DK1861" i="64" s="1"/>
  <c r="DK1152" i="64"/>
  <c r="DK1316" i="64"/>
  <c r="DK1352" i="64"/>
  <c r="DK538" i="64"/>
  <c r="DK1904" i="64"/>
  <c r="DK1929" i="64" s="1"/>
  <c r="DK404" i="64"/>
  <c r="DK887" i="64"/>
  <c r="DK900" i="64" s="1"/>
  <c r="DK2328" i="64" s="1"/>
  <c r="DK1000" i="64"/>
  <c r="DK1388" i="64"/>
  <c r="DK1423" i="64" s="1"/>
  <c r="DH2339" i="64"/>
  <c r="CZ2339" i="64"/>
  <c r="CR2339" i="64"/>
  <c r="DI2338" i="64"/>
  <c r="DA2338" i="64"/>
  <c r="CS2338" i="64"/>
  <c r="DJ2335" i="64"/>
  <c r="DB2335" i="64"/>
  <c r="CT2335" i="64"/>
  <c r="DK2334" i="64"/>
  <c r="DC2334" i="64"/>
  <c r="CU2334" i="64"/>
  <c r="DI1613" i="64"/>
  <c r="DA1613" i="64"/>
  <c r="CS1613" i="64"/>
  <c r="DJ1610" i="64"/>
  <c r="DJ1625" i="64" s="1"/>
  <c r="DB1610" i="64"/>
  <c r="DB1625" i="64" s="1"/>
  <c r="CT1610" i="64"/>
  <c r="CT1625" i="64" s="1"/>
  <c r="DK1609" i="64"/>
  <c r="DC1609" i="64"/>
  <c r="CU1609" i="64"/>
  <c r="DI1558" i="64"/>
  <c r="DA1558" i="64"/>
  <c r="CS1558" i="64"/>
  <c r="DJ1555" i="64"/>
  <c r="DJ1577" i="64" s="1"/>
  <c r="DB1555" i="64"/>
  <c r="DB1577" i="64" s="1"/>
  <c r="CT1555" i="64"/>
  <c r="CT1577" i="64" s="1"/>
  <c r="DK1554" i="64"/>
  <c r="DC1554" i="64"/>
  <c r="CU1554" i="64"/>
  <c r="DH1536" i="64"/>
  <c r="DH1550" i="64" s="1"/>
  <c r="CZ1536" i="64"/>
  <c r="CZ1550" i="64" s="1"/>
  <c r="CR1536" i="64"/>
  <c r="CR1550" i="64" s="1"/>
  <c r="DI1535" i="64"/>
  <c r="DA1535" i="64"/>
  <c r="CS1535" i="64"/>
  <c r="DJ1532" i="64"/>
  <c r="DJ1546" i="64" s="1"/>
  <c r="DB1532" i="64"/>
  <c r="DB1546" i="64" s="1"/>
  <c r="CT1532" i="64"/>
  <c r="CT1546" i="64" s="1"/>
  <c r="DK1531" i="64"/>
  <c r="DC1531" i="64"/>
  <c r="CU1531" i="64"/>
  <c r="DJ977" i="64"/>
  <c r="DJ992" i="64" s="1"/>
  <c r="DB977" i="64"/>
  <c r="DB992" i="64" s="1"/>
  <c r="CT977" i="64"/>
  <c r="CT992" i="64" s="1"/>
  <c r="DK976" i="64"/>
  <c r="DK991" i="64" s="1"/>
  <c r="CU976" i="64"/>
  <c r="CU991" i="64" s="1"/>
  <c r="DH568" i="64"/>
  <c r="CZ568" i="64"/>
  <c r="CR459" i="64"/>
  <c r="CR1286" i="64"/>
  <c r="CR1313" i="64" s="1"/>
  <c r="CR1811" i="64"/>
  <c r="CR1834" i="64" s="1"/>
  <c r="CR491" i="64"/>
  <c r="CR868" i="64"/>
  <c r="CR592" i="64"/>
  <c r="CR605" i="64" s="1"/>
  <c r="CR1843" i="64"/>
  <c r="CR1866" i="64" s="1"/>
  <c r="CR386" i="64"/>
  <c r="CR1157" i="64"/>
  <c r="CR1170" i="64" s="1"/>
  <c r="CR1227" i="64"/>
  <c r="CR1321" i="64"/>
  <c r="CR1348" i="64" s="1"/>
  <c r="CR1357" i="64"/>
  <c r="CR1384" i="64" s="1"/>
  <c r="CR1775" i="64"/>
  <c r="CR1802" i="64" s="1"/>
  <c r="CR519" i="64"/>
  <c r="CR1909" i="64"/>
  <c r="CR1934" i="64" s="1"/>
  <c r="CR1005" i="64"/>
  <c r="CR543" i="64"/>
  <c r="CR892" i="64"/>
  <c r="CR905" i="64" s="1"/>
  <c r="CR981" i="64"/>
  <c r="CR996" i="64" s="1"/>
  <c r="CR1393" i="64"/>
  <c r="CR1428" i="64" s="1"/>
  <c r="DC454" i="64"/>
  <c r="DC563" i="64"/>
  <c r="DC1128" i="64"/>
  <c r="DC1870" i="64"/>
  <c r="DC1895" i="64" s="1"/>
  <c r="DC863" i="64"/>
  <c r="DC878" i="64" s="1"/>
  <c r="DC1281" i="64"/>
  <c r="DC1308" i="64" s="1"/>
  <c r="DC1806" i="64"/>
  <c r="DC1829" i="64" s="1"/>
  <c r="DC486" i="64"/>
  <c r="DC587" i="64"/>
  <c r="DC1432" i="64"/>
  <c r="DC381" i="64"/>
  <c r="DC1222" i="64"/>
  <c r="DC1237" i="64" s="1"/>
  <c r="DC1770" i="64"/>
  <c r="DC1797" i="64" s="1"/>
  <c r="DC1838" i="64"/>
  <c r="DC1861" i="64" s="1"/>
  <c r="DC514" i="64"/>
  <c r="DC1152" i="64"/>
  <c r="DC1316" i="64"/>
  <c r="DC1352" i="64"/>
  <c r="DC1904" i="64"/>
  <c r="DC1929" i="64" s="1"/>
  <c r="DC538" i="64"/>
  <c r="DC887" i="64"/>
  <c r="DC900" i="64" s="1"/>
  <c r="DC2328" i="64" s="1"/>
  <c r="DC1000" i="64"/>
  <c r="DC1388" i="64"/>
  <c r="DC1423" i="64" s="1"/>
  <c r="DH2365" i="64"/>
  <c r="CZ2365" i="64"/>
  <c r="CR2365" i="64"/>
  <c r="DI2364" i="64"/>
  <c r="DJ2361" i="64"/>
  <c r="DB2361" i="64"/>
  <c r="CT2361" i="64"/>
  <c r="DK2360" i="64"/>
  <c r="DC2360" i="64"/>
  <c r="CU2360" i="64"/>
  <c r="DH1614" i="64"/>
  <c r="CZ1614" i="64"/>
  <c r="CR1614" i="64"/>
  <c r="DH1559" i="64"/>
  <c r="CZ1559" i="64"/>
  <c r="CR1559" i="64"/>
  <c r="CZ459" i="64"/>
  <c r="DA542" i="64"/>
  <c r="DA567" i="64"/>
  <c r="DA1132" i="64"/>
  <c r="DA1147" i="64" s="1"/>
  <c r="DA1874" i="64"/>
  <c r="DA408" i="64"/>
  <c r="DA867" i="64"/>
  <c r="DA1285" i="64"/>
  <c r="DA1810" i="64"/>
  <c r="DA458" i="64"/>
  <c r="DA490" i="64"/>
  <c r="DA1226" i="64"/>
  <c r="DA1774" i="64"/>
  <c r="DA1842" i="64"/>
  <c r="DA591" i="64"/>
  <c r="DA604" i="64" s="1"/>
  <c r="DA1156" i="64"/>
  <c r="DA1320" i="64"/>
  <c r="DA1356" i="64"/>
  <c r="DA385" i="64"/>
  <c r="DA1908" i="64"/>
  <c r="DA518" i="64"/>
  <c r="DA891" i="64"/>
  <c r="DA1004" i="64"/>
  <c r="DA1123" i="64" s="1"/>
  <c r="DA1392" i="64"/>
  <c r="CS567" i="64"/>
  <c r="CS1132" i="64"/>
  <c r="CS1147" i="64" s="1"/>
  <c r="CS1874" i="64"/>
  <c r="CS542" i="64"/>
  <c r="CS867" i="64"/>
  <c r="CS1285" i="64"/>
  <c r="CS1810" i="64"/>
  <c r="CS408" i="64"/>
  <c r="CS490" i="64"/>
  <c r="CS458" i="64"/>
  <c r="CS1226" i="64"/>
  <c r="CS1774" i="64"/>
  <c r="CS1842" i="64"/>
  <c r="CS1156" i="64"/>
  <c r="CS1320" i="64"/>
  <c r="CS1356" i="64"/>
  <c r="CS591" i="64"/>
  <c r="CS604" i="64" s="1"/>
  <c r="CS1908" i="64"/>
  <c r="CS385" i="64"/>
  <c r="CS891" i="64"/>
  <c r="CS1004" i="64"/>
  <c r="CS1123" i="64" s="1"/>
  <c r="CS1392" i="64"/>
  <c r="DI1687" i="64"/>
  <c r="DA1687" i="64"/>
  <c r="CS1687" i="64"/>
  <c r="DJ1684" i="64"/>
  <c r="DJ1697" i="64" s="1"/>
  <c r="DB1684" i="64"/>
  <c r="DB1697" i="64" s="1"/>
  <c r="CT1684" i="64"/>
  <c r="CT1697" i="64" s="1"/>
  <c r="DK1683" i="64"/>
  <c r="DK1696" i="64" s="1"/>
  <c r="DC1683" i="64"/>
  <c r="DC1696" i="64" s="1"/>
  <c r="CU1683" i="64"/>
  <c r="CU1696" i="64" s="1"/>
  <c r="DH1251" i="64"/>
  <c r="DH1278" i="64" s="1"/>
  <c r="CZ1251" i="64"/>
  <c r="CZ1278" i="64" s="1"/>
  <c r="CR1251" i="64"/>
  <c r="CR1278" i="64" s="1"/>
  <c r="DI1250" i="64"/>
  <c r="DA1250" i="64"/>
  <c r="CS1250" i="64"/>
  <c r="DJ1247" i="64"/>
  <c r="DB1247" i="64"/>
  <c r="DK1246" i="64"/>
  <c r="DK1273" i="64" s="1"/>
  <c r="DC1246" i="64"/>
  <c r="DC1273" i="64" s="1"/>
  <c r="CU1246" i="64"/>
  <c r="CU1273" i="64" s="1"/>
  <c r="DH1875" i="64"/>
  <c r="DH1900" i="64" s="1"/>
  <c r="CZ1875" i="64"/>
  <c r="CZ1900" i="64" s="1"/>
  <c r="CR1875" i="64"/>
  <c r="CR1900" i="64" s="1"/>
  <c r="DK454" i="64"/>
  <c r="CT564" i="64"/>
  <c r="CT588" i="64"/>
  <c r="CT1129" i="64"/>
  <c r="CT1144" i="64" s="1"/>
  <c r="CT1871" i="64"/>
  <c r="CT1896" i="64" s="1"/>
  <c r="CT382" i="64"/>
  <c r="CT864" i="64"/>
  <c r="CT879" i="64" s="1"/>
  <c r="CT1282" i="64"/>
  <c r="CT1807" i="64"/>
  <c r="CT1830" i="64" s="1"/>
  <c r="CT487" i="64"/>
  <c r="CT515" i="64"/>
  <c r="CT1433" i="64"/>
  <c r="CT1468" i="64" s="1"/>
  <c r="CT1223" i="64"/>
  <c r="CT1771" i="64"/>
  <c r="CT1798" i="64" s="1"/>
  <c r="CT1839" i="64"/>
  <c r="CT1862" i="64" s="1"/>
  <c r="CT539" i="64"/>
  <c r="CT1153" i="64"/>
  <c r="CT1166" i="64" s="1"/>
  <c r="CT1317" i="64"/>
  <c r="CT1344" i="64" s="1"/>
  <c r="CT1353" i="64"/>
  <c r="CT1380" i="64" s="1"/>
  <c r="CT405" i="64"/>
  <c r="CT1905" i="64"/>
  <c r="CT1930" i="64" s="1"/>
  <c r="CT1973" i="64" s="1"/>
  <c r="CT455" i="64"/>
  <c r="CT478" i="64" s="1"/>
  <c r="CT888" i="64"/>
  <c r="CT1001" i="64"/>
  <c r="CT1389" i="64"/>
  <c r="DI1503" i="64"/>
  <c r="DA1503" i="64"/>
  <c r="CS1503" i="64"/>
  <c r="DJ1500" i="64"/>
  <c r="DJ1523" i="64" s="1"/>
  <c r="DB1500" i="64"/>
  <c r="DB1523" i="64" s="1"/>
  <c r="CT1500" i="64"/>
  <c r="CT1523" i="64" s="1"/>
  <c r="DK1499" i="64"/>
  <c r="DC1499" i="64"/>
  <c r="CU1499" i="64"/>
  <c r="DH1688" i="64"/>
  <c r="DH1701" i="64" s="1"/>
  <c r="CZ1688" i="64"/>
  <c r="CZ1701" i="64" s="1"/>
  <c r="CR1688" i="64"/>
  <c r="CR1701" i="64" s="1"/>
  <c r="DI2416" i="64"/>
  <c r="DA2416" i="64"/>
  <c r="CS2416" i="64"/>
  <c r="DJ2413" i="64"/>
  <c r="DJ2427" i="64" s="1"/>
  <c r="DB2413" i="64"/>
  <c r="DB2427" i="64" s="1"/>
  <c r="CT2413" i="64"/>
  <c r="CT2427" i="64" s="1"/>
  <c r="DK2412" i="64"/>
  <c r="DK2426" i="64" s="1"/>
  <c r="DC2412" i="64"/>
  <c r="DC2426" i="64" s="1"/>
  <c r="CU2412" i="64"/>
  <c r="CU2426" i="64" s="1"/>
  <c r="DJ515" i="64"/>
  <c r="DJ564" i="64"/>
  <c r="DJ1129" i="64"/>
  <c r="DJ1144" i="64" s="1"/>
  <c r="DJ1871" i="64"/>
  <c r="DJ1896" i="64" s="1"/>
  <c r="DJ864" i="64"/>
  <c r="DJ879" i="64" s="1"/>
  <c r="DJ1282" i="64"/>
  <c r="DJ1807" i="64"/>
  <c r="DJ1830" i="64" s="1"/>
  <c r="DJ487" i="64"/>
  <c r="DJ539" i="64"/>
  <c r="DJ405" i="64"/>
  <c r="DJ1223" i="64"/>
  <c r="DJ1771" i="64"/>
  <c r="DJ1798" i="64" s="1"/>
  <c r="DJ1839" i="64"/>
  <c r="DJ1862" i="64" s="1"/>
  <c r="DJ455" i="64"/>
  <c r="DJ478" i="64" s="1"/>
  <c r="DJ1153" i="64"/>
  <c r="DJ1166" i="64" s="1"/>
  <c r="DJ1317" i="64"/>
  <c r="DJ1344" i="64" s="1"/>
  <c r="DJ1353" i="64"/>
  <c r="DJ1380" i="64" s="1"/>
  <c r="DJ1905" i="64"/>
  <c r="DJ1930" i="64" s="1"/>
  <c r="DJ1973" i="64" s="1"/>
  <c r="DJ588" i="64"/>
  <c r="DJ888" i="64"/>
  <c r="DJ1001" i="64"/>
  <c r="DJ1389" i="64"/>
  <c r="DH2288" i="64"/>
  <c r="CZ2288" i="64"/>
  <c r="CR2288" i="64"/>
  <c r="DI2287" i="64"/>
  <c r="DA2287" i="64"/>
  <c r="CS2287" i="64"/>
  <c r="DJ2284" i="64"/>
  <c r="DB2284" i="64"/>
  <c r="CT2284" i="64"/>
  <c r="DK2283" i="64"/>
  <c r="DC2283" i="64"/>
  <c r="CU2283" i="64"/>
  <c r="DH1504" i="64"/>
  <c r="CZ1504" i="64"/>
  <c r="CR1504" i="64"/>
  <c r="DH1482" i="64"/>
  <c r="DH1495" i="64" s="1"/>
  <c r="CZ1482" i="64"/>
  <c r="CZ1495" i="64" s="1"/>
  <c r="CR1482" i="64"/>
  <c r="CR1495" i="64" s="1"/>
  <c r="DI1481" i="64"/>
  <c r="DA1481" i="64"/>
  <c r="CS1481" i="64"/>
  <c r="DJ1478" i="64"/>
  <c r="DJ1491" i="64" s="1"/>
  <c r="DB1478" i="64"/>
  <c r="DB1491" i="64" s="1"/>
  <c r="CT1478" i="64"/>
  <c r="CT1491" i="64" s="1"/>
  <c r="DK1477" i="64"/>
  <c r="DK1490" i="64" s="1"/>
  <c r="DC1477" i="64"/>
  <c r="DC1490" i="64" s="1"/>
  <c r="CU1477" i="64"/>
  <c r="CU1490" i="64" s="1"/>
  <c r="DH2417" i="64"/>
  <c r="DH2431" i="64" s="1"/>
  <c r="CZ2417" i="64"/>
  <c r="CZ2431" i="64" s="1"/>
  <c r="CR2417" i="64"/>
  <c r="CR2431" i="64" s="1"/>
  <c r="CS518" i="64"/>
  <c r="CR409" i="64"/>
  <c r="CR419" i="64" s="1"/>
  <c r="DI408" i="64"/>
  <c r="DI567" i="64"/>
  <c r="DI1132" i="64"/>
  <c r="DI1147" i="64" s="1"/>
  <c r="DI1874" i="64"/>
  <c r="DI458" i="64"/>
  <c r="DI867" i="64"/>
  <c r="DI1285" i="64"/>
  <c r="DI1810" i="64"/>
  <c r="DI490" i="64"/>
  <c r="DI591" i="64"/>
  <c r="DI604" i="64" s="1"/>
  <c r="DI1226" i="64"/>
  <c r="DI1774" i="64"/>
  <c r="DI1842" i="64"/>
  <c r="DI385" i="64"/>
  <c r="DI1156" i="64"/>
  <c r="DI1320" i="64"/>
  <c r="DI1356" i="64"/>
  <c r="DI518" i="64"/>
  <c r="DI1908" i="64"/>
  <c r="DI891" i="64"/>
  <c r="DI1004" i="64"/>
  <c r="DI1123" i="64" s="1"/>
  <c r="DI1392" i="64"/>
  <c r="DB382" i="64"/>
  <c r="DB564" i="64"/>
  <c r="DB1129" i="64"/>
  <c r="DB1144" i="64" s="1"/>
  <c r="DB1871" i="64"/>
  <c r="DB1896" i="64" s="1"/>
  <c r="DB515" i="64"/>
  <c r="DB864" i="64"/>
  <c r="DB879" i="64" s="1"/>
  <c r="DB1282" i="64"/>
  <c r="DB1807" i="64"/>
  <c r="DB1830" i="64" s="1"/>
  <c r="DB487" i="64"/>
  <c r="DB1433" i="64"/>
  <c r="DB1468" i="64" s="1"/>
  <c r="DB539" i="64"/>
  <c r="DB1223" i="64"/>
  <c r="DB1771" i="64"/>
  <c r="DB1798" i="64" s="1"/>
  <c r="DB1839" i="64"/>
  <c r="DB1862" i="64" s="1"/>
  <c r="DB405" i="64"/>
  <c r="DB1153" i="64"/>
  <c r="DB1166" i="64" s="1"/>
  <c r="DB1317" i="64"/>
  <c r="DB1344" i="64" s="1"/>
  <c r="DB1353" i="64"/>
  <c r="DB1380" i="64" s="1"/>
  <c r="DB455" i="64"/>
  <c r="DB478" i="64" s="1"/>
  <c r="DB1905" i="64"/>
  <c r="DB1930" i="64" s="1"/>
  <c r="DB1973" i="64" s="1"/>
  <c r="DB888" i="64"/>
  <c r="DB1001" i="64"/>
  <c r="DB1389" i="64"/>
  <c r="DH2314" i="64"/>
  <c r="CZ2314" i="64"/>
  <c r="CR2314" i="64"/>
  <c r="DI2313" i="64"/>
  <c r="DA2313" i="64"/>
  <c r="CS2313" i="64"/>
  <c r="DJ2310" i="64"/>
  <c r="DB2310" i="64"/>
  <c r="CT2310" i="64"/>
  <c r="DK2309" i="64"/>
  <c r="DC2309" i="64"/>
  <c r="CU2309" i="64"/>
  <c r="DI1589" i="64"/>
  <c r="DA1589" i="64"/>
  <c r="CS1589" i="64"/>
  <c r="DJ1586" i="64"/>
  <c r="DJ1601" i="64" s="1"/>
  <c r="DB1586" i="64"/>
  <c r="DB1601" i="64" s="1"/>
  <c r="CT1586" i="64"/>
  <c r="CT1601" i="64" s="1"/>
  <c r="DK1585" i="64"/>
  <c r="DK1600" i="64" s="1"/>
  <c r="DC1585" i="64"/>
  <c r="DC1600" i="64" s="1"/>
  <c r="CU1585" i="64"/>
  <c r="CU1600" i="64" s="1"/>
  <c r="CU538" i="64"/>
  <c r="DC404" i="64"/>
  <c r="CO1690" i="64"/>
  <c r="CO1692" i="64" s="1"/>
  <c r="DD409" i="64"/>
  <c r="DD419" i="64" s="1"/>
  <c r="DD386" i="64"/>
  <c r="DD519" i="64"/>
  <c r="DD592" i="64"/>
  <c r="DD605" i="64" s="1"/>
  <c r="DD459" i="64"/>
  <c r="DD543" i="64"/>
  <c r="CV409" i="64"/>
  <c r="CV419" i="64" s="1"/>
  <c r="CV386" i="64"/>
  <c r="CV519" i="64"/>
  <c r="CV592" i="64"/>
  <c r="CV605" i="64" s="1"/>
  <c r="CV459" i="64"/>
  <c r="CV543" i="64"/>
  <c r="DF408" i="64"/>
  <c r="DF385" i="64"/>
  <c r="DF518" i="64"/>
  <c r="DF591" i="64"/>
  <c r="DF604" i="64" s="1"/>
  <c r="DF458" i="64"/>
  <c r="DF542" i="64"/>
  <c r="CX408" i="64"/>
  <c r="CX385" i="64"/>
  <c r="CX518" i="64"/>
  <c r="CX591" i="64"/>
  <c r="CX604" i="64" s="1"/>
  <c r="CX458" i="64"/>
  <c r="CX542" i="64"/>
  <c r="CP408" i="64"/>
  <c r="CP385" i="64"/>
  <c r="CP518" i="64"/>
  <c r="CP591" i="64"/>
  <c r="CP604" i="64" s="1"/>
  <c r="CP458" i="64"/>
  <c r="CP542" i="64"/>
  <c r="DH405" i="64"/>
  <c r="DH382" i="64"/>
  <c r="DH515" i="64"/>
  <c r="DH588" i="64"/>
  <c r="DH601" i="64" s="1"/>
  <c r="DH455" i="64"/>
  <c r="DH539" i="64"/>
  <c r="CZ405" i="64"/>
  <c r="CZ382" i="64"/>
  <c r="CZ515" i="64"/>
  <c r="CZ588" i="64"/>
  <c r="CZ601" i="64" s="1"/>
  <c r="CZ455" i="64"/>
  <c r="CZ539" i="64"/>
  <c r="CR405" i="64"/>
  <c r="CR382" i="64"/>
  <c r="CR515" i="64"/>
  <c r="CR588" i="64"/>
  <c r="CR601" i="64" s="1"/>
  <c r="CR455" i="64"/>
  <c r="CR539" i="64"/>
  <c r="DJ404" i="64"/>
  <c r="DJ381" i="64"/>
  <c r="DJ514" i="64"/>
  <c r="DJ587" i="64"/>
  <c r="DJ454" i="64"/>
  <c r="DJ538" i="64"/>
  <c r="DB404" i="64"/>
  <c r="DB381" i="64"/>
  <c r="DB514" i="64"/>
  <c r="DB587" i="64"/>
  <c r="DB454" i="64"/>
  <c r="DB538" i="64"/>
  <c r="CT404" i="64"/>
  <c r="CT381" i="64"/>
  <c r="CT514" i="64"/>
  <c r="CT587" i="64"/>
  <c r="CT454" i="64"/>
  <c r="CT538" i="64"/>
  <c r="E68" i="64"/>
  <c r="E1549" i="64"/>
  <c r="E1493" i="64"/>
  <c r="E1382" i="64"/>
  <c r="E1800" i="64"/>
  <c r="E1346" i="64"/>
  <c r="E881" i="64"/>
  <c r="E903" i="64"/>
  <c r="E532" i="64"/>
  <c r="E533" i="64"/>
  <c r="E183" i="64"/>
  <c r="E545" i="64"/>
  <c r="E549" i="64"/>
  <c r="E546" i="64"/>
  <c r="B546" i="64" s="1"/>
  <c r="E580" i="64"/>
  <c r="U385" i="64"/>
  <c r="AA1610" i="64"/>
  <c r="AA1625" i="64" s="1"/>
  <c r="BP382" i="64"/>
  <c r="BW381" i="64"/>
  <c r="AH542" i="64"/>
  <c r="BA409" i="64"/>
  <c r="BA419" i="64" s="1"/>
  <c r="CJ386" i="64"/>
  <c r="CJ459" i="64"/>
  <c r="BW1909" i="64"/>
  <c r="BW1934" i="64" s="1"/>
  <c r="AA381" i="64"/>
  <c r="BY454" i="64"/>
  <c r="BQ455" i="64"/>
  <c r="U518" i="64"/>
  <c r="CC404" i="64"/>
  <c r="AT458" i="64"/>
  <c r="AO486" i="64"/>
  <c r="AO506" i="64" s="1"/>
  <c r="BI1586" i="64"/>
  <c r="BI1601" i="64" s="1"/>
  <c r="BI385" i="64"/>
  <c r="BH382" i="64"/>
  <c r="BO381" i="64"/>
  <c r="Y404" i="64"/>
  <c r="CK404" i="64"/>
  <c r="BM409" i="64"/>
  <c r="BM419" i="64" s="1"/>
  <c r="CK454" i="64"/>
  <c r="BE458" i="64"/>
  <c r="AZ1610" i="64"/>
  <c r="AZ1625" i="64" s="1"/>
  <c r="CG518" i="64"/>
  <c r="Z543" i="64"/>
  <c r="AL386" i="64"/>
  <c r="AS385" i="64"/>
  <c r="AZ382" i="64"/>
  <c r="BG381" i="64"/>
  <c r="AG404" i="64"/>
  <c r="BW409" i="64"/>
  <c r="BW419" i="64" s="1"/>
  <c r="AE455" i="64"/>
  <c r="CF1610" i="64"/>
  <c r="CF1625" i="64" s="1"/>
  <c r="BT491" i="64"/>
  <c r="BY519" i="64"/>
  <c r="AA1590" i="64"/>
  <c r="AA1605" i="64" s="1"/>
  <c r="AK385" i="64"/>
  <c r="AR382" i="64"/>
  <c r="AY381" i="64"/>
  <c r="AO404" i="64"/>
  <c r="BU408" i="64"/>
  <c r="AP455" i="64"/>
  <c r="CF458" i="64"/>
  <c r="AC385" i="64"/>
  <c r="AJ382" i="64"/>
  <c r="AQ381" i="64"/>
  <c r="AW404" i="64"/>
  <c r="CE408" i="64"/>
  <c r="X459" i="64"/>
  <c r="AA1609" i="64"/>
  <c r="BO1613" i="64"/>
  <c r="CG385" i="64"/>
  <c r="AB382" i="64"/>
  <c r="AB395" i="64" s="1"/>
  <c r="AI381" i="64"/>
  <c r="BE404" i="64"/>
  <c r="U409" i="64"/>
  <c r="U419" i="64" s="1"/>
  <c r="Y454" i="64"/>
  <c r="AO1609" i="64"/>
  <c r="BG1614" i="64"/>
  <c r="AY538" i="64"/>
  <c r="S867" i="64"/>
  <c r="CF382" i="64"/>
  <c r="T382" i="64"/>
  <c r="T395" i="64" s="1"/>
  <c r="BM404" i="64"/>
  <c r="AG409" i="64"/>
  <c r="AG419" i="64" s="1"/>
  <c r="AX454" i="64"/>
  <c r="AW459" i="64"/>
  <c r="AQ539" i="64"/>
  <c r="BJ386" i="64"/>
  <c r="BX382" i="64"/>
  <c r="CE381" i="64"/>
  <c r="BU404" i="64"/>
  <c r="AQ409" i="64"/>
  <c r="AQ419" i="64" s="1"/>
  <c r="BL454" i="64"/>
  <c r="T458" i="64"/>
  <c r="BX459" i="64"/>
  <c r="BN1609" i="64"/>
  <c r="CA1554" i="64"/>
  <c r="CA2309" i="64"/>
  <c r="CA2326" i="64" s="1"/>
  <c r="CA2360" i="64"/>
  <c r="CA2377" i="64" s="1"/>
  <c r="CA2334" i="64"/>
  <c r="CA2351" i="64" s="1"/>
  <c r="CA2283" i="64"/>
  <c r="CA2300" i="64" s="1"/>
  <c r="CA1499" i="64"/>
  <c r="CA1522" i="64" s="1"/>
  <c r="CA1683" i="64"/>
  <c r="CA1696" i="64" s="1"/>
  <c r="CA1388" i="64"/>
  <c r="CA1423" i="64" s="1"/>
  <c r="CA1531" i="64"/>
  <c r="CA1545" i="64" s="1"/>
  <c r="CA1477" i="64"/>
  <c r="CA1490" i="64" s="1"/>
  <c r="CA2412" i="64"/>
  <c r="CA2426" i="64" s="1"/>
  <c r="CA1432" i="64"/>
  <c r="CA1281" i="64"/>
  <c r="CA1308" i="64" s="1"/>
  <c r="CA1770" i="64"/>
  <c r="CA1797" i="64" s="1"/>
  <c r="CA1352" i="64"/>
  <c r="CA1379" i="64" s="1"/>
  <c r="CA1316" i="64"/>
  <c r="CA1343" i="64" s="1"/>
  <c r="CA1870" i="64"/>
  <c r="CA1895" i="64" s="1"/>
  <c r="CA1904" i="64"/>
  <c r="CA1929" i="64" s="1"/>
  <c r="CA1838" i="64"/>
  <c r="CA1861" i="64" s="1"/>
  <c r="CA1806" i="64"/>
  <c r="CA1829" i="64" s="1"/>
  <c r="CA1246" i="64"/>
  <c r="CA1273" i="64" s="1"/>
  <c r="CA1152" i="64"/>
  <c r="CA1165" i="64" s="1"/>
  <c r="CA1000" i="64"/>
  <c r="CA887" i="64"/>
  <c r="CA900" i="64" s="1"/>
  <c r="CA1128" i="64"/>
  <c r="CA1143" i="64" s="1"/>
  <c r="CA976" i="64"/>
  <c r="CA991" i="64" s="1"/>
  <c r="CA863" i="64"/>
  <c r="CA878" i="64" s="1"/>
  <c r="CA1585" i="64"/>
  <c r="CA1600" i="64" s="1"/>
  <c r="CA1222" i="64"/>
  <c r="CA1237" i="64" s="1"/>
  <c r="CA587" i="64"/>
  <c r="CA486" i="64"/>
  <c r="CA506" i="64" s="1"/>
  <c r="CA538" i="64"/>
  <c r="CA563" i="64"/>
  <c r="CA514" i="64"/>
  <c r="CA529" i="64" s="1"/>
  <c r="AE1554" i="64"/>
  <c r="AE2360" i="64"/>
  <c r="AE2377" i="64" s="1"/>
  <c r="AE2334" i="64"/>
  <c r="AE2351" i="64" s="1"/>
  <c r="AE1531" i="64"/>
  <c r="AE1545" i="64" s="1"/>
  <c r="AE1499" i="64"/>
  <c r="AE1522" i="64" s="1"/>
  <c r="AE1683" i="64"/>
  <c r="AE1696" i="64" s="1"/>
  <c r="AE2309" i="64"/>
  <c r="AE2326" i="64" s="1"/>
  <c r="AE2283" i="64"/>
  <c r="AE2300" i="64" s="1"/>
  <c r="AE1477" i="64"/>
  <c r="AE1490" i="64" s="1"/>
  <c r="AE1388" i="64"/>
  <c r="AE1423" i="64" s="1"/>
  <c r="AE2412" i="64"/>
  <c r="AE2426" i="64" s="1"/>
  <c r="AE1432" i="64"/>
  <c r="AE1770" i="64"/>
  <c r="AE1797" i="64" s="1"/>
  <c r="AE1838" i="64"/>
  <c r="AE1861" i="64" s="1"/>
  <c r="AE1806" i="64"/>
  <c r="AE1829" i="64" s="1"/>
  <c r="AE1352" i="64"/>
  <c r="AE1379" i="64" s="1"/>
  <c r="AE1870" i="64"/>
  <c r="AE1895" i="64" s="1"/>
  <c r="AE1904" i="64"/>
  <c r="AE1929" i="64" s="1"/>
  <c r="AE1246" i="64"/>
  <c r="AE1273" i="64" s="1"/>
  <c r="AE1316" i="64"/>
  <c r="AE1343" i="64" s="1"/>
  <c r="AE1281" i="64"/>
  <c r="AE1308" i="64" s="1"/>
  <c r="AE1222" i="64"/>
  <c r="AE1237" i="64" s="1"/>
  <c r="AE1128" i="64"/>
  <c r="AE1143" i="64" s="1"/>
  <c r="AE887" i="64"/>
  <c r="AE900" i="64" s="1"/>
  <c r="AE976" i="64"/>
  <c r="AE991" i="64" s="1"/>
  <c r="AE863" i="64"/>
  <c r="AE878" i="64" s="1"/>
  <c r="AE1000" i="64"/>
  <c r="AE1585" i="64"/>
  <c r="AE1600" i="64" s="1"/>
  <c r="AE587" i="64"/>
  <c r="AE1152" i="64"/>
  <c r="AE1165" i="64" s="1"/>
  <c r="AE486" i="64"/>
  <c r="AE506" i="64" s="1"/>
  <c r="AE538" i="64"/>
  <c r="AE563" i="64"/>
  <c r="AE514" i="64"/>
  <c r="AE529" i="64" s="1"/>
  <c r="AM1559" i="64"/>
  <c r="AM2365" i="64"/>
  <c r="AM2339" i="64"/>
  <c r="AM2314" i="64"/>
  <c r="AM1504" i="64"/>
  <c r="AM1536" i="64"/>
  <c r="AM1550" i="64" s="1"/>
  <c r="AM1482" i="64"/>
  <c r="AM1495" i="64" s="1"/>
  <c r="AM1688" i="64"/>
  <c r="AM1701" i="64" s="1"/>
  <c r="AM2288" i="64"/>
  <c r="AM2305" i="64" s="1"/>
  <c r="AM2417" i="64"/>
  <c r="AM2431" i="64" s="1"/>
  <c r="AM1393" i="64"/>
  <c r="AM1428" i="64" s="1"/>
  <c r="AM1437" i="64"/>
  <c r="AM1472" i="64" s="1"/>
  <c r="AM1843" i="64"/>
  <c r="AM1866" i="64" s="1"/>
  <c r="AM1775" i="64"/>
  <c r="AM1802" i="64" s="1"/>
  <c r="AM1357" i="64"/>
  <c r="AM1384" i="64" s="1"/>
  <c r="AM1875" i="64"/>
  <c r="AM1900" i="64" s="1"/>
  <c r="AM1811" i="64"/>
  <c r="AM1834" i="64" s="1"/>
  <c r="AM1286" i="64"/>
  <c r="AM1313" i="64" s="1"/>
  <c r="AM1909" i="64"/>
  <c r="AM1934" i="64" s="1"/>
  <c r="AM1251" i="64"/>
  <c r="AM1278" i="64" s="1"/>
  <c r="AM1321" i="64"/>
  <c r="AM1348" i="64" s="1"/>
  <c r="AM1227" i="64"/>
  <c r="AM1133" i="64"/>
  <c r="AM1005" i="64"/>
  <c r="AM1157" i="64"/>
  <c r="AM1170" i="64" s="1"/>
  <c r="AM868" i="64"/>
  <c r="AM1590" i="64"/>
  <c r="AM1605" i="64" s="1"/>
  <c r="AM592" i="64"/>
  <c r="AM605" i="64" s="1"/>
  <c r="AM491" i="64"/>
  <c r="AM543" i="64"/>
  <c r="AM1614" i="64"/>
  <c r="AM981" i="64"/>
  <c r="AM996" i="64" s="1"/>
  <c r="AM568" i="64"/>
  <c r="AM519" i="64"/>
  <c r="AM892" i="64"/>
  <c r="AM905" i="64" s="1"/>
  <c r="BL1558" i="64"/>
  <c r="BL2364" i="64"/>
  <c r="BL2313" i="64"/>
  <c r="BL2338" i="64"/>
  <c r="BL2287" i="64"/>
  <c r="BL1535" i="64"/>
  <c r="BL1503" i="64"/>
  <c r="BL1481" i="64"/>
  <c r="BL1687" i="64"/>
  <c r="BL2416" i="64"/>
  <c r="BL1392" i="64"/>
  <c r="BL1774" i="64"/>
  <c r="BL1356" i="64"/>
  <c r="BL1842" i="64"/>
  <c r="BL1436" i="64"/>
  <c r="BL1810" i="64"/>
  <c r="BL1908" i="64"/>
  <c r="BL1250" i="64"/>
  <c r="BL1320" i="64"/>
  <c r="BL1874" i="64"/>
  <c r="BL1156" i="64"/>
  <c r="BL1132" i="64"/>
  <c r="BL1147" i="64" s="1"/>
  <c r="BL1285" i="64"/>
  <c r="BL1226" i="64"/>
  <c r="BL1004" i="64"/>
  <c r="BL1123" i="64" s="1"/>
  <c r="BL1589" i="64"/>
  <c r="BL591" i="64"/>
  <c r="BL604" i="64" s="1"/>
  <c r="BL542" i="64"/>
  <c r="BL1613" i="64"/>
  <c r="BL567" i="64"/>
  <c r="BL518" i="64"/>
  <c r="CC1555" i="64"/>
  <c r="CC1577" i="64" s="1"/>
  <c r="CC2361" i="64"/>
  <c r="CC2378" i="64" s="1"/>
  <c r="CC2335" i="64"/>
  <c r="CC2352" i="64" s="1"/>
  <c r="CC2310" i="64"/>
  <c r="CC2327" i="64" s="1"/>
  <c r="CC2284" i="64"/>
  <c r="CC2301" i="64" s="1"/>
  <c r="CC1532" i="64"/>
  <c r="CC1546" i="64" s="1"/>
  <c r="CC1500" i="64"/>
  <c r="CC1523" i="64" s="1"/>
  <c r="CC2413" i="64"/>
  <c r="CC2427" i="64" s="1"/>
  <c r="CC1478" i="64"/>
  <c r="CC1491" i="64" s="1"/>
  <c r="CC1684" i="64"/>
  <c r="CC1697" i="64" s="1"/>
  <c r="CC1433" i="64"/>
  <c r="CC1468" i="64" s="1"/>
  <c r="CC1771" i="64"/>
  <c r="CC1798" i="64" s="1"/>
  <c r="CC1389" i="64"/>
  <c r="CC1424" i="64" s="1"/>
  <c r="CC1839" i="64"/>
  <c r="CC1862" i="64" s="1"/>
  <c r="CC1807" i="64"/>
  <c r="CC1830" i="64" s="1"/>
  <c r="CC1353" i="64"/>
  <c r="CC1380" i="64" s="1"/>
  <c r="CC1282" i="64"/>
  <c r="CC1309" i="64" s="1"/>
  <c r="CC1905" i="64"/>
  <c r="CC1930" i="64" s="1"/>
  <c r="CC1317" i="64"/>
  <c r="CC1344" i="64" s="1"/>
  <c r="CC1247" i="64"/>
  <c r="CC1274" i="64" s="1"/>
  <c r="CC1871" i="64"/>
  <c r="CC1896" i="64" s="1"/>
  <c r="CC1129" i="64"/>
  <c r="CC1144" i="64" s="1"/>
  <c r="CC1153" i="64"/>
  <c r="CC1166" i="64" s="1"/>
  <c r="CC1001" i="64"/>
  <c r="CC977" i="64"/>
  <c r="CC992" i="64" s="1"/>
  <c r="CC1586" i="64"/>
  <c r="CC1601" i="64" s="1"/>
  <c r="CC588" i="64"/>
  <c r="CC601" i="64" s="1"/>
  <c r="CC564" i="64"/>
  <c r="CC539" i="64"/>
  <c r="CC1610" i="64"/>
  <c r="CC1625" i="64" s="1"/>
  <c r="CC864" i="64"/>
  <c r="CC879" i="64" s="1"/>
  <c r="CC515" i="64"/>
  <c r="CC888" i="64"/>
  <c r="CC901" i="64" s="1"/>
  <c r="CC1223" i="64"/>
  <c r="AW1555" i="64"/>
  <c r="AW1577" i="64" s="1"/>
  <c r="AW2361" i="64"/>
  <c r="AW2378" i="64" s="1"/>
  <c r="AW2335" i="64"/>
  <c r="AW2352" i="64" s="1"/>
  <c r="AW2310" i="64"/>
  <c r="AW2327" i="64" s="1"/>
  <c r="AW2284" i="64"/>
  <c r="AW2301" i="64" s="1"/>
  <c r="AW1532" i="64"/>
  <c r="AW1546" i="64" s="1"/>
  <c r="AW1500" i="64"/>
  <c r="AW1523" i="64" s="1"/>
  <c r="AW1478" i="64"/>
  <c r="AW1491" i="64" s="1"/>
  <c r="AW1684" i="64"/>
  <c r="AW1697" i="64" s="1"/>
  <c r="AW2413" i="64"/>
  <c r="AW2427" i="64" s="1"/>
  <c r="AW1433" i="64"/>
  <c r="AW1468" i="64" s="1"/>
  <c r="AW1771" i="64"/>
  <c r="AW1798" i="64" s="1"/>
  <c r="AW1839" i="64"/>
  <c r="AW1862" i="64" s="1"/>
  <c r="AW1389" i="64"/>
  <c r="AW1424" i="64" s="1"/>
  <c r="AW1353" i="64"/>
  <c r="AW1380" i="64" s="1"/>
  <c r="AW1807" i="64"/>
  <c r="AW1830" i="64" s="1"/>
  <c r="AW1317" i="64"/>
  <c r="AW1344" i="64" s="1"/>
  <c r="AW1905" i="64"/>
  <c r="AW1930" i="64" s="1"/>
  <c r="AW1247" i="64"/>
  <c r="AW1274" i="64" s="1"/>
  <c r="AW1282" i="64"/>
  <c r="AW1309" i="64" s="1"/>
  <c r="AW1129" i="64"/>
  <c r="AW1144" i="64" s="1"/>
  <c r="AW1153" i="64"/>
  <c r="AW1166" i="64" s="1"/>
  <c r="AW1871" i="64"/>
  <c r="AW1896" i="64" s="1"/>
  <c r="AW1001" i="64"/>
  <c r="AW1120" i="64" s="1"/>
  <c r="AW977" i="64"/>
  <c r="AW992" i="64" s="1"/>
  <c r="AW1223" i="64"/>
  <c r="AW1586" i="64"/>
  <c r="AW1601" i="64" s="1"/>
  <c r="AW588" i="64"/>
  <c r="AW601" i="64" s="1"/>
  <c r="AW864" i="64"/>
  <c r="AW879" i="64" s="1"/>
  <c r="AW888" i="64"/>
  <c r="AW901" i="64" s="1"/>
  <c r="AW564" i="64"/>
  <c r="AW539" i="64"/>
  <c r="AW1610" i="64"/>
  <c r="AW1625" i="64" s="1"/>
  <c r="AW515" i="64"/>
  <c r="AO405" i="64"/>
  <c r="CC405" i="64"/>
  <c r="AN408" i="64"/>
  <c r="CB490" i="64"/>
  <c r="CH2360" i="64"/>
  <c r="CH2377" i="64" s="1"/>
  <c r="CH1554" i="64"/>
  <c r="CH2334" i="64"/>
  <c r="CH2351" i="64" s="1"/>
  <c r="CH2283" i="64"/>
  <c r="CH2300" i="64" s="1"/>
  <c r="CH2309" i="64"/>
  <c r="CH2326" i="64" s="1"/>
  <c r="CH1531" i="64"/>
  <c r="CH1545" i="64" s="1"/>
  <c r="CH1499" i="64"/>
  <c r="CH1522" i="64" s="1"/>
  <c r="CH1477" i="64"/>
  <c r="CH1490" i="64" s="1"/>
  <c r="CH1388" i="64"/>
  <c r="CH1423" i="64" s="1"/>
  <c r="CH1683" i="64"/>
  <c r="CH1696" i="64" s="1"/>
  <c r="CH2412" i="64"/>
  <c r="CH2426" i="64" s="1"/>
  <c r="CH1432" i="64"/>
  <c r="CH1806" i="64"/>
  <c r="CH1829" i="64" s="1"/>
  <c r="CH1770" i="64"/>
  <c r="CH1797" i="64" s="1"/>
  <c r="CH1838" i="64"/>
  <c r="CH1861" i="64" s="1"/>
  <c r="CH1281" i="64"/>
  <c r="CH1308" i="64" s="1"/>
  <c r="CH1870" i="64"/>
  <c r="CH1895" i="64" s="1"/>
  <c r="CH1152" i="64"/>
  <c r="CH1165" i="64" s="1"/>
  <c r="CH1352" i="64"/>
  <c r="CH1379" i="64" s="1"/>
  <c r="CH1316" i="64"/>
  <c r="CH1343" i="64" s="1"/>
  <c r="CH1000" i="64"/>
  <c r="CH1246" i="64"/>
  <c r="CH1273" i="64" s="1"/>
  <c r="CH1222" i="64"/>
  <c r="CH1237" i="64" s="1"/>
  <c r="CH1904" i="64"/>
  <c r="CH1929" i="64" s="1"/>
  <c r="CH1128" i="64"/>
  <c r="CH1143" i="64" s="1"/>
  <c r="CH976" i="64"/>
  <c r="CH991" i="64" s="1"/>
  <c r="CH863" i="64"/>
  <c r="CH878" i="64" s="1"/>
  <c r="CH563" i="64"/>
  <c r="CH486" i="64"/>
  <c r="CH506" i="64" s="1"/>
  <c r="CH454" i="64"/>
  <c r="CH538" i="64"/>
  <c r="CH1609" i="64"/>
  <c r="CH587" i="64"/>
  <c r="CH1585" i="64"/>
  <c r="CH1600" i="64" s="1"/>
  <c r="BZ2360" i="64"/>
  <c r="BZ2377" i="64" s="1"/>
  <c r="BZ1554" i="64"/>
  <c r="BZ2334" i="64"/>
  <c r="BZ2351" i="64" s="1"/>
  <c r="BZ2309" i="64"/>
  <c r="BZ2326" i="64" s="1"/>
  <c r="BZ1531" i="64"/>
  <c r="BZ1545" i="64" s="1"/>
  <c r="BZ2283" i="64"/>
  <c r="BZ2300" i="64" s="1"/>
  <c r="BZ1499" i="64"/>
  <c r="BZ1522" i="64" s="1"/>
  <c r="BZ1683" i="64"/>
  <c r="BZ1696" i="64" s="1"/>
  <c r="BZ1477" i="64"/>
  <c r="BZ1490" i="64" s="1"/>
  <c r="BZ2412" i="64"/>
  <c r="BZ2426" i="64" s="1"/>
  <c r="BZ1806" i="64"/>
  <c r="BZ1829" i="64" s="1"/>
  <c r="BZ1432" i="64"/>
  <c r="BZ1388" i="64"/>
  <c r="BZ1423" i="64" s="1"/>
  <c r="BZ1770" i="64"/>
  <c r="BZ1797" i="64" s="1"/>
  <c r="BZ1281" i="64"/>
  <c r="BZ1308" i="64" s="1"/>
  <c r="BZ1316" i="64"/>
  <c r="BZ1343" i="64" s="1"/>
  <c r="BZ1870" i="64"/>
  <c r="BZ1895" i="64" s="1"/>
  <c r="BZ1152" i="64"/>
  <c r="BZ1165" i="64" s="1"/>
  <c r="BZ1838" i="64"/>
  <c r="BZ1861" i="64" s="1"/>
  <c r="BZ1222" i="64"/>
  <c r="BZ1237" i="64" s="1"/>
  <c r="BZ1000" i="64"/>
  <c r="BZ1904" i="64"/>
  <c r="BZ1929" i="64" s="1"/>
  <c r="BZ1246" i="64"/>
  <c r="BZ1273" i="64" s="1"/>
  <c r="BZ1128" i="64"/>
  <c r="BZ1143" i="64" s="1"/>
  <c r="BZ1352" i="64"/>
  <c r="BZ1379" i="64" s="1"/>
  <c r="BZ976" i="64"/>
  <c r="BZ991" i="64" s="1"/>
  <c r="BZ863" i="64"/>
  <c r="BZ878" i="64" s="1"/>
  <c r="BZ587" i="64"/>
  <c r="BZ887" i="64"/>
  <c r="BZ900" i="64" s="1"/>
  <c r="BZ1585" i="64"/>
  <c r="BZ1600" i="64" s="1"/>
  <c r="BZ486" i="64"/>
  <c r="BZ506" i="64" s="1"/>
  <c r="BZ454" i="64"/>
  <c r="BZ538" i="64"/>
  <c r="BZ563" i="64"/>
  <c r="BZ1609" i="64"/>
  <c r="BR2360" i="64"/>
  <c r="BR2377" i="64" s="1"/>
  <c r="BR1554" i="64"/>
  <c r="BR2334" i="64"/>
  <c r="BR2351" i="64" s="1"/>
  <c r="BR2309" i="64"/>
  <c r="BR2326" i="64" s="1"/>
  <c r="BR1531" i="64"/>
  <c r="BR1545" i="64" s="1"/>
  <c r="BR1499" i="64"/>
  <c r="BR1522" i="64" s="1"/>
  <c r="BR2283" i="64"/>
  <c r="BR2300" i="64" s="1"/>
  <c r="BR1683" i="64"/>
  <c r="BR1696" i="64" s="1"/>
  <c r="BR1477" i="64"/>
  <c r="BR1490" i="64" s="1"/>
  <c r="BR1388" i="64"/>
  <c r="BR1423" i="64" s="1"/>
  <c r="BR1432" i="64"/>
  <c r="BR1806" i="64"/>
  <c r="BR1829" i="64" s="1"/>
  <c r="BR2412" i="64"/>
  <c r="BR2426" i="64" s="1"/>
  <c r="BR1770" i="64"/>
  <c r="BR1797" i="64" s="1"/>
  <c r="BR1838" i="64"/>
  <c r="BR1861" i="64" s="1"/>
  <c r="BR1281" i="64"/>
  <c r="BR1308" i="64" s="1"/>
  <c r="BR1352" i="64"/>
  <c r="BR1379" i="64" s="1"/>
  <c r="BR1870" i="64"/>
  <c r="BR1895" i="64" s="1"/>
  <c r="BR1152" i="64"/>
  <c r="BR1165" i="64" s="1"/>
  <c r="BR1000" i="64"/>
  <c r="BR1246" i="64"/>
  <c r="BR1273" i="64" s="1"/>
  <c r="BR1904" i="64"/>
  <c r="BR1929" i="64" s="1"/>
  <c r="BR1128" i="64"/>
  <c r="BR1143" i="64" s="1"/>
  <c r="BR1316" i="64"/>
  <c r="BR1343" i="64" s="1"/>
  <c r="BR1222" i="64"/>
  <c r="BR1237" i="64" s="1"/>
  <c r="BR976" i="64"/>
  <c r="BR991" i="64" s="1"/>
  <c r="BR863" i="64"/>
  <c r="BR878" i="64" s="1"/>
  <c r="BR563" i="64"/>
  <c r="BR486" i="64"/>
  <c r="BR506" i="64" s="1"/>
  <c r="BR454" i="64"/>
  <c r="BR587" i="64"/>
  <c r="BR538" i="64"/>
  <c r="BR887" i="64"/>
  <c r="BR900" i="64" s="1"/>
  <c r="BR1609" i="64"/>
  <c r="BR1585" i="64"/>
  <c r="BR1600" i="64" s="1"/>
  <c r="BJ2360" i="64"/>
  <c r="BJ2377" i="64" s="1"/>
  <c r="BJ1554" i="64"/>
  <c r="BJ2334" i="64"/>
  <c r="BJ2351" i="64" s="1"/>
  <c r="BJ1531" i="64"/>
  <c r="BJ1545" i="64" s="1"/>
  <c r="BJ2283" i="64"/>
  <c r="BJ2300" i="64" s="1"/>
  <c r="BJ1499" i="64"/>
  <c r="BJ1522" i="64" s="1"/>
  <c r="BJ1477" i="64"/>
  <c r="BJ1490" i="64" s="1"/>
  <c r="BJ2309" i="64"/>
  <c r="BJ2326" i="64" s="1"/>
  <c r="BJ1683" i="64"/>
  <c r="BJ1696" i="64" s="1"/>
  <c r="BJ1432" i="64"/>
  <c r="BJ1806" i="64"/>
  <c r="BJ1829" i="64" s="1"/>
  <c r="BJ1770" i="64"/>
  <c r="BJ1797" i="64" s="1"/>
  <c r="BJ1838" i="64"/>
  <c r="BJ1861" i="64" s="1"/>
  <c r="BJ2412" i="64"/>
  <c r="BJ2426" i="64" s="1"/>
  <c r="BJ1281" i="64"/>
  <c r="BJ1308" i="64" s="1"/>
  <c r="BJ1388" i="64"/>
  <c r="BJ1423" i="64" s="1"/>
  <c r="BJ1870" i="64"/>
  <c r="BJ1895" i="64" s="1"/>
  <c r="BJ1352" i="64"/>
  <c r="BJ1379" i="64" s="1"/>
  <c r="BJ1152" i="64"/>
  <c r="BJ1165" i="64" s="1"/>
  <c r="BJ1316" i="64"/>
  <c r="BJ1343" i="64" s="1"/>
  <c r="BJ1000" i="64"/>
  <c r="BJ1904" i="64"/>
  <c r="BJ1929" i="64" s="1"/>
  <c r="BJ1222" i="64"/>
  <c r="BJ1237" i="64" s="1"/>
  <c r="BJ1246" i="64"/>
  <c r="BJ1273" i="64" s="1"/>
  <c r="BJ1128" i="64"/>
  <c r="BJ1143" i="64" s="1"/>
  <c r="BJ976" i="64"/>
  <c r="BJ991" i="64" s="1"/>
  <c r="BJ863" i="64"/>
  <c r="BJ878" i="64" s="1"/>
  <c r="BJ887" i="64"/>
  <c r="BJ900" i="64" s="1"/>
  <c r="BJ1585" i="64"/>
  <c r="BJ1600" i="64" s="1"/>
  <c r="BJ486" i="64"/>
  <c r="BJ506" i="64" s="1"/>
  <c r="BJ454" i="64"/>
  <c r="BJ538" i="64"/>
  <c r="BJ1609" i="64"/>
  <c r="BB2360" i="64"/>
  <c r="BB2377" i="64" s="1"/>
  <c r="BB1554" i="64"/>
  <c r="BB2334" i="64"/>
  <c r="BB2351" i="64" s="1"/>
  <c r="BB2309" i="64"/>
  <c r="BB2326" i="64" s="1"/>
  <c r="BB2283" i="64"/>
  <c r="BB2300" i="64" s="1"/>
  <c r="BB1531" i="64"/>
  <c r="BB1545" i="64" s="1"/>
  <c r="BB1499" i="64"/>
  <c r="BB1522" i="64" s="1"/>
  <c r="BB1683" i="64"/>
  <c r="BB1696" i="64" s="1"/>
  <c r="BB1477" i="64"/>
  <c r="BB1490" i="64" s="1"/>
  <c r="BB1388" i="64"/>
  <c r="BB1423" i="64" s="1"/>
  <c r="BB2412" i="64"/>
  <c r="BB2426" i="64" s="1"/>
  <c r="BB1432" i="64"/>
  <c r="BB1806" i="64"/>
  <c r="BB1829" i="64" s="1"/>
  <c r="BB1770" i="64"/>
  <c r="BB1797" i="64" s="1"/>
  <c r="BB1281" i="64"/>
  <c r="BB1308" i="64" s="1"/>
  <c r="BB1838" i="64"/>
  <c r="BB1861" i="64" s="1"/>
  <c r="BB1316" i="64"/>
  <c r="BB1343" i="64" s="1"/>
  <c r="BB1870" i="64"/>
  <c r="BB1895" i="64" s="1"/>
  <c r="BB1152" i="64"/>
  <c r="BB1165" i="64" s="1"/>
  <c r="BB1352" i="64"/>
  <c r="BB1379" i="64" s="1"/>
  <c r="BB1000" i="64"/>
  <c r="BB1222" i="64"/>
  <c r="BB1237" i="64" s="1"/>
  <c r="BB1904" i="64"/>
  <c r="BB1929" i="64" s="1"/>
  <c r="BB1128" i="64"/>
  <c r="BB1143" i="64" s="1"/>
  <c r="BB1246" i="64"/>
  <c r="BB1273" i="64" s="1"/>
  <c r="BB976" i="64"/>
  <c r="BB991" i="64" s="1"/>
  <c r="BB863" i="64"/>
  <c r="BB878" i="64" s="1"/>
  <c r="BB587" i="64"/>
  <c r="BB486" i="64"/>
  <c r="BB506" i="64" s="1"/>
  <c r="BB887" i="64"/>
  <c r="BB900" i="64" s="1"/>
  <c r="BB454" i="64"/>
  <c r="BB538" i="64"/>
  <c r="BB563" i="64"/>
  <c r="BB1609" i="64"/>
  <c r="BB1585" i="64"/>
  <c r="BB1600" i="64" s="1"/>
  <c r="AT2360" i="64"/>
  <c r="AT2377" i="64" s="1"/>
  <c r="AT1554" i="64"/>
  <c r="AT2334" i="64"/>
  <c r="AT2351" i="64" s="1"/>
  <c r="AT2309" i="64"/>
  <c r="AT2326" i="64" s="1"/>
  <c r="AT2283" i="64"/>
  <c r="AT2300" i="64" s="1"/>
  <c r="AT1499" i="64"/>
  <c r="AT1522" i="64" s="1"/>
  <c r="AT1531" i="64"/>
  <c r="AT1545" i="64" s="1"/>
  <c r="AT1477" i="64"/>
  <c r="AT1490" i="64" s="1"/>
  <c r="AT1806" i="64"/>
  <c r="AT1829" i="64" s="1"/>
  <c r="AT2412" i="64"/>
  <c r="AT2426" i="64" s="1"/>
  <c r="AT1683" i="64"/>
  <c r="AT1696" i="64" s="1"/>
  <c r="AT1432" i="64"/>
  <c r="AT1770" i="64"/>
  <c r="AT1797" i="64" s="1"/>
  <c r="AT1388" i="64"/>
  <c r="AT1423" i="64" s="1"/>
  <c r="AT1838" i="64"/>
  <c r="AT1861" i="64" s="1"/>
  <c r="AT1281" i="64"/>
  <c r="AT1308" i="64" s="1"/>
  <c r="AT1870" i="64"/>
  <c r="AT1895" i="64" s="1"/>
  <c r="AT1152" i="64"/>
  <c r="AT1165" i="64" s="1"/>
  <c r="AT1316" i="64"/>
  <c r="AT1343" i="64" s="1"/>
  <c r="AT1222" i="64"/>
  <c r="AT1237" i="64" s="1"/>
  <c r="AT1000" i="64"/>
  <c r="AT1904" i="64"/>
  <c r="AT1929" i="64" s="1"/>
  <c r="AT1128" i="64"/>
  <c r="AT1143" i="64" s="1"/>
  <c r="AT1352" i="64"/>
  <c r="AT1379" i="64" s="1"/>
  <c r="AT976" i="64"/>
  <c r="AT991" i="64" s="1"/>
  <c r="AT1246" i="64"/>
  <c r="AT1273" i="64" s="1"/>
  <c r="AT863" i="64"/>
  <c r="AT878" i="64" s="1"/>
  <c r="AT1585" i="64"/>
  <c r="AT1600" i="64" s="1"/>
  <c r="AT486" i="64"/>
  <c r="AT506" i="64" s="1"/>
  <c r="AT563" i="64"/>
  <c r="AT454" i="64"/>
  <c r="AT538" i="64"/>
  <c r="AT587" i="64"/>
  <c r="AT1609" i="64"/>
  <c r="AT887" i="64"/>
  <c r="AT900" i="64" s="1"/>
  <c r="AL2360" i="64"/>
  <c r="AL2377" i="64" s="1"/>
  <c r="AL1554" i="64"/>
  <c r="AL2334" i="64"/>
  <c r="AL2351" i="64" s="1"/>
  <c r="AL2283" i="64"/>
  <c r="AL2300" i="64" s="1"/>
  <c r="AL2309" i="64"/>
  <c r="AL2326" i="64" s="1"/>
  <c r="AL1531" i="64"/>
  <c r="AL1545" i="64" s="1"/>
  <c r="AL1499" i="64"/>
  <c r="AL1522" i="64" s="1"/>
  <c r="AL2412" i="64"/>
  <c r="AL2426" i="64" s="1"/>
  <c r="AL1477" i="64"/>
  <c r="AL1490" i="64" s="1"/>
  <c r="AL1683" i="64"/>
  <c r="AL1696" i="64" s="1"/>
  <c r="AL1388" i="64"/>
  <c r="AL1423" i="64" s="1"/>
  <c r="AL1806" i="64"/>
  <c r="AL1829" i="64" s="1"/>
  <c r="AL1770" i="64"/>
  <c r="AL1797" i="64" s="1"/>
  <c r="AL1838" i="64"/>
  <c r="AL1861" i="64" s="1"/>
  <c r="AL1281" i="64"/>
  <c r="AL1308" i="64" s="1"/>
  <c r="AL1432" i="64"/>
  <c r="AL1352" i="64"/>
  <c r="AL1379" i="64" s="1"/>
  <c r="AL1870" i="64"/>
  <c r="AL1895" i="64" s="1"/>
  <c r="AL1316" i="64"/>
  <c r="AL1343" i="64" s="1"/>
  <c r="AL1152" i="64"/>
  <c r="AL1165" i="64" s="1"/>
  <c r="AL1246" i="64"/>
  <c r="AL1273" i="64" s="1"/>
  <c r="AL1000" i="64"/>
  <c r="AL1904" i="64"/>
  <c r="AL1929" i="64" s="1"/>
  <c r="AL1128" i="64"/>
  <c r="AL1143" i="64" s="1"/>
  <c r="AL1222" i="64"/>
  <c r="AL1237" i="64" s="1"/>
  <c r="AL976" i="64"/>
  <c r="AL991" i="64" s="1"/>
  <c r="AL863" i="64"/>
  <c r="AL878" i="64" s="1"/>
  <c r="AL587" i="64"/>
  <c r="AL887" i="64"/>
  <c r="AL900" i="64" s="1"/>
  <c r="AL563" i="64"/>
  <c r="AL486" i="64"/>
  <c r="AL506" i="64" s="1"/>
  <c r="AL454" i="64"/>
  <c r="AL538" i="64"/>
  <c r="AL1609" i="64"/>
  <c r="AL1585" i="64"/>
  <c r="AL1600" i="64" s="1"/>
  <c r="AD2360" i="64"/>
  <c r="AD2377" i="64" s="1"/>
  <c r="AD1554" i="64"/>
  <c r="AD2334" i="64"/>
  <c r="AD2351" i="64" s="1"/>
  <c r="AD1531" i="64"/>
  <c r="AD1545" i="64" s="1"/>
  <c r="AD1499" i="64"/>
  <c r="AD1522" i="64" s="1"/>
  <c r="AD2309" i="64"/>
  <c r="AD2326" i="64" s="1"/>
  <c r="AD1683" i="64"/>
  <c r="AD1696" i="64" s="1"/>
  <c r="AD2283" i="64"/>
  <c r="AD2300" i="64" s="1"/>
  <c r="AD1477" i="64"/>
  <c r="AD1490" i="64" s="1"/>
  <c r="AD1432" i="64"/>
  <c r="AD2412" i="64"/>
  <c r="AD2426" i="64" s="1"/>
  <c r="AD1806" i="64"/>
  <c r="AD1829" i="64" s="1"/>
  <c r="AD1770" i="64"/>
  <c r="AD1797" i="64" s="1"/>
  <c r="AD1281" i="64"/>
  <c r="AD1308" i="64" s="1"/>
  <c r="AD1838" i="64"/>
  <c r="AD1861" i="64" s="1"/>
  <c r="AD1316" i="64"/>
  <c r="AD1343" i="64" s="1"/>
  <c r="AD1870" i="64"/>
  <c r="AD1895" i="64" s="1"/>
  <c r="AD1388" i="64"/>
  <c r="AD1423" i="64" s="1"/>
  <c r="AD1352" i="64"/>
  <c r="AD1379" i="64" s="1"/>
  <c r="AD1152" i="64"/>
  <c r="AD1165" i="64" s="1"/>
  <c r="AD1000" i="64"/>
  <c r="AD1246" i="64"/>
  <c r="AD1273" i="64" s="1"/>
  <c r="AD1904" i="64"/>
  <c r="AD1929" i="64" s="1"/>
  <c r="AD1222" i="64"/>
  <c r="AD1237" i="64" s="1"/>
  <c r="AD1128" i="64"/>
  <c r="AD1143" i="64" s="1"/>
  <c r="AD976" i="64"/>
  <c r="AD991" i="64" s="1"/>
  <c r="AD863" i="64"/>
  <c r="AD878" i="64" s="1"/>
  <c r="AD1585" i="64"/>
  <c r="AD1600" i="64" s="1"/>
  <c r="AD486" i="64"/>
  <c r="AD506" i="64" s="1"/>
  <c r="AD587" i="64"/>
  <c r="AD454" i="64"/>
  <c r="AD887" i="64"/>
  <c r="AD900" i="64" s="1"/>
  <c r="AD538" i="64"/>
  <c r="AD1609" i="64"/>
  <c r="V2360" i="64"/>
  <c r="V2377" i="64" s="1"/>
  <c r="V1554" i="64"/>
  <c r="V2334" i="64"/>
  <c r="V2351" i="64" s="1"/>
  <c r="V2283" i="64"/>
  <c r="V2300" i="64" s="1"/>
  <c r="V2309" i="64"/>
  <c r="V2326" i="64" s="1"/>
  <c r="V1531" i="64"/>
  <c r="V1545" i="64" s="1"/>
  <c r="V1499" i="64"/>
  <c r="V1522" i="64" s="1"/>
  <c r="V1477" i="64"/>
  <c r="V1490" i="64" s="1"/>
  <c r="V1683" i="64"/>
  <c r="V1696" i="64" s="1"/>
  <c r="V1388" i="64"/>
  <c r="V1423" i="64" s="1"/>
  <c r="V1806" i="64"/>
  <c r="V1829" i="64" s="1"/>
  <c r="V2412" i="64"/>
  <c r="V2426" i="64" s="1"/>
  <c r="V1770" i="64"/>
  <c r="V1797" i="64" s="1"/>
  <c r="V1838" i="64"/>
  <c r="V1861" i="64" s="1"/>
  <c r="V1281" i="64"/>
  <c r="V1308" i="64" s="1"/>
  <c r="V1870" i="64"/>
  <c r="V1895" i="64" s="1"/>
  <c r="V1152" i="64"/>
  <c r="V1165" i="64" s="1"/>
  <c r="V1352" i="64"/>
  <c r="V1379" i="64" s="1"/>
  <c r="V1316" i="64"/>
  <c r="V1343" i="64" s="1"/>
  <c r="V1432" i="64"/>
  <c r="V1000" i="64"/>
  <c r="V1246" i="64"/>
  <c r="V1273" i="64" s="1"/>
  <c r="V1222" i="64"/>
  <c r="V1237" i="64" s="1"/>
  <c r="V1128" i="64"/>
  <c r="V1143" i="64" s="1"/>
  <c r="V1904" i="64"/>
  <c r="V1929" i="64" s="1"/>
  <c r="V976" i="64"/>
  <c r="V991" i="64" s="1"/>
  <c r="V863" i="64"/>
  <c r="V878" i="64" s="1"/>
  <c r="V486" i="64"/>
  <c r="V506" i="64" s="1"/>
  <c r="V454" i="64"/>
  <c r="V538" i="64"/>
  <c r="V563" i="64"/>
  <c r="V1609" i="64"/>
  <c r="V587" i="64"/>
  <c r="V1585" i="64"/>
  <c r="V1600" i="64" s="1"/>
  <c r="CH1559" i="64"/>
  <c r="CH2339" i="64"/>
  <c r="CH2314" i="64"/>
  <c r="CH1536" i="64"/>
  <c r="CH1550" i="64" s="1"/>
  <c r="CH2365" i="64"/>
  <c r="CH2288" i="64"/>
  <c r="CH2305" i="64" s="1"/>
  <c r="CH1504" i="64"/>
  <c r="CH1482" i="64"/>
  <c r="CH1495" i="64" s="1"/>
  <c r="CH1688" i="64"/>
  <c r="CH1701" i="64" s="1"/>
  <c r="CH1393" i="64"/>
  <c r="CH1428" i="64" s="1"/>
  <c r="CH1843" i="64"/>
  <c r="CH1866" i="64" s="1"/>
  <c r="CH2417" i="64"/>
  <c r="CH2431" i="64" s="1"/>
  <c r="CH1437" i="64"/>
  <c r="CH1472" i="64" s="1"/>
  <c r="CH1775" i="64"/>
  <c r="CH1802" i="64" s="1"/>
  <c r="CH1321" i="64"/>
  <c r="CH1348" i="64" s="1"/>
  <c r="CH1811" i="64"/>
  <c r="CH1834" i="64" s="1"/>
  <c r="CH1286" i="64"/>
  <c r="CH1313" i="64" s="1"/>
  <c r="CH1875" i="64"/>
  <c r="CH1900" i="64" s="1"/>
  <c r="CH1357" i="64"/>
  <c r="CH1384" i="64" s="1"/>
  <c r="CH1909" i="64"/>
  <c r="CH1934" i="64" s="1"/>
  <c r="CH1251" i="64"/>
  <c r="CH1278" i="64" s="1"/>
  <c r="CH1157" i="64"/>
  <c r="CH1170" i="64" s="1"/>
  <c r="CH1133" i="64"/>
  <c r="CH1227" i="64"/>
  <c r="CH892" i="64"/>
  <c r="CH905" i="64" s="1"/>
  <c r="CH981" i="64"/>
  <c r="CH996" i="64" s="1"/>
  <c r="CH868" i="64"/>
  <c r="CH1005" i="64"/>
  <c r="CH1124" i="64" s="1"/>
  <c r="CH1590" i="64"/>
  <c r="CH1605" i="64" s="1"/>
  <c r="CH592" i="64"/>
  <c r="CH605" i="64" s="1"/>
  <c r="CH491" i="64"/>
  <c r="CH1614" i="64"/>
  <c r="CH568" i="64"/>
  <c r="CH409" i="64"/>
  <c r="CH419" i="64" s="1"/>
  <c r="CH543" i="64"/>
  <c r="CH519" i="64"/>
  <c r="BZ1559" i="64"/>
  <c r="BZ2365" i="64"/>
  <c r="BZ2314" i="64"/>
  <c r="BZ2339" i="64"/>
  <c r="BZ1536" i="64"/>
  <c r="BZ1550" i="64" s="1"/>
  <c r="BZ1482" i="64"/>
  <c r="BZ1495" i="64" s="1"/>
  <c r="BZ1688" i="64"/>
  <c r="BZ1701" i="64" s="1"/>
  <c r="BZ2288" i="64"/>
  <c r="BZ2305" i="64" s="1"/>
  <c r="BZ1504" i="64"/>
  <c r="BZ2417" i="64"/>
  <c r="BZ2431" i="64" s="1"/>
  <c r="BZ1393" i="64"/>
  <c r="BZ1428" i="64" s="1"/>
  <c r="BZ1437" i="64"/>
  <c r="BZ1472" i="64" s="1"/>
  <c r="BZ1843" i="64"/>
  <c r="BZ1866" i="64" s="1"/>
  <c r="BZ1321" i="64"/>
  <c r="BZ1348" i="64" s="1"/>
  <c r="BZ1286" i="64"/>
  <c r="BZ1313" i="64" s="1"/>
  <c r="BZ1357" i="64"/>
  <c r="BZ1384" i="64" s="1"/>
  <c r="BZ1775" i="64"/>
  <c r="BZ1802" i="64" s="1"/>
  <c r="BZ1875" i="64"/>
  <c r="BZ1900" i="64" s="1"/>
  <c r="BZ1811" i="64"/>
  <c r="BZ1834" i="64" s="1"/>
  <c r="BZ1909" i="64"/>
  <c r="BZ1934" i="64" s="1"/>
  <c r="BZ1251" i="64"/>
  <c r="BZ1278" i="64" s="1"/>
  <c r="BZ1157" i="64"/>
  <c r="BZ1170" i="64" s="1"/>
  <c r="BZ1227" i="64"/>
  <c r="BZ1133" i="64"/>
  <c r="BZ892" i="64"/>
  <c r="BZ905" i="64" s="1"/>
  <c r="BZ1005" i="64"/>
  <c r="BZ981" i="64"/>
  <c r="BZ996" i="64" s="1"/>
  <c r="BZ868" i="64"/>
  <c r="BZ1590" i="64"/>
  <c r="BZ1605" i="64" s="1"/>
  <c r="BZ592" i="64"/>
  <c r="BZ605" i="64" s="1"/>
  <c r="BZ568" i="64"/>
  <c r="BZ491" i="64"/>
  <c r="BZ543" i="64"/>
  <c r="BZ1614" i="64"/>
  <c r="BZ409" i="64"/>
  <c r="BZ419" i="64" s="1"/>
  <c r="BZ519" i="64"/>
  <c r="BR1559" i="64"/>
  <c r="BR2339" i="64"/>
  <c r="BR2365" i="64"/>
  <c r="BR2314" i="64"/>
  <c r="BR1536" i="64"/>
  <c r="BR1550" i="64" s="1"/>
  <c r="BR2288" i="64"/>
  <c r="BR2305" i="64" s="1"/>
  <c r="BR1504" i="64"/>
  <c r="BR1688" i="64"/>
  <c r="BR1701" i="64" s="1"/>
  <c r="BR1393" i="64"/>
  <c r="BR1428" i="64" s="1"/>
  <c r="BR1482" i="64"/>
  <c r="BR1495" i="64" s="1"/>
  <c r="BR2417" i="64"/>
  <c r="BR2431" i="64" s="1"/>
  <c r="BR1437" i="64"/>
  <c r="BR1472" i="64" s="1"/>
  <c r="BR1321" i="64"/>
  <c r="BR1348" i="64" s="1"/>
  <c r="BR1357" i="64"/>
  <c r="BR1384" i="64" s="1"/>
  <c r="BR1775" i="64"/>
  <c r="BR1802" i="64" s="1"/>
  <c r="BR1286" i="64"/>
  <c r="BR1313" i="64" s="1"/>
  <c r="BR1811" i="64"/>
  <c r="BR1834" i="64" s="1"/>
  <c r="BR1875" i="64"/>
  <c r="BR1900" i="64" s="1"/>
  <c r="BR1909" i="64"/>
  <c r="BR1934" i="64" s="1"/>
  <c r="BR1251" i="64"/>
  <c r="BR1278" i="64" s="1"/>
  <c r="BR1843" i="64"/>
  <c r="BR1866" i="64" s="1"/>
  <c r="BR1227" i="64"/>
  <c r="BR1133" i="64"/>
  <c r="BR1157" i="64"/>
  <c r="BR1170" i="64" s="1"/>
  <c r="BR981" i="64"/>
  <c r="BR996" i="64" s="1"/>
  <c r="BR892" i="64"/>
  <c r="BR905" i="64" s="1"/>
  <c r="BR868" i="64"/>
  <c r="BR1590" i="64"/>
  <c r="BR1605" i="64" s="1"/>
  <c r="BR592" i="64"/>
  <c r="BR605" i="64" s="1"/>
  <c r="BR491" i="64"/>
  <c r="BR543" i="64"/>
  <c r="BR1614" i="64"/>
  <c r="BR568" i="64"/>
  <c r="BR409" i="64"/>
  <c r="BR419" i="64" s="1"/>
  <c r="BR1005" i="64"/>
  <c r="BR519" i="64"/>
  <c r="BJ1559" i="64"/>
  <c r="BJ2365" i="64"/>
  <c r="BJ2314" i="64"/>
  <c r="BJ2339" i="64"/>
  <c r="BJ1536" i="64"/>
  <c r="BJ1550" i="64" s="1"/>
  <c r="BJ2288" i="64"/>
  <c r="BJ2305" i="64" s="1"/>
  <c r="BJ1688" i="64"/>
  <c r="BJ1701" i="64" s="1"/>
  <c r="BJ1504" i="64"/>
  <c r="BJ1482" i="64"/>
  <c r="BJ1495" i="64" s="1"/>
  <c r="BJ2417" i="64"/>
  <c r="BJ2431" i="64" s="1"/>
  <c r="BJ1393" i="64"/>
  <c r="BJ1428" i="64" s="1"/>
  <c r="BJ1437" i="64"/>
  <c r="BJ1472" i="64" s="1"/>
  <c r="BJ1843" i="64"/>
  <c r="BJ1866" i="64" s="1"/>
  <c r="BJ1321" i="64"/>
  <c r="BJ1348" i="64" s="1"/>
  <c r="BJ1811" i="64"/>
  <c r="BJ1834" i="64" s="1"/>
  <c r="BJ1286" i="64"/>
  <c r="BJ1313" i="64" s="1"/>
  <c r="BJ1875" i="64"/>
  <c r="BJ1900" i="64" s="1"/>
  <c r="BJ1909" i="64"/>
  <c r="BJ1934" i="64" s="1"/>
  <c r="BJ1775" i="64"/>
  <c r="BJ1802" i="64" s="1"/>
  <c r="BJ1357" i="64"/>
  <c r="BJ1384" i="64" s="1"/>
  <c r="BJ1251" i="64"/>
  <c r="BJ1278" i="64" s="1"/>
  <c r="BJ1227" i="64"/>
  <c r="BJ1133" i="64"/>
  <c r="BJ1157" i="64"/>
  <c r="BJ1170" i="64" s="1"/>
  <c r="BJ892" i="64"/>
  <c r="BJ905" i="64" s="1"/>
  <c r="BJ1005" i="64"/>
  <c r="BJ868" i="64"/>
  <c r="BJ1590" i="64"/>
  <c r="BJ1605" i="64" s="1"/>
  <c r="BJ981" i="64"/>
  <c r="BJ996" i="64" s="1"/>
  <c r="BJ592" i="64"/>
  <c r="BJ605" i="64" s="1"/>
  <c r="BJ543" i="64"/>
  <c r="BJ568" i="64"/>
  <c r="BJ491" i="64"/>
  <c r="BJ1614" i="64"/>
  <c r="BJ409" i="64"/>
  <c r="BJ419" i="64" s="1"/>
  <c r="BJ519" i="64"/>
  <c r="BB1559" i="64"/>
  <c r="BB2339" i="64"/>
  <c r="BB2314" i="64"/>
  <c r="BB2365" i="64"/>
  <c r="BB1536" i="64"/>
  <c r="BB1550" i="64" s="1"/>
  <c r="BB2288" i="64"/>
  <c r="BB2305" i="64" s="1"/>
  <c r="BB1688" i="64"/>
  <c r="BB1701" i="64" s="1"/>
  <c r="BB2417" i="64"/>
  <c r="BB2431" i="64" s="1"/>
  <c r="BB1504" i="64"/>
  <c r="BB1482" i="64"/>
  <c r="BB1495" i="64" s="1"/>
  <c r="BB1393" i="64"/>
  <c r="BB1428" i="64" s="1"/>
  <c r="BB1843" i="64"/>
  <c r="BB1866" i="64" s="1"/>
  <c r="BB1437" i="64"/>
  <c r="BB1472" i="64" s="1"/>
  <c r="BB1321" i="64"/>
  <c r="BB1348" i="64" s="1"/>
  <c r="BB1357" i="64"/>
  <c r="BB1384" i="64" s="1"/>
  <c r="BB1286" i="64"/>
  <c r="BB1313" i="64" s="1"/>
  <c r="BB1775" i="64"/>
  <c r="BB1802" i="64" s="1"/>
  <c r="BB1875" i="64"/>
  <c r="BB1900" i="64" s="1"/>
  <c r="BB1909" i="64"/>
  <c r="BB1934" i="64" s="1"/>
  <c r="BB1811" i="64"/>
  <c r="BB1834" i="64" s="1"/>
  <c r="BB1251" i="64"/>
  <c r="BB1278" i="64" s="1"/>
  <c r="BB1157" i="64"/>
  <c r="BB1170" i="64" s="1"/>
  <c r="BB1133" i="64"/>
  <c r="BB1227" i="64"/>
  <c r="BB1005" i="64"/>
  <c r="BB892" i="64"/>
  <c r="BB905" i="64" s="1"/>
  <c r="BB981" i="64"/>
  <c r="BB996" i="64" s="1"/>
  <c r="BB868" i="64"/>
  <c r="BB1590" i="64"/>
  <c r="BB1605" i="64" s="1"/>
  <c r="BB592" i="64"/>
  <c r="BB605" i="64" s="1"/>
  <c r="BB491" i="64"/>
  <c r="BB1614" i="64"/>
  <c r="BB568" i="64"/>
  <c r="BB409" i="64"/>
  <c r="BB419" i="64" s="1"/>
  <c r="BB543" i="64"/>
  <c r="BB519" i="64"/>
  <c r="AT1559" i="64"/>
  <c r="AT2314" i="64"/>
  <c r="AT2365" i="64"/>
  <c r="AT2339" i="64"/>
  <c r="AT1536" i="64"/>
  <c r="AT1550" i="64" s="1"/>
  <c r="AT2288" i="64"/>
  <c r="AT2305" i="64" s="1"/>
  <c r="AT1504" i="64"/>
  <c r="AT1688" i="64"/>
  <c r="AT1701" i="64" s="1"/>
  <c r="AT1393" i="64"/>
  <c r="AT1428" i="64" s="1"/>
  <c r="AT1482" i="64"/>
  <c r="AT1495" i="64" s="1"/>
  <c r="AT2417" i="64"/>
  <c r="AT2431" i="64" s="1"/>
  <c r="AT1437" i="64"/>
  <c r="AT1472" i="64" s="1"/>
  <c r="AT1357" i="64"/>
  <c r="AT1384" i="64" s="1"/>
  <c r="AT1321" i="64"/>
  <c r="AT1348" i="64" s="1"/>
  <c r="AT1775" i="64"/>
  <c r="AT1802" i="64" s="1"/>
  <c r="AT1811" i="64"/>
  <c r="AT1834" i="64" s="1"/>
  <c r="AT1286" i="64"/>
  <c r="AT1313" i="64" s="1"/>
  <c r="AT1843" i="64"/>
  <c r="AT1866" i="64" s="1"/>
  <c r="AT1875" i="64"/>
  <c r="AT1900" i="64" s="1"/>
  <c r="AT1909" i="64"/>
  <c r="AT1934" i="64" s="1"/>
  <c r="AT1251" i="64"/>
  <c r="AT1278" i="64" s="1"/>
  <c r="AT1157" i="64"/>
  <c r="AT1170" i="64" s="1"/>
  <c r="AT1227" i="64"/>
  <c r="AT1133" i="64"/>
  <c r="AT892" i="64"/>
  <c r="AT905" i="64" s="1"/>
  <c r="AT981" i="64"/>
  <c r="AT996" i="64" s="1"/>
  <c r="AT868" i="64"/>
  <c r="AT1590" i="64"/>
  <c r="AT1605" i="64" s="1"/>
  <c r="AT1005" i="64"/>
  <c r="AT592" i="64"/>
  <c r="AT605" i="64" s="1"/>
  <c r="AT568" i="64"/>
  <c r="AT491" i="64"/>
  <c r="AT543" i="64"/>
  <c r="AT1614" i="64"/>
  <c r="AT409" i="64"/>
  <c r="AT419" i="64" s="1"/>
  <c r="AT519" i="64"/>
  <c r="AL1559" i="64"/>
  <c r="AL2339" i="64"/>
  <c r="AL2314" i="64"/>
  <c r="AL2365" i="64"/>
  <c r="AL1536" i="64"/>
  <c r="AL1550" i="64" s="1"/>
  <c r="AL1688" i="64"/>
  <c r="AL1701" i="64" s="1"/>
  <c r="AL1504" i="64"/>
  <c r="AL1482" i="64"/>
  <c r="AL1495" i="64" s="1"/>
  <c r="AL2288" i="64"/>
  <c r="AL2305" i="64" s="1"/>
  <c r="AL2417" i="64"/>
  <c r="AL2431" i="64" s="1"/>
  <c r="AL1393" i="64"/>
  <c r="AL1428" i="64" s="1"/>
  <c r="AL1437" i="64"/>
  <c r="AL1472" i="64" s="1"/>
  <c r="AL1843" i="64"/>
  <c r="AL1866" i="64" s="1"/>
  <c r="AL1811" i="64"/>
  <c r="AL1834" i="64" s="1"/>
  <c r="AL1321" i="64"/>
  <c r="AL1348" i="64" s="1"/>
  <c r="AL1286" i="64"/>
  <c r="AL1313" i="64" s="1"/>
  <c r="AL1357" i="64"/>
  <c r="AL1384" i="64" s="1"/>
  <c r="AL1775" i="64"/>
  <c r="AL1802" i="64" s="1"/>
  <c r="AL1875" i="64"/>
  <c r="AL1900" i="64" s="1"/>
  <c r="AL1909" i="64"/>
  <c r="AL1934" i="64" s="1"/>
  <c r="AL1251" i="64"/>
  <c r="AL1278" i="64" s="1"/>
  <c r="AL1227" i="64"/>
  <c r="AL1133" i="64"/>
  <c r="AL981" i="64"/>
  <c r="AL996" i="64" s="1"/>
  <c r="AL892" i="64"/>
  <c r="AL905" i="64" s="1"/>
  <c r="AL1005" i="64"/>
  <c r="AL1157" i="64"/>
  <c r="AL1170" i="64" s="1"/>
  <c r="AL868" i="64"/>
  <c r="AL1590" i="64"/>
  <c r="AL1605" i="64" s="1"/>
  <c r="AL592" i="64"/>
  <c r="AL605" i="64" s="1"/>
  <c r="AL491" i="64"/>
  <c r="AL543" i="64"/>
  <c r="AL1614" i="64"/>
  <c r="AL568" i="64"/>
  <c r="AL409" i="64"/>
  <c r="AL419" i="64" s="1"/>
  <c r="AL519" i="64"/>
  <c r="AD1559" i="64"/>
  <c r="AD2314" i="64"/>
  <c r="AD2365" i="64"/>
  <c r="AD2339" i="64"/>
  <c r="AD1536" i="64"/>
  <c r="AD1550" i="64" s="1"/>
  <c r="AD2288" i="64"/>
  <c r="AD2305" i="64" s="1"/>
  <c r="AD1504" i="64"/>
  <c r="AD1688" i="64"/>
  <c r="AD1701" i="64" s="1"/>
  <c r="AD1482" i="64"/>
  <c r="AD1495" i="64" s="1"/>
  <c r="AD1393" i="64"/>
  <c r="AD1428" i="64" s="1"/>
  <c r="AD1437" i="64"/>
  <c r="AD1472" i="64" s="1"/>
  <c r="AD2417" i="64"/>
  <c r="AD2431" i="64" s="1"/>
  <c r="AD1357" i="64"/>
  <c r="AD1384" i="64" s="1"/>
  <c r="AD1843" i="64"/>
  <c r="AD1866" i="64" s="1"/>
  <c r="AD1775" i="64"/>
  <c r="AD1802" i="64" s="1"/>
  <c r="AD1286" i="64"/>
  <c r="AD1313" i="64" s="1"/>
  <c r="AD1811" i="64"/>
  <c r="AD1834" i="64" s="1"/>
  <c r="AD1321" i="64"/>
  <c r="AD1348" i="64" s="1"/>
  <c r="AD1875" i="64"/>
  <c r="AD1900" i="64" s="1"/>
  <c r="AD1909" i="64"/>
  <c r="AD1934" i="64" s="1"/>
  <c r="AD1251" i="64"/>
  <c r="AD1278" i="64" s="1"/>
  <c r="AD1227" i="64"/>
  <c r="AD1133" i="64"/>
  <c r="AD1157" i="64"/>
  <c r="AD1170" i="64" s="1"/>
  <c r="AD1005" i="64"/>
  <c r="AD892" i="64"/>
  <c r="AD905" i="64" s="1"/>
  <c r="AD868" i="64"/>
  <c r="AD1590" i="64"/>
  <c r="AD1605" i="64" s="1"/>
  <c r="AD981" i="64"/>
  <c r="AD996" i="64" s="1"/>
  <c r="AD592" i="64"/>
  <c r="AD605" i="64" s="1"/>
  <c r="AD568" i="64"/>
  <c r="AD491" i="64"/>
  <c r="AD543" i="64"/>
  <c r="AD1614" i="64"/>
  <c r="AD409" i="64"/>
  <c r="AD419" i="64" s="1"/>
  <c r="AD519" i="64"/>
  <c r="V1559" i="64"/>
  <c r="V2314" i="64"/>
  <c r="V2339" i="64"/>
  <c r="V1536" i="64"/>
  <c r="V1550" i="64" s="1"/>
  <c r="V2365" i="64"/>
  <c r="V1504" i="64"/>
  <c r="V2288" i="64"/>
  <c r="V2305" i="64" s="1"/>
  <c r="V1688" i="64"/>
  <c r="V1701" i="64" s="1"/>
  <c r="V1393" i="64"/>
  <c r="V1428" i="64" s="1"/>
  <c r="V2417" i="64"/>
  <c r="V2431" i="64" s="1"/>
  <c r="V1843" i="64"/>
  <c r="V1866" i="64" s="1"/>
  <c r="V1482" i="64"/>
  <c r="V1495" i="64" s="1"/>
  <c r="V1437" i="64"/>
  <c r="V1472" i="64" s="1"/>
  <c r="V1775" i="64"/>
  <c r="V1802" i="64" s="1"/>
  <c r="V1811" i="64"/>
  <c r="V1834" i="64" s="1"/>
  <c r="V1286" i="64"/>
  <c r="V1313" i="64" s="1"/>
  <c r="V1875" i="64"/>
  <c r="V1900" i="64" s="1"/>
  <c r="V1321" i="64"/>
  <c r="V1348" i="64" s="1"/>
  <c r="V1909" i="64"/>
  <c r="V1934" i="64" s="1"/>
  <c r="V1357" i="64"/>
  <c r="V1384" i="64" s="1"/>
  <c r="V1251" i="64"/>
  <c r="V1278" i="64" s="1"/>
  <c r="V1157" i="64"/>
  <c r="V1170" i="64" s="1"/>
  <c r="V1133" i="64"/>
  <c r="V1227" i="64"/>
  <c r="V892" i="64"/>
  <c r="V905" i="64" s="1"/>
  <c r="V981" i="64"/>
  <c r="V996" i="64" s="1"/>
  <c r="V868" i="64"/>
  <c r="V1005" i="64"/>
  <c r="V1124" i="64" s="1"/>
  <c r="V1590" i="64"/>
  <c r="V1605" i="64" s="1"/>
  <c r="V592" i="64"/>
  <c r="V605" i="64" s="1"/>
  <c r="V491" i="64"/>
  <c r="V543" i="64"/>
  <c r="V1614" i="64"/>
  <c r="V568" i="64"/>
  <c r="V409" i="64"/>
  <c r="V419" i="64" s="1"/>
  <c r="V519" i="64"/>
  <c r="CI1558" i="64"/>
  <c r="CI2364" i="64"/>
  <c r="CI2338" i="64"/>
  <c r="CI2313" i="64"/>
  <c r="CI1503" i="64"/>
  <c r="CI1535" i="64"/>
  <c r="CI1481" i="64"/>
  <c r="CI1687" i="64"/>
  <c r="CI2287" i="64"/>
  <c r="CI1392" i="64"/>
  <c r="CI1842" i="64"/>
  <c r="CI1774" i="64"/>
  <c r="CI2416" i="64"/>
  <c r="CI1436" i="64"/>
  <c r="CI1356" i="64"/>
  <c r="CI1874" i="64"/>
  <c r="CI1285" i="64"/>
  <c r="CI1908" i="64"/>
  <c r="CI1810" i="64"/>
  <c r="CI1250" i="64"/>
  <c r="CI1320" i="64"/>
  <c r="CI1156" i="64"/>
  <c r="CI1226" i="64"/>
  <c r="CI1132" i="64"/>
  <c r="CI1147" i="64" s="1"/>
  <c r="CI1004" i="64"/>
  <c r="CI1123" i="64" s="1"/>
  <c r="CI867" i="64"/>
  <c r="CI1589" i="64"/>
  <c r="CI591" i="64"/>
  <c r="CI604" i="64" s="1"/>
  <c r="CI567" i="64"/>
  <c r="CI490" i="64"/>
  <c r="CI542" i="64"/>
  <c r="CI1613" i="64"/>
  <c r="CI518" i="64"/>
  <c r="CA1558" i="64"/>
  <c r="CA2364" i="64"/>
  <c r="CA2338" i="64"/>
  <c r="CA2313" i="64"/>
  <c r="CA1503" i="64"/>
  <c r="CA2287" i="64"/>
  <c r="CA1535" i="64"/>
  <c r="CA1481" i="64"/>
  <c r="CA1687" i="64"/>
  <c r="CA1392" i="64"/>
  <c r="CA2416" i="64"/>
  <c r="CA1436" i="64"/>
  <c r="CA1774" i="64"/>
  <c r="CA1356" i="64"/>
  <c r="CA1842" i="64"/>
  <c r="CA1810" i="64"/>
  <c r="CA1874" i="64"/>
  <c r="CA1320" i="64"/>
  <c r="CA1908" i="64"/>
  <c r="CA1250" i="64"/>
  <c r="CA1285" i="64"/>
  <c r="CA1226" i="64"/>
  <c r="CA1132" i="64"/>
  <c r="CA1147" i="64" s="1"/>
  <c r="CA1156" i="64"/>
  <c r="CA867" i="64"/>
  <c r="CA1589" i="64"/>
  <c r="CA591" i="64"/>
  <c r="CA604" i="64" s="1"/>
  <c r="CA1004" i="64"/>
  <c r="CA1123" i="64" s="1"/>
  <c r="CA490" i="64"/>
  <c r="CA891" i="64"/>
  <c r="CA542" i="64"/>
  <c r="CA1613" i="64"/>
  <c r="CA567" i="64"/>
  <c r="CA518" i="64"/>
  <c r="BS1558" i="64"/>
  <c r="BS2364" i="64"/>
  <c r="BS2313" i="64"/>
  <c r="BS1535" i="64"/>
  <c r="BS1503" i="64"/>
  <c r="BS2338" i="64"/>
  <c r="BS2287" i="64"/>
  <c r="BS1481" i="64"/>
  <c r="BS1687" i="64"/>
  <c r="BS1392" i="64"/>
  <c r="BS1436" i="64"/>
  <c r="BS2416" i="64"/>
  <c r="BS1774" i="64"/>
  <c r="BS1842" i="64"/>
  <c r="BS1810" i="64"/>
  <c r="BS1356" i="64"/>
  <c r="BS1874" i="64"/>
  <c r="BS1285" i="64"/>
  <c r="BS1908" i="64"/>
  <c r="BS1320" i="64"/>
  <c r="BS1250" i="64"/>
  <c r="BS1132" i="64"/>
  <c r="BS1147" i="64" s="1"/>
  <c r="BS1156" i="64"/>
  <c r="BS1226" i="64"/>
  <c r="BS1004" i="64"/>
  <c r="BS1123" i="64" s="1"/>
  <c r="BS867" i="64"/>
  <c r="BS1589" i="64"/>
  <c r="BS591" i="64"/>
  <c r="BS604" i="64" s="1"/>
  <c r="BS567" i="64"/>
  <c r="BS490" i="64"/>
  <c r="BS542" i="64"/>
  <c r="BS1613" i="64"/>
  <c r="BS891" i="64"/>
  <c r="BS518" i="64"/>
  <c r="BK1558" i="64"/>
  <c r="BK2364" i="64"/>
  <c r="BK2313" i="64"/>
  <c r="BK2338" i="64"/>
  <c r="BK1503" i="64"/>
  <c r="BK2287" i="64"/>
  <c r="BK1481" i="64"/>
  <c r="BK1535" i="64"/>
  <c r="BK1687" i="64"/>
  <c r="BK1392" i="64"/>
  <c r="BK1436" i="64"/>
  <c r="BK1842" i="64"/>
  <c r="BK2416" i="64"/>
  <c r="BK1774" i="64"/>
  <c r="BK1356" i="64"/>
  <c r="BK1810" i="64"/>
  <c r="BK1285" i="64"/>
  <c r="BK1874" i="64"/>
  <c r="BK1908" i="64"/>
  <c r="BK1250" i="64"/>
  <c r="BK1156" i="64"/>
  <c r="BK1132" i="64"/>
  <c r="BK1147" i="64" s="1"/>
  <c r="BK1320" i="64"/>
  <c r="BK1226" i="64"/>
  <c r="BK1004" i="64"/>
  <c r="BK1123" i="64" s="1"/>
  <c r="BK867" i="64"/>
  <c r="BK1589" i="64"/>
  <c r="BK591" i="64"/>
  <c r="BK604" i="64" s="1"/>
  <c r="BK891" i="64"/>
  <c r="BK490" i="64"/>
  <c r="BK542" i="64"/>
  <c r="BK1613" i="64"/>
  <c r="BK567" i="64"/>
  <c r="BK518" i="64"/>
  <c r="BC1558" i="64"/>
  <c r="BC2364" i="64"/>
  <c r="BC2313" i="64"/>
  <c r="BC2338" i="64"/>
  <c r="BC1503" i="64"/>
  <c r="BC1535" i="64"/>
  <c r="BC1481" i="64"/>
  <c r="BC2287" i="64"/>
  <c r="BC1687" i="64"/>
  <c r="BC1392" i="64"/>
  <c r="BC1436" i="64"/>
  <c r="BC1774" i="64"/>
  <c r="BC2416" i="64"/>
  <c r="BC1810" i="64"/>
  <c r="BC1842" i="64"/>
  <c r="BC1874" i="64"/>
  <c r="BC1320" i="64"/>
  <c r="BC1356" i="64"/>
  <c r="BC1908" i="64"/>
  <c r="BC1285" i="64"/>
  <c r="BC1250" i="64"/>
  <c r="BC1156" i="64"/>
  <c r="BC1226" i="64"/>
  <c r="BC1132" i="64"/>
  <c r="BC1147" i="64" s="1"/>
  <c r="BC867" i="64"/>
  <c r="BC1589" i="64"/>
  <c r="BC1004" i="64"/>
  <c r="BC1123" i="64" s="1"/>
  <c r="BC591" i="64"/>
  <c r="BC604" i="64" s="1"/>
  <c r="BC567" i="64"/>
  <c r="BC490" i="64"/>
  <c r="BC542" i="64"/>
  <c r="BC891" i="64"/>
  <c r="BC1613" i="64"/>
  <c r="BC518" i="64"/>
  <c r="AU1558" i="64"/>
  <c r="AU2364" i="64"/>
  <c r="AU2313" i="64"/>
  <c r="AU2338" i="64"/>
  <c r="AU1503" i="64"/>
  <c r="AU1535" i="64"/>
  <c r="AU1687" i="64"/>
  <c r="AU2287" i="64"/>
  <c r="AU1481" i="64"/>
  <c r="AU1392" i="64"/>
  <c r="AU1436" i="64"/>
  <c r="AU1774" i="64"/>
  <c r="AU1356" i="64"/>
  <c r="AU2416" i="64"/>
  <c r="AU1842" i="64"/>
  <c r="AU1874" i="64"/>
  <c r="AU1285" i="64"/>
  <c r="AU1810" i="64"/>
  <c r="AU1908" i="64"/>
  <c r="AU1320" i="64"/>
  <c r="AU1250" i="64"/>
  <c r="AU1226" i="64"/>
  <c r="AU1132" i="64"/>
  <c r="AU1147" i="64" s="1"/>
  <c r="AU1004" i="64"/>
  <c r="AU1123" i="64" s="1"/>
  <c r="AU867" i="64"/>
  <c r="AU1589" i="64"/>
  <c r="AU591" i="64"/>
  <c r="AU604" i="64" s="1"/>
  <c r="AU490" i="64"/>
  <c r="AU542" i="64"/>
  <c r="AU1613" i="64"/>
  <c r="AU1156" i="64"/>
  <c r="AU567" i="64"/>
  <c r="AU518" i="64"/>
  <c r="AU891" i="64"/>
  <c r="AM1558" i="64"/>
  <c r="AM2364" i="64"/>
  <c r="AM2313" i="64"/>
  <c r="AM2338" i="64"/>
  <c r="AM1503" i="64"/>
  <c r="AM2287" i="64"/>
  <c r="AM1535" i="64"/>
  <c r="AM1687" i="64"/>
  <c r="AM1392" i="64"/>
  <c r="AM1481" i="64"/>
  <c r="AM2416" i="64"/>
  <c r="AM1774" i="64"/>
  <c r="AM1842" i="64"/>
  <c r="AM1356" i="64"/>
  <c r="AM1810" i="64"/>
  <c r="AM1436" i="64"/>
  <c r="AM1320" i="64"/>
  <c r="AM1874" i="64"/>
  <c r="AM1908" i="64"/>
  <c r="AM1250" i="64"/>
  <c r="AM1132" i="64"/>
  <c r="AM1147" i="64" s="1"/>
  <c r="AM1156" i="64"/>
  <c r="AM1285" i="64"/>
  <c r="AM1226" i="64"/>
  <c r="AM867" i="64"/>
  <c r="AM1589" i="64"/>
  <c r="AM591" i="64"/>
  <c r="AM604" i="64" s="1"/>
  <c r="AM567" i="64"/>
  <c r="AM490" i="64"/>
  <c r="AM891" i="64"/>
  <c r="AM542" i="64"/>
  <c r="AM1613" i="64"/>
  <c r="AM518" i="64"/>
  <c r="AM1004" i="64"/>
  <c r="AM1123" i="64" s="1"/>
  <c r="AE1558" i="64"/>
  <c r="AE2364" i="64"/>
  <c r="AE2313" i="64"/>
  <c r="AE2338" i="64"/>
  <c r="AE2287" i="64"/>
  <c r="AE1503" i="64"/>
  <c r="AE1535" i="64"/>
  <c r="AE1687" i="64"/>
  <c r="AE1481" i="64"/>
  <c r="AE1392" i="64"/>
  <c r="AE2416" i="64"/>
  <c r="AE1436" i="64"/>
  <c r="AE1774" i="64"/>
  <c r="AE1842" i="64"/>
  <c r="AE1810" i="64"/>
  <c r="AE1874" i="64"/>
  <c r="AE1320" i="64"/>
  <c r="AE1908" i="64"/>
  <c r="AE1285" i="64"/>
  <c r="AE1250" i="64"/>
  <c r="AE1356" i="64"/>
  <c r="AE1156" i="64"/>
  <c r="AE1132" i="64"/>
  <c r="AE1147" i="64" s="1"/>
  <c r="AE1226" i="64"/>
  <c r="AE867" i="64"/>
  <c r="AE1004" i="64"/>
  <c r="AE1123" i="64" s="1"/>
  <c r="AE1589" i="64"/>
  <c r="AE591" i="64"/>
  <c r="AE604" i="64" s="1"/>
  <c r="AE490" i="64"/>
  <c r="AE542" i="64"/>
  <c r="AE1613" i="64"/>
  <c r="AE891" i="64"/>
  <c r="AE567" i="64"/>
  <c r="AE518" i="64"/>
  <c r="W1558" i="64"/>
  <c r="W2364" i="64"/>
  <c r="W2313" i="64"/>
  <c r="W2338" i="64"/>
  <c r="W1503" i="64"/>
  <c r="W2287" i="64"/>
  <c r="W1687" i="64"/>
  <c r="W1535" i="64"/>
  <c r="W1392" i="64"/>
  <c r="W1481" i="64"/>
  <c r="W1436" i="64"/>
  <c r="W1774" i="64"/>
  <c r="W2416" i="64"/>
  <c r="W1842" i="64"/>
  <c r="W1356" i="64"/>
  <c r="W1874" i="64"/>
  <c r="W1285" i="64"/>
  <c r="W1908" i="64"/>
  <c r="W1250" i="64"/>
  <c r="W1810" i="64"/>
  <c r="W1320" i="64"/>
  <c r="W1156" i="64"/>
  <c r="W1226" i="64"/>
  <c r="W1132" i="64"/>
  <c r="W1147" i="64" s="1"/>
  <c r="W1004" i="64"/>
  <c r="W1123" i="64" s="1"/>
  <c r="W867" i="64"/>
  <c r="W1589" i="64"/>
  <c r="W591" i="64"/>
  <c r="W604" i="64" s="1"/>
  <c r="W567" i="64"/>
  <c r="W490" i="64"/>
  <c r="W542" i="64"/>
  <c r="W1613" i="64"/>
  <c r="W518" i="64"/>
  <c r="CJ1555" i="64"/>
  <c r="CJ1577" i="64" s="1"/>
  <c r="CJ2361" i="64"/>
  <c r="CJ2378" i="64" s="1"/>
  <c r="CJ2310" i="64"/>
  <c r="CJ2327" i="64" s="1"/>
  <c r="CJ2335" i="64"/>
  <c r="CJ2352" i="64" s="1"/>
  <c r="CJ1500" i="64"/>
  <c r="CJ1523" i="64" s="1"/>
  <c r="CJ2284" i="64"/>
  <c r="CJ2301" i="64" s="1"/>
  <c r="CJ1532" i="64"/>
  <c r="CJ1546" i="64" s="1"/>
  <c r="CJ1684" i="64"/>
  <c r="CJ1697" i="64" s="1"/>
  <c r="CJ1478" i="64"/>
  <c r="CJ1491" i="64" s="1"/>
  <c r="CJ1389" i="64"/>
  <c r="CJ1424" i="64" s="1"/>
  <c r="CJ1433" i="64"/>
  <c r="CJ1468" i="64" s="1"/>
  <c r="CJ2413" i="64"/>
  <c r="CJ2427" i="64" s="1"/>
  <c r="CJ1771" i="64"/>
  <c r="CJ1798" i="64" s="1"/>
  <c r="CJ1839" i="64"/>
  <c r="CJ1862" i="64" s="1"/>
  <c r="CJ1807" i="64"/>
  <c r="CJ1830" i="64" s="1"/>
  <c r="CJ1353" i="64"/>
  <c r="CJ1380" i="64" s="1"/>
  <c r="CJ1871" i="64"/>
  <c r="CJ1896" i="64" s="1"/>
  <c r="CJ1317" i="64"/>
  <c r="CJ1344" i="64" s="1"/>
  <c r="CJ1905" i="64"/>
  <c r="CJ1930" i="64" s="1"/>
  <c r="CJ1247" i="64"/>
  <c r="CJ1274" i="64" s="1"/>
  <c r="CJ1282" i="64"/>
  <c r="CJ1309" i="64" s="1"/>
  <c r="CJ1223" i="64"/>
  <c r="CJ1129" i="64"/>
  <c r="CJ1144" i="64" s="1"/>
  <c r="CJ977" i="64"/>
  <c r="CJ992" i="64" s="1"/>
  <c r="CJ864" i="64"/>
  <c r="CJ879" i="64" s="1"/>
  <c r="CJ1586" i="64"/>
  <c r="CJ1601" i="64" s="1"/>
  <c r="CJ588" i="64"/>
  <c r="CJ601" i="64" s="1"/>
  <c r="CJ1153" i="64"/>
  <c r="CJ1166" i="64" s="1"/>
  <c r="CJ487" i="64"/>
  <c r="CJ1001" i="64"/>
  <c r="CJ539" i="64"/>
  <c r="CJ888" i="64"/>
  <c r="CJ901" i="64" s="1"/>
  <c r="CJ1610" i="64"/>
  <c r="CJ1625" i="64" s="1"/>
  <c r="CJ564" i="64"/>
  <c r="CJ515" i="64"/>
  <c r="CB1555" i="64"/>
  <c r="CB1577" i="64" s="1"/>
  <c r="CB2361" i="64"/>
  <c r="CB2378" i="64" s="1"/>
  <c r="CB2310" i="64"/>
  <c r="CB2327" i="64" s="1"/>
  <c r="CB2335" i="64"/>
  <c r="CB2352" i="64" s="1"/>
  <c r="CB2284" i="64"/>
  <c r="CB2301" i="64" s="1"/>
  <c r="CB1532" i="64"/>
  <c r="CB1546" i="64" s="1"/>
  <c r="CB1500" i="64"/>
  <c r="CB1523" i="64" s="1"/>
  <c r="CB1684" i="64"/>
  <c r="CB1697" i="64" s="1"/>
  <c r="CB1389" i="64"/>
  <c r="CB1424" i="64" s="1"/>
  <c r="CB1478" i="64"/>
  <c r="CB1491" i="64" s="1"/>
  <c r="CB1433" i="64"/>
  <c r="CB1468" i="64" s="1"/>
  <c r="CB2413" i="64"/>
  <c r="CB2427" i="64" s="1"/>
  <c r="CB1771" i="64"/>
  <c r="CB1798" i="64" s="1"/>
  <c r="CB1839" i="64"/>
  <c r="CB1862" i="64" s="1"/>
  <c r="CB1807" i="64"/>
  <c r="CB1830" i="64" s="1"/>
  <c r="CB1353" i="64"/>
  <c r="CB1380" i="64" s="1"/>
  <c r="CB1871" i="64"/>
  <c r="CB1896" i="64" s="1"/>
  <c r="CB1282" i="64"/>
  <c r="CB1309" i="64" s="1"/>
  <c r="CB1905" i="64"/>
  <c r="CB1930" i="64" s="1"/>
  <c r="CB1317" i="64"/>
  <c r="CB1344" i="64" s="1"/>
  <c r="CB1247" i="64"/>
  <c r="CB1274" i="64" s="1"/>
  <c r="CB1223" i="64"/>
  <c r="CB1129" i="64"/>
  <c r="CB1144" i="64" s="1"/>
  <c r="CB1153" i="64"/>
  <c r="CB1166" i="64" s="1"/>
  <c r="CB977" i="64"/>
  <c r="CB992" i="64" s="1"/>
  <c r="CB864" i="64"/>
  <c r="CB879" i="64" s="1"/>
  <c r="CB1001" i="64"/>
  <c r="CB1586" i="64"/>
  <c r="CB1601" i="64" s="1"/>
  <c r="CB588" i="64"/>
  <c r="CB601" i="64" s="1"/>
  <c r="CB487" i="64"/>
  <c r="CB564" i="64"/>
  <c r="CB539" i="64"/>
  <c r="CB1610" i="64"/>
  <c r="CB1625" i="64" s="1"/>
  <c r="CB515" i="64"/>
  <c r="CB888" i="64"/>
  <c r="CB901" i="64" s="1"/>
  <c r="BT1555" i="64"/>
  <c r="BT1577" i="64" s="1"/>
  <c r="BT2361" i="64"/>
  <c r="BT2378" i="64" s="1"/>
  <c r="BT2310" i="64"/>
  <c r="BT2327" i="64" s="1"/>
  <c r="BT2335" i="64"/>
  <c r="BT2352" i="64" s="1"/>
  <c r="BT1500" i="64"/>
  <c r="BT1523" i="64" s="1"/>
  <c r="BT2284" i="64"/>
  <c r="BT2301" i="64" s="1"/>
  <c r="BT1684" i="64"/>
  <c r="BT1697" i="64" s="1"/>
  <c r="BT1532" i="64"/>
  <c r="BT1546" i="64" s="1"/>
  <c r="BT1389" i="64"/>
  <c r="BT1424" i="64" s="1"/>
  <c r="BT1478" i="64"/>
  <c r="BT1491" i="64" s="1"/>
  <c r="BT1771" i="64"/>
  <c r="BT1798" i="64" s="1"/>
  <c r="BT2413" i="64"/>
  <c r="BT2427" i="64" s="1"/>
  <c r="BT1839" i="64"/>
  <c r="BT1862" i="64" s="1"/>
  <c r="BT1433" i="64"/>
  <c r="BT1468" i="64" s="1"/>
  <c r="BT1353" i="64"/>
  <c r="BT1380" i="64" s="1"/>
  <c r="BT1317" i="64"/>
  <c r="BT1344" i="64" s="1"/>
  <c r="BT1282" i="64"/>
  <c r="BT1309" i="64" s="1"/>
  <c r="BT1871" i="64"/>
  <c r="BT1896" i="64" s="1"/>
  <c r="BT1807" i="64"/>
  <c r="BT1830" i="64" s="1"/>
  <c r="BT1905" i="64"/>
  <c r="BT1930" i="64" s="1"/>
  <c r="BT1247" i="64"/>
  <c r="BT1274" i="64" s="1"/>
  <c r="BT1153" i="64"/>
  <c r="BT1166" i="64" s="1"/>
  <c r="BT1129" i="64"/>
  <c r="BT1144" i="64" s="1"/>
  <c r="BT1223" i="64"/>
  <c r="BT1001" i="64"/>
  <c r="BT977" i="64"/>
  <c r="BT992" i="64" s="1"/>
  <c r="BT864" i="64"/>
  <c r="BT879" i="64" s="1"/>
  <c r="BT1586" i="64"/>
  <c r="BT1601" i="64" s="1"/>
  <c r="BT588" i="64"/>
  <c r="BT601" i="64" s="1"/>
  <c r="BT487" i="64"/>
  <c r="BT888" i="64"/>
  <c r="BT901" i="64" s="1"/>
  <c r="BT539" i="64"/>
  <c r="BT1610" i="64"/>
  <c r="BT1625" i="64" s="1"/>
  <c r="BT564" i="64"/>
  <c r="BT515" i="64"/>
  <c r="BL1555" i="64"/>
  <c r="BL1577" i="64" s="1"/>
  <c r="BL2361" i="64"/>
  <c r="BL2378" i="64" s="1"/>
  <c r="BL2310" i="64"/>
  <c r="BL2327" i="64" s="1"/>
  <c r="BL2335" i="64"/>
  <c r="BL2352" i="64" s="1"/>
  <c r="BL1500" i="64"/>
  <c r="BL1523" i="64" s="1"/>
  <c r="BL2284" i="64"/>
  <c r="BL2301" i="64" s="1"/>
  <c r="BL1532" i="64"/>
  <c r="BL1546" i="64" s="1"/>
  <c r="BL1684" i="64"/>
  <c r="BL1697" i="64" s="1"/>
  <c r="BL1478" i="64"/>
  <c r="BL1491" i="64" s="1"/>
  <c r="BL1389" i="64"/>
  <c r="BL1424" i="64" s="1"/>
  <c r="BL2413" i="64"/>
  <c r="BL2427" i="64" s="1"/>
  <c r="BL1433" i="64"/>
  <c r="BL1468" i="64" s="1"/>
  <c r="BL1771" i="64"/>
  <c r="BL1798" i="64" s="1"/>
  <c r="BL1839" i="64"/>
  <c r="BL1862" i="64" s="1"/>
  <c r="BL1807" i="64"/>
  <c r="BL1830" i="64" s="1"/>
  <c r="BL1353" i="64"/>
  <c r="BL1380" i="64" s="1"/>
  <c r="BL1871" i="64"/>
  <c r="BL1896" i="64" s="1"/>
  <c r="BL1317" i="64"/>
  <c r="BL1344" i="64" s="1"/>
  <c r="BL1905" i="64"/>
  <c r="BL1930" i="64" s="1"/>
  <c r="BL1282" i="64"/>
  <c r="BL1309" i="64" s="1"/>
  <c r="BL1247" i="64"/>
  <c r="BL1274" i="64" s="1"/>
  <c r="BL1153" i="64"/>
  <c r="BL1166" i="64" s="1"/>
  <c r="BL1129" i="64"/>
  <c r="BL1144" i="64" s="1"/>
  <c r="BL1223" i="64"/>
  <c r="BL977" i="64"/>
  <c r="BL992" i="64" s="1"/>
  <c r="BL864" i="64"/>
  <c r="BL879" i="64" s="1"/>
  <c r="BL1586" i="64"/>
  <c r="BL1601" i="64" s="1"/>
  <c r="BL588" i="64"/>
  <c r="BL601" i="64" s="1"/>
  <c r="BL1001" i="64"/>
  <c r="BL487" i="64"/>
  <c r="BL564" i="64"/>
  <c r="BL539" i="64"/>
  <c r="BL1610" i="64"/>
  <c r="BL1625" i="64" s="1"/>
  <c r="BL888" i="64"/>
  <c r="BL901" i="64" s="1"/>
  <c r="BL515" i="64"/>
  <c r="BD1555" i="64"/>
  <c r="BD1577" i="64" s="1"/>
  <c r="BD2361" i="64"/>
  <c r="BD2378" i="64" s="1"/>
  <c r="BD2310" i="64"/>
  <c r="BD2327" i="64" s="1"/>
  <c r="BD2335" i="64"/>
  <c r="BD2352" i="64" s="1"/>
  <c r="BD1500" i="64"/>
  <c r="BD1523" i="64" s="1"/>
  <c r="BD2284" i="64"/>
  <c r="BD2301" i="64" s="1"/>
  <c r="BD1532" i="64"/>
  <c r="BD1546" i="64" s="1"/>
  <c r="BD1684" i="64"/>
  <c r="BD1697" i="64" s="1"/>
  <c r="BD1389" i="64"/>
  <c r="BD1424" i="64" s="1"/>
  <c r="BD1478" i="64"/>
  <c r="BD1491" i="64" s="1"/>
  <c r="BD1433" i="64"/>
  <c r="BD1468" i="64" s="1"/>
  <c r="BD2413" i="64"/>
  <c r="BD2427" i="64" s="1"/>
  <c r="BD1771" i="64"/>
  <c r="BD1798" i="64" s="1"/>
  <c r="BD1839" i="64"/>
  <c r="BD1862" i="64" s="1"/>
  <c r="BD1807" i="64"/>
  <c r="BD1830" i="64" s="1"/>
  <c r="BD1353" i="64"/>
  <c r="BD1380" i="64" s="1"/>
  <c r="BD1871" i="64"/>
  <c r="BD1896" i="64" s="1"/>
  <c r="BD1282" i="64"/>
  <c r="BD1309" i="64" s="1"/>
  <c r="BD1905" i="64"/>
  <c r="BD1930" i="64" s="1"/>
  <c r="BD1247" i="64"/>
  <c r="BD1274" i="64" s="1"/>
  <c r="BD1317" i="64"/>
  <c r="BD1344" i="64" s="1"/>
  <c r="BD1223" i="64"/>
  <c r="BD1129" i="64"/>
  <c r="BD1144" i="64" s="1"/>
  <c r="BD977" i="64"/>
  <c r="BD992" i="64" s="1"/>
  <c r="BD864" i="64"/>
  <c r="BD879" i="64" s="1"/>
  <c r="BD1153" i="64"/>
  <c r="BD1166" i="64" s="1"/>
  <c r="BD1001" i="64"/>
  <c r="BD1586" i="64"/>
  <c r="BD1601" i="64" s="1"/>
  <c r="BD588" i="64"/>
  <c r="BD601" i="64" s="1"/>
  <c r="BD487" i="64"/>
  <c r="BD539" i="64"/>
  <c r="BD1610" i="64"/>
  <c r="BD1625" i="64" s="1"/>
  <c r="BD564" i="64"/>
  <c r="BD515" i="64"/>
  <c r="AV1555" i="64"/>
  <c r="AV1577" i="64" s="1"/>
  <c r="AV2361" i="64"/>
  <c r="AV2378" i="64" s="1"/>
  <c r="AV2310" i="64"/>
  <c r="AV2327" i="64" s="1"/>
  <c r="AV2335" i="64"/>
  <c r="AV2352" i="64" s="1"/>
  <c r="AV2284" i="64"/>
  <c r="AV2301" i="64" s="1"/>
  <c r="AV1532" i="64"/>
  <c r="AV1546" i="64" s="1"/>
  <c r="AV1500" i="64"/>
  <c r="AV1523" i="64" s="1"/>
  <c r="AV1684" i="64"/>
  <c r="AV1697" i="64" s="1"/>
  <c r="AV1478" i="64"/>
  <c r="AV1491" i="64" s="1"/>
  <c r="AV1389" i="64"/>
  <c r="AV1424" i="64" s="1"/>
  <c r="AV1433" i="64"/>
  <c r="AV1468" i="64" s="1"/>
  <c r="AV1771" i="64"/>
  <c r="AV1798" i="64" s="1"/>
  <c r="AV2413" i="64"/>
  <c r="AV2427" i="64" s="1"/>
  <c r="AV1839" i="64"/>
  <c r="AV1862" i="64" s="1"/>
  <c r="AV1353" i="64"/>
  <c r="AV1380" i="64" s="1"/>
  <c r="AV1807" i="64"/>
  <c r="AV1830" i="64" s="1"/>
  <c r="AV1871" i="64"/>
  <c r="AV1896" i="64" s="1"/>
  <c r="AV1317" i="64"/>
  <c r="AV1344" i="64" s="1"/>
  <c r="AV1905" i="64"/>
  <c r="AV1930" i="64" s="1"/>
  <c r="AV1247" i="64"/>
  <c r="AV1274" i="64" s="1"/>
  <c r="AV1223" i="64"/>
  <c r="AV1282" i="64"/>
  <c r="AV1309" i="64" s="1"/>
  <c r="AV1129" i="64"/>
  <c r="AV1144" i="64" s="1"/>
  <c r="AV1153" i="64"/>
  <c r="AV1166" i="64" s="1"/>
  <c r="AV1001" i="64"/>
  <c r="AV977" i="64"/>
  <c r="AV992" i="64" s="1"/>
  <c r="AV864" i="64"/>
  <c r="AV879" i="64" s="1"/>
  <c r="AV1586" i="64"/>
  <c r="AV1601" i="64" s="1"/>
  <c r="AV588" i="64"/>
  <c r="AV601" i="64" s="1"/>
  <c r="AV487" i="64"/>
  <c r="AV888" i="64"/>
  <c r="AV901" i="64" s="1"/>
  <c r="AV564" i="64"/>
  <c r="AV539" i="64"/>
  <c r="AV1610" i="64"/>
  <c r="AV1625" i="64" s="1"/>
  <c r="AV515" i="64"/>
  <c r="AN1555" i="64"/>
  <c r="AN1577" i="64" s="1"/>
  <c r="AN2361" i="64"/>
  <c r="AN2378" i="64" s="1"/>
  <c r="AN2310" i="64"/>
  <c r="AN2327" i="64" s="1"/>
  <c r="AN2335" i="64"/>
  <c r="AN2352" i="64" s="1"/>
  <c r="AN1532" i="64"/>
  <c r="AN1546" i="64" s="1"/>
  <c r="AN1500" i="64"/>
  <c r="AN1523" i="64" s="1"/>
  <c r="AN2284" i="64"/>
  <c r="AN2301" i="64" s="1"/>
  <c r="AN1684" i="64"/>
  <c r="AN1697" i="64" s="1"/>
  <c r="AN1478" i="64"/>
  <c r="AN1491" i="64" s="1"/>
  <c r="AN1389" i="64"/>
  <c r="AN1424" i="64" s="1"/>
  <c r="AN1771" i="64"/>
  <c r="AN1798" i="64" s="1"/>
  <c r="AN1433" i="64"/>
  <c r="AN1468" i="64" s="1"/>
  <c r="AN1839" i="64"/>
  <c r="AN1862" i="64" s="1"/>
  <c r="AN2413" i="64"/>
  <c r="AN2427" i="64" s="1"/>
  <c r="AN1807" i="64"/>
  <c r="AN1830" i="64" s="1"/>
  <c r="AN1353" i="64"/>
  <c r="AN1380" i="64" s="1"/>
  <c r="AN1871" i="64"/>
  <c r="AN1896" i="64" s="1"/>
  <c r="AN1905" i="64"/>
  <c r="AN1930" i="64" s="1"/>
  <c r="AN1282" i="64"/>
  <c r="AN1309" i="64" s="1"/>
  <c r="AN1317" i="64"/>
  <c r="AN1344" i="64" s="1"/>
  <c r="AN1247" i="64"/>
  <c r="AN1274" i="64" s="1"/>
  <c r="AN1153" i="64"/>
  <c r="AN1166" i="64" s="1"/>
  <c r="AN1129" i="64"/>
  <c r="AN1144" i="64" s="1"/>
  <c r="AN1223" i="64"/>
  <c r="AN1001" i="64"/>
  <c r="AN977" i="64"/>
  <c r="AN992" i="64" s="1"/>
  <c r="AN864" i="64"/>
  <c r="AN879" i="64" s="1"/>
  <c r="AN1586" i="64"/>
  <c r="AN1601" i="64" s="1"/>
  <c r="AN588" i="64"/>
  <c r="AN601" i="64" s="1"/>
  <c r="AN487" i="64"/>
  <c r="AN539" i="64"/>
  <c r="AN1610" i="64"/>
  <c r="AN1625" i="64" s="1"/>
  <c r="AN888" i="64"/>
  <c r="AN901" i="64" s="1"/>
  <c r="AN515" i="64"/>
  <c r="AF1555" i="64"/>
  <c r="AF1577" i="64" s="1"/>
  <c r="AF2361" i="64"/>
  <c r="AF2378" i="64" s="1"/>
  <c r="AF2310" i="64"/>
  <c r="AF2327" i="64" s="1"/>
  <c r="AF2335" i="64"/>
  <c r="AF2352" i="64" s="1"/>
  <c r="AF1500" i="64"/>
  <c r="AF1523" i="64" s="1"/>
  <c r="AF1684" i="64"/>
  <c r="AF1697" i="64" s="1"/>
  <c r="AF2284" i="64"/>
  <c r="AF2301" i="64" s="1"/>
  <c r="AF1532" i="64"/>
  <c r="AF1546" i="64" s="1"/>
  <c r="AF1389" i="64"/>
  <c r="AF1424" i="64" s="1"/>
  <c r="AF1478" i="64"/>
  <c r="AF1491" i="64" s="1"/>
  <c r="AF1433" i="64"/>
  <c r="AF1468" i="64" s="1"/>
  <c r="AF2413" i="64"/>
  <c r="AF2427" i="64" s="1"/>
  <c r="AF1771" i="64"/>
  <c r="AF1798" i="64" s="1"/>
  <c r="AF1839" i="64"/>
  <c r="AF1862" i="64" s="1"/>
  <c r="AF1353" i="64"/>
  <c r="AF1380" i="64" s="1"/>
  <c r="AF1871" i="64"/>
  <c r="AF1896" i="64" s="1"/>
  <c r="AF1317" i="64"/>
  <c r="AF1344" i="64" s="1"/>
  <c r="AF1282" i="64"/>
  <c r="AF1309" i="64" s="1"/>
  <c r="AF1807" i="64"/>
  <c r="AF1830" i="64" s="1"/>
  <c r="AF1905" i="64"/>
  <c r="AF1930" i="64" s="1"/>
  <c r="AF1247" i="64"/>
  <c r="AF1274" i="64" s="1"/>
  <c r="AF1153" i="64"/>
  <c r="AF1166" i="64" s="1"/>
  <c r="AF1129" i="64"/>
  <c r="AF1144" i="64" s="1"/>
  <c r="AF1223" i="64"/>
  <c r="AF977" i="64"/>
  <c r="AF992" i="64" s="1"/>
  <c r="AF864" i="64"/>
  <c r="AF879" i="64" s="1"/>
  <c r="AF1586" i="64"/>
  <c r="AF1601" i="64" s="1"/>
  <c r="AF588" i="64"/>
  <c r="AF601" i="64" s="1"/>
  <c r="AF1001" i="64"/>
  <c r="AF1120" i="64" s="1"/>
  <c r="AF888" i="64"/>
  <c r="AF901" i="64" s="1"/>
  <c r="AF487" i="64"/>
  <c r="AF539" i="64"/>
  <c r="AF1610" i="64"/>
  <c r="AF1625" i="64" s="1"/>
  <c r="AF564" i="64"/>
  <c r="AF515" i="64"/>
  <c r="X1555" i="64"/>
  <c r="X1577" i="64" s="1"/>
  <c r="X2361" i="64"/>
  <c r="X2378" i="64" s="1"/>
  <c r="X2310" i="64"/>
  <c r="X2327" i="64" s="1"/>
  <c r="X2335" i="64"/>
  <c r="X2352" i="64" s="1"/>
  <c r="X2284" i="64"/>
  <c r="X2301" i="64" s="1"/>
  <c r="X1500" i="64"/>
  <c r="X1523" i="64" s="1"/>
  <c r="X1532" i="64"/>
  <c r="X1546" i="64" s="1"/>
  <c r="X1684" i="64"/>
  <c r="X1697" i="64" s="1"/>
  <c r="X1478" i="64"/>
  <c r="X1491" i="64" s="1"/>
  <c r="X1389" i="64"/>
  <c r="X1424" i="64" s="1"/>
  <c r="X2413" i="64"/>
  <c r="X2427" i="64" s="1"/>
  <c r="X1771" i="64"/>
  <c r="X1798" i="64" s="1"/>
  <c r="X1433" i="64"/>
  <c r="X1468" i="64" s="1"/>
  <c r="X1839" i="64"/>
  <c r="X1862" i="64" s="1"/>
  <c r="X1807" i="64"/>
  <c r="X1830" i="64" s="1"/>
  <c r="X1353" i="64"/>
  <c r="X1380" i="64" s="1"/>
  <c r="X1871" i="64"/>
  <c r="X1896" i="64" s="1"/>
  <c r="X1905" i="64"/>
  <c r="X1930" i="64" s="1"/>
  <c r="X1247" i="64"/>
  <c r="X1274" i="64" s="1"/>
  <c r="X1317" i="64"/>
  <c r="X1344" i="64" s="1"/>
  <c r="X1282" i="64"/>
  <c r="X1309" i="64" s="1"/>
  <c r="X1223" i="64"/>
  <c r="X1129" i="64"/>
  <c r="X1144" i="64" s="1"/>
  <c r="X1153" i="64"/>
  <c r="X1166" i="64" s="1"/>
  <c r="X977" i="64"/>
  <c r="X992" i="64" s="1"/>
  <c r="X864" i="64"/>
  <c r="X879" i="64" s="1"/>
  <c r="X1001" i="64"/>
  <c r="X1586" i="64"/>
  <c r="X1601" i="64" s="1"/>
  <c r="X588" i="64"/>
  <c r="X601" i="64" s="1"/>
  <c r="X487" i="64"/>
  <c r="X564" i="64"/>
  <c r="X539" i="64"/>
  <c r="X888" i="64"/>
  <c r="X901" i="64" s="1"/>
  <c r="X1610" i="64"/>
  <c r="X1625" i="64" s="1"/>
  <c r="X515"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S455" i="64"/>
  <c r="BE455" i="64"/>
  <c r="CD455" i="64"/>
  <c r="AG458" i="64"/>
  <c r="AU458" i="64"/>
  <c r="BH458" i="64"/>
  <c r="BT458" i="64"/>
  <c r="Y459" i="64"/>
  <c r="AM459" i="64"/>
  <c r="AZ459" i="64"/>
  <c r="BL459" i="64"/>
  <c r="BZ459" i="64"/>
  <c r="CK459" i="64"/>
  <c r="AP1609" i="64"/>
  <c r="BC1609" i="64"/>
  <c r="BO1609" i="64"/>
  <c r="CC1609" i="64"/>
  <c r="AB1610" i="64"/>
  <c r="AB1625" i="64" s="1"/>
  <c r="BG1610" i="64"/>
  <c r="BG1625" i="64" s="1"/>
  <c r="BW1613" i="64"/>
  <c r="BO1614" i="64"/>
  <c r="AW486" i="64"/>
  <c r="AW506" i="64" s="1"/>
  <c r="AO487" i="64"/>
  <c r="X490" i="64"/>
  <c r="CB491" i="64"/>
  <c r="BB514" i="64"/>
  <c r="BB529" i="64" s="1"/>
  <c r="AT515" i="64"/>
  <c r="BG538" i="64"/>
  <c r="AY539" i="64"/>
  <c r="AP542" i="64"/>
  <c r="AH543" i="64"/>
  <c r="AN564" i="64"/>
  <c r="BT567" i="64"/>
  <c r="AQ1590" i="64"/>
  <c r="AQ1605" i="64" s="1"/>
  <c r="AJ863" i="64"/>
  <c r="AJ878" i="64" s="1"/>
  <c r="AP867" i="64"/>
  <c r="V887" i="64"/>
  <c r="V900" i="64" s="1"/>
  <c r="W891" i="64"/>
  <c r="BI591" i="64"/>
  <c r="BI604" i="64" s="1"/>
  <c r="BK1554" i="64"/>
  <c r="BK2309" i="64"/>
  <c r="BK2326" i="64" s="1"/>
  <c r="BK2360" i="64"/>
  <c r="BK2377" i="64" s="1"/>
  <c r="BK2283" i="64"/>
  <c r="BK2300" i="64" s="1"/>
  <c r="BK2334" i="64"/>
  <c r="BK2351" i="64" s="1"/>
  <c r="BK1683" i="64"/>
  <c r="BK1696" i="64" s="1"/>
  <c r="BK1531" i="64"/>
  <c r="BK1545" i="64" s="1"/>
  <c r="BK1499" i="64"/>
  <c r="BK1522" i="64" s="1"/>
  <c r="BK1388" i="64"/>
  <c r="BK1423" i="64" s="1"/>
  <c r="BK2412" i="64"/>
  <c r="BK2426" i="64" s="1"/>
  <c r="BK1477" i="64"/>
  <c r="BK1490" i="64" s="1"/>
  <c r="BK1432" i="64"/>
  <c r="BK1838" i="64"/>
  <c r="BK1861" i="64" s="1"/>
  <c r="BK1806" i="64"/>
  <c r="BK1829" i="64" s="1"/>
  <c r="BK1281" i="64"/>
  <c r="BK1308" i="64" s="1"/>
  <c r="BK1352" i="64"/>
  <c r="BK1379" i="64" s="1"/>
  <c r="BK1770" i="64"/>
  <c r="BK1797" i="64" s="1"/>
  <c r="BK1870" i="64"/>
  <c r="BK1895" i="64" s="1"/>
  <c r="BK1316" i="64"/>
  <c r="BK1343" i="64" s="1"/>
  <c r="BK1904" i="64"/>
  <c r="BK1929" i="64" s="1"/>
  <c r="BK1246" i="64"/>
  <c r="BK1273" i="64" s="1"/>
  <c r="BK1222" i="64"/>
  <c r="BK1237" i="64" s="1"/>
  <c r="BK1152" i="64"/>
  <c r="BK1165" i="64" s="1"/>
  <c r="BK887" i="64"/>
  <c r="BK900" i="64" s="1"/>
  <c r="BK976" i="64"/>
  <c r="BK991" i="64" s="1"/>
  <c r="BK863" i="64"/>
  <c r="BK878" i="64" s="1"/>
  <c r="BK1128" i="64"/>
  <c r="BK1143" i="64" s="1"/>
  <c r="BK1000" i="64"/>
  <c r="BK1585" i="64"/>
  <c r="BK1600" i="64" s="1"/>
  <c r="BK587" i="64"/>
  <c r="BK486" i="64"/>
  <c r="BK506" i="64" s="1"/>
  <c r="BK538" i="64"/>
  <c r="BK563" i="64"/>
  <c r="BK514" i="64"/>
  <c r="BK529" i="64" s="1"/>
  <c r="BS1559" i="64"/>
  <c r="BS2365" i="64"/>
  <c r="BS2314" i="64"/>
  <c r="BS2339" i="64"/>
  <c r="BS1504" i="64"/>
  <c r="BS2288" i="64"/>
  <c r="BS2305" i="64" s="1"/>
  <c r="BS1536" i="64"/>
  <c r="BS1550" i="64" s="1"/>
  <c r="BS1482" i="64"/>
  <c r="BS1495" i="64" s="1"/>
  <c r="BS1688" i="64"/>
  <c r="BS1701" i="64" s="1"/>
  <c r="BS2417" i="64"/>
  <c r="BS2431" i="64" s="1"/>
  <c r="BS1393" i="64"/>
  <c r="BS1428" i="64" s="1"/>
  <c r="BS1437" i="64"/>
  <c r="BS1472" i="64" s="1"/>
  <c r="BS1775" i="64"/>
  <c r="BS1802" i="64" s="1"/>
  <c r="BS1843" i="64"/>
  <c r="BS1866" i="64" s="1"/>
  <c r="BS1357" i="64"/>
  <c r="BS1384" i="64" s="1"/>
  <c r="BS1811" i="64"/>
  <c r="BS1834" i="64" s="1"/>
  <c r="BS1875" i="64"/>
  <c r="BS1900" i="64" s="1"/>
  <c r="BS1909" i="64"/>
  <c r="BS1934" i="64" s="1"/>
  <c r="BS1251" i="64"/>
  <c r="BS1278" i="64" s="1"/>
  <c r="BS1321" i="64"/>
  <c r="BS1348" i="64" s="1"/>
  <c r="BS1286" i="64"/>
  <c r="BS1313" i="64" s="1"/>
  <c r="BS1227" i="64"/>
  <c r="BS1133" i="64"/>
  <c r="BS1157" i="64"/>
  <c r="BS1170" i="64" s="1"/>
  <c r="BS868" i="64"/>
  <c r="BS1590" i="64"/>
  <c r="BS1605" i="64" s="1"/>
  <c r="BS592" i="64"/>
  <c r="BS605" i="64" s="1"/>
  <c r="BS1005" i="64"/>
  <c r="BS1124" i="64" s="1"/>
  <c r="BS491" i="64"/>
  <c r="BS981" i="64"/>
  <c r="BS996" i="64" s="1"/>
  <c r="BS543" i="64"/>
  <c r="BS892" i="64"/>
  <c r="BS905" i="64" s="1"/>
  <c r="BS1614" i="64"/>
  <c r="BS568" i="64"/>
  <c r="BS519" i="64"/>
  <c r="CJ1558" i="64"/>
  <c r="CJ2364" i="64"/>
  <c r="CJ2338" i="64"/>
  <c r="CJ2313" i="64"/>
  <c r="CJ2287" i="64"/>
  <c r="CJ1535" i="64"/>
  <c r="CJ1503" i="64"/>
  <c r="CJ1481" i="64"/>
  <c r="CJ1687" i="64"/>
  <c r="CJ2416" i="64"/>
  <c r="CJ1774" i="64"/>
  <c r="CJ1436" i="64"/>
  <c r="CJ1356" i="64"/>
  <c r="CJ1842" i="64"/>
  <c r="CJ1392" i="64"/>
  <c r="CJ1810" i="64"/>
  <c r="CJ1285" i="64"/>
  <c r="CJ1908" i="64"/>
  <c r="CJ1250" i="64"/>
  <c r="CJ1320" i="64"/>
  <c r="CJ1226" i="64"/>
  <c r="CJ1132" i="64"/>
  <c r="CJ1147" i="64" s="1"/>
  <c r="CJ1004" i="64"/>
  <c r="CJ1123" i="64" s="1"/>
  <c r="CJ1874" i="64"/>
  <c r="CJ1156" i="64"/>
  <c r="CJ1589" i="64"/>
  <c r="CJ591" i="64"/>
  <c r="CJ604" i="64" s="1"/>
  <c r="CJ542" i="64"/>
  <c r="CJ1613" i="64"/>
  <c r="CJ408" i="64"/>
  <c r="CJ518" i="64"/>
  <c r="CJ891" i="64"/>
  <c r="CJ867" i="64"/>
  <c r="AV1558" i="64"/>
  <c r="AV2364" i="64"/>
  <c r="AV2313" i="64"/>
  <c r="AV2338" i="64"/>
  <c r="AV2287" i="64"/>
  <c r="AV1503" i="64"/>
  <c r="AV1481" i="64"/>
  <c r="AV1535" i="64"/>
  <c r="AV2416" i="64"/>
  <c r="AV1687" i="64"/>
  <c r="AV1392" i="64"/>
  <c r="AV1774" i="64"/>
  <c r="AV1436" i="64"/>
  <c r="AV1842" i="64"/>
  <c r="AV1356" i="64"/>
  <c r="AV1285" i="64"/>
  <c r="AV1810" i="64"/>
  <c r="AV1908" i="64"/>
  <c r="AV1320" i="64"/>
  <c r="AV1250" i="64"/>
  <c r="AV1226" i="64"/>
  <c r="AV1132" i="64"/>
  <c r="AV1147" i="64" s="1"/>
  <c r="AV1874" i="64"/>
  <c r="AV1156" i="64"/>
  <c r="AV1004" i="64"/>
  <c r="AV1123" i="64" s="1"/>
  <c r="AV1589" i="64"/>
  <c r="AV591" i="64"/>
  <c r="AV604" i="64" s="1"/>
  <c r="AV542" i="64"/>
  <c r="AV1613" i="64"/>
  <c r="AV567" i="64"/>
  <c r="AV518" i="64"/>
  <c r="AV891" i="64"/>
  <c r="AV867" i="64"/>
  <c r="Y1555" i="64"/>
  <c r="Y1577" i="64" s="1"/>
  <c r="Y2361" i="64"/>
  <c r="Y2378" i="64" s="1"/>
  <c r="Y2335" i="64"/>
  <c r="Y2352" i="64" s="1"/>
  <c r="Y2310" i="64"/>
  <c r="Y2327" i="64" s="1"/>
  <c r="Y2284" i="64"/>
  <c r="Y2301" i="64" s="1"/>
  <c r="Y1532" i="64"/>
  <c r="Y1546" i="64" s="1"/>
  <c r="Y1500" i="64"/>
  <c r="Y1523" i="64" s="1"/>
  <c r="Y1478" i="64"/>
  <c r="Y1491" i="64" s="1"/>
  <c r="Y1684" i="64"/>
  <c r="Y1697" i="64" s="1"/>
  <c r="Y2413" i="64"/>
  <c r="Y2427" i="64" s="1"/>
  <c r="Y1771" i="64"/>
  <c r="Y1798" i="64" s="1"/>
  <c r="Y1389" i="64"/>
  <c r="Y1424" i="64" s="1"/>
  <c r="Y1433" i="64"/>
  <c r="Y1468" i="64" s="1"/>
  <c r="Y1839" i="64"/>
  <c r="Y1862" i="64" s="1"/>
  <c r="Y1807" i="64"/>
  <c r="Y1830" i="64" s="1"/>
  <c r="Y1353" i="64"/>
  <c r="Y1380" i="64" s="1"/>
  <c r="Y1905" i="64"/>
  <c r="Y1930" i="64" s="1"/>
  <c r="Y1247" i="64"/>
  <c r="Y1274" i="64" s="1"/>
  <c r="Y1317" i="64"/>
  <c r="Y1344" i="64" s="1"/>
  <c r="Y1282" i="64"/>
  <c r="Y1309" i="64" s="1"/>
  <c r="Y1871" i="64"/>
  <c r="Y1896" i="64" s="1"/>
  <c r="Y1223" i="64"/>
  <c r="Y1129" i="64"/>
  <c r="Y1144" i="64" s="1"/>
  <c r="Y1153" i="64"/>
  <c r="Y1166" i="64" s="1"/>
  <c r="Y1001" i="64"/>
  <c r="Y977" i="64"/>
  <c r="Y992" i="64" s="1"/>
  <c r="Y1586" i="64"/>
  <c r="Y1601" i="64" s="1"/>
  <c r="Y588" i="64"/>
  <c r="Y601" i="64" s="1"/>
  <c r="Y564" i="64"/>
  <c r="Y864" i="64"/>
  <c r="Y879" i="64" s="1"/>
  <c r="Y539" i="64"/>
  <c r="Y888" i="64"/>
  <c r="Y901" i="64" s="1"/>
  <c r="Y1610" i="64"/>
  <c r="Y1625" i="64" s="1"/>
  <c r="Y515" i="64"/>
  <c r="CG1554" i="64"/>
  <c r="CG2334" i="64"/>
  <c r="CG2351" i="64" s="1"/>
  <c r="CG2360" i="64"/>
  <c r="CG2377" i="64" s="1"/>
  <c r="CG2309" i="64"/>
  <c r="CG2326" i="64" s="1"/>
  <c r="CG1531" i="64"/>
  <c r="CG1545" i="64" s="1"/>
  <c r="CG2283" i="64"/>
  <c r="CG2300" i="64" s="1"/>
  <c r="CG1499" i="64"/>
  <c r="CG1522" i="64" s="1"/>
  <c r="CG1477" i="64"/>
  <c r="CG1490" i="64" s="1"/>
  <c r="CG1683" i="64"/>
  <c r="CG1696" i="64" s="1"/>
  <c r="CG1432" i="64"/>
  <c r="CG2412" i="64"/>
  <c r="CG2426" i="64" s="1"/>
  <c r="CG1388" i="64"/>
  <c r="CG1423" i="64" s="1"/>
  <c r="CG1806" i="64"/>
  <c r="CG1829" i="64" s="1"/>
  <c r="CG1770" i="64"/>
  <c r="CG1797" i="64" s="1"/>
  <c r="CG1838" i="64"/>
  <c r="CG1861" i="64" s="1"/>
  <c r="CG1281" i="64"/>
  <c r="CG1308" i="64" s="1"/>
  <c r="CG1246" i="64"/>
  <c r="CG1273" i="64" s="1"/>
  <c r="CG1870" i="64"/>
  <c r="CG1895" i="64" s="1"/>
  <c r="CG1152" i="64"/>
  <c r="CG1165" i="64" s="1"/>
  <c r="CG1352" i="64"/>
  <c r="CG1379" i="64" s="1"/>
  <c r="CG1316" i="64"/>
  <c r="CG1343" i="64" s="1"/>
  <c r="CG1222" i="64"/>
  <c r="CG1237" i="64" s="1"/>
  <c r="CG1904" i="64"/>
  <c r="CG1929" i="64" s="1"/>
  <c r="CG887" i="64"/>
  <c r="CG900" i="64" s="1"/>
  <c r="CG1000" i="64"/>
  <c r="CG976" i="64"/>
  <c r="CG991" i="64" s="1"/>
  <c r="CG863" i="64"/>
  <c r="CG878" i="64" s="1"/>
  <c r="CG514" i="64"/>
  <c r="CG529" i="64" s="1"/>
  <c r="CG563" i="64"/>
  <c r="CG486" i="64"/>
  <c r="CG506" i="64" s="1"/>
  <c r="CG1128" i="64"/>
  <c r="CG1143" i="64" s="1"/>
  <c r="CG538" i="64"/>
  <c r="CG1609" i="64"/>
  <c r="BY1554" i="64"/>
  <c r="BY2334" i="64"/>
  <c r="BY2351" i="64" s="1"/>
  <c r="BY2309" i="64"/>
  <c r="BY2326" i="64" s="1"/>
  <c r="BY2360" i="64"/>
  <c r="BY2377" i="64" s="1"/>
  <c r="BY2283" i="64"/>
  <c r="BY2300" i="64" s="1"/>
  <c r="BY1531" i="64"/>
  <c r="BY1545" i="64" s="1"/>
  <c r="BY1477" i="64"/>
  <c r="BY1490" i="64" s="1"/>
  <c r="BY1499" i="64"/>
  <c r="BY1522" i="64" s="1"/>
  <c r="BY1683" i="64"/>
  <c r="BY1696" i="64" s="1"/>
  <c r="BY1432" i="64"/>
  <c r="BY2412" i="64"/>
  <c r="BY2426" i="64" s="1"/>
  <c r="BY1806" i="64"/>
  <c r="BY1829" i="64" s="1"/>
  <c r="BY1838" i="64"/>
  <c r="BY1861" i="64" s="1"/>
  <c r="BY1388" i="64"/>
  <c r="BY1423" i="64" s="1"/>
  <c r="BY1770" i="64"/>
  <c r="BY1797" i="64" s="1"/>
  <c r="BY1281" i="64"/>
  <c r="BY1308" i="64" s="1"/>
  <c r="BY1352" i="64"/>
  <c r="BY1379" i="64" s="1"/>
  <c r="BY1246" i="64"/>
  <c r="BY1273" i="64" s="1"/>
  <c r="BY1316" i="64"/>
  <c r="BY1343" i="64" s="1"/>
  <c r="BY1870" i="64"/>
  <c r="BY1895" i="64" s="1"/>
  <c r="BY1152" i="64"/>
  <c r="BY1165" i="64" s="1"/>
  <c r="BY1222" i="64"/>
  <c r="BY1237" i="64" s="1"/>
  <c r="BY1904" i="64"/>
  <c r="BY1929" i="64" s="1"/>
  <c r="BY1000" i="64"/>
  <c r="BY887" i="64"/>
  <c r="BY900" i="64" s="1"/>
  <c r="BY1128" i="64"/>
  <c r="BY1143" i="64" s="1"/>
  <c r="BY976" i="64"/>
  <c r="BY991" i="64" s="1"/>
  <c r="BY863" i="64"/>
  <c r="BY878" i="64" s="1"/>
  <c r="BY514" i="64"/>
  <c r="BY529" i="64" s="1"/>
  <c r="BY587" i="64"/>
  <c r="BY1585" i="64"/>
  <c r="BY1600" i="64" s="1"/>
  <c r="BY486" i="64"/>
  <c r="BY506" i="64" s="1"/>
  <c r="BY538" i="64"/>
  <c r="BY563" i="64"/>
  <c r="BY1609" i="64"/>
  <c r="BQ1554" i="64"/>
  <c r="BQ2334" i="64"/>
  <c r="BQ2351" i="64" s="1"/>
  <c r="BQ2360" i="64"/>
  <c r="BQ2377" i="64" s="1"/>
  <c r="BQ1531" i="64"/>
  <c r="BQ1545" i="64" s="1"/>
  <c r="BQ2283" i="64"/>
  <c r="BQ2300" i="64" s="1"/>
  <c r="BQ1499" i="64"/>
  <c r="BQ1522" i="64" s="1"/>
  <c r="BQ1477" i="64"/>
  <c r="BQ1490" i="64" s="1"/>
  <c r="BQ2309" i="64"/>
  <c r="BQ2326" i="64" s="1"/>
  <c r="BQ1683" i="64"/>
  <c r="BQ1696" i="64" s="1"/>
  <c r="BQ1432" i="64"/>
  <c r="BQ2412" i="64"/>
  <c r="BQ2426" i="64" s="1"/>
  <c r="BQ1388" i="64"/>
  <c r="BQ1423" i="64" s="1"/>
  <c r="BQ1806" i="64"/>
  <c r="BQ1829" i="64" s="1"/>
  <c r="BQ1770" i="64"/>
  <c r="BQ1797" i="64" s="1"/>
  <c r="BQ1838" i="64"/>
  <c r="BQ1861" i="64" s="1"/>
  <c r="BQ1281" i="64"/>
  <c r="BQ1308" i="64" s="1"/>
  <c r="BQ1316" i="64"/>
  <c r="BQ1343" i="64" s="1"/>
  <c r="BQ1246" i="64"/>
  <c r="BQ1273" i="64" s="1"/>
  <c r="BQ1352" i="64"/>
  <c r="BQ1379" i="64" s="1"/>
  <c r="BQ1870" i="64"/>
  <c r="BQ1895" i="64" s="1"/>
  <c r="BQ1152" i="64"/>
  <c r="BQ1165" i="64" s="1"/>
  <c r="BQ1904" i="64"/>
  <c r="BQ1929" i="64" s="1"/>
  <c r="BQ1000" i="64"/>
  <c r="BQ1128" i="64"/>
  <c r="BQ1143" i="64" s="1"/>
  <c r="BQ887" i="64"/>
  <c r="BQ900" i="64" s="1"/>
  <c r="BQ976" i="64"/>
  <c r="BQ991" i="64" s="1"/>
  <c r="BQ863" i="64"/>
  <c r="BQ878" i="64" s="1"/>
  <c r="BQ514" i="64"/>
  <c r="BQ529" i="64" s="1"/>
  <c r="BQ563" i="64"/>
  <c r="BQ486" i="64"/>
  <c r="BQ506" i="64" s="1"/>
  <c r="BQ587" i="64"/>
  <c r="BQ538" i="64"/>
  <c r="BQ1609" i="64"/>
  <c r="BI1554" i="64"/>
  <c r="BI2334" i="64"/>
  <c r="BI2351" i="64" s="1"/>
  <c r="BI2360" i="64"/>
  <c r="BI2377" i="64" s="1"/>
  <c r="BI2309" i="64"/>
  <c r="BI2326" i="64" s="1"/>
  <c r="BI1531" i="64"/>
  <c r="BI1545" i="64" s="1"/>
  <c r="BI2283" i="64"/>
  <c r="BI2300" i="64" s="1"/>
  <c r="BI1499" i="64"/>
  <c r="BI1522" i="64" s="1"/>
  <c r="BI1477" i="64"/>
  <c r="BI1490" i="64" s="1"/>
  <c r="BI1683" i="64"/>
  <c r="BI1696" i="64" s="1"/>
  <c r="BI1432" i="64"/>
  <c r="BI2412" i="64"/>
  <c r="BI2426" i="64" s="1"/>
  <c r="BI1806" i="64"/>
  <c r="BI1829" i="64" s="1"/>
  <c r="BI1388" i="64"/>
  <c r="BI1423" i="64" s="1"/>
  <c r="BI1838" i="64"/>
  <c r="BI1861" i="64" s="1"/>
  <c r="BI1281" i="64"/>
  <c r="BI1308" i="64" s="1"/>
  <c r="BI1246" i="64"/>
  <c r="BI1273" i="64" s="1"/>
  <c r="BI1770" i="64"/>
  <c r="BI1797" i="64" s="1"/>
  <c r="BI1870" i="64"/>
  <c r="BI1895" i="64" s="1"/>
  <c r="BI1352" i="64"/>
  <c r="BI1379" i="64" s="1"/>
  <c r="BI1152" i="64"/>
  <c r="BI1165" i="64" s="1"/>
  <c r="BI1316" i="64"/>
  <c r="BI1343" i="64" s="1"/>
  <c r="BI1904" i="64"/>
  <c r="BI1929" i="64" s="1"/>
  <c r="BI1222" i="64"/>
  <c r="BI1237" i="64" s="1"/>
  <c r="BI887" i="64"/>
  <c r="BI900" i="64" s="1"/>
  <c r="BI976" i="64"/>
  <c r="BI991" i="64" s="1"/>
  <c r="BI1128" i="64"/>
  <c r="BI1143" i="64" s="1"/>
  <c r="BI1000" i="64"/>
  <c r="BI863" i="64"/>
  <c r="BI878" i="64" s="1"/>
  <c r="BI587" i="64"/>
  <c r="BI563" i="64"/>
  <c r="BI514" i="64"/>
  <c r="BI529" i="64" s="1"/>
  <c r="BI1585" i="64"/>
  <c r="BI1600" i="64" s="1"/>
  <c r="BI486" i="64"/>
  <c r="BI506" i="64" s="1"/>
  <c r="BI538" i="64"/>
  <c r="BI1609" i="64"/>
  <c r="BA1554" i="64"/>
  <c r="BA2360" i="64"/>
  <c r="BA2377" i="64" s="1"/>
  <c r="BA2334" i="64"/>
  <c r="BA2351" i="64" s="1"/>
  <c r="BA2309" i="64"/>
  <c r="BA2326" i="64" s="1"/>
  <c r="BA1531" i="64"/>
  <c r="BA1545" i="64" s="1"/>
  <c r="BA2283" i="64"/>
  <c r="BA2300" i="64" s="1"/>
  <c r="BA1477" i="64"/>
  <c r="BA1490" i="64" s="1"/>
  <c r="BA1499" i="64"/>
  <c r="BA1522" i="64" s="1"/>
  <c r="BA1683" i="64"/>
  <c r="BA1696" i="64" s="1"/>
  <c r="BA1432" i="64"/>
  <c r="BA2412" i="64"/>
  <c r="BA2426" i="64" s="1"/>
  <c r="BA1388" i="64"/>
  <c r="BA1423" i="64" s="1"/>
  <c r="BA1806" i="64"/>
  <c r="BA1829" i="64" s="1"/>
  <c r="BA1770" i="64"/>
  <c r="BA1797" i="64" s="1"/>
  <c r="BA1281" i="64"/>
  <c r="BA1308" i="64" s="1"/>
  <c r="BA1246" i="64"/>
  <c r="BA1273" i="64" s="1"/>
  <c r="BA1838" i="64"/>
  <c r="BA1861" i="64" s="1"/>
  <c r="BA1316" i="64"/>
  <c r="BA1343" i="64" s="1"/>
  <c r="BA1870" i="64"/>
  <c r="BA1895" i="64" s="1"/>
  <c r="BA1152" i="64"/>
  <c r="BA1165" i="64" s="1"/>
  <c r="BA1352" i="64"/>
  <c r="BA1379" i="64" s="1"/>
  <c r="BA1222" i="64"/>
  <c r="BA1237" i="64" s="1"/>
  <c r="BA1904" i="64"/>
  <c r="BA1929" i="64" s="1"/>
  <c r="BA1128" i="64"/>
  <c r="BA1143" i="64" s="1"/>
  <c r="BA887" i="64"/>
  <c r="BA900" i="64" s="1"/>
  <c r="BA1000" i="64"/>
  <c r="BA976" i="64"/>
  <c r="BA991" i="64" s="1"/>
  <c r="BA863" i="64"/>
  <c r="BA878" i="64" s="1"/>
  <c r="BA514" i="64"/>
  <c r="BA529" i="64" s="1"/>
  <c r="BA587" i="64"/>
  <c r="BA486" i="64"/>
  <c r="BA506" i="64" s="1"/>
  <c r="BA538" i="64"/>
  <c r="BA563" i="64"/>
  <c r="BA1609" i="64"/>
  <c r="AS1554" i="64"/>
  <c r="AS2334" i="64"/>
  <c r="AS2351" i="64" s="1"/>
  <c r="AS2360" i="64"/>
  <c r="AS2377" i="64" s="1"/>
  <c r="AS2309" i="64"/>
  <c r="AS2326" i="64" s="1"/>
  <c r="AS1531" i="64"/>
  <c r="AS1545" i="64" s="1"/>
  <c r="AS2283" i="64"/>
  <c r="AS2300" i="64" s="1"/>
  <c r="AS1499" i="64"/>
  <c r="AS1522" i="64" s="1"/>
  <c r="AS1477" i="64"/>
  <c r="AS1490" i="64" s="1"/>
  <c r="AS1683" i="64"/>
  <c r="AS1696" i="64" s="1"/>
  <c r="AS1432" i="64"/>
  <c r="AS2412" i="64"/>
  <c r="AS2426" i="64" s="1"/>
  <c r="AS1806" i="64"/>
  <c r="AS1829" i="64" s="1"/>
  <c r="AS1770" i="64"/>
  <c r="AS1797" i="64" s="1"/>
  <c r="AS1388" i="64"/>
  <c r="AS1423" i="64" s="1"/>
  <c r="AS1838" i="64"/>
  <c r="AS1861" i="64" s="1"/>
  <c r="AS1281" i="64"/>
  <c r="AS1308" i="64" s="1"/>
  <c r="AS1352" i="64"/>
  <c r="AS1379" i="64" s="1"/>
  <c r="AS1246" i="64"/>
  <c r="AS1273" i="64" s="1"/>
  <c r="AS1870" i="64"/>
  <c r="AS1895" i="64" s="1"/>
  <c r="AS1152" i="64"/>
  <c r="AS1165" i="64" s="1"/>
  <c r="AS1316" i="64"/>
  <c r="AS1343" i="64" s="1"/>
  <c r="AS1222" i="64"/>
  <c r="AS1237" i="64" s="1"/>
  <c r="AS1904" i="64"/>
  <c r="AS1929" i="64" s="1"/>
  <c r="AS1128" i="64"/>
  <c r="AS1143" i="64" s="1"/>
  <c r="AS1000" i="64"/>
  <c r="AS887" i="64"/>
  <c r="AS900" i="64" s="1"/>
  <c r="AS976" i="64"/>
  <c r="AS991" i="64" s="1"/>
  <c r="AS863" i="64"/>
  <c r="AS878" i="64" s="1"/>
  <c r="AS514" i="64"/>
  <c r="AS529" i="64" s="1"/>
  <c r="AS1585" i="64"/>
  <c r="AS1600" i="64" s="1"/>
  <c r="AS486" i="64"/>
  <c r="AS506" i="64" s="1"/>
  <c r="AS563" i="64"/>
  <c r="AS538" i="64"/>
  <c r="AS587" i="64"/>
  <c r="AS1609" i="64"/>
  <c r="AK1554" i="64"/>
  <c r="AK2334" i="64"/>
  <c r="AK2351" i="64" s="1"/>
  <c r="AK2360" i="64"/>
  <c r="AK2377" i="64" s="1"/>
  <c r="AK2309" i="64"/>
  <c r="AK2326" i="64" s="1"/>
  <c r="AK1531" i="64"/>
  <c r="AK1545" i="64" s="1"/>
  <c r="AK1477" i="64"/>
  <c r="AK1490" i="64" s="1"/>
  <c r="AK2283" i="64"/>
  <c r="AK2300" i="64" s="1"/>
  <c r="AK1683" i="64"/>
  <c r="AK1696" i="64" s="1"/>
  <c r="AK1499" i="64"/>
  <c r="AK1522" i="64" s="1"/>
  <c r="AK1432" i="64"/>
  <c r="AK2412" i="64"/>
  <c r="AK2426" i="64" s="1"/>
  <c r="AK1806" i="64"/>
  <c r="AK1829" i="64" s="1"/>
  <c r="AK1388" i="64"/>
  <c r="AK1423" i="64" s="1"/>
  <c r="AK1838" i="64"/>
  <c r="AK1861" i="64" s="1"/>
  <c r="AK1281" i="64"/>
  <c r="AK1308" i="64" s="1"/>
  <c r="AK1246" i="64"/>
  <c r="AK1273" i="64" s="1"/>
  <c r="AK1352" i="64"/>
  <c r="AK1379" i="64" s="1"/>
  <c r="AK1870" i="64"/>
  <c r="AK1895" i="64" s="1"/>
  <c r="AK1770" i="64"/>
  <c r="AK1797" i="64" s="1"/>
  <c r="AK1316" i="64"/>
  <c r="AK1343" i="64" s="1"/>
  <c r="AK1152" i="64"/>
  <c r="AK1165" i="64" s="1"/>
  <c r="AK1904" i="64"/>
  <c r="AK1929" i="64" s="1"/>
  <c r="AK1000" i="64"/>
  <c r="AK1222" i="64"/>
  <c r="AK1237" i="64" s="1"/>
  <c r="AK887" i="64"/>
  <c r="AK900" i="64" s="1"/>
  <c r="AK1128" i="64"/>
  <c r="AK1143" i="64" s="1"/>
  <c r="AK976" i="64"/>
  <c r="AK991" i="64" s="1"/>
  <c r="AK863" i="64"/>
  <c r="AK878" i="64" s="1"/>
  <c r="AK514" i="64"/>
  <c r="AK529" i="64" s="1"/>
  <c r="AK587" i="64"/>
  <c r="AK563" i="64"/>
  <c r="AK486" i="64"/>
  <c r="AK506" i="64" s="1"/>
  <c r="AK538" i="64"/>
  <c r="AK1609" i="64"/>
  <c r="AC1554" i="64"/>
  <c r="AC2360" i="64"/>
  <c r="AC2377" i="64" s="1"/>
  <c r="AC2334" i="64"/>
  <c r="AC2351" i="64" s="1"/>
  <c r="AC2309" i="64"/>
  <c r="AC2326" i="64" s="1"/>
  <c r="AC1531" i="64"/>
  <c r="AC1545" i="64" s="1"/>
  <c r="AC2283" i="64"/>
  <c r="AC2300" i="64" s="1"/>
  <c r="AC1477" i="64"/>
  <c r="AC1490" i="64" s="1"/>
  <c r="AC1499" i="64"/>
  <c r="AC1522" i="64" s="1"/>
  <c r="AC1683" i="64"/>
  <c r="AC1696" i="64" s="1"/>
  <c r="AC1432" i="64"/>
  <c r="AC1388" i="64"/>
  <c r="AC1423" i="64" s="1"/>
  <c r="AC2412" i="64"/>
  <c r="AC2426" i="64" s="1"/>
  <c r="AC1806" i="64"/>
  <c r="AC1829" i="64" s="1"/>
  <c r="AC1770" i="64"/>
  <c r="AC1797" i="64" s="1"/>
  <c r="AC1281" i="64"/>
  <c r="AC1308" i="64" s="1"/>
  <c r="AC1246" i="64"/>
  <c r="AC1273" i="64" s="1"/>
  <c r="AC1316" i="64"/>
  <c r="AC1343" i="64" s="1"/>
  <c r="AC1870" i="64"/>
  <c r="AC1895" i="64" s="1"/>
  <c r="AC1352" i="64"/>
  <c r="AC1379" i="64" s="1"/>
  <c r="AC1152" i="64"/>
  <c r="AC1165" i="64" s="1"/>
  <c r="AC1838" i="64"/>
  <c r="AC1861" i="64" s="1"/>
  <c r="AC1904" i="64"/>
  <c r="AC1929" i="64" s="1"/>
  <c r="AC1222" i="64"/>
  <c r="AC1237" i="64" s="1"/>
  <c r="AC1128" i="64"/>
  <c r="AC1143" i="64" s="1"/>
  <c r="AC887" i="64"/>
  <c r="AC900" i="64" s="1"/>
  <c r="AC976" i="64"/>
  <c r="AC991" i="64" s="1"/>
  <c r="AC1000" i="64"/>
  <c r="AC863" i="64"/>
  <c r="AC878" i="64" s="1"/>
  <c r="AC563" i="64"/>
  <c r="AC514" i="64"/>
  <c r="AC529" i="64" s="1"/>
  <c r="AC1585" i="64"/>
  <c r="AC1600" i="64" s="1"/>
  <c r="AC486" i="64"/>
  <c r="AC506" i="64" s="1"/>
  <c r="AC587" i="64"/>
  <c r="AC538" i="64"/>
  <c r="AC1609" i="64"/>
  <c r="U1554" i="64"/>
  <c r="U2334" i="64"/>
  <c r="U2351" i="64" s="1"/>
  <c r="U2360" i="64"/>
  <c r="U2377" i="64" s="1"/>
  <c r="U1531" i="64"/>
  <c r="U1545" i="64" s="1"/>
  <c r="U2283" i="64"/>
  <c r="U2300" i="64" s="1"/>
  <c r="U2309" i="64"/>
  <c r="U2326" i="64" s="1"/>
  <c r="U1499" i="64"/>
  <c r="U1522" i="64" s="1"/>
  <c r="U1477" i="64"/>
  <c r="U1490" i="64" s="1"/>
  <c r="U1683" i="64"/>
  <c r="U1696" i="64" s="1"/>
  <c r="U1432" i="64"/>
  <c r="U1806" i="64"/>
  <c r="U1829" i="64" s="1"/>
  <c r="U2412" i="64"/>
  <c r="U2426" i="64" s="1"/>
  <c r="U1388" i="64"/>
  <c r="U1423" i="64" s="1"/>
  <c r="U1770" i="64"/>
  <c r="U1797" i="64" s="1"/>
  <c r="U1838" i="64"/>
  <c r="U1861" i="64" s="1"/>
  <c r="U1246" i="64"/>
  <c r="U1273" i="64" s="1"/>
  <c r="U1870" i="64"/>
  <c r="U1895" i="64" s="1"/>
  <c r="U1152" i="64"/>
  <c r="U1165" i="64" s="1"/>
  <c r="U1352" i="64"/>
  <c r="U1379" i="64" s="1"/>
  <c r="U1316" i="64"/>
  <c r="U1343" i="64" s="1"/>
  <c r="U1281" i="64"/>
  <c r="U1308" i="64" s="1"/>
  <c r="U1222" i="64"/>
  <c r="U1237" i="64" s="1"/>
  <c r="U887" i="64"/>
  <c r="U900" i="64" s="1"/>
  <c r="U1000" i="64"/>
  <c r="U1904" i="64"/>
  <c r="U1929" i="64" s="1"/>
  <c r="U976" i="64"/>
  <c r="U991" i="64" s="1"/>
  <c r="U863" i="64"/>
  <c r="U878" i="64" s="1"/>
  <c r="U514" i="64"/>
  <c r="U529" i="64" s="1"/>
  <c r="U1128" i="64"/>
  <c r="U1143" i="64" s="1"/>
  <c r="U486" i="64"/>
  <c r="U506" i="64" s="1"/>
  <c r="U538" i="64"/>
  <c r="U563" i="64"/>
  <c r="U1609" i="64"/>
  <c r="CG2365" i="64"/>
  <c r="CG2339" i="64"/>
  <c r="CG1559" i="64"/>
  <c r="CG2314" i="64"/>
  <c r="CG1536" i="64"/>
  <c r="CG1550" i="64" s="1"/>
  <c r="CG1504" i="64"/>
  <c r="CG2288" i="64"/>
  <c r="CG2305" i="64" s="1"/>
  <c r="CG1688" i="64"/>
  <c r="CG1701" i="64" s="1"/>
  <c r="CG1482" i="64"/>
  <c r="CG1495" i="64" s="1"/>
  <c r="CG2417" i="64"/>
  <c r="CG2431" i="64" s="1"/>
  <c r="CG1437" i="64"/>
  <c r="CG1472" i="64" s="1"/>
  <c r="CG1811" i="64"/>
  <c r="CG1834" i="64" s="1"/>
  <c r="CG1843" i="64"/>
  <c r="CG1866" i="64" s="1"/>
  <c r="CG1393" i="64"/>
  <c r="CG1428" i="64" s="1"/>
  <c r="CG1775" i="64"/>
  <c r="CG1802" i="64" s="1"/>
  <c r="CG1357" i="64"/>
  <c r="CG1384" i="64" s="1"/>
  <c r="CG1321" i="64"/>
  <c r="CG1348" i="64" s="1"/>
  <c r="CG1286" i="64"/>
  <c r="CG1313" i="64" s="1"/>
  <c r="CG1875" i="64"/>
  <c r="CG1900" i="64" s="1"/>
  <c r="CG1157" i="64"/>
  <c r="CG1170" i="64" s="1"/>
  <c r="CG1005" i="64"/>
  <c r="CG1909" i="64"/>
  <c r="CG1934" i="64" s="1"/>
  <c r="CG1133" i="64"/>
  <c r="CG1251" i="64"/>
  <c r="CG1278" i="64" s="1"/>
  <c r="CG1227" i="64"/>
  <c r="CG568" i="64"/>
  <c r="CG543" i="64"/>
  <c r="CG981" i="64"/>
  <c r="CG996" i="64" s="1"/>
  <c r="CG868" i="64"/>
  <c r="CG1590" i="64"/>
  <c r="CG1605" i="64" s="1"/>
  <c r="CG491" i="64"/>
  <c r="CG592" i="64"/>
  <c r="CG605" i="64" s="1"/>
  <c r="CG459" i="64"/>
  <c r="CG892" i="64"/>
  <c r="CG905" i="64" s="1"/>
  <c r="CG1614" i="64"/>
  <c r="CG409" i="64"/>
  <c r="CG419" i="64" s="1"/>
  <c r="BY2365" i="64"/>
  <c r="BY2339" i="64"/>
  <c r="BY1559" i="64"/>
  <c r="BY2314" i="64"/>
  <c r="BY1536" i="64"/>
  <c r="BY1550" i="64" s="1"/>
  <c r="BY1504" i="64"/>
  <c r="BY2288" i="64"/>
  <c r="BY2305" i="64" s="1"/>
  <c r="BY1482" i="64"/>
  <c r="BY1495" i="64" s="1"/>
  <c r="BY2417" i="64"/>
  <c r="BY2431" i="64" s="1"/>
  <c r="BY1688" i="64"/>
  <c r="BY1701" i="64" s="1"/>
  <c r="BY1437" i="64"/>
  <c r="BY1472" i="64" s="1"/>
  <c r="BY1393" i="64"/>
  <c r="BY1428" i="64" s="1"/>
  <c r="BY1843" i="64"/>
  <c r="BY1866" i="64" s="1"/>
  <c r="BY1811" i="64"/>
  <c r="BY1834" i="64" s="1"/>
  <c r="BY1775" i="64"/>
  <c r="BY1802" i="64" s="1"/>
  <c r="BY1321" i="64"/>
  <c r="BY1348" i="64" s="1"/>
  <c r="BY1286" i="64"/>
  <c r="BY1313" i="64" s="1"/>
  <c r="BY1357" i="64"/>
  <c r="BY1384" i="64" s="1"/>
  <c r="BY1875" i="64"/>
  <c r="BY1900" i="64" s="1"/>
  <c r="BY1157" i="64"/>
  <c r="BY1170" i="64" s="1"/>
  <c r="BY1005" i="64"/>
  <c r="BY1227" i="64"/>
  <c r="BY1133" i="64"/>
  <c r="BY1909" i="64"/>
  <c r="BY1934" i="64" s="1"/>
  <c r="BY1251" i="64"/>
  <c r="BY1278" i="64" s="1"/>
  <c r="BY568" i="64"/>
  <c r="BY981" i="64"/>
  <c r="BY996" i="64" s="1"/>
  <c r="BY543" i="64"/>
  <c r="BY868" i="64"/>
  <c r="BY892" i="64"/>
  <c r="BY905" i="64" s="1"/>
  <c r="BY491" i="64"/>
  <c r="BY459" i="64"/>
  <c r="BY592" i="64"/>
  <c r="BY605" i="64" s="1"/>
  <c r="BY1590" i="64"/>
  <c r="BY1605" i="64" s="1"/>
  <c r="BY1614" i="64"/>
  <c r="BQ2365" i="64"/>
  <c r="BQ2339" i="64"/>
  <c r="BQ1559" i="64"/>
  <c r="BQ2314" i="64"/>
  <c r="BQ1536" i="64"/>
  <c r="BQ1550" i="64" s="1"/>
  <c r="BQ1504" i="64"/>
  <c r="BQ2288" i="64"/>
  <c r="BQ2305" i="64" s="1"/>
  <c r="BQ1688" i="64"/>
  <c r="BQ1701" i="64" s="1"/>
  <c r="BQ1482" i="64"/>
  <c r="BQ1495" i="64" s="1"/>
  <c r="BQ2417" i="64"/>
  <c r="BQ2431" i="64" s="1"/>
  <c r="BQ1437" i="64"/>
  <c r="BQ1472" i="64" s="1"/>
  <c r="BQ1811" i="64"/>
  <c r="BQ1834" i="64" s="1"/>
  <c r="BQ1393" i="64"/>
  <c r="BQ1428" i="64" s="1"/>
  <c r="BQ1775" i="64"/>
  <c r="BQ1802" i="64" s="1"/>
  <c r="BQ1843" i="64"/>
  <c r="BQ1866" i="64" s="1"/>
  <c r="BQ1321" i="64"/>
  <c r="BQ1348" i="64" s="1"/>
  <c r="BQ1357" i="64"/>
  <c r="BQ1384" i="64" s="1"/>
  <c r="BQ1286" i="64"/>
  <c r="BQ1313" i="64" s="1"/>
  <c r="BQ1875" i="64"/>
  <c r="BQ1900" i="64" s="1"/>
  <c r="BQ1157" i="64"/>
  <c r="BQ1170" i="64" s="1"/>
  <c r="BQ1251" i="64"/>
  <c r="BQ1278" i="64" s="1"/>
  <c r="BQ1909" i="64"/>
  <c r="BQ1934" i="64" s="1"/>
  <c r="BQ1005" i="64"/>
  <c r="BQ1227" i="64"/>
  <c r="BQ1133" i="64"/>
  <c r="BQ981" i="64"/>
  <c r="BQ996" i="64" s="1"/>
  <c r="BQ568" i="64"/>
  <c r="BQ543" i="64"/>
  <c r="BQ868" i="64"/>
  <c r="BQ1590" i="64"/>
  <c r="BQ1605" i="64" s="1"/>
  <c r="BQ491" i="64"/>
  <c r="BQ892" i="64"/>
  <c r="BQ905" i="64" s="1"/>
  <c r="BQ459" i="64"/>
  <c r="BQ592" i="64"/>
  <c r="BQ605" i="64" s="1"/>
  <c r="BQ1614" i="64"/>
  <c r="BI2365" i="64"/>
  <c r="BI2339" i="64"/>
  <c r="BI1559" i="64"/>
  <c r="BI2314" i="64"/>
  <c r="BI1536" i="64"/>
  <c r="BI1550" i="64" s="1"/>
  <c r="BI1504" i="64"/>
  <c r="BI2288" i="64"/>
  <c r="BI2305" i="64" s="1"/>
  <c r="BI1482" i="64"/>
  <c r="BI1495" i="64" s="1"/>
  <c r="BI1393" i="64"/>
  <c r="BI1428" i="64" s="1"/>
  <c r="BI1811" i="64"/>
  <c r="BI1834" i="64" s="1"/>
  <c r="BI1437" i="64"/>
  <c r="BI1472" i="64" s="1"/>
  <c r="BI1843" i="64"/>
  <c r="BI1866" i="64" s="1"/>
  <c r="BI2417" i="64"/>
  <c r="BI2431" i="64" s="1"/>
  <c r="BI1775" i="64"/>
  <c r="BI1802" i="64" s="1"/>
  <c r="BI1321" i="64"/>
  <c r="BI1348" i="64" s="1"/>
  <c r="BI1688" i="64"/>
  <c r="BI1701" i="64" s="1"/>
  <c r="BI1286" i="64"/>
  <c r="BI1313" i="64" s="1"/>
  <c r="BI1875" i="64"/>
  <c r="BI1900" i="64" s="1"/>
  <c r="BI1157" i="64"/>
  <c r="BI1170" i="64" s="1"/>
  <c r="BI1357" i="64"/>
  <c r="BI1384" i="64" s="1"/>
  <c r="BI1005" i="64"/>
  <c r="BI1251" i="64"/>
  <c r="BI1278" i="64" s="1"/>
  <c r="BI1227" i="64"/>
  <c r="BI1909" i="64"/>
  <c r="BI1934" i="64" s="1"/>
  <c r="BI1133" i="64"/>
  <c r="BI568" i="64"/>
  <c r="BI543" i="64"/>
  <c r="BI868" i="64"/>
  <c r="BI981" i="64"/>
  <c r="BI996" i="64" s="1"/>
  <c r="BI491" i="64"/>
  <c r="BI459" i="64"/>
  <c r="BI1590" i="64"/>
  <c r="BI1605" i="64" s="1"/>
  <c r="BI1614" i="64"/>
  <c r="BI592" i="64"/>
  <c r="BI605" i="64" s="1"/>
  <c r="BI892" i="64"/>
  <c r="BI905" i="64" s="1"/>
  <c r="BA2365" i="64"/>
  <c r="BA2339" i="64"/>
  <c r="BA1559" i="64"/>
  <c r="BA2314" i="64"/>
  <c r="BA1536" i="64"/>
  <c r="BA1550" i="64" s="1"/>
  <c r="BA1504" i="64"/>
  <c r="BA2288" i="64"/>
  <c r="BA2305" i="64" s="1"/>
  <c r="BA2417" i="64"/>
  <c r="BA2431" i="64" s="1"/>
  <c r="BA1482" i="64"/>
  <c r="BA1495" i="64" s="1"/>
  <c r="BA1688" i="64"/>
  <c r="BA1701" i="64" s="1"/>
  <c r="BA1437" i="64"/>
  <c r="BA1472" i="64" s="1"/>
  <c r="BA1843" i="64"/>
  <c r="BA1866" i="64" s="1"/>
  <c r="BA1811" i="64"/>
  <c r="BA1834" i="64" s="1"/>
  <c r="BA1393" i="64"/>
  <c r="BA1428" i="64" s="1"/>
  <c r="BA1775" i="64"/>
  <c r="BA1802" i="64" s="1"/>
  <c r="BA1321" i="64"/>
  <c r="BA1348" i="64" s="1"/>
  <c r="BA1357" i="64"/>
  <c r="BA1384" i="64" s="1"/>
  <c r="BA1286" i="64"/>
  <c r="BA1313" i="64" s="1"/>
  <c r="BA1875" i="64"/>
  <c r="BA1900" i="64" s="1"/>
  <c r="BA1157" i="64"/>
  <c r="BA1170" i="64" s="1"/>
  <c r="BA1005" i="64"/>
  <c r="BA1124" i="64" s="1"/>
  <c r="BA1251" i="64"/>
  <c r="BA1278" i="64" s="1"/>
  <c r="BA1909" i="64"/>
  <c r="BA1934" i="64" s="1"/>
  <c r="BA1133" i="64"/>
  <c r="BA568" i="64"/>
  <c r="BA1227" i="64"/>
  <c r="BA543" i="64"/>
  <c r="BA981" i="64"/>
  <c r="BA996" i="64" s="1"/>
  <c r="BA868" i="64"/>
  <c r="BA892" i="64"/>
  <c r="BA905" i="64" s="1"/>
  <c r="BA1590" i="64"/>
  <c r="BA1605" i="64" s="1"/>
  <c r="BA491" i="64"/>
  <c r="BA459" i="64"/>
  <c r="BA1614" i="64"/>
  <c r="AS2365" i="64"/>
  <c r="AS2339" i="64"/>
  <c r="AS1559" i="64"/>
  <c r="AS2314" i="64"/>
  <c r="AS1536" i="64"/>
  <c r="AS1550" i="64" s="1"/>
  <c r="AS1504" i="64"/>
  <c r="AS2288" i="64"/>
  <c r="AS2305" i="64" s="1"/>
  <c r="AS1688" i="64"/>
  <c r="AS1701" i="64" s="1"/>
  <c r="AS1482" i="64"/>
  <c r="AS1495" i="64" s="1"/>
  <c r="AS1393" i="64"/>
  <c r="AS1428" i="64" s="1"/>
  <c r="AS2417" i="64"/>
  <c r="AS2431" i="64" s="1"/>
  <c r="AS1437" i="64"/>
  <c r="AS1472" i="64" s="1"/>
  <c r="AS1811" i="64"/>
  <c r="AS1834" i="64" s="1"/>
  <c r="AS1775" i="64"/>
  <c r="AS1802" i="64" s="1"/>
  <c r="AS1357" i="64"/>
  <c r="AS1384" i="64" s="1"/>
  <c r="AS1321" i="64"/>
  <c r="AS1348" i="64" s="1"/>
  <c r="AS1286" i="64"/>
  <c r="AS1313" i="64" s="1"/>
  <c r="AS1843" i="64"/>
  <c r="AS1866" i="64" s="1"/>
  <c r="AS1875" i="64"/>
  <c r="AS1900" i="64" s="1"/>
  <c r="AS1157" i="64"/>
  <c r="AS1170" i="64" s="1"/>
  <c r="AS1005" i="64"/>
  <c r="AS1251" i="64"/>
  <c r="AS1278" i="64" s="1"/>
  <c r="AS1227" i="64"/>
  <c r="AS1133" i="64"/>
  <c r="AS1909" i="64"/>
  <c r="AS1934" i="64" s="1"/>
  <c r="AS568" i="64"/>
  <c r="AS981" i="64"/>
  <c r="AS996" i="64" s="1"/>
  <c r="AS868" i="64"/>
  <c r="AS592" i="64"/>
  <c r="AS605" i="64" s="1"/>
  <c r="AS491" i="64"/>
  <c r="AS459" i="64"/>
  <c r="AS892" i="64"/>
  <c r="AS905" i="64" s="1"/>
  <c r="AS1590" i="64"/>
  <c r="AS1605" i="64" s="1"/>
  <c r="AS543" i="64"/>
  <c r="AS1614" i="64"/>
  <c r="AK2365" i="64"/>
  <c r="AK2339" i="64"/>
  <c r="AK1559" i="64"/>
  <c r="AK2314" i="64"/>
  <c r="AK1536" i="64"/>
  <c r="AK1550" i="64" s="1"/>
  <c r="AK2288" i="64"/>
  <c r="AK2305" i="64" s="1"/>
  <c r="AK1504" i="64"/>
  <c r="AK1482" i="64"/>
  <c r="AK1495" i="64" s="1"/>
  <c r="AK2417" i="64"/>
  <c r="AK2431" i="64" s="1"/>
  <c r="AK1688" i="64"/>
  <c r="AK1701" i="64" s="1"/>
  <c r="AK1811" i="64"/>
  <c r="AK1834" i="64" s="1"/>
  <c r="AK1393" i="64"/>
  <c r="AK1428" i="64" s="1"/>
  <c r="AK1843" i="64"/>
  <c r="AK1866" i="64" s="1"/>
  <c r="AK1437" i="64"/>
  <c r="AK1472" i="64" s="1"/>
  <c r="AK1775" i="64"/>
  <c r="AK1802" i="64" s="1"/>
  <c r="AK1321" i="64"/>
  <c r="AK1348" i="64" s="1"/>
  <c r="AK1286" i="64"/>
  <c r="AK1313" i="64" s="1"/>
  <c r="AK1357" i="64"/>
  <c r="AK1384" i="64" s="1"/>
  <c r="AK1875" i="64"/>
  <c r="AK1900" i="64" s="1"/>
  <c r="AK1157" i="64"/>
  <c r="AK1170" i="64" s="1"/>
  <c r="AK1909" i="64"/>
  <c r="AK1934" i="64" s="1"/>
  <c r="AK1005" i="64"/>
  <c r="AK1227" i="64"/>
  <c r="AK1251" i="64"/>
  <c r="AK1278" i="64" s="1"/>
  <c r="AK1133" i="64"/>
  <c r="AK981" i="64"/>
  <c r="AK996" i="64" s="1"/>
  <c r="AK568" i="64"/>
  <c r="AK868" i="64"/>
  <c r="AK592" i="64"/>
  <c r="AK605" i="64" s="1"/>
  <c r="AK1590" i="64"/>
  <c r="AK1605" i="64" s="1"/>
  <c r="AK491" i="64"/>
  <c r="AK459" i="64"/>
  <c r="AK543" i="64"/>
  <c r="AK1614" i="64"/>
  <c r="AC2365" i="64"/>
  <c r="AC2339" i="64"/>
  <c r="AC1559" i="64"/>
  <c r="AC2314" i="64"/>
  <c r="AC1536" i="64"/>
  <c r="AC1550" i="64" s="1"/>
  <c r="AC1504" i="64"/>
  <c r="AC2288" i="64"/>
  <c r="AC2305" i="64" s="1"/>
  <c r="AC2417" i="64"/>
  <c r="AC2431" i="64" s="1"/>
  <c r="AC1688" i="64"/>
  <c r="AC1701" i="64" s="1"/>
  <c r="AC1482" i="64"/>
  <c r="AC1495" i="64" s="1"/>
  <c r="AC1393" i="64"/>
  <c r="AC1428" i="64" s="1"/>
  <c r="AC1437" i="64"/>
  <c r="AC1472" i="64" s="1"/>
  <c r="AC1811" i="64"/>
  <c r="AC1834" i="64" s="1"/>
  <c r="AC1775" i="64"/>
  <c r="AC1802" i="64" s="1"/>
  <c r="AC1321" i="64"/>
  <c r="AC1348" i="64" s="1"/>
  <c r="AC1357" i="64"/>
  <c r="AC1384" i="64" s="1"/>
  <c r="AC1843" i="64"/>
  <c r="AC1866" i="64" s="1"/>
  <c r="AC1286" i="64"/>
  <c r="AC1313" i="64" s="1"/>
  <c r="AC1875" i="64"/>
  <c r="AC1900" i="64" s="1"/>
  <c r="AC1157" i="64"/>
  <c r="AC1170" i="64" s="1"/>
  <c r="AC1005" i="64"/>
  <c r="AC1227" i="64"/>
  <c r="AC1909" i="64"/>
  <c r="AC1934" i="64" s="1"/>
  <c r="AC1251" i="64"/>
  <c r="AC1278" i="64" s="1"/>
  <c r="AC1133" i="64"/>
  <c r="AC568" i="64"/>
  <c r="AC868" i="64"/>
  <c r="AC592" i="64"/>
  <c r="AC605" i="64" s="1"/>
  <c r="AC892" i="64"/>
  <c r="AC905" i="64" s="1"/>
  <c r="AC491" i="64"/>
  <c r="AC459" i="64"/>
  <c r="AC543" i="64"/>
  <c r="AC981" i="64"/>
  <c r="AC996" i="64" s="1"/>
  <c r="AC1590" i="64"/>
  <c r="AC1605" i="64" s="1"/>
  <c r="AC1614" i="64"/>
  <c r="U2365" i="64"/>
  <c r="U2339" i="64"/>
  <c r="U1559" i="64"/>
  <c r="U2314" i="64"/>
  <c r="U1536" i="64"/>
  <c r="U1550" i="64" s="1"/>
  <c r="U2288" i="64"/>
  <c r="U2305" i="64" s="1"/>
  <c r="U1504" i="64"/>
  <c r="U1482" i="64"/>
  <c r="U1495" i="64" s="1"/>
  <c r="U1688" i="64"/>
  <c r="U1701" i="64" s="1"/>
  <c r="U2417" i="64"/>
  <c r="U2431" i="64" s="1"/>
  <c r="U1437" i="64"/>
  <c r="U1472" i="64" s="1"/>
  <c r="U1811" i="64"/>
  <c r="U1834" i="64" s="1"/>
  <c r="U1393" i="64"/>
  <c r="U1428" i="64" s="1"/>
  <c r="U1775" i="64"/>
  <c r="U1802" i="64" s="1"/>
  <c r="U1357" i="64"/>
  <c r="U1384" i="64" s="1"/>
  <c r="U1321" i="64"/>
  <c r="U1348" i="64" s="1"/>
  <c r="U1286" i="64"/>
  <c r="U1313" i="64" s="1"/>
  <c r="U1843" i="64"/>
  <c r="U1866" i="64" s="1"/>
  <c r="U1875" i="64"/>
  <c r="U1900" i="64" s="1"/>
  <c r="U1157" i="64"/>
  <c r="U1170" i="64" s="1"/>
  <c r="U1005" i="64"/>
  <c r="U1909" i="64"/>
  <c r="U1934" i="64" s="1"/>
  <c r="U1133" i="64"/>
  <c r="U1251" i="64"/>
  <c r="U1278" i="64" s="1"/>
  <c r="U568" i="64"/>
  <c r="U981" i="64"/>
  <c r="U996" i="64" s="1"/>
  <c r="U868" i="64"/>
  <c r="U1227" i="64"/>
  <c r="U1590" i="64"/>
  <c r="U1605" i="64" s="1"/>
  <c r="U491" i="64"/>
  <c r="U592" i="64"/>
  <c r="U605" i="64" s="1"/>
  <c r="U459" i="64"/>
  <c r="U543" i="64"/>
  <c r="U892" i="64"/>
  <c r="U905" i="64" s="1"/>
  <c r="U1614" i="64"/>
  <c r="CH1558" i="64"/>
  <c r="CH2364" i="64"/>
  <c r="CH2338" i="64"/>
  <c r="CH2313" i="64"/>
  <c r="CH1535" i="64"/>
  <c r="CH2287" i="64"/>
  <c r="CH1687" i="64"/>
  <c r="CH1481" i="64"/>
  <c r="CH1392" i="64"/>
  <c r="CH1503" i="64"/>
  <c r="CH2416" i="64"/>
  <c r="CH1436" i="64"/>
  <c r="CH1842" i="64"/>
  <c r="CH1285" i="64"/>
  <c r="CH1356" i="64"/>
  <c r="CH1774" i="64"/>
  <c r="CH1874" i="64"/>
  <c r="CH1908" i="64"/>
  <c r="CH1810" i="64"/>
  <c r="CH1250" i="64"/>
  <c r="CH1156" i="64"/>
  <c r="CH1320" i="64"/>
  <c r="CH1226" i="64"/>
  <c r="CH1132" i="64"/>
  <c r="CH1147" i="64" s="1"/>
  <c r="CH891" i="64"/>
  <c r="CH1004" i="64"/>
  <c r="CH1123" i="64" s="1"/>
  <c r="CH867" i="64"/>
  <c r="CH1589" i="64"/>
  <c r="CH591" i="64"/>
  <c r="CH604" i="64" s="1"/>
  <c r="CH567" i="64"/>
  <c r="CH490" i="64"/>
  <c r="CH542" i="64"/>
  <c r="CH1613" i="64"/>
  <c r="CH408" i="64"/>
  <c r="CH518" i="64"/>
  <c r="BZ1558" i="64"/>
  <c r="BZ2364" i="64"/>
  <c r="BZ2338" i="64"/>
  <c r="BZ2313" i="64"/>
  <c r="BZ1535" i="64"/>
  <c r="BZ2287" i="64"/>
  <c r="BZ1503" i="64"/>
  <c r="BZ1687" i="64"/>
  <c r="BZ1392" i="64"/>
  <c r="BZ1481" i="64"/>
  <c r="BZ2416" i="64"/>
  <c r="BZ1436" i="64"/>
  <c r="BZ1356" i="64"/>
  <c r="BZ1774" i="64"/>
  <c r="BZ1842" i="64"/>
  <c r="BZ1285" i="64"/>
  <c r="BZ1810" i="64"/>
  <c r="BZ1874" i="64"/>
  <c r="BZ1320" i="64"/>
  <c r="BZ1908" i="64"/>
  <c r="BZ1250" i="64"/>
  <c r="BZ1226" i="64"/>
  <c r="BZ1132" i="64"/>
  <c r="BZ1147" i="64" s="1"/>
  <c r="BZ891" i="64"/>
  <c r="BZ1156" i="64"/>
  <c r="BZ867" i="64"/>
  <c r="BZ1589" i="64"/>
  <c r="BZ591" i="64"/>
  <c r="BZ604" i="64" s="1"/>
  <c r="BZ490" i="64"/>
  <c r="BZ1004" i="64"/>
  <c r="BZ1123" i="64" s="1"/>
  <c r="BZ542" i="64"/>
  <c r="BZ1613" i="64"/>
  <c r="BZ567" i="64"/>
  <c r="BZ408" i="64"/>
  <c r="BZ518" i="64"/>
  <c r="BR1558" i="64"/>
  <c r="BR2338" i="64"/>
  <c r="BR2364" i="64"/>
  <c r="BR2313" i="64"/>
  <c r="BR1535" i="64"/>
  <c r="BR2287" i="64"/>
  <c r="BR1687" i="64"/>
  <c r="BR1503" i="64"/>
  <c r="BR1481" i="64"/>
  <c r="BR1392" i="64"/>
  <c r="BR2416" i="64"/>
  <c r="BR1436" i="64"/>
  <c r="BR1842" i="64"/>
  <c r="BR1810" i="64"/>
  <c r="BR1285" i="64"/>
  <c r="BR1774" i="64"/>
  <c r="BR1356" i="64"/>
  <c r="BR1874" i="64"/>
  <c r="BR1908" i="64"/>
  <c r="BR1320" i="64"/>
  <c r="BR1250" i="64"/>
  <c r="BR1226" i="64"/>
  <c r="BR1132" i="64"/>
  <c r="BR1147" i="64" s="1"/>
  <c r="BR1156" i="64"/>
  <c r="BR891" i="64"/>
  <c r="BR1004" i="64"/>
  <c r="BR1123" i="64" s="1"/>
  <c r="BR867" i="64"/>
  <c r="BR1589" i="64"/>
  <c r="BR591" i="64"/>
  <c r="BR604" i="64" s="1"/>
  <c r="BR567" i="64"/>
  <c r="BR490" i="64"/>
  <c r="BR542" i="64"/>
  <c r="BR1613" i="64"/>
  <c r="BR408" i="64"/>
  <c r="BR518" i="64"/>
  <c r="BJ1558" i="64"/>
  <c r="BJ2313" i="64"/>
  <c r="BJ2364" i="64"/>
  <c r="BJ1535" i="64"/>
  <c r="BJ2338" i="64"/>
  <c r="BJ2287" i="64"/>
  <c r="BJ1503" i="64"/>
  <c r="BJ1687" i="64"/>
  <c r="BJ1481" i="64"/>
  <c r="BJ1392" i="64"/>
  <c r="BJ2416" i="64"/>
  <c r="BJ1436" i="64"/>
  <c r="BJ1842" i="64"/>
  <c r="BJ1356" i="64"/>
  <c r="BJ1285" i="64"/>
  <c r="BJ1774" i="64"/>
  <c r="BJ1810" i="64"/>
  <c r="BJ1320" i="64"/>
  <c r="BJ1874" i="64"/>
  <c r="BJ1908" i="64"/>
  <c r="BJ1250" i="64"/>
  <c r="BJ1156" i="64"/>
  <c r="BJ1132" i="64"/>
  <c r="BJ1147" i="64" s="1"/>
  <c r="BJ1226" i="64"/>
  <c r="BJ1004" i="64"/>
  <c r="BJ1123" i="64" s="1"/>
  <c r="BJ891" i="64"/>
  <c r="BJ867" i="64"/>
  <c r="BJ1589" i="64"/>
  <c r="BJ591" i="64"/>
  <c r="BJ604" i="64" s="1"/>
  <c r="BJ490" i="64"/>
  <c r="BJ542" i="64"/>
  <c r="BJ1613" i="64"/>
  <c r="BJ567" i="64"/>
  <c r="BJ518" i="64"/>
  <c r="BB1558" i="64"/>
  <c r="BB2313" i="64"/>
  <c r="BB2364" i="64"/>
  <c r="BB2338" i="64"/>
  <c r="BB1535" i="64"/>
  <c r="BB2287" i="64"/>
  <c r="BB1503" i="64"/>
  <c r="BB1687" i="64"/>
  <c r="BB1392" i="64"/>
  <c r="BB1481" i="64"/>
  <c r="BB2416" i="64"/>
  <c r="BB1436" i="64"/>
  <c r="BB1356" i="64"/>
  <c r="BB1774" i="64"/>
  <c r="BB1810" i="64"/>
  <c r="BB1285" i="64"/>
  <c r="BB1842" i="64"/>
  <c r="BB1874" i="64"/>
  <c r="BB1320" i="64"/>
  <c r="BB1908" i="64"/>
  <c r="BB1250" i="64"/>
  <c r="BB1156" i="64"/>
  <c r="BB1226" i="64"/>
  <c r="BB1132" i="64"/>
  <c r="BB1147" i="64" s="1"/>
  <c r="BB891" i="64"/>
  <c r="BB867" i="64"/>
  <c r="BB1589" i="64"/>
  <c r="BB1004" i="64"/>
  <c r="BB1123" i="64" s="1"/>
  <c r="BB591" i="64"/>
  <c r="BB604" i="64" s="1"/>
  <c r="BB567" i="64"/>
  <c r="BB490" i="64"/>
  <c r="BB542" i="64"/>
  <c r="BB1613" i="64"/>
  <c r="BB518" i="64"/>
  <c r="AT1558" i="64"/>
  <c r="AT2313" i="64"/>
  <c r="AT2364" i="64"/>
  <c r="AT1535" i="64"/>
  <c r="AT2338" i="64"/>
  <c r="AT2287" i="64"/>
  <c r="AT1687" i="64"/>
  <c r="AT1481" i="64"/>
  <c r="AT1392" i="64"/>
  <c r="AT2416" i="64"/>
  <c r="AT1436" i="64"/>
  <c r="AT1503" i="64"/>
  <c r="AT1810" i="64"/>
  <c r="AT1285" i="64"/>
  <c r="AT1356" i="64"/>
  <c r="AT1874" i="64"/>
  <c r="AT1774" i="64"/>
  <c r="AT1908" i="64"/>
  <c r="AT1842" i="64"/>
  <c r="AT1320" i="64"/>
  <c r="AT1250" i="64"/>
  <c r="AT1226" i="64"/>
  <c r="AT1132" i="64"/>
  <c r="AT1147" i="64" s="1"/>
  <c r="AT1156" i="64"/>
  <c r="AT891" i="64"/>
  <c r="AT1004" i="64"/>
  <c r="AT1123" i="64" s="1"/>
  <c r="AT867" i="64"/>
  <c r="AT1589" i="64"/>
  <c r="AT591" i="64"/>
  <c r="AT604" i="64" s="1"/>
  <c r="AT490" i="64"/>
  <c r="AT542" i="64"/>
  <c r="AT1613" i="64"/>
  <c r="AT567" i="64"/>
  <c r="AT518" i="64"/>
  <c r="AL1558" i="64"/>
  <c r="AL2313" i="64"/>
  <c r="AL2364" i="64"/>
  <c r="AL1535" i="64"/>
  <c r="AL2338" i="64"/>
  <c r="AL1503" i="64"/>
  <c r="AL1687" i="64"/>
  <c r="AL1392" i="64"/>
  <c r="AL2287" i="64"/>
  <c r="AL1481" i="64"/>
  <c r="AL2416" i="64"/>
  <c r="AL1436" i="64"/>
  <c r="AL1842" i="64"/>
  <c r="AL1356" i="64"/>
  <c r="AL1774" i="64"/>
  <c r="AL1285" i="64"/>
  <c r="AL1810" i="64"/>
  <c r="AL1320" i="64"/>
  <c r="AL1874" i="64"/>
  <c r="AL1908" i="64"/>
  <c r="AL1250" i="64"/>
  <c r="AL1226" i="64"/>
  <c r="AL1132" i="64"/>
  <c r="AL1147" i="64" s="1"/>
  <c r="AL1156" i="64"/>
  <c r="AL1004" i="64"/>
  <c r="AL1123" i="64" s="1"/>
  <c r="AL891" i="64"/>
  <c r="AL867" i="64"/>
  <c r="AL1589" i="64"/>
  <c r="AL591" i="64"/>
  <c r="AL604" i="64" s="1"/>
  <c r="AL567" i="64"/>
  <c r="AL490" i="64"/>
  <c r="AL542" i="64"/>
  <c r="AL1613" i="64"/>
  <c r="AL518" i="64"/>
  <c r="AD1558" i="64"/>
  <c r="AD2364" i="64"/>
  <c r="AD2313" i="64"/>
  <c r="AD1535" i="64"/>
  <c r="AD2338" i="64"/>
  <c r="AD1503" i="64"/>
  <c r="AD2287" i="64"/>
  <c r="AD1687" i="64"/>
  <c r="AD1481" i="64"/>
  <c r="AD1392" i="64"/>
  <c r="AD2416" i="64"/>
  <c r="AD1436" i="64"/>
  <c r="AD1774" i="64"/>
  <c r="AD1810" i="64"/>
  <c r="AD1285" i="64"/>
  <c r="AD1842" i="64"/>
  <c r="AD1874" i="64"/>
  <c r="AD1320" i="64"/>
  <c r="AD1908" i="64"/>
  <c r="AD1250" i="64"/>
  <c r="AD1356" i="64"/>
  <c r="AD1156" i="64"/>
  <c r="AD1132" i="64"/>
  <c r="AD1147" i="64" s="1"/>
  <c r="AD1226" i="64"/>
  <c r="AD891" i="64"/>
  <c r="AD867" i="64"/>
  <c r="AD1004" i="64"/>
  <c r="AD1123" i="64" s="1"/>
  <c r="AD1589" i="64"/>
  <c r="AD591" i="64"/>
  <c r="AD604" i="64" s="1"/>
  <c r="AD490" i="64"/>
  <c r="AD542" i="64"/>
  <c r="AD1613" i="64"/>
  <c r="AD567" i="64"/>
  <c r="AD518" i="64"/>
  <c r="V1558" i="64"/>
  <c r="V2313" i="64"/>
  <c r="V2364" i="64"/>
  <c r="V1535" i="64"/>
  <c r="V2287" i="64"/>
  <c r="V1503" i="64"/>
  <c r="V2338" i="64"/>
  <c r="V1687" i="64"/>
  <c r="V1392" i="64"/>
  <c r="V1481" i="64"/>
  <c r="V2416" i="64"/>
  <c r="V1436" i="64"/>
  <c r="V1842" i="64"/>
  <c r="V1285" i="64"/>
  <c r="V1774" i="64"/>
  <c r="V1356" i="64"/>
  <c r="V1874" i="64"/>
  <c r="V1908" i="64"/>
  <c r="V1250" i="64"/>
  <c r="V1810" i="64"/>
  <c r="V1156" i="64"/>
  <c r="V1226" i="64"/>
  <c r="V1132" i="64"/>
  <c r="V1147" i="64" s="1"/>
  <c r="V891" i="64"/>
  <c r="V1004" i="64"/>
  <c r="V1123" i="64" s="1"/>
  <c r="V867" i="64"/>
  <c r="V1589" i="64"/>
  <c r="V1320" i="64"/>
  <c r="V591" i="64"/>
  <c r="V604" i="64" s="1"/>
  <c r="V567" i="64"/>
  <c r="V490" i="64"/>
  <c r="V542" i="64"/>
  <c r="V1613" i="64"/>
  <c r="V518" i="64"/>
  <c r="CI1555" i="64"/>
  <c r="CI1577" i="64" s="1"/>
  <c r="CI2361" i="64"/>
  <c r="CI2378" i="64" s="1"/>
  <c r="CI2310" i="64"/>
  <c r="CI2327" i="64" s="1"/>
  <c r="CI1532" i="64"/>
  <c r="CI1546" i="64" s="1"/>
  <c r="CI2335" i="64"/>
  <c r="CI2352" i="64" s="1"/>
  <c r="CI1500" i="64"/>
  <c r="CI1523" i="64" s="1"/>
  <c r="CI1684" i="64"/>
  <c r="CI1697" i="64" s="1"/>
  <c r="CI2284" i="64"/>
  <c r="CI2301" i="64" s="1"/>
  <c r="CI1478" i="64"/>
  <c r="CI1491" i="64" s="1"/>
  <c r="CI1389" i="64"/>
  <c r="CI1424" i="64" s="1"/>
  <c r="CI2413" i="64"/>
  <c r="CI2427" i="64" s="1"/>
  <c r="CI1433" i="64"/>
  <c r="CI1468" i="64" s="1"/>
  <c r="CI1771" i="64"/>
  <c r="CI1798" i="64" s="1"/>
  <c r="CI1282" i="64"/>
  <c r="CI1309" i="64" s="1"/>
  <c r="CI1807" i="64"/>
  <c r="CI1830" i="64" s="1"/>
  <c r="CI1353" i="64"/>
  <c r="CI1380" i="64" s="1"/>
  <c r="CI1871" i="64"/>
  <c r="CI1896" i="64" s="1"/>
  <c r="CI1839" i="64"/>
  <c r="CI1862" i="64" s="1"/>
  <c r="CI1317" i="64"/>
  <c r="CI1344" i="64" s="1"/>
  <c r="CI1905" i="64"/>
  <c r="CI1930" i="64" s="1"/>
  <c r="CI1247" i="64"/>
  <c r="CI1274" i="64" s="1"/>
  <c r="CI1223" i="64"/>
  <c r="CI1129" i="64"/>
  <c r="CI1144" i="64" s="1"/>
  <c r="CI1001" i="64"/>
  <c r="CI888" i="64"/>
  <c r="CI901" i="64" s="1"/>
  <c r="CI977" i="64"/>
  <c r="CI992" i="64" s="1"/>
  <c r="CI864" i="64"/>
  <c r="CI879" i="64" s="1"/>
  <c r="CI1586" i="64"/>
  <c r="CI1601" i="64" s="1"/>
  <c r="CI588" i="64"/>
  <c r="CI601" i="64" s="1"/>
  <c r="CI487" i="64"/>
  <c r="CI539" i="64"/>
  <c r="CI1610" i="64"/>
  <c r="CI1625" i="64" s="1"/>
  <c r="CI1153" i="64"/>
  <c r="CI1166" i="64" s="1"/>
  <c r="CI564" i="64"/>
  <c r="CI515" i="64"/>
  <c r="CA1555" i="64"/>
  <c r="CA1577" i="64" s="1"/>
  <c r="CA2310" i="64"/>
  <c r="CA2327" i="64" s="1"/>
  <c r="CA2361" i="64"/>
  <c r="CA2378" i="64" s="1"/>
  <c r="CA1532" i="64"/>
  <c r="CA1546" i="64" s="1"/>
  <c r="CA2284" i="64"/>
  <c r="CA2301" i="64" s="1"/>
  <c r="CA1684" i="64"/>
  <c r="CA1697" i="64" s="1"/>
  <c r="CA2335" i="64"/>
  <c r="CA2352" i="64" s="1"/>
  <c r="CA1478" i="64"/>
  <c r="CA1491" i="64" s="1"/>
  <c r="CA1500" i="64"/>
  <c r="CA1523" i="64" s="1"/>
  <c r="CA1389" i="64"/>
  <c r="CA1424" i="64" s="1"/>
  <c r="CA2413" i="64"/>
  <c r="CA2427" i="64" s="1"/>
  <c r="CA1433" i="64"/>
  <c r="CA1468" i="64" s="1"/>
  <c r="CA1839" i="64"/>
  <c r="CA1862" i="64" s="1"/>
  <c r="CA1807" i="64"/>
  <c r="CA1830" i="64" s="1"/>
  <c r="CA1282" i="64"/>
  <c r="CA1309" i="64" s="1"/>
  <c r="CA1353" i="64"/>
  <c r="CA1380" i="64" s="1"/>
  <c r="CA1871" i="64"/>
  <c r="CA1896" i="64" s="1"/>
  <c r="CA1771" i="64"/>
  <c r="CA1798" i="64" s="1"/>
  <c r="CA1905" i="64"/>
  <c r="CA1930" i="64" s="1"/>
  <c r="CA1317" i="64"/>
  <c r="CA1344" i="64" s="1"/>
  <c r="CA1247" i="64"/>
  <c r="CA1274" i="64" s="1"/>
  <c r="CA1223" i="64"/>
  <c r="CA1129" i="64"/>
  <c r="CA1144" i="64" s="1"/>
  <c r="CA1153" i="64"/>
  <c r="CA1166" i="64" s="1"/>
  <c r="CA888" i="64"/>
  <c r="CA901" i="64" s="1"/>
  <c r="CA977" i="64"/>
  <c r="CA992" i="64" s="1"/>
  <c r="CA864" i="64"/>
  <c r="CA879" i="64" s="1"/>
  <c r="CA1001" i="64"/>
  <c r="CA1586" i="64"/>
  <c r="CA1601" i="64" s="1"/>
  <c r="CA588" i="64"/>
  <c r="CA601" i="64" s="1"/>
  <c r="CA487" i="64"/>
  <c r="CA564" i="64"/>
  <c r="CA539" i="64"/>
  <c r="CA1610" i="64"/>
  <c r="CA1625" i="64" s="1"/>
  <c r="CA515" i="64"/>
  <c r="BS1555" i="64"/>
  <c r="BS1577" i="64" s="1"/>
  <c r="BS2310" i="64"/>
  <c r="BS2327" i="64" s="1"/>
  <c r="BS2361" i="64"/>
  <c r="BS2378" i="64" s="1"/>
  <c r="BS2335" i="64"/>
  <c r="BS2352" i="64" s="1"/>
  <c r="BS1532" i="64"/>
  <c r="BS1546" i="64" s="1"/>
  <c r="BS2284" i="64"/>
  <c r="BS2301" i="64" s="1"/>
  <c r="BS1500" i="64"/>
  <c r="BS1523" i="64" s="1"/>
  <c r="BS1684" i="64"/>
  <c r="BS1697" i="64" s="1"/>
  <c r="BS1389" i="64"/>
  <c r="BS1424" i="64" s="1"/>
  <c r="BS1478" i="64"/>
  <c r="BS1491" i="64" s="1"/>
  <c r="BS2413" i="64"/>
  <c r="BS2427" i="64" s="1"/>
  <c r="BS1433" i="64"/>
  <c r="BS1468" i="64" s="1"/>
  <c r="BS1282" i="64"/>
  <c r="BS1309" i="64" s="1"/>
  <c r="BS1771" i="64"/>
  <c r="BS1798" i="64" s="1"/>
  <c r="BS1353" i="64"/>
  <c r="BS1380" i="64" s="1"/>
  <c r="BS1317" i="64"/>
  <c r="BS1344" i="64" s="1"/>
  <c r="BS1871" i="64"/>
  <c r="BS1896" i="64" s="1"/>
  <c r="BS1807" i="64"/>
  <c r="BS1830" i="64" s="1"/>
  <c r="BS1905" i="64"/>
  <c r="BS1930" i="64" s="1"/>
  <c r="BS1839" i="64"/>
  <c r="BS1862" i="64" s="1"/>
  <c r="BS1247" i="64"/>
  <c r="BS1274" i="64" s="1"/>
  <c r="BS1153" i="64"/>
  <c r="BS1166" i="64" s="1"/>
  <c r="BS1129" i="64"/>
  <c r="BS1144" i="64" s="1"/>
  <c r="BS1223" i="64"/>
  <c r="BS888" i="64"/>
  <c r="BS901" i="64" s="1"/>
  <c r="BS1001" i="64"/>
  <c r="BS977" i="64"/>
  <c r="BS992" i="64" s="1"/>
  <c r="BS864" i="64"/>
  <c r="BS879" i="64" s="1"/>
  <c r="BS1586" i="64"/>
  <c r="BS1601" i="64" s="1"/>
  <c r="BS588" i="64"/>
  <c r="BS601" i="64" s="1"/>
  <c r="BS487" i="64"/>
  <c r="BS539" i="64"/>
  <c r="BS1610" i="64"/>
  <c r="BS1625" i="64" s="1"/>
  <c r="BS564" i="64"/>
  <c r="BS515" i="64"/>
  <c r="BK1555" i="64"/>
  <c r="BK1577" i="64" s="1"/>
  <c r="BK2361" i="64"/>
  <c r="BK2378" i="64" s="1"/>
  <c r="BK2310" i="64"/>
  <c r="BK2327" i="64" s="1"/>
  <c r="BK1532" i="64"/>
  <c r="BK1546" i="64" s="1"/>
  <c r="BK2335" i="64"/>
  <c r="BK2352" i="64" s="1"/>
  <c r="BK2284" i="64"/>
  <c r="BK2301" i="64" s="1"/>
  <c r="BK1500" i="64"/>
  <c r="BK1523" i="64" s="1"/>
  <c r="BK1684" i="64"/>
  <c r="BK1697" i="64" s="1"/>
  <c r="BK1478" i="64"/>
  <c r="BK1491" i="64" s="1"/>
  <c r="BK1389" i="64"/>
  <c r="BK1424" i="64" s="1"/>
  <c r="BK2413" i="64"/>
  <c r="BK2427" i="64" s="1"/>
  <c r="BK1433" i="64"/>
  <c r="BK1468" i="64" s="1"/>
  <c r="BK1771" i="64"/>
  <c r="BK1798" i="64" s="1"/>
  <c r="BK1839" i="64"/>
  <c r="BK1862" i="64" s="1"/>
  <c r="BK1282" i="64"/>
  <c r="BK1309" i="64" s="1"/>
  <c r="BK1807" i="64"/>
  <c r="BK1830" i="64" s="1"/>
  <c r="BK1353" i="64"/>
  <c r="BK1380" i="64" s="1"/>
  <c r="BK1871" i="64"/>
  <c r="BK1896" i="64" s="1"/>
  <c r="BK1317" i="64"/>
  <c r="BK1344" i="64" s="1"/>
  <c r="BK1905" i="64"/>
  <c r="BK1930" i="64" s="1"/>
  <c r="BK1247" i="64"/>
  <c r="BK1274" i="64" s="1"/>
  <c r="BK1153" i="64"/>
  <c r="BK1166" i="64" s="1"/>
  <c r="BK1129" i="64"/>
  <c r="BK1144" i="64" s="1"/>
  <c r="BK1223" i="64"/>
  <c r="BK888" i="64"/>
  <c r="BK901" i="64" s="1"/>
  <c r="BK977" i="64"/>
  <c r="BK992" i="64" s="1"/>
  <c r="BK864" i="64"/>
  <c r="BK879" i="64" s="1"/>
  <c r="BK1586" i="64"/>
  <c r="BK1601" i="64" s="1"/>
  <c r="BK588" i="64"/>
  <c r="BK601" i="64" s="1"/>
  <c r="BK487" i="64"/>
  <c r="BK564" i="64"/>
  <c r="BK1001" i="64"/>
  <c r="BK539" i="64"/>
  <c r="BK1610" i="64"/>
  <c r="BK1625" i="64" s="1"/>
  <c r="BK515" i="64"/>
  <c r="BC1555" i="64"/>
  <c r="BC1577" i="64" s="1"/>
  <c r="BC2310" i="64"/>
  <c r="BC2327" i="64" s="1"/>
  <c r="BC2361" i="64"/>
  <c r="BC2378" i="64" s="1"/>
  <c r="BC1532" i="64"/>
  <c r="BC1546" i="64" s="1"/>
  <c r="BC2284" i="64"/>
  <c r="BC2301" i="64" s="1"/>
  <c r="BC1500" i="64"/>
  <c r="BC1523" i="64" s="1"/>
  <c r="BC1684" i="64"/>
  <c r="BC1697" i="64" s="1"/>
  <c r="BC2335" i="64"/>
  <c r="BC2352" i="64" s="1"/>
  <c r="BC1389" i="64"/>
  <c r="BC1424" i="64" s="1"/>
  <c r="BC2413" i="64"/>
  <c r="BC2427" i="64" s="1"/>
  <c r="BC1433" i="64"/>
  <c r="BC1468" i="64" s="1"/>
  <c r="BC1478" i="64"/>
  <c r="BC1491" i="64" s="1"/>
  <c r="BC1807" i="64"/>
  <c r="BC1830" i="64" s="1"/>
  <c r="BC1282" i="64"/>
  <c r="BC1309" i="64" s="1"/>
  <c r="BC1353" i="64"/>
  <c r="BC1380" i="64" s="1"/>
  <c r="BC1871" i="64"/>
  <c r="BC1896" i="64" s="1"/>
  <c r="BC1905" i="64"/>
  <c r="BC1930" i="64" s="1"/>
  <c r="BC1771" i="64"/>
  <c r="BC1798" i="64" s="1"/>
  <c r="BC1247" i="64"/>
  <c r="BC1274" i="64" s="1"/>
  <c r="BC1317" i="64"/>
  <c r="BC1344" i="64" s="1"/>
  <c r="BC1839" i="64"/>
  <c r="BC1862" i="64" s="1"/>
  <c r="BC1223" i="64"/>
  <c r="BC1129" i="64"/>
  <c r="BC1144" i="64" s="1"/>
  <c r="BC888" i="64"/>
  <c r="BC901" i="64" s="1"/>
  <c r="BC977" i="64"/>
  <c r="BC992" i="64" s="1"/>
  <c r="BC864" i="64"/>
  <c r="BC879" i="64" s="1"/>
  <c r="BC1153" i="64"/>
  <c r="BC1166" i="64" s="1"/>
  <c r="BC1001" i="64"/>
  <c r="BC1586" i="64"/>
  <c r="BC1601" i="64" s="1"/>
  <c r="BC588" i="64"/>
  <c r="BC601" i="64" s="1"/>
  <c r="BC487" i="64"/>
  <c r="BC539" i="64"/>
  <c r="BC1610" i="64"/>
  <c r="BC1625" i="64" s="1"/>
  <c r="BC564" i="64"/>
  <c r="BC515" i="64"/>
  <c r="AU1555" i="64"/>
  <c r="AU1577" i="64" s="1"/>
  <c r="AU2310" i="64"/>
  <c r="AU2327" i="64" s="1"/>
  <c r="AU1532" i="64"/>
  <c r="AU1546" i="64" s="1"/>
  <c r="AU2361" i="64"/>
  <c r="AU2378" i="64" s="1"/>
  <c r="AU2335" i="64"/>
  <c r="AU2352" i="64" s="1"/>
  <c r="AU2284" i="64"/>
  <c r="AU2301" i="64" s="1"/>
  <c r="AU1500" i="64"/>
  <c r="AU1523" i="64" s="1"/>
  <c r="AU1684" i="64"/>
  <c r="AU1697" i="64" s="1"/>
  <c r="AU1478" i="64"/>
  <c r="AU1491" i="64" s="1"/>
  <c r="AU1389" i="64"/>
  <c r="AU1424" i="64" s="1"/>
  <c r="AU2413" i="64"/>
  <c r="AU2427" i="64" s="1"/>
  <c r="AU1433" i="64"/>
  <c r="AU1468" i="64" s="1"/>
  <c r="AU1839" i="64"/>
  <c r="AU1862" i="64" s="1"/>
  <c r="AU1771" i="64"/>
  <c r="AU1798" i="64" s="1"/>
  <c r="AU1282" i="64"/>
  <c r="AU1309" i="64" s="1"/>
  <c r="AU1353" i="64"/>
  <c r="AU1380" i="64" s="1"/>
  <c r="AU1871" i="64"/>
  <c r="AU1896" i="64" s="1"/>
  <c r="AU1317" i="64"/>
  <c r="AU1344" i="64" s="1"/>
  <c r="AU1905" i="64"/>
  <c r="AU1930" i="64" s="1"/>
  <c r="AU1247" i="64"/>
  <c r="AU1274" i="64" s="1"/>
  <c r="AU1223" i="64"/>
  <c r="AU1807" i="64"/>
  <c r="AU1830" i="64" s="1"/>
  <c r="AU1129" i="64"/>
  <c r="AU1144" i="64" s="1"/>
  <c r="AU1153" i="64"/>
  <c r="AU1166" i="64" s="1"/>
  <c r="AU888" i="64"/>
  <c r="AU901" i="64" s="1"/>
  <c r="AU1001" i="64"/>
  <c r="AU977" i="64"/>
  <c r="AU992" i="64" s="1"/>
  <c r="AU864" i="64"/>
  <c r="AU879" i="64" s="1"/>
  <c r="AU1586" i="64"/>
  <c r="AU1601" i="64" s="1"/>
  <c r="AU588" i="64"/>
  <c r="AU601" i="64" s="1"/>
  <c r="AU487" i="64"/>
  <c r="AU564" i="64"/>
  <c r="AU539" i="64"/>
  <c r="AU1610" i="64"/>
  <c r="AU1625" i="64" s="1"/>
  <c r="AU515" i="64"/>
  <c r="AM1555" i="64"/>
  <c r="AM1577" i="64" s="1"/>
  <c r="AM2361" i="64"/>
  <c r="AM2378" i="64" s="1"/>
  <c r="AM2310" i="64"/>
  <c r="AM2327" i="64" s="1"/>
  <c r="AM1532" i="64"/>
  <c r="AM1546" i="64" s="1"/>
  <c r="AM2284" i="64"/>
  <c r="AM2301" i="64" s="1"/>
  <c r="AM1500" i="64"/>
  <c r="AM1523" i="64" s="1"/>
  <c r="AM1684" i="64"/>
  <c r="AM1697" i="64" s="1"/>
  <c r="AM2335" i="64"/>
  <c r="AM2352" i="64" s="1"/>
  <c r="AM1478" i="64"/>
  <c r="AM1491" i="64" s="1"/>
  <c r="AM1389" i="64"/>
  <c r="AM1424" i="64" s="1"/>
  <c r="AM2413" i="64"/>
  <c r="AM2427" i="64" s="1"/>
  <c r="AM1433" i="64"/>
  <c r="AM1468" i="64" s="1"/>
  <c r="AM1771" i="64"/>
  <c r="AM1798" i="64" s="1"/>
  <c r="AM1807" i="64"/>
  <c r="AM1830" i="64" s="1"/>
  <c r="AM1282" i="64"/>
  <c r="AM1309" i="64" s="1"/>
  <c r="AM1353" i="64"/>
  <c r="AM1380" i="64" s="1"/>
  <c r="AM1839" i="64"/>
  <c r="AM1862" i="64" s="1"/>
  <c r="AM1871" i="64"/>
  <c r="AM1896" i="64" s="1"/>
  <c r="AM1905" i="64"/>
  <c r="AM1930" i="64" s="1"/>
  <c r="AM1317" i="64"/>
  <c r="AM1344" i="64" s="1"/>
  <c r="AM1247" i="64"/>
  <c r="AM1274" i="64" s="1"/>
  <c r="AM1153" i="64"/>
  <c r="AM1166" i="64" s="1"/>
  <c r="AM1129" i="64"/>
  <c r="AM1144" i="64" s="1"/>
  <c r="AM1001" i="64"/>
  <c r="AM888" i="64"/>
  <c r="AM901" i="64" s="1"/>
  <c r="AM1223" i="64"/>
  <c r="AM977" i="64"/>
  <c r="AM992" i="64" s="1"/>
  <c r="AM864" i="64"/>
  <c r="AM879" i="64" s="1"/>
  <c r="AM1586" i="64"/>
  <c r="AM1601" i="64" s="1"/>
  <c r="AM588" i="64"/>
  <c r="AM601" i="64" s="1"/>
  <c r="AM564" i="64"/>
  <c r="AM487" i="64"/>
  <c r="AM539" i="64"/>
  <c r="AM1610" i="64"/>
  <c r="AM1625" i="64" s="1"/>
  <c r="AM515" i="64"/>
  <c r="AE1555" i="64"/>
  <c r="AE1577" i="64" s="1"/>
  <c r="AE2310" i="64"/>
  <c r="AE2327" i="64" s="1"/>
  <c r="AE2361" i="64"/>
  <c r="AE2378" i="64" s="1"/>
  <c r="AE1532" i="64"/>
  <c r="AE1546" i="64" s="1"/>
  <c r="AE2335" i="64"/>
  <c r="AE2352" i="64" s="1"/>
  <c r="AE2284" i="64"/>
  <c r="AE2301" i="64" s="1"/>
  <c r="AE1684" i="64"/>
  <c r="AE1697" i="64" s="1"/>
  <c r="AE1500" i="64"/>
  <c r="AE1523" i="64" s="1"/>
  <c r="AE1389" i="64"/>
  <c r="AE1424" i="64" s="1"/>
  <c r="AE1478" i="64"/>
  <c r="AE1491" i="64" s="1"/>
  <c r="AE2413" i="64"/>
  <c r="AE2427" i="64" s="1"/>
  <c r="AE1433" i="64"/>
  <c r="AE1468" i="64" s="1"/>
  <c r="AE1807" i="64"/>
  <c r="AE1830" i="64" s="1"/>
  <c r="AE1839" i="64"/>
  <c r="AE1862" i="64" s="1"/>
  <c r="AE1282" i="64"/>
  <c r="AE1309" i="64" s="1"/>
  <c r="AE1771" i="64"/>
  <c r="AE1798" i="64" s="1"/>
  <c r="AE1353" i="64"/>
  <c r="AE1380" i="64" s="1"/>
  <c r="AE1871" i="64"/>
  <c r="AE1896" i="64" s="1"/>
  <c r="AE1317" i="64"/>
  <c r="AE1344" i="64" s="1"/>
  <c r="AE1905" i="64"/>
  <c r="AE1930" i="64" s="1"/>
  <c r="AE1247" i="64"/>
  <c r="AE1274" i="64" s="1"/>
  <c r="AE1153" i="64"/>
  <c r="AE1166" i="64" s="1"/>
  <c r="AE1129" i="64"/>
  <c r="AE1144" i="64" s="1"/>
  <c r="AE1223" i="64"/>
  <c r="AE888" i="64"/>
  <c r="AE901" i="64" s="1"/>
  <c r="AE977" i="64"/>
  <c r="AE992" i="64" s="1"/>
  <c r="AE864" i="64"/>
  <c r="AE879" i="64" s="1"/>
  <c r="AE1586" i="64"/>
  <c r="AE1601" i="64" s="1"/>
  <c r="AE588" i="64"/>
  <c r="AE601" i="64" s="1"/>
  <c r="AE487" i="64"/>
  <c r="AE539" i="64"/>
  <c r="AE564" i="64"/>
  <c r="AE1001" i="64"/>
  <c r="AE515" i="64"/>
  <c r="W1555" i="64"/>
  <c r="W1577" i="64" s="1"/>
  <c r="W2361" i="64"/>
  <c r="W2378" i="64" s="1"/>
  <c r="W2310" i="64"/>
  <c r="W2327" i="64" s="1"/>
  <c r="W2335" i="64"/>
  <c r="W2352" i="64" s="1"/>
  <c r="W1532" i="64"/>
  <c r="W1546" i="64" s="1"/>
  <c r="W1500" i="64"/>
  <c r="W1523" i="64" s="1"/>
  <c r="W1684" i="64"/>
  <c r="W1697" i="64" s="1"/>
  <c r="W2284" i="64"/>
  <c r="W2301" i="64" s="1"/>
  <c r="W1478" i="64"/>
  <c r="W1491" i="64" s="1"/>
  <c r="W1389" i="64"/>
  <c r="W1424" i="64" s="1"/>
  <c r="W2413" i="64"/>
  <c r="W2427" i="64" s="1"/>
  <c r="W1433" i="64"/>
  <c r="W1468" i="64" s="1"/>
  <c r="W1771" i="64"/>
  <c r="W1798" i="64" s="1"/>
  <c r="W1282" i="64"/>
  <c r="W1309" i="64" s="1"/>
  <c r="W1807" i="64"/>
  <c r="W1830" i="64" s="1"/>
  <c r="W1353" i="64"/>
  <c r="W1380" i="64" s="1"/>
  <c r="W1871" i="64"/>
  <c r="W1896" i="64" s="1"/>
  <c r="W1839" i="64"/>
  <c r="W1862" i="64" s="1"/>
  <c r="W1905" i="64"/>
  <c r="W1930" i="64" s="1"/>
  <c r="W1247" i="64"/>
  <c r="W1274" i="64" s="1"/>
  <c r="W1223" i="64"/>
  <c r="W1317" i="64"/>
  <c r="W1344" i="64" s="1"/>
  <c r="W1129" i="64"/>
  <c r="W1144" i="64" s="1"/>
  <c r="W888" i="64"/>
  <c r="W901" i="64" s="1"/>
  <c r="W1153" i="64"/>
  <c r="W1166" i="64" s="1"/>
  <c r="W977" i="64"/>
  <c r="W992" i="64" s="1"/>
  <c r="W864" i="64"/>
  <c r="W879" i="64" s="1"/>
  <c r="W1001" i="64"/>
  <c r="W1120" i="64" s="1"/>
  <c r="W1586" i="64"/>
  <c r="W1601" i="64" s="1"/>
  <c r="W588" i="64"/>
  <c r="W601" i="64" s="1"/>
  <c r="W487" i="64"/>
  <c r="W564" i="64"/>
  <c r="W539" i="64"/>
  <c r="W515"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AG455" i="64"/>
  <c r="AU455" i="64"/>
  <c r="BT455" i="64"/>
  <c r="CG455" i="64"/>
  <c r="W458" i="64"/>
  <c r="AJ458" i="64"/>
  <c r="AV458" i="64"/>
  <c r="BJ458" i="64"/>
  <c r="BU458" i="64"/>
  <c r="CI458" i="64"/>
  <c r="AB459" i="64"/>
  <c r="AN459" i="64"/>
  <c r="BB459" i="64"/>
  <c r="BM459" i="64"/>
  <c r="CA459" i="64"/>
  <c r="AE1609" i="64"/>
  <c r="AQ1609" i="64"/>
  <c r="BE1609" i="64"/>
  <c r="AE1610" i="64"/>
  <c r="AE1625" i="64" s="1"/>
  <c r="BH1610" i="64"/>
  <c r="BH1625" i="64" s="1"/>
  <c r="S1613" i="64"/>
  <c r="CE1613" i="64"/>
  <c r="BW1614" i="64"/>
  <c r="BE486" i="64"/>
  <c r="BE506" i="64" s="1"/>
  <c r="AW487" i="64"/>
  <c r="AF490" i="64"/>
  <c r="X491" i="64"/>
  <c r="CJ491" i="64"/>
  <c r="BJ514" i="64"/>
  <c r="BJ529" i="64" s="1"/>
  <c r="BB515" i="64"/>
  <c r="AC519" i="64"/>
  <c r="AX542" i="64"/>
  <c r="AP543" i="64"/>
  <c r="AD563" i="64"/>
  <c r="CJ567" i="64"/>
  <c r="AK1585" i="64"/>
  <c r="AK1600" i="64" s="1"/>
  <c r="BG1590" i="64"/>
  <c r="BG1605" i="64" s="1"/>
  <c r="BL867" i="64"/>
  <c r="U587" i="64"/>
  <c r="BA592" i="64"/>
  <c r="BA605" i="64" s="1"/>
  <c r="CI1554" i="64"/>
  <c r="CI2309" i="64"/>
  <c r="CI2326" i="64" s="1"/>
  <c r="CI2360" i="64"/>
  <c r="CI2377" i="64" s="1"/>
  <c r="CI1531" i="64"/>
  <c r="CI1545" i="64" s="1"/>
  <c r="CI2283" i="64"/>
  <c r="CI2300" i="64" s="1"/>
  <c r="CI2334" i="64"/>
  <c r="CI2351" i="64" s="1"/>
  <c r="CI1683" i="64"/>
  <c r="CI1696" i="64" s="1"/>
  <c r="CI1477" i="64"/>
  <c r="CI1490" i="64" s="1"/>
  <c r="CI1388" i="64"/>
  <c r="CI1423" i="64" s="1"/>
  <c r="CI1499" i="64"/>
  <c r="CI1522" i="64" s="1"/>
  <c r="CI2412" i="64"/>
  <c r="CI2426" i="64" s="1"/>
  <c r="CI1432" i="64"/>
  <c r="CI1838" i="64"/>
  <c r="CI1861" i="64" s="1"/>
  <c r="CI1806" i="64"/>
  <c r="CI1829" i="64" s="1"/>
  <c r="CI1281" i="64"/>
  <c r="CI1308" i="64" s="1"/>
  <c r="CI1352" i="64"/>
  <c r="CI1379" i="64" s="1"/>
  <c r="CI1870" i="64"/>
  <c r="CI1895" i="64" s="1"/>
  <c r="CI1316" i="64"/>
  <c r="CI1343" i="64" s="1"/>
  <c r="CI1904" i="64"/>
  <c r="CI1929" i="64" s="1"/>
  <c r="CI1770" i="64"/>
  <c r="CI1797" i="64" s="1"/>
  <c r="CI1246" i="64"/>
  <c r="CI1273" i="64" s="1"/>
  <c r="CI1222" i="64"/>
  <c r="CI1237" i="64" s="1"/>
  <c r="CI1128" i="64"/>
  <c r="CI1143" i="64" s="1"/>
  <c r="CI1152" i="64"/>
  <c r="CI1165" i="64" s="1"/>
  <c r="CI887" i="64"/>
  <c r="CI900" i="64" s="1"/>
  <c r="CI1000" i="64"/>
  <c r="CI976" i="64"/>
  <c r="CI991" i="64" s="1"/>
  <c r="CI863" i="64"/>
  <c r="CI878" i="64" s="1"/>
  <c r="CI1585" i="64"/>
  <c r="CI1600" i="64" s="1"/>
  <c r="CI587" i="64"/>
  <c r="CI486" i="64"/>
  <c r="CI506" i="64" s="1"/>
  <c r="CI538" i="64"/>
  <c r="CI514" i="64"/>
  <c r="CI529" i="64" s="1"/>
  <c r="AU1554" i="64"/>
  <c r="AU2360" i="64"/>
  <c r="AU2377" i="64" s="1"/>
  <c r="AU2309" i="64"/>
  <c r="AU2326" i="64" s="1"/>
  <c r="AU2283" i="64"/>
  <c r="AU2300" i="64" s="1"/>
  <c r="AU2334" i="64"/>
  <c r="AU2351" i="64" s="1"/>
  <c r="AU1531" i="64"/>
  <c r="AU1545" i="64" s="1"/>
  <c r="AU1499" i="64"/>
  <c r="AU1522" i="64" s="1"/>
  <c r="AU1683" i="64"/>
  <c r="AU1696" i="64" s="1"/>
  <c r="AU1477" i="64"/>
  <c r="AU1490" i="64" s="1"/>
  <c r="AU1388" i="64"/>
  <c r="AU1423" i="64" s="1"/>
  <c r="AU2412" i="64"/>
  <c r="AU2426" i="64" s="1"/>
  <c r="AU1432" i="64"/>
  <c r="AU1770" i="64"/>
  <c r="AU1797" i="64" s="1"/>
  <c r="AU1838" i="64"/>
  <c r="AU1861" i="64" s="1"/>
  <c r="AU1806" i="64"/>
  <c r="AU1829" i="64" s="1"/>
  <c r="AU1281" i="64"/>
  <c r="AU1308" i="64" s="1"/>
  <c r="AU1352" i="64"/>
  <c r="AU1379" i="64" s="1"/>
  <c r="AU1870" i="64"/>
  <c r="AU1895" i="64" s="1"/>
  <c r="AU1904" i="64"/>
  <c r="AU1929" i="64" s="1"/>
  <c r="AU1316" i="64"/>
  <c r="AU1343" i="64" s="1"/>
  <c r="AU1246" i="64"/>
  <c r="AU1273" i="64" s="1"/>
  <c r="AU1152" i="64"/>
  <c r="AU1165" i="64" s="1"/>
  <c r="AU1222" i="64"/>
  <c r="AU1237" i="64" s="1"/>
  <c r="AU1000" i="64"/>
  <c r="AU887" i="64"/>
  <c r="AU900" i="64" s="1"/>
  <c r="AU976" i="64"/>
  <c r="AU991" i="64" s="1"/>
  <c r="AU863" i="64"/>
  <c r="AU878" i="64" s="1"/>
  <c r="AU1585" i="64"/>
  <c r="AU1600" i="64" s="1"/>
  <c r="AU587" i="64"/>
  <c r="AU1128" i="64"/>
  <c r="AU1143" i="64" s="1"/>
  <c r="AU486" i="64"/>
  <c r="AU506" i="64" s="1"/>
  <c r="AU563" i="64"/>
  <c r="AU538" i="64"/>
  <c r="AU514" i="64"/>
  <c r="AU529" i="64" s="1"/>
  <c r="AU1559" i="64"/>
  <c r="AU2365" i="64"/>
  <c r="AU2314" i="64"/>
  <c r="AU2339" i="64"/>
  <c r="AU1504" i="64"/>
  <c r="AU1536" i="64"/>
  <c r="AU1550" i="64" s="1"/>
  <c r="AU2288" i="64"/>
  <c r="AU2305" i="64" s="1"/>
  <c r="AU1482" i="64"/>
  <c r="AU1495" i="64" s="1"/>
  <c r="AU1688" i="64"/>
  <c r="AU1701" i="64" s="1"/>
  <c r="AU2417" i="64"/>
  <c r="AU2431" i="64" s="1"/>
  <c r="AU1393" i="64"/>
  <c r="AU1428" i="64" s="1"/>
  <c r="AU1437" i="64"/>
  <c r="AU1472" i="64" s="1"/>
  <c r="AU1775" i="64"/>
  <c r="AU1802" i="64" s="1"/>
  <c r="AU1843" i="64"/>
  <c r="AU1866" i="64" s="1"/>
  <c r="AU1811" i="64"/>
  <c r="AU1834" i="64" s="1"/>
  <c r="AU1875" i="64"/>
  <c r="AU1900" i="64" s="1"/>
  <c r="AU1357" i="64"/>
  <c r="AU1384" i="64" s="1"/>
  <c r="AU1909" i="64"/>
  <c r="AU1934" i="64" s="1"/>
  <c r="AU1321" i="64"/>
  <c r="AU1348" i="64" s="1"/>
  <c r="AU1286" i="64"/>
  <c r="AU1313" i="64" s="1"/>
  <c r="AU1251" i="64"/>
  <c r="AU1278" i="64" s="1"/>
  <c r="AU1157" i="64"/>
  <c r="AU1170" i="64" s="1"/>
  <c r="AU1227" i="64"/>
  <c r="AU1133" i="64"/>
  <c r="AU981" i="64"/>
  <c r="AU996" i="64" s="1"/>
  <c r="AU868" i="64"/>
  <c r="AU1590" i="64"/>
  <c r="AU1605" i="64" s="1"/>
  <c r="AU1005" i="64"/>
  <c r="AU1124" i="64" s="1"/>
  <c r="AU592" i="64"/>
  <c r="AU605" i="64" s="1"/>
  <c r="AU568" i="64"/>
  <c r="AU491" i="64"/>
  <c r="AU892" i="64"/>
  <c r="AU905" i="64" s="1"/>
  <c r="AU543" i="64"/>
  <c r="AU1614" i="64"/>
  <c r="AU519" i="64"/>
  <c r="BD1558" i="64"/>
  <c r="BD2364" i="64"/>
  <c r="BD2313" i="64"/>
  <c r="BD2338" i="64"/>
  <c r="BD2287" i="64"/>
  <c r="BD1503" i="64"/>
  <c r="BD1535" i="64"/>
  <c r="BD1687" i="64"/>
  <c r="BD2416" i="64"/>
  <c r="BD1481" i="64"/>
  <c r="BD1436" i="64"/>
  <c r="BD1774" i="64"/>
  <c r="BD1392" i="64"/>
  <c r="BD1356" i="64"/>
  <c r="BD1810" i="64"/>
  <c r="BD1842" i="64"/>
  <c r="BD1320" i="64"/>
  <c r="BD1908" i="64"/>
  <c r="BD1285" i="64"/>
  <c r="BD1250" i="64"/>
  <c r="BD1874" i="64"/>
  <c r="BD1226" i="64"/>
  <c r="BD1132" i="64"/>
  <c r="BD1147" i="64" s="1"/>
  <c r="BD1004" i="64"/>
  <c r="BD1123" i="64" s="1"/>
  <c r="BD1589" i="64"/>
  <c r="BD591" i="64"/>
  <c r="BD604" i="64" s="1"/>
  <c r="BD1156" i="64"/>
  <c r="BD542" i="64"/>
  <c r="BD891" i="64"/>
  <c r="BD867" i="64"/>
  <c r="BD1613" i="64"/>
  <c r="BD518" i="64"/>
  <c r="AW405" i="64"/>
  <c r="CK405" i="64"/>
  <c r="AF458" i="64"/>
  <c r="CF2334" i="64"/>
  <c r="CF2351" i="64" s="1"/>
  <c r="CF1554" i="64"/>
  <c r="CF2360" i="64"/>
  <c r="CF2377" i="64" s="1"/>
  <c r="CF2283" i="64"/>
  <c r="CF2300" i="64" s="1"/>
  <c r="CF1499" i="64"/>
  <c r="CF1522" i="64" s="1"/>
  <c r="CF2309" i="64"/>
  <c r="CF2326" i="64" s="1"/>
  <c r="CF1477" i="64"/>
  <c r="CF1490" i="64" s="1"/>
  <c r="CF1531" i="64"/>
  <c r="CF1545" i="64" s="1"/>
  <c r="CF2412" i="64"/>
  <c r="CF2426" i="64" s="1"/>
  <c r="CF1432" i="64"/>
  <c r="CF1388" i="64"/>
  <c r="CF1423" i="64" s="1"/>
  <c r="CF1352" i="64"/>
  <c r="CF1379" i="64" s="1"/>
  <c r="CF1770" i="64"/>
  <c r="CF1797" i="64" s="1"/>
  <c r="CF1806" i="64"/>
  <c r="CF1829" i="64" s="1"/>
  <c r="CF1316" i="64"/>
  <c r="CF1343" i="64" s="1"/>
  <c r="CF1838" i="64"/>
  <c r="CF1861" i="64" s="1"/>
  <c r="CF1246" i="64"/>
  <c r="CF1273" i="64" s="1"/>
  <c r="CF1683" i="64"/>
  <c r="CF1696" i="64" s="1"/>
  <c r="CF1281" i="64"/>
  <c r="CF1308" i="64" s="1"/>
  <c r="CF1870" i="64"/>
  <c r="CF1895" i="64" s="1"/>
  <c r="CF1222" i="64"/>
  <c r="CF1237" i="64" s="1"/>
  <c r="CF1128" i="64"/>
  <c r="CF1143" i="64" s="1"/>
  <c r="CF1904" i="64"/>
  <c r="CF1929" i="64" s="1"/>
  <c r="CF587" i="64"/>
  <c r="CF563" i="64"/>
  <c r="CF1152" i="64"/>
  <c r="CF1165" i="64" s="1"/>
  <c r="CF887" i="64"/>
  <c r="CF900" i="64" s="1"/>
  <c r="CF1000" i="64"/>
  <c r="CF976" i="64"/>
  <c r="CF991" i="64" s="1"/>
  <c r="CF1585" i="64"/>
  <c r="CF1600" i="64" s="1"/>
  <c r="CF514" i="64"/>
  <c r="CF529" i="64" s="1"/>
  <c r="CF486" i="64"/>
  <c r="CF506" i="64" s="1"/>
  <c r="CF863" i="64"/>
  <c r="CF878" i="64" s="1"/>
  <c r="CF454" i="64"/>
  <c r="CF538" i="64"/>
  <c r="BX2360" i="64"/>
  <c r="BX2377" i="64" s="1"/>
  <c r="BX2334" i="64"/>
  <c r="BX2351" i="64" s="1"/>
  <c r="BX1554" i="64"/>
  <c r="BX2283" i="64"/>
  <c r="BX2300" i="64" s="1"/>
  <c r="BX2309" i="64"/>
  <c r="BX2326" i="64" s="1"/>
  <c r="BX1531" i="64"/>
  <c r="BX1545" i="64" s="1"/>
  <c r="BX1477" i="64"/>
  <c r="BX1490" i="64" s="1"/>
  <c r="BX2412" i="64"/>
  <c r="BX2426" i="64" s="1"/>
  <c r="BX1432" i="64"/>
  <c r="BX1388" i="64"/>
  <c r="BX1423" i="64" s="1"/>
  <c r="BX1683" i="64"/>
  <c r="BX1696" i="64" s="1"/>
  <c r="BX1499" i="64"/>
  <c r="BX1522" i="64" s="1"/>
  <c r="BX1806" i="64"/>
  <c r="BX1829" i="64" s="1"/>
  <c r="BX1352" i="64"/>
  <c r="BX1379" i="64" s="1"/>
  <c r="BX1838" i="64"/>
  <c r="BX1861" i="64" s="1"/>
  <c r="BX1316" i="64"/>
  <c r="BX1343" i="64" s="1"/>
  <c r="BX1281" i="64"/>
  <c r="BX1308" i="64" s="1"/>
  <c r="BX1246" i="64"/>
  <c r="BX1273" i="64" s="1"/>
  <c r="BX1870" i="64"/>
  <c r="BX1895" i="64" s="1"/>
  <c r="BX1770" i="64"/>
  <c r="BX1797" i="64" s="1"/>
  <c r="BX1222" i="64"/>
  <c r="BX1237" i="64" s="1"/>
  <c r="BX1904" i="64"/>
  <c r="BX1929" i="64" s="1"/>
  <c r="BX1152" i="64"/>
  <c r="BX1165" i="64" s="1"/>
  <c r="BX587" i="64"/>
  <c r="BX1000" i="64"/>
  <c r="BX563" i="64"/>
  <c r="BX887" i="64"/>
  <c r="BX900" i="64" s="1"/>
  <c r="BX1128" i="64"/>
  <c r="BX1143" i="64" s="1"/>
  <c r="BX976" i="64"/>
  <c r="BX991" i="64" s="1"/>
  <c r="BX863" i="64"/>
  <c r="BX878" i="64" s="1"/>
  <c r="BX514" i="64"/>
  <c r="BX529" i="64" s="1"/>
  <c r="BX1585" i="64"/>
  <c r="BX1600" i="64" s="1"/>
  <c r="BX486" i="64"/>
  <c r="BX506" i="64" s="1"/>
  <c r="BX454" i="64"/>
  <c r="BX538" i="64"/>
  <c r="BP2334" i="64"/>
  <c r="BP2351" i="64" s="1"/>
  <c r="BP2360" i="64"/>
  <c r="BP2377" i="64" s="1"/>
  <c r="BP1554" i="64"/>
  <c r="BP2309" i="64"/>
  <c r="BP2326" i="64" s="1"/>
  <c r="BP2283" i="64"/>
  <c r="BP2300" i="64" s="1"/>
  <c r="BP1531" i="64"/>
  <c r="BP1545" i="64" s="1"/>
  <c r="BP1499" i="64"/>
  <c r="BP1522" i="64" s="1"/>
  <c r="BP1477" i="64"/>
  <c r="BP1490" i="64" s="1"/>
  <c r="BP2412" i="64"/>
  <c r="BP2426" i="64" s="1"/>
  <c r="BP1683" i="64"/>
  <c r="BP1696" i="64" s="1"/>
  <c r="BP1432" i="64"/>
  <c r="BP1388" i="64"/>
  <c r="BP1423" i="64" s="1"/>
  <c r="BP1352" i="64"/>
  <c r="BP1379" i="64" s="1"/>
  <c r="BP1770" i="64"/>
  <c r="BP1797" i="64" s="1"/>
  <c r="BP1316" i="64"/>
  <c r="BP1343" i="64" s="1"/>
  <c r="BP1806" i="64"/>
  <c r="BP1829" i="64" s="1"/>
  <c r="BP1246" i="64"/>
  <c r="BP1273" i="64" s="1"/>
  <c r="BP1870" i="64"/>
  <c r="BP1895" i="64" s="1"/>
  <c r="BP1281" i="64"/>
  <c r="BP1308" i="64" s="1"/>
  <c r="BP1222" i="64"/>
  <c r="BP1237" i="64" s="1"/>
  <c r="BP1152" i="64"/>
  <c r="BP1165" i="64" s="1"/>
  <c r="BP1838" i="64"/>
  <c r="BP1861" i="64" s="1"/>
  <c r="BP1000" i="64"/>
  <c r="BP587" i="64"/>
  <c r="BP1904" i="64"/>
  <c r="BP1929" i="64" s="1"/>
  <c r="BP1128" i="64"/>
  <c r="BP1143" i="64" s="1"/>
  <c r="BP563" i="64"/>
  <c r="BP887" i="64"/>
  <c r="BP900" i="64" s="1"/>
  <c r="BP976" i="64"/>
  <c r="BP991" i="64" s="1"/>
  <c r="BP1585" i="64"/>
  <c r="BP1600" i="64" s="1"/>
  <c r="BP514" i="64"/>
  <c r="BP529" i="64" s="1"/>
  <c r="BP863" i="64"/>
  <c r="BP878" i="64" s="1"/>
  <c r="BP486" i="64"/>
  <c r="BP506" i="64" s="1"/>
  <c r="BP454" i="64"/>
  <c r="BP538" i="64"/>
  <c r="BH2334" i="64"/>
  <c r="BH2351" i="64" s="1"/>
  <c r="BH2360" i="64"/>
  <c r="BH2377" i="64" s="1"/>
  <c r="BH2283" i="64"/>
  <c r="BH2300" i="64" s="1"/>
  <c r="BH1554" i="64"/>
  <c r="BH2309" i="64"/>
  <c r="BH2326" i="64" s="1"/>
  <c r="BH1531" i="64"/>
  <c r="BH1545" i="64" s="1"/>
  <c r="BH1499" i="64"/>
  <c r="BH1522" i="64" s="1"/>
  <c r="BH1477" i="64"/>
  <c r="BH1490" i="64" s="1"/>
  <c r="BH2412" i="64"/>
  <c r="BH2426" i="64" s="1"/>
  <c r="BH1432" i="64"/>
  <c r="BH1388" i="64"/>
  <c r="BH1423" i="64" s="1"/>
  <c r="BH1683" i="64"/>
  <c r="BH1696" i="64" s="1"/>
  <c r="BH1770" i="64"/>
  <c r="BH1797" i="64" s="1"/>
  <c r="BH1352" i="64"/>
  <c r="BH1379" i="64" s="1"/>
  <c r="BH1806" i="64"/>
  <c r="BH1829" i="64" s="1"/>
  <c r="BH1838" i="64"/>
  <c r="BH1861" i="64" s="1"/>
  <c r="BH1316" i="64"/>
  <c r="BH1343" i="64" s="1"/>
  <c r="BH1246" i="64"/>
  <c r="BH1273" i="64" s="1"/>
  <c r="BH1281" i="64"/>
  <c r="BH1308" i="64" s="1"/>
  <c r="BH1870" i="64"/>
  <c r="BH1895" i="64" s="1"/>
  <c r="BH1152" i="64"/>
  <c r="BH1165" i="64" s="1"/>
  <c r="BH1904" i="64"/>
  <c r="BH1929" i="64" s="1"/>
  <c r="BH1222" i="64"/>
  <c r="BH1237" i="64" s="1"/>
  <c r="BH587" i="64"/>
  <c r="BH887" i="64"/>
  <c r="BH900" i="64" s="1"/>
  <c r="BH976" i="64"/>
  <c r="BH991" i="64" s="1"/>
  <c r="BH563" i="64"/>
  <c r="BH514" i="64"/>
  <c r="BH529" i="64" s="1"/>
  <c r="BH1000" i="64"/>
  <c r="BH1585" i="64"/>
  <c r="BH1600" i="64" s="1"/>
  <c r="BH486" i="64"/>
  <c r="BH506" i="64" s="1"/>
  <c r="BH454" i="64"/>
  <c r="BH863" i="64"/>
  <c r="BH878" i="64" s="1"/>
  <c r="BH538" i="64"/>
  <c r="AZ1554" i="64"/>
  <c r="AZ2360" i="64"/>
  <c r="AZ2377" i="64" s="1"/>
  <c r="AZ2334" i="64"/>
  <c r="AZ2351" i="64" s="1"/>
  <c r="AZ2283" i="64"/>
  <c r="AZ2300" i="64" s="1"/>
  <c r="AZ2309" i="64"/>
  <c r="AZ2326" i="64" s="1"/>
  <c r="AZ1531" i="64"/>
  <c r="AZ1545" i="64" s="1"/>
  <c r="AZ1477" i="64"/>
  <c r="AZ1490" i="64" s="1"/>
  <c r="AZ1499" i="64"/>
  <c r="AZ1522" i="64" s="1"/>
  <c r="AZ2412" i="64"/>
  <c r="AZ2426" i="64" s="1"/>
  <c r="AZ1683" i="64"/>
  <c r="AZ1696" i="64" s="1"/>
  <c r="AZ1432" i="64"/>
  <c r="AZ1388" i="64"/>
  <c r="AZ1423" i="64" s="1"/>
  <c r="AZ1838" i="64"/>
  <c r="AZ1861" i="64" s="1"/>
  <c r="AZ1352" i="64"/>
  <c r="AZ1379" i="64" s="1"/>
  <c r="AZ1316" i="64"/>
  <c r="AZ1343" i="64" s="1"/>
  <c r="AZ1770" i="64"/>
  <c r="AZ1797" i="64" s="1"/>
  <c r="AZ1281" i="64"/>
  <c r="AZ1308" i="64" s="1"/>
  <c r="AZ1246" i="64"/>
  <c r="AZ1273" i="64" s="1"/>
  <c r="AZ1806" i="64"/>
  <c r="AZ1829" i="64" s="1"/>
  <c r="AZ1870" i="64"/>
  <c r="AZ1895" i="64" s="1"/>
  <c r="AZ1222" i="64"/>
  <c r="AZ1237" i="64" s="1"/>
  <c r="AZ587" i="64"/>
  <c r="AZ1152" i="64"/>
  <c r="AZ1165" i="64" s="1"/>
  <c r="AZ1904" i="64"/>
  <c r="AZ1929" i="64" s="1"/>
  <c r="AZ1128" i="64"/>
  <c r="AZ1143" i="64" s="1"/>
  <c r="AZ887" i="64"/>
  <c r="AZ900" i="64" s="1"/>
  <c r="AZ1000" i="64"/>
  <c r="AZ976" i="64"/>
  <c r="AZ991" i="64" s="1"/>
  <c r="AZ1585" i="64"/>
  <c r="AZ1600" i="64" s="1"/>
  <c r="AZ863" i="64"/>
  <c r="AZ878" i="64" s="1"/>
  <c r="AZ514" i="64"/>
  <c r="AZ529" i="64" s="1"/>
  <c r="AZ486" i="64"/>
  <c r="AZ506" i="64" s="1"/>
  <c r="AZ454" i="64"/>
  <c r="AZ538" i="64"/>
  <c r="AR1554" i="64"/>
  <c r="AR2334" i="64"/>
  <c r="AR2351" i="64" s="1"/>
  <c r="AR2360" i="64"/>
  <c r="AR2377" i="64" s="1"/>
  <c r="AR2283" i="64"/>
  <c r="AR2300" i="64" s="1"/>
  <c r="AR2309" i="64"/>
  <c r="AR2326" i="64" s="1"/>
  <c r="AR1531" i="64"/>
  <c r="AR1545" i="64" s="1"/>
  <c r="AR1499" i="64"/>
  <c r="AR1522" i="64" s="1"/>
  <c r="AR1477" i="64"/>
  <c r="AR1490" i="64" s="1"/>
  <c r="AR1683" i="64"/>
  <c r="AR1696" i="64" s="1"/>
  <c r="AR1432" i="64"/>
  <c r="AR1388" i="64"/>
  <c r="AR1423" i="64" s="1"/>
  <c r="AR2412" i="64"/>
  <c r="AR2426" i="64" s="1"/>
  <c r="AR1352" i="64"/>
  <c r="AR1379" i="64" s="1"/>
  <c r="AR1770" i="64"/>
  <c r="AR1797" i="64" s="1"/>
  <c r="AR1316" i="64"/>
  <c r="AR1343" i="64" s="1"/>
  <c r="AR1806" i="64"/>
  <c r="AR1829" i="64" s="1"/>
  <c r="AR1838" i="64"/>
  <c r="AR1861" i="64" s="1"/>
  <c r="AR1246" i="64"/>
  <c r="AR1273" i="64" s="1"/>
  <c r="AR1870" i="64"/>
  <c r="AR1895" i="64" s="1"/>
  <c r="AR1281" i="64"/>
  <c r="AR1308" i="64" s="1"/>
  <c r="AR1222" i="64"/>
  <c r="AR1237" i="64" s="1"/>
  <c r="AR1904" i="64"/>
  <c r="AR1929" i="64" s="1"/>
  <c r="AR1152" i="64"/>
  <c r="AR1165" i="64" s="1"/>
  <c r="AR1128" i="64"/>
  <c r="AR1143" i="64" s="1"/>
  <c r="AR587" i="64"/>
  <c r="AR1000" i="64"/>
  <c r="AR887" i="64"/>
  <c r="AR900" i="64" s="1"/>
  <c r="AR976" i="64"/>
  <c r="AR991" i="64" s="1"/>
  <c r="AR514" i="64"/>
  <c r="AR529" i="64" s="1"/>
  <c r="AR863" i="64"/>
  <c r="AR878" i="64" s="1"/>
  <c r="AR1585" i="64"/>
  <c r="AR1600" i="64" s="1"/>
  <c r="AR486" i="64"/>
  <c r="AR506" i="64" s="1"/>
  <c r="AR563" i="64"/>
  <c r="AR454" i="64"/>
  <c r="AR538" i="64"/>
  <c r="AJ1554" i="64"/>
  <c r="AJ2334" i="64"/>
  <c r="AJ2351" i="64" s="1"/>
  <c r="AJ2283" i="64"/>
  <c r="AJ2300" i="64" s="1"/>
  <c r="AJ2309" i="64"/>
  <c r="AJ2326" i="64" s="1"/>
  <c r="AJ2360" i="64"/>
  <c r="AJ2377" i="64" s="1"/>
  <c r="AJ1531" i="64"/>
  <c r="AJ1545" i="64" s="1"/>
  <c r="AJ1499" i="64"/>
  <c r="AJ1522" i="64" s="1"/>
  <c r="AJ1477" i="64"/>
  <c r="AJ1490" i="64" s="1"/>
  <c r="AJ1432" i="64"/>
  <c r="AJ1683" i="64"/>
  <c r="AJ1696" i="64" s="1"/>
  <c r="AJ2412" i="64"/>
  <c r="AJ2426" i="64" s="1"/>
  <c r="AJ1388" i="64"/>
  <c r="AJ1423" i="64" s="1"/>
  <c r="AJ1352" i="64"/>
  <c r="AJ1379" i="64" s="1"/>
  <c r="AJ1806" i="64"/>
  <c r="AJ1829" i="64" s="1"/>
  <c r="AJ1838" i="64"/>
  <c r="AJ1861" i="64" s="1"/>
  <c r="AJ1316" i="64"/>
  <c r="AJ1343" i="64" s="1"/>
  <c r="AJ1246" i="64"/>
  <c r="AJ1273" i="64" s="1"/>
  <c r="AJ1281" i="64"/>
  <c r="AJ1308" i="64" s="1"/>
  <c r="AJ1870" i="64"/>
  <c r="AJ1895" i="64" s="1"/>
  <c r="AJ1770" i="64"/>
  <c r="AJ1797" i="64" s="1"/>
  <c r="AJ1222" i="64"/>
  <c r="AJ1237" i="64" s="1"/>
  <c r="AJ1152" i="64"/>
  <c r="AJ1165" i="64" s="1"/>
  <c r="AJ1000" i="64"/>
  <c r="AJ587" i="64"/>
  <c r="AJ1904" i="64"/>
  <c r="AJ1929" i="64" s="1"/>
  <c r="AJ887" i="64"/>
  <c r="AJ900" i="64" s="1"/>
  <c r="AJ1128" i="64"/>
  <c r="AJ1143" i="64" s="1"/>
  <c r="AJ976" i="64"/>
  <c r="AJ991" i="64" s="1"/>
  <c r="AJ1585" i="64"/>
  <c r="AJ1600" i="64" s="1"/>
  <c r="AJ514" i="64"/>
  <c r="AJ529" i="64" s="1"/>
  <c r="AJ563" i="64"/>
  <c r="AJ486" i="64"/>
  <c r="AJ506" i="64" s="1"/>
  <c r="AJ454" i="64"/>
  <c r="AJ538" i="64"/>
  <c r="AB2360" i="64"/>
  <c r="AB2377" i="64" s="1"/>
  <c r="AB2334" i="64"/>
  <c r="AB2351" i="64" s="1"/>
  <c r="AB1554" i="64"/>
  <c r="AB2309" i="64"/>
  <c r="AB2326" i="64" s="1"/>
  <c r="AB2283" i="64"/>
  <c r="AB2300" i="64" s="1"/>
  <c r="AB1531" i="64"/>
  <c r="AB1545" i="64" s="1"/>
  <c r="AB1477" i="64"/>
  <c r="AB1490" i="64" s="1"/>
  <c r="AB1499" i="64"/>
  <c r="AB1522" i="64" s="1"/>
  <c r="AB1683" i="64"/>
  <c r="AB1696" i="64" s="1"/>
  <c r="AB1432" i="64"/>
  <c r="AB1388" i="64"/>
  <c r="AB1423" i="64" s="1"/>
  <c r="AB2412" i="64"/>
  <c r="AB2426" i="64" s="1"/>
  <c r="AB1352" i="64"/>
  <c r="AB1379" i="64" s="1"/>
  <c r="AB1316" i="64"/>
  <c r="AB1343" i="64" s="1"/>
  <c r="AB1770" i="64"/>
  <c r="AB1797" i="64" s="1"/>
  <c r="AB1281" i="64"/>
  <c r="AB1308" i="64" s="1"/>
  <c r="AB1246" i="64"/>
  <c r="AB1273" i="64" s="1"/>
  <c r="AB1870" i="64"/>
  <c r="AB1895" i="64" s="1"/>
  <c r="AB1806" i="64"/>
  <c r="AB1829" i="64" s="1"/>
  <c r="AB1838" i="64"/>
  <c r="AB1861" i="64" s="1"/>
  <c r="AB1152" i="64"/>
  <c r="AB1165" i="64" s="1"/>
  <c r="AB1904" i="64"/>
  <c r="AB1929" i="64" s="1"/>
  <c r="AB1222" i="64"/>
  <c r="AB1237" i="64" s="1"/>
  <c r="AB587" i="64"/>
  <c r="AB1128" i="64"/>
  <c r="AB1143" i="64" s="1"/>
  <c r="AB887" i="64"/>
  <c r="AB900" i="64" s="1"/>
  <c r="AB976" i="64"/>
  <c r="AB991" i="64" s="1"/>
  <c r="AB563" i="64"/>
  <c r="AB514" i="64"/>
  <c r="AB529" i="64" s="1"/>
  <c r="AB863" i="64"/>
  <c r="AB878" i="64" s="1"/>
  <c r="AB1585" i="64"/>
  <c r="AB1600" i="64" s="1"/>
  <c r="AB486" i="64"/>
  <c r="AB506" i="64" s="1"/>
  <c r="AB1000" i="64"/>
  <c r="AB454" i="64"/>
  <c r="AB538" i="64"/>
  <c r="T2334" i="64"/>
  <c r="T2351" i="64" s="1"/>
  <c r="T1554" i="64"/>
  <c r="T2360" i="64"/>
  <c r="T2377" i="64" s="1"/>
  <c r="T2283" i="64"/>
  <c r="T2300" i="64" s="1"/>
  <c r="T2309" i="64"/>
  <c r="T2326" i="64" s="1"/>
  <c r="T1499" i="64"/>
  <c r="T1522" i="64" s="1"/>
  <c r="T1477" i="64"/>
  <c r="T1490" i="64" s="1"/>
  <c r="T1531" i="64"/>
  <c r="T1545" i="64" s="1"/>
  <c r="T1432" i="64"/>
  <c r="T1683" i="64"/>
  <c r="T1696" i="64" s="1"/>
  <c r="T2412" i="64"/>
  <c r="T2426" i="64" s="1"/>
  <c r="T1388" i="64"/>
  <c r="T1423" i="64" s="1"/>
  <c r="T1352" i="64"/>
  <c r="T1379" i="64" s="1"/>
  <c r="T1770" i="64"/>
  <c r="T1797" i="64" s="1"/>
  <c r="T1806" i="64"/>
  <c r="T1829" i="64" s="1"/>
  <c r="T1316" i="64"/>
  <c r="T1343" i="64" s="1"/>
  <c r="T1838" i="64"/>
  <c r="T1861" i="64" s="1"/>
  <c r="T1246" i="64"/>
  <c r="T1273" i="64" s="1"/>
  <c r="T1870" i="64"/>
  <c r="T1895" i="64" s="1"/>
  <c r="T1904" i="64"/>
  <c r="T1929" i="64" s="1"/>
  <c r="T1281" i="64"/>
  <c r="T1308" i="64" s="1"/>
  <c r="T1222" i="64"/>
  <c r="T1237" i="64" s="1"/>
  <c r="T1152" i="64"/>
  <c r="T1165" i="64" s="1"/>
  <c r="T1128" i="64"/>
  <c r="T1143" i="64" s="1"/>
  <c r="T587" i="64"/>
  <c r="T887" i="64"/>
  <c r="T900" i="64" s="1"/>
  <c r="T1000" i="64"/>
  <c r="T976" i="64"/>
  <c r="T991" i="64" s="1"/>
  <c r="T1585" i="64"/>
  <c r="T1600" i="64" s="1"/>
  <c r="T514" i="64"/>
  <c r="T529" i="64" s="1"/>
  <c r="T486" i="64"/>
  <c r="T506" i="64" s="1"/>
  <c r="T863" i="64"/>
  <c r="T878" i="64" s="1"/>
  <c r="T454" i="64"/>
  <c r="T538" i="64"/>
  <c r="CF2365" i="64"/>
  <c r="CF2339" i="64"/>
  <c r="CF1559" i="64"/>
  <c r="CF2314" i="64"/>
  <c r="CF2288" i="64"/>
  <c r="CF2305" i="64" s="1"/>
  <c r="CF1536" i="64"/>
  <c r="CF1550" i="64" s="1"/>
  <c r="CF1504" i="64"/>
  <c r="CF1482" i="64"/>
  <c r="CF1495" i="64" s="1"/>
  <c r="CF1688" i="64"/>
  <c r="CF1701" i="64" s="1"/>
  <c r="CF1437" i="64"/>
  <c r="CF1472" i="64" s="1"/>
  <c r="CF2417" i="64"/>
  <c r="CF2431" i="64" s="1"/>
  <c r="CF1811" i="64"/>
  <c r="CF1834" i="64" s="1"/>
  <c r="CF1843" i="64"/>
  <c r="CF1866" i="64" s="1"/>
  <c r="CF1775" i="64"/>
  <c r="CF1802" i="64" s="1"/>
  <c r="CF1357" i="64"/>
  <c r="CF1384" i="64" s="1"/>
  <c r="CF1393" i="64"/>
  <c r="CF1428" i="64" s="1"/>
  <c r="CF1321" i="64"/>
  <c r="CF1348" i="64" s="1"/>
  <c r="CF1286" i="64"/>
  <c r="CF1313" i="64" s="1"/>
  <c r="CF1251" i="64"/>
  <c r="CF1278" i="64" s="1"/>
  <c r="CF1875" i="64"/>
  <c r="CF1900" i="64" s="1"/>
  <c r="CF1157" i="64"/>
  <c r="CF1170" i="64" s="1"/>
  <c r="CF1909" i="64"/>
  <c r="CF1934" i="64" s="1"/>
  <c r="CF1227" i="64"/>
  <c r="CF592" i="64"/>
  <c r="CF605" i="64" s="1"/>
  <c r="CF892" i="64"/>
  <c r="CF905" i="64" s="1"/>
  <c r="CF1133" i="64"/>
  <c r="CF543" i="64"/>
  <c r="CF1005" i="64"/>
  <c r="CF981" i="64"/>
  <c r="CF996" i="64" s="1"/>
  <c r="CF868" i="64"/>
  <c r="CF519" i="64"/>
  <c r="CF1590" i="64"/>
  <c r="CF1605" i="64" s="1"/>
  <c r="CF491" i="64"/>
  <c r="CF568" i="64"/>
  <c r="CF1614" i="64"/>
  <c r="BX2365" i="64"/>
  <c r="BX2339" i="64"/>
  <c r="BX1559" i="64"/>
  <c r="BX2314" i="64"/>
  <c r="BX2288" i="64"/>
  <c r="BX2305" i="64" s="1"/>
  <c r="BX1504" i="64"/>
  <c r="BX1536" i="64"/>
  <c r="BX1550" i="64" s="1"/>
  <c r="BX1482" i="64"/>
  <c r="BX1495" i="64" s="1"/>
  <c r="BX1688" i="64"/>
  <c r="BX1701" i="64" s="1"/>
  <c r="BX1437" i="64"/>
  <c r="BX1472" i="64" s="1"/>
  <c r="BX2417" i="64"/>
  <c r="BX2431" i="64" s="1"/>
  <c r="BX1843" i="64"/>
  <c r="BX1866" i="64" s="1"/>
  <c r="BX1393" i="64"/>
  <c r="BX1428" i="64" s="1"/>
  <c r="BX1811" i="64"/>
  <c r="BX1834" i="64" s="1"/>
  <c r="BX1321" i="64"/>
  <c r="BX1348" i="64" s="1"/>
  <c r="BX1286" i="64"/>
  <c r="BX1313" i="64" s="1"/>
  <c r="BX1251" i="64"/>
  <c r="BX1278" i="64" s="1"/>
  <c r="BX1775" i="64"/>
  <c r="BX1802" i="64" s="1"/>
  <c r="BX1875" i="64"/>
  <c r="BX1900" i="64" s="1"/>
  <c r="BX1357" i="64"/>
  <c r="BX1384" i="64" s="1"/>
  <c r="BX1157" i="64"/>
  <c r="BX1170" i="64" s="1"/>
  <c r="BX1909" i="64"/>
  <c r="BX1934" i="64" s="1"/>
  <c r="BX1227" i="64"/>
  <c r="BX592" i="64"/>
  <c r="BX605" i="64" s="1"/>
  <c r="BX1005" i="64"/>
  <c r="BX892" i="64"/>
  <c r="BX905" i="64" s="1"/>
  <c r="BX981" i="64"/>
  <c r="BX996" i="64" s="1"/>
  <c r="BX543" i="64"/>
  <c r="BX1133" i="64"/>
  <c r="BX868" i="64"/>
  <c r="BX519" i="64"/>
  <c r="BX568" i="64"/>
  <c r="BX491" i="64"/>
  <c r="BX1590" i="64"/>
  <c r="BX1605" i="64" s="1"/>
  <c r="BX1614" i="64"/>
  <c r="BP2365" i="64"/>
  <c r="BP2339" i="64"/>
  <c r="BP1559" i="64"/>
  <c r="BP2314" i="64"/>
  <c r="BP1504" i="64"/>
  <c r="BP2288" i="64"/>
  <c r="BP2305" i="64" s="1"/>
  <c r="BP1536" i="64"/>
  <c r="BP1550" i="64" s="1"/>
  <c r="BP1482" i="64"/>
  <c r="BP1495" i="64" s="1"/>
  <c r="BP1688" i="64"/>
  <c r="BP1701" i="64" s="1"/>
  <c r="BP2417" i="64"/>
  <c r="BP2431" i="64" s="1"/>
  <c r="BP1437" i="64"/>
  <c r="BP1472" i="64" s="1"/>
  <c r="BP1811" i="64"/>
  <c r="BP1834" i="64" s="1"/>
  <c r="BP1393" i="64"/>
  <c r="BP1428" i="64" s="1"/>
  <c r="BP1843" i="64"/>
  <c r="BP1866" i="64" s="1"/>
  <c r="BP1321" i="64"/>
  <c r="BP1348" i="64" s="1"/>
  <c r="BP1775" i="64"/>
  <c r="BP1802" i="64" s="1"/>
  <c r="BP1357" i="64"/>
  <c r="BP1384" i="64" s="1"/>
  <c r="BP1286" i="64"/>
  <c r="BP1313" i="64" s="1"/>
  <c r="BP1251" i="64"/>
  <c r="BP1278" i="64" s="1"/>
  <c r="BP1875" i="64"/>
  <c r="BP1900" i="64" s="1"/>
  <c r="BP1157" i="64"/>
  <c r="BP1170" i="64" s="1"/>
  <c r="BP1909" i="64"/>
  <c r="BP1934" i="64" s="1"/>
  <c r="BP1227" i="64"/>
  <c r="BP1133" i="64"/>
  <c r="BP1005" i="64"/>
  <c r="BP592" i="64"/>
  <c r="BP605" i="64" s="1"/>
  <c r="BP981" i="64"/>
  <c r="BP996" i="64" s="1"/>
  <c r="BP892" i="64"/>
  <c r="BP905" i="64" s="1"/>
  <c r="BP543" i="64"/>
  <c r="BP868" i="64"/>
  <c r="BP519" i="64"/>
  <c r="BP1590" i="64"/>
  <c r="BP1605" i="64" s="1"/>
  <c r="BP491" i="64"/>
  <c r="BP568" i="64"/>
  <c r="BP1614" i="64"/>
  <c r="BH2365" i="64"/>
  <c r="BH2339" i="64"/>
  <c r="BH1559" i="64"/>
  <c r="BH2314" i="64"/>
  <c r="BH2288" i="64"/>
  <c r="BH2305" i="64" s="1"/>
  <c r="BH1504" i="64"/>
  <c r="BH1536" i="64"/>
  <c r="BH1550" i="64" s="1"/>
  <c r="BH1482" i="64"/>
  <c r="BH1495" i="64" s="1"/>
  <c r="BH1688" i="64"/>
  <c r="BH1701" i="64" s="1"/>
  <c r="BH1437" i="64"/>
  <c r="BH1472" i="64" s="1"/>
  <c r="BH2417" i="64"/>
  <c r="BH2431" i="64" s="1"/>
  <c r="BH1393" i="64"/>
  <c r="BH1428" i="64" s="1"/>
  <c r="BH1811" i="64"/>
  <c r="BH1834" i="64" s="1"/>
  <c r="BH1843" i="64"/>
  <c r="BH1866" i="64" s="1"/>
  <c r="BH1775" i="64"/>
  <c r="BH1802" i="64" s="1"/>
  <c r="BH1357" i="64"/>
  <c r="BH1384" i="64" s="1"/>
  <c r="BH1321" i="64"/>
  <c r="BH1348" i="64" s="1"/>
  <c r="BH1286" i="64"/>
  <c r="BH1313" i="64" s="1"/>
  <c r="BH1251" i="64"/>
  <c r="BH1278" i="64" s="1"/>
  <c r="BH1875" i="64"/>
  <c r="BH1900" i="64" s="1"/>
  <c r="BH1157" i="64"/>
  <c r="BH1170" i="64" s="1"/>
  <c r="BH1909" i="64"/>
  <c r="BH1934" i="64" s="1"/>
  <c r="BH1227" i="64"/>
  <c r="BH981" i="64"/>
  <c r="BH996" i="64" s="1"/>
  <c r="BH592" i="64"/>
  <c r="BH605" i="64" s="1"/>
  <c r="BH1133" i="64"/>
  <c r="BH892" i="64"/>
  <c r="BH905" i="64" s="1"/>
  <c r="BH1005" i="64"/>
  <c r="BH1124" i="64" s="1"/>
  <c r="BH543" i="64"/>
  <c r="BH868" i="64"/>
  <c r="BH519" i="64"/>
  <c r="BH568" i="64"/>
  <c r="BH491" i="64"/>
  <c r="BH1590" i="64"/>
  <c r="BH1605" i="64" s="1"/>
  <c r="BH1614" i="64"/>
  <c r="AZ2365" i="64"/>
  <c r="AZ2339" i="64"/>
  <c r="AZ1559" i="64"/>
  <c r="AZ2314" i="64"/>
  <c r="AZ1504" i="64"/>
  <c r="AZ2288" i="64"/>
  <c r="AZ2305" i="64" s="1"/>
  <c r="AZ1482" i="64"/>
  <c r="AZ1495" i="64" s="1"/>
  <c r="AZ1536" i="64"/>
  <c r="AZ1550" i="64" s="1"/>
  <c r="AZ1688" i="64"/>
  <c r="AZ1701" i="64" s="1"/>
  <c r="AZ2417" i="64"/>
  <c r="AZ2431" i="64" s="1"/>
  <c r="AZ1437" i="64"/>
  <c r="AZ1472" i="64" s="1"/>
  <c r="AZ1843" i="64"/>
  <c r="AZ1866" i="64" s="1"/>
  <c r="AZ1811" i="64"/>
  <c r="AZ1834" i="64" s="1"/>
  <c r="AZ1393" i="64"/>
  <c r="AZ1428" i="64" s="1"/>
  <c r="AZ1321" i="64"/>
  <c r="AZ1348" i="64" s="1"/>
  <c r="AZ1775" i="64"/>
  <c r="AZ1802" i="64" s="1"/>
  <c r="AZ1357" i="64"/>
  <c r="AZ1384" i="64" s="1"/>
  <c r="AZ1286" i="64"/>
  <c r="AZ1313" i="64" s="1"/>
  <c r="AZ1251" i="64"/>
  <c r="AZ1278" i="64" s="1"/>
  <c r="AZ1875" i="64"/>
  <c r="AZ1900" i="64" s="1"/>
  <c r="AZ1157" i="64"/>
  <c r="AZ1170" i="64" s="1"/>
  <c r="AZ1909" i="64"/>
  <c r="AZ1934" i="64" s="1"/>
  <c r="AZ1227" i="64"/>
  <c r="AZ592" i="64"/>
  <c r="AZ605" i="64" s="1"/>
  <c r="AZ1005" i="64"/>
  <c r="AZ892" i="64"/>
  <c r="AZ905" i="64" s="1"/>
  <c r="AZ1133" i="64"/>
  <c r="AZ543" i="64"/>
  <c r="AZ981" i="64"/>
  <c r="AZ996" i="64" s="1"/>
  <c r="AZ868" i="64"/>
  <c r="AZ519" i="64"/>
  <c r="AZ1590" i="64"/>
  <c r="AZ1605" i="64" s="1"/>
  <c r="AZ491" i="64"/>
  <c r="AZ568" i="64"/>
  <c r="AZ1614" i="64"/>
  <c r="AR2365" i="64"/>
  <c r="AR2339" i="64"/>
  <c r="AR1559" i="64"/>
  <c r="AR2314" i="64"/>
  <c r="AR1536" i="64"/>
  <c r="AR1550" i="64" s="1"/>
  <c r="AR1504" i="64"/>
  <c r="AR1482" i="64"/>
  <c r="AR1495" i="64" s="1"/>
  <c r="AR2288" i="64"/>
  <c r="AR2305" i="64" s="1"/>
  <c r="AR1688" i="64"/>
  <c r="AR1701" i="64" s="1"/>
  <c r="AR1437" i="64"/>
  <c r="AR1472" i="64" s="1"/>
  <c r="AR1843" i="64"/>
  <c r="AR1866" i="64" s="1"/>
  <c r="AR2417" i="64"/>
  <c r="AR2431" i="64" s="1"/>
  <c r="AR1811" i="64"/>
  <c r="AR1834" i="64" s="1"/>
  <c r="AR1775" i="64"/>
  <c r="AR1802" i="64" s="1"/>
  <c r="AR1357" i="64"/>
  <c r="AR1384" i="64" s="1"/>
  <c r="AR1321" i="64"/>
  <c r="AR1348" i="64" s="1"/>
  <c r="AR1286" i="64"/>
  <c r="AR1313" i="64" s="1"/>
  <c r="AR1251" i="64"/>
  <c r="AR1278" i="64" s="1"/>
  <c r="AR1393" i="64"/>
  <c r="AR1428" i="64" s="1"/>
  <c r="AR1875" i="64"/>
  <c r="AR1900" i="64" s="1"/>
  <c r="AR1157" i="64"/>
  <c r="AR1170" i="64" s="1"/>
  <c r="AR1909" i="64"/>
  <c r="AR1934" i="64" s="1"/>
  <c r="AR1227" i="64"/>
  <c r="AR592" i="64"/>
  <c r="AR605" i="64" s="1"/>
  <c r="AR892" i="64"/>
  <c r="AR905" i="64" s="1"/>
  <c r="AR981" i="64"/>
  <c r="AR996" i="64" s="1"/>
  <c r="AR543" i="64"/>
  <c r="AR1133" i="64"/>
  <c r="AR868" i="64"/>
  <c r="AR1005" i="64"/>
  <c r="AR519" i="64"/>
  <c r="AR568" i="64"/>
  <c r="AR491" i="64"/>
  <c r="AR1590" i="64"/>
  <c r="AR1605" i="64" s="1"/>
  <c r="AR1614" i="64"/>
  <c r="AJ2365" i="64"/>
  <c r="AJ2339" i="64"/>
  <c r="AJ1559" i="64"/>
  <c r="AJ2314" i="64"/>
  <c r="AJ1536" i="64"/>
  <c r="AJ1550" i="64" s="1"/>
  <c r="AJ1504" i="64"/>
  <c r="AJ2288" i="64"/>
  <c r="AJ2305" i="64" s="1"/>
  <c r="AJ1482" i="64"/>
  <c r="AJ1495" i="64" s="1"/>
  <c r="AJ1688" i="64"/>
  <c r="AJ1701" i="64" s="1"/>
  <c r="AJ1437" i="64"/>
  <c r="AJ1472" i="64" s="1"/>
  <c r="AJ2417" i="64"/>
  <c r="AJ2431" i="64" s="1"/>
  <c r="AJ1811" i="64"/>
  <c r="AJ1834" i="64" s="1"/>
  <c r="AJ1393" i="64"/>
  <c r="AJ1428" i="64" s="1"/>
  <c r="AJ1843" i="64"/>
  <c r="AJ1866" i="64" s="1"/>
  <c r="AJ1321" i="64"/>
  <c r="AJ1348" i="64" s="1"/>
  <c r="AJ1286" i="64"/>
  <c r="AJ1313" i="64" s="1"/>
  <c r="AJ1251" i="64"/>
  <c r="AJ1278" i="64" s="1"/>
  <c r="AJ1775" i="64"/>
  <c r="AJ1802" i="64" s="1"/>
  <c r="AJ1357" i="64"/>
  <c r="AJ1384" i="64" s="1"/>
  <c r="AJ1875" i="64"/>
  <c r="AJ1900" i="64" s="1"/>
  <c r="AJ1157" i="64"/>
  <c r="AJ1170" i="64" s="1"/>
  <c r="AJ1909" i="64"/>
  <c r="AJ1934" i="64" s="1"/>
  <c r="AJ1227" i="64"/>
  <c r="AJ1133" i="64"/>
  <c r="AJ592" i="64"/>
  <c r="AJ605" i="64" s="1"/>
  <c r="AJ981" i="64"/>
  <c r="AJ996" i="64" s="1"/>
  <c r="AJ892" i="64"/>
  <c r="AJ905" i="64" s="1"/>
  <c r="AJ1005" i="64"/>
  <c r="AJ868" i="64"/>
  <c r="AJ519" i="64"/>
  <c r="AJ1590" i="64"/>
  <c r="AJ1605" i="64" s="1"/>
  <c r="AJ491" i="64"/>
  <c r="AJ543" i="64"/>
  <c r="AJ568" i="64"/>
  <c r="AJ1614" i="64"/>
  <c r="AB2365" i="64"/>
  <c r="AB1559" i="64"/>
  <c r="AB2314" i="64"/>
  <c r="AB2339" i="64"/>
  <c r="AB1504" i="64"/>
  <c r="AB2288" i="64"/>
  <c r="AB2305" i="64" s="1"/>
  <c r="AB1536" i="64"/>
  <c r="AB1550" i="64" s="1"/>
  <c r="AB1482" i="64"/>
  <c r="AB1495" i="64" s="1"/>
  <c r="AB1688" i="64"/>
  <c r="AB1701" i="64" s="1"/>
  <c r="AB2417" i="64"/>
  <c r="AB2431" i="64" s="1"/>
  <c r="AB1437" i="64"/>
  <c r="AB1472" i="64" s="1"/>
  <c r="AB1393" i="64"/>
  <c r="AB1428" i="64" s="1"/>
  <c r="AB1843" i="64"/>
  <c r="AB1866" i="64" s="1"/>
  <c r="AB1811" i="64"/>
  <c r="AB1834" i="64" s="1"/>
  <c r="AB1321" i="64"/>
  <c r="AB1348" i="64" s="1"/>
  <c r="AB1775" i="64"/>
  <c r="AB1802" i="64" s="1"/>
  <c r="AB1357" i="64"/>
  <c r="AB1384" i="64" s="1"/>
  <c r="AB1286" i="64"/>
  <c r="AB1313" i="64" s="1"/>
  <c r="AB1251" i="64"/>
  <c r="AB1278" i="64" s="1"/>
  <c r="AB1875" i="64"/>
  <c r="AB1900" i="64" s="1"/>
  <c r="AB1157" i="64"/>
  <c r="AB1170" i="64" s="1"/>
  <c r="AB1909" i="64"/>
  <c r="AB1934" i="64" s="1"/>
  <c r="AB1227" i="64"/>
  <c r="AB981" i="64"/>
  <c r="AB996" i="64" s="1"/>
  <c r="AB592" i="64"/>
  <c r="AB605" i="64" s="1"/>
  <c r="AB1005" i="64"/>
  <c r="AB1133" i="64"/>
  <c r="AB892" i="64"/>
  <c r="AB905" i="64" s="1"/>
  <c r="AB868" i="64"/>
  <c r="AB519" i="64"/>
  <c r="AB568" i="64"/>
  <c r="AB491" i="64"/>
  <c r="AB543" i="64"/>
  <c r="AB1590" i="64"/>
  <c r="AB1605" i="64" s="1"/>
  <c r="AB1614" i="64"/>
  <c r="T2365" i="64"/>
  <c r="T1559" i="64"/>
  <c r="T2314" i="64"/>
  <c r="T2339" i="64"/>
  <c r="T1536" i="64"/>
  <c r="T1550" i="64" s="1"/>
  <c r="T2288" i="64"/>
  <c r="T2305" i="64" s="1"/>
  <c r="T1504" i="64"/>
  <c r="T1482" i="64"/>
  <c r="T1495" i="64" s="1"/>
  <c r="T1688" i="64"/>
  <c r="T1701" i="64" s="1"/>
  <c r="T1437" i="64"/>
  <c r="T1472" i="64" s="1"/>
  <c r="T1811" i="64"/>
  <c r="T1834" i="64" s="1"/>
  <c r="T2417" i="64"/>
  <c r="T2431" i="64" s="1"/>
  <c r="T1393" i="64"/>
  <c r="T1428" i="64" s="1"/>
  <c r="T1775" i="64"/>
  <c r="T1802" i="64" s="1"/>
  <c r="T1357" i="64"/>
  <c r="T1384" i="64" s="1"/>
  <c r="T1321" i="64"/>
  <c r="T1348" i="64" s="1"/>
  <c r="T1286" i="64"/>
  <c r="T1313" i="64" s="1"/>
  <c r="T1251" i="64"/>
  <c r="T1278" i="64" s="1"/>
  <c r="T1843" i="64"/>
  <c r="T1866" i="64" s="1"/>
  <c r="T1875" i="64"/>
  <c r="T1900" i="64" s="1"/>
  <c r="T1157" i="64"/>
  <c r="T1170" i="64" s="1"/>
  <c r="T1909" i="64"/>
  <c r="T1934" i="64" s="1"/>
  <c r="T1227" i="64"/>
  <c r="T592" i="64"/>
  <c r="T605" i="64" s="1"/>
  <c r="T892" i="64"/>
  <c r="T905" i="64" s="1"/>
  <c r="T1133" i="64"/>
  <c r="T1005" i="64"/>
  <c r="T981" i="64"/>
  <c r="T996" i="64" s="1"/>
  <c r="T868" i="64"/>
  <c r="T519" i="64"/>
  <c r="T1590" i="64"/>
  <c r="T1605" i="64" s="1"/>
  <c r="T491" i="64"/>
  <c r="T543" i="64"/>
  <c r="T568" i="64"/>
  <c r="T1614" i="64"/>
  <c r="CG2364" i="64"/>
  <c r="CG1558" i="64"/>
  <c r="CG2338" i="64"/>
  <c r="CG2313" i="64"/>
  <c r="CG1535" i="64"/>
  <c r="CG1503" i="64"/>
  <c r="CG2287" i="64"/>
  <c r="CG1481" i="64"/>
  <c r="CG1687" i="64"/>
  <c r="CG1436" i="64"/>
  <c r="CG1392" i="64"/>
  <c r="CG1810" i="64"/>
  <c r="CG1842" i="64"/>
  <c r="CG1774" i="64"/>
  <c r="CG1320" i="64"/>
  <c r="CG2416" i="64"/>
  <c r="CG1285" i="64"/>
  <c r="CG1356" i="64"/>
  <c r="CG1874" i="64"/>
  <c r="CG1156" i="64"/>
  <c r="CG1004" i="64"/>
  <c r="CG1123" i="64" s="1"/>
  <c r="CG1226" i="64"/>
  <c r="CG1132" i="64"/>
  <c r="CG1147" i="64" s="1"/>
  <c r="CG1908" i="64"/>
  <c r="CG1250" i="64"/>
  <c r="CG567" i="64"/>
  <c r="CG867" i="64"/>
  <c r="CG891" i="64"/>
  <c r="CG490" i="64"/>
  <c r="CG458" i="64"/>
  <c r="CG591" i="64"/>
  <c r="CG604" i="64" s="1"/>
  <c r="CG542" i="64"/>
  <c r="CG1589" i="64"/>
  <c r="CG1613" i="64"/>
  <c r="BY2364" i="64"/>
  <c r="BY1558" i="64"/>
  <c r="BY2338" i="64"/>
  <c r="BY2313" i="64"/>
  <c r="BY1535" i="64"/>
  <c r="BY1503" i="64"/>
  <c r="BY2287" i="64"/>
  <c r="BY1687" i="64"/>
  <c r="BY1481" i="64"/>
  <c r="BY2416" i="64"/>
  <c r="BY1436" i="64"/>
  <c r="BY1392" i="64"/>
  <c r="BY1810" i="64"/>
  <c r="BY1774" i="64"/>
  <c r="BY1320" i="64"/>
  <c r="BY1356" i="64"/>
  <c r="BY1842" i="64"/>
  <c r="BY1285" i="64"/>
  <c r="BY1874" i="64"/>
  <c r="BY1156" i="64"/>
  <c r="BY1250" i="64"/>
  <c r="BY1908" i="64"/>
  <c r="BY1004" i="64"/>
  <c r="BY1123" i="64" s="1"/>
  <c r="BY1226" i="64"/>
  <c r="BY1132" i="64"/>
  <c r="BY1147" i="64" s="1"/>
  <c r="BY567" i="64"/>
  <c r="BY867" i="64"/>
  <c r="BY1589" i="64"/>
  <c r="BY490" i="64"/>
  <c r="BY891" i="64"/>
  <c r="BY458" i="64"/>
  <c r="BY542" i="64"/>
  <c r="BY591" i="64"/>
  <c r="BY604" i="64" s="1"/>
  <c r="BY1613" i="64"/>
  <c r="BQ2364" i="64"/>
  <c r="BQ1558" i="64"/>
  <c r="BQ2338" i="64"/>
  <c r="BQ2313" i="64"/>
  <c r="BQ1535" i="64"/>
  <c r="BQ1503" i="64"/>
  <c r="BQ2287" i="64"/>
  <c r="BQ1481" i="64"/>
  <c r="BQ1392" i="64"/>
  <c r="BQ1687" i="64"/>
  <c r="BQ2416" i="64"/>
  <c r="BQ1810" i="64"/>
  <c r="BQ1436" i="64"/>
  <c r="BQ1774" i="64"/>
  <c r="BQ1320" i="64"/>
  <c r="BQ1285" i="64"/>
  <c r="BQ1842" i="64"/>
  <c r="BQ1356" i="64"/>
  <c r="BQ1874" i="64"/>
  <c r="BQ1156" i="64"/>
  <c r="BQ1004" i="64"/>
  <c r="BQ1123" i="64" s="1"/>
  <c r="BQ1250" i="64"/>
  <c r="BQ1226" i="64"/>
  <c r="BQ1908" i="64"/>
  <c r="BQ1132" i="64"/>
  <c r="BQ1147" i="64" s="1"/>
  <c r="BQ567" i="64"/>
  <c r="BQ867" i="64"/>
  <c r="BQ490" i="64"/>
  <c r="BQ458" i="64"/>
  <c r="BQ542" i="64"/>
  <c r="BQ1589" i="64"/>
  <c r="BQ1613" i="64"/>
  <c r="BQ591" i="64"/>
  <c r="BQ604" i="64" s="1"/>
  <c r="BQ891" i="64"/>
  <c r="BI2364" i="64"/>
  <c r="BI1558" i="64"/>
  <c r="BI2338" i="64"/>
  <c r="BI2313" i="64"/>
  <c r="BI1535" i="64"/>
  <c r="BI1503" i="64"/>
  <c r="BI2287" i="64"/>
  <c r="BI1481" i="64"/>
  <c r="BI1687" i="64"/>
  <c r="BI2416" i="64"/>
  <c r="BI1436" i="64"/>
  <c r="BI1392" i="64"/>
  <c r="BI1810" i="64"/>
  <c r="BI1842" i="64"/>
  <c r="BI1774" i="64"/>
  <c r="BI1320" i="64"/>
  <c r="BI1356" i="64"/>
  <c r="BI1285" i="64"/>
  <c r="BI1874" i="64"/>
  <c r="BI1156" i="64"/>
  <c r="BI1004" i="64"/>
  <c r="BI1123" i="64" s="1"/>
  <c r="BI1250" i="64"/>
  <c r="BI1908" i="64"/>
  <c r="BI1132" i="64"/>
  <c r="BI1147" i="64" s="1"/>
  <c r="BI1226" i="64"/>
  <c r="BI567" i="64"/>
  <c r="BI867" i="64"/>
  <c r="BI891" i="64"/>
  <c r="BI1589" i="64"/>
  <c r="BI490" i="64"/>
  <c r="BI458" i="64"/>
  <c r="BI542" i="64"/>
  <c r="BI1613" i="64"/>
  <c r="BA2364" i="64"/>
  <c r="BA1558" i="64"/>
  <c r="BA2338" i="64"/>
  <c r="BA2313" i="64"/>
  <c r="BA1535" i="64"/>
  <c r="BA1503" i="64"/>
  <c r="BA2287" i="64"/>
  <c r="BA1687" i="64"/>
  <c r="BA1481" i="64"/>
  <c r="BA1392" i="64"/>
  <c r="BA1842" i="64"/>
  <c r="BA1810" i="64"/>
  <c r="BA1436" i="64"/>
  <c r="BA2416" i="64"/>
  <c r="BA1774" i="64"/>
  <c r="BA1356" i="64"/>
  <c r="BA1320" i="64"/>
  <c r="BA1285" i="64"/>
  <c r="BA1874" i="64"/>
  <c r="BA1156" i="64"/>
  <c r="BA1908" i="64"/>
  <c r="BA1004" i="64"/>
  <c r="BA1123" i="64" s="1"/>
  <c r="BA1250" i="64"/>
  <c r="BA1226" i="64"/>
  <c r="BA1132" i="64"/>
  <c r="BA1147" i="64" s="1"/>
  <c r="BA567" i="64"/>
  <c r="BA867" i="64"/>
  <c r="BA591" i="64"/>
  <c r="BA604" i="64" s="1"/>
  <c r="BA490" i="64"/>
  <c r="BA458" i="64"/>
  <c r="BA891" i="64"/>
  <c r="BA542" i="64"/>
  <c r="BA1589" i="64"/>
  <c r="BA1613" i="64"/>
  <c r="AS2364" i="64"/>
  <c r="AS1558" i="64"/>
  <c r="AS2338" i="64"/>
  <c r="AS2313" i="64"/>
  <c r="AS1535" i="64"/>
  <c r="AS2287" i="64"/>
  <c r="AS1503" i="64"/>
  <c r="AS1481" i="64"/>
  <c r="AS1687" i="64"/>
  <c r="AS2416" i="64"/>
  <c r="AS1392" i="64"/>
  <c r="AS1810" i="64"/>
  <c r="AS1774" i="64"/>
  <c r="AS1320" i="64"/>
  <c r="AS1436" i="64"/>
  <c r="AS1285" i="64"/>
  <c r="AS1874" i="64"/>
  <c r="AS1156" i="64"/>
  <c r="AS1356" i="64"/>
  <c r="AS1004" i="64"/>
  <c r="AS1123" i="64" s="1"/>
  <c r="AS1842" i="64"/>
  <c r="AS1908" i="64"/>
  <c r="AS1226" i="64"/>
  <c r="AS1250" i="64"/>
  <c r="AS1132" i="64"/>
  <c r="AS1147" i="64" s="1"/>
  <c r="AS567" i="64"/>
  <c r="AS867" i="64"/>
  <c r="AS591" i="64"/>
  <c r="AS604" i="64" s="1"/>
  <c r="AS1589" i="64"/>
  <c r="AS490" i="64"/>
  <c r="AS458" i="64"/>
  <c r="AS542" i="64"/>
  <c r="AS1613" i="64"/>
  <c r="AK2364" i="64"/>
  <c r="AK1558" i="64"/>
  <c r="AK2338" i="64"/>
  <c r="AK2313" i="64"/>
  <c r="AK1535" i="64"/>
  <c r="AK1503" i="64"/>
  <c r="AK2287" i="64"/>
  <c r="AK1687" i="64"/>
  <c r="AK1392" i="64"/>
  <c r="AK2416" i="64"/>
  <c r="AK1436" i="64"/>
  <c r="AK1810" i="64"/>
  <c r="AK1481" i="64"/>
  <c r="AK1774" i="64"/>
  <c r="AK1320" i="64"/>
  <c r="AK1842" i="64"/>
  <c r="AK1356" i="64"/>
  <c r="AK1285" i="64"/>
  <c r="AK1874" i="64"/>
  <c r="AK1156" i="64"/>
  <c r="AK1004" i="64"/>
  <c r="AK1123" i="64" s="1"/>
  <c r="AK1226" i="64"/>
  <c r="AK1250" i="64"/>
  <c r="AK1132" i="64"/>
  <c r="AK1147" i="64" s="1"/>
  <c r="AK1908" i="64"/>
  <c r="AK567" i="64"/>
  <c r="AK867" i="64"/>
  <c r="AK591" i="64"/>
  <c r="AK604" i="64" s="1"/>
  <c r="AK891" i="64"/>
  <c r="AK490" i="64"/>
  <c r="AK458" i="64"/>
  <c r="AK542" i="64"/>
  <c r="AK1589" i="64"/>
  <c r="AK1613" i="64"/>
  <c r="AC2364" i="64"/>
  <c r="AC1558" i="64"/>
  <c r="AC2338" i="64"/>
  <c r="AC2313" i="64"/>
  <c r="AC1535" i="64"/>
  <c r="AC2287" i="64"/>
  <c r="AC1503" i="64"/>
  <c r="AC1687" i="64"/>
  <c r="AC1481" i="64"/>
  <c r="AC2416" i="64"/>
  <c r="AC1436" i="64"/>
  <c r="AC1392" i="64"/>
  <c r="AC1810" i="64"/>
  <c r="AC1774" i="64"/>
  <c r="AC1356" i="64"/>
  <c r="AC1320" i="64"/>
  <c r="AC1285" i="64"/>
  <c r="AC1842" i="64"/>
  <c r="AC1874" i="64"/>
  <c r="AC1156" i="64"/>
  <c r="AC1004" i="64"/>
  <c r="AC1123" i="64" s="1"/>
  <c r="AC1908" i="64"/>
  <c r="AC1132" i="64"/>
  <c r="AC1147" i="64" s="1"/>
  <c r="AC1250" i="64"/>
  <c r="AC567" i="64"/>
  <c r="AC1226" i="64"/>
  <c r="AC867" i="64"/>
  <c r="AC1589" i="64"/>
  <c r="AC490" i="64"/>
  <c r="AC591" i="64"/>
  <c r="AC604" i="64" s="1"/>
  <c r="AC458" i="64"/>
  <c r="AC542" i="64"/>
  <c r="AC891" i="64"/>
  <c r="AC1613" i="64"/>
  <c r="U2364" i="64"/>
  <c r="U1558" i="64"/>
  <c r="U2338" i="64"/>
  <c r="U2313" i="64"/>
  <c r="U1535" i="64"/>
  <c r="U1503" i="64"/>
  <c r="U2287" i="64"/>
  <c r="U1687" i="64"/>
  <c r="U1436" i="64"/>
  <c r="U1392" i="64"/>
  <c r="U1810" i="64"/>
  <c r="U1481" i="64"/>
  <c r="U2416" i="64"/>
  <c r="U1774" i="64"/>
  <c r="U1320" i="64"/>
  <c r="U1842" i="64"/>
  <c r="U1285" i="64"/>
  <c r="U1356" i="64"/>
  <c r="U1874" i="64"/>
  <c r="U1156" i="64"/>
  <c r="U1004" i="64"/>
  <c r="U1123" i="64" s="1"/>
  <c r="U1908" i="64"/>
  <c r="U1226" i="64"/>
  <c r="U1132" i="64"/>
  <c r="U1147" i="64" s="1"/>
  <c r="U567" i="64"/>
  <c r="U1250" i="64"/>
  <c r="U867" i="64"/>
  <c r="U891" i="64"/>
  <c r="U490" i="64"/>
  <c r="U458" i="64"/>
  <c r="U591" i="64"/>
  <c r="U604" i="64" s="1"/>
  <c r="U542" i="64"/>
  <c r="U1589" i="64"/>
  <c r="U1613" i="64"/>
  <c r="CH2361" i="64"/>
  <c r="CH2378" i="64" s="1"/>
  <c r="CH1555" i="64"/>
  <c r="CH1577" i="64" s="1"/>
  <c r="CH2335" i="64"/>
  <c r="CH2352" i="64" s="1"/>
  <c r="CH2310" i="64"/>
  <c r="CH2327" i="64" s="1"/>
  <c r="CH1532" i="64"/>
  <c r="CH1546" i="64" s="1"/>
  <c r="CH1500" i="64"/>
  <c r="CH1523" i="64" s="1"/>
  <c r="CH1684" i="64"/>
  <c r="CH1697" i="64" s="1"/>
  <c r="CH1478" i="64"/>
  <c r="CH1491" i="64" s="1"/>
  <c r="CH2284" i="64"/>
  <c r="CH2301" i="64" s="1"/>
  <c r="CH2413" i="64"/>
  <c r="CH2427" i="64" s="1"/>
  <c r="CH1807" i="64"/>
  <c r="CH1830" i="64" s="1"/>
  <c r="CH1433" i="64"/>
  <c r="CH1468" i="64" s="1"/>
  <c r="CH1771" i="64"/>
  <c r="CH1798" i="64" s="1"/>
  <c r="CH1317" i="64"/>
  <c r="CH1344" i="64" s="1"/>
  <c r="CH1389" i="64"/>
  <c r="CH1424" i="64" s="1"/>
  <c r="CH1282" i="64"/>
  <c r="CH1309" i="64" s="1"/>
  <c r="CH1871" i="64"/>
  <c r="CH1896" i="64" s="1"/>
  <c r="CH1353" i="64"/>
  <c r="CH1380" i="64" s="1"/>
  <c r="CH1153" i="64"/>
  <c r="CH1166" i="64" s="1"/>
  <c r="CH1839" i="64"/>
  <c r="CH1862" i="64" s="1"/>
  <c r="CH1001" i="64"/>
  <c r="CH1247" i="64"/>
  <c r="CH1274" i="64" s="1"/>
  <c r="CH1223" i="64"/>
  <c r="CH1129" i="64"/>
  <c r="CH1144" i="64" s="1"/>
  <c r="CH564" i="64"/>
  <c r="CH977" i="64"/>
  <c r="CH992" i="64" s="1"/>
  <c r="CH1905" i="64"/>
  <c r="CH1930" i="64" s="1"/>
  <c r="CH864" i="64"/>
  <c r="CH879" i="64" s="1"/>
  <c r="CH1586" i="64"/>
  <c r="CH1601" i="64" s="1"/>
  <c r="CH487" i="64"/>
  <c r="CH455" i="64"/>
  <c r="CH888" i="64"/>
  <c r="CH901" i="64" s="1"/>
  <c r="CH539" i="64"/>
  <c r="CH1610" i="64"/>
  <c r="CH1625" i="64" s="1"/>
  <c r="CH588" i="64"/>
  <c r="CH601" i="64" s="1"/>
  <c r="BZ2361" i="64"/>
  <c r="BZ2378" i="64" s="1"/>
  <c r="BZ1555" i="64"/>
  <c r="BZ1577" i="64" s="1"/>
  <c r="BZ2335" i="64"/>
  <c r="BZ2352" i="64" s="1"/>
  <c r="BZ1532" i="64"/>
  <c r="BZ1546" i="64" s="1"/>
  <c r="BZ2284" i="64"/>
  <c r="BZ2301" i="64" s="1"/>
  <c r="BZ1500" i="64"/>
  <c r="BZ1523" i="64" s="1"/>
  <c r="BZ2310" i="64"/>
  <c r="BZ2327" i="64" s="1"/>
  <c r="BZ1478" i="64"/>
  <c r="BZ1491" i="64" s="1"/>
  <c r="BZ1389" i="64"/>
  <c r="BZ1424" i="64" s="1"/>
  <c r="BZ1807" i="64"/>
  <c r="BZ1830" i="64" s="1"/>
  <c r="BZ2413" i="64"/>
  <c r="BZ2427" i="64" s="1"/>
  <c r="BZ1684" i="64"/>
  <c r="BZ1697" i="64" s="1"/>
  <c r="BZ1771" i="64"/>
  <c r="BZ1798" i="64" s="1"/>
  <c r="BZ1433" i="64"/>
  <c r="BZ1468" i="64" s="1"/>
  <c r="BZ1317" i="64"/>
  <c r="BZ1344" i="64" s="1"/>
  <c r="BZ1839" i="64"/>
  <c r="BZ1862" i="64" s="1"/>
  <c r="BZ1282" i="64"/>
  <c r="BZ1309" i="64" s="1"/>
  <c r="BZ1871" i="64"/>
  <c r="BZ1896" i="64" s="1"/>
  <c r="BZ1153" i="64"/>
  <c r="BZ1166" i="64" s="1"/>
  <c r="BZ1353" i="64"/>
  <c r="BZ1380" i="64" s="1"/>
  <c r="BZ1001" i="64"/>
  <c r="BZ1247" i="64"/>
  <c r="BZ1274" i="64" s="1"/>
  <c r="BZ1905" i="64"/>
  <c r="BZ1930" i="64" s="1"/>
  <c r="BZ1223" i="64"/>
  <c r="BZ1129" i="64"/>
  <c r="BZ1144" i="64" s="1"/>
  <c r="BZ564" i="64"/>
  <c r="BZ977" i="64"/>
  <c r="BZ992" i="64" s="1"/>
  <c r="BZ864" i="64"/>
  <c r="BZ879" i="64" s="1"/>
  <c r="BZ487" i="64"/>
  <c r="BZ455" i="64"/>
  <c r="BZ539" i="64"/>
  <c r="BZ1610" i="64"/>
  <c r="BZ1625" i="64" s="1"/>
  <c r="BZ1586" i="64"/>
  <c r="BZ1601" i="64" s="1"/>
  <c r="BR2361" i="64"/>
  <c r="BR2378" i="64" s="1"/>
  <c r="BR1555" i="64"/>
  <c r="BR1577" i="64" s="1"/>
  <c r="BR2335" i="64"/>
  <c r="BR2352" i="64" s="1"/>
  <c r="BR2310" i="64"/>
  <c r="BR2327" i="64" s="1"/>
  <c r="BR1532" i="64"/>
  <c r="BR1546" i="64" s="1"/>
  <c r="BR1500" i="64"/>
  <c r="BR1523" i="64" s="1"/>
  <c r="BR2284" i="64"/>
  <c r="BR2301" i="64" s="1"/>
  <c r="BR1684" i="64"/>
  <c r="BR1697" i="64" s="1"/>
  <c r="BR1478" i="64"/>
  <c r="BR1491" i="64" s="1"/>
  <c r="BR1433" i="64"/>
  <c r="BR1468" i="64" s="1"/>
  <c r="BR1389" i="64"/>
  <c r="BR1424" i="64" s="1"/>
  <c r="BR1807" i="64"/>
  <c r="BR1830" i="64" s="1"/>
  <c r="BR2413" i="64"/>
  <c r="BR2427" i="64" s="1"/>
  <c r="BR1771" i="64"/>
  <c r="BR1798" i="64" s="1"/>
  <c r="BR1317" i="64"/>
  <c r="BR1344" i="64" s="1"/>
  <c r="BR1282" i="64"/>
  <c r="BR1309" i="64" s="1"/>
  <c r="BR1871" i="64"/>
  <c r="BR1896" i="64" s="1"/>
  <c r="BR1153" i="64"/>
  <c r="BR1166" i="64" s="1"/>
  <c r="BR1839" i="64"/>
  <c r="BR1862" i="64" s="1"/>
  <c r="BR1223" i="64"/>
  <c r="BR1001" i="64"/>
  <c r="BR1247" i="64"/>
  <c r="BR1274" i="64" s="1"/>
  <c r="BR1353" i="64"/>
  <c r="BR1380" i="64" s="1"/>
  <c r="BR1905" i="64"/>
  <c r="BR1930" i="64" s="1"/>
  <c r="BR1129" i="64"/>
  <c r="BR1144" i="64" s="1"/>
  <c r="BR564" i="64"/>
  <c r="BR977" i="64"/>
  <c r="BR992" i="64" s="1"/>
  <c r="BR864" i="64"/>
  <c r="BR879" i="64" s="1"/>
  <c r="BR588" i="64"/>
  <c r="BR601" i="64" s="1"/>
  <c r="BR888" i="64"/>
  <c r="BR901" i="64" s="1"/>
  <c r="BR1586" i="64"/>
  <c r="BR1601" i="64" s="1"/>
  <c r="BR487" i="64"/>
  <c r="BR455" i="64"/>
  <c r="BR539" i="64"/>
  <c r="BR1610" i="64"/>
  <c r="BR1625" i="64" s="1"/>
  <c r="BJ2361" i="64"/>
  <c r="BJ2378" i="64" s="1"/>
  <c r="BJ1555" i="64"/>
  <c r="BJ1577" i="64" s="1"/>
  <c r="BJ2335" i="64"/>
  <c r="BJ2352" i="64" s="1"/>
  <c r="BJ1532" i="64"/>
  <c r="BJ1546" i="64" s="1"/>
  <c r="BJ1500" i="64"/>
  <c r="BJ1523" i="64" s="1"/>
  <c r="BJ2310" i="64"/>
  <c r="BJ2327" i="64" s="1"/>
  <c r="BJ2284" i="64"/>
  <c r="BJ2301" i="64" s="1"/>
  <c r="BJ1684" i="64"/>
  <c r="BJ1697" i="64" s="1"/>
  <c r="BJ1478" i="64"/>
  <c r="BJ1491" i="64" s="1"/>
  <c r="BJ1389" i="64"/>
  <c r="BJ1424" i="64" s="1"/>
  <c r="BJ2413" i="64"/>
  <c r="BJ2427" i="64" s="1"/>
  <c r="BJ1807" i="64"/>
  <c r="BJ1830" i="64" s="1"/>
  <c r="BJ1433" i="64"/>
  <c r="BJ1468" i="64" s="1"/>
  <c r="BJ1771" i="64"/>
  <c r="BJ1798" i="64" s="1"/>
  <c r="BJ1317" i="64"/>
  <c r="BJ1344" i="64" s="1"/>
  <c r="BJ1839" i="64"/>
  <c r="BJ1862" i="64" s="1"/>
  <c r="BJ1282" i="64"/>
  <c r="BJ1309" i="64" s="1"/>
  <c r="BJ1353" i="64"/>
  <c r="BJ1380" i="64" s="1"/>
  <c r="BJ1871" i="64"/>
  <c r="BJ1896" i="64" s="1"/>
  <c r="BJ1153" i="64"/>
  <c r="BJ1166" i="64" s="1"/>
  <c r="BJ1905" i="64"/>
  <c r="BJ1930" i="64" s="1"/>
  <c r="BJ1001" i="64"/>
  <c r="BJ1247" i="64"/>
  <c r="BJ1274" i="64" s="1"/>
  <c r="BJ1129" i="64"/>
  <c r="BJ1144" i="64" s="1"/>
  <c r="BJ1223" i="64"/>
  <c r="BJ564" i="64"/>
  <c r="BJ977" i="64"/>
  <c r="BJ992" i="64" s="1"/>
  <c r="BJ864" i="64"/>
  <c r="BJ879" i="64" s="1"/>
  <c r="BJ588" i="64"/>
  <c r="BJ601" i="64" s="1"/>
  <c r="BJ487" i="64"/>
  <c r="BJ455" i="64"/>
  <c r="BJ539" i="64"/>
  <c r="BJ888" i="64"/>
  <c r="BJ901" i="64" s="1"/>
  <c r="BJ1610" i="64"/>
  <c r="BJ1625" i="64" s="1"/>
  <c r="BJ1586" i="64"/>
  <c r="BJ1601" i="64" s="1"/>
  <c r="BB2361" i="64"/>
  <c r="BB2378" i="64" s="1"/>
  <c r="BB1555" i="64"/>
  <c r="BB1577" i="64" s="1"/>
  <c r="BB2335" i="64"/>
  <c r="BB2352" i="64" s="1"/>
  <c r="BB1532" i="64"/>
  <c r="BB1546" i="64" s="1"/>
  <c r="BB2310" i="64"/>
  <c r="BB2327" i="64" s="1"/>
  <c r="BB1500" i="64"/>
  <c r="BB1523" i="64" s="1"/>
  <c r="BB2284" i="64"/>
  <c r="BB2301" i="64" s="1"/>
  <c r="BB1478" i="64"/>
  <c r="BB1491" i="64" s="1"/>
  <c r="BB1684" i="64"/>
  <c r="BB1697" i="64" s="1"/>
  <c r="BB1433" i="64"/>
  <c r="BB1468" i="64" s="1"/>
  <c r="BB2413" i="64"/>
  <c r="BB2427" i="64" s="1"/>
  <c r="BB1389" i="64"/>
  <c r="BB1424" i="64" s="1"/>
  <c r="BB1807" i="64"/>
  <c r="BB1830" i="64" s="1"/>
  <c r="BB1771" i="64"/>
  <c r="BB1798" i="64" s="1"/>
  <c r="BB1317" i="64"/>
  <c r="BB1344" i="64" s="1"/>
  <c r="BB1282" i="64"/>
  <c r="BB1309" i="64" s="1"/>
  <c r="BB1839" i="64"/>
  <c r="BB1862" i="64" s="1"/>
  <c r="BB1871" i="64"/>
  <c r="BB1896" i="64" s="1"/>
  <c r="BB1353" i="64"/>
  <c r="BB1380" i="64" s="1"/>
  <c r="BB1153" i="64"/>
  <c r="BB1166" i="64" s="1"/>
  <c r="BB1001" i="64"/>
  <c r="BB1120" i="64" s="1"/>
  <c r="BB1905" i="64"/>
  <c r="BB1930" i="64" s="1"/>
  <c r="BB1223" i="64"/>
  <c r="BB1247" i="64"/>
  <c r="BB1274" i="64" s="1"/>
  <c r="BB1129" i="64"/>
  <c r="BB1144" i="64" s="1"/>
  <c r="BB977" i="64"/>
  <c r="BB992" i="64" s="1"/>
  <c r="BB864" i="64"/>
  <c r="BB879" i="64" s="1"/>
  <c r="BB888" i="64"/>
  <c r="BB901" i="64" s="1"/>
  <c r="BB588" i="64"/>
  <c r="BB601" i="64" s="1"/>
  <c r="BB1586" i="64"/>
  <c r="BB1601" i="64" s="1"/>
  <c r="BB487" i="64"/>
  <c r="BB455" i="64"/>
  <c r="BB539" i="64"/>
  <c r="BB1610" i="64"/>
  <c r="BB1625" i="64" s="1"/>
  <c r="AT2361" i="64"/>
  <c r="AT2378" i="64" s="1"/>
  <c r="AT1555" i="64"/>
  <c r="AT1577" i="64" s="1"/>
  <c r="AT2335" i="64"/>
  <c r="AT2352" i="64" s="1"/>
  <c r="AT1532" i="64"/>
  <c r="AT1546" i="64" s="1"/>
  <c r="AT2284" i="64"/>
  <c r="AT2301" i="64" s="1"/>
  <c r="AT1500" i="64"/>
  <c r="AT1523" i="64" s="1"/>
  <c r="AT1684" i="64"/>
  <c r="AT1697" i="64" s="1"/>
  <c r="AT2310" i="64"/>
  <c r="AT2327" i="64" s="1"/>
  <c r="AT1478" i="64"/>
  <c r="AT1491" i="64" s="1"/>
  <c r="AT1389" i="64"/>
  <c r="AT1424" i="64" s="1"/>
  <c r="AT1807" i="64"/>
  <c r="AT1830" i="64" s="1"/>
  <c r="AT1433" i="64"/>
  <c r="AT1468" i="64" s="1"/>
  <c r="AT2413" i="64"/>
  <c r="AT2427" i="64" s="1"/>
  <c r="AT1771" i="64"/>
  <c r="AT1798" i="64" s="1"/>
  <c r="AT1839" i="64"/>
  <c r="AT1862" i="64" s="1"/>
  <c r="AT1282" i="64"/>
  <c r="AT1309" i="64" s="1"/>
  <c r="AT1871" i="64"/>
  <c r="AT1896" i="64" s="1"/>
  <c r="AT1317" i="64"/>
  <c r="AT1344" i="64" s="1"/>
  <c r="AT1153" i="64"/>
  <c r="AT1166" i="64" s="1"/>
  <c r="AT1353" i="64"/>
  <c r="AT1380" i="64" s="1"/>
  <c r="AT1001" i="64"/>
  <c r="AT1223" i="64"/>
  <c r="AT1129" i="64"/>
  <c r="AT1144" i="64" s="1"/>
  <c r="AT1247" i="64"/>
  <c r="AT1274" i="64" s="1"/>
  <c r="AT1905" i="64"/>
  <c r="AT1930" i="64" s="1"/>
  <c r="AT977" i="64"/>
  <c r="AT992" i="64" s="1"/>
  <c r="AT864" i="64"/>
  <c r="AT879" i="64" s="1"/>
  <c r="AT487" i="64"/>
  <c r="AT888" i="64"/>
  <c r="AT901" i="64" s="1"/>
  <c r="AT455" i="64"/>
  <c r="AT588" i="64"/>
  <c r="AT601" i="64" s="1"/>
  <c r="AT564" i="64"/>
  <c r="AT539" i="64"/>
  <c r="AT1610" i="64"/>
  <c r="AT1625" i="64" s="1"/>
  <c r="AT1586" i="64"/>
  <c r="AT1601" i="64" s="1"/>
  <c r="AL2361" i="64"/>
  <c r="AL2378" i="64" s="1"/>
  <c r="AL1555" i="64"/>
  <c r="AL1577" i="64" s="1"/>
  <c r="AL2335" i="64"/>
  <c r="AL2352" i="64" s="1"/>
  <c r="AL2310" i="64"/>
  <c r="AL2327" i="64" s="1"/>
  <c r="AL1532" i="64"/>
  <c r="AL1546" i="64" s="1"/>
  <c r="AL2284" i="64"/>
  <c r="AL2301" i="64" s="1"/>
  <c r="AL1500" i="64"/>
  <c r="AL1523" i="64" s="1"/>
  <c r="AL1478" i="64"/>
  <c r="AL1491" i="64" s="1"/>
  <c r="AL1684" i="64"/>
  <c r="AL1697" i="64" s="1"/>
  <c r="AL2413" i="64"/>
  <c r="AL2427" i="64" s="1"/>
  <c r="AL1807" i="64"/>
  <c r="AL1830" i="64" s="1"/>
  <c r="AL1389" i="64"/>
  <c r="AL1424" i="64" s="1"/>
  <c r="AL1771" i="64"/>
  <c r="AL1798" i="64" s="1"/>
  <c r="AL1433" i="64"/>
  <c r="AL1468" i="64" s="1"/>
  <c r="AL1282" i="64"/>
  <c r="AL1309" i="64" s="1"/>
  <c r="AL1839" i="64"/>
  <c r="AL1862" i="64" s="1"/>
  <c r="AL1871" i="64"/>
  <c r="AL1896" i="64" s="1"/>
  <c r="AL1153" i="64"/>
  <c r="AL1166" i="64" s="1"/>
  <c r="AL1223" i="64"/>
  <c r="AL1001" i="64"/>
  <c r="AL1905" i="64"/>
  <c r="AL1930" i="64" s="1"/>
  <c r="AL1317" i="64"/>
  <c r="AL1344" i="64" s="1"/>
  <c r="AL1353" i="64"/>
  <c r="AL1380" i="64" s="1"/>
  <c r="AL1129" i="64"/>
  <c r="AL1144" i="64" s="1"/>
  <c r="AL1247" i="64"/>
  <c r="AL1274" i="64" s="1"/>
  <c r="AL977" i="64"/>
  <c r="AL992" i="64" s="1"/>
  <c r="AL864" i="64"/>
  <c r="AL879" i="64" s="1"/>
  <c r="AL564" i="64"/>
  <c r="AL1586" i="64"/>
  <c r="AL1601" i="64" s="1"/>
  <c r="AL487" i="64"/>
  <c r="AL455" i="64"/>
  <c r="AL539" i="64"/>
  <c r="AL1610" i="64"/>
  <c r="AL1625" i="64" s="1"/>
  <c r="AL588" i="64"/>
  <c r="AL601" i="64" s="1"/>
  <c r="AL888" i="64"/>
  <c r="AL901" i="64" s="1"/>
  <c r="AD2361" i="64"/>
  <c r="AD2378" i="64" s="1"/>
  <c r="AD1555" i="64"/>
  <c r="AD1577" i="64" s="1"/>
  <c r="AD2335" i="64"/>
  <c r="AD2352" i="64" s="1"/>
  <c r="AD2284" i="64"/>
  <c r="AD2301" i="64" s="1"/>
  <c r="AD2310" i="64"/>
  <c r="AD2327" i="64" s="1"/>
  <c r="AD1500" i="64"/>
  <c r="AD1523" i="64" s="1"/>
  <c r="AD1532" i="64"/>
  <c r="AD1546" i="64" s="1"/>
  <c r="AD1478" i="64"/>
  <c r="AD1491" i="64" s="1"/>
  <c r="AD1389" i="64"/>
  <c r="AD1424" i="64" s="1"/>
  <c r="AD2413" i="64"/>
  <c r="AD2427" i="64" s="1"/>
  <c r="AD1433" i="64"/>
  <c r="AD1468" i="64" s="1"/>
  <c r="AD1807" i="64"/>
  <c r="AD1830" i="64" s="1"/>
  <c r="AD1684" i="64"/>
  <c r="AD1697" i="64" s="1"/>
  <c r="AD1771" i="64"/>
  <c r="AD1798" i="64" s="1"/>
  <c r="AD1839" i="64"/>
  <c r="AD1862" i="64" s="1"/>
  <c r="AD1282" i="64"/>
  <c r="AD1309" i="64" s="1"/>
  <c r="AD1353" i="64"/>
  <c r="AD1380" i="64" s="1"/>
  <c r="AD1871" i="64"/>
  <c r="AD1896" i="64" s="1"/>
  <c r="AD1317" i="64"/>
  <c r="AD1344" i="64" s="1"/>
  <c r="AD1153" i="64"/>
  <c r="AD1166" i="64" s="1"/>
  <c r="AD1247" i="64"/>
  <c r="AD1274" i="64" s="1"/>
  <c r="AD1001" i="64"/>
  <c r="AD1905" i="64"/>
  <c r="AD1930" i="64" s="1"/>
  <c r="AD1129" i="64"/>
  <c r="AD1144" i="64" s="1"/>
  <c r="AD1223" i="64"/>
  <c r="AD977" i="64"/>
  <c r="AD992" i="64" s="1"/>
  <c r="AD864" i="64"/>
  <c r="AD879" i="64" s="1"/>
  <c r="AD588" i="64"/>
  <c r="AD601" i="64" s="1"/>
  <c r="AD888" i="64"/>
  <c r="AD901" i="64" s="1"/>
  <c r="AD487" i="64"/>
  <c r="AD455" i="64"/>
  <c r="AD539" i="64"/>
  <c r="AD1610" i="64"/>
  <c r="AD1625" i="64" s="1"/>
  <c r="AD1586" i="64"/>
  <c r="AD1601" i="64" s="1"/>
  <c r="AD564" i="64"/>
  <c r="V2361" i="64"/>
  <c r="V2378" i="64" s="1"/>
  <c r="V1555" i="64"/>
  <c r="V1577" i="64" s="1"/>
  <c r="V2335" i="64"/>
  <c r="V2352" i="64" s="1"/>
  <c r="V2310" i="64"/>
  <c r="V2327" i="64" s="1"/>
  <c r="V1532" i="64"/>
  <c r="V1546" i="64" s="1"/>
  <c r="V1500" i="64"/>
  <c r="V1523" i="64" s="1"/>
  <c r="V2284" i="64"/>
  <c r="V2301" i="64" s="1"/>
  <c r="V1684" i="64"/>
  <c r="V1697" i="64" s="1"/>
  <c r="V1478" i="64"/>
  <c r="V1491" i="64" s="1"/>
  <c r="V1433" i="64"/>
  <c r="V1468" i="64" s="1"/>
  <c r="V1807" i="64"/>
  <c r="V1830" i="64" s="1"/>
  <c r="V2413" i="64"/>
  <c r="V2427" i="64" s="1"/>
  <c r="V1389" i="64"/>
  <c r="V1424" i="64" s="1"/>
  <c r="V1771" i="64"/>
  <c r="V1798" i="64" s="1"/>
  <c r="V1282" i="64"/>
  <c r="V1309" i="64" s="1"/>
  <c r="V1317" i="64"/>
  <c r="V1344" i="64" s="1"/>
  <c r="V1871" i="64"/>
  <c r="V1896" i="64" s="1"/>
  <c r="V1353" i="64"/>
  <c r="V1380" i="64" s="1"/>
  <c r="V1153" i="64"/>
  <c r="V1166" i="64" s="1"/>
  <c r="V1839" i="64"/>
  <c r="V1862" i="64" s="1"/>
  <c r="V1001" i="64"/>
  <c r="V1247" i="64"/>
  <c r="V1274" i="64" s="1"/>
  <c r="V1905" i="64"/>
  <c r="V1930" i="64" s="1"/>
  <c r="V1223" i="64"/>
  <c r="V1129" i="64"/>
  <c r="V1144" i="64" s="1"/>
  <c r="V977" i="64"/>
  <c r="V992" i="64" s="1"/>
  <c r="V864" i="64"/>
  <c r="V879" i="64" s="1"/>
  <c r="V1586" i="64"/>
  <c r="V1601" i="64" s="1"/>
  <c r="V487" i="64"/>
  <c r="V588" i="64"/>
  <c r="V601" i="64" s="1"/>
  <c r="V564" i="64"/>
  <c r="V455" i="64"/>
  <c r="V888" i="64"/>
  <c r="V901" i="64" s="1"/>
  <c r="V539" i="64"/>
  <c r="V1610" i="64"/>
  <c r="V1625"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AV455" i="64"/>
  <c r="BI455" i="64"/>
  <c r="BU455" i="64"/>
  <c r="CI455" i="64"/>
  <c r="AL458" i="64"/>
  <c r="AW458" i="64"/>
  <c r="BK458" i="64"/>
  <c r="BX458" i="64"/>
  <c r="CJ458" i="64"/>
  <c r="AD459" i="64"/>
  <c r="AO459" i="64"/>
  <c r="BP459" i="64"/>
  <c r="CB459" i="64"/>
  <c r="AG1609" i="64"/>
  <c r="AR1609" i="64"/>
  <c r="BF1609" i="64"/>
  <c r="BS1609" i="64"/>
  <c r="CF1609" i="64"/>
  <c r="BO1610" i="64"/>
  <c r="BO1625" i="64" s="1"/>
  <c r="AA1613" i="64"/>
  <c r="BE487" i="64"/>
  <c r="AN490" i="64"/>
  <c r="AF491" i="64"/>
  <c r="BR514" i="64"/>
  <c r="BR529" i="64" s="1"/>
  <c r="BJ515" i="64"/>
  <c r="AS518" i="64"/>
  <c r="AK519" i="64"/>
  <c r="AF568" i="64"/>
  <c r="BA1585" i="64"/>
  <c r="BA1600" i="64" s="1"/>
  <c r="CC863" i="64"/>
  <c r="CC878" i="64" s="1"/>
  <c r="BL891" i="64"/>
  <c r="BQ1222" i="64"/>
  <c r="BQ1237" i="64" s="1"/>
  <c r="AM1554" i="64"/>
  <c r="AM2360" i="64"/>
  <c r="AM2377" i="64" s="1"/>
  <c r="AM2309" i="64"/>
  <c r="AM2326" i="64" s="1"/>
  <c r="AM2334" i="64"/>
  <c r="AM2351" i="64" s="1"/>
  <c r="AM2283" i="64"/>
  <c r="AM2300" i="64" s="1"/>
  <c r="AM1683" i="64"/>
  <c r="AM1696" i="64" s="1"/>
  <c r="AM1499" i="64"/>
  <c r="AM1522" i="64" s="1"/>
  <c r="AM1388" i="64"/>
  <c r="AM1423" i="64" s="1"/>
  <c r="AM1477" i="64"/>
  <c r="AM1490" i="64" s="1"/>
  <c r="AM2412" i="64"/>
  <c r="AM2426" i="64" s="1"/>
  <c r="AM1531" i="64"/>
  <c r="AM1545" i="64" s="1"/>
  <c r="AM1432" i="64"/>
  <c r="AM1806" i="64"/>
  <c r="AM1829" i="64" s="1"/>
  <c r="AM1281" i="64"/>
  <c r="AM1308" i="64" s="1"/>
  <c r="AM1770" i="64"/>
  <c r="AM1797" i="64" s="1"/>
  <c r="AM1352" i="64"/>
  <c r="AM1379" i="64" s="1"/>
  <c r="AM1870" i="64"/>
  <c r="AM1895" i="64" s="1"/>
  <c r="AM1316" i="64"/>
  <c r="AM1343" i="64" s="1"/>
  <c r="AM1838" i="64"/>
  <c r="AM1861" i="64" s="1"/>
  <c r="AM1904" i="64"/>
  <c r="AM1929" i="64" s="1"/>
  <c r="AM1246" i="64"/>
  <c r="AM1273" i="64" s="1"/>
  <c r="AM1152" i="64"/>
  <c r="AM1165" i="64" s="1"/>
  <c r="AM1222" i="64"/>
  <c r="AM1237" i="64" s="1"/>
  <c r="AM887" i="64"/>
  <c r="AM900" i="64" s="1"/>
  <c r="AM976" i="64"/>
  <c r="AM991" i="64" s="1"/>
  <c r="AM1128" i="64"/>
  <c r="AM1143" i="64" s="1"/>
  <c r="AM863" i="64"/>
  <c r="AM878" i="64" s="1"/>
  <c r="AM1585" i="64"/>
  <c r="AM1600" i="64" s="1"/>
  <c r="AM587" i="64"/>
  <c r="AM563" i="64"/>
  <c r="AM486" i="64"/>
  <c r="AM506" i="64" s="1"/>
  <c r="AM538" i="64"/>
  <c r="AM1000" i="64"/>
  <c r="AM514" i="64"/>
  <c r="AM529" i="64" s="1"/>
  <c r="BK1559" i="64"/>
  <c r="BK2365" i="64"/>
  <c r="BK2314" i="64"/>
  <c r="BK2339" i="64"/>
  <c r="BK1536" i="64"/>
  <c r="BK1550" i="64" s="1"/>
  <c r="BK1504" i="64"/>
  <c r="BK2288" i="64"/>
  <c r="BK2305" i="64" s="1"/>
  <c r="BK1482" i="64"/>
  <c r="BK1495" i="64" s="1"/>
  <c r="BK1688" i="64"/>
  <c r="BK1701" i="64" s="1"/>
  <c r="BK2417" i="64"/>
  <c r="BK2431" i="64" s="1"/>
  <c r="BK1393" i="64"/>
  <c r="BK1428" i="64" s="1"/>
  <c r="BK1437" i="64"/>
  <c r="BK1472" i="64" s="1"/>
  <c r="BK1843" i="64"/>
  <c r="BK1866" i="64" s="1"/>
  <c r="BK1775" i="64"/>
  <c r="BK1802" i="64" s="1"/>
  <c r="BK1811" i="64"/>
  <c r="BK1834" i="64" s="1"/>
  <c r="BK1357" i="64"/>
  <c r="BK1384" i="64" s="1"/>
  <c r="BK1321" i="64"/>
  <c r="BK1348" i="64" s="1"/>
  <c r="BK1875" i="64"/>
  <c r="BK1900" i="64" s="1"/>
  <c r="BK1286" i="64"/>
  <c r="BK1313" i="64" s="1"/>
  <c r="BK1909" i="64"/>
  <c r="BK1934" i="64" s="1"/>
  <c r="BK1251" i="64"/>
  <c r="BK1278" i="64" s="1"/>
  <c r="BK1133" i="64"/>
  <c r="BK1157" i="64"/>
  <c r="BK1170" i="64" s="1"/>
  <c r="BK1227" i="64"/>
  <c r="BK1005" i="64"/>
  <c r="BK868" i="64"/>
  <c r="BK1590" i="64"/>
  <c r="BK1605" i="64" s="1"/>
  <c r="BK981" i="64"/>
  <c r="BK996" i="64" s="1"/>
  <c r="BK592" i="64"/>
  <c r="BK605" i="64" s="1"/>
  <c r="BK568" i="64"/>
  <c r="BK491" i="64"/>
  <c r="BK1614" i="64"/>
  <c r="BK892" i="64"/>
  <c r="BK905" i="64" s="1"/>
  <c r="BK519" i="64"/>
  <c r="CB1558" i="64"/>
  <c r="CB2364" i="64"/>
  <c r="CB2313" i="64"/>
  <c r="CB2287" i="64"/>
  <c r="CB1535" i="64"/>
  <c r="CB2338" i="64"/>
  <c r="CB1503" i="64"/>
  <c r="CB1687" i="64"/>
  <c r="CB1481" i="64"/>
  <c r="CB2416" i="64"/>
  <c r="CB1392" i="64"/>
  <c r="CB1436" i="64"/>
  <c r="CB1774" i="64"/>
  <c r="CB1356" i="64"/>
  <c r="CB1842" i="64"/>
  <c r="CB1810" i="64"/>
  <c r="CB1320" i="64"/>
  <c r="CB1908" i="64"/>
  <c r="CB1250" i="64"/>
  <c r="CB1285" i="64"/>
  <c r="CB1226" i="64"/>
  <c r="CB1132" i="64"/>
  <c r="CB1147" i="64" s="1"/>
  <c r="CB1156" i="64"/>
  <c r="CB1004" i="64"/>
  <c r="CB1123" i="64" s="1"/>
  <c r="CB1874" i="64"/>
  <c r="CB1589" i="64"/>
  <c r="CB591" i="64"/>
  <c r="CB604" i="64" s="1"/>
  <c r="CB891" i="64"/>
  <c r="CB867" i="64"/>
  <c r="CB542" i="64"/>
  <c r="CB1613" i="64"/>
  <c r="CB567" i="64"/>
  <c r="CB408" i="64"/>
  <c r="CB518" i="64"/>
  <c r="CK1555" i="64"/>
  <c r="CK1577" i="64" s="1"/>
  <c r="CK2361" i="64"/>
  <c r="CK2378" i="64" s="1"/>
  <c r="CK2310" i="64"/>
  <c r="CK2327" i="64" s="1"/>
  <c r="CK2335" i="64"/>
  <c r="CK2352" i="64" s="1"/>
  <c r="CK2284" i="64"/>
  <c r="CK2301" i="64" s="1"/>
  <c r="CK1532" i="64"/>
  <c r="CK1546" i="64" s="1"/>
  <c r="CK1500" i="64"/>
  <c r="CK1523" i="64" s="1"/>
  <c r="CK1478" i="64"/>
  <c r="CK1491" i="64" s="1"/>
  <c r="CK1684" i="64"/>
  <c r="CK1697" i="64" s="1"/>
  <c r="CK2413" i="64"/>
  <c r="CK2427" i="64" s="1"/>
  <c r="CK1389" i="64"/>
  <c r="CK1424" i="64" s="1"/>
  <c r="CK1433" i="64"/>
  <c r="CK1468" i="64" s="1"/>
  <c r="CK1771" i="64"/>
  <c r="CK1798" i="64" s="1"/>
  <c r="CK1839" i="64"/>
  <c r="CK1862" i="64" s="1"/>
  <c r="CK1807" i="64"/>
  <c r="CK1830" i="64" s="1"/>
  <c r="CK1353" i="64"/>
  <c r="CK1380" i="64" s="1"/>
  <c r="CK1317" i="64"/>
  <c r="CK1344" i="64" s="1"/>
  <c r="CK1905" i="64"/>
  <c r="CK1930" i="64" s="1"/>
  <c r="CK1247" i="64"/>
  <c r="CK1274" i="64" s="1"/>
  <c r="CK1282" i="64"/>
  <c r="CK1309" i="64" s="1"/>
  <c r="CK1871" i="64"/>
  <c r="CK1896" i="64" s="1"/>
  <c r="CK1223" i="64"/>
  <c r="CK1129" i="64"/>
  <c r="CK1144" i="64" s="1"/>
  <c r="CK1153" i="64"/>
  <c r="CK1166" i="64" s="1"/>
  <c r="CK1001" i="64"/>
  <c r="CK977" i="64"/>
  <c r="CK992" i="64" s="1"/>
  <c r="CK1586" i="64"/>
  <c r="CK1601" i="64" s="1"/>
  <c r="CK588" i="64"/>
  <c r="CK601" i="64" s="1"/>
  <c r="CK864" i="64"/>
  <c r="CK879" i="64" s="1"/>
  <c r="CK539" i="64"/>
  <c r="CK888" i="64"/>
  <c r="CK901" i="64" s="1"/>
  <c r="CK1610" i="64"/>
  <c r="CK1625" i="64" s="1"/>
  <c r="CK564" i="64"/>
  <c r="CK515" i="64"/>
  <c r="AO1555" i="64"/>
  <c r="AO1577" i="64" s="1"/>
  <c r="AO2361" i="64"/>
  <c r="AO2378" i="64" s="1"/>
  <c r="AO2335" i="64"/>
  <c r="AO2352" i="64" s="1"/>
  <c r="AO2284" i="64"/>
  <c r="AO2301" i="64" s="1"/>
  <c r="AO2310" i="64"/>
  <c r="AO2327" i="64" s="1"/>
  <c r="AO1532" i="64"/>
  <c r="AO1546" i="64" s="1"/>
  <c r="AO1500" i="64"/>
  <c r="AO1523" i="64" s="1"/>
  <c r="AO2413" i="64"/>
  <c r="AO2427" i="64" s="1"/>
  <c r="AO1478" i="64"/>
  <c r="AO1491" i="64" s="1"/>
  <c r="AO1684" i="64"/>
  <c r="AO1697" i="64" s="1"/>
  <c r="AO1389" i="64"/>
  <c r="AO1424" i="64" s="1"/>
  <c r="AO1771" i="64"/>
  <c r="AO1798" i="64" s="1"/>
  <c r="AO1433" i="64"/>
  <c r="AO1468" i="64" s="1"/>
  <c r="AO1839" i="64"/>
  <c r="AO1862" i="64" s="1"/>
  <c r="AO1807" i="64"/>
  <c r="AO1830" i="64" s="1"/>
  <c r="AO1353" i="64"/>
  <c r="AO1380" i="64" s="1"/>
  <c r="AO1905" i="64"/>
  <c r="AO1930" i="64" s="1"/>
  <c r="AO1282" i="64"/>
  <c r="AO1309" i="64" s="1"/>
  <c r="AO1317" i="64"/>
  <c r="AO1344" i="64" s="1"/>
  <c r="AO1247" i="64"/>
  <c r="AO1274" i="64" s="1"/>
  <c r="AO1153" i="64"/>
  <c r="AO1166" i="64" s="1"/>
  <c r="AO1129" i="64"/>
  <c r="AO1144" i="64" s="1"/>
  <c r="AO1223" i="64"/>
  <c r="AO1001" i="64"/>
  <c r="AO1871" i="64"/>
  <c r="AO1896" i="64" s="1"/>
  <c r="AO977" i="64"/>
  <c r="AO992" i="64" s="1"/>
  <c r="AO1586" i="64"/>
  <c r="AO1601" i="64" s="1"/>
  <c r="AO588" i="64"/>
  <c r="AO601" i="64" s="1"/>
  <c r="AO539" i="64"/>
  <c r="AO1610" i="64"/>
  <c r="AO1625" i="64" s="1"/>
  <c r="AO864" i="64"/>
  <c r="AO879" i="64" s="1"/>
  <c r="AO888" i="64"/>
  <c r="AO901" i="64" s="1"/>
  <c r="AO515" i="64"/>
  <c r="AO564" i="64"/>
  <c r="BU405" i="64"/>
  <c r="AV408" i="64"/>
  <c r="CC455" i="64"/>
  <c r="CE1554" i="64"/>
  <c r="CE2360" i="64"/>
  <c r="CE2377" i="64" s="1"/>
  <c r="CE2334" i="64"/>
  <c r="CE2351" i="64" s="1"/>
  <c r="CE2283" i="64"/>
  <c r="CE2300" i="64" s="1"/>
  <c r="CE1531" i="64"/>
  <c r="CE1545" i="64" s="1"/>
  <c r="CE1499" i="64"/>
  <c r="CE1522" i="64" s="1"/>
  <c r="CE2309" i="64"/>
  <c r="CE2326" i="64" s="1"/>
  <c r="CE1683" i="64"/>
  <c r="CE1696" i="64" s="1"/>
  <c r="CE1477" i="64"/>
  <c r="CE1490" i="64" s="1"/>
  <c r="CE1432" i="64"/>
  <c r="CE2412" i="64"/>
  <c r="CE2426" i="64" s="1"/>
  <c r="CE1838" i="64"/>
  <c r="CE1861" i="64" s="1"/>
  <c r="CE1388" i="64"/>
  <c r="CE1423" i="64" s="1"/>
  <c r="CE1806" i="64"/>
  <c r="CE1829" i="64" s="1"/>
  <c r="CE1352" i="64"/>
  <c r="CE1379" i="64" s="1"/>
  <c r="CE1770" i="64"/>
  <c r="CE1797" i="64" s="1"/>
  <c r="CE1316" i="64"/>
  <c r="CE1343" i="64" s="1"/>
  <c r="CE1246" i="64"/>
  <c r="CE1273" i="64" s="1"/>
  <c r="CE1222" i="64"/>
  <c r="CE1237" i="64" s="1"/>
  <c r="CE1281" i="64"/>
  <c r="CE1308" i="64" s="1"/>
  <c r="CE1870" i="64"/>
  <c r="CE1895" i="64" s="1"/>
  <c r="CE1904" i="64"/>
  <c r="CE1929" i="64" s="1"/>
  <c r="CE1128" i="64"/>
  <c r="CE1143" i="64" s="1"/>
  <c r="CE1585" i="64"/>
  <c r="CE1600" i="64" s="1"/>
  <c r="CE563" i="64"/>
  <c r="CE1152" i="64"/>
  <c r="CE1165" i="64" s="1"/>
  <c r="CE887" i="64"/>
  <c r="CE900" i="64" s="1"/>
  <c r="CE1000" i="64"/>
  <c r="CE976" i="64"/>
  <c r="CE991" i="64" s="1"/>
  <c r="CE587" i="64"/>
  <c r="CE514" i="64"/>
  <c r="CE529" i="64" s="1"/>
  <c r="CE486" i="64"/>
  <c r="CE506" i="64" s="1"/>
  <c r="CE863" i="64"/>
  <c r="CE878" i="64" s="1"/>
  <c r="CE454" i="64"/>
  <c r="BW1554" i="64"/>
  <c r="BW2360" i="64"/>
  <c r="BW2377" i="64" s="1"/>
  <c r="BW2334" i="64"/>
  <c r="BW2351" i="64" s="1"/>
  <c r="BW2283" i="64"/>
  <c r="BW2300" i="64" s="1"/>
  <c r="BW2309" i="64"/>
  <c r="BW2326" i="64" s="1"/>
  <c r="BW1531" i="64"/>
  <c r="BW1545" i="64" s="1"/>
  <c r="BW1499" i="64"/>
  <c r="BW1522" i="64" s="1"/>
  <c r="BW1683" i="64"/>
  <c r="BW1696" i="64" s="1"/>
  <c r="BW1477" i="64"/>
  <c r="BW1490" i="64" s="1"/>
  <c r="BW2412" i="64"/>
  <c r="BW2426" i="64" s="1"/>
  <c r="BW1838" i="64"/>
  <c r="BW1861" i="64" s="1"/>
  <c r="BW1806" i="64"/>
  <c r="BW1829" i="64" s="1"/>
  <c r="BW1432" i="64"/>
  <c r="BW1352" i="64"/>
  <c r="BW1379" i="64" s="1"/>
  <c r="BW1316" i="64"/>
  <c r="BW1343" i="64" s="1"/>
  <c r="BW1388" i="64"/>
  <c r="BW1423" i="64" s="1"/>
  <c r="BW1281" i="64"/>
  <c r="BW1308" i="64" s="1"/>
  <c r="BW1246" i="64"/>
  <c r="BW1273" i="64" s="1"/>
  <c r="BW1222" i="64"/>
  <c r="BW1237" i="64" s="1"/>
  <c r="BW1870" i="64"/>
  <c r="BW1895" i="64" s="1"/>
  <c r="BW1128" i="64"/>
  <c r="BW1143" i="64" s="1"/>
  <c r="BW1770" i="64"/>
  <c r="BW1797" i="64" s="1"/>
  <c r="BW1904" i="64"/>
  <c r="BW1929" i="64" s="1"/>
  <c r="BW1152" i="64"/>
  <c r="BW1165" i="64" s="1"/>
  <c r="BW1585" i="64"/>
  <c r="BW1600" i="64" s="1"/>
  <c r="BW1000" i="64"/>
  <c r="BW563" i="64"/>
  <c r="BW887" i="64"/>
  <c r="BW900" i="64" s="1"/>
  <c r="BW976" i="64"/>
  <c r="BW991" i="64" s="1"/>
  <c r="BW863" i="64"/>
  <c r="BW878" i="64" s="1"/>
  <c r="BW514" i="64"/>
  <c r="BW529" i="64" s="1"/>
  <c r="BW587" i="64"/>
  <c r="BW486" i="64"/>
  <c r="BW506" i="64" s="1"/>
  <c r="BW454" i="64"/>
  <c r="BO1554" i="64"/>
  <c r="BO2360" i="64"/>
  <c r="BO2377" i="64" s="1"/>
  <c r="BO2334" i="64"/>
  <c r="BO2351" i="64" s="1"/>
  <c r="BO2309" i="64"/>
  <c r="BO2326" i="64" s="1"/>
  <c r="BO2283" i="64"/>
  <c r="BO2300" i="64" s="1"/>
  <c r="BO1531" i="64"/>
  <c r="BO1545" i="64" s="1"/>
  <c r="BO1499" i="64"/>
  <c r="BO1522" i="64" s="1"/>
  <c r="BO1683" i="64"/>
  <c r="BO1696" i="64" s="1"/>
  <c r="BO1477" i="64"/>
  <c r="BO1490" i="64" s="1"/>
  <c r="BO2412" i="64"/>
  <c r="BO2426" i="64" s="1"/>
  <c r="BO1432" i="64"/>
  <c r="BO1838" i="64"/>
  <c r="BO1861" i="64" s="1"/>
  <c r="BO1388" i="64"/>
  <c r="BO1423" i="64" s="1"/>
  <c r="BO1806" i="64"/>
  <c r="BO1829" i="64" s="1"/>
  <c r="BO1352" i="64"/>
  <c r="BO1379" i="64" s="1"/>
  <c r="BO1770" i="64"/>
  <c r="BO1797" i="64" s="1"/>
  <c r="BO1316" i="64"/>
  <c r="BO1343" i="64" s="1"/>
  <c r="BO1246" i="64"/>
  <c r="BO1273" i="64" s="1"/>
  <c r="BO1222" i="64"/>
  <c r="BO1237" i="64" s="1"/>
  <c r="BO1870" i="64"/>
  <c r="BO1895" i="64" s="1"/>
  <c r="BO1904" i="64"/>
  <c r="BO1929" i="64" s="1"/>
  <c r="BO1128" i="64"/>
  <c r="BO1143" i="64" s="1"/>
  <c r="BO1152" i="64"/>
  <c r="BO1165" i="64" s="1"/>
  <c r="BO1585" i="64"/>
  <c r="BO1600" i="64" s="1"/>
  <c r="BO1000" i="64"/>
  <c r="BO563" i="64"/>
  <c r="BO1281" i="64"/>
  <c r="BO1308" i="64" s="1"/>
  <c r="BO887" i="64"/>
  <c r="BO900" i="64" s="1"/>
  <c r="BO976" i="64"/>
  <c r="BO991" i="64" s="1"/>
  <c r="BO514" i="64"/>
  <c r="BO529" i="64" s="1"/>
  <c r="BO863" i="64"/>
  <c r="BO878" i="64" s="1"/>
  <c r="BO486" i="64"/>
  <c r="BO506" i="64" s="1"/>
  <c r="BO587" i="64"/>
  <c r="BO454" i="64"/>
  <c r="BG1554" i="64"/>
  <c r="BG2360" i="64"/>
  <c r="BG2377" i="64" s="1"/>
  <c r="BG2334" i="64"/>
  <c r="BG2351" i="64" s="1"/>
  <c r="BG2283" i="64"/>
  <c r="BG2300" i="64" s="1"/>
  <c r="BG1531" i="64"/>
  <c r="BG1545" i="64" s="1"/>
  <c r="BG1499" i="64"/>
  <c r="BG1522" i="64" s="1"/>
  <c r="BG2309" i="64"/>
  <c r="BG2326" i="64" s="1"/>
  <c r="BG1477" i="64"/>
  <c r="BG1490" i="64" s="1"/>
  <c r="BG1683" i="64"/>
  <c r="BG1696" i="64" s="1"/>
  <c r="BG2412" i="64"/>
  <c r="BG2426" i="64" s="1"/>
  <c r="BG1838" i="64"/>
  <c r="BG1861" i="64" s="1"/>
  <c r="BG1432" i="64"/>
  <c r="BG1806" i="64"/>
  <c r="BG1829" i="64" s="1"/>
  <c r="BG1388" i="64"/>
  <c r="BG1423" i="64" s="1"/>
  <c r="BG1770" i="64"/>
  <c r="BG1797" i="64" s="1"/>
  <c r="BG1352" i="64"/>
  <c r="BG1379" i="64" s="1"/>
  <c r="BG1316" i="64"/>
  <c r="BG1343" i="64" s="1"/>
  <c r="BG1246" i="64"/>
  <c r="BG1273" i="64" s="1"/>
  <c r="BG1222" i="64"/>
  <c r="BG1237" i="64" s="1"/>
  <c r="BG1281" i="64"/>
  <c r="BG1308" i="64" s="1"/>
  <c r="BG1870" i="64"/>
  <c r="BG1895" i="64" s="1"/>
  <c r="BG1128" i="64"/>
  <c r="BG1143" i="64" s="1"/>
  <c r="BG1152" i="64"/>
  <c r="BG1165" i="64" s="1"/>
  <c r="BG1904" i="64"/>
  <c r="BG1929" i="64" s="1"/>
  <c r="BG1000" i="64"/>
  <c r="BG1585" i="64"/>
  <c r="BG1600" i="64" s="1"/>
  <c r="BG563" i="64"/>
  <c r="BG887" i="64"/>
  <c r="BG900" i="64" s="1"/>
  <c r="BG587" i="64"/>
  <c r="BG514" i="64"/>
  <c r="BG529" i="64" s="1"/>
  <c r="BG976" i="64"/>
  <c r="BG991" i="64" s="1"/>
  <c r="BG486" i="64"/>
  <c r="BG506" i="64" s="1"/>
  <c r="BG454" i="64"/>
  <c r="AY1554" i="64"/>
  <c r="AY2360" i="64"/>
  <c r="AY2377" i="64" s="1"/>
  <c r="AY2334" i="64"/>
  <c r="AY2351" i="64" s="1"/>
  <c r="AY2283" i="64"/>
  <c r="AY2300" i="64" s="1"/>
  <c r="AY1531" i="64"/>
  <c r="AY1545" i="64" s="1"/>
  <c r="AY1499" i="64"/>
  <c r="AY1522" i="64" s="1"/>
  <c r="AY2309" i="64"/>
  <c r="AY2326" i="64" s="1"/>
  <c r="AY1477" i="64"/>
  <c r="AY1490" i="64" s="1"/>
  <c r="AY1432" i="64"/>
  <c r="AY1683" i="64"/>
  <c r="AY1696" i="64" s="1"/>
  <c r="AY2412" i="64"/>
  <c r="AY2426" i="64" s="1"/>
  <c r="AY1838" i="64"/>
  <c r="AY1861" i="64" s="1"/>
  <c r="AY1388" i="64"/>
  <c r="AY1423" i="64" s="1"/>
  <c r="AY1806" i="64"/>
  <c r="AY1829" i="64" s="1"/>
  <c r="AY1352" i="64"/>
  <c r="AY1379" i="64" s="1"/>
  <c r="AY1316" i="64"/>
  <c r="AY1343" i="64" s="1"/>
  <c r="AY1281" i="64"/>
  <c r="AY1308" i="64" s="1"/>
  <c r="AY1770" i="64"/>
  <c r="AY1797" i="64" s="1"/>
  <c r="AY1246" i="64"/>
  <c r="AY1273" i="64" s="1"/>
  <c r="AY1222" i="64"/>
  <c r="AY1237" i="64" s="1"/>
  <c r="AY1870" i="64"/>
  <c r="AY1895" i="64" s="1"/>
  <c r="AY1904" i="64"/>
  <c r="AY1929" i="64" s="1"/>
  <c r="AY1128" i="64"/>
  <c r="AY1143" i="64" s="1"/>
  <c r="AY1585" i="64"/>
  <c r="AY1600" i="64" s="1"/>
  <c r="AY1152" i="64"/>
  <c r="AY1165" i="64" s="1"/>
  <c r="AY563" i="64"/>
  <c r="AY887" i="64"/>
  <c r="AY900" i="64" s="1"/>
  <c r="AY1000" i="64"/>
  <c r="AY863" i="64"/>
  <c r="AY878" i="64" s="1"/>
  <c r="AY514" i="64"/>
  <c r="AY529" i="64" s="1"/>
  <c r="AY976" i="64"/>
  <c r="AY991" i="64" s="1"/>
  <c r="AY587" i="64"/>
  <c r="AY486" i="64"/>
  <c r="AY506" i="64" s="1"/>
  <c r="AY454" i="64"/>
  <c r="AQ1554" i="64"/>
  <c r="AQ2360" i="64"/>
  <c r="AQ2377" i="64" s="1"/>
  <c r="AQ2334" i="64"/>
  <c r="AQ2351" i="64" s="1"/>
  <c r="AQ2283" i="64"/>
  <c r="AQ2300" i="64" s="1"/>
  <c r="AQ2309" i="64"/>
  <c r="AQ2326" i="64" s="1"/>
  <c r="AQ1531" i="64"/>
  <c r="AQ1545" i="64" s="1"/>
  <c r="AQ1499" i="64"/>
  <c r="AQ1522" i="64" s="1"/>
  <c r="AQ1683" i="64"/>
  <c r="AQ1696" i="64" s="1"/>
  <c r="AQ1477" i="64"/>
  <c r="AQ1490" i="64" s="1"/>
  <c r="AQ1388" i="64"/>
  <c r="AQ1423" i="64" s="1"/>
  <c r="AQ1838" i="64"/>
  <c r="AQ1861" i="64" s="1"/>
  <c r="AQ2412" i="64"/>
  <c r="AQ2426" i="64" s="1"/>
  <c r="AQ1432" i="64"/>
  <c r="AQ1806" i="64"/>
  <c r="AQ1829" i="64" s="1"/>
  <c r="AQ1352" i="64"/>
  <c r="AQ1379" i="64" s="1"/>
  <c r="AQ1770" i="64"/>
  <c r="AQ1797" i="64" s="1"/>
  <c r="AQ1316" i="64"/>
  <c r="AQ1343" i="64" s="1"/>
  <c r="AQ1246" i="64"/>
  <c r="AQ1273" i="64" s="1"/>
  <c r="AQ1222" i="64"/>
  <c r="AQ1237" i="64" s="1"/>
  <c r="AQ1870" i="64"/>
  <c r="AQ1895" i="64" s="1"/>
  <c r="AQ1281" i="64"/>
  <c r="AQ1308" i="64" s="1"/>
  <c r="AQ1128" i="64"/>
  <c r="AQ1143" i="64" s="1"/>
  <c r="AQ1904" i="64"/>
  <c r="AQ1929" i="64" s="1"/>
  <c r="AQ1152" i="64"/>
  <c r="AQ1165" i="64" s="1"/>
  <c r="AQ1585" i="64"/>
  <c r="AQ1600" i="64" s="1"/>
  <c r="AQ1000" i="64"/>
  <c r="AQ563" i="64"/>
  <c r="AQ887" i="64"/>
  <c r="AQ900" i="64" s="1"/>
  <c r="AQ514" i="64"/>
  <c r="AQ529" i="64" s="1"/>
  <c r="AQ976" i="64"/>
  <c r="AQ991" i="64" s="1"/>
  <c r="AQ863" i="64"/>
  <c r="AQ878" i="64" s="1"/>
  <c r="AQ486" i="64"/>
  <c r="AQ506" i="64" s="1"/>
  <c r="AQ454" i="64"/>
  <c r="AI1554" i="64"/>
  <c r="AI2360" i="64"/>
  <c r="AI2377" i="64" s="1"/>
  <c r="AI2334" i="64"/>
  <c r="AI2351" i="64" s="1"/>
  <c r="AI2283" i="64"/>
  <c r="AI2300" i="64" s="1"/>
  <c r="AI1531" i="64"/>
  <c r="AI1545" i="64" s="1"/>
  <c r="AI1499" i="64"/>
  <c r="AI1522" i="64" s="1"/>
  <c r="AI2309" i="64"/>
  <c r="AI2326" i="64" s="1"/>
  <c r="AI1477" i="64"/>
  <c r="AI1490" i="64" s="1"/>
  <c r="AI1432" i="64"/>
  <c r="AI2412" i="64"/>
  <c r="AI2426" i="64" s="1"/>
  <c r="AI1838" i="64"/>
  <c r="AI1861" i="64" s="1"/>
  <c r="AI1683" i="64"/>
  <c r="AI1696" i="64" s="1"/>
  <c r="AI1806" i="64"/>
  <c r="AI1829" i="64" s="1"/>
  <c r="AI1770" i="64"/>
  <c r="AI1797" i="64" s="1"/>
  <c r="AI1352" i="64"/>
  <c r="AI1379" i="64" s="1"/>
  <c r="AI1316" i="64"/>
  <c r="AI1343" i="64" s="1"/>
  <c r="AI1388" i="64"/>
  <c r="AI1423" i="64" s="1"/>
  <c r="AI1246" i="64"/>
  <c r="AI1273" i="64" s="1"/>
  <c r="AI1281" i="64"/>
  <c r="AI1308" i="64" s="1"/>
  <c r="AI1222" i="64"/>
  <c r="AI1237" i="64" s="1"/>
  <c r="AI1870" i="64"/>
  <c r="AI1895" i="64" s="1"/>
  <c r="AI1904" i="64"/>
  <c r="AI1929" i="64" s="1"/>
  <c r="AI1128" i="64"/>
  <c r="AI1143" i="64" s="1"/>
  <c r="AI1152" i="64"/>
  <c r="AI1165" i="64" s="1"/>
  <c r="AI1585" i="64"/>
  <c r="AI1600" i="64" s="1"/>
  <c r="AI1000" i="64"/>
  <c r="AI563" i="64"/>
  <c r="AI887" i="64"/>
  <c r="AI900" i="64" s="1"/>
  <c r="AI863" i="64"/>
  <c r="AI878" i="64" s="1"/>
  <c r="AI587" i="64"/>
  <c r="AI514" i="64"/>
  <c r="AI529" i="64" s="1"/>
  <c r="AI486" i="64"/>
  <c r="AI506" i="64" s="1"/>
  <c r="AI976" i="64"/>
  <c r="AI991" i="64" s="1"/>
  <c r="AI454" i="64"/>
  <c r="AA1554" i="64"/>
  <c r="AA2360" i="64"/>
  <c r="AA2377" i="64" s="1"/>
  <c r="AA2334" i="64"/>
  <c r="AA2351" i="64" s="1"/>
  <c r="AA2309" i="64"/>
  <c r="AA2326" i="64" s="1"/>
  <c r="AA2283" i="64"/>
  <c r="AA2300" i="64" s="1"/>
  <c r="AA1531" i="64"/>
  <c r="AA1545" i="64" s="1"/>
  <c r="AA1499" i="64"/>
  <c r="AA1522" i="64" s="1"/>
  <c r="AA1683" i="64"/>
  <c r="AA1696" i="64" s="1"/>
  <c r="AA1477" i="64"/>
  <c r="AA1490" i="64" s="1"/>
  <c r="AA2412" i="64"/>
  <c r="AA2426" i="64" s="1"/>
  <c r="AA1388" i="64"/>
  <c r="AA1423" i="64" s="1"/>
  <c r="AA1838" i="64"/>
  <c r="AA1861" i="64" s="1"/>
  <c r="AA1432" i="64"/>
  <c r="AA1806" i="64"/>
  <c r="AA1829" i="64" s="1"/>
  <c r="AA1352" i="64"/>
  <c r="AA1379" i="64" s="1"/>
  <c r="AA1316" i="64"/>
  <c r="AA1343" i="64" s="1"/>
  <c r="AA1770" i="64"/>
  <c r="AA1797" i="64" s="1"/>
  <c r="AA1281" i="64"/>
  <c r="AA1308" i="64" s="1"/>
  <c r="AA1246" i="64"/>
  <c r="AA1273" i="64" s="1"/>
  <c r="AA1222" i="64"/>
  <c r="AA1237" i="64" s="1"/>
  <c r="AA1870" i="64"/>
  <c r="AA1895" i="64" s="1"/>
  <c r="AA1128" i="64"/>
  <c r="AA1143" i="64" s="1"/>
  <c r="AA1152" i="64"/>
  <c r="AA1165" i="64" s="1"/>
  <c r="AA1904" i="64"/>
  <c r="AA1929" i="64" s="1"/>
  <c r="AA1000" i="64"/>
  <c r="AA1585" i="64"/>
  <c r="AA1600" i="64" s="1"/>
  <c r="AA563" i="64"/>
  <c r="AA887" i="64"/>
  <c r="AA900" i="64" s="1"/>
  <c r="AA514" i="64"/>
  <c r="AA529" i="64" s="1"/>
  <c r="AA863" i="64"/>
  <c r="AA878" i="64" s="1"/>
  <c r="AA587" i="64"/>
  <c r="AA486" i="64"/>
  <c r="AA506" i="64" s="1"/>
  <c r="AA454" i="64"/>
  <c r="S1554" i="64"/>
  <c r="S2360" i="64"/>
  <c r="S2377" i="64" s="1"/>
  <c r="S2334" i="64"/>
  <c r="S2351" i="64" s="1"/>
  <c r="S2309" i="64"/>
  <c r="S2326" i="64" s="1"/>
  <c r="S2283" i="64"/>
  <c r="S2300" i="64" s="1"/>
  <c r="S1531" i="64"/>
  <c r="S1545" i="64" s="1"/>
  <c r="S1499" i="64"/>
  <c r="S1522" i="64" s="1"/>
  <c r="S1683" i="64"/>
  <c r="S1696" i="64" s="1"/>
  <c r="S1477" i="64"/>
  <c r="S1490" i="64" s="1"/>
  <c r="S1432" i="64"/>
  <c r="S1838" i="64"/>
  <c r="S1861" i="64" s="1"/>
  <c r="S1806" i="64"/>
  <c r="S1829" i="64" s="1"/>
  <c r="S1388" i="64"/>
  <c r="S1423" i="64" s="1"/>
  <c r="S1352" i="64"/>
  <c r="S1379" i="64" s="1"/>
  <c r="S1770" i="64"/>
  <c r="S1797" i="64" s="1"/>
  <c r="S2412" i="64"/>
  <c r="S2426" i="64" s="1"/>
  <c r="S1316" i="64"/>
  <c r="S1343" i="64" s="1"/>
  <c r="S1281" i="64"/>
  <c r="S1308" i="64" s="1"/>
  <c r="S1246" i="64"/>
  <c r="S1273" i="64" s="1"/>
  <c r="S1222" i="64"/>
  <c r="S1237" i="64" s="1"/>
  <c r="S1870" i="64"/>
  <c r="S1895" i="64" s="1"/>
  <c r="S1128" i="64"/>
  <c r="S1143" i="64" s="1"/>
  <c r="S1904" i="64"/>
  <c r="S1929" i="64" s="1"/>
  <c r="S1152" i="64"/>
  <c r="S1165" i="64" s="1"/>
  <c r="S1585" i="64"/>
  <c r="S1600" i="64" s="1"/>
  <c r="S563" i="64"/>
  <c r="S887" i="64"/>
  <c r="S900" i="64" s="1"/>
  <c r="S1000" i="64"/>
  <c r="S976" i="64"/>
  <c r="S991" i="64" s="1"/>
  <c r="S587" i="64"/>
  <c r="S514" i="64"/>
  <c r="S529" i="64" s="1"/>
  <c r="S486" i="64"/>
  <c r="S506" i="64" s="1"/>
  <c r="S863" i="64"/>
  <c r="S878" i="64" s="1"/>
  <c r="S454" i="64"/>
  <c r="CE2365" i="64"/>
  <c r="CE2339" i="64"/>
  <c r="CE1559" i="64"/>
  <c r="CE2314" i="64"/>
  <c r="CE2288" i="64"/>
  <c r="CE2305" i="64" s="1"/>
  <c r="CE1536" i="64"/>
  <c r="CE1550" i="64" s="1"/>
  <c r="CE1504" i="64"/>
  <c r="CE1482" i="64"/>
  <c r="CE1495" i="64" s="1"/>
  <c r="CE1688" i="64"/>
  <c r="CE1701" i="64" s="1"/>
  <c r="CE1437" i="64"/>
  <c r="CE1472" i="64" s="1"/>
  <c r="CE1393" i="64"/>
  <c r="CE1428" i="64" s="1"/>
  <c r="CE1357" i="64"/>
  <c r="CE1384" i="64" s="1"/>
  <c r="CE2417" i="64"/>
  <c r="CE2431" i="64" s="1"/>
  <c r="CE1775" i="64"/>
  <c r="CE1802" i="64" s="1"/>
  <c r="CE1811" i="64"/>
  <c r="CE1834" i="64" s="1"/>
  <c r="CE1321" i="64"/>
  <c r="CE1348" i="64" s="1"/>
  <c r="CE1843" i="64"/>
  <c r="CE1866" i="64" s="1"/>
  <c r="CE1251" i="64"/>
  <c r="CE1278" i="64" s="1"/>
  <c r="CE1875" i="64"/>
  <c r="CE1900" i="64" s="1"/>
  <c r="CE1286" i="64"/>
  <c r="CE1313" i="64" s="1"/>
  <c r="CE1227" i="64"/>
  <c r="CE1157" i="64"/>
  <c r="CE1170" i="64" s="1"/>
  <c r="CE1909" i="64"/>
  <c r="CE1934" i="64" s="1"/>
  <c r="CE981" i="64"/>
  <c r="CE996" i="64" s="1"/>
  <c r="CE592" i="64"/>
  <c r="CE605" i="64" s="1"/>
  <c r="CE568" i="64"/>
  <c r="CE892" i="64"/>
  <c r="CE905" i="64" s="1"/>
  <c r="CE1133" i="64"/>
  <c r="CE519" i="64"/>
  <c r="CE1590" i="64"/>
  <c r="CE1605" i="64" s="1"/>
  <c r="CE868" i="64"/>
  <c r="CE491" i="64"/>
  <c r="CE1005" i="64"/>
  <c r="CE459" i="64"/>
  <c r="BW2365" i="64"/>
  <c r="BW2339" i="64"/>
  <c r="BW1559" i="64"/>
  <c r="BW2314" i="64"/>
  <c r="BW2288" i="64"/>
  <c r="BW2305" i="64" s="1"/>
  <c r="BW1536" i="64"/>
  <c r="BW1550" i="64" s="1"/>
  <c r="BW1482" i="64"/>
  <c r="BW1495" i="64" s="1"/>
  <c r="BW1504" i="64"/>
  <c r="BW1437" i="64"/>
  <c r="BW1472" i="64" s="1"/>
  <c r="BW1688" i="64"/>
  <c r="BW1701" i="64" s="1"/>
  <c r="BW1393" i="64"/>
  <c r="BW1428" i="64" s="1"/>
  <c r="BW1357" i="64"/>
  <c r="BW1384" i="64" s="1"/>
  <c r="BW1843" i="64"/>
  <c r="BW1866" i="64" s="1"/>
  <c r="BW2417" i="64"/>
  <c r="BW2431" i="64" s="1"/>
  <c r="BW1811" i="64"/>
  <c r="BW1834" i="64" s="1"/>
  <c r="BW1321" i="64"/>
  <c r="BW1348" i="64" s="1"/>
  <c r="BW1251" i="64"/>
  <c r="BW1278" i="64" s="1"/>
  <c r="BW1286" i="64"/>
  <c r="BW1313" i="64" s="1"/>
  <c r="BW1775" i="64"/>
  <c r="BW1802" i="64" s="1"/>
  <c r="BW1875" i="64"/>
  <c r="BW1900" i="64" s="1"/>
  <c r="BW1157" i="64"/>
  <c r="BW1170" i="64" s="1"/>
  <c r="BW981" i="64"/>
  <c r="BW996" i="64" s="1"/>
  <c r="BW1227" i="64"/>
  <c r="BW592" i="64"/>
  <c r="BW605" i="64" s="1"/>
  <c r="BW568" i="64"/>
  <c r="BW1005" i="64"/>
  <c r="BW892" i="64"/>
  <c r="BW905" i="64" s="1"/>
  <c r="BW519" i="64"/>
  <c r="BW1133" i="64"/>
  <c r="BW491" i="64"/>
  <c r="BW543" i="64"/>
  <c r="BW459" i="64"/>
  <c r="BO2365" i="64"/>
  <c r="BO2339" i="64"/>
  <c r="BO1559" i="64"/>
  <c r="BO2314" i="64"/>
  <c r="BO2288" i="64"/>
  <c r="BO2305" i="64" s="1"/>
  <c r="BO1536" i="64"/>
  <c r="BO1550" i="64" s="1"/>
  <c r="BO1504" i="64"/>
  <c r="BO1482" i="64"/>
  <c r="BO1495" i="64" s="1"/>
  <c r="BO2417" i="64"/>
  <c r="BO2431" i="64" s="1"/>
  <c r="BO1688" i="64"/>
  <c r="BO1701" i="64" s="1"/>
  <c r="BO1437" i="64"/>
  <c r="BO1472" i="64" s="1"/>
  <c r="BO1393" i="64"/>
  <c r="BO1428" i="64" s="1"/>
  <c r="BO1843" i="64"/>
  <c r="BO1866" i="64" s="1"/>
  <c r="BO1357" i="64"/>
  <c r="BO1384" i="64" s="1"/>
  <c r="BO1321" i="64"/>
  <c r="BO1348" i="64" s="1"/>
  <c r="BO1775" i="64"/>
  <c r="BO1802" i="64" s="1"/>
  <c r="BO1811" i="64"/>
  <c r="BO1834" i="64" s="1"/>
  <c r="BO1251" i="64"/>
  <c r="BO1278" i="64" s="1"/>
  <c r="BO1875" i="64"/>
  <c r="BO1900" i="64" s="1"/>
  <c r="BO1157" i="64"/>
  <c r="BO1170" i="64" s="1"/>
  <c r="BO1909" i="64"/>
  <c r="BO1934" i="64" s="1"/>
  <c r="BO1286" i="64"/>
  <c r="BO1313" i="64" s="1"/>
  <c r="BO1227" i="64"/>
  <c r="BO981" i="64"/>
  <c r="BO996" i="64" s="1"/>
  <c r="BO1133" i="64"/>
  <c r="BO1005" i="64"/>
  <c r="BO592" i="64"/>
  <c r="BO605" i="64" s="1"/>
  <c r="BO568" i="64"/>
  <c r="BO892" i="64"/>
  <c r="BO905" i="64" s="1"/>
  <c r="BO519" i="64"/>
  <c r="BO868" i="64"/>
  <c r="BO1590" i="64"/>
  <c r="BO1605" i="64" s="1"/>
  <c r="BO543" i="64"/>
  <c r="BO491" i="64"/>
  <c r="BO459" i="64"/>
  <c r="BG2365" i="64"/>
  <c r="BG2339" i="64"/>
  <c r="BG1559" i="64"/>
  <c r="BG2314" i="64"/>
  <c r="BG2288" i="64"/>
  <c r="BG2305" i="64" s="1"/>
  <c r="BG1536" i="64"/>
  <c r="BG1550" i="64" s="1"/>
  <c r="BG1504" i="64"/>
  <c r="BG1482" i="64"/>
  <c r="BG1495" i="64" s="1"/>
  <c r="BG1688" i="64"/>
  <c r="BG1701" i="64" s="1"/>
  <c r="BG1437" i="64"/>
  <c r="BG1472" i="64" s="1"/>
  <c r="BG1393" i="64"/>
  <c r="BG1428" i="64" s="1"/>
  <c r="BG1357" i="64"/>
  <c r="BG1384" i="64" s="1"/>
  <c r="BG1775" i="64"/>
  <c r="BG1802" i="64" s="1"/>
  <c r="BG1843" i="64"/>
  <c r="BG1866" i="64" s="1"/>
  <c r="BG1811" i="64"/>
  <c r="BG1834" i="64" s="1"/>
  <c r="BG2417" i="64"/>
  <c r="BG2431" i="64" s="1"/>
  <c r="BG1321" i="64"/>
  <c r="BG1348" i="64" s="1"/>
  <c r="BG1251" i="64"/>
  <c r="BG1278" i="64" s="1"/>
  <c r="BG1286" i="64"/>
  <c r="BG1313" i="64" s="1"/>
  <c r="BG1875" i="64"/>
  <c r="BG1900" i="64" s="1"/>
  <c r="BG1909" i="64"/>
  <c r="BG1934" i="64" s="1"/>
  <c r="BG1227" i="64"/>
  <c r="BG981" i="64"/>
  <c r="BG996" i="64" s="1"/>
  <c r="BG1157" i="64"/>
  <c r="BG1170" i="64" s="1"/>
  <c r="BG592" i="64"/>
  <c r="BG605" i="64" s="1"/>
  <c r="BG1133" i="64"/>
  <c r="BG568" i="64"/>
  <c r="BG892" i="64"/>
  <c r="BG905" i="64" s="1"/>
  <c r="BG1005" i="64"/>
  <c r="BG543" i="64"/>
  <c r="BG519" i="64"/>
  <c r="BG491" i="64"/>
  <c r="BG868" i="64"/>
  <c r="BG459" i="64"/>
  <c r="AY2365" i="64"/>
  <c r="AY2339" i="64"/>
  <c r="AY1559" i="64"/>
  <c r="AY2314" i="64"/>
  <c r="AY2288" i="64"/>
  <c r="AY2305" i="64" s="1"/>
  <c r="AY1536" i="64"/>
  <c r="AY1550" i="64" s="1"/>
  <c r="AY1504" i="64"/>
  <c r="AY1482" i="64"/>
  <c r="AY1495" i="64" s="1"/>
  <c r="AY2417" i="64"/>
  <c r="AY2431" i="64" s="1"/>
  <c r="AY1437" i="64"/>
  <c r="AY1472" i="64" s="1"/>
  <c r="AY1688" i="64"/>
  <c r="AY1701" i="64" s="1"/>
  <c r="AY1393" i="64"/>
  <c r="AY1428" i="64" s="1"/>
  <c r="AY1357" i="64"/>
  <c r="AY1384" i="64" s="1"/>
  <c r="AY1843" i="64"/>
  <c r="AY1866" i="64" s="1"/>
  <c r="AY1321" i="64"/>
  <c r="AY1348" i="64" s="1"/>
  <c r="AY1286" i="64"/>
  <c r="AY1313" i="64" s="1"/>
  <c r="AY1251" i="64"/>
  <c r="AY1278" i="64" s="1"/>
  <c r="AY1875" i="64"/>
  <c r="AY1900" i="64" s="1"/>
  <c r="AY1227" i="64"/>
  <c r="AY1157" i="64"/>
  <c r="AY1170" i="64" s="1"/>
  <c r="AY1909" i="64"/>
  <c r="AY1934" i="64" s="1"/>
  <c r="AY981" i="64"/>
  <c r="AY996" i="64" s="1"/>
  <c r="AY592" i="64"/>
  <c r="AY605" i="64" s="1"/>
  <c r="AY1811" i="64"/>
  <c r="AY1834" i="64" s="1"/>
  <c r="AY1005" i="64"/>
  <c r="AY568" i="64"/>
  <c r="AY892" i="64"/>
  <c r="AY905" i="64" s="1"/>
  <c r="AY1133" i="64"/>
  <c r="AY1775" i="64"/>
  <c r="AY1802" i="64" s="1"/>
  <c r="AY868" i="64"/>
  <c r="AY519" i="64"/>
  <c r="AY1590" i="64"/>
  <c r="AY1605" i="64" s="1"/>
  <c r="AY491" i="64"/>
  <c r="AY459" i="64"/>
  <c r="AQ2365" i="64"/>
  <c r="AQ1559" i="64"/>
  <c r="AQ2339" i="64"/>
  <c r="AQ2314" i="64"/>
  <c r="AQ2288" i="64"/>
  <c r="AQ2305" i="64" s="1"/>
  <c r="AQ1536" i="64"/>
  <c r="AQ1550" i="64" s="1"/>
  <c r="AQ1504" i="64"/>
  <c r="AQ1482" i="64"/>
  <c r="AQ1495" i="64" s="1"/>
  <c r="AQ2417" i="64"/>
  <c r="AQ2431" i="64" s="1"/>
  <c r="AQ1688" i="64"/>
  <c r="AQ1701" i="64" s="1"/>
  <c r="AQ1437" i="64"/>
  <c r="AQ1472" i="64" s="1"/>
  <c r="AQ1393" i="64"/>
  <c r="AQ1428" i="64" s="1"/>
  <c r="AQ1357" i="64"/>
  <c r="AQ1384" i="64" s="1"/>
  <c r="AQ1775" i="64"/>
  <c r="AQ1802" i="64" s="1"/>
  <c r="AQ1321" i="64"/>
  <c r="AQ1348" i="64" s="1"/>
  <c r="AQ1811" i="64"/>
  <c r="AQ1834" i="64" s="1"/>
  <c r="AQ1843" i="64"/>
  <c r="AQ1866" i="64" s="1"/>
  <c r="AQ1251" i="64"/>
  <c r="AQ1278" i="64" s="1"/>
  <c r="AQ1875" i="64"/>
  <c r="AQ1900" i="64" s="1"/>
  <c r="AQ1286" i="64"/>
  <c r="AQ1313" i="64" s="1"/>
  <c r="AQ1157" i="64"/>
  <c r="AQ1170" i="64" s="1"/>
  <c r="AQ981" i="64"/>
  <c r="AQ996" i="64" s="1"/>
  <c r="AQ1909" i="64"/>
  <c r="AQ1934" i="64" s="1"/>
  <c r="AQ1005" i="64"/>
  <c r="AQ592" i="64"/>
  <c r="AQ605" i="64" s="1"/>
  <c r="AQ568" i="64"/>
  <c r="AQ1227" i="64"/>
  <c r="AQ892" i="64"/>
  <c r="AQ905" i="64" s="1"/>
  <c r="AQ519" i="64"/>
  <c r="AQ868" i="64"/>
  <c r="AQ491" i="64"/>
  <c r="AQ1133" i="64"/>
  <c r="AQ459" i="64"/>
  <c r="AQ543" i="64"/>
  <c r="AI2365" i="64"/>
  <c r="AI2339" i="64"/>
  <c r="AI2314" i="64"/>
  <c r="AI1559" i="64"/>
  <c r="AI2288" i="64"/>
  <c r="AI2305" i="64" s="1"/>
  <c r="AI1536" i="64"/>
  <c r="AI1550" i="64" s="1"/>
  <c r="AI1482" i="64"/>
  <c r="AI1495" i="64" s="1"/>
  <c r="AI1504" i="64"/>
  <c r="AI1437" i="64"/>
  <c r="AI1472" i="64" s="1"/>
  <c r="AI2417" i="64"/>
  <c r="AI2431" i="64" s="1"/>
  <c r="AI1688" i="64"/>
  <c r="AI1701" i="64" s="1"/>
  <c r="AI1393" i="64"/>
  <c r="AI1428" i="64" s="1"/>
  <c r="AI1357" i="64"/>
  <c r="AI1384" i="64" s="1"/>
  <c r="AI1775" i="64"/>
  <c r="AI1802" i="64" s="1"/>
  <c r="AI1843" i="64"/>
  <c r="AI1866" i="64" s="1"/>
  <c r="AI1811" i="64"/>
  <c r="AI1834" i="64" s="1"/>
  <c r="AI1321" i="64"/>
  <c r="AI1348" i="64" s="1"/>
  <c r="AI1251" i="64"/>
  <c r="AI1278" i="64" s="1"/>
  <c r="AI1286" i="64"/>
  <c r="AI1313" i="64" s="1"/>
  <c r="AI1875" i="64"/>
  <c r="AI1900" i="64" s="1"/>
  <c r="AI1157" i="64"/>
  <c r="AI1170" i="64" s="1"/>
  <c r="AI1909" i="64"/>
  <c r="AI1934" i="64" s="1"/>
  <c r="AI1227" i="64"/>
  <c r="AI981" i="64"/>
  <c r="AI996" i="64" s="1"/>
  <c r="AI1133" i="64"/>
  <c r="AI592" i="64"/>
  <c r="AI605" i="64" s="1"/>
  <c r="AI568" i="64"/>
  <c r="AI892" i="64"/>
  <c r="AI905" i="64" s="1"/>
  <c r="AI1005" i="64"/>
  <c r="AI1124" i="64" s="1"/>
  <c r="AI519" i="64"/>
  <c r="AI1590" i="64"/>
  <c r="AI1605" i="64" s="1"/>
  <c r="AI491" i="64"/>
  <c r="AI459" i="64"/>
  <c r="AI868" i="64"/>
  <c r="AI543" i="64"/>
  <c r="AA2365" i="64"/>
  <c r="AA2339" i="64"/>
  <c r="AA2314" i="64"/>
  <c r="AA2288" i="64"/>
  <c r="AA2305" i="64" s="1"/>
  <c r="AA1536" i="64"/>
  <c r="AA1550" i="64" s="1"/>
  <c r="AA1559" i="64"/>
  <c r="AA1504" i="64"/>
  <c r="AA1482" i="64"/>
  <c r="AA1495" i="64" s="1"/>
  <c r="AA2417" i="64"/>
  <c r="AA2431" i="64" s="1"/>
  <c r="AA1688" i="64"/>
  <c r="AA1701" i="64" s="1"/>
  <c r="AA1437" i="64"/>
  <c r="AA1472" i="64" s="1"/>
  <c r="AA1357" i="64"/>
  <c r="AA1384" i="64" s="1"/>
  <c r="AA1843" i="64"/>
  <c r="AA1866" i="64" s="1"/>
  <c r="AA1393" i="64"/>
  <c r="AA1428" i="64" s="1"/>
  <c r="AA1321" i="64"/>
  <c r="AA1348" i="64" s="1"/>
  <c r="AA1775" i="64"/>
  <c r="AA1802" i="64" s="1"/>
  <c r="AA1286" i="64"/>
  <c r="AA1313" i="64" s="1"/>
  <c r="AA1251" i="64"/>
  <c r="AA1278" i="64" s="1"/>
  <c r="AA1811" i="64"/>
  <c r="AA1834" i="64" s="1"/>
  <c r="AA1875" i="64"/>
  <c r="AA1900" i="64" s="1"/>
  <c r="AA1909" i="64"/>
  <c r="AA1934" i="64" s="1"/>
  <c r="AA1227" i="64"/>
  <c r="AA981" i="64"/>
  <c r="AA996" i="64" s="1"/>
  <c r="AA592" i="64"/>
  <c r="AA605" i="64" s="1"/>
  <c r="AA1005" i="64"/>
  <c r="AA1133" i="64"/>
  <c r="AA568" i="64"/>
  <c r="AA892" i="64"/>
  <c r="AA905" i="64" s="1"/>
  <c r="AA1157" i="64"/>
  <c r="AA1170" i="64" s="1"/>
  <c r="AA868" i="64"/>
  <c r="AA519" i="64"/>
  <c r="AA491" i="64"/>
  <c r="AA459" i="64"/>
  <c r="AA543" i="64"/>
  <c r="S2365" i="64"/>
  <c r="S1559" i="64"/>
  <c r="S2314" i="64"/>
  <c r="S2339" i="64"/>
  <c r="S2288" i="64"/>
  <c r="S2305" i="64" s="1"/>
  <c r="S1536" i="64"/>
  <c r="S1550" i="64" s="1"/>
  <c r="S1504" i="64"/>
  <c r="S1482" i="64"/>
  <c r="S1495" i="64" s="1"/>
  <c r="S1688" i="64"/>
  <c r="S1701" i="64" s="1"/>
  <c r="S2417" i="64"/>
  <c r="S2431" i="64" s="1"/>
  <c r="S1437" i="64"/>
  <c r="S1472" i="64" s="1"/>
  <c r="S1393" i="64"/>
  <c r="S1428" i="64" s="1"/>
  <c r="S1357" i="64"/>
  <c r="S1384" i="64" s="1"/>
  <c r="S1775" i="64"/>
  <c r="S1802" i="64" s="1"/>
  <c r="S1811" i="64"/>
  <c r="S1834" i="64" s="1"/>
  <c r="S1321" i="64"/>
  <c r="S1348" i="64" s="1"/>
  <c r="S1251" i="64"/>
  <c r="S1278" i="64" s="1"/>
  <c r="S1843" i="64"/>
  <c r="S1866" i="64" s="1"/>
  <c r="S1875" i="64"/>
  <c r="S1900" i="64" s="1"/>
  <c r="S1286" i="64"/>
  <c r="S1313" i="64" s="1"/>
  <c r="S1227" i="64"/>
  <c r="S1157" i="64"/>
  <c r="S1170" i="64" s="1"/>
  <c r="S1909" i="64"/>
  <c r="S1934" i="64" s="1"/>
  <c r="S981" i="64"/>
  <c r="S996" i="64" s="1"/>
  <c r="S592" i="64"/>
  <c r="S605" i="64" s="1"/>
  <c r="S568" i="64"/>
  <c r="S892" i="64"/>
  <c r="S905" i="64" s="1"/>
  <c r="S1133" i="64"/>
  <c r="S519" i="64"/>
  <c r="S1005" i="64"/>
  <c r="S1590" i="64"/>
  <c r="S1605" i="64" s="1"/>
  <c r="S868" i="64"/>
  <c r="S491" i="64"/>
  <c r="S459" i="64"/>
  <c r="S543" i="64"/>
  <c r="CF2364" i="64"/>
  <c r="CF1558" i="64"/>
  <c r="CF2338" i="64"/>
  <c r="CF2313" i="64"/>
  <c r="CF2287" i="64"/>
  <c r="CF1503" i="64"/>
  <c r="CF1481" i="64"/>
  <c r="CF1535" i="64"/>
  <c r="CF1687" i="64"/>
  <c r="CF1436" i="64"/>
  <c r="CF2416" i="64"/>
  <c r="CF1842" i="64"/>
  <c r="CF1392" i="64"/>
  <c r="CF1810" i="64"/>
  <c r="CF1320" i="64"/>
  <c r="CF1285" i="64"/>
  <c r="CF1250" i="64"/>
  <c r="CF1874" i="64"/>
  <c r="CF1156" i="64"/>
  <c r="CF1774" i="64"/>
  <c r="CF1356" i="64"/>
  <c r="CF1908" i="64"/>
  <c r="CF1226" i="64"/>
  <c r="CF591" i="64"/>
  <c r="CF604" i="64" s="1"/>
  <c r="CF1004" i="64"/>
  <c r="CF1123" i="64" s="1"/>
  <c r="CF891" i="64"/>
  <c r="CF1132" i="64"/>
  <c r="CF1147" i="64" s="1"/>
  <c r="CF867" i="64"/>
  <c r="CF518" i="64"/>
  <c r="CF567" i="64"/>
  <c r="CF490" i="64"/>
  <c r="CF542" i="64"/>
  <c r="CF1589" i="64"/>
  <c r="CF1613" i="64"/>
  <c r="BX2364" i="64"/>
  <c r="BX1558" i="64"/>
  <c r="BX2338" i="64"/>
  <c r="BX2313" i="64"/>
  <c r="BX1503" i="64"/>
  <c r="BX1535" i="64"/>
  <c r="BX1481" i="64"/>
  <c r="BX2287" i="64"/>
  <c r="BX1687" i="64"/>
  <c r="BX1436" i="64"/>
  <c r="BX2416" i="64"/>
  <c r="BX1842" i="64"/>
  <c r="BX1392" i="64"/>
  <c r="BX1810" i="64"/>
  <c r="BX1320" i="64"/>
  <c r="BX1774" i="64"/>
  <c r="BX1356" i="64"/>
  <c r="BX1285" i="64"/>
  <c r="BX1250" i="64"/>
  <c r="BX1874" i="64"/>
  <c r="BX1156" i="64"/>
  <c r="BX1908" i="64"/>
  <c r="BX1226" i="64"/>
  <c r="BX1132" i="64"/>
  <c r="BX1147" i="64" s="1"/>
  <c r="BX1004" i="64"/>
  <c r="BX1123" i="64" s="1"/>
  <c r="BX591" i="64"/>
  <c r="BX604" i="64" s="1"/>
  <c r="BX891" i="64"/>
  <c r="BX867" i="64"/>
  <c r="BX518" i="64"/>
  <c r="BX1589" i="64"/>
  <c r="BX490" i="64"/>
  <c r="BX542" i="64"/>
  <c r="BX567" i="64"/>
  <c r="BX1613" i="64"/>
  <c r="BP2364" i="64"/>
  <c r="BP1558" i="64"/>
  <c r="BP2338" i="64"/>
  <c r="BP2313" i="64"/>
  <c r="BP2287" i="64"/>
  <c r="BP1503" i="64"/>
  <c r="BP1535" i="64"/>
  <c r="BP1481" i="64"/>
  <c r="BP1687" i="64"/>
  <c r="BP1436" i="64"/>
  <c r="BP1392" i="64"/>
  <c r="BP2416" i="64"/>
  <c r="BP1810" i="64"/>
  <c r="BP1774" i="64"/>
  <c r="BP1356" i="64"/>
  <c r="BP1320" i="64"/>
  <c r="BP1285" i="64"/>
  <c r="BP1250" i="64"/>
  <c r="BP1874" i="64"/>
  <c r="BP1842" i="64"/>
  <c r="BP1156" i="64"/>
  <c r="BP1908" i="64"/>
  <c r="BP1226" i="64"/>
  <c r="BP591" i="64"/>
  <c r="BP604" i="64" s="1"/>
  <c r="BP1132" i="64"/>
  <c r="BP1147" i="64" s="1"/>
  <c r="BP891" i="64"/>
  <c r="BP1004" i="64"/>
  <c r="BP1123" i="64" s="1"/>
  <c r="BP867" i="64"/>
  <c r="BP518" i="64"/>
  <c r="BP567" i="64"/>
  <c r="BP490" i="64"/>
  <c r="BP542" i="64"/>
  <c r="BP1589" i="64"/>
  <c r="BP1613" i="64"/>
  <c r="BH2364" i="64"/>
  <c r="BH1558" i="64"/>
  <c r="BH2338" i="64"/>
  <c r="BH2313" i="64"/>
  <c r="BH1503" i="64"/>
  <c r="BH2287" i="64"/>
  <c r="BH1481" i="64"/>
  <c r="BH1535" i="64"/>
  <c r="BH1687" i="64"/>
  <c r="BH1436" i="64"/>
  <c r="BH2416" i="64"/>
  <c r="BH1392" i="64"/>
  <c r="BH1810" i="64"/>
  <c r="BH1842" i="64"/>
  <c r="BH1320" i="64"/>
  <c r="BH1774" i="64"/>
  <c r="BH1356" i="64"/>
  <c r="BH1285" i="64"/>
  <c r="BH1250" i="64"/>
  <c r="BH1874" i="64"/>
  <c r="BH1156" i="64"/>
  <c r="BH1908" i="64"/>
  <c r="BH1226" i="64"/>
  <c r="BH591" i="64"/>
  <c r="BH604" i="64" s="1"/>
  <c r="BH1004" i="64"/>
  <c r="BH1123" i="64" s="1"/>
  <c r="BH891" i="64"/>
  <c r="BH1132" i="64"/>
  <c r="BH1147" i="64" s="1"/>
  <c r="BH867" i="64"/>
  <c r="BH518" i="64"/>
  <c r="BH1589" i="64"/>
  <c r="BH490" i="64"/>
  <c r="BH542" i="64"/>
  <c r="BH567" i="64"/>
  <c r="BH1613" i="64"/>
  <c r="AZ2364" i="64"/>
  <c r="AZ1558" i="64"/>
  <c r="AZ2338" i="64"/>
  <c r="AZ2313" i="64"/>
  <c r="AZ1535" i="64"/>
  <c r="AZ1503" i="64"/>
  <c r="AZ1481" i="64"/>
  <c r="AZ2287" i="64"/>
  <c r="AZ1687" i="64"/>
  <c r="AZ1436" i="64"/>
  <c r="AZ2416" i="64"/>
  <c r="AZ1842" i="64"/>
  <c r="AZ1810" i="64"/>
  <c r="AZ1774" i="64"/>
  <c r="AZ1356" i="64"/>
  <c r="AZ1320" i="64"/>
  <c r="AZ1285" i="64"/>
  <c r="AZ1392" i="64"/>
  <c r="AZ1250" i="64"/>
  <c r="AZ1874" i="64"/>
  <c r="AZ1156" i="64"/>
  <c r="AZ1908" i="64"/>
  <c r="AZ1226" i="64"/>
  <c r="AZ591" i="64"/>
  <c r="AZ604" i="64" s="1"/>
  <c r="AZ891" i="64"/>
  <c r="AZ1132" i="64"/>
  <c r="AZ1147" i="64" s="1"/>
  <c r="AZ867" i="64"/>
  <c r="AZ518" i="64"/>
  <c r="AZ567" i="64"/>
  <c r="AZ490" i="64"/>
  <c r="AZ1004" i="64"/>
  <c r="AZ1123" i="64" s="1"/>
  <c r="AZ542" i="64"/>
  <c r="AZ1589" i="64"/>
  <c r="AZ1613" i="64"/>
  <c r="AR2364" i="64"/>
  <c r="AR1558" i="64"/>
  <c r="AR2338" i="64"/>
  <c r="AR1535" i="64"/>
  <c r="AR1503" i="64"/>
  <c r="AR2287" i="64"/>
  <c r="AR2313" i="64"/>
  <c r="AR1481" i="64"/>
  <c r="AR1687" i="64"/>
  <c r="AR1436" i="64"/>
  <c r="AR2416" i="64"/>
  <c r="AR1392" i="64"/>
  <c r="AR1810" i="64"/>
  <c r="AR1842" i="64"/>
  <c r="AR1320" i="64"/>
  <c r="AR1285" i="64"/>
  <c r="AR1250" i="64"/>
  <c r="AR1874" i="64"/>
  <c r="AR1774" i="64"/>
  <c r="AR1156" i="64"/>
  <c r="AR1356" i="64"/>
  <c r="AR1908" i="64"/>
  <c r="AR1226" i="64"/>
  <c r="AR1132" i="64"/>
  <c r="AR1147" i="64" s="1"/>
  <c r="AR591" i="64"/>
  <c r="AR604" i="64" s="1"/>
  <c r="AR891" i="64"/>
  <c r="AR1004" i="64"/>
  <c r="AR1123" i="64" s="1"/>
  <c r="AR867" i="64"/>
  <c r="AR518" i="64"/>
  <c r="AR1589" i="64"/>
  <c r="AR490" i="64"/>
  <c r="AR542" i="64"/>
  <c r="AR567" i="64"/>
  <c r="AR1613" i="64"/>
  <c r="AJ1558" i="64"/>
  <c r="AJ2338" i="64"/>
  <c r="AJ2313" i="64"/>
  <c r="AJ1503" i="64"/>
  <c r="AJ2287" i="64"/>
  <c r="AJ1535" i="64"/>
  <c r="AJ1481" i="64"/>
  <c r="AJ2364" i="64"/>
  <c r="AJ1687" i="64"/>
  <c r="AJ1436" i="64"/>
  <c r="AJ1392" i="64"/>
  <c r="AJ2416" i="64"/>
  <c r="AJ1810" i="64"/>
  <c r="AJ1320" i="64"/>
  <c r="AJ1842" i="64"/>
  <c r="AJ1774" i="64"/>
  <c r="AJ1356" i="64"/>
  <c r="AJ1285" i="64"/>
  <c r="AJ1250" i="64"/>
  <c r="AJ1874" i="64"/>
  <c r="AJ1156" i="64"/>
  <c r="AJ1908" i="64"/>
  <c r="AJ1226" i="64"/>
  <c r="AJ591" i="64"/>
  <c r="AJ604" i="64" s="1"/>
  <c r="AJ1004" i="64"/>
  <c r="AJ1123" i="64" s="1"/>
  <c r="AJ1132" i="64"/>
  <c r="AJ1147" i="64" s="1"/>
  <c r="AJ891" i="64"/>
  <c r="AJ867" i="64"/>
  <c r="AJ518" i="64"/>
  <c r="AJ567" i="64"/>
  <c r="AJ490" i="64"/>
  <c r="AJ542" i="64"/>
  <c r="AJ1589" i="64"/>
  <c r="AJ1613" i="64"/>
  <c r="AB1558" i="64"/>
  <c r="AB2338" i="64"/>
  <c r="AB2364" i="64"/>
  <c r="AB2313" i="64"/>
  <c r="AB1535" i="64"/>
  <c r="AB2287" i="64"/>
  <c r="AB1503" i="64"/>
  <c r="AB1481" i="64"/>
  <c r="AB1687" i="64"/>
  <c r="AB1436" i="64"/>
  <c r="AB1392" i="64"/>
  <c r="AB2416" i="64"/>
  <c r="AB1810" i="64"/>
  <c r="AB1774" i="64"/>
  <c r="AB1356" i="64"/>
  <c r="AB1320" i="64"/>
  <c r="AB1285" i="64"/>
  <c r="AB1250" i="64"/>
  <c r="AB1842" i="64"/>
  <c r="AB1874" i="64"/>
  <c r="AB1156" i="64"/>
  <c r="AB1908" i="64"/>
  <c r="AB1226" i="64"/>
  <c r="AB591" i="64"/>
  <c r="AB604" i="64" s="1"/>
  <c r="AB891" i="64"/>
  <c r="AB1132" i="64"/>
  <c r="AB1147" i="64" s="1"/>
  <c r="AB1004" i="64"/>
  <c r="AB1123" i="64" s="1"/>
  <c r="AB867" i="64"/>
  <c r="AB518" i="64"/>
  <c r="AB1589" i="64"/>
  <c r="AB490" i="64"/>
  <c r="AB542" i="64"/>
  <c r="AB567" i="64"/>
  <c r="AB1613" i="64"/>
  <c r="T1558" i="64"/>
  <c r="T2338" i="64"/>
  <c r="T2364" i="64"/>
  <c r="T2313" i="64"/>
  <c r="T2287" i="64"/>
  <c r="T1503" i="64"/>
  <c r="T1481" i="64"/>
  <c r="T1535" i="64"/>
  <c r="T1687" i="64"/>
  <c r="T1436" i="64"/>
  <c r="T2416" i="64"/>
  <c r="T1810" i="64"/>
  <c r="T1392" i="64"/>
  <c r="T1320" i="64"/>
  <c r="T1842" i="64"/>
  <c r="T1285" i="64"/>
  <c r="T1250" i="64"/>
  <c r="T1356" i="64"/>
  <c r="T1874" i="64"/>
  <c r="T1156" i="64"/>
  <c r="T1908" i="64"/>
  <c r="T1774" i="64"/>
  <c r="T1226" i="64"/>
  <c r="T1132" i="64"/>
  <c r="T1147" i="64" s="1"/>
  <c r="T591" i="64"/>
  <c r="T604" i="64" s="1"/>
  <c r="T1004" i="64"/>
  <c r="T1123" i="64" s="1"/>
  <c r="T891" i="64"/>
  <c r="T867" i="64"/>
  <c r="T518" i="64"/>
  <c r="T567" i="64"/>
  <c r="T490" i="64"/>
  <c r="T542" i="64"/>
  <c r="T1589" i="64"/>
  <c r="T1613" i="64"/>
  <c r="CG1555" i="64"/>
  <c r="CG1577" i="64" s="1"/>
  <c r="CG2361" i="64"/>
  <c r="CG2378" i="64" s="1"/>
  <c r="CG2335" i="64"/>
  <c r="CG2352" i="64" s="1"/>
  <c r="CG2310" i="64"/>
  <c r="CG2327" i="64" s="1"/>
  <c r="CG1500" i="64"/>
  <c r="CG1523" i="64" s="1"/>
  <c r="CG1532" i="64"/>
  <c r="CG1546" i="64" s="1"/>
  <c r="CG2284" i="64"/>
  <c r="CG2301" i="64" s="1"/>
  <c r="CG1478" i="64"/>
  <c r="CG1491" i="64" s="1"/>
  <c r="CG1684" i="64"/>
  <c r="CG1697" i="64" s="1"/>
  <c r="CG1433" i="64"/>
  <c r="CG1468" i="64" s="1"/>
  <c r="CG2413" i="64"/>
  <c r="CG2427" i="64" s="1"/>
  <c r="CG1389" i="64"/>
  <c r="CG1424" i="64" s="1"/>
  <c r="CG1807" i="64"/>
  <c r="CG1830" i="64" s="1"/>
  <c r="CG1839" i="64"/>
  <c r="CG1862" i="64" s="1"/>
  <c r="CG1317" i="64"/>
  <c r="CG1344" i="64" s="1"/>
  <c r="CG1771" i="64"/>
  <c r="CG1798" i="64" s="1"/>
  <c r="CG1282" i="64"/>
  <c r="CG1309" i="64" s="1"/>
  <c r="CG1247" i="64"/>
  <c r="CG1274" i="64" s="1"/>
  <c r="CG1871" i="64"/>
  <c r="CG1896" i="64" s="1"/>
  <c r="CG1353" i="64"/>
  <c r="CG1380" i="64" s="1"/>
  <c r="CG1153" i="64"/>
  <c r="CG1166" i="64" s="1"/>
  <c r="CG1905" i="64"/>
  <c r="CG1930" i="64" s="1"/>
  <c r="CG1223" i="64"/>
  <c r="CG588" i="64"/>
  <c r="CG601" i="64" s="1"/>
  <c r="CG1001" i="64"/>
  <c r="CG888" i="64"/>
  <c r="CG901" i="64" s="1"/>
  <c r="CG1129" i="64"/>
  <c r="CG1144" i="64" s="1"/>
  <c r="CG977" i="64"/>
  <c r="CG992" i="64" s="1"/>
  <c r="CG864" i="64"/>
  <c r="CG879" i="64" s="1"/>
  <c r="CG515" i="64"/>
  <c r="CG1586" i="64"/>
  <c r="CG1601" i="64" s="1"/>
  <c r="CG487" i="64"/>
  <c r="CG539" i="64"/>
  <c r="CG1610" i="64"/>
  <c r="CG1625" i="64" s="1"/>
  <c r="BY1555" i="64"/>
  <c r="BY1577" i="64" s="1"/>
  <c r="BY2335" i="64"/>
  <c r="BY2352" i="64" s="1"/>
  <c r="BY2361" i="64"/>
  <c r="BY2378" i="64" s="1"/>
  <c r="BY2310" i="64"/>
  <c r="BY2327" i="64" s="1"/>
  <c r="BY2284" i="64"/>
  <c r="BY2301" i="64" s="1"/>
  <c r="BY1500" i="64"/>
  <c r="BY1523" i="64" s="1"/>
  <c r="BY1532" i="64"/>
  <c r="BY1546" i="64" s="1"/>
  <c r="BY1478" i="64"/>
  <c r="BY1491" i="64" s="1"/>
  <c r="BY1684" i="64"/>
  <c r="BY1697" i="64" s="1"/>
  <c r="BY1433" i="64"/>
  <c r="BY1468" i="64" s="1"/>
  <c r="BY2413" i="64"/>
  <c r="BY2427" i="64" s="1"/>
  <c r="BY1807" i="64"/>
  <c r="BY1830" i="64" s="1"/>
  <c r="BY1389" i="64"/>
  <c r="BY1424" i="64" s="1"/>
  <c r="BY1771" i="64"/>
  <c r="BY1798" i="64" s="1"/>
  <c r="BY1317" i="64"/>
  <c r="BY1344" i="64" s="1"/>
  <c r="BY1839" i="64"/>
  <c r="BY1862" i="64" s="1"/>
  <c r="BY1282" i="64"/>
  <c r="BY1309" i="64" s="1"/>
  <c r="BY1247" i="64"/>
  <c r="BY1274" i="64" s="1"/>
  <c r="BY1871" i="64"/>
  <c r="BY1896" i="64" s="1"/>
  <c r="BY1153" i="64"/>
  <c r="BY1166" i="64" s="1"/>
  <c r="BY1353" i="64"/>
  <c r="BY1380" i="64" s="1"/>
  <c r="BY1905" i="64"/>
  <c r="BY1930" i="64" s="1"/>
  <c r="BY1223" i="64"/>
  <c r="BY588" i="64"/>
  <c r="BY601" i="64" s="1"/>
  <c r="BY888" i="64"/>
  <c r="BY901" i="64" s="1"/>
  <c r="BY977" i="64"/>
  <c r="BY992" i="64" s="1"/>
  <c r="BY1001" i="64"/>
  <c r="BY864" i="64"/>
  <c r="BY879" i="64" s="1"/>
  <c r="BY515" i="64"/>
  <c r="BY1129" i="64"/>
  <c r="BY1144" i="64" s="1"/>
  <c r="BY564" i="64"/>
  <c r="BY487" i="64"/>
  <c r="BY539" i="64"/>
  <c r="BY1610" i="64"/>
  <c r="BY1625" i="64" s="1"/>
  <c r="BQ1555" i="64"/>
  <c r="BQ1577" i="64" s="1"/>
  <c r="BQ2335" i="64"/>
  <c r="BQ2352" i="64" s="1"/>
  <c r="BQ2361" i="64"/>
  <c r="BQ2378" i="64" s="1"/>
  <c r="BQ2310" i="64"/>
  <c r="BQ2327" i="64" s="1"/>
  <c r="BQ2284" i="64"/>
  <c r="BQ2301" i="64" s="1"/>
  <c r="BQ1500" i="64"/>
  <c r="BQ1523" i="64" s="1"/>
  <c r="BQ1478" i="64"/>
  <c r="BQ1491" i="64" s="1"/>
  <c r="BQ1532" i="64"/>
  <c r="BQ1546" i="64" s="1"/>
  <c r="BQ1684" i="64"/>
  <c r="BQ1697" i="64" s="1"/>
  <c r="BQ1433" i="64"/>
  <c r="BQ1468" i="64" s="1"/>
  <c r="BQ2413" i="64"/>
  <c r="BQ2427" i="64" s="1"/>
  <c r="BQ1389" i="64"/>
  <c r="BQ1424" i="64" s="1"/>
  <c r="BQ1807" i="64"/>
  <c r="BQ1830" i="64" s="1"/>
  <c r="BQ1839" i="64"/>
  <c r="BQ1862" i="64" s="1"/>
  <c r="BQ1317" i="64"/>
  <c r="BQ1344" i="64" s="1"/>
  <c r="BQ1771" i="64"/>
  <c r="BQ1798" i="64" s="1"/>
  <c r="BQ1282" i="64"/>
  <c r="BQ1309" i="64" s="1"/>
  <c r="BQ1353" i="64"/>
  <c r="BQ1380" i="64" s="1"/>
  <c r="BQ1247" i="64"/>
  <c r="BQ1274" i="64" s="1"/>
  <c r="BQ1871" i="64"/>
  <c r="BQ1896" i="64" s="1"/>
  <c r="BQ1153" i="64"/>
  <c r="BQ1166" i="64" s="1"/>
  <c r="BQ1905" i="64"/>
  <c r="BQ1930" i="64" s="1"/>
  <c r="BQ1223" i="64"/>
  <c r="BQ588" i="64"/>
  <c r="BQ601" i="64" s="1"/>
  <c r="BQ1129" i="64"/>
  <c r="BQ1144" i="64" s="1"/>
  <c r="BQ1001" i="64"/>
  <c r="BQ888" i="64"/>
  <c r="BQ901" i="64" s="1"/>
  <c r="BQ977" i="64"/>
  <c r="BQ992" i="64" s="1"/>
  <c r="BQ864" i="64"/>
  <c r="BQ879" i="64" s="1"/>
  <c r="BQ515" i="64"/>
  <c r="BQ1586" i="64"/>
  <c r="BQ1601" i="64" s="1"/>
  <c r="BQ487" i="64"/>
  <c r="BQ539" i="64"/>
  <c r="BQ1610" i="64"/>
  <c r="BQ1625" i="64" s="1"/>
  <c r="BI1555" i="64"/>
  <c r="BI1577" i="64" s="1"/>
  <c r="BI2335" i="64"/>
  <c r="BI2352" i="64" s="1"/>
  <c r="BI2361" i="64"/>
  <c r="BI2378" i="64" s="1"/>
  <c r="BI1532" i="64"/>
  <c r="BI1546" i="64" s="1"/>
  <c r="BI1500" i="64"/>
  <c r="BI1523" i="64" s="1"/>
  <c r="BI1478" i="64"/>
  <c r="BI1491" i="64" s="1"/>
  <c r="BI2310" i="64"/>
  <c r="BI2327" i="64" s="1"/>
  <c r="BI2284" i="64"/>
  <c r="BI2301" i="64" s="1"/>
  <c r="BI1684" i="64"/>
  <c r="BI1697" i="64" s="1"/>
  <c r="BI1433" i="64"/>
  <c r="BI1468" i="64" s="1"/>
  <c r="BI2413" i="64"/>
  <c r="BI2427" i="64" s="1"/>
  <c r="BI1807" i="64"/>
  <c r="BI1830" i="64" s="1"/>
  <c r="BI1389" i="64"/>
  <c r="BI1424" i="64" s="1"/>
  <c r="BI1771" i="64"/>
  <c r="BI1798" i="64" s="1"/>
  <c r="BI1317" i="64"/>
  <c r="BI1344" i="64" s="1"/>
  <c r="BI1839" i="64"/>
  <c r="BI1862" i="64" s="1"/>
  <c r="BI1282" i="64"/>
  <c r="BI1309" i="64" s="1"/>
  <c r="BI1247" i="64"/>
  <c r="BI1274" i="64" s="1"/>
  <c r="BI1353" i="64"/>
  <c r="BI1380" i="64" s="1"/>
  <c r="BI1871" i="64"/>
  <c r="BI1896" i="64" s="1"/>
  <c r="BI1153" i="64"/>
  <c r="BI1166" i="64" s="1"/>
  <c r="BI1905" i="64"/>
  <c r="BI1930" i="64" s="1"/>
  <c r="BI1001" i="64"/>
  <c r="BI588" i="64"/>
  <c r="BI601" i="64" s="1"/>
  <c r="BI1223" i="64"/>
  <c r="BI888" i="64"/>
  <c r="BI901" i="64" s="1"/>
  <c r="BI1129" i="64"/>
  <c r="BI1144" i="64" s="1"/>
  <c r="BI977" i="64"/>
  <c r="BI992" i="64" s="1"/>
  <c r="BI864" i="64"/>
  <c r="BI879" i="64" s="1"/>
  <c r="BI515" i="64"/>
  <c r="BI564" i="64"/>
  <c r="BI487" i="64"/>
  <c r="BI539" i="64"/>
  <c r="BI1610" i="64"/>
  <c r="BI1625" i="64" s="1"/>
  <c r="BA1555" i="64"/>
  <c r="BA1577" i="64" s="1"/>
  <c r="BA2335" i="64"/>
  <c r="BA2352" i="64" s="1"/>
  <c r="BA2361" i="64"/>
  <c r="BA2378" i="64" s="1"/>
  <c r="BA1532" i="64"/>
  <c r="BA1546" i="64" s="1"/>
  <c r="BA2284" i="64"/>
  <c r="BA2301" i="64" s="1"/>
  <c r="BA1500" i="64"/>
  <c r="BA1523" i="64" s="1"/>
  <c r="BA1478" i="64"/>
  <c r="BA1491" i="64" s="1"/>
  <c r="BA2310" i="64"/>
  <c r="BA2327" i="64" s="1"/>
  <c r="BA1684" i="64"/>
  <c r="BA1697" i="64" s="1"/>
  <c r="BA1433" i="64"/>
  <c r="BA1468" i="64" s="1"/>
  <c r="BA2413" i="64"/>
  <c r="BA2427" i="64" s="1"/>
  <c r="BA1389" i="64"/>
  <c r="BA1424" i="64" s="1"/>
  <c r="BA1807" i="64"/>
  <c r="BA1830" i="64" s="1"/>
  <c r="BA1839" i="64"/>
  <c r="BA1862" i="64" s="1"/>
  <c r="BA1317" i="64"/>
  <c r="BA1344" i="64" s="1"/>
  <c r="BA1282" i="64"/>
  <c r="BA1309" i="64" s="1"/>
  <c r="BA1247" i="64"/>
  <c r="BA1274" i="64" s="1"/>
  <c r="BA1871" i="64"/>
  <c r="BA1896" i="64" s="1"/>
  <c r="BA1353" i="64"/>
  <c r="BA1380" i="64" s="1"/>
  <c r="BA1153" i="64"/>
  <c r="BA1166" i="64" s="1"/>
  <c r="BA1905" i="64"/>
  <c r="BA1930" i="64" s="1"/>
  <c r="BA1771" i="64"/>
  <c r="BA1798" i="64" s="1"/>
  <c r="BA1223" i="64"/>
  <c r="BA1129" i="64"/>
  <c r="BA1144" i="64" s="1"/>
  <c r="BA588" i="64"/>
  <c r="BA601" i="64" s="1"/>
  <c r="BA888" i="64"/>
  <c r="BA901" i="64" s="1"/>
  <c r="BA977" i="64"/>
  <c r="BA992" i="64" s="1"/>
  <c r="BA1001" i="64"/>
  <c r="BA864" i="64"/>
  <c r="BA879" i="64" s="1"/>
  <c r="BA564" i="64"/>
  <c r="BA515" i="64"/>
  <c r="BA1586" i="64"/>
  <c r="BA1601" i="64" s="1"/>
  <c r="BA487" i="64"/>
  <c r="BA539" i="64"/>
  <c r="BA1610" i="64"/>
  <c r="BA1625" i="64" s="1"/>
  <c r="AS1555" i="64"/>
  <c r="AS1577" i="64" s="1"/>
  <c r="AS2361" i="64"/>
  <c r="AS2378" i="64" s="1"/>
  <c r="AS2335" i="64"/>
  <c r="AS2352" i="64" s="1"/>
  <c r="AS2310" i="64"/>
  <c r="AS2327" i="64" s="1"/>
  <c r="AS1500" i="64"/>
  <c r="AS1523" i="64" s="1"/>
  <c r="AS1532" i="64"/>
  <c r="AS1546" i="64" s="1"/>
  <c r="AS2284" i="64"/>
  <c r="AS2301" i="64" s="1"/>
  <c r="AS1478" i="64"/>
  <c r="AS1491" i="64" s="1"/>
  <c r="AS1684" i="64"/>
  <c r="AS1697" i="64" s="1"/>
  <c r="AS1433" i="64"/>
  <c r="AS1468" i="64" s="1"/>
  <c r="AS2413" i="64"/>
  <c r="AS2427" i="64" s="1"/>
  <c r="AS1807" i="64"/>
  <c r="AS1830" i="64" s="1"/>
  <c r="AS1317" i="64"/>
  <c r="AS1344" i="64" s="1"/>
  <c r="AS1389" i="64"/>
  <c r="AS1424" i="64" s="1"/>
  <c r="AS1839" i="64"/>
  <c r="AS1862" i="64" s="1"/>
  <c r="AS1771" i="64"/>
  <c r="AS1798" i="64" s="1"/>
  <c r="AS1282" i="64"/>
  <c r="AS1309" i="64" s="1"/>
  <c r="AS1247" i="64"/>
  <c r="AS1274" i="64" s="1"/>
  <c r="AS1871" i="64"/>
  <c r="AS1896" i="64" s="1"/>
  <c r="AS1153" i="64"/>
  <c r="AS1166" i="64" s="1"/>
  <c r="AS1353" i="64"/>
  <c r="AS1380" i="64" s="1"/>
  <c r="AS1905" i="64"/>
  <c r="AS1930" i="64" s="1"/>
  <c r="AS1223" i="64"/>
  <c r="AS588" i="64"/>
  <c r="AS601" i="64" s="1"/>
  <c r="AS1129" i="64"/>
  <c r="AS1144" i="64" s="1"/>
  <c r="AS888" i="64"/>
  <c r="AS901" i="64" s="1"/>
  <c r="AS1001" i="64"/>
  <c r="AS977" i="64"/>
  <c r="AS992" i="64" s="1"/>
  <c r="AS864" i="64"/>
  <c r="AS879" i="64" s="1"/>
  <c r="AS515" i="64"/>
  <c r="AS487" i="64"/>
  <c r="AS564" i="64"/>
  <c r="AS539" i="64"/>
  <c r="AS1610" i="64"/>
  <c r="AS1625" i="64" s="1"/>
  <c r="AK1555" i="64"/>
  <c r="AK1577" i="64" s="1"/>
  <c r="AK2335" i="64"/>
  <c r="AK2352" i="64" s="1"/>
  <c r="AK2361" i="64"/>
  <c r="AK2378" i="64" s="1"/>
  <c r="AK2310" i="64"/>
  <c r="AK2327" i="64" s="1"/>
  <c r="AK1532" i="64"/>
  <c r="AK1546" i="64" s="1"/>
  <c r="AK2284" i="64"/>
  <c r="AK2301" i="64" s="1"/>
  <c r="AK1500" i="64"/>
  <c r="AK1523" i="64" s="1"/>
  <c r="AK1478" i="64"/>
  <c r="AK1491" i="64" s="1"/>
  <c r="AK1684" i="64"/>
  <c r="AK1697" i="64" s="1"/>
  <c r="AK1433" i="64"/>
  <c r="AK1468" i="64" s="1"/>
  <c r="AK2413" i="64"/>
  <c r="AK2427" i="64" s="1"/>
  <c r="AK1807" i="64"/>
  <c r="AK1830" i="64" s="1"/>
  <c r="AK1389" i="64"/>
  <c r="AK1424" i="64" s="1"/>
  <c r="AK1839" i="64"/>
  <c r="AK1862" i="64" s="1"/>
  <c r="AK1771" i="64"/>
  <c r="AK1798" i="64" s="1"/>
  <c r="AK1317" i="64"/>
  <c r="AK1344" i="64" s="1"/>
  <c r="AK1282" i="64"/>
  <c r="AK1309" i="64" s="1"/>
  <c r="AK1353" i="64"/>
  <c r="AK1380" i="64" s="1"/>
  <c r="AK1247" i="64"/>
  <c r="AK1274" i="64" s="1"/>
  <c r="AK1871" i="64"/>
  <c r="AK1896" i="64" s="1"/>
  <c r="AK1153" i="64"/>
  <c r="AK1166" i="64" s="1"/>
  <c r="AK1223" i="64"/>
  <c r="AK1905" i="64"/>
  <c r="AK1930" i="64" s="1"/>
  <c r="AK588" i="64"/>
  <c r="AK601" i="64" s="1"/>
  <c r="AK1001" i="64"/>
  <c r="AK888" i="64"/>
  <c r="AK901" i="64" s="1"/>
  <c r="AK977" i="64"/>
  <c r="AK992" i="64" s="1"/>
  <c r="AK1129" i="64"/>
  <c r="AK1144" i="64" s="1"/>
  <c r="AK864" i="64"/>
  <c r="AK879" i="64" s="1"/>
  <c r="AK515" i="64"/>
  <c r="AK564" i="64"/>
  <c r="AK1586" i="64"/>
  <c r="AK1601" i="64" s="1"/>
  <c r="AK487" i="64"/>
  <c r="AK539" i="64"/>
  <c r="AK1610" i="64"/>
  <c r="AK1625" i="64" s="1"/>
  <c r="AC1555" i="64"/>
  <c r="AC1577" i="64" s="1"/>
  <c r="AC2335" i="64"/>
  <c r="AC2352" i="64" s="1"/>
  <c r="AC2361" i="64"/>
  <c r="AC2378" i="64" s="1"/>
  <c r="AC1532" i="64"/>
  <c r="AC1546" i="64" s="1"/>
  <c r="AC2310" i="64"/>
  <c r="AC2327" i="64" s="1"/>
  <c r="AC1478" i="64"/>
  <c r="AC1491" i="64" s="1"/>
  <c r="AC2284" i="64"/>
  <c r="AC2301" i="64" s="1"/>
  <c r="AC1684" i="64"/>
  <c r="AC1697" i="64" s="1"/>
  <c r="AC1433" i="64"/>
  <c r="AC1468" i="64" s="1"/>
  <c r="AC1500" i="64"/>
  <c r="AC1523" i="64" s="1"/>
  <c r="AC2413" i="64"/>
  <c r="AC2427" i="64" s="1"/>
  <c r="AC1807" i="64"/>
  <c r="AC1830" i="64" s="1"/>
  <c r="AC1389" i="64"/>
  <c r="AC1424" i="64" s="1"/>
  <c r="AC1839" i="64"/>
  <c r="AC1862" i="64" s="1"/>
  <c r="AC1282" i="64"/>
  <c r="AC1309" i="64" s="1"/>
  <c r="AC1247" i="64"/>
  <c r="AC1274" i="64" s="1"/>
  <c r="AC1771" i="64"/>
  <c r="AC1798" i="64" s="1"/>
  <c r="AC1353" i="64"/>
  <c r="AC1380" i="64" s="1"/>
  <c r="AC1871" i="64"/>
  <c r="AC1896" i="64" s="1"/>
  <c r="AC1317" i="64"/>
  <c r="AC1344" i="64" s="1"/>
  <c r="AC1153" i="64"/>
  <c r="AC1166" i="64" s="1"/>
  <c r="AC1905" i="64"/>
  <c r="AC1930" i="64" s="1"/>
  <c r="AC1001" i="64"/>
  <c r="AC1129" i="64"/>
  <c r="AC1144" i="64" s="1"/>
  <c r="AC888" i="64"/>
  <c r="AC901" i="64" s="1"/>
  <c r="AC1223" i="64"/>
  <c r="AC977" i="64"/>
  <c r="AC992" i="64" s="1"/>
  <c r="AC864" i="64"/>
  <c r="AC879" i="64" s="1"/>
  <c r="AC515" i="64"/>
  <c r="AC588" i="64"/>
  <c r="AC601" i="64" s="1"/>
  <c r="AC487" i="64"/>
  <c r="AC539" i="64"/>
  <c r="AC1610" i="64"/>
  <c r="AC1625" i="64" s="1"/>
  <c r="U1555" i="64"/>
  <c r="U1577" i="64" s="1"/>
  <c r="U2361" i="64"/>
  <c r="U2378" i="64" s="1"/>
  <c r="U2335" i="64"/>
  <c r="U2352" i="64" s="1"/>
  <c r="U2310" i="64"/>
  <c r="U2327" i="64" s="1"/>
  <c r="U1532" i="64"/>
  <c r="U1546" i="64" s="1"/>
  <c r="U2284" i="64"/>
  <c r="U2301" i="64" s="1"/>
  <c r="U1478" i="64"/>
  <c r="U1491" i="64" s="1"/>
  <c r="U1500" i="64"/>
  <c r="U1523" i="64" s="1"/>
  <c r="U1684" i="64"/>
  <c r="U1697" i="64" s="1"/>
  <c r="U1433" i="64"/>
  <c r="U1468" i="64" s="1"/>
  <c r="U2413" i="64"/>
  <c r="U2427" i="64" s="1"/>
  <c r="U1807" i="64"/>
  <c r="U1830" i="64" s="1"/>
  <c r="U1389" i="64"/>
  <c r="U1424" i="64" s="1"/>
  <c r="U1839" i="64"/>
  <c r="U1862" i="64" s="1"/>
  <c r="U1771" i="64"/>
  <c r="U1798" i="64" s="1"/>
  <c r="U1282" i="64"/>
  <c r="U1309" i="64" s="1"/>
  <c r="U1247" i="64"/>
  <c r="U1274" i="64" s="1"/>
  <c r="U1317" i="64"/>
  <c r="U1344" i="64" s="1"/>
  <c r="U1871" i="64"/>
  <c r="U1896" i="64" s="1"/>
  <c r="U1353" i="64"/>
  <c r="U1380" i="64" s="1"/>
  <c r="U1153" i="64"/>
  <c r="U1166" i="64" s="1"/>
  <c r="U1905" i="64"/>
  <c r="U1930" i="64" s="1"/>
  <c r="U1223" i="64"/>
  <c r="U888" i="64"/>
  <c r="U901" i="64" s="1"/>
  <c r="U1129" i="64"/>
  <c r="U1144" i="64" s="1"/>
  <c r="U977" i="64"/>
  <c r="U992" i="64" s="1"/>
  <c r="U1001" i="64"/>
  <c r="U864" i="64"/>
  <c r="U879" i="64" s="1"/>
  <c r="U515" i="64"/>
  <c r="U1586" i="64"/>
  <c r="U1601" i="64" s="1"/>
  <c r="U487" i="64"/>
  <c r="U588" i="64"/>
  <c r="U601" i="64" s="1"/>
  <c r="U564" i="64"/>
  <c r="U539" i="64"/>
  <c r="U1610" i="64"/>
  <c r="U1625"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AK455" i="64"/>
  <c r="AW455" i="64"/>
  <c r="BK455" i="64"/>
  <c r="CJ455" i="64"/>
  <c r="AM458" i="64"/>
  <c r="AZ458" i="64"/>
  <c r="BL458" i="64"/>
  <c r="BZ458" i="64"/>
  <c r="AR459" i="64"/>
  <c r="BD459" i="64"/>
  <c r="BR459" i="64"/>
  <c r="CC459" i="64"/>
  <c r="T1609" i="64"/>
  <c r="AU1609" i="64"/>
  <c r="BG1609" i="64"/>
  <c r="BU1609" i="64"/>
  <c r="CI1609" i="64"/>
  <c r="AI1613" i="64"/>
  <c r="AA1614" i="64"/>
  <c r="AV490" i="64"/>
  <c r="AN491" i="64"/>
  <c r="BZ514" i="64"/>
  <c r="BZ529" i="64" s="1"/>
  <c r="BR515" i="64"/>
  <c r="BA518" i="64"/>
  <c r="AS519" i="64"/>
  <c r="S538" i="64"/>
  <c r="CE538" i="64"/>
  <c r="BW539" i="64"/>
  <c r="BK543" i="64"/>
  <c r="AZ563" i="64"/>
  <c r="CG564" i="64"/>
  <c r="AV568" i="64"/>
  <c r="BQ1585" i="64"/>
  <c r="BQ1600" i="64" s="1"/>
  <c r="CH887" i="64"/>
  <c r="CH900" i="64" s="1"/>
  <c r="CI891" i="64"/>
  <c r="BJ587" i="64"/>
  <c r="BC1554" i="64"/>
  <c r="BC2309" i="64"/>
  <c r="BC2326" i="64" s="1"/>
  <c r="BC2334" i="64"/>
  <c r="BC2351" i="64" s="1"/>
  <c r="BC2360" i="64"/>
  <c r="BC2377" i="64" s="1"/>
  <c r="BC2283" i="64"/>
  <c r="BC2300" i="64" s="1"/>
  <c r="BC1531" i="64"/>
  <c r="BC1545" i="64" s="1"/>
  <c r="BC1499" i="64"/>
  <c r="BC1522" i="64" s="1"/>
  <c r="BC1683" i="64"/>
  <c r="BC1696" i="64" s="1"/>
  <c r="BC1477" i="64"/>
  <c r="BC1490" i="64" s="1"/>
  <c r="BC1388" i="64"/>
  <c r="BC1423" i="64" s="1"/>
  <c r="BC2412" i="64"/>
  <c r="BC2426" i="64" s="1"/>
  <c r="BC1432" i="64"/>
  <c r="BC1770" i="64"/>
  <c r="BC1797" i="64" s="1"/>
  <c r="BC1281" i="64"/>
  <c r="BC1308" i="64" s="1"/>
  <c r="BC1838" i="64"/>
  <c r="BC1861" i="64" s="1"/>
  <c r="BC1352" i="64"/>
  <c r="BC1379" i="64" s="1"/>
  <c r="BC1316" i="64"/>
  <c r="BC1343" i="64" s="1"/>
  <c r="BC1806" i="64"/>
  <c r="BC1829" i="64" s="1"/>
  <c r="BC1870" i="64"/>
  <c r="BC1895" i="64" s="1"/>
  <c r="BC1904" i="64"/>
  <c r="BC1929" i="64" s="1"/>
  <c r="BC1246" i="64"/>
  <c r="BC1273" i="64" s="1"/>
  <c r="BC1222" i="64"/>
  <c r="BC1237" i="64" s="1"/>
  <c r="BC1152" i="64"/>
  <c r="BC1165" i="64" s="1"/>
  <c r="BC887" i="64"/>
  <c r="BC900" i="64" s="1"/>
  <c r="BC1128" i="64"/>
  <c r="BC1143" i="64" s="1"/>
  <c r="BC1000" i="64"/>
  <c r="BC976" i="64"/>
  <c r="BC991" i="64" s="1"/>
  <c r="BC863" i="64"/>
  <c r="BC878" i="64" s="1"/>
  <c r="BC1585" i="64"/>
  <c r="BC1600" i="64" s="1"/>
  <c r="BC587" i="64"/>
  <c r="BC486" i="64"/>
  <c r="BC506" i="64" s="1"/>
  <c r="BC538" i="64"/>
  <c r="BC563" i="64"/>
  <c r="BC514" i="64"/>
  <c r="BC529" i="64" s="1"/>
  <c r="CI1559" i="64"/>
  <c r="CI2365" i="64"/>
  <c r="CI2339" i="64"/>
  <c r="CI2314" i="64"/>
  <c r="CI1504" i="64"/>
  <c r="CI1482" i="64"/>
  <c r="CI1495" i="64" s="1"/>
  <c r="CI2288" i="64"/>
  <c r="CI2305" i="64" s="1"/>
  <c r="CI1688" i="64"/>
  <c r="CI1701" i="64" s="1"/>
  <c r="CI1536" i="64"/>
  <c r="CI1550" i="64" s="1"/>
  <c r="CI2417" i="64"/>
  <c r="CI2431" i="64" s="1"/>
  <c r="CI1393" i="64"/>
  <c r="CI1428" i="64" s="1"/>
  <c r="CI1437" i="64"/>
  <c r="CI1472" i="64" s="1"/>
  <c r="CI1843" i="64"/>
  <c r="CI1866" i="64" s="1"/>
  <c r="CI1775" i="64"/>
  <c r="CI1802" i="64" s="1"/>
  <c r="CI1811" i="64"/>
  <c r="CI1834" i="64" s="1"/>
  <c r="CI1875" i="64"/>
  <c r="CI1900" i="64" s="1"/>
  <c r="CI1357" i="64"/>
  <c r="CI1384" i="64" s="1"/>
  <c r="CI1321" i="64"/>
  <c r="CI1348" i="64" s="1"/>
  <c r="CI1909" i="64"/>
  <c r="CI1934" i="64" s="1"/>
  <c r="CI1286" i="64"/>
  <c r="CI1313" i="64" s="1"/>
  <c r="CI1133" i="64"/>
  <c r="CI1251" i="64"/>
  <c r="CI1278" i="64" s="1"/>
  <c r="CI1157" i="64"/>
  <c r="CI1170" i="64" s="1"/>
  <c r="CI1227" i="64"/>
  <c r="CI981" i="64"/>
  <c r="CI996" i="64" s="1"/>
  <c r="CI868" i="64"/>
  <c r="CI1005" i="64"/>
  <c r="CI1590" i="64"/>
  <c r="CI1605" i="64" s="1"/>
  <c r="CI592" i="64"/>
  <c r="CI605" i="64" s="1"/>
  <c r="CI491" i="64"/>
  <c r="CI1614" i="64"/>
  <c r="CI892" i="64"/>
  <c r="CI905" i="64" s="1"/>
  <c r="CI568" i="64"/>
  <c r="CI543" i="64"/>
  <c r="CI519" i="64"/>
  <c r="AE1559" i="64"/>
  <c r="AE2365" i="64"/>
  <c r="AE2314" i="64"/>
  <c r="AE2339" i="64"/>
  <c r="AE1504" i="64"/>
  <c r="AE2288" i="64"/>
  <c r="AE2305" i="64" s="1"/>
  <c r="AE1482" i="64"/>
  <c r="AE1495" i="64" s="1"/>
  <c r="AE1536" i="64"/>
  <c r="AE1550" i="64" s="1"/>
  <c r="AE1688" i="64"/>
  <c r="AE1701" i="64" s="1"/>
  <c r="AE2417" i="64"/>
  <c r="AE2431" i="64" s="1"/>
  <c r="AE1393" i="64"/>
  <c r="AE1428" i="64" s="1"/>
  <c r="AE1437" i="64"/>
  <c r="AE1472" i="64" s="1"/>
  <c r="AE1775" i="64"/>
  <c r="AE1802" i="64" s="1"/>
  <c r="AE1357" i="64"/>
  <c r="AE1384" i="64" s="1"/>
  <c r="AE1843" i="64"/>
  <c r="AE1866" i="64" s="1"/>
  <c r="AE1811" i="64"/>
  <c r="AE1834" i="64" s="1"/>
  <c r="AE1321" i="64"/>
  <c r="AE1348" i="64" s="1"/>
  <c r="AE1875" i="64"/>
  <c r="AE1900" i="64" s="1"/>
  <c r="AE1909" i="64"/>
  <c r="AE1934" i="64" s="1"/>
  <c r="AE1251" i="64"/>
  <c r="AE1278" i="64" s="1"/>
  <c r="AE1286" i="64"/>
  <c r="AE1313" i="64" s="1"/>
  <c r="AE1133" i="64"/>
  <c r="AE1157" i="64"/>
  <c r="AE1170" i="64" s="1"/>
  <c r="AE868" i="64"/>
  <c r="AE1590" i="64"/>
  <c r="AE1605" i="64" s="1"/>
  <c r="AE1227" i="64"/>
  <c r="AE981" i="64"/>
  <c r="AE996" i="64" s="1"/>
  <c r="AE592" i="64"/>
  <c r="AE605" i="64" s="1"/>
  <c r="AE568" i="64"/>
  <c r="AE491" i="64"/>
  <c r="AE1005" i="64"/>
  <c r="AE892" i="64"/>
  <c r="AE905" i="64" s="1"/>
  <c r="AE543" i="64"/>
  <c r="AE1614" i="64"/>
  <c r="AE519" i="64"/>
  <c r="X1558" i="64"/>
  <c r="X2364" i="64"/>
  <c r="X2313" i="64"/>
  <c r="X2338" i="64"/>
  <c r="X2287" i="64"/>
  <c r="X1535" i="64"/>
  <c r="X1503" i="64"/>
  <c r="X1481" i="64"/>
  <c r="X1687" i="64"/>
  <c r="X2416" i="64"/>
  <c r="X1774" i="64"/>
  <c r="X1392" i="64"/>
  <c r="X1842" i="64"/>
  <c r="X1356" i="64"/>
  <c r="X1810" i="64"/>
  <c r="X1436" i="64"/>
  <c r="X1285" i="64"/>
  <c r="X1908" i="64"/>
  <c r="X1250" i="64"/>
  <c r="X1320" i="64"/>
  <c r="X1226" i="64"/>
  <c r="X1132" i="64"/>
  <c r="X1147" i="64" s="1"/>
  <c r="X1004" i="64"/>
  <c r="X1123" i="64" s="1"/>
  <c r="X1874" i="64"/>
  <c r="X1589" i="64"/>
  <c r="X1156" i="64"/>
  <c r="X591" i="64"/>
  <c r="X604" i="64" s="1"/>
  <c r="X542" i="64"/>
  <c r="X1613" i="64"/>
  <c r="X518" i="64"/>
  <c r="X891" i="64"/>
  <c r="X867" i="64"/>
  <c r="AG1555" i="64"/>
  <c r="AG1577" i="64" s="1"/>
  <c r="AG2361" i="64"/>
  <c r="AG2378" i="64" s="1"/>
  <c r="AG2335" i="64"/>
  <c r="AG2352" i="64" s="1"/>
  <c r="AG2284" i="64"/>
  <c r="AG2301" i="64" s="1"/>
  <c r="AG2310" i="64"/>
  <c r="AG2327" i="64" s="1"/>
  <c r="AG1500" i="64"/>
  <c r="AG1523" i="64" s="1"/>
  <c r="AG1532" i="64"/>
  <c r="AG1546" i="64" s="1"/>
  <c r="AG1478" i="64"/>
  <c r="AG1491" i="64" s="1"/>
  <c r="AG1684" i="64"/>
  <c r="AG1697" i="64" s="1"/>
  <c r="AG2413" i="64"/>
  <c r="AG2427" i="64" s="1"/>
  <c r="AG1433" i="64"/>
  <c r="AG1468" i="64" s="1"/>
  <c r="AG1771" i="64"/>
  <c r="AG1798" i="64" s="1"/>
  <c r="AG1839" i="64"/>
  <c r="AG1862" i="64" s="1"/>
  <c r="AG1353" i="64"/>
  <c r="AG1380" i="64" s="1"/>
  <c r="AG1317" i="64"/>
  <c r="AG1344" i="64" s="1"/>
  <c r="AG1282" i="64"/>
  <c r="AG1309" i="64" s="1"/>
  <c r="AG1807" i="64"/>
  <c r="AG1830" i="64" s="1"/>
  <c r="AG1905" i="64"/>
  <c r="AG1930" i="64" s="1"/>
  <c r="AG1247" i="64"/>
  <c r="AG1274" i="64" s="1"/>
  <c r="AG1129" i="64"/>
  <c r="AG1144" i="64" s="1"/>
  <c r="AG1223" i="64"/>
  <c r="AG1389" i="64"/>
  <c r="AG1424" i="64" s="1"/>
  <c r="AG1001" i="64"/>
  <c r="AG1153" i="64"/>
  <c r="AG1166" i="64" s="1"/>
  <c r="AG977" i="64"/>
  <c r="AG992" i="64" s="1"/>
  <c r="AG1871" i="64"/>
  <c r="AG1896" i="64" s="1"/>
  <c r="AG1586" i="64"/>
  <c r="AG1601" i="64" s="1"/>
  <c r="AG588" i="64"/>
  <c r="AG601" i="64" s="1"/>
  <c r="AG539" i="64"/>
  <c r="AG1610" i="64"/>
  <c r="AG1625" i="64" s="1"/>
  <c r="AG564" i="64"/>
  <c r="AG515" i="64"/>
  <c r="AG864" i="64"/>
  <c r="AG879" i="64" s="1"/>
  <c r="X408" i="64"/>
  <c r="BD408" i="64"/>
  <c r="BK459" i="64"/>
  <c r="CL1554" i="64"/>
  <c r="CL2360" i="64"/>
  <c r="CL2377" i="64" s="1"/>
  <c r="CL2334" i="64"/>
  <c r="CL2351" i="64" s="1"/>
  <c r="CL2309" i="64"/>
  <c r="CL2326" i="64" s="1"/>
  <c r="CL1531" i="64"/>
  <c r="CL1545" i="64" s="1"/>
  <c r="CL2283" i="64"/>
  <c r="CL2300" i="64" s="1"/>
  <c r="CL1499" i="64"/>
  <c r="CL1522" i="64" s="1"/>
  <c r="CL1477" i="64"/>
  <c r="CL1490" i="64" s="1"/>
  <c r="CL2412" i="64"/>
  <c r="CL2426" i="64" s="1"/>
  <c r="CL1683" i="64"/>
  <c r="CL1696" i="64" s="1"/>
  <c r="CL1432" i="64"/>
  <c r="CL1838" i="64"/>
  <c r="CL1861" i="64" s="1"/>
  <c r="CL1388" i="64"/>
  <c r="CL1423" i="64" s="1"/>
  <c r="CL1352" i="64"/>
  <c r="CL1379" i="64" s="1"/>
  <c r="CL1316" i="64"/>
  <c r="CL1343" i="64" s="1"/>
  <c r="CL1281" i="64"/>
  <c r="CL1308" i="64" s="1"/>
  <c r="CL1904" i="64"/>
  <c r="CL1929" i="64" s="1"/>
  <c r="CL1246" i="64"/>
  <c r="CL1273" i="64" s="1"/>
  <c r="CL1806" i="64"/>
  <c r="CL1829" i="64" s="1"/>
  <c r="CL1770" i="64"/>
  <c r="CL1797" i="64" s="1"/>
  <c r="CL1222" i="64"/>
  <c r="CL1237" i="64" s="1"/>
  <c r="CL1870" i="64"/>
  <c r="CL1895" i="64" s="1"/>
  <c r="CL1152" i="64"/>
  <c r="CL1165" i="64" s="1"/>
  <c r="CL976" i="64"/>
  <c r="CL991" i="64" s="1"/>
  <c r="CL1000" i="64"/>
  <c r="CL863" i="64"/>
  <c r="CL878" i="64" s="1"/>
  <c r="CL587" i="64"/>
  <c r="CL563" i="64"/>
  <c r="CL1128" i="64"/>
  <c r="CL1143" i="64" s="1"/>
  <c r="CL887" i="64"/>
  <c r="CL900" i="64" s="1"/>
  <c r="CL538" i="64"/>
  <c r="CL1609" i="64"/>
  <c r="CL514" i="64"/>
  <c r="CL529" i="64" s="1"/>
  <c r="CL1585" i="64"/>
  <c r="CL1600" i="64" s="1"/>
  <c r="CL486" i="64"/>
  <c r="CL506" i="64" s="1"/>
  <c r="CD1554" i="64"/>
  <c r="CD2360" i="64"/>
  <c r="CD2377" i="64" s="1"/>
  <c r="CD2334" i="64"/>
  <c r="CD2351" i="64" s="1"/>
  <c r="CD1531" i="64"/>
  <c r="CD1545" i="64" s="1"/>
  <c r="CD2309" i="64"/>
  <c r="CD2326" i="64" s="1"/>
  <c r="CD1499" i="64"/>
  <c r="CD1522" i="64" s="1"/>
  <c r="CD2283" i="64"/>
  <c r="CD2300" i="64" s="1"/>
  <c r="CD1477" i="64"/>
  <c r="CD1490" i="64" s="1"/>
  <c r="CD1683" i="64"/>
  <c r="CD1696" i="64" s="1"/>
  <c r="CD2412" i="64"/>
  <c r="CD2426" i="64" s="1"/>
  <c r="CD1432" i="64"/>
  <c r="CD1388" i="64"/>
  <c r="CD1423" i="64" s="1"/>
  <c r="CD1838" i="64"/>
  <c r="CD1861" i="64" s="1"/>
  <c r="CD1352" i="64"/>
  <c r="CD1379" i="64" s="1"/>
  <c r="CD1770" i="64"/>
  <c r="CD1797" i="64" s="1"/>
  <c r="CD1806" i="64"/>
  <c r="CD1829" i="64" s="1"/>
  <c r="CD1316" i="64"/>
  <c r="CD1343" i="64" s="1"/>
  <c r="CD1904" i="64"/>
  <c r="CD1929" i="64" s="1"/>
  <c r="CD1246" i="64"/>
  <c r="CD1273" i="64" s="1"/>
  <c r="CD1222" i="64"/>
  <c r="CD1237" i="64" s="1"/>
  <c r="CD1281" i="64"/>
  <c r="CD1308" i="64" s="1"/>
  <c r="CD1870" i="64"/>
  <c r="CD1895" i="64" s="1"/>
  <c r="CD1152" i="64"/>
  <c r="CD1165" i="64" s="1"/>
  <c r="CD976" i="64"/>
  <c r="CD991" i="64" s="1"/>
  <c r="CD1128" i="64"/>
  <c r="CD1143" i="64" s="1"/>
  <c r="CD863" i="64"/>
  <c r="CD878" i="64" s="1"/>
  <c r="CD587" i="64"/>
  <c r="CD563" i="64"/>
  <c r="CD887" i="64"/>
  <c r="CD900" i="64" s="1"/>
  <c r="CD1000" i="64"/>
  <c r="CD538" i="64"/>
  <c r="CD1585" i="64"/>
  <c r="CD1600" i="64" s="1"/>
  <c r="CD1609" i="64"/>
  <c r="CD514" i="64"/>
  <c r="CD529" i="64" s="1"/>
  <c r="CD486" i="64"/>
  <c r="CD506" i="64" s="1"/>
  <c r="BV1554" i="64"/>
  <c r="BV2360" i="64"/>
  <c r="BV2377" i="64" s="1"/>
  <c r="BV2334" i="64"/>
  <c r="BV2351" i="64" s="1"/>
  <c r="BV1531" i="64"/>
  <c r="BV1545" i="64" s="1"/>
  <c r="BV2309" i="64"/>
  <c r="BV2326" i="64" s="1"/>
  <c r="BV1499" i="64"/>
  <c r="BV1522" i="64" s="1"/>
  <c r="BV2283" i="64"/>
  <c r="BV2300" i="64" s="1"/>
  <c r="BV1477" i="64"/>
  <c r="BV1490" i="64" s="1"/>
  <c r="BV2412" i="64"/>
  <c r="BV2426" i="64" s="1"/>
  <c r="BV1683" i="64"/>
  <c r="BV1696" i="64" s="1"/>
  <c r="BV1432" i="64"/>
  <c r="BV1838" i="64"/>
  <c r="BV1861" i="64" s="1"/>
  <c r="BV1770" i="64"/>
  <c r="BV1797" i="64" s="1"/>
  <c r="BV1806" i="64"/>
  <c r="BV1829" i="64" s="1"/>
  <c r="BV1352" i="64"/>
  <c r="BV1379" i="64" s="1"/>
  <c r="BV1316" i="64"/>
  <c r="BV1343" i="64" s="1"/>
  <c r="BV1388" i="64"/>
  <c r="BV1423" i="64" s="1"/>
  <c r="BV1904" i="64"/>
  <c r="BV1929" i="64" s="1"/>
  <c r="BV1281" i="64"/>
  <c r="BV1308" i="64" s="1"/>
  <c r="BV1246" i="64"/>
  <c r="BV1273" i="64" s="1"/>
  <c r="BV1222" i="64"/>
  <c r="BV1237" i="64" s="1"/>
  <c r="BV1870" i="64"/>
  <c r="BV1895" i="64" s="1"/>
  <c r="BV976" i="64"/>
  <c r="BV991" i="64" s="1"/>
  <c r="BV863" i="64"/>
  <c r="BV878" i="64" s="1"/>
  <c r="BV587" i="64"/>
  <c r="BV1000" i="64"/>
  <c r="BV563" i="64"/>
  <c r="BV1152" i="64"/>
  <c r="BV1165" i="64" s="1"/>
  <c r="BV1128" i="64"/>
  <c r="BV1143" i="64" s="1"/>
  <c r="BV887" i="64"/>
  <c r="BV900" i="64" s="1"/>
  <c r="BV538" i="64"/>
  <c r="BV514" i="64"/>
  <c r="BV529" i="64" s="1"/>
  <c r="BV1585" i="64"/>
  <c r="BV1600" i="64" s="1"/>
  <c r="BV486" i="64"/>
  <c r="BV506" i="64" s="1"/>
  <c r="BN1554" i="64"/>
  <c r="BN2360" i="64"/>
  <c r="BN2377" i="64" s="1"/>
  <c r="BN2334" i="64"/>
  <c r="BN2351" i="64" s="1"/>
  <c r="BN1531" i="64"/>
  <c r="BN1545" i="64" s="1"/>
  <c r="BN2283" i="64"/>
  <c r="BN2300" i="64" s="1"/>
  <c r="BN1499" i="64"/>
  <c r="BN1522" i="64" s="1"/>
  <c r="BN2309" i="64"/>
  <c r="BN2326" i="64" s="1"/>
  <c r="BN1477" i="64"/>
  <c r="BN1490" i="64" s="1"/>
  <c r="BN2412" i="64"/>
  <c r="BN2426" i="64" s="1"/>
  <c r="BN1683" i="64"/>
  <c r="BN1696" i="64" s="1"/>
  <c r="BN1388" i="64"/>
  <c r="BN1423" i="64" s="1"/>
  <c r="BN1432" i="64"/>
  <c r="BN1838" i="64"/>
  <c r="BN1861" i="64" s="1"/>
  <c r="BN1352" i="64"/>
  <c r="BN1379" i="64" s="1"/>
  <c r="BN1770" i="64"/>
  <c r="BN1797" i="64" s="1"/>
  <c r="BN1316" i="64"/>
  <c r="BN1343" i="64" s="1"/>
  <c r="BN1281" i="64"/>
  <c r="BN1308" i="64" s="1"/>
  <c r="BN1904" i="64"/>
  <c r="BN1929" i="64" s="1"/>
  <c r="BN1246" i="64"/>
  <c r="BN1273" i="64" s="1"/>
  <c r="BN1222" i="64"/>
  <c r="BN1237" i="64" s="1"/>
  <c r="BN1870" i="64"/>
  <c r="BN1895" i="64" s="1"/>
  <c r="BN1806" i="64"/>
  <c r="BN1829" i="64" s="1"/>
  <c r="BN1152" i="64"/>
  <c r="BN1165" i="64" s="1"/>
  <c r="BN976" i="64"/>
  <c r="BN991" i="64" s="1"/>
  <c r="BN863" i="64"/>
  <c r="BN878" i="64" s="1"/>
  <c r="BN1128" i="64"/>
  <c r="BN1143" i="64" s="1"/>
  <c r="BN1000" i="64"/>
  <c r="BN587" i="64"/>
  <c r="BN563" i="64"/>
  <c r="BN887" i="64"/>
  <c r="BN900" i="64" s="1"/>
  <c r="BN538" i="64"/>
  <c r="BN1585" i="64"/>
  <c r="BN1600" i="64" s="1"/>
  <c r="BN514" i="64"/>
  <c r="BN529" i="64" s="1"/>
  <c r="BN486" i="64"/>
  <c r="BN506" i="64" s="1"/>
  <c r="BF1554" i="64"/>
  <c r="BF2360" i="64"/>
  <c r="BF2377" i="64" s="1"/>
  <c r="BF2334" i="64"/>
  <c r="BF2351" i="64" s="1"/>
  <c r="BF2309" i="64"/>
  <c r="BF2326" i="64" s="1"/>
  <c r="BF2283" i="64"/>
  <c r="BF2300" i="64" s="1"/>
  <c r="BF1531" i="64"/>
  <c r="BF1545" i="64" s="1"/>
  <c r="BF1499" i="64"/>
  <c r="BF1522" i="64" s="1"/>
  <c r="BF1477" i="64"/>
  <c r="BF1490" i="64" s="1"/>
  <c r="BF1683" i="64"/>
  <c r="BF1696" i="64" s="1"/>
  <c r="BF2412" i="64"/>
  <c r="BF2426" i="64" s="1"/>
  <c r="BF1388" i="64"/>
  <c r="BF1423" i="64" s="1"/>
  <c r="BF1838" i="64"/>
  <c r="BF1861" i="64" s="1"/>
  <c r="BF1432" i="64"/>
  <c r="BF1770" i="64"/>
  <c r="BF1797" i="64" s="1"/>
  <c r="BF1352" i="64"/>
  <c r="BF1379" i="64" s="1"/>
  <c r="BF1806" i="64"/>
  <c r="BF1829" i="64" s="1"/>
  <c r="BF1316" i="64"/>
  <c r="BF1343" i="64" s="1"/>
  <c r="BF1904" i="64"/>
  <c r="BF1929" i="64" s="1"/>
  <c r="BF1246" i="64"/>
  <c r="BF1273" i="64" s="1"/>
  <c r="BF1222" i="64"/>
  <c r="BF1237" i="64" s="1"/>
  <c r="BF1281" i="64"/>
  <c r="BF1308" i="64" s="1"/>
  <c r="BF1870" i="64"/>
  <c r="BF1895" i="64" s="1"/>
  <c r="BF1152" i="64"/>
  <c r="BF1165" i="64" s="1"/>
  <c r="BF1128" i="64"/>
  <c r="BF1143" i="64" s="1"/>
  <c r="BF976" i="64"/>
  <c r="BF991" i="64" s="1"/>
  <c r="BF1000" i="64"/>
  <c r="BF863" i="64"/>
  <c r="BF878" i="64" s="1"/>
  <c r="BF587" i="64"/>
  <c r="BF563" i="64"/>
  <c r="BF887" i="64"/>
  <c r="BF900" i="64" s="1"/>
  <c r="BF538" i="64"/>
  <c r="BF514" i="64"/>
  <c r="BF529" i="64" s="1"/>
  <c r="BF1585" i="64"/>
  <c r="BF1600" i="64" s="1"/>
  <c r="BF486" i="64"/>
  <c r="BF506" i="64" s="1"/>
  <c r="AX1554" i="64"/>
  <c r="AX2360" i="64"/>
  <c r="AX2377" i="64" s="1"/>
  <c r="AX2334" i="64"/>
  <c r="AX2351" i="64" s="1"/>
  <c r="AX2283" i="64"/>
  <c r="AX2300" i="64" s="1"/>
  <c r="AX1531" i="64"/>
  <c r="AX1545" i="64" s="1"/>
  <c r="AX1499" i="64"/>
  <c r="AX1522" i="64" s="1"/>
  <c r="AX2309" i="64"/>
  <c r="AX2326" i="64" s="1"/>
  <c r="AX1477" i="64"/>
  <c r="AX1490" i="64" s="1"/>
  <c r="AX2412" i="64"/>
  <c r="AX2426" i="64" s="1"/>
  <c r="AX1683" i="64"/>
  <c r="AX1696" i="64" s="1"/>
  <c r="AX1432" i="64"/>
  <c r="AX1388" i="64"/>
  <c r="AX1423" i="64" s="1"/>
  <c r="AX1838" i="64"/>
  <c r="AX1861" i="64" s="1"/>
  <c r="AX1806" i="64"/>
  <c r="AX1829" i="64" s="1"/>
  <c r="AX1352" i="64"/>
  <c r="AX1379" i="64" s="1"/>
  <c r="AX1316" i="64"/>
  <c r="AX1343" i="64" s="1"/>
  <c r="AX1904" i="64"/>
  <c r="AX1929" i="64" s="1"/>
  <c r="AX1281" i="64"/>
  <c r="AX1308" i="64" s="1"/>
  <c r="AX1770" i="64"/>
  <c r="AX1797" i="64" s="1"/>
  <c r="AX1246" i="64"/>
  <c r="AX1273" i="64" s="1"/>
  <c r="AX1222" i="64"/>
  <c r="AX1237" i="64" s="1"/>
  <c r="AX1870" i="64"/>
  <c r="AX1895" i="64" s="1"/>
  <c r="AX1152" i="64"/>
  <c r="AX1165" i="64" s="1"/>
  <c r="AX976" i="64"/>
  <c r="AX991" i="64" s="1"/>
  <c r="AX863" i="64"/>
  <c r="AX878" i="64" s="1"/>
  <c r="AX587" i="64"/>
  <c r="AX1128" i="64"/>
  <c r="AX1143" i="64" s="1"/>
  <c r="AX563" i="64"/>
  <c r="AX887" i="64"/>
  <c r="AX900" i="64" s="1"/>
  <c r="AX538" i="64"/>
  <c r="AX1585" i="64"/>
  <c r="AX1600" i="64" s="1"/>
  <c r="AX1000" i="64"/>
  <c r="AX514" i="64"/>
  <c r="AX529" i="64" s="1"/>
  <c r="AX486" i="64"/>
  <c r="AX506" i="64" s="1"/>
  <c r="AP1554" i="64"/>
  <c r="AP2360" i="64"/>
  <c r="AP2377" i="64" s="1"/>
  <c r="AP2334" i="64"/>
  <c r="AP2351" i="64" s="1"/>
  <c r="AP2309" i="64"/>
  <c r="AP2326" i="64" s="1"/>
  <c r="AP1531" i="64"/>
  <c r="AP1545" i="64" s="1"/>
  <c r="AP1499" i="64"/>
  <c r="AP1522" i="64" s="1"/>
  <c r="AP2283" i="64"/>
  <c r="AP2300" i="64" s="1"/>
  <c r="AP1477" i="64"/>
  <c r="AP1490" i="64" s="1"/>
  <c r="AP1683" i="64"/>
  <c r="AP1696" i="64" s="1"/>
  <c r="AP2412" i="64"/>
  <c r="AP2426" i="64" s="1"/>
  <c r="AP1388" i="64"/>
  <c r="AP1423" i="64" s="1"/>
  <c r="AP1838" i="64"/>
  <c r="AP1861" i="64" s="1"/>
  <c r="AP1352" i="64"/>
  <c r="AP1379" i="64" s="1"/>
  <c r="AP1432" i="64"/>
  <c r="AP1770" i="64"/>
  <c r="AP1797" i="64" s="1"/>
  <c r="AP1806" i="64"/>
  <c r="AP1829" i="64" s="1"/>
  <c r="AP1316" i="64"/>
  <c r="AP1343" i="64" s="1"/>
  <c r="AP1904" i="64"/>
  <c r="AP1929" i="64" s="1"/>
  <c r="AP1246" i="64"/>
  <c r="AP1273" i="64" s="1"/>
  <c r="AP1222" i="64"/>
  <c r="AP1237" i="64" s="1"/>
  <c r="AP1870" i="64"/>
  <c r="AP1895" i="64" s="1"/>
  <c r="AP1281" i="64"/>
  <c r="AP1308" i="64" s="1"/>
  <c r="AP976" i="64"/>
  <c r="AP991" i="64" s="1"/>
  <c r="AP863" i="64"/>
  <c r="AP878" i="64" s="1"/>
  <c r="AP1128" i="64"/>
  <c r="AP1143" i="64" s="1"/>
  <c r="AP587" i="64"/>
  <c r="AP1152" i="64"/>
  <c r="AP1165" i="64" s="1"/>
  <c r="AP1000" i="64"/>
  <c r="AP563" i="64"/>
  <c r="AP887" i="64"/>
  <c r="AP900" i="64" s="1"/>
  <c r="AP538" i="64"/>
  <c r="AP514" i="64"/>
  <c r="AP529" i="64" s="1"/>
  <c r="AP1585" i="64"/>
  <c r="AP1600" i="64" s="1"/>
  <c r="AP486" i="64"/>
  <c r="AP506" i="64" s="1"/>
  <c r="AH1554" i="64"/>
  <c r="AH2360" i="64"/>
  <c r="AH2377" i="64" s="1"/>
  <c r="AH2334" i="64"/>
  <c r="AH2351" i="64" s="1"/>
  <c r="AH2309" i="64"/>
  <c r="AH2326" i="64" s="1"/>
  <c r="AH2283" i="64"/>
  <c r="AH2300" i="64" s="1"/>
  <c r="AH1531" i="64"/>
  <c r="AH1545" i="64" s="1"/>
  <c r="AH1499" i="64"/>
  <c r="AH1522" i="64" s="1"/>
  <c r="AH1477" i="64"/>
  <c r="AH1490" i="64" s="1"/>
  <c r="AH2412" i="64"/>
  <c r="AH2426" i="64" s="1"/>
  <c r="AH1388" i="64"/>
  <c r="AH1423" i="64" s="1"/>
  <c r="AH1432" i="64"/>
  <c r="AH1838" i="64"/>
  <c r="AH1861" i="64" s="1"/>
  <c r="AH1683" i="64"/>
  <c r="AH1696" i="64" s="1"/>
  <c r="AH1770" i="64"/>
  <c r="AH1797" i="64" s="1"/>
  <c r="AH1806" i="64"/>
  <c r="AH1829" i="64" s="1"/>
  <c r="AH1352" i="64"/>
  <c r="AH1379" i="64" s="1"/>
  <c r="AH1316" i="64"/>
  <c r="AH1343" i="64" s="1"/>
  <c r="AH1904" i="64"/>
  <c r="AH1929" i="64" s="1"/>
  <c r="AH1246" i="64"/>
  <c r="AH1273" i="64" s="1"/>
  <c r="AH1281" i="64"/>
  <c r="AH1308" i="64" s="1"/>
  <c r="AH1222" i="64"/>
  <c r="AH1237" i="64" s="1"/>
  <c r="AH1870" i="64"/>
  <c r="AH1895" i="64" s="1"/>
  <c r="AH1152" i="64"/>
  <c r="AH1165" i="64" s="1"/>
  <c r="AH976" i="64"/>
  <c r="AH991" i="64" s="1"/>
  <c r="AH863" i="64"/>
  <c r="AH878" i="64" s="1"/>
  <c r="AH1000" i="64"/>
  <c r="AH587" i="64"/>
  <c r="AH563" i="64"/>
  <c r="AH887" i="64"/>
  <c r="AH900" i="64" s="1"/>
  <c r="AH538" i="64"/>
  <c r="AH1128" i="64"/>
  <c r="AH1143" i="64" s="1"/>
  <c r="AH1585" i="64"/>
  <c r="AH1600" i="64" s="1"/>
  <c r="AH514" i="64"/>
  <c r="AH529" i="64" s="1"/>
  <c r="AH486" i="64"/>
  <c r="AH506" i="64" s="1"/>
  <c r="Z1554" i="64"/>
  <c r="Z2360" i="64"/>
  <c r="Z2377" i="64" s="1"/>
  <c r="Z2334" i="64"/>
  <c r="Z2351" i="64" s="1"/>
  <c r="Z1531" i="64"/>
  <c r="Z1545" i="64" s="1"/>
  <c r="Z2283" i="64"/>
  <c r="Z2300" i="64" s="1"/>
  <c r="Z1499" i="64"/>
  <c r="Z1522" i="64" s="1"/>
  <c r="Z1477" i="64"/>
  <c r="Z1490" i="64" s="1"/>
  <c r="Z2412" i="64"/>
  <c r="Z2426" i="64" s="1"/>
  <c r="Z2309" i="64"/>
  <c r="Z2326" i="64" s="1"/>
  <c r="Z1683" i="64"/>
  <c r="Z1696" i="64" s="1"/>
  <c r="Z1388" i="64"/>
  <c r="Z1423" i="64" s="1"/>
  <c r="Z1838" i="64"/>
  <c r="Z1861" i="64" s="1"/>
  <c r="Z1432" i="64"/>
  <c r="Z1352" i="64"/>
  <c r="Z1379" i="64" s="1"/>
  <c r="Z1316" i="64"/>
  <c r="Z1343" i="64" s="1"/>
  <c r="Z1281" i="64"/>
  <c r="Z1308" i="64" s="1"/>
  <c r="Z1246" i="64"/>
  <c r="Z1273" i="64" s="1"/>
  <c r="Z1222" i="64"/>
  <c r="Z1237" i="64" s="1"/>
  <c r="Z1806" i="64"/>
  <c r="Z1829" i="64" s="1"/>
  <c r="Z1770" i="64"/>
  <c r="Z1797" i="64" s="1"/>
  <c r="Z1870" i="64"/>
  <c r="Z1895" i="64" s="1"/>
  <c r="Z1152" i="64"/>
  <c r="Z1165" i="64" s="1"/>
  <c r="Z1904" i="64"/>
  <c r="Z1929" i="64" s="1"/>
  <c r="Z976" i="64"/>
  <c r="Z991" i="64" s="1"/>
  <c r="Z1000" i="64"/>
  <c r="Z863" i="64"/>
  <c r="Z878" i="64" s="1"/>
  <c r="Z587" i="64"/>
  <c r="Z1128" i="64"/>
  <c r="Z1143" i="64" s="1"/>
  <c r="Z563" i="64"/>
  <c r="Z887" i="64"/>
  <c r="Z900" i="64" s="1"/>
  <c r="Z538" i="64"/>
  <c r="Z514" i="64"/>
  <c r="Z529" i="64" s="1"/>
  <c r="Z1585" i="64"/>
  <c r="Z1600" i="64" s="1"/>
  <c r="Z486" i="64"/>
  <c r="Z506" i="64" s="1"/>
  <c r="CL1559" i="64"/>
  <c r="CL2365" i="64"/>
  <c r="CL2339" i="64"/>
  <c r="CL2288" i="64"/>
  <c r="CL2305" i="64" s="1"/>
  <c r="CL2314" i="64"/>
  <c r="CL1504" i="64"/>
  <c r="CL1536" i="64"/>
  <c r="CL1550" i="64" s="1"/>
  <c r="CL2417" i="64"/>
  <c r="CL2431" i="64" s="1"/>
  <c r="CL1482" i="64"/>
  <c r="CL1495" i="64" s="1"/>
  <c r="CL1843" i="64"/>
  <c r="CL1866" i="64" s="1"/>
  <c r="CL1688" i="64"/>
  <c r="CL1701" i="64" s="1"/>
  <c r="CL1437" i="64"/>
  <c r="CL1472" i="64" s="1"/>
  <c r="CL1393" i="64"/>
  <c r="CL1428" i="64" s="1"/>
  <c r="CL1357" i="64"/>
  <c r="CL1384" i="64" s="1"/>
  <c r="CL1811" i="64"/>
  <c r="CL1834" i="64" s="1"/>
  <c r="CL1321" i="64"/>
  <c r="CL1348" i="64" s="1"/>
  <c r="CL1909" i="64"/>
  <c r="CL1934" i="64" s="1"/>
  <c r="CL1775" i="64"/>
  <c r="CL1802" i="64" s="1"/>
  <c r="CL1286" i="64"/>
  <c r="CL1313" i="64" s="1"/>
  <c r="CL1251" i="64"/>
  <c r="CL1278" i="64" s="1"/>
  <c r="CL1227" i="64"/>
  <c r="CL1875" i="64"/>
  <c r="CL1900" i="64" s="1"/>
  <c r="CL1133" i="64"/>
  <c r="CL1005" i="64"/>
  <c r="CL981" i="64"/>
  <c r="CL996" i="64" s="1"/>
  <c r="CL1590" i="64"/>
  <c r="CL1605" i="64" s="1"/>
  <c r="CL592" i="64"/>
  <c r="CL605" i="64" s="1"/>
  <c r="CL568" i="64"/>
  <c r="CL892" i="64"/>
  <c r="CL905" i="64" s="1"/>
  <c r="CL1157" i="64"/>
  <c r="CL1170" i="64" s="1"/>
  <c r="CL1614" i="64"/>
  <c r="CL868" i="64"/>
  <c r="CL543" i="64"/>
  <c r="CL519" i="64"/>
  <c r="CL491" i="64"/>
  <c r="CL459" i="64"/>
  <c r="CD1559" i="64"/>
  <c r="CD2365" i="64"/>
  <c r="CD2339" i="64"/>
  <c r="CD2288" i="64"/>
  <c r="CD2305" i="64" s="1"/>
  <c r="CD2314" i="64"/>
  <c r="CD1536" i="64"/>
  <c r="CD1550" i="64" s="1"/>
  <c r="CD2417" i="64"/>
  <c r="CD2431" i="64" s="1"/>
  <c r="CD1504" i="64"/>
  <c r="CD1482" i="64"/>
  <c r="CD1495" i="64" s="1"/>
  <c r="CD1688" i="64"/>
  <c r="CD1701" i="64" s="1"/>
  <c r="CD1843" i="64"/>
  <c r="CD1866" i="64" s="1"/>
  <c r="CD1393" i="64"/>
  <c r="CD1428" i="64" s="1"/>
  <c r="CD1437" i="64"/>
  <c r="CD1472" i="64" s="1"/>
  <c r="CD1357" i="64"/>
  <c r="CD1384" i="64" s="1"/>
  <c r="CD1811" i="64"/>
  <c r="CD1834" i="64" s="1"/>
  <c r="CD1775" i="64"/>
  <c r="CD1802" i="64" s="1"/>
  <c r="CD1321" i="64"/>
  <c r="CD1348" i="64" s="1"/>
  <c r="CD1909" i="64"/>
  <c r="CD1934" i="64" s="1"/>
  <c r="CD1251" i="64"/>
  <c r="CD1278" i="64" s="1"/>
  <c r="CD1227" i="64"/>
  <c r="CD1875" i="64"/>
  <c r="CD1900" i="64" s="1"/>
  <c r="CD1286" i="64"/>
  <c r="CD1313" i="64" s="1"/>
  <c r="CD1133" i="64"/>
  <c r="CD1005" i="64"/>
  <c r="CD1157" i="64"/>
  <c r="CD1170" i="64" s="1"/>
  <c r="CD1590" i="64"/>
  <c r="CD1605" i="64" s="1"/>
  <c r="CD592" i="64"/>
  <c r="CD605" i="64" s="1"/>
  <c r="CD568" i="64"/>
  <c r="CD892" i="64"/>
  <c r="CD905" i="64" s="1"/>
  <c r="CD981" i="64"/>
  <c r="CD996" i="64" s="1"/>
  <c r="CD543" i="64"/>
  <c r="CD1614" i="64"/>
  <c r="CD519" i="64"/>
  <c r="CD868" i="64"/>
  <c r="CD491" i="64"/>
  <c r="CD459" i="64"/>
  <c r="BV1559" i="64"/>
  <c r="BV2365" i="64"/>
  <c r="BV2339" i="64"/>
  <c r="BV2314" i="64"/>
  <c r="BV2288" i="64"/>
  <c r="BV2305" i="64" s="1"/>
  <c r="BV1536" i="64"/>
  <c r="BV1550" i="64" s="1"/>
  <c r="BV1504" i="64"/>
  <c r="BV2417" i="64"/>
  <c r="BV2431" i="64" s="1"/>
  <c r="BV1482" i="64"/>
  <c r="BV1495" i="64" s="1"/>
  <c r="BV1843" i="64"/>
  <c r="BV1866" i="64" s="1"/>
  <c r="BV1393" i="64"/>
  <c r="BV1428" i="64" s="1"/>
  <c r="BV1357" i="64"/>
  <c r="BV1384" i="64" s="1"/>
  <c r="BV1688" i="64"/>
  <c r="BV1701" i="64" s="1"/>
  <c r="BV1811" i="64"/>
  <c r="BV1834" i="64" s="1"/>
  <c r="BV1775" i="64"/>
  <c r="BV1802" i="64" s="1"/>
  <c r="BV1321" i="64"/>
  <c r="BV1348" i="64" s="1"/>
  <c r="BV1909" i="64"/>
  <c r="BV1934" i="64" s="1"/>
  <c r="BV1251" i="64"/>
  <c r="BV1278" i="64" s="1"/>
  <c r="BV1437" i="64"/>
  <c r="BV1472" i="64" s="1"/>
  <c r="BV1286" i="64"/>
  <c r="BV1313" i="64" s="1"/>
  <c r="BV1227" i="64"/>
  <c r="BV1875" i="64"/>
  <c r="BV1900" i="64" s="1"/>
  <c r="BV1133" i="64"/>
  <c r="BV1157" i="64"/>
  <c r="BV1170" i="64" s="1"/>
  <c r="BV1005" i="64"/>
  <c r="BV1590" i="64"/>
  <c r="BV1605" i="64" s="1"/>
  <c r="BV592" i="64"/>
  <c r="BV605" i="64" s="1"/>
  <c r="BV568" i="64"/>
  <c r="BV981" i="64"/>
  <c r="BV996" i="64" s="1"/>
  <c r="BV892" i="64"/>
  <c r="BV905" i="64" s="1"/>
  <c r="BV868" i="64"/>
  <c r="BV1614" i="64"/>
  <c r="BV519" i="64"/>
  <c r="BV491" i="64"/>
  <c r="BV543" i="64"/>
  <c r="BV459" i="64"/>
  <c r="BN1559" i="64"/>
  <c r="BN2365" i="64"/>
  <c r="BN2339" i="64"/>
  <c r="BN2314" i="64"/>
  <c r="BN2288" i="64"/>
  <c r="BN2305" i="64" s="1"/>
  <c r="BN1536" i="64"/>
  <c r="BN1550" i="64" s="1"/>
  <c r="BN1504" i="64"/>
  <c r="BN2417" i="64"/>
  <c r="BN2431" i="64" s="1"/>
  <c r="BN1482" i="64"/>
  <c r="BN1495" i="64" s="1"/>
  <c r="BN1843" i="64"/>
  <c r="BN1866" i="64" s="1"/>
  <c r="BN1688" i="64"/>
  <c r="BN1701" i="64" s="1"/>
  <c r="BN1437" i="64"/>
  <c r="BN1472" i="64" s="1"/>
  <c r="BN1357" i="64"/>
  <c r="BN1384" i="64" s="1"/>
  <c r="BN1811" i="64"/>
  <c r="BN1834" i="64" s="1"/>
  <c r="BN1393" i="64"/>
  <c r="BN1428" i="64" s="1"/>
  <c r="BN1321" i="64"/>
  <c r="BN1348" i="64" s="1"/>
  <c r="BN1775" i="64"/>
  <c r="BN1802" i="64" s="1"/>
  <c r="BN1286" i="64"/>
  <c r="BN1313" i="64" s="1"/>
  <c r="BN1909" i="64"/>
  <c r="BN1934" i="64" s="1"/>
  <c r="BN1251" i="64"/>
  <c r="BN1278" i="64" s="1"/>
  <c r="BN1227" i="64"/>
  <c r="BN1875" i="64"/>
  <c r="BN1900" i="64" s="1"/>
  <c r="BN1133" i="64"/>
  <c r="BN1157" i="64"/>
  <c r="BN1170" i="64" s="1"/>
  <c r="BN1005" i="64"/>
  <c r="BN1590" i="64"/>
  <c r="BN1605" i="64" s="1"/>
  <c r="BN592" i="64"/>
  <c r="BN605" i="64" s="1"/>
  <c r="BN981" i="64"/>
  <c r="BN996" i="64" s="1"/>
  <c r="BN568" i="64"/>
  <c r="BN892" i="64"/>
  <c r="BN905" i="64" s="1"/>
  <c r="BN1614" i="64"/>
  <c r="BN519" i="64"/>
  <c r="BN868" i="64"/>
  <c r="BN543" i="64"/>
  <c r="BN491" i="64"/>
  <c r="BN459" i="64"/>
  <c r="BF1559" i="64"/>
  <c r="BF2365" i="64"/>
  <c r="BF2339" i="64"/>
  <c r="BF2314" i="64"/>
  <c r="BF2288" i="64"/>
  <c r="BF2305" i="64" s="1"/>
  <c r="BF1536" i="64"/>
  <c r="BF1550" i="64" s="1"/>
  <c r="BF1504" i="64"/>
  <c r="BF2417" i="64"/>
  <c r="BF2431" i="64" s="1"/>
  <c r="BF1482" i="64"/>
  <c r="BF1495" i="64" s="1"/>
  <c r="BF1688" i="64"/>
  <c r="BF1701" i="64" s="1"/>
  <c r="BF1843" i="64"/>
  <c r="BF1866" i="64" s="1"/>
  <c r="BF1437" i="64"/>
  <c r="BF1472" i="64" s="1"/>
  <c r="BF1393" i="64"/>
  <c r="BF1428" i="64" s="1"/>
  <c r="BF1357" i="64"/>
  <c r="BF1384" i="64" s="1"/>
  <c r="BF1811" i="64"/>
  <c r="BF1834" i="64" s="1"/>
  <c r="BF1775" i="64"/>
  <c r="BF1802" i="64" s="1"/>
  <c r="BF1321" i="64"/>
  <c r="BF1348" i="64" s="1"/>
  <c r="BF1909" i="64"/>
  <c r="BF1934" i="64" s="1"/>
  <c r="BF1251" i="64"/>
  <c r="BF1278" i="64" s="1"/>
  <c r="BF1227" i="64"/>
  <c r="BF1286" i="64"/>
  <c r="BF1313" i="64" s="1"/>
  <c r="BF1875" i="64"/>
  <c r="BF1900" i="64" s="1"/>
  <c r="BF1133" i="64"/>
  <c r="BF1005" i="64"/>
  <c r="BF1157" i="64"/>
  <c r="BF1170" i="64" s="1"/>
  <c r="BF981" i="64"/>
  <c r="BF996" i="64" s="1"/>
  <c r="BF1590" i="64"/>
  <c r="BF1605" i="64" s="1"/>
  <c r="BF592" i="64"/>
  <c r="BF605" i="64" s="1"/>
  <c r="BF568" i="64"/>
  <c r="BF892" i="64"/>
  <c r="BF905" i="64" s="1"/>
  <c r="BF1614" i="64"/>
  <c r="BF543" i="64"/>
  <c r="BF519" i="64"/>
  <c r="BF491" i="64"/>
  <c r="BF868" i="64"/>
  <c r="BF459" i="64"/>
  <c r="AX1559" i="64"/>
  <c r="AX2365" i="64"/>
  <c r="AX2339" i="64"/>
  <c r="AX2314" i="64"/>
  <c r="AX2288" i="64"/>
  <c r="AX2305" i="64" s="1"/>
  <c r="AX1504" i="64"/>
  <c r="AX2417" i="64"/>
  <c r="AX2431" i="64" s="1"/>
  <c r="AX1536" i="64"/>
  <c r="AX1550" i="64" s="1"/>
  <c r="AX1482" i="64"/>
  <c r="AX1495" i="64" s="1"/>
  <c r="AX1843" i="64"/>
  <c r="AX1866" i="64" s="1"/>
  <c r="AX1688" i="64"/>
  <c r="AX1701" i="64" s="1"/>
  <c r="AX1437" i="64"/>
  <c r="AX1472" i="64" s="1"/>
  <c r="AX1393" i="64"/>
  <c r="AX1428" i="64" s="1"/>
  <c r="AX1357" i="64"/>
  <c r="AX1384" i="64" s="1"/>
  <c r="AX1811" i="64"/>
  <c r="AX1834" i="64" s="1"/>
  <c r="AX1321" i="64"/>
  <c r="AX1348" i="64" s="1"/>
  <c r="AX1775" i="64"/>
  <c r="AX1802" i="64" s="1"/>
  <c r="AX1909" i="64"/>
  <c r="AX1934" i="64" s="1"/>
  <c r="AX1286" i="64"/>
  <c r="AX1313" i="64" s="1"/>
  <c r="AX1251" i="64"/>
  <c r="AX1278" i="64" s="1"/>
  <c r="AX1227" i="64"/>
  <c r="AX1875" i="64"/>
  <c r="AX1900" i="64" s="1"/>
  <c r="AX1133" i="64"/>
  <c r="AX1005" i="64"/>
  <c r="AX1157" i="64"/>
  <c r="AX1170" i="64" s="1"/>
  <c r="AX1590" i="64"/>
  <c r="AX1605" i="64" s="1"/>
  <c r="AX592" i="64"/>
  <c r="AX605" i="64" s="1"/>
  <c r="AX568" i="64"/>
  <c r="AX892" i="64"/>
  <c r="AX905" i="64" s="1"/>
  <c r="AX543" i="64"/>
  <c r="AX1614" i="64"/>
  <c r="AX868" i="64"/>
  <c r="AX519" i="64"/>
  <c r="AX981" i="64"/>
  <c r="AX996" i="64" s="1"/>
  <c r="AX491" i="64"/>
  <c r="AX459" i="64"/>
  <c r="AP1559" i="64"/>
  <c r="AP2365" i="64"/>
  <c r="AP2339" i="64"/>
  <c r="AP2314" i="64"/>
  <c r="AP2288" i="64"/>
  <c r="AP2305" i="64" s="1"/>
  <c r="AP1504" i="64"/>
  <c r="AP2417" i="64"/>
  <c r="AP2431" i="64" s="1"/>
  <c r="AP1482" i="64"/>
  <c r="AP1495" i="64" s="1"/>
  <c r="AP1688" i="64"/>
  <c r="AP1701" i="64" s="1"/>
  <c r="AP1843" i="64"/>
  <c r="AP1866" i="64" s="1"/>
  <c r="AP1536" i="64"/>
  <c r="AP1550" i="64" s="1"/>
  <c r="AP1393" i="64"/>
  <c r="AP1428" i="64" s="1"/>
  <c r="AP1437" i="64"/>
  <c r="AP1472" i="64" s="1"/>
  <c r="AP1357" i="64"/>
  <c r="AP1384" i="64" s="1"/>
  <c r="AP1811" i="64"/>
  <c r="AP1834" i="64" s="1"/>
  <c r="AP1775" i="64"/>
  <c r="AP1802" i="64" s="1"/>
  <c r="AP1321" i="64"/>
  <c r="AP1348" i="64" s="1"/>
  <c r="AP1909" i="64"/>
  <c r="AP1934" i="64" s="1"/>
  <c r="AP1251" i="64"/>
  <c r="AP1278" i="64" s="1"/>
  <c r="AP1227" i="64"/>
  <c r="AP1875" i="64"/>
  <c r="AP1900" i="64" s="1"/>
  <c r="AP1133" i="64"/>
  <c r="AP1157" i="64"/>
  <c r="AP1170" i="64" s="1"/>
  <c r="AP1005" i="64"/>
  <c r="AP1124" i="64" s="1"/>
  <c r="AP1590" i="64"/>
  <c r="AP1605" i="64" s="1"/>
  <c r="AP592" i="64"/>
  <c r="AP605" i="64" s="1"/>
  <c r="AP1286" i="64"/>
  <c r="AP1313" i="64" s="1"/>
  <c r="AP568" i="64"/>
  <c r="AP981" i="64"/>
  <c r="AP996" i="64" s="1"/>
  <c r="AP892" i="64"/>
  <c r="AP905" i="64" s="1"/>
  <c r="AP1614" i="64"/>
  <c r="AP519" i="64"/>
  <c r="AP868" i="64"/>
  <c r="AP491" i="64"/>
  <c r="AP459" i="64"/>
  <c r="AH1559" i="64"/>
  <c r="AH2365" i="64"/>
  <c r="AH2339" i="64"/>
  <c r="AH2314" i="64"/>
  <c r="AH2288" i="64"/>
  <c r="AH2305" i="64" s="1"/>
  <c r="AH1504" i="64"/>
  <c r="AH1536" i="64"/>
  <c r="AH1550" i="64" s="1"/>
  <c r="AH2417" i="64"/>
  <c r="AH2431" i="64" s="1"/>
  <c r="AH1482" i="64"/>
  <c r="AH1495" i="64" s="1"/>
  <c r="AH1688" i="64"/>
  <c r="AH1701" i="64" s="1"/>
  <c r="AH1843" i="64"/>
  <c r="AH1866" i="64" s="1"/>
  <c r="AH1357" i="64"/>
  <c r="AH1384" i="64" s="1"/>
  <c r="AH1393" i="64"/>
  <c r="AH1428" i="64" s="1"/>
  <c r="AH1811" i="64"/>
  <c r="AH1834" i="64" s="1"/>
  <c r="AH1437" i="64"/>
  <c r="AH1472" i="64" s="1"/>
  <c r="AH1775" i="64"/>
  <c r="AH1802" i="64" s="1"/>
  <c r="AH1321" i="64"/>
  <c r="AH1348" i="64" s="1"/>
  <c r="AH1909" i="64"/>
  <c r="AH1934" i="64" s="1"/>
  <c r="AH1251" i="64"/>
  <c r="AH1278" i="64" s="1"/>
  <c r="AH1227" i="64"/>
  <c r="AH1286" i="64"/>
  <c r="AH1313" i="64" s="1"/>
  <c r="AH1875" i="64"/>
  <c r="AH1900" i="64" s="1"/>
  <c r="AH1133" i="64"/>
  <c r="AH1157" i="64"/>
  <c r="AH1170" i="64" s="1"/>
  <c r="AH1005" i="64"/>
  <c r="AH1590" i="64"/>
  <c r="AH1605" i="64" s="1"/>
  <c r="AH592" i="64"/>
  <c r="AH605" i="64" s="1"/>
  <c r="AH981" i="64"/>
  <c r="AH996" i="64" s="1"/>
  <c r="AH568" i="64"/>
  <c r="AH892" i="64"/>
  <c r="AH905" i="64" s="1"/>
  <c r="AH1614" i="64"/>
  <c r="AH519" i="64"/>
  <c r="AH491" i="64"/>
  <c r="AH459" i="64"/>
  <c r="Z1559" i="64"/>
  <c r="Z2365" i="64"/>
  <c r="Z2339" i="64"/>
  <c r="Z2314" i="64"/>
  <c r="Z2288" i="64"/>
  <c r="Z2305" i="64" s="1"/>
  <c r="Z1504" i="64"/>
  <c r="Z1536" i="64"/>
  <c r="Z1550" i="64" s="1"/>
  <c r="Z1482" i="64"/>
  <c r="Z1495" i="64" s="1"/>
  <c r="Z1843" i="64"/>
  <c r="Z1866" i="64" s="1"/>
  <c r="Z2417" i="64"/>
  <c r="Z2431" i="64" s="1"/>
  <c r="Z1688" i="64"/>
  <c r="Z1701" i="64" s="1"/>
  <c r="Z1437" i="64"/>
  <c r="Z1472" i="64" s="1"/>
  <c r="Z1393" i="64"/>
  <c r="Z1428" i="64" s="1"/>
  <c r="Z1357" i="64"/>
  <c r="Z1384" i="64" s="1"/>
  <c r="Z1811" i="64"/>
  <c r="Z1834" i="64" s="1"/>
  <c r="Z1321" i="64"/>
  <c r="Z1348" i="64" s="1"/>
  <c r="Z1909" i="64"/>
  <c r="Z1934" i="64" s="1"/>
  <c r="Z1286" i="64"/>
  <c r="Z1313" i="64" s="1"/>
  <c r="Z1251" i="64"/>
  <c r="Z1278" i="64" s="1"/>
  <c r="Z1775" i="64"/>
  <c r="Z1802" i="64" s="1"/>
  <c r="Z1227" i="64"/>
  <c r="Z1875" i="64"/>
  <c r="Z1900" i="64" s="1"/>
  <c r="Z1133" i="64"/>
  <c r="Z1005" i="64"/>
  <c r="Z981" i="64"/>
  <c r="Z996" i="64" s="1"/>
  <c r="Z1590" i="64"/>
  <c r="Z1605" i="64" s="1"/>
  <c r="Z592" i="64"/>
  <c r="Z605" i="64" s="1"/>
  <c r="Z568" i="64"/>
  <c r="Z892" i="64"/>
  <c r="Z905" i="64" s="1"/>
  <c r="Z1157" i="64"/>
  <c r="Z1170" i="64" s="1"/>
  <c r="Z1614" i="64"/>
  <c r="Z868" i="64"/>
  <c r="Z519" i="64"/>
  <c r="Z491" i="64"/>
  <c r="Z459" i="64"/>
  <c r="CE2364" i="64"/>
  <c r="CE1558" i="64"/>
  <c r="CE2338" i="64"/>
  <c r="CE2313" i="64"/>
  <c r="CE2287" i="64"/>
  <c r="CE1535" i="64"/>
  <c r="CE1503" i="64"/>
  <c r="CE1481" i="64"/>
  <c r="CE2416" i="64"/>
  <c r="CE1436" i="64"/>
  <c r="CE1687" i="64"/>
  <c r="CE1356" i="64"/>
  <c r="CE1842" i="64"/>
  <c r="CE1810" i="64"/>
  <c r="CE1392" i="64"/>
  <c r="CE1320" i="64"/>
  <c r="CE1250" i="64"/>
  <c r="CE1285" i="64"/>
  <c r="CE1874" i="64"/>
  <c r="CE1774" i="64"/>
  <c r="CE1156" i="64"/>
  <c r="CE1908" i="64"/>
  <c r="CE591" i="64"/>
  <c r="CE604" i="64" s="1"/>
  <c r="CE567" i="64"/>
  <c r="CE1004" i="64"/>
  <c r="CE1123" i="64" s="1"/>
  <c r="CE891" i="64"/>
  <c r="CE518" i="64"/>
  <c r="CE1226" i="64"/>
  <c r="CE490" i="64"/>
  <c r="CE458" i="64"/>
  <c r="CE1132" i="64"/>
  <c r="CE1147" i="64" s="1"/>
  <c r="CE542" i="64"/>
  <c r="BW2364" i="64"/>
  <c r="BW1558" i="64"/>
  <c r="BW2338" i="64"/>
  <c r="BW2313" i="64"/>
  <c r="BW2287" i="64"/>
  <c r="BW1535" i="64"/>
  <c r="BW1503" i="64"/>
  <c r="BW1481" i="64"/>
  <c r="BW2416" i="64"/>
  <c r="BW1687" i="64"/>
  <c r="BW1436" i="64"/>
  <c r="BW1392" i="64"/>
  <c r="BW1356" i="64"/>
  <c r="BW1842" i="64"/>
  <c r="BW1320" i="64"/>
  <c r="BW1774" i="64"/>
  <c r="BW1810" i="64"/>
  <c r="BW1250" i="64"/>
  <c r="BW1874" i="64"/>
  <c r="BW1156" i="64"/>
  <c r="BW1908" i="64"/>
  <c r="BW1285" i="64"/>
  <c r="BW1226" i="64"/>
  <c r="BW1132" i="64"/>
  <c r="BW1147" i="64" s="1"/>
  <c r="BW1004" i="64"/>
  <c r="BW1123" i="64" s="1"/>
  <c r="BW591" i="64"/>
  <c r="BW604" i="64" s="1"/>
  <c r="BW567" i="64"/>
  <c r="BW891" i="64"/>
  <c r="BW518" i="64"/>
  <c r="BW867" i="64"/>
  <c r="BW1589" i="64"/>
  <c r="BW490" i="64"/>
  <c r="BW458" i="64"/>
  <c r="BW542" i="64"/>
  <c r="BO2364" i="64"/>
  <c r="BO1558" i="64"/>
  <c r="BO2338" i="64"/>
  <c r="BO2313" i="64"/>
  <c r="BO2287" i="64"/>
  <c r="BO1535" i="64"/>
  <c r="BO1503" i="64"/>
  <c r="BO1481" i="64"/>
  <c r="BO1687" i="64"/>
  <c r="BO2416" i="64"/>
  <c r="BO1436" i="64"/>
  <c r="BO1392" i="64"/>
  <c r="BO1356" i="64"/>
  <c r="BO1774" i="64"/>
  <c r="BO1810" i="64"/>
  <c r="BO1320" i="64"/>
  <c r="BO1250" i="64"/>
  <c r="BO1285" i="64"/>
  <c r="BO1874" i="64"/>
  <c r="BO1842" i="64"/>
  <c r="BO1908" i="64"/>
  <c r="BO1226" i="64"/>
  <c r="BO591" i="64"/>
  <c r="BO604" i="64" s="1"/>
  <c r="BO1156" i="64"/>
  <c r="BO1132" i="64"/>
  <c r="BO1147" i="64" s="1"/>
  <c r="BO567" i="64"/>
  <c r="BO891" i="64"/>
  <c r="BO1004" i="64"/>
  <c r="BO1123" i="64" s="1"/>
  <c r="BO518" i="64"/>
  <c r="BO490" i="64"/>
  <c r="BO867" i="64"/>
  <c r="BO458" i="64"/>
  <c r="BO542" i="64"/>
  <c r="BG2364" i="64"/>
  <c r="BG2338" i="64"/>
  <c r="BG1558" i="64"/>
  <c r="BG2313" i="64"/>
  <c r="BG2287" i="64"/>
  <c r="BG1535" i="64"/>
  <c r="BG1503" i="64"/>
  <c r="BG1481" i="64"/>
  <c r="BG2416" i="64"/>
  <c r="BG1436" i="64"/>
  <c r="BG1687" i="64"/>
  <c r="BG1392" i="64"/>
  <c r="BG1356" i="64"/>
  <c r="BG1842" i="64"/>
  <c r="BG1320" i="64"/>
  <c r="BG1810" i="64"/>
  <c r="BG1774" i="64"/>
  <c r="BG1285" i="64"/>
  <c r="BG1250" i="64"/>
  <c r="BG1874" i="64"/>
  <c r="BG1226" i="64"/>
  <c r="BG1156" i="64"/>
  <c r="BG1908" i="64"/>
  <c r="BG591" i="64"/>
  <c r="BG604" i="64" s="1"/>
  <c r="BG1004" i="64"/>
  <c r="BG1123" i="64" s="1"/>
  <c r="BG567" i="64"/>
  <c r="BG891" i="64"/>
  <c r="BG1132" i="64"/>
  <c r="BG1147" i="64" s="1"/>
  <c r="BG867" i="64"/>
  <c r="BG518" i="64"/>
  <c r="BG1589" i="64"/>
  <c r="BG490" i="64"/>
  <c r="BG458" i="64"/>
  <c r="BG542" i="64"/>
  <c r="AY2364" i="64"/>
  <c r="AY2338" i="64"/>
  <c r="AY1558" i="64"/>
  <c r="AY2313" i="64"/>
  <c r="AY2287" i="64"/>
  <c r="AY1535" i="64"/>
  <c r="AY1503" i="64"/>
  <c r="AY1481" i="64"/>
  <c r="AY2416" i="64"/>
  <c r="AY1687" i="64"/>
  <c r="AY1436" i="64"/>
  <c r="AY1392" i="64"/>
  <c r="AY1356" i="64"/>
  <c r="AY1842" i="64"/>
  <c r="AY1774" i="64"/>
  <c r="AY1320" i="64"/>
  <c r="AY1810" i="64"/>
  <c r="AY1250" i="64"/>
  <c r="AY1874" i="64"/>
  <c r="AY1285" i="64"/>
  <c r="AY1908" i="64"/>
  <c r="AY1156" i="64"/>
  <c r="AY1004" i="64"/>
  <c r="AY1123" i="64" s="1"/>
  <c r="AY591" i="64"/>
  <c r="AY604" i="64" s="1"/>
  <c r="AY1226" i="64"/>
  <c r="AY567" i="64"/>
  <c r="AY891" i="64"/>
  <c r="AY518" i="64"/>
  <c r="AY867" i="64"/>
  <c r="AY490" i="64"/>
  <c r="AY458" i="64"/>
  <c r="AY542" i="64"/>
  <c r="AQ2364" i="64"/>
  <c r="AQ2338" i="64"/>
  <c r="AQ2313" i="64"/>
  <c r="AQ1558" i="64"/>
  <c r="AQ2287" i="64"/>
  <c r="AQ1535" i="64"/>
  <c r="AQ1503" i="64"/>
  <c r="AQ1481" i="64"/>
  <c r="AQ2416" i="64"/>
  <c r="AQ1436" i="64"/>
  <c r="AQ1392" i="64"/>
  <c r="AQ1687" i="64"/>
  <c r="AQ1842" i="64"/>
  <c r="AQ1356" i="64"/>
  <c r="AQ1774" i="64"/>
  <c r="AQ1810" i="64"/>
  <c r="AQ1320" i="64"/>
  <c r="AQ1250" i="64"/>
  <c r="AQ1285" i="64"/>
  <c r="AQ1874" i="64"/>
  <c r="AQ1156" i="64"/>
  <c r="AQ1908" i="64"/>
  <c r="AQ1226" i="64"/>
  <c r="AQ1132" i="64"/>
  <c r="AQ1147" i="64" s="1"/>
  <c r="AQ591" i="64"/>
  <c r="AQ604" i="64" s="1"/>
  <c r="AQ567" i="64"/>
  <c r="AQ891" i="64"/>
  <c r="AQ1004" i="64"/>
  <c r="AQ1123" i="64" s="1"/>
  <c r="AQ518" i="64"/>
  <c r="AQ1589" i="64"/>
  <c r="AQ490" i="64"/>
  <c r="AQ458" i="64"/>
  <c r="AQ867" i="64"/>
  <c r="AQ542" i="64"/>
  <c r="AI2364" i="64"/>
  <c r="AI2338" i="64"/>
  <c r="AI2313" i="64"/>
  <c r="AI2287" i="64"/>
  <c r="AI1535" i="64"/>
  <c r="AI1558" i="64"/>
  <c r="AI1503" i="64"/>
  <c r="AI1481" i="64"/>
  <c r="AI2416" i="64"/>
  <c r="AI1687" i="64"/>
  <c r="AI1436" i="64"/>
  <c r="AI1356" i="64"/>
  <c r="AI1392" i="64"/>
  <c r="AI1320" i="64"/>
  <c r="AI1842" i="64"/>
  <c r="AI1774" i="64"/>
  <c r="AI1285" i="64"/>
  <c r="AI1250" i="64"/>
  <c r="AI1810" i="64"/>
  <c r="AI1874" i="64"/>
  <c r="AI1226" i="64"/>
  <c r="AI1156" i="64"/>
  <c r="AI591" i="64"/>
  <c r="AI604" i="64" s="1"/>
  <c r="AI1004" i="64"/>
  <c r="AI1123" i="64" s="1"/>
  <c r="AI1908" i="64"/>
  <c r="AI1132" i="64"/>
  <c r="AI1147" i="64" s="1"/>
  <c r="AI567" i="64"/>
  <c r="AI891" i="64"/>
  <c r="AI867" i="64"/>
  <c r="AI518" i="64"/>
  <c r="AI490" i="64"/>
  <c r="AI458" i="64"/>
  <c r="AI542" i="64"/>
  <c r="AA1558" i="64"/>
  <c r="AA2338" i="64"/>
  <c r="AA2364" i="64"/>
  <c r="AA2313" i="64"/>
  <c r="AA2287" i="64"/>
  <c r="AA1535" i="64"/>
  <c r="AA1503" i="64"/>
  <c r="AA1481" i="64"/>
  <c r="AA1687" i="64"/>
  <c r="AA2416" i="64"/>
  <c r="AA1436" i="64"/>
  <c r="AA1392" i="64"/>
  <c r="AA1842" i="64"/>
  <c r="AA1774" i="64"/>
  <c r="AA1356" i="64"/>
  <c r="AA1810" i="64"/>
  <c r="AA1320" i="64"/>
  <c r="AA1250" i="64"/>
  <c r="AA1874" i="64"/>
  <c r="AA1285" i="64"/>
  <c r="AA1226" i="64"/>
  <c r="AA1908" i="64"/>
  <c r="AA1156" i="64"/>
  <c r="AA591" i="64"/>
  <c r="AA604" i="64" s="1"/>
  <c r="AA567" i="64"/>
  <c r="AA891" i="64"/>
  <c r="AA1132" i="64"/>
  <c r="AA1147" i="64" s="1"/>
  <c r="AA518" i="64"/>
  <c r="AA1589" i="64"/>
  <c r="AA867" i="64"/>
  <c r="AA490" i="64"/>
  <c r="AA458" i="64"/>
  <c r="AA542" i="64"/>
  <c r="S1558" i="64"/>
  <c r="S2338" i="64"/>
  <c r="S2313" i="64"/>
  <c r="S2364" i="64"/>
  <c r="S2287" i="64"/>
  <c r="S1535" i="64"/>
  <c r="S1503" i="64"/>
  <c r="S1481" i="64"/>
  <c r="S2416" i="64"/>
  <c r="S1436" i="64"/>
  <c r="S1687" i="64"/>
  <c r="S1810" i="64"/>
  <c r="S1356" i="64"/>
  <c r="S1392" i="64"/>
  <c r="S1320" i="64"/>
  <c r="S1842" i="64"/>
  <c r="S1774" i="64"/>
  <c r="S1250" i="64"/>
  <c r="S1285" i="64"/>
  <c r="S1874" i="64"/>
  <c r="S1156" i="64"/>
  <c r="S1908" i="64"/>
  <c r="S1132" i="64"/>
  <c r="S591" i="64"/>
  <c r="S604" i="64" s="1"/>
  <c r="S567" i="64"/>
  <c r="S1004" i="64"/>
  <c r="S1123" i="64" s="1"/>
  <c r="S891" i="64"/>
  <c r="S1226" i="64"/>
  <c r="S518" i="64"/>
  <c r="S490" i="64"/>
  <c r="S458" i="64"/>
  <c r="S542" i="64"/>
  <c r="CF2361" i="64"/>
  <c r="CF2378" i="64" s="1"/>
  <c r="CF2335" i="64"/>
  <c r="CF2352" i="64" s="1"/>
  <c r="CF1555" i="64"/>
  <c r="CF1577" i="64" s="1"/>
  <c r="CF2310" i="64"/>
  <c r="CF2327" i="64" s="1"/>
  <c r="CF2284" i="64"/>
  <c r="CF2301" i="64" s="1"/>
  <c r="CF1532" i="64"/>
  <c r="CF1546" i="64" s="1"/>
  <c r="CF1500" i="64"/>
  <c r="CF1523" i="64" s="1"/>
  <c r="CF1478" i="64"/>
  <c r="CF1491" i="64" s="1"/>
  <c r="CF2413" i="64"/>
  <c r="CF2427" i="64" s="1"/>
  <c r="CF1684" i="64"/>
  <c r="CF1697" i="64" s="1"/>
  <c r="CF1433" i="64"/>
  <c r="CF1468" i="64" s="1"/>
  <c r="CF1389" i="64"/>
  <c r="CF1424" i="64" s="1"/>
  <c r="CF1353" i="64"/>
  <c r="CF1380" i="64" s="1"/>
  <c r="CF1839" i="64"/>
  <c r="CF1862" i="64" s="1"/>
  <c r="CF1317" i="64"/>
  <c r="CF1344" i="64" s="1"/>
  <c r="CF1771" i="64"/>
  <c r="CF1798" i="64" s="1"/>
  <c r="CF1807" i="64"/>
  <c r="CF1830" i="64" s="1"/>
  <c r="CF1247" i="64"/>
  <c r="CF1274" i="64" s="1"/>
  <c r="CF1871" i="64"/>
  <c r="CF1896" i="64" s="1"/>
  <c r="CF1282" i="64"/>
  <c r="CF1309" i="64" s="1"/>
  <c r="CF1905" i="64"/>
  <c r="CF1930" i="64" s="1"/>
  <c r="CF1153" i="64"/>
  <c r="CF1166" i="64" s="1"/>
  <c r="CF1223" i="64"/>
  <c r="CF588" i="64"/>
  <c r="CF601" i="64" s="1"/>
  <c r="CF1001" i="64"/>
  <c r="CF564" i="64"/>
  <c r="CF888" i="64"/>
  <c r="CF901" i="64" s="1"/>
  <c r="CF1129" i="64"/>
  <c r="CF1144" i="64" s="1"/>
  <c r="CF977" i="64"/>
  <c r="CF992" i="64" s="1"/>
  <c r="CF515" i="64"/>
  <c r="CF864" i="64"/>
  <c r="CF879" i="64" s="1"/>
  <c r="CF1586" i="64"/>
  <c r="CF1601" i="64" s="1"/>
  <c r="CF487" i="64"/>
  <c r="CF455" i="64"/>
  <c r="CF539" i="64"/>
  <c r="BX2335" i="64"/>
  <c r="BX2352" i="64" s="1"/>
  <c r="BX1555" i="64"/>
  <c r="BX1577" i="64" s="1"/>
  <c r="BX2361" i="64"/>
  <c r="BX2378" i="64" s="1"/>
  <c r="BX2284" i="64"/>
  <c r="BX2301" i="64" s="1"/>
  <c r="BX1532" i="64"/>
  <c r="BX1546" i="64" s="1"/>
  <c r="BX2310" i="64"/>
  <c r="BX2327" i="64" s="1"/>
  <c r="BX1500" i="64"/>
  <c r="BX1523" i="64" s="1"/>
  <c r="BX1478" i="64"/>
  <c r="BX1491" i="64" s="1"/>
  <c r="BX2413" i="64"/>
  <c r="BX2427" i="64" s="1"/>
  <c r="BX1433" i="64"/>
  <c r="BX1468" i="64" s="1"/>
  <c r="BX1684" i="64"/>
  <c r="BX1697" i="64" s="1"/>
  <c r="BX1353" i="64"/>
  <c r="BX1380" i="64" s="1"/>
  <c r="BX1771" i="64"/>
  <c r="BX1798" i="64" s="1"/>
  <c r="BX1807" i="64"/>
  <c r="BX1830" i="64" s="1"/>
  <c r="BX1317" i="64"/>
  <c r="BX1344" i="64" s="1"/>
  <c r="BX1389" i="64"/>
  <c r="BX1424" i="64" s="1"/>
  <c r="BX1839" i="64"/>
  <c r="BX1862" i="64" s="1"/>
  <c r="BX1247" i="64"/>
  <c r="BX1274" i="64" s="1"/>
  <c r="BX1282" i="64"/>
  <c r="BX1309" i="64" s="1"/>
  <c r="BX1871" i="64"/>
  <c r="BX1896" i="64" s="1"/>
  <c r="BX1905" i="64"/>
  <c r="BX1930" i="64" s="1"/>
  <c r="BX1223" i="64"/>
  <c r="BX1153" i="64"/>
  <c r="BX1166" i="64" s="1"/>
  <c r="BX1129" i="64"/>
  <c r="BX1144" i="64" s="1"/>
  <c r="BX588" i="64"/>
  <c r="BX601" i="64" s="1"/>
  <c r="BX564" i="64"/>
  <c r="BX888" i="64"/>
  <c r="BX901" i="64" s="1"/>
  <c r="BX977" i="64"/>
  <c r="BX992" i="64" s="1"/>
  <c r="BX1586" i="64"/>
  <c r="BX1601" i="64" s="1"/>
  <c r="BX515" i="64"/>
  <c r="BX1001" i="64"/>
  <c r="BX487" i="64"/>
  <c r="BX864" i="64"/>
  <c r="BX879" i="64" s="1"/>
  <c r="BX455" i="64"/>
  <c r="BX539" i="64"/>
  <c r="BP2361" i="64"/>
  <c r="BP2378" i="64" s="1"/>
  <c r="BP2335" i="64"/>
  <c r="BP2352" i="64" s="1"/>
  <c r="BP1555" i="64"/>
  <c r="BP1577" i="64" s="1"/>
  <c r="BP2284" i="64"/>
  <c r="BP2301" i="64" s="1"/>
  <c r="BP1532" i="64"/>
  <c r="BP1546" i="64" s="1"/>
  <c r="BP2310" i="64"/>
  <c r="BP2327" i="64" s="1"/>
  <c r="BP1500" i="64"/>
  <c r="BP1523" i="64" s="1"/>
  <c r="BP1478" i="64"/>
  <c r="BP1491" i="64" s="1"/>
  <c r="BP2413" i="64"/>
  <c r="BP2427" i="64" s="1"/>
  <c r="BP1433" i="64"/>
  <c r="BP1468" i="64" s="1"/>
  <c r="BP1389" i="64"/>
  <c r="BP1424" i="64" s="1"/>
  <c r="BP1684" i="64"/>
  <c r="BP1697" i="64" s="1"/>
  <c r="BP1807" i="64"/>
  <c r="BP1830" i="64" s="1"/>
  <c r="BP1353" i="64"/>
  <c r="BP1380" i="64" s="1"/>
  <c r="BP1839" i="64"/>
  <c r="BP1862" i="64" s="1"/>
  <c r="BP1317" i="64"/>
  <c r="BP1344" i="64" s="1"/>
  <c r="BP1282" i="64"/>
  <c r="BP1309" i="64" s="1"/>
  <c r="BP1247" i="64"/>
  <c r="BP1274" i="64" s="1"/>
  <c r="BP1771" i="64"/>
  <c r="BP1798" i="64" s="1"/>
  <c r="BP1871" i="64"/>
  <c r="BP1896" i="64" s="1"/>
  <c r="BP1223" i="64"/>
  <c r="BP1153" i="64"/>
  <c r="BP1166" i="64" s="1"/>
  <c r="BP1905" i="64"/>
  <c r="BP1930" i="64" s="1"/>
  <c r="BP588" i="64"/>
  <c r="BP601" i="64" s="1"/>
  <c r="BP1129" i="64"/>
  <c r="BP1144" i="64" s="1"/>
  <c r="BP564" i="64"/>
  <c r="BP1001" i="64"/>
  <c r="BP888" i="64"/>
  <c r="BP901" i="64" s="1"/>
  <c r="BP977" i="64"/>
  <c r="BP992" i="64" s="1"/>
  <c r="BP864" i="64"/>
  <c r="BP879" i="64" s="1"/>
  <c r="BP515" i="64"/>
  <c r="BP1586" i="64"/>
  <c r="BP1601" i="64" s="1"/>
  <c r="BP487" i="64"/>
  <c r="BP455" i="64"/>
  <c r="BP539" i="64"/>
  <c r="BH2335" i="64"/>
  <c r="BH2352" i="64" s="1"/>
  <c r="BH2361" i="64"/>
  <c r="BH2378" i="64" s="1"/>
  <c r="BH1555" i="64"/>
  <c r="BH1577" i="64" s="1"/>
  <c r="BH2310" i="64"/>
  <c r="BH2327" i="64" s="1"/>
  <c r="BH2284" i="64"/>
  <c r="BH2301" i="64" s="1"/>
  <c r="BH1532" i="64"/>
  <c r="BH1546" i="64" s="1"/>
  <c r="BH1478" i="64"/>
  <c r="BH1491" i="64" s="1"/>
  <c r="BH1500" i="64"/>
  <c r="BH1523" i="64" s="1"/>
  <c r="BH2413" i="64"/>
  <c r="BH2427" i="64" s="1"/>
  <c r="BH1684" i="64"/>
  <c r="BH1697" i="64" s="1"/>
  <c r="BH1433" i="64"/>
  <c r="BH1468" i="64" s="1"/>
  <c r="BH1353" i="64"/>
  <c r="BH1380" i="64" s="1"/>
  <c r="BH1389" i="64"/>
  <c r="BH1424" i="64" s="1"/>
  <c r="BH1771" i="64"/>
  <c r="BH1798" i="64" s="1"/>
  <c r="BH1317" i="64"/>
  <c r="BH1344" i="64" s="1"/>
  <c r="BH1839" i="64"/>
  <c r="BH1862" i="64" s="1"/>
  <c r="BH1807" i="64"/>
  <c r="BH1830" i="64" s="1"/>
  <c r="BH1247" i="64"/>
  <c r="BH1274" i="64" s="1"/>
  <c r="BH1871" i="64"/>
  <c r="BH1896" i="64" s="1"/>
  <c r="BH1282" i="64"/>
  <c r="BH1309" i="64" s="1"/>
  <c r="BH1223" i="64"/>
  <c r="BH1905" i="64"/>
  <c r="BH1930" i="64" s="1"/>
  <c r="BH1153" i="64"/>
  <c r="BH1166" i="64" s="1"/>
  <c r="BH1001" i="64"/>
  <c r="BH588" i="64"/>
  <c r="BH601" i="64" s="1"/>
  <c r="BH564" i="64"/>
  <c r="BH888" i="64"/>
  <c r="BH901" i="64" s="1"/>
  <c r="BH1129" i="64"/>
  <c r="BH1144" i="64" s="1"/>
  <c r="BH977" i="64"/>
  <c r="BH992" i="64" s="1"/>
  <c r="BH1586" i="64"/>
  <c r="BH1601" i="64" s="1"/>
  <c r="BH515" i="64"/>
  <c r="BH864" i="64"/>
  <c r="BH879" i="64" s="1"/>
  <c r="BH487" i="64"/>
  <c r="BH455" i="64"/>
  <c r="BH539" i="64"/>
  <c r="AZ2335" i="64"/>
  <c r="AZ2352" i="64" s="1"/>
  <c r="AZ2361" i="64"/>
  <c r="AZ2378" i="64" s="1"/>
  <c r="AZ1555" i="64"/>
  <c r="AZ1577" i="64" s="1"/>
  <c r="AZ2284" i="64"/>
  <c r="AZ2301" i="64" s="1"/>
  <c r="AZ1532" i="64"/>
  <c r="AZ1546" i="64" s="1"/>
  <c r="AZ2310" i="64"/>
  <c r="AZ2327" i="64" s="1"/>
  <c r="AZ1500" i="64"/>
  <c r="AZ1523" i="64" s="1"/>
  <c r="AZ1478" i="64"/>
  <c r="AZ1491" i="64" s="1"/>
  <c r="AZ2413" i="64"/>
  <c r="AZ2427" i="64" s="1"/>
  <c r="AZ1433" i="64"/>
  <c r="AZ1468" i="64" s="1"/>
  <c r="AZ1684" i="64"/>
  <c r="AZ1697" i="64" s="1"/>
  <c r="AZ1389" i="64"/>
  <c r="AZ1424" i="64" s="1"/>
  <c r="AZ1771" i="64"/>
  <c r="AZ1798" i="64" s="1"/>
  <c r="AZ1353" i="64"/>
  <c r="AZ1380" i="64" s="1"/>
  <c r="AZ1839" i="64"/>
  <c r="AZ1862" i="64" s="1"/>
  <c r="AZ1807" i="64"/>
  <c r="AZ1830" i="64" s="1"/>
  <c r="AZ1317" i="64"/>
  <c r="AZ1344" i="64" s="1"/>
  <c r="AZ1247" i="64"/>
  <c r="AZ1274" i="64" s="1"/>
  <c r="AZ1282" i="64"/>
  <c r="AZ1309" i="64" s="1"/>
  <c r="AZ1871" i="64"/>
  <c r="AZ1896" i="64" s="1"/>
  <c r="AZ1153" i="64"/>
  <c r="AZ1166" i="64" s="1"/>
  <c r="AZ1905" i="64"/>
  <c r="AZ1930" i="64" s="1"/>
  <c r="AZ1223" i="64"/>
  <c r="AZ1129" i="64"/>
  <c r="AZ1144" i="64" s="1"/>
  <c r="AZ588" i="64"/>
  <c r="AZ601" i="64" s="1"/>
  <c r="AZ564" i="64"/>
  <c r="AZ888" i="64"/>
  <c r="AZ901" i="64" s="1"/>
  <c r="AZ977" i="64"/>
  <c r="AZ992" i="64" s="1"/>
  <c r="AZ515" i="64"/>
  <c r="AZ1001" i="64"/>
  <c r="AZ1586" i="64"/>
  <c r="AZ1601" i="64" s="1"/>
  <c r="AZ487" i="64"/>
  <c r="AZ455" i="64"/>
  <c r="AZ864" i="64"/>
  <c r="AZ879" i="64" s="1"/>
  <c r="AZ539" i="64"/>
  <c r="AR1555" i="64"/>
  <c r="AR1577" i="64" s="1"/>
  <c r="AR2361" i="64"/>
  <c r="AR2378" i="64" s="1"/>
  <c r="AR2335" i="64"/>
  <c r="AR2352" i="64" s="1"/>
  <c r="AR2284" i="64"/>
  <c r="AR2301" i="64" s="1"/>
  <c r="AR1532" i="64"/>
  <c r="AR1546" i="64" s="1"/>
  <c r="AR2310" i="64"/>
  <c r="AR2327" i="64" s="1"/>
  <c r="AR1478" i="64"/>
  <c r="AR1491" i="64" s="1"/>
  <c r="AR1500" i="64"/>
  <c r="AR1523" i="64" s="1"/>
  <c r="AR2413" i="64"/>
  <c r="AR2427" i="64" s="1"/>
  <c r="AR1684" i="64"/>
  <c r="AR1697" i="64" s="1"/>
  <c r="AR1433" i="64"/>
  <c r="AR1468" i="64" s="1"/>
  <c r="AR1353" i="64"/>
  <c r="AR1380" i="64" s="1"/>
  <c r="AR1317" i="64"/>
  <c r="AR1344" i="64" s="1"/>
  <c r="AR1389" i="64"/>
  <c r="AR1424" i="64" s="1"/>
  <c r="AR1839" i="64"/>
  <c r="AR1862" i="64" s="1"/>
  <c r="AR1771" i="64"/>
  <c r="AR1798" i="64" s="1"/>
  <c r="AR1807" i="64"/>
  <c r="AR1830" i="64" s="1"/>
  <c r="AR1282" i="64"/>
  <c r="AR1309" i="64" s="1"/>
  <c r="AR1247" i="64"/>
  <c r="AR1274" i="64" s="1"/>
  <c r="AR1871" i="64"/>
  <c r="AR1896" i="64" s="1"/>
  <c r="AR1223" i="64"/>
  <c r="AR588" i="64"/>
  <c r="AR601" i="64" s="1"/>
  <c r="AR564" i="64"/>
  <c r="AR1129" i="64"/>
  <c r="AR1144" i="64" s="1"/>
  <c r="AR888" i="64"/>
  <c r="AR901" i="64" s="1"/>
  <c r="AR1001" i="64"/>
  <c r="AR1153" i="64"/>
  <c r="AR1166" i="64" s="1"/>
  <c r="AR977" i="64"/>
  <c r="AR992" i="64" s="1"/>
  <c r="AR1586" i="64"/>
  <c r="AR1601" i="64" s="1"/>
  <c r="AR1905" i="64"/>
  <c r="AR1930" i="64" s="1"/>
  <c r="AR864" i="64"/>
  <c r="AR879" i="64" s="1"/>
  <c r="AR515" i="64"/>
  <c r="AR487" i="64"/>
  <c r="AR455" i="64"/>
  <c r="AR539" i="64"/>
  <c r="AJ1555" i="64"/>
  <c r="AJ1577" i="64" s="1"/>
  <c r="AJ2335" i="64"/>
  <c r="AJ2352" i="64" s="1"/>
  <c r="AJ2361" i="64"/>
  <c r="AJ2378" i="64" s="1"/>
  <c r="AJ2284" i="64"/>
  <c r="AJ2301" i="64" s="1"/>
  <c r="AJ1532" i="64"/>
  <c r="AJ1546" i="64" s="1"/>
  <c r="AJ2310" i="64"/>
  <c r="AJ2327" i="64" s="1"/>
  <c r="AJ1500" i="64"/>
  <c r="AJ1523" i="64" s="1"/>
  <c r="AJ1478" i="64"/>
  <c r="AJ1491" i="64" s="1"/>
  <c r="AJ1684" i="64"/>
  <c r="AJ1697" i="64" s="1"/>
  <c r="AJ2413" i="64"/>
  <c r="AJ2427" i="64" s="1"/>
  <c r="AJ1433" i="64"/>
  <c r="AJ1468" i="64" s="1"/>
  <c r="AJ1389" i="64"/>
  <c r="AJ1424" i="64" s="1"/>
  <c r="AJ1353" i="64"/>
  <c r="AJ1380" i="64" s="1"/>
  <c r="AJ1839" i="64"/>
  <c r="AJ1862" i="64" s="1"/>
  <c r="AJ1771" i="64"/>
  <c r="AJ1798" i="64" s="1"/>
  <c r="AJ1317" i="64"/>
  <c r="AJ1344" i="64" s="1"/>
  <c r="AJ1807" i="64"/>
  <c r="AJ1830" i="64" s="1"/>
  <c r="AJ1247" i="64"/>
  <c r="AJ1274" i="64" s="1"/>
  <c r="AJ1871" i="64"/>
  <c r="AJ1896" i="64" s="1"/>
  <c r="AJ1282" i="64"/>
  <c r="AJ1309" i="64" s="1"/>
  <c r="AJ1223" i="64"/>
  <c r="AJ1905" i="64"/>
  <c r="AJ1930" i="64" s="1"/>
  <c r="AJ1153" i="64"/>
  <c r="AJ1166" i="64" s="1"/>
  <c r="AJ588" i="64"/>
  <c r="AJ601" i="64" s="1"/>
  <c r="AJ1001" i="64"/>
  <c r="AJ564" i="64"/>
  <c r="AJ888" i="64"/>
  <c r="AJ901" i="64" s="1"/>
  <c r="AJ977" i="64"/>
  <c r="AJ992" i="64" s="1"/>
  <c r="AJ515" i="64"/>
  <c r="AJ1129" i="64"/>
  <c r="AJ1144" i="64" s="1"/>
  <c r="AJ864" i="64"/>
  <c r="AJ879" i="64" s="1"/>
  <c r="AJ1586" i="64"/>
  <c r="AJ1601" i="64" s="1"/>
  <c r="AJ487" i="64"/>
  <c r="AJ455" i="64"/>
  <c r="AJ539" i="64"/>
  <c r="AB1555" i="64"/>
  <c r="AB1577" i="64" s="1"/>
  <c r="AB2335" i="64"/>
  <c r="AB2352" i="64" s="1"/>
  <c r="AB2310" i="64"/>
  <c r="AB2327" i="64" s="1"/>
  <c r="AB2284" i="64"/>
  <c r="AB2301" i="64" s="1"/>
  <c r="AB1532" i="64"/>
  <c r="AB1546" i="64" s="1"/>
  <c r="AB1500" i="64"/>
  <c r="AB1523" i="64" s="1"/>
  <c r="AB1478" i="64"/>
  <c r="AB1491" i="64" s="1"/>
  <c r="AB2413" i="64"/>
  <c r="AB2427" i="64" s="1"/>
  <c r="AB2361" i="64"/>
  <c r="AB2378" i="64" s="1"/>
  <c r="AB1433" i="64"/>
  <c r="AB1468" i="64" s="1"/>
  <c r="AB1684" i="64"/>
  <c r="AB1697" i="64" s="1"/>
  <c r="AB1389" i="64"/>
  <c r="AB1424" i="64" s="1"/>
  <c r="AB1353" i="64"/>
  <c r="AB1380" i="64" s="1"/>
  <c r="AB1807" i="64"/>
  <c r="AB1830" i="64" s="1"/>
  <c r="AB1317" i="64"/>
  <c r="AB1344" i="64" s="1"/>
  <c r="AB1839" i="64"/>
  <c r="AB1862" i="64" s="1"/>
  <c r="AB1247" i="64"/>
  <c r="AB1274" i="64" s="1"/>
  <c r="AB1282" i="64"/>
  <c r="AB1309" i="64" s="1"/>
  <c r="AB1771" i="64"/>
  <c r="AB1798" i="64" s="1"/>
  <c r="AB1871" i="64"/>
  <c r="AB1896" i="64" s="1"/>
  <c r="AB1223" i="64"/>
  <c r="AB1153" i="64"/>
  <c r="AB1166" i="64" s="1"/>
  <c r="AB1905" i="64"/>
  <c r="AB1930" i="64" s="1"/>
  <c r="AB1001" i="64"/>
  <c r="AB588" i="64"/>
  <c r="AB601" i="64" s="1"/>
  <c r="AB1129" i="64"/>
  <c r="AB1144" i="64" s="1"/>
  <c r="AB564" i="64"/>
  <c r="AB888" i="64"/>
  <c r="AB901" i="64" s="1"/>
  <c r="AB977" i="64"/>
  <c r="AB992" i="64" s="1"/>
  <c r="AB1586" i="64"/>
  <c r="AB1601" i="64" s="1"/>
  <c r="AB515" i="64"/>
  <c r="AB487" i="64"/>
  <c r="AB455" i="64"/>
  <c r="AB539" i="64"/>
  <c r="T2361" i="64"/>
  <c r="T2378" i="64" s="1"/>
  <c r="T2335" i="64"/>
  <c r="T2352" i="64" s="1"/>
  <c r="T1555" i="64"/>
  <c r="T1577" i="64" s="1"/>
  <c r="T2284" i="64"/>
  <c r="T2301" i="64" s="1"/>
  <c r="T1532" i="64"/>
  <c r="T1546" i="64" s="1"/>
  <c r="T2310" i="64"/>
  <c r="T2327" i="64" s="1"/>
  <c r="T1478" i="64"/>
  <c r="T1491" i="64" s="1"/>
  <c r="T1500" i="64"/>
  <c r="T1523" i="64" s="1"/>
  <c r="T2413" i="64"/>
  <c r="T2427" i="64" s="1"/>
  <c r="T1684" i="64"/>
  <c r="T1697" i="64" s="1"/>
  <c r="T1433" i="64"/>
  <c r="T1468" i="64" s="1"/>
  <c r="T1389" i="64"/>
  <c r="T1424" i="64" s="1"/>
  <c r="T1353" i="64"/>
  <c r="T1380" i="64" s="1"/>
  <c r="T1839" i="64"/>
  <c r="T1862" i="64" s="1"/>
  <c r="T1317" i="64"/>
  <c r="T1344" i="64" s="1"/>
  <c r="T1771" i="64"/>
  <c r="T1798" i="64" s="1"/>
  <c r="T1247" i="64"/>
  <c r="T1274" i="64" s="1"/>
  <c r="T1807" i="64"/>
  <c r="T1830" i="64" s="1"/>
  <c r="T1871" i="64"/>
  <c r="T1896" i="64" s="1"/>
  <c r="T1153" i="64"/>
  <c r="T1166" i="64" s="1"/>
  <c r="T1905" i="64"/>
  <c r="T1930" i="64" s="1"/>
  <c r="T1282" i="64"/>
  <c r="T1309" i="64" s="1"/>
  <c r="T1223" i="64"/>
  <c r="T588" i="64"/>
  <c r="T601" i="64" s="1"/>
  <c r="T564" i="64"/>
  <c r="T888" i="64"/>
  <c r="T901" i="64" s="1"/>
  <c r="T1129" i="64"/>
  <c r="T1144" i="64" s="1"/>
  <c r="T977" i="64"/>
  <c r="T992" i="64" s="1"/>
  <c r="T515" i="64"/>
  <c r="T864" i="64"/>
  <c r="T879" i="64" s="1"/>
  <c r="T1586" i="64"/>
  <c r="T1601" i="64" s="1"/>
  <c r="T487" i="64"/>
  <c r="T455" i="64"/>
  <c r="T539"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AM455" i="64"/>
  <c r="BL455" i="64"/>
  <c r="BY455" i="64"/>
  <c r="CK455" i="64"/>
  <c r="AB458" i="64"/>
  <c r="BB458" i="64"/>
  <c r="CA458" i="64"/>
  <c r="T459" i="64"/>
  <c r="AF459" i="64"/>
  <c r="AT459" i="64"/>
  <c r="BS459" i="64"/>
  <c r="CF459" i="64"/>
  <c r="AI1609" i="64"/>
  <c r="BH1609" i="64"/>
  <c r="BV1609" i="64"/>
  <c r="S1610" i="64"/>
  <c r="S1625" i="64" s="1"/>
  <c r="AQ1613" i="64"/>
  <c r="AI1614" i="64"/>
  <c r="BU487" i="64"/>
  <c r="BD490" i="64"/>
  <c r="AV491" i="64"/>
  <c r="V514" i="64"/>
  <c r="V529" i="64" s="1"/>
  <c r="CH514" i="64"/>
  <c r="CH529" i="64" s="1"/>
  <c r="BZ515" i="64"/>
  <c r="BI518" i="64"/>
  <c r="BA519" i="64"/>
  <c r="AA538" i="64"/>
  <c r="BJ563" i="64"/>
  <c r="BL568" i="64"/>
  <c r="CG1585" i="64"/>
  <c r="CG1600" i="64" s="1"/>
  <c r="AY1589" i="64"/>
  <c r="BD868" i="64"/>
  <c r="AG888" i="64"/>
  <c r="AG901" i="64" s="1"/>
  <c r="AK892" i="64"/>
  <c r="AK905" i="64" s="1"/>
  <c r="CG587" i="64"/>
  <c r="AA976" i="64"/>
  <c r="AA991" i="64" s="1"/>
  <c r="W1554" i="64"/>
  <c r="W2360" i="64"/>
  <c r="W2377" i="64" s="1"/>
  <c r="W2309" i="64"/>
  <c r="W2326" i="64" s="1"/>
  <c r="W1531" i="64"/>
  <c r="W1545" i="64" s="1"/>
  <c r="W2283" i="64"/>
  <c r="W2300" i="64" s="1"/>
  <c r="W2334" i="64"/>
  <c r="W2351" i="64" s="1"/>
  <c r="W1683" i="64"/>
  <c r="W1696" i="64" s="1"/>
  <c r="W1477" i="64"/>
  <c r="W1490" i="64" s="1"/>
  <c r="W1499" i="64"/>
  <c r="W1522" i="64" s="1"/>
  <c r="W1388" i="64"/>
  <c r="W1423" i="64" s="1"/>
  <c r="W2412" i="64"/>
  <c r="W2426" i="64" s="1"/>
  <c r="W1432" i="64"/>
  <c r="W1838" i="64"/>
  <c r="W1861" i="64" s="1"/>
  <c r="W1806" i="64"/>
  <c r="W1829" i="64" s="1"/>
  <c r="W1352" i="64"/>
  <c r="W1379" i="64" s="1"/>
  <c r="W1870" i="64"/>
  <c r="W1895" i="64" s="1"/>
  <c r="W1316" i="64"/>
  <c r="W1343" i="64" s="1"/>
  <c r="W1904" i="64"/>
  <c r="W1929" i="64" s="1"/>
  <c r="W1281" i="64"/>
  <c r="W1308" i="64" s="1"/>
  <c r="W1246" i="64"/>
  <c r="W1273" i="64" s="1"/>
  <c r="W1222" i="64"/>
  <c r="W1237" i="64" s="1"/>
  <c r="W1770" i="64"/>
  <c r="W1797" i="64" s="1"/>
  <c r="W1152" i="64"/>
  <c r="W1165" i="64" s="1"/>
  <c r="W887" i="64"/>
  <c r="W900" i="64" s="1"/>
  <c r="W1000" i="64"/>
  <c r="W976" i="64"/>
  <c r="W991" i="64" s="1"/>
  <c r="W863" i="64"/>
  <c r="W878" i="64" s="1"/>
  <c r="W1585" i="64"/>
  <c r="W1600" i="64" s="1"/>
  <c r="W1128" i="64"/>
  <c r="W1143" i="64" s="1"/>
  <c r="W587" i="64"/>
  <c r="W486" i="64"/>
  <c r="W506" i="64" s="1"/>
  <c r="W538" i="64"/>
  <c r="W563" i="64"/>
  <c r="W514" i="64"/>
  <c r="W529" i="64" s="1"/>
  <c r="BC1559" i="64"/>
  <c r="BC2365" i="64"/>
  <c r="BC2314" i="64"/>
  <c r="BC2339" i="64"/>
  <c r="BC1504" i="64"/>
  <c r="BC1536" i="64"/>
  <c r="BC1550" i="64" s="1"/>
  <c r="BC1482" i="64"/>
  <c r="BC1495" i="64" s="1"/>
  <c r="BC2288" i="64"/>
  <c r="BC2305" i="64" s="1"/>
  <c r="BC1688" i="64"/>
  <c r="BC1701" i="64" s="1"/>
  <c r="BC2417" i="64"/>
  <c r="BC2431" i="64" s="1"/>
  <c r="BC1393" i="64"/>
  <c r="BC1428" i="64" s="1"/>
  <c r="BC1775" i="64"/>
  <c r="BC1802" i="64" s="1"/>
  <c r="BC1437" i="64"/>
  <c r="BC1472" i="64" s="1"/>
  <c r="BC1357" i="64"/>
  <c r="BC1384" i="64" s="1"/>
  <c r="BC1843" i="64"/>
  <c r="BC1866" i="64" s="1"/>
  <c r="BC1811" i="64"/>
  <c r="BC1834" i="64" s="1"/>
  <c r="BC1286" i="64"/>
  <c r="BC1313" i="64" s="1"/>
  <c r="BC1875" i="64"/>
  <c r="BC1900" i="64" s="1"/>
  <c r="BC1321" i="64"/>
  <c r="BC1348" i="64" s="1"/>
  <c r="BC1909" i="64"/>
  <c r="BC1934" i="64" s="1"/>
  <c r="BC1251" i="64"/>
  <c r="BC1278" i="64" s="1"/>
  <c r="BC1157" i="64"/>
  <c r="BC1170" i="64" s="1"/>
  <c r="BC1133" i="64"/>
  <c r="BC1227" i="64"/>
  <c r="BC1005" i="64"/>
  <c r="BC981" i="64"/>
  <c r="BC996" i="64" s="1"/>
  <c r="BC868" i="64"/>
  <c r="BC1590" i="64"/>
  <c r="BC1605" i="64" s="1"/>
  <c r="BC592" i="64"/>
  <c r="BC605" i="64" s="1"/>
  <c r="BC892" i="64"/>
  <c r="BC905" i="64" s="1"/>
  <c r="BC491" i="64"/>
  <c r="BC1614" i="64"/>
  <c r="BC568" i="64"/>
  <c r="BC543" i="64"/>
  <c r="BC519" i="64"/>
  <c r="BT1558" i="64"/>
  <c r="BT2364" i="64"/>
  <c r="BT2313" i="64"/>
  <c r="BT2338" i="64"/>
  <c r="BT2287" i="64"/>
  <c r="BT1535" i="64"/>
  <c r="BT1503" i="64"/>
  <c r="BT2416" i="64"/>
  <c r="BT1687" i="64"/>
  <c r="BT1436" i="64"/>
  <c r="BT1842" i="64"/>
  <c r="BT1481" i="64"/>
  <c r="BT1774" i="64"/>
  <c r="BT1356" i="64"/>
  <c r="BT1392" i="64"/>
  <c r="BT1285" i="64"/>
  <c r="BT1908" i="64"/>
  <c r="BT1320" i="64"/>
  <c r="BT1250" i="64"/>
  <c r="BT1810" i="64"/>
  <c r="BT1874" i="64"/>
  <c r="BT1132" i="64"/>
  <c r="BT1147" i="64" s="1"/>
  <c r="BT1156" i="64"/>
  <c r="BT1004" i="64"/>
  <c r="BT1123" i="64" s="1"/>
  <c r="BT1226" i="64"/>
  <c r="BT1589" i="64"/>
  <c r="BT591" i="64"/>
  <c r="BT604" i="64" s="1"/>
  <c r="BT542" i="64"/>
  <c r="BT1613" i="64"/>
  <c r="BT891" i="64"/>
  <c r="BT867" i="64"/>
  <c r="BT518" i="64"/>
  <c r="AN1558" i="64"/>
  <c r="AN2364" i="64"/>
  <c r="AN2313" i="64"/>
  <c r="AN2338" i="64"/>
  <c r="AN2287" i="64"/>
  <c r="AN1535" i="64"/>
  <c r="AN1503" i="64"/>
  <c r="AN1687" i="64"/>
  <c r="AN1481" i="64"/>
  <c r="AN2416" i="64"/>
  <c r="AN1436" i="64"/>
  <c r="AN1774" i="64"/>
  <c r="AN1842" i="64"/>
  <c r="AN1392" i="64"/>
  <c r="AN1356" i="64"/>
  <c r="AN1810" i="64"/>
  <c r="AN1908" i="64"/>
  <c r="AN1250" i="64"/>
  <c r="AN1285" i="64"/>
  <c r="AN1132" i="64"/>
  <c r="AN1147" i="64" s="1"/>
  <c r="AN1156" i="64"/>
  <c r="AN1874" i="64"/>
  <c r="AN1004" i="64"/>
  <c r="AN1123" i="64" s="1"/>
  <c r="AN1320" i="64"/>
  <c r="AN1226" i="64"/>
  <c r="AN1589" i="64"/>
  <c r="AN591" i="64"/>
  <c r="AN604" i="64" s="1"/>
  <c r="AN891" i="64"/>
  <c r="AN867" i="64"/>
  <c r="AN542" i="64"/>
  <c r="AN1613" i="64"/>
  <c r="AN518" i="64"/>
  <c r="BU1555" i="64"/>
  <c r="BU1577" i="64" s="1"/>
  <c r="BU2361" i="64"/>
  <c r="BU2378" i="64" s="1"/>
  <c r="BU2335" i="64"/>
  <c r="BU2352" i="64" s="1"/>
  <c r="BU2284" i="64"/>
  <c r="BU2301" i="64" s="1"/>
  <c r="BU2310" i="64"/>
  <c r="BU2327" i="64" s="1"/>
  <c r="BU1500" i="64"/>
  <c r="BU1523" i="64" s="1"/>
  <c r="BU1532" i="64"/>
  <c r="BU1546" i="64" s="1"/>
  <c r="BU1478" i="64"/>
  <c r="BU1491" i="64" s="1"/>
  <c r="BU1684" i="64"/>
  <c r="BU1697" i="64" s="1"/>
  <c r="BU2413" i="64"/>
  <c r="BU2427" i="64" s="1"/>
  <c r="BU1433" i="64"/>
  <c r="BU1468" i="64" s="1"/>
  <c r="BU1771" i="64"/>
  <c r="BU1798" i="64" s="1"/>
  <c r="BU1839" i="64"/>
  <c r="BU1862" i="64" s="1"/>
  <c r="BU1353" i="64"/>
  <c r="BU1380" i="64" s="1"/>
  <c r="BU1807" i="64"/>
  <c r="BU1830" i="64" s="1"/>
  <c r="BU1905" i="64"/>
  <c r="BU1930" i="64" s="1"/>
  <c r="BU1247" i="64"/>
  <c r="BU1274" i="64" s="1"/>
  <c r="BU1389" i="64"/>
  <c r="BU1424" i="64" s="1"/>
  <c r="BU1317" i="64"/>
  <c r="BU1344" i="64" s="1"/>
  <c r="BU1282" i="64"/>
  <c r="BU1309" i="64" s="1"/>
  <c r="BU1153" i="64"/>
  <c r="BU1166" i="64" s="1"/>
  <c r="BU1871" i="64"/>
  <c r="BU1896" i="64" s="1"/>
  <c r="BU1129" i="64"/>
  <c r="BU1144" i="64" s="1"/>
  <c r="BU1223" i="64"/>
  <c r="BU1001" i="64"/>
  <c r="BU977" i="64"/>
  <c r="BU992" i="64" s="1"/>
  <c r="BU1586" i="64"/>
  <c r="BU1601" i="64" s="1"/>
  <c r="BU588" i="64"/>
  <c r="BU601" i="64" s="1"/>
  <c r="BU888" i="64"/>
  <c r="BU901" i="64" s="1"/>
  <c r="BU539" i="64"/>
  <c r="BU1610" i="64"/>
  <c r="BU1625" i="64" s="1"/>
  <c r="BU564" i="64"/>
  <c r="BU515" i="64"/>
  <c r="BM1555" i="64"/>
  <c r="BM1577" i="64" s="1"/>
  <c r="BM2361" i="64"/>
  <c r="BM2378" i="64" s="1"/>
  <c r="BM2335" i="64"/>
  <c r="BM2352" i="64" s="1"/>
  <c r="BM2284" i="64"/>
  <c r="BM2301" i="64" s="1"/>
  <c r="BM1500" i="64"/>
  <c r="BM1523" i="64" s="1"/>
  <c r="BM1532" i="64"/>
  <c r="BM1546" i="64" s="1"/>
  <c r="BM2310" i="64"/>
  <c r="BM2327" i="64" s="1"/>
  <c r="BM1478" i="64"/>
  <c r="BM1491" i="64" s="1"/>
  <c r="BM2413" i="64"/>
  <c r="BM2427" i="64" s="1"/>
  <c r="BM1684" i="64"/>
  <c r="BM1697" i="64" s="1"/>
  <c r="BM1433" i="64"/>
  <c r="BM1468" i="64" s="1"/>
  <c r="BM1771" i="64"/>
  <c r="BM1798" i="64" s="1"/>
  <c r="BM1839" i="64"/>
  <c r="BM1862" i="64" s="1"/>
  <c r="BM1389" i="64"/>
  <c r="BM1424" i="64" s="1"/>
  <c r="BM1807" i="64"/>
  <c r="BM1830" i="64" s="1"/>
  <c r="BM1353" i="64"/>
  <c r="BM1380" i="64" s="1"/>
  <c r="BM1317" i="64"/>
  <c r="BM1344" i="64" s="1"/>
  <c r="BM1905" i="64"/>
  <c r="BM1930" i="64" s="1"/>
  <c r="BM1282" i="64"/>
  <c r="BM1309" i="64" s="1"/>
  <c r="BM1247" i="64"/>
  <c r="BM1274" i="64" s="1"/>
  <c r="BM1129" i="64"/>
  <c r="BM1144" i="64" s="1"/>
  <c r="BM1871" i="64"/>
  <c r="BM1896" i="64" s="1"/>
  <c r="BM1223" i="64"/>
  <c r="BM1001" i="64"/>
  <c r="BM977" i="64"/>
  <c r="BM992" i="64" s="1"/>
  <c r="BM1153" i="64"/>
  <c r="BM1166" i="64" s="1"/>
  <c r="BM1586" i="64"/>
  <c r="BM1601" i="64" s="1"/>
  <c r="BM588" i="64"/>
  <c r="BM601" i="64" s="1"/>
  <c r="BM564" i="64"/>
  <c r="BM539" i="64"/>
  <c r="BM864" i="64"/>
  <c r="BM879" i="64" s="1"/>
  <c r="BM1610" i="64"/>
  <c r="BM1625" i="64" s="1"/>
  <c r="BM888" i="64"/>
  <c r="BM901" i="64" s="1"/>
  <c r="BM515" i="64"/>
  <c r="Y405" i="64"/>
  <c r="BM405" i="64"/>
  <c r="BL408" i="64"/>
  <c r="CA1609" i="64"/>
  <c r="CK1554" i="64"/>
  <c r="CK2360" i="64"/>
  <c r="CK2377" i="64" s="1"/>
  <c r="CK2334" i="64"/>
  <c r="CK2351" i="64" s="1"/>
  <c r="CK2309" i="64"/>
  <c r="CK2326" i="64" s="1"/>
  <c r="CK2283" i="64"/>
  <c r="CK2300" i="64" s="1"/>
  <c r="CK1531" i="64"/>
  <c r="CK1545" i="64" s="1"/>
  <c r="CK1499" i="64"/>
  <c r="CK1522" i="64" s="1"/>
  <c r="CK2412" i="64"/>
  <c r="CK2426" i="64" s="1"/>
  <c r="CK1477" i="64"/>
  <c r="CK1490" i="64" s="1"/>
  <c r="CK1683" i="64"/>
  <c r="CK1696" i="64" s="1"/>
  <c r="CK1432" i="64"/>
  <c r="CK1770" i="64"/>
  <c r="CK1797" i="64" s="1"/>
  <c r="CK1838" i="64"/>
  <c r="CK1861" i="64" s="1"/>
  <c r="CK1806" i="64"/>
  <c r="CK1829" i="64" s="1"/>
  <c r="CK1388" i="64"/>
  <c r="CK1423" i="64" s="1"/>
  <c r="CK1352" i="64"/>
  <c r="CK1379" i="64" s="1"/>
  <c r="CK1316" i="64"/>
  <c r="CK1343" i="64" s="1"/>
  <c r="CK1281" i="64"/>
  <c r="CK1308" i="64" s="1"/>
  <c r="CK1904" i="64"/>
  <c r="CK1929" i="64" s="1"/>
  <c r="CK1246" i="64"/>
  <c r="CK1273" i="64" s="1"/>
  <c r="CK1870" i="64"/>
  <c r="CK1895" i="64" s="1"/>
  <c r="CK1128" i="64"/>
  <c r="CK1143" i="64" s="1"/>
  <c r="CK1152" i="64"/>
  <c r="CK1165" i="64" s="1"/>
  <c r="CK1000" i="64"/>
  <c r="CK976" i="64"/>
  <c r="CK991" i="64" s="1"/>
  <c r="CK1585" i="64"/>
  <c r="CK1600" i="64" s="1"/>
  <c r="CK587" i="64"/>
  <c r="CK1222" i="64"/>
  <c r="CK1237" i="64" s="1"/>
  <c r="CK538" i="64"/>
  <c r="CK1609" i="64"/>
  <c r="CK863" i="64"/>
  <c r="CK878" i="64" s="1"/>
  <c r="CK514" i="64"/>
  <c r="CK529" i="64" s="1"/>
  <c r="CK887" i="64"/>
  <c r="CK900" i="64" s="1"/>
  <c r="CK563" i="64"/>
  <c r="CC1554" i="64"/>
  <c r="CC2360" i="64"/>
  <c r="CC2377" i="64" s="1"/>
  <c r="CC2334" i="64"/>
  <c r="CC2351" i="64" s="1"/>
  <c r="CC2283" i="64"/>
  <c r="CC2300" i="64" s="1"/>
  <c r="CC2309" i="64"/>
  <c r="CC2326" i="64" s="1"/>
  <c r="CC1531" i="64"/>
  <c r="CC1545" i="64" s="1"/>
  <c r="CC1499" i="64"/>
  <c r="CC1522" i="64" s="1"/>
  <c r="CC1477" i="64"/>
  <c r="CC1490" i="64" s="1"/>
  <c r="CC1683" i="64"/>
  <c r="CC1696" i="64" s="1"/>
  <c r="CC2412" i="64"/>
  <c r="CC2426" i="64" s="1"/>
  <c r="CC1770" i="64"/>
  <c r="CC1797" i="64" s="1"/>
  <c r="CC1432" i="64"/>
  <c r="CC1388" i="64"/>
  <c r="CC1423" i="64" s="1"/>
  <c r="CC1838" i="64"/>
  <c r="CC1861" i="64" s="1"/>
  <c r="CC1352" i="64"/>
  <c r="CC1379" i="64" s="1"/>
  <c r="CC1806" i="64"/>
  <c r="CC1829" i="64" s="1"/>
  <c r="CC1904" i="64"/>
  <c r="CC1929" i="64" s="1"/>
  <c r="CC1246" i="64"/>
  <c r="CC1273" i="64" s="1"/>
  <c r="CC1152" i="64"/>
  <c r="CC1165" i="64" s="1"/>
  <c r="CC1870" i="64"/>
  <c r="CC1895" i="64" s="1"/>
  <c r="CC1316" i="64"/>
  <c r="CC1343" i="64" s="1"/>
  <c r="CC1222" i="64"/>
  <c r="CC1237" i="64" s="1"/>
  <c r="CC1000" i="64"/>
  <c r="CC1281" i="64"/>
  <c r="CC1308" i="64" s="1"/>
  <c r="CC976" i="64"/>
  <c r="CC991" i="64" s="1"/>
  <c r="CC1128" i="64"/>
  <c r="CC1143" i="64" s="1"/>
  <c r="CC1585" i="64"/>
  <c r="CC1600" i="64" s="1"/>
  <c r="CC587" i="64"/>
  <c r="CC887" i="64"/>
  <c r="CC900" i="64" s="1"/>
  <c r="CC538" i="64"/>
  <c r="CC563" i="64"/>
  <c r="CC514" i="64"/>
  <c r="CC529" i="64" s="1"/>
  <c r="BU1554" i="64"/>
  <c r="BU2360" i="64"/>
  <c r="BU2377" i="64" s="1"/>
  <c r="BU2334" i="64"/>
  <c r="BU2351" i="64" s="1"/>
  <c r="BU2283" i="64"/>
  <c r="BU2300" i="64" s="1"/>
  <c r="BU2309" i="64"/>
  <c r="BU2326" i="64" s="1"/>
  <c r="BU1531" i="64"/>
  <c r="BU1545" i="64" s="1"/>
  <c r="BU1499" i="64"/>
  <c r="BU1522" i="64" s="1"/>
  <c r="BU1477" i="64"/>
  <c r="BU1490" i="64" s="1"/>
  <c r="BU2412" i="64"/>
  <c r="BU2426" i="64" s="1"/>
  <c r="BU1432" i="64"/>
  <c r="BU1683" i="64"/>
  <c r="BU1696" i="64" s="1"/>
  <c r="BU1388" i="64"/>
  <c r="BU1423" i="64" s="1"/>
  <c r="BU1770" i="64"/>
  <c r="BU1797" i="64" s="1"/>
  <c r="BU1838" i="64"/>
  <c r="BU1861" i="64" s="1"/>
  <c r="BU1806" i="64"/>
  <c r="BU1829" i="64" s="1"/>
  <c r="BU1352" i="64"/>
  <c r="BU1379" i="64" s="1"/>
  <c r="BU1904" i="64"/>
  <c r="BU1929" i="64" s="1"/>
  <c r="BU1316" i="64"/>
  <c r="BU1343" i="64" s="1"/>
  <c r="BU1281" i="64"/>
  <c r="BU1308" i="64" s="1"/>
  <c r="BU1246" i="64"/>
  <c r="BU1273" i="64" s="1"/>
  <c r="BU1870" i="64"/>
  <c r="BU1895" i="64" s="1"/>
  <c r="BU1222" i="64"/>
  <c r="BU1237" i="64" s="1"/>
  <c r="BU1000" i="64"/>
  <c r="BU976" i="64"/>
  <c r="BU991" i="64" s="1"/>
  <c r="BU1585" i="64"/>
  <c r="BU1600" i="64" s="1"/>
  <c r="BU587" i="64"/>
  <c r="BU1152" i="64"/>
  <c r="BU1165" i="64" s="1"/>
  <c r="BU538" i="64"/>
  <c r="BU863" i="64"/>
  <c r="BU878" i="64" s="1"/>
  <c r="BU887" i="64"/>
  <c r="BU900" i="64" s="1"/>
  <c r="BU514" i="64"/>
  <c r="BU529" i="64" s="1"/>
  <c r="BU1128" i="64"/>
  <c r="BU1143" i="64" s="1"/>
  <c r="BM1554" i="64"/>
  <c r="BM2360" i="64"/>
  <c r="BM2377" i="64" s="1"/>
  <c r="BM2334" i="64"/>
  <c r="BM2351" i="64" s="1"/>
  <c r="BM2309" i="64"/>
  <c r="BM2326" i="64" s="1"/>
  <c r="BM2283" i="64"/>
  <c r="BM2300" i="64" s="1"/>
  <c r="BM1531" i="64"/>
  <c r="BM1545" i="64" s="1"/>
  <c r="BM1499" i="64"/>
  <c r="BM1522" i="64" s="1"/>
  <c r="BM2412" i="64"/>
  <c r="BM2426" i="64" s="1"/>
  <c r="BM1477" i="64"/>
  <c r="BM1490" i="64" s="1"/>
  <c r="BM1683" i="64"/>
  <c r="BM1696" i="64" s="1"/>
  <c r="BM1770" i="64"/>
  <c r="BM1797" i="64" s="1"/>
  <c r="BM1432" i="64"/>
  <c r="BM1388" i="64"/>
  <c r="BM1423" i="64" s="1"/>
  <c r="BM1352" i="64"/>
  <c r="BM1379" i="64" s="1"/>
  <c r="BM1838" i="64"/>
  <c r="BM1861" i="64" s="1"/>
  <c r="BM1806" i="64"/>
  <c r="BM1829" i="64" s="1"/>
  <c r="BM1316" i="64"/>
  <c r="BM1343" i="64" s="1"/>
  <c r="BM1281" i="64"/>
  <c r="BM1308" i="64" s="1"/>
  <c r="BM1904" i="64"/>
  <c r="BM1929" i="64" s="1"/>
  <c r="BM1246" i="64"/>
  <c r="BM1273" i="64" s="1"/>
  <c r="BM1222" i="64"/>
  <c r="BM1237" i="64" s="1"/>
  <c r="BM1870" i="64"/>
  <c r="BM1895" i="64" s="1"/>
  <c r="BM1152" i="64"/>
  <c r="BM1165" i="64" s="1"/>
  <c r="BM1000" i="64"/>
  <c r="BM976" i="64"/>
  <c r="BM991" i="64" s="1"/>
  <c r="BM1585" i="64"/>
  <c r="BM1600" i="64" s="1"/>
  <c r="BM1128" i="64"/>
  <c r="BM1143" i="64" s="1"/>
  <c r="BM587" i="64"/>
  <c r="BM538" i="64"/>
  <c r="BM563" i="64"/>
  <c r="BM514" i="64"/>
  <c r="BM529" i="64" s="1"/>
  <c r="BM863" i="64"/>
  <c r="BM878" i="64" s="1"/>
  <c r="BM887" i="64"/>
  <c r="BM900" i="64" s="1"/>
  <c r="BE1554" i="64"/>
  <c r="BE2360" i="64"/>
  <c r="BE2377" i="64" s="1"/>
  <c r="BE2334" i="64"/>
  <c r="BE2351" i="64" s="1"/>
  <c r="BE2309" i="64"/>
  <c r="BE2326" i="64" s="1"/>
  <c r="BE2283" i="64"/>
  <c r="BE2300" i="64" s="1"/>
  <c r="BE1499" i="64"/>
  <c r="BE1522" i="64" s="1"/>
  <c r="BE1477" i="64"/>
  <c r="BE1490" i="64" s="1"/>
  <c r="BE1683" i="64"/>
  <c r="BE1696" i="64" s="1"/>
  <c r="BE2412" i="64"/>
  <c r="BE2426" i="64" s="1"/>
  <c r="BE1531" i="64"/>
  <c r="BE1545" i="64" s="1"/>
  <c r="BE1432" i="64"/>
  <c r="BE1388" i="64"/>
  <c r="BE1423" i="64" s="1"/>
  <c r="BE1770" i="64"/>
  <c r="BE1797" i="64" s="1"/>
  <c r="BE1352" i="64"/>
  <c r="BE1379" i="64" s="1"/>
  <c r="BE1838" i="64"/>
  <c r="BE1861" i="64" s="1"/>
  <c r="BE1806" i="64"/>
  <c r="BE1829" i="64" s="1"/>
  <c r="BE1904" i="64"/>
  <c r="BE1929" i="64" s="1"/>
  <c r="BE1246" i="64"/>
  <c r="BE1273" i="64" s="1"/>
  <c r="BE1316" i="64"/>
  <c r="BE1343" i="64" s="1"/>
  <c r="BE1281" i="64"/>
  <c r="BE1308" i="64" s="1"/>
  <c r="BE1152" i="64"/>
  <c r="BE1165" i="64" s="1"/>
  <c r="BE1870" i="64"/>
  <c r="BE1895" i="64" s="1"/>
  <c r="BE1000" i="64"/>
  <c r="BE1222" i="64"/>
  <c r="BE1237" i="64" s="1"/>
  <c r="BE1128" i="64"/>
  <c r="BE1143" i="64" s="1"/>
  <c r="BE976" i="64"/>
  <c r="BE991" i="64" s="1"/>
  <c r="BE1585" i="64"/>
  <c r="BE1600" i="64" s="1"/>
  <c r="BE587" i="64"/>
  <c r="BE863" i="64"/>
  <c r="BE878" i="64" s="1"/>
  <c r="BE887" i="64"/>
  <c r="BE900" i="64" s="1"/>
  <c r="BE538" i="64"/>
  <c r="BE563" i="64"/>
  <c r="BE514" i="64"/>
  <c r="BE529" i="64" s="1"/>
  <c r="AW1554" i="64"/>
  <c r="AW2360" i="64"/>
  <c r="AW2377" i="64" s="1"/>
  <c r="AW2334" i="64"/>
  <c r="AW2351" i="64" s="1"/>
  <c r="AW2283" i="64"/>
  <c r="AW2300" i="64" s="1"/>
  <c r="AW2309" i="64"/>
  <c r="AW2326" i="64" s="1"/>
  <c r="AW1531" i="64"/>
  <c r="AW1545" i="64" s="1"/>
  <c r="AW1499" i="64"/>
  <c r="AW1522" i="64" s="1"/>
  <c r="AW2412" i="64"/>
  <c r="AW2426" i="64" s="1"/>
  <c r="AW1477" i="64"/>
  <c r="AW1490" i="64" s="1"/>
  <c r="AW1432" i="64"/>
  <c r="AW1770" i="64"/>
  <c r="AW1797" i="64" s="1"/>
  <c r="AW1683" i="64"/>
  <c r="AW1696" i="64" s="1"/>
  <c r="AW1838" i="64"/>
  <c r="AW1861" i="64" s="1"/>
  <c r="AW1806" i="64"/>
  <c r="AW1829" i="64" s="1"/>
  <c r="AW1388" i="64"/>
  <c r="AW1423" i="64" s="1"/>
  <c r="AW1352" i="64"/>
  <c r="AW1379" i="64" s="1"/>
  <c r="AW1904" i="64"/>
  <c r="AW1929" i="64" s="1"/>
  <c r="AW1316" i="64"/>
  <c r="AW1343" i="64" s="1"/>
  <c r="AW1281" i="64"/>
  <c r="AW1308" i="64" s="1"/>
  <c r="AW1246" i="64"/>
  <c r="AW1273" i="64" s="1"/>
  <c r="AW1152" i="64"/>
  <c r="AW1165" i="64" s="1"/>
  <c r="AW1222" i="64"/>
  <c r="AW1237" i="64" s="1"/>
  <c r="AW1000" i="64"/>
  <c r="AW1870" i="64"/>
  <c r="AW1895" i="64" s="1"/>
  <c r="AW976" i="64"/>
  <c r="AW991" i="64" s="1"/>
  <c r="AW1585" i="64"/>
  <c r="AW1600" i="64" s="1"/>
  <c r="AW587" i="64"/>
  <c r="AW1128" i="64"/>
  <c r="AW1143" i="64" s="1"/>
  <c r="AW563" i="64"/>
  <c r="AW538" i="64"/>
  <c r="AW863" i="64"/>
  <c r="AW878" i="64" s="1"/>
  <c r="AW887" i="64"/>
  <c r="AW900" i="64" s="1"/>
  <c r="AW514" i="64"/>
  <c r="AW529" i="64" s="1"/>
  <c r="AO1554" i="64"/>
  <c r="AO2360" i="64"/>
  <c r="AO2377" i="64" s="1"/>
  <c r="AO2334" i="64"/>
  <c r="AO2351" i="64" s="1"/>
  <c r="AO2283" i="64"/>
  <c r="AO2300" i="64" s="1"/>
  <c r="AO2309" i="64"/>
  <c r="AO2326" i="64" s="1"/>
  <c r="AO1499" i="64"/>
  <c r="AO1522" i="64" s="1"/>
  <c r="AO1531" i="64"/>
  <c r="AO1545" i="64" s="1"/>
  <c r="AO1477" i="64"/>
  <c r="AO1490" i="64" s="1"/>
  <c r="AO1683" i="64"/>
  <c r="AO1696" i="64" s="1"/>
  <c r="AO2412" i="64"/>
  <c r="AO2426" i="64" s="1"/>
  <c r="AO1432" i="64"/>
  <c r="AO1770" i="64"/>
  <c r="AO1797" i="64" s="1"/>
  <c r="AO1388" i="64"/>
  <c r="AO1423" i="64" s="1"/>
  <c r="AO1352" i="64"/>
  <c r="AO1379" i="64" s="1"/>
  <c r="AO1316" i="64"/>
  <c r="AO1343" i="64" s="1"/>
  <c r="AO1281" i="64"/>
  <c r="AO1308" i="64" s="1"/>
  <c r="AO1904" i="64"/>
  <c r="AO1929" i="64" s="1"/>
  <c r="AO1838" i="64"/>
  <c r="AO1861" i="64" s="1"/>
  <c r="AO1806" i="64"/>
  <c r="AO1829" i="64" s="1"/>
  <c r="AO1246" i="64"/>
  <c r="AO1273" i="64" s="1"/>
  <c r="AO1222" i="64"/>
  <c r="AO1237" i="64" s="1"/>
  <c r="AO1000" i="64"/>
  <c r="AO976" i="64"/>
  <c r="AO991" i="64" s="1"/>
  <c r="AO1128" i="64"/>
  <c r="AO1143" i="64" s="1"/>
  <c r="AO1585" i="64"/>
  <c r="AO1600" i="64" s="1"/>
  <c r="AO1870" i="64"/>
  <c r="AO1895" i="64" s="1"/>
  <c r="AO587" i="64"/>
  <c r="AO1152" i="64"/>
  <c r="AO1165" i="64" s="1"/>
  <c r="AO538" i="64"/>
  <c r="AO514" i="64"/>
  <c r="AO529" i="64" s="1"/>
  <c r="AO863" i="64"/>
  <c r="AO878" i="64" s="1"/>
  <c r="AO563" i="64"/>
  <c r="AG1554" i="64"/>
  <c r="AG2360" i="64"/>
  <c r="AG2377" i="64" s="1"/>
  <c r="AG2334" i="64"/>
  <c r="AG2351" i="64" s="1"/>
  <c r="AG2283" i="64"/>
  <c r="AG2300" i="64" s="1"/>
  <c r="AG1531" i="64"/>
  <c r="AG1545" i="64" s="1"/>
  <c r="AG1499" i="64"/>
  <c r="AG1522" i="64" s="1"/>
  <c r="AG2309" i="64"/>
  <c r="AG2326" i="64" s="1"/>
  <c r="AG1477" i="64"/>
  <c r="AG1490" i="64" s="1"/>
  <c r="AG1683" i="64"/>
  <c r="AG1696" i="64" s="1"/>
  <c r="AG2412" i="64"/>
  <c r="AG2426" i="64" s="1"/>
  <c r="AG1432" i="64"/>
  <c r="AG1770" i="64"/>
  <c r="AG1797" i="64" s="1"/>
  <c r="AG1838" i="64"/>
  <c r="AG1861" i="64" s="1"/>
  <c r="AG1806" i="64"/>
  <c r="AG1829" i="64" s="1"/>
  <c r="AG1352" i="64"/>
  <c r="AG1379" i="64" s="1"/>
  <c r="AG1388" i="64"/>
  <c r="AG1423" i="64" s="1"/>
  <c r="AG1904" i="64"/>
  <c r="AG1929" i="64" s="1"/>
  <c r="AG1246" i="64"/>
  <c r="AG1273" i="64" s="1"/>
  <c r="AG1316" i="64"/>
  <c r="AG1343" i="64" s="1"/>
  <c r="AG1281" i="64"/>
  <c r="AG1308" i="64" s="1"/>
  <c r="AG1870" i="64"/>
  <c r="AG1895" i="64" s="1"/>
  <c r="AG1222" i="64"/>
  <c r="AG1237" i="64" s="1"/>
  <c r="AG1152" i="64"/>
  <c r="AG1165" i="64" s="1"/>
  <c r="AG1000" i="64"/>
  <c r="AG1128" i="64"/>
  <c r="AG1143" i="64" s="1"/>
  <c r="AG976" i="64"/>
  <c r="AG991" i="64" s="1"/>
  <c r="AG1585" i="64"/>
  <c r="AG1600" i="64" s="1"/>
  <c r="AG587" i="64"/>
  <c r="AG863" i="64"/>
  <c r="AG878" i="64" s="1"/>
  <c r="AG538" i="64"/>
  <c r="AG887" i="64"/>
  <c r="AG900" i="64" s="1"/>
  <c r="AG563" i="64"/>
  <c r="AG514" i="64"/>
  <c r="AG529" i="64" s="1"/>
  <c r="Y1554" i="64"/>
  <c r="Y2360" i="64"/>
  <c r="Y2377" i="64" s="1"/>
  <c r="Y2334" i="64"/>
  <c r="Y2351" i="64" s="1"/>
  <c r="Y2309" i="64"/>
  <c r="Y2326" i="64" s="1"/>
  <c r="Y2283" i="64"/>
  <c r="Y2300" i="64" s="1"/>
  <c r="Y1531" i="64"/>
  <c r="Y1545" i="64" s="1"/>
  <c r="Y1499" i="64"/>
  <c r="Y1522" i="64" s="1"/>
  <c r="Y2412" i="64"/>
  <c r="Y2426" i="64" s="1"/>
  <c r="Y1477" i="64"/>
  <c r="Y1490" i="64" s="1"/>
  <c r="Y1683" i="64"/>
  <c r="Y1696" i="64" s="1"/>
  <c r="Y1432" i="64"/>
  <c r="Y1770" i="64"/>
  <c r="Y1797" i="64" s="1"/>
  <c r="Y1388" i="64"/>
  <c r="Y1423" i="64" s="1"/>
  <c r="Y1838" i="64"/>
  <c r="Y1861" i="64" s="1"/>
  <c r="Y1806" i="64"/>
  <c r="Y1829" i="64" s="1"/>
  <c r="Y1352" i="64"/>
  <c r="Y1379" i="64" s="1"/>
  <c r="Y1316" i="64"/>
  <c r="Y1343" i="64" s="1"/>
  <c r="Y1904" i="64"/>
  <c r="Y1929" i="64" s="1"/>
  <c r="Y1281" i="64"/>
  <c r="Y1308" i="64" s="1"/>
  <c r="Y1246" i="64"/>
  <c r="Y1273" i="64" s="1"/>
  <c r="Y1870" i="64"/>
  <c r="Y1895" i="64" s="1"/>
  <c r="Y1152" i="64"/>
  <c r="Y1165" i="64" s="1"/>
  <c r="Y1000" i="64"/>
  <c r="Y976" i="64"/>
  <c r="Y991" i="64" s="1"/>
  <c r="Y1222" i="64"/>
  <c r="Y1237" i="64" s="1"/>
  <c r="Y1585" i="64"/>
  <c r="Y1600" i="64" s="1"/>
  <c r="Y587" i="64"/>
  <c r="Y1128" i="64"/>
  <c r="Y1143" i="64" s="1"/>
  <c r="Y538" i="64"/>
  <c r="Y563" i="64"/>
  <c r="Y863" i="64"/>
  <c r="Y878" i="64" s="1"/>
  <c r="Y514" i="64"/>
  <c r="Y529" i="64" s="1"/>
  <c r="Y887" i="64"/>
  <c r="Y900" i="64" s="1"/>
  <c r="CK1559" i="64"/>
  <c r="CK2365" i="64"/>
  <c r="CK2339" i="64"/>
  <c r="CK2288" i="64"/>
  <c r="CK2305" i="64" s="1"/>
  <c r="CK1504" i="64"/>
  <c r="CK2314" i="64"/>
  <c r="CK1536" i="64"/>
  <c r="CK1550" i="64" s="1"/>
  <c r="CK2417" i="64"/>
  <c r="CK2431" i="64" s="1"/>
  <c r="CK1482" i="64"/>
  <c r="CK1495" i="64" s="1"/>
  <c r="CK1843" i="64"/>
  <c r="CK1866" i="64" s="1"/>
  <c r="CK1688" i="64"/>
  <c r="CK1701" i="64" s="1"/>
  <c r="CK1437" i="64"/>
  <c r="CK1472" i="64" s="1"/>
  <c r="CK1393" i="64"/>
  <c r="CK1428" i="64" s="1"/>
  <c r="CK1357" i="64"/>
  <c r="CK1384" i="64" s="1"/>
  <c r="CK1321" i="64"/>
  <c r="CK1348" i="64" s="1"/>
  <c r="CK1811" i="64"/>
  <c r="CK1834" i="64" s="1"/>
  <c r="CK1909" i="64"/>
  <c r="CK1934" i="64" s="1"/>
  <c r="CK1775" i="64"/>
  <c r="CK1802" i="64" s="1"/>
  <c r="CK1286" i="64"/>
  <c r="CK1313" i="64" s="1"/>
  <c r="CK1251" i="64"/>
  <c r="CK1278" i="64" s="1"/>
  <c r="CK1227" i="64"/>
  <c r="CK1875" i="64"/>
  <c r="CK1900" i="64" s="1"/>
  <c r="CK1157" i="64"/>
  <c r="CK1170" i="64" s="1"/>
  <c r="CK1133" i="64"/>
  <c r="CK868" i="64"/>
  <c r="CK981" i="64"/>
  <c r="CK996" i="64" s="1"/>
  <c r="CK1005" i="64"/>
  <c r="CK592" i="64"/>
  <c r="CK605" i="64" s="1"/>
  <c r="CK568" i="64"/>
  <c r="CK892" i="64"/>
  <c r="CK905" i="64" s="1"/>
  <c r="CK1590" i="64"/>
  <c r="CK1605" i="64" s="1"/>
  <c r="CK1614" i="64"/>
  <c r="CK543" i="64"/>
  <c r="CK519" i="64"/>
  <c r="CK491" i="64"/>
  <c r="CC1559" i="64"/>
  <c r="CC2365" i="64"/>
  <c r="CC2339" i="64"/>
  <c r="CC2314" i="64"/>
  <c r="CC1536" i="64"/>
  <c r="CC1550" i="64" s="1"/>
  <c r="CC1504" i="64"/>
  <c r="CC2288" i="64"/>
  <c r="CC2305" i="64" s="1"/>
  <c r="CC2417" i="64"/>
  <c r="CC2431" i="64" s="1"/>
  <c r="CC1482" i="64"/>
  <c r="CC1495" i="64" s="1"/>
  <c r="CC1688" i="64"/>
  <c r="CC1701" i="64" s="1"/>
  <c r="CC1843" i="64"/>
  <c r="CC1866" i="64" s="1"/>
  <c r="CC1437" i="64"/>
  <c r="CC1472" i="64" s="1"/>
  <c r="CC1393" i="64"/>
  <c r="CC1428" i="64" s="1"/>
  <c r="CC1357" i="64"/>
  <c r="CC1384" i="64" s="1"/>
  <c r="CC1811" i="64"/>
  <c r="CC1834" i="64" s="1"/>
  <c r="CC1775" i="64"/>
  <c r="CC1802" i="64" s="1"/>
  <c r="CC1321" i="64"/>
  <c r="CC1348" i="64" s="1"/>
  <c r="CC1909" i="64"/>
  <c r="CC1934" i="64" s="1"/>
  <c r="CC1251" i="64"/>
  <c r="CC1278" i="64" s="1"/>
  <c r="CC1227" i="64"/>
  <c r="CC1875" i="64"/>
  <c r="CC1900" i="64" s="1"/>
  <c r="CC1133" i="64"/>
  <c r="CC1286" i="64"/>
  <c r="CC1313" i="64" s="1"/>
  <c r="CC1157" i="64"/>
  <c r="CC1170" i="64" s="1"/>
  <c r="CC1005" i="64"/>
  <c r="CC981" i="64"/>
  <c r="CC996" i="64" s="1"/>
  <c r="CC868" i="64"/>
  <c r="CC592" i="64"/>
  <c r="CC605" i="64" s="1"/>
  <c r="CC568" i="64"/>
  <c r="CC892" i="64"/>
  <c r="CC905" i="64" s="1"/>
  <c r="CC543" i="64"/>
  <c r="CC1614" i="64"/>
  <c r="CC519" i="64"/>
  <c r="CC1590" i="64"/>
  <c r="CC1605" i="64" s="1"/>
  <c r="CC491" i="64"/>
  <c r="BU1559" i="64"/>
  <c r="BU2365" i="64"/>
  <c r="BU2339" i="64"/>
  <c r="BU2314" i="64"/>
  <c r="BU1504" i="64"/>
  <c r="BU2288" i="64"/>
  <c r="BU2305" i="64" s="1"/>
  <c r="BU2417" i="64"/>
  <c r="BU2431" i="64" s="1"/>
  <c r="BU1482" i="64"/>
  <c r="BU1495" i="64" s="1"/>
  <c r="BU1688" i="64"/>
  <c r="BU1701" i="64" s="1"/>
  <c r="BU1843" i="64"/>
  <c r="BU1866" i="64" s="1"/>
  <c r="BU1536" i="64"/>
  <c r="BU1550" i="64" s="1"/>
  <c r="BU1437" i="64"/>
  <c r="BU1472" i="64" s="1"/>
  <c r="BU1393" i="64"/>
  <c r="BU1428" i="64" s="1"/>
  <c r="BU1811" i="64"/>
  <c r="BU1834" i="64" s="1"/>
  <c r="BU1775" i="64"/>
  <c r="BU1802" i="64" s="1"/>
  <c r="BU1321" i="64"/>
  <c r="BU1348" i="64" s="1"/>
  <c r="BU1909" i="64"/>
  <c r="BU1934" i="64" s="1"/>
  <c r="BU1251" i="64"/>
  <c r="BU1278" i="64" s="1"/>
  <c r="BU1286" i="64"/>
  <c r="BU1313" i="64" s="1"/>
  <c r="BU1227" i="64"/>
  <c r="BU1357" i="64"/>
  <c r="BU1384" i="64" s="1"/>
  <c r="BU1875" i="64"/>
  <c r="BU1900" i="64" s="1"/>
  <c r="BU1133" i="64"/>
  <c r="BU1157" i="64"/>
  <c r="BU1170" i="64" s="1"/>
  <c r="BU868" i="64"/>
  <c r="BU592" i="64"/>
  <c r="BU605" i="64" s="1"/>
  <c r="BU1005" i="64"/>
  <c r="BU568" i="64"/>
  <c r="BU981" i="64"/>
  <c r="BU996" i="64" s="1"/>
  <c r="BU892" i="64"/>
  <c r="BU905" i="64" s="1"/>
  <c r="BU1590" i="64"/>
  <c r="BU1605" i="64" s="1"/>
  <c r="BU1614" i="64"/>
  <c r="BU519" i="64"/>
  <c r="BU491" i="64"/>
  <c r="BM1559" i="64"/>
  <c r="BM2365" i="64"/>
  <c r="BM2339" i="64"/>
  <c r="BM2314" i="64"/>
  <c r="BM1536" i="64"/>
  <c r="BM1550" i="64" s="1"/>
  <c r="BM1504" i="64"/>
  <c r="BM2417" i="64"/>
  <c r="BM2431" i="64" s="1"/>
  <c r="BM1482" i="64"/>
  <c r="BM1495" i="64" s="1"/>
  <c r="BM2288" i="64"/>
  <c r="BM2305" i="64" s="1"/>
  <c r="BM1843" i="64"/>
  <c r="BM1866" i="64" s="1"/>
  <c r="BM1688" i="64"/>
  <c r="BM1701" i="64" s="1"/>
  <c r="BM1437" i="64"/>
  <c r="BM1472" i="64" s="1"/>
  <c r="BM1393" i="64"/>
  <c r="BM1428" i="64" s="1"/>
  <c r="BM1357" i="64"/>
  <c r="BM1384" i="64" s="1"/>
  <c r="BM1321" i="64"/>
  <c r="BM1348" i="64" s="1"/>
  <c r="BM1286" i="64"/>
  <c r="BM1313" i="64" s="1"/>
  <c r="BM1909" i="64"/>
  <c r="BM1934" i="64" s="1"/>
  <c r="BM1251" i="64"/>
  <c r="BM1278" i="64" s="1"/>
  <c r="BM1811" i="64"/>
  <c r="BM1834" i="64" s="1"/>
  <c r="BM1227" i="64"/>
  <c r="BM1775" i="64"/>
  <c r="BM1802" i="64" s="1"/>
  <c r="BM1875" i="64"/>
  <c r="BM1900" i="64" s="1"/>
  <c r="BM1133" i="64"/>
  <c r="BM1157" i="64"/>
  <c r="BM1170" i="64" s="1"/>
  <c r="BM868" i="64"/>
  <c r="BM1005" i="64"/>
  <c r="BM592" i="64"/>
  <c r="BM605" i="64" s="1"/>
  <c r="BM981" i="64"/>
  <c r="BM996" i="64" s="1"/>
  <c r="BM568" i="64"/>
  <c r="BM892" i="64"/>
  <c r="BM905" i="64" s="1"/>
  <c r="BM1614" i="64"/>
  <c r="BM519" i="64"/>
  <c r="BM1590" i="64"/>
  <c r="BM1605" i="64" s="1"/>
  <c r="BM543" i="64"/>
  <c r="BM491" i="64"/>
  <c r="BE1559" i="64"/>
  <c r="BE2365" i="64"/>
  <c r="BE2339" i="64"/>
  <c r="BE2288" i="64"/>
  <c r="BE2305" i="64" s="1"/>
  <c r="BE1536" i="64"/>
  <c r="BE1550" i="64" s="1"/>
  <c r="BE2417" i="64"/>
  <c r="BE2431" i="64" s="1"/>
  <c r="BE2314" i="64"/>
  <c r="BE1504" i="64"/>
  <c r="BE1482" i="64"/>
  <c r="BE1495" i="64" s="1"/>
  <c r="BE1688" i="64"/>
  <c r="BE1701" i="64" s="1"/>
  <c r="BE1843" i="64"/>
  <c r="BE1866" i="64" s="1"/>
  <c r="BE1437" i="64"/>
  <c r="BE1472" i="64" s="1"/>
  <c r="BE1393" i="64"/>
  <c r="BE1428" i="64" s="1"/>
  <c r="BE1357" i="64"/>
  <c r="BE1384" i="64" s="1"/>
  <c r="BE1811" i="64"/>
  <c r="BE1834" i="64" s="1"/>
  <c r="BE1775" i="64"/>
  <c r="BE1802" i="64" s="1"/>
  <c r="BE1321" i="64"/>
  <c r="BE1348" i="64" s="1"/>
  <c r="BE1909" i="64"/>
  <c r="BE1934" i="64" s="1"/>
  <c r="BE1251" i="64"/>
  <c r="BE1278" i="64" s="1"/>
  <c r="BE1227" i="64"/>
  <c r="BE1286" i="64"/>
  <c r="BE1313" i="64" s="1"/>
  <c r="BE1875" i="64"/>
  <c r="BE1900" i="64" s="1"/>
  <c r="BE1157" i="64"/>
  <c r="BE1170" i="64" s="1"/>
  <c r="BE1133" i="64"/>
  <c r="BE868" i="64"/>
  <c r="BE981" i="64"/>
  <c r="BE996" i="64" s="1"/>
  <c r="BE592" i="64"/>
  <c r="BE605" i="64" s="1"/>
  <c r="BE568" i="64"/>
  <c r="BE892" i="64"/>
  <c r="BE905" i="64" s="1"/>
  <c r="BE1590" i="64"/>
  <c r="BE1605" i="64" s="1"/>
  <c r="BE1614" i="64"/>
  <c r="BE543" i="64"/>
  <c r="BE519" i="64"/>
  <c r="BE491" i="64"/>
  <c r="AW1559" i="64"/>
  <c r="AW2365" i="64"/>
  <c r="AW2339" i="64"/>
  <c r="AW2288" i="64"/>
  <c r="AW2305" i="64" s="1"/>
  <c r="AW1536" i="64"/>
  <c r="AW1550" i="64" s="1"/>
  <c r="AW1504" i="64"/>
  <c r="AW2417" i="64"/>
  <c r="AW2431" i="64" s="1"/>
  <c r="AW2314" i="64"/>
  <c r="AW1482" i="64"/>
  <c r="AW1495" i="64" s="1"/>
  <c r="AW1843" i="64"/>
  <c r="AW1866" i="64" s="1"/>
  <c r="AW1437" i="64"/>
  <c r="AW1472" i="64" s="1"/>
  <c r="AW1688" i="64"/>
  <c r="AW1701" i="64" s="1"/>
  <c r="AW1811" i="64"/>
  <c r="AW1834" i="64" s="1"/>
  <c r="AW1775" i="64"/>
  <c r="AW1802" i="64" s="1"/>
  <c r="AW1321" i="64"/>
  <c r="AW1348" i="64" s="1"/>
  <c r="AW1393" i="64"/>
  <c r="AW1428" i="64" s="1"/>
  <c r="AW1357" i="64"/>
  <c r="AW1384" i="64" s="1"/>
  <c r="AW1909" i="64"/>
  <c r="AW1934" i="64" s="1"/>
  <c r="AW1286" i="64"/>
  <c r="AW1313" i="64" s="1"/>
  <c r="AW1251" i="64"/>
  <c r="AW1278" i="64" s="1"/>
  <c r="AW1227" i="64"/>
  <c r="AW1875" i="64"/>
  <c r="AW1900" i="64" s="1"/>
  <c r="AW1133" i="64"/>
  <c r="AW1157" i="64"/>
  <c r="AW1170" i="64" s="1"/>
  <c r="AW981" i="64"/>
  <c r="AW996" i="64" s="1"/>
  <c r="AW868" i="64"/>
  <c r="AW592" i="64"/>
  <c r="AW605" i="64" s="1"/>
  <c r="AW1005" i="64"/>
  <c r="AW568" i="64"/>
  <c r="AW892" i="64"/>
  <c r="AW905" i="64" s="1"/>
  <c r="AW543" i="64"/>
  <c r="AW1614" i="64"/>
  <c r="AW519" i="64"/>
  <c r="AW1590" i="64"/>
  <c r="AW1605" i="64" s="1"/>
  <c r="AW491" i="64"/>
  <c r="AO1559" i="64"/>
  <c r="AO2365" i="64"/>
  <c r="AO2339" i="64"/>
  <c r="AO2314" i="64"/>
  <c r="AO1536" i="64"/>
  <c r="AO1550" i="64" s="1"/>
  <c r="AO1504" i="64"/>
  <c r="AO2417" i="64"/>
  <c r="AO2431" i="64" s="1"/>
  <c r="AO2288" i="64"/>
  <c r="AO2305" i="64" s="1"/>
  <c r="AO1482" i="64"/>
  <c r="AO1495" i="64" s="1"/>
  <c r="AO1688" i="64"/>
  <c r="AO1701" i="64" s="1"/>
  <c r="AO1843" i="64"/>
  <c r="AO1866" i="64" s="1"/>
  <c r="AO1437" i="64"/>
  <c r="AO1472" i="64" s="1"/>
  <c r="AO1393" i="64"/>
  <c r="AO1428" i="64" s="1"/>
  <c r="AO1357" i="64"/>
  <c r="AO1384" i="64" s="1"/>
  <c r="AO1811" i="64"/>
  <c r="AO1834" i="64" s="1"/>
  <c r="AO1775" i="64"/>
  <c r="AO1802" i="64" s="1"/>
  <c r="AO1321" i="64"/>
  <c r="AO1348" i="64" s="1"/>
  <c r="AO1286" i="64"/>
  <c r="AO1313" i="64" s="1"/>
  <c r="AO1909" i="64"/>
  <c r="AO1934" i="64" s="1"/>
  <c r="AO1251" i="64"/>
  <c r="AO1278" i="64" s="1"/>
  <c r="AO1227" i="64"/>
  <c r="AO1875" i="64"/>
  <c r="AO1900" i="64" s="1"/>
  <c r="AO1133" i="64"/>
  <c r="AO1157" i="64"/>
  <c r="AO1170" i="64" s="1"/>
  <c r="AO1005" i="64"/>
  <c r="AO868" i="64"/>
  <c r="AO592" i="64"/>
  <c r="AO605" i="64" s="1"/>
  <c r="AO568" i="64"/>
  <c r="AO981" i="64"/>
  <c r="AO996" i="64" s="1"/>
  <c r="AO892" i="64"/>
  <c r="AO905" i="64" s="1"/>
  <c r="AO1590" i="64"/>
  <c r="AO1605" i="64" s="1"/>
  <c r="AO543" i="64"/>
  <c r="AO1614" i="64"/>
  <c r="AO519" i="64"/>
  <c r="AO491" i="64"/>
  <c r="AG1559" i="64"/>
  <c r="AG2365" i="64"/>
  <c r="AG2339" i="64"/>
  <c r="AG2314" i="64"/>
  <c r="AG2288" i="64"/>
  <c r="AG2305" i="64" s="1"/>
  <c r="AG1536" i="64"/>
  <c r="AG1550" i="64" s="1"/>
  <c r="AG1504" i="64"/>
  <c r="AG2417" i="64"/>
  <c r="AG2431" i="64" s="1"/>
  <c r="AG1482" i="64"/>
  <c r="AG1495" i="64" s="1"/>
  <c r="AG1688" i="64"/>
  <c r="AG1701" i="64" s="1"/>
  <c r="AG1843" i="64"/>
  <c r="AG1866" i="64" s="1"/>
  <c r="AG1437" i="64"/>
  <c r="AG1472" i="64" s="1"/>
  <c r="AG1393" i="64"/>
  <c r="AG1428" i="64" s="1"/>
  <c r="AG1357" i="64"/>
  <c r="AG1384" i="64" s="1"/>
  <c r="AG1811" i="64"/>
  <c r="AG1834" i="64" s="1"/>
  <c r="AG1775" i="64"/>
  <c r="AG1802" i="64" s="1"/>
  <c r="AG1321" i="64"/>
  <c r="AG1348" i="64" s="1"/>
  <c r="AG1909" i="64"/>
  <c r="AG1934" i="64" s="1"/>
  <c r="AG1251" i="64"/>
  <c r="AG1278" i="64" s="1"/>
  <c r="AG1227" i="64"/>
  <c r="AG1286" i="64"/>
  <c r="AG1313" i="64" s="1"/>
  <c r="AG1875" i="64"/>
  <c r="AG1900" i="64" s="1"/>
  <c r="AG1133" i="64"/>
  <c r="AG1157" i="64"/>
  <c r="AG1170" i="64" s="1"/>
  <c r="AG868" i="64"/>
  <c r="AG592" i="64"/>
  <c r="AG605" i="64" s="1"/>
  <c r="AG981" i="64"/>
  <c r="AG996" i="64" s="1"/>
  <c r="AG568" i="64"/>
  <c r="AG1005" i="64"/>
  <c r="AG892" i="64"/>
  <c r="AG905" i="64" s="1"/>
  <c r="AG543" i="64"/>
  <c r="AG1614" i="64"/>
  <c r="AG519" i="64"/>
  <c r="AG1590" i="64"/>
  <c r="AG1605" i="64" s="1"/>
  <c r="AG491" i="64"/>
  <c r="Y1559" i="64"/>
  <c r="Y2365" i="64"/>
  <c r="Y2339" i="64"/>
  <c r="Y2314" i="64"/>
  <c r="Y2288" i="64"/>
  <c r="Y2305" i="64" s="1"/>
  <c r="Y1504" i="64"/>
  <c r="Y1536" i="64"/>
  <c r="Y1550" i="64" s="1"/>
  <c r="Y2417" i="64"/>
  <c r="Y2431" i="64" s="1"/>
  <c r="Y1482" i="64"/>
  <c r="Y1495" i="64" s="1"/>
  <c r="Y1843" i="64"/>
  <c r="Y1866" i="64" s="1"/>
  <c r="Y1688" i="64"/>
  <c r="Y1701" i="64" s="1"/>
  <c r="Y1437" i="64"/>
  <c r="Y1472" i="64" s="1"/>
  <c r="Y1393" i="64"/>
  <c r="Y1428" i="64" s="1"/>
  <c r="Y1357" i="64"/>
  <c r="Y1384" i="64" s="1"/>
  <c r="Y1321" i="64"/>
  <c r="Y1348" i="64" s="1"/>
  <c r="Y1909" i="64"/>
  <c r="Y1934" i="64" s="1"/>
  <c r="Y1286" i="64"/>
  <c r="Y1313" i="64" s="1"/>
  <c r="Y1811" i="64"/>
  <c r="Y1834" i="64" s="1"/>
  <c r="Y1251" i="64"/>
  <c r="Y1278" i="64" s="1"/>
  <c r="Y1775" i="64"/>
  <c r="Y1802" i="64" s="1"/>
  <c r="Y1227" i="64"/>
  <c r="Y1875" i="64"/>
  <c r="Y1900" i="64" s="1"/>
  <c r="Y1157" i="64"/>
  <c r="Y1170" i="64" s="1"/>
  <c r="Y1133" i="64"/>
  <c r="Y868" i="64"/>
  <c r="Y981" i="64"/>
  <c r="Y996" i="64" s="1"/>
  <c r="Y1005" i="64"/>
  <c r="Y592" i="64"/>
  <c r="Y605" i="64" s="1"/>
  <c r="Y568" i="64"/>
  <c r="Y892" i="64"/>
  <c r="Y905" i="64" s="1"/>
  <c r="Y1590" i="64"/>
  <c r="Y1605" i="64" s="1"/>
  <c r="Y543" i="64"/>
  <c r="Y1614" i="64"/>
  <c r="Y519" i="64"/>
  <c r="Y491" i="64"/>
  <c r="CL1558" i="64"/>
  <c r="CL2364" i="64"/>
  <c r="CL2338" i="64"/>
  <c r="CL2313" i="64"/>
  <c r="CL2287" i="64"/>
  <c r="CL1535" i="64"/>
  <c r="CL1503" i="64"/>
  <c r="CL1481" i="64"/>
  <c r="CL1687" i="64"/>
  <c r="CL2416" i="64"/>
  <c r="CL1842" i="64"/>
  <c r="CL1392" i="64"/>
  <c r="CL1356" i="64"/>
  <c r="CL1436" i="64"/>
  <c r="CL1810" i="64"/>
  <c r="CL1774" i="64"/>
  <c r="CL1320" i="64"/>
  <c r="CL1908" i="64"/>
  <c r="CL1250" i="64"/>
  <c r="CL1226" i="64"/>
  <c r="CL1874" i="64"/>
  <c r="CL1285" i="64"/>
  <c r="CL1132" i="64"/>
  <c r="CL1147" i="64" s="1"/>
  <c r="CL1004" i="64"/>
  <c r="CL1123" i="64" s="1"/>
  <c r="CL1156" i="64"/>
  <c r="CL1589" i="64"/>
  <c r="CL591" i="64"/>
  <c r="CL604" i="64" s="1"/>
  <c r="CL567" i="64"/>
  <c r="CL891" i="64"/>
  <c r="CL1613" i="64"/>
  <c r="CL518" i="64"/>
  <c r="CL867" i="64"/>
  <c r="CL490" i="64"/>
  <c r="CL458" i="64"/>
  <c r="CD1558" i="64"/>
  <c r="CD2364" i="64"/>
  <c r="CD2338" i="64"/>
  <c r="CD2313" i="64"/>
  <c r="CD2287" i="64"/>
  <c r="CD1535" i="64"/>
  <c r="CD1503" i="64"/>
  <c r="CD1481" i="64"/>
  <c r="CD2416" i="64"/>
  <c r="CD1842" i="64"/>
  <c r="CD1687" i="64"/>
  <c r="CD1436" i="64"/>
  <c r="CD1392" i="64"/>
  <c r="CD1356" i="64"/>
  <c r="CD1810" i="64"/>
  <c r="CD1774" i="64"/>
  <c r="CD1320" i="64"/>
  <c r="CD1908" i="64"/>
  <c r="CD1250" i="64"/>
  <c r="CD1285" i="64"/>
  <c r="CD1226" i="64"/>
  <c r="CD1874" i="64"/>
  <c r="CD1132" i="64"/>
  <c r="CD1147" i="64" s="1"/>
  <c r="CD1156" i="64"/>
  <c r="CD1004" i="64"/>
  <c r="CD1123" i="64" s="1"/>
  <c r="CD1589" i="64"/>
  <c r="CD591" i="64"/>
  <c r="CD604" i="64" s="1"/>
  <c r="CD567" i="64"/>
  <c r="CD891" i="64"/>
  <c r="CD867" i="64"/>
  <c r="CD1613" i="64"/>
  <c r="CD518" i="64"/>
  <c r="CD490" i="64"/>
  <c r="CD458" i="64"/>
  <c r="BV1558" i="64"/>
  <c r="BV2364" i="64"/>
  <c r="BV2338" i="64"/>
  <c r="BV2313" i="64"/>
  <c r="BV2287" i="64"/>
  <c r="BV1535" i="64"/>
  <c r="BV1503" i="64"/>
  <c r="BV1481" i="64"/>
  <c r="BV2416" i="64"/>
  <c r="BV1842" i="64"/>
  <c r="BV1687" i="64"/>
  <c r="BV1436" i="64"/>
  <c r="BV1356" i="64"/>
  <c r="BV1392" i="64"/>
  <c r="BV1810" i="64"/>
  <c r="BV1320" i="64"/>
  <c r="BV1774" i="64"/>
  <c r="BV1285" i="64"/>
  <c r="BV1908" i="64"/>
  <c r="BV1250" i="64"/>
  <c r="BV1226" i="64"/>
  <c r="BV1874" i="64"/>
  <c r="BV1132" i="64"/>
  <c r="BV1147" i="64" s="1"/>
  <c r="BV1156" i="64"/>
  <c r="BV1004" i="64"/>
  <c r="BV1123" i="64" s="1"/>
  <c r="BV1589" i="64"/>
  <c r="BV591" i="64"/>
  <c r="BV604" i="64" s="1"/>
  <c r="BV567" i="64"/>
  <c r="BV891" i="64"/>
  <c r="BV1613" i="64"/>
  <c r="BV518" i="64"/>
  <c r="BV867" i="64"/>
  <c r="BV490" i="64"/>
  <c r="BV458" i="64"/>
  <c r="BN1558" i="64"/>
  <c r="BN2364" i="64"/>
  <c r="BN2338" i="64"/>
  <c r="BN2313" i="64"/>
  <c r="BN2287" i="64"/>
  <c r="BN1535" i="64"/>
  <c r="BN1503" i="64"/>
  <c r="BN1481" i="64"/>
  <c r="BN1687" i="64"/>
  <c r="BN2416" i="64"/>
  <c r="BN1842" i="64"/>
  <c r="BN1436" i="64"/>
  <c r="BN1356" i="64"/>
  <c r="BN1810" i="64"/>
  <c r="BN1774" i="64"/>
  <c r="BN1320" i="64"/>
  <c r="BN1392" i="64"/>
  <c r="BN1250" i="64"/>
  <c r="BN1226" i="64"/>
  <c r="BN1285" i="64"/>
  <c r="BN1874" i="64"/>
  <c r="BN1132" i="64"/>
  <c r="BN1147" i="64" s="1"/>
  <c r="BN1004" i="64"/>
  <c r="BN1123" i="64" s="1"/>
  <c r="BN1908" i="64"/>
  <c r="BN1589" i="64"/>
  <c r="BN591" i="64"/>
  <c r="BN604" i="64" s="1"/>
  <c r="BN1156" i="64"/>
  <c r="BN567" i="64"/>
  <c r="BN891" i="64"/>
  <c r="BN1613" i="64"/>
  <c r="BN518" i="64"/>
  <c r="BN490" i="64"/>
  <c r="BN867" i="64"/>
  <c r="BN458" i="64"/>
  <c r="BF1558" i="64"/>
  <c r="BF2364" i="64"/>
  <c r="BF2338" i="64"/>
  <c r="BF2313" i="64"/>
  <c r="BF2287" i="64"/>
  <c r="BF1503" i="64"/>
  <c r="BF1535" i="64"/>
  <c r="BF1481" i="64"/>
  <c r="BF2416" i="64"/>
  <c r="BF1842" i="64"/>
  <c r="BF1687" i="64"/>
  <c r="BF1436" i="64"/>
  <c r="BF1392" i="64"/>
  <c r="BF1356" i="64"/>
  <c r="BF1810" i="64"/>
  <c r="BF1320" i="64"/>
  <c r="BF1774" i="64"/>
  <c r="BF1285" i="64"/>
  <c r="BF1250" i="64"/>
  <c r="BF1226" i="64"/>
  <c r="BF1874" i="64"/>
  <c r="BF1132" i="64"/>
  <c r="BF1147" i="64" s="1"/>
  <c r="BF1004" i="64"/>
  <c r="BF1123" i="64" s="1"/>
  <c r="BF1156" i="64"/>
  <c r="BF1589" i="64"/>
  <c r="BF1908" i="64"/>
  <c r="BF591" i="64"/>
  <c r="BF604" i="64" s="1"/>
  <c r="BF567" i="64"/>
  <c r="BF891" i="64"/>
  <c r="BF1613" i="64"/>
  <c r="BF867" i="64"/>
  <c r="BF518" i="64"/>
  <c r="BF490" i="64"/>
  <c r="BF458" i="64"/>
  <c r="AX1558" i="64"/>
  <c r="AX2364" i="64"/>
  <c r="AX2338" i="64"/>
  <c r="AX2313" i="64"/>
  <c r="AX2287" i="64"/>
  <c r="AX1535" i="64"/>
  <c r="AX1503" i="64"/>
  <c r="AX1481" i="64"/>
  <c r="AX2416" i="64"/>
  <c r="AX1687" i="64"/>
  <c r="AX1842" i="64"/>
  <c r="AX1356" i="64"/>
  <c r="AX1436" i="64"/>
  <c r="AX1810" i="64"/>
  <c r="AX1774" i="64"/>
  <c r="AX1320" i="64"/>
  <c r="AX1392" i="64"/>
  <c r="AX1250" i="64"/>
  <c r="AX1226" i="64"/>
  <c r="AX1874" i="64"/>
  <c r="AX1132" i="64"/>
  <c r="AX1147" i="64" s="1"/>
  <c r="AX1908" i="64"/>
  <c r="AX1156" i="64"/>
  <c r="AX1004" i="64"/>
  <c r="AX1123" i="64" s="1"/>
  <c r="AX1285" i="64"/>
  <c r="AX1589" i="64"/>
  <c r="AX591" i="64"/>
  <c r="AX604" i="64" s="1"/>
  <c r="AX567" i="64"/>
  <c r="AX891" i="64"/>
  <c r="AX1613" i="64"/>
  <c r="AX518" i="64"/>
  <c r="AX867" i="64"/>
  <c r="AX490" i="64"/>
  <c r="AX458" i="64"/>
  <c r="AP1558" i="64"/>
  <c r="AP2364" i="64"/>
  <c r="AP2338" i="64"/>
  <c r="AP2313" i="64"/>
  <c r="AP2287" i="64"/>
  <c r="AP1503" i="64"/>
  <c r="AP1535" i="64"/>
  <c r="AP1481" i="64"/>
  <c r="AP1687" i="64"/>
  <c r="AP2416" i="64"/>
  <c r="AP1436" i="64"/>
  <c r="AP1392" i="64"/>
  <c r="AP1842" i="64"/>
  <c r="AP1356" i="64"/>
  <c r="AP1810" i="64"/>
  <c r="AP1774" i="64"/>
  <c r="AP1320" i="64"/>
  <c r="AP1250" i="64"/>
  <c r="AP1226" i="64"/>
  <c r="AP1285" i="64"/>
  <c r="AP1874" i="64"/>
  <c r="AP1132" i="64"/>
  <c r="AP1147" i="64" s="1"/>
  <c r="AP1156" i="64"/>
  <c r="AP1004" i="64"/>
  <c r="AP1123" i="64" s="1"/>
  <c r="AP1908" i="64"/>
  <c r="AP1589" i="64"/>
  <c r="AP591" i="64"/>
  <c r="AP604" i="64" s="1"/>
  <c r="AP567" i="64"/>
  <c r="AP891" i="64"/>
  <c r="AP1613" i="64"/>
  <c r="AP518" i="64"/>
  <c r="AP490" i="64"/>
  <c r="AP458" i="64"/>
  <c r="AH1558" i="64"/>
  <c r="AH2364" i="64"/>
  <c r="AH2338" i="64"/>
  <c r="AH2313" i="64"/>
  <c r="AH2287" i="64"/>
  <c r="AH1535" i="64"/>
  <c r="AH1503" i="64"/>
  <c r="AH1481" i="64"/>
  <c r="AH2416" i="64"/>
  <c r="AH1687" i="64"/>
  <c r="AH1436" i="64"/>
  <c r="AH1392" i="64"/>
  <c r="AH1842" i="64"/>
  <c r="AH1356" i="64"/>
  <c r="AH1810" i="64"/>
  <c r="AH1320" i="64"/>
  <c r="AH1285" i="64"/>
  <c r="AH1250" i="64"/>
  <c r="AH1226" i="64"/>
  <c r="AH1774" i="64"/>
  <c r="AH1874" i="64"/>
  <c r="AH1908" i="64"/>
  <c r="AH1132" i="64"/>
  <c r="AH1147" i="64" s="1"/>
  <c r="AH1004" i="64"/>
  <c r="AH1123" i="64" s="1"/>
  <c r="AH1589" i="64"/>
  <c r="AH1156" i="64"/>
  <c r="AH591" i="64"/>
  <c r="AH604" i="64" s="1"/>
  <c r="AH567" i="64"/>
  <c r="AH891" i="64"/>
  <c r="AH1613" i="64"/>
  <c r="AH867" i="64"/>
  <c r="AH518" i="64"/>
  <c r="AH490" i="64"/>
  <c r="AH458" i="64"/>
  <c r="Z1558" i="64"/>
  <c r="Z2364" i="64"/>
  <c r="Z2338" i="64"/>
  <c r="Z2313" i="64"/>
  <c r="Z2287" i="64"/>
  <c r="Z1535" i="64"/>
  <c r="Z1481" i="64"/>
  <c r="Z1503" i="64"/>
  <c r="Z1687" i="64"/>
  <c r="Z2416" i="64"/>
  <c r="Z1392" i="64"/>
  <c r="Z1842" i="64"/>
  <c r="Z1356" i="64"/>
  <c r="Z1436" i="64"/>
  <c r="Z1810" i="64"/>
  <c r="Z1774" i="64"/>
  <c r="Z1320" i="64"/>
  <c r="Z1250" i="64"/>
  <c r="Z1226" i="64"/>
  <c r="Z1874" i="64"/>
  <c r="Z1285" i="64"/>
  <c r="Z1132" i="64"/>
  <c r="Z1147" i="64" s="1"/>
  <c r="Z1908" i="64"/>
  <c r="Z1004" i="64"/>
  <c r="Z1123" i="64" s="1"/>
  <c r="Z1156" i="64"/>
  <c r="Z1589" i="64"/>
  <c r="Z591" i="64"/>
  <c r="Z604" i="64" s="1"/>
  <c r="Z567" i="64"/>
  <c r="Z891" i="64"/>
  <c r="Z1613" i="64"/>
  <c r="Z518" i="64"/>
  <c r="Z867" i="64"/>
  <c r="Z490" i="64"/>
  <c r="Z458" i="64"/>
  <c r="CE1555" i="64"/>
  <c r="CE1577" i="64" s="1"/>
  <c r="CE2361" i="64"/>
  <c r="CE2378" i="64" s="1"/>
  <c r="CE2335" i="64"/>
  <c r="CE2352" i="64" s="1"/>
  <c r="CE2284" i="64"/>
  <c r="CE2301" i="64" s="1"/>
  <c r="CE1532" i="64"/>
  <c r="CE1546" i="64" s="1"/>
  <c r="CE2310" i="64"/>
  <c r="CE2327" i="64" s="1"/>
  <c r="CE1500" i="64"/>
  <c r="CE1523" i="64" s="1"/>
  <c r="CE1684" i="64"/>
  <c r="CE1697" i="64" s="1"/>
  <c r="CE1478" i="64"/>
  <c r="CE1491" i="64" s="1"/>
  <c r="CE2413" i="64"/>
  <c r="CE2427" i="64" s="1"/>
  <c r="CE1389" i="64"/>
  <c r="CE1424" i="64" s="1"/>
  <c r="CE1839" i="64"/>
  <c r="CE1862" i="64" s="1"/>
  <c r="CE1433" i="64"/>
  <c r="CE1468" i="64" s="1"/>
  <c r="CE1807" i="64"/>
  <c r="CE1830" i="64" s="1"/>
  <c r="CE1353" i="64"/>
  <c r="CE1380" i="64" s="1"/>
  <c r="CE1317" i="64"/>
  <c r="CE1344" i="64" s="1"/>
  <c r="CE1771" i="64"/>
  <c r="CE1798" i="64" s="1"/>
  <c r="CE1282" i="64"/>
  <c r="CE1309" i="64" s="1"/>
  <c r="CE1247" i="64"/>
  <c r="CE1274" i="64" s="1"/>
  <c r="CE1223" i="64"/>
  <c r="CE1871" i="64"/>
  <c r="CE1896" i="64" s="1"/>
  <c r="CE1129" i="64"/>
  <c r="CE1144" i="64" s="1"/>
  <c r="CE1905" i="64"/>
  <c r="CE1930" i="64" s="1"/>
  <c r="CE1153" i="64"/>
  <c r="CE1166" i="64" s="1"/>
  <c r="CE1001" i="64"/>
  <c r="CE1586" i="64"/>
  <c r="CE1601" i="64" s="1"/>
  <c r="CE588" i="64"/>
  <c r="CE601" i="64" s="1"/>
  <c r="CE564" i="64"/>
  <c r="CE888" i="64"/>
  <c r="CE901" i="64" s="1"/>
  <c r="CE515" i="64"/>
  <c r="CE864" i="64"/>
  <c r="CE879" i="64" s="1"/>
  <c r="CE487" i="64"/>
  <c r="CE455" i="64"/>
  <c r="BW1555" i="64"/>
  <c r="BW1577" i="64" s="1"/>
  <c r="BW2361" i="64"/>
  <c r="BW2378" i="64" s="1"/>
  <c r="BW2335" i="64"/>
  <c r="BW2352" i="64" s="1"/>
  <c r="BW2284" i="64"/>
  <c r="BW2301" i="64" s="1"/>
  <c r="BW2310" i="64"/>
  <c r="BW2327" i="64" s="1"/>
  <c r="BW1532" i="64"/>
  <c r="BW1546" i="64" s="1"/>
  <c r="BW1500" i="64"/>
  <c r="BW1523" i="64" s="1"/>
  <c r="BW1684" i="64"/>
  <c r="BW1697" i="64" s="1"/>
  <c r="BW1478" i="64"/>
  <c r="BW1491" i="64" s="1"/>
  <c r="BW2413" i="64"/>
  <c r="BW2427" i="64" s="1"/>
  <c r="BW1433" i="64"/>
  <c r="BW1468" i="64" s="1"/>
  <c r="BW1839" i="64"/>
  <c r="BW1862" i="64" s="1"/>
  <c r="BW1807" i="64"/>
  <c r="BW1830" i="64" s="1"/>
  <c r="BW1353" i="64"/>
  <c r="BW1380" i="64" s="1"/>
  <c r="BW1771" i="64"/>
  <c r="BW1798" i="64" s="1"/>
  <c r="BW1317" i="64"/>
  <c r="BW1344" i="64" s="1"/>
  <c r="BW1247" i="64"/>
  <c r="BW1274" i="64" s="1"/>
  <c r="BW1223" i="64"/>
  <c r="BW1389" i="64"/>
  <c r="BW1424" i="64" s="1"/>
  <c r="BW1282" i="64"/>
  <c r="BW1309" i="64" s="1"/>
  <c r="BW1871" i="64"/>
  <c r="BW1896" i="64" s="1"/>
  <c r="BW1129" i="64"/>
  <c r="BW1144" i="64" s="1"/>
  <c r="BW1001" i="64"/>
  <c r="BW1905" i="64"/>
  <c r="BW1930" i="64" s="1"/>
  <c r="BW1153" i="64"/>
  <c r="BW1166" i="64" s="1"/>
  <c r="BW1586" i="64"/>
  <c r="BW1601" i="64" s="1"/>
  <c r="BW588" i="64"/>
  <c r="BW601" i="64" s="1"/>
  <c r="BW564" i="64"/>
  <c r="BW888" i="64"/>
  <c r="BW901" i="64" s="1"/>
  <c r="BW977" i="64"/>
  <c r="BW992" i="64" s="1"/>
  <c r="BW515" i="64"/>
  <c r="BW487" i="64"/>
  <c r="BW864" i="64"/>
  <c r="BW879" i="64" s="1"/>
  <c r="BW455" i="64"/>
  <c r="BO1555" i="64"/>
  <c r="BO1577" i="64" s="1"/>
  <c r="BO2361" i="64"/>
  <c r="BO2378" i="64" s="1"/>
  <c r="BO2335" i="64"/>
  <c r="BO2352" i="64" s="1"/>
  <c r="BO2284" i="64"/>
  <c r="BO2301" i="64" s="1"/>
  <c r="BO2310" i="64"/>
  <c r="BO2327" i="64" s="1"/>
  <c r="BO1532" i="64"/>
  <c r="BO1546" i="64" s="1"/>
  <c r="BO1500" i="64"/>
  <c r="BO1523" i="64" s="1"/>
  <c r="BO1684" i="64"/>
  <c r="BO1697" i="64" s="1"/>
  <c r="BO1478" i="64"/>
  <c r="BO1491" i="64" s="1"/>
  <c r="BO1433" i="64"/>
  <c r="BO1468" i="64" s="1"/>
  <c r="BO1839" i="64"/>
  <c r="BO1862" i="64" s="1"/>
  <c r="BO1389" i="64"/>
  <c r="BO1424" i="64" s="1"/>
  <c r="BO1807" i="64"/>
  <c r="BO1830" i="64" s="1"/>
  <c r="BO1353" i="64"/>
  <c r="BO1380" i="64" s="1"/>
  <c r="BO1317" i="64"/>
  <c r="BO1344" i="64" s="1"/>
  <c r="BO2413" i="64"/>
  <c r="BO2427" i="64" s="1"/>
  <c r="BO1282" i="64"/>
  <c r="BO1309" i="64" s="1"/>
  <c r="BO1247" i="64"/>
  <c r="BO1274" i="64" s="1"/>
  <c r="BO1223" i="64"/>
  <c r="BO1771" i="64"/>
  <c r="BO1798" i="64" s="1"/>
  <c r="BO1871" i="64"/>
  <c r="BO1896" i="64" s="1"/>
  <c r="BO1129" i="64"/>
  <c r="BO1144" i="64" s="1"/>
  <c r="BO1001" i="64"/>
  <c r="BO1153" i="64"/>
  <c r="BO1166" i="64" s="1"/>
  <c r="BO1586" i="64"/>
  <c r="BO1601" i="64" s="1"/>
  <c r="BO588" i="64"/>
  <c r="BO601" i="64" s="1"/>
  <c r="BO564" i="64"/>
  <c r="BO888" i="64"/>
  <c r="BO901" i="64" s="1"/>
  <c r="BO1905" i="64"/>
  <c r="BO1930" i="64" s="1"/>
  <c r="BO977" i="64"/>
  <c r="BO992" i="64" s="1"/>
  <c r="BO864" i="64"/>
  <c r="BO879" i="64" s="1"/>
  <c r="BO515" i="64"/>
  <c r="BO487" i="64"/>
  <c r="BO455" i="64"/>
  <c r="BG1555" i="64"/>
  <c r="BG1577" i="64" s="1"/>
  <c r="BG2361" i="64"/>
  <c r="BG2378" i="64" s="1"/>
  <c r="BG2335" i="64"/>
  <c r="BG2352" i="64" s="1"/>
  <c r="BG2310" i="64"/>
  <c r="BG2327" i="64" s="1"/>
  <c r="BG2284" i="64"/>
  <c r="BG2301" i="64" s="1"/>
  <c r="BG1500" i="64"/>
  <c r="BG1523" i="64" s="1"/>
  <c r="BG1532" i="64"/>
  <c r="BG1546" i="64" s="1"/>
  <c r="BG1684" i="64"/>
  <c r="BG1697" i="64" s="1"/>
  <c r="BG1478" i="64"/>
  <c r="BG1491" i="64" s="1"/>
  <c r="BG2413" i="64"/>
  <c r="BG2427" i="64" s="1"/>
  <c r="BG1839" i="64"/>
  <c r="BG1862" i="64" s="1"/>
  <c r="BG1433" i="64"/>
  <c r="BG1468" i="64" s="1"/>
  <c r="BG1807" i="64"/>
  <c r="BG1830" i="64" s="1"/>
  <c r="BG1353" i="64"/>
  <c r="BG1380" i="64" s="1"/>
  <c r="BG1389" i="64"/>
  <c r="BG1424" i="64" s="1"/>
  <c r="BG1771" i="64"/>
  <c r="BG1798" i="64" s="1"/>
  <c r="BG1317" i="64"/>
  <c r="BG1344" i="64" s="1"/>
  <c r="BG1247" i="64"/>
  <c r="BG1274" i="64" s="1"/>
  <c r="BG1223" i="64"/>
  <c r="BG1871" i="64"/>
  <c r="BG1896" i="64" s="1"/>
  <c r="BG1129" i="64"/>
  <c r="BG1144" i="64" s="1"/>
  <c r="BG1282" i="64"/>
  <c r="BG1309" i="64" s="1"/>
  <c r="BG1905" i="64"/>
  <c r="BG1930" i="64" s="1"/>
  <c r="BG1153" i="64"/>
  <c r="BG1166" i="64" s="1"/>
  <c r="BG1586" i="64"/>
  <c r="BG1601" i="64" s="1"/>
  <c r="BG1001" i="64"/>
  <c r="BG588" i="64"/>
  <c r="BG601" i="64" s="1"/>
  <c r="BG564" i="64"/>
  <c r="BG888" i="64"/>
  <c r="BG901" i="64" s="1"/>
  <c r="BG977" i="64"/>
  <c r="BG992" i="64" s="1"/>
  <c r="BG515" i="64"/>
  <c r="BG864" i="64"/>
  <c r="BG879" i="64" s="1"/>
  <c r="BG487" i="64"/>
  <c r="BG455" i="64"/>
  <c r="AY1555" i="64"/>
  <c r="AY1577" i="64" s="1"/>
  <c r="AY2361" i="64"/>
  <c r="AY2378" i="64" s="1"/>
  <c r="AY2335" i="64"/>
  <c r="AY2352" i="64" s="1"/>
  <c r="AY2284" i="64"/>
  <c r="AY2301" i="64" s="1"/>
  <c r="AY2310" i="64"/>
  <c r="AY2327" i="64" s="1"/>
  <c r="AY1500" i="64"/>
  <c r="AY1523" i="64" s="1"/>
  <c r="AY1532" i="64"/>
  <c r="AY1546" i="64" s="1"/>
  <c r="AY1478" i="64"/>
  <c r="AY1491" i="64" s="1"/>
  <c r="AY1684" i="64"/>
  <c r="AY1697" i="64" s="1"/>
  <c r="AY1839" i="64"/>
  <c r="AY1862" i="64" s="1"/>
  <c r="AY2413" i="64"/>
  <c r="AY2427" i="64" s="1"/>
  <c r="AY1389" i="64"/>
  <c r="AY1424" i="64" s="1"/>
  <c r="AY1807" i="64"/>
  <c r="AY1830" i="64" s="1"/>
  <c r="AY1771" i="64"/>
  <c r="AY1798" i="64" s="1"/>
  <c r="AY1353" i="64"/>
  <c r="AY1380" i="64" s="1"/>
  <c r="AY1433" i="64"/>
  <c r="AY1468" i="64" s="1"/>
  <c r="AY1317" i="64"/>
  <c r="AY1344" i="64" s="1"/>
  <c r="AY1247" i="64"/>
  <c r="AY1274" i="64" s="1"/>
  <c r="AY1223" i="64"/>
  <c r="AY1282" i="64"/>
  <c r="AY1309" i="64" s="1"/>
  <c r="AY1871" i="64"/>
  <c r="AY1896" i="64" s="1"/>
  <c r="AY1129" i="64"/>
  <c r="AY1144" i="64" s="1"/>
  <c r="AY1153" i="64"/>
  <c r="AY1166" i="64" s="1"/>
  <c r="AY1905" i="64"/>
  <c r="AY1930" i="64" s="1"/>
  <c r="AY1001" i="64"/>
  <c r="AY1586" i="64"/>
  <c r="AY1601" i="64" s="1"/>
  <c r="AY564" i="64"/>
  <c r="AY888" i="64"/>
  <c r="AY901" i="64" s="1"/>
  <c r="AY515" i="64"/>
  <c r="AY977" i="64"/>
  <c r="AY992" i="64" s="1"/>
  <c r="AY588" i="64"/>
  <c r="AY601" i="64" s="1"/>
  <c r="AY487" i="64"/>
  <c r="AY455" i="64"/>
  <c r="AQ1555" i="64"/>
  <c r="AQ1577" i="64" s="1"/>
  <c r="AQ2361" i="64"/>
  <c r="AQ2378" i="64" s="1"/>
  <c r="AQ2335" i="64"/>
  <c r="AQ2352" i="64" s="1"/>
  <c r="AQ2284" i="64"/>
  <c r="AQ2301" i="64" s="1"/>
  <c r="AQ2310" i="64"/>
  <c r="AQ2327" i="64" s="1"/>
  <c r="AQ1500" i="64"/>
  <c r="AQ1523" i="64" s="1"/>
  <c r="AQ1532" i="64"/>
  <c r="AQ1546" i="64" s="1"/>
  <c r="AQ1478" i="64"/>
  <c r="AQ1491" i="64" s="1"/>
  <c r="AQ1433" i="64"/>
  <c r="AQ1468" i="64" s="1"/>
  <c r="AQ2413" i="64"/>
  <c r="AQ2427" i="64" s="1"/>
  <c r="AQ1684" i="64"/>
  <c r="AQ1697" i="64" s="1"/>
  <c r="AQ1389" i="64"/>
  <c r="AQ1424" i="64" s="1"/>
  <c r="AQ1839" i="64"/>
  <c r="AQ1862" i="64" s="1"/>
  <c r="AQ1807" i="64"/>
  <c r="AQ1830" i="64" s="1"/>
  <c r="AQ1353" i="64"/>
  <c r="AQ1380" i="64" s="1"/>
  <c r="AQ1317" i="64"/>
  <c r="AQ1344" i="64" s="1"/>
  <c r="AQ1771" i="64"/>
  <c r="AQ1798" i="64" s="1"/>
  <c r="AQ1282" i="64"/>
  <c r="AQ1309" i="64" s="1"/>
  <c r="AQ1247" i="64"/>
  <c r="AQ1274" i="64" s="1"/>
  <c r="AQ1223" i="64"/>
  <c r="AQ1871" i="64"/>
  <c r="AQ1896" i="64" s="1"/>
  <c r="AQ1905" i="64"/>
  <c r="AQ1930" i="64" s="1"/>
  <c r="AQ1129" i="64"/>
  <c r="AQ1144" i="64" s="1"/>
  <c r="AQ1586" i="64"/>
  <c r="AQ1601" i="64" s="1"/>
  <c r="AQ564" i="64"/>
  <c r="AQ888" i="64"/>
  <c r="AQ901" i="64" s="1"/>
  <c r="AQ1001" i="64"/>
  <c r="AQ864" i="64"/>
  <c r="AQ879" i="64" s="1"/>
  <c r="AQ515" i="64"/>
  <c r="AQ977" i="64"/>
  <c r="AQ992" i="64" s="1"/>
  <c r="AQ588" i="64"/>
  <c r="AQ601" i="64" s="1"/>
  <c r="AQ487" i="64"/>
  <c r="AQ455" i="64"/>
  <c r="AI1555" i="64"/>
  <c r="AI1577" i="64" s="1"/>
  <c r="AI2361" i="64"/>
  <c r="AI2378" i="64" s="1"/>
  <c r="AI2335" i="64"/>
  <c r="AI2352" i="64" s="1"/>
  <c r="AI2284" i="64"/>
  <c r="AI2301" i="64" s="1"/>
  <c r="AI2310" i="64"/>
  <c r="AI2327" i="64" s="1"/>
  <c r="AI1532" i="64"/>
  <c r="AI1546" i="64" s="1"/>
  <c r="AI1500" i="64"/>
  <c r="AI1523" i="64" s="1"/>
  <c r="AI1684" i="64"/>
  <c r="AI1697" i="64" s="1"/>
  <c r="AI1478" i="64"/>
  <c r="AI1491" i="64" s="1"/>
  <c r="AI1433" i="64"/>
  <c r="AI1468" i="64" s="1"/>
  <c r="AI2413" i="64"/>
  <c r="AI2427" i="64" s="1"/>
  <c r="AI1839" i="64"/>
  <c r="AI1862" i="64" s="1"/>
  <c r="AI1389" i="64"/>
  <c r="AI1424" i="64" s="1"/>
  <c r="AI1807" i="64"/>
  <c r="AI1830" i="64" s="1"/>
  <c r="AI1353" i="64"/>
  <c r="AI1380" i="64" s="1"/>
  <c r="AI1771" i="64"/>
  <c r="AI1798" i="64" s="1"/>
  <c r="AI1317" i="64"/>
  <c r="AI1344" i="64" s="1"/>
  <c r="AI1247" i="64"/>
  <c r="AI1274" i="64" s="1"/>
  <c r="AI1223" i="64"/>
  <c r="AI1871" i="64"/>
  <c r="AI1896" i="64" s="1"/>
  <c r="AI1282" i="64"/>
  <c r="AI1309" i="64" s="1"/>
  <c r="AI1129" i="64"/>
  <c r="AI1144" i="64" s="1"/>
  <c r="AI1905" i="64"/>
  <c r="AI1930" i="64" s="1"/>
  <c r="AI1153" i="64"/>
  <c r="AI1166" i="64" s="1"/>
  <c r="AI1586" i="64"/>
  <c r="AI1601" i="64" s="1"/>
  <c r="AI1001" i="64"/>
  <c r="AI564" i="64"/>
  <c r="AI888" i="64"/>
  <c r="AI901" i="64" s="1"/>
  <c r="AI515" i="64"/>
  <c r="AI977" i="64"/>
  <c r="AI992" i="64" s="1"/>
  <c r="AI864" i="64"/>
  <c r="AI879" i="64" s="1"/>
  <c r="AI487" i="64"/>
  <c r="AI455" i="64"/>
  <c r="AA1555" i="64"/>
  <c r="AA1577" i="64" s="1"/>
  <c r="AA2361" i="64"/>
  <c r="AA2378" i="64" s="1"/>
  <c r="AA2335" i="64"/>
  <c r="AA2352" i="64" s="1"/>
  <c r="AA2310" i="64"/>
  <c r="AA2327" i="64" s="1"/>
  <c r="AA2284" i="64"/>
  <c r="AA2301" i="64" s="1"/>
  <c r="AA1532" i="64"/>
  <c r="AA1546" i="64" s="1"/>
  <c r="AA1500" i="64"/>
  <c r="AA1523" i="64" s="1"/>
  <c r="AA1478" i="64"/>
  <c r="AA1491" i="64" s="1"/>
  <c r="AA2413" i="64"/>
  <c r="AA2427" i="64" s="1"/>
  <c r="AA1433" i="64"/>
  <c r="AA1468" i="64" s="1"/>
  <c r="AA1389" i="64"/>
  <c r="AA1424" i="64" s="1"/>
  <c r="AA1839" i="64"/>
  <c r="AA1862" i="64" s="1"/>
  <c r="AA1684" i="64"/>
  <c r="AA1697" i="64" s="1"/>
  <c r="AA1807" i="64"/>
  <c r="AA1830" i="64" s="1"/>
  <c r="AA1771" i="64"/>
  <c r="AA1798" i="64" s="1"/>
  <c r="AA1353" i="64"/>
  <c r="AA1380" i="64" s="1"/>
  <c r="AA1317" i="64"/>
  <c r="AA1344" i="64" s="1"/>
  <c r="AA1247" i="64"/>
  <c r="AA1274" i="64" s="1"/>
  <c r="AA1282" i="64"/>
  <c r="AA1309" i="64" s="1"/>
  <c r="AA1223" i="64"/>
  <c r="AA1871" i="64"/>
  <c r="AA1896" i="64" s="1"/>
  <c r="AA1905" i="64"/>
  <c r="AA1930" i="64" s="1"/>
  <c r="AA1129" i="64"/>
  <c r="AA1144" i="64" s="1"/>
  <c r="AA1153" i="64"/>
  <c r="AA1166" i="64" s="1"/>
  <c r="AA1586" i="64"/>
  <c r="AA1601" i="64" s="1"/>
  <c r="AA1001" i="64"/>
  <c r="AA564" i="64"/>
  <c r="AA888" i="64"/>
  <c r="AA901" i="64" s="1"/>
  <c r="AA864" i="64"/>
  <c r="AA879" i="64" s="1"/>
  <c r="AA588" i="64"/>
  <c r="AA601" i="64" s="1"/>
  <c r="AA515" i="64"/>
  <c r="AA487" i="64"/>
  <c r="AA977" i="64"/>
  <c r="AA992" i="64" s="1"/>
  <c r="AA455" i="64"/>
  <c r="S1555" i="64"/>
  <c r="S1577" i="64" s="1"/>
  <c r="S2361" i="64"/>
  <c r="S2378" i="64" s="1"/>
  <c r="S2335" i="64"/>
  <c r="S2352" i="64" s="1"/>
  <c r="S2284" i="64"/>
  <c r="S2301" i="64" s="1"/>
  <c r="S2310" i="64"/>
  <c r="S2327" i="64" s="1"/>
  <c r="S1532" i="64"/>
  <c r="S1546" i="64" s="1"/>
  <c r="S1500" i="64"/>
  <c r="S1523" i="64" s="1"/>
  <c r="S1684" i="64"/>
  <c r="S1697" i="64" s="1"/>
  <c r="S1478" i="64"/>
  <c r="S1491" i="64" s="1"/>
  <c r="S1839" i="64"/>
  <c r="S1862" i="64" s="1"/>
  <c r="S2413" i="64"/>
  <c r="S2427" i="64" s="1"/>
  <c r="S1807" i="64"/>
  <c r="S1830" i="64" s="1"/>
  <c r="S1389" i="64"/>
  <c r="S1424" i="64" s="1"/>
  <c r="S1353" i="64"/>
  <c r="S1380" i="64" s="1"/>
  <c r="S1317" i="64"/>
  <c r="S1344" i="64" s="1"/>
  <c r="S1771" i="64"/>
  <c r="S1798" i="64" s="1"/>
  <c r="S1433" i="64"/>
  <c r="S1468" i="64" s="1"/>
  <c r="S1282" i="64"/>
  <c r="S1309" i="64" s="1"/>
  <c r="S1247" i="64"/>
  <c r="S1274" i="64" s="1"/>
  <c r="S1223" i="64"/>
  <c r="S1871" i="64"/>
  <c r="S1896" i="64" s="1"/>
  <c r="S1129" i="64"/>
  <c r="S1144" i="64" s="1"/>
  <c r="S1153" i="64"/>
  <c r="S1166" i="64" s="1"/>
  <c r="S1905" i="64"/>
  <c r="S1930" i="64" s="1"/>
  <c r="S1001" i="64"/>
  <c r="S1586" i="64"/>
  <c r="S1601" i="64" s="1"/>
  <c r="S564" i="64"/>
  <c r="S888" i="64"/>
  <c r="S901" i="64" s="1"/>
  <c r="S515" i="64"/>
  <c r="S864" i="64"/>
  <c r="S879" i="64" s="1"/>
  <c r="S588" i="64"/>
  <c r="S601" i="64" s="1"/>
  <c r="S487" i="64"/>
  <c r="S455" i="64"/>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BA455" i="64"/>
  <c r="BM455" i="64"/>
  <c r="CA455" i="64"/>
  <c r="AD458" i="64"/>
  <c r="BC458" i="64"/>
  <c r="BP458" i="64"/>
  <c r="CB458" i="64"/>
  <c r="V459" i="64"/>
  <c r="AG459" i="64"/>
  <c r="AU459" i="64"/>
  <c r="BH459" i="64"/>
  <c r="CH459" i="64"/>
  <c r="Y1609" i="64"/>
  <c r="AJ1609" i="64"/>
  <c r="AX1609" i="64"/>
  <c r="BK1609" i="64"/>
  <c r="BW1609" i="64"/>
  <c r="T1610" i="64"/>
  <c r="T1625" i="64" s="1"/>
  <c r="AR1610" i="64"/>
  <c r="AR1625" i="64" s="1"/>
  <c r="BX1610" i="64"/>
  <c r="BX1625" i="64" s="1"/>
  <c r="AY1613" i="64"/>
  <c r="AQ1614" i="64"/>
  <c r="Y486" i="64"/>
  <c r="Y506" i="64" s="1"/>
  <c r="CK486" i="64"/>
  <c r="CK506" i="64" s="1"/>
  <c r="CC487" i="64"/>
  <c r="BL490" i="64"/>
  <c r="BD491" i="64"/>
  <c r="AD514" i="64"/>
  <c r="AD529" i="64" s="1"/>
  <c r="V515" i="64"/>
  <c r="CH515" i="64"/>
  <c r="BQ518" i="64"/>
  <c r="BI519" i="64"/>
  <c r="AI538" i="64"/>
  <c r="AA539" i="64"/>
  <c r="CD542" i="64"/>
  <c r="CE543" i="64"/>
  <c r="BU563" i="64"/>
  <c r="X567" i="64"/>
  <c r="AC1586" i="64"/>
  <c r="AC1601" i="64" s="1"/>
  <c r="BO1589" i="64"/>
  <c r="BU864" i="64"/>
  <c r="BU879" i="64" s="1"/>
  <c r="BW868" i="64"/>
  <c r="BD888" i="64"/>
  <c r="BD901" i="64" s="1"/>
  <c r="AI588" i="64"/>
  <c r="AI601" i="64" s="1"/>
  <c r="S977" i="64"/>
  <c r="S992" i="64" s="1"/>
  <c r="AA1004" i="64"/>
  <c r="AA1123" i="64" s="1"/>
  <c r="BS1554" i="64"/>
  <c r="BS2360" i="64"/>
  <c r="BS2377" i="64" s="1"/>
  <c r="BS2309" i="64"/>
  <c r="BS2326" i="64" s="1"/>
  <c r="BS2334" i="64"/>
  <c r="BS2351" i="64" s="1"/>
  <c r="BS2283" i="64"/>
  <c r="BS2300" i="64" s="1"/>
  <c r="BS1499" i="64"/>
  <c r="BS1522" i="64" s="1"/>
  <c r="BS1531" i="64"/>
  <c r="BS1545" i="64" s="1"/>
  <c r="BS1683" i="64"/>
  <c r="BS1696" i="64" s="1"/>
  <c r="BS1477" i="64"/>
  <c r="BS1490" i="64" s="1"/>
  <c r="BS1388" i="64"/>
  <c r="BS1423" i="64" s="1"/>
  <c r="BS2412" i="64"/>
  <c r="BS2426" i="64" s="1"/>
  <c r="BS1432" i="64"/>
  <c r="BS1770" i="64"/>
  <c r="BS1797" i="64" s="1"/>
  <c r="BS1838" i="64"/>
  <c r="BS1861" i="64" s="1"/>
  <c r="BS1281" i="64"/>
  <c r="BS1308" i="64" s="1"/>
  <c r="BS1806" i="64"/>
  <c r="BS1829" i="64" s="1"/>
  <c r="BS1352" i="64"/>
  <c r="BS1379" i="64" s="1"/>
  <c r="BS1870" i="64"/>
  <c r="BS1895" i="64" s="1"/>
  <c r="BS1904" i="64"/>
  <c r="BS1929" i="64" s="1"/>
  <c r="BS1316" i="64"/>
  <c r="BS1343" i="64" s="1"/>
  <c r="BS1246" i="64"/>
  <c r="BS1273" i="64" s="1"/>
  <c r="BS1152" i="64"/>
  <c r="BS1165" i="64" s="1"/>
  <c r="BS1222" i="64"/>
  <c r="BS1237" i="64" s="1"/>
  <c r="BS1128" i="64"/>
  <c r="BS1143" i="64" s="1"/>
  <c r="BS887" i="64"/>
  <c r="BS900" i="64" s="1"/>
  <c r="BS976" i="64"/>
  <c r="BS991" i="64" s="1"/>
  <c r="BS863" i="64"/>
  <c r="BS878" i="64" s="1"/>
  <c r="BS1585" i="64"/>
  <c r="BS1600" i="64" s="1"/>
  <c r="BS587" i="64"/>
  <c r="BS1000" i="64"/>
  <c r="BS563" i="64"/>
  <c r="BS486" i="64"/>
  <c r="BS506" i="64" s="1"/>
  <c r="BS538" i="64"/>
  <c r="BS514" i="64"/>
  <c r="BS529" i="64" s="1"/>
  <c r="CA1559" i="64"/>
  <c r="CA2365" i="64"/>
  <c r="CA2314" i="64"/>
  <c r="CA2339" i="64"/>
  <c r="CA1504" i="64"/>
  <c r="CA1482" i="64"/>
  <c r="CA1495" i="64" s="1"/>
  <c r="CA1688" i="64"/>
  <c r="CA1701" i="64" s="1"/>
  <c r="CA2288" i="64"/>
  <c r="CA2305" i="64" s="1"/>
  <c r="CA1536" i="64"/>
  <c r="CA1550" i="64" s="1"/>
  <c r="CA2417" i="64"/>
  <c r="CA2431" i="64" s="1"/>
  <c r="CA1393" i="64"/>
  <c r="CA1428" i="64" s="1"/>
  <c r="CA1775" i="64"/>
  <c r="CA1802" i="64" s="1"/>
  <c r="CA1437" i="64"/>
  <c r="CA1472" i="64" s="1"/>
  <c r="CA1357" i="64"/>
  <c r="CA1384" i="64" s="1"/>
  <c r="CA1875" i="64"/>
  <c r="CA1900" i="64" s="1"/>
  <c r="CA1286" i="64"/>
  <c r="CA1313" i="64" s="1"/>
  <c r="CA1811" i="64"/>
  <c r="CA1834" i="64" s="1"/>
  <c r="CA1909" i="64"/>
  <c r="CA1934" i="64" s="1"/>
  <c r="CA1321" i="64"/>
  <c r="CA1348" i="64" s="1"/>
  <c r="CA1251" i="64"/>
  <c r="CA1278" i="64" s="1"/>
  <c r="CA1843" i="64"/>
  <c r="CA1866" i="64" s="1"/>
  <c r="CA1157" i="64"/>
  <c r="CA1170" i="64" s="1"/>
  <c r="CA1227" i="64"/>
  <c r="CA1133" i="64"/>
  <c r="CA1005" i="64"/>
  <c r="CA981" i="64"/>
  <c r="CA996" i="64" s="1"/>
  <c r="CA868" i="64"/>
  <c r="CA1590" i="64"/>
  <c r="CA1605" i="64" s="1"/>
  <c r="CA592" i="64"/>
  <c r="CA605" i="64" s="1"/>
  <c r="CA568" i="64"/>
  <c r="CA491" i="64"/>
  <c r="CA543" i="64"/>
  <c r="CA1614" i="64"/>
  <c r="CA519" i="64"/>
  <c r="W1559" i="64"/>
  <c r="W2365" i="64"/>
  <c r="W2314" i="64"/>
  <c r="W2339" i="64"/>
  <c r="W2288" i="64"/>
  <c r="W2305" i="64" s="1"/>
  <c r="W1504" i="64"/>
  <c r="W1536" i="64"/>
  <c r="W1550" i="64" s="1"/>
  <c r="W1482" i="64"/>
  <c r="W1495" i="64" s="1"/>
  <c r="W1688" i="64"/>
  <c r="W1701" i="64" s="1"/>
  <c r="W2417" i="64"/>
  <c r="W2431" i="64" s="1"/>
  <c r="W1393" i="64"/>
  <c r="W1428" i="64" s="1"/>
  <c r="W1437" i="64"/>
  <c r="W1472" i="64" s="1"/>
  <c r="W1775" i="64"/>
  <c r="W1802" i="64" s="1"/>
  <c r="W1843" i="64"/>
  <c r="W1866" i="64" s="1"/>
  <c r="W1811" i="64"/>
  <c r="W1834" i="64" s="1"/>
  <c r="W1875" i="64"/>
  <c r="W1900" i="64" s="1"/>
  <c r="W1321" i="64"/>
  <c r="W1348" i="64" s="1"/>
  <c r="W1909" i="64"/>
  <c r="W1934" i="64" s="1"/>
  <c r="W1357" i="64"/>
  <c r="W1384" i="64" s="1"/>
  <c r="W1286" i="64"/>
  <c r="W1313" i="64" s="1"/>
  <c r="W1251" i="64"/>
  <c r="W1278" i="64" s="1"/>
  <c r="W1157" i="64"/>
  <c r="W1170" i="64" s="1"/>
  <c r="W1133" i="64"/>
  <c r="W1227" i="64"/>
  <c r="W981" i="64"/>
  <c r="W996" i="64" s="1"/>
  <c r="W868" i="64"/>
  <c r="W1005" i="64"/>
  <c r="W1590" i="64"/>
  <c r="W1605" i="64" s="1"/>
  <c r="W592" i="64"/>
  <c r="W605" i="64" s="1"/>
  <c r="W491" i="64"/>
  <c r="W543" i="64"/>
  <c r="W1614" i="64"/>
  <c r="W892" i="64"/>
  <c r="W905" i="64" s="1"/>
  <c r="W568" i="64"/>
  <c r="W519" i="64"/>
  <c r="AF1558" i="64"/>
  <c r="AF2364" i="64"/>
  <c r="AF2313" i="64"/>
  <c r="AF2338" i="64"/>
  <c r="AF2287" i="64"/>
  <c r="AF1535" i="64"/>
  <c r="AF1503" i="64"/>
  <c r="AF1481" i="64"/>
  <c r="AF2416" i="64"/>
  <c r="AF1436" i="64"/>
  <c r="AF1687" i="64"/>
  <c r="AF1774" i="64"/>
  <c r="AF1842" i="64"/>
  <c r="AF1356" i="64"/>
  <c r="AF1810" i="64"/>
  <c r="AF1392" i="64"/>
  <c r="AF1320" i="64"/>
  <c r="AF1908" i="64"/>
  <c r="AF1285" i="64"/>
  <c r="AF1250" i="64"/>
  <c r="AF1156" i="64"/>
  <c r="AF1132" i="64"/>
  <c r="AF1147" i="64" s="1"/>
  <c r="AF1226" i="64"/>
  <c r="AF1874" i="64"/>
  <c r="AF1004" i="64"/>
  <c r="AF1123" i="64" s="1"/>
  <c r="AF1589" i="64"/>
  <c r="AF591" i="64"/>
  <c r="AF604" i="64" s="1"/>
  <c r="AF542" i="64"/>
  <c r="AF1613" i="64"/>
  <c r="AF891" i="64"/>
  <c r="AF867" i="64"/>
  <c r="AF567" i="64"/>
  <c r="AF518" i="64"/>
  <c r="BE1555" i="64"/>
  <c r="BE1577" i="64" s="1"/>
  <c r="BE2361" i="64"/>
  <c r="BE2378" i="64" s="1"/>
  <c r="BE2335" i="64"/>
  <c r="BE2352" i="64" s="1"/>
  <c r="BE2310" i="64"/>
  <c r="BE2327" i="64" s="1"/>
  <c r="BE2284" i="64"/>
  <c r="BE2301" i="64" s="1"/>
  <c r="BE1532" i="64"/>
  <c r="BE1546" i="64" s="1"/>
  <c r="BE1500" i="64"/>
  <c r="BE1523" i="64" s="1"/>
  <c r="BE2413" i="64"/>
  <c r="BE2427" i="64" s="1"/>
  <c r="BE1478" i="64"/>
  <c r="BE1491" i="64" s="1"/>
  <c r="BE1684" i="64"/>
  <c r="BE1697" i="64" s="1"/>
  <c r="BE1389" i="64"/>
  <c r="BE1424" i="64" s="1"/>
  <c r="BE1771" i="64"/>
  <c r="BE1798" i="64" s="1"/>
  <c r="BE1839" i="64"/>
  <c r="BE1862" i="64" s="1"/>
  <c r="BE1433" i="64"/>
  <c r="BE1468" i="64" s="1"/>
  <c r="BE1353" i="64"/>
  <c r="BE1380" i="64" s="1"/>
  <c r="BE1282" i="64"/>
  <c r="BE1309" i="64" s="1"/>
  <c r="BE1905" i="64"/>
  <c r="BE1930" i="64" s="1"/>
  <c r="BE1247" i="64"/>
  <c r="BE1274" i="64" s="1"/>
  <c r="BE1317" i="64"/>
  <c r="BE1344" i="64" s="1"/>
  <c r="BE1807" i="64"/>
  <c r="BE1830" i="64" s="1"/>
  <c r="BE1223" i="64"/>
  <c r="BE1129" i="64"/>
  <c r="BE1144" i="64" s="1"/>
  <c r="BE1871" i="64"/>
  <c r="BE1896" i="64" s="1"/>
  <c r="BE1153" i="64"/>
  <c r="BE1166" i="64" s="1"/>
  <c r="BE1001" i="64"/>
  <c r="BE977" i="64"/>
  <c r="BE992" i="64" s="1"/>
  <c r="BE1586" i="64"/>
  <c r="BE1601" i="64" s="1"/>
  <c r="BE588" i="64"/>
  <c r="BE601" i="64" s="1"/>
  <c r="BE539" i="64"/>
  <c r="BE1610" i="64"/>
  <c r="BE1625" i="64" s="1"/>
  <c r="BE564" i="64"/>
  <c r="BE515" i="64"/>
  <c r="BE864" i="64"/>
  <c r="BE879" i="64" s="1"/>
  <c r="BE888" i="64"/>
  <c r="BE901" i="64" s="1"/>
  <c r="AF408" i="64"/>
  <c r="AG487" i="64"/>
  <c r="BD567" i="64"/>
  <c r="CJ1554" i="64"/>
  <c r="CJ2360" i="64"/>
  <c r="CJ2377" i="64" s="1"/>
  <c r="CJ2309" i="64"/>
  <c r="CJ2326" i="64" s="1"/>
  <c r="CJ2334" i="64"/>
  <c r="CJ2351" i="64" s="1"/>
  <c r="CJ2283" i="64"/>
  <c r="CJ2300" i="64" s="1"/>
  <c r="CJ1499" i="64"/>
  <c r="CJ1522" i="64" s="1"/>
  <c r="CJ1683" i="64"/>
  <c r="CJ1696" i="64" s="1"/>
  <c r="CJ1531" i="64"/>
  <c r="CJ1545" i="64" s="1"/>
  <c r="CJ1388" i="64"/>
  <c r="CJ1423" i="64" s="1"/>
  <c r="CJ1477" i="64"/>
  <c r="CJ1490" i="64" s="1"/>
  <c r="CJ1770" i="64"/>
  <c r="CJ1797" i="64" s="1"/>
  <c r="CJ1838" i="64"/>
  <c r="CJ1861" i="64" s="1"/>
  <c r="CJ2412" i="64"/>
  <c r="CJ2426" i="64" s="1"/>
  <c r="CJ1806" i="64"/>
  <c r="CJ1829" i="64" s="1"/>
  <c r="CJ1352" i="64"/>
  <c r="CJ1379" i="64" s="1"/>
  <c r="CJ1870" i="64"/>
  <c r="CJ1895" i="64" s="1"/>
  <c r="CJ1316" i="64"/>
  <c r="CJ1343" i="64" s="1"/>
  <c r="CJ1281" i="64"/>
  <c r="CJ1308" i="64" s="1"/>
  <c r="CJ1904" i="64"/>
  <c r="CJ1929" i="64" s="1"/>
  <c r="CJ1432" i="64"/>
  <c r="CJ1246" i="64"/>
  <c r="CJ1273" i="64" s="1"/>
  <c r="CJ1222" i="64"/>
  <c r="CJ1237" i="64" s="1"/>
  <c r="CJ1128" i="64"/>
  <c r="CJ1143" i="64" s="1"/>
  <c r="CJ1152" i="64"/>
  <c r="CJ1165" i="64" s="1"/>
  <c r="CJ1000" i="64"/>
  <c r="CJ976" i="64"/>
  <c r="CJ991" i="64" s="1"/>
  <c r="CJ863" i="64"/>
  <c r="CJ878" i="64" s="1"/>
  <c r="CJ1585" i="64"/>
  <c r="CJ1600" i="64" s="1"/>
  <c r="CJ587" i="64"/>
  <c r="CJ486" i="64"/>
  <c r="CJ506" i="64" s="1"/>
  <c r="CJ538" i="64"/>
  <c r="CJ1609" i="64"/>
  <c r="CJ514" i="64"/>
  <c r="CJ529" i="64" s="1"/>
  <c r="CJ887" i="64"/>
  <c r="CJ900" i="64" s="1"/>
  <c r="CJ563" i="64"/>
  <c r="CB1554" i="64"/>
  <c r="CB2360" i="64"/>
  <c r="CB2377" i="64" s="1"/>
  <c r="CB2309" i="64"/>
  <c r="CB2326" i="64" s="1"/>
  <c r="CB2334" i="64"/>
  <c r="CB2351" i="64" s="1"/>
  <c r="CB2283" i="64"/>
  <c r="CB2300" i="64" s="1"/>
  <c r="CB1499" i="64"/>
  <c r="CB1522" i="64" s="1"/>
  <c r="CB1683" i="64"/>
  <c r="CB1696" i="64" s="1"/>
  <c r="CB1531" i="64"/>
  <c r="CB1545" i="64" s="1"/>
  <c r="CB1388" i="64"/>
  <c r="CB1423" i="64" s="1"/>
  <c r="CB1477" i="64"/>
  <c r="CB1490" i="64" s="1"/>
  <c r="CB2412" i="64"/>
  <c r="CB2426" i="64" s="1"/>
  <c r="CB1770" i="64"/>
  <c r="CB1797" i="64" s="1"/>
  <c r="CB1432" i="64"/>
  <c r="CB1838" i="64"/>
  <c r="CB1861" i="64" s="1"/>
  <c r="CB1352" i="64"/>
  <c r="CB1379" i="64" s="1"/>
  <c r="CB1316" i="64"/>
  <c r="CB1343" i="64" s="1"/>
  <c r="CB1281" i="64"/>
  <c r="CB1308" i="64" s="1"/>
  <c r="CB1870" i="64"/>
  <c r="CB1895" i="64" s="1"/>
  <c r="CB1904" i="64"/>
  <c r="CB1929" i="64" s="1"/>
  <c r="CB1806" i="64"/>
  <c r="CB1829" i="64" s="1"/>
  <c r="CB1246" i="64"/>
  <c r="CB1273" i="64" s="1"/>
  <c r="CB1152" i="64"/>
  <c r="CB1165" i="64" s="1"/>
  <c r="CB1128" i="64"/>
  <c r="CB1143" i="64" s="1"/>
  <c r="CB1222" i="64"/>
  <c r="CB1237" i="64" s="1"/>
  <c r="CB1000" i="64"/>
  <c r="CB976" i="64"/>
  <c r="CB991" i="64" s="1"/>
  <c r="CB863" i="64"/>
  <c r="CB878" i="64" s="1"/>
  <c r="CB1585" i="64"/>
  <c r="CB1600" i="64" s="1"/>
  <c r="CB587" i="64"/>
  <c r="CB486" i="64"/>
  <c r="CB506" i="64" s="1"/>
  <c r="CB887" i="64"/>
  <c r="CB900" i="64" s="1"/>
  <c r="CB538" i="64"/>
  <c r="CB563" i="64"/>
  <c r="CB1609" i="64"/>
  <c r="CB514" i="64"/>
  <c r="CB529" i="64" s="1"/>
  <c r="BT1554" i="64"/>
  <c r="BT2360" i="64"/>
  <c r="BT2377" i="64" s="1"/>
  <c r="BT2309" i="64"/>
  <c r="BT2326" i="64" s="1"/>
  <c r="BT2334" i="64"/>
  <c r="BT2351" i="64" s="1"/>
  <c r="BT2283" i="64"/>
  <c r="BT2300" i="64" s="1"/>
  <c r="BT1531" i="64"/>
  <c r="BT1545" i="64" s="1"/>
  <c r="BT1499" i="64"/>
  <c r="BT1522" i="64" s="1"/>
  <c r="BT1683" i="64"/>
  <c r="BT1696" i="64" s="1"/>
  <c r="BT1477" i="64"/>
  <c r="BT1490" i="64" s="1"/>
  <c r="BT1388" i="64"/>
  <c r="BT1423" i="64" s="1"/>
  <c r="BT1432" i="64"/>
  <c r="BT2412" i="64"/>
  <c r="BT2426" i="64" s="1"/>
  <c r="BT1770" i="64"/>
  <c r="BT1797" i="64" s="1"/>
  <c r="BT1838" i="64"/>
  <c r="BT1861" i="64" s="1"/>
  <c r="BT1806" i="64"/>
  <c r="BT1829" i="64" s="1"/>
  <c r="BT1352" i="64"/>
  <c r="BT1379" i="64" s="1"/>
  <c r="BT1870" i="64"/>
  <c r="BT1895" i="64" s="1"/>
  <c r="BT1904" i="64"/>
  <c r="BT1929" i="64" s="1"/>
  <c r="BT1316" i="64"/>
  <c r="BT1343" i="64" s="1"/>
  <c r="BT1281" i="64"/>
  <c r="BT1308" i="64" s="1"/>
  <c r="BT1246" i="64"/>
  <c r="BT1273" i="64" s="1"/>
  <c r="BT1152" i="64"/>
  <c r="BT1165" i="64" s="1"/>
  <c r="BT1128" i="64"/>
  <c r="BT1143" i="64" s="1"/>
  <c r="BT1222" i="64"/>
  <c r="BT1237" i="64" s="1"/>
  <c r="BT976" i="64"/>
  <c r="BT991" i="64" s="1"/>
  <c r="BT863" i="64"/>
  <c r="BT878" i="64" s="1"/>
  <c r="BT1585" i="64"/>
  <c r="BT1600" i="64" s="1"/>
  <c r="BT587" i="64"/>
  <c r="BT1000" i="64"/>
  <c r="BT563" i="64"/>
  <c r="BT486" i="64"/>
  <c r="BT506" i="64" s="1"/>
  <c r="BT538" i="64"/>
  <c r="BT1609" i="64"/>
  <c r="BT887" i="64"/>
  <c r="BT900" i="64" s="1"/>
  <c r="BT514" i="64"/>
  <c r="BT529" i="64" s="1"/>
  <c r="BL1554" i="64"/>
  <c r="BL2360" i="64"/>
  <c r="BL2377" i="64" s="1"/>
  <c r="BL2309" i="64"/>
  <c r="BL2326" i="64" s="1"/>
  <c r="BL2334" i="64"/>
  <c r="BL2351" i="64" s="1"/>
  <c r="BL1499" i="64"/>
  <c r="BL1522" i="64" s="1"/>
  <c r="BL1683" i="64"/>
  <c r="BL1696" i="64" s="1"/>
  <c r="BL1531" i="64"/>
  <c r="BL1545" i="64" s="1"/>
  <c r="BL2283" i="64"/>
  <c r="BL2300" i="64" s="1"/>
  <c r="BL1388" i="64"/>
  <c r="BL1423" i="64" s="1"/>
  <c r="BL1477" i="64"/>
  <c r="BL1490" i="64" s="1"/>
  <c r="BL1770" i="64"/>
  <c r="BL1797" i="64" s="1"/>
  <c r="BL1432" i="64"/>
  <c r="BL2412" i="64"/>
  <c r="BL2426" i="64" s="1"/>
  <c r="BL1838" i="64"/>
  <c r="BL1861" i="64" s="1"/>
  <c r="BL1806" i="64"/>
  <c r="BL1829" i="64" s="1"/>
  <c r="BL1352" i="64"/>
  <c r="BL1379" i="64" s="1"/>
  <c r="BL1870" i="64"/>
  <c r="BL1895" i="64" s="1"/>
  <c r="BL1316" i="64"/>
  <c r="BL1343" i="64" s="1"/>
  <c r="BL1281" i="64"/>
  <c r="BL1308" i="64" s="1"/>
  <c r="BL1904" i="64"/>
  <c r="BL1929" i="64" s="1"/>
  <c r="BL1246" i="64"/>
  <c r="BL1273" i="64" s="1"/>
  <c r="BL1222" i="64"/>
  <c r="BL1237" i="64" s="1"/>
  <c r="BL1128" i="64"/>
  <c r="BL1143" i="64" s="1"/>
  <c r="BL1152" i="64"/>
  <c r="BL1165" i="64" s="1"/>
  <c r="BL976" i="64"/>
  <c r="BL991" i="64" s="1"/>
  <c r="BL863" i="64"/>
  <c r="BL878" i="64" s="1"/>
  <c r="BL1000" i="64"/>
  <c r="BL1585" i="64"/>
  <c r="BL1600" i="64" s="1"/>
  <c r="BL587" i="64"/>
  <c r="BL486" i="64"/>
  <c r="BL506" i="64" s="1"/>
  <c r="BL538" i="64"/>
  <c r="BL1609" i="64"/>
  <c r="BL563" i="64"/>
  <c r="BL514" i="64"/>
  <c r="BL529" i="64" s="1"/>
  <c r="BD1554" i="64"/>
  <c r="BD2360" i="64"/>
  <c r="BD2377" i="64" s="1"/>
  <c r="BD2309" i="64"/>
  <c r="BD2326" i="64" s="1"/>
  <c r="BD2334" i="64"/>
  <c r="BD2351" i="64" s="1"/>
  <c r="BD1531" i="64"/>
  <c r="BD1545" i="64" s="1"/>
  <c r="BD1499" i="64"/>
  <c r="BD1522" i="64" s="1"/>
  <c r="BD1683" i="64"/>
  <c r="BD1696" i="64" s="1"/>
  <c r="BD2283" i="64"/>
  <c r="BD2300" i="64" s="1"/>
  <c r="BD1477" i="64"/>
  <c r="BD1490" i="64" s="1"/>
  <c r="BD1388" i="64"/>
  <c r="BD1423" i="64" s="1"/>
  <c r="BD1432" i="64"/>
  <c r="BD2412" i="64"/>
  <c r="BD2426" i="64" s="1"/>
  <c r="BD1770" i="64"/>
  <c r="BD1797" i="64" s="1"/>
  <c r="BD1838" i="64"/>
  <c r="BD1861" i="64" s="1"/>
  <c r="BD1352" i="64"/>
  <c r="BD1379" i="64" s="1"/>
  <c r="BD1806" i="64"/>
  <c r="BD1829" i="64" s="1"/>
  <c r="BD1870" i="64"/>
  <c r="BD1895" i="64" s="1"/>
  <c r="BD1904" i="64"/>
  <c r="BD1929" i="64" s="1"/>
  <c r="BD1246" i="64"/>
  <c r="BD1273" i="64" s="1"/>
  <c r="BD1281" i="64"/>
  <c r="BD1308" i="64" s="1"/>
  <c r="BD1222" i="64"/>
  <c r="BD1237" i="64" s="1"/>
  <c r="BD1128" i="64"/>
  <c r="BD1143" i="64" s="1"/>
  <c r="BD1152" i="64"/>
  <c r="BD1165" i="64" s="1"/>
  <c r="BD1316" i="64"/>
  <c r="BD1343" i="64" s="1"/>
  <c r="BD1000" i="64"/>
  <c r="BD976" i="64"/>
  <c r="BD991" i="64" s="1"/>
  <c r="BD863" i="64"/>
  <c r="BD878" i="64" s="1"/>
  <c r="BD1585" i="64"/>
  <c r="BD1600" i="64" s="1"/>
  <c r="BD587" i="64"/>
  <c r="BD486" i="64"/>
  <c r="BD506" i="64" s="1"/>
  <c r="BD887" i="64"/>
  <c r="BD900" i="64" s="1"/>
  <c r="BD538" i="64"/>
  <c r="BD563" i="64"/>
  <c r="BD1609" i="64"/>
  <c r="BD514" i="64"/>
  <c r="BD529" i="64" s="1"/>
  <c r="AV1554" i="64"/>
  <c r="AV2360" i="64"/>
  <c r="AV2377" i="64" s="1"/>
  <c r="AV2309" i="64"/>
  <c r="AV2326" i="64" s="1"/>
  <c r="AV2334" i="64"/>
  <c r="AV2351" i="64" s="1"/>
  <c r="AV2283" i="64"/>
  <c r="AV2300" i="64" s="1"/>
  <c r="AV1531" i="64"/>
  <c r="AV1545" i="64" s="1"/>
  <c r="AV1499" i="64"/>
  <c r="AV1522" i="64" s="1"/>
  <c r="AV1683" i="64"/>
  <c r="AV1696" i="64" s="1"/>
  <c r="AV1477" i="64"/>
  <c r="AV1490" i="64" s="1"/>
  <c r="AV1388" i="64"/>
  <c r="AV1423" i="64" s="1"/>
  <c r="AV2412" i="64"/>
  <c r="AV2426" i="64" s="1"/>
  <c r="AV1432" i="64"/>
  <c r="AV1770" i="64"/>
  <c r="AV1797" i="64" s="1"/>
  <c r="AV1838" i="64"/>
  <c r="AV1861" i="64" s="1"/>
  <c r="AV1806" i="64"/>
  <c r="AV1829" i="64" s="1"/>
  <c r="AV1352" i="64"/>
  <c r="AV1379" i="64" s="1"/>
  <c r="AV1870" i="64"/>
  <c r="AV1895" i="64" s="1"/>
  <c r="AV1904" i="64"/>
  <c r="AV1929" i="64" s="1"/>
  <c r="AV1316" i="64"/>
  <c r="AV1343" i="64" s="1"/>
  <c r="AV1281" i="64"/>
  <c r="AV1308" i="64" s="1"/>
  <c r="AV1246" i="64"/>
  <c r="AV1273" i="64" s="1"/>
  <c r="AV1152" i="64"/>
  <c r="AV1165" i="64" s="1"/>
  <c r="AV1128" i="64"/>
  <c r="AV1143" i="64" s="1"/>
  <c r="AV1222" i="64"/>
  <c r="AV1237" i="64" s="1"/>
  <c r="AV1000" i="64"/>
  <c r="AV976" i="64"/>
  <c r="AV991" i="64" s="1"/>
  <c r="AV863" i="64"/>
  <c r="AV878" i="64" s="1"/>
  <c r="AV1585" i="64"/>
  <c r="AV1600" i="64" s="1"/>
  <c r="AV587" i="64"/>
  <c r="AV486" i="64"/>
  <c r="AV506" i="64" s="1"/>
  <c r="AV563" i="64"/>
  <c r="AV538" i="64"/>
  <c r="AV1609" i="64"/>
  <c r="AV887" i="64"/>
  <c r="AV900" i="64" s="1"/>
  <c r="AV514" i="64"/>
  <c r="AV529" i="64" s="1"/>
  <c r="AN1554" i="64"/>
  <c r="AN2360" i="64"/>
  <c r="AN2377" i="64" s="1"/>
  <c r="AN2309" i="64"/>
  <c r="AN2326" i="64" s="1"/>
  <c r="AN2334" i="64"/>
  <c r="AN2351" i="64" s="1"/>
  <c r="AN2283" i="64"/>
  <c r="AN2300" i="64" s="1"/>
  <c r="AN1499" i="64"/>
  <c r="AN1522" i="64" s="1"/>
  <c r="AN1683" i="64"/>
  <c r="AN1696" i="64" s="1"/>
  <c r="AN1531" i="64"/>
  <c r="AN1545" i="64" s="1"/>
  <c r="AN1388" i="64"/>
  <c r="AN1423" i="64" s="1"/>
  <c r="AN1477" i="64"/>
  <c r="AN1490" i="64" s="1"/>
  <c r="AN1432" i="64"/>
  <c r="AN1770" i="64"/>
  <c r="AN1797" i="64" s="1"/>
  <c r="AN1838" i="64"/>
  <c r="AN1861" i="64" s="1"/>
  <c r="AN2412" i="64"/>
  <c r="AN2426" i="64" s="1"/>
  <c r="AN1352" i="64"/>
  <c r="AN1379" i="64" s="1"/>
  <c r="AN1870" i="64"/>
  <c r="AN1895" i="64" s="1"/>
  <c r="AN1316" i="64"/>
  <c r="AN1343" i="64" s="1"/>
  <c r="AN1281" i="64"/>
  <c r="AN1308" i="64" s="1"/>
  <c r="AN1904" i="64"/>
  <c r="AN1929" i="64" s="1"/>
  <c r="AN1806" i="64"/>
  <c r="AN1829" i="64" s="1"/>
  <c r="AN1246" i="64"/>
  <c r="AN1273" i="64" s="1"/>
  <c r="AN1152" i="64"/>
  <c r="AN1165" i="64" s="1"/>
  <c r="AN1128" i="64"/>
  <c r="AN1143" i="64" s="1"/>
  <c r="AN1222" i="64"/>
  <c r="AN1237" i="64" s="1"/>
  <c r="AN976" i="64"/>
  <c r="AN991" i="64" s="1"/>
  <c r="AN863" i="64"/>
  <c r="AN878" i="64" s="1"/>
  <c r="AN1585" i="64"/>
  <c r="AN1600" i="64" s="1"/>
  <c r="AN587" i="64"/>
  <c r="AN1000" i="64"/>
  <c r="AN887" i="64"/>
  <c r="AN900" i="64" s="1"/>
  <c r="AN486" i="64"/>
  <c r="AN506" i="64" s="1"/>
  <c r="AN538" i="64"/>
  <c r="AN1609" i="64"/>
  <c r="AN514" i="64"/>
  <c r="AN529" i="64" s="1"/>
  <c r="AF1554" i="64"/>
  <c r="AF2360" i="64"/>
  <c r="AF2377" i="64" s="1"/>
  <c r="AF2309" i="64"/>
  <c r="AF2326" i="64" s="1"/>
  <c r="AF2334" i="64"/>
  <c r="AF2351" i="64" s="1"/>
  <c r="AF2283" i="64"/>
  <c r="AF2300" i="64" s="1"/>
  <c r="AF1499" i="64"/>
  <c r="AF1522" i="64" s="1"/>
  <c r="AF1531" i="64"/>
  <c r="AF1545" i="64" s="1"/>
  <c r="AF1683" i="64"/>
  <c r="AF1696" i="64" s="1"/>
  <c r="AF1477" i="64"/>
  <c r="AF1490" i="64" s="1"/>
  <c r="AF1388" i="64"/>
  <c r="AF1423" i="64" s="1"/>
  <c r="AF2412" i="64"/>
  <c r="AF2426" i="64" s="1"/>
  <c r="AF1432" i="64"/>
  <c r="AF1770" i="64"/>
  <c r="AF1797" i="64" s="1"/>
  <c r="AF1838" i="64"/>
  <c r="AF1861" i="64" s="1"/>
  <c r="AF1806" i="64"/>
  <c r="AF1829" i="64" s="1"/>
  <c r="AF1352" i="64"/>
  <c r="AF1379" i="64" s="1"/>
  <c r="AF1870" i="64"/>
  <c r="AF1895" i="64" s="1"/>
  <c r="AF1904" i="64"/>
  <c r="AF1929" i="64" s="1"/>
  <c r="AF1246" i="64"/>
  <c r="AF1273" i="64" s="1"/>
  <c r="AF1316" i="64"/>
  <c r="AF1343" i="64" s="1"/>
  <c r="AF1281" i="64"/>
  <c r="AF1308" i="64" s="1"/>
  <c r="AF1222" i="64"/>
  <c r="AF1237" i="64" s="1"/>
  <c r="AF1128" i="64"/>
  <c r="AF1143" i="64" s="1"/>
  <c r="AF976" i="64"/>
  <c r="AF991" i="64" s="1"/>
  <c r="AF863" i="64"/>
  <c r="AF878" i="64" s="1"/>
  <c r="AF1000" i="64"/>
  <c r="AF1585" i="64"/>
  <c r="AF1600" i="64" s="1"/>
  <c r="AF587" i="64"/>
  <c r="AF1152" i="64"/>
  <c r="AF1165" i="64" s="1"/>
  <c r="AF486" i="64"/>
  <c r="AF506" i="64" s="1"/>
  <c r="AF538" i="64"/>
  <c r="AF887" i="64"/>
  <c r="AF900" i="64" s="1"/>
  <c r="AF1609" i="64"/>
  <c r="AF563" i="64"/>
  <c r="AF514" i="64"/>
  <c r="AF529" i="64" s="1"/>
  <c r="X1554" i="64"/>
  <c r="X2360" i="64"/>
  <c r="X2377" i="64" s="1"/>
  <c r="X2309" i="64"/>
  <c r="X2326" i="64" s="1"/>
  <c r="X2334" i="64"/>
  <c r="X2351" i="64" s="1"/>
  <c r="X2283" i="64"/>
  <c r="X2300" i="64" s="1"/>
  <c r="X1499" i="64"/>
  <c r="X1522" i="64" s="1"/>
  <c r="X1683" i="64"/>
  <c r="X1696" i="64" s="1"/>
  <c r="X1531" i="64"/>
  <c r="X1545" i="64" s="1"/>
  <c r="X1388" i="64"/>
  <c r="X1423" i="64" s="1"/>
  <c r="X2412" i="64"/>
  <c r="X2426" i="64" s="1"/>
  <c r="X1477" i="64"/>
  <c r="X1490" i="64" s="1"/>
  <c r="X1770" i="64"/>
  <c r="X1797" i="64" s="1"/>
  <c r="X1838" i="64"/>
  <c r="X1861" i="64" s="1"/>
  <c r="X1806" i="64"/>
  <c r="X1829" i="64" s="1"/>
  <c r="X1352" i="64"/>
  <c r="X1379" i="64" s="1"/>
  <c r="X1432" i="64"/>
  <c r="X1870" i="64"/>
  <c r="X1895" i="64" s="1"/>
  <c r="X1316" i="64"/>
  <c r="X1343" i="64" s="1"/>
  <c r="X1904" i="64"/>
  <c r="X1929" i="64" s="1"/>
  <c r="X1281" i="64"/>
  <c r="X1308" i="64" s="1"/>
  <c r="X1246" i="64"/>
  <c r="X1273" i="64" s="1"/>
  <c r="X1222" i="64"/>
  <c r="X1237" i="64" s="1"/>
  <c r="X1128" i="64"/>
  <c r="X1143" i="64" s="1"/>
  <c r="X1152" i="64"/>
  <c r="X1165" i="64" s="1"/>
  <c r="X1000" i="64"/>
  <c r="X976" i="64"/>
  <c r="X991" i="64" s="1"/>
  <c r="X863" i="64"/>
  <c r="X878" i="64" s="1"/>
  <c r="X1585" i="64"/>
  <c r="X1600" i="64" s="1"/>
  <c r="X587" i="64"/>
  <c r="X486" i="64"/>
  <c r="X506" i="64" s="1"/>
  <c r="X538" i="64"/>
  <c r="X563" i="64"/>
  <c r="X1609" i="64"/>
  <c r="X514" i="64"/>
  <c r="X529" i="64" s="1"/>
  <c r="X887" i="64"/>
  <c r="X900" i="64" s="1"/>
  <c r="CJ2339" i="64"/>
  <c r="CJ1559" i="64"/>
  <c r="CJ2365" i="64"/>
  <c r="CJ2314" i="64"/>
  <c r="CJ2288" i="64"/>
  <c r="CJ2305" i="64" s="1"/>
  <c r="CJ1536" i="64"/>
  <c r="CJ1550" i="64" s="1"/>
  <c r="CJ1504" i="64"/>
  <c r="CJ1482" i="64"/>
  <c r="CJ1495" i="64" s="1"/>
  <c r="CJ2417" i="64"/>
  <c r="CJ2431" i="64" s="1"/>
  <c r="CJ1437" i="64"/>
  <c r="CJ1472" i="64" s="1"/>
  <c r="CJ1843" i="64"/>
  <c r="CJ1866" i="64" s="1"/>
  <c r="CJ1775" i="64"/>
  <c r="CJ1802" i="64" s="1"/>
  <c r="CJ1688" i="64"/>
  <c r="CJ1701" i="64" s="1"/>
  <c r="CJ1393" i="64"/>
  <c r="CJ1428" i="64" s="1"/>
  <c r="CJ1357" i="64"/>
  <c r="CJ1384" i="64" s="1"/>
  <c r="CJ1811" i="64"/>
  <c r="CJ1834" i="64" s="1"/>
  <c r="CJ1251" i="64"/>
  <c r="CJ1278" i="64" s="1"/>
  <c r="CJ1321" i="64"/>
  <c r="CJ1348" i="64" s="1"/>
  <c r="CJ1909" i="64"/>
  <c r="CJ1934" i="64" s="1"/>
  <c r="CJ1286" i="64"/>
  <c r="CJ1313" i="64" s="1"/>
  <c r="CJ1133" i="64"/>
  <c r="CJ981" i="64"/>
  <c r="CJ996" i="64" s="1"/>
  <c r="CJ1157" i="64"/>
  <c r="CJ1170" i="64" s="1"/>
  <c r="CJ1227" i="64"/>
  <c r="CJ1875" i="64"/>
  <c r="CJ1900" i="64" s="1"/>
  <c r="CJ1005" i="64"/>
  <c r="CJ1590" i="64"/>
  <c r="CJ1605" i="64" s="1"/>
  <c r="CJ592" i="64"/>
  <c r="CJ605" i="64" s="1"/>
  <c r="CJ1614" i="64"/>
  <c r="CJ892" i="64"/>
  <c r="CJ905" i="64" s="1"/>
  <c r="CJ868" i="64"/>
  <c r="CJ568" i="64"/>
  <c r="CJ409" i="64"/>
  <c r="CJ419" i="64" s="1"/>
  <c r="CJ543" i="64"/>
  <c r="CJ519" i="64"/>
  <c r="CB2339" i="64"/>
  <c r="CB1559" i="64"/>
  <c r="CB2365" i="64"/>
  <c r="CB2314" i="64"/>
  <c r="CB2288" i="64"/>
  <c r="CB2305" i="64" s="1"/>
  <c r="CB1536" i="64"/>
  <c r="CB1550" i="64" s="1"/>
  <c r="CB1504" i="64"/>
  <c r="CB2417" i="64"/>
  <c r="CB2431" i="64" s="1"/>
  <c r="CB1482" i="64"/>
  <c r="CB1495" i="64" s="1"/>
  <c r="CB1688" i="64"/>
  <c r="CB1701" i="64" s="1"/>
  <c r="CB1775" i="64"/>
  <c r="CB1802" i="64" s="1"/>
  <c r="CB1437" i="64"/>
  <c r="CB1472" i="64" s="1"/>
  <c r="CB1357" i="64"/>
  <c r="CB1384" i="64" s="1"/>
  <c r="CB1393" i="64"/>
  <c r="CB1428" i="64" s="1"/>
  <c r="CB1843" i="64"/>
  <c r="CB1866" i="64" s="1"/>
  <c r="CB1811" i="64"/>
  <c r="CB1834" i="64" s="1"/>
  <c r="CB1286" i="64"/>
  <c r="CB1313" i="64" s="1"/>
  <c r="CB1909" i="64"/>
  <c r="CB1934" i="64" s="1"/>
  <c r="CB1321" i="64"/>
  <c r="CB1348" i="64" s="1"/>
  <c r="CB1251" i="64"/>
  <c r="CB1278" i="64" s="1"/>
  <c r="CB981" i="64"/>
  <c r="CB996" i="64" s="1"/>
  <c r="CB1227" i="64"/>
  <c r="CB1133" i="64"/>
  <c r="CB1005" i="64"/>
  <c r="CB1875" i="64"/>
  <c r="CB1900" i="64" s="1"/>
  <c r="CB1590" i="64"/>
  <c r="CB1605" i="64" s="1"/>
  <c r="CB592" i="64"/>
  <c r="CB605" i="64" s="1"/>
  <c r="CB1157" i="64"/>
  <c r="CB1170" i="64" s="1"/>
  <c r="CB543" i="64"/>
  <c r="CB1614" i="64"/>
  <c r="CB409" i="64"/>
  <c r="CB419" i="64" s="1"/>
  <c r="CB519" i="64"/>
  <c r="CB892" i="64"/>
  <c r="CB905" i="64" s="1"/>
  <c r="CB868" i="64"/>
  <c r="BT2339" i="64"/>
  <c r="BT1559" i="64"/>
  <c r="BT2365" i="64"/>
  <c r="BT2314" i="64"/>
  <c r="BT2288" i="64"/>
  <c r="BT2305" i="64" s="1"/>
  <c r="BT1536" i="64"/>
  <c r="BT1550" i="64" s="1"/>
  <c r="BT1504" i="64"/>
  <c r="BT1688" i="64"/>
  <c r="BT1701" i="64" s="1"/>
  <c r="BT1482" i="64"/>
  <c r="BT1495" i="64" s="1"/>
  <c r="BT2417" i="64"/>
  <c r="BT2431" i="64" s="1"/>
  <c r="BT1393" i="64"/>
  <c r="BT1428" i="64" s="1"/>
  <c r="BT1437" i="64"/>
  <c r="BT1472" i="64" s="1"/>
  <c r="BT1775" i="64"/>
  <c r="BT1802" i="64" s="1"/>
  <c r="BT1843" i="64"/>
  <c r="BT1866" i="64" s="1"/>
  <c r="BT1357" i="64"/>
  <c r="BT1384" i="64" s="1"/>
  <c r="BT1811" i="64"/>
  <c r="BT1834" i="64" s="1"/>
  <c r="BT1909" i="64"/>
  <c r="BT1934" i="64" s="1"/>
  <c r="BT1251" i="64"/>
  <c r="BT1278" i="64" s="1"/>
  <c r="BT1321" i="64"/>
  <c r="BT1348" i="64" s="1"/>
  <c r="BT1286" i="64"/>
  <c r="BT1313" i="64" s="1"/>
  <c r="BT1227" i="64"/>
  <c r="BT981" i="64"/>
  <c r="BT996" i="64" s="1"/>
  <c r="BT1133" i="64"/>
  <c r="BT1157" i="64"/>
  <c r="BT1170" i="64" s="1"/>
  <c r="BT1005" i="64"/>
  <c r="BT1875" i="64"/>
  <c r="BT1900" i="64" s="1"/>
  <c r="BT1590" i="64"/>
  <c r="BT1605" i="64" s="1"/>
  <c r="BT592" i="64"/>
  <c r="BT605" i="64" s="1"/>
  <c r="BT543" i="64"/>
  <c r="BT892" i="64"/>
  <c r="BT905" i="64" s="1"/>
  <c r="BT868" i="64"/>
  <c r="BT1614" i="64"/>
  <c r="BT568" i="64"/>
  <c r="BT409" i="64"/>
  <c r="BT419" i="64" s="1"/>
  <c r="BT519" i="64"/>
  <c r="BL1559" i="64"/>
  <c r="BL2365" i="64"/>
  <c r="BL2314" i="64"/>
  <c r="BL2339" i="64"/>
  <c r="BL2288" i="64"/>
  <c r="BL2305" i="64" s="1"/>
  <c r="BL1536" i="64"/>
  <c r="BL1550" i="64" s="1"/>
  <c r="BL1504" i="64"/>
  <c r="BL2417" i="64"/>
  <c r="BL2431" i="64" s="1"/>
  <c r="BL1688" i="64"/>
  <c r="BL1701" i="64" s="1"/>
  <c r="BL1482" i="64"/>
  <c r="BL1495" i="64" s="1"/>
  <c r="BL1437" i="64"/>
  <c r="BL1472" i="64" s="1"/>
  <c r="BL1843" i="64"/>
  <c r="BL1866" i="64" s="1"/>
  <c r="BL1775" i="64"/>
  <c r="BL1802" i="64" s="1"/>
  <c r="BL1357" i="64"/>
  <c r="BL1384" i="64" s="1"/>
  <c r="BL1393" i="64"/>
  <c r="BL1428" i="64" s="1"/>
  <c r="BL1286" i="64"/>
  <c r="BL1313" i="64" s="1"/>
  <c r="BL1909" i="64"/>
  <c r="BL1934" i="64" s="1"/>
  <c r="BL1251" i="64"/>
  <c r="BL1278" i="64" s="1"/>
  <c r="BL1811" i="64"/>
  <c r="BL1834" i="64" s="1"/>
  <c r="BL1875" i="64"/>
  <c r="BL1900" i="64" s="1"/>
  <c r="BL981" i="64"/>
  <c r="BL996" i="64" s="1"/>
  <c r="BL1321" i="64"/>
  <c r="BL1348" i="64" s="1"/>
  <c r="BL1133" i="64"/>
  <c r="BL1157" i="64"/>
  <c r="BL1170" i="64" s="1"/>
  <c r="BL1005" i="64"/>
  <c r="BL1227" i="64"/>
  <c r="BL1590" i="64"/>
  <c r="BL1605" i="64" s="1"/>
  <c r="BL592" i="64"/>
  <c r="BL605" i="64" s="1"/>
  <c r="BL1614" i="64"/>
  <c r="BL409" i="64"/>
  <c r="BL419" i="64" s="1"/>
  <c r="BL892" i="64"/>
  <c r="BL905" i="64" s="1"/>
  <c r="BL868" i="64"/>
  <c r="BL519" i="64"/>
  <c r="BL543" i="64"/>
  <c r="BD1559" i="64"/>
  <c r="BD2365" i="64"/>
  <c r="BD2314" i="64"/>
  <c r="BD2339" i="64"/>
  <c r="BD2288" i="64"/>
  <c r="BD2305" i="64" s="1"/>
  <c r="BD1504" i="64"/>
  <c r="BD1536" i="64"/>
  <c r="BD1550" i="64" s="1"/>
  <c r="BD1482" i="64"/>
  <c r="BD1495" i="64" s="1"/>
  <c r="BD1688" i="64"/>
  <c r="BD1701" i="64" s="1"/>
  <c r="BD2417" i="64"/>
  <c r="BD2431" i="64" s="1"/>
  <c r="BD1775" i="64"/>
  <c r="BD1802" i="64" s="1"/>
  <c r="BD1393" i="64"/>
  <c r="BD1428" i="64" s="1"/>
  <c r="BD1437" i="64"/>
  <c r="BD1472" i="64" s="1"/>
  <c r="BD1357" i="64"/>
  <c r="BD1384" i="64" s="1"/>
  <c r="BD1843" i="64"/>
  <c r="BD1866" i="64" s="1"/>
  <c r="BD1811" i="64"/>
  <c r="BD1834" i="64" s="1"/>
  <c r="BD1321" i="64"/>
  <c r="BD1348" i="64" s="1"/>
  <c r="BD1909" i="64"/>
  <c r="BD1934" i="64" s="1"/>
  <c r="BD1251" i="64"/>
  <c r="BD1278" i="64" s="1"/>
  <c r="BD981" i="64"/>
  <c r="BD996" i="64" s="1"/>
  <c r="BD1875" i="64"/>
  <c r="BD1900" i="64" s="1"/>
  <c r="BD1157" i="64"/>
  <c r="BD1170" i="64" s="1"/>
  <c r="BD1133" i="64"/>
  <c r="BD1227" i="64"/>
  <c r="BD1005" i="64"/>
  <c r="BD1286" i="64"/>
  <c r="BD1313" i="64" s="1"/>
  <c r="BD1590" i="64"/>
  <c r="BD1605" i="64" s="1"/>
  <c r="BD592" i="64"/>
  <c r="BD605" i="64" s="1"/>
  <c r="BD1614" i="64"/>
  <c r="BD568" i="64"/>
  <c r="BD409" i="64"/>
  <c r="BD419" i="64" s="1"/>
  <c r="BD543" i="64"/>
  <c r="BD519" i="64"/>
  <c r="AV1559" i="64"/>
  <c r="AV2365" i="64"/>
  <c r="AV2314" i="64"/>
  <c r="AV2339" i="64"/>
  <c r="AV2288" i="64"/>
  <c r="AV2305" i="64" s="1"/>
  <c r="AV1504" i="64"/>
  <c r="AV1536" i="64"/>
  <c r="AV1550" i="64" s="1"/>
  <c r="AV1688" i="64"/>
  <c r="AV1701" i="64" s="1"/>
  <c r="AV1482" i="64"/>
  <c r="AV1495" i="64" s="1"/>
  <c r="AV2417" i="64"/>
  <c r="AV2431" i="64" s="1"/>
  <c r="AV1393" i="64"/>
  <c r="AV1428" i="64" s="1"/>
  <c r="AV1437" i="64"/>
  <c r="AV1472" i="64" s="1"/>
  <c r="AV1775" i="64"/>
  <c r="AV1802" i="64" s="1"/>
  <c r="AV1843" i="64"/>
  <c r="AV1866" i="64" s="1"/>
  <c r="AV1357" i="64"/>
  <c r="AV1384" i="64" s="1"/>
  <c r="AV1811" i="64"/>
  <c r="AV1834" i="64" s="1"/>
  <c r="AV1909" i="64"/>
  <c r="AV1934" i="64" s="1"/>
  <c r="AV1321" i="64"/>
  <c r="AV1348" i="64" s="1"/>
  <c r="AV1286" i="64"/>
  <c r="AV1313" i="64" s="1"/>
  <c r="AV1251" i="64"/>
  <c r="AV1278" i="64" s="1"/>
  <c r="AV981" i="64"/>
  <c r="AV996" i="64" s="1"/>
  <c r="AV1875" i="64"/>
  <c r="AV1900" i="64" s="1"/>
  <c r="AV1227" i="64"/>
  <c r="AV1133" i="64"/>
  <c r="AV1005" i="64"/>
  <c r="AV1157" i="64"/>
  <c r="AV1170" i="64" s="1"/>
  <c r="AV1590" i="64"/>
  <c r="AV1605" i="64" s="1"/>
  <c r="AV592" i="64"/>
  <c r="AV605" i="64" s="1"/>
  <c r="AV892" i="64"/>
  <c r="AV905" i="64" s="1"/>
  <c r="AV868" i="64"/>
  <c r="AV543" i="64"/>
  <c r="AV1614" i="64"/>
  <c r="AV409" i="64"/>
  <c r="AV419" i="64" s="1"/>
  <c r="AV519" i="64"/>
  <c r="AN1559" i="64"/>
  <c r="AN2365" i="64"/>
  <c r="AN2314" i="64"/>
  <c r="AN2288" i="64"/>
  <c r="AN2305" i="64" s="1"/>
  <c r="AN2339" i="64"/>
  <c r="AN1536" i="64"/>
  <c r="AN1550" i="64" s="1"/>
  <c r="AN1504" i="64"/>
  <c r="AN1482" i="64"/>
  <c r="AN1495" i="64" s="1"/>
  <c r="AN2417" i="64"/>
  <c r="AN2431" i="64" s="1"/>
  <c r="AN1688" i="64"/>
  <c r="AN1701" i="64" s="1"/>
  <c r="AN1393" i="64"/>
  <c r="AN1428" i="64" s="1"/>
  <c r="AN1775" i="64"/>
  <c r="AN1802" i="64" s="1"/>
  <c r="AN1437" i="64"/>
  <c r="AN1472" i="64" s="1"/>
  <c r="AN1357" i="64"/>
  <c r="AN1384" i="64" s="1"/>
  <c r="AN1843" i="64"/>
  <c r="AN1866" i="64" s="1"/>
  <c r="AN1811" i="64"/>
  <c r="AN1834" i="64" s="1"/>
  <c r="AN1286" i="64"/>
  <c r="AN1313" i="64" s="1"/>
  <c r="AN1909" i="64"/>
  <c r="AN1934" i="64" s="1"/>
  <c r="AN1251" i="64"/>
  <c r="AN1278" i="64" s="1"/>
  <c r="AN1321" i="64"/>
  <c r="AN1348" i="64" s="1"/>
  <c r="AN1227" i="64"/>
  <c r="AN981" i="64"/>
  <c r="AN996" i="64" s="1"/>
  <c r="AN1133" i="64"/>
  <c r="AN1875" i="64"/>
  <c r="AN1900" i="64" s="1"/>
  <c r="AN1157" i="64"/>
  <c r="AN1170" i="64" s="1"/>
  <c r="AN1005" i="64"/>
  <c r="AN1124" i="64" s="1"/>
  <c r="AN1590" i="64"/>
  <c r="AN1605" i="64" s="1"/>
  <c r="AN592" i="64"/>
  <c r="AN605" i="64" s="1"/>
  <c r="AN543" i="64"/>
  <c r="AN1614" i="64"/>
  <c r="AN568" i="64"/>
  <c r="AN409" i="64"/>
  <c r="AN419" i="64" s="1"/>
  <c r="AN519" i="64"/>
  <c r="AN892" i="64"/>
  <c r="AN905" i="64" s="1"/>
  <c r="AN868" i="64"/>
  <c r="AF1559" i="64"/>
  <c r="AF2365" i="64"/>
  <c r="AF2314" i="64"/>
  <c r="AF2339" i="64"/>
  <c r="AF2288" i="64"/>
  <c r="AF2305" i="64" s="1"/>
  <c r="AF1536" i="64"/>
  <c r="AF1550" i="64" s="1"/>
  <c r="AF1504" i="64"/>
  <c r="AF1688" i="64"/>
  <c r="AF1701" i="64" s="1"/>
  <c r="AF1482" i="64"/>
  <c r="AF1495" i="64" s="1"/>
  <c r="AF1843" i="64"/>
  <c r="AF1866" i="64" s="1"/>
  <c r="AF2417" i="64"/>
  <c r="AF2431" i="64" s="1"/>
  <c r="AF1437" i="64"/>
  <c r="AF1472" i="64" s="1"/>
  <c r="AF1393" i="64"/>
  <c r="AF1428" i="64" s="1"/>
  <c r="AF1775" i="64"/>
  <c r="AF1802" i="64" s="1"/>
  <c r="AF1357" i="64"/>
  <c r="AF1384" i="64" s="1"/>
  <c r="AF1811" i="64"/>
  <c r="AF1834" i="64" s="1"/>
  <c r="AF1909" i="64"/>
  <c r="AF1934" i="64" s="1"/>
  <c r="AF1251" i="64"/>
  <c r="AF1278" i="64" s="1"/>
  <c r="AF1286" i="64"/>
  <c r="AF1313" i="64" s="1"/>
  <c r="AF981" i="64"/>
  <c r="AF996" i="64" s="1"/>
  <c r="AF1133" i="64"/>
  <c r="AF1321" i="64"/>
  <c r="AF1348" i="64" s="1"/>
  <c r="AF1157" i="64"/>
  <c r="AF1170" i="64" s="1"/>
  <c r="AF1875" i="64"/>
  <c r="AF1900" i="64" s="1"/>
  <c r="AF1005" i="64"/>
  <c r="AF1227" i="64"/>
  <c r="AF1590" i="64"/>
  <c r="AF1605" i="64" s="1"/>
  <c r="AF592" i="64"/>
  <c r="AF605" i="64" s="1"/>
  <c r="AF892" i="64"/>
  <c r="AF905" i="64" s="1"/>
  <c r="AF868" i="64"/>
  <c r="AF543" i="64"/>
  <c r="AF1614" i="64"/>
  <c r="AF409" i="64"/>
  <c r="AF419" i="64" s="1"/>
  <c r="AF519" i="64"/>
  <c r="X1559" i="64"/>
  <c r="X2365" i="64"/>
  <c r="X2314" i="64"/>
  <c r="X2339" i="64"/>
  <c r="X2288" i="64"/>
  <c r="X2305" i="64" s="1"/>
  <c r="X1536" i="64"/>
  <c r="X1550" i="64" s="1"/>
  <c r="X1504" i="64"/>
  <c r="X1482" i="64"/>
  <c r="X1495" i="64" s="1"/>
  <c r="X1437" i="64"/>
  <c r="X1472" i="64" s="1"/>
  <c r="X1688" i="64"/>
  <c r="X1701" i="64" s="1"/>
  <c r="X1393" i="64"/>
  <c r="X1428" i="64" s="1"/>
  <c r="X1775" i="64"/>
  <c r="X1802" i="64" s="1"/>
  <c r="X2417" i="64"/>
  <c r="X2431" i="64" s="1"/>
  <c r="X1843" i="64"/>
  <c r="X1866" i="64" s="1"/>
  <c r="X1357" i="64"/>
  <c r="X1384" i="64" s="1"/>
  <c r="X1811" i="64"/>
  <c r="X1834" i="64" s="1"/>
  <c r="X1321" i="64"/>
  <c r="X1348" i="64" s="1"/>
  <c r="X1909" i="64"/>
  <c r="X1934" i="64" s="1"/>
  <c r="X1286" i="64"/>
  <c r="X1313" i="64" s="1"/>
  <c r="X1251" i="64"/>
  <c r="X1278" i="64" s="1"/>
  <c r="X981" i="64"/>
  <c r="X996" i="64" s="1"/>
  <c r="X1157" i="64"/>
  <c r="X1170" i="64" s="1"/>
  <c r="X1133" i="64"/>
  <c r="X1227" i="64"/>
  <c r="X1875" i="64"/>
  <c r="X1900" i="64" s="1"/>
  <c r="X1005" i="64"/>
  <c r="X1590" i="64"/>
  <c r="X1605" i="64" s="1"/>
  <c r="X592" i="64"/>
  <c r="X605" i="64" s="1"/>
  <c r="X543" i="64"/>
  <c r="X1614" i="64"/>
  <c r="X892" i="64"/>
  <c r="X905" i="64" s="1"/>
  <c r="X868" i="64"/>
  <c r="X568" i="64"/>
  <c r="X409" i="64"/>
  <c r="X419" i="64" s="1"/>
  <c r="X519" i="64"/>
  <c r="CK1558" i="64"/>
  <c r="CK2364" i="64"/>
  <c r="CK2313" i="64"/>
  <c r="CK1535" i="64"/>
  <c r="CK1503" i="64"/>
  <c r="CK2338" i="64"/>
  <c r="CK2287" i="64"/>
  <c r="CK1481" i="64"/>
  <c r="CK1687" i="64"/>
  <c r="CK2416" i="64"/>
  <c r="CK1842" i="64"/>
  <c r="CK1436" i="64"/>
  <c r="CK1392" i="64"/>
  <c r="CK1356" i="64"/>
  <c r="CK1810" i="64"/>
  <c r="CK1774" i="64"/>
  <c r="CK1320" i="64"/>
  <c r="CK1908" i="64"/>
  <c r="CK1250" i="64"/>
  <c r="CK1226" i="64"/>
  <c r="CK1874" i="64"/>
  <c r="CK1285" i="64"/>
  <c r="CK1132" i="64"/>
  <c r="CK1147" i="64" s="1"/>
  <c r="CK1004" i="64"/>
  <c r="CK1123" i="64" s="1"/>
  <c r="CK867" i="64"/>
  <c r="CK591" i="64"/>
  <c r="CK604" i="64" s="1"/>
  <c r="CK567" i="64"/>
  <c r="CK891" i="64"/>
  <c r="CK542" i="64"/>
  <c r="CK1613" i="64"/>
  <c r="CK1156" i="64"/>
  <c r="CK518" i="64"/>
  <c r="CK1589" i="64"/>
  <c r="CK490" i="64"/>
  <c r="CC1558" i="64"/>
  <c r="CC2364" i="64"/>
  <c r="CC2338" i="64"/>
  <c r="CC2313" i="64"/>
  <c r="CC1503" i="64"/>
  <c r="CC2287" i="64"/>
  <c r="CC1481" i="64"/>
  <c r="CC1535" i="64"/>
  <c r="CC1687" i="64"/>
  <c r="CC2416" i="64"/>
  <c r="CC1842" i="64"/>
  <c r="CC1436" i="64"/>
  <c r="CC1392" i="64"/>
  <c r="CC1810" i="64"/>
  <c r="CC1774" i="64"/>
  <c r="CC1320" i="64"/>
  <c r="CC1908" i="64"/>
  <c r="CC1250" i="64"/>
  <c r="CC1285" i="64"/>
  <c r="CC1226" i="64"/>
  <c r="CC1874" i="64"/>
  <c r="CC1356" i="64"/>
  <c r="CC1132" i="64"/>
  <c r="CC1147" i="64" s="1"/>
  <c r="CC1156" i="64"/>
  <c r="CC867" i="64"/>
  <c r="CC591" i="64"/>
  <c r="CC604" i="64" s="1"/>
  <c r="CC1004" i="64"/>
  <c r="CC1123" i="64" s="1"/>
  <c r="CC567" i="64"/>
  <c r="CC891" i="64"/>
  <c r="CC1589" i="64"/>
  <c r="CC542" i="64"/>
  <c r="CC1613" i="64"/>
  <c r="CC518" i="64"/>
  <c r="CC490" i="64"/>
  <c r="BU1558" i="64"/>
  <c r="BU2364" i="64"/>
  <c r="BU2338" i="64"/>
  <c r="BU1535" i="64"/>
  <c r="BU2313" i="64"/>
  <c r="BU1503" i="64"/>
  <c r="BU1481" i="64"/>
  <c r="BU2416" i="64"/>
  <c r="BU2287" i="64"/>
  <c r="BU1842" i="64"/>
  <c r="BU1687" i="64"/>
  <c r="BU1436" i="64"/>
  <c r="BU1392" i="64"/>
  <c r="BU1356" i="64"/>
  <c r="BU1320" i="64"/>
  <c r="BU1285" i="64"/>
  <c r="BU1908" i="64"/>
  <c r="BU1250" i="64"/>
  <c r="BU1226" i="64"/>
  <c r="BU1810" i="64"/>
  <c r="BU1874" i="64"/>
  <c r="BU1774" i="64"/>
  <c r="BU1132" i="64"/>
  <c r="BU1147" i="64" s="1"/>
  <c r="BU1156" i="64"/>
  <c r="BU867" i="64"/>
  <c r="BU1004" i="64"/>
  <c r="BU1123" i="64" s="1"/>
  <c r="BU591" i="64"/>
  <c r="BU604" i="64" s="1"/>
  <c r="BU567" i="64"/>
  <c r="BU891" i="64"/>
  <c r="BU542" i="64"/>
  <c r="BU1613" i="64"/>
  <c r="BU518" i="64"/>
  <c r="BU1589" i="64"/>
  <c r="BU490" i="64"/>
  <c r="BM1558" i="64"/>
  <c r="BM2364" i="64"/>
  <c r="BM2338" i="64"/>
  <c r="BM2313" i="64"/>
  <c r="BM2287" i="64"/>
  <c r="BM1535" i="64"/>
  <c r="BM1481" i="64"/>
  <c r="BM1687" i="64"/>
  <c r="BM2416" i="64"/>
  <c r="BM1842" i="64"/>
  <c r="BM1503" i="64"/>
  <c r="BM1436" i="64"/>
  <c r="BM1392" i="64"/>
  <c r="BM1356" i="64"/>
  <c r="BM1810" i="64"/>
  <c r="BM1774" i="64"/>
  <c r="BM1320" i="64"/>
  <c r="BM1908" i="64"/>
  <c r="BM1250" i="64"/>
  <c r="BM1226" i="64"/>
  <c r="BM1285" i="64"/>
  <c r="BM1874" i="64"/>
  <c r="BM1156" i="64"/>
  <c r="BM1132" i="64"/>
  <c r="BM1147" i="64" s="1"/>
  <c r="BM867" i="64"/>
  <c r="BM591" i="64"/>
  <c r="BM604" i="64" s="1"/>
  <c r="BM567" i="64"/>
  <c r="BM891" i="64"/>
  <c r="BM1589" i="64"/>
  <c r="BM542" i="64"/>
  <c r="BM1613" i="64"/>
  <c r="BM518" i="64"/>
  <c r="BM1004" i="64"/>
  <c r="BM1123" i="64" s="1"/>
  <c r="BM490" i="64"/>
  <c r="BE1558" i="64"/>
  <c r="BE2364" i="64"/>
  <c r="BE2338" i="64"/>
  <c r="BE2287" i="64"/>
  <c r="BE1535" i="64"/>
  <c r="BE2313" i="64"/>
  <c r="BE1503" i="64"/>
  <c r="BE1481" i="64"/>
  <c r="BE2416" i="64"/>
  <c r="BE1842" i="64"/>
  <c r="BE1436" i="64"/>
  <c r="BE1687" i="64"/>
  <c r="BE1392" i="64"/>
  <c r="BE1810" i="64"/>
  <c r="BE1774" i="64"/>
  <c r="BE1320" i="64"/>
  <c r="BE1908" i="64"/>
  <c r="BE1356" i="64"/>
  <c r="BE1285" i="64"/>
  <c r="BE1250" i="64"/>
  <c r="BE1226" i="64"/>
  <c r="BE1874" i="64"/>
  <c r="BE1132" i="64"/>
  <c r="BE1147" i="64" s="1"/>
  <c r="BE867" i="64"/>
  <c r="BE591" i="64"/>
  <c r="BE604" i="64" s="1"/>
  <c r="BE1004" i="64"/>
  <c r="BE1123" i="64" s="1"/>
  <c r="BE1156" i="64"/>
  <c r="BE567" i="64"/>
  <c r="BE891" i="64"/>
  <c r="BE542" i="64"/>
  <c r="BE1613" i="64"/>
  <c r="BE518" i="64"/>
  <c r="BE1589" i="64"/>
  <c r="BE490" i="64"/>
  <c r="AW1558" i="64"/>
  <c r="AW2364" i="64"/>
  <c r="AW2338" i="64"/>
  <c r="AW1535" i="64"/>
  <c r="AW2287" i="64"/>
  <c r="AW1503" i="64"/>
  <c r="AW1481" i="64"/>
  <c r="AW2313" i="64"/>
  <c r="AW2416" i="64"/>
  <c r="AW1687" i="64"/>
  <c r="AW1842" i="64"/>
  <c r="AW1436" i="64"/>
  <c r="AW1392" i="64"/>
  <c r="AW1356" i="64"/>
  <c r="AW1810" i="64"/>
  <c r="AW1774" i="64"/>
  <c r="AW1320" i="64"/>
  <c r="AW1285" i="64"/>
  <c r="AW1908" i="64"/>
  <c r="AW1250" i="64"/>
  <c r="AW1226" i="64"/>
  <c r="AW1874" i="64"/>
  <c r="AW1132" i="64"/>
  <c r="AW1147" i="64" s="1"/>
  <c r="AW1156" i="64"/>
  <c r="AW1004" i="64"/>
  <c r="AW1123" i="64" s="1"/>
  <c r="AW867" i="64"/>
  <c r="AW591" i="64"/>
  <c r="AW604" i="64" s="1"/>
  <c r="AW567" i="64"/>
  <c r="AW891" i="64"/>
  <c r="AW1589" i="64"/>
  <c r="AW542" i="64"/>
  <c r="AW1613" i="64"/>
  <c r="AW518" i="64"/>
  <c r="AW490" i="64"/>
  <c r="AO1558" i="64"/>
  <c r="AO2364" i="64"/>
  <c r="AO2338" i="64"/>
  <c r="AO2287" i="64"/>
  <c r="AO1535" i="64"/>
  <c r="AO1503" i="64"/>
  <c r="AO2313" i="64"/>
  <c r="AO1481" i="64"/>
  <c r="AO1687" i="64"/>
  <c r="AO2416" i="64"/>
  <c r="AO1842" i="64"/>
  <c r="AO1436" i="64"/>
  <c r="AO1392" i="64"/>
  <c r="AO1356" i="64"/>
  <c r="AO1810" i="64"/>
  <c r="AO1774" i="64"/>
  <c r="AO1320" i="64"/>
  <c r="AO1908" i="64"/>
  <c r="AO1250" i="64"/>
  <c r="AO1226" i="64"/>
  <c r="AO1285" i="64"/>
  <c r="AO1874" i="64"/>
  <c r="AO1132" i="64"/>
  <c r="AO1147" i="64" s="1"/>
  <c r="AO1156" i="64"/>
  <c r="AO867" i="64"/>
  <c r="AO591" i="64"/>
  <c r="AO604" i="64" s="1"/>
  <c r="AO567" i="64"/>
  <c r="AO1004" i="64"/>
  <c r="AO1123" i="64" s="1"/>
  <c r="AO891" i="64"/>
  <c r="AO542" i="64"/>
  <c r="AO1613" i="64"/>
  <c r="AO518" i="64"/>
  <c r="AO1589" i="64"/>
  <c r="AO490" i="64"/>
  <c r="AG1558" i="64"/>
  <c r="AG2364" i="64"/>
  <c r="AG2338" i="64"/>
  <c r="AG2313" i="64"/>
  <c r="AG1535" i="64"/>
  <c r="AG2287" i="64"/>
  <c r="AG1503" i="64"/>
  <c r="AG1481" i="64"/>
  <c r="AG2416" i="64"/>
  <c r="AG1687" i="64"/>
  <c r="AG1436" i="64"/>
  <c r="AG1392" i="64"/>
  <c r="AG1842" i="64"/>
  <c r="AG1356" i="64"/>
  <c r="AG1320" i="64"/>
  <c r="AG1908" i="64"/>
  <c r="AG1285" i="64"/>
  <c r="AG1250" i="64"/>
  <c r="AG1226" i="64"/>
  <c r="AG1810" i="64"/>
  <c r="AG1774" i="64"/>
  <c r="AG1874" i="64"/>
  <c r="AG1156" i="64"/>
  <c r="AG867" i="64"/>
  <c r="AG1004" i="64"/>
  <c r="AG1123" i="64" s="1"/>
  <c r="AG591" i="64"/>
  <c r="AG604" i="64" s="1"/>
  <c r="AG1132" i="64"/>
  <c r="AG1147" i="64" s="1"/>
  <c r="AG567" i="64"/>
  <c r="AG891" i="64"/>
  <c r="AG1589" i="64"/>
  <c r="AG542" i="64"/>
  <c r="AG1613" i="64"/>
  <c r="AG518" i="64"/>
  <c r="AG490" i="64"/>
  <c r="Y1558" i="64"/>
  <c r="Y2364" i="64"/>
  <c r="Y2338" i="64"/>
  <c r="Y2313" i="64"/>
  <c r="Y1503" i="64"/>
  <c r="Y2287" i="64"/>
  <c r="Y1535" i="64"/>
  <c r="Y1481" i="64"/>
  <c r="Y1687" i="64"/>
  <c r="Y2416" i="64"/>
  <c r="Y1436" i="64"/>
  <c r="Y1392" i="64"/>
  <c r="Y1842" i="64"/>
  <c r="Y1356" i="64"/>
  <c r="Y1810" i="64"/>
  <c r="Y1774" i="64"/>
  <c r="Y1320" i="64"/>
  <c r="Y1908" i="64"/>
  <c r="Y1250" i="64"/>
  <c r="Y1226" i="64"/>
  <c r="Y1874" i="64"/>
  <c r="Y1285" i="64"/>
  <c r="Y1004" i="64"/>
  <c r="Y1123" i="64" s="1"/>
  <c r="Y867" i="64"/>
  <c r="Y1156" i="64"/>
  <c r="Y591" i="64"/>
  <c r="Y604" i="64" s="1"/>
  <c r="Y567" i="64"/>
  <c r="Y891" i="64"/>
  <c r="Y1132" i="64"/>
  <c r="Y1147" i="64" s="1"/>
  <c r="Y542" i="64"/>
  <c r="Y1613" i="64"/>
  <c r="Y518" i="64"/>
  <c r="Y1589" i="64"/>
  <c r="Y490" i="64"/>
  <c r="CL1555" i="64"/>
  <c r="CL1577" i="64" s="1"/>
  <c r="CL2361" i="64"/>
  <c r="CL2378" i="64" s="1"/>
  <c r="CL2335" i="64"/>
  <c r="CL2352" i="64" s="1"/>
  <c r="CL2310" i="64"/>
  <c r="CL2327" i="64" s="1"/>
  <c r="CL2284" i="64"/>
  <c r="CL2301" i="64" s="1"/>
  <c r="CL1500" i="64"/>
  <c r="CL1523" i="64" s="1"/>
  <c r="CL1532" i="64"/>
  <c r="CL1546" i="64" s="1"/>
  <c r="CL1478" i="64"/>
  <c r="CL1491" i="64" s="1"/>
  <c r="CL1684" i="64"/>
  <c r="CL1697" i="64" s="1"/>
  <c r="CL2413" i="64"/>
  <c r="CL2427" i="64" s="1"/>
  <c r="CL1433" i="64"/>
  <c r="CL1468" i="64" s="1"/>
  <c r="CL1389" i="64"/>
  <c r="CL1424" i="64" s="1"/>
  <c r="CL1839" i="64"/>
  <c r="CL1862" i="64" s="1"/>
  <c r="CL1771" i="64"/>
  <c r="CL1798" i="64" s="1"/>
  <c r="CL1807" i="64"/>
  <c r="CL1830" i="64" s="1"/>
  <c r="CL1353" i="64"/>
  <c r="CL1380" i="64" s="1"/>
  <c r="CL1317" i="64"/>
  <c r="CL1344" i="64" s="1"/>
  <c r="CL1905" i="64"/>
  <c r="CL1930" i="64" s="1"/>
  <c r="CL1247" i="64"/>
  <c r="CL1274" i="64" s="1"/>
  <c r="CL1282" i="64"/>
  <c r="CL1309" i="64" s="1"/>
  <c r="CL1223" i="64"/>
  <c r="CL1871" i="64"/>
  <c r="CL1896" i="64" s="1"/>
  <c r="CL1153" i="64"/>
  <c r="CL1166" i="64" s="1"/>
  <c r="CL977" i="64"/>
  <c r="CL992" i="64" s="1"/>
  <c r="CL864" i="64"/>
  <c r="CL879" i="64" s="1"/>
  <c r="CL1129" i="64"/>
  <c r="CL1144" i="64" s="1"/>
  <c r="CL588" i="64"/>
  <c r="CL601" i="64" s="1"/>
  <c r="CL564" i="64"/>
  <c r="CL1001" i="64"/>
  <c r="CL888" i="64"/>
  <c r="CL901" i="64" s="1"/>
  <c r="CL539" i="64"/>
  <c r="CL1586" i="64"/>
  <c r="CL1601" i="64" s="1"/>
  <c r="CL1610" i="64"/>
  <c r="CL1625" i="64" s="1"/>
  <c r="CL515" i="64"/>
  <c r="CL487" i="64"/>
  <c r="CD1555" i="64"/>
  <c r="CD1577" i="64" s="1"/>
  <c r="CD2361" i="64"/>
  <c r="CD2378" i="64" s="1"/>
  <c r="CD2335" i="64"/>
  <c r="CD2352" i="64" s="1"/>
  <c r="CD2310" i="64"/>
  <c r="CD2327" i="64" s="1"/>
  <c r="CD2284" i="64"/>
  <c r="CD2301" i="64" s="1"/>
  <c r="CD1532" i="64"/>
  <c r="CD1546" i="64" s="1"/>
  <c r="CD1500" i="64"/>
  <c r="CD1523" i="64" s="1"/>
  <c r="CD1478" i="64"/>
  <c r="CD1491" i="64" s="1"/>
  <c r="CD2413" i="64"/>
  <c r="CD2427" i="64" s="1"/>
  <c r="CD1433" i="64"/>
  <c r="CD1468" i="64" s="1"/>
  <c r="CD1684" i="64"/>
  <c r="CD1697" i="64" s="1"/>
  <c r="CD1389" i="64"/>
  <c r="CD1424" i="64" s="1"/>
  <c r="CD1839" i="64"/>
  <c r="CD1862" i="64" s="1"/>
  <c r="CD1353" i="64"/>
  <c r="CD1380" i="64" s="1"/>
  <c r="CD1317" i="64"/>
  <c r="CD1344" i="64" s="1"/>
  <c r="CD1282" i="64"/>
  <c r="CD1309" i="64" s="1"/>
  <c r="CD1905" i="64"/>
  <c r="CD1930" i="64" s="1"/>
  <c r="CD1807" i="64"/>
  <c r="CD1830" i="64" s="1"/>
  <c r="CD1771" i="64"/>
  <c r="CD1798" i="64" s="1"/>
  <c r="CD1247" i="64"/>
  <c r="CD1274" i="64" s="1"/>
  <c r="CD1223" i="64"/>
  <c r="CD1871" i="64"/>
  <c r="CD1896" i="64" s="1"/>
  <c r="CD1153" i="64"/>
  <c r="CD1166" i="64" s="1"/>
  <c r="CD977" i="64"/>
  <c r="CD992" i="64" s="1"/>
  <c r="CD864" i="64"/>
  <c r="CD879" i="64" s="1"/>
  <c r="CD1001" i="64"/>
  <c r="CD588" i="64"/>
  <c r="CD601" i="64" s="1"/>
  <c r="CD564" i="64"/>
  <c r="CD1129" i="64"/>
  <c r="CD1144" i="64" s="1"/>
  <c r="CD888" i="64"/>
  <c r="CD901" i="64" s="1"/>
  <c r="CD539" i="64"/>
  <c r="CD1610" i="64"/>
  <c r="CD1625" i="64" s="1"/>
  <c r="CD515" i="64"/>
  <c r="CD1586" i="64"/>
  <c r="CD1601" i="64" s="1"/>
  <c r="CD487" i="64"/>
  <c r="BV1555" i="64"/>
  <c r="BV1577" i="64" s="1"/>
  <c r="BV2361" i="64"/>
  <c r="BV2378" i="64" s="1"/>
  <c r="BV2335" i="64"/>
  <c r="BV2352" i="64" s="1"/>
  <c r="BV2310" i="64"/>
  <c r="BV2327" i="64" s="1"/>
  <c r="BV1532" i="64"/>
  <c r="BV1546" i="64" s="1"/>
  <c r="BV2284" i="64"/>
  <c r="BV2301" i="64" s="1"/>
  <c r="BV1500" i="64"/>
  <c r="BV1523" i="64" s="1"/>
  <c r="BV1478" i="64"/>
  <c r="BV1491" i="64" s="1"/>
  <c r="BV1684" i="64"/>
  <c r="BV1697" i="64" s="1"/>
  <c r="BV2413" i="64"/>
  <c r="BV2427" i="64" s="1"/>
  <c r="BV1433" i="64"/>
  <c r="BV1468" i="64" s="1"/>
  <c r="BV1389" i="64"/>
  <c r="BV1424" i="64" s="1"/>
  <c r="BV1839" i="64"/>
  <c r="BV1862" i="64" s="1"/>
  <c r="BV1353" i="64"/>
  <c r="BV1380" i="64" s="1"/>
  <c r="BV1771" i="64"/>
  <c r="BV1798" i="64" s="1"/>
  <c r="BV1807" i="64"/>
  <c r="BV1830" i="64" s="1"/>
  <c r="BV1317" i="64"/>
  <c r="BV1344" i="64" s="1"/>
  <c r="BV1905" i="64"/>
  <c r="BV1930" i="64" s="1"/>
  <c r="BV1247" i="64"/>
  <c r="BV1274" i="64" s="1"/>
  <c r="BV1223" i="64"/>
  <c r="BV1282" i="64"/>
  <c r="BV1309" i="64" s="1"/>
  <c r="BV1871" i="64"/>
  <c r="BV1896" i="64" s="1"/>
  <c r="BV1153" i="64"/>
  <c r="BV1166" i="64" s="1"/>
  <c r="BV1001" i="64"/>
  <c r="BV977" i="64"/>
  <c r="BV992" i="64" s="1"/>
  <c r="BV1129" i="64"/>
  <c r="BV1144" i="64" s="1"/>
  <c r="BV864" i="64"/>
  <c r="BV879" i="64" s="1"/>
  <c r="BV588" i="64"/>
  <c r="BV601" i="64" s="1"/>
  <c r="BV564" i="64"/>
  <c r="BV888" i="64"/>
  <c r="BV901" i="64" s="1"/>
  <c r="BV539" i="64"/>
  <c r="BV1586" i="64"/>
  <c r="BV1601" i="64" s="1"/>
  <c r="BV1610" i="64"/>
  <c r="BV1625" i="64" s="1"/>
  <c r="BV515" i="64"/>
  <c r="BV487" i="64"/>
  <c r="BN1555" i="64"/>
  <c r="BN1577" i="64" s="1"/>
  <c r="BN2361" i="64"/>
  <c r="BN2378" i="64" s="1"/>
  <c r="BN2335" i="64"/>
  <c r="BN2352" i="64" s="1"/>
  <c r="BN1532" i="64"/>
  <c r="BN1546" i="64" s="1"/>
  <c r="BN2310" i="64"/>
  <c r="BN2327" i="64" s="1"/>
  <c r="BN2284" i="64"/>
  <c r="BN2301" i="64" s="1"/>
  <c r="BN1500" i="64"/>
  <c r="BN1523" i="64" s="1"/>
  <c r="BN1478" i="64"/>
  <c r="BN1491" i="64" s="1"/>
  <c r="BN2413" i="64"/>
  <c r="BN2427" i="64" s="1"/>
  <c r="BN1433" i="64"/>
  <c r="BN1468" i="64" s="1"/>
  <c r="BN1839" i="64"/>
  <c r="BN1862" i="64" s="1"/>
  <c r="BN1389" i="64"/>
  <c r="BN1424" i="64" s="1"/>
  <c r="BN1771" i="64"/>
  <c r="BN1798" i="64" s="1"/>
  <c r="BN1807" i="64"/>
  <c r="BN1830" i="64" s="1"/>
  <c r="BN1353" i="64"/>
  <c r="BN1380" i="64" s="1"/>
  <c r="BN1317" i="64"/>
  <c r="BN1344" i="64" s="1"/>
  <c r="BN1684" i="64"/>
  <c r="BN1697" i="64" s="1"/>
  <c r="BN1905" i="64"/>
  <c r="BN1930" i="64" s="1"/>
  <c r="BN1282" i="64"/>
  <c r="BN1309" i="64" s="1"/>
  <c r="BN1247" i="64"/>
  <c r="BN1274" i="64" s="1"/>
  <c r="BN1223" i="64"/>
  <c r="BN1871" i="64"/>
  <c r="BN1896" i="64" s="1"/>
  <c r="BN977" i="64"/>
  <c r="BN992" i="64" s="1"/>
  <c r="BN864" i="64"/>
  <c r="BN879" i="64" s="1"/>
  <c r="BN1153" i="64"/>
  <c r="BN1166" i="64" s="1"/>
  <c r="BN588" i="64"/>
  <c r="BN601" i="64" s="1"/>
  <c r="BN1129" i="64"/>
  <c r="BN1144" i="64" s="1"/>
  <c r="BN1001" i="64"/>
  <c r="BN564" i="64"/>
  <c r="BN888" i="64"/>
  <c r="BN901" i="64" s="1"/>
  <c r="BN539" i="64"/>
  <c r="BN1610" i="64"/>
  <c r="BN1625" i="64" s="1"/>
  <c r="BN515" i="64"/>
  <c r="BN1586" i="64"/>
  <c r="BN1601" i="64" s="1"/>
  <c r="BN487" i="64"/>
  <c r="BF1555" i="64"/>
  <c r="BF1577" i="64" s="1"/>
  <c r="BF2361" i="64"/>
  <c r="BF2378" i="64" s="1"/>
  <c r="BF2335" i="64"/>
  <c r="BF2352" i="64" s="1"/>
  <c r="BF2310" i="64"/>
  <c r="BF2327" i="64" s="1"/>
  <c r="BF2284" i="64"/>
  <c r="BF2301" i="64" s="1"/>
  <c r="BF1532" i="64"/>
  <c r="BF1546" i="64" s="1"/>
  <c r="BF1500" i="64"/>
  <c r="BF1523" i="64" s="1"/>
  <c r="BF1478" i="64"/>
  <c r="BF1491" i="64" s="1"/>
  <c r="BF2413" i="64"/>
  <c r="BF2427" i="64" s="1"/>
  <c r="BF1684" i="64"/>
  <c r="BF1697" i="64" s="1"/>
  <c r="BF1433" i="64"/>
  <c r="BF1468" i="64" s="1"/>
  <c r="BF1389" i="64"/>
  <c r="BF1424" i="64" s="1"/>
  <c r="BF1839" i="64"/>
  <c r="BF1862" i="64" s="1"/>
  <c r="BF1353" i="64"/>
  <c r="BF1380" i="64" s="1"/>
  <c r="BF1771" i="64"/>
  <c r="BF1798" i="64" s="1"/>
  <c r="BF1317" i="64"/>
  <c r="BF1344" i="64" s="1"/>
  <c r="BF1282" i="64"/>
  <c r="BF1309" i="64" s="1"/>
  <c r="BF1905" i="64"/>
  <c r="BF1930" i="64" s="1"/>
  <c r="BF1247" i="64"/>
  <c r="BF1274" i="64" s="1"/>
  <c r="BF1223" i="64"/>
  <c r="BF1807" i="64"/>
  <c r="BF1830" i="64" s="1"/>
  <c r="BF1871" i="64"/>
  <c r="BF1896" i="64" s="1"/>
  <c r="BF1153" i="64"/>
  <c r="BF1166" i="64" s="1"/>
  <c r="BF977" i="64"/>
  <c r="BF992" i="64" s="1"/>
  <c r="BF864" i="64"/>
  <c r="BF879" i="64" s="1"/>
  <c r="BF1001" i="64"/>
  <c r="BF588" i="64"/>
  <c r="BF601" i="64" s="1"/>
  <c r="BF564" i="64"/>
  <c r="BF888" i="64"/>
  <c r="BF901" i="64" s="1"/>
  <c r="BF539" i="64"/>
  <c r="BF1586" i="64"/>
  <c r="BF1601" i="64" s="1"/>
  <c r="BF1610" i="64"/>
  <c r="BF1625" i="64" s="1"/>
  <c r="BF1129" i="64"/>
  <c r="BF1144" i="64" s="1"/>
  <c r="BF515" i="64"/>
  <c r="BF487" i="64"/>
  <c r="AX1555" i="64"/>
  <c r="AX1577" i="64" s="1"/>
  <c r="AX2361" i="64"/>
  <c r="AX2378" i="64" s="1"/>
  <c r="AX2335" i="64"/>
  <c r="AX2352" i="64" s="1"/>
  <c r="AX2310" i="64"/>
  <c r="AX2327" i="64" s="1"/>
  <c r="AX1532" i="64"/>
  <c r="AX1546" i="64" s="1"/>
  <c r="AX2284" i="64"/>
  <c r="AX2301" i="64" s="1"/>
  <c r="AX1500" i="64"/>
  <c r="AX1523" i="64" s="1"/>
  <c r="AX1478" i="64"/>
  <c r="AX1491" i="64" s="1"/>
  <c r="AX1684" i="64"/>
  <c r="AX1697" i="64" s="1"/>
  <c r="AX2413" i="64"/>
  <c r="AX2427" i="64" s="1"/>
  <c r="AX1433" i="64"/>
  <c r="AX1468" i="64" s="1"/>
  <c r="AX1839" i="64"/>
  <c r="AX1862" i="64" s="1"/>
  <c r="AX1389" i="64"/>
  <c r="AX1424" i="64" s="1"/>
  <c r="AX1771" i="64"/>
  <c r="AX1798" i="64" s="1"/>
  <c r="AX1353" i="64"/>
  <c r="AX1380" i="64" s="1"/>
  <c r="AX1807" i="64"/>
  <c r="AX1830" i="64" s="1"/>
  <c r="AX1317" i="64"/>
  <c r="AX1344" i="64" s="1"/>
  <c r="AX1905" i="64"/>
  <c r="AX1930" i="64" s="1"/>
  <c r="AX1247" i="64"/>
  <c r="AX1274" i="64" s="1"/>
  <c r="AX1223" i="64"/>
  <c r="AX1282" i="64"/>
  <c r="AX1309" i="64" s="1"/>
  <c r="AX1871" i="64"/>
  <c r="AX1896" i="64" s="1"/>
  <c r="AX1153" i="64"/>
  <c r="AX1166" i="64" s="1"/>
  <c r="AX977" i="64"/>
  <c r="AX992" i="64" s="1"/>
  <c r="AX1001" i="64"/>
  <c r="AX864" i="64"/>
  <c r="AX879" i="64" s="1"/>
  <c r="AX1129" i="64"/>
  <c r="AX1144" i="64" s="1"/>
  <c r="AX588" i="64"/>
  <c r="AX601" i="64" s="1"/>
  <c r="AX564" i="64"/>
  <c r="AX888" i="64"/>
  <c r="AX901" i="64" s="1"/>
  <c r="AX539" i="64"/>
  <c r="AX1610" i="64"/>
  <c r="AX1625" i="64" s="1"/>
  <c r="AX515" i="64"/>
  <c r="AX1586" i="64"/>
  <c r="AX1601" i="64" s="1"/>
  <c r="AX487" i="64"/>
  <c r="AP1555" i="64"/>
  <c r="AP1577" i="64" s="1"/>
  <c r="AP2361" i="64"/>
  <c r="AP2378" i="64" s="1"/>
  <c r="AP2335" i="64"/>
  <c r="AP2352" i="64" s="1"/>
  <c r="AP2310" i="64"/>
  <c r="AP2327" i="64" s="1"/>
  <c r="AP2284" i="64"/>
  <c r="AP2301" i="64" s="1"/>
  <c r="AP1500" i="64"/>
  <c r="AP1523" i="64" s="1"/>
  <c r="AP1532" i="64"/>
  <c r="AP1546" i="64" s="1"/>
  <c r="AP1478" i="64"/>
  <c r="AP1491" i="64" s="1"/>
  <c r="AP2413" i="64"/>
  <c r="AP2427" i="64" s="1"/>
  <c r="AP1684" i="64"/>
  <c r="AP1697" i="64" s="1"/>
  <c r="AP1433" i="64"/>
  <c r="AP1468" i="64" s="1"/>
  <c r="AP1389" i="64"/>
  <c r="AP1424" i="64" s="1"/>
  <c r="AP1839" i="64"/>
  <c r="AP1862" i="64" s="1"/>
  <c r="AP1807" i="64"/>
  <c r="AP1830" i="64" s="1"/>
  <c r="AP1353" i="64"/>
  <c r="AP1380" i="64" s="1"/>
  <c r="AP1317" i="64"/>
  <c r="AP1344" i="64" s="1"/>
  <c r="AP1771" i="64"/>
  <c r="AP1798" i="64" s="1"/>
  <c r="AP1905" i="64"/>
  <c r="AP1930" i="64" s="1"/>
  <c r="AP1282" i="64"/>
  <c r="AP1309" i="64" s="1"/>
  <c r="AP1247" i="64"/>
  <c r="AP1274" i="64" s="1"/>
  <c r="AP1223" i="64"/>
  <c r="AP1871" i="64"/>
  <c r="AP1896" i="64" s="1"/>
  <c r="AP1153" i="64"/>
  <c r="AP1166" i="64" s="1"/>
  <c r="AP977" i="64"/>
  <c r="AP992" i="64" s="1"/>
  <c r="AP864" i="64"/>
  <c r="AP879" i="64" s="1"/>
  <c r="AP588" i="64"/>
  <c r="AP601" i="64" s="1"/>
  <c r="AP1129" i="64"/>
  <c r="AP1144" i="64" s="1"/>
  <c r="AP564" i="64"/>
  <c r="AP888" i="64"/>
  <c r="AP901" i="64" s="1"/>
  <c r="AP539" i="64"/>
  <c r="AP1586" i="64"/>
  <c r="AP1601" i="64" s="1"/>
  <c r="AP1610" i="64"/>
  <c r="AP1625" i="64" s="1"/>
  <c r="AP515" i="64"/>
  <c r="AP1001" i="64"/>
  <c r="AP487" i="64"/>
  <c r="AH1555" i="64"/>
  <c r="AH1577" i="64" s="1"/>
  <c r="AH2361" i="64"/>
  <c r="AH2378" i="64" s="1"/>
  <c r="AH2335" i="64"/>
  <c r="AH2352" i="64" s="1"/>
  <c r="AH2310" i="64"/>
  <c r="AH2327" i="64" s="1"/>
  <c r="AH2284" i="64"/>
  <c r="AH2301" i="64" s="1"/>
  <c r="AH1500" i="64"/>
  <c r="AH1523" i="64" s="1"/>
  <c r="AH1532" i="64"/>
  <c r="AH1546" i="64" s="1"/>
  <c r="AH1478" i="64"/>
  <c r="AH1491" i="64" s="1"/>
  <c r="AH1684" i="64"/>
  <c r="AH1697" i="64" s="1"/>
  <c r="AH2413" i="64"/>
  <c r="AH2427" i="64" s="1"/>
  <c r="AH1839" i="64"/>
  <c r="AH1862" i="64" s="1"/>
  <c r="AH1353" i="64"/>
  <c r="AH1380" i="64" s="1"/>
  <c r="AH1771" i="64"/>
  <c r="AH1798" i="64" s="1"/>
  <c r="AH1433" i="64"/>
  <c r="AH1468" i="64" s="1"/>
  <c r="AH1807" i="64"/>
  <c r="AH1830" i="64" s="1"/>
  <c r="AH1317" i="64"/>
  <c r="AH1344" i="64" s="1"/>
  <c r="AH1905" i="64"/>
  <c r="AH1930" i="64" s="1"/>
  <c r="AH1247" i="64"/>
  <c r="AH1274" i="64" s="1"/>
  <c r="AH1223" i="64"/>
  <c r="AH1389" i="64"/>
  <c r="AH1424" i="64" s="1"/>
  <c r="AH1871" i="64"/>
  <c r="AH1896" i="64" s="1"/>
  <c r="AH1282" i="64"/>
  <c r="AH1309" i="64" s="1"/>
  <c r="AH1153" i="64"/>
  <c r="AH1166" i="64" s="1"/>
  <c r="AH1129" i="64"/>
  <c r="AH1144" i="64" s="1"/>
  <c r="AH977" i="64"/>
  <c r="AH992" i="64" s="1"/>
  <c r="AH864" i="64"/>
  <c r="AH879" i="64" s="1"/>
  <c r="AH588" i="64"/>
  <c r="AH601" i="64" s="1"/>
  <c r="AH1001" i="64"/>
  <c r="AH564" i="64"/>
  <c r="AH888" i="64"/>
  <c r="AH901" i="64" s="1"/>
  <c r="AH539" i="64"/>
  <c r="AH1610" i="64"/>
  <c r="AH1625" i="64" s="1"/>
  <c r="AH515" i="64"/>
  <c r="AH1586" i="64"/>
  <c r="AH1601" i="64" s="1"/>
  <c r="AH487" i="64"/>
  <c r="Z1555" i="64"/>
  <c r="Z1577" i="64" s="1"/>
  <c r="Z2361" i="64"/>
  <c r="Z2378" i="64" s="1"/>
  <c r="Z2335" i="64"/>
  <c r="Z2352" i="64" s="1"/>
  <c r="Z2284" i="64"/>
  <c r="Z2301" i="64" s="1"/>
  <c r="Z1532" i="64"/>
  <c r="Z1546" i="64" s="1"/>
  <c r="Z1500" i="64"/>
  <c r="Z1523" i="64" s="1"/>
  <c r="Z2310" i="64"/>
  <c r="Z2327" i="64" s="1"/>
  <c r="Z1478" i="64"/>
  <c r="Z1491" i="64" s="1"/>
  <c r="Z2413" i="64"/>
  <c r="Z2427" i="64" s="1"/>
  <c r="Z1389" i="64"/>
  <c r="Z1424" i="64" s="1"/>
  <c r="Z1433" i="64"/>
  <c r="Z1468" i="64" s="1"/>
  <c r="Z1839" i="64"/>
  <c r="Z1862" i="64" s="1"/>
  <c r="Z1684" i="64"/>
  <c r="Z1697" i="64" s="1"/>
  <c r="Z1771" i="64"/>
  <c r="Z1798" i="64" s="1"/>
  <c r="Z1807" i="64"/>
  <c r="Z1830" i="64" s="1"/>
  <c r="Z1353" i="64"/>
  <c r="Z1380" i="64" s="1"/>
  <c r="Z1317" i="64"/>
  <c r="Z1344" i="64" s="1"/>
  <c r="Z1905" i="64"/>
  <c r="Z1930" i="64" s="1"/>
  <c r="Z1247" i="64"/>
  <c r="Z1274" i="64" s="1"/>
  <c r="Z1282" i="64"/>
  <c r="Z1309" i="64" s="1"/>
  <c r="Z1223" i="64"/>
  <c r="Z1871" i="64"/>
  <c r="Z1896" i="64" s="1"/>
  <c r="Z1153" i="64"/>
  <c r="Z1166" i="64" s="1"/>
  <c r="Z977" i="64"/>
  <c r="Z992" i="64" s="1"/>
  <c r="Z864" i="64"/>
  <c r="Z879" i="64" s="1"/>
  <c r="Z1129" i="64"/>
  <c r="Z1144" i="64" s="1"/>
  <c r="Z1001" i="64"/>
  <c r="Z588" i="64"/>
  <c r="Z601" i="64" s="1"/>
  <c r="Z564" i="64"/>
  <c r="Z888" i="64"/>
  <c r="Z901" i="64" s="1"/>
  <c r="Z539" i="64"/>
  <c r="Z1586" i="64"/>
  <c r="Z1601" i="64" s="1"/>
  <c r="Z1610" i="64"/>
  <c r="Z1625" i="64" s="1"/>
  <c r="Z515" i="64"/>
  <c r="Z487"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O455" i="64"/>
  <c r="BC455" i="64"/>
  <c r="BN455" i="64"/>
  <c r="CB455" i="64"/>
  <c r="AE458" i="64"/>
  <c r="AR458" i="64"/>
  <c r="BD458" i="64"/>
  <c r="BR458" i="64"/>
  <c r="CC458" i="64"/>
  <c r="W459" i="64"/>
  <c r="AJ459" i="64"/>
  <c r="AV459" i="64"/>
  <c r="BJ459" i="64"/>
  <c r="BU459" i="64"/>
  <c r="CI459" i="64"/>
  <c r="Z1609" i="64"/>
  <c r="AM1609" i="64"/>
  <c r="AY1609" i="64"/>
  <c r="BM1609" i="64"/>
  <c r="BX1609" i="64"/>
  <c r="W1610" i="64"/>
  <c r="W1625" i="64" s="1"/>
  <c r="AY1610" i="64"/>
  <c r="AY1625" i="64" s="1"/>
  <c r="CE1610" i="64"/>
  <c r="CE1625" i="64" s="1"/>
  <c r="BG1613" i="64"/>
  <c r="AY1614" i="64"/>
  <c r="AG486" i="64"/>
  <c r="AG506" i="64" s="1"/>
  <c r="Y487" i="64"/>
  <c r="CK487" i="64"/>
  <c r="BT490" i="64"/>
  <c r="BL491" i="64"/>
  <c r="AL514" i="64"/>
  <c r="AL529" i="64" s="1"/>
  <c r="AD515" i="64"/>
  <c r="BY518" i="64"/>
  <c r="BQ519" i="64"/>
  <c r="AQ538" i="64"/>
  <c r="AI539" i="64"/>
  <c r="Z542" i="64"/>
  <c r="CL542" i="64"/>
  <c r="CI563" i="64"/>
  <c r="AN567" i="64"/>
  <c r="AS1586" i="64"/>
  <c r="AS1601" i="64" s="1"/>
  <c r="CE1589" i="64"/>
  <c r="BZ888" i="64"/>
  <c r="BZ901" i="64" s="1"/>
  <c r="CA892" i="64"/>
  <c r="CA905" i="64" s="1"/>
  <c r="BZ588" i="64"/>
  <c r="BZ601" i="64" s="1"/>
  <c r="CE977" i="64"/>
  <c r="CE992" i="64" s="1"/>
  <c r="BE1005" i="64"/>
  <c r="AQ1153" i="64"/>
  <c r="AQ1166" i="64" s="1"/>
  <c r="S385" i="64"/>
  <c r="S386" i="64"/>
  <c r="S381" i="64"/>
  <c r="S382" i="64"/>
  <c r="S395" i="64" s="1"/>
  <c r="E252" i="64"/>
  <c r="E2302" i="64"/>
  <c r="E602" i="64"/>
  <c r="E1345" i="64"/>
  <c r="E880" i="64"/>
  <c r="E582" i="64"/>
  <c r="E83" i="64"/>
  <c r="E1495" i="64"/>
  <c r="E1494" i="64"/>
  <c r="E883" i="64"/>
  <c r="E882" i="64"/>
  <c r="E510" i="64"/>
  <c r="E604" i="64"/>
  <c r="E1492" i="64"/>
  <c r="E2353" i="64"/>
  <c r="E1381" i="64"/>
  <c r="E1802" i="64"/>
  <c r="E70" i="64"/>
  <c r="E902" i="64"/>
  <c r="E993" i="64"/>
  <c r="E201" i="64"/>
  <c r="E200" i="64"/>
  <c r="E531" i="64"/>
  <c r="E1384" i="64"/>
  <c r="E1383" i="64"/>
  <c r="E1348" i="64"/>
  <c r="E1347" i="64"/>
  <c r="E2354" i="64"/>
  <c r="E2330" i="64"/>
  <c r="E2329" i="64"/>
  <c r="E2379" i="64"/>
  <c r="E2328" i="64"/>
  <c r="E423" i="64"/>
  <c r="E101" i="64"/>
  <c r="E100" i="64"/>
  <c r="E482" i="64"/>
  <c r="V1449" i="64" a="1"/>
  <c r="CU617" i="64" a="1"/>
  <c r="BU465" i="64" a="1"/>
  <c r="W656" i="64" a="1"/>
  <c r="BW465" i="64" a="1"/>
  <c r="BE656" i="64" a="1"/>
  <c r="BG656" i="64" a="1"/>
  <c r="CS656" i="64" a="1"/>
  <c r="AP2228" i="64" a="1"/>
  <c r="BU656" i="64" a="1"/>
  <c r="BJ465" i="64" a="1"/>
  <c r="BJ736" i="64" a="1"/>
  <c r="DJ465" i="64" a="1"/>
  <c r="T2228" i="64" a="1"/>
  <c r="DJ617" i="64" a="1"/>
  <c r="BF465" i="64" a="1"/>
  <c r="CR658" i="64" a="1"/>
  <c r="CQ658" i="64" a="1"/>
  <c r="CX658" i="64" a="1"/>
  <c r="DH656" i="64" a="1"/>
  <c r="AX1449" i="64" a="1"/>
  <c r="AT465" i="64" a="1"/>
  <c r="BD2228" i="64" a="1"/>
  <c r="CP658" i="64" a="1"/>
  <c r="CZ617" i="64" a="1"/>
  <c r="CQ919" i="64" a="1"/>
  <c r="DF619" i="64" a="1"/>
  <c r="BL736" i="64" a="1"/>
  <c r="AY465" i="64" a="1"/>
  <c r="BI736" i="64" a="1"/>
  <c r="AB1449" i="64" a="1"/>
  <c r="CA2228" i="64" a="1"/>
  <c r="AV656" i="64" a="1"/>
  <c r="AC944" i="64"/>
  <c r="BC656" i="64" a="1"/>
  <c r="AG656" i="64" a="1"/>
  <c r="CC2228" i="64" a="1"/>
  <c r="AU1449" i="64" a="1"/>
  <c r="CV944" i="64"/>
  <c r="U656" i="64" a="1"/>
  <c r="BF1449" i="64" a="1"/>
  <c r="AH656" i="64" a="1"/>
  <c r="AA919" i="64" a="1"/>
  <c r="DA919" i="64" a="1"/>
  <c r="CO1449" i="64" a="1"/>
  <c r="Y465" i="64" a="1"/>
  <c r="BF736" i="64" a="1"/>
  <c r="AB656" i="64" a="1"/>
  <c r="CY656" i="64" a="1"/>
  <c r="CC656" i="64" a="1"/>
  <c r="BW736" i="64" a="1"/>
  <c r="AY1449" i="64" a="1"/>
  <c r="S658" i="64" a="1"/>
  <c r="AT736" i="64" a="1"/>
  <c r="DI619" i="64" a="1"/>
  <c r="CK465" i="64" a="1"/>
  <c r="CQ617" i="64" a="1"/>
  <c r="AH736" i="64" a="1"/>
  <c r="X1449" i="64" a="1"/>
  <c r="DB617" i="64" a="1"/>
  <c r="AA465" i="64" a="1"/>
  <c r="CG1449" i="64" a="1"/>
  <c r="AW2228" i="64" a="1"/>
  <c r="BU1449" i="64" a="1"/>
  <c r="U736" i="64" a="1"/>
  <c r="BB736" i="64" a="1"/>
  <c r="CU465" i="64" a="1"/>
  <c r="CV656" i="64" a="1"/>
  <c r="CI2228" i="64" a="1"/>
  <c r="CX465" i="64" a="1"/>
  <c r="AW1449" i="64" a="1"/>
  <c r="V465" i="64" a="1"/>
  <c r="CO617" i="64" a="1"/>
  <c r="CX944" i="64"/>
  <c r="AB944" i="64"/>
  <c r="CI656" i="64" a="1"/>
  <c r="Y736" i="64" a="1"/>
  <c r="AZ736" i="64" a="1"/>
  <c r="AD465" i="64" a="1"/>
  <c r="AR2228" i="64" a="1"/>
  <c r="DI617" i="64" a="1"/>
  <c r="AY736" i="64" a="1"/>
  <c r="CL2228" i="64" a="1"/>
  <c r="AG1449" i="64" a="1"/>
  <c r="AP736" i="64" a="1"/>
  <c r="AC656" i="64" a="1"/>
  <c r="BY736" i="64" a="1"/>
  <c r="AD736" i="64" a="1"/>
  <c r="AQ656" i="64" a="1"/>
  <c r="BR736" i="64" a="1"/>
  <c r="BQ465" i="64" a="1"/>
  <c r="CQ944" i="64"/>
  <c r="BX465" i="64" a="1"/>
  <c r="BP465" i="64" a="1"/>
  <c r="CZ944" i="64"/>
  <c r="AT1449" i="64" a="1"/>
  <c r="CO465" i="64" a="1"/>
  <c r="AA1449" i="64" a="1"/>
  <c r="BN465" i="64" a="1"/>
  <c r="CL656" i="64" a="1"/>
  <c r="AP656" i="64" a="1"/>
  <c r="DK617" i="64" a="1"/>
  <c r="CU656" i="64" a="1"/>
  <c r="DH617" i="64" a="1"/>
  <c r="AB658" i="64" a="1"/>
  <c r="CO919" i="64" a="1"/>
  <c r="BC465" i="64" a="1"/>
  <c r="X919" i="64" a="1"/>
  <c r="AE736" i="64" a="1"/>
  <c r="U658" i="64" a="1"/>
  <c r="AO1449" i="64" a="1"/>
  <c r="CI1449" i="64" a="1"/>
  <c r="BY656" i="64" a="1"/>
  <c r="AS2228" i="64" a="1"/>
  <c r="CJ1449" i="64" a="1"/>
  <c r="CG736" i="64" a="1"/>
  <c r="CC1449" i="64" a="1"/>
  <c r="BQ656" i="64" a="1"/>
  <c r="CK736" i="64" a="1"/>
  <c r="DC617" i="64" a="1"/>
  <c r="CO944" i="64"/>
  <c r="AT2228" i="64" a="1"/>
  <c r="BO465" i="64" a="1"/>
  <c r="AK656" i="64" a="1"/>
  <c r="DD465" i="64" a="1"/>
  <c r="CS658" i="64" a="1"/>
  <c r="BA1449" i="64" a="1"/>
  <c r="CR919" i="64" a="1"/>
  <c r="CY619" i="64" a="1"/>
  <c r="CW617" i="64" a="1"/>
  <c r="BJ2228" i="64" a="1"/>
  <c r="BH465" i="64" a="1"/>
  <c r="U2228" i="64" a="1"/>
  <c r="CC465" i="64" a="1"/>
  <c r="AS736" i="64" a="1"/>
  <c r="BR1449" i="64" a="1"/>
  <c r="BD1449" i="64" a="1"/>
  <c r="T736" i="64" a="1"/>
  <c r="CT919" i="64" a="1"/>
  <c r="BO2228" i="64" a="1"/>
  <c r="BV656" i="64" a="1"/>
  <c r="AT656" i="64" a="1"/>
  <c r="W919" i="64" a="1"/>
  <c r="BM736" i="64" a="1"/>
  <c r="AU656" i="64" a="1"/>
  <c r="DE617" i="64" a="1"/>
  <c r="BT465" i="64" a="1"/>
  <c r="CE656" i="64" a="1"/>
  <c r="BO736" i="64" a="1"/>
  <c r="CG465" i="64" a="1"/>
  <c r="DE465" i="64" a="1"/>
  <c r="Y658" i="64" a="1"/>
  <c r="V736" i="64" a="1"/>
  <c r="BN2228" i="64" a="1"/>
  <c r="DG619" i="64" a="1"/>
  <c r="CB465" i="64" a="1"/>
  <c r="CK2228" i="64" a="1"/>
  <c r="S944" i="64"/>
  <c r="U919" i="64" a="1"/>
  <c r="BE736" i="64" a="1"/>
  <c r="CO2200" i="64" a="1"/>
  <c r="BR2228" i="64" a="1"/>
  <c r="X658" i="64" a="1"/>
  <c r="AX736" i="64" a="1"/>
  <c r="BM1449" i="64" a="1"/>
  <c r="AM1449" i="64" a="1"/>
  <c r="DC619" i="64" a="1"/>
  <c r="AC698" i="64" a="1"/>
  <c r="BT2228" i="64" a="1"/>
  <c r="BI656" i="64" a="1"/>
  <c r="DB656" i="64" a="1"/>
  <c r="AQ736" i="64" a="1"/>
  <c r="BK1449" i="64" a="1"/>
  <c r="S919" i="64" a="1"/>
  <c r="X465" i="64" a="1"/>
  <c r="BC736" i="64" a="1"/>
  <c r="CP656" i="64" a="1"/>
  <c r="BJ656" i="64" a="1"/>
  <c r="CP2173" i="64" a="1"/>
  <c r="Y2228" i="64" a="1"/>
  <c r="BA656" i="64" a="1"/>
  <c r="AD1449" i="64" a="1"/>
  <c r="DF465" i="64" a="1"/>
  <c r="CU919" i="64" a="1"/>
  <c r="BZ656" i="64" a="1"/>
  <c r="AU2228" i="64" a="1"/>
  <c r="S656" i="64" a="1"/>
  <c r="BD736" i="64" a="1"/>
  <c r="S465" i="64" a="1"/>
  <c r="DA465" i="64" a="1"/>
  <c r="BO1449" i="64" a="1"/>
  <c r="CS919" i="64" a="1"/>
  <c r="BF656" i="64" a="1"/>
  <c r="AA736" i="64" a="1"/>
  <c r="AB465" i="64" a="1"/>
  <c r="AZ656" i="64" a="1"/>
  <c r="AK736" i="64" a="1"/>
  <c r="CZ919" i="64" a="1"/>
  <c r="BJ1449" i="64" a="1"/>
  <c r="BE1449" i="64" a="1"/>
  <c r="CY944" i="64"/>
  <c r="BT736" i="64" a="1"/>
  <c r="BW2228" i="64" a="1"/>
  <c r="CO619" i="64" a="1"/>
  <c r="AJ656" i="64" a="1"/>
  <c r="AG2228" i="64" a="1"/>
  <c r="AX2228" i="64" a="1"/>
  <c r="BP656" i="64" a="1"/>
  <c r="AO736" i="64" a="1"/>
  <c r="AH2228" i="64" a="1"/>
  <c r="Z658" i="64" a="1"/>
  <c r="AE656" i="64" a="1"/>
  <c r="BX2228" i="64" a="1"/>
  <c r="AN1449" i="64" a="1"/>
  <c r="V658" i="64" a="1"/>
  <c r="CT465" i="64" a="1"/>
  <c r="V2228" i="64" a="1"/>
  <c r="CA465" i="64" a="1"/>
  <c r="BV2228" i="64" a="1"/>
  <c r="T658" i="64" a="1"/>
  <c r="CZ658" i="64" a="1"/>
  <c r="Z2228" i="64" a="1"/>
  <c r="DA619" i="64" a="1"/>
  <c r="CL1449" i="64" a="1"/>
  <c r="CI736" i="64" a="1"/>
  <c r="AE2228" i="64" a="1"/>
  <c r="BS736" i="64" a="1"/>
  <c r="AV1449" i="64" a="1"/>
  <c r="DI465" i="64" a="1"/>
  <c r="DF617" i="64" a="1"/>
  <c r="BP1449" i="64" a="1"/>
  <c r="X944" i="64"/>
  <c r="AQ2228" i="64" a="1"/>
  <c r="BG1449" i="64" a="1"/>
  <c r="AJ736" i="64" a="1"/>
  <c r="CR619" i="64" a="1"/>
  <c r="W658" i="64" a="1"/>
  <c r="CL465" i="64" a="1"/>
  <c r="AL736" i="64" a="1"/>
  <c r="AW656" i="64" a="1"/>
  <c r="AO2228" i="64" a="1"/>
  <c r="BU2228" i="64" a="1"/>
  <c r="AI1449" i="64" a="1"/>
  <c r="AL2228" i="64" a="1"/>
  <c r="DE619" i="64" a="1"/>
  <c r="AA2228" i="64" a="1"/>
  <c r="CU658" i="64" a="1"/>
  <c r="CF1449" i="64" a="1"/>
  <c r="CD1449" i="64" a="1"/>
  <c r="BF2228" i="64" a="1"/>
  <c r="CO656" i="64" a="1"/>
  <c r="AJ1449" i="64" a="1"/>
  <c r="CL736" i="64" a="1"/>
  <c r="BT656" i="64" a="1"/>
  <c r="Y919" i="64" a="1"/>
  <c r="AN736" i="64" a="1"/>
  <c r="CA1449" i="64" a="1"/>
  <c r="DA656" i="64" a="1"/>
  <c r="CM919" i="64" a="1"/>
  <c r="AH465" i="64" a="1"/>
  <c r="AN465" i="64" a="1"/>
  <c r="CQ619" i="64" a="1"/>
  <c r="AQ1449" i="64" a="1"/>
  <c r="AI2228" i="64" a="1"/>
  <c r="CX619" i="64" a="1"/>
  <c r="BH656" i="64" a="1"/>
  <c r="CW656" i="64" a="1"/>
  <c r="T656" i="64" a="1"/>
  <c r="CF736" i="64" a="1"/>
  <c r="BH2228" i="64" a="1"/>
  <c r="BB2228" i="64" a="1"/>
  <c r="AA656" i="64" a="1"/>
  <c r="AS1449" i="64" a="1"/>
  <c r="DK656" i="64" a="1"/>
  <c r="AC736" i="64" a="1"/>
  <c r="CV619" i="64" a="1"/>
  <c r="AY2228" i="64" a="1"/>
  <c r="BP2228" i="64" a="1"/>
  <c r="CZ656" i="64" a="1"/>
  <c r="CH656" i="64" a="1"/>
  <c r="CP617" i="64" a="1"/>
  <c r="AP1449" i="64" a="1"/>
  <c r="CS465" i="64" a="1"/>
  <c r="AO465" i="64" a="1"/>
  <c r="BI1449" i="64" a="1"/>
  <c r="AR656" i="64" a="1"/>
  <c r="BX736" i="64" a="1"/>
  <c r="CT619" i="64" a="1"/>
  <c r="DF656" i="64" a="1"/>
  <c r="CE736" i="64" a="1"/>
  <c r="U1449" i="64" a="1"/>
  <c r="Z944" i="64"/>
  <c r="CF2228" i="64" a="1"/>
  <c r="CR944" i="64"/>
  <c r="W2228" i="64" a="1"/>
  <c r="AL656" i="64" a="1"/>
  <c r="BU736" i="64" a="1"/>
  <c r="CK656" i="64" a="1"/>
  <c r="BZ736" i="64" a="1"/>
  <c r="AM465" i="64" a="1"/>
  <c r="CE2228" i="64" a="1"/>
  <c r="AG465" i="64" a="1"/>
  <c r="DB619" i="64" a="1"/>
  <c r="BZ465" i="64" a="1"/>
  <c r="BM656" i="64" a="1"/>
  <c r="AL1449" i="64" a="1"/>
  <c r="AJ465" i="64" a="1"/>
  <c r="Y656" i="64" a="1"/>
  <c r="CB1449" i="64" a="1"/>
  <c r="W465" i="64" a="1"/>
  <c r="BK736" i="64" a="1"/>
  <c r="CV465" i="64" a="1"/>
  <c r="U944" i="64"/>
  <c r="AX656" i="64" a="1"/>
  <c r="BW1449" i="64" a="1"/>
  <c r="BA465" i="64" a="1"/>
  <c r="CD736" i="64" a="1"/>
  <c r="CG2228" i="64" a="1"/>
  <c r="CT656" i="64" a="1"/>
  <c r="CJ656" i="64" a="1"/>
  <c r="CO658" i="64" a="1"/>
  <c r="CD465" i="64" a="1"/>
  <c r="AB2228" i="64" a="1"/>
  <c r="CS619" i="64" a="1"/>
  <c r="AJ2228" i="64" a="1"/>
  <c r="BG736" i="64" a="1"/>
  <c r="AQ465" i="64" a="1"/>
  <c r="AR465" i="64" a="1"/>
  <c r="BL656" i="64" a="1"/>
  <c r="BS2228" i="64" a="1"/>
  <c r="CH736" i="64" a="1"/>
  <c r="BK656" i="64" a="1"/>
  <c r="AE465" i="64" a="1"/>
  <c r="BC2228" i="64" a="1"/>
  <c r="BY1449" i="64" a="1"/>
  <c r="W944" i="64"/>
  <c r="AZ2228" i="64" a="1"/>
  <c r="T919" i="64" a="1"/>
  <c r="BV736" i="64" a="1"/>
  <c r="CJ2228" i="64" a="1"/>
  <c r="AU736" i="64" a="1"/>
  <c r="CQ465" i="64" a="1"/>
  <c r="AC465" i="64" a="1"/>
  <c r="BR465" i="64" a="1"/>
  <c r="CW944" i="64"/>
  <c r="AD2228" i="64" a="1"/>
  <c r="CQ2173" i="64" a="1"/>
  <c r="CD656" i="64" a="1"/>
  <c r="W1449" i="64" a="1"/>
  <c r="V944" i="64"/>
  <c r="BL2228" i="64" a="1"/>
  <c r="BV1449" i="64" a="1"/>
  <c r="BS1449" i="64" a="1"/>
  <c r="CA736" i="64" a="1"/>
  <c r="DJ656" i="64" a="1"/>
  <c r="BL465" i="64" a="1"/>
  <c r="AW465" i="64" a="1"/>
  <c r="CB2228" i="64" a="1"/>
  <c r="BW656" i="64" a="1"/>
  <c r="BC1449" i="64" a="1"/>
  <c r="BZ1449" i="64" a="1"/>
  <c r="AC1449" i="64" a="1"/>
  <c r="DK465" i="64" a="1"/>
  <c r="AY656" i="64" a="1"/>
  <c r="AV465" i="64" a="1"/>
  <c r="CE1449" i="64" a="1"/>
  <c r="AF2228" i="64" a="1"/>
  <c r="DC656" i="64" a="1"/>
  <c r="CY919" i="64" a="1"/>
  <c r="CT658" i="64" a="1"/>
  <c r="BT1449" i="64" a="1"/>
  <c r="CW465" i="64" a="1"/>
  <c r="BQ1449" i="64" a="1"/>
  <c r="BE465" i="64" a="1"/>
  <c r="CQ2200" i="64" a="1"/>
  <c r="BE2228" i="64" a="1"/>
  <c r="T1449" i="64" a="1"/>
  <c r="CF656" i="64" a="1"/>
  <c r="BZ2228" i="64" a="1"/>
  <c r="CV919" i="64" a="1"/>
  <c r="BX656" i="64" a="1"/>
  <c r="S2228" i="64" a="1"/>
  <c r="AF1449" i="64" a="1"/>
  <c r="DG656" i="64" a="1"/>
  <c r="CX617" i="64" a="1"/>
  <c r="AX465" i="64" a="1"/>
  <c r="CS944" i="64"/>
  <c r="T944" i="64"/>
  <c r="CB656" i="64" a="1"/>
  <c r="AM656" i="64" a="1"/>
  <c r="AC2228" i="64" a="1"/>
  <c r="BG465" i="64" a="1"/>
  <c r="BY465" i="64" a="1"/>
  <c r="BN656" i="64" a="1"/>
  <c r="CA656" i="64" a="1"/>
  <c r="DC465" i="64" a="1"/>
  <c r="AI736" i="64" a="1"/>
  <c r="CY658" i="64" a="1"/>
  <c r="AN656" i="64" a="1"/>
  <c r="BV465" i="64" a="1"/>
  <c r="DB465" i="64" a="1"/>
  <c r="DH619" i="64" a="1"/>
  <c r="AU465" i="64" a="1"/>
  <c r="BX1449" i="64" a="1"/>
  <c r="AL465" i="64" a="1"/>
  <c r="CP2200" i="64" a="1"/>
  <c r="Y944" i="64"/>
  <c r="CH2228" i="64" a="1"/>
  <c r="AC658" i="64" a="1"/>
  <c r="DK619" i="64" a="1"/>
  <c r="AV2228" i="64" a="1"/>
  <c r="DE656" i="64" a="1"/>
  <c r="BB1449" i="64" a="1"/>
  <c r="DD617" i="64" a="1"/>
  <c r="CR656" i="64" a="1"/>
  <c r="BA2228" i="64" a="1"/>
  <c r="DA617" i="64" a="1"/>
  <c r="AF465" i="64" a="1"/>
  <c r="AV736" i="64" a="1"/>
  <c r="Z736" i="64" a="1"/>
  <c r="BD465" i="64" a="1"/>
  <c r="BD656" i="64" a="1"/>
  <c r="BA736" i="64" a="1"/>
  <c r="BQ2228" i="64" a="1"/>
  <c r="AA658" i="64" a="1"/>
  <c r="DG465" i="64" a="1"/>
  <c r="CU619" i="64" a="1"/>
  <c r="AZ1449" i="64" a="1"/>
  <c r="BB465" i="64" a="1"/>
  <c r="CB736" i="64" a="1"/>
  <c r="X656" i="64" a="1"/>
  <c r="CJ736" i="64" a="1"/>
  <c r="CP919" i="64" a="1"/>
  <c r="CX656" i="64" a="1"/>
  <c r="CQ656" i="64" a="1"/>
  <c r="Z465" i="64" a="1"/>
  <c r="CF465" i="64" a="1"/>
  <c r="AZ465" i="64" a="1"/>
  <c r="CG656" i="64" a="1"/>
  <c r="AG736" i="64" a="1"/>
  <c r="CW619" i="64" a="1"/>
  <c r="BG2228" i="64" a="1"/>
  <c r="DD619" i="64" a="1"/>
  <c r="CS617" i="64" a="1"/>
  <c r="DI656" i="64" a="1"/>
  <c r="AD656" i="64" a="1"/>
  <c r="AP465" i="64" a="1"/>
  <c r="Z919" i="64" a="1"/>
  <c r="DA698" i="64" a="1"/>
  <c r="BM465" i="64" a="1"/>
  <c r="DA658" i="64" a="1"/>
  <c r="CZ619" i="64" a="1"/>
  <c r="BI465" i="64" a="1"/>
  <c r="AI465" i="64" a="1"/>
  <c r="AE1449" i="64" a="1"/>
  <c r="S736" i="64" a="1"/>
  <c r="Z656" i="64" a="1"/>
  <c r="CJ465" i="64" a="1"/>
  <c r="BL1449" i="64" a="1"/>
  <c r="X2228" i="64" a="1"/>
  <c r="CK1449" i="64" a="1"/>
  <c r="AB919" i="64" a="1"/>
  <c r="BS656" i="64" a="1"/>
  <c r="AM736" i="64" a="1"/>
  <c r="BQ736" i="64" a="1"/>
  <c r="AW736" i="64" a="1"/>
  <c r="BK2228" i="64" a="1"/>
  <c r="BN1449" i="64" a="1"/>
  <c r="DJ619" i="64" a="1"/>
  <c r="CP944" i="64"/>
  <c r="AA944" i="64"/>
  <c r="CY617" i="64" a="1"/>
  <c r="CH1449" i="64" a="1"/>
  <c r="CW658" i="64" a="1"/>
  <c r="AR1449" i="64" a="1"/>
  <c r="BH736" i="64" a="1"/>
  <c r="CX1034" i="64" a="1"/>
  <c r="V656" i="64" a="1"/>
  <c r="T465" i="64" a="1"/>
  <c r="AN2228" i="64" a="1"/>
  <c r="AO656" i="64" a="1"/>
  <c r="AS656" i="64" a="1"/>
  <c r="BP736" i="64" a="1"/>
  <c r="BH1449" i="64" a="1"/>
  <c r="CP465" i="64" a="1"/>
  <c r="BB656" i="64" a="1"/>
  <c r="BK465" i="64" a="1"/>
  <c r="Y1449" i="64" a="1"/>
  <c r="BI2228" i="64" a="1"/>
  <c r="CI465" i="64" a="1"/>
  <c r="CH465" i="64" a="1"/>
  <c r="BY2228" i="64" a="1"/>
  <c r="W736" i="64" a="1"/>
  <c r="AS465" i="64" a="1"/>
  <c r="AH1449" i="64" a="1"/>
  <c r="BS465" i="64" a="1"/>
  <c r="AM2228" i="64" a="1"/>
  <c r="CC736" i="64" a="1"/>
  <c r="CV617" i="64" a="1"/>
  <c r="DD656" i="64" a="1"/>
  <c r="BO656" i="64" a="1"/>
  <c r="CD2228" i="64" a="1"/>
  <c r="AR736" i="64" a="1"/>
  <c r="DG617" i="64" a="1"/>
  <c r="CP619" i="64" a="1"/>
  <c r="CY465" i="64" a="1"/>
  <c r="CR617" i="64" a="1"/>
  <c r="CW919" i="64" a="1"/>
  <c r="CE465" i="64" a="1"/>
  <c r="BN736" i="64" a="1"/>
  <c r="AK1449" i="64" a="1"/>
  <c r="AK465" i="64" a="1"/>
  <c r="AK2228" i="64" a="1"/>
  <c r="CX919" i="64" a="1"/>
  <c r="CV658" i="64" a="1"/>
  <c r="CT617" i="64" a="1"/>
  <c r="V919" i="64" a="1"/>
  <c r="CO2173" i="64" a="1"/>
  <c r="S1449" i="64" a="1"/>
  <c r="X736" i="64" a="1"/>
  <c r="AI656" i="64" a="1"/>
  <c r="CT944" i="64"/>
  <c r="BR656" i="64" a="1"/>
  <c r="AB736" i="64" a="1"/>
  <c r="CV736" i="64" a="1"/>
  <c r="AF656" i="64" a="1"/>
  <c r="AF736" i="64" a="1"/>
  <c r="CU944" i="64"/>
  <c r="U465" i="64" a="1"/>
  <c r="BM2228" i="64" a="1"/>
  <c r="Z1449" i="64" a="1"/>
  <c r="DA944" i="64"/>
  <c r="AC919" i="64" a="1"/>
  <c r="AC1034" i="64" a="1"/>
  <c r="AV1124" i="64" l="1"/>
  <c r="CX1124" i="64"/>
  <c r="BU1124" i="64"/>
  <c r="BQ1120" i="64"/>
  <c r="DD1120" i="64"/>
  <c r="CY2328" i="64"/>
  <c r="DD1124" i="64"/>
  <c r="AE1120" i="64"/>
  <c r="CK1120" i="64"/>
  <c r="CU2328" i="64"/>
  <c r="CV2328" i="64"/>
  <c r="DH1120" i="64"/>
  <c r="BF1124" i="64"/>
  <c r="CL1124" i="64"/>
  <c r="DJ1124" i="64"/>
  <c r="BF1120" i="64"/>
  <c r="BO1124" i="64"/>
  <c r="AL1120" i="64"/>
  <c r="AJ1124" i="64"/>
  <c r="BV1120" i="64"/>
  <c r="CO1120" i="64"/>
  <c r="BH1120" i="64"/>
  <c r="BP1120" i="64"/>
  <c r="AX1120" i="64"/>
  <c r="AA1120" i="64"/>
  <c r="BE1124" i="64"/>
  <c r="CG1120" i="64"/>
  <c r="CX1120" i="64"/>
  <c r="BC1124" i="64"/>
  <c r="AA1124" i="64"/>
  <c r="BD1120" i="64"/>
  <c r="BR1124" i="64"/>
  <c r="CV1120" i="64"/>
  <c r="DE2328" i="64"/>
  <c r="DB1124" i="64"/>
  <c r="DI1120" i="64"/>
  <c r="DK1124" i="64"/>
  <c r="Y1124" i="64"/>
  <c r="BX1120" i="64"/>
  <c r="AZ1124" i="64"/>
  <c r="DH1124" i="64"/>
  <c r="CV1124" i="64"/>
  <c r="AD1120" i="64"/>
  <c r="X1120" i="64"/>
  <c r="CZ1124" i="64"/>
  <c r="BK1124" i="64"/>
  <c r="AC1124" i="64"/>
  <c r="BY1124" i="64"/>
  <c r="DJ2328" i="64"/>
  <c r="AU1120" i="64"/>
  <c r="DF1120" i="64"/>
  <c r="CK1124" i="64"/>
  <c r="BM1120" i="64"/>
  <c r="BU1120" i="64"/>
  <c r="Z1124" i="64"/>
  <c r="AT1124" i="64"/>
  <c r="CO1124" i="64"/>
  <c r="AP1120" i="64"/>
  <c r="DE1124" i="64"/>
  <c r="AH1120" i="64"/>
  <c r="BV1124" i="64"/>
  <c r="AG1120" i="64"/>
  <c r="AV1120" i="64"/>
  <c r="CR2328" i="64"/>
  <c r="CA1124" i="64"/>
  <c r="BO1120" i="64"/>
  <c r="BJ1120" i="64"/>
  <c r="BL1120" i="64"/>
  <c r="CC1120" i="64"/>
  <c r="DC1124" i="64"/>
  <c r="CS1124" i="64"/>
  <c r="CW1120" i="64"/>
  <c r="CE1120" i="64"/>
  <c r="CI1124" i="64"/>
  <c r="BS1120" i="64"/>
  <c r="BI1124" i="64"/>
  <c r="BB1124" i="64"/>
  <c r="DA1120" i="64"/>
  <c r="CR1120" i="64"/>
  <c r="W1045" i="64"/>
  <c r="X1045" i="64"/>
  <c r="CE1045" i="64"/>
  <c r="CD1120" i="64"/>
  <c r="CL1120" i="64"/>
  <c r="BD1124" i="64"/>
  <c r="BW1120" i="64"/>
  <c r="BM1124" i="64"/>
  <c r="AX1124" i="64"/>
  <c r="CD1124" i="64"/>
  <c r="AO1120" i="64"/>
  <c r="CA1120" i="64"/>
  <c r="BQ1124" i="64"/>
  <c r="AM1124" i="64"/>
  <c r="DA1124" i="64"/>
  <c r="V1120" i="64"/>
  <c r="CU1120" i="64"/>
  <c r="DC1120" i="64"/>
  <c r="CP1124" i="64"/>
  <c r="BL1045" i="64"/>
  <c r="BL1124" i="64"/>
  <c r="AG1124" i="64"/>
  <c r="BI1120" i="64"/>
  <c r="BY1120" i="64"/>
  <c r="BG1124" i="64"/>
  <c r="BR1120" i="64"/>
  <c r="U1124" i="64"/>
  <c r="BJ1124" i="64"/>
  <c r="AV1045" i="64"/>
  <c r="AN1045" i="64"/>
  <c r="CB1045" i="64"/>
  <c r="AA1045" i="64"/>
  <c r="S1120" i="64"/>
  <c r="U1120" i="64"/>
  <c r="AQ1124" i="64"/>
  <c r="CE1124" i="64"/>
  <c r="BZ1120" i="64"/>
  <c r="T1124" i="64"/>
  <c r="AD1124" i="64"/>
  <c r="CT1041" i="64"/>
  <c r="DK1041" i="64"/>
  <c r="BI1041" i="64"/>
  <c r="DC1041" i="64"/>
  <c r="AM1041" i="64"/>
  <c r="AY1124" i="64"/>
  <c r="CS2328" i="64"/>
  <c r="DD2328" i="64"/>
  <c r="CW2328" i="64"/>
  <c r="T1120" i="64"/>
  <c r="BT1124" i="64"/>
  <c r="AI1120" i="64"/>
  <c r="AQ1120" i="64"/>
  <c r="AM1120" i="64"/>
  <c r="BT1120" i="64"/>
  <c r="CQ1124" i="64"/>
  <c r="CT2328" i="64"/>
  <c r="BC1045" i="64"/>
  <c r="CC1124" i="64"/>
  <c r="AB1120" i="64"/>
  <c r="S1124" i="64"/>
  <c r="CH1120" i="64"/>
  <c r="BK1120" i="64"/>
  <c r="AK1124" i="64"/>
  <c r="CB1120" i="64"/>
  <c r="CJ1120" i="64"/>
  <c r="AL1124" i="64"/>
  <c r="CR1124" i="64"/>
  <c r="CY1120" i="64"/>
  <c r="DA1045" i="64"/>
  <c r="DK1120" i="64"/>
  <c r="BN1120" i="64"/>
  <c r="X1124" i="64"/>
  <c r="BN1124" i="64"/>
  <c r="AB1124" i="64"/>
  <c r="BP1124" i="64"/>
  <c r="BC1120" i="64"/>
  <c r="CI1120" i="64"/>
  <c r="DA2328" i="64"/>
  <c r="CB1124" i="64"/>
  <c r="BE1120" i="64"/>
  <c r="AY1120" i="64"/>
  <c r="AJ1120" i="64"/>
  <c r="AH1124" i="64"/>
  <c r="AE1124" i="64"/>
  <c r="AC1120" i="64"/>
  <c r="BW1124" i="64"/>
  <c r="DI2328" i="64"/>
  <c r="DG1124" i="64"/>
  <c r="DB2328" i="64"/>
  <c r="BS1045" i="64"/>
  <c r="CZ1045" i="64"/>
  <c r="Z1120" i="64"/>
  <c r="CJ1124" i="64"/>
  <c r="BG1120" i="64"/>
  <c r="AO1124" i="64"/>
  <c r="AW1124" i="64"/>
  <c r="AZ1120" i="64"/>
  <c r="AK1120" i="64"/>
  <c r="AS1120" i="64"/>
  <c r="AR1124" i="64"/>
  <c r="CG1124" i="64"/>
  <c r="CU1124" i="64"/>
  <c r="AE1045" i="64"/>
  <c r="AY1045" i="64"/>
  <c r="AF1124" i="64"/>
  <c r="W1124" i="64"/>
  <c r="AR1120" i="64"/>
  <c r="CF1120" i="64"/>
  <c r="AT1120" i="64"/>
  <c r="BX1124" i="64"/>
  <c r="CF1124" i="64"/>
  <c r="AS1124" i="64"/>
  <c r="Y1120" i="64"/>
  <c r="AN1120" i="64"/>
  <c r="BZ1124" i="64"/>
  <c r="CQ1120" i="64"/>
  <c r="BA1120" i="64"/>
  <c r="CY1124" i="64"/>
  <c r="DE1120" i="64"/>
  <c r="DF2328" i="64"/>
  <c r="CJ1045" i="64"/>
  <c r="BU1041" i="64"/>
  <c r="BV1041" i="64"/>
  <c r="BM1041" i="64"/>
  <c r="BO1041" i="64"/>
  <c r="CX1041" i="64"/>
  <c r="CC1041" i="64"/>
  <c r="CD1041" i="64"/>
  <c r="AV1041" i="64"/>
  <c r="CO1041" i="64"/>
  <c r="CQ1041" i="64"/>
  <c r="CK1041" i="64"/>
  <c r="DJ1041" i="64"/>
  <c r="CL1041" i="64"/>
  <c r="BY1041" i="64"/>
  <c r="CE1041" i="64"/>
  <c r="BC1041" i="64"/>
  <c r="BA1041" i="64"/>
  <c r="BR1041" i="64"/>
  <c r="AB1041" i="64"/>
  <c r="AX1041" i="64"/>
  <c r="BL1041" i="64"/>
  <c r="DG1041" i="64"/>
  <c r="AG1041" i="64"/>
  <c r="CW1041" i="64"/>
  <c r="AL1041" i="64"/>
  <c r="BQ1041" i="64"/>
  <c r="BS1041" i="64"/>
  <c r="AK1041" i="64"/>
  <c r="AR1041" i="64"/>
  <c r="AE1041" i="64"/>
  <c r="CB1041" i="64"/>
  <c r="X1041" i="64"/>
  <c r="DD1041" i="64"/>
  <c r="CI1041" i="64"/>
  <c r="AH1041" i="64"/>
  <c r="BH1041" i="64"/>
  <c r="AU1041" i="64"/>
  <c r="CZ1041" i="64"/>
  <c r="AN1041" i="64"/>
  <c r="V1041" i="64"/>
  <c r="AA1041" i="64"/>
  <c r="AD1041" i="64"/>
  <c r="DA1041" i="64"/>
  <c r="CV1041" i="64"/>
  <c r="BX1041" i="64"/>
  <c r="BK1041" i="64"/>
  <c r="CP1041" i="64"/>
  <c r="S1041" i="64"/>
  <c r="CR1041" i="64"/>
  <c r="BD1041" i="64"/>
  <c r="Y1041" i="64"/>
  <c r="Z1041" i="64"/>
  <c r="AQ1041" i="64"/>
  <c r="AT1041" i="64"/>
  <c r="AW1041" i="64"/>
  <c r="CG1041" i="64"/>
  <c r="BJ1041" i="64"/>
  <c r="CA1041" i="64"/>
  <c r="AI1041" i="64"/>
  <c r="AJ1041" i="64"/>
  <c r="T1041" i="64"/>
  <c r="DH1041" i="64"/>
  <c r="BT1041" i="64"/>
  <c r="AO1041" i="64"/>
  <c r="AP1041" i="64"/>
  <c r="BG1041" i="64"/>
  <c r="BP1041" i="64"/>
  <c r="AZ1041" i="64"/>
  <c r="CH1041" i="64"/>
  <c r="CS1041" i="64"/>
  <c r="BN1041" i="64"/>
  <c r="AC1041" i="64"/>
  <c r="BZ1041" i="64"/>
  <c r="CY1041" i="64"/>
  <c r="AY1041" i="64"/>
  <c r="CJ1041" i="64"/>
  <c r="BE1041" i="64"/>
  <c r="BF1041" i="64"/>
  <c r="CU1041" i="64"/>
  <c r="BW1041" i="64"/>
  <c r="U1041" i="64"/>
  <c r="AS1041" i="64"/>
  <c r="BB1041" i="64"/>
  <c r="DB1041" i="64"/>
  <c r="W1041" i="64"/>
  <c r="DF1041" i="64"/>
  <c r="DI1041" i="64"/>
  <c r="AF1041" i="64"/>
  <c r="DE1041" i="64"/>
  <c r="CF1041" i="64"/>
  <c r="CX1045" i="64"/>
  <c r="AJ1045" i="64"/>
  <c r="DH1045" i="64"/>
  <c r="CG1045" i="64"/>
  <c r="T1045" i="64"/>
  <c r="CQ1045" i="64"/>
  <c r="AI1045" i="64"/>
  <c r="CA1045" i="64"/>
  <c r="AT1045" i="64"/>
  <c r="CO1045" i="64"/>
  <c r="BT1045" i="64"/>
  <c r="CF1045" i="64"/>
  <c r="Z1045" i="64"/>
  <c r="AF1045" i="64"/>
  <c r="CD1045" i="64"/>
  <c r="CC1045" i="64"/>
  <c r="CY1045" i="64"/>
  <c r="S1045" i="64"/>
  <c r="BH1045" i="64"/>
  <c r="AW1045" i="64"/>
  <c r="U1045" i="64"/>
  <c r="BR1045" i="64"/>
  <c r="CR1045" i="64"/>
  <c r="BD1045" i="64"/>
  <c r="CK1045" i="64"/>
  <c r="AH1045" i="64"/>
  <c r="DG1045" i="64"/>
  <c r="CV1045" i="64"/>
  <c r="BA1045" i="64"/>
  <c r="AX1119" i="64"/>
  <c r="AX1121" i="64"/>
  <c r="BG1119" i="64"/>
  <c r="BG1121" i="64"/>
  <c r="CV1119" i="64"/>
  <c r="CV1121" i="64"/>
  <c r="BU1045" i="64"/>
  <c r="CL1045" i="64"/>
  <c r="BY1045" i="64"/>
  <c r="AD1045" i="64"/>
  <c r="DJ1045" i="64"/>
  <c r="DA1119" i="64"/>
  <c r="DA1121" i="64"/>
  <c r="DJ1119" i="64"/>
  <c r="DJ1121" i="64"/>
  <c r="AV1119" i="64"/>
  <c r="AV1121" i="64"/>
  <c r="Z1119" i="64"/>
  <c r="Z1121" i="64"/>
  <c r="V1119" i="64"/>
  <c r="V1121" i="64"/>
  <c r="BR1119" i="64"/>
  <c r="BR1121" i="64"/>
  <c r="CA1119" i="64"/>
  <c r="CA1121" i="64"/>
  <c r="DF1119" i="64"/>
  <c r="DF1121" i="64"/>
  <c r="AQ1045" i="64"/>
  <c r="AX1045" i="64"/>
  <c r="AH1119" i="64"/>
  <c r="AH1121" i="64"/>
  <c r="AP1119" i="64"/>
  <c r="AP1121" i="64"/>
  <c r="BO1119" i="64"/>
  <c r="BO1121" i="64"/>
  <c r="AJ1119" i="64"/>
  <c r="AJ1121" i="64"/>
  <c r="AR1119" i="64"/>
  <c r="AR1121" i="64"/>
  <c r="BQ1119" i="64"/>
  <c r="BQ1121" i="64"/>
  <c r="CS1119" i="64"/>
  <c r="CS1121" i="64"/>
  <c r="DH1119" i="64"/>
  <c r="DH1121" i="64"/>
  <c r="CU1045" i="64"/>
  <c r="BX1045" i="64"/>
  <c r="AU1045" i="64"/>
  <c r="BM1045" i="64"/>
  <c r="AK1045" i="64"/>
  <c r="CH1045" i="64"/>
  <c r="CL1119" i="64"/>
  <c r="CL1121" i="64"/>
  <c r="BW1119" i="64"/>
  <c r="BW1121" i="64"/>
  <c r="CE1119" i="64"/>
  <c r="CE1121" i="64"/>
  <c r="AZ1119" i="64"/>
  <c r="AZ1121" i="64"/>
  <c r="BH1119" i="64"/>
  <c r="BH1121" i="64"/>
  <c r="U1119" i="64"/>
  <c r="U1121" i="64"/>
  <c r="AC1119" i="64"/>
  <c r="AC1121" i="64"/>
  <c r="AD1119" i="64"/>
  <c r="AD1121" i="64"/>
  <c r="BZ1119" i="64"/>
  <c r="BZ1121" i="64"/>
  <c r="CW1119" i="64"/>
  <c r="CW1121" i="64"/>
  <c r="DE1119" i="64"/>
  <c r="DE1121" i="64"/>
  <c r="BD1119" i="64"/>
  <c r="BD1121" i="64"/>
  <c r="BL1119" i="64"/>
  <c r="BL1121" i="64"/>
  <c r="BY1119" i="64"/>
  <c r="BY1121" i="64"/>
  <c r="CG1119" i="64"/>
  <c r="CG1121" i="64"/>
  <c r="DK1119" i="64"/>
  <c r="DK1121" i="64"/>
  <c r="CW1045" i="64"/>
  <c r="BG1045" i="64"/>
  <c r="DC1045" i="64"/>
  <c r="AZ1045" i="64"/>
  <c r="BO1045" i="64"/>
  <c r="BT1119" i="64"/>
  <c r="BT1121" i="64"/>
  <c r="AL1119" i="64"/>
  <c r="AL1121" i="64"/>
  <c r="CH1119" i="64"/>
  <c r="CH1121" i="64"/>
  <c r="CU1119" i="64"/>
  <c r="CU1121" i="64"/>
  <c r="DK1045" i="64"/>
  <c r="S1119" i="64"/>
  <c r="S1121" i="64"/>
  <c r="AB1119" i="64"/>
  <c r="AB1121" i="64"/>
  <c r="CY1119" i="64"/>
  <c r="CY1121" i="64"/>
  <c r="AC1045" i="64"/>
  <c r="DE1045" i="64"/>
  <c r="BN1045" i="64"/>
  <c r="CS1045" i="64"/>
  <c r="V1045" i="64"/>
  <c r="BS1119" i="64"/>
  <c r="BS1121" i="64"/>
  <c r="CR1119" i="64"/>
  <c r="CR1121" i="64"/>
  <c r="CT1119" i="64"/>
  <c r="CT1121" i="64"/>
  <c r="CI1045" i="64"/>
  <c r="Y1045" i="64"/>
  <c r="AP1045" i="64"/>
  <c r="BW1045" i="64"/>
  <c r="BJ1045" i="64"/>
  <c r="CP1045" i="64"/>
  <c r="DF1045" i="64"/>
  <c r="Y1119" i="64"/>
  <c r="Y1121" i="64"/>
  <c r="AG1119" i="64"/>
  <c r="AG1121" i="64"/>
  <c r="W1119" i="64"/>
  <c r="W1121" i="64"/>
  <c r="BF1119" i="64"/>
  <c r="BF1121" i="64"/>
  <c r="CI1119" i="64"/>
  <c r="CI1121" i="64"/>
  <c r="DC1119" i="64"/>
  <c r="DC1121" i="64"/>
  <c r="DG1119" i="64"/>
  <c r="DG1121" i="64"/>
  <c r="DB1119" i="64"/>
  <c r="DB1121" i="64"/>
  <c r="BQ1045" i="64"/>
  <c r="X1119" i="64"/>
  <c r="X1121" i="64"/>
  <c r="BN1119" i="64"/>
  <c r="BN1121" i="64"/>
  <c r="T1119" i="64"/>
  <c r="T1121" i="64"/>
  <c r="AU1119" i="64"/>
  <c r="AU1121" i="64"/>
  <c r="AK1119" i="64"/>
  <c r="AK1121" i="64"/>
  <c r="AT1119" i="64"/>
  <c r="AT1121" i="64"/>
  <c r="CO1119" i="64"/>
  <c r="CO1121" i="64"/>
  <c r="CZ1119" i="64"/>
  <c r="CZ1121" i="64"/>
  <c r="BP1045" i="64"/>
  <c r="AB1045" i="64"/>
  <c r="DI1045" i="64"/>
  <c r="AL1045" i="64"/>
  <c r="CJ1119" i="64"/>
  <c r="CJ1121" i="64"/>
  <c r="AO1119" i="64"/>
  <c r="AO1121" i="64"/>
  <c r="AW1119" i="64"/>
  <c r="AW1121" i="64"/>
  <c r="AA1119" i="64"/>
  <c r="AA1121" i="64"/>
  <c r="AS1119" i="64"/>
  <c r="AS1121" i="64"/>
  <c r="BK1119" i="64"/>
  <c r="BK1121" i="64"/>
  <c r="DD1119" i="64"/>
  <c r="DD1121" i="64"/>
  <c r="CX1119" i="64"/>
  <c r="CX1121" i="64"/>
  <c r="DD1045" i="64"/>
  <c r="AO1045" i="64"/>
  <c r="BF1045" i="64"/>
  <c r="AS1045" i="64"/>
  <c r="BZ1045" i="64"/>
  <c r="AF1119" i="64"/>
  <c r="AF1121" i="64"/>
  <c r="BE1119" i="64"/>
  <c r="BE1121" i="64"/>
  <c r="BM1119" i="64"/>
  <c r="BM1121" i="64"/>
  <c r="CD1119" i="64"/>
  <c r="CD1121" i="64"/>
  <c r="AI1119" i="64"/>
  <c r="AI1121" i="64"/>
  <c r="AM1119" i="64"/>
  <c r="AM1121" i="64"/>
  <c r="BA1119" i="64"/>
  <c r="BA1121" i="64"/>
  <c r="AE1119" i="64"/>
  <c r="AE1121" i="64"/>
  <c r="CQ1119" i="64"/>
  <c r="CQ1121" i="64"/>
  <c r="AN1119" i="64"/>
  <c r="AN1121" i="64"/>
  <c r="CB1119" i="64"/>
  <c r="CB1121" i="64"/>
  <c r="BU1119" i="64"/>
  <c r="BU1121" i="64"/>
  <c r="CC1119" i="64"/>
  <c r="CC1121" i="64"/>
  <c r="BV1119" i="64"/>
  <c r="BV1121" i="64"/>
  <c r="AQ1119" i="64"/>
  <c r="AQ1121" i="64"/>
  <c r="AY1119" i="64"/>
  <c r="AY1121" i="64"/>
  <c r="BP1119" i="64"/>
  <c r="BP1121" i="64"/>
  <c r="BB1119" i="64"/>
  <c r="BB1121" i="64"/>
  <c r="CP1119" i="64"/>
  <c r="CP1121" i="64"/>
  <c r="AR1045" i="64"/>
  <c r="DB1045" i="64"/>
  <c r="AG1045" i="64"/>
  <c r="BB1045" i="64"/>
  <c r="CK1119" i="64"/>
  <c r="CK1121" i="64"/>
  <c r="BX1119" i="64"/>
  <c r="BX1121" i="64"/>
  <c r="CF1119" i="64"/>
  <c r="CF1121" i="64"/>
  <c r="BI1119" i="64"/>
  <c r="BI1121" i="64"/>
  <c r="BJ1119" i="64"/>
  <c r="BJ1121" i="64"/>
  <c r="DI1119" i="64"/>
  <c r="DI1121" i="64"/>
  <c r="BE1045" i="64"/>
  <c r="BV1045" i="64"/>
  <c r="BI1045" i="64"/>
  <c r="CT1045" i="64"/>
  <c r="BC1119" i="64"/>
  <c r="BC1121" i="64"/>
  <c r="AM1045" i="64"/>
  <c r="AC141" i="64"/>
  <c r="DA126" i="64"/>
  <c r="AG1040" i="64"/>
  <c r="AG1042" i="64"/>
  <c r="T1040" i="64"/>
  <c r="T1042" i="64"/>
  <c r="CS1040" i="64"/>
  <c r="CS1042" i="64"/>
  <c r="AK1040" i="64"/>
  <c r="AK1042" i="64"/>
  <c r="CH1040" i="64"/>
  <c r="CH1042" i="64"/>
  <c r="BW1040" i="64"/>
  <c r="BW1042" i="64"/>
  <c r="AD1040" i="64"/>
  <c r="AD1042" i="64"/>
  <c r="BN1040" i="64"/>
  <c r="BN1042" i="64"/>
  <c r="CY1040" i="64"/>
  <c r="CY1042" i="64"/>
  <c r="AT1040" i="64"/>
  <c r="AT1042" i="64"/>
  <c r="AW1040" i="64"/>
  <c r="AW1042" i="64"/>
  <c r="DC1040" i="64"/>
  <c r="DC1042" i="64"/>
  <c r="AJ1040" i="64"/>
  <c r="AJ1042" i="64"/>
  <c r="BA1040" i="64"/>
  <c r="BA1042" i="64"/>
  <c r="CW1040" i="64"/>
  <c r="CW1042" i="64"/>
  <c r="CI1040" i="64"/>
  <c r="CI1042" i="64"/>
  <c r="CD1040" i="64"/>
  <c r="CD1042" i="64"/>
  <c r="BT1040" i="64"/>
  <c r="BT1042" i="64"/>
  <c r="AZ1040" i="64"/>
  <c r="AZ1042" i="64"/>
  <c r="CP1040" i="64"/>
  <c r="CP1042" i="64"/>
  <c r="AP1040" i="64"/>
  <c r="AP1042" i="64"/>
  <c r="AE1040" i="64"/>
  <c r="AE1042" i="64"/>
  <c r="BS1040" i="64"/>
  <c r="BS1042" i="64"/>
  <c r="AF1040" i="64"/>
  <c r="AF1042" i="64"/>
  <c r="BM1040" i="64"/>
  <c r="BM1042" i="64"/>
  <c r="S1040" i="64"/>
  <c r="S1042" i="64"/>
  <c r="BQ1040" i="64"/>
  <c r="BQ1042" i="64"/>
  <c r="BX1040" i="64"/>
  <c r="BX1042" i="64"/>
  <c r="Y1040" i="64"/>
  <c r="Y1042" i="64"/>
  <c r="AA1040" i="64"/>
  <c r="AA1042" i="64"/>
  <c r="BJ1040" i="64"/>
  <c r="BJ1042" i="64"/>
  <c r="BP1040" i="64"/>
  <c r="BP1042" i="64"/>
  <c r="X1040" i="64"/>
  <c r="X1042" i="64"/>
  <c r="DF1040" i="64"/>
  <c r="DF1042" i="64"/>
  <c r="CT1040" i="64"/>
  <c r="CT1042" i="64"/>
  <c r="BV1040" i="64"/>
  <c r="BV1042" i="64"/>
  <c r="Z1040" i="64"/>
  <c r="Z1042" i="64"/>
  <c r="BZ1040" i="64"/>
  <c r="BZ1042" i="64"/>
  <c r="CZ1040" i="64"/>
  <c r="CZ1042" i="64"/>
  <c r="AU1040" i="64"/>
  <c r="AU1042" i="64"/>
  <c r="AV1040" i="64"/>
  <c r="AV1042" i="64"/>
  <c r="CC1040" i="64"/>
  <c r="CC1042" i="64"/>
  <c r="BD1040" i="64"/>
  <c r="BD1042" i="64"/>
  <c r="AI1040" i="64"/>
  <c r="AI1042" i="64"/>
  <c r="CG1040" i="64"/>
  <c r="CG1042" i="64"/>
  <c r="AM1040" i="64"/>
  <c r="AM1042" i="64"/>
  <c r="AO1040" i="64"/>
  <c r="AO1042" i="64"/>
  <c r="CV1040" i="64"/>
  <c r="CV1042" i="64"/>
  <c r="DB1040" i="64"/>
  <c r="DB1042" i="64"/>
  <c r="CO1040" i="64"/>
  <c r="CO1042" i="64"/>
  <c r="CF1040" i="64"/>
  <c r="CF1042" i="64"/>
  <c r="DJ1040" i="64"/>
  <c r="DJ1042" i="64"/>
  <c r="BF1040" i="64"/>
  <c r="BF1042" i="64"/>
  <c r="BK1040" i="64"/>
  <c r="BK1042" i="64"/>
  <c r="BL1040" i="64"/>
  <c r="BL1042" i="64"/>
  <c r="CR1040" i="64"/>
  <c r="CR1042" i="64"/>
  <c r="BC1040" i="64"/>
  <c r="BC1042" i="64"/>
  <c r="V1040" i="64"/>
  <c r="V1042" i="64"/>
  <c r="BE1040" i="64"/>
  <c r="BE1042" i="64"/>
  <c r="AR1040" i="64"/>
  <c r="AR1042" i="64"/>
  <c r="DA1040" i="64"/>
  <c r="DA1042" i="64"/>
  <c r="AY1040" i="64"/>
  <c r="AY1042" i="64"/>
  <c r="DE1040" i="64"/>
  <c r="DE1042" i="64"/>
  <c r="BG1040" i="64"/>
  <c r="BG1042" i="64"/>
  <c r="DI1040" i="64"/>
  <c r="DI1042" i="64"/>
  <c r="CL1040" i="64"/>
  <c r="CL1042" i="64"/>
  <c r="CX1040" i="64"/>
  <c r="CX1042" i="64"/>
  <c r="AC1040" i="64"/>
  <c r="AC1042" i="64"/>
  <c r="CA1040" i="64"/>
  <c r="CA1042" i="64"/>
  <c r="CB1040" i="64"/>
  <c r="CB1042" i="64"/>
  <c r="W1040" i="64"/>
  <c r="W1042" i="64"/>
  <c r="AB1040" i="64"/>
  <c r="AB1042" i="64"/>
  <c r="DH1040" i="64"/>
  <c r="DH1042" i="64"/>
  <c r="AL1040" i="64"/>
  <c r="AL1042" i="64"/>
  <c r="BU1040" i="64"/>
  <c r="BU1042" i="64"/>
  <c r="AS1040" i="64"/>
  <c r="AS1042" i="64"/>
  <c r="BO1040" i="64"/>
  <c r="BO1042" i="64"/>
  <c r="DD1040" i="64"/>
  <c r="DD1042" i="64"/>
  <c r="CE1040" i="64"/>
  <c r="CE1042" i="64"/>
  <c r="BB1040" i="64"/>
  <c r="BB1042" i="64"/>
  <c r="AN1040" i="64"/>
  <c r="AN1042" i="64"/>
  <c r="CK1040" i="64"/>
  <c r="CK1042" i="64"/>
  <c r="BI1040" i="64"/>
  <c r="BI1042" i="64"/>
  <c r="BH1040" i="64"/>
  <c r="BH1042" i="64"/>
  <c r="AX1040" i="64"/>
  <c r="AX1042" i="64"/>
  <c r="DG1040" i="64"/>
  <c r="DG1042" i="64"/>
  <c r="CJ1040" i="64"/>
  <c r="CJ1042" i="64"/>
  <c r="AH1040" i="64"/>
  <c r="AH1042" i="64"/>
  <c r="CQ1040" i="64"/>
  <c r="CQ1042" i="64"/>
  <c r="CU1040" i="64"/>
  <c r="CU1042" i="64"/>
  <c r="DK1040" i="64"/>
  <c r="DK1042" i="64"/>
  <c r="AQ1040" i="64"/>
  <c r="AQ1042" i="64"/>
  <c r="U1040" i="64"/>
  <c r="U1042" i="64"/>
  <c r="BR1040" i="64"/>
  <c r="BR1042" i="64"/>
  <c r="BY1040" i="64"/>
  <c r="BY1042" i="64"/>
  <c r="AC1034" i="64"/>
  <c r="AC1036" i="64" s="1"/>
  <c r="CX1034" i="64"/>
  <c r="AD111" i="64" a="1"/>
  <c r="AD111" i="64" s="1"/>
  <c r="AD1019" i="64" a="1"/>
  <c r="AD1019" i="64" s="1"/>
  <c r="DB111" i="64" a="1"/>
  <c r="DB111" i="64" s="1"/>
  <c r="DB1019" i="64" a="1"/>
  <c r="DB1019" i="64" s="1"/>
  <c r="CW1036" i="64"/>
  <c r="AB1036" i="64"/>
  <c r="DF1" i="1169"/>
  <c r="AF35" i="1169"/>
  <c r="AF50" i="1169"/>
  <c r="AF8" i="1169"/>
  <c r="AD53" i="1169"/>
  <c r="AG39" i="1169"/>
  <c r="AG42" i="1169"/>
  <c r="AG24" i="1169"/>
  <c r="AG4" i="1169"/>
  <c r="AG16" i="1169"/>
  <c r="AG25" i="1169"/>
  <c r="AG18" i="1169"/>
  <c r="AG20" i="1169"/>
  <c r="AG19" i="1169"/>
  <c r="AG17" i="1169"/>
  <c r="AG40" i="1169"/>
  <c r="AG43" i="1169"/>
  <c r="AG28" i="1169"/>
  <c r="AG26" i="1169"/>
  <c r="AG41" i="1169"/>
  <c r="AG27" i="1169"/>
  <c r="AI2" i="1169"/>
  <c r="AH7" i="1169"/>
  <c r="AH1" i="1169"/>
  <c r="AH3" i="1169"/>
  <c r="AF34" i="1169"/>
  <c r="AF49" i="1169"/>
  <c r="AE51" i="1169"/>
  <c r="AE22" i="861" s="1"/>
  <c r="AF48" i="1169"/>
  <c r="AF33" i="1169"/>
  <c r="AE36" i="1169"/>
  <c r="AE17" i="861" s="1"/>
  <c r="AC54" i="1169"/>
  <c r="AF32" i="1169"/>
  <c r="AF47" i="1169"/>
  <c r="AF31" i="1169"/>
  <c r="AF21" i="1169"/>
  <c r="AF46" i="1169"/>
  <c r="DE22" i="861"/>
  <c r="DE17" i="861"/>
  <c r="DD53" i="1169"/>
  <c r="DD54" i="1169" s="1"/>
  <c r="DE35" i="1169"/>
  <c r="DE50" i="1169"/>
  <c r="DE33" i="1169"/>
  <c r="DE48" i="1169"/>
  <c r="DE34" i="1169"/>
  <c r="DE49" i="1169"/>
  <c r="DE32" i="1169"/>
  <c r="DE47" i="1169"/>
  <c r="DE21" i="1169"/>
  <c r="DE46" i="1169"/>
  <c r="DE51" i="1169" s="1"/>
  <c r="DE31" i="1169"/>
  <c r="DE36" i="1169" s="1"/>
  <c r="DG3" i="1169"/>
  <c r="DH2" i="1169"/>
  <c r="DG8" i="1169"/>
  <c r="DG7" i="1169"/>
  <c r="DF4" i="1169"/>
  <c r="DF20" i="1169"/>
  <c r="DF16" i="1169"/>
  <c r="DF17" i="1169"/>
  <c r="DF24" i="1169"/>
  <c r="DF19" i="1169"/>
  <c r="DF18" i="1169"/>
  <c r="DF25" i="1169"/>
  <c r="DF39" i="1169"/>
  <c r="DF28" i="1169"/>
  <c r="DF27" i="1169"/>
  <c r="DF40" i="1169"/>
  <c r="DF41" i="1169"/>
  <c r="DF42" i="1169"/>
  <c r="DF26" i="1169"/>
  <c r="DF43" i="1169"/>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39" i="64" s="1"/>
  <c r="DB110" i="64" a="1"/>
  <c r="DB110" i="64" s="1"/>
  <c r="AC112" i="64"/>
  <c r="AD346" i="64" a="1"/>
  <c r="AD346" i="64" s="1"/>
  <c r="AF347" i="64" s="1"/>
  <c r="AD109" i="64" a="1"/>
  <c r="AD109" i="64" s="1"/>
  <c r="AD110" i="64" a="1"/>
  <c r="AD110" i="64" s="1"/>
  <c r="AD108" i="64" a="1"/>
  <c r="AD108" i="64" s="1"/>
  <c r="AD107" i="64" a="1"/>
  <c r="AD107" i="64" s="1"/>
  <c r="DB943" i="64" a="1"/>
  <c r="DB943" i="64" s="1"/>
  <c r="AD943" i="64" a="1"/>
  <c r="AD943" i="64" s="1"/>
  <c r="CT23" i="861"/>
  <c r="CM919" i="64"/>
  <c r="AA919" i="64"/>
  <c r="U919" i="64"/>
  <c r="X919" i="64"/>
  <c r="CV919" i="64"/>
  <c r="CX919" i="64"/>
  <c r="T919" i="64"/>
  <c r="CQ919" i="64"/>
  <c r="CT919" i="64"/>
  <c r="AB919" i="64"/>
  <c r="S919" i="64"/>
  <c r="CZ919" i="64"/>
  <c r="W919" i="64"/>
  <c r="Z919" i="64"/>
  <c r="CS919" i="64"/>
  <c r="CP919" i="64"/>
  <c r="Y919" i="64"/>
  <c r="CW919" i="64"/>
  <c r="CU919" i="64"/>
  <c r="CY919" i="64"/>
  <c r="CO919" i="64"/>
  <c r="V919" i="64"/>
  <c r="CR919" i="64"/>
  <c r="CL949" i="64"/>
  <c r="AA949" i="64"/>
  <c r="DA949" i="64"/>
  <c r="U949" i="64"/>
  <c r="X949" i="64"/>
  <c r="CV949" i="64"/>
  <c r="CX949" i="64"/>
  <c r="T949" i="64"/>
  <c r="CQ949" i="64"/>
  <c r="CT949" i="64"/>
  <c r="AB949" i="64"/>
  <c r="S949" i="64"/>
  <c r="AB927" i="64"/>
  <c r="CZ949" i="64"/>
  <c r="W949" i="64"/>
  <c r="CZ927" i="64"/>
  <c r="CL927" i="64"/>
  <c r="Z949" i="64"/>
  <c r="CS949" i="64"/>
  <c r="CP949" i="64"/>
  <c r="Y949" i="64"/>
  <c r="AA927" i="64"/>
  <c r="CW949" i="64"/>
  <c r="CU949" i="64"/>
  <c r="AC949" i="64"/>
  <c r="CY949" i="64"/>
  <c r="CO949" i="64"/>
  <c r="V949" i="64"/>
  <c r="CR949" i="64"/>
  <c r="U927" i="64"/>
  <c r="X927" i="64"/>
  <c r="DB754" i="64" a="1"/>
  <c r="DB754" i="64" s="1"/>
  <c r="DB758" i="64" a="1"/>
  <c r="DB758" i="64" s="1"/>
  <c r="DB757" i="64" a="1"/>
  <c r="DB757" i="64" s="1"/>
  <c r="DB756" i="64" a="1"/>
  <c r="DB756" i="64" s="1"/>
  <c r="DB755" i="64" a="1"/>
  <c r="DB755" i="64" s="1"/>
  <c r="AD757" i="64" a="1"/>
  <c r="AD757" i="64" s="1"/>
  <c r="AD756" i="64" a="1"/>
  <c r="AD756" i="64" s="1"/>
  <c r="AD755" i="64" a="1"/>
  <c r="AD755" i="64" s="1"/>
  <c r="AD758" i="64" a="1"/>
  <c r="AD758" i="64" s="1"/>
  <c r="AD754" i="64" a="1"/>
  <c r="AD754" i="64" s="1"/>
  <c r="AN736" i="64"/>
  <c r="BN736" i="64"/>
  <c r="AW736" i="64"/>
  <c r="BV736" i="64"/>
  <c r="CD736" i="64"/>
  <c r="AQ736" i="64"/>
  <c r="AD736" i="64"/>
  <c r="AZ736" i="64"/>
  <c r="W736" i="64"/>
  <c r="AV736" i="64"/>
  <c r="CL736" i="64"/>
  <c r="BE736" i="64"/>
  <c r="BA736" i="64"/>
  <c r="AC736" i="64"/>
  <c r="AC735" i="64" s="1"/>
  <c r="AY736" i="64"/>
  <c r="CH736" i="64"/>
  <c r="BH736" i="64"/>
  <c r="CA736" i="64"/>
  <c r="BD736" i="64"/>
  <c r="U736" i="64"/>
  <c r="BM736" i="64"/>
  <c r="V736" i="64"/>
  <c r="BQ736" i="64"/>
  <c r="BG736" i="64"/>
  <c r="AU736" i="64"/>
  <c r="BP736" i="64"/>
  <c r="BL736" i="64"/>
  <c r="BY736" i="64"/>
  <c r="BU736" i="64"/>
  <c r="BR736" i="64"/>
  <c r="BB736" i="64"/>
  <c r="BO736" i="64"/>
  <c r="CI736" i="64"/>
  <c r="BX736" i="64"/>
  <c r="BT736" i="64"/>
  <c r="BJ736" i="64"/>
  <c r="CC736" i="64"/>
  <c r="AM736" i="64"/>
  <c r="BC736" i="64"/>
  <c r="BW736" i="64"/>
  <c r="T736" i="64"/>
  <c r="CF736" i="64"/>
  <c r="BI736" i="64"/>
  <c r="CV736" i="64"/>
  <c r="CB736" i="64"/>
  <c r="Y736" i="64"/>
  <c r="CK736" i="64"/>
  <c r="BS736" i="64"/>
  <c r="CE736" i="64"/>
  <c r="AB736" i="64"/>
  <c r="AK736" i="64"/>
  <c r="AT736" i="64"/>
  <c r="X736" i="64"/>
  <c r="CJ736" i="64"/>
  <c r="AG736" i="64"/>
  <c r="AH736" i="64"/>
  <c r="Z736" i="64"/>
  <c r="AA736" i="64"/>
  <c r="AS736" i="64"/>
  <c r="AJ736" i="64"/>
  <c r="AL736" i="64"/>
  <c r="AE736" i="64"/>
  <c r="AF736" i="64"/>
  <c r="AP736" i="64"/>
  <c r="AO736" i="64"/>
  <c r="AX736" i="64"/>
  <c r="BF736" i="64"/>
  <c r="AI736" i="64"/>
  <c r="CG736" i="64"/>
  <c r="AR736" i="64"/>
  <c r="BZ736" i="64"/>
  <c r="BK736" i="64"/>
  <c r="AN774" i="64"/>
  <c r="BN774" i="64"/>
  <c r="AW774" i="64"/>
  <c r="BV774" i="64"/>
  <c r="CD774" i="64"/>
  <c r="AQ774" i="64"/>
  <c r="AD774" i="64"/>
  <c r="AZ774" i="64"/>
  <c r="AV774" i="64"/>
  <c r="CL774" i="64"/>
  <c r="BE774" i="64"/>
  <c r="BA774" i="64"/>
  <c r="AC774" i="64"/>
  <c r="AY774" i="64"/>
  <c r="CH774" i="64"/>
  <c r="BH774" i="64"/>
  <c r="CA774" i="64"/>
  <c r="DB741" i="64" a="1"/>
  <c r="DB741" i="64" s="1"/>
  <c r="DB742" i="64" a="1"/>
  <c r="DB742" i="64" s="1"/>
  <c r="DB727" i="64" a="1"/>
  <c r="DB727" i="64" s="1"/>
  <c r="DB743" i="64" a="1"/>
  <c r="DB743" i="64" s="1"/>
  <c r="DB723" i="64" a="1"/>
  <c r="DB723" i="64" s="1"/>
  <c r="DB724" i="64" a="1"/>
  <c r="DB724" i="64" s="1"/>
  <c r="DB740" i="64" a="1"/>
  <c r="DB740" i="64" s="1"/>
  <c r="DB739" i="64" a="1"/>
  <c r="DB739" i="64" s="1"/>
  <c r="DB725" i="64" a="1"/>
  <c r="DB725" i="64" s="1"/>
  <c r="DB726" i="64" a="1"/>
  <c r="DB726" i="64" s="1"/>
  <c r="BD774" i="64"/>
  <c r="BM774" i="64"/>
  <c r="BQ774" i="64"/>
  <c r="BG774" i="64"/>
  <c r="AU774" i="64"/>
  <c r="BP774" i="64"/>
  <c r="BL774" i="64"/>
  <c r="BY774" i="64"/>
  <c r="BU774" i="64"/>
  <c r="BR774" i="64"/>
  <c r="BB774" i="64"/>
  <c r="BO774" i="64"/>
  <c r="CI774" i="64"/>
  <c r="BX774" i="64"/>
  <c r="BT774" i="64"/>
  <c r="BJ774" i="64"/>
  <c r="CC774" i="64"/>
  <c r="AM774" i="64"/>
  <c r="BC774" i="64"/>
  <c r="BW774" i="64"/>
  <c r="CF774" i="64"/>
  <c r="BI774" i="64"/>
  <c r="AD740" i="64" a="1"/>
  <c r="AD740" i="64" s="1"/>
  <c r="AD724" i="64" a="1"/>
  <c r="AD724" i="64" s="1"/>
  <c r="AD725" i="64" a="1"/>
  <c r="AD725" i="64" s="1"/>
  <c r="AD726" i="64" a="1"/>
  <c r="AD726" i="64" s="1"/>
  <c r="AD727" i="64" a="1"/>
  <c r="AD727" i="64" s="1"/>
  <c r="AD741" i="64" a="1"/>
  <c r="AD741" i="64" s="1"/>
  <c r="AD742" i="64" a="1"/>
  <c r="AD742" i="64" s="1"/>
  <c r="AD723" i="64" a="1"/>
  <c r="AD723" i="64" s="1"/>
  <c r="AD739" i="64" a="1"/>
  <c r="AD739" i="64" s="1"/>
  <c r="AD743" i="64" a="1"/>
  <c r="AD743" i="64" s="1"/>
  <c r="CB774" i="64"/>
  <c r="CK774" i="64"/>
  <c r="BS774" i="64"/>
  <c r="CE774" i="64"/>
  <c r="AK774" i="64"/>
  <c r="AT774" i="64"/>
  <c r="CJ774" i="64"/>
  <c r="AG774" i="64"/>
  <c r="AH774" i="64"/>
  <c r="AS774" i="64"/>
  <c r="AJ774" i="64"/>
  <c r="AL774" i="64"/>
  <c r="AE774" i="64"/>
  <c r="AF774" i="64"/>
  <c r="AP774" i="64"/>
  <c r="AO774" i="64"/>
  <c r="AX774" i="64"/>
  <c r="BF774" i="64"/>
  <c r="AI774" i="64"/>
  <c r="CG774" i="64"/>
  <c r="AR774" i="64"/>
  <c r="BZ774" i="64"/>
  <c r="BK774" i="64"/>
  <c r="S736" i="64"/>
  <c r="DC671" i="64"/>
  <c r="DC714" i="64"/>
  <c r="CX671" i="64"/>
  <c r="CX714" i="64"/>
  <c r="X774" i="64"/>
  <c r="V774" i="64"/>
  <c r="Z774" i="64"/>
  <c r="DK671" i="64"/>
  <c r="DK714" i="64"/>
  <c r="CO671" i="64"/>
  <c r="CO714" i="64"/>
  <c r="DF671" i="64"/>
  <c r="DF714" i="64"/>
  <c r="CW671" i="64"/>
  <c r="CW714" i="64"/>
  <c r="CR671" i="64"/>
  <c r="CR714" i="64"/>
  <c r="DE671" i="64"/>
  <c r="DE714" i="64"/>
  <c r="CQ671" i="64"/>
  <c r="CQ714" i="64"/>
  <c r="CZ671" i="64"/>
  <c r="CZ714" i="64"/>
  <c r="AA774" i="64"/>
  <c r="T774" i="64"/>
  <c r="W774" i="64"/>
  <c r="CV774" i="64"/>
  <c r="CY671" i="64"/>
  <c r="CY714" i="64"/>
  <c r="DH671" i="64"/>
  <c r="DH714" i="64"/>
  <c r="CT671" i="64"/>
  <c r="CT714" i="64"/>
  <c r="DD671" i="64"/>
  <c r="DD714" i="64"/>
  <c r="DG671" i="64"/>
  <c r="DG714" i="64"/>
  <c r="CS671" i="64"/>
  <c r="CS714" i="64"/>
  <c r="DB671" i="64"/>
  <c r="DB714" i="64"/>
  <c r="U774" i="64"/>
  <c r="Y774" i="64"/>
  <c r="S774" i="64"/>
  <c r="AB774" i="64"/>
  <c r="DA671" i="64"/>
  <c r="DA714" i="64"/>
  <c r="DJ671" i="64"/>
  <c r="DJ714" i="64"/>
  <c r="CU671" i="64"/>
  <c r="CU714" i="64"/>
  <c r="CP671" i="64"/>
  <c r="CP714" i="64"/>
  <c r="DI671" i="64"/>
  <c r="DI714" i="64"/>
  <c r="CZ207" i="64"/>
  <c r="CZ210" i="64" s="1"/>
  <c r="CZ212" i="64" s="1"/>
  <c r="AC210" i="64"/>
  <c r="AC212" i="64" s="1"/>
  <c r="AD208" i="64" a="1"/>
  <c r="AD208" i="64" s="1"/>
  <c r="AD207" i="64" s="1"/>
  <c r="AD209" i="64" a="1"/>
  <c r="AD209" i="64" s="1"/>
  <c r="DB209" i="64" a="1"/>
  <c r="DB209" i="64" s="1"/>
  <c r="DB208" i="64" a="1"/>
  <c r="DB208" i="64" s="1"/>
  <c r="AC698" i="64"/>
  <c r="AC700" i="64" s="1"/>
  <c r="DA919" i="64"/>
  <c r="AC919" i="64"/>
  <c r="DB331" i="64" a="1"/>
  <c r="DB331" i="64" s="1"/>
  <c r="DB918" i="64" a="1"/>
  <c r="DB918" i="64" s="1"/>
  <c r="AD331" i="64" a="1"/>
  <c r="AD331" i="64" s="1"/>
  <c r="AD918" i="64" a="1"/>
  <c r="AD918" i="64" s="1"/>
  <c r="DA698" i="64"/>
  <c r="DA700" i="64" s="1"/>
  <c r="DC656" i="64"/>
  <c r="DE656" i="64"/>
  <c r="CP658" i="64"/>
  <c r="CP666" i="64" s="1"/>
  <c r="CP656" i="64"/>
  <c r="CR658" i="64"/>
  <c r="CR666" i="64" s="1"/>
  <c r="CR656" i="64"/>
  <c r="DI656" i="64"/>
  <c r="DK656" i="64"/>
  <c r="CV658" i="64"/>
  <c r="CV666" i="64" s="1"/>
  <c r="CV656" i="64"/>
  <c r="CX658" i="64"/>
  <c r="CX666" i="64" s="1"/>
  <c r="CX656" i="64"/>
  <c r="CQ658" i="64"/>
  <c r="CQ666" i="64" s="1"/>
  <c r="CQ656" i="64"/>
  <c r="CZ656" i="64"/>
  <c r="CZ658" i="64"/>
  <c r="CZ666" i="64" s="1"/>
  <c r="CT658" i="64"/>
  <c r="CT666" i="64" s="1"/>
  <c r="CT656" i="64"/>
  <c r="DD656" i="64"/>
  <c r="CO658" i="64"/>
  <c r="CO662" i="64" s="1"/>
  <c r="CO656" i="64"/>
  <c r="DF656" i="64"/>
  <c r="CY658" i="64"/>
  <c r="CY666" i="64" s="1"/>
  <c r="CY656" i="64"/>
  <c r="DH656" i="64"/>
  <c r="CS658" i="64"/>
  <c r="CS666" i="64" s="1"/>
  <c r="CS656" i="64"/>
  <c r="DB656" i="64"/>
  <c r="CU658" i="64"/>
  <c r="CU666" i="64" s="1"/>
  <c r="CU656" i="64"/>
  <c r="CW658" i="64"/>
  <c r="CW666" i="64" s="1"/>
  <c r="CW656" i="64"/>
  <c r="DG656" i="64"/>
  <c r="DA656" i="64"/>
  <c r="DJ656" i="64"/>
  <c r="AD312" i="64" a="1"/>
  <c r="AD312" i="64" s="1"/>
  <c r="AD699" i="64" a="1"/>
  <c r="AD699" i="64" s="1"/>
  <c r="DB312" i="64" a="1"/>
  <c r="DB312" i="64" s="1"/>
  <c r="DB699" i="64" a="1"/>
  <c r="DB699" i="64" s="1"/>
  <c r="CV671" i="64"/>
  <c r="AD665" i="64" a="1"/>
  <c r="AD665" i="64" s="1"/>
  <c r="AD299" i="64" a="1"/>
  <c r="AD299" i="64" s="1"/>
  <c r="DB665" i="64" a="1"/>
  <c r="DB665" i="64" s="1"/>
  <c r="DB299" i="64" a="1"/>
  <c r="DB299" i="64" s="1"/>
  <c r="X656" i="64"/>
  <c r="X658" i="64"/>
  <c r="BD656" i="64"/>
  <c r="CJ656" i="64"/>
  <c r="U656" i="64"/>
  <c r="U658" i="64"/>
  <c r="Y656" i="64"/>
  <c r="Y658" i="64"/>
  <c r="BE656" i="64"/>
  <c r="CK656" i="64"/>
  <c r="BA656" i="64"/>
  <c r="BS656" i="64"/>
  <c r="AQ656" i="64"/>
  <c r="BW656" i="64"/>
  <c r="AD656" i="64"/>
  <c r="AR656" i="64"/>
  <c r="BX656" i="64"/>
  <c r="BZ656" i="64"/>
  <c r="AE656" i="64"/>
  <c r="AC656" i="64"/>
  <c r="AF656" i="64"/>
  <c r="BL656" i="64"/>
  <c r="AP656" i="64"/>
  <c r="BY656" i="64"/>
  <c r="AG656" i="64"/>
  <c r="BM656" i="64"/>
  <c r="AH656" i="64"/>
  <c r="V656" i="64"/>
  <c r="V658" i="64"/>
  <c r="S656" i="64"/>
  <c r="S658" i="64"/>
  <c r="AY656" i="64"/>
  <c r="CE656" i="64"/>
  <c r="CH656" i="64"/>
  <c r="T656" i="64"/>
  <c r="T658" i="64"/>
  <c r="AZ656" i="64"/>
  <c r="CF656" i="64"/>
  <c r="W656" i="64"/>
  <c r="W658" i="64"/>
  <c r="BK656" i="64"/>
  <c r="Z656" i="64"/>
  <c r="Z658" i="64"/>
  <c r="BQ656" i="64"/>
  <c r="AN656" i="64"/>
  <c r="BT656" i="64"/>
  <c r="BN656" i="64"/>
  <c r="BJ656" i="64"/>
  <c r="AO656" i="64"/>
  <c r="BU656" i="64"/>
  <c r="AX656" i="64"/>
  <c r="BR656" i="64"/>
  <c r="AA656" i="64"/>
  <c r="AA658" i="64"/>
  <c r="BG656" i="64"/>
  <c r="AS656" i="64"/>
  <c r="AU656" i="64"/>
  <c r="AB656" i="64"/>
  <c r="AB658" i="64"/>
  <c r="AB666" i="64" s="1"/>
  <c r="BH656" i="64"/>
  <c r="AK656" i="64"/>
  <c r="CA656" i="64"/>
  <c r="BI656" i="64"/>
  <c r="BF656" i="64"/>
  <c r="BB656" i="64"/>
  <c r="AV656" i="64"/>
  <c r="CB656" i="64"/>
  <c r="CL656" i="64"/>
  <c r="AW656" i="64"/>
  <c r="CC656" i="64"/>
  <c r="BV656" i="64"/>
  <c r="AM656" i="64"/>
  <c r="AI656" i="64"/>
  <c r="BO656" i="64"/>
  <c r="CG656" i="64"/>
  <c r="CI656" i="64"/>
  <c r="AJ656" i="64"/>
  <c r="BP656" i="64"/>
  <c r="AL656" i="64"/>
  <c r="AT656" i="64"/>
  <c r="CD656" i="64"/>
  <c r="BC656" i="64"/>
  <c r="BD671" i="64"/>
  <c r="CJ671" i="64"/>
  <c r="BE671" i="64"/>
  <c r="CK671" i="64"/>
  <c r="BA671" i="64"/>
  <c r="BS671" i="64"/>
  <c r="AQ671" i="64"/>
  <c r="BW671" i="64"/>
  <c r="AD671" i="64"/>
  <c r="AR671" i="64"/>
  <c r="BX671" i="64"/>
  <c r="BZ671" i="64"/>
  <c r="AE671" i="64"/>
  <c r="AC671" i="64"/>
  <c r="AF671" i="64"/>
  <c r="BL671" i="64"/>
  <c r="AP671" i="64"/>
  <c r="BY671" i="64"/>
  <c r="AG671" i="64"/>
  <c r="BM671" i="64"/>
  <c r="AH671" i="64"/>
  <c r="AY671" i="64"/>
  <c r="CE671" i="64"/>
  <c r="CH671" i="64"/>
  <c r="AZ671" i="64"/>
  <c r="CF671" i="64"/>
  <c r="BK671" i="64"/>
  <c r="BQ671" i="64"/>
  <c r="AN671" i="64"/>
  <c r="BT671" i="64"/>
  <c r="BN671" i="64"/>
  <c r="BJ671" i="64"/>
  <c r="AO671" i="64"/>
  <c r="BU671" i="64"/>
  <c r="AX671" i="64"/>
  <c r="BR671" i="64"/>
  <c r="BG671" i="64"/>
  <c r="AS671" i="64"/>
  <c r="AU671" i="64"/>
  <c r="BH671" i="64"/>
  <c r="AK671" i="64"/>
  <c r="CA671" i="64"/>
  <c r="BI671" i="64"/>
  <c r="BF671" i="64"/>
  <c r="BB671" i="64"/>
  <c r="AV671" i="64"/>
  <c r="CB671" i="64"/>
  <c r="CL671" i="64"/>
  <c r="AW671" i="64"/>
  <c r="CC671" i="64"/>
  <c r="BV671" i="64"/>
  <c r="AM671" i="64"/>
  <c r="AI671" i="64"/>
  <c r="BO671" i="64"/>
  <c r="CG671" i="64"/>
  <c r="CI671" i="64"/>
  <c r="AJ671" i="64"/>
  <c r="BP671" i="64"/>
  <c r="AL671" i="64"/>
  <c r="AT671" i="64"/>
  <c r="CD671" i="64"/>
  <c r="BC671" i="64"/>
  <c r="AC658" i="64"/>
  <c r="AC666" i="64" s="1"/>
  <c r="DA658" i="64"/>
  <c r="DA666" i="64" s="1"/>
  <c r="AD661" i="64" a="1"/>
  <c r="AD661" i="64" s="1"/>
  <c r="DB661" i="64" a="1"/>
  <c r="DB661" i="64" s="1"/>
  <c r="DB4" i="64"/>
  <c r="DB657" i="64" a="1"/>
  <c r="DB657" i="64" s="1"/>
  <c r="AA671" i="64"/>
  <c r="X671" i="64"/>
  <c r="U671" i="64"/>
  <c r="Y671" i="64"/>
  <c r="AB671" i="64"/>
  <c r="AD4" i="64"/>
  <c r="AD657" i="64" a="1"/>
  <c r="AD657" i="64" s="1"/>
  <c r="V671" i="64"/>
  <c r="S671" i="64"/>
  <c r="T671" i="64"/>
  <c r="W671" i="64"/>
  <c r="Z671" i="64"/>
  <c r="DC41" i="863"/>
  <c r="DC40" i="863"/>
  <c r="AE259" i="64"/>
  <c r="AE7" i="64"/>
  <c r="X46" i="861"/>
  <c r="X87" i="861" s="1"/>
  <c r="CT67" i="861"/>
  <c r="DB42" i="863"/>
  <c r="DB21" i="863" s="1"/>
  <c r="DB32"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263" i="64"/>
  <c r="DB281" i="64"/>
  <c r="DC8" i="64"/>
  <c r="DC277" i="64"/>
  <c r="DC3" i="64"/>
  <c r="DC259" i="64"/>
  <c r="DC7" i="64"/>
  <c r="DD2" i="64"/>
  <c r="DC260" i="64"/>
  <c r="DC278" i="64"/>
  <c r="DC261" i="64"/>
  <c r="DC279" i="64"/>
  <c r="DC280" i="64"/>
  <c r="DC262" i="64"/>
  <c r="DB1" i="64"/>
  <c r="DB24" i="864"/>
  <c r="DB1" i="864"/>
  <c r="AD24" i="864"/>
  <c r="AD94"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2"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617" i="64"/>
  <c r="CO619" i="64"/>
  <c r="DF617" i="64"/>
  <c r="DF619" i="64"/>
  <c r="CQ619" i="64"/>
  <c r="CQ617" i="64"/>
  <c r="CS617" i="64"/>
  <c r="CS619" i="64"/>
  <c r="DB617" i="64"/>
  <c r="DB619" i="64"/>
  <c r="DD619" i="64"/>
  <c r="DD617" i="64"/>
  <c r="CW617" i="64"/>
  <c r="CW619" i="64"/>
  <c r="CY619" i="64"/>
  <c r="CY617" i="64"/>
  <c r="CR619" i="64"/>
  <c r="CR617" i="64"/>
  <c r="DA617" i="64"/>
  <c r="DA619" i="64"/>
  <c r="DJ617" i="64"/>
  <c r="DJ619" i="64"/>
  <c r="CU619" i="64"/>
  <c r="CU617" i="64"/>
  <c r="DE617" i="64"/>
  <c r="DE619" i="64"/>
  <c r="CP617" i="64"/>
  <c r="CP619" i="64"/>
  <c r="DG619" i="64"/>
  <c r="DG617" i="64"/>
  <c r="CZ619" i="64"/>
  <c r="CZ617" i="64"/>
  <c r="DI617" i="64"/>
  <c r="DI619" i="64"/>
  <c r="DC619" i="64"/>
  <c r="DC617" i="64"/>
  <c r="CX617" i="64"/>
  <c r="CX619" i="64"/>
  <c r="DH619" i="64"/>
  <c r="DH617" i="64"/>
  <c r="CT617" i="64"/>
  <c r="CT619" i="64"/>
  <c r="DK619" i="64"/>
  <c r="DK617" i="64"/>
  <c r="CV619" i="64"/>
  <c r="CV617" i="64"/>
  <c r="CO639" i="64"/>
  <c r="DF639" i="64"/>
  <c r="CQ639" i="64"/>
  <c r="DG639" i="64"/>
  <c r="CS639" i="64"/>
  <c r="AI2228" i="64"/>
  <c r="AX2228" i="64"/>
  <c r="BQ2228" i="64"/>
  <c r="CB2228" i="64"/>
  <c r="BV2228" i="64"/>
  <c r="BR2228" i="64"/>
  <c r="BD2228" i="64"/>
  <c r="AP2228" i="64"/>
  <c r="BS2228" i="64"/>
  <c r="BE2228" i="64"/>
  <c r="BG2228" i="64"/>
  <c r="BL2228" i="64"/>
  <c r="BX2228" i="64"/>
  <c r="AC2228" i="64"/>
  <c r="AD2228" i="64"/>
  <c r="AE2228" i="64"/>
  <c r="CC2228" i="64"/>
  <c r="S2228" i="64"/>
  <c r="CE2228" i="64"/>
  <c r="AJ2228" i="64"/>
  <c r="BA2228" i="64"/>
  <c r="BB2228" i="64"/>
  <c r="BC2228" i="64"/>
  <c r="CJ2228" i="64"/>
  <c r="AO2228" i="64"/>
  <c r="BM2228" i="64"/>
  <c r="AQ2228" i="64"/>
  <c r="BH2228" i="64"/>
  <c r="AF2228" i="64"/>
  <c r="CL2228" i="64"/>
  <c r="BY2228" i="64"/>
  <c r="BZ2228" i="64"/>
  <c r="CA2228" i="64"/>
  <c r="AH2228" i="64"/>
  <c r="BO2228" i="64"/>
  <c r="T2228" i="64"/>
  <c r="CF2228" i="64"/>
  <c r="AK2228" i="64"/>
  <c r="AL2228" i="64"/>
  <c r="AM2228" i="64"/>
  <c r="BF2228" i="64"/>
  <c r="Y2228" i="64"/>
  <c r="CK2228" i="64"/>
  <c r="AA2228" i="64"/>
  <c r="AR2228" i="64"/>
  <c r="BP2228" i="64"/>
  <c r="BI2228" i="64"/>
  <c r="AV2228" i="64"/>
  <c r="Z2228" i="64"/>
  <c r="BJ2228" i="64"/>
  <c r="CH2228" i="64"/>
  <c r="X2228" i="64"/>
  <c r="BK2228" i="64"/>
  <c r="AW2228" i="64"/>
  <c r="AY2228" i="64"/>
  <c r="AN2228" i="64"/>
  <c r="BN2228" i="64"/>
  <c r="BT2228" i="64"/>
  <c r="U2228" i="64"/>
  <c r="CG2228" i="64"/>
  <c r="V2228" i="64"/>
  <c r="W2228" i="64"/>
  <c r="CI2228" i="64"/>
  <c r="BU2228" i="64"/>
  <c r="CD2228" i="64"/>
  <c r="BW2228" i="64"/>
  <c r="AB2228" i="64"/>
  <c r="AZ2228" i="64"/>
  <c r="AS2228" i="64"/>
  <c r="AT2228" i="64"/>
  <c r="AU2228" i="64"/>
  <c r="AG2228"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200" i="64"/>
  <c r="CO2211" i="64"/>
  <c r="CP2200" i="64"/>
  <c r="CQ2200" i="64"/>
  <c r="CO2173" i="64"/>
  <c r="CQ2173" i="64"/>
  <c r="CP2173" i="64"/>
  <c r="X1712" i="64"/>
  <c r="X1714" i="64" s="1"/>
  <c r="W1757" i="64"/>
  <c r="X1755" i="64"/>
  <c r="CX1755" i="64"/>
  <c r="CX1757" i="64" s="1"/>
  <c r="X1734" i="64"/>
  <c r="CU1734" i="64"/>
  <c r="W1736" i="64"/>
  <c r="CT1712" i="64"/>
  <c r="CT1714" i="64" s="1"/>
  <c r="CT1467" i="64"/>
  <c r="DG465" i="64"/>
  <c r="DE1467" i="64"/>
  <c r="DH579" i="64"/>
  <c r="DG478" i="64"/>
  <c r="AC570" i="64"/>
  <c r="CP579" i="64"/>
  <c r="DA579" i="64"/>
  <c r="BB570" i="64"/>
  <c r="CS570" i="64"/>
  <c r="CP1467" i="64"/>
  <c r="CO570" i="64"/>
  <c r="CX1467" i="64"/>
  <c r="DF1467" i="64"/>
  <c r="CY1467" i="64"/>
  <c r="DI570" i="64"/>
  <c r="CZ1467" i="64"/>
  <c r="DE570" i="64"/>
  <c r="CR579" i="64"/>
  <c r="CZ579" i="64"/>
  <c r="DB1467" i="64"/>
  <c r="DJ1467" i="64"/>
  <c r="CQ465" i="64"/>
  <c r="CY465" i="64"/>
  <c r="CQ478" i="64"/>
  <c r="CY478" i="64"/>
  <c r="DG570" i="64"/>
  <c r="DG579" i="64"/>
  <c r="DE465" i="64"/>
  <c r="BF465" i="64"/>
  <c r="BV465" i="64"/>
  <c r="CL465" i="64"/>
  <c r="BD465" i="64"/>
  <c r="BS465" i="64"/>
  <c r="Z465" i="64"/>
  <c r="AH465" i="64"/>
  <c r="AX465" i="64"/>
  <c r="DD465" i="64"/>
  <c r="DE478" i="64"/>
  <c r="BF478" i="64"/>
  <c r="BV478" i="64"/>
  <c r="CY579" i="64"/>
  <c r="CR1467" i="64"/>
  <c r="CQ1467" i="64"/>
  <c r="CL478" i="64"/>
  <c r="BD478" i="64"/>
  <c r="DG1467" i="64"/>
  <c r="BS478" i="64"/>
  <c r="Z478" i="64"/>
  <c r="AH478" i="64"/>
  <c r="DH1467" i="64"/>
  <c r="CS1467" i="64"/>
  <c r="AX478" i="64"/>
  <c r="BQ570" i="64"/>
  <c r="DD478" i="64"/>
  <c r="CQ579" i="64"/>
  <c r="CQ570" i="64"/>
  <c r="CO465" i="64"/>
  <c r="CO1449" i="64"/>
  <c r="CW465" i="64"/>
  <c r="CO478" i="64"/>
  <c r="CW570" i="64"/>
  <c r="CW579" i="64"/>
  <c r="CO1467" i="64"/>
  <c r="CW478" i="64"/>
  <c r="CW1467" i="64"/>
  <c r="CV1467" i="64"/>
  <c r="CV465" i="64"/>
  <c r="CV570" i="64"/>
  <c r="CV579" i="64"/>
  <c r="CV478" i="64"/>
  <c r="DD570" i="64"/>
  <c r="DD579" i="64"/>
  <c r="DD1467" i="64"/>
  <c r="CS465" i="64"/>
  <c r="DI465" i="64"/>
  <c r="DA465" i="64"/>
  <c r="DI1467" i="64"/>
  <c r="CS478" i="64"/>
  <c r="DI478" i="64"/>
  <c r="DA478" i="64"/>
  <c r="DA1467" i="64"/>
  <c r="DC465" i="64"/>
  <c r="DK465" i="64"/>
  <c r="CU465" i="64"/>
  <c r="DC570" i="64"/>
  <c r="DC579" i="64"/>
  <c r="DK579" i="64"/>
  <c r="DK570" i="64"/>
  <c r="CU570" i="64"/>
  <c r="CU579" i="64"/>
  <c r="DC478" i="64"/>
  <c r="DK478" i="64"/>
  <c r="CU478" i="64"/>
  <c r="CP465" i="64"/>
  <c r="DF465" i="64"/>
  <c r="CX465" i="64"/>
  <c r="CP478" i="64"/>
  <c r="DF478" i="64"/>
  <c r="CX478" i="64"/>
  <c r="DF570" i="64"/>
  <c r="DF579" i="64"/>
  <c r="CX570" i="64"/>
  <c r="CX579" i="64"/>
  <c r="CQ1853" i="64"/>
  <c r="DK529" i="64"/>
  <c r="DB579" i="64"/>
  <c r="DB570" i="64"/>
  <c r="DK1522" i="64"/>
  <c r="CT1120" i="64"/>
  <c r="CT1309" i="64"/>
  <c r="DB1274" i="64"/>
  <c r="DK1624" i="64"/>
  <c r="DK1467" i="64"/>
  <c r="DK1143" i="64"/>
  <c r="CU529" i="64"/>
  <c r="CU1143" i="64"/>
  <c r="DC1522" i="64"/>
  <c r="DK1576" i="64"/>
  <c r="DB395" i="64"/>
  <c r="CT901" i="64"/>
  <c r="DJ1274" i="64"/>
  <c r="CU1545" i="64"/>
  <c r="DK1379" i="64"/>
  <c r="DK506" i="64"/>
  <c r="CU1379" i="64"/>
  <c r="CU1467" i="64"/>
  <c r="CT1424" i="64"/>
  <c r="DJ1424" i="64"/>
  <c r="DJ1309" i="64"/>
  <c r="CT395" i="64"/>
  <c r="DC1545" i="64"/>
  <c r="DK1343" i="64"/>
  <c r="CU1343" i="64"/>
  <c r="CU506" i="64"/>
  <c r="DB1424" i="64"/>
  <c r="DB1309" i="64"/>
  <c r="DJ1120" i="64"/>
  <c r="CT1238" i="64"/>
  <c r="DC1143" i="64"/>
  <c r="DK1545" i="64"/>
  <c r="DK1165" i="64"/>
  <c r="CU1165" i="64"/>
  <c r="DB1120" i="64"/>
  <c r="DJ901" i="64"/>
  <c r="DC1379" i="64"/>
  <c r="DC1467" i="64"/>
  <c r="DC529" i="64"/>
  <c r="DB901" i="64"/>
  <c r="DJ601" i="64"/>
  <c r="DJ1238" i="64"/>
  <c r="CT601" i="64"/>
  <c r="DC1343" i="64"/>
  <c r="CU1576" i="64"/>
  <c r="DC1624" i="64"/>
  <c r="DB1238" i="64"/>
  <c r="DJ570" i="64"/>
  <c r="DJ579" i="64"/>
  <c r="CU1522" i="64"/>
  <c r="CT579" i="64"/>
  <c r="CT570" i="64"/>
  <c r="DC1165" i="64"/>
  <c r="DC506" i="64"/>
  <c r="DC1576" i="64"/>
  <c r="CU1624" i="64"/>
  <c r="DJ465" i="64"/>
  <c r="DB465" i="64"/>
  <c r="CT465" i="64"/>
  <c r="CZ395" i="64"/>
  <c r="CR395" i="64"/>
  <c r="CP1690" i="64"/>
  <c r="CP1692" i="64" s="1"/>
  <c r="DJ529" i="64"/>
  <c r="DH478" i="64"/>
  <c r="DB529" i="64"/>
  <c r="CZ478" i="64"/>
  <c r="DH395" i="64"/>
  <c r="CT529" i="64"/>
  <c r="CR478" i="64"/>
  <c r="BH1449" i="64"/>
  <c r="BH1462" i="64" s="1"/>
  <c r="X1449" i="64"/>
  <c r="X1462" i="64" s="1"/>
  <c r="AF1449" i="64"/>
  <c r="AF1462" i="64" s="1"/>
  <c r="AO1449" i="64"/>
  <c r="AO1462" i="64" s="1"/>
  <c r="BU1449" i="64"/>
  <c r="BU1462" i="64" s="1"/>
  <c r="Z1449" i="64"/>
  <c r="Z1462" i="64" s="1"/>
  <c r="BN1449" i="64"/>
  <c r="BN1462" i="64" s="1"/>
  <c r="CD1449" i="64"/>
  <c r="CD1462" i="64" s="1"/>
  <c r="AQ1449" i="64"/>
  <c r="T1449" i="64"/>
  <c r="T1462" i="64" s="1"/>
  <c r="BX1449" i="64"/>
  <c r="BX1462" i="64" s="1"/>
  <c r="AL1449" i="64"/>
  <c r="AL1462" i="64" s="1"/>
  <c r="AT1449" i="64"/>
  <c r="AT1462" i="64" s="1"/>
  <c r="BJ1449" i="64"/>
  <c r="BJ1462" i="64" s="1"/>
  <c r="CH1449" i="64"/>
  <c r="CH1462" i="64" s="1"/>
  <c r="CE1449" i="64"/>
  <c r="CE1462" i="64" s="1"/>
  <c r="AM1449" i="64"/>
  <c r="AM1462" i="64" s="1"/>
  <c r="AR1449" i="64"/>
  <c r="AR1462" i="64" s="1"/>
  <c r="AG1449" i="64"/>
  <c r="AG1462" i="64" s="1"/>
  <c r="CJ1449" i="64"/>
  <c r="CJ1462" i="64" s="1"/>
  <c r="AI1449" i="64"/>
  <c r="AI1462" i="64" s="1"/>
  <c r="BO1449" i="64"/>
  <c r="BP1449" i="64"/>
  <c r="BP1462" i="64" s="1"/>
  <c r="AY1449" i="64"/>
  <c r="AY1462" i="64" s="1"/>
  <c r="BT1449" i="64"/>
  <c r="BT1462" i="64" s="1"/>
  <c r="AW1449" i="64"/>
  <c r="AW1462" i="64" s="1"/>
  <c r="CK1449" i="64"/>
  <c r="CK1462" i="64" s="1"/>
  <c r="AX1449" i="64"/>
  <c r="AX1462" i="64" s="1"/>
  <c r="BC1449" i="64"/>
  <c r="AA1449" i="64"/>
  <c r="AA1462" i="64" s="1"/>
  <c r="BW1449" i="64"/>
  <c r="BW1462" i="64" s="1"/>
  <c r="AB1449" i="64"/>
  <c r="AB1462" i="64" s="1"/>
  <c r="AZ1449" i="64"/>
  <c r="AZ1462" i="64" s="1"/>
  <c r="CF1449" i="64"/>
  <c r="CF1462" i="64" s="1"/>
  <c r="AV1449" i="64"/>
  <c r="AV1462" i="64" s="1"/>
  <c r="AN1449" i="64"/>
  <c r="AN1462" i="64" s="1"/>
  <c r="BD1449" i="64"/>
  <c r="BD1462" i="64" s="1"/>
  <c r="BS1449" i="64"/>
  <c r="BS1462" i="64" s="1"/>
  <c r="BE1449" i="64"/>
  <c r="BE1462" i="64" s="1"/>
  <c r="W1449" i="64"/>
  <c r="W1462" i="64" s="1"/>
  <c r="BF1449" i="64"/>
  <c r="BF1462" i="64" s="1"/>
  <c r="BV1449" i="64"/>
  <c r="BV1462" i="64" s="1"/>
  <c r="CL1449" i="64"/>
  <c r="CL1462" i="64" s="1"/>
  <c r="S1449" i="64"/>
  <c r="AU1449" i="64"/>
  <c r="AU1462" i="64" s="1"/>
  <c r="CB1449" i="64"/>
  <c r="CB1462" i="64" s="1"/>
  <c r="Y1449" i="64"/>
  <c r="Y1462" i="64" s="1"/>
  <c r="BM1449" i="64"/>
  <c r="BM1462" i="64" s="1"/>
  <c r="AH1449" i="64"/>
  <c r="AH1462" i="64" s="1"/>
  <c r="AP1449" i="64"/>
  <c r="AP1462" i="64" s="1"/>
  <c r="CC1449" i="64"/>
  <c r="CC1462" i="64" s="1"/>
  <c r="BL1449" i="64"/>
  <c r="BL1462" i="64" s="1"/>
  <c r="BG1449" i="64"/>
  <c r="BG1462" i="64" s="1"/>
  <c r="AJ1449" i="64"/>
  <c r="AJ1462" i="64" s="1"/>
  <c r="BA1449" i="64"/>
  <c r="BA1462" i="64" s="1"/>
  <c r="BK1449" i="64"/>
  <c r="BK1462" i="64" s="1"/>
  <c r="AE1449" i="64"/>
  <c r="AK1449" i="64"/>
  <c r="AK1462" i="64" s="1"/>
  <c r="AD1449" i="64"/>
  <c r="AD1462" i="64" s="1"/>
  <c r="U1449" i="64"/>
  <c r="U1462" i="64" s="1"/>
  <c r="BY1449" i="64"/>
  <c r="BY1462" i="64" s="1"/>
  <c r="BR1449" i="64"/>
  <c r="BR1462" i="64" s="1"/>
  <c r="BB1449" i="64"/>
  <c r="BB1462" i="64" s="1"/>
  <c r="CA1449" i="64"/>
  <c r="BI1449" i="64"/>
  <c r="BI1462" i="64" s="1"/>
  <c r="CG1449" i="64"/>
  <c r="CG1462" i="64" s="1"/>
  <c r="V1449" i="64"/>
  <c r="V1462" i="64" s="1"/>
  <c r="BZ1449" i="64"/>
  <c r="BZ1462" i="64" s="1"/>
  <c r="CI1449" i="64"/>
  <c r="CI1462" i="64" s="1"/>
  <c r="AS1449" i="64"/>
  <c r="AS1462" i="64" s="1"/>
  <c r="AC1449" i="64"/>
  <c r="AC1462" i="64" s="1"/>
  <c r="BQ1449" i="64"/>
  <c r="BQ1462" i="64" s="1"/>
  <c r="T1576" i="64"/>
  <c r="BH1467" i="64"/>
  <c r="AU1576" i="64"/>
  <c r="W1576" i="64"/>
  <c r="BH1238" i="64"/>
  <c r="X1467" i="64"/>
  <c r="AF1467" i="64"/>
  <c r="AI1238" i="64"/>
  <c r="AO1467" i="64"/>
  <c r="BM1576" i="64"/>
  <c r="BU1467" i="64"/>
  <c r="Z1467" i="64"/>
  <c r="BF1576" i="64"/>
  <c r="BN1467" i="64"/>
  <c r="CD1467" i="64"/>
  <c r="BQ1238" i="64"/>
  <c r="AQ1467" i="64"/>
  <c r="BJ1238" i="64"/>
  <c r="BR1238" i="64"/>
  <c r="T1467" i="64"/>
  <c r="BX1467" i="64"/>
  <c r="BK1238" i="64"/>
  <c r="AC1576" i="64"/>
  <c r="BQ1576" i="64"/>
  <c r="AL1467" i="64"/>
  <c r="AT1467" i="64"/>
  <c r="BJ1467" i="64"/>
  <c r="BJ1576" i="64"/>
  <c r="CH1467" i="64"/>
  <c r="AQ1238" i="64"/>
  <c r="AG1576" i="64"/>
  <c r="BU1576" i="64"/>
  <c r="AZ1238" i="64"/>
  <c r="CF1238" i="64"/>
  <c r="BG1576" i="64"/>
  <c r="CE1467" i="64"/>
  <c r="AM1467" i="64"/>
  <c r="AD1238" i="64"/>
  <c r="AR1467" i="64"/>
  <c r="BF1238" i="64"/>
  <c r="AG1467" i="64"/>
  <c r="BN1238" i="64"/>
  <c r="CD1238" i="64"/>
  <c r="AV1576" i="64"/>
  <c r="CJ1467" i="64"/>
  <c r="S1238" i="64"/>
  <c r="BO1238" i="64"/>
  <c r="AO1576" i="64"/>
  <c r="CC1576" i="64"/>
  <c r="AP1576" i="64"/>
  <c r="CD1576" i="64"/>
  <c r="BA1238" i="64"/>
  <c r="AI1467" i="64"/>
  <c r="AI1576" i="64"/>
  <c r="BO1467" i="64"/>
  <c r="CE1576" i="64"/>
  <c r="AO1238" i="64"/>
  <c r="AB1576" i="64"/>
  <c r="AR1576" i="64"/>
  <c r="BP1467" i="64"/>
  <c r="BP1576" i="64"/>
  <c r="Y1576" i="64"/>
  <c r="BU1238" i="64"/>
  <c r="AR1238" i="64"/>
  <c r="AY1467" i="64"/>
  <c r="AX1238" i="64"/>
  <c r="AF1576" i="64"/>
  <c r="BT1467" i="64"/>
  <c r="AW1467" i="64"/>
  <c r="CK1467" i="64"/>
  <c r="T1238" i="64"/>
  <c r="AJ1238" i="64"/>
  <c r="BP1238" i="64"/>
  <c r="AX1467" i="64"/>
  <c r="BN1576" i="64"/>
  <c r="BC1467" i="64"/>
  <c r="AC1238" i="64"/>
  <c r="BI1238" i="64"/>
  <c r="BY1238" i="64"/>
  <c r="AA1467" i="64"/>
  <c r="BW1467" i="64"/>
  <c r="AL1238" i="64"/>
  <c r="CH1238" i="64"/>
  <c r="AB1467" i="64"/>
  <c r="AZ1467" i="64"/>
  <c r="CF1467" i="64"/>
  <c r="CF1576" i="64"/>
  <c r="X1576" i="64"/>
  <c r="AV1467" i="64"/>
  <c r="BG1238" i="64"/>
  <c r="AA1576" i="64"/>
  <c r="AY1576" i="64"/>
  <c r="CB1576" i="64"/>
  <c r="AH1238" i="64"/>
  <c r="AN1467" i="64"/>
  <c r="BD1467" i="64"/>
  <c r="BS1467" i="64"/>
  <c r="AY1238" i="64"/>
  <c r="AW1576" i="64"/>
  <c r="BE1467" i="64"/>
  <c r="W1467" i="64"/>
  <c r="Z1576" i="64"/>
  <c r="BF1467" i="64"/>
  <c r="BV1467" i="64"/>
  <c r="CL1467" i="64"/>
  <c r="AK1238" i="64"/>
  <c r="S1467" i="64"/>
  <c r="AQ1576" i="64"/>
  <c r="BO1576" i="64"/>
  <c r="AM1576" i="64"/>
  <c r="AT1238" i="64"/>
  <c r="AU1467" i="64"/>
  <c r="BV1238" i="64"/>
  <c r="BE1238" i="64"/>
  <c r="AG1238" i="64"/>
  <c r="BW1576" i="64"/>
  <c r="BT1576" i="64"/>
  <c r="CB1467" i="64"/>
  <c r="CJ1576" i="64"/>
  <c r="AA1238" i="64"/>
  <c r="Y1467" i="64"/>
  <c r="BM1467" i="64"/>
  <c r="CK1576" i="64"/>
  <c r="AH1467" i="64"/>
  <c r="AP1467" i="64"/>
  <c r="AX1576" i="64"/>
  <c r="U1238" i="64"/>
  <c r="S1576" i="64"/>
  <c r="AZ1576" i="64"/>
  <c r="BH1576" i="64"/>
  <c r="BS1576" i="64"/>
  <c r="CC1467" i="64"/>
  <c r="AB1238" i="64"/>
  <c r="AH1576" i="64"/>
  <c r="BL1576" i="64"/>
  <c r="Z1238" i="64"/>
  <c r="AP1238" i="64"/>
  <c r="CL1238" i="64"/>
  <c r="AN1576" i="64"/>
  <c r="BD1576" i="64"/>
  <c r="BL1467" i="64"/>
  <c r="BW1238" i="64"/>
  <c r="CE1238" i="64"/>
  <c r="BE1576" i="64"/>
  <c r="BM1238" i="64"/>
  <c r="BX1238" i="64"/>
  <c r="BV1576" i="64"/>
  <c r="CL1576" i="64"/>
  <c r="BC1576" i="64"/>
  <c r="AS1238" i="64"/>
  <c r="CG1238" i="64"/>
  <c r="BG1467" i="64"/>
  <c r="CK1238" i="64"/>
  <c r="V1238" i="64"/>
  <c r="BB1238" i="64"/>
  <c r="BZ1238" i="64"/>
  <c r="AJ1467" i="64"/>
  <c r="AJ1576" i="64"/>
  <c r="BX1576" i="64"/>
  <c r="CI1576" i="64"/>
  <c r="W1238" i="64"/>
  <c r="AE1238" i="64"/>
  <c r="BA1467" i="64"/>
  <c r="BK1467" i="64"/>
  <c r="AV1238" i="64"/>
  <c r="BT1238" i="64"/>
  <c r="AW1238" i="64"/>
  <c r="AE1467" i="64"/>
  <c r="CA1238" i="64"/>
  <c r="AK1467" i="64"/>
  <c r="BA1576" i="64"/>
  <c r="AN1238" i="64"/>
  <c r="AD1467" i="64"/>
  <c r="AD1576" i="64"/>
  <c r="AT1576" i="64"/>
  <c r="CH1576" i="64"/>
  <c r="AM1238" i="64"/>
  <c r="AU1238" i="64"/>
  <c r="U1467" i="64"/>
  <c r="AK1576" i="64"/>
  <c r="BY1467" i="64"/>
  <c r="BD1238" i="64"/>
  <c r="CJ1238" i="64"/>
  <c r="BR1467" i="64"/>
  <c r="CC1238" i="64"/>
  <c r="BS1238" i="64"/>
  <c r="U1576" i="64"/>
  <c r="BY1576" i="64"/>
  <c r="Y1238" i="64"/>
  <c r="BK1576" i="64"/>
  <c r="BB1467" i="64"/>
  <c r="BR1576" i="64"/>
  <c r="AE1576" i="64"/>
  <c r="CA1467" i="64"/>
  <c r="BI1467" i="64"/>
  <c r="CG1467" i="64"/>
  <c r="X1238" i="64"/>
  <c r="BL1238" i="64"/>
  <c r="V1467" i="64"/>
  <c r="BZ1467" i="64"/>
  <c r="CI1467" i="64"/>
  <c r="BC1238" i="64"/>
  <c r="CI1238" i="64"/>
  <c r="AS1467" i="64"/>
  <c r="BI1576" i="64"/>
  <c r="CG1576" i="64"/>
  <c r="AL1576" i="64"/>
  <c r="BB1576" i="64"/>
  <c r="AC1467" i="64"/>
  <c r="AS1576" i="64"/>
  <c r="BQ1467" i="64"/>
  <c r="AF1238" i="64"/>
  <c r="CB1238" i="64"/>
  <c r="V1576" i="64"/>
  <c r="BZ1576" i="64"/>
  <c r="CA1576" i="64"/>
  <c r="E2355" i="64"/>
  <c r="E2356" i="64"/>
  <c r="E2304" i="64"/>
  <c r="E2305" i="64"/>
  <c r="Z1624" i="64"/>
  <c r="BR1624" i="64"/>
  <c r="BD1624" i="64"/>
  <c r="BT1624" i="64"/>
  <c r="CI1624" i="64"/>
  <c r="AS1624" i="64"/>
  <c r="CC1624" i="64"/>
  <c r="CH1624" i="64"/>
  <c r="AA1624" i="64"/>
  <c r="AN1624" i="64"/>
  <c r="CJ1624" i="64"/>
  <c r="BU1624" i="64"/>
  <c r="CF1624" i="64"/>
  <c r="AC1624" i="64"/>
  <c r="CG1624" i="64"/>
  <c r="BO1624" i="64"/>
  <c r="BB1624" i="64"/>
  <c r="Y1624" i="64"/>
  <c r="X1624" i="64"/>
  <c r="CA1624" i="64"/>
  <c r="CL1624" i="64"/>
  <c r="BG1624" i="64"/>
  <c r="BS1624" i="64"/>
  <c r="BC1624" i="64"/>
  <c r="AL1624" i="64"/>
  <c r="BZ1624" i="64"/>
  <c r="BI1624" i="64"/>
  <c r="BX1624" i="64"/>
  <c r="CB1624" i="64"/>
  <c r="BW1624" i="64"/>
  <c r="CK1624" i="64"/>
  <c r="BV1624" i="64"/>
  <c r="AU1624" i="64"/>
  <c r="BF1624" i="64"/>
  <c r="BQ1624" i="64"/>
  <c r="AP1624" i="64"/>
  <c r="U1624" i="64"/>
  <c r="AO1624" i="64"/>
  <c r="BM1624" i="64"/>
  <c r="BK1624" i="64"/>
  <c r="BH1624" i="64"/>
  <c r="T1624" i="64"/>
  <c r="AR1624" i="64"/>
  <c r="BA1624" i="64"/>
  <c r="V1624" i="64"/>
  <c r="BJ1624" i="64"/>
  <c r="BN1624" i="64"/>
  <c r="AY1624" i="64"/>
  <c r="AV1624" i="64"/>
  <c r="BL1624" i="64"/>
  <c r="AX1624" i="64"/>
  <c r="AI1624" i="64"/>
  <c r="CD1624" i="64"/>
  <c r="AG1624" i="64"/>
  <c r="BE1624" i="64"/>
  <c r="AK1624" i="64"/>
  <c r="BY1624" i="64"/>
  <c r="AD1624" i="64"/>
  <c r="AT1624" i="64"/>
  <c r="AE1624" i="64"/>
  <c r="AM1624" i="64"/>
  <c r="AF1624" i="64"/>
  <c r="AJ1624" i="64"/>
  <c r="AQ1624" i="64"/>
  <c r="E534"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BN478" i="64"/>
  <c r="BX478" i="64"/>
  <c r="AM579" i="64"/>
  <c r="AM570" i="64"/>
  <c r="BE579" i="64"/>
  <c r="BE570" i="64"/>
  <c r="BM478" i="64"/>
  <c r="AA579" i="64"/>
  <c r="AA570" i="64"/>
  <c r="AQ478" i="64"/>
  <c r="AQ579" i="64"/>
  <c r="AQ570" i="64"/>
  <c r="T579" i="64"/>
  <c r="T570" i="64"/>
  <c r="BX579" i="64"/>
  <c r="BX570" i="64"/>
  <c r="AG579" i="64"/>
  <c r="AG570" i="64"/>
  <c r="CG579" i="64"/>
  <c r="CG570" i="64"/>
  <c r="BA579" i="64"/>
  <c r="BA570" i="64"/>
  <c r="CI478" i="64"/>
  <c r="BZ579" i="64"/>
  <c r="BZ570" i="64"/>
  <c r="AU478" i="64"/>
  <c r="AE579" i="64"/>
  <c r="AE570" i="64"/>
  <c r="CI579" i="64"/>
  <c r="CI570" i="64"/>
  <c r="Y579" i="64"/>
  <c r="Y570" i="64"/>
  <c r="AS478" i="64"/>
  <c r="BT579" i="64"/>
  <c r="BT570" i="64"/>
  <c r="CB579" i="64"/>
  <c r="CB570" i="64"/>
  <c r="AR579" i="64"/>
  <c r="AR570" i="64"/>
  <c r="BA478" i="64"/>
  <c r="AA478" i="64"/>
  <c r="AY579" i="64"/>
  <c r="AY570" i="64"/>
  <c r="BO579" i="64"/>
  <c r="BO570" i="64"/>
  <c r="CK478" i="64"/>
  <c r="AB579" i="64"/>
  <c r="AB570" i="64"/>
  <c r="AZ579" i="64"/>
  <c r="AZ570" i="64"/>
  <c r="AS579" i="64"/>
  <c r="AS570" i="64"/>
  <c r="BU478" i="64"/>
  <c r="AD478" i="64"/>
  <c r="AL579" i="64"/>
  <c r="AL570" i="64"/>
  <c r="AT579" i="64"/>
  <c r="AT570" i="64"/>
  <c r="BJ579" i="64"/>
  <c r="BJ570" i="64"/>
  <c r="AG478" i="64"/>
  <c r="AN579" i="64"/>
  <c r="AN570" i="64"/>
  <c r="AF478" i="64"/>
  <c r="AF579" i="64"/>
  <c r="AF570" i="64"/>
  <c r="CE579" i="64"/>
  <c r="CE570" i="64"/>
  <c r="AH579" i="64"/>
  <c r="AH570" i="64"/>
  <c r="AC478" i="64"/>
  <c r="BV579" i="64"/>
  <c r="BV570" i="64"/>
  <c r="AN478" i="64"/>
  <c r="BO478" i="64"/>
  <c r="CE478" i="64"/>
  <c r="BY478" i="64"/>
  <c r="AZ478" i="64"/>
  <c r="BP478" i="64"/>
  <c r="CC478" i="64"/>
  <c r="CK579" i="64"/>
  <c r="CK570" i="64"/>
  <c r="BI478" i="64"/>
  <c r="V478" i="64"/>
  <c r="U478" i="64"/>
  <c r="AU579" i="64"/>
  <c r="AU570" i="64"/>
  <c r="CJ579" i="64"/>
  <c r="CJ570" i="64"/>
  <c r="CC579" i="64"/>
  <c r="CC570" i="64"/>
  <c r="AP478" i="64"/>
  <c r="AI579" i="64"/>
  <c r="AI570" i="64"/>
  <c r="AY478" i="64"/>
  <c r="BL478" i="64"/>
  <c r="AB478" i="64"/>
  <c r="AR478" i="64"/>
  <c r="BP579" i="64"/>
  <c r="BP570" i="64"/>
  <c r="CJ478" i="64"/>
  <c r="BI579" i="64"/>
  <c r="BI570" i="64"/>
  <c r="BY579" i="64"/>
  <c r="BY570" i="64"/>
  <c r="AV478" i="64"/>
  <c r="V579" i="64"/>
  <c r="V570" i="64"/>
  <c r="AT478" i="64"/>
  <c r="BJ478" i="64"/>
  <c r="AW579" i="64"/>
  <c r="AW570" i="64"/>
  <c r="BQ478" i="64"/>
  <c r="AP579" i="64"/>
  <c r="AP570" i="64"/>
  <c r="X579" i="64"/>
  <c r="X570" i="64"/>
  <c r="BD579" i="64"/>
  <c r="BD570" i="64"/>
  <c r="AX579" i="64"/>
  <c r="AX570" i="64"/>
  <c r="Z579" i="64"/>
  <c r="Z570" i="64"/>
  <c r="S579" i="64"/>
  <c r="S570" i="64"/>
  <c r="BG579" i="64"/>
  <c r="BG570" i="64"/>
  <c r="BW579" i="64"/>
  <c r="BW570" i="64"/>
  <c r="AM478" i="64"/>
  <c r="CF478" i="64"/>
  <c r="BK478" i="64"/>
  <c r="U579" i="64"/>
  <c r="U570" i="64"/>
  <c r="W478" i="64"/>
  <c r="AD579" i="64"/>
  <c r="AD570" i="64"/>
  <c r="BZ478" i="64"/>
  <c r="W579" i="64"/>
  <c r="W570" i="64"/>
  <c r="BC579" i="64"/>
  <c r="BC570" i="64"/>
  <c r="BK579" i="64"/>
  <c r="BK570" i="64"/>
  <c r="AV579" i="64"/>
  <c r="AV570" i="64"/>
  <c r="AE478" i="64"/>
  <c r="T478" i="64"/>
  <c r="X478" i="64"/>
  <c r="BT478" i="64"/>
  <c r="AO478" i="64"/>
  <c r="BN579" i="64"/>
  <c r="BN570" i="64"/>
  <c r="CL579" i="64"/>
  <c r="CL570" i="64"/>
  <c r="AI478" i="64"/>
  <c r="Y478" i="64"/>
  <c r="BH478" i="64"/>
  <c r="CF579" i="64"/>
  <c r="CF570" i="64"/>
  <c r="AW478" i="64"/>
  <c r="AO579" i="64"/>
  <c r="AO570" i="64"/>
  <c r="AL478" i="64"/>
  <c r="BR579" i="64"/>
  <c r="BR570" i="64"/>
  <c r="CA478" i="64"/>
  <c r="AJ579" i="64"/>
  <c r="AJ570" i="64"/>
  <c r="CH478" i="64"/>
  <c r="BE478" i="64"/>
  <c r="BC478" i="64"/>
  <c r="CD579" i="64"/>
  <c r="CD570" i="64"/>
  <c r="BF579" i="64"/>
  <c r="BF570" i="64"/>
  <c r="CB478" i="64"/>
  <c r="S478" i="64"/>
  <c r="BG478" i="64"/>
  <c r="BW478" i="64"/>
  <c r="BM579" i="64"/>
  <c r="BM570" i="64"/>
  <c r="BU579" i="64"/>
  <c r="BU570" i="64"/>
  <c r="AJ478" i="64"/>
  <c r="BH579" i="64"/>
  <c r="BH570" i="64"/>
  <c r="AK478" i="64"/>
  <c r="AK579" i="64"/>
  <c r="AK570" i="64"/>
  <c r="BB478" i="64"/>
  <c r="BR478" i="64"/>
  <c r="CH579" i="64"/>
  <c r="CH570" i="64"/>
  <c r="CG478" i="64"/>
  <c r="BS579" i="64"/>
  <c r="BS570" i="64"/>
  <c r="CA579" i="64"/>
  <c r="CA570" i="64"/>
  <c r="CD478" i="64"/>
  <c r="BL579" i="64"/>
  <c r="BL570" i="64"/>
  <c r="E547" i="64"/>
  <c r="B547" i="64" s="1"/>
  <c r="E1550" i="64"/>
  <c r="E253" i="64"/>
  <c r="E583" i="64"/>
  <c r="E1801" i="64"/>
  <c r="E69" i="64"/>
  <c r="E184" i="64"/>
  <c r="E185" i="64"/>
  <c r="E904" i="64"/>
  <c r="E905" i="64"/>
  <c r="E2380" i="64"/>
  <c r="E995" i="64"/>
  <c r="E996" i="64"/>
  <c r="E524" i="64"/>
  <c r="E525" i="64"/>
  <c r="E528" i="64"/>
  <c r="G524" i="64"/>
  <c r="E521" i="64"/>
  <c r="E527" i="64"/>
  <c r="E529" i="64"/>
  <c r="E530" i="64"/>
  <c r="E520" i="64"/>
  <c r="G2345" i="64"/>
  <c r="G2347" i="64" s="1"/>
  <c r="E2378" i="64"/>
  <c r="E2377" i="64"/>
  <c r="E2376" i="64"/>
  <c r="E2375" i="64"/>
  <c r="E2374" i="64"/>
  <c r="B2374" i="64" s="1"/>
  <c r="E2373" i="64"/>
  <c r="B2373" i="64" s="1"/>
  <c r="E2372" i="64"/>
  <c r="B2372" i="64" s="1"/>
  <c r="G2373" i="64"/>
  <c r="E2371" i="64"/>
  <c r="B2371" i="64" s="1"/>
  <c r="E2370" i="64"/>
  <c r="B2370" i="64" s="1"/>
  <c r="G2369" i="64"/>
  <c r="E2369" i="64"/>
  <c r="B2369" i="64" s="1"/>
  <c r="E2368" i="64"/>
  <c r="B2368" i="64" s="1"/>
  <c r="E2367" i="64"/>
  <c r="B2367" i="64" s="1"/>
  <c r="E2366" i="64"/>
  <c r="E2352" i="64"/>
  <c r="E2351" i="64"/>
  <c r="E2350" i="64"/>
  <c r="E2349" i="64"/>
  <c r="E2348" i="64"/>
  <c r="B2348" i="64" s="1"/>
  <c r="E2347" i="64"/>
  <c r="B2347" i="64" s="1"/>
  <c r="E2346" i="64"/>
  <c r="B2346" i="64" s="1"/>
  <c r="E2345" i="64"/>
  <c r="B2345" i="64" s="1"/>
  <c r="E2344" i="64"/>
  <c r="B2344" i="64" s="1"/>
  <c r="E2343" i="64"/>
  <c r="B2343" i="64" s="1"/>
  <c r="E2342" i="64"/>
  <c r="B2342" i="64" s="1"/>
  <c r="E2341" i="64"/>
  <c r="B2341" i="64" s="1"/>
  <c r="E2340" i="64"/>
  <c r="E2327" i="64"/>
  <c r="E2326" i="64"/>
  <c r="E2325" i="64"/>
  <c r="E2324" i="64"/>
  <c r="E2323" i="64"/>
  <c r="B2323" i="64" s="1"/>
  <c r="G2322" i="64"/>
  <c r="E2322" i="64"/>
  <c r="B2322" i="64" s="1"/>
  <c r="E2321" i="64"/>
  <c r="B2321" i="64" s="1"/>
  <c r="E2320" i="64"/>
  <c r="B2320" i="64" s="1"/>
  <c r="E2319" i="64"/>
  <c r="B2319" i="64" s="1"/>
  <c r="E2318" i="64"/>
  <c r="B2318" i="64" s="1"/>
  <c r="E2317" i="64"/>
  <c r="B2317" i="64" s="1"/>
  <c r="E2316" i="64"/>
  <c r="B2316" i="64" s="1"/>
  <c r="G2294" i="64"/>
  <c r="E2290" i="64"/>
  <c r="B2290" i="64" s="1"/>
  <c r="E2291" i="64"/>
  <c r="B2291" i="64" s="1"/>
  <c r="E2301" i="64"/>
  <c r="E2300" i="64"/>
  <c r="E2299" i="64"/>
  <c r="E2298" i="64"/>
  <c r="E2297" i="64"/>
  <c r="B2297" i="64" s="1"/>
  <c r="E2296" i="64"/>
  <c r="B2296" i="64" s="1"/>
  <c r="E2295" i="64"/>
  <c r="B2295" i="64" s="1"/>
  <c r="E2294" i="64"/>
  <c r="B2294" i="64" s="1"/>
  <c r="E2293" i="64"/>
  <c r="B2293" i="64" s="1"/>
  <c r="E2292" i="64"/>
  <c r="B2292" i="64" s="1"/>
  <c r="E2289" i="64"/>
  <c r="E1543" i="64"/>
  <c r="E1542" i="64"/>
  <c r="E1541" i="64"/>
  <c r="B1541" i="64" s="1"/>
  <c r="E1540" i="64"/>
  <c r="B1540" i="64" s="1"/>
  <c r="E1539" i="64"/>
  <c r="CY1034" i="64" a="1"/>
  <c r="CZ921" i="64" a="1"/>
  <c r="CR736" i="64" a="1"/>
  <c r="CS921" i="64" a="1"/>
  <c r="AD1034" i="64" a="1"/>
  <c r="DD736" i="64" a="1"/>
  <c r="CT736" i="64" a="1"/>
  <c r="CV921" i="64" a="1"/>
  <c r="CP736" i="64" a="1"/>
  <c r="DB736" i="64" a="1"/>
  <c r="CQ921" i="64" a="1"/>
  <c r="DK736" i="64" a="1"/>
  <c r="CO921" i="64" a="1"/>
  <c r="CY921" i="64" a="1"/>
  <c r="Z921" i="64" a="1"/>
  <c r="CS736" i="64" a="1"/>
  <c r="DB944" i="64"/>
  <c r="V921" i="64" a="1"/>
  <c r="DF736" i="64" a="1"/>
  <c r="DG736" i="64" a="1"/>
  <c r="X921" i="64" a="1"/>
  <c r="AD944" i="64"/>
  <c r="CW921" i="64" a="1"/>
  <c r="AD919" i="64" a="1"/>
  <c r="S921" i="64" a="1"/>
  <c r="CU736" i="64" a="1"/>
  <c r="CQ736" i="64" a="1"/>
  <c r="CU921" i="64" a="1"/>
  <c r="CR921" i="64" a="1"/>
  <c r="AC921" i="64" a="1"/>
  <c r="DJ736" i="64" a="1"/>
  <c r="DA921" i="64" a="1"/>
  <c r="CZ736" i="64" a="1"/>
  <c r="AD698" i="64" a="1"/>
  <c r="DB919" i="64" a="1"/>
  <c r="T921" i="64" a="1"/>
  <c r="DC736" i="64" a="1"/>
  <c r="DH736" i="64" a="1"/>
  <c r="CY736" i="64" a="1"/>
  <c r="CW736" i="64" a="1"/>
  <c r="AB921" i="64" a="1"/>
  <c r="U921" i="64" a="1"/>
  <c r="CX736" i="64" a="1"/>
  <c r="CP921" i="64" a="1"/>
  <c r="CO736" i="64" a="1"/>
  <c r="DE736" i="64" a="1"/>
  <c r="Y921" i="64" a="1"/>
  <c r="CX921" i="64" a="1"/>
  <c r="DA736" i="64" a="1"/>
  <c r="W921" i="64" a="1"/>
  <c r="DI736" i="64" a="1"/>
  <c r="AA921" i="64" a="1"/>
  <c r="CT921" i="64" a="1"/>
  <c r="DB698" i="64" a="1"/>
  <c r="DB126" i="64" l="1"/>
  <c r="DB141" i="64"/>
  <c r="AD141" i="64"/>
  <c r="AD126" i="64"/>
  <c r="AD1034" i="64"/>
  <c r="AD1036" i="64" s="1"/>
  <c r="CY1034" i="64"/>
  <c r="AE111" i="64" a="1"/>
  <c r="AE111" i="64" s="1"/>
  <c r="AE1019" i="64" a="1"/>
  <c r="AE1019" i="64" s="1"/>
  <c r="DC111" i="64" a="1"/>
  <c r="DC111" i="64" s="1"/>
  <c r="DC1019" i="64" a="1"/>
  <c r="DC1019" i="64" s="1"/>
  <c r="CX1036" i="64"/>
  <c r="AF51" i="1169"/>
  <c r="AF22" i="861" s="1"/>
  <c r="AG35" i="1169"/>
  <c r="AG50" i="1169"/>
  <c r="AG33" i="1169"/>
  <c r="AG48" i="1169"/>
  <c r="AF36" i="1169"/>
  <c r="AF17" i="861" s="1"/>
  <c r="AH4" i="1169"/>
  <c r="AH16" i="1169"/>
  <c r="AH28" i="1169"/>
  <c r="AH18" i="1169"/>
  <c r="AH20" i="1169"/>
  <c r="AH24" i="1169"/>
  <c r="AH19" i="1169"/>
  <c r="AH27" i="1169"/>
  <c r="AH42" i="1169"/>
  <c r="AH40" i="1169"/>
  <c r="AH43" i="1169"/>
  <c r="AH25" i="1169"/>
  <c r="AH26" i="1169"/>
  <c r="AH41" i="1169"/>
  <c r="AH39" i="1169"/>
  <c r="AH17" i="1169"/>
  <c r="AG21" i="1169"/>
  <c r="AG31" i="1169"/>
  <c r="AG46" i="1169"/>
  <c r="AG8" i="1169"/>
  <c r="AI7" i="1169"/>
  <c r="AI1" i="1169"/>
  <c r="AJ2" i="1169"/>
  <c r="AI3" i="1169"/>
  <c r="AE53" i="1169"/>
  <c r="AD54" i="1169"/>
  <c r="AG32" i="1169"/>
  <c r="AG47" i="1169"/>
  <c r="AG34" i="1169"/>
  <c r="AG49" i="1169"/>
  <c r="DF22" i="861"/>
  <c r="DF17" i="861"/>
  <c r="DG1" i="1169"/>
  <c r="DE53" i="1169"/>
  <c r="DE54" i="1169" s="1"/>
  <c r="DF35" i="1169"/>
  <c r="DF50" i="1169"/>
  <c r="DH3" i="1169"/>
  <c r="DI2" i="1169"/>
  <c r="DH8" i="1169"/>
  <c r="DH7" i="1169"/>
  <c r="DG16" i="1169"/>
  <c r="DG24" i="1169"/>
  <c r="DG27" i="1169"/>
  <c r="DG4" i="1169"/>
  <c r="DG20" i="1169"/>
  <c r="DG17" i="1169"/>
  <c r="DG19" i="1169"/>
  <c r="DG18" i="1169"/>
  <c r="DG40" i="1169"/>
  <c r="DG25" i="1169"/>
  <c r="DG39" i="1169"/>
  <c r="DG43" i="1169"/>
  <c r="DG28" i="1169"/>
  <c r="DG41" i="1169"/>
  <c r="DG42" i="1169"/>
  <c r="DG26" i="1169"/>
  <c r="DF33" i="1169"/>
  <c r="DF48" i="1169"/>
  <c r="DF49" i="1169"/>
  <c r="DF34" i="1169"/>
  <c r="DF32" i="1169"/>
  <c r="DF47" i="1169"/>
  <c r="DF21" i="1169"/>
  <c r="DF31" i="1169"/>
  <c r="DF36" i="1169" s="1"/>
  <c r="DF46" i="1169"/>
  <c r="DF51" i="1169"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943" i="64" a="1"/>
  <c r="DC943" i="64" s="1"/>
  <c r="AE943" i="64" a="1"/>
  <c r="AE943" i="64" s="1"/>
  <c r="CU23" i="861"/>
  <c r="BO1462" i="64"/>
  <c r="CA1462" i="64"/>
  <c r="BC1462" i="64"/>
  <c r="AE1462" i="64"/>
  <c r="AQ1462" i="64"/>
  <c r="CO921" i="64"/>
  <c r="CX921" i="64"/>
  <c r="CY921" i="64"/>
  <c r="CV921" i="64"/>
  <c r="CU921" i="64"/>
  <c r="W921" i="64"/>
  <c r="CZ921" i="64"/>
  <c r="X921" i="64"/>
  <c r="S921" i="64"/>
  <c r="U921" i="64"/>
  <c r="CW921" i="64"/>
  <c r="AB921" i="64"/>
  <c r="AA921" i="64"/>
  <c r="CT921" i="64"/>
  <c r="Y921" i="64"/>
  <c r="CP921" i="64"/>
  <c r="CS921" i="64"/>
  <c r="CR921" i="64"/>
  <c r="Z921" i="64"/>
  <c r="CQ921" i="64"/>
  <c r="V921" i="64"/>
  <c r="T921" i="64"/>
  <c r="AD731" i="64"/>
  <c r="AD761" i="64" s="1"/>
  <c r="AD735" i="64"/>
  <c r="AD765" i="64" s="1"/>
  <c r="AD734" i="64"/>
  <c r="AD764" i="64" s="1"/>
  <c r="AD733" i="64"/>
  <c r="AD763" i="64" s="1"/>
  <c r="AD732" i="64"/>
  <c r="AD762" i="64" s="1"/>
  <c r="AC734" i="64"/>
  <c r="AC764" i="64" s="1"/>
  <c r="AC732" i="64"/>
  <c r="AC762" i="64" s="1"/>
  <c r="AA734" i="64"/>
  <c r="AA764" i="64" s="1"/>
  <c r="AA735" i="64"/>
  <c r="AA765" i="64" s="1"/>
  <c r="AA733" i="64"/>
  <c r="AA763" i="64" s="1"/>
  <c r="AA732" i="64"/>
  <c r="AA762" i="64" s="1"/>
  <c r="AA731" i="64"/>
  <c r="AA761" i="64" s="1"/>
  <c r="Z731" i="64"/>
  <c r="Z761" i="64" s="1"/>
  <c r="Z735" i="64"/>
  <c r="Z765" i="64" s="1"/>
  <c r="Z734" i="64"/>
  <c r="Z764" i="64" s="1"/>
  <c r="Z733" i="64"/>
  <c r="Z763" i="64" s="1"/>
  <c r="Z732" i="64"/>
  <c r="Z762" i="64" s="1"/>
  <c r="T735" i="64"/>
  <c r="T765" i="64" s="1"/>
  <c r="T734" i="64"/>
  <c r="T764" i="64" s="1"/>
  <c r="T733" i="64"/>
  <c r="T763" i="64" s="1"/>
  <c r="T732" i="64"/>
  <c r="T762" i="64" s="1"/>
  <c r="T731" i="64"/>
  <c r="T761" i="64" s="1"/>
  <c r="W733" i="64"/>
  <c r="W763" i="64" s="1"/>
  <c r="W731" i="64"/>
  <c r="W761" i="64" s="1"/>
  <c r="W735" i="64"/>
  <c r="W765" i="64" s="1"/>
  <c r="W734" i="64"/>
  <c r="W764" i="64" s="1"/>
  <c r="W732" i="64"/>
  <c r="W762" i="64" s="1"/>
  <c r="V735" i="64"/>
  <c r="V765" i="64" s="1"/>
  <c r="V734" i="64"/>
  <c r="V764" i="64" s="1"/>
  <c r="V733" i="64"/>
  <c r="V763" i="64" s="1"/>
  <c r="V732" i="64"/>
  <c r="V762" i="64" s="1"/>
  <c r="V731" i="64"/>
  <c r="V761" i="64" s="1"/>
  <c r="X735" i="64"/>
  <c r="X765" i="64" s="1"/>
  <c r="X734" i="64"/>
  <c r="X764" i="64" s="1"/>
  <c r="X732" i="64"/>
  <c r="X762" i="64" s="1"/>
  <c r="X733" i="64"/>
  <c r="X763" i="64" s="1"/>
  <c r="X731" i="64"/>
  <c r="X761" i="64" s="1"/>
  <c r="U732" i="64"/>
  <c r="U762" i="64" s="1"/>
  <c r="U731" i="64"/>
  <c r="U761" i="64" s="1"/>
  <c r="U735" i="64"/>
  <c r="U765" i="64" s="1"/>
  <c r="U734" i="64"/>
  <c r="U764" i="64" s="1"/>
  <c r="U733" i="64"/>
  <c r="U763" i="64" s="1"/>
  <c r="AC733" i="64"/>
  <c r="AC763" i="64" s="1"/>
  <c r="AB732" i="64"/>
  <c r="AB762" i="64" s="1"/>
  <c r="AB731" i="64"/>
  <c r="AB761" i="64" s="1"/>
  <c r="AB733" i="64"/>
  <c r="AB763" i="64" s="1"/>
  <c r="AB735" i="64"/>
  <c r="AB765" i="64" s="1"/>
  <c r="AB734" i="64"/>
  <c r="AB764" i="64" s="1"/>
  <c r="Y735" i="64"/>
  <c r="Y765" i="64" s="1"/>
  <c r="Y734" i="64"/>
  <c r="Y764" i="64" s="1"/>
  <c r="Y733" i="64"/>
  <c r="Y763" i="64" s="1"/>
  <c r="Y731" i="64"/>
  <c r="Y761" i="64" s="1"/>
  <c r="Y732" i="64"/>
  <c r="Y762" i="64" s="1"/>
  <c r="AC731" i="64"/>
  <c r="AC746" i="64" s="1"/>
  <c r="CV732" i="64"/>
  <c r="CV762" i="64" s="1"/>
  <c r="CV731" i="64"/>
  <c r="CV761" i="64" s="1"/>
  <c r="CV766" i="64" s="1"/>
  <c r="CV735" i="64"/>
  <c r="CV765" i="64" s="1"/>
  <c r="CV734" i="64"/>
  <c r="CV764" i="64" s="1"/>
  <c r="CV733" i="64"/>
  <c r="CV763" i="64" s="1"/>
  <c r="S735" i="64"/>
  <c r="S765" i="64" s="1"/>
  <c r="S734" i="64"/>
  <c r="S764" i="64" s="1"/>
  <c r="S733" i="64"/>
  <c r="S763" i="64" s="1"/>
  <c r="S732" i="64"/>
  <c r="S762" i="64" s="1"/>
  <c r="S731" i="64"/>
  <c r="S761" i="64" s="1"/>
  <c r="DC758" i="64" a="1"/>
  <c r="DC758" i="64" s="1"/>
  <c r="DC757" i="64" a="1"/>
  <c r="DC757" i="64" s="1"/>
  <c r="DC756" i="64" a="1"/>
  <c r="DC756" i="64" s="1"/>
  <c r="DC754" i="64" a="1"/>
  <c r="DC754" i="64" s="1"/>
  <c r="DC755" i="64" a="1"/>
  <c r="DC755" i="64" s="1"/>
  <c r="AE757" i="64" a="1"/>
  <c r="AE757" i="64" s="1"/>
  <c r="AE756" i="64" a="1"/>
  <c r="AE756" i="64" s="1"/>
  <c r="AE755" i="64" a="1"/>
  <c r="AE755" i="64" s="1"/>
  <c r="AE758" i="64" a="1"/>
  <c r="AE758" i="64" s="1"/>
  <c r="AE754" i="64" a="1"/>
  <c r="AE754" i="64" s="1"/>
  <c r="AC765" i="64"/>
  <c r="CY736" i="64"/>
  <c r="DF736" i="64"/>
  <c r="CO736" i="64"/>
  <c r="DB736" i="64"/>
  <c r="DK736" i="64"/>
  <c r="DI736" i="64"/>
  <c r="CS736" i="64"/>
  <c r="CZ736" i="64"/>
  <c r="CP736" i="64"/>
  <c r="DG736" i="64"/>
  <c r="CQ736" i="64"/>
  <c r="CX736" i="64"/>
  <c r="CU736" i="64"/>
  <c r="DD736" i="64"/>
  <c r="DE736" i="64"/>
  <c r="DC736" i="64"/>
  <c r="DJ736" i="64"/>
  <c r="CT736" i="64"/>
  <c r="CR736" i="64"/>
  <c r="DA736" i="64"/>
  <c r="DH736" i="64"/>
  <c r="CW736" i="64"/>
  <c r="DF774" i="64"/>
  <c r="DC727" i="64" a="1"/>
  <c r="DC727" i="64" s="1"/>
  <c r="DC741" i="64" a="1"/>
  <c r="DC741" i="64" s="1"/>
  <c r="DC726" i="64" a="1"/>
  <c r="DC726" i="64" s="1"/>
  <c r="DC742" i="64" a="1"/>
  <c r="DC742" i="64" s="1"/>
  <c r="DC743" i="64" a="1"/>
  <c r="DC743" i="64" s="1"/>
  <c r="DC739" i="64" a="1"/>
  <c r="DC739" i="64" s="1"/>
  <c r="DC723" i="64" a="1"/>
  <c r="DC723" i="64" s="1"/>
  <c r="DC724" i="64" a="1"/>
  <c r="DC724" i="64" s="1"/>
  <c r="DC740" i="64" a="1"/>
  <c r="DC740" i="64" s="1"/>
  <c r="DC725" i="64" a="1"/>
  <c r="DC725" i="64" s="1"/>
  <c r="DB774" i="64"/>
  <c r="DK774" i="64"/>
  <c r="DI774" i="64"/>
  <c r="AE723" i="64" a="1"/>
  <c r="AE723" i="64" s="1"/>
  <c r="AE731" i="64" s="1"/>
  <c r="AE740" i="64" a="1"/>
  <c r="AE740" i="64" s="1"/>
  <c r="AE724" i="64" a="1"/>
  <c r="AE724" i="64" s="1"/>
  <c r="AE732" i="64" s="1"/>
  <c r="AE725" i="64" a="1"/>
  <c r="AE725" i="64" s="1"/>
  <c r="AE733" i="64" s="1"/>
  <c r="AE726" i="64" a="1"/>
  <c r="AE726" i="64" s="1"/>
  <c r="AE734" i="64" s="1"/>
  <c r="AE727" i="64" a="1"/>
  <c r="AE727" i="64" s="1"/>
  <c r="AE735" i="64" s="1"/>
  <c r="AE741" i="64" a="1"/>
  <c r="AE741" i="64" s="1"/>
  <c r="AE742" i="64" a="1"/>
  <c r="AE742" i="64" s="1"/>
  <c r="AE739" i="64" a="1"/>
  <c r="AE739" i="64" s="1"/>
  <c r="AE743" i="64" a="1"/>
  <c r="AE743" i="64" s="1"/>
  <c r="DG774" i="64"/>
  <c r="DD774" i="64"/>
  <c r="DE774" i="64"/>
  <c r="DC774" i="64"/>
  <c r="DJ774" i="64"/>
  <c r="DH774" i="64"/>
  <c r="CX774" i="64"/>
  <c r="CU774" i="64"/>
  <c r="CO774" i="64"/>
  <c r="CY774" i="64"/>
  <c r="CP774" i="64"/>
  <c r="CT774" i="64"/>
  <c r="CR774" i="64"/>
  <c r="CQ774" i="64"/>
  <c r="DA774" i="64"/>
  <c r="CS774" i="64"/>
  <c r="CZ774" i="64"/>
  <c r="CW774" i="64"/>
  <c r="DA207" i="64"/>
  <c r="DA210" i="64" s="1"/>
  <c r="DA212" i="64" s="1"/>
  <c r="AE208" i="64" a="1"/>
  <c r="AE208" i="64" s="1"/>
  <c r="AE207" i="64" s="1"/>
  <c r="AE209" i="64" a="1"/>
  <c r="AE209" i="64" s="1"/>
  <c r="AD210" i="64"/>
  <c r="AD212" i="64" s="1"/>
  <c r="DC209" i="64" a="1"/>
  <c r="DC209" i="64" s="1"/>
  <c r="DC208" i="64" a="1"/>
  <c r="DC208" i="64" s="1"/>
  <c r="AC921" i="64"/>
  <c r="AD919" i="64"/>
  <c r="AD698" i="64"/>
  <c r="AD700" i="64" s="1"/>
  <c r="DA921" i="64"/>
  <c r="DB919" i="64"/>
  <c r="DC331" i="64" a="1"/>
  <c r="DC331" i="64" s="1"/>
  <c r="DC918" i="64" a="1"/>
  <c r="DC918" i="64" s="1"/>
  <c r="AE331" i="64" a="1"/>
  <c r="AE331" i="64" s="1"/>
  <c r="AE918" i="64" a="1"/>
  <c r="AE918" i="64" s="1"/>
  <c r="DB698" i="64"/>
  <c r="DB700" i="64" s="1"/>
  <c r="CP922" i="64" a="1"/>
  <c r="AB922" i="64" a="1"/>
  <c r="DC944" i="64"/>
  <c r="CV922" i="64" a="1"/>
  <c r="CR922" i="64" a="1"/>
  <c r="Y922" i="64" a="1"/>
  <c r="U922" i="64" a="1"/>
  <c r="CX922" i="64" a="1"/>
  <c r="CU922" i="64" a="1"/>
  <c r="AD658" i="64" a="1"/>
  <c r="CR465" i="64" a="1"/>
  <c r="CT922" i="64" a="1"/>
  <c r="AE698" i="64" a="1"/>
  <c r="AD921" i="64" a="1"/>
  <c r="Z922" i="64" a="1"/>
  <c r="T922" i="64" a="1"/>
  <c r="DH465" i="64" a="1"/>
  <c r="CS922" i="64" a="1"/>
  <c r="DA922" i="64" a="1"/>
  <c r="CZ1034" i="64" a="1"/>
  <c r="W922" i="64" a="1"/>
  <c r="DB658" i="64" a="1"/>
  <c r="CZ922" i="64" a="1"/>
  <c r="V922" i="64" a="1"/>
  <c r="DB921" i="64" a="1"/>
  <c r="AA922" i="64" a="1"/>
  <c r="CY922" i="64" a="1"/>
  <c r="CZ465" i="64" a="1"/>
  <c r="AE1034" i="64" a="1"/>
  <c r="CW922" i="64" a="1"/>
  <c r="CO922" i="64" a="1"/>
  <c r="AE919" i="64" a="1"/>
  <c r="AC922" i="64" a="1"/>
  <c r="AE944" i="64"/>
  <c r="DC919" i="64" a="1"/>
  <c r="X922" i="64" a="1"/>
  <c r="S922" i="64" a="1"/>
  <c r="CQ922" i="64" a="1"/>
  <c r="DC141" i="64" l="1"/>
  <c r="DC126" i="64"/>
  <c r="AE1034" i="64"/>
  <c r="AE1036" i="64" s="1"/>
  <c r="CZ1034" i="64"/>
  <c r="AE126" i="64"/>
  <c r="AE141" i="64"/>
  <c r="CY1036" i="64"/>
  <c r="AH50" i="1169"/>
  <c r="AH35" i="1169"/>
  <c r="AG51" i="1169"/>
  <c r="AG22" i="861" s="1"/>
  <c r="AH33" i="1169"/>
  <c r="AH48" i="1169"/>
  <c r="AG36" i="1169"/>
  <c r="AG17" i="861" s="1"/>
  <c r="AH31" i="1169"/>
  <c r="AH21" i="1169"/>
  <c r="AH46" i="1169"/>
  <c r="AH32" i="1169"/>
  <c r="AH47" i="1169"/>
  <c r="AF53" i="1169"/>
  <c r="AE54" i="1169"/>
  <c r="AI4" i="1169"/>
  <c r="AI19" i="1169"/>
  <c r="AI17" i="1169"/>
  <c r="AI27" i="1169"/>
  <c r="AI39" i="1169"/>
  <c r="AI42" i="1169"/>
  <c r="AI40" i="1169"/>
  <c r="AI28" i="1169"/>
  <c r="AI24" i="1169"/>
  <c r="AI41" i="1169"/>
  <c r="AI43" i="1169"/>
  <c r="AI16" i="1169"/>
  <c r="AI26" i="1169"/>
  <c r="AI25" i="1169"/>
  <c r="AI18" i="1169"/>
  <c r="AI20" i="1169"/>
  <c r="AJ1" i="1169"/>
  <c r="AK2" i="1169"/>
  <c r="AJ3" i="1169"/>
  <c r="AJ7" i="1169"/>
  <c r="AH8" i="1169"/>
  <c r="AH34" i="1169"/>
  <c r="AH49" i="1169"/>
  <c r="DG22" i="861"/>
  <c r="DG17" i="861"/>
  <c r="DH1" i="1169"/>
  <c r="DG21" i="1169"/>
  <c r="DG46" i="1169"/>
  <c r="DG51" i="1169" s="1"/>
  <c r="DG31" i="1169"/>
  <c r="DG36" i="1169" s="1"/>
  <c r="DF53" i="1169"/>
  <c r="DF54" i="1169" s="1"/>
  <c r="DJ2" i="1169"/>
  <c r="DI8" i="1169"/>
  <c r="DI3" i="1169"/>
  <c r="DI7" i="1169"/>
  <c r="DH19" i="1169"/>
  <c r="DH18" i="1169"/>
  <c r="DH24" i="1169"/>
  <c r="DH27" i="1169"/>
  <c r="DH4" i="1169"/>
  <c r="DH20" i="1169"/>
  <c r="DH17" i="1169"/>
  <c r="DH26" i="1169"/>
  <c r="DH16" i="1169"/>
  <c r="DH40" i="1169"/>
  <c r="DH39" i="1169"/>
  <c r="DH43" i="1169"/>
  <c r="DH28" i="1169"/>
  <c r="DH41" i="1169"/>
  <c r="DH42" i="1169"/>
  <c r="DH25" i="1169"/>
  <c r="DG33" i="1169"/>
  <c r="DG48" i="1169"/>
  <c r="DG34" i="1169"/>
  <c r="DG49" i="1169"/>
  <c r="DG32" i="1169"/>
  <c r="DG47" i="1169"/>
  <c r="DG35" i="1169"/>
  <c r="DG50" i="1169"/>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V23" i="861"/>
  <c r="CT922" i="64"/>
  <c r="AA922" i="64"/>
  <c r="AB922" i="64"/>
  <c r="CW922" i="64"/>
  <c r="U922" i="64"/>
  <c r="S922" i="64"/>
  <c r="X922" i="64"/>
  <c r="T922" i="64"/>
  <c r="CZ922" i="64"/>
  <c r="V922" i="64"/>
  <c r="W922" i="64"/>
  <c r="CQ922" i="64"/>
  <c r="CU922" i="64"/>
  <c r="Z922" i="64"/>
  <c r="CV922" i="64"/>
  <c r="CR922" i="64"/>
  <c r="CY922" i="64"/>
  <c r="CS922" i="64"/>
  <c r="CP922" i="64"/>
  <c r="CX922" i="64"/>
  <c r="Y922" i="64"/>
  <c r="CO922" i="64"/>
  <c r="AC761" i="64"/>
  <c r="AC766" i="64" s="1"/>
  <c r="DC732" i="64"/>
  <c r="DC762" i="64" s="1"/>
  <c r="DC731" i="64"/>
  <c r="DC761" i="64" s="1"/>
  <c r="DC766" i="64" s="1"/>
  <c r="DC734" i="64"/>
  <c r="DC764" i="64" s="1"/>
  <c r="DC735" i="64"/>
  <c r="DC765" i="64" s="1"/>
  <c r="DC733" i="64"/>
  <c r="DC763" i="64" s="1"/>
  <c r="DA735" i="64"/>
  <c r="DA765" i="64" s="1"/>
  <c r="DA734" i="64"/>
  <c r="DA764" i="64" s="1"/>
  <c r="DA733" i="64"/>
  <c r="DA763" i="64" s="1"/>
  <c r="DA732" i="64"/>
  <c r="DA762" i="64" s="1"/>
  <c r="DA731" i="64"/>
  <c r="DA761" i="64" s="1"/>
  <c r="DA766" i="64" s="1"/>
  <c r="CX735" i="64"/>
  <c r="CX765" i="64" s="1"/>
  <c r="CX734" i="64"/>
  <c r="CX764" i="64" s="1"/>
  <c r="CX733" i="64"/>
  <c r="CX763" i="64" s="1"/>
  <c r="CX731" i="64"/>
  <c r="CX761" i="64" s="1"/>
  <c r="CX766" i="64" s="1"/>
  <c r="CX732" i="64"/>
  <c r="CX762" i="64" s="1"/>
  <c r="CQ732" i="64"/>
  <c r="CQ762" i="64" s="1"/>
  <c r="CQ735" i="64"/>
  <c r="CQ765" i="64" s="1"/>
  <c r="CQ731" i="64"/>
  <c r="CQ761" i="64" s="1"/>
  <c r="CQ766" i="64" s="1"/>
  <c r="CQ733" i="64"/>
  <c r="CQ763" i="64" s="1"/>
  <c r="CQ734" i="64"/>
  <c r="CQ764" i="64" s="1"/>
  <c r="CP731" i="64"/>
  <c r="CP761" i="64" s="1"/>
  <c r="CP766" i="64" s="1"/>
  <c r="CP735" i="64"/>
  <c r="CP765" i="64" s="1"/>
  <c r="CP734" i="64"/>
  <c r="CP764" i="64" s="1"/>
  <c r="CP732" i="64"/>
  <c r="CP762" i="64" s="1"/>
  <c r="CP733" i="64"/>
  <c r="CP763" i="64" s="1"/>
  <c r="DB731" i="64"/>
  <c r="DB761" i="64" s="1"/>
  <c r="DB766" i="64" s="1"/>
  <c r="CZ735" i="64"/>
  <c r="CZ765" i="64" s="1"/>
  <c r="CZ734" i="64"/>
  <c r="CZ764" i="64" s="1"/>
  <c r="CZ733" i="64"/>
  <c r="CZ763" i="64" s="1"/>
  <c r="CZ732" i="64"/>
  <c r="CZ762" i="64" s="1"/>
  <c r="CZ731" i="64"/>
  <c r="CZ761" i="64" s="1"/>
  <c r="CZ766" i="64" s="1"/>
  <c r="DB732" i="64"/>
  <c r="DB762" i="64" s="1"/>
  <c r="CS735" i="64"/>
  <c r="CS765" i="64" s="1"/>
  <c r="CS731" i="64"/>
  <c r="CS761" i="64" s="1"/>
  <c r="CS766" i="64" s="1"/>
  <c r="CS734" i="64"/>
  <c r="CS764" i="64" s="1"/>
  <c r="CS732" i="64"/>
  <c r="CS762" i="64" s="1"/>
  <c r="CS733" i="64"/>
  <c r="CS763" i="64" s="1"/>
  <c r="CW735" i="64"/>
  <c r="CW765" i="64" s="1"/>
  <c r="CW733" i="64"/>
  <c r="CW763" i="64" s="1"/>
  <c r="CW734" i="64"/>
  <c r="CW764" i="64" s="1"/>
  <c r="CW732" i="64"/>
  <c r="CW762" i="64" s="1"/>
  <c r="CW731" i="64"/>
  <c r="CW761" i="64" s="1"/>
  <c r="CW766" i="64" s="1"/>
  <c r="CR734" i="64"/>
  <c r="CR764" i="64" s="1"/>
  <c r="CR735" i="64"/>
  <c r="CR765" i="64" s="1"/>
  <c r="CR731" i="64"/>
  <c r="CR761" i="64" s="1"/>
  <c r="CR766" i="64" s="1"/>
  <c r="CR733" i="64"/>
  <c r="CR763" i="64" s="1"/>
  <c r="CR732" i="64"/>
  <c r="CR762" i="64" s="1"/>
  <c r="CO735" i="64"/>
  <c r="CO765" i="64" s="1"/>
  <c r="CO733" i="64"/>
  <c r="CO763" i="64" s="1"/>
  <c r="CO734" i="64"/>
  <c r="CO764" i="64" s="1"/>
  <c r="CO732" i="64"/>
  <c r="CO762" i="64" s="1"/>
  <c r="CO731" i="64"/>
  <c r="CO761" i="64" s="1"/>
  <c r="CO766" i="64" s="1"/>
  <c r="CT734" i="64"/>
  <c r="CT764" i="64" s="1"/>
  <c r="CT735" i="64"/>
  <c r="CT765" i="64" s="1"/>
  <c r="CT733" i="64"/>
  <c r="CT763" i="64" s="1"/>
  <c r="CT731" i="64"/>
  <c r="CT761" i="64" s="1"/>
  <c r="CT766" i="64" s="1"/>
  <c r="CT732" i="64"/>
  <c r="CT762" i="64" s="1"/>
  <c r="DB733" i="64"/>
  <c r="DB763" i="64" s="1"/>
  <c r="CY735" i="64"/>
  <c r="CY765" i="64" s="1"/>
  <c r="CY734" i="64"/>
  <c r="CY764" i="64" s="1"/>
  <c r="CY733" i="64"/>
  <c r="CY763" i="64" s="1"/>
  <c r="CY732" i="64"/>
  <c r="CY762" i="64" s="1"/>
  <c r="CY731" i="64"/>
  <c r="CY761" i="64" s="1"/>
  <c r="CY766" i="64" s="1"/>
  <c r="DB735" i="64"/>
  <c r="DB765" i="64" s="1"/>
  <c r="DB734" i="64"/>
  <c r="DB764" i="64" s="1"/>
  <c r="CU731" i="64"/>
  <c r="CU761" i="64" s="1"/>
  <c r="CU766" i="64" s="1"/>
  <c r="CU733" i="64"/>
  <c r="CU763" i="64" s="1"/>
  <c r="CU735" i="64"/>
  <c r="CU765" i="64" s="1"/>
  <c r="CU734" i="64"/>
  <c r="CU764" i="64" s="1"/>
  <c r="CU732" i="64"/>
  <c r="CU762" i="64" s="1"/>
  <c r="AE762" i="64"/>
  <c r="AE765" i="64"/>
  <c r="AE764" i="64"/>
  <c r="AE761" i="64"/>
  <c r="AE763" i="64"/>
  <c r="AB766" i="64"/>
  <c r="Y766" i="64"/>
  <c r="V766" i="64"/>
  <c r="AA766" i="64"/>
  <c r="U766" i="64"/>
  <c r="W766" i="64"/>
  <c r="AD766" i="64"/>
  <c r="X766" i="64"/>
  <c r="T766" i="64"/>
  <c r="Z766" i="64"/>
  <c r="W747" i="64"/>
  <c r="T749" i="64"/>
  <c r="AD750" i="64"/>
  <c r="AB748" i="64"/>
  <c r="X747" i="64"/>
  <c r="AB746" i="64"/>
  <c r="Z748" i="64"/>
  <c r="Y747" i="64"/>
  <c r="AA749" i="64"/>
  <c r="W749" i="64"/>
  <c r="U746" i="64"/>
  <c r="AC748" i="64"/>
  <c r="X749" i="64"/>
  <c r="CV750" i="64"/>
  <c r="X750" i="64"/>
  <c r="Z750" i="64"/>
  <c r="Z746" i="64"/>
  <c r="AB749" i="64"/>
  <c r="V749" i="64"/>
  <c r="Z749" i="64"/>
  <c r="Y748" i="64"/>
  <c r="U747" i="64"/>
  <c r="U749" i="64"/>
  <c r="AA747" i="64"/>
  <c r="AD748" i="64"/>
  <c r="X748" i="64"/>
  <c r="T746" i="64"/>
  <c r="CV749" i="64"/>
  <c r="AB747" i="64"/>
  <c r="V747" i="64"/>
  <c r="Z747" i="64"/>
  <c r="Y750" i="64"/>
  <c r="AB750" i="64"/>
  <c r="V748" i="64"/>
  <c r="AA750" i="64"/>
  <c r="Y746" i="64"/>
  <c r="V746" i="64"/>
  <c r="W750" i="64"/>
  <c r="AA746" i="64"/>
  <c r="Y749" i="64"/>
  <c r="AD747" i="64"/>
  <c r="AA748" i="64"/>
  <c r="U748" i="64"/>
  <c r="W748" i="64"/>
  <c r="AD749" i="64"/>
  <c r="W746" i="64"/>
  <c r="AD746" i="64"/>
  <c r="U750" i="64"/>
  <c r="T747" i="64"/>
  <c r="CV747" i="64"/>
  <c r="AC750" i="64"/>
  <c r="T748" i="64"/>
  <c r="CV746" i="64"/>
  <c r="AC747" i="64"/>
  <c r="X746" i="64"/>
  <c r="T750" i="64"/>
  <c r="CV748" i="64"/>
  <c r="AC749" i="64"/>
  <c r="V750" i="64"/>
  <c r="S746" i="64"/>
  <c r="AE746" i="64"/>
  <c r="AE749" i="64"/>
  <c r="AE750" i="64"/>
  <c r="AE748" i="64"/>
  <c r="AE747" i="64"/>
  <c r="S747" i="64"/>
  <c r="S750" i="64"/>
  <c r="S748" i="64"/>
  <c r="S749" i="64"/>
  <c r="DB207" i="64"/>
  <c r="DB210" i="64" s="1"/>
  <c r="DB212" i="64" s="1"/>
  <c r="AE210" i="64"/>
  <c r="AE212" i="64" s="1"/>
  <c r="AE698" i="64"/>
  <c r="DC919" i="64"/>
  <c r="AE919" i="64"/>
  <c r="AD921" i="64"/>
  <c r="AC922" i="64"/>
  <c r="DB921" i="64"/>
  <c r="DA922" i="64"/>
  <c r="CX662" i="64"/>
  <c r="CO666" i="64"/>
  <c r="CR662" i="64"/>
  <c r="CZ662" i="64"/>
  <c r="CS662" i="64"/>
  <c r="CQ662" i="64"/>
  <c r="CY662" i="64"/>
  <c r="CP662" i="64"/>
  <c r="DC312" i="64" a="1"/>
  <c r="DC312" i="64" s="1"/>
  <c r="DC699" i="64" a="1"/>
  <c r="DC699" i="64" s="1"/>
  <c r="CV662" i="64"/>
  <c r="CW662" i="64"/>
  <c r="CT662" i="64"/>
  <c r="CU662" i="64"/>
  <c r="AE312" i="64" a="1"/>
  <c r="AE312" i="64" s="1"/>
  <c r="AE699" i="64" a="1"/>
  <c r="AE699" i="64" s="1"/>
  <c r="DC665" i="64" a="1"/>
  <c r="DC665" i="64" s="1"/>
  <c r="DC299" i="64" a="1"/>
  <c r="DC299" i="64" s="1"/>
  <c r="AE665" i="64" a="1"/>
  <c r="AE665" i="64" s="1"/>
  <c r="AE299" i="64" a="1"/>
  <c r="AE299" i="64" s="1"/>
  <c r="W666" i="64"/>
  <c r="W662" i="64"/>
  <c r="Y666" i="64"/>
  <c r="Y662" i="64"/>
  <c r="S666" i="64"/>
  <c r="S662" i="64"/>
  <c r="AA666" i="64"/>
  <c r="AA662" i="64"/>
  <c r="U666" i="64"/>
  <c r="U662" i="64"/>
  <c r="V666" i="64"/>
  <c r="V662" i="64"/>
  <c r="T666" i="64"/>
  <c r="T662" i="64"/>
  <c r="Z666" i="64"/>
  <c r="Z662" i="64"/>
  <c r="AB662" i="64"/>
  <c r="X666" i="64"/>
  <c r="X662" i="64"/>
  <c r="DA662" i="64"/>
  <c r="AC662" i="64"/>
  <c r="DB658" i="64"/>
  <c r="DB666" i="64" s="1"/>
  <c r="AD658" i="64"/>
  <c r="AD666" i="64" s="1"/>
  <c r="DC661" i="64" a="1"/>
  <c r="DC661" i="64" s="1"/>
  <c r="AE661" i="64" a="1"/>
  <c r="AE661" i="64" s="1"/>
  <c r="DC4" i="64"/>
  <c r="DC657" i="64" a="1"/>
  <c r="DC657" i="64" s="1"/>
  <c r="AE4" i="64"/>
  <c r="AE657" i="64" a="1"/>
  <c r="AE657" i="64" s="1"/>
  <c r="DD52" i="863" a="1"/>
  <c r="DD52" i="863" s="1"/>
  <c r="DD40" i="863"/>
  <c r="U70" i="861"/>
  <c r="AF259" i="64"/>
  <c r="AF7" i="64"/>
  <c r="AE8" i="64" s="1"/>
  <c r="AD8" i="64"/>
  <c r="Y46" i="861"/>
  <c r="Y87" i="861" s="1"/>
  <c r="CU67"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2" i="861" s="1"/>
  <c r="DC4" i="863"/>
  <c r="DC66" i="863" a="1"/>
  <c r="DC66" i="863" s="1"/>
  <c r="DC57" i="863"/>
  <c r="DC68" i="863" a="1"/>
  <c r="DC68" i="863" s="1"/>
  <c r="DC1" i="863"/>
  <c r="DC43" i="863"/>
  <c r="AF1" i="64"/>
  <c r="AG2" i="64"/>
  <c r="AF3" i="64"/>
  <c r="DC1" i="64"/>
  <c r="DC263" i="64"/>
  <c r="DC281" i="64"/>
  <c r="DD8" i="64"/>
  <c r="DD277" i="64"/>
  <c r="DD3" i="64"/>
  <c r="DD259" i="64"/>
  <c r="DD7" i="64"/>
  <c r="DE2" i="64"/>
  <c r="DD278" i="64"/>
  <c r="DD260" i="64"/>
  <c r="DD261" i="64"/>
  <c r="DD279" i="64"/>
  <c r="DD262" i="64"/>
  <c r="DD280" i="64"/>
  <c r="DC1" i="864"/>
  <c r="AD32" i="861"/>
  <c r="DC2" i="861"/>
  <c r="DC1" i="861" s="1"/>
  <c r="DC24" i="864"/>
  <c r="AE43" i="863"/>
  <c r="AE42" i="863"/>
  <c r="AE21" i="863" s="1"/>
  <c r="AE24" i="864"/>
  <c r="AE94"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712" i="64"/>
  <c r="Y1714" i="64" s="1"/>
  <c r="X1757" i="64"/>
  <c r="Y1755" i="64"/>
  <c r="CV1734" i="64"/>
  <c r="Y1734" i="64"/>
  <c r="Y1736" i="64" s="1"/>
  <c r="X1736" i="64"/>
  <c r="CY1755" i="64"/>
  <c r="CY1757" i="64" s="1"/>
  <c r="CU1736" i="64"/>
  <c r="CU1712" i="64"/>
  <c r="CU1714" i="64" s="1"/>
  <c r="CS1853" i="64"/>
  <c r="CR1853" i="64"/>
  <c r="CZ465" i="64"/>
  <c r="CR465" i="64"/>
  <c r="DH465" i="64"/>
  <c r="CQ1690" i="64"/>
  <c r="CQ1692" i="64" s="1"/>
  <c r="E2381" i="64"/>
  <c r="E2382" i="64"/>
  <c r="E550" i="64"/>
  <c r="G2296" i="64"/>
  <c r="G2292" i="64"/>
  <c r="E1544" i="64"/>
  <c r="DC658" i="64" a="1"/>
  <c r="CR2200" i="64" a="1"/>
  <c r="AD922" i="64" a="1"/>
  <c r="DB922" i="64" a="1"/>
  <c r="DC698" i="64" a="1"/>
  <c r="AE921" i="64" a="1"/>
  <c r="CR2173" i="64" a="1"/>
  <c r="DC921" i="64" a="1"/>
  <c r="CS2200" i="64" a="1"/>
  <c r="DA1034" i="64" a="1"/>
  <c r="CS2173" i="64" a="1"/>
  <c r="AE658" i="64" a="1"/>
  <c r="DA1034" i="64" l="1"/>
  <c r="AF111" i="64" a="1"/>
  <c r="AF111" i="64" s="1"/>
  <c r="AF1019" i="64" a="1"/>
  <c r="AF1019" i="64" s="1"/>
  <c r="DD111" i="64" a="1"/>
  <c r="DD111" i="64" s="1"/>
  <c r="DD1019" i="64" a="1"/>
  <c r="DD1019" i="64" s="1"/>
  <c r="CZ1036" i="64"/>
  <c r="AI8" i="1169"/>
  <c r="AH51" i="1169"/>
  <c r="AH22" i="861" s="1"/>
  <c r="AH36" i="1169"/>
  <c r="AH17" i="861" s="1"/>
  <c r="AJ4" i="1169"/>
  <c r="AJ16" i="1169"/>
  <c r="AJ20" i="1169"/>
  <c r="AJ26" i="1169"/>
  <c r="AJ25" i="1169"/>
  <c r="AJ18" i="1169"/>
  <c r="AJ24" i="1169"/>
  <c r="AJ19" i="1169"/>
  <c r="AJ17" i="1169"/>
  <c r="AJ27" i="1169"/>
  <c r="AJ39" i="1169"/>
  <c r="AJ42" i="1169"/>
  <c r="AJ40" i="1169"/>
  <c r="AJ43" i="1169"/>
  <c r="AJ28" i="1169"/>
  <c r="AJ41" i="1169"/>
  <c r="AG53" i="1169"/>
  <c r="AL2" i="1169"/>
  <c r="AK1" i="1169"/>
  <c r="AK3" i="1169"/>
  <c r="AK7" i="1169"/>
  <c r="AI32" i="1169"/>
  <c r="AI47" i="1169"/>
  <c r="AI34" i="1169"/>
  <c r="AI49" i="1169"/>
  <c r="AI35" i="1169"/>
  <c r="AI50" i="1169"/>
  <c r="AI33" i="1169"/>
  <c r="AI48" i="1169"/>
  <c r="AF54" i="1169"/>
  <c r="AI21" i="1169"/>
  <c r="AI31" i="1169"/>
  <c r="AI46" i="1169"/>
  <c r="DH22" i="861"/>
  <c r="DH17" i="861"/>
  <c r="DG53" i="1169"/>
  <c r="DG54" i="1169" s="1"/>
  <c r="DI1" i="1169"/>
  <c r="DH31" i="1169"/>
  <c r="DH36" i="1169" s="1"/>
  <c r="DH21" i="1169"/>
  <c r="DH46" i="1169"/>
  <c r="DH51" i="1169" s="1"/>
  <c r="DH32" i="1169"/>
  <c r="DH47" i="1169"/>
  <c r="DH35" i="1169"/>
  <c r="DH50" i="1169"/>
  <c r="DH48" i="1169"/>
  <c r="DH33" i="1169"/>
  <c r="DH34" i="1169"/>
  <c r="DH49" i="1169"/>
  <c r="DI24" i="1169"/>
  <c r="DI18" i="1169"/>
  <c r="DI25" i="1169"/>
  <c r="DI4" i="1169"/>
  <c r="DI20" i="1169"/>
  <c r="DI17" i="1169"/>
  <c r="DI19" i="1169"/>
  <c r="DI16" i="1169"/>
  <c r="DI26" i="1169"/>
  <c r="DI39" i="1169"/>
  <c r="DI43" i="1169"/>
  <c r="DI28" i="1169"/>
  <c r="DI27" i="1169"/>
  <c r="DI40" i="1169"/>
  <c r="DI41" i="1169"/>
  <c r="DI42" i="1169"/>
  <c r="DJ7" i="1169"/>
  <c r="DK2" i="1169"/>
  <c r="DJ3" i="1169"/>
  <c r="DJ8" i="1169"/>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943" i="64" a="1"/>
  <c r="DD943" i="64" s="1"/>
  <c r="CW23" i="861"/>
  <c r="AF943" i="64" a="1"/>
  <c r="AF943" i="64" s="1"/>
  <c r="DB747" i="64"/>
  <c r="AE766" i="64"/>
  <c r="DD758" i="64" a="1"/>
  <c r="DD758" i="64" s="1"/>
  <c r="DD757" i="64" a="1"/>
  <c r="DD757" i="64" s="1"/>
  <c r="DD756" i="64" a="1"/>
  <c r="DD756" i="64" s="1"/>
  <c r="DD755" i="64" a="1"/>
  <c r="DD755" i="64" s="1"/>
  <c r="DD754" i="64" a="1"/>
  <c r="DD754" i="64" s="1"/>
  <c r="AF757" i="64" a="1"/>
  <c r="AF757" i="64" s="1"/>
  <c r="AF756" i="64" a="1"/>
  <c r="AF756" i="64" s="1"/>
  <c r="AF755" i="64" a="1"/>
  <c r="AF755" i="64" s="1"/>
  <c r="AF758" i="64" a="1"/>
  <c r="AF758" i="64" s="1"/>
  <c r="AF754" i="64" a="1"/>
  <c r="AF754" i="64" s="1"/>
  <c r="Z751" i="64"/>
  <c r="Z768" i="64" s="1"/>
  <c r="Z769" i="64" s="1"/>
  <c r="AA751" i="64"/>
  <c r="AA768" i="64" s="1"/>
  <c r="AA769" i="64" s="1"/>
  <c r="V751" i="64"/>
  <c r="V768" i="64" s="1"/>
  <c r="V769" i="64" s="1"/>
  <c r="AB751" i="64"/>
  <c r="AB768" i="64" s="1"/>
  <c r="AB769" i="64" s="1"/>
  <c r="Y751" i="64"/>
  <c r="Y768" i="64" s="1"/>
  <c r="Y769" i="64" s="1"/>
  <c r="T751" i="64"/>
  <c r="T768" i="64" s="1"/>
  <c r="T769" i="64" s="1"/>
  <c r="AD751" i="64"/>
  <c r="AD768" i="64" s="1"/>
  <c r="AD769" i="64" s="1"/>
  <c r="W751" i="64"/>
  <c r="W768" i="64" s="1"/>
  <c r="W769" i="64" s="1"/>
  <c r="AC751" i="64"/>
  <c r="AC768" i="64" s="1"/>
  <c r="AC769" i="64" s="1"/>
  <c r="U751" i="64"/>
  <c r="U768" i="64" s="1"/>
  <c r="U769" i="64" s="1"/>
  <c r="X751" i="64"/>
  <c r="X768" i="64" s="1"/>
  <c r="X769" i="64" s="1"/>
  <c r="CS746" i="64"/>
  <c r="CT748" i="64"/>
  <c r="DA746" i="64"/>
  <c r="DA751" i="64" s="1"/>
  <c r="DA768" i="64" s="1"/>
  <c r="DA769" i="64" s="1"/>
  <c r="CQ748" i="64"/>
  <c r="DB749" i="64"/>
  <c r="CQ746" i="64"/>
  <c r="CT750" i="64"/>
  <c r="DA747" i="64"/>
  <c r="CZ747" i="64"/>
  <c r="CQ750" i="64"/>
  <c r="DB748" i="64"/>
  <c r="DA750" i="64"/>
  <c r="CZ749" i="64"/>
  <c r="DB746" i="64"/>
  <c r="DB751" i="64" s="1"/>
  <c r="DB768" i="64" s="1"/>
  <c r="DB769" i="64" s="1"/>
  <c r="DA749" i="64"/>
  <c r="CZ750" i="64"/>
  <c r="CO750" i="64"/>
  <c r="DA748" i="64"/>
  <c r="CZ746" i="64"/>
  <c r="CX746" i="64"/>
  <c r="DC749" i="64"/>
  <c r="CO749" i="64"/>
  <c r="CW746" i="64"/>
  <c r="CZ748" i="64"/>
  <c r="CX747" i="64"/>
  <c r="CY748" i="64"/>
  <c r="CW747" i="64"/>
  <c r="DC747" i="64"/>
  <c r="CX748" i="64"/>
  <c r="CO747" i="64"/>
  <c r="CY749" i="64"/>
  <c r="CO748" i="64"/>
  <c r="CW749" i="64"/>
  <c r="CP746" i="64"/>
  <c r="CP751" i="64" s="1"/>
  <c r="CP768" i="64" s="1"/>
  <c r="CP769" i="64" s="1"/>
  <c r="CX750" i="64"/>
  <c r="DB750" i="64"/>
  <c r="CY747" i="64"/>
  <c r="CO746" i="64"/>
  <c r="CO751" i="64" s="1"/>
  <c r="CO768" i="64" s="1"/>
  <c r="CO769" i="64" s="1"/>
  <c r="CW750" i="64"/>
  <c r="CP750" i="64"/>
  <c r="CX749" i="64"/>
  <c r="CY750" i="64"/>
  <c r="CR750" i="64"/>
  <c r="CW748" i="64"/>
  <c r="CP747" i="64"/>
  <c r="CR748" i="64"/>
  <c r="CS748" i="64"/>
  <c r="CP748" i="64"/>
  <c r="CU749" i="64"/>
  <c r="CY746" i="64"/>
  <c r="CY751" i="64" s="1"/>
  <c r="CY768" i="64" s="1"/>
  <c r="CY769" i="64" s="1"/>
  <c r="DC750" i="64"/>
  <c r="CR747" i="64"/>
  <c r="CS749" i="64"/>
  <c r="CP749" i="64"/>
  <c r="CU750" i="64"/>
  <c r="CV751" i="64"/>
  <c r="CV768" i="64" s="1"/>
  <c r="CV769" i="64" s="1"/>
  <c r="CR746" i="64"/>
  <c r="CS750" i="64"/>
  <c r="DC748" i="64"/>
  <c r="CU747" i="64"/>
  <c r="CT746" i="64"/>
  <c r="CT751" i="64" s="1"/>
  <c r="CT768" i="64" s="1"/>
  <c r="CT769" i="64" s="1"/>
  <c r="CR749" i="64"/>
  <c r="CS747" i="64"/>
  <c r="CQ749" i="64"/>
  <c r="CU748" i="64"/>
  <c r="CT747" i="64"/>
  <c r="CU746" i="64"/>
  <c r="CU751" i="64" s="1"/>
  <c r="CU768" i="64" s="1"/>
  <c r="CU769" i="64" s="1"/>
  <c r="CT749" i="64"/>
  <c r="DC746" i="64"/>
  <c r="CQ747" i="64"/>
  <c r="S766" i="64"/>
  <c r="AE751" i="64"/>
  <c r="DD726" i="64" a="1"/>
  <c r="DD726" i="64" s="1"/>
  <c r="DD734" i="64" s="1"/>
  <c r="DD727" i="64" a="1"/>
  <c r="DD727" i="64" s="1"/>
  <c r="DD735" i="64" s="1"/>
  <c r="DD741" i="64" a="1"/>
  <c r="DD741" i="64" s="1"/>
  <c r="DD742" i="64" a="1"/>
  <c r="DD742" i="64" s="1"/>
  <c r="DD740" i="64" a="1"/>
  <c r="DD740" i="64" s="1"/>
  <c r="DD725" i="64" a="1"/>
  <c r="DD725" i="64" s="1"/>
  <c r="DD743" i="64" a="1"/>
  <c r="DD743" i="64" s="1"/>
  <c r="DD739" i="64" a="1"/>
  <c r="DD739" i="64" s="1"/>
  <c r="DD723" i="64" a="1"/>
  <c r="DD723" i="64" s="1"/>
  <c r="DD731" i="64" s="1"/>
  <c r="DD724" i="64" a="1"/>
  <c r="DD724" i="64" s="1"/>
  <c r="DD732" i="64" s="1"/>
  <c r="AF723" i="64" a="1"/>
  <c r="AF723" i="64" s="1"/>
  <c r="AF731" i="64" s="1"/>
  <c r="AF740" i="64" a="1"/>
  <c r="AF740" i="64" s="1"/>
  <c r="AF724" i="64" a="1"/>
  <c r="AF724" i="64" s="1"/>
  <c r="AF732" i="64" s="1"/>
  <c r="AF725" i="64" a="1"/>
  <c r="AF725" i="64" s="1"/>
  <c r="AF733" i="64" s="1"/>
  <c r="AF726" i="64" a="1"/>
  <c r="AF726" i="64" s="1"/>
  <c r="AF734" i="64" s="1"/>
  <c r="AF727" i="64" a="1"/>
  <c r="AF727" i="64" s="1"/>
  <c r="AF735" i="64" s="1"/>
  <c r="AF741" i="64" a="1"/>
  <c r="AF741" i="64" s="1"/>
  <c r="AF739" i="64" a="1"/>
  <c r="AF739" i="64" s="1"/>
  <c r="AF742" i="64" a="1"/>
  <c r="AF742" i="64" s="1"/>
  <c r="AF743" i="64" a="1"/>
  <c r="AF743" i="64" s="1"/>
  <c r="S751" i="64"/>
  <c r="DC207" i="64"/>
  <c r="DC210" i="64" s="1"/>
  <c r="DC212" i="64" s="1"/>
  <c r="AF208" i="64" a="1"/>
  <c r="AF208" i="64" s="1"/>
  <c r="AF207" i="64" s="1"/>
  <c r="AF209" i="64" a="1"/>
  <c r="AF209" i="64" s="1"/>
  <c r="DD209" i="64" a="1"/>
  <c r="DD209" i="64" s="1"/>
  <c r="DD208" i="64" a="1"/>
  <c r="DD208" i="64" s="1"/>
  <c r="AE700" i="64"/>
  <c r="DB922" i="64"/>
  <c r="AD922" i="64"/>
  <c r="AE921" i="64"/>
  <c r="DC921" i="64"/>
  <c r="AF331" i="64" a="1"/>
  <c r="AF331" i="64" s="1"/>
  <c r="AF918" i="64" a="1"/>
  <c r="AF918" i="64" s="1"/>
  <c r="DD331" i="64" a="1"/>
  <c r="DD331" i="64" s="1"/>
  <c r="DD918" i="64" a="1"/>
  <c r="DD918" i="64" s="1"/>
  <c r="DC698" i="64"/>
  <c r="DC700" i="64" s="1"/>
  <c r="AF312" i="64" a="1"/>
  <c r="AF312" i="64" s="1"/>
  <c r="AF699" i="64" a="1"/>
  <c r="AF699" i="64" s="1"/>
  <c r="DD312" i="64" a="1"/>
  <c r="DD312" i="64" s="1"/>
  <c r="DD699" i="64" a="1"/>
  <c r="DD699" i="64" s="1"/>
  <c r="AF665" i="64" a="1"/>
  <c r="AF665" i="64" s="1"/>
  <c r="AF299" i="64" a="1"/>
  <c r="AF299" i="64" s="1"/>
  <c r="DD665" i="64" a="1"/>
  <c r="DD665" i="64" s="1"/>
  <c r="DD299" i="64" a="1"/>
  <c r="DD299" i="64" s="1"/>
  <c r="AD662" i="64"/>
  <c r="DB662" i="64"/>
  <c r="AE658" i="64"/>
  <c r="AE666" i="64" s="1"/>
  <c r="DC658" i="64"/>
  <c r="DC666" i="64" s="1"/>
  <c r="AF661" i="64" a="1"/>
  <c r="AF661" i="64" s="1"/>
  <c r="DD661" i="64" a="1"/>
  <c r="DD661" i="64" s="1"/>
  <c r="AF4" i="64"/>
  <c r="AF657" i="64" a="1"/>
  <c r="AF657" i="64" s="1"/>
  <c r="DD4" i="64"/>
  <c r="DD657" i="64" a="1"/>
  <c r="DD657" i="64" s="1"/>
  <c r="DE39" i="863"/>
  <c r="DE40" i="863"/>
  <c r="AG259" i="64"/>
  <c r="AG7" i="64"/>
  <c r="AF8" i="64" s="1"/>
  <c r="Z46" i="861"/>
  <c r="Z87" i="861" s="1"/>
  <c r="CV67"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2" i="861" s="1"/>
  <c r="DD1" i="863"/>
  <c r="DD66" i="863" a="1"/>
  <c r="DD66" i="863" s="1"/>
  <c r="DD70" i="863" a="1"/>
  <c r="DD70" i="863" s="1"/>
  <c r="DD57" i="863"/>
  <c r="DD4" i="863"/>
  <c r="AG3" i="64"/>
  <c r="AH2" i="64"/>
  <c r="AG1" i="64"/>
  <c r="DD1" i="64"/>
  <c r="DD263" i="64"/>
  <c r="DD281" i="64"/>
  <c r="DE3" i="64"/>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2" i="861"/>
  <c r="DD24" i="864"/>
  <c r="AF70" i="863" a="1"/>
  <c r="AF70" i="863" s="1"/>
  <c r="AF68" i="863" a="1"/>
  <c r="AF68" i="863" s="1"/>
  <c r="AF66" i="863" a="1"/>
  <c r="AF66" i="863" s="1"/>
  <c r="AF4" i="863"/>
  <c r="AF57" i="863"/>
  <c r="AI1" i="861"/>
  <c r="AI8" i="861"/>
  <c r="AJ3" i="861"/>
  <c r="AI4" i="861"/>
  <c r="AI5" i="861" s="1"/>
  <c r="AF24" i="864"/>
  <c r="AF94"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200" i="64"/>
  <c r="CS2200" i="64"/>
  <c r="CS2173" i="64"/>
  <c r="CR2173" i="64"/>
  <c r="Z1712" i="64"/>
  <c r="Z1714" i="64" s="1"/>
  <c r="Y1757" i="64"/>
  <c r="Z1755" i="64"/>
  <c r="CZ1755" i="64"/>
  <c r="CZ1757" i="64" s="1"/>
  <c r="Z1734" i="64"/>
  <c r="CW1734" i="64"/>
  <c r="CW1736" i="64" s="1"/>
  <c r="CV1736" i="64"/>
  <c r="CV1712" i="64"/>
  <c r="CT1853" i="64"/>
  <c r="CR1690" i="64"/>
  <c r="E551" i="64"/>
  <c r="E553" i="64"/>
  <c r="E1547" i="64"/>
  <c r="E1546" i="64"/>
  <c r="AF698" i="64" a="1"/>
  <c r="CT2173" i="64" a="1"/>
  <c r="AF919" i="64" a="1"/>
  <c r="DD658" i="64" a="1"/>
  <c r="AF944" i="64"/>
  <c r="AF658" i="64" a="1"/>
  <c r="CT2200" i="64" a="1"/>
  <c r="DB1034" i="64" a="1"/>
  <c r="DD698" i="64" a="1"/>
  <c r="DD919" i="64" a="1"/>
  <c r="DD944" i="64"/>
  <c r="AE922" i="64" a="1"/>
  <c r="DC922" i="64" a="1"/>
  <c r="AF1034" i="64" a="1"/>
  <c r="DD141" i="64" l="1"/>
  <c r="AF1034" i="64"/>
  <c r="AF1036" i="64" s="1"/>
  <c r="DB1034" i="64"/>
  <c r="AF126" i="64"/>
  <c r="AF141" i="64"/>
  <c r="DE111" i="64" a="1"/>
  <c r="DE111" i="64" s="1"/>
  <c r="DE1019" i="64" a="1"/>
  <c r="DE1019" i="64" s="1"/>
  <c r="AG111" i="64" a="1"/>
  <c r="AG111" i="64" s="1"/>
  <c r="AG1019" i="64" a="1"/>
  <c r="AG1019" i="64" s="1"/>
  <c r="DD126" i="64"/>
  <c r="DA1036" i="64"/>
  <c r="AI51" i="1169"/>
  <c r="AI22" i="861" s="1"/>
  <c r="AJ32" i="1169"/>
  <c r="AJ47" i="1169"/>
  <c r="AI36" i="1169"/>
  <c r="AI17" i="861" s="1"/>
  <c r="AJ34" i="1169"/>
  <c r="AJ49" i="1169"/>
  <c r="AJ8" i="1169"/>
  <c r="AK28" i="1169"/>
  <c r="AK26" i="1169"/>
  <c r="AK39" i="1169"/>
  <c r="AK41" i="1169"/>
  <c r="AK4" i="1169"/>
  <c r="AK25" i="1169"/>
  <c r="AK18" i="1169"/>
  <c r="AK20" i="1169"/>
  <c r="AK24" i="1169"/>
  <c r="AK16" i="1169"/>
  <c r="AK19" i="1169"/>
  <c r="AK17" i="1169"/>
  <c r="AK27" i="1169"/>
  <c r="AK42" i="1169"/>
  <c r="AK40" i="1169"/>
  <c r="AK43" i="1169"/>
  <c r="AJ33" i="1169"/>
  <c r="AJ48" i="1169"/>
  <c r="AM2" i="1169"/>
  <c r="AL3" i="1169"/>
  <c r="AL1" i="1169"/>
  <c r="AL7" i="1169"/>
  <c r="AJ35" i="1169"/>
  <c r="AJ50" i="1169"/>
  <c r="AG54" i="1169"/>
  <c r="AJ21" i="1169"/>
  <c r="AJ46" i="1169"/>
  <c r="AJ31" i="1169"/>
  <c r="AH53" i="1169"/>
  <c r="DI22" i="861"/>
  <c r="DI17" i="861"/>
  <c r="DI21" i="1169"/>
  <c r="DI31" i="1169"/>
  <c r="DI36" i="1169" s="1"/>
  <c r="DI46" i="1169"/>
  <c r="DI51" i="1169" s="1"/>
  <c r="DI34" i="1169"/>
  <c r="DI49" i="1169"/>
  <c r="DI32" i="1169"/>
  <c r="DI47" i="1169"/>
  <c r="DJ18" i="1169"/>
  <c r="DJ4" i="1169"/>
  <c r="DJ25" i="1169"/>
  <c r="DJ27" i="1169"/>
  <c r="DJ20" i="1169"/>
  <c r="DJ17" i="1169"/>
  <c r="DJ19" i="1169"/>
  <c r="DJ28" i="1169"/>
  <c r="DJ26" i="1169"/>
  <c r="DJ16" i="1169"/>
  <c r="DJ24" i="1169"/>
  <c r="DJ42" i="1169"/>
  <c r="DJ39" i="1169"/>
  <c r="DJ43" i="1169"/>
  <c r="DJ40" i="1169"/>
  <c r="DJ41" i="1169"/>
  <c r="DI35" i="1169"/>
  <c r="DI50" i="1169"/>
  <c r="DK7" i="1169"/>
  <c r="DL2" i="1169"/>
  <c r="DK3" i="1169"/>
  <c r="DK8" i="1169"/>
  <c r="DJ1" i="1169"/>
  <c r="DI33" i="1169"/>
  <c r="DI48" i="1169"/>
  <c r="DH53" i="1169"/>
  <c r="DH54" i="1169" s="1"/>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943" i="64" a="1"/>
  <c r="DE943" i="64" s="1"/>
  <c r="AG943" i="64" a="1"/>
  <c r="AG943" i="64" s="1"/>
  <c r="CX23" i="861"/>
  <c r="DD733" i="64"/>
  <c r="DD763" i="64" s="1"/>
  <c r="AE768" i="64"/>
  <c r="S768" i="64"/>
  <c r="DD764" i="64"/>
  <c r="AF764" i="64"/>
  <c r="DD765" i="64"/>
  <c r="AF765" i="64"/>
  <c r="AF763" i="64"/>
  <c r="AF761" i="64"/>
  <c r="AG756" i="64" a="1"/>
  <c r="AG756" i="64" s="1"/>
  <c r="AG755" i="64" a="1"/>
  <c r="AG755" i="64" s="1"/>
  <c r="AG758" i="64" a="1"/>
  <c r="AG758" i="64" s="1"/>
  <c r="AG754" i="64" a="1"/>
  <c r="AG754" i="64" s="1"/>
  <c r="AG757" i="64" a="1"/>
  <c r="AG757" i="64" s="1"/>
  <c r="AF762" i="64"/>
  <c r="DD762" i="64"/>
  <c r="DD761" i="64"/>
  <c r="DD766" i="64" s="1"/>
  <c r="DE757" i="64" a="1"/>
  <c r="DE757" i="64" s="1"/>
  <c r="DE756" i="64" a="1"/>
  <c r="DE756" i="64" s="1"/>
  <c r="DE758" i="64" a="1"/>
  <c r="DE758" i="64" s="1"/>
  <c r="DE755" i="64" a="1"/>
  <c r="DE755" i="64" s="1"/>
  <c r="DE754" i="64" a="1"/>
  <c r="DE754" i="64" s="1"/>
  <c r="CZ751" i="64"/>
  <c r="CZ768" i="64" s="1"/>
  <c r="CZ769" i="64" s="1"/>
  <c r="CW751" i="64"/>
  <c r="CW768" i="64" s="1"/>
  <c r="CW769" i="64" s="1"/>
  <c r="CX751" i="64"/>
  <c r="CX768" i="64" s="1"/>
  <c r="CX769" i="64" s="1"/>
  <c r="DC751" i="64"/>
  <c r="DC768" i="64" s="1"/>
  <c r="DC769" i="64" s="1"/>
  <c r="CQ751" i="64"/>
  <c r="CQ768" i="64" s="1"/>
  <c r="CQ769" i="64" s="1"/>
  <c r="CS751" i="64"/>
  <c r="CS768" i="64" s="1"/>
  <c r="CS769" i="64" s="1"/>
  <c r="CR751" i="64"/>
  <c r="CR768" i="64" s="1"/>
  <c r="CR769" i="64" s="1"/>
  <c r="AF747" i="64"/>
  <c r="AF749" i="64"/>
  <c r="DD749" i="64"/>
  <c r="AF748" i="64"/>
  <c r="AF746" i="64"/>
  <c r="DD747" i="64"/>
  <c r="DD746" i="64"/>
  <c r="DE740" i="64" a="1"/>
  <c r="DE740" i="64" s="1"/>
  <c r="DE725" i="64" a="1"/>
  <c r="DE725" i="64" s="1"/>
  <c r="DE733" i="64" s="1"/>
  <c r="DE724" i="64" a="1"/>
  <c r="DE724" i="64" s="1"/>
  <c r="DE732" i="64" s="1"/>
  <c r="DE726" i="64" a="1"/>
  <c r="DE726" i="64" s="1"/>
  <c r="DE734" i="64" s="1"/>
  <c r="DE727" i="64" a="1"/>
  <c r="DE727" i="64" s="1"/>
  <c r="DE735" i="64" s="1"/>
  <c r="DE741" i="64" a="1"/>
  <c r="DE741" i="64" s="1"/>
  <c r="DE742" i="64" a="1"/>
  <c r="DE742" i="64" s="1"/>
  <c r="DE739" i="64" a="1"/>
  <c r="DE739" i="64" s="1"/>
  <c r="DE743" i="64" a="1"/>
  <c r="DE743" i="64" s="1"/>
  <c r="DE723" i="64" a="1"/>
  <c r="DE723" i="64" s="1"/>
  <c r="DE731" i="64" s="1"/>
  <c r="AG723" i="64" a="1"/>
  <c r="AG723" i="64" s="1"/>
  <c r="AG731" i="64" s="1"/>
  <c r="AG740" i="64" a="1"/>
  <c r="AG740" i="64" s="1"/>
  <c r="AG724" i="64" a="1"/>
  <c r="AG724" i="64" s="1"/>
  <c r="AG732" i="64" s="1"/>
  <c r="AG725" i="64" a="1"/>
  <c r="AG725" i="64" s="1"/>
  <c r="AG733" i="64" s="1"/>
  <c r="AG726" i="64" a="1"/>
  <c r="AG726" i="64" s="1"/>
  <c r="AG734" i="64" s="1"/>
  <c r="AG739" i="64" a="1"/>
  <c r="AG739" i="64" s="1"/>
  <c r="AG727" i="64" a="1"/>
  <c r="AG727" i="64" s="1"/>
  <c r="AG735" i="64" s="1"/>
  <c r="AG741" i="64" a="1"/>
  <c r="AG741" i="64" s="1"/>
  <c r="AG742" i="64" a="1"/>
  <c r="AG742" i="64" s="1"/>
  <c r="AG743" i="64" a="1"/>
  <c r="AG743" i="64" s="1"/>
  <c r="AF750" i="64"/>
  <c r="DD750" i="64"/>
  <c r="DD207" i="64"/>
  <c r="DD210" i="64" s="1"/>
  <c r="DD212" i="64" s="1"/>
  <c r="AF210" i="64"/>
  <c r="AF212" i="64" s="1"/>
  <c r="AG208" i="64" a="1"/>
  <c r="AG208" i="64" s="1"/>
  <c r="AG207" i="64" s="1"/>
  <c r="AG209" i="64" a="1"/>
  <c r="AG209" i="64" s="1"/>
  <c r="DE209" i="64" a="1"/>
  <c r="DE209" i="64" s="1"/>
  <c r="DE208" i="64" a="1"/>
  <c r="DE208" i="64" s="1"/>
  <c r="AE922" i="64"/>
  <c r="DD919" i="64"/>
  <c r="AF919" i="64"/>
  <c r="AF698" i="64"/>
  <c r="AF700" i="64" s="1"/>
  <c r="DC922" i="64"/>
  <c r="AG331" i="64" a="1"/>
  <c r="AG331" i="64" s="1"/>
  <c r="AG918" i="64" a="1"/>
  <c r="AG918" i="64" s="1"/>
  <c r="DE331" i="64" a="1"/>
  <c r="DE331" i="64" s="1"/>
  <c r="DE918" i="64" a="1"/>
  <c r="DE918" i="64" s="1"/>
  <c r="DD698" i="64"/>
  <c r="DD700" i="64" s="1"/>
  <c r="AG312" i="64" a="1"/>
  <c r="AG312" i="64" s="1"/>
  <c r="AG699" i="64" a="1"/>
  <c r="AG699" i="64" s="1"/>
  <c r="DE312" i="64" a="1"/>
  <c r="DE312" i="64" s="1"/>
  <c r="DE699" i="64" a="1"/>
  <c r="DE699" i="64" s="1"/>
  <c r="AG665" i="64" a="1"/>
  <c r="AG665" i="64" s="1"/>
  <c r="AG299" i="64" a="1"/>
  <c r="AG299" i="64" s="1"/>
  <c r="DE665" i="64" a="1"/>
  <c r="DE665" i="64" s="1"/>
  <c r="DE299" i="64" a="1"/>
  <c r="DE299" i="64" s="1"/>
  <c r="DC662" i="64"/>
  <c r="AE662" i="64"/>
  <c r="AF658" i="64"/>
  <c r="AF666" i="64" s="1"/>
  <c r="DD658" i="64"/>
  <c r="DD666" i="64" s="1"/>
  <c r="DE661" i="64" a="1"/>
  <c r="DE661" i="64" s="1"/>
  <c r="AG661" i="64" a="1"/>
  <c r="AG661" i="64" s="1"/>
  <c r="DE4" i="64"/>
  <c r="DE657" i="64" a="1"/>
  <c r="DE657" i="64" s="1"/>
  <c r="AG4" i="64"/>
  <c r="AG657" i="64" a="1"/>
  <c r="AG657" i="64" s="1"/>
  <c r="DF56" i="863" a="1"/>
  <c r="DF56" i="863" s="1"/>
  <c r="DF40" i="863"/>
  <c r="V95" i="861"/>
  <c r="V43" i="861"/>
  <c r="AH259" i="64"/>
  <c r="AH7" i="64"/>
  <c r="AG8" i="64" s="1"/>
  <c r="AA46" i="861"/>
  <c r="AA87" i="861" s="1"/>
  <c r="CW67"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2" i="861" s="1"/>
  <c r="AI2" i="64"/>
  <c r="AH1" i="64"/>
  <c r="AH3" i="64"/>
  <c r="DE263" i="64"/>
  <c r="DE281" i="64"/>
  <c r="DE1" i="64"/>
  <c r="DF7" i="64"/>
  <c r="DG2" i="64"/>
  <c r="DF8" i="64"/>
  <c r="DF277" i="64"/>
  <c r="DF259" i="64"/>
  <c r="DF3" i="64"/>
  <c r="DF278" i="64"/>
  <c r="DF260" i="64"/>
  <c r="DF261" i="64"/>
  <c r="DF279" i="64"/>
  <c r="DF280" i="64"/>
  <c r="DF262" i="64"/>
  <c r="DE1" i="864"/>
  <c r="DE24" i="864"/>
  <c r="AG43" i="863"/>
  <c r="AG42" i="863"/>
  <c r="AG21" i="863" s="1"/>
  <c r="AJ8" i="861"/>
  <c r="AJ4" i="861"/>
  <c r="AJ5" i="861" s="1"/>
  <c r="AK3" i="861"/>
  <c r="AJ1" i="861"/>
  <c r="AG24" i="864"/>
  <c r="AG94" i="861" s="1"/>
  <c r="DF22" i="864"/>
  <c r="DF21" i="864"/>
  <c r="DF20" i="864"/>
  <c r="DF8" i="864"/>
  <c r="DG2" i="864"/>
  <c r="DG23" i="864" s="1"/>
  <c r="DF3" i="864"/>
  <c r="DF4" i="864" s="1"/>
  <c r="DF7" i="864"/>
  <c r="DE2" i="861"/>
  <c r="DE1" i="861" s="1"/>
  <c r="AH22" i="864"/>
  <c r="AH21" i="864"/>
  <c r="AH20" i="864"/>
  <c r="AH3" i="864"/>
  <c r="AI2" i="864"/>
  <c r="AI23" i="864" s="1"/>
  <c r="AH1" i="864"/>
  <c r="AG57" i="863"/>
  <c r="AF32"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200" i="64"/>
  <c r="AA1712" i="64"/>
  <c r="AA1714" i="64" s="1"/>
  <c r="CT2173" i="64"/>
  <c r="Z1757" i="64"/>
  <c r="AA1755" i="64"/>
  <c r="AA1734" i="64"/>
  <c r="AA1736" i="64" s="1"/>
  <c r="Z1736" i="64"/>
  <c r="CX1734" i="64"/>
  <c r="CX1736" i="64" s="1"/>
  <c r="DA1755" i="64"/>
  <c r="DA1757" i="64" s="1"/>
  <c r="CW1712" i="64"/>
  <c r="CW1714" i="64" s="1"/>
  <c r="CV1714" i="64"/>
  <c r="CU1853" i="64"/>
  <c r="CS1690" i="64"/>
  <c r="CR1692" i="64"/>
  <c r="E552" i="64"/>
  <c r="E1575" i="64"/>
  <c r="E1622" i="64"/>
  <c r="E1627" i="64"/>
  <c r="E1122" i="64"/>
  <c r="E1146" i="64"/>
  <c r="E1168" i="64"/>
  <c r="E1240" i="64"/>
  <c r="E1932" i="64"/>
  <c r="E1898" i="64"/>
  <c r="E1276" i="64"/>
  <c r="E1311" i="64"/>
  <c r="E1832" i="64"/>
  <c r="E1864" i="64"/>
  <c r="E1426" i="64"/>
  <c r="E1470" i="64"/>
  <c r="E2429" i="64"/>
  <c r="E1699" i="64"/>
  <c r="E1525" i="64"/>
  <c r="E899" i="64"/>
  <c r="E877" i="64"/>
  <c r="AG944" i="64"/>
  <c r="DD921" i="64" a="1"/>
  <c r="AG698" i="64" a="1"/>
  <c r="DE658" i="64" a="1"/>
  <c r="DE698" i="64" a="1"/>
  <c r="DC1034" i="64" a="1"/>
  <c r="AG1034" i="64" a="1"/>
  <c r="CU2173" i="64" a="1"/>
  <c r="DE944" i="64"/>
  <c r="CU2200" i="64" a="1"/>
  <c r="AF921" i="64" a="1"/>
  <c r="AG658" i="64" a="1"/>
  <c r="AG919" i="64" a="1"/>
  <c r="DE919" i="64" a="1"/>
  <c r="AG141" i="64" l="1"/>
  <c r="AG126" i="64"/>
  <c r="DE126" i="64"/>
  <c r="DE141" i="64"/>
  <c r="AG1034" i="64"/>
  <c r="AG1036" i="64" s="1"/>
  <c r="DC1034" i="64"/>
  <c r="DC1036" i="64" s="1"/>
  <c r="DF111" i="64" a="1"/>
  <c r="DF111" i="64" s="1"/>
  <c r="DF1019" i="64" a="1"/>
  <c r="DF1019" i="64" s="1"/>
  <c r="AH111" i="64" a="1"/>
  <c r="AH111" i="64" s="1"/>
  <c r="AH1019" i="64" a="1"/>
  <c r="AH1019" i="64" s="1"/>
  <c r="DB1036" i="64"/>
  <c r="AH54" i="1169"/>
  <c r="AJ36" i="1169"/>
  <c r="AJ17" i="861" s="1"/>
  <c r="AJ51" i="1169"/>
  <c r="AJ22" i="861" s="1"/>
  <c r="AK32" i="1169"/>
  <c r="AK47" i="1169"/>
  <c r="AK34" i="1169"/>
  <c r="AK49" i="1169"/>
  <c r="AK21" i="1169"/>
  <c r="AK46" i="1169"/>
  <c r="AK31" i="1169"/>
  <c r="AI53" i="1169"/>
  <c r="AK8" i="1169"/>
  <c r="AK35" i="1169"/>
  <c r="AK50" i="1169"/>
  <c r="AK33" i="1169"/>
  <c r="AK48" i="1169"/>
  <c r="AL19" i="1169"/>
  <c r="AL24" i="1169"/>
  <c r="AL18" i="1169"/>
  <c r="AL17" i="1169"/>
  <c r="AL20" i="1169"/>
  <c r="AL4" i="1169"/>
  <c r="AL16" i="1169"/>
  <c r="AL39" i="1169"/>
  <c r="AL41" i="1169"/>
  <c r="AL42" i="1169"/>
  <c r="AL25" i="1169"/>
  <c r="AL40" i="1169"/>
  <c r="AL43" i="1169"/>
  <c r="AL28" i="1169"/>
  <c r="AL26" i="1169"/>
  <c r="AL27" i="1169"/>
  <c r="AN2" i="1169"/>
  <c r="AM3" i="1169"/>
  <c r="AM1" i="1169"/>
  <c r="AM7" i="1169"/>
  <c r="DJ22" i="861"/>
  <c r="DJ17" i="861"/>
  <c r="DJ49" i="1169"/>
  <c r="DJ34" i="1169"/>
  <c r="DK26" i="1169"/>
  <c r="DK4" i="1169"/>
  <c r="DK20" i="1169"/>
  <c r="DK24" i="1169"/>
  <c r="DK17" i="1169"/>
  <c r="DK19" i="1169"/>
  <c r="DK18" i="1169"/>
  <c r="DK16" i="1169"/>
  <c r="DK39" i="1169"/>
  <c r="DK25" i="1169"/>
  <c r="DK42" i="1169"/>
  <c r="DK28" i="1169"/>
  <c r="DK27" i="1169"/>
  <c r="DK40" i="1169"/>
  <c r="DK41" i="1169"/>
  <c r="DK43" i="1169"/>
  <c r="DJ47" i="1169"/>
  <c r="DJ32" i="1169"/>
  <c r="DL7" i="1169"/>
  <c r="DL3" i="1169"/>
  <c r="DL8" i="1169"/>
  <c r="DJ35" i="1169"/>
  <c r="DJ50" i="1169"/>
  <c r="DK1" i="1169"/>
  <c r="DJ33" i="1169"/>
  <c r="DJ48" i="1169"/>
  <c r="DI53" i="1169"/>
  <c r="DI54" i="1169" s="1"/>
  <c r="DJ21" i="1169"/>
  <c r="DJ31" i="1169"/>
  <c r="DJ36" i="1169" s="1"/>
  <c r="DJ46" i="1169"/>
  <c r="DJ51" i="1169"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943" i="64" a="1"/>
  <c r="DF943" i="64" s="1"/>
  <c r="CY23" i="861"/>
  <c r="AH943" i="64" a="1"/>
  <c r="AH943" i="64" s="1"/>
  <c r="DD748" i="64"/>
  <c r="S769" i="64"/>
  <c r="AE769" i="64"/>
  <c r="DE762" i="64"/>
  <c r="AG764" i="64"/>
  <c r="AG763" i="64"/>
  <c r="AG761" i="64"/>
  <c r="DE763" i="64"/>
  <c r="AF766" i="64"/>
  <c r="DF757" i="64" a="1"/>
  <c r="DF757" i="64" s="1"/>
  <c r="DF756" i="64" a="1"/>
  <c r="DF756" i="64" s="1"/>
  <c r="DF755" i="64" a="1"/>
  <c r="DF755" i="64" s="1"/>
  <c r="DF754" i="64" a="1"/>
  <c r="DF754" i="64" s="1"/>
  <c r="DF758" i="64" a="1"/>
  <c r="DF758" i="64" s="1"/>
  <c r="AG762" i="64"/>
  <c r="DE761" i="64"/>
  <c r="DE766" i="64" s="1"/>
  <c r="DE765" i="64"/>
  <c r="AH756" i="64" a="1"/>
  <c r="AH756" i="64" s="1"/>
  <c r="AH755" i="64" a="1"/>
  <c r="AH755" i="64" s="1"/>
  <c r="AH758" i="64" a="1"/>
  <c r="AH758" i="64" s="1"/>
  <c r="AH754" i="64" a="1"/>
  <c r="AH754" i="64" s="1"/>
  <c r="AH757" i="64" a="1"/>
  <c r="AH757" i="64" s="1"/>
  <c r="DE764" i="64"/>
  <c r="AG765" i="64"/>
  <c r="DD751" i="64"/>
  <c r="DD768" i="64" s="1"/>
  <c r="DD769" i="64" s="1"/>
  <c r="DE746" i="64"/>
  <c r="DE748" i="64"/>
  <c r="AG746" i="64"/>
  <c r="DE747" i="64"/>
  <c r="AG747" i="64"/>
  <c r="DE750" i="64"/>
  <c r="DE749" i="64"/>
  <c r="DF724" i="64" a="1"/>
  <c r="DF724" i="64" s="1"/>
  <c r="DF732" i="64" s="1"/>
  <c r="DF740" i="64" a="1"/>
  <c r="DF740" i="64" s="1"/>
  <c r="DF725" i="64" a="1"/>
  <c r="DF725" i="64" s="1"/>
  <c r="DF733" i="64" s="1"/>
  <c r="DF726" i="64" a="1"/>
  <c r="DF726" i="64" s="1"/>
  <c r="DF734" i="64" s="1"/>
  <c r="DF723" i="64" a="1"/>
  <c r="DF723" i="64" s="1"/>
  <c r="DF731" i="64" s="1"/>
  <c r="DF727" i="64" a="1"/>
  <c r="DF727" i="64" s="1"/>
  <c r="DF735" i="64" s="1"/>
  <c r="DF741" i="64" a="1"/>
  <c r="DF741" i="64" s="1"/>
  <c r="DF742" i="64" a="1"/>
  <c r="DF742" i="64" s="1"/>
  <c r="DF739" i="64" a="1"/>
  <c r="DF739" i="64" s="1"/>
  <c r="DF743" i="64" a="1"/>
  <c r="DF743" i="64" s="1"/>
  <c r="AG750" i="64"/>
  <c r="AG749" i="64"/>
  <c r="AG748" i="64"/>
  <c r="AH723" i="64" a="1"/>
  <c r="AH723" i="64" s="1"/>
  <c r="AH731" i="64" s="1"/>
  <c r="AH740" i="64" a="1"/>
  <c r="AH740" i="64" s="1"/>
  <c r="AH724" i="64" a="1"/>
  <c r="AH724" i="64" s="1"/>
  <c r="AH732" i="64" s="1"/>
  <c r="AH739" i="64" a="1"/>
  <c r="AH739" i="64" s="1"/>
  <c r="AH725" i="64" a="1"/>
  <c r="AH725" i="64" s="1"/>
  <c r="AH726" i="64" a="1"/>
  <c r="AH726" i="64" s="1"/>
  <c r="AH734" i="64" s="1"/>
  <c r="AH727" i="64" a="1"/>
  <c r="AH727" i="64" s="1"/>
  <c r="AH741" i="64" a="1"/>
  <c r="AH741" i="64" s="1"/>
  <c r="AH742" i="64" a="1"/>
  <c r="AH742" i="64" s="1"/>
  <c r="AH743" i="64" a="1"/>
  <c r="AH743" i="64" s="1"/>
  <c r="AF751" i="64"/>
  <c r="DE207" i="64"/>
  <c r="DE210" i="64" s="1"/>
  <c r="DE212" i="64" s="1"/>
  <c r="AG210" i="64"/>
  <c r="AG212" i="64" s="1"/>
  <c r="AH208" i="64" a="1"/>
  <c r="AH208" i="64" s="1"/>
  <c r="AH207" i="64" s="1"/>
  <c r="AH209" i="64" a="1"/>
  <c r="AH209" i="64" s="1"/>
  <c r="DF208" i="64" a="1"/>
  <c r="DF208" i="64" s="1"/>
  <c r="DF209" i="64" a="1"/>
  <c r="DF209" i="64" s="1"/>
  <c r="DD921" i="64"/>
  <c r="DE919" i="64"/>
  <c r="AG919" i="64"/>
  <c r="AG698" i="64"/>
  <c r="AG700" i="64" s="1"/>
  <c r="AF921" i="64"/>
  <c r="DF331" i="64" a="1"/>
  <c r="DF331" i="64" s="1"/>
  <c r="DF918" i="64" a="1"/>
  <c r="DF918" i="64" s="1"/>
  <c r="AH331" i="64" a="1"/>
  <c r="AH331" i="64" s="1"/>
  <c r="AH918" i="64" a="1"/>
  <c r="AH918" i="64" s="1"/>
  <c r="DE698" i="64"/>
  <c r="DE700" i="64" s="1"/>
  <c r="AH699" i="64" a="1"/>
  <c r="AH699" i="64" s="1"/>
  <c r="DF312" i="64" a="1"/>
  <c r="DF312" i="64" s="1"/>
  <c r="DF699" i="64" a="1"/>
  <c r="DF699" i="64" s="1"/>
  <c r="AH299" i="64" a="1"/>
  <c r="AH299" i="64" s="1"/>
  <c r="AH312" i="64" a="1"/>
  <c r="AH312" i="64" s="1"/>
  <c r="DF665" i="64" a="1"/>
  <c r="DF665" i="64" s="1"/>
  <c r="DF299" i="64" a="1"/>
  <c r="DF299" i="64" s="1"/>
  <c r="DD662" i="64"/>
  <c r="AF662" i="64"/>
  <c r="DE658" i="64"/>
  <c r="DE666" i="64" s="1"/>
  <c r="AG658" i="64"/>
  <c r="AG666" i="64" s="1"/>
  <c r="AH661" i="64" a="1"/>
  <c r="AH661" i="64" s="1"/>
  <c r="AH665" i="64" a="1"/>
  <c r="AH665" i="64" s="1"/>
  <c r="DF661" i="64" a="1"/>
  <c r="DF661" i="64" s="1"/>
  <c r="AH657" i="64" a="1"/>
  <c r="AH657" i="64" s="1"/>
  <c r="DF4" i="64"/>
  <c r="DF657" i="64" a="1"/>
  <c r="DF657" i="64" s="1"/>
  <c r="DG41" i="863"/>
  <c r="DG40" i="863"/>
  <c r="AH4" i="864"/>
  <c r="AI259" i="64"/>
  <c r="AI7" i="64"/>
  <c r="AB46" i="861"/>
  <c r="AB87" i="861" s="1"/>
  <c r="AH4" i="64"/>
  <c r="CX67"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2" i="861" s="1"/>
  <c r="DF57" i="863"/>
  <c r="DF4" i="863"/>
  <c r="DF66" i="863" a="1"/>
  <c r="DF66" i="863" s="1"/>
  <c r="DF70" i="863" a="1"/>
  <c r="DF70" i="863" s="1"/>
  <c r="AJ2" i="64"/>
  <c r="AI1" i="64"/>
  <c r="AI3" i="64"/>
  <c r="DF263" i="64"/>
  <c r="DF281" i="64"/>
  <c r="DF1" i="64"/>
  <c r="DG7" i="64"/>
  <c r="DG8" i="64"/>
  <c r="DG277" i="64"/>
  <c r="DG3" i="64"/>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4"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2" i="861"/>
  <c r="V7" i="860"/>
  <c r="V3" i="860"/>
  <c r="V4" i="860" s="1"/>
  <c r="W2" i="860"/>
  <c r="V1" i="860"/>
  <c r="DA3" i="860"/>
  <c r="DB2" i="860"/>
  <c r="DA9" i="860"/>
  <c r="DA8" i="860"/>
  <c r="CZ4" i="860"/>
  <c r="CZ1" i="860"/>
  <c r="CU2200" i="64"/>
  <c r="AB1712" i="64"/>
  <c r="AB1714" i="64" s="1"/>
  <c r="CU2173" i="64"/>
  <c r="AA1757" i="64"/>
  <c r="AB1755" i="64"/>
  <c r="CY1734" i="64"/>
  <c r="DB1755" i="64"/>
  <c r="DB1757" i="64" s="1"/>
  <c r="AB1734" i="64"/>
  <c r="CX1712" i="64"/>
  <c r="CX1714" i="64" s="1"/>
  <c r="CV1853" i="64"/>
  <c r="CT1690" i="64"/>
  <c r="CT1692" i="64" s="1"/>
  <c r="CS1692" i="64"/>
  <c r="E555" i="64"/>
  <c r="E554" i="64"/>
  <c r="E2428" i="64"/>
  <c r="E1310" i="64"/>
  <c r="E1239" i="64"/>
  <c r="E1831" i="64"/>
  <c r="E1469" i="64"/>
  <c r="E1425" i="64"/>
  <c r="E1275" i="64"/>
  <c r="E1167" i="64"/>
  <c r="E1626" i="64"/>
  <c r="E1524" i="64"/>
  <c r="E1145" i="64"/>
  <c r="E1931" i="64"/>
  <c r="E1698" i="64"/>
  <c r="E1863" i="64"/>
  <c r="E1897" i="64"/>
  <c r="E1121" i="64"/>
  <c r="E1578" i="64"/>
  <c r="E1603" i="64"/>
  <c r="DD922" i="64" a="1"/>
  <c r="DD1034" i="64" a="1"/>
  <c r="CV2173" i="64" a="1"/>
  <c r="AH1034" i="64" a="1"/>
  <c r="DF944" i="64"/>
  <c r="AG921" i="64" a="1"/>
  <c r="AH698" i="64" a="1"/>
  <c r="CV2200" i="64" a="1"/>
  <c r="AH944" i="64"/>
  <c r="DF698" i="64" a="1"/>
  <c r="DF919" i="64" a="1"/>
  <c r="AH919" i="64" a="1"/>
  <c r="AF922" i="64" a="1"/>
  <c r="DE921" i="64" a="1"/>
  <c r="DF658" i="64" a="1"/>
  <c r="AH658" i="64" a="1"/>
  <c r="AH141" i="64" l="1"/>
  <c r="AH126" i="64"/>
  <c r="AH1034" i="64"/>
  <c r="AH1036" i="64" s="1"/>
  <c r="DD1034" i="64"/>
  <c r="DF126" i="64"/>
  <c r="AI111" i="64" a="1"/>
  <c r="AI111" i="64" s="1"/>
  <c r="AI1019" i="64" a="1"/>
  <c r="AI1019" i="64" s="1"/>
  <c r="DF141" i="64"/>
  <c r="DG111" i="64" a="1"/>
  <c r="DG111" i="64" s="1"/>
  <c r="DG1019" i="64" a="1"/>
  <c r="DG1019" i="64" s="1"/>
  <c r="AL8" i="1169"/>
  <c r="AL35" i="1169"/>
  <c r="AL50" i="1169"/>
  <c r="AK36" i="1169"/>
  <c r="AK17" i="861" s="1"/>
  <c r="AL32" i="1169"/>
  <c r="AL47" i="1169"/>
  <c r="AK51" i="1169"/>
  <c r="AK22" i="861" s="1"/>
  <c r="AM42" i="1169"/>
  <c r="AM40" i="1169"/>
  <c r="AM43" i="1169"/>
  <c r="AM28" i="1169"/>
  <c r="AM27" i="1169"/>
  <c r="AM18" i="1169"/>
  <c r="AM24" i="1169"/>
  <c r="AM17" i="1169"/>
  <c r="AM25" i="1169"/>
  <c r="AM20" i="1169"/>
  <c r="AM4" i="1169"/>
  <c r="AM16" i="1169"/>
  <c r="AM19" i="1169"/>
  <c r="AM39" i="1169"/>
  <c r="AM41" i="1169"/>
  <c r="AM26" i="1169"/>
  <c r="AL33" i="1169"/>
  <c r="AL48" i="1169"/>
  <c r="AN1" i="1169"/>
  <c r="AO2" i="1169"/>
  <c r="AN3" i="1169"/>
  <c r="AN7" i="1169"/>
  <c r="AL49" i="1169"/>
  <c r="AL34" i="1169"/>
  <c r="AJ53" i="1169"/>
  <c r="AL21" i="1169"/>
  <c r="AL46" i="1169"/>
  <c r="AL31" i="1169"/>
  <c r="AI54" i="1169"/>
  <c r="DK22" i="861"/>
  <c r="DK17" i="861"/>
  <c r="DK21" i="1169"/>
  <c r="DK31" i="1169"/>
  <c r="DK36" i="1169" s="1"/>
  <c r="DK46" i="1169"/>
  <c r="DK51" i="1169" s="1"/>
  <c r="DK33" i="1169"/>
  <c r="DK48" i="1169"/>
  <c r="DL17" i="1169"/>
  <c r="DL4" i="1169"/>
  <c r="DL26" i="1169"/>
  <c r="DL25" i="1169"/>
  <c r="DL27" i="1169"/>
  <c r="DL20" i="1169"/>
  <c r="DL24" i="1169"/>
  <c r="DL19" i="1169"/>
  <c r="DL18" i="1169"/>
  <c r="DL16" i="1169"/>
  <c r="DL39" i="1169"/>
  <c r="DL42" i="1169"/>
  <c r="DL43" i="1169"/>
  <c r="DL28" i="1169"/>
  <c r="DL40" i="1169"/>
  <c r="DL41" i="1169"/>
  <c r="DK34" i="1169"/>
  <c r="DK49" i="1169"/>
  <c r="DL1" i="1169"/>
  <c r="DK32" i="1169"/>
  <c r="DK47" i="1169"/>
  <c r="DK35" i="1169"/>
  <c r="DK50" i="1169"/>
  <c r="DJ53" i="1169"/>
  <c r="DJ54" i="1169"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943" i="64" a="1"/>
  <c r="DG943" i="64" s="1"/>
  <c r="CZ23" i="861"/>
  <c r="AI943" i="64" a="1"/>
  <c r="AI943" i="64" s="1"/>
  <c r="AH733" i="64"/>
  <c r="AH763" i="64" s="1"/>
  <c r="AH735" i="64"/>
  <c r="AH765" i="64" s="1"/>
  <c r="AF768" i="64"/>
  <c r="DF763" i="64"/>
  <c r="DF761" i="64"/>
  <c r="DF766" i="64" s="1"/>
  <c r="DF762" i="64"/>
  <c r="DF765" i="64"/>
  <c r="DF764" i="64"/>
  <c r="AH764" i="64"/>
  <c r="AH762" i="64"/>
  <c r="AH761" i="64"/>
  <c r="AG766" i="64"/>
  <c r="DG757" i="64" a="1"/>
  <c r="DG757" i="64" s="1"/>
  <c r="DG756" i="64" a="1"/>
  <c r="DG756" i="64" s="1"/>
  <c r="DG755" i="64" a="1"/>
  <c r="DG755" i="64" s="1"/>
  <c r="DG754" i="64" a="1"/>
  <c r="DG754" i="64" s="1"/>
  <c r="DG758" i="64" a="1"/>
  <c r="DG758" i="64" s="1"/>
  <c r="AI756" i="64" a="1"/>
  <c r="AI756" i="64" s="1"/>
  <c r="AI755" i="64" a="1"/>
  <c r="AI755" i="64" s="1"/>
  <c r="AI758" i="64" a="1"/>
  <c r="AI758" i="64" s="1"/>
  <c r="AI754" i="64" a="1"/>
  <c r="AI754" i="64" s="1"/>
  <c r="AI757" i="64" a="1"/>
  <c r="AI757" i="64" s="1"/>
  <c r="DE751" i="64"/>
  <c r="DE768" i="64" s="1"/>
  <c r="DE769" i="64" s="1"/>
  <c r="AG751" i="64"/>
  <c r="DF750" i="64"/>
  <c r="DF747" i="64"/>
  <c r="AH747" i="64"/>
  <c r="DF746" i="64"/>
  <c r="DG723" i="64" a="1"/>
  <c r="DG723" i="64" s="1"/>
  <c r="DG731" i="64" s="1"/>
  <c r="DG724" i="64" a="1"/>
  <c r="DG724" i="64" s="1"/>
  <c r="DG732" i="64" s="1"/>
  <c r="DG740" i="64" a="1"/>
  <c r="DG740" i="64" s="1"/>
  <c r="DG725" i="64" a="1"/>
  <c r="DG725" i="64" s="1"/>
  <c r="DG733" i="64" s="1"/>
  <c r="DG726" i="64" a="1"/>
  <c r="DG726" i="64" s="1"/>
  <c r="DG734" i="64" s="1"/>
  <c r="DG727" i="64" a="1"/>
  <c r="DG727" i="64" s="1"/>
  <c r="DG735" i="64" s="1"/>
  <c r="DG741" i="64" a="1"/>
  <c r="DG741" i="64" s="1"/>
  <c r="DG739" i="64" a="1"/>
  <c r="DG739" i="64" s="1"/>
  <c r="DG742" i="64" a="1"/>
  <c r="DG742" i="64" s="1"/>
  <c r="DG743" i="64" a="1"/>
  <c r="DG743" i="64" s="1"/>
  <c r="AH749" i="64"/>
  <c r="DF749" i="64"/>
  <c r="DF748" i="64"/>
  <c r="AH746" i="64"/>
  <c r="AI739" i="64" a="1"/>
  <c r="AI739" i="64" s="1"/>
  <c r="AI723" i="64" a="1"/>
  <c r="AI723" i="64" s="1"/>
  <c r="AI731" i="64" s="1"/>
  <c r="AI740" i="64" a="1"/>
  <c r="AI740" i="64" s="1"/>
  <c r="AI724" i="64" a="1"/>
  <c r="AI724" i="64" s="1"/>
  <c r="AI732" i="64" s="1"/>
  <c r="AI725" i="64" a="1"/>
  <c r="AI725" i="64" s="1"/>
  <c r="AI733" i="64" s="1"/>
  <c r="AI726" i="64" a="1"/>
  <c r="AI726" i="64" s="1"/>
  <c r="AI734" i="64" s="1"/>
  <c r="AI727" i="64" a="1"/>
  <c r="AI727" i="64" s="1"/>
  <c r="AI735" i="64" s="1"/>
  <c r="AI741" i="64" a="1"/>
  <c r="AI741" i="64" s="1"/>
  <c r="AI742" i="64" a="1"/>
  <c r="AI742" i="64" s="1"/>
  <c r="AI743" i="64" a="1"/>
  <c r="AI743" i="64" s="1"/>
  <c r="DF207" i="64"/>
  <c r="DF210" i="64" s="1"/>
  <c r="DF212" i="64" s="1"/>
  <c r="AI208" i="64" a="1"/>
  <c r="AI208" i="64" s="1"/>
  <c r="AI207" i="64" s="1"/>
  <c r="AI209" i="64" a="1"/>
  <c r="AI209" i="64" s="1"/>
  <c r="DG208" i="64" a="1"/>
  <c r="DG208" i="64" s="1"/>
  <c r="DG209" i="64" a="1"/>
  <c r="DG209" i="64" s="1"/>
  <c r="AH210" i="64"/>
  <c r="AH212" i="64" s="1"/>
  <c r="AG921" i="64"/>
  <c r="DE921" i="64"/>
  <c r="AH919" i="64"/>
  <c r="DD922" i="64"/>
  <c r="AH698" i="64"/>
  <c r="AH700" i="64" s="1"/>
  <c r="DF919" i="64"/>
  <c r="AF922" i="64"/>
  <c r="AI331" i="64" a="1"/>
  <c r="AI331" i="64" s="1"/>
  <c r="AI918" i="64" a="1"/>
  <c r="AI918" i="64" s="1"/>
  <c r="DG331" i="64" a="1"/>
  <c r="DG331" i="64" s="1"/>
  <c r="DG918" i="64" a="1"/>
  <c r="DG918" i="64" s="1"/>
  <c r="DF698" i="64"/>
  <c r="DF700" i="64" s="1"/>
  <c r="AI699" i="64" a="1"/>
  <c r="AI699" i="64" s="1"/>
  <c r="DG312" i="64" a="1"/>
  <c r="DG312" i="64" s="1"/>
  <c r="DG699" i="64" a="1"/>
  <c r="DG699" i="64" s="1"/>
  <c r="AI299" i="64" a="1"/>
  <c r="AI299" i="64" s="1"/>
  <c r="AI312" i="64" a="1"/>
  <c r="AI312" i="64" s="1"/>
  <c r="DG665" i="64" a="1"/>
  <c r="DG665" i="64" s="1"/>
  <c r="DG299" i="64" a="1"/>
  <c r="DG299" i="64" s="1"/>
  <c r="AG662" i="64"/>
  <c r="DE662" i="64"/>
  <c r="AH658" i="64"/>
  <c r="AH666" i="64" s="1"/>
  <c r="DF658" i="64"/>
  <c r="DF666" i="64" s="1"/>
  <c r="AI661" i="64" a="1"/>
  <c r="AI661" i="64" s="1"/>
  <c r="AI665" i="64" a="1"/>
  <c r="AI665" i="64" s="1"/>
  <c r="DG661" i="64" a="1"/>
  <c r="DG661" i="64" s="1"/>
  <c r="AI657" i="64" a="1"/>
  <c r="AI657" i="64" s="1"/>
  <c r="DG4" i="64"/>
  <c r="DG657" i="64" a="1"/>
  <c r="DG657" i="64" s="1"/>
  <c r="DH41" i="863"/>
  <c r="DH40" i="863"/>
  <c r="V70" i="861"/>
  <c r="AJ259" i="64"/>
  <c r="AJ7" i="64"/>
  <c r="AI8" i="64" s="1"/>
  <c r="AH8" i="64"/>
  <c r="AC46" i="861"/>
  <c r="AC87" i="861" s="1"/>
  <c r="AI4" i="64"/>
  <c r="CY67" i="861"/>
  <c r="DH54" i="863" a="1"/>
  <c r="DH54" i="863" s="1"/>
  <c r="DG42" i="863"/>
  <c r="DG21" i="863" s="1"/>
  <c r="DG32"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81" i="64"/>
  <c r="DG1" i="64"/>
  <c r="DH8" i="64"/>
  <c r="DH277" i="64"/>
  <c r="DH3" i="64"/>
  <c r="DH259" i="64"/>
  <c r="DH7" i="64"/>
  <c r="DI2" i="64"/>
  <c r="DH260" i="64"/>
  <c r="DH278" i="64"/>
  <c r="DH279" i="64"/>
  <c r="DH261" i="64"/>
  <c r="DH280" i="64"/>
  <c r="DH262" i="64"/>
  <c r="DG263" i="64"/>
  <c r="AI24" i="864"/>
  <c r="AI94"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2"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712" i="64"/>
  <c r="AC1714" i="64" s="1"/>
  <c r="CV2200" i="64"/>
  <c r="CV2173" i="64"/>
  <c r="AC1755" i="64"/>
  <c r="AB1757" i="64"/>
  <c r="AC1734" i="64"/>
  <c r="DC1755" i="64"/>
  <c r="AB1736" i="64"/>
  <c r="CZ1734" i="64"/>
  <c r="CY1736" i="64"/>
  <c r="CY1712" i="64"/>
  <c r="CY1714" i="64" s="1"/>
  <c r="CW1853" i="64"/>
  <c r="CU1690" i="64"/>
  <c r="CU1692" i="64" s="1"/>
  <c r="E1124" i="64"/>
  <c r="E1123" i="64"/>
  <c r="E1833" i="64"/>
  <c r="E1834" i="64"/>
  <c r="E1148" i="64"/>
  <c r="E1147" i="64"/>
  <c r="E1866" i="64"/>
  <c r="E1865" i="64"/>
  <c r="E1526" i="64"/>
  <c r="E1527" i="64"/>
  <c r="E1427" i="64"/>
  <c r="E1428" i="64"/>
  <c r="E1242" i="64"/>
  <c r="E1241" i="64"/>
  <c r="E1933" i="64"/>
  <c r="E1934" i="64"/>
  <c r="E1602" i="64"/>
  <c r="E1278" i="64"/>
  <c r="E1277" i="64"/>
  <c r="E1900" i="64"/>
  <c r="E1899" i="64"/>
  <c r="E1701" i="64"/>
  <c r="E1700" i="64"/>
  <c r="E1629" i="64"/>
  <c r="E1628" i="64"/>
  <c r="E1313" i="64"/>
  <c r="E1312" i="64"/>
  <c r="E1169" i="64"/>
  <c r="E1471" i="64"/>
  <c r="E1472" i="64"/>
  <c r="E2430" i="64"/>
  <c r="E2431" i="64"/>
  <c r="E1581" i="64"/>
  <c r="E1580" i="64"/>
  <c r="E1598" i="64"/>
  <c r="E1521" i="64"/>
  <c r="E1489" i="64"/>
  <c r="E1695" i="64"/>
  <c r="E2425" i="64"/>
  <c r="E1466" i="64"/>
  <c r="E1422" i="64"/>
  <c r="E1860" i="64"/>
  <c r="E1828" i="64"/>
  <c r="E1796" i="64"/>
  <c r="E1378" i="64"/>
  <c r="E1342" i="64"/>
  <c r="E1307" i="64"/>
  <c r="E1272" i="64"/>
  <c r="E1894" i="64"/>
  <c r="E1928" i="64"/>
  <c r="AI919" i="64" a="1"/>
  <c r="DG919" i="64" a="1"/>
  <c r="DE922" i="64" a="1"/>
  <c r="DF921" i="64" a="1"/>
  <c r="AI698" i="64" a="1"/>
  <c r="AG922" i="64" a="1"/>
  <c r="DG698" i="64" a="1"/>
  <c r="AI944" i="64"/>
  <c r="DE1034" i="64" a="1"/>
  <c r="AH921" i="64" a="1"/>
  <c r="AI1034" i="64" a="1"/>
  <c r="DG944" i="64"/>
  <c r="DG141" i="64" l="1"/>
  <c r="DG126" i="64"/>
  <c r="AI126" i="64"/>
  <c r="AI141" i="64"/>
  <c r="AI1034" i="64"/>
  <c r="AI1036" i="64" s="1"/>
  <c r="DE1034" i="64"/>
  <c r="DH111" i="64" a="1"/>
  <c r="DH111" i="64" s="1"/>
  <c r="DH1019" i="64" a="1"/>
  <c r="DH1019" i="64" s="1"/>
  <c r="AJ111" i="64" a="1"/>
  <c r="AJ111" i="64" s="1"/>
  <c r="AJ1019" i="64" a="1"/>
  <c r="AJ1019" i="64" s="1"/>
  <c r="DD1036" i="64"/>
  <c r="AL36" i="1169"/>
  <c r="AL17" i="861" s="1"/>
  <c r="AL51" i="1169"/>
  <c r="AL22" i="861" s="1"/>
  <c r="AJ54" i="1169"/>
  <c r="AM34" i="1169"/>
  <c r="AM49" i="1169"/>
  <c r="AM46" i="1169"/>
  <c r="AM21" i="1169"/>
  <c r="AM31" i="1169"/>
  <c r="AM35" i="1169"/>
  <c r="AM50" i="1169"/>
  <c r="AK53" i="1169"/>
  <c r="AM8" i="1169"/>
  <c r="AM32" i="1169"/>
  <c r="AM47" i="1169"/>
  <c r="AN41" i="1169"/>
  <c r="AN42" i="1169"/>
  <c r="AN25" i="1169"/>
  <c r="AN40" i="1169"/>
  <c r="AN43" i="1169"/>
  <c r="AN18" i="1169"/>
  <c r="AN19" i="1169"/>
  <c r="AN17" i="1169"/>
  <c r="AN27" i="1169"/>
  <c r="AN26" i="1169"/>
  <c r="AN28" i="1169"/>
  <c r="AN24" i="1169"/>
  <c r="AN20" i="1169"/>
  <c r="AN4" i="1169"/>
  <c r="AN16" i="1169"/>
  <c r="AN39" i="1169"/>
  <c r="AP2" i="1169"/>
  <c r="AO1" i="1169"/>
  <c r="AO7" i="1169"/>
  <c r="AO3" i="1169"/>
  <c r="AM33" i="1169"/>
  <c r="AM48" i="1169"/>
  <c r="DL22" i="861"/>
  <c r="DL17" i="861"/>
  <c r="DL33" i="1169"/>
  <c r="DL48" i="1169"/>
  <c r="DL34" i="1169"/>
  <c r="DL49" i="1169"/>
  <c r="DL50" i="1169"/>
  <c r="DL35" i="1169"/>
  <c r="DL32" i="1169"/>
  <c r="DL47" i="1169"/>
  <c r="DK53" i="1169"/>
  <c r="DK54" i="1169" s="1"/>
  <c r="DL21" i="1169"/>
  <c r="DL31" i="1169"/>
  <c r="DL36" i="1169" s="1"/>
  <c r="DL46" i="1169"/>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943" i="64" a="1"/>
  <c r="DH943" i="64" s="1"/>
  <c r="DA23" i="861"/>
  <c r="AJ943" i="64" a="1"/>
  <c r="AJ943" i="64" s="1"/>
  <c r="AH750" i="64"/>
  <c r="AH748" i="64"/>
  <c r="AF769" i="64"/>
  <c r="AG768" i="64"/>
  <c r="AG769" i="64" s="1"/>
  <c r="DG765" i="64"/>
  <c r="AI763" i="64"/>
  <c r="AI762" i="64"/>
  <c r="AH766" i="64"/>
  <c r="AI764" i="64"/>
  <c r="DG764" i="64"/>
  <c r="DG763" i="64"/>
  <c r="AI761" i="64"/>
  <c r="DH756" i="64" a="1"/>
  <c r="DH756" i="64" s="1"/>
  <c r="DH755" i="64" a="1"/>
  <c r="DH755" i="64" s="1"/>
  <c r="DH754" i="64" a="1"/>
  <c r="DH754" i="64" s="1"/>
  <c r="DH758" i="64" a="1"/>
  <c r="DH758" i="64" s="1"/>
  <c r="DH757" i="64" a="1"/>
  <c r="DH757" i="64" s="1"/>
  <c r="AI765" i="64"/>
  <c r="AJ755" i="64" a="1"/>
  <c r="AJ755" i="64" s="1"/>
  <c r="AJ756" i="64" a="1"/>
  <c r="AJ756" i="64" s="1"/>
  <c r="AJ758" i="64" a="1"/>
  <c r="AJ758" i="64" s="1"/>
  <c r="AJ754" i="64" a="1"/>
  <c r="AJ754" i="64" s="1"/>
  <c r="AJ757" i="64" a="1"/>
  <c r="AJ757" i="64" s="1"/>
  <c r="DG762" i="64"/>
  <c r="DG761" i="64"/>
  <c r="DG766" i="64" s="1"/>
  <c r="AI747" i="64"/>
  <c r="DF751" i="64"/>
  <c r="DF768" i="64" s="1"/>
  <c r="DF769" i="64" s="1"/>
  <c r="DG750" i="64"/>
  <c r="AI749" i="64"/>
  <c r="DG747" i="64"/>
  <c r="AJ743" i="64" a="1"/>
  <c r="AJ743" i="64" s="1"/>
  <c r="AJ739" i="64" a="1"/>
  <c r="AJ739" i="64" s="1"/>
  <c r="AJ723" i="64" a="1"/>
  <c r="AJ723" i="64" s="1"/>
  <c r="AJ731" i="64" s="1"/>
  <c r="AJ740" i="64" a="1"/>
  <c r="AJ740" i="64" s="1"/>
  <c r="AJ724" i="64" a="1"/>
  <c r="AJ724" i="64" s="1"/>
  <c r="AJ732" i="64" s="1"/>
  <c r="AJ725" i="64" a="1"/>
  <c r="AJ725" i="64" s="1"/>
  <c r="AJ733" i="64" s="1"/>
  <c r="AJ726" i="64" a="1"/>
  <c r="AJ726" i="64" s="1"/>
  <c r="AJ734" i="64" s="1"/>
  <c r="AJ727" i="64" a="1"/>
  <c r="AJ727" i="64" s="1"/>
  <c r="AJ735" i="64" s="1"/>
  <c r="AJ741" i="64" a="1"/>
  <c r="AJ741" i="64" s="1"/>
  <c r="AJ742" i="64" a="1"/>
  <c r="AJ742" i="64" s="1"/>
  <c r="AI750" i="64"/>
  <c r="DG749" i="64"/>
  <c r="AI748" i="64"/>
  <c r="DG748" i="64"/>
  <c r="DH723" i="64" a="1"/>
  <c r="DH723" i="64" s="1"/>
  <c r="DH731" i="64" s="1"/>
  <c r="DH724" i="64" a="1"/>
  <c r="DH724" i="64" s="1"/>
  <c r="DH732" i="64" s="1"/>
  <c r="DH740" i="64" a="1"/>
  <c r="DH740" i="64" s="1"/>
  <c r="DH725" i="64" a="1"/>
  <c r="DH725" i="64" s="1"/>
  <c r="DH733" i="64" s="1"/>
  <c r="DH726" i="64" a="1"/>
  <c r="DH726" i="64" s="1"/>
  <c r="DH734" i="64" s="1"/>
  <c r="DH727" i="64" a="1"/>
  <c r="DH727" i="64" s="1"/>
  <c r="DH735" i="64" s="1"/>
  <c r="DH741" i="64" a="1"/>
  <c r="DH741" i="64" s="1"/>
  <c r="DH739" i="64" a="1"/>
  <c r="DH739" i="64" s="1"/>
  <c r="DH742" i="64" a="1"/>
  <c r="DH742" i="64" s="1"/>
  <c r="DH743" i="64" a="1"/>
  <c r="DH743" i="64" s="1"/>
  <c r="AI746" i="64"/>
  <c r="DG746" i="64"/>
  <c r="DG207" i="64"/>
  <c r="DG210" i="64" s="1"/>
  <c r="DG212" i="64" s="1"/>
  <c r="AI210" i="64"/>
  <c r="AI212" i="64" s="1"/>
  <c r="AJ208" i="64" a="1"/>
  <c r="AJ208" i="64" s="1"/>
  <c r="AJ207" i="64" s="1"/>
  <c r="AJ209" i="64" a="1"/>
  <c r="AJ209" i="64" s="1"/>
  <c r="DH209" i="64" a="1"/>
  <c r="DH209" i="64" s="1"/>
  <c r="DH208" i="64" a="1"/>
  <c r="DH208" i="64" s="1"/>
  <c r="DE922" i="64"/>
  <c r="AI919" i="64"/>
  <c r="AI698" i="64"/>
  <c r="AI700" i="64" s="1"/>
  <c r="DF921" i="64"/>
  <c r="DG919" i="64"/>
  <c r="AH921" i="64"/>
  <c r="AG922" i="64"/>
  <c r="DH331" i="64" a="1"/>
  <c r="DH331" i="64" s="1"/>
  <c r="DH918" i="64" a="1"/>
  <c r="DH918" i="64" s="1"/>
  <c r="AJ331" i="64" a="1"/>
  <c r="AJ331" i="64" s="1"/>
  <c r="AJ918" i="64" a="1"/>
  <c r="AJ918" i="64" s="1"/>
  <c r="DG698" i="64"/>
  <c r="DG700" i="64" s="1"/>
  <c r="CW2200" i="64" a="1"/>
  <c r="AI658" i="64" a="1"/>
  <c r="AJ698" i="64" a="1"/>
  <c r="DG921" i="64" a="1"/>
  <c r="AI921" i="64" a="1"/>
  <c r="AH922" i="64" a="1"/>
  <c r="DG658" i="64" a="1"/>
  <c r="DF1034" i="64" a="1"/>
  <c r="CW2173" i="64" a="1"/>
  <c r="DH944" i="64"/>
  <c r="DF922" i="64" a="1"/>
  <c r="AJ1034" i="64" a="1"/>
  <c r="DH919" i="64" a="1"/>
  <c r="AJ944" i="64"/>
  <c r="AJ919" i="64" a="1"/>
  <c r="AJ1034" i="64" l="1"/>
  <c r="AJ1036" i="64" s="1"/>
  <c r="DF1034" i="64"/>
  <c r="DH126" i="64"/>
  <c r="AJ141" i="64"/>
  <c r="DH141" i="64"/>
  <c r="DE1036" i="64"/>
  <c r="AJ126" i="64"/>
  <c r="AN47" i="1169"/>
  <c r="AN32" i="1169"/>
  <c r="AN34" i="1169"/>
  <c r="AN49" i="1169"/>
  <c r="AN33" i="1169"/>
  <c r="AN48" i="1169"/>
  <c r="AO16" i="1169"/>
  <c r="AO20" i="1169"/>
  <c r="AO39" i="1169"/>
  <c r="AO41" i="1169"/>
  <c r="AO42" i="1169"/>
  <c r="AO25" i="1169"/>
  <c r="AO28" i="1169"/>
  <c r="AO40" i="1169"/>
  <c r="AO43" i="1169"/>
  <c r="AO26" i="1169"/>
  <c r="AO27" i="1169"/>
  <c r="AO24" i="1169"/>
  <c r="AO4" i="1169"/>
  <c r="AO19" i="1169"/>
  <c r="AO17" i="1169"/>
  <c r="AO18" i="1169"/>
  <c r="AM36" i="1169"/>
  <c r="AM17" i="861" s="1"/>
  <c r="AN8" i="1169"/>
  <c r="AP1" i="1169"/>
  <c r="AP7" i="1169"/>
  <c r="AQ2" i="1169"/>
  <c r="AP3" i="1169"/>
  <c r="AN21" i="1169"/>
  <c r="AN46" i="1169"/>
  <c r="AN31" i="1169"/>
  <c r="AM51" i="1169"/>
  <c r="AM22" i="861" s="1"/>
  <c r="AN35" i="1169"/>
  <c r="AN50" i="1169"/>
  <c r="AK54" i="1169"/>
  <c r="AL53" i="1169"/>
  <c r="DL51" i="1169"/>
  <c r="DL53" i="1169" s="1"/>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DB23" i="861"/>
  <c r="AH751" i="64"/>
  <c r="AH768" i="64" s="1"/>
  <c r="AH769" i="64" s="1"/>
  <c r="AJ763" i="64"/>
  <c r="AJ765" i="64"/>
  <c r="DH762" i="64"/>
  <c r="DH764" i="64"/>
  <c r="DH763" i="64"/>
  <c r="AJ762" i="64"/>
  <c r="AJ764" i="64"/>
  <c r="DH761" i="64"/>
  <c r="DH766" i="64" s="1"/>
  <c r="DH765" i="64"/>
  <c r="AI766" i="64"/>
  <c r="AJ761" i="64"/>
  <c r="DG751" i="64"/>
  <c r="DG768" i="64" s="1"/>
  <c r="DG769" i="64" s="1"/>
  <c r="AJ750" i="64"/>
  <c r="AJ746" i="64"/>
  <c r="DH747" i="64"/>
  <c r="AI751" i="64"/>
  <c r="DH749" i="64"/>
  <c r="AJ749" i="64"/>
  <c r="DH748" i="64"/>
  <c r="AJ748" i="64"/>
  <c r="AJ747" i="64"/>
  <c r="DH746" i="64"/>
  <c r="DH750" i="64"/>
  <c r="DH207" i="64"/>
  <c r="DH210" i="64" s="1"/>
  <c r="DH212" i="64" s="1"/>
  <c r="AJ210" i="64"/>
  <c r="AJ212" i="64" s="1"/>
  <c r="AJ698" i="64"/>
  <c r="DH919" i="64"/>
  <c r="AJ919" i="64"/>
  <c r="AI921" i="64"/>
  <c r="AH922" i="64"/>
  <c r="DG921" i="64"/>
  <c r="DF922" i="64"/>
  <c r="DH312" i="64" a="1"/>
  <c r="DH312" i="64" s="1"/>
  <c r="DH699" i="64" a="1"/>
  <c r="DH699" i="64" s="1"/>
  <c r="AJ699" i="64" a="1"/>
  <c r="AJ699" i="64" s="1"/>
  <c r="AJ299" i="64" a="1"/>
  <c r="AJ299" i="64" s="1"/>
  <c r="AJ312" i="64" a="1"/>
  <c r="AJ312" i="64" s="1"/>
  <c r="DH665" i="64" a="1"/>
  <c r="DH665" i="64" s="1"/>
  <c r="DH299" i="64" a="1"/>
  <c r="DH299" i="64" s="1"/>
  <c r="DF662" i="64"/>
  <c r="AH662" i="64"/>
  <c r="DG658" i="64"/>
  <c r="DG666" i="64" s="1"/>
  <c r="AI658" i="64"/>
  <c r="AI666" i="64" s="1"/>
  <c r="AJ661" i="64" a="1"/>
  <c r="AJ661" i="64" s="1"/>
  <c r="AJ665" i="64" a="1"/>
  <c r="AJ665" i="64" s="1"/>
  <c r="DH661" i="64" a="1"/>
  <c r="DH661" i="64" s="1"/>
  <c r="AJ657" i="64" a="1"/>
  <c r="AJ657" i="64" s="1"/>
  <c r="DH4" i="64"/>
  <c r="DH657" i="64" a="1"/>
  <c r="DH657" i="64" s="1"/>
  <c r="DI55" i="863" a="1"/>
  <c r="DI55" i="863" s="1"/>
  <c r="DI40" i="863"/>
  <c r="AJ4" i="864"/>
  <c r="AK259" i="64"/>
  <c r="AK7" i="64"/>
  <c r="AJ8" i="64" s="1"/>
  <c r="AD46" i="861"/>
  <c r="AD87" i="861" s="1"/>
  <c r="AJ4" i="64"/>
  <c r="CZ67"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2" i="861" s="1"/>
  <c r="DH1" i="863"/>
  <c r="DI39" i="863"/>
  <c r="DI3" i="863"/>
  <c r="DH57" i="863"/>
  <c r="AK3" i="64"/>
  <c r="AL2" i="64"/>
  <c r="AK1" i="64"/>
  <c r="DH281" i="64"/>
  <c r="DH263" i="64"/>
  <c r="DH1" i="64"/>
  <c r="DI8" i="64"/>
  <c r="DI277" i="64"/>
  <c r="DI3" i="64"/>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4" i="861" s="1"/>
  <c r="DH1" i="864"/>
  <c r="DH2" i="861"/>
  <c r="DH1" i="861" s="1"/>
  <c r="AJ70" i="863" a="1"/>
  <c r="AJ70" i="863" s="1"/>
  <c r="AJ68" i="863" a="1"/>
  <c r="AJ68" i="863" s="1"/>
  <c r="AJ66" i="863" a="1"/>
  <c r="AJ66" i="863" s="1"/>
  <c r="AJ4" i="863"/>
  <c r="DH24" i="864"/>
  <c r="DI4" i="861"/>
  <c r="DI5" i="861" s="1"/>
  <c r="DJ3" i="861"/>
  <c r="DI9" i="861"/>
  <c r="DI8" i="861"/>
  <c r="AI32" i="861"/>
  <c r="AK22" i="864"/>
  <c r="AK21" i="864"/>
  <c r="AK20" i="864"/>
  <c r="AK3" i="864"/>
  <c r="AK4" i="864" s="1"/>
  <c r="AL2" i="864"/>
  <c r="AL23" i="864" s="1"/>
  <c r="AK1" i="864"/>
  <c r="X1" i="860"/>
  <c r="X7" i="860"/>
  <c r="X3" i="860"/>
  <c r="X4" i="860" s="1"/>
  <c r="Y2" i="860"/>
  <c r="DB1" i="860"/>
  <c r="DC9" i="860"/>
  <c r="DC8" i="860"/>
  <c r="DC3" i="860"/>
  <c r="DD2" i="860"/>
  <c r="DB4" i="860"/>
  <c r="AD1712" i="64"/>
  <c r="AD1714" i="64" s="1"/>
  <c r="CW2200" i="64"/>
  <c r="CW2173" i="64"/>
  <c r="AC1757" i="64"/>
  <c r="AD1755" i="64"/>
  <c r="DD1755" i="64"/>
  <c r="DC1757" i="64"/>
  <c r="DA1734" i="64"/>
  <c r="AD1734" i="64"/>
  <c r="AD1736" i="64" s="1"/>
  <c r="CZ1736" i="64"/>
  <c r="AC1736" i="64"/>
  <c r="CZ1712" i="64"/>
  <c r="CX1853" i="64"/>
  <c r="CV1690" i="64"/>
  <c r="CV1692" i="64" s="1"/>
  <c r="E1605" i="64"/>
  <c r="E1604" i="64"/>
  <c r="E1229" i="64"/>
  <c r="B1229" i="64" s="1"/>
  <c r="AI922" i="64" a="1"/>
  <c r="DH921" i="64" a="1"/>
  <c r="AJ921" i="64" a="1"/>
  <c r="DG922" i="64" a="1"/>
  <c r="DG1034" i="64" a="1"/>
  <c r="CX2200" i="64" a="1"/>
  <c r="DH698" i="64" a="1"/>
  <c r="CX2173" i="64" a="1"/>
  <c r="AJ658" i="64" a="1"/>
  <c r="DH658" i="64" a="1"/>
  <c r="DG1034" i="64" l="1"/>
  <c r="DI111" i="64" a="1"/>
  <c r="DI111" i="64" s="1"/>
  <c r="DI1019" i="64" a="1"/>
  <c r="DI1019" i="64" s="1"/>
  <c r="AK111" i="64" a="1"/>
  <c r="AK111" i="64" s="1"/>
  <c r="AK1019" i="64" a="1"/>
  <c r="AK1019" i="64" s="1"/>
  <c r="DF1036" i="64"/>
  <c r="AO8" i="1169"/>
  <c r="AM53" i="1169"/>
  <c r="AO35" i="1169"/>
  <c r="AO50" i="1169"/>
  <c r="AO33" i="1169"/>
  <c r="AO48" i="1169"/>
  <c r="AO32" i="1169"/>
  <c r="AO47" i="1169"/>
  <c r="AN36" i="1169"/>
  <c r="AN17" i="861" s="1"/>
  <c r="AO34" i="1169"/>
  <c r="AO49" i="1169"/>
  <c r="AN51" i="1169"/>
  <c r="AN22" i="861" s="1"/>
  <c r="AO21" i="1169"/>
  <c r="AO31" i="1169"/>
  <c r="AO46" i="1169"/>
  <c r="AP16" i="1169"/>
  <c r="AP19" i="1169"/>
  <c r="AP27" i="1169"/>
  <c r="AP18" i="1169"/>
  <c r="AP25" i="1169"/>
  <c r="AP24" i="1169"/>
  <c r="AP26" i="1169"/>
  <c r="AP39" i="1169"/>
  <c r="AP41" i="1169"/>
  <c r="AP42" i="1169"/>
  <c r="AP28" i="1169"/>
  <c r="AP40" i="1169"/>
  <c r="AP43" i="1169"/>
  <c r="AP17" i="1169"/>
  <c r="AP4" i="1169"/>
  <c r="AP20" i="1169"/>
  <c r="AQ7" i="1169"/>
  <c r="AQ1" i="1169"/>
  <c r="AR2" i="1169"/>
  <c r="AQ3" i="1169"/>
  <c r="AL54" i="1169"/>
  <c r="DL54" i="1169"/>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943" i="64" a="1"/>
  <c r="DI943" i="64" s="1"/>
  <c r="DC23" i="861"/>
  <c r="AK943" i="64" a="1"/>
  <c r="AK943" i="64" s="1"/>
  <c r="AI768" i="64"/>
  <c r="AJ766" i="64"/>
  <c r="AK755" i="64" a="1"/>
  <c r="AK755" i="64" s="1"/>
  <c r="AK758" i="64" a="1"/>
  <c r="AK758" i="64" s="1"/>
  <c r="AK754" i="64" a="1"/>
  <c r="AK754" i="64" s="1"/>
  <c r="AK757" i="64" a="1"/>
  <c r="AK757" i="64" s="1"/>
  <c r="AK756" i="64" a="1"/>
  <c r="AK756" i="64" s="1"/>
  <c r="DI756" i="64" a="1"/>
  <c r="DI756" i="64" s="1"/>
  <c r="DI755" i="64" a="1"/>
  <c r="DI755" i="64" s="1"/>
  <c r="DI754" i="64" a="1"/>
  <c r="DI754" i="64" s="1"/>
  <c r="DI758" i="64" a="1"/>
  <c r="DI758" i="64" s="1"/>
  <c r="DI757" i="64" a="1"/>
  <c r="DI757" i="64" s="1"/>
  <c r="DH751" i="64"/>
  <c r="DH768" i="64" s="1"/>
  <c r="DH769" i="64" s="1"/>
  <c r="AJ751" i="64"/>
  <c r="DI723" i="64" a="1"/>
  <c r="DI723" i="64" s="1"/>
  <c r="DI731" i="64" s="1"/>
  <c r="DI724" i="64" a="1"/>
  <c r="DI724" i="64" s="1"/>
  <c r="DI732" i="64" s="1"/>
  <c r="DI740" i="64" a="1"/>
  <c r="DI740" i="64" s="1"/>
  <c r="DI725" i="64" a="1"/>
  <c r="DI725" i="64" s="1"/>
  <c r="DI733" i="64" s="1"/>
  <c r="DI726" i="64" a="1"/>
  <c r="DI726" i="64" s="1"/>
  <c r="DI734" i="64" s="1"/>
  <c r="DI739" i="64" a="1"/>
  <c r="DI739" i="64" s="1"/>
  <c r="DI727" i="64" a="1"/>
  <c r="DI727" i="64" s="1"/>
  <c r="DI735" i="64" s="1"/>
  <c r="DI741" i="64" a="1"/>
  <c r="DI741" i="64" s="1"/>
  <c r="DI742" i="64" a="1"/>
  <c r="DI742" i="64" s="1"/>
  <c r="DI743" i="64" a="1"/>
  <c r="DI743" i="64" s="1"/>
  <c r="AK743" i="64" a="1"/>
  <c r="AK743" i="64" s="1"/>
  <c r="AK739" i="64" a="1"/>
  <c r="AK739" i="64" s="1"/>
  <c r="AK723" i="64" a="1"/>
  <c r="AK723" i="64" s="1"/>
  <c r="AK731" i="64" s="1"/>
  <c r="AK740" i="64" a="1"/>
  <c r="AK740" i="64" s="1"/>
  <c r="AK724" i="64" a="1"/>
  <c r="AK724" i="64" s="1"/>
  <c r="AK732" i="64" s="1"/>
  <c r="AK725" i="64" a="1"/>
  <c r="AK725" i="64" s="1"/>
  <c r="AK733" i="64" s="1"/>
  <c r="AK726" i="64" a="1"/>
  <c r="AK726" i="64" s="1"/>
  <c r="AK734" i="64" s="1"/>
  <c r="AK727" i="64" a="1"/>
  <c r="AK727" i="64" s="1"/>
  <c r="AK735" i="64" s="1"/>
  <c r="AK741" i="64" a="1"/>
  <c r="AK741" i="64" s="1"/>
  <c r="AK742" i="64" a="1"/>
  <c r="AK742" i="64" s="1"/>
  <c r="AK208" i="64" a="1"/>
  <c r="AK208" i="64" s="1"/>
  <c r="AK207" i="64" s="1"/>
  <c r="AK209" i="64" a="1"/>
  <c r="AK209" i="64" s="1"/>
  <c r="DI209" i="64" a="1"/>
  <c r="DI209" i="64" s="1"/>
  <c r="DI208" i="64" a="1"/>
  <c r="DI208" i="64" s="1"/>
  <c r="DI207" i="64" s="1"/>
  <c r="AJ700" i="64"/>
  <c r="DG922" i="64"/>
  <c r="AI922" i="64"/>
  <c r="AJ921" i="64"/>
  <c r="DH921" i="64"/>
  <c r="DI331" i="64" a="1"/>
  <c r="DI331" i="64" s="1"/>
  <c r="DI918" i="64" a="1"/>
  <c r="DI918" i="64" s="1"/>
  <c r="AK331" i="64" a="1"/>
  <c r="AK331" i="64" s="1"/>
  <c r="AK918" i="64" a="1"/>
  <c r="AK918" i="64" s="1"/>
  <c r="DH698" i="64"/>
  <c r="DH700" i="64" s="1"/>
  <c r="DI312" i="64" a="1"/>
  <c r="DI312" i="64" s="1"/>
  <c r="DI699" i="64" a="1"/>
  <c r="DI699" i="64" s="1"/>
  <c r="AK312" i="64" a="1"/>
  <c r="AK312" i="64" s="1"/>
  <c r="AK699" i="64" a="1"/>
  <c r="AK699" i="64" s="1"/>
  <c r="DI665" i="64" a="1"/>
  <c r="DI665" i="64" s="1"/>
  <c r="DI299" i="64" a="1"/>
  <c r="DI299" i="64" s="1"/>
  <c r="AK665" i="64" a="1"/>
  <c r="AK665" i="64" s="1"/>
  <c r="AK299" i="64" a="1"/>
  <c r="AK299" i="64" s="1"/>
  <c r="AI662" i="64"/>
  <c r="DG662" i="64"/>
  <c r="DH658" i="64"/>
  <c r="DH666" i="64" s="1"/>
  <c r="AJ658" i="64"/>
  <c r="AJ666" i="64" s="1"/>
  <c r="DI661" i="64" a="1"/>
  <c r="DI661" i="64" s="1"/>
  <c r="AK661" i="64" a="1"/>
  <c r="AK661" i="64" s="1"/>
  <c r="DI4" i="64"/>
  <c r="DI657" i="64" a="1"/>
  <c r="DI657" i="64" s="1"/>
  <c r="AK4" i="64"/>
  <c r="AK657" i="64" a="1"/>
  <c r="AK657" i="64" s="1"/>
  <c r="DJ55" i="863" a="1"/>
  <c r="DJ55" i="863" s="1"/>
  <c r="DJ40" i="863"/>
  <c r="W43" i="861"/>
  <c r="W95" i="861"/>
  <c r="AL259" i="64"/>
  <c r="AL7" i="64"/>
  <c r="AK8" i="64" s="1"/>
  <c r="AE46" i="861"/>
  <c r="AE87" i="861" s="1"/>
  <c r="DA67" i="861"/>
  <c r="DJ3" i="863"/>
  <c r="DJ39" i="863"/>
  <c r="DJ8" i="863"/>
  <c r="DJ54" i="863" a="1"/>
  <c r="DJ54" i="863" s="1"/>
  <c r="DJ7" i="863"/>
  <c r="DJ56" i="863" a="1"/>
  <c r="DJ56" i="863" s="1"/>
  <c r="DJ38" i="863"/>
  <c r="DJ52" i="863" a="1"/>
  <c r="DJ52" i="863" s="1"/>
  <c r="DJ53" i="863" a="1"/>
  <c r="DJ53" i="863" s="1"/>
  <c r="DJ41" i="863"/>
  <c r="DI43" i="863"/>
  <c r="DI42" i="863"/>
  <c r="DI21" i="863" s="1"/>
  <c r="DI32" i="861" s="1"/>
  <c r="DI1" i="863"/>
  <c r="DI57" i="863"/>
  <c r="DK2" i="863"/>
  <c r="DI70" i="863" a="1"/>
  <c r="DI70" i="863" s="1"/>
  <c r="DI68" i="863" a="1"/>
  <c r="DI68" i="863" s="1"/>
  <c r="DI4" i="863"/>
  <c r="DI66" i="863" a="1"/>
  <c r="DI66" i="863" s="1"/>
  <c r="AL1" i="64"/>
  <c r="AL3" i="64"/>
  <c r="AM2" i="64"/>
  <c r="DI1" i="64"/>
  <c r="DI263" i="64"/>
  <c r="DJ8" i="64"/>
  <c r="DJ277" i="64"/>
  <c r="DJ3" i="64"/>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2" i="861"/>
  <c r="AL56" i="863" a="1"/>
  <c r="AL56" i="863" s="1"/>
  <c r="AL55" i="863" a="1"/>
  <c r="AL55" i="863" s="1"/>
  <c r="AL54" i="863" a="1"/>
  <c r="AL54" i="863" s="1"/>
  <c r="AL38" i="863"/>
  <c r="AL52" i="863" a="1"/>
  <c r="AL52" i="863" s="1"/>
  <c r="AL53" i="863" a="1"/>
  <c r="AL53" i="863" s="1"/>
  <c r="AL39" i="863"/>
  <c r="AL3" i="863"/>
  <c r="AL1" i="863"/>
  <c r="AL41" i="863"/>
  <c r="AM2" i="863"/>
  <c r="AM40" i="863" s="1"/>
  <c r="AK24" i="864"/>
  <c r="AK94"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712" i="64"/>
  <c r="AE1714" i="64" s="1"/>
  <c r="CX2200" i="64"/>
  <c r="CX2173" i="64"/>
  <c r="AE1755" i="64"/>
  <c r="AD1757" i="64"/>
  <c r="DB1734" i="64"/>
  <c r="DA1736" i="64"/>
  <c r="DE1755" i="64"/>
  <c r="AE1734" i="64"/>
  <c r="DD1757" i="64"/>
  <c r="DA1712" i="64"/>
  <c r="CZ1714" i="64"/>
  <c r="CY1853" i="64"/>
  <c r="CW1690" i="64"/>
  <c r="CW1692" i="64" s="1"/>
  <c r="E1236" i="64"/>
  <c r="E577" i="64"/>
  <c r="E1135" i="64"/>
  <c r="B1135" i="64" s="1"/>
  <c r="E1159" i="64"/>
  <c r="B1159" i="64" s="1"/>
  <c r="E1164" i="64"/>
  <c r="E1142" i="64"/>
  <c r="E1111" i="64"/>
  <c r="B1111" i="64" s="1"/>
  <c r="E1118" i="64"/>
  <c r="E990" i="64"/>
  <c r="G1112" i="64"/>
  <c r="E599" i="64"/>
  <c r="E1616" i="64"/>
  <c r="E1592" i="64"/>
  <c r="E894" i="64"/>
  <c r="AK1034" i="64" a="1"/>
  <c r="DH1034" i="64" a="1"/>
  <c r="AK698" i="64" a="1"/>
  <c r="DH922" i="64" a="1"/>
  <c r="CY2200" i="64" a="1"/>
  <c r="AK658" i="64" a="1"/>
  <c r="DI944" i="64"/>
  <c r="DI658" i="64" a="1"/>
  <c r="AJ922" i="64" a="1"/>
  <c r="DI698" i="64" a="1"/>
  <c r="CY2173" i="64" a="1"/>
  <c r="DI919" i="64" a="1"/>
  <c r="AK944" i="64"/>
  <c r="AK919" i="64" a="1"/>
  <c r="AK141" i="64" l="1"/>
  <c r="DI141" i="64"/>
  <c r="DI126" i="64"/>
  <c r="AK126" i="64"/>
  <c r="AK1034" i="64"/>
  <c r="AK1036" i="64" s="1"/>
  <c r="DH1034" i="64"/>
  <c r="DJ111" i="64" a="1"/>
  <c r="DJ111" i="64" s="1"/>
  <c r="DJ1019" i="64" a="1"/>
  <c r="DJ1019" i="64" s="1"/>
  <c r="AL111" i="64" a="1"/>
  <c r="AL111" i="64" s="1"/>
  <c r="AL1019" i="64" a="1"/>
  <c r="AL1019" i="64" s="1"/>
  <c r="DG1036" i="64"/>
  <c r="AN53" i="1169"/>
  <c r="AQ25" i="1169"/>
  <c r="AQ40" i="1169"/>
  <c r="AQ43" i="1169"/>
  <c r="AQ4" i="1169"/>
  <c r="AQ28" i="1169"/>
  <c r="AQ20" i="1169"/>
  <c r="AQ16" i="1169"/>
  <c r="AQ19" i="1169"/>
  <c r="AQ17" i="1169"/>
  <c r="AQ24" i="1169"/>
  <c r="AQ18" i="1169"/>
  <c r="AQ26" i="1169"/>
  <c r="AQ27" i="1169"/>
  <c r="AQ39" i="1169"/>
  <c r="AQ41" i="1169"/>
  <c r="AQ42" i="1169"/>
  <c r="AR1" i="1169"/>
  <c r="AR3" i="1169"/>
  <c r="AR7" i="1169"/>
  <c r="AS2" i="1169"/>
  <c r="AP33" i="1169"/>
  <c r="AP48" i="1169"/>
  <c r="AP8" i="1169"/>
  <c r="AP34" i="1169"/>
  <c r="AP49" i="1169"/>
  <c r="AP21" i="1169"/>
  <c r="AP31" i="1169"/>
  <c r="AP46" i="1169"/>
  <c r="AP35" i="1169"/>
  <c r="AP50" i="1169"/>
  <c r="AO51" i="1169"/>
  <c r="AO22" i="861" s="1"/>
  <c r="AP32" i="1169"/>
  <c r="AP47" i="1169"/>
  <c r="AO36" i="1169"/>
  <c r="AO17" i="861" s="1"/>
  <c r="AM54" i="1169"/>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26"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943" i="64" a="1"/>
  <c r="DJ943" i="64" s="1"/>
  <c r="AL943" i="64" a="1"/>
  <c r="AL943" i="64" s="1"/>
  <c r="DD23" i="861"/>
  <c r="AI769" i="64"/>
  <c r="AJ768" i="64"/>
  <c r="AJ769" i="64" s="1"/>
  <c r="AK765" i="64"/>
  <c r="AK762" i="64"/>
  <c r="AK761" i="64"/>
  <c r="AK763" i="64"/>
  <c r="DJ756" i="64" a="1"/>
  <c r="DJ756" i="64" s="1"/>
  <c r="DJ755" i="64" a="1"/>
  <c r="DJ755" i="64" s="1"/>
  <c r="DJ754" i="64" a="1"/>
  <c r="DJ754" i="64" s="1"/>
  <c r="DJ758" i="64" a="1"/>
  <c r="DJ758" i="64" s="1"/>
  <c r="DJ757" i="64" a="1"/>
  <c r="DJ757" i="64" s="1"/>
  <c r="AL755" i="64" a="1"/>
  <c r="AL755" i="64" s="1"/>
  <c r="AL758" i="64" a="1"/>
  <c r="AL758" i="64" s="1"/>
  <c r="AL754" i="64" a="1"/>
  <c r="AL754" i="64" s="1"/>
  <c r="AL757" i="64" a="1"/>
  <c r="AL757" i="64" s="1"/>
  <c r="AL756" i="64" a="1"/>
  <c r="AL756" i="64" s="1"/>
  <c r="DI765" i="64"/>
  <c r="DI764" i="64"/>
  <c r="DI763" i="64"/>
  <c r="DI762" i="64"/>
  <c r="AK764" i="64"/>
  <c r="DI761" i="64"/>
  <c r="DI766" i="64" s="1"/>
  <c r="AK746" i="64"/>
  <c r="AK747" i="64"/>
  <c r="DI750" i="64"/>
  <c r="AK748" i="64"/>
  <c r="DI749" i="64"/>
  <c r="DI748" i="64"/>
  <c r="DJ743" i="64" a="1"/>
  <c r="DJ743" i="64" s="1"/>
  <c r="DJ723" i="64" a="1"/>
  <c r="DJ723" i="64" s="1"/>
  <c r="DJ731" i="64" s="1"/>
  <c r="DJ724" i="64" a="1"/>
  <c r="DJ724" i="64" s="1"/>
  <c r="DJ732" i="64" s="1"/>
  <c r="DJ740" i="64" a="1"/>
  <c r="DJ740" i="64" s="1"/>
  <c r="DJ739" i="64" a="1"/>
  <c r="DJ739" i="64" s="1"/>
  <c r="DJ725" i="64" a="1"/>
  <c r="DJ725" i="64" s="1"/>
  <c r="DJ733" i="64" s="1"/>
  <c r="DJ726" i="64" a="1"/>
  <c r="DJ726" i="64" s="1"/>
  <c r="DJ734" i="64" s="1"/>
  <c r="DJ727" i="64" a="1"/>
  <c r="DJ727" i="64" s="1"/>
  <c r="DJ735" i="64" s="1"/>
  <c r="DJ741" i="64" a="1"/>
  <c r="DJ741" i="64" s="1"/>
  <c r="DJ742" i="64" a="1"/>
  <c r="DJ742" i="64" s="1"/>
  <c r="AK750" i="64"/>
  <c r="DI747" i="64"/>
  <c r="AL739" i="64" a="1"/>
  <c r="AL739" i="64" s="1"/>
  <c r="AL743" i="64" a="1"/>
  <c r="AL743" i="64" s="1"/>
  <c r="AL723" i="64" a="1"/>
  <c r="AL723" i="64" s="1"/>
  <c r="AL731" i="64" s="1"/>
  <c r="AL740" i="64" a="1"/>
  <c r="AL740" i="64" s="1"/>
  <c r="AL724" i="64" a="1"/>
  <c r="AL724" i="64" s="1"/>
  <c r="AL732" i="64" s="1"/>
  <c r="AL725" i="64" a="1"/>
  <c r="AL725" i="64" s="1"/>
  <c r="AL733" i="64" s="1"/>
  <c r="AL726" i="64" a="1"/>
  <c r="AL726" i="64" s="1"/>
  <c r="AL734" i="64" s="1"/>
  <c r="AL727" i="64" a="1"/>
  <c r="AL727" i="64" s="1"/>
  <c r="AL735" i="64" s="1"/>
  <c r="AL741" i="64" a="1"/>
  <c r="AL741" i="64" s="1"/>
  <c r="AL742" i="64" a="1"/>
  <c r="AL742" i="64" s="1"/>
  <c r="AK749" i="64"/>
  <c r="DI746" i="64"/>
  <c r="AL208" i="64" a="1"/>
  <c r="AL208" i="64" s="1"/>
  <c r="AL207" i="64" s="1"/>
  <c r="AL209" i="64" a="1"/>
  <c r="AL209" i="64" s="1"/>
  <c r="DJ209" i="64" a="1"/>
  <c r="DJ209" i="64" s="1"/>
  <c r="DJ208" i="64" a="1"/>
  <c r="DJ208" i="64" s="1"/>
  <c r="DJ207" i="64" s="1"/>
  <c r="DI210" i="64"/>
  <c r="DI212" i="64" s="1"/>
  <c r="AK210" i="64"/>
  <c r="AK212" i="64" s="1"/>
  <c r="AK698" i="64"/>
  <c r="AK700" i="64" s="1"/>
  <c r="AK919" i="64"/>
  <c r="DI919" i="64"/>
  <c r="DH922" i="64"/>
  <c r="AJ922" i="64"/>
  <c r="AL331" i="64" a="1"/>
  <c r="AL331" i="64" s="1"/>
  <c r="AL918" i="64" a="1"/>
  <c r="AL918" i="64" s="1"/>
  <c r="DJ331" i="64" a="1"/>
  <c r="DJ331" i="64" s="1"/>
  <c r="DJ918" i="64" a="1"/>
  <c r="DJ918" i="64" s="1"/>
  <c r="DI698" i="64"/>
  <c r="DI700" i="64" s="1"/>
  <c r="AL312" i="64" a="1"/>
  <c r="AL312" i="64" s="1"/>
  <c r="AL699" i="64" a="1"/>
  <c r="AL699" i="64" s="1"/>
  <c r="DJ312" i="64" a="1"/>
  <c r="DJ312" i="64" s="1"/>
  <c r="DJ699" i="64" a="1"/>
  <c r="DJ699" i="64" s="1"/>
  <c r="DJ665" i="64" a="1"/>
  <c r="DJ665" i="64" s="1"/>
  <c r="DJ299" i="64" a="1"/>
  <c r="DJ299" i="64" s="1"/>
  <c r="AL665" i="64" a="1"/>
  <c r="AL665" i="64" s="1"/>
  <c r="AL299" i="64" a="1"/>
  <c r="AL299" i="64" s="1"/>
  <c r="AJ662" i="64"/>
  <c r="DH662" i="64"/>
  <c r="DI658" i="64"/>
  <c r="DI666" i="64" s="1"/>
  <c r="AK658" i="64"/>
  <c r="AK666" i="64" s="1"/>
  <c r="AL661" i="64" a="1"/>
  <c r="AL661" i="64" s="1"/>
  <c r="DJ661" i="64" a="1"/>
  <c r="DJ661" i="64" s="1"/>
  <c r="AL4" i="64"/>
  <c r="AL657" i="64" a="1"/>
  <c r="AL657" i="64" s="1"/>
  <c r="DJ4" i="64"/>
  <c r="DJ657" i="64" a="1"/>
  <c r="DJ657" i="64" s="1"/>
  <c r="DK39" i="863"/>
  <c r="DK40" i="863"/>
  <c r="AL4" i="864"/>
  <c r="AM259" i="64"/>
  <c r="AM7" i="64"/>
  <c r="AL8" i="64" s="1"/>
  <c r="AF46" i="861"/>
  <c r="AF87" i="861" s="1"/>
  <c r="DB67" i="861"/>
  <c r="DJ1" i="863"/>
  <c r="DJ42" i="863"/>
  <c r="DJ21" i="863" s="1"/>
  <c r="DJ32"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712" i="64"/>
  <c r="AF1714" i="64" s="1"/>
  <c r="DJ263" i="64"/>
  <c r="DJ281" i="64"/>
  <c r="DK8" i="64"/>
  <c r="DK277" i="64"/>
  <c r="DK259" i="64"/>
  <c r="DK3" i="64"/>
  <c r="DK7" i="64"/>
  <c r="DL2" i="64"/>
  <c r="DK278" i="64"/>
  <c r="DK260" i="64"/>
  <c r="DK279" i="64"/>
  <c r="DK261" i="64"/>
  <c r="DK262" i="64"/>
  <c r="DK280"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2" i="861"/>
  <c r="AL24" i="864"/>
  <c r="AL94"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200" i="64"/>
  <c r="CY2173" i="64"/>
  <c r="AE1757" i="64"/>
  <c r="AF1755" i="64"/>
  <c r="DF1755" i="64"/>
  <c r="DF1757" i="64" s="1"/>
  <c r="AF1734" i="64"/>
  <c r="DC1734" i="64"/>
  <c r="DC1736" i="64" s="1"/>
  <c r="DE1757" i="64"/>
  <c r="AE1736" i="64"/>
  <c r="DB1736" i="64"/>
  <c r="DB1712" i="64"/>
  <c r="DA1714" i="64"/>
  <c r="CZ1853" i="64"/>
  <c r="CX1690" i="64"/>
  <c r="CX1692" i="64" s="1"/>
  <c r="G574" i="64"/>
  <c r="G572" i="64"/>
  <c r="E1144" i="64"/>
  <c r="E1143" i="64"/>
  <c r="E1141"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520" i="64"/>
  <c r="E194" i="64"/>
  <c r="E193" i="64"/>
  <c r="B193" i="64" s="1"/>
  <c r="E181" i="64"/>
  <c r="E180" i="64"/>
  <c r="E178" i="64"/>
  <c r="E246" i="64"/>
  <c r="E898" i="64"/>
  <c r="E989" i="64"/>
  <c r="E876" i="64"/>
  <c r="E598" i="64"/>
  <c r="E600" i="64"/>
  <c r="E870" i="64"/>
  <c r="B870" i="64" s="1"/>
  <c r="E1484" i="64"/>
  <c r="G1484" i="64"/>
  <c r="DJ944" i="64"/>
  <c r="AL944" i="64"/>
  <c r="DJ919" i="64" a="1"/>
  <c r="DI921" i="64" a="1"/>
  <c r="DJ698" i="64" a="1"/>
  <c r="DJ658" i="64" a="1"/>
  <c r="CZ2200" i="64" a="1"/>
  <c r="AK921" i="64" a="1"/>
  <c r="AL658" i="64" a="1"/>
  <c r="DI1034" i="64" a="1"/>
  <c r="AL698" i="64" a="1"/>
  <c r="CZ2173" i="64" a="1"/>
  <c r="AL919" i="64" a="1"/>
  <c r="AL1034" i="64" a="1"/>
  <c r="AL141" i="64" l="1"/>
  <c r="AL1034" i="64"/>
  <c r="AL1036" i="64" s="1"/>
  <c r="DI1034" i="64"/>
  <c r="DJ141" i="64"/>
  <c r="DK111" i="64" a="1"/>
  <c r="DK111" i="64" s="1"/>
  <c r="DK1019" i="64" a="1"/>
  <c r="DK1019" i="64" s="1"/>
  <c r="AM111" i="64" a="1"/>
  <c r="AM111" i="64" s="1"/>
  <c r="AM1019" i="64" a="1"/>
  <c r="AM1019" i="64" s="1"/>
  <c r="DJ126" i="64"/>
  <c r="DH1036" i="64"/>
  <c r="AQ8" i="1169"/>
  <c r="AO53" i="1169"/>
  <c r="AQ33" i="1169"/>
  <c r="AQ48" i="1169"/>
  <c r="AQ32" i="1169"/>
  <c r="AQ47" i="1169"/>
  <c r="AQ49" i="1169"/>
  <c r="AQ34" i="1169"/>
  <c r="AQ21" i="1169"/>
  <c r="AQ31" i="1169"/>
  <c r="AQ46" i="1169"/>
  <c r="AQ35" i="1169"/>
  <c r="AQ50" i="1169"/>
  <c r="AS1" i="1169"/>
  <c r="AS3" i="1169"/>
  <c r="AT2" i="1169"/>
  <c r="AS7" i="1169"/>
  <c r="AR16" i="1169"/>
  <c r="AR17" i="1169"/>
  <c r="AR28" i="1169"/>
  <c r="AR19" i="1169"/>
  <c r="AR18" i="1169"/>
  <c r="AR25" i="1169"/>
  <c r="AR24" i="1169"/>
  <c r="AR26" i="1169"/>
  <c r="AR27" i="1169"/>
  <c r="AR39" i="1169"/>
  <c r="AR41" i="1169"/>
  <c r="AR42" i="1169"/>
  <c r="AR40" i="1169"/>
  <c r="AR43" i="1169"/>
  <c r="AR20" i="1169"/>
  <c r="AR4" i="1169"/>
  <c r="AP51" i="1169"/>
  <c r="AP22" i="861" s="1"/>
  <c r="AP36" i="1169"/>
  <c r="AP17" i="861" s="1"/>
  <c r="AN54" i="1169"/>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943" i="64" a="1"/>
  <c r="AM943" i="64" s="1"/>
  <c r="DK943" i="64" a="1"/>
  <c r="DK943" i="64" s="1"/>
  <c r="DE23" i="861"/>
  <c r="AL761" i="64"/>
  <c r="DJ763" i="64"/>
  <c r="AL764" i="64"/>
  <c r="DJ761" i="64"/>
  <c r="DJ766" i="64" s="1"/>
  <c r="AK766" i="64"/>
  <c r="AL763" i="64"/>
  <c r="AL762" i="64"/>
  <c r="DJ764" i="64"/>
  <c r="AL765" i="64"/>
  <c r="DJ762" i="64"/>
  <c r="AM755" i="64" a="1"/>
  <c r="AM755" i="64" s="1"/>
  <c r="AM758" i="64" a="1"/>
  <c r="AM758" i="64" s="1"/>
  <c r="AM754" i="64" a="1"/>
  <c r="AM754" i="64" s="1"/>
  <c r="AM757" i="64" a="1"/>
  <c r="AM757" i="64" s="1"/>
  <c r="AM756" i="64" a="1"/>
  <c r="AM756" i="64" s="1"/>
  <c r="DJ765" i="64"/>
  <c r="DK756" i="64" a="1"/>
  <c r="DK756" i="64" s="1"/>
  <c r="DK755" i="64" a="1"/>
  <c r="DK755" i="64" s="1"/>
  <c r="DK754" i="64" a="1"/>
  <c r="DK754" i="64" s="1"/>
  <c r="DK758" i="64" a="1"/>
  <c r="DK758" i="64" s="1"/>
  <c r="DK757" i="64" a="1"/>
  <c r="DK757" i="64" s="1"/>
  <c r="DI751" i="64"/>
  <c r="DI768" i="64" s="1"/>
  <c r="DI769" i="64" s="1"/>
  <c r="DJ750" i="64"/>
  <c r="AL750" i="64"/>
  <c r="DJ749" i="64"/>
  <c r="DJ747" i="64"/>
  <c r="AL748" i="64"/>
  <c r="DJ746" i="64"/>
  <c r="AL747" i="64"/>
  <c r="AL746" i="64"/>
  <c r="AK751" i="64"/>
  <c r="DK743" i="64" a="1"/>
  <c r="DK743" i="64" s="1"/>
  <c r="DK739" i="64" a="1"/>
  <c r="DK739" i="64" s="1"/>
  <c r="DK723" i="64" a="1"/>
  <c r="DK723" i="64" s="1"/>
  <c r="DK731" i="64" s="1"/>
  <c r="DK724" i="64" a="1"/>
  <c r="DK724" i="64" s="1"/>
  <c r="DK732" i="64" s="1"/>
  <c r="DK725" i="64" a="1"/>
  <c r="DK725" i="64" s="1"/>
  <c r="DK733" i="64" s="1"/>
  <c r="DK740" i="64" a="1"/>
  <c r="DK740" i="64" s="1"/>
  <c r="DK726" i="64" a="1"/>
  <c r="DK726" i="64" s="1"/>
  <c r="DK734" i="64" s="1"/>
  <c r="DK727" i="64" a="1"/>
  <c r="DK727" i="64" s="1"/>
  <c r="DK735" i="64" s="1"/>
  <c r="DK741" i="64" a="1"/>
  <c r="DK741" i="64" s="1"/>
  <c r="DK742" i="64" a="1"/>
  <c r="DK742" i="64" s="1"/>
  <c r="DJ748" i="64"/>
  <c r="AL749" i="64"/>
  <c r="AM739" i="64" a="1"/>
  <c r="AM739" i="64" s="1"/>
  <c r="AM743" i="64" a="1"/>
  <c r="AM743" i="64" s="1"/>
  <c r="AM723" i="64" a="1"/>
  <c r="AM723" i="64" s="1"/>
  <c r="AM731" i="64" s="1"/>
  <c r="AM740" i="64" a="1"/>
  <c r="AM740" i="64" s="1"/>
  <c r="AM724" i="64" a="1"/>
  <c r="AM724" i="64" s="1"/>
  <c r="AM732" i="64" s="1"/>
  <c r="AM725" i="64" a="1"/>
  <c r="AM725" i="64" s="1"/>
  <c r="AM733" i="64" s="1"/>
  <c r="AM726" i="64" a="1"/>
  <c r="AM726" i="64" s="1"/>
  <c r="AM734" i="64" s="1"/>
  <c r="AM727" i="64" a="1"/>
  <c r="AM727" i="64" s="1"/>
  <c r="AM735" i="64" s="1"/>
  <c r="AM741" i="64" a="1"/>
  <c r="AM741" i="64" s="1"/>
  <c r="AM742" i="64" a="1"/>
  <c r="AM742" i="64" s="1"/>
  <c r="DJ210" i="64"/>
  <c r="DJ212" i="64" s="1"/>
  <c r="AM208" i="64" a="1"/>
  <c r="AM208" i="64" s="1"/>
  <c r="AM207" i="64" s="1"/>
  <c r="AM209" i="64" a="1"/>
  <c r="AM209" i="64" s="1"/>
  <c r="AL210" i="64"/>
  <c r="AL212" i="64" s="1"/>
  <c r="DK209" i="64" a="1"/>
  <c r="DK209" i="64" s="1"/>
  <c r="DK208" i="64" a="1"/>
  <c r="DK208" i="64" s="1"/>
  <c r="DK207" i="64" s="1"/>
  <c r="DJ919" i="64"/>
  <c r="AL919" i="64"/>
  <c r="AL698" i="64"/>
  <c r="AL700" i="64" s="1"/>
  <c r="DI921" i="64"/>
  <c r="AK921" i="64"/>
  <c r="DK331" i="64" a="1"/>
  <c r="DK331" i="64" s="1"/>
  <c r="DK918" i="64" a="1"/>
  <c r="DK918" i="64" s="1"/>
  <c r="AM331" i="64" a="1"/>
  <c r="AM331" i="64" s="1"/>
  <c r="AM918" i="64" a="1"/>
  <c r="AM918" i="64" s="1"/>
  <c r="DJ698" i="64"/>
  <c r="DJ700" i="64" s="1"/>
  <c r="AM699" i="64" a="1"/>
  <c r="AM699" i="64" s="1"/>
  <c r="DK312" i="64" a="1"/>
  <c r="DK312" i="64" s="1"/>
  <c r="DK699" i="64" a="1"/>
  <c r="DK699" i="64" s="1"/>
  <c r="AM299" i="64" a="1"/>
  <c r="AM299" i="64" s="1"/>
  <c r="AM312" i="64" a="1"/>
  <c r="AM312" i="64" s="1"/>
  <c r="DK665" i="64" a="1"/>
  <c r="DK665" i="64" s="1"/>
  <c r="DK299" i="64" a="1"/>
  <c r="DK299" i="64" s="1"/>
  <c r="AK662" i="64"/>
  <c r="DI662" i="64"/>
  <c r="AL658" i="64"/>
  <c r="AL666" i="64" s="1"/>
  <c r="DJ658" i="64"/>
  <c r="DJ666" i="64" s="1"/>
  <c r="AM661" i="64" a="1"/>
  <c r="AM661" i="64" s="1"/>
  <c r="AM665" i="64" a="1"/>
  <c r="AM665" i="64" s="1"/>
  <c r="DK661" i="64" a="1"/>
  <c r="DK661" i="64" s="1"/>
  <c r="AM657" i="64" a="1"/>
  <c r="AM657" i="64" s="1"/>
  <c r="DK4" i="64"/>
  <c r="DK657" i="64" a="1"/>
  <c r="DK657" i="64" s="1"/>
  <c r="DL52" i="863" a="1"/>
  <c r="DL52" i="863" s="1"/>
  <c r="DL40" i="863"/>
  <c r="W70" i="861"/>
  <c r="AN259" i="64"/>
  <c r="AN7" i="64"/>
  <c r="AM4" i="64"/>
  <c r="AG46" i="861"/>
  <c r="AG87" i="861" s="1"/>
  <c r="DC67"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2" i="861" s="1"/>
  <c r="DK4" i="863"/>
  <c r="DK43" i="863"/>
  <c r="AN3" i="64"/>
  <c r="AN1" i="64"/>
  <c r="AO2" i="64"/>
  <c r="AG1712" i="64"/>
  <c r="AG1714" i="64" s="1"/>
  <c r="DK24" i="864"/>
  <c r="DK1" i="64"/>
  <c r="DK281" i="64"/>
  <c r="DK263" i="64"/>
  <c r="DL8" i="64"/>
  <c r="DL277" i="64"/>
  <c r="DL3" i="64"/>
  <c r="DL1019" i="64" s="1" a="1"/>
  <c r="DL1019" i="64" s="1"/>
  <c r="DL278" i="64"/>
  <c r="DL259" i="64"/>
  <c r="DL7" i="64"/>
  <c r="DL260" i="64"/>
  <c r="DL279" i="64"/>
  <c r="DL261" i="64"/>
  <c r="DL280" i="64"/>
  <c r="DL262"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4" i="861" s="1"/>
  <c r="AN56" i="863" a="1"/>
  <c r="AN56" i="863" s="1"/>
  <c r="AN52" i="863" a="1"/>
  <c r="AN52" i="863" s="1"/>
  <c r="AN39" i="863"/>
  <c r="AN53" i="863" a="1"/>
  <c r="AN53" i="863" s="1"/>
  <c r="AN41" i="863"/>
  <c r="AN55" i="863" a="1"/>
  <c r="AN55" i="863" s="1"/>
  <c r="AN54" i="863" a="1"/>
  <c r="AN54" i="863" s="1"/>
  <c r="AN38" i="863"/>
  <c r="AN3" i="863"/>
  <c r="AN1" i="863"/>
  <c r="AO2" i="863"/>
  <c r="AO40" i="863" s="1"/>
  <c r="AL32" i="861"/>
  <c r="AA1" i="860"/>
  <c r="AA7" i="860"/>
  <c r="AA3" i="860"/>
  <c r="AA4" i="860" s="1"/>
  <c r="AB2" i="860"/>
  <c r="DE1" i="860"/>
  <c r="DF9" i="860"/>
  <c r="DF8" i="860"/>
  <c r="DF3" i="860"/>
  <c r="DG2" i="860"/>
  <c r="DE4" i="860"/>
  <c r="CZ2200" i="64"/>
  <c r="CZ2173" i="64"/>
  <c r="AF1757" i="64"/>
  <c r="AG1755" i="64"/>
  <c r="DD1734" i="64"/>
  <c r="DD1736" i="64" s="1"/>
  <c r="AG1734" i="64"/>
  <c r="AG1736" i="64" s="1"/>
  <c r="AF1736" i="64"/>
  <c r="DG1755" i="64"/>
  <c r="DC1712" i="64"/>
  <c r="DC1714" i="64" s="1"/>
  <c r="DB1714" i="64"/>
  <c r="DA1853" i="64"/>
  <c r="CY1690" i="64"/>
  <c r="CY1692" i="64" s="1"/>
  <c r="E1488" i="64"/>
  <c r="E1827" i="64"/>
  <c r="E1694" i="64"/>
  <c r="E1465" i="64"/>
  <c r="E1491" i="64"/>
  <c r="E1490" i="64"/>
  <c r="E1697" i="64"/>
  <c r="E1696" i="64"/>
  <c r="E1421" i="64"/>
  <c r="E2424" i="64"/>
  <c r="E2427" i="64"/>
  <c r="E2426" i="64"/>
  <c r="E1859" i="64"/>
  <c r="E1468" i="64"/>
  <c r="E1467" i="64"/>
  <c r="E1424" i="64"/>
  <c r="E1423" i="64"/>
  <c r="E1862" i="64"/>
  <c r="E1861" i="64"/>
  <c r="E1927" i="64"/>
  <c r="E1830" i="64"/>
  <c r="E1829" i="64"/>
  <c r="E1798" i="64"/>
  <c r="E1797" i="64"/>
  <c r="E1795" i="64"/>
  <c r="E1306" i="64"/>
  <c r="E1380" i="64"/>
  <c r="E1379" i="64"/>
  <c r="E1377" i="64"/>
  <c r="E1344" i="64"/>
  <c r="E1343" i="64"/>
  <c r="E1341" i="64"/>
  <c r="E1309" i="64"/>
  <c r="E1308" i="64"/>
  <c r="E1274" i="64"/>
  <c r="E1273" i="64"/>
  <c r="E1271" i="64"/>
  <c r="E1896" i="64"/>
  <c r="E1895" i="64"/>
  <c r="E1893" i="64"/>
  <c r="E1235" i="64"/>
  <c r="E1930" i="64"/>
  <c r="E1929" i="64"/>
  <c r="CI594" i="64"/>
  <c r="CA594" i="64"/>
  <c r="BS594" i="64"/>
  <c r="BK594" i="64"/>
  <c r="BC594" i="64"/>
  <c r="AU594" i="64"/>
  <c r="AM594" i="64"/>
  <c r="AE594" i="64"/>
  <c r="W594" i="64"/>
  <c r="E1238" i="64"/>
  <c r="E1237" i="64"/>
  <c r="E579" i="64"/>
  <c r="E578" i="64"/>
  <c r="E576" i="64"/>
  <c r="CJ594" i="64"/>
  <c r="CB594" i="64"/>
  <c r="BT594" i="64"/>
  <c r="BL594" i="64"/>
  <c r="BD594" i="64"/>
  <c r="AV594" i="64"/>
  <c r="AN594" i="64"/>
  <c r="AF594" i="64"/>
  <c r="X594" i="64"/>
  <c r="E1166" i="64"/>
  <c r="E1165" i="64"/>
  <c r="E1163" i="64"/>
  <c r="E1625" i="64"/>
  <c r="E1624" i="64"/>
  <c r="E1623" i="64"/>
  <c r="E392" i="64"/>
  <c r="E1574" i="64"/>
  <c r="E1120" i="64"/>
  <c r="E1119" i="64"/>
  <c r="E1117" i="64"/>
  <c r="CL594" i="64"/>
  <c r="CD594" i="64"/>
  <c r="BV594" i="64"/>
  <c r="BN594" i="64"/>
  <c r="BF594" i="64"/>
  <c r="AX594" i="64"/>
  <c r="AP594" i="64"/>
  <c r="AH594" i="64"/>
  <c r="Z594" i="64"/>
  <c r="AS594" i="64"/>
  <c r="BQ594" i="64"/>
  <c r="AK594" i="64"/>
  <c r="BY594" i="64"/>
  <c r="U594" i="64"/>
  <c r="BA594" i="64"/>
  <c r="BI594" i="64"/>
  <c r="AC594" i="64"/>
  <c r="S594" i="64"/>
  <c r="CE594" i="64"/>
  <c r="BW594" i="64"/>
  <c r="BO594" i="64"/>
  <c r="BG594" i="64"/>
  <c r="AY594" i="64"/>
  <c r="AQ594" i="64"/>
  <c r="AI594" i="64"/>
  <c r="AA594" i="64"/>
  <c r="CH594" i="64"/>
  <c r="BZ594" i="64"/>
  <c r="BR594" i="64"/>
  <c r="BJ594" i="64"/>
  <c r="BB594" i="64"/>
  <c r="AT594" i="64"/>
  <c r="AL594" i="64"/>
  <c r="AD594" i="64"/>
  <c r="V594" i="64"/>
  <c r="CG594" i="64"/>
  <c r="CF594" i="64"/>
  <c r="BX594" i="64"/>
  <c r="BP594" i="64"/>
  <c r="BH594" i="64"/>
  <c r="AZ594" i="64"/>
  <c r="AR594" i="64"/>
  <c r="AJ594" i="64"/>
  <c r="AB594" i="64"/>
  <c r="T594" i="64"/>
  <c r="CK594" i="64"/>
  <c r="CC594" i="64"/>
  <c r="BU594" i="64"/>
  <c r="BM594" i="64"/>
  <c r="BE594" i="64"/>
  <c r="AW594" i="64"/>
  <c r="AO594" i="64"/>
  <c r="AG594" i="64"/>
  <c r="Y594" i="64"/>
  <c r="E1599" i="64"/>
  <c r="E1577" i="64"/>
  <c r="E1576" i="64"/>
  <c r="E1601" i="64"/>
  <c r="E1600" i="64"/>
  <c r="E1487" i="64"/>
  <c r="G1485"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983" i="64"/>
  <c r="B983" i="64" s="1"/>
  <c r="AL921" i="64" a="1"/>
  <c r="AM944" i="64"/>
  <c r="AM658" i="64" a="1"/>
  <c r="AM698" i="64" a="1"/>
  <c r="DA2200" i="64" a="1"/>
  <c r="DA2173" i="64" a="1"/>
  <c r="DK919" i="64" a="1"/>
  <c r="DJ921" i="64" a="1"/>
  <c r="AK922" i="64" a="1"/>
  <c r="AM919" i="64" a="1"/>
  <c r="DJ1034" i="64" a="1"/>
  <c r="AM1034" i="64" a="1"/>
  <c r="DK944" i="64"/>
  <c r="DK698" i="64" a="1"/>
  <c r="DK658" i="64" a="1"/>
  <c r="DI922" i="64" a="1"/>
  <c r="DK126" i="64" l="1"/>
  <c r="AM126" i="64"/>
  <c r="AM141" i="64"/>
  <c r="AM1034" i="64"/>
  <c r="AM1036" i="64" s="1"/>
  <c r="DJ1034" i="64"/>
  <c r="AN111" i="64" a="1"/>
  <c r="AN111" i="64" s="1"/>
  <c r="AN1019" i="64" a="1"/>
  <c r="AN1019" i="64" s="1"/>
  <c r="DK141" i="64"/>
  <c r="DI1036" i="64"/>
  <c r="AQ51" i="1169"/>
  <c r="AQ22" i="861" s="1"/>
  <c r="AQ36" i="1169"/>
  <c r="AQ17" i="861" s="1"/>
  <c r="AR33" i="1169"/>
  <c r="AR48" i="1169"/>
  <c r="AP53" i="1169"/>
  <c r="AR34" i="1169"/>
  <c r="AR49" i="1169"/>
  <c r="AR32" i="1169"/>
  <c r="AR47" i="1169"/>
  <c r="AR46" i="1169"/>
  <c r="AR21" i="1169"/>
  <c r="AR31" i="1169"/>
  <c r="AR50" i="1169"/>
  <c r="AR35" i="1169"/>
  <c r="AR8" i="1169"/>
  <c r="AT1" i="1169"/>
  <c r="AU2" i="1169"/>
  <c r="AT3" i="1169"/>
  <c r="AT7" i="1169"/>
  <c r="AS27" i="1169"/>
  <c r="AS39" i="1169"/>
  <c r="AS41" i="1169"/>
  <c r="AS42" i="1169"/>
  <c r="AS28" i="1169"/>
  <c r="AS17" i="1169"/>
  <c r="AS40" i="1169"/>
  <c r="AS43" i="1169"/>
  <c r="AS4" i="1169"/>
  <c r="AS25" i="1169"/>
  <c r="AS16" i="1169"/>
  <c r="AS19" i="1169"/>
  <c r="AS18" i="1169"/>
  <c r="AS20" i="1169"/>
  <c r="AS24" i="1169"/>
  <c r="AS26" i="1169"/>
  <c r="AO54" i="1169"/>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943" i="64" a="1"/>
  <c r="AN943" i="64" s="1"/>
  <c r="DF23" i="861"/>
  <c r="DL943" i="64" a="1"/>
  <c r="DL943" i="64" s="1"/>
  <c r="AK768" i="64"/>
  <c r="AK769" i="64" s="1"/>
  <c r="AM763" i="64"/>
  <c r="AM761" i="64"/>
  <c r="AM765" i="64"/>
  <c r="AM764" i="64"/>
  <c r="AL766" i="64"/>
  <c r="DK764" i="64"/>
  <c r="DK763" i="64"/>
  <c r="DK762" i="64"/>
  <c r="DK761" i="64"/>
  <c r="DK766" i="64" s="1"/>
  <c r="DK765" i="64"/>
  <c r="DL756" i="64" a="1"/>
  <c r="DL756" i="64" s="1"/>
  <c r="DL755" i="64" a="1"/>
  <c r="DL755" i="64" s="1"/>
  <c r="DL754" i="64" a="1"/>
  <c r="DL754" i="64" s="1"/>
  <c r="DL758" i="64" a="1"/>
  <c r="DL758" i="64" s="1"/>
  <c r="DL757" i="64" a="1"/>
  <c r="DL757" i="64" s="1"/>
  <c r="AM762" i="64"/>
  <c r="AN758" i="64" a="1"/>
  <c r="AN758" i="64" s="1"/>
  <c r="AN754" i="64" a="1"/>
  <c r="AN754" i="64" s="1"/>
  <c r="AN757" i="64" a="1"/>
  <c r="AN757" i="64" s="1"/>
  <c r="AN756" i="64" a="1"/>
  <c r="AN756" i="64" s="1"/>
  <c r="AN755" i="64" a="1"/>
  <c r="AN755" i="64" s="1"/>
  <c r="DJ751" i="64"/>
  <c r="DJ768" i="64" s="1"/>
  <c r="DJ769" i="64" s="1"/>
  <c r="DK750" i="64"/>
  <c r="AM746" i="64"/>
  <c r="AL751" i="64"/>
  <c r="AM747" i="64"/>
  <c r="DK746" i="64"/>
  <c r="AN742" i="64" a="1"/>
  <c r="AN742" i="64" s="1"/>
  <c r="AN743" i="64" a="1"/>
  <c r="AN743" i="64" s="1"/>
  <c r="AN723" i="64" a="1"/>
  <c r="AN723" i="64" s="1"/>
  <c r="AN731" i="64" s="1"/>
  <c r="AN739" i="64" a="1"/>
  <c r="AN739" i="64" s="1"/>
  <c r="AN740" i="64" a="1"/>
  <c r="AN740" i="64" s="1"/>
  <c r="AN724" i="64" a="1"/>
  <c r="AN724" i="64" s="1"/>
  <c r="AN732" i="64" s="1"/>
  <c r="AN725" i="64" a="1"/>
  <c r="AN725" i="64" s="1"/>
  <c r="AN733" i="64" s="1"/>
  <c r="AN726" i="64" a="1"/>
  <c r="AN726" i="64" s="1"/>
  <c r="AN734" i="64" s="1"/>
  <c r="AN727" i="64" a="1"/>
  <c r="AN727" i="64" s="1"/>
  <c r="AN735" i="64" s="1"/>
  <c r="AN741" i="64" a="1"/>
  <c r="AN741" i="64" s="1"/>
  <c r="DK749" i="64"/>
  <c r="DL743" i="64" a="1"/>
  <c r="DL743" i="64" s="1"/>
  <c r="DL739" i="64" a="1"/>
  <c r="DL739" i="64" s="1"/>
  <c r="DL723" i="64" a="1"/>
  <c r="DL723" i="64" s="1"/>
  <c r="DL731" i="64" s="1"/>
  <c r="DL724" i="64" a="1"/>
  <c r="DL724" i="64" s="1"/>
  <c r="DL732" i="64" s="1"/>
  <c r="DL725" i="64" a="1"/>
  <c r="DL725" i="64" s="1"/>
  <c r="DL733" i="64" s="1"/>
  <c r="DL740" i="64" a="1"/>
  <c r="DL740" i="64" s="1"/>
  <c r="DL726" i="64" a="1"/>
  <c r="DL726" i="64" s="1"/>
  <c r="DL734" i="64" s="1"/>
  <c r="DL727" i="64" a="1"/>
  <c r="DL727" i="64" s="1"/>
  <c r="DL735" i="64" s="1"/>
  <c r="DL741" i="64" a="1"/>
  <c r="DL741" i="64" s="1"/>
  <c r="DL742" i="64" a="1"/>
  <c r="DL742" i="64" s="1"/>
  <c r="AM750" i="64"/>
  <c r="DK748" i="64"/>
  <c r="AM749" i="64"/>
  <c r="DK747" i="64"/>
  <c r="AM748" i="64"/>
  <c r="DL209" i="64" a="1"/>
  <c r="DL209" i="64" s="1"/>
  <c r="DL208" i="64" a="1"/>
  <c r="DL208" i="64" s="1"/>
  <c r="DL207" i="64" s="1"/>
  <c r="AN208" i="64" a="1"/>
  <c r="AN208" i="64" s="1"/>
  <c r="AN207" i="64" s="1"/>
  <c r="AN209" i="64" a="1"/>
  <c r="AN209" i="64" s="1"/>
  <c r="AM210" i="64"/>
  <c r="AM212" i="64" s="1"/>
  <c r="DK210" i="64"/>
  <c r="DK212" i="64" s="1"/>
  <c r="AM919" i="64"/>
  <c r="DJ921" i="64"/>
  <c r="AM698" i="64"/>
  <c r="AM700" i="64" s="1"/>
  <c r="DK919" i="64"/>
  <c r="AK922" i="64"/>
  <c r="DI922" i="64"/>
  <c r="AL921" i="64"/>
  <c r="DL331" i="64" a="1"/>
  <c r="DL331" i="64" s="1"/>
  <c r="DL918" i="64" a="1"/>
  <c r="DL918" i="64" s="1"/>
  <c r="AN331" i="64" a="1"/>
  <c r="AN331" i="64" s="1"/>
  <c r="AN918" i="64" a="1"/>
  <c r="AN918" i="64" s="1"/>
  <c r="DK698" i="64"/>
  <c r="DK700" i="64" s="1"/>
  <c r="DL699" i="64" a="1"/>
  <c r="DL699" i="64" s="1"/>
  <c r="AN312" i="64" a="1"/>
  <c r="AN312" i="64" s="1"/>
  <c r="AN699" i="64" a="1"/>
  <c r="AN699" i="64" s="1"/>
  <c r="DL299" i="64" a="1"/>
  <c r="DL299" i="64" s="1"/>
  <c r="DL312" i="64" a="1"/>
  <c r="DL312" i="64" s="1"/>
  <c r="AN665" i="64" a="1"/>
  <c r="AN665" i="64" s="1"/>
  <c r="AN299" i="64" a="1"/>
  <c r="AN299" i="64" s="1"/>
  <c r="DJ662" i="64"/>
  <c r="AL662" i="64"/>
  <c r="DL665" i="64" a="1"/>
  <c r="DL665" i="64" s="1"/>
  <c r="AM658" i="64"/>
  <c r="AM666" i="64" s="1"/>
  <c r="DK658" i="64"/>
  <c r="DK666" i="64" s="1"/>
  <c r="DL661" i="64" a="1"/>
  <c r="DL661" i="64" s="1"/>
  <c r="AN661" i="64" a="1"/>
  <c r="AN661" i="64" s="1"/>
  <c r="AN4" i="64"/>
  <c r="AN657" i="64" a="1"/>
  <c r="AN657" i="64" s="1"/>
  <c r="DL657" i="64" a="1"/>
  <c r="DL657" i="64" s="1"/>
  <c r="DL66" i="863" a="1"/>
  <c r="DL66" i="863" s="1"/>
  <c r="AO259" i="64"/>
  <c r="AO7" i="64"/>
  <c r="AN8" i="64" s="1"/>
  <c r="AM8" i="64"/>
  <c r="AH46" i="861"/>
  <c r="AH87" i="861" s="1"/>
  <c r="AH1712" i="64"/>
  <c r="AH1714" i="64" s="1"/>
  <c r="DD67" i="861"/>
  <c r="DL42" i="863"/>
  <c r="DL21" i="863" s="1"/>
  <c r="DL32" i="861" s="1"/>
  <c r="DL43" i="863"/>
  <c r="DL68" i="863" a="1"/>
  <c r="DL68" i="863" s="1"/>
  <c r="DL57" i="863"/>
  <c r="DL70" i="863" a="1"/>
  <c r="DL70" i="863" s="1"/>
  <c r="DL1" i="863"/>
  <c r="DL4" i="863"/>
  <c r="AO1" i="64"/>
  <c r="AP2" i="64"/>
  <c r="AO3" i="64"/>
  <c r="DL4" i="64"/>
  <c r="DL281" i="64"/>
  <c r="DL1" i="64"/>
  <c r="DL263" i="64"/>
  <c r="DL1" i="864"/>
  <c r="DL2" i="861"/>
  <c r="DL1" i="861" s="1"/>
  <c r="AN57" i="863"/>
  <c r="AN42" i="863"/>
  <c r="AN21" i="863" s="1"/>
  <c r="AN43" i="863"/>
  <c r="DL5" i="861"/>
  <c r="AN24" i="864"/>
  <c r="AN94" i="861" s="1"/>
  <c r="AM32"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200" i="64"/>
  <c r="DA2173" i="64"/>
  <c r="AG1757" i="64"/>
  <c r="AH1755" i="64"/>
  <c r="DH1755" i="64"/>
  <c r="DH1757" i="64" s="1"/>
  <c r="AH1734" i="64"/>
  <c r="DG1757" i="64"/>
  <c r="DE1734" i="64"/>
  <c r="DE1736" i="64" s="1"/>
  <c r="DD1712" i="64"/>
  <c r="DB1853" i="64"/>
  <c r="CZ1690" i="64"/>
  <c r="G496" i="64"/>
  <c r="G521" i="64"/>
  <c r="G1135" i="64"/>
  <c r="G596" i="64"/>
  <c r="E1522" i="64"/>
  <c r="AN1034" i="64" a="1"/>
  <c r="DL919" i="64" a="1"/>
  <c r="DB2200" i="64" a="1"/>
  <c r="DL698" i="64" a="1"/>
  <c r="AN944" i="64"/>
  <c r="AL922" i="64" a="1"/>
  <c r="AN698" i="64" a="1"/>
  <c r="DB2173" i="64" a="1"/>
  <c r="DK921" i="64" a="1"/>
  <c r="AM921" i="64" a="1"/>
  <c r="DL944" i="64"/>
  <c r="DK1034" i="64" a="1"/>
  <c r="AN919" i="64" a="1"/>
  <c r="DJ922" i="64" a="1"/>
  <c r="AN658" i="64" a="1"/>
  <c r="DL658" i="64" a="1"/>
  <c r="AN1034" i="64" l="1"/>
  <c r="AN1036" i="64" s="1"/>
  <c r="DK1034" i="64"/>
  <c r="AO111" i="64" a="1"/>
  <c r="AO111" i="64" s="1"/>
  <c r="AO1019" i="64" a="1"/>
  <c r="AO1019" i="64" s="1"/>
  <c r="AN126" i="64"/>
  <c r="AN141" i="64"/>
  <c r="DJ1036" i="64"/>
  <c r="AS35" i="1169"/>
  <c r="AS50" i="1169"/>
  <c r="AT40" i="1169"/>
  <c r="AT43" i="1169"/>
  <c r="AT27" i="1169"/>
  <c r="AT39" i="1169"/>
  <c r="AT41" i="1169"/>
  <c r="AT42" i="1169"/>
  <c r="AT26" i="1169"/>
  <c r="AT19" i="1169"/>
  <c r="AT17" i="1169"/>
  <c r="AT24" i="1169"/>
  <c r="AT16" i="1169"/>
  <c r="AT18" i="1169"/>
  <c r="AT25" i="1169"/>
  <c r="AT4" i="1169"/>
  <c r="AT28" i="1169"/>
  <c r="AT20" i="1169"/>
  <c r="AS33" i="1169"/>
  <c r="AS48" i="1169"/>
  <c r="AV2" i="1169"/>
  <c r="AU3" i="1169"/>
  <c r="AU1" i="1169"/>
  <c r="AU7" i="1169"/>
  <c r="AS49" i="1169"/>
  <c r="AS34" i="1169"/>
  <c r="AS21" i="1169"/>
  <c r="AS31" i="1169"/>
  <c r="AS46" i="1169"/>
  <c r="AS8" i="1169"/>
  <c r="AP54" i="1169"/>
  <c r="AS32" i="1169"/>
  <c r="AS47" i="1169"/>
  <c r="AQ53" i="1169"/>
  <c r="AR36" i="1169"/>
  <c r="AR17" i="861" s="1"/>
  <c r="AR51" i="1169"/>
  <c r="AR22" i="861" s="1"/>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943" i="64" a="1"/>
  <c r="AO943" i="64" s="1"/>
  <c r="DG23" i="861"/>
  <c r="AL768" i="64"/>
  <c r="AL769" i="64" s="1"/>
  <c r="DL763" i="64"/>
  <c r="AN764" i="64"/>
  <c r="DL765" i="64"/>
  <c r="AM766" i="64"/>
  <c r="AN763" i="64"/>
  <c r="DL762" i="64"/>
  <c r="DL761" i="64"/>
  <c r="DL766" i="64" s="1"/>
  <c r="AN761" i="64"/>
  <c r="DL764" i="64"/>
  <c r="AN762" i="64"/>
  <c r="AO758" i="64" a="1"/>
  <c r="AO758" i="64" s="1"/>
  <c r="AO754" i="64" a="1"/>
  <c r="AO754" i="64" s="1"/>
  <c r="AO757" i="64" a="1"/>
  <c r="AO757" i="64" s="1"/>
  <c r="AO756" i="64" a="1"/>
  <c r="AO756" i="64" s="1"/>
  <c r="AO755" i="64" a="1"/>
  <c r="AO755" i="64" s="1"/>
  <c r="AN765" i="64"/>
  <c r="DK751" i="64"/>
  <c r="DK768" i="64" s="1"/>
  <c r="DK769" i="64" s="1"/>
  <c r="DL746" i="64"/>
  <c r="AN750" i="64"/>
  <c r="AN749" i="64"/>
  <c r="AN746" i="64"/>
  <c r="AN747" i="64"/>
  <c r="AM751" i="64"/>
  <c r="AO742" i="64" a="1"/>
  <c r="AO742" i="64" s="1"/>
  <c r="AO741" i="64" a="1"/>
  <c r="AO741" i="64" s="1"/>
  <c r="AO743" i="64" a="1"/>
  <c r="AO743" i="64" s="1"/>
  <c r="AO723" i="64" a="1"/>
  <c r="AO723" i="64" s="1"/>
  <c r="AO731" i="64" s="1"/>
  <c r="AO740" i="64" a="1"/>
  <c r="AO740" i="64" s="1"/>
  <c r="AO724" i="64" a="1"/>
  <c r="AO724" i="64" s="1"/>
  <c r="AO732" i="64" s="1"/>
  <c r="AO725" i="64" a="1"/>
  <c r="AO725" i="64" s="1"/>
  <c r="AO733" i="64" s="1"/>
  <c r="AO726" i="64" a="1"/>
  <c r="AO726" i="64" s="1"/>
  <c r="AO734" i="64" s="1"/>
  <c r="AO739" i="64" a="1"/>
  <c r="AO739" i="64" s="1"/>
  <c r="AO727" i="64" a="1"/>
  <c r="AO727" i="64" s="1"/>
  <c r="AO735" i="64" s="1"/>
  <c r="AN748" i="64"/>
  <c r="DL750" i="64"/>
  <c r="DL749" i="64"/>
  <c r="DL748" i="64"/>
  <c r="DL747" i="64"/>
  <c r="AO208" i="64" a="1"/>
  <c r="AO208" i="64" s="1"/>
  <c r="AO207" i="64" s="1"/>
  <c r="AO209" i="64" a="1"/>
  <c r="AO209" i="64" s="1"/>
  <c r="DL210" i="64"/>
  <c r="DL212" i="64" s="1"/>
  <c r="AN210" i="64"/>
  <c r="AN212" i="64" s="1"/>
  <c r="AM921" i="64"/>
  <c r="AN919" i="64"/>
  <c r="AL922" i="64"/>
  <c r="AN698" i="64"/>
  <c r="AN700" i="64" s="1"/>
  <c r="DK921" i="64"/>
  <c r="DJ922" i="64"/>
  <c r="DL919" i="64"/>
  <c r="AO331" i="64" a="1"/>
  <c r="AO331" i="64" s="1"/>
  <c r="AO918" i="64" a="1"/>
  <c r="AO918" i="64" s="1"/>
  <c r="DL698" i="64"/>
  <c r="DL700" i="64" s="1"/>
  <c r="AO312" i="64" a="1"/>
  <c r="AO312" i="64" s="1"/>
  <c r="AO699" i="64" a="1"/>
  <c r="AO699" i="64" s="1"/>
  <c r="AO665" i="64" a="1"/>
  <c r="AO665" i="64" s="1"/>
  <c r="AO299" i="64" a="1"/>
  <c r="AO299" i="64" s="1"/>
  <c r="AM662" i="64"/>
  <c r="DK662" i="64"/>
  <c r="AN658" i="64"/>
  <c r="AN666" i="64" s="1"/>
  <c r="DL658" i="64"/>
  <c r="DL666" i="64" s="1"/>
  <c r="AO661" i="64" a="1"/>
  <c r="AO661" i="64" s="1"/>
  <c r="AO4" i="64"/>
  <c r="AO657" i="64" a="1"/>
  <c r="AO657" i="64" s="1"/>
  <c r="X43" i="861"/>
  <c r="X95" i="861"/>
  <c r="AP259" i="64"/>
  <c r="AP7" i="64"/>
  <c r="AO8" i="64" s="1"/>
  <c r="AI46" i="861"/>
  <c r="AI87" i="861" s="1"/>
  <c r="AI1712" i="64"/>
  <c r="AI1714" i="64" s="1"/>
  <c r="DE67" i="861"/>
  <c r="AQ2" i="64"/>
  <c r="AP1" i="64"/>
  <c r="AP3" i="64"/>
  <c r="AO24" i="864"/>
  <c r="AO94"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2" i="861"/>
  <c r="AR8" i="861"/>
  <c r="AS3" i="861"/>
  <c r="AR4" i="861"/>
  <c r="AR1" i="861"/>
  <c r="AO57" i="863"/>
  <c r="AD2" i="860"/>
  <c r="AC7" i="860"/>
  <c r="AC1" i="860"/>
  <c r="AC3" i="860"/>
  <c r="AC4" i="860" s="1"/>
  <c r="DG1" i="860"/>
  <c r="DG4" i="860"/>
  <c r="DH9" i="860"/>
  <c r="DH8" i="860"/>
  <c r="DH3" i="860"/>
  <c r="DI2" i="860"/>
  <c r="DB2200" i="64"/>
  <c r="DB2173" i="64"/>
  <c r="AH1757" i="64"/>
  <c r="AI1755" i="64"/>
  <c r="AI1734" i="64"/>
  <c r="AI1736" i="64" s="1"/>
  <c r="AH1736" i="64"/>
  <c r="DI1755" i="64"/>
  <c r="DF1734" i="64"/>
  <c r="DF1736" i="64" s="1"/>
  <c r="DE1712" i="64"/>
  <c r="DE1714" i="64" s="1"/>
  <c r="DD1714" i="64"/>
  <c r="DC1853" i="64"/>
  <c r="DA1690" i="64"/>
  <c r="CZ1692" i="64"/>
  <c r="L93" i="64"/>
  <c r="M93" i="64"/>
  <c r="N93" i="64"/>
  <c r="O93" i="64"/>
  <c r="P93" i="64"/>
  <c r="K93" i="64"/>
  <c r="E1486" i="64"/>
  <c r="E1485" i="64"/>
  <c r="B1485" i="64" s="1"/>
  <c r="E1483" i="64"/>
  <c r="AN921" i="64" a="1"/>
  <c r="DK922" i="64" a="1"/>
  <c r="DC2173" i="64" a="1"/>
  <c r="DL921" i="64" a="1"/>
  <c r="AO658" i="64" a="1"/>
  <c r="AO919" i="64" a="1"/>
  <c r="DL1034" i="64" a="1"/>
  <c r="AO1034" i="64" a="1"/>
  <c r="AO944" i="64"/>
  <c r="DC2200" i="64" a="1"/>
  <c r="AO698" i="64" a="1"/>
  <c r="AM922" i="64" a="1"/>
  <c r="AO141" i="64" l="1"/>
  <c r="AO126" i="64"/>
  <c r="AO1034" i="64"/>
  <c r="AO1036" i="64" s="1"/>
  <c r="DL1034" i="64"/>
  <c r="DL1036" i="64" s="1"/>
  <c r="DK1036" i="64"/>
  <c r="AP111" i="64" a="1"/>
  <c r="AP111" i="64" s="1"/>
  <c r="AP1019" i="64" a="1"/>
  <c r="AP1019" i="64" s="1"/>
  <c r="AR53" i="1169"/>
  <c r="AT32" i="1169"/>
  <c r="AT47" i="1169"/>
  <c r="AT34" i="1169"/>
  <c r="AT49" i="1169"/>
  <c r="AQ54" i="1169"/>
  <c r="AU17" i="1169"/>
  <c r="AU19" i="1169"/>
  <c r="AU18" i="1169"/>
  <c r="AU25" i="1169"/>
  <c r="AU40" i="1169"/>
  <c r="AU4" i="1169"/>
  <c r="AU28" i="1169"/>
  <c r="AU43" i="1169"/>
  <c r="AU39" i="1169"/>
  <c r="AU41" i="1169"/>
  <c r="AU42" i="1169"/>
  <c r="AU27" i="1169"/>
  <c r="AU20" i="1169"/>
  <c r="AU24" i="1169"/>
  <c r="AU26" i="1169"/>
  <c r="AU16" i="1169"/>
  <c r="AV7" i="1169"/>
  <c r="AV1" i="1169"/>
  <c r="AV3" i="1169"/>
  <c r="AW2" i="1169"/>
  <c r="AT35" i="1169"/>
  <c r="AT50" i="1169"/>
  <c r="AS51" i="1169"/>
  <c r="AS22" i="861" s="1"/>
  <c r="AS36" i="1169"/>
  <c r="AS17" i="861" s="1"/>
  <c r="AT33" i="1169"/>
  <c r="AT48" i="1169"/>
  <c r="AT8" i="1169"/>
  <c r="AT21" i="1169"/>
  <c r="AT31" i="1169"/>
  <c r="AT46" i="1169"/>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DH23" i="861"/>
  <c r="AP943" i="64" a="1"/>
  <c r="AP943" i="64" s="1"/>
  <c r="AM768" i="64"/>
  <c r="AM769" i="64" s="1"/>
  <c r="AO763" i="64"/>
  <c r="AO761" i="64"/>
  <c r="AO764" i="64"/>
  <c r="AO765" i="64"/>
  <c r="AO762" i="64"/>
  <c r="AN766" i="64"/>
  <c r="AP758" i="64" a="1"/>
  <c r="AP758" i="64" s="1"/>
  <c r="AP754" i="64" a="1"/>
  <c r="AP754" i="64" s="1"/>
  <c r="AP757" i="64" a="1"/>
  <c r="AP757" i="64" s="1"/>
  <c r="AP756" i="64" a="1"/>
  <c r="AP756" i="64" s="1"/>
  <c r="AP755" i="64" a="1"/>
  <c r="AP755" i="64" s="1"/>
  <c r="AO747" i="64"/>
  <c r="DL751" i="64"/>
  <c r="DL768" i="64" s="1"/>
  <c r="AO750" i="64"/>
  <c r="AP741" i="64" a="1"/>
  <c r="AP741" i="64" s="1"/>
  <c r="AP742" i="64" a="1"/>
  <c r="AP742" i="64" s="1"/>
  <c r="AP727" i="64" a="1"/>
  <c r="AP727" i="64" s="1"/>
  <c r="AP735" i="64" s="1"/>
  <c r="AP743" i="64" a="1"/>
  <c r="AP743" i="64" s="1"/>
  <c r="AP723" i="64" a="1"/>
  <c r="AP723" i="64" s="1"/>
  <c r="AP731" i="64" s="1"/>
  <c r="AP740" i="64" a="1"/>
  <c r="AP740" i="64" s="1"/>
  <c r="AP724" i="64" a="1"/>
  <c r="AP724" i="64" s="1"/>
  <c r="AP732" i="64" s="1"/>
  <c r="AP739" i="64" a="1"/>
  <c r="AP739" i="64" s="1"/>
  <c r="AP725" i="64" a="1"/>
  <c r="AP725" i="64" s="1"/>
  <c r="AP733" i="64" s="1"/>
  <c r="AP726" i="64" a="1"/>
  <c r="AP726" i="64" s="1"/>
  <c r="AP734" i="64" s="1"/>
  <c r="AO749" i="64"/>
  <c r="AO748" i="64"/>
  <c r="AN751" i="64"/>
  <c r="AO746" i="64"/>
  <c r="AO210" i="64"/>
  <c r="AO212" i="64" s="1"/>
  <c r="AP208" i="64" a="1"/>
  <c r="AP208" i="64" s="1"/>
  <c r="AP207" i="64" s="1"/>
  <c r="AP209" i="64" a="1"/>
  <c r="AP209" i="64" s="1"/>
  <c r="AN921" i="64"/>
  <c r="AM922" i="64"/>
  <c r="DL921" i="64"/>
  <c r="DK922" i="64"/>
  <c r="AO919" i="64"/>
  <c r="AO698" i="64"/>
  <c r="AO700" i="64" s="1"/>
  <c r="AP331" i="64" a="1"/>
  <c r="AP331" i="64" s="1"/>
  <c r="AP918" i="64" a="1"/>
  <c r="AP918" i="64" s="1"/>
  <c r="AP312" i="64" a="1"/>
  <c r="AP312" i="64" s="1"/>
  <c r="AP699" i="64" a="1"/>
  <c r="AP699" i="64" s="1"/>
  <c r="AP665" i="64" a="1"/>
  <c r="AP665" i="64" s="1"/>
  <c r="AP299" i="64" a="1"/>
  <c r="AP299" i="64" s="1"/>
  <c r="DL662" i="64"/>
  <c r="AN662" i="64"/>
  <c r="AO658" i="64"/>
  <c r="AO666" i="64" s="1"/>
  <c r="AP661" i="64" a="1"/>
  <c r="AP661" i="64" s="1"/>
  <c r="AP657" i="64" a="1"/>
  <c r="AP657" i="64" s="1"/>
  <c r="AQ259" i="64"/>
  <c r="AQ7" i="64"/>
  <c r="AP8" i="64" s="1"/>
  <c r="AJ46" i="861"/>
  <c r="AJ87" i="861" s="1"/>
  <c r="AP4" i="64"/>
  <c r="AJ1712" i="64"/>
  <c r="AJ1714" i="64" s="1"/>
  <c r="DF67" i="861"/>
  <c r="AQ3" i="64"/>
  <c r="AQ1019" i="64" s="1" a="1"/>
  <c r="AQ1019" i="64" s="1"/>
  <c r="AR2" i="64"/>
  <c r="AQ1" i="64"/>
  <c r="AP68" i="863" a="1"/>
  <c r="AP68" i="863" s="1"/>
  <c r="AP66" i="863" a="1"/>
  <c r="AP66" i="863" s="1"/>
  <c r="AP70" i="863" a="1"/>
  <c r="AP70" i="863" s="1"/>
  <c r="AP4" i="863"/>
  <c r="AP42" i="863"/>
  <c r="AP21" i="863" s="1"/>
  <c r="AP43" i="863"/>
  <c r="AP24" i="864"/>
  <c r="AP94" i="861" s="1"/>
  <c r="AO32"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200" i="64"/>
  <c r="DC2173" i="64"/>
  <c r="AJ1755" i="64"/>
  <c r="AI1757" i="64"/>
  <c r="DJ1755" i="64"/>
  <c r="DJ1757" i="64" s="1"/>
  <c r="DI1757" i="64"/>
  <c r="AJ1734" i="64"/>
  <c r="AJ1736" i="64" s="1"/>
  <c r="DG1734" i="64"/>
  <c r="DG1736" i="64" s="1"/>
  <c r="DF1712" i="64"/>
  <c r="DF1714" i="64" s="1"/>
  <c r="DD1853" i="64"/>
  <c r="DB1690" i="64"/>
  <c r="DA1692" i="64"/>
  <c r="G872" i="64"/>
  <c r="G870" i="64" s="1"/>
  <c r="G983" i="64"/>
  <c r="E388" i="64"/>
  <c r="E390" i="64"/>
  <c r="E389" i="64"/>
  <c r="B389" i="64" s="1"/>
  <c r="E387" i="64"/>
  <c r="E88" i="64"/>
  <c r="B88" i="64" s="1"/>
  <c r="E89" i="64"/>
  <c r="B89" i="64" s="1"/>
  <c r="E90" i="64"/>
  <c r="B90" i="64" s="1"/>
  <c r="E91" i="64"/>
  <c r="B91" i="64" s="1"/>
  <c r="E92" i="64"/>
  <c r="B92" i="64" s="1"/>
  <c r="E93" i="64"/>
  <c r="B93" i="64" s="1"/>
  <c r="E87" i="64"/>
  <c r="DL922" i="64" a="1"/>
  <c r="AP1034" i="64" a="1"/>
  <c r="AP658" i="64" a="1"/>
  <c r="DD2173" i="64" a="1"/>
  <c r="DD2200" i="64" a="1"/>
  <c r="AO921" i="64" a="1"/>
  <c r="AP944" i="64"/>
  <c r="AP919" i="64" a="1"/>
  <c r="AP698" i="64" a="1"/>
  <c r="AN922" i="64" a="1"/>
  <c r="AP141" i="64" l="1"/>
  <c r="AP126" i="64"/>
  <c r="AP1034" i="64"/>
  <c r="AW1" i="1169"/>
  <c r="AX2" i="1169"/>
  <c r="AW3" i="1169"/>
  <c r="AW7" i="1169"/>
  <c r="AV8" i="1169" s="1"/>
  <c r="AT51" i="1169"/>
  <c r="AT22" i="861" s="1"/>
  <c r="AV20" i="1169"/>
  <c r="AV24" i="1169"/>
  <c r="AV26" i="1169"/>
  <c r="AV16" i="1169"/>
  <c r="AV17" i="1169"/>
  <c r="AV19" i="1169"/>
  <c r="AV40" i="1169"/>
  <c r="AV43" i="1169"/>
  <c r="AV39" i="1169"/>
  <c r="AV41" i="1169"/>
  <c r="AV28" i="1169"/>
  <c r="AV42" i="1169"/>
  <c r="AV18" i="1169"/>
  <c r="AV4" i="1169"/>
  <c r="AV25" i="1169"/>
  <c r="AV27" i="1169"/>
  <c r="AT36" i="1169"/>
  <c r="AT17" i="861" s="1"/>
  <c r="AU48" i="1169"/>
  <c r="AU33" i="1169"/>
  <c r="AU8" i="1169"/>
  <c r="AU34" i="1169"/>
  <c r="AU49" i="1169"/>
  <c r="AU32" i="1169"/>
  <c r="AU47" i="1169"/>
  <c r="AU21" i="1169"/>
  <c r="AU31" i="1169"/>
  <c r="AU46" i="1169"/>
  <c r="AU35" i="1169"/>
  <c r="AU50" i="1169"/>
  <c r="AS53" i="1169"/>
  <c r="AR54" i="1169"/>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DI23" i="861"/>
  <c r="AQ943" i="64" a="1"/>
  <c r="AQ943" i="64" s="1"/>
  <c r="AN768" i="64"/>
  <c r="AN769" i="64" s="1"/>
  <c r="DL769" i="64"/>
  <c r="AP765" i="64"/>
  <c r="AP761" i="64"/>
  <c r="AP763" i="64"/>
  <c r="AP764" i="64"/>
  <c r="AP762" i="64"/>
  <c r="AO766" i="64"/>
  <c r="AQ758" i="64" a="1"/>
  <c r="AQ758" i="64" s="1"/>
  <c r="AQ754" i="64" a="1"/>
  <c r="AQ754" i="64" s="1"/>
  <c r="AQ757" i="64" a="1"/>
  <c r="AQ757" i="64" s="1"/>
  <c r="AQ756" i="64" a="1"/>
  <c r="AQ756" i="64" s="1"/>
  <c r="AQ755" i="64" a="1"/>
  <c r="AQ755" i="64" s="1"/>
  <c r="AP747" i="64"/>
  <c r="AP748" i="64"/>
  <c r="AP750" i="64"/>
  <c r="AP749" i="64"/>
  <c r="AQ727" i="64" a="1"/>
  <c r="AQ727" i="64" s="1"/>
  <c r="AQ735" i="64" s="1"/>
  <c r="AQ741" i="64" a="1"/>
  <c r="AQ741" i="64" s="1"/>
  <c r="AQ742" i="64" a="1"/>
  <c r="AQ742" i="64" s="1"/>
  <c r="AQ743" i="64" a="1"/>
  <c r="AQ743" i="64" s="1"/>
  <c r="AQ726" i="64" a="1"/>
  <c r="AQ726" i="64" s="1"/>
  <c r="AQ734" i="64" s="1"/>
  <c r="AQ739" i="64" a="1"/>
  <c r="AQ739" i="64" s="1"/>
  <c r="AQ723" i="64" a="1"/>
  <c r="AQ723" i="64" s="1"/>
  <c r="AQ731" i="64" s="1"/>
  <c r="AQ740" i="64" a="1"/>
  <c r="AQ740" i="64" s="1"/>
  <c r="AQ724" i="64" a="1"/>
  <c r="AQ724" i="64" s="1"/>
  <c r="AQ732" i="64" s="1"/>
  <c r="AQ725" i="64" a="1"/>
  <c r="AQ725" i="64" s="1"/>
  <c r="AQ733" i="64" s="1"/>
  <c r="AP746" i="64"/>
  <c r="AO751" i="64"/>
  <c r="AQ208" i="64" a="1"/>
  <c r="AQ208" i="64" s="1"/>
  <c r="AQ207" i="64" s="1"/>
  <c r="AQ209" i="64" a="1"/>
  <c r="AQ209" i="64" s="1"/>
  <c r="AP210" i="64"/>
  <c r="AP212" i="64" s="1"/>
  <c r="AO921" i="64"/>
  <c r="AP698" i="64"/>
  <c r="AP700" i="64" s="1"/>
  <c r="AP919" i="64"/>
  <c r="DL922" i="64"/>
  <c r="AN922" i="64"/>
  <c r="AQ331" i="64" a="1"/>
  <c r="AQ331" i="64" s="1"/>
  <c r="AQ918" i="64" a="1"/>
  <c r="AQ918" i="64" s="1"/>
  <c r="AQ699" i="64" a="1"/>
  <c r="AQ699" i="64" s="1"/>
  <c r="AQ299" i="64" a="1"/>
  <c r="AQ299" i="64" s="1"/>
  <c r="AQ312" i="64" a="1"/>
  <c r="AQ312" i="64" s="1"/>
  <c r="AO662" i="64"/>
  <c r="AQ665" i="64" a="1"/>
  <c r="AQ665" i="64" s="1"/>
  <c r="AP658" i="64"/>
  <c r="AP666" i="64" s="1"/>
  <c r="AQ661" i="64" a="1"/>
  <c r="AQ661" i="64" s="1"/>
  <c r="AQ657" i="64" a="1"/>
  <c r="AQ657" i="64" s="1"/>
  <c r="X70" i="861"/>
  <c r="AQ4" i="864"/>
  <c r="AR259" i="64"/>
  <c r="AR7" i="64"/>
  <c r="AQ8" i="64" s="1"/>
  <c r="AK46" i="861"/>
  <c r="AK87" i="861" s="1"/>
  <c r="AQ4" i="64"/>
  <c r="AK1712" i="64"/>
  <c r="AK1714" i="64" s="1"/>
  <c r="DG67" i="861"/>
  <c r="AR1" i="64"/>
  <c r="AR3" i="64"/>
  <c r="AR1019" i="64" s="1" a="1"/>
  <c r="AR1019"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2" i="861"/>
  <c r="AQ43" i="863"/>
  <c r="AQ42" i="863"/>
  <c r="AQ21" i="863" s="1"/>
  <c r="AR22" i="864"/>
  <c r="AR21" i="864"/>
  <c r="AR3" i="864"/>
  <c r="AS2" i="864"/>
  <c r="AS23" i="864" s="1"/>
  <c r="AR20" i="864"/>
  <c r="AR1" i="864"/>
  <c r="AQ57" i="863"/>
  <c r="AQ24" i="864"/>
  <c r="AQ94" i="861" s="1"/>
  <c r="AS5" i="861"/>
  <c r="AE1" i="860"/>
  <c r="AE7" i="860"/>
  <c r="AF2" i="860"/>
  <c r="AE3" i="860"/>
  <c r="AE4" i="860" s="1"/>
  <c r="DI1" i="860"/>
  <c r="DI4" i="860"/>
  <c r="DJ3" i="860"/>
  <c r="DK2" i="860"/>
  <c r="DJ9" i="860"/>
  <c r="DJ8" i="860"/>
  <c r="DD2200" i="64"/>
  <c r="DD2173" i="64"/>
  <c r="AK1755" i="64"/>
  <c r="AJ1757" i="64"/>
  <c r="DH1734" i="64"/>
  <c r="DK1755" i="64"/>
  <c r="AK1734" i="64"/>
  <c r="AK1736" i="64" s="1"/>
  <c r="DG1712" i="64"/>
  <c r="DG1714" i="64" s="1"/>
  <c r="DE1853" i="64"/>
  <c r="DC1690" i="64"/>
  <c r="DC1692" i="64" s="1"/>
  <c r="DB1692" i="64"/>
  <c r="G894" i="64"/>
  <c r="AP921" i="64" a="1"/>
  <c r="AQ919" i="64" a="1"/>
  <c r="AQ698" i="64" a="1"/>
  <c r="AQ1034" i="64" a="1"/>
  <c r="DE2173" i="64" a="1"/>
  <c r="DE2200" i="64" a="1"/>
  <c r="AO922" i="64" a="1"/>
  <c r="AQ658" i="64" a="1"/>
  <c r="AQ944" i="64"/>
  <c r="AQ1034" i="64" l="1"/>
  <c r="AP1036" i="64"/>
  <c r="AS54" i="1169"/>
  <c r="AV34" i="1169"/>
  <c r="AV49" i="1169"/>
  <c r="AV32" i="1169"/>
  <c r="AV47" i="1169"/>
  <c r="AV21" i="1169"/>
  <c r="AV31" i="1169"/>
  <c r="AV46" i="1169"/>
  <c r="AU51" i="1169"/>
  <c r="AU22" i="861" s="1"/>
  <c r="AT53" i="1169"/>
  <c r="AU36" i="1169"/>
  <c r="AU17" i="861" s="1"/>
  <c r="AV35" i="1169"/>
  <c r="AV50" i="1169"/>
  <c r="AV48" i="1169"/>
  <c r="AV33" i="1169"/>
  <c r="AW41" i="1169"/>
  <c r="AW28" i="1169"/>
  <c r="AW42" i="1169"/>
  <c r="AW24" i="1169"/>
  <c r="AW4" i="1169"/>
  <c r="AW19" i="1169"/>
  <c r="AW25" i="1169"/>
  <c r="AW20" i="1169"/>
  <c r="AW16" i="1169"/>
  <c r="AW17" i="1169"/>
  <c r="AW18" i="1169"/>
  <c r="AW26" i="1169"/>
  <c r="AW40" i="1169"/>
  <c r="AW43" i="1169"/>
  <c r="AW27" i="1169"/>
  <c r="AW39" i="1169"/>
  <c r="AY2" i="1169"/>
  <c r="AX7" i="1169"/>
  <c r="AX1" i="1169"/>
  <c r="AX3" i="1169"/>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DJ23" i="861"/>
  <c r="AR943" i="64" a="1"/>
  <c r="AR943" i="64" s="1"/>
  <c r="AO768" i="64"/>
  <c r="AQ763" i="64"/>
  <c r="AQ762" i="64"/>
  <c r="AP766" i="64"/>
  <c r="AQ764" i="64"/>
  <c r="AQ761" i="64"/>
  <c r="AQ765" i="64"/>
  <c r="AR758" i="64" a="1"/>
  <c r="AR758" i="64" s="1"/>
  <c r="AR757" i="64" a="1"/>
  <c r="AR757" i="64" s="1"/>
  <c r="AR754" i="64" a="1"/>
  <c r="AR754" i="64" s="1"/>
  <c r="AR756" i="64" a="1"/>
  <c r="AR756" i="64" s="1"/>
  <c r="AR755" i="64" a="1"/>
  <c r="AR755" i="64" s="1"/>
  <c r="AP751" i="64"/>
  <c r="AQ747" i="64"/>
  <c r="AQ749" i="64"/>
  <c r="AQ750" i="64"/>
  <c r="AQ748" i="64"/>
  <c r="AQ746" i="64"/>
  <c r="AR726" i="64" a="1"/>
  <c r="AR726" i="64" s="1"/>
  <c r="AR734" i="64" s="1"/>
  <c r="AR727" i="64" a="1"/>
  <c r="AR727" i="64" s="1"/>
  <c r="AR735" i="64" s="1"/>
  <c r="AR741" i="64" a="1"/>
  <c r="AR741" i="64" s="1"/>
  <c r="AR742" i="64" a="1"/>
  <c r="AR742" i="64" s="1"/>
  <c r="AR725" i="64" a="1"/>
  <c r="AR725" i="64" s="1"/>
  <c r="AR733" i="64" s="1"/>
  <c r="AR743" i="64" a="1"/>
  <c r="AR743" i="64" s="1"/>
  <c r="AR739" i="64" a="1"/>
  <c r="AR739" i="64" s="1"/>
  <c r="AR723" i="64" a="1"/>
  <c r="AR723" i="64" s="1"/>
  <c r="AR731" i="64" s="1"/>
  <c r="AR740" i="64" a="1"/>
  <c r="AR740" i="64" s="1"/>
  <c r="AR724" i="64" a="1"/>
  <c r="AR724" i="64" s="1"/>
  <c r="AR732" i="64" s="1"/>
  <c r="AQ210" i="64"/>
  <c r="AQ212" i="64" s="1"/>
  <c r="AR208" i="64" a="1"/>
  <c r="AR208" i="64" s="1"/>
  <c r="AR207" i="64" s="1"/>
  <c r="AR209" i="64" a="1"/>
  <c r="AR209" i="64" s="1"/>
  <c r="AQ919" i="64"/>
  <c r="AQ698" i="64"/>
  <c r="AQ700" i="64" s="1"/>
  <c r="AP921" i="64"/>
  <c r="AO922" i="64"/>
  <c r="AR331" i="64" a="1"/>
  <c r="AR331" i="64" s="1"/>
  <c r="AR918" i="64" a="1"/>
  <c r="AR918" i="64" s="1"/>
  <c r="AR699" i="64" a="1"/>
  <c r="AR699" i="64" s="1"/>
  <c r="AR299" i="64" a="1"/>
  <c r="AR299" i="64" s="1"/>
  <c r="AR312" i="64" a="1"/>
  <c r="AR312" i="64" s="1"/>
  <c r="AP662" i="64"/>
  <c r="AQ658" i="64"/>
  <c r="AQ666" i="64" s="1"/>
  <c r="AR665" i="64" a="1"/>
  <c r="AR665" i="64" s="1"/>
  <c r="AR661" i="64" a="1"/>
  <c r="AR661" i="64" s="1"/>
  <c r="AR657" i="64" a="1"/>
  <c r="AR657" i="64" s="1"/>
  <c r="AS259" i="64"/>
  <c r="AS7" i="64"/>
  <c r="AR8" i="64" s="1"/>
  <c r="AR4" i="64"/>
  <c r="AL1712" i="64"/>
  <c r="AL1714" i="64" s="1"/>
  <c r="AL46" i="861"/>
  <c r="AL87" i="861" s="1"/>
  <c r="DH67" i="861"/>
  <c r="AT2" i="64"/>
  <c r="AS1" i="64"/>
  <c r="AS3" i="64"/>
  <c r="AT5" i="861"/>
  <c r="AS22" i="864"/>
  <c r="AS21" i="864"/>
  <c r="AS20" i="864"/>
  <c r="AT2" i="864"/>
  <c r="AT23" i="864" s="1"/>
  <c r="AS3" i="864"/>
  <c r="AS1" i="864"/>
  <c r="AQ32"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4" i="861" s="1"/>
  <c r="AR57" i="863"/>
  <c r="AF3" i="860"/>
  <c r="AF4" i="860" s="1"/>
  <c r="AG2" i="860"/>
  <c r="AF1" i="860"/>
  <c r="AF7" i="860"/>
  <c r="DJ4" i="860"/>
  <c r="DJ1" i="860"/>
  <c r="DK9" i="860"/>
  <c r="DK8" i="860"/>
  <c r="DK3" i="860"/>
  <c r="DE2200" i="64"/>
  <c r="DE2173" i="64"/>
  <c r="DK1757" i="64"/>
  <c r="DL1755" i="64"/>
  <c r="DL1757" i="64" s="1"/>
  <c r="AK1757" i="64"/>
  <c r="AL1755" i="64"/>
  <c r="DI1734" i="64"/>
  <c r="DH1736" i="64"/>
  <c r="AL1734" i="64"/>
  <c r="AL1736" i="64" s="1"/>
  <c r="DH1712" i="64"/>
  <c r="DH1714" i="64" s="1"/>
  <c r="DF1853" i="64"/>
  <c r="DD1690" i="64"/>
  <c r="DD1692" i="64" s="1"/>
  <c r="G471" i="64"/>
  <c r="G463" i="64"/>
  <c r="DF2173" i="64" a="1"/>
  <c r="AP922" i="64" a="1"/>
  <c r="AR1034" i="64" a="1"/>
  <c r="AR944" i="64"/>
  <c r="AQ921" i="64" a="1"/>
  <c r="AR919" i="64" a="1"/>
  <c r="AR698" i="64" a="1"/>
  <c r="DF2200" i="64" a="1"/>
  <c r="AR658" i="64" a="1"/>
  <c r="AR1034" i="64" l="1"/>
  <c r="AR1036" i="64" s="1"/>
  <c r="AS111" i="64" a="1"/>
  <c r="AS111" i="64" s="1"/>
  <c r="AS1019" i="64" a="1"/>
  <c r="AS1019" i="64" s="1"/>
  <c r="AQ1036" i="64"/>
  <c r="AX43" i="1169"/>
  <c r="AX39" i="1169"/>
  <c r="AX41" i="1169"/>
  <c r="AX17" i="1169"/>
  <c r="AX4" i="1169"/>
  <c r="AX19" i="1169"/>
  <c r="AX18" i="1169"/>
  <c r="AX28" i="1169"/>
  <c r="AX20" i="1169"/>
  <c r="AX24" i="1169"/>
  <c r="AX26" i="1169"/>
  <c r="AX16" i="1169"/>
  <c r="AX27" i="1169"/>
  <c r="AX25" i="1169"/>
  <c r="AX42" i="1169"/>
  <c r="AX40" i="1169"/>
  <c r="AT54" i="1169"/>
  <c r="AY7" i="1169"/>
  <c r="AY1" i="1169"/>
  <c r="AZ2" i="1169"/>
  <c r="AY3" i="1169"/>
  <c r="AV51" i="1169"/>
  <c r="AV22" i="861" s="1"/>
  <c r="AV36" i="1169"/>
  <c r="AV17" i="861" s="1"/>
  <c r="AW8" i="1169"/>
  <c r="AW48" i="1169"/>
  <c r="AW33" i="1169"/>
  <c r="AW32" i="1169"/>
  <c r="AW47" i="1169"/>
  <c r="AW21" i="1169"/>
  <c r="AW31" i="1169"/>
  <c r="AW46" i="1169"/>
  <c r="AW35" i="1169"/>
  <c r="AW50" i="1169"/>
  <c r="AU53" i="1169"/>
  <c r="AW34" i="1169"/>
  <c r="AW49" i="1169"/>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DL23" i="861"/>
  <c r="DK23" i="861"/>
  <c r="AS943" i="64" a="1"/>
  <c r="AS943" i="64" s="1"/>
  <c r="AO769" i="64"/>
  <c r="AP768" i="64"/>
  <c r="AP769" i="64" s="1"/>
  <c r="AR762" i="64"/>
  <c r="AR761" i="64"/>
  <c r="AQ766" i="64"/>
  <c r="AR763" i="64"/>
  <c r="AR765" i="64"/>
  <c r="AR764" i="64"/>
  <c r="AS756" i="64" a="1"/>
  <c r="AS756" i="64" s="1"/>
  <c r="AS757" i="64" a="1"/>
  <c r="AS757" i="64" s="1"/>
  <c r="AS758" i="64" a="1"/>
  <c r="AS758" i="64" s="1"/>
  <c r="AS755" i="64" a="1"/>
  <c r="AS755" i="64" s="1"/>
  <c r="AS754" i="64" a="1"/>
  <c r="AS754" i="64" s="1"/>
  <c r="AR746" i="64"/>
  <c r="AR747" i="64"/>
  <c r="AR750" i="64"/>
  <c r="AR749" i="64"/>
  <c r="AR748" i="64"/>
  <c r="AQ751" i="64"/>
  <c r="AS725" i="64" a="1"/>
  <c r="AS725" i="64" s="1"/>
  <c r="AS733" i="64" s="1"/>
  <c r="AS726" i="64" a="1"/>
  <c r="AS726" i="64" s="1"/>
  <c r="AS734" i="64" s="1"/>
  <c r="AS727" i="64" a="1"/>
  <c r="AS727" i="64" s="1"/>
  <c r="AS735" i="64" s="1"/>
  <c r="AS741" i="64" a="1"/>
  <c r="AS741" i="64" s="1"/>
  <c r="AS724" i="64" a="1"/>
  <c r="AS724" i="64" s="1"/>
  <c r="AS732" i="64" s="1"/>
  <c r="AS742" i="64" a="1"/>
  <c r="AS742" i="64" s="1"/>
  <c r="AS740" i="64" a="1"/>
  <c r="AS740" i="64" s="1"/>
  <c r="AS743" i="64" a="1"/>
  <c r="AS743" i="64" s="1"/>
  <c r="AS739" i="64" a="1"/>
  <c r="AS739" i="64" s="1"/>
  <c r="AS723" i="64" a="1"/>
  <c r="AS723" i="64" s="1"/>
  <c r="AS731" i="64" s="1"/>
  <c r="AR210" i="64"/>
  <c r="AR212" i="64" s="1"/>
  <c r="AS208" i="64" a="1"/>
  <c r="AS208" i="64" s="1"/>
  <c r="AS207" i="64" s="1"/>
  <c r="AS209" i="64" a="1"/>
  <c r="AS209" i="64" s="1"/>
  <c r="AQ921" i="64"/>
  <c r="AR919" i="64"/>
  <c r="AR698" i="64"/>
  <c r="AR700" i="64" s="1"/>
  <c r="AP922" i="64"/>
  <c r="AS331" i="64" a="1"/>
  <c r="AS331" i="64" s="1"/>
  <c r="AS918" i="64" a="1"/>
  <c r="AS918" i="64" s="1"/>
  <c r="AS699" i="64" a="1"/>
  <c r="AS699" i="64" s="1"/>
  <c r="AS299" i="64" a="1"/>
  <c r="AS299" i="64" s="1"/>
  <c r="AS312" i="64" a="1"/>
  <c r="AS312" i="64" s="1"/>
  <c r="AQ662" i="64"/>
  <c r="AS665" i="64" a="1"/>
  <c r="AS665" i="64" s="1"/>
  <c r="AR658" i="64"/>
  <c r="AR666" i="64" s="1"/>
  <c r="AS661" i="64" a="1"/>
  <c r="AS661" i="64" s="1"/>
  <c r="AS657" i="64" a="1"/>
  <c r="AS657" i="64" s="1"/>
  <c r="Y43" i="861"/>
  <c r="Y95" i="861"/>
  <c r="AT259" i="64"/>
  <c r="AT7" i="64"/>
  <c r="AS8" i="64" s="1"/>
  <c r="AM46" i="861"/>
  <c r="AM87" i="861" s="1"/>
  <c r="AS4" i="64"/>
  <c r="AM1712" i="64"/>
  <c r="AM1714" i="64" s="1"/>
  <c r="DI67" i="861"/>
  <c r="AT3" i="64"/>
  <c r="AT1019" i="64" s="1" a="1"/>
  <c r="AT1019"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4" i="861" s="1"/>
  <c r="AW3" i="861"/>
  <c r="AV4" i="861"/>
  <c r="AV1" i="861"/>
  <c r="AV8" i="861"/>
  <c r="AS70" i="863" a="1"/>
  <c r="AS70" i="863" s="1"/>
  <c r="AS68" i="863" a="1"/>
  <c r="AS68" i="863" s="1"/>
  <c r="AS66" i="863" a="1"/>
  <c r="AS66" i="863" s="1"/>
  <c r="AS4" i="863"/>
  <c r="AR32" i="861"/>
  <c r="AU5" i="861"/>
  <c r="K2" i="860"/>
  <c r="K1" i="860"/>
  <c r="AG1" i="860"/>
  <c r="AG7" i="860"/>
  <c r="AG3" i="860"/>
  <c r="AG4" i="860" s="1"/>
  <c r="AH2" i="860"/>
  <c r="DK4" i="860"/>
  <c r="DK1" i="860"/>
  <c r="DF2200" i="64"/>
  <c r="DF2173" i="64"/>
  <c r="AL1757" i="64"/>
  <c r="AM1755" i="64"/>
  <c r="AM1734" i="64"/>
  <c r="DJ1734" i="64"/>
  <c r="DI1736" i="64"/>
  <c r="DI1712" i="64"/>
  <c r="DG1853" i="64"/>
  <c r="DE1690" i="64"/>
  <c r="DE1692" i="64" s="1"/>
  <c r="G1592" i="64"/>
  <c r="E1691" i="64"/>
  <c r="E1692" i="64"/>
  <c r="E1690" i="64"/>
  <c r="B1690" i="64" s="1"/>
  <c r="E1689" i="64"/>
  <c r="M3" i="206" a="1"/>
  <c r="G2420" i="64"/>
  <c r="E2423" i="64"/>
  <c r="E2422" i="64"/>
  <c r="E2420" i="64"/>
  <c r="B2420" i="64" s="1"/>
  <c r="E2419" i="64"/>
  <c r="E2418" i="64"/>
  <c r="E1450" i="64"/>
  <c r="E1463" i="64"/>
  <c r="E1462" i="64"/>
  <c r="E1461" i="64"/>
  <c r="E1460" i="64"/>
  <c r="E1459" i="64"/>
  <c r="E1458" i="64"/>
  <c r="CL1458" i="64"/>
  <c r="CK1458" i="64"/>
  <c r="CJ1458" i="64"/>
  <c r="CI1458" i="64"/>
  <c r="CH1458" i="64"/>
  <c r="CG1458" i="64"/>
  <c r="CF1458" i="64"/>
  <c r="CE1458" i="64"/>
  <c r="CD1458" i="64"/>
  <c r="CC1458" i="64"/>
  <c r="CB1458" i="64"/>
  <c r="CA1458" i="64"/>
  <c r="BZ1458" i="64"/>
  <c r="BY1458" i="64"/>
  <c r="BX1458" i="64"/>
  <c r="BW1458" i="64"/>
  <c r="BV1458" i="64"/>
  <c r="BU1458" i="64"/>
  <c r="BT1458" i="64"/>
  <c r="BS1458" i="64"/>
  <c r="BR1458" i="64"/>
  <c r="BQ1458" i="64"/>
  <c r="BP1458" i="64"/>
  <c r="BO1458" i="64"/>
  <c r="BN1458" i="64"/>
  <c r="BM1458" i="64"/>
  <c r="BL1458" i="64"/>
  <c r="BK1458" i="64"/>
  <c r="BJ1458" i="64"/>
  <c r="BI1458" i="64"/>
  <c r="BH1458" i="64"/>
  <c r="BG1458" i="64"/>
  <c r="BF1458" i="64"/>
  <c r="BE1458" i="64"/>
  <c r="BD1458" i="64"/>
  <c r="BC1458" i="64"/>
  <c r="BB1458" i="64"/>
  <c r="BA1458" i="64"/>
  <c r="AZ1458" i="64"/>
  <c r="AY1458" i="64"/>
  <c r="AX1458" i="64"/>
  <c r="AW1458" i="64"/>
  <c r="AV1458" i="64"/>
  <c r="AU1458" i="64"/>
  <c r="AT1458" i="64"/>
  <c r="AS1458" i="64"/>
  <c r="AR1458" i="64"/>
  <c r="AQ1458" i="64"/>
  <c r="AP1458" i="64"/>
  <c r="AO1458" i="64"/>
  <c r="AN1458" i="64"/>
  <c r="AM1458" i="64"/>
  <c r="AL1458" i="64"/>
  <c r="AK1458" i="64"/>
  <c r="AJ1458" i="64"/>
  <c r="AI1458" i="64"/>
  <c r="AH1458" i="64"/>
  <c r="AG1458" i="64"/>
  <c r="AF1458" i="64"/>
  <c r="AE1458" i="64"/>
  <c r="AD1458" i="64"/>
  <c r="AC1458" i="64"/>
  <c r="AB1458" i="64"/>
  <c r="AA1458" i="64"/>
  <c r="Z1458" i="64"/>
  <c r="Y1458" i="64"/>
  <c r="X1458" i="64"/>
  <c r="W1458" i="64"/>
  <c r="V1458" i="64"/>
  <c r="U1458" i="64"/>
  <c r="T1458" i="64"/>
  <c r="S1458" i="64"/>
  <c r="E1457" i="64"/>
  <c r="E1456" i="64"/>
  <c r="E1455" i="64"/>
  <c r="E1454" i="64"/>
  <c r="E1453" i="64"/>
  <c r="E1452" i="64"/>
  <c r="G1457" i="64"/>
  <c r="E1451" i="64"/>
  <c r="E1449" i="64"/>
  <c r="B1449" i="64" s="1"/>
  <c r="E1448" i="64"/>
  <c r="S1448" i="64"/>
  <c r="S1462" i="64" s="1"/>
  <c r="E1447" i="64"/>
  <c r="E1446" i="64"/>
  <c r="E1445" i="64"/>
  <c r="E1444" i="64"/>
  <c r="E1443" i="64"/>
  <c r="E1442" i="64"/>
  <c r="B1442" i="64" s="1"/>
  <c r="E1441" i="64"/>
  <c r="B1441" i="64" s="1"/>
  <c r="E1440" i="64"/>
  <c r="B1440" i="64" s="1"/>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E1396" i="64"/>
  <c r="B1396" i="64" s="1"/>
  <c r="E1397" i="64"/>
  <c r="B1397" i="64" s="1"/>
  <c r="E1398" i="64"/>
  <c r="B1398" i="64" s="1"/>
  <c r="E1399" i="64"/>
  <c r="E1400" i="64"/>
  <c r="E1401" i="64"/>
  <c r="E1402" i="64"/>
  <c r="E1403" i="64"/>
  <c r="E1404" i="64"/>
  <c r="E1405" i="64"/>
  <c r="B1405" i="64" s="1"/>
  <c r="E1406" i="64"/>
  <c r="E1407" i="64"/>
  <c r="E1408" i="64"/>
  <c r="E1409" i="64"/>
  <c r="E1410" i="64"/>
  <c r="E1411" i="64"/>
  <c r="E1412" i="64"/>
  <c r="E1413" i="64"/>
  <c r="E1414" i="64"/>
  <c r="E1415" i="64"/>
  <c r="E1416" i="64"/>
  <c r="E1417" i="64"/>
  <c r="E1418" i="64"/>
  <c r="E1419" i="64"/>
  <c r="E1420" i="64"/>
  <c r="S1403" i="64"/>
  <c r="E1394" i="64"/>
  <c r="AR921" i="64" a="1"/>
  <c r="AS919" i="64" a="1"/>
  <c r="AS1034" i="64" a="1"/>
  <c r="AS698" i="64" a="1"/>
  <c r="DG2173" i="64" a="1"/>
  <c r="DG2200" i="64" a="1"/>
  <c r="AS658" i="64" a="1"/>
  <c r="AS944" i="64"/>
  <c r="AQ922" i="64" a="1"/>
  <c r="AS126" i="64" l="1"/>
  <c r="AS141" i="64"/>
  <c r="AS1034" i="64"/>
  <c r="AU54" i="1169"/>
  <c r="AV53" i="1169"/>
  <c r="AX21" i="1169"/>
  <c r="AX31" i="1169"/>
  <c r="AX46" i="1169"/>
  <c r="AY27" i="1169"/>
  <c r="AY25" i="1169"/>
  <c r="AY41" i="1169"/>
  <c r="AY43" i="1169"/>
  <c r="AY4" i="1169"/>
  <c r="AY16" i="1169"/>
  <c r="AY26" i="1169"/>
  <c r="AY18" i="1169"/>
  <c r="AY20" i="1169"/>
  <c r="AY24" i="1169"/>
  <c r="AY17" i="1169"/>
  <c r="AY19" i="1169"/>
  <c r="AY39" i="1169"/>
  <c r="AY28" i="1169"/>
  <c r="AY42" i="1169"/>
  <c r="AY40" i="1169"/>
  <c r="AX35" i="1169"/>
  <c r="AX50" i="1169"/>
  <c r="AW51" i="1169"/>
  <c r="AW22" i="861" s="1"/>
  <c r="AZ1" i="1169"/>
  <c r="BA2" i="1169"/>
  <c r="AZ3" i="1169"/>
  <c r="AZ7" i="1169"/>
  <c r="AY8" i="1169" s="1"/>
  <c r="AW36" i="1169"/>
  <c r="AW17" i="861" s="1"/>
  <c r="AX33" i="1169"/>
  <c r="AX48" i="1169"/>
  <c r="AX34" i="1169"/>
  <c r="AX49" i="1169"/>
  <c r="AX8" i="1169"/>
  <c r="AX47" i="1169"/>
  <c r="AX32" i="1169"/>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943" i="64" a="1"/>
  <c r="AT943" i="64" s="1"/>
  <c r="AQ768" i="64"/>
  <c r="AS763" i="64"/>
  <c r="AR766" i="64"/>
  <c r="AS764" i="64"/>
  <c r="AS765" i="64"/>
  <c r="AS761" i="64"/>
  <c r="AS762" i="64"/>
  <c r="AT756" i="64" a="1"/>
  <c r="AT756" i="64" s="1"/>
  <c r="AT755" i="64" a="1"/>
  <c r="AT755" i="64" s="1"/>
  <c r="AT758" i="64" a="1"/>
  <c r="AT758" i="64" s="1"/>
  <c r="AT757" i="64" a="1"/>
  <c r="AT757" i="64" s="1"/>
  <c r="AT754" i="64" a="1"/>
  <c r="AT754" i="64" s="1"/>
  <c r="AS746" i="64"/>
  <c r="AR751" i="64"/>
  <c r="AS750" i="64"/>
  <c r="AS748" i="64"/>
  <c r="AS749" i="64"/>
  <c r="AT740" i="64" a="1"/>
  <c r="AT740" i="64" s="1"/>
  <c r="AT724" i="64" a="1"/>
  <c r="AT724" i="64" s="1"/>
  <c r="AT732" i="64" s="1"/>
  <c r="AT725" i="64" a="1"/>
  <c r="AT725" i="64" s="1"/>
  <c r="AT733" i="64" s="1"/>
  <c r="AT726" i="64" a="1"/>
  <c r="AT726" i="64" s="1"/>
  <c r="AT734" i="64" s="1"/>
  <c r="AT727" i="64" a="1"/>
  <c r="AT727" i="64" s="1"/>
  <c r="AT735" i="64" s="1"/>
  <c r="AT741" i="64" a="1"/>
  <c r="AT741" i="64" s="1"/>
  <c r="AT742" i="64" a="1"/>
  <c r="AT742" i="64" s="1"/>
  <c r="AT739" i="64" a="1"/>
  <c r="AT739" i="64" s="1"/>
  <c r="AT743" i="64" a="1"/>
  <c r="AT743" i="64" s="1"/>
  <c r="AT723" i="64" a="1"/>
  <c r="AT723" i="64" s="1"/>
  <c r="AT731" i="64" s="1"/>
  <c r="AS747" i="64"/>
  <c r="AS210" i="64"/>
  <c r="AS212" i="64" s="1"/>
  <c r="AT208" i="64" a="1"/>
  <c r="AT208" i="64" s="1"/>
  <c r="AT207" i="64" s="1"/>
  <c r="AT209" i="64" a="1"/>
  <c r="AT209" i="64" s="1"/>
  <c r="AS919" i="64"/>
  <c r="AS698" i="64"/>
  <c r="AS700" i="64" s="1"/>
  <c r="AR921" i="64"/>
  <c r="AQ922" i="64"/>
  <c r="AT331" i="64" a="1"/>
  <c r="AT331" i="64" s="1"/>
  <c r="AT918" i="64" a="1"/>
  <c r="AT918" i="64" s="1"/>
  <c r="AT699" i="64" a="1"/>
  <c r="AT699" i="64" s="1"/>
  <c r="AT299" i="64" a="1"/>
  <c r="AT299" i="64" s="1"/>
  <c r="AT312" i="64" a="1"/>
  <c r="AT312" i="64" s="1"/>
  <c r="AR662" i="64"/>
  <c r="AS658" i="64"/>
  <c r="AS666" i="64" s="1"/>
  <c r="AT665" i="64" a="1"/>
  <c r="AT665" i="64" s="1"/>
  <c r="AT661" i="64" a="1"/>
  <c r="AT661" i="64" s="1"/>
  <c r="AT657" i="64" a="1"/>
  <c r="AT657" i="64" s="1"/>
  <c r="AU259" i="64"/>
  <c r="AU7" i="64"/>
  <c r="AT8" i="64" s="1"/>
  <c r="AN46" i="861"/>
  <c r="AN87" i="861" s="1"/>
  <c r="AT4" i="64"/>
  <c r="AN1712" i="64"/>
  <c r="AN1714" i="64" s="1"/>
  <c r="DJ67" i="861"/>
  <c r="AV2" i="64"/>
  <c r="AU3" i="64"/>
  <c r="AU1019" i="64" s="1" a="1"/>
  <c r="AU1019"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2" i="861"/>
  <c r="AT68" i="863" a="1"/>
  <c r="AT68" i="863" s="1"/>
  <c r="AT70" i="863" a="1"/>
  <c r="AT70" i="863" s="1"/>
  <c r="AT66" i="863" a="1"/>
  <c r="AT66" i="863" s="1"/>
  <c r="AT4" i="863"/>
  <c r="AU22" i="864"/>
  <c r="AU21" i="864"/>
  <c r="AU20" i="864"/>
  <c r="AV2" i="864"/>
  <c r="AV23" i="864" s="1"/>
  <c r="AU3" i="864"/>
  <c r="AU1" i="864"/>
  <c r="AV5" i="861"/>
  <c r="AT24" i="864"/>
  <c r="AT94" i="861" s="1"/>
  <c r="AH1" i="860"/>
  <c r="AH7" i="860"/>
  <c r="AH3" i="860"/>
  <c r="AH4" i="860" s="1"/>
  <c r="AI2" i="860"/>
  <c r="L2" i="860"/>
  <c r="L1" i="860"/>
  <c r="DG2200" i="64"/>
  <c r="DG2173" i="64"/>
  <c r="AM1757" i="64"/>
  <c r="AN1755" i="64"/>
  <c r="DK1734" i="64"/>
  <c r="DJ1736" i="64"/>
  <c r="AN1734" i="64"/>
  <c r="AN1736" i="64" s="1"/>
  <c r="AM1736" i="64"/>
  <c r="DJ1712" i="64"/>
  <c r="DI1714" i="64"/>
  <c r="DH1853" i="64"/>
  <c r="DF1690" i="64"/>
  <c r="DF1692" i="64" s="1"/>
  <c r="R1452" i="64"/>
  <c r="M3" i="206"/>
  <c r="R1690" i="64"/>
  <c r="G1458" i="64"/>
  <c r="G1413" i="64"/>
  <c r="G1459" i="64"/>
  <c r="R1408" i="64"/>
  <c r="G1414" i="64"/>
  <c r="G1415" i="64"/>
  <c r="AS921" i="64" a="1"/>
  <c r="AT944" i="64"/>
  <c r="AT1034" i="64" a="1"/>
  <c r="DH2173" i="64" a="1"/>
  <c r="AT698" i="64" a="1"/>
  <c r="DH2200" i="64" a="1"/>
  <c r="AT658" i="64" a="1"/>
  <c r="AR922" i="64" a="1"/>
  <c r="AT919" i="64" a="1"/>
  <c r="AT1034" i="64" l="1"/>
  <c r="AS1036" i="64"/>
  <c r="AY21" i="1169"/>
  <c r="AY31" i="1169"/>
  <c r="AY46" i="1169"/>
  <c r="AW53" i="1169"/>
  <c r="AX51" i="1169"/>
  <c r="AX22" i="861" s="1"/>
  <c r="AX36" i="1169"/>
  <c r="AX17" i="861" s="1"/>
  <c r="AY34" i="1169"/>
  <c r="AY49" i="1169"/>
  <c r="AY32" i="1169"/>
  <c r="AY47" i="1169"/>
  <c r="AV54" i="1169"/>
  <c r="AZ24" i="1169"/>
  <c r="AZ17" i="1169"/>
  <c r="AZ19" i="1169"/>
  <c r="AZ39" i="1169"/>
  <c r="AZ42" i="1169"/>
  <c r="AZ40" i="1169"/>
  <c r="AZ27" i="1169"/>
  <c r="AZ43" i="1169"/>
  <c r="AZ41" i="1169"/>
  <c r="AZ4" i="1169"/>
  <c r="AZ16" i="1169"/>
  <c r="AZ20" i="1169"/>
  <c r="AZ26" i="1169"/>
  <c r="AZ25" i="1169"/>
  <c r="AZ18" i="1169"/>
  <c r="AZ28" i="1169"/>
  <c r="AY35" i="1169"/>
  <c r="AY50" i="1169"/>
  <c r="BA1" i="1169"/>
  <c r="BB2" i="1169"/>
  <c r="BA3" i="1169"/>
  <c r="BA7" i="1169"/>
  <c r="AY33" i="1169"/>
  <c r="AY48" i="1169"/>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943" i="64" a="1"/>
  <c r="AU943" i="64" s="1"/>
  <c r="AQ769" i="64"/>
  <c r="AR768" i="64"/>
  <c r="AR769" i="64" s="1"/>
  <c r="AT763" i="64"/>
  <c r="AS766" i="64"/>
  <c r="AT762" i="64"/>
  <c r="AT761" i="64"/>
  <c r="AT765" i="64"/>
  <c r="AU756" i="64" a="1"/>
  <c r="AU756" i="64" s="1"/>
  <c r="AU755" i="64" a="1"/>
  <c r="AU755" i="64" s="1"/>
  <c r="AU758" i="64" a="1"/>
  <c r="AU758" i="64" s="1"/>
  <c r="AU757" i="64" a="1"/>
  <c r="AU757" i="64" s="1"/>
  <c r="AU754" i="64" a="1"/>
  <c r="AU754" i="64" s="1"/>
  <c r="AT764" i="64"/>
  <c r="AT747" i="64"/>
  <c r="AS751" i="64"/>
  <c r="AT750" i="64"/>
  <c r="AU723" i="64" a="1"/>
  <c r="AU723" i="64" s="1"/>
  <c r="AU731" i="64" s="1"/>
  <c r="AU740" i="64" a="1"/>
  <c r="AU740" i="64" s="1"/>
  <c r="AU724" i="64" a="1"/>
  <c r="AU724" i="64" s="1"/>
  <c r="AU732" i="64" s="1"/>
  <c r="AU725" i="64" a="1"/>
  <c r="AU725" i="64" s="1"/>
  <c r="AU733" i="64" s="1"/>
  <c r="AU726" i="64" a="1"/>
  <c r="AU726" i="64" s="1"/>
  <c r="AU734" i="64" s="1"/>
  <c r="AU727" i="64" a="1"/>
  <c r="AU727" i="64" s="1"/>
  <c r="AU735" i="64" s="1"/>
  <c r="AU741" i="64" a="1"/>
  <c r="AU741" i="64" s="1"/>
  <c r="AU742" i="64" a="1"/>
  <c r="AU742" i="64" s="1"/>
  <c r="AU739" i="64" a="1"/>
  <c r="AU739" i="64" s="1"/>
  <c r="AU743" i="64" a="1"/>
  <c r="AU743" i="64" s="1"/>
  <c r="AT749" i="64"/>
  <c r="AT748" i="64"/>
  <c r="AT746" i="64"/>
  <c r="AT210" i="64"/>
  <c r="AT212" i="64" s="1"/>
  <c r="AU208" i="64" a="1"/>
  <c r="AU208" i="64" s="1"/>
  <c r="AU207" i="64" s="1"/>
  <c r="AU209" i="64" a="1"/>
  <c r="AU209" i="64" s="1"/>
  <c r="AT919" i="64"/>
  <c r="AT698" i="64"/>
  <c r="AT700" i="64" s="1"/>
  <c r="AR922" i="64"/>
  <c r="AS921" i="64"/>
  <c r="AU331" i="64" a="1"/>
  <c r="AU331" i="64" s="1"/>
  <c r="AU918" i="64" a="1"/>
  <c r="AU918" i="64" s="1"/>
  <c r="AU312" i="64" a="1"/>
  <c r="AU312" i="64" s="1"/>
  <c r="AU699" i="64" a="1"/>
  <c r="AU699" i="64" s="1"/>
  <c r="AU665" i="64" a="1"/>
  <c r="AU665" i="64" s="1"/>
  <c r="AU299" i="64" a="1"/>
  <c r="AU299" i="64" s="1"/>
  <c r="AS662" i="64"/>
  <c r="AT658" i="64"/>
  <c r="AT666" i="64" s="1"/>
  <c r="AU661" i="64" a="1"/>
  <c r="AU661" i="64" s="1"/>
  <c r="AU4" i="64"/>
  <c r="AU657" i="64" a="1"/>
  <c r="AU657" i="64" s="1"/>
  <c r="Y70" i="861"/>
  <c r="AV259" i="64"/>
  <c r="AV7" i="64"/>
  <c r="AU8" i="64" s="1"/>
  <c r="AO46" i="861"/>
  <c r="AO87" i="861" s="1"/>
  <c r="AO1712" i="64"/>
  <c r="AO1714" i="64" s="1"/>
  <c r="DK67" i="861"/>
  <c r="AV1" i="64"/>
  <c r="AW2" i="64"/>
  <c r="AV3" i="64"/>
  <c r="AV1019" i="64" s="1" a="1"/>
  <c r="AV1019"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2" i="861"/>
  <c r="AU24" i="864"/>
  <c r="AU94" i="861" s="1"/>
  <c r="AI7" i="860"/>
  <c r="AI3" i="860"/>
  <c r="AI4" i="860" s="1"/>
  <c r="AJ2" i="860"/>
  <c r="AI1" i="860"/>
  <c r="M2" i="860"/>
  <c r="M1" i="860"/>
  <c r="DH2200" i="64"/>
  <c r="DH2173" i="64"/>
  <c r="DK1736" i="64"/>
  <c r="DL1734" i="64"/>
  <c r="DL1736" i="64" s="1"/>
  <c r="AN1757" i="64"/>
  <c r="AO1755" i="64"/>
  <c r="AO1734" i="64"/>
  <c r="AO1736" i="64" s="1"/>
  <c r="DK1712" i="64"/>
  <c r="DJ1714" i="64"/>
  <c r="DI1853" i="64"/>
  <c r="DG1690" i="64"/>
  <c r="DG1692" i="64" s="1"/>
  <c r="S1690" i="64"/>
  <c r="AU698" i="64" a="1"/>
  <c r="AU944" i="64"/>
  <c r="AU1034" i="64" a="1"/>
  <c r="DI2173" i="64" a="1"/>
  <c r="AT921" i="64" a="1"/>
  <c r="AU658" i="64" a="1"/>
  <c r="DI2200" i="64" a="1"/>
  <c r="AS922" i="64" a="1"/>
  <c r="AU919" i="64" a="1"/>
  <c r="AU1034" i="64" l="1"/>
  <c r="AT1036" i="64"/>
  <c r="AZ21" i="1169"/>
  <c r="AZ31" i="1169"/>
  <c r="AZ46" i="1169"/>
  <c r="BA43" i="1169"/>
  <c r="BA39" i="1169"/>
  <c r="BA41" i="1169"/>
  <c r="BA4" i="1169"/>
  <c r="BA25" i="1169"/>
  <c r="BA16" i="1169"/>
  <c r="BA18" i="1169"/>
  <c r="BA20" i="1169"/>
  <c r="BA24" i="1169"/>
  <c r="BA17" i="1169"/>
  <c r="BA19" i="1169"/>
  <c r="BA27" i="1169"/>
  <c r="BA26" i="1169"/>
  <c r="BA28" i="1169"/>
  <c r="BA42" i="1169"/>
  <c r="BA40" i="1169"/>
  <c r="BC2" i="1169"/>
  <c r="BB3" i="1169"/>
  <c r="BB1" i="1169"/>
  <c r="BB7" i="1169"/>
  <c r="AX53" i="1169"/>
  <c r="AZ34" i="1169"/>
  <c r="AZ49" i="1169"/>
  <c r="AZ32" i="1169"/>
  <c r="AZ47" i="1169"/>
  <c r="AW54" i="1169"/>
  <c r="AZ33" i="1169"/>
  <c r="AZ48" i="1169"/>
  <c r="AY51" i="1169"/>
  <c r="AY22" i="861" s="1"/>
  <c r="AY36" i="1169"/>
  <c r="AY17" i="861" s="1"/>
  <c r="AZ8" i="1169"/>
  <c r="AZ35" i="1169"/>
  <c r="AZ50" i="1169"/>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943" i="64" a="1"/>
  <c r="AV943" i="64" s="1"/>
  <c r="AS768" i="64"/>
  <c r="AU762" i="64"/>
  <c r="AU761" i="64"/>
  <c r="AU765" i="64"/>
  <c r="AU764" i="64"/>
  <c r="AU763" i="64"/>
  <c r="AT766" i="64"/>
  <c r="AV756" i="64" a="1"/>
  <c r="AV756" i="64" s="1"/>
  <c r="AV755" i="64" a="1"/>
  <c r="AV755" i="64" s="1"/>
  <c r="AV758" i="64" a="1"/>
  <c r="AV758" i="64" s="1"/>
  <c r="AV757" i="64" a="1"/>
  <c r="AV757" i="64" s="1"/>
  <c r="AV754" i="64" a="1"/>
  <c r="AV754" i="64" s="1"/>
  <c r="AU747" i="64"/>
  <c r="AT751" i="64"/>
  <c r="AU750" i="64"/>
  <c r="AU749" i="64"/>
  <c r="AU748" i="64"/>
  <c r="AV723" i="64" a="1"/>
  <c r="AV723" i="64" s="1"/>
  <c r="AV731" i="64" s="1"/>
  <c r="AV740" i="64" a="1"/>
  <c r="AV740" i="64" s="1"/>
  <c r="AV724" i="64" a="1"/>
  <c r="AV724" i="64" s="1"/>
  <c r="AV732" i="64" s="1"/>
  <c r="AV725" i="64" a="1"/>
  <c r="AV725" i="64" s="1"/>
  <c r="AV733" i="64" s="1"/>
  <c r="AV726" i="64" a="1"/>
  <c r="AV726" i="64" s="1"/>
  <c r="AV734" i="64" s="1"/>
  <c r="AV727" i="64" a="1"/>
  <c r="AV727" i="64" s="1"/>
  <c r="AV735" i="64" s="1"/>
  <c r="AV741" i="64" a="1"/>
  <c r="AV741" i="64" s="1"/>
  <c r="AV739" i="64" a="1"/>
  <c r="AV739" i="64" s="1"/>
  <c r="AV742" i="64" a="1"/>
  <c r="AV742" i="64" s="1"/>
  <c r="AV743" i="64" a="1"/>
  <c r="AV743" i="64" s="1"/>
  <c r="AU746" i="64"/>
  <c r="AU210" i="64"/>
  <c r="AU212" i="64" s="1"/>
  <c r="AV208" i="64" a="1"/>
  <c r="AV208" i="64" s="1"/>
  <c r="AV207" i="64" s="1"/>
  <c r="AV209" i="64" a="1"/>
  <c r="AV209" i="64" s="1"/>
  <c r="AU919" i="64"/>
  <c r="AU698" i="64"/>
  <c r="AU700" i="64" s="1"/>
  <c r="AS922" i="64"/>
  <c r="AT921" i="64"/>
  <c r="AV331" i="64" a="1"/>
  <c r="AV331" i="64" s="1"/>
  <c r="AV918" i="64" a="1"/>
  <c r="AV918" i="64" s="1"/>
  <c r="AV699" i="64" a="1"/>
  <c r="AV699" i="64" s="1"/>
  <c r="AV299" i="64" a="1"/>
  <c r="AV299" i="64" s="1"/>
  <c r="AV312" i="64" a="1"/>
  <c r="AV312" i="64" s="1"/>
  <c r="AT662" i="64"/>
  <c r="AU658" i="64"/>
  <c r="AU666" i="64" s="1"/>
  <c r="AV665" i="64" a="1"/>
  <c r="AV665" i="64" s="1"/>
  <c r="AV661" i="64" a="1"/>
  <c r="AV661" i="64" s="1"/>
  <c r="AV4" i="64"/>
  <c r="AV657" i="64" a="1"/>
  <c r="AV657" i="64" s="1"/>
  <c r="AW259" i="64"/>
  <c r="AW7" i="64"/>
  <c r="AV8" i="64" s="1"/>
  <c r="AP1712" i="64"/>
  <c r="AP1714" i="64" s="1"/>
  <c r="AP46" i="861"/>
  <c r="AP87" i="861" s="1"/>
  <c r="DL67" i="861"/>
  <c r="AW1" i="64"/>
  <c r="AX2" i="64"/>
  <c r="AW3" i="64"/>
  <c r="AW1019" i="64" s="1" a="1"/>
  <c r="AW1019" i="64" s="1"/>
  <c r="AV24" i="864"/>
  <c r="AV94"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2" i="861"/>
  <c r="AW20" i="864"/>
  <c r="AW21" i="864"/>
  <c r="AW22" i="864"/>
  <c r="AW3" i="864"/>
  <c r="AW4" i="864" s="1"/>
  <c r="AW1" i="864"/>
  <c r="AX2" i="864"/>
  <c r="AX23" i="864" s="1"/>
  <c r="AV57" i="863"/>
  <c r="AY1" i="861"/>
  <c r="AY8" i="861"/>
  <c r="AZ3" i="861"/>
  <c r="AY4" i="861"/>
  <c r="N2" i="860"/>
  <c r="N1" i="860"/>
  <c r="AJ3" i="860"/>
  <c r="AJ4" i="860" s="1"/>
  <c r="AK2" i="860"/>
  <c r="AJ1" i="860"/>
  <c r="AJ7" i="860"/>
  <c r="DI2200" i="64"/>
  <c r="DI2173" i="64"/>
  <c r="DL1712" i="64"/>
  <c r="DL1714" i="64" s="1"/>
  <c r="AP1755" i="64"/>
  <c r="AO1757" i="64"/>
  <c r="AP1734" i="64"/>
  <c r="AP1736" i="64" s="1"/>
  <c r="DK1714" i="64"/>
  <c r="DJ1853" i="64"/>
  <c r="DH1690" i="64"/>
  <c r="T1690" i="64"/>
  <c r="T1692" i="64" s="1"/>
  <c r="S1692" i="64"/>
  <c r="AV698" i="64" a="1"/>
  <c r="AV658" i="64" a="1"/>
  <c r="AV944" i="64"/>
  <c r="AV1034" i="64" a="1"/>
  <c r="AU921" i="64" a="1"/>
  <c r="DJ2200" i="64" a="1"/>
  <c r="DJ2173" i="64" a="1"/>
  <c r="AV919" i="64" a="1"/>
  <c r="AT922" i="64" a="1"/>
  <c r="AV1034" i="64" l="1"/>
  <c r="AU1036" i="64"/>
  <c r="BA35" i="1169"/>
  <c r="BA50" i="1169"/>
  <c r="AX54" i="1169"/>
  <c r="BA33" i="1169"/>
  <c r="BA48" i="1169"/>
  <c r="AY53" i="1169"/>
  <c r="BA21" i="1169"/>
  <c r="BA46" i="1169"/>
  <c r="BA31" i="1169"/>
  <c r="BB16" i="1169"/>
  <c r="BB4" i="1169"/>
  <c r="BB25" i="1169"/>
  <c r="BB18" i="1169"/>
  <c r="BB20" i="1169"/>
  <c r="BB24" i="1169"/>
  <c r="BB17" i="1169"/>
  <c r="BB27" i="1169"/>
  <c r="BB41" i="1169"/>
  <c r="BB26" i="1169"/>
  <c r="BB28" i="1169"/>
  <c r="BB42" i="1169"/>
  <c r="BB40" i="1169"/>
  <c r="BB43" i="1169"/>
  <c r="BB39" i="1169"/>
  <c r="BB19" i="1169"/>
  <c r="BC3" i="1169"/>
  <c r="BC1" i="1169"/>
  <c r="BC7" i="1169"/>
  <c r="BB8" i="1169" s="1"/>
  <c r="BD2" i="1169"/>
  <c r="BA8" i="1169"/>
  <c r="AZ51" i="1169"/>
  <c r="AZ22" i="861" s="1"/>
  <c r="AZ36" i="1169"/>
  <c r="AZ17" i="861" s="1"/>
  <c r="BA34" i="1169"/>
  <c r="BA49" i="1169"/>
  <c r="BA47" i="1169"/>
  <c r="BA32" i="1169"/>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943" i="64" a="1"/>
  <c r="AW943" i="64" s="1"/>
  <c r="AT768" i="64"/>
  <c r="AT769" i="64" s="1"/>
  <c r="AS769" i="64"/>
  <c r="AU766" i="64"/>
  <c r="AV763" i="64"/>
  <c r="AV762" i="64"/>
  <c r="AV761" i="64"/>
  <c r="AV765" i="64"/>
  <c r="AV764" i="64"/>
  <c r="AW756" i="64" a="1"/>
  <c r="AW756" i="64" s="1"/>
  <c r="AW755" i="64" a="1"/>
  <c r="AW755" i="64" s="1"/>
  <c r="AW758" i="64" a="1"/>
  <c r="AW758" i="64" s="1"/>
  <c r="AW757" i="64" a="1"/>
  <c r="AW757" i="64" s="1"/>
  <c r="AW754" i="64" a="1"/>
  <c r="AW754" i="64" s="1"/>
  <c r="AV747" i="64"/>
  <c r="AU751" i="64"/>
  <c r="AV750" i="64"/>
  <c r="AV749" i="64"/>
  <c r="AV748" i="64"/>
  <c r="AW723" i="64" a="1"/>
  <c r="AW723" i="64" s="1"/>
  <c r="AW731" i="64" s="1"/>
  <c r="AW740" i="64" a="1"/>
  <c r="AW740" i="64" s="1"/>
  <c r="AW724" i="64" a="1"/>
  <c r="AW724" i="64" s="1"/>
  <c r="AW732" i="64" s="1"/>
  <c r="AW725" i="64" a="1"/>
  <c r="AW725" i="64" s="1"/>
  <c r="AW733" i="64" s="1"/>
  <c r="AW726" i="64" a="1"/>
  <c r="AW726" i="64" s="1"/>
  <c r="AW734" i="64" s="1"/>
  <c r="AW739" i="64" a="1"/>
  <c r="AW739" i="64" s="1"/>
  <c r="AW727" i="64" a="1"/>
  <c r="AW727" i="64" s="1"/>
  <c r="AW735" i="64" s="1"/>
  <c r="AW741" i="64" a="1"/>
  <c r="AW741" i="64" s="1"/>
  <c r="AW742" i="64" a="1"/>
  <c r="AW742" i="64" s="1"/>
  <c r="AW743" i="64" a="1"/>
  <c r="AW743" i="64" s="1"/>
  <c r="AV746" i="64"/>
  <c r="AV210" i="64"/>
  <c r="AV212" i="64" s="1"/>
  <c r="AW208" i="64" a="1"/>
  <c r="AW208" i="64" s="1"/>
  <c r="AW207" i="64" s="1"/>
  <c r="AW209" i="64" a="1"/>
  <c r="AW209" i="64" s="1"/>
  <c r="AV919" i="64"/>
  <c r="AV698" i="64"/>
  <c r="AV700" i="64" s="1"/>
  <c r="AT922" i="64"/>
  <c r="AU921" i="64"/>
  <c r="AW331" i="64" a="1"/>
  <c r="AW331" i="64" s="1"/>
  <c r="AW918" i="64" a="1"/>
  <c r="AW918" i="64" s="1"/>
  <c r="AW312" i="64" a="1"/>
  <c r="AW312" i="64" s="1"/>
  <c r="AW699" i="64" a="1"/>
  <c r="AW699" i="64" s="1"/>
  <c r="AW665" i="64" a="1"/>
  <c r="AW665" i="64" s="1"/>
  <c r="AW299" i="64" a="1"/>
  <c r="AW299" i="64" s="1"/>
  <c r="AU662" i="64"/>
  <c r="AV658" i="64"/>
  <c r="AV666" i="64" s="1"/>
  <c r="AW661" i="64" a="1"/>
  <c r="AW661" i="64" s="1"/>
  <c r="AW657" i="64" a="1"/>
  <c r="AW657" i="64" s="1"/>
  <c r="Z43" i="861"/>
  <c r="Z95" i="861"/>
  <c r="AX259" i="64"/>
  <c r="AX7" i="64"/>
  <c r="AW8" i="64" s="1"/>
  <c r="AW4" i="64"/>
  <c r="AQ46" i="861"/>
  <c r="AQ87" i="861" s="1"/>
  <c r="AQ1712" i="64"/>
  <c r="AQ1714"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4" i="861" s="1"/>
  <c r="AV32"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200" i="64"/>
  <c r="DJ2173" i="64"/>
  <c r="DL1853" i="64"/>
  <c r="AP1757" i="64"/>
  <c r="AQ1755" i="64"/>
  <c r="AQ1734" i="64"/>
  <c r="AQ1736" i="64" s="1"/>
  <c r="DK1853" i="64"/>
  <c r="DI1690" i="64"/>
  <c r="DH1692" i="64"/>
  <c r="U1690" i="64"/>
  <c r="U1692" i="64" s="1"/>
  <c r="E189" i="64"/>
  <c r="E1849" i="64"/>
  <c r="B1849" i="64" s="1"/>
  <c r="E1857" i="64"/>
  <c r="E1856" i="64"/>
  <c r="E1855" i="64"/>
  <c r="G1854" i="64"/>
  <c r="E1854" i="64"/>
  <c r="G1853" i="64"/>
  <c r="E1853" i="64"/>
  <c r="B1853" i="64" s="1"/>
  <c r="S1852" i="64"/>
  <c r="E1852" i="64"/>
  <c r="E1851" i="64"/>
  <c r="E1850" i="64"/>
  <c r="B1850" i="64" s="1"/>
  <c r="E1848" i="64"/>
  <c r="B1848" i="64" s="1"/>
  <c r="E1847" i="64"/>
  <c r="B1847" i="64" s="1"/>
  <c r="E1846" i="64"/>
  <c r="B1846" i="64" s="1"/>
  <c r="E1844" i="64"/>
  <c r="E1825" i="64"/>
  <c r="E1824" i="64"/>
  <c r="E1823" i="64"/>
  <c r="G1822" i="64"/>
  <c r="E1822" i="64"/>
  <c r="R1821" i="64"/>
  <c r="G1821" i="64"/>
  <c r="E1821" i="64"/>
  <c r="B1821" i="64" s="1"/>
  <c r="S1820" i="64"/>
  <c r="K1820" i="64"/>
  <c r="E1820" i="64"/>
  <c r="E1819" i="64"/>
  <c r="E1818" i="64"/>
  <c r="E1817" i="64"/>
  <c r="B1817" i="64" s="1"/>
  <c r="E1816" i="64"/>
  <c r="B1816" i="64" s="1"/>
  <c r="E1815" i="64"/>
  <c r="B1815" i="64" s="1"/>
  <c r="E1814" i="64"/>
  <c r="B1814" i="64" s="1"/>
  <c r="E1812" i="64"/>
  <c r="E1793" i="64"/>
  <c r="E1792" i="64"/>
  <c r="E1791" i="64"/>
  <c r="E1790" i="64"/>
  <c r="E1789" i="64"/>
  <c r="E1788" i="64"/>
  <c r="E1787" i="64"/>
  <c r="E1786" i="64"/>
  <c r="E1785" i="64"/>
  <c r="B1785" i="64" s="1"/>
  <c r="E1784" i="64"/>
  <c r="B1784" i="64" s="1"/>
  <c r="S1783" i="64"/>
  <c r="K1783" i="64"/>
  <c r="E1783" i="64"/>
  <c r="E1782" i="64"/>
  <c r="E1781" i="64"/>
  <c r="E1780" i="64"/>
  <c r="B1780" i="64" s="1"/>
  <c r="E1779" i="64"/>
  <c r="B1779" i="64" s="1"/>
  <c r="E1778" i="64"/>
  <c r="B1778" i="64" s="1"/>
  <c r="DK2173" i="64" a="1"/>
  <c r="AW919" i="64" a="1"/>
  <c r="AW1034" i="64" a="1"/>
  <c r="AU922" i="64" a="1"/>
  <c r="DL2200" i="64" a="1"/>
  <c r="AV921" i="64" a="1"/>
  <c r="DK2200" i="64" a="1"/>
  <c r="AW698" i="64" a="1"/>
  <c r="AW658" i="64" a="1"/>
  <c r="AW944" i="64"/>
  <c r="DL2173" i="64" a="1"/>
  <c r="AW1034" i="64" l="1"/>
  <c r="AW1036" i="64" s="1"/>
  <c r="AX111" i="64" a="1"/>
  <c r="AX111" i="64" s="1"/>
  <c r="AX1019" i="64" a="1"/>
  <c r="AX1019" i="64" s="1"/>
  <c r="AV1036" i="64"/>
  <c r="BA36" i="1169"/>
  <c r="BA17" i="861" s="1"/>
  <c r="BA51" i="1169"/>
  <c r="BA22" i="861" s="1"/>
  <c r="AZ53" i="1169"/>
  <c r="AY54" i="1169"/>
  <c r="BB32" i="1169"/>
  <c r="BB47" i="1169"/>
  <c r="BD1" i="1169"/>
  <c r="BE2" i="1169"/>
  <c r="BD3" i="1169"/>
  <c r="BD7" i="1169"/>
  <c r="BB35" i="1169"/>
  <c r="BB50" i="1169"/>
  <c r="BB33" i="1169"/>
  <c r="BB48" i="1169"/>
  <c r="BC24" i="1169"/>
  <c r="BC25" i="1169"/>
  <c r="BC39" i="1169"/>
  <c r="BC4" i="1169"/>
  <c r="BC18" i="1169"/>
  <c r="BC16" i="1169"/>
  <c r="BC20" i="1169"/>
  <c r="BC19" i="1169"/>
  <c r="BC17" i="1169"/>
  <c r="BC27" i="1169"/>
  <c r="BC41" i="1169"/>
  <c r="BC26" i="1169"/>
  <c r="BC28" i="1169"/>
  <c r="BC42" i="1169"/>
  <c r="BC40" i="1169"/>
  <c r="BC43" i="1169"/>
  <c r="BB21" i="1169"/>
  <c r="BB46" i="1169"/>
  <c r="BB31" i="1169"/>
  <c r="BB34" i="1169"/>
  <c r="BB49" i="1169"/>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943" i="64" a="1"/>
  <c r="AX943" i="64" s="1"/>
  <c r="AU768" i="64"/>
  <c r="AW764" i="64"/>
  <c r="AW763" i="64"/>
  <c r="AW762" i="64"/>
  <c r="AV766" i="64"/>
  <c r="AW761" i="64"/>
  <c r="AW765" i="64"/>
  <c r="AX756" i="64" a="1"/>
  <c r="AX756" i="64" s="1"/>
  <c r="AX755" i="64" a="1"/>
  <c r="AX755" i="64" s="1"/>
  <c r="AX758" i="64" a="1"/>
  <c r="AX758" i="64" s="1"/>
  <c r="AX757" i="64" a="1"/>
  <c r="AX757" i="64" s="1"/>
  <c r="AX754" i="64" a="1"/>
  <c r="AX754" i="64" s="1"/>
  <c r="AV751" i="64"/>
  <c r="AW747" i="64"/>
  <c r="AW750" i="64"/>
  <c r="AW749" i="64"/>
  <c r="AW748" i="64"/>
  <c r="AX723" i="64" a="1"/>
  <c r="AX723" i="64" s="1"/>
  <c r="AX731" i="64" s="1"/>
  <c r="AX740" i="64" a="1"/>
  <c r="AX740" i="64" s="1"/>
  <c r="AX724" i="64" a="1"/>
  <c r="AX724" i="64" s="1"/>
  <c r="AX732" i="64" s="1"/>
  <c r="AX739" i="64" a="1"/>
  <c r="AX739" i="64" s="1"/>
  <c r="AX725" i="64" a="1"/>
  <c r="AX725" i="64" s="1"/>
  <c r="AX733" i="64" s="1"/>
  <c r="AX726" i="64" a="1"/>
  <c r="AX726" i="64" s="1"/>
  <c r="AX734" i="64" s="1"/>
  <c r="AX727" i="64" a="1"/>
  <c r="AX727" i="64" s="1"/>
  <c r="AX735" i="64" s="1"/>
  <c r="AX741" i="64" a="1"/>
  <c r="AX741" i="64" s="1"/>
  <c r="AX742" i="64" a="1"/>
  <c r="AX742" i="64" s="1"/>
  <c r="AX743" i="64" a="1"/>
  <c r="AX743" i="64" s="1"/>
  <c r="AW746" i="64"/>
  <c r="AW210" i="64"/>
  <c r="AW212" i="64" s="1"/>
  <c r="AX208" i="64" a="1"/>
  <c r="AX208" i="64" s="1"/>
  <c r="AX207" i="64" s="1"/>
  <c r="AX209" i="64" a="1"/>
  <c r="AX209" i="64" s="1"/>
  <c r="AU922" i="64"/>
  <c r="AW919" i="64"/>
  <c r="AW698" i="64"/>
  <c r="AW700" i="64" s="1"/>
  <c r="AV921" i="64"/>
  <c r="AX331" i="64" a="1"/>
  <c r="AX331" i="64" s="1"/>
  <c r="AX918" i="64" a="1"/>
  <c r="AX918" i="64" s="1"/>
  <c r="AX699" i="64" a="1"/>
  <c r="AX699" i="64" s="1"/>
  <c r="AX299" i="64" a="1"/>
  <c r="AX299" i="64" s="1"/>
  <c r="AX312" i="64" a="1"/>
  <c r="AX312" i="64" s="1"/>
  <c r="AV662" i="64"/>
  <c r="AW658" i="64"/>
  <c r="AW666" i="64" s="1"/>
  <c r="AX665" i="64" a="1"/>
  <c r="AX665" i="64" s="1"/>
  <c r="AX661" i="64" a="1"/>
  <c r="AX661" i="64" s="1"/>
  <c r="AX4" i="64"/>
  <c r="AX657" i="64" a="1"/>
  <c r="AX657" i="64" s="1"/>
  <c r="AY259" i="64"/>
  <c r="AY7" i="64"/>
  <c r="AX8" i="64" s="1"/>
  <c r="AR46" i="861"/>
  <c r="AR87" i="861" s="1"/>
  <c r="AR1712" i="64"/>
  <c r="AR1714" i="64" s="1"/>
  <c r="AY3" i="64"/>
  <c r="AY1019" i="64" s="1" a="1"/>
  <c r="AY1019" i="64" s="1"/>
  <c r="AY1" i="64"/>
  <c r="AZ2" i="64"/>
  <c r="AW32"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4" i="861" s="1"/>
  <c r="AX57" i="863"/>
  <c r="DA623" i="64" a="1"/>
  <c r="DA623" i="64" s="1"/>
  <c r="DA625" i="64" s="1"/>
  <c r="AM2" i="860"/>
  <c r="AL1" i="860"/>
  <c r="AL7" i="860"/>
  <c r="AL3" i="860"/>
  <c r="AL4" i="860" s="1"/>
  <c r="CQ623" i="64" a="1"/>
  <c r="CQ623" i="64" s="1"/>
  <c r="CQ625" i="64" s="1"/>
  <c r="CS628" i="64" a="1"/>
  <c r="CS628" i="64" s="1"/>
  <c r="CS629" i="64" s="1"/>
  <c r="DJ628" i="64" a="1"/>
  <c r="DJ628" i="64" s="1"/>
  <c r="DJ629" i="64" s="1"/>
  <c r="CP628" i="64" a="1"/>
  <c r="CP628" i="64" s="1"/>
  <c r="CP629" i="64" s="1"/>
  <c r="CY623" i="64" a="1"/>
  <c r="CY623" i="64" s="1"/>
  <c r="CY625" i="64" s="1"/>
  <c r="DB628" i="64" a="1"/>
  <c r="DB628" i="64" s="1"/>
  <c r="DB629" i="64" s="1"/>
  <c r="CQ628" i="64" a="1"/>
  <c r="CQ628" i="64" s="1"/>
  <c r="CQ629" i="64" s="1"/>
  <c r="CN623" i="64" a="1"/>
  <c r="CN623" i="64" s="1"/>
  <c r="CN625" i="64" s="1"/>
  <c r="CY628" i="64" a="1"/>
  <c r="CY628" i="64" s="1"/>
  <c r="CY629" i="64" s="1"/>
  <c r="CV623" i="64" a="1"/>
  <c r="CV623" i="64" s="1"/>
  <c r="CX623" i="64" a="1"/>
  <c r="CX623" i="64" s="1"/>
  <c r="DJ623" i="64" a="1"/>
  <c r="DJ623" i="64" s="1"/>
  <c r="CW628" i="64" a="1"/>
  <c r="CW628" i="64" s="1"/>
  <c r="CW629" i="64" s="1"/>
  <c r="DC623" i="64" a="1"/>
  <c r="DC623" i="64" s="1"/>
  <c r="CP623" i="64" a="1"/>
  <c r="CP623" i="64" s="1"/>
  <c r="DI623" i="64" a="1"/>
  <c r="DI623" i="64" s="1"/>
  <c r="DE628" i="64" a="1"/>
  <c r="DE628" i="64" s="1"/>
  <c r="DE629" i="64" s="1"/>
  <c r="CN628" i="64" a="1"/>
  <c r="CN628" i="64" s="1"/>
  <c r="CN629" i="64" s="1"/>
  <c r="DA628" i="64" a="1"/>
  <c r="DA628" i="64" s="1"/>
  <c r="DA629" i="64" s="1"/>
  <c r="DH623" i="64" a="1"/>
  <c r="DH623" i="64" s="1"/>
  <c r="DL628" i="64" a="1"/>
  <c r="DL628" i="64" s="1"/>
  <c r="DL629" i="64" s="1"/>
  <c r="DL623" i="64" a="1"/>
  <c r="DL623" i="64" s="1"/>
  <c r="CS623" i="64" a="1"/>
  <c r="CS623" i="64" s="1"/>
  <c r="DE623" i="64" a="1"/>
  <c r="DE623" i="64" s="1"/>
  <c r="CT623" i="64" a="1"/>
  <c r="CT623" i="64" s="1"/>
  <c r="DK623" i="64" a="1"/>
  <c r="DK623" i="64" s="1"/>
  <c r="DK628" i="64" a="1"/>
  <c r="DK628" i="64" s="1"/>
  <c r="DK629" i="64" s="1"/>
  <c r="DG628" i="64" a="1"/>
  <c r="DG628" i="64" s="1"/>
  <c r="DG629" i="64" s="1"/>
  <c r="DC628" i="64" a="1"/>
  <c r="DC628" i="64" s="1"/>
  <c r="DC629" i="64" s="1"/>
  <c r="CW623" i="64" a="1"/>
  <c r="CW623" i="64" s="1"/>
  <c r="DD623" i="64" a="1"/>
  <c r="DD623" i="64" s="1"/>
  <c r="CR623" i="64" a="1"/>
  <c r="CR623" i="64" s="1"/>
  <c r="CO623" i="64" a="1"/>
  <c r="CO623" i="64" s="1"/>
  <c r="CZ623" i="64" a="1"/>
  <c r="CZ623" i="64" s="1"/>
  <c r="DH628" i="64" a="1"/>
  <c r="DH628" i="64" s="1"/>
  <c r="DH629" i="64" s="1"/>
  <c r="CO628" i="64" a="1"/>
  <c r="CO628" i="64" s="1"/>
  <c r="CO629" i="64" s="1"/>
  <c r="CX628" i="64" a="1"/>
  <c r="CX628" i="64" s="1"/>
  <c r="CX629" i="64" s="1"/>
  <c r="CR628" i="64" a="1"/>
  <c r="CR628" i="64" s="1"/>
  <c r="CR629" i="64" s="1"/>
  <c r="CU628" i="64" a="1"/>
  <c r="CU628" i="64" s="1"/>
  <c r="CU629" i="64" s="1"/>
  <c r="CT628" i="64" a="1"/>
  <c r="CT628" i="64" s="1"/>
  <c r="CT629" i="64" s="1"/>
  <c r="CV628" i="64" a="1"/>
  <c r="CV628" i="64" s="1"/>
  <c r="CV629" i="64" s="1"/>
  <c r="DG623" i="64" a="1"/>
  <c r="DG623" i="64" s="1"/>
  <c r="DF628" i="64" a="1"/>
  <c r="DF628" i="64" s="1"/>
  <c r="DF629" i="64" s="1"/>
  <c r="DI628" i="64" a="1"/>
  <c r="DI628" i="64" s="1"/>
  <c r="DI629" i="64" s="1"/>
  <c r="DD628" i="64" a="1"/>
  <c r="DD628" i="64" s="1"/>
  <c r="DD629" i="64" s="1"/>
  <c r="DB623" i="64" a="1"/>
  <c r="DB623" i="64" s="1"/>
  <c r="CZ628" i="64" a="1"/>
  <c r="CZ628" i="64" s="1"/>
  <c r="CZ629" i="64" s="1"/>
  <c r="CU623" i="64" a="1"/>
  <c r="CU623" i="64" s="1"/>
  <c r="DF623" i="64" a="1"/>
  <c r="DF623" i="64" s="1"/>
  <c r="CZ1950" i="64" a="1"/>
  <c r="CZ1950" i="64" s="1"/>
  <c r="CV2227" i="64" a="1"/>
  <c r="CV2227" i="64" s="1"/>
  <c r="DA1955" i="64" a="1"/>
  <c r="DA1955" i="64" s="1"/>
  <c r="CZ1958" i="64" a="1"/>
  <c r="CZ1958" i="64" s="1"/>
  <c r="DJ1958" i="64" a="1"/>
  <c r="DJ1958" i="64" s="1"/>
  <c r="CZ1953" i="64" a="1"/>
  <c r="CZ1953" i="64" s="1"/>
  <c r="DD1950" i="64" a="1"/>
  <c r="DD1950" i="64" s="1"/>
  <c r="DI436" i="64" a="1"/>
  <c r="DI436" i="64" s="1"/>
  <c r="DJ436" i="64" a="1"/>
  <c r="DJ436" i="64" s="1"/>
  <c r="DI1953" i="64" a="1"/>
  <c r="DI1953" i="64" s="1"/>
  <c r="DA1951" i="64" a="1"/>
  <c r="DA1951" i="64" s="1"/>
  <c r="DJ1953" i="64" a="1"/>
  <c r="DJ1953" i="64" s="1"/>
  <c r="DJ1955" i="64" a="1"/>
  <c r="DJ1955" i="64" s="1"/>
  <c r="CX1951" i="64" a="1"/>
  <c r="CX1951" i="64" s="1"/>
  <c r="CQ1957" i="64" a="1"/>
  <c r="CQ1957" i="64" s="1"/>
  <c r="DH436" i="64" a="1"/>
  <c r="DH436" i="64" s="1"/>
  <c r="DJ2227" i="64" a="1"/>
  <c r="DJ2227" i="64" s="1"/>
  <c r="CV1952" i="64" a="1"/>
  <c r="CV1952" i="64" s="1"/>
  <c r="CP1954" i="64" a="1"/>
  <c r="CP1954" i="64" s="1"/>
  <c r="DJ1957" i="64" a="1"/>
  <c r="DJ1957" i="64" s="1"/>
  <c r="DF1953" i="64" a="1"/>
  <c r="DF1953" i="64" s="1"/>
  <c r="CY1952" i="64" a="1"/>
  <c r="CY1952" i="64" s="1"/>
  <c r="CS1958" i="64" a="1"/>
  <c r="CS1958" i="64" s="1"/>
  <c r="CW436" i="64" a="1"/>
  <c r="CW436" i="64" s="1"/>
  <c r="DH1950" i="64" a="1"/>
  <c r="DH1950" i="64" s="1"/>
  <c r="CV1954" i="64" a="1"/>
  <c r="CV1954" i="64" s="1"/>
  <c r="CX1958" i="64" a="1"/>
  <c r="CX1958" i="64" s="1"/>
  <c r="DJ1956" i="64" a="1"/>
  <c r="DJ1956" i="64" s="1"/>
  <c r="DF1952" i="64" a="1"/>
  <c r="DF1952" i="64" s="1"/>
  <c r="CU1953" i="64" a="1"/>
  <c r="CU1953" i="64" s="1"/>
  <c r="CY1957" i="64" a="1"/>
  <c r="CY1957" i="64" s="1"/>
  <c r="DC435" i="64" a="1"/>
  <c r="DC435" i="64" s="1"/>
  <c r="DC1958" i="64" a="1"/>
  <c r="DC1958" i="64" s="1"/>
  <c r="DA1953" i="64" a="1"/>
  <c r="DA1953" i="64" s="1"/>
  <c r="CW1953" i="64" a="1"/>
  <c r="CW1953" i="64" s="1"/>
  <c r="DJ1951" i="64" a="1"/>
  <c r="DJ1951" i="64" s="1"/>
  <c r="CS1950" i="64" a="1"/>
  <c r="CS1950" i="64" s="1"/>
  <c r="CT1951" i="64" a="1"/>
  <c r="CT1951" i="64" s="1"/>
  <c r="DK1951" i="64" a="1"/>
  <c r="DK1951" i="64" s="1"/>
  <c r="DK1952" i="64" a="1"/>
  <c r="DK1952" i="64" s="1"/>
  <c r="DK1953" i="64" a="1"/>
  <c r="DK1953" i="64" s="1"/>
  <c r="DK1954" i="64" a="1"/>
  <c r="DK1954" i="64" s="1"/>
  <c r="DK1950" i="64" a="1"/>
  <c r="DK1950" i="64" s="1"/>
  <c r="DK1958" i="64" a="1"/>
  <c r="DK1958" i="64" s="1"/>
  <c r="DK1956" i="64" a="1"/>
  <c r="DK1956" i="64" s="1"/>
  <c r="DK1957" i="64" a="1"/>
  <c r="DK1957" i="64" s="1"/>
  <c r="DK1955" i="64" a="1"/>
  <c r="DK1955" i="64" s="1"/>
  <c r="CW2227" i="64" a="1"/>
  <c r="CW2227" i="64" s="1"/>
  <c r="DF1951" i="64" a="1"/>
  <c r="DF1951" i="64" s="1"/>
  <c r="CO1950" i="64" a="1"/>
  <c r="CO1950" i="64" s="1"/>
  <c r="CY1953" i="64" a="1"/>
  <c r="CY1953" i="64" s="1"/>
  <c r="CT1954" i="64" a="1"/>
  <c r="CT1954" i="64" s="1"/>
  <c r="CT1952" i="64" a="1"/>
  <c r="CT1952" i="64" s="1"/>
  <c r="CY1954" i="64" a="1"/>
  <c r="CY1954" i="64" s="1"/>
  <c r="CP1953" i="64" a="1"/>
  <c r="CP1953" i="64" s="1"/>
  <c r="CQ1952" i="64" a="1"/>
  <c r="CQ1952" i="64" s="1"/>
  <c r="DI1954" i="64" a="1"/>
  <c r="DI1954" i="64" s="1"/>
  <c r="DH1957" i="64" a="1"/>
  <c r="DH1957" i="64" s="1"/>
  <c r="DE1952" i="64" a="1"/>
  <c r="DE1952" i="64" s="1"/>
  <c r="DG1950" i="64" a="1"/>
  <c r="DG1950" i="64" s="1"/>
  <c r="DB1951" i="64" a="1"/>
  <c r="DB1951" i="64" s="1"/>
  <c r="DA1952" i="64" a="1"/>
  <c r="DA1952" i="64" s="1"/>
  <c r="DC1952" i="64" a="1"/>
  <c r="DC1952" i="64" s="1"/>
  <c r="CQ1958" i="64" a="1"/>
  <c r="CQ1958" i="64" s="1"/>
  <c r="CO1957" i="64" a="1"/>
  <c r="CO1957" i="64" s="1"/>
  <c r="CY1958" i="64" a="1"/>
  <c r="CY1958" i="64" s="1"/>
  <c r="CW1955" i="64" a="1"/>
  <c r="CW1955" i="64" s="1"/>
  <c r="DG1955" i="64" a="1"/>
  <c r="DG1955" i="64" s="1"/>
  <c r="CU1958" i="64" a="1"/>
  <c r="CU1958" i="64" s="1"/>
  <c r="DC1951" i="64" a="1"/>
  <c r="DC1951" i="64" s="1"/>
  <c r="CQ1954" i="64" a="1"/>
  <c r="CQ1954" i="64" s="1"/>
  <c r="DA1956" i="64" a="1"/>
  <c r="DA1956" i="64" s="1"/>
  <c r="DB1955" i="64" a="1"/>
  <c r="DB1955" i="64" s="1"/>
  <c r="DH1955" i="64" a="1"/>
  <c r="DH1955" i="64" s="1"/>
  <c r="CW1952" i="64" a="1"/>
  <c r="CW1952" i="64" s="1"/>
  <c r="CX1957" i="64" a="1"/>
  <c r="CX1957" i="64" s="1"/>
  <c r="DI1952" i="64" a="1"/>
  <c r="DI1952" i="64" s="1"/>
  <c r="DF1954" i="64" a="1"/>
  <c r="DF1954" i="64" s="1"/>
  <c r="CR1954" i="64" a="1"/>
  <c r="CR1954" i="64" s="1"/>
  <c r="CU1957" i="64" a="1"/>
  <c r="CU1957" i="64" s="1"/>
  <c r="CP1958" i="64" a="1"/>
  <c r="CP1958" i="64" s="1"/>
  <c r="CO1952" i="64" a="1"/>
  <c r="CO1952" i="64" s="1"/>
  <c r="DG1951" i="64" a="1"/>
  <c r="DG1951" i="64" s="1"/>
  <c r="CX1950" i="64" a="1"/>
  <c r="CX1950" i="64" s="1"/>
  <c r="CX1956" i="64" a="1"/>
  <c r="CX1956" i="64" s="1"/>
  <c r="CV1950" i="64" a="1"/>
  <c r="CV1950" i="64" s="1"/>
  <c r="DF1958" i="64" a="1"/>
  <c r="DF1958" i="64" s="1"/>
  <c r="DG1958" i="64" a="1"/>
  <c r="DG1958" i="64" s="1"/>
  <c r="DD1951" i="64" a="1"/>
  <c r="DD1951" i="64" s="1"/>
  <c r="CT1953" i="64" a="1"/>
  <c r="CT1953" i="64" s="1"/>
  <c r="CU1956" i="64" a="1"/>
  <c r="CU1956" i="64" s="1"/>
  <c r="DH1951" i="64" a="1"/>
  <c r="DH1951" i="64" s="1"/>
  <c r="DB1954" i="64" a="1"/>
  <c r="DB1954" i="64" s="1"/>
  <c r="DC1950" i="64" a="1"/>
  <c r="DC1950" i="64" s="1"/>
  <c r="CX1954" i="64" a="1"/>
  <c r="CX1954" i="64" s="1"/>
  <c r="CP1956" i="64" a="1"/>
  <c r="CP1956" i="64" s="1"/>
  <c r="CP1951" i="64" a="1"/>
  <c r="CP1951" i="64" s="1"/>
  <c r="DH1958" i="64" a="1"/>
  <c r="DH1958" i="64" s="1"/>
  <c r="DD1955" i="64" a="1"/>
  <c r="DD1955" i="64" s="1"/>
  <c r="DE1956" i="64" a="1"/>
  <c r="DE1956" i="64" s="1"/>
  <c r="DI1956" i="64" a="1"/>
  <c r="DI1956" i="64" s="1"/>
  <c r="CT1950" i="64" a="1"/>
  <c r="CT1950" i="64" s="1"/>
  <c r="DA1958" i="64" a="1"/>
  <c r="DA1958" i="64" s="1"/>
  <c r="DB1950" i="64" a="1"/>
  <c r="DB1950" i="64" s="1"/>
  <c r="CW1951" i="64" a="1"/>
  <c r="CW1951" i="64" s="1"/>
  <c r="CW1954" i="64" a="1"/>
  <c r="CW1954" i="64" s="1"/>
  <c r="CU1952" i="64" a="1"/>
  <c r="CU1952" i="64" s="1"/>
  <c r="DE1951" i="64" a="1"/>
  <c r="DE1951" i="64" s="1"/>
  <c r="DE1954" i="64" a="1"/>
  <c r="DE1954" i="64" s="1"/>
  <c r="DC1953" i="64" a="1"/>
  <c r="DC1953" i="64" s="1"/>
  <c r="CS1957" i="64" a="1"/>
  <c r="CS1957" i="64" s="1"/>
  <c r="CU1951" i="64" a="1"/>
  <c r="CU1951" i="64" s="1"/>
  <c r="DE1958" i="64" a="1"/>
  <c r="DE1958" i="64" s="1"/>
  <c r="CV1953" i="64" a="1"/>
  <c r="CV1953" i="64" s="1"/>
  <c r="CW1956" i="64" a="1"/>
  <c r="CW1956" i="64" s="1"/>
  <c r="CS1956" i="64" a="1"/>
  <c r="CS1956" i="64" s="1"/>
  <c r="CS1953" i="64" a="1"/>
  <c r="CS1953" i="64" s="1"/>
  <c r="CT1956" i="64" a="1"/>
  <c r="CT1956" i="64" s="1"/>
  <c r="DI1957" i="64" a="1"/>
  <c r="DI1957" i="64" s="1"/>
  <c r="DA1954" i="64" a="1"/>
  <c r="DA1954" i="64" s="1"/>
  <c r="CP1957" i="64" a="1"/>
  <c r="CP1957" i="64" s="1"/>
  <c r="CT1958" i="64" a="1"/>
  <c r="CT1958" i="64" s="1"/>
  <c r="DD1953" i="64" a="1"/>
  <c r="DD1953" i="64" s="1"/>
  <c r="DD1956" i="64" a="1"/>
  <c r="DD1956" i="64" s="1"/>
  <c r="DB1952" i="64" a="1"/>
  <c r="DB1952" i="64" s="1"/>
  <c r="CR1953" i="64" a="1"/>
  <c r="CR1953" i="64" s="1"/>
  <c r="CT1957" i="64" a="1"/>
  <c r="CT1957" i="64" s="1"/>
  <c r="DH1953" i="64" a="1"/>
  <c r="DH1953" i="64" s="1"/>
  <c r="CZ1956" i="64" a="1"/>
  <c r="CZ1956" i="64" s="1"/>
  <c r="DB1958" i="64" a="1"/>
  <c r="DB1958" i="64" s="1"/>
  <c r="CO1956" i="64" a="1"/>
  <c r="CO1956" i="64" s="1"/>
  <c r="CP1950" i="64" a="1"/>
  <c r="CP1950" i="64" s="1"/>
  <c r="CQ1953" i="64" a="1"/>
  <c r="CQ1953" i="64" s="1"/>
  <c r="CX1952" i="64" a="1"/>
  <c r="CX1952" i="64" s="1"/>
  <c r="CX1955" i="64" a="1"/>
  <c r="CX1955" i="64" s="1"/>
  <c r="CO1958" i="64" a="1"/>
  <c r="CO1958" i="64" s="1"/>
  <c r="CO1951" i="64" a="1"/>
  <c r="CO1951" i="64" s="1"/>
  <c r="CO1955" i="64" a="1"/>
  <c r="CO1955" i="64" s="1"/>
  <c r="CV1955" i="64" a="1"/>
  <c r="CV1955" i="64" s="1"/>
  <c r="DE1950" i="64" a="1"/>
  <c r="DE1950" i="64" s="1"/>
  <c r="DE1957" i="64" a="1"/>
  <c r="DE1957" i="64" s="1"/>
  <c r="CR1956" i="64" a="1"/>
  <c r="CR1956" i="64" s="1"/>
  <c r="DH1952" i="64" a="1"/>
  <c r="DH1952" i="64" s="1"/>
  <c r="CR1951" i="64" a="1"/>
  <c r="CR1951" i="64" s="1"/>
  <c r="CR1950" i="64" a="1"/>
  <c r="CR1950" i="64" s="1"/>
  <c r="CR1957" i="64" a="1"/>
  <c r="CR1957" i="64" s="1"/>
  <c r="DG1953" i="64" a="1"/>
  <c r="DG1953" i="64" s="1"/>
  <c r="DG1957" i="64" a="1"/>
  <c r="DG1957" i="64" s="1"/>
  <c r="DI1958" i="64" a="1"/>
  <c r="DI1958" i="64" s="1"/>
  <c r="DI1955" i="64" a="1"/>
  <c r="DI1955" i="64" s="1"/>
  <c r="DC1955" i="64" a="1"/>
  <c r="DC1955" i="64" s="1"/>
  <c r="DC1957" i="64" a="1"/>
  <c r="DC1957" i="64" s="1"/>
  <c r="DH1956" i="64" a="1"/>
  <c r="DH1956" i="64" s="1"/>
  <c r="CY1955" i="64" a="1"/>
  <c r="CY1955" i="64" s="1"/>
  <c r="CZ1951" i="64" a="1"/>
  <c r="CZ1951" i="64" s="1"/>
  <c r="DG1956" i="64" a="1"/>
  <c r="DG1956" i="64" s="1"/>
  <c r="CP1952" i="64" a="1"/>
  <c r="CP1952" i="64" s="1"/>
  <c r="CW1950" i="64" a="1"/>
  <c r="CW1950" i="64" s="1"/>
  <c r="CW1957" i="64" a="1"/>
  <c r="CW1957" i="64" s="1"/>
  <c r="DD1954" i="64" a="1"/>
  <c r="DD1954" i="64" s="1"/>
  <c r="CT1955" i="64" a="1"/>
  <c r="CT1955" i="64" s="1"/>
  <c r="CQ1950" i="64" a="1"/>
  <c r="CQ1950" i="64" s="1"/>
  <c r="CY1956" i="64" a="1"/>
  <c r="CY1956" i="64" s="1"/>
  <c r="CY1950" i="64" a="1"/>
  <c r="CY1950" i="64" s="1"/>
  <c r="CZ1952" i="64" a="1"/>
  <c r="CZ1952" i="64" s="1"/>
  <c r="CU1954" i="64" a="1"/>
  <c r="CU1954" i="64" s="1"/>
  <c r="CU1950" i="64" a="1"/>
  <c r="CU1950" i="64" s="1"/>
  <c r="DI1950" i="64" a="1"/>
  <c r="DI1950" i="64" s="1"/>
  <c r="CS1955" i="64" a="1"/>
  <c r="CS1955" i="64" s="1"/>
  <c r="CQ1956" i="64" a="1"/>
  <c r="CQ1956" i="64" s="1"/>
  <c r="CS1954" i="64" a="1"/>
  <c r="CS1954" i="64" s="1"/>
  <c r="DG1952" i="64" a="1"/>
  <c r="DG1952" i="64" s="1"/>
  <c r="DF1956" i="64" a="1"/>
  <c r="DF1956" i="64" s="1"/>
  <c r="DF1955" i="64" a="1"/>
  <c r="DF1955" i="64" s="1"/>
  <c r="CV1951" i="64" a="1"/>
  <c r="CV1951" i="64" s="1"/>
  <c r="CU1955" i="64" a="1"/>
  <c r="CU1955" i="64" s="1"/>
  <c r="CV1957" i="64" a="1"/>
  <c r="CV1957" i="64" s="1"/>
  <c r="DD1952" i="64" a="1"/>
  <c r="DD1952" i="64" s="1"/>
  <c r="DC1956" i="64" a="1"/>
  <c r="DC1956" i="64" s="1"/>
  <c r="DD1957" i="64" a="1"/>
  <c r="DD1957" i="64" s="1"/>
  <c r="CR1952" i="64" a="1"/>
  <c r="CR1952" i="64" s="1"/>
  <c r="CR1955" i="64" a="1"/>
  <c r="CR1955" i="64" s="1"/>
  <c r="CP1955" i="64" a="1"/>
  <c r="CP1955" i="64" s="1"/>
  <c r="CZ1954" i="64" a="1"/>
  <c r="CZ1954" i="64" s="1"/>
  <c r="DA1950" i="64" a="1"/>
  <c r="DA1950" i="64" s="1"/>
  <c r="CQ1955" i="64" a="1"/>
  <c r="CQ1955" i="64" s="1"/>
  <c r="CO1953" i="64" a="1"/>
  <c r="CO1953" i="64" s="1"/>
  <c r="CO1954" i="64" a="1"/>
  <c r="CO1954" i="64" s="1"/>
  <c r="CQ1951" i="64" a="1"/>
  <c r="CQ1951" i="64" s="1"/>
  <c r="CY1951" i="64" a="1"/>
  <c r="CY1951" i="64" s="1"/>
  <c r="DF1957" i="64" a="1"/>
  <c r="DF1957" i="64" s="1"/>
  <c r="DE1955" i="64" a="1"/>
  <c r="DE1955" i="64" s="1"/>
  <c r="CV1956" i="64" a="1"/>
  <c r="CV1956" i="64" s="1"/>
  <c r="DA1957" i="64" a="1"/>
  <c r="DA1957" i="64" s="1"/>
  <c r="DL1958" i="64" a="1"/>
  <c r="DL1958" i="64" s="1"/>
  <c r="DL1950" i="64" a="1"/>
  <c r="DL1950" i="64" s="1"/>
  <c r="DL1951" i="64" a="1"/>
  <c r="DL1951" i="64" s="1"/>
  <c r="DL1952" i="64" a="1"/>
  <c r="DL1952" i="64" s="1"/>
  <c r="DL1953" i="64" a="1"/>
  <c r="DL1953" i="64" s="1"/>
  <c r="DL1955" i="64" a="1"/>
  <c r="DL1955" i="64" s="1"/>
  <c r="DL1954" i="64" a="1"/>
  <c r="DL1954" i="64" s="1"/>
  <c r="DL1956" i="64" a="1"/>
  <c r="DL1956" i="64" s="1"/>
  <c r="DL1957" i="64" a="1"/>
  <c r="DL1957" i="64" s="1"/>
  <c r="DE436" i="64" a="1"/>
  <c r="DE436" i="64" s="1"/>
  <c r="DD1958" i="64" a="1"/>
  <c r="DD1958" i="64" s="1"/>
  <c r="CR1958" i="64" a="1"/>
  <c r="CR1958" i="64" s="1"/>
  <c r="CX1953" i="64" a="1"/>
  <c r="CX1953" i="64" s="1"/>
  <c r="DJ1952" i="64" a="1"/>
  <c r="DJ1952" i="64" s="1"/>
  <c r="DB1953" i="64" a="1"/>
  <c r="DB1953" i="64" s="1"/>
  <c r="CV1958" i="64" a="1"/>
  <c r="CV1958" i="64" s="1"/>
  <c r="CW1958" i="64" a="1"/>
  <c r="CW1958" i="64" s="1"/>
  <c r="CS436" i="64" a="1"/>
  <c r="CS436" i="64" s="1"/>
  <c r="CZ1955" i="64" a="1"/>
  <c r="CZ1955" i="64" s="1"/>
  <c r="CS1952" i="64" a="1"/>
  <c r="CS1952" i="64" s="1"/>
  <c r="DF1950" i="64" a="1"/>
  <c r="DF1950" i="64" s="1"/>
  <c r="DJ1954" i="64" a="1"/>
  <c r="DJ1954" i="64" s="1"/>
  <c r="DB1957" i="64" a="1"/>
  <c r="DB1957" i="64" s="1"/>
  <c r="DC1954" i="64" a="1"/>
  <c r="DC1954" i="64" s="1"/>
  <c r="DG1954" i="64" a="1"/>
  <c r="DG1954" i="64" s="1"/>
  <c r="CZ435" i="64" a="1"/>
  <c r="CZ435" i="64" s="1"/>
  <c r="CZ1957" i="64" a="1"/>
  <c r="CZ1957" i="64" s="1"/>
  <c r="DH1954" i="64" a="1"/>
  <c r="DH1954" i="64" s="1"/>
  <c r="DE1953" i="64" a="1"/>
  <c r="DE1953" i="64" s="1"/>
  <c r="DJ1950" i="64" a="1"/>
  <c r="DJ1950" i="64" s="1"/>
  <c r="DI1951" i="64" a="1"/>
  <c r="DI1951" i="64" s="1"/>
  <c r="DB1956" i="64" a="1"/>
  <c r="DB1956" i="64" s="1"/>
  <c r="CS1951" i="64" a="1"/>
  <c r="CS1951" i="64" s="1"/>
  <c r="DF2227" i="64" a="1"/>
  <c r="DF2227" i="64" s="1"/>
  <c r="DK2227" i="64" a="1"/>
  <c r="DK2227" i="64" s="1"/>
  <c r="DK436" i="64" a="1"/>
  <c r="DK436" i="64" s="1"/>
  <c r="DK435" i="64" a="1"/>
  <c r="DK435" i="64" s="1"/>
  <c r="DE435" i="64" a="1"/>
  <c r="DE435" i="64" s="1"/>
  <c r="DE2227" i="64" a="1"/>
  <c r="DE2227" i="64" s="1"/>
  <c r="CX2227" i="64" a="1"/>
  <c r="CX2227" i="64" s="1"/>
  <c r="DI2227" i="64" a="1"/>
  <c r="DI2227" i="64" s="1"/>
  <c r="CT436" i="64" a="1"/>
  <c r="CT436" i="64" s="1"/>
  <c r="CV435" i="64" a="1"/>
  <c r="CV435" i="64" s="1"/>
  <c r="CU2227" i="64" a="1"/>
  <c r="CU2227" i="64" s="1"/>
  <c r="CO435" i="64" a="1"/>
  <c r="CO435" i="64" s="1"/>
  <c r="DD2227" i="64" a="1"/>
  <c r="DD2227" i="64" s="1"/>
  <c r="DI435" i="64" a="1"/>
  <c r="DI435" i="64" s="1"/>
  <c r="CU435" i="64" a="1"/>
  <c r="CU435" i="64" s="1"/>
  <c r="CS2227" i="64" a="1"/>
  <c r="CS2227" i="64" s="1"/>
  <c r="CQ435" i="64" a="1"/>
  <c r="CQ435" i="64" s="1"/>
  <c r="CY2227" i="64" a="1"/>
  <c r="CY2227" i="64" s="1"/>
  <c r="CV436" i="64" a="1"/>
  <c r="CV436" i="64" s="1"/>
  <c r="CX436" i="64" a="1"/>
  <c r="CX436" i="64" s="1"/>
  <c r="CY436" i="64" a="1"/>
  <c r="CY436" i="64" s="1"/>
  <c r="DA436" i="64" a="1"/>
  <c r="DA436" i="64" s="1"/>
  <c r="CR2227" i="64" a="1"/>
  <c r="CR2227" i="64" s="1"/>
  <c r="CS435" i="64" a="1"/>
  <c r="CS435" i="64" s="1"/>
  <c r="CQ2227" i="64" a="1"/>
  <c r="CQ2227" i="64" s="1"/>
  <c r="DH2227" i="64" a="1"/>
  <c r="DH2227" i="64" s="1"/>
  <c r="CT2227" i="64" a="1"/>
  <c r="CT2227" i="64" s="1"/>
  <c r="CP435" i="64" a="1"/>
  <c r="CP435" i="64" s="1"/>
  <c r="CW435" i="64" a="1"/>
  <c r="CW435" i="64" s="1"/>
  <c r="CQ436" i="64" a="1"/>
  <c r="CQ436" i="64" s="1"/>
  <c r="DG435" i="64" a="1"/>
  <c r="DG435" i="64" s="1"/>
  <c r="DH435" i="64" a="1"/>
  <c r="DH435" i="64" s="1"/>
  <c r="CR435" i="64" a="1"/>
  <c r="CR435" i="64" s="1"/>
  <c r="DA435" i="64" a="1"/>
  <c r="DA435" i="64" s="1"/>
  <c r="CX435" i="64" a="1"/>
  <c r="CX435" i="64" s="1"/>
  <c r="DC2227" i="64" a="1"/>
  <c r="DC2227" i="64" s="1"/>
  <c r="CR436" i="64" a="1"/>
  <c r="CR436" i="64" s="1"/>
  <c r="CZ2227" i="64" a="1"/>
  <c r="CZ2227" i="64" s="1"/>
  <c r="CY435" i="64" a="1"/>
  <c r="CY435" i="64" s="1"/>
  <c r="CP436" i="64" a="1"/>
  <c r="CP436" i="64" s="1"/>
  <c r="DA2227" i="64" a="1"/>
  <c r="DA2227" i="64" s="1"/>
  <c r="DF436" i="64" a="1"/>
  <c r="DF436" i="64" s="1"/>
  <c r="CP2227" i="64" a="1"/>
  <c r="CP2227" i="64" s="1"/>
  <c r="CO2227" i="64" a="1"/>
  <c r="CO2227" i="64" s="1"/>
  <c r="CT435" i="64" a="1"/>
  <c r="CT435" i="64" s="1"/>
  <c r="DG436" i="64" a="1"/>
  <c r="DG436" i="64" s="1"/>
  <c r="DG2227" i="64" a="1"/>
  <c r="DG2227" i="64" s="1"/>
  <c r="DB436" i="64" a="1"/>
  <c r="DB436" i="64" s="1"/>
  <c r="CZ436" i="64" a="1"/>
  <c r="CZ436" i="64" s="1"/>
  <c r="DB2227" i="64" a="1"/>
  <c r="DB2227" i="64" s="1"/>
  <c r="CU436" i="64" a="1"/>
  <c r="CU436" i="64" s="1"/>
  <c r="CO436" i="64" a="1"/>
  <c r="CO436" i="64" s="1"/>
  <c r="DB435" i="64" a="1"/>
  <c r="DB435" i="64" s="1"/>
  <c r="DD436" i="64" a="1"/>
  <c r="DD436" i="64" s="1"/>
  <c r="DL2227" i="64" a="1"/>
  <c r="DL2227" i="64" s="1"/>
  <c r="DL436" i="64" a="1"/>
  <c r="DL436" i="64" s="1"/>
  <c r="DL435" i="64" a="1"/>
  <c r="DL435" i="64" s="1"/>
  <c r="DD435" i="64" a="1"/>
  <c r="DD435" i="64" s="1"/>
  <c r="DC436" i="64" a="1"/>
  <c r="DC436" i="64" s="1"/>
  <c r="DF435" i="64" a="1"/>
  <c r="DF435" i="64" s="1"/>
  <c r="DJ435" i="64" a="1"/>
  <c r="DJ435" i="64" s="1"/>
  <c r="DK2200" i="64"/>
  <c r="DL2200" i="64"/>
  <c r="DK2173" i="64"/>
  <c r="DL2173" i="64"/>
  <c r="CP89" i="64" a="1"/>
  <c r="CP89" i="64" s="1"/>
  <c r="DF1619" i="64" a="1"/>
  <c r="DF1619" i="64" s="1"/>
  <c r="DG1643" i="64" a="1"/>
  <c r="DG1643" i="64" s="1"/>
  <c r="CV1644" i="64" a="1"/>
  <c r="CV1644" i="64" s="1"/>
  <c r="CX1915" i="64" a="1"/>
  <c r="CX1915" i="64" s="1"/>
  <c r="CW245" i="64" a="1"/>
  <c r="CW245" i="64" s="1"/>
  <c r="DH2083" i="64" a="1"/>
  <c r="DH2083" i="64" s="1"/>
  <c r="CT40" i="64" a="1"/>
  <c r="CT40" i="64" s="1"/>
  <c r="CY1617" i="64" a="1"/>
  <c r="CY1617" i="64" s="1"/>
  <c r="CX175" i="64" a="1"/>
  <c r="CX175" i="64" s="1"/>
  <c r="DE1619" i="64" a="1"/>
  <c r="DE1619" i="64" s="1"/>
  <c r="CV40" i="64" a="1"/>
  <c r="CV40" i="64" s="1"/>
  <c r="DA1617" i="64" a="1"/>
  <c r="DA1617" i="64" s="1"/>
  <c r="CO89" i="64" a="1"/>
  <c r="CO89" i="64" s="1"/>
  <c r="CT59" i="64" a="1"/>
  <c r="CT59" i="64" s="1"/>
  <c r="DC40" i="64" a="1"/>
  <c r="DC40" i="64" s="1"/>
  <c r="CW2042" i="64" a="1"/>
  <c r="CW2042" i="64" s="1"/>
  <c r="DF245" i="64" a="1"/>
  <c r="DF245" i="64" s="1"/>
  <c r="DH59" i="64" a="1"/>
  <c r="DH59" i="64" s="1"/>
  <c r="CT90" i="64" a="1"/>
  <c r="CT90" i="64" s="1"/>
  <c r="CS175" i="64" a="1"/>
  <c r="CS175" i="64" s="1"/>
  <c r="CO1653" i="64" a="1"/>
  <c r="CO1653" i="64" s="1"/>
  <c r="CP1662" i="64" a="1"/>
  <c r="CP1662" i="64" s="1"/>
  <c r="CS92" i="64" a="1"/>
  <c r="CS92" i="64" s="1"/>
  <c r="CX1136" i="64" a="1"/>
  <c r="CX1136" i="64" s="1"/>
  <c r="DG90" i="64" a="1"/>
  <c r="DG90" i="64" s="1"/>
  <c r="DE175" i="64" a="1"/>
  <c r="DE175" i="64" s="1"/>
  <c r="CZ1617" i="64" a="1"/>
  <c r="CZ1617" i="64" s="1"/>
  <c r="CZ1644" i="64" a="1"/>
  <c r="CZ1644" i="64" s="1"/>
  <c r="CO1661" i="64" a="1"/>
  <c r="CO1661" i="64" s="1"/>
  <c r="DA1653" i="64" a="1"/>
  <c r="DA1653" i="64" s="1"/>
  <c r="CR1644" i="64" a="1"/>
  <c r="CR1644" i="64" s="1"/>
  <c r="CY2042" i="64" a="1"/>
  <c r="CY2042" i="64" s="1"/>
  <c r="DF75" i="64" a="1"/>
  <c r="DF75" i="64" s="1"/>
  <c r="DF1653" i="64" a="1"/>
  <c r="DF1653" i="64" s="1"/>
  <c r="DF1784" i="64" a="1"/>
  <c r="DF1784" i="64" s="1"/>
  <c r="DF1792" i="64" s="1"/>
  <c r="CV1619" i="64" a="1"/>
  <c r="CV1619" i="64" s="1"/>
  <c r="CV175" i="64" a="1"/>
  <c r="CV175" i="64" s="1"/>
  <c r="DA1784" i="64" a="1"/>
  <c r="DA1784" i="64" s="1"/>
  <c r="DA1792" i="64" s="1"/>
  <c r="CU91" i="64" a="1"/>
  <c r="CU91" i="64" s="1"/>
  <c r="CO59" i="64" a="1"/>
  <c r="CO59" i="64" s="1"/>
  <c r="CZ245" i="64" a="1"/>
  <c r="CZ245" i="64" s="1"/>
  <c r="DG2083" i="64" a="1"/>
  <c r="DG2083" i="64" s="1"/>
  <c r="DF1662" i="64" a="1"/>
  <c r="DF1662" i="64" s="1"/>
  <c r="DF1643" i="64" a="1"/>
  <c r="DF1643" i="64" s="1"/>
  <c r="CQ1644" i="64" a="1"/>
  <c r="CQ1644" i="64" s="1"/>
  <c r="CT92" i="64" a="1"/>
  <c r="CT92" i="64" s="1"/>
  <c r="DC1643" i="64" a="1"/>
  <c r="DC1643" i="64" s="1"/>
  <c r="CT1643" i="64" a="1"/>
  <c r="CT1643" i="64" s="1"/>
  <c r="CP92" i="64" a="1"/>
  <c r="CP92" i="64" s="1"/>
  <c r="CV1784" i="64" a="1"/>
  <c r="CV1784" i="64" s="1"/>
  <c r="CV1792" i="64" s="1"/>
  <c r="DE245" i="64" a="1"/>
  <c r="DE245" i="64" s="1"/>
  <c r="CW59" i="64" a="1"/>
  <c r="CW59" i="64" s="1"/>
  <c r="CT1138" i="64" a="1"/>
  <c r="CT1138" i="64" s="1"/>
  <c r="CT1644" i="64" a="1"/>
  <c r="CT1644" i="64" s="1"/>
  <c r="DD1881" i="64" a="1"/>
  <c r="DD1881" i="64" s="1"/>
  <c r="DA1138" i="64" a="1"/>
  <c r="DA1138" i="64" s="1"/>
  <c r="DH1138" i="64" a="1"/>
  <c r="DH1138" i="64" s="1"/>
  <c r="CZ75" i="64" a="1"/>
  <c r="CZ75" i="64" s="1"/>
  <c r="CP75" i="64" a="1"/>
  <c r="CP75" i="64" s="1"/>
  <c r="CQ59" i="64" a="1"/>
  <c r="CQ59" i="64" s="1"/>
  <c r="CS89" i="64" a="1"/>
  <c r="CS89" i="64" s="1"/>
  <c r="CZ1653" i="64" a="1"/>
  <c r="CZ1653" i="64" s="1"/>
  <c r="CW1138" i="64" a="1"/>
  <c r="CW1138" i="64" s="1"/>
  <c r="DG2042" i="64" a="1"/>
  <c r="DG2042" i="64" s="1"/>
  <c r="DE2062" i="64" a="1"/>
  <c r="DE2062" i="64" s="1"/>
  <c r="DH1617" i="64" a="1"/>
  <c r="DH1617" i="64" s="1"/>
  <c r="DE1653" i="64" a="1"/>
  <c r="DE1653" i="64" s="1"/>
  <c r="DE89" i="64" a="1"/>
  <c r="DE89" i="64" s="1"/>
  <c r="DH1653" i="64" a="1"/>
  <c r="DH1653" i="64" s="1"/>
  <c r="DF1652" i="64" a="1"/>
  <c r="DF1652" i="64" s="1"/>
  <c r="DE1617" i="64" a="1"/>
  <c r="DE1617" i="64" s="1"/>
  <c r="DE1652" i="64" a="1"/>
  <c r="DE1652" i="64" s="1"/>
  <c r="DH1915" i="64" a="1"/>
  <c r="DH1915" i="64" s="1"/>
  <c r="DG1138" i="64" a="1"/>
  <c r="DG1138" i="64" s="1"/>
  <c r="DF91" i="64" a="1"/>
  <c r="DF91" i="64" s="1"/>
  <c r="CQ2042" i="64" a="1"/>
  <c r="CQ2042" i="64" s="1"/>
  <c r="CP2062" i="64" a="1"/>
  <c r="CP2062" i="64" s="1"/>
  <c r="CT1881" i="64" a="1"/>
  <c r="CT1881" i="64" s="1"/>
  <c r="CV245" i="64" a="1"/>
  <c r="CV245" i="64" s="1"/>
  <c r="CX1661" i="64" a="1"/>
  <c r="CX1661" i="64" s="1"/>
  <c r="CS54" i="64" a="1"/>
  <c r="CS54" i="64" s="1"/>
  <c r="CT1662" i="64" a="1"/>
  <c r="CT1662" i="64" s="1"/>
  <c r="CS1136" i="64" a="1"/>
  <c r="CS1136" i="64" s="1"/>
  <c r="CU92" i="64" a="1"/>
  <c r="CU92" i="64" s="1"/>
  <c r="DA1136" i="64" a="1"/>
  <c r="DA1136" i="64" s="1"/>
  <c r="CY2083" i="64" a="1"/>
  <c r="CY2083" i="64" s="1"/>
  <c r="CS1784" i="64" a="1"/>
  <c r="CS1784" i="64" s="1"/>
  <c r="CS1792" i="64" s="1"/>
  <c r="CP59" i="64" a="1"/>
  <c r="CP59" i="64" s="1"/>
  <c r="CX2062" i="64" a="1"/>
  <c r="CX2062" i="64" s="1"/>
  <c r="CP1821" i="64" a="1"/>
  <c r="CP1821" i="64" s="1"/>
  <c r="DA1881" i="64" a="1"/>
  <c r="DA1881" i="64" s="1"/>
  <c r="CO245" i="64" a="1"/>
  <c r="CO245" i="64" s="1"/>
  <c r="CX1644" i="64" a="1"/>
  <c r="CX1644" i="64" s="1"/>
  <c r="CW2062" i="64" a="1"/>
  <c r="CW2062" i="64" s="1"/>
  <c r="CP40" i="64" a="1"/>
  <c r="CP40" i="64" s="1"/>
  <c r="CQ1915" i="64" a="1"/>
  <c r="CQ1915" i="64" s="1"/>
  <c r="DA89" i="64" a="1"/>
  <c r="DA89" i="64" s="1"/>
  <c r="DB2062" i="64" a="1"/>
  <c r="DB2062" i="64" s="1"/>
  <c r="CU1617" i="64" a="1"/>
  <c r="CU1617" i="64" s="1"/>
  <c r="CQ1881" i="64" a="1"/>
  <c r="CQ1881" i="64" s="1"/>
  <c r="CY1662" i="64" a="1"/>
  <c r="CY1662" i="64" s="1"/>
  <c r="CQ1653" i="64" a="1"/>
  <c r="CQ1653" i="64" s="1"/>
  <c r="DA1652" i="64" a="1"/>
  <c r="DA1652" i="64" s="1"/>
  <c r="CP1138" i="64" a="1"/>
  <c r="CP1138" i="64" s="1"/>
  <c r="CX1643" i="64" a="1"/>
  <c r="CX1643" i="64" s="1"/>
  <c r="CZ1643" i="64" a="1"/>
  <c r="CZ1643" i="64" s="1"/>
  <c r="CT91" i="64" a="1"/>
  <c r="CT91" i="64" s="1"/>
  <c r="CR1915" i="64" a="1"/>
  <c r="CR1915" i="64" s="1"/>
  <c r="DB1652" i="64" a="1"/>
  <c r="DB1652" i="64" s="1"/>
  <c r="CZ1662" i="64" a="1"/>
  <c r="CZ1662" i="64" s="1"/>
  <c r="CO54" i="64" a="1"/>
  <c r="CO54" i="64" s="1"/>
  <c r="CO1136" i="64" a="1"/>
  <c r="CO1136" i="64" s="1"/>
  <c r="CY40" i="64" a="1"/>
  <c r="CY40" i="64" s="1"/>
  <c r="CQ54" i="64" a="1"/>
  <c r="CQ54" i="64" s="1"/>
  <c r="DB245" i="64" a="1"/>
  <c r="DB245" i="64" s="1"/>
  <c r="CZ2083" i="64" a="1"/>
  <c r="CZ2083" i="64" s="1"/>
  <c r="CY2062" i="64" a="1"/>
  <c r="CY2062" i="64" s="1"/>
  <c r="CW1662" i="64" a="1"/>
  <c r="CW1662" i="64" s="1"/>
  <c r="CW2083" i="64" a="1"/>
  <c r="CW2083" i="64" s="1"/>
  <c r="CZ1138" i="64" a="1"/>
  <c r="CZ1138" i="64" s="1"/>
  <c r="CS40" i="64" a="1"/>
  <c r="CS40" i="64" s="1"/>
  <c r="CP1644" i="64" a="1"/>
  <c r="CP1644" i="64" s="1"/>
  <c r="DE2042" i="64" a="1"/>
  <c r="DE2042" i="64" s="1"/>
  <c r="DF2062" i="64" a="1"/>
  <c r="DF2062" i="64" s="1"/>
  <c r="DG1652" i="64" a="1"/>
  <c r="DG1652" i="64" s="1"/>
  <c r="DE91" i="64" a="1"/>
  <c r="DE91" i="64" s="1"/>
  <c r="DF40" i="64" a="1"/>
  <c r="DF40" i="64" s="1"/>
  <c r="DG59" i="64" a="1"/>
  <c r="DG59" i="64" s="1"/>
  <c r="DG75" i="64" a="1"/>
  <c r="DG75" i="64" s="1"/>
  <c r="DF1136" i="64" a="1"/>
  <c r="DF1136" i="64" s="1"/>
  <c r="DE92" i="64" a="1"/>
  <c r="DE92" i="64" s="1"/>
  <c r="DE1644" i="64" a="1"/>
  <c r="DE1644" i="64" s="1"/>
  <c r="DG1661" i="64" a="1"/>
  <c r="DG1661" i="64" s="1"/>
  <c r="DG175" i="64" a="1"/>
  <c r="DG175" i="64" s="1"/>
  <c r="DG1653" i="64" a="1"/>
  <c r="DG1653" i="64" s="1"/>
  <c r="CV1881" i="64" a="1"/>
  <c r="CV1881" i="64" s="1"/>
  <c r="CO413" i="64" a="1"/>
  <c r="CO413" i="64" s="1"/>
  <c r="CU1662" i="64" a="1"/>
  <c r="CU1662" i="64" s="1"/>
  <c r="CO175" i="64" a="1"/>
  <c r="CO175" i="64" s="1"/>
  <c r="CP91" i="64" a="1"/>
  <c r="CP91" i="64" s="1"/>
  <c r="CX1881" i="64" a="1"/>
  <c r="CX1881" i="64" s="1"/>
  <c r="CT2083" i="64" a="1"/>
  <c r="CT2083" i="64" s="1"/>
  <c r="CR1653" i="64" a="1"/>
  <c r="CR1653" i="64" s="1"/>
  <c r="CV89" i="64" a="1"/>
  <c r="CV89" i="64" s="1"/>
  <c r="DA1643" i="64" a="1"/>
  <c r="DA1643" i="64" s="1"/>
  <c r="CW90" i="64" a="1"/>
  <c r="CW90" i="64" s="1"/>
  <c r="CS1617" i="64" a="1"/>
  <c r="CS1617" i="64" s="1"/>
  <c r="CS1619" i="64" a="1"/>
  <c r="CS1619" i="64" s="1"/>
  <c r="CX59" i="64" a="1"/>
  <c r="CX59" i="64" s="1"/>
  <c r="CU40" i="64" a="1"/>
  <c r="CU40" i="64" s="1"/>
  <c r="DC90" i="64" a="1"/>
  <c r="DC90" i="64" s="1"/>
  <c r="CU1138" i="64" a="1"/>
  <c r="CU1138" i="64" s="1"/>
  <c r="CR75" i="64" a="1"/>
  <c r="CR75" i="64" s="1"/>
  <c r="CW75" i="64" a="1"/>
  <c r="CW75" i="64" s="1"/>
  <c r="CP1643" i="64" a="1"/>
  <c r="CP1643" i="64" s="1"/>
  <c r="CO1881" i="64" a="1"/>
  <c r="CO1881" i="64" s="1"/>
  <c r="DB1136" i="64" a="1"/>
  <c r="DB1136" i="64" s="1"/>
  <c r="DA2042" i="64" a="1"/>
  <c r="DA2042" i="64" s="1"/>
  <c r="CV1617" i="64" a="1"/>
  <c r="CV1617" i="64" s="1"/>
  <c r="CQ1619" i="64" a="1"/>
  <c r="CQ1619" i="64" s="1"/>
  <c r="CZ413" i="64" a="1"/>
  <c r="CZ413" i="64" s="1"/>
  <c r="CP1136" i="64" a="1"/>
  <c r="CP1136" i="64" s="1"/>
  <c r="DD1784" i="64" a="1"/>
  <c r="DD1784" i="64" s="1"/>
  <c r="DD1792" i="64" s="1"/>
  <c r="CQ2062" i="64" a="1"/>
  <c r="CQ2062" i="64" s="1"/>
  <c r="CO1619" i="64" a="1"/>
  <c r="CO1619" i="64" s="1"/>
  <c r="CX91" i="64" a="1"/>
  <c r="CX91" i="64" s="1"/>
  <c r="CU1136" i="64" a="1"/>
  <c r="CU1136" i="64" s="1"/>
  <c r="CR1619" i="64" a="1"/>
  <c r="CR1619" i="64" s="1"/>
  <c r="DA92" i="64" a="1"/>
  <c r="DA92" i="64" s="1"/>
  <c r="CZ90" i="64" a="1"/>
  <c r="CZ90" i="64" s="1"/>
  <c r="CS1653" i="64" a="1"/>
  <c r="CS1653" i="64" s="1"/>
  <c r="CP175" i="64" a="1"/>
  <c r="CP175" i="64" s="1"/>
  <c r="CZ89" i="64" a="1"/>
  <c r="CZ89" i="64" s="1"/>
  <c r="DC1617" i="64" a="1"/>
  <c r="DC1617" i="64" s="1"/>
  <c r="DD54" i="64" a="1"/>
  <c r="DD54" i="64" s="1"/>
  <c r="CZ1652" i="64" a="1"/>
  <c r="CZ1652" i="64" s="1"/>
  <c r="CY59" i="64" a="1"/>
  <c r="CY59" i="64" s="1"/>
  <c r="CY1661" i="64" a="1"/>
  <c r="CY1661" i="64" s="1"/>
  <c r="CZ1784" i="64" a="1"/>
  <c r="CZ1784" i="64" s="1"/>
  <c r="CZ1792" i="64" s="1"/>
  <c r="CX1138" i="64" a="1"/>
  <c r="CX1138" i="64" s="1"/>
  <c r="CS90" i="64" a="1"/>
  <c r="CS90" i="64" s="1"/>
  <c r="CR2083" i="64" a="1"/>
  <c r="CR2083" i="64" s="1"/>
  <c r="DF54" i="64" a="1"/>
  <c r="DF54" i="64" s="1"/>
  <c r="DF90" i="64" a="1"/>
  <c r="DF90" i="64" s="1"/>
  <c r="DF413" i="64" a="1"/>
  <c r="DF413" i="64" s="1"/>
  <c r="DH91" i="64" a="1"/>
  <c r="DH91" i="64" s="1"/>
  <c r="DH1661" i="64" a="1"/>
  <c r="DH1661" i="64" s="1"/>
  <c r="DE1138" i="64" a="1"/>
  <c r="DE1138" i="64" s="1"/>
  <c r="DE90" i="64" a="1"/>
  <c r="DE90" i="64" s="1"/>
  <c r="DH1784" i="64" a="1"/>
  <c r="DH1784" i="64" s="1"/>
  <c r="DH1792" i="64" s="1"/>
  <c r="DH54" i="64" a="1"/>
  <c r="DH54" i="64" s="1"/>
  <c r="DG89" i="64" a="1"/>
  <c r="DG89" i="64" s="1"/>
  <c r="DF59" i="64" a="1"/>
  <c r="DF59" i="64" s="1"/>
  <c r="CU1915" i="64" a="1"/>
  <c r="CU1915" i="64" s="1"/>
  <c r="CV1915" i="64" a="1"/>
  <c r="CV1915" i="64" s="1"/>
  <c r="CY1136" i="64" a="1"/>
  <c r="CY1136" i="64" s="1"/>
  <c r="CQ1662" i="64" a="1"/>
  <c r="CQ1662" i="64" s="1"/>
  <c r="CO1662" i="64" a="1"/>
  <c r="CO1662" i="64" s="1"/>
  <c r="CW1652" i="64" a="1"/>
  <c r="CW1652" i="64" s="1"/>
  <c r="CZ59" i="64" a="1"/>
  <c r="CZ59" i="64" s="1"/>
  <c r="CT75" i="64" a="1"/>
  <c r="CT75" i="64" s="1"/>
  <c r="CO1138" i="64" a="1"/>
  <c r="CO1138" i="64" s="1"/>
  <c r="DD1652" i="64" a="1"/>
  <c r="DD1652" i="64" s="1"/>
  <c r="CO1652" i="64" a="1"/>
  <c r="CO1652" i="64" s="1"/>
  <c r="CT1136" i="64" a="1"/>
  <c r="CT1136" i="64" s="1"/>
  <c r="CP1881" i="64" a="1"/>
  <c r="CP1881" i="64" s="1"/>
  <c r="CQ1652" i="64" a="1"/>
  <c r="CQ1652" i="64" s="1"/>
  <c r="DB1138" i="64" a="1"/>
  <c r="DB1138" i="64" s="1"/>
  <c r="DC75" i="64" a="1"/>
  <c r="DC75" i="64" s="1"/>
  <c r="CW1653" i="64" a="1"/>
  <c r="CW1653" i="64" s="1"/>
  <c r="CV1662" i="64" a="1"/>
  <c r="CV1662" i="64" s="1"/>
  <c r="CO1644" i="64" a="1"/>
  <c r="CO1644" i="64" s="1"/>
  <c r="CX413" i="64" a="1"/>
  <c r="CX413" i="64" s="1"/>
  <c r="CR1643" i="64" a="1"/>
  <c r="CR1643" i="64" s="1"/>
  <c r="DD1661" i="64" a="1"/>
  <c r="DD1661" i="64" s="1"/>
  <c r="CQ75" i="64" a="1"/>
  <c r="CQ75" i="64" s="1"/>
  <c r="CT1653" i="64" a="1"/>
  <c r="CT1653" i="64" s="1"/>
  <c r="CR1138" i="64" a="1"/>
  <c r="CR1138" i="64" s="1"/>
  <c r="CR1881" i="64" a="1"/>
  <c r="CR1881" i="64" s="1"/>
  <c r="CX1652" i="64" a="1"/>
  <c r="CX1652" i="64" s="1"/>
  <c r="DC1915" i="64" a="1"/>
  <c r="DC1915" i="64" s="1"/>
  <c r="CW1881" i="64" a="1"/>
  <c r="CW1881" i="64" s="1"/>
  <c r="CV1652" i="64" a="1"/>
  <c r="CV1652" i="64" s="1"/>
  <c r="CV91" i="64" a="1"/>
  <c r="CV91" i="64" s="1"/>
  <c r="CW413" i="64" a="1"/>
  <c r="CW413" i="64" s="1"/>
  <c r="CS91" i="64" a="1"/>
  <c r="CS91" i="64" s="1"/>
  <c r="DC92" i="64" a="1"/>
  <c r="DC92" i="64" s="1"/>
  <c r="CQ1136" i="64" a="1"/>
  <c r="CQ1136" i="64" s="1"/>
  <c r="CR1821" i="64" a="1"/>
  <c r="CR1821" i="64" s="1"/>
  <c r="CO2083" i="64" a="1"/>
  <c r="CO2083" i="64" s="1"/>
  <c r="CR92" i="64" a="1"/>
  <c r="CR92" i="64" s="1"/>
  <c r="DB1643" i="64" a="1"/>
  <c r="DB1643" i="64" s="1"/>
  <c r="DA413" i="64" a="1"/>
  <c r="DA413" i="64" s="1"/>
  <c r="CZ54" i="64" a="1"/>
  <c r="CZ54" i="64" s="1"/>
  <c r="CW1784" i="64" a="1"/>
  <c r="CW1784" i="64" s="1"/>
  <c r="CW1792" i="64" s="1"/>
  <c r="CW1617" i="64" a="1"/>
  <c r="CW1617" i="64" s="1"/>
  <c r="CX90" i="64" a="1"/>
  <c r="CX90" i="64" s="1"/>
  <c r="CW89" i="64" a="1"/>
  <c r="CW89" i="64" s="1"/>
  <c r="CT245" i="64" a="1"/>
  <c r="CT245" i="64" s="1"/>
  <c r="DL466" i="64" a="1"/>
  <c r="DL466" i="64" s="1"/>
  <c r="DL467" i="64" s="1"/>
  <c r="DB90" i="64" a="1"/>
  <c r="DB90" i="64" s="1"/>
  <c r="DA54" i="64" a="1"/>
  <c r="DA54" i="64" s="1"/>
  <c r="DB54" i="64" a="1"/>
  <c r="DB54" i="64" s="1"/>
  <c r="DA2062" i="64" a="1"/>
  <c r="DA2062" i="64" s="1"/>
  <c r="DC2042" i="64" a="1"/>
  <c r="DC2042" i="64" s="1"/>
  <c r="DD1653" i="64" a="1"/>
  <c r="DD1653" i="64" s="1"/>
  <c r="DA91" i="64" a="1"/>
  <c r="DA91" i="64" s="1"/>
  <c r="DA1619" i="64" a="1"/>
  <c r="DA1619" i="64" s="1"/>
  <c r="DC1619" i="64" a="1"/>
  <c r="DC1619" i="64" s="1"/>
  <c r="DD40" i="64" a="1"/>
  <c r="DD40" i="64" s="1"/>
  <c r="DC91" i="64" a="1"/>
  <c r="DC91" i="64" s="1"/>
  <c r="DB2042" i="64" a="1"/>
  <c r="DB2042" i="64" s="1"/>
  <c r="DC2083" i="64" a="1"/>
  <c r="DC2083" i="64" s="1"/>
  <c r="DA75" i="64" a="1"/>
  <c r="DA75" i="64" s="1"/>
  <c r="DC1661" i="64" a="1"/>
  <c r="DC1661" i="64" s="1"/>
  <c r="DB2083" i="64" a="1"/>
  <c r="DB2083" i="64" s="1"/>
  <c r="DC1652" i="64" a="1"/>
  <c r="DC1652" i="64" s="1"/>
  <c r="DD1662" i="64" a="1"/>
  <c r="DD1662" i="64" s="1"/>
  <c r="DB40" i="64" a="1"/>
  <c r="DB40" i="64" s="1"/>
  <c r="DB1662" i="64" a="1"/>
  <c r="DB1662" i="64" s="1"/>
  <c r="DB1784" i="64" a="1"/>
  <c r="DB1784" i="64" s="1"/>
  <c r="DB1792" i="64" s="1"/>
  <c r="DC175" i="64" a="1"/>
  <c r="DC175" i="64" s="1"/>
  <c r="DA1915" i="64" a="1"/>
  <c r="DA1915" i="64" s="1"/>
  <c r="DA90" i="64" a="1"/>
  <c r="DA90" i="64" s="1"/>
  <c r="DB1653" i="64" a="1"/>
  <c r="DB1653" i="64" s="1"/>
  <c r="DD2062" i="64" a="1"/>
  <c r="DD2062" i="64" s="1"/>
  <c r="DA1644" i="64" a="1"/>
  <c r="DA1644" i="64" s="1"/>
  <c r="DB1881" i="64" a="1"/>
  <c r="DB1881" i="64" s="1"/>
  <c r="DB1619" i="64" a="1"/>
  <c r="DB1619" i="64" s="1"/>
  <c r="DA2083" i="64" a="1"/>
  <c r="DA2083" i="64" s="1"/>
  <c r="CZ1619" i="64" a="1"/>
  <c r="CZ1619" i="64" s="1"/>
  <c r="CX1617" i="64" a="1"/>
  <c r="CX1617" i="64" s="1"/>
  <c r="CU75" i="64" a="1"/>
  <c r="CU75" i="64" s="1"/>
  <c r="CU1653" i="64" a="1"/>
  <c r="CU1653" i="64" s="1"/>
  <c r="CW1661" i="64" a="1"/>
  <c r="CW1661" i="64" s="1"/>
  <c r="CR1662" i="64" a="1"/>
  <c r="CR1662" i="64" s="1"/>
  <c r="DA175" i="64" a="1"/>
  <c r="DA175" i="64" s="1"/>
  <c r="DD1915" i="64" a="1"/>
  <c r="DD1915" i="64" s="1"/>
  <c r="DD89" i="64" a="1"/>
  <c r="DD89" i="64" s="1"/>
  <c r="DB89" i="64" a="1"/>
  <c r="DB89" i="64" s="1"/>
  <c r="DC1138" i="64" a="1"/>
  <c r="DC1138" i="64" s="1"/>
  <c r="DD91" i="64" a="1"/>
  <c r="DD91" i="64" s="1"/>
  <c r="CQ1643" i="64" a="1"/>
  <c r="CQ1643" i="64" s="1"/>
  <c r="CQ1617" i="64" a="1"/>
  <c r="CQ1617" i="64" s="1"/>
  <c r="CR1136" i="64" a="1"/>
  <c r="CR1136" i="64" s="1"/>
  <c r="CR2062" i="64" a="1"/>
  <c r="CR2062" i="64" s="1"/>
  <c r="CS245" i="64" a="1"/>
  <c r="CS245" i="64" s="1"/>
  <c r="CO2062" i="64" a="1"/>
  <c r="CO2062" i="64" s="1"/>
  <c r="CT413" i="64" a="1"/>
  <c r="CT413" i="64" s="1"/>
  <c r="CO1617" i="64" a="1"/>
  <c r="CO1617" i="64" s="1"/>
  <c r="CT54" i="64" a="1"/>
  <c r="CT54" i="64" s="1"/>
  <c r="CR90" i="64" a="1"/>
  <c r="CR90" i="64" s="1"/>
  <c r="CS413" i="64" a="1"/>
  <c r="CS413" i="64" s="1"/>
  <c r="DB1661" i="64" a="1"/>
  <c r="DB1661" i="64" s="1"/>
  <c r="DD413" i="64" a="1"/>
  <c r="DD413" i="64" s="1"/>
  <c r="DA1661" i="64" a="1"/>
  <c r="DA1661" i="64" s="1"/>
  <c r="DC59" i="64" a="1"/>
  <c r="DC59" i="64" s="1"/>
  <c r="DH2042" i="64" a="1"/>
  <c r="DH2042" i="64" s="1"/>
  <c r="DG2062" i="64" a="1"/>
  <c r="DG2062" i="64" s="1"/>
  <c r="DE1662" i="64" a="1"/>
  <c r="DE1662" i="64" s="1"/>
  <c r="DE2083" i="64" a="1"/>
  <c r="DE2083" i="64" s="1"/>
  <c r="DF92" i="64" a="1"/>
  <c r="DF92" i="64" s="1"/>
  <c r="DH1643" i="64" a="1"/>
  <c r="DH1643" i="64" s="1"/>
  <c r="DG54" i="64" a="1"/>
  <c r="DG54" i="64" s="1"/>
  <c r="DG92" i="64" a="1"/>
  <c r="DG92" i="64" s="1"/>
  <c r="DH75" i="64" a="1"/>
  <c r="DH75" i="64" s="1"/>
  <c r="DF1881" i="64" a="1"/>
  <c r="DF1881" i="64" s="1"/>
  <c r="DF1915" i="64" a="1"/>
  <c r="DF1915" i="64" s="1"/>
  <c r="DH1619" i="64" a="1"/>
  <c r="DH1619" i="64" s="1"/>
  <c r="DF1644" i="64" a="1"/>
  <c r="DF1644" i="64" s="1"/>
  <c r="DH175" i="64" a="1"/>
  <c r="DH175" i="64" s="1"/>
  <c r="DH1662" i="64" a="1"/>
  <c r="DH1662" i="64" s="1"/>
  <c r="DE1784" i="64" a="1"/>
  <c r="DE1784" i="64" s="1"/>
  <c r="DE1792" i="64" s="1"/>
  <c r="DH40" i="64" a="1"/>
  <c r="DH40" i="64" s="1"/>
  <c r="CT2042" i="64" a="1"/>
  <c r="CT2042" i="64" s="1"/>
  <c r="CV90" i="64" a="1"/>
  <c r="CV90" i="64" s="1"/>
  <c r="CQ1138" i="64" a="1"/>
  <c r="CQ1138" i="64" s="1"/>
  <c r="CO75" i="64" a="1"/>
  <c r="CO75" i="64" s="1"/>
  <c r="CQ1661" i="64" a="1"/>
  <c r="CQ1661" i="64" s="1"/>
  <c r="CV92" i="64" a="1"/>
  <c r="CV92" i="64" s="1"/>
  <c r="CQ2083" i="64" a="1"/>
  <c r="CQ2083" i="64" s="1"/>
  <c r="CT1617" i="64" a="1"/>
  <c r="CT1617" i="64" s="1"/>
  <c r="CZ2042" i="64" a="1"/>
  <c r="CZ2042" i="64" s="1"/>
  <c r="CS1643" i="64" a="1"/>
  <c r="CS1643" i="64" s="1"/>
  <c r="DC413" i="64" a="1"/>
  <c r="DC413" i="64" s="1"/>
  <c r="CU59" i="64" a="1"/>
  <c r="CU59" i="64" s="1"/>
  <c r="CU89" i="64" a="1"/>
  <c r="CU89" i="64" s="1"/>
  <c r="CT1619" i="64" a="1"/>
  <c r="CT1619" i="64" s="1"/>
  <c r="CT1784" i="64" a="1"/>
  <c r="CT1784" i="64" s="1"/>
  <c r="CT1792" i="64" s="1"/>
  <c r="DC245" i="64" a="1"/>
  <c r="DC245" i="64" s="1"/>
  <c r="DD1138" i="64" a="1"/>
  <c r="DD1138" i="64" s="1"/>
  <c r="CZ1915" i="64" a="1"/>
  <c r="CZ1915" i="64" s="1"/>
  <c r="CV1653" i="64" a="1"/>
  <c r="CV1653" i="64" s="1"/>
  <c r="CP1653" i="64" a="1"/>
  <c r="CP1653" i="64" s="1"/>
  <c r="CZ1136" i="64" a="1"/>
  <c r="CZ1136" i="64" s="1"/>
  <c r="CP413" i="64" a="1"/>
  <c r="CP413" i="64" s="1"/>
  <c r="DC54" i="64" a="1"/>
  <c r="DC54" i="64" s="1"/>
  <c r="CS1662" i="64" a="1"/>
  <c r="CS1662" i="64" s="1"/>
  <c r="CY1652" i="64" a="1"/>
  <c r="CY1652" i="64" s="1"/>
  <c r="CX245" i="64" a="1"/>
  <c r="CX245" i="64" s="1"/>
  <c r="CR413" i="64" a="1"/>
  <c r="CR413" i="64" s="1"/>
  <c r="CS1881" i="64" a="1"/>
  <c r="CS1881" i="64" s="1"/>
  <c r="DD175" i="64" a="1"/>
  <c r="DD175" i="64" s="1"/>
  <c r="CX1784" i="64" a="1"/>
  <c r="CX1784" i="64" s="1"/>
  <c r="CX1792" i="64" s="1"/>
  <c r="CQ413" i="64" a="1"/>
  <c r="CQ413" i="64" s="1"/>
  <c r="CV2042" i="64" a="1"/>
  <c r="CV2042" i="64" s="1"/>
  <c r="CY1784" i="64" a="1"/>
  <c r="CY1784" i="64" s="1"/>
  <c r="CY1792" i="64" s="1"/>
  <c r="DA40" i="64" a="1"/>
  <c r="DA40" i="64" s="1"/>
  <c r="DB1644" i="64" a="1"/>
  <c r="DB1644" i="64" s="1"/>
  <c r="CP90" i="64" a="1"/>
  <c r="CP90" i="64" s="1"/>
  <c r="CV1643" i="64" a="1"/>
  <c r="CV1643" i="64" s="1"/>
  <c r="CW1136" i="64" a="1"/>
  <c r="CW1136" i="64" s="1"/>
  <c r="CR1617" i="64" a="1"/>
  <c r="CR1617" i="64" s="1"/>
  <c r="DC1881" i="64" a="1"/>
  <c r="DC1881" i="64" s="1"/>
  <c r="DD1643" i="64" a="1"/>
  <c r="DD1643" i="64" s="1"/>
  <c r="CZ1661" i="64" a="1"/>
  <c r="CZ1661" i="64" s="1"/>
  <c r="CX1619" i="64" a="1"/>
  <c r="CX1619" i="64" s="1"/>
  <c r="CW1644" i="64" a="1"/>
  <c r="CW1644" i="64" s="1"/>
  <c r="CX2083" i="64" a="1"/>
  <c r="CX2083" i="64" s="1"/>
  <c r="DE1915" i="64" a="1"/>
  <c r="DE1915" i="64" s="1"/>
  <c r="CW1915" i="64" a="1"/>
  <c r="CW1915" i="64" s="1"/>
  <c r="CS1644" i="64" a="1"/>
  <c r="CS1644" i="64" s="1"/>
  <c r="DF89" i="64" a="1"/>
  <c r="DF89" i="64" s="1"/>
  <c r="DG1617" i="64" a="1"/>
  <c r="DG1617" i="64" s="1"/>
  <c r="DG245" i="64" a="1"/>
  <c r="DG245" i="64" s="1"/>
  <c r="DH1644" i="64" a="1"/>
  <c r="DH1644" i="64" s="1"/>
  <c r="DF175" i="64" a="1"/>
  <c r="DF175" i="64" s="1"/>
  <c r="DG1619" i="64" a="1"/>
  <c r="DG1619" i="64" s="1"/>
  <c r="DH1136" i="64" a="1"/>
  <c r="DH1136" i="64" s="1"/>
  <c r="DE1136" i="64" a="1"/>
  <c r="DE1136" i="64" s="1"/>
  <c r="DE59" i="64" a="1"/>
  <c r="DE59" i="64" s="1"/>
  <c r="DG1915" i="64" a="1"/>
  <c r="DG1915" i="64" s="1"/>
  <c r="DH1652" i="64" a="1"/>
  <c r="DH1652" i="64" s="1"/>
  <c r="DH413" i="64" a="1"/>
  <c r="DH413" i="64" s="1"/>
  <c r="DE1881" i="64" a="1"/>
  <c r="DE1881" i="64" s="1"/>
  <c r="DG1784" i="64" a="1"/>
  <c r="DG1784" i="64" s="1"/>
  <c r="DG1792" i="64" s="1"/>
  <c r="CU1661" i="64" a="1"/>
  <c r="CU1661" i="64" s="1"/>
  <c r="CZ1881" i="64" a="1"/>
  <c r="CZ1881" i="64" s="1"/>
  <c r="DB59" i="64" a="1"/>
  <c r="DB59" i="64" s="1"/>
  <c r="CR89" i="64" a="1"/>
  <c r="CR89" i="64" s="1"/>
  <c r="CO1821" i="64" a="1"/>
  <c r="CO1821" i="64" s="1"/>
  <c r="CY1138" i="64" a="1"/>
  <c r="CY1138" i="64" s="1"/>
  <c r="CQ1784" i="64" a="1"/>
  <c r="CQ1784" i="64" s="1"/>
  <c r="CQ1792" i="64" s="1"/>
  <c r="CV2083" i="64" a="1"/>
  <c r="CV2083" i="64" s="1"/>
  <c r="CY1619" i="64" a="1"/>
  <c r="CY1619" i="64" s="1"/>
  <c r="CQ40" i="64" a="1"/>
  <c r="CQ40" i="64" s="1"/>
  <c r="DB75" i="64" a="1"/>
  <c r="DB75" i="64" s="1"/>
  <c r="CQ90" i="64" a="1"/>
  <c r="CQ90" i="64" s="1"/>
  <c r="CS2062" i="64" a="1"/>
  <c r="CS2062" i="64" s="1"/>
  <c r="CZ175" i="64" a="1"/>
  <c r="CZ175" i="64" s="1"/>
  <c r="CR175" i="64" a="1"/>
  <c r="CR175" i="64" s="1"/>
  <c r="DD90" i="64" a="1"/>
  <c r="DD90" i="64" s="1"/>
  <c r="DD1644" i="64" a="1"/>
  <c r="DD1644" i="64" s="1"/>
  <c r="CQ92" i="64" a="1"/>
  <c r="CQ92" i="64" s="1"/>
  <c r="CU2083" i="64" a="1"/>
  <c r="CU2083" i="64" s="1"/>
  <c r="CR1652" i="64" a="1"/>
  <c r="CR1652" i="64" s="1"/>
  <c r="CS1915" i="64" a="1"/>
  <c r="CS1915" i="64" s="1"/>
  <c r="DC89" i="64" a="1"/>
  <c r="DC89" i="64" s="1"/>
  <c r="DD59" i="64" a="1"/>
  <c r="DD59" i="64" s="1"/>
  <c r="CP54" i="64" a="1"/>
  <c r="CP54" i="64" s="1"/>
  <c r="CU1619" i="64" a="1"/>
  <c r="CU1619" i="64" s="1"/>
  <c r="CZ91" i="64" a="1"/>
  <c r="CZ91" i="64" s="1"/>
  <c r="CR2042" i="64" a="1"/>
  <c r="CR2042" i="64" s="1"/>
  <c r="CT1661" i="64" a="1"/>
  <c r="CT1661" i="64" s="1"/>
  <c r="DB1617" i="64" a="1"/>
  <c r="DB1617" i="64" s="1"/>
  <c r="CU245" i="64" a="1"/>
  <c r="CU245" i="64" s="1"/>
  <c r="CV413" i="64" a="1"/>
  <c r="CV413" i="64" s="1"/>
  <c r="CT2062" i="64" a="1"/>
  <c r="CT2062" i="64" s="1"/>
  <c r="CO91" i="64" a="1"/>
  <c r="CO91" i="64" s="1"/>
  <c r="DC1653" i="64" a="1"/>
  <c r="DC1653" i="64" s="1"/>
  <c r="DA59" i="64" a="1"/>
  <c r="DA59" i="64" s="1"/>
  <c r="CQ245" i="64" a="1"/>
  <c r="CQ245" i="64" s="1"/>
  <c r="CV1138" i="64" a="1"/>
  <c r="CV1138" i="64" s="1"/>
  <c r="CU1644" i="64" a="1"/>
  <c r="CU1644" i="64" s="1"/>
  <c r="CS59" i="64" a="1"/>
  <c r="CS59" i="64" s="1"/>
  <c r="DB1915" i="64" a="1"/>
  <c r="DB1915" i="64" s="1"/>
  <c r="DD75" i="64" a="1"/>
  <c r="DD75" i="64" s="1"/>
  <c r="CU2062" i="64" a="1"/>
  <c r="CU2062" i="64" s="1"/>
  <c r="CX1662" i="64" a="1"/>
  <c r="CX1662" i="64" s="1"/>
  <c r="CY245" i="64" a="1"/>
  <c r="CY245" i="64" s="1"/>
  <c r="CY92" i="64" a="1"/>
  <c r="CY92" i="64" s="1"/>
  <c r="CU413" i="64" a="1"/>
  <c r="CU413" i="64" s="1"/>
  <c r="CY1644" i="64" a="1"/>
  <c r="CY1644" i="64" s="1"/>
  <c r="CY1881" i="64" a="1"/>
  <c r="CY1881" i="64" s="1"/>
  <c r="DH2062" i="64" a="1"/>
  <c r="DH2062" i="64" s="1"/>
  <c r="DF1661" i="64" a="1"/>
  <c r="DF1661" i="64" s="1"/>
  <c r="DE1643" i="64" a="1"/>
  <c r="DE1643" i="64" s="1"/>
  <c r="DE1661" i="64" a="1"/>
  <c r="DE1661" i="64" s="1"/>
  <c r="DG413" i="64" a="1"/>
  <c r="DG413" i="64" s="1"/>
  <c r="DG1644" i="64" a="1"/>
  <c r="DG1644" i="64" s="1"/>
  <c r="DF1138" i="64" a="1"/>
  <c r="DF1138" i="64" s="1"/>
  <c r="DE40" i="64" a="1"/>
  <c r="DE40" i="64" s="1"/>
  <c r="DH1881" i="64" a="1"/>
  <c r="DH1881" i="64" s="1"/>
  <c r="DH90" i="64" a="1"/>
  <c r="DH90" i="64" s="1"/>
  <c r="DG1136" i="64" a="1"/>
  <c r="DG1136" i="64" s="1"/>
  <c r="DE54" i="64" a="1"/>
  <c r="DE54" i="64" s="1"/>
  <c r="CU1643" i="64" a="1"/>
  <c r="CU1643" i="64" s="1"/>
  <c r="CY1653" i="64" a="1"/>
  <c r="CY1653" i="64" s="1"/>
  <c r="CW1643" i="64" a="1"/>
  <c r="CW1643" i="64" s="1"/>
  <c r="CR91" i="64" a="1"/>
  <c r="CR91" i="64" s="1"/>
  <c r="CU90" i="64" a="1"/>
  <c r="CU90" i="64" s="1"/>
  <c r="CS2042" i="64" a="1"/>
  <c r="CS2042" i="64" s="1"/>
  <c r="CR40" i="64" a="1"/>
  <c r="CR40" i="64" s="1"/>
  <c r="CV54" i="64" a="1"/>
  <c r="CV54" i="64" s="1"/>
  <c r="CU1652" i="64" a="1"/>
  <c r="CU1652" i="64" s="1"/>
  <c r="DC1136" i="64" a="1"/>
  <c r="DC1136" i="64" s="1"/>
  <c r="CY90" i="64" a="1"/>
  <c r="CY90" i="64" s="1"/>
  <c r="CU1784" i="64" a="1"/>
  <c r="CU1784" i="64" s="1"/>
  <c r="CU1792" i="64" s="1"/>
  <c r="CV75" i="64" a="1"/>
  <c r="CV75" i="64" s="1"/>
  <c r="CV2062" i="64" a="1"/>
  <c r="CV2062" i="64" s="1"/>
  <c r="CV1661" i="64" a="1"/>
  <c r="CV1661" i="64" s="1"/>
  <c r="DB175" i="64" a="1"/>
  <c r="DB175" i="64" s="1"/>
  <c r="DD2083" i="64" a="1"/>
  <c r="DD2083" i="64" s="1"/>
  <c r="CP1617" i="64" a="1"/>
  <c r="CP1617" i="64" s="1"/>
  <c r="CO90" i="64" a="1"/>
  <c r="CO90" i="64" s="1"/>
  <c r="CP245" i="64" a="1"/>
  <c r="CP245" i="64" s="1"/>
  <c r="CR59" i="64" a="1"/>
  <c r="CR59" i="64" s="1"/>
  <c r="DA245" i="64" a="1"/>
  <c r="DA245" i="64" s="1"/>
  <c r="DD1136" i="64" a="1"/>
  <c r="DD1136" i="64" s="1"/>
  <c r="CY175" i="64" a="1"/>
  <c r="CY175" i="64" s="1"/>
  <c r="CQ91" i="64" a="1"/>
  <c r="CQ91" i="64" s="1"/>
  <c r="CR1784" i="64" a="1"/>
  <c r="CR1784" i="64" s="1"/>
  <c r="CR1792" i="64" s="1"/>
  <c r="CY54" i="64" a="1"/>
  <c r="CY54" i="64" s="1"/>
  <c r="CU175" i="64" a="1"/>
  <c r="CU175" i="64" s="1"/>
  <c r="DD1619" i="64" a="1"/>
  <c r="DD1619" i="64" s="1"/>
  <c r="CT1652" i="64" a="1"/>
  <c r="CT1652" i="64" s="1"/>
  <c r="CT175" i="64" a="1"/>
  <c r="CT175" i="64" s="1"/>
  <c r="CY1643" i="64" a="1"/>
  <c r="CY1643" i="64" s="1"/>
  <c r="CP1661" i="64" a="1"/>
  <c r="CP1661" i="64" s="1"/>
  <c r="DD92" i="64" a="1"/>
  <c r="DD92" i="64" s="1"/>
  <c r="CO1784" i="64" a="1"/>
  <c r="CO1784" i="64" s="1"/>
  <c r="CZ2062" i="64" a="1"/>
  <c r="CZ2062" i="64" s="1"/>
  <c r="CP2042" i="64" a="1"/>
  <c r="CP2042" i="64" s="1"/>
  <c r="CU2042" i="64" a="1"/>
  <c r="CU2042" i="64" s="1"/>
  <c r="CW40" i="64" a="1"/>
  <c r="CW40" i="64" s="1"/>
  <c r="DA1662" i="64" a="1"/>
  <c r="DA1662" i="64" s="1"/>
  <c r="DC2062" i="64" a="1"/>
  <c r="DC2062" i="64" s="1"/>
  <c r="CW91" i="64" a="1"/>
  <c r="CW91" i="64" s="1"/>
  <c r="CW1619" i="64" a="1"/>
  <c r="CW1619" i="64" s="1"/>
  <c r="CX1653" i="64" a="1"/>
  <c r="CX1653" i="64" s="1"/>
  <c r="CW54" i="64" a="1"/>
  <c r="CW54" i="64" s="1"/>
  <c r="CV59" i="64" a="1"/>
  <c r="CV59" i="64" s="1"/>
  <c r="CT89" i="64" a="1"/>
  <c r="CT89" i="64" s="1"/>
  <c r="CX75" i="64" a="1"/>
  <c r="CX75" i="64" s="1"/>
  <c r="DE413" i="64" a="1"/>
  <c r="DE413" i="64" s="1"/>
  <c r="DE75" i="64" a="1"/>
  <c r="DE75" i="64" s="1"/>
  <c r="DH245" i="64" a="1"/>
  <c r="DH245" i="64" s="1"/>
  <c r="DG1662" i="64" a="1"/>
  <c r="DG1662" i="64" s="1"/>
  <c r="DG1881" i="64" a="1"/>
  <c r="DG1881" i="64" s="1"/>
  <c r="DH89" i="64" a="1"/>
  <c r="DH89" i="64" s="1"/>
  <c r="DH92" i="64" a="1"/>
  <c r="DH92" i="64" s="1"/>
  <c r="DF1617" i="64" a="1"/>
  <c r="DF1617" i="64" s="1"/>
  <c r="DG91" i="64" a="1"/>
  <c r="DG91" i="64" s="1"/>
  <c r="DG40" i="64" a="1"/>
  <c r="DG40" i="64" s="1"/>
  <c r="CR245" i="64" a="1"/>
  <c r="CR245" i="64" s="1"/>
  <c r="CO1915" i="64" a="1"/>
  <c r="CO1915" i="64" s="1"/>
  <c r="CO92" i="64" a="1"/>
  <c r="CO92" i="64" s="1"/>
  <c r="CQ89" i="64" a="1"/>
  <c r="CQ89" i="64" s="1"/>
  <c r="CU1881" i="64" a="1"/>
  <c r="CU1881" i="64" s="1"/>
  <c r="CQ1821" i="64" a="1"/>
  <c r="CQ1821" i="64" s="1"/>
  <c r="CR1661" i="64" a="1"/>
  <c r="CR1661" i="64" s="1"/>
  <c r="CP1784" i="64" a="1"/>
  <c r="CP1784" i="64" s="1"/>
  <c r="CP1792" i="64" s="1"/>
  <c r="CS1138" i="64" a="1"/>
  <c r="CS1138" i="64" s="1"/>
  <c r="DB92" i="64" a="1"/>
  <c r="DB92" i="64" s="1"/>
  <c r="CT1915" i="64" a="1"/>
  <c r="CT1915" i="64" s="1"/>
  <c r="CZ40" i="64" a="1"/>
  <c r="CZ40" i="64" s="1"/>
  <c r="CX2042" i="64" a="1"/>
  <c r="CX2042" i="64" s="1"/>
  <c r="CP1652" i="64" a="1"/>
  <c r="CP1652" i="64" s="1"/>
  <c r="CO1643" i="64" a="1"/>
  <c r="CO1643" i="64" s="1"/>
  <c r="DC1784" i="64" a="1"/>
  <c r="DC1784" i="64" s="1"/>
  <c r="DC1792" i="64" s="1"/>
  <c r="DD2042" i="64" a="1"/>
  <c r="DD2042" i="64" s="1"/>
  <c r="CS75" i="64" a="1"/>
  <c r="CS75" i="64" s="1"/>
  <c r="CP1619" i="64" a="1"/>
  <c r="CP1619" i="64" s="1"/>
  <c r="CY75" i="64" a="1"/>
  <c r="CY75" i="64" s="1"/>
  <c r="CU54" i="64" a="1"/>
  <c r="CU54" i="64" s="1"/>
  <c r="DC1644" i="64" a="1"/>
  <c r="DC1644" i="64" s="1"/>
  <c r="DB91" i="64" a="1"/>
  <c r="DB91" i="64" s="1"/>
  <c r="CY91" i="64" a="1"/>
  <c r="CY91" i="64" s="1"/>
  <c r="CX92" i="64" a="1"/>
  <c r="CX92" i="64" s="1"/>
  <c r="CQ175" i="64" a="1"/>
  <c r="CQ175" i="64" s="1"/>
  <c r="CY89" i="64" a="1"/>
  <c r="CY89" i="64" s="1"/>
  <c r="DC1662" i="64" a="1"/>
  <c r="DC1662" i="64" s="1"/>
  <c r="DB413" i="64" a="1"/>
  <c r="DB413" i="64" s="1"/>
  <c r="CP2083" i="64" a="1"/>
  <c r="CP2083" i="64" s="1"/>
  <c r="CS1652" i="64" a="1"/>
  <c r="CS1652" i="64" s="1"/>
  <c r="CO2042" i="64" a="1"/>
  <c r="CO2042" i="64" s="1"/>
  <c r="CP1915" i="64" a="1"/>
  <c r="CP1915" i="64" s="1"/>
  <c r="DD1617" i="64" a="1"/>
  <c r="DD1617" i="64" s="1"/>
  <c r="CR54" i="64" a="1"/>
  <c r="CR54" i="64" s="1"/>
  <c r="CZ92" i="64" a="1"/>
  <c r="CZ92" i="64" s="1"/>
  <c r="CX54" i="64" a="1"/>
  <c r="CX54" i="64" s="1"/>
  <c r="CS2083" i="64" a="1"/>
  <c r="CS2083" i="64" s="1"/>
  <c r="CO40" i="64" a="1"/>
  <c r="CO40" i="64" s="1"/>
  <c r="DD245" i="64" a="1"/>
  <c r="DD245" i="64" s="1"/>
  <c r="CW92" i="64" a="1"/>
  <c r="CW92" i="64" s="1"/>
  <c r="CX89" i="64" a="1"/>
  <c r="CX89" i="64" s="1"/>
  <c r="CY413" i="64" a="1"/>
  <c r="CY413" i="64" s="1"/>
  <c r="CW175" i="64" a="1"/>
  <c r="CW175" i="64" s="1"/>
  <c r="CY1915" i="64" a="1"/>
  <c r="CY1915" i="64" s="1"/>
  <c r="CX40" i="64" a="1"/>
  <c r="CX40" i="64" s="1"/>
  <c r="CV1136" i="64" a="1"/>
  <c r="CV1136" i="64" s="1"/>
  <c r="CS1661" i="64" a="1"/>
  <c r="CS1661" i="64" s="1"/>
  <c r="DJ2083" i="64" a="1"/>
  <c r="DJ2083" i="64" s="1"/>
  <c r="DJ1881" i="64" a="1"/>
  <c r="DJ1881" i="64" s="1"/>
  <c r="DJ40" i="64" a="1"/>
  <c r="DJ40" i="64" s="1"/>
  <c r="DL54" i="64" a="1"/>
  <c r="DL54" i="64" s="1"/>
  <c r="DJ2062" i="64" a="1"/>
  <c r="DJ2062" i="64" s="1"/>
  <c r="DJ175" i="64" a="1"/>
  <c r="DJ175" i="64" s="1"/>
  <c r="DL1661" i="64" a="1"/>
  <c r="DL1661" i="64" s="1"/>
  <c r="DL2293" i="64" a="1"/>
  <c r="DL2293" i="64" s="1"/>
  <c r="DJ1138" i="64" a="1"/>
  <c r="DJ1138" i="64" s="1"/>
  <c r="DJ75" i="64" a="1"/>
  <c r="DJ75" i="64" s="1"/>
  <c r="DL1540" i="64" a="1"/>
  <c r="DL1540" i="64" s="1"/>
  <c r="DJ1662" i="64" a="1"/>
  <c r="DJ1662" i="64" s="1"/>
  <c r="DJ89" i="64" a="1"/>
  <c r="DJ89" i="64" s="1"/>
  <c r="DI1138" i="64" a="1"/>
  <c r="DI1138" i="64" s="1"/>
  <c r="DJ1136" i="64" a="1"/>
  <c r="DJ1136" i="64" s="1"/>
  <c r="DL1517" i="64" a="1"/>
  <c r="DL1517" i="64" s="1"/>
  <c r="DI59" i="64" a="1"/>
  <c r="DI59" i="64" s="1"/>
  <c r="DL1565" i="64" a="1"/>
  <c r="DL1565" i="64" s="1"/>
  <c r="DJ1661" i="64" a="1"/>
  <c r="DJ1661" i="64" s="1"/>
  <c r="DJ1644" i="64" a="1"/>
  <c r="DJ1644" i="64" s="1"/>
  <c r="DJ1617" i="64" a="1"/>
  <c r="DJ1617" i="64" s="1"/>
  <c r="DL1112" i="64" a="1"/>
  <c r="DL1112" i="64" s="1"/>
  <c r="DL984" i="64" a="1"/>
  <c r="DL984" i="64" s="1"/>
  <c r="DL2351" i="64" s="1"/>
  <c r="DL1293" i="64" a="1"/>
  <c r="DL1293" i="64" s="1"/>
  <c r="DI40" i="64" a="1"/>
  <c r="DI40" i="64" s="1"/>
  <c r="DI1652" i="64" a="1"/>
  <c r="DI1652" i="64" s="1"/>
  <c r="DL1881" i="64" a="1"/>
  <c r="DL1881" i="64" s="1"/>
  <c r="DL2319" i="64" a="1"/>
  <c r="DL2319" i="64" s="1"/>
  <c r="DL1511" i="64" a="1"/>
  <c r="DL1511" i="64" s="1"/>
  <c r="DL40" i="64" a="1"/>
  <c r="DL40" i="64" s="1"/>
  <c r="DL1784" i="64" a="1"/>
  <c r="DL1784" i="64" s="1"/>
  <c r="DL1792" i="64" s="1"/>
  <c r="DI89" i="64" a="1"/>
  <c r="DI89" i="64" s="1"/>
  <c r="DL571" i="64" a="1"/>
  <c r="DL571" i="64" s="1"/>
  <c r="DL1232" i="64" a="1"/>
  <c r="DL1232" i="64" s="1"/>
  <c r="DI92" i="64" a="1"/>
  <c r="DI92" i="64" s="1"/>
  <c r="DL389" i="64" a="1"/>
  <c r="DL389" i="64" s="1"/>
  <c r="DL1114" i="64" a="1"/>
  <c r="DL1114" i="64" s="1"/>
  <c r="DL1138" i="64" a="1"/>
  <c r="DL1138" i="64" s="1"/>
  <c r="DL412" i="64" a="1"/>
  <c r="DL412" i="64" s="1"/>
  <c r="DL2344" i="64" a="1"/>
  <c r="DL2344" i="64" s="1"/>
  <c r="DI245" i="64" a="1"/>
  <c r="DI245" i="64" s="1"/>
  <c r="DL472" i="64" a="1"/>
  <c r="DL472" i="64" s="1"/>
  <c r="DL494" i="64" a="1"/>
  <c r="DL494" i="64" s="1"/>
  <c r="DL1619" i="64" a="1"/>
  <c r="DL1619" i="64" s="1"/>
  <c r="DL60" i="64" a="1"/>
  <c r="DL60" i="64" s="1"/>
  <c r="DL91" i="64" a="1"/>
  <c r="DL91" i="64" s="1"/>
  <c r="DJ245" i="64" a="1"/>
  <c r="DJ245" i="64" s="1"/>
  <c r="DL2370" i="64" a="1"/>
  <c r="DL2370" i="64" s="1"/>
  <c r="DL1485" i="64" a="1"/>
  <c r="DL1485" i="64" s="1"/>
  <c r="DL1486" i="64" s="1"/>
  <c r="DL1644" i="64" a="1"/>
  <c r="DL1644" i="64" s="1"/>
  <c r="DL413" i="64" a="1"/>
  <c r="DL413" i="64" s="1"/>
  <c r="DL499" i="64" a="1"/>
  <c r="DL499" i="64" s="1"/>
  <c r="DL1405" i="64" a="1"/>
  <c r="DL1405" i="64" s="1"/>
  <c r="DL1364" i="64" a="1"/>
  <c r="DL1364" i="64" s="1"/>
  <c r="DL2083" i="64" a="1"/>
  <c r="DL2083" i="64" s="1"/>
  <c r="DL895" i="64" a="1"/>
  <c r="DL895" i="64" s="1"/>
  <c r="DL245" i="64" a="1"/>
  <c r="DL245" i="64" s="1"/>
  <c r="DI2062" i="64" a="1"/>
  <c r="DI2062" i="64" s="1"/>
  <c r="DJ1653" i="64" a="1"/>
  <c r="DJ1653" i="64" s="1"/>
  <c r="DJ1619" i="64" a="1"/>
  <c r="DJ1619" i="64" s="1"/>
  <c r="DJ1652" i="64" a="1"/>
  <c r="DJ1652" i="64" s="1"/>
  <c r="DJ54" i="64" a="1"/>
  <c r="DJ54" i="64" s="1"/>
  <c r="DJ1915" i="64" a="1"/>
  <c r="DJ1915" i="64" s="1"/>
  <c r="DL573" i="64" a="1"/>
  <c r="DL573" i="64" s="1"/>
  <c r="DL89" i="64" a="1"/>
  <c r="DL89" i="64" s="1"/>
  <c r="DL59" i="64" a="1"/>
  <c r="DL59" i="64" s="1"/>
  <c r="DL175" i="64" a="1"/>
  <c r="DL175" i="64" s="1"/>
  <c r="DI175" i="64" a="1"/>
  <c r="DI175" i="64" s="1"/>
  <c r="DL53" i="64" a="1"/>
  <c r="DL53" i="64" s="1"/>
  <c r="DL871" i="64" a="1"/>
  <c r="DL871" i="64" s="1"/>
  <c r="DL2302" i="64" s="1"/>
  <c r="DL1506" i="64" a="1"/>
  <c r="DL1506" i="64" s="1"/>
  <c r="DI1617" i="64" a="1"/>
  <c r="DI1617" i="64" s="1"/>
  <c r="DL2042" i="64" a="1"/>
  <c r="DL2042" i="64" s="1"/>
  <c r="DI54" i="64" a="1"/>
  <c r="DI54" i="64" s="1"/>
  <c r="DL55" i="64" a="1"/>
  <c r="DL55" i="64" s="1"/>
  <c r="DL1230" i="64" a="1"/>
  <c r="DL1230" i="64" s="1"/>
  <c r="DL1617" i="64" a="1"/>
  <c r="DL1617" i="64" s="1"/>
  <c r="DI413" i="64" a="1"/>
  <c r="DI413" i="64" s="1"/>
  <c r="DL1915" i="64" a="1"/>
  <c r="DL1915" i="64" s="1"/>
  <c r="DL1593" i="64" a="1"/>
  <c r="DL1593" i="64" s="1"/>
  <c r="DL2420" i="64" a="1"/>
  <c r="DL2420" i="64" s="1"/>
  <c r="DL176" i="64" a="1"/>
  <c r="DL176" i="64" s="1"/>
  <c r="DI1643" i="64" a="1"/>
  <c r="DI1643" i="64" s="1"/>
  <c r="DL524" i="64" a="1"/>
  <c r="DL524" i="64" s="1"/>
  <c r="DL1160" i="64" a="1"/>
  <c r="DL1160" i="64" s="1"/>
  <c r="DL2062" i="64" a="1"/>
  <c r="DL2062" i="64" s="1"/>
  <c r="DJ1643" i="64" a="1"/>
  <c r="DJ1643" i="64" s="1"/>
  <c r="DJ1784" i="64" a="1"/>
  <c r="DJ1784" i="64" s="1"/>
  <c r="DJ1792" i="64" s="1"/>
  <c r="DJ413" i="64" a="1"/>
  <c r="DJ413" i="64" s="1"/>
  <c r="DI91" i="64" a="1"/>
  <c r="DI91" i="64" s="1"/>
  <c r="DL2396" i="64" a="1"/>
  <c r="DL2396" i="64" s="1"/>
  <c r="DI1136" i="64" a="1"/>
  <c r="DI1136" i="64" s="1"/>
  <c r="DI1915" i="64" a="1"/>
  <c r="DI1915" i="64" s="1"/>
  <c r="DL1258" i="64" a="1"/>
  <c r="DL1258" i="64" s="1"/>
  <c r="DL1136" i="64" a="1"/>
  <c r="DL1136" i="64" s="1"/>
  <c r="DI75" i="64" a="1"/>
  <c r="DI75" i="64" s="1"/>
  <c r="DL1652" i="64" a="1"/>
  <c r="DL1652" i="64" s="1"/>
  <c r="DI1662" i="64" a="1"/>
  <c r="DI1662" i="64" s="1"/>
  <c r="DI1619" i="64" a="1"/>
  <c r="DI1619" i="64" s="1"/>
  <c r="DI90" i="64" a="1"/>
  <c r="DI90" i="64" s="1"/>
  <c r="DL92" i="64" a="1"/>
  <c r="DL92" i="64" s="1"/>
  <c r="DL1662" i="64" a="1"/>
  <c r="DL1662" i="64" s="1"/>
  <c r="DI1644" i="64" a="1"/>
  <c r="DI1644" i="64" s="1"/>
  <c r="DI1881" i="64" a="1"/>
  <c r="DI1881" i="64" s="1"/>
  <c r="DJ91" i="64" a="1"/>
  <c r="DJ91" i="64" s="1"/>
  <c r="DJ92" i="64" a="1"/>
  <c r="DJ92" i="64" s="1"/>
  <c r="DJ59" i="64" a="1"/>
  <c r="DJ59" i="64" s="1"/>
  <c r="DJ90" i="64" a="1"/>
  <c r="DJ90" i="64" s="1"/>
  <c r="DL1653" i="64" a="1"/>
  <c r="DL1653" i="64" s="1"/>
  <c r="DL1571" i="64" a="1"/>
  <c r="DL1571" i="64" s="1"/>
  <c r="DI1784" i="64" a="1"/>
  <c r="DI1784" i="64" s="1"/>
  <c r="DI1792" i="64" s="1"/>
  <c r="DL1563" i="64" a="1"/>
  <c r="DL1563" i="64" s="1"/>
  <c r="DI1653" i="64" a="1"/>
  <c r="DI1653" i="64" s="1"/>
  <c r="DL90" i="64" a="1"/>
  <c r="DL90" i="64" s="1"/>
  <c r="DI1661" i="64" a="1"/>
  <c r="DI1661" i="64" s="1"/>
  <c r="DL595" i="64" a="1"/>
  <c r="DL595" i="64" s="1"/>
  <c r="DL75" i="64" a="1"/>
  <c r="DL75" i="64" s="1"/>
  <c r="DL1643" i="64" a="1"/>
  <c r="DL1643" i="64" s="1"/>
  <c r="DL1328" i="64" a="1"/>
  <c r="DL1328" i="64" s="1"/>
  <c r="DK1643" i="64" a="1"/>
  <c r="DK1643" i="64" s="1"/>
  <c r="DK1644" i="64" a="1"/>
  <c r="DK1644" i="64" s="1"/>
  <c r="DK1652" i="64" a="1"/>
  <c r="DK1652" i="64" s="1"/>
  <c r="DK1653" i="64" a="1"/>
  <c r="DK1653" i="64" s="1"/>
  <c r="DK1661" i="64" a="1"/>
  <c r="DK1661" i="64" s="1"/>
  <c r="DK1662" i="64" a="1"/>
  <c r="DK1662" i="64" s="1"/>
  <c r="DK1784" i="64" a="1"/>
  <c r="DK1784" i="64" s="1"/>
  <c r="DK1792" i="64" s="1"/>
  <c r="DK54" i="64" a="1"/>
  <c r="DK54" i="64" s="1"/>
  <c r="DK1619" i="64" a="1"/>
  <c r="DK1619" i="64" s="1"/>
  <c r="DK175" i="64" a="1"/>
  <c r="DK175" i="64" s="1"/>
  <c r="DK40" i="64" a="1"/>
  <c r="DK40" i="64" s="1"/>
  <c r="DK1617" i="64" a="1"/>
  <c r="DK1617" i="64" s="1"/>
  <c r="DK92" i="64" a="1"/>
  <c r="DK92" i="64" s="1"/>
  <c r="DK1138" i="64" a="1"/>
  <c r="DK1138" i="64" s="1"/>
  <c r="DK91" i="64" a="1"/>
  <c r="DK91" i="64" s="1"/>
  <c r="DK1136" i="64" a="1"/>
  <c r="DK1136" i="64" s="1"/>
  <c r="DK90" i="64" a="1"/>
  <c r="DK90" i="64" s="1"/>
  <c r="DK413" i="64" a="1"/>
  <c r="DK413" i="64" s="1"/>
  <c r="DK89" i="64" a="1"/>
  <c r="DK89" i="64" s="1"/>
  <c r="DK1915" i="64" a="1"/>
  <c r="DK1915" i="64" s="1"/>
  <c r="DK245" i="64" a="1"/>
  <c r="DK245" i="64" s="1"/>
  <c r="DK75" i="64" a="1"/>
  <c r="DK75" i="64" s="1"/>
  <c r="DK1881" i="64" a="1"/>
  <c r="DK1881" i="64" s="1"/>
  <c r="DK59" i="64" a="1"/>
  <c r="DK59" i="64" s="1"/>
  <c r="DK2083" i="64" a="1"/>
  <c r="DK2083" i="64" s="1"/>
  <c r="DK2062" i="64" a="1"/>
  <c r="DK2062" i="64" s="1"/>
  <c r="DF2083" i="64" a="1"/>
  <c r="DF2083" i="64" s="1"/>
  <c r="DI2083" i="64" a="1"/>
  <c r="DI2083" i="64" s="1"/>
  <c r="DI2042" i="64" a="1"/>
  <c r="DI2042" i="64" s="1"/>
  <c r="DK2042" i="64" a="1"/>
  <c r="DK2042" i="64" s="1"/>
  <c r="DJ2042" i="64" a="1"/>
  <c r="DJ2042" i="64" s="1"/>
  <c r="DF2042" i="64" a="1"/>
  <c r="DF2042" i="64" s="1"/>
  <c r="AR1755" i="64"/>
  <c r="AQ1757" i="64"/>
  <c r="AR1734" i="64"/>
  <c r="AR1736" i="64" s="1"/>
  <c r="CP2396" i="64" a="1"/>
  <c r="CP2396" i="64" s="1"/>
  <c r="DF2396" i="64" a="1"/>
  <c r="DF2396" i="64" s="1"/>
  <c r="DA2396" i="64" a="1"/>
  <c r="DA2396" i="64" s="1"/>
  <c r="CU2396" i="64" a="1"/>
  <c r="CU2396" i="64" s="1"/>
  <c r="DC2396" i="64" a="1"/>
  <c r="DC2396" i="64" s="1"/>
  <c r="DH2396" i="64" a="1"/>
  <c r="DH2396" i="64" s="1"/>
  <c r="DE2396" i="64" a="1"/>
  <c r="DE2396" i="64" s="1"/>
  <c r="DI2396" i="64" a="1"/>
  <c r="DI2396" i="64" s="1"/>
  <c r="CV2396" i="64" a="1"/>
  <c r="CV2396" i="64" s="1"/>
  <c r="CS2396" i="64" a="1"/>
  <c r="CS2396" i="64" s="1"/>
  <c r="CR2396" i="64" a="1"/>
  <c r="CR2396" i="64" s="1"/>
  <c r="CO2396" i="64" a="1"/>
  <c r="CO2396" i="64" s="1"/>
  <c r="CX2396" i="64" a="1"/>
  <c r="CX2396" i="64" s="1"/>
  <c r="DB2396" i="64" a="1"/>
  <c r="DB2396" i="64" s="1"/>
  <c r="CY2396" i="64" a="1"/>
  <c r="CY2396" i="64" s="1"/>
  <c r="CT2396" i="64" a="1"/>
  <c r="CT2396" i="64" s="1"/>
  <c r="CZ2396" i="64" a="1"/>
  <c r="CZ2396" i="64" s="1"/>
  <c r="CW2396" i="64" a="1"/>
  <c r="CW2396" i="64" s="1"/>
  <c r="DJ2396" i="64" a="1"/>
  <c r="DJ2396" i="64" s="1"/>
  <c r="DG2396" i="64" a="1"/>
  <c r="DG2396" i="64" s="1"/>
  <c r="DK2396" i="64" a="1"/>
  <c r="DK2396" i="64" s="1"/>
  <c r="CQ2396" i="64" a="1"/>
  <c r="CQ2396" i="64" s="1"/>
  <c r="DD2396" i="64" a="1"/>
  <c r="DD2396" i="64" s="1"/>
  <c r="DJ1690" i="64"/>
  <c r="DJ1692" i="64" s="1"/>
  <c r="DI1692" i="64"/>
  <c r="V1690" i="64"/>
  <c r="R1855" i="64"/>
  <c r="R1787" i="64"/>
  <c r="R1823" i="64"/>
  <c r="CX2063" i="64" a="1"/>
  <c r="CT2228" i="64" a="1"/>
  <c r="DK2228" i="64" a="1"/>
  <c r="DJ2228" i="64" a="1"/>
  <c r="CS2041" i="64" a="1"/>
  <c r="CQ624" i="64" a="1"/>
  <c r="DK2041" i="64" a="1"/>
  <c r="DE2063" i="64" a="1"/>
  <c r="DJ2084" i="64" a="1"/>
  <c r="CQ2041" i="64" a="1"/>
  <c r="DI1648" i="64" a="1"/>
  <c r="DB2084" i="64" a="1"/>
  <c r="DA1618" i="64" a="1"/>
  <c r="CS2228" i="64" a="1"/>
  <c r="CX2084" i="64" a="1"/>
  <c r="DG2041" i="64" a="1"/>
  <c r="DE624" i="64" a="1"/>
  <c r="DG437" i="64" a="1"/>
  <c r="CW1618" i="64" a="1"/>
  <c r="DL1404" i="64" a="1"/>
  <c r="DF2063" i="64" a="1"/>
  <c r="CS437" i="64" a="1"/>
  <c r="CS2084" i="64" a="1"/>
  <c r="CY2228" i="64" a="1"/>
  <c r="CY2041" i="64" a="1"/>
  <c r="DF1648" i="64" a="1"/>
  <c r="DB2041" i="64" a="1"/>
  <c r="DL896" i="64" a="1"/>
  <c r="CS2063" i="64" a="1"/>
  <c r="DF1649" i="64" a="1"/>
  <c r="CR624" i="64" a="1"/>
  <c r="CW1648" i="64" a="1"/>
  <c r="DL501" i="64" a="1"/>
  <c r="DL1649" i="64" a="1"/>
  <c r="CP437" i="64" a="1"/>
  <c r="DD1618" i="64" a="1"/>
  <c r="DK1648" i="64" a="1"/>
  <c r="CT437" i="64" a="1"/>
  <c r="CX2228" i="64" a="1"/>
  <c r="CV2063" i="64" a="1"/>
  <c r="DH624" i="64" a="1"/>
  <c r="CR1648" i="64" a="1"/>
  <c r="DC1618" i="64" a="1"/>
  <c r="DF624" i="64" a="1"/>
  <c r="CU1648" i="64" a="1"/>
  <c r="DL1137" i="64" a="1"/>
  <c r="DD1648" i="64" a="1"/>
  <c r="AV922" i="64" a="1"/>
  <c r="CQ1649" i="64" a="1"/>
  <c r="DJ1649" i="64" a="1"/>
  <c r="DC437" i="64" a="1"/>
  <c r="CV437" i="64" a="1"/>
  <c r="DE2084" i="64" a="1"/>
  <c r="CX437" i="64" a="1"/>
  <c r="DA1648" i="64" a="1"/>
  <c r="CW2228" i="64" a="1"/>
  <c r="DL572" i="64" a="1"/>
  <c r="DL1329" i="64" a="1"/>
  <c r="CP2084" i="64" a="1"/>
  <c r="CO2228" i="64" a="1"/>
  <c r="DL437" i="64" a="1"/>
  <c r="DG1648" i="64" a="1"/>
  <c r="CO1649" i="64" a="1"/>
  <c r="DA624" i="64" a="1"/>
  <c r="AX919" i="64" a="1"/>
  <c r="DL525" i="64" a="1"/>
  <c r="DC2084" i="64" a="1"/>
  <c r="DK1649" i="64" a="1"/>
  <c r="DD624" i="64" a="1"/>
  <c r="DD2041" i="64" a="1"/>
  <c r="DD1649" i="64" a="1"/>
  <c r="CW2084" i="64" a="1"/>
  <c r="DL596" i="64" a="1"/>
  <c r="DD2063" i="64" a="1"/>
  <c r="DH1618" i="64" a="1"/>
  <c r="CQ2228" i="64" a="1"/>
  <c r="DC624" i="64" a="1"/>
  <c r="CR2084" i="64" a="1"/>
  <c r="DE1649" i="64" a="1"/>
  <c r="CV1649" i="64" a="1"/>
  <c r="DH1648" i="64" a="1"/>
  <c r="DD437" i="64" a="1"/>
  <c r="DH1649" i="64" a="1"/>
  <c r="DB2228" i="64" a="1"/>
  <c r="CT1649" i="64" a="1"/>
  <c r="DB1648" i="64" a="1"/>
  <c r="CT2041" i="64" a="1"/>
  <c r="CX2041" i="64" a="1"/>
  <c r="DA2063" i="64" a="1"/>
  <c r="CW1649" i="64" a="1"/>
  <c r="CX1648" i="64" a="1"/>
  <c r="CW2041" i="64" a="1"/>
  <c r="CR1618" i="64" a="1"/>
  <c r="DG2063" i="64" a="1"/>
  <c r="DC1649" i="64" a="1"/>
  <c r="DE2041" i="64" a="1"/>
  <c r="DI1649" i="64" a="1"/>
  <c r="DG1618" i="64" a="1"/>
  <c r="DL2084" i="64" a="1"/>
  <c r="DL2228" i="64" a="1"/>
  <c r="CP1618" i="64" a="1"/>
  <c r="DE2228" i="64" a="1"/>
  <c r="CU2084" i="64" a="1"/>
  <c r="CY2063" i="64" a="1"/>
  <c r="CP2228" i="64" a="1"/>
  <c r="DH2228" i="64" a="1"/>
  <c r="CY1618" i="64" a="1"/>
  <c r="CZ1649" i="64" a="1"/>
  <c r="CO2084" i="64" a="1"/>
  <c r="CV1618" i="64" a="1"/>
  <c r="DL1365" i="64" a="1"/>
  <c r="CX1618" i="64" a="1"/>
  <c r="DH2063" i="64" a="1"/>
  <c r="DL1231" i="64" a="1"/>
  <c r="DF2084" i="64" a="1"/>
  <c r="CV1648" i="64" a="1"/>
  <c r="DE1618" i="64" a="1"/>
  <c r="CU2041" i="64" a="1"/>
  <c r="CY624" i="64" a="1"/>
  <c r="DL1510" i="64" a="1"/>
  <c r="DJ2063" i="64" a="1"/>
  <c r="CU2063" i="64" a="1"/>
  <c r="CP1649" i="64" a="1"/>
  <c r="DJ1618" i="64" a="1"/>
  <c r="CT1648" i="64" a="1"/>
  <c r="CS1618" i="64" a="1"/>
  <c r="CS1648" i="64" a="1"/>
  <c r="DJ437" i="64" a="1"/>
  <c r="DB624" i="64" a="1"/>
  <c r="DA2041" i="64" a="1"/>
  <c r="CR1649" i="64" a="1"/>
  <c r="CS624" i="64" a="1"/>
  <c r="DG2228" i="64" a="1"/>
  <c r="DA437" i="64" a="1"/>
  <c r="CZ437" i="64" a="1"/>
  <c r="DI1618" i="64" a="1"/>
  <c r="DI437" i="64" a="1"/>
  <c r="CT1618" i="64" a="1"/>
  <c r="CT2063" i="64" a="1"/>
  <c r="CW437" i="64" a="1"/>
  <c r="CY437" i="64" a="1"/>
  <c r="DL390" i="64" a="1"/>
  <c r="DG2084" i="64" a="1"/>
  <c r="DL1648" i="64" a="1"/>
  <c r="AX944" i="64"/>
  <c r="DB1618" i="64" a="1"/>
  <c r="CO437" i="64" a="1"/>
  <c r="DH2041" i="64" a="1"/>
  <c r="CQ2063" i="64" a="1"/>
  <c r="CX624" i="64" a="1"/>
  <c r="CU437" i="64" a="1"/>
  <c r="DF1618" i="64" a="1"/>
  <c r="CU624" i="64" a="1"/>
  <c r="DL1259" i="64" a="1"/>
  <c r="CW624" i="64" a="1"/>
  <c r="DI2228" i="64" a="1"/>
  <c r="DH2084" i="64" a="1"/>
  <c r="AX1034" i="64" a="1"/>
  <c r="DL1541" i="64" a="1"/>
  <c r="CQ437" i="64" a="1"/>
  <c r="DC2228" i="64" a="1"/>
  <c r="DF437" i="64" a="1"/>
  <c r="CN624" i="64" a="1"/>
  <c r="DA2228" i="64" a="1"/>
  <c r="DB437" i="64" a="1"/>
  <c r="DD2084" i="64" a="1"/>
  <c r="DL1618" i="64" a="1"/>
  <c r="CO2063" i="64" a="1"/>
  <c r="CZ624" i="64" a="1"/>
  <c r="CV2041" i="64" a="1"/>
  <c r="DB2063" i="64" a="1"/>
  <c r="CZ2041" i="64" a="1"/>
  <c r="DL1113" i="64" a="1"/>
  <c r="DL1564" i="64" a="1"/>
  <c r="CZ2084" i="64" a="1"/>
  <c r="CZ2063" i="64" a="1"/>
  <c r="DC2063" i="64" a="1"/>
  <c r="CR2063" i="64" a="1"/>
  <c r="AX698" i="64" a="1"/>
  <c r="CO1618" i="64" a="1"/>
  <c r="CZ1618" i="64" a="1"/>
  <c r="DJ1648" i="64" a="1"/>
  <c r="DI2063" i="64" a="1"/>
  <c r="DL1294" i="64" a="1"/>
  <c r="DE437" i="64" a="1"/>
  <c r="DG624" i="64" a="1"/>
  <c r="DL414" i="64" a="1"/>
  <c r="CT624" i="64" a="1"/>
  <c r="DL2041" i="64" a="1"/>
  <c r="DL1161" i="64" a="1"/>
  <c r="DJ624" i="64" a="1"/>
  <c r="CU2228" i="64" a="1"/>
  <c r="CT2084" i="64" a="1"/>
  <c r="CU1618" i="64" a="1"/>
  <c r="CP2063" i="64" a="1"/>
  <c r="CR2228" i="64" a="1"/>
  <c r="CV2084" i="64" a="1"/>
  <c r="CY1649" i="64" a="1"/>
  <c r="CP2041" i="64" a="1"/>
  <c r="DJ2041" i="64" a="1"/>
  <c r="CP624" i="64" a="1"/>
  <c r="CV2228" i="64" a="1"/>
  <c r="DB1649" i="64" a="1"/>
  <c r="DI624" i="64" a="1"/>
  <c r="CY1648" i="64" a="1"/>
  <c r="CR437" i="64" a="1"/>
  <c r="DH437" i="64" a="1"/>
  <c r="DC2041" i="64" a="1"/>
  <c r="DG1649" i="64" a="1"/>
  <c r="CZ1648" i="64" a="1"/>
  <c r="CS1649" i="64" a="1"/>
  <c r="DL2063" i="64" a="1"/>
  <c r="CY2084" i="64" a="1"/>
  <c r="DK2084" i="64" a="1"/>
  <c r="CW2063" i="64" a="1"/>
  <c r="CO624" i="64" a="1"/>
  <c r="DF2041" i="64" a="1"/>
  <c r="CX1649" i="64" a="1"/>
  <c r="DL624" i="64" a="1"/>
  <c r="CQ1618" i="64" a="1"/>
  <c r="CQ2084" i="64" a="1"/>
  <c r="CZ2228" i="64" a="1"/>
  <c r="DK1618" i="64" a="1"/>
  <c r="DD2228" i="64" a="1"/>
  <c r="DK437" i="64" a="1"/>
  <c r="DF2228" i="64" a="1"/>
  <c r="AX658" i="64" a="1"/>
  <c r="CU1649" i="64" a="1"/>
  <c r="AW921" i="64" a="1"/>
  <c r="CR2041" i="64" a="1"/>
  <c r="CO2041" i="64" a="1"/>
  <c r="DC1648" i="64" a="1"/>
  <c r="DA2084" i="64" a="1"/>
  <c r="DK624" i="64" a="1"/>
  <c r="DI2084" i="64" a="1"/>
  <c r="DK2063" i="64" a="1"/>
  <c r="DI2041" i="64" a="1"/>
  <c r="CV624" i="64" a="1"/>
  <c r="CO1648" i="64" a="1"/>
  <c r="CQ1648" i="64" a="1"/>
  <c r="DE1648" i="64" a="1"/>
  <c r="CP1648" i="64" a="1"/>
  <c r="DA1649" i="64" a="1"/>
  <c r="AX126" i="64" l="1"/>
  <c r="AX141" i="64"/>
  <c r="AX1034" i="64"/>
  <c r="BC35" i="1169"/>
  <c r="BC50" i="1169"/>
  <c r="BC21" i="1169"/>
  <c r="BC31" i="1169"/>
  <c r="BC46" i="1169"/>
  <c r="BD16" i="1169"/>
  <c r="BD20" i="1169"/>
  <c r="BD19" i="1169"/>
  <c r="BD17" i="1169"/>
  <c r="BD39" i="1169"/>
  <c r="BD41" i="1169"/>
  <c r="BD26" i="1169"/>
  <c r="BD28" i="1169"/>
  <c r="BD42" i="1169"/>
  <c r="BD27" i="1169"/>
  <c r="BD40" i="1169"/>
  <c r="BD43" i="1169"/>
  <c r="BD18" i="1169"/>
  <c r="BD4" i="1169"/>
  <c r="BD24" i="1169"/>
  <c r="BD25" i="1169"/>
  <c r="BC33" i="1169"/>
  <c r="BC48" i="1169"/>
  <c r="BE3" i="1169"/>
  <c r="BE7" i="1169"/>
  <c r="BF2" i="1169"/>
  <c r="BE1" i="1169"/>
  <c r="BB36" i="1169"/>
  <c r="BB17" i="861" s="1"/>
  <c r="BB51" i="1169"/>
  <c r="BB22" i="861" s="1"/>
  <c r="BC8" i="1169"/>
  <c r="AZ54" i="1169"/>
  <c r="BA53" i="1169"/>
  <c r="BC32" i="1169"/>
  <c r="BC47" i="1169"/>
  <c r="BC34" i="1169"/>
  <c r="BC49" i="1169"/>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943" i="64" a="1"/>
  <c r="AY943" i="64" s="1"/>
  <c r="AU769" i="64"/>
  <c r="AV768" i="64"/>
  <c r="AV769" i="64" s="1"/>
  <c r="AW766" i="64"/>
  <c r="AX765" i="64"/>
  <c r="AX763" i="64"/>
  <c r="AX762" i="64"/>
  <c r="AX761" i="64"/>
  <c r="AX764" i="64"/>
  <c r="AY756" i="64" a="1"/>
  <c r="AY756" i="64" s="1"/>
  <c r="AY755" i="64" a="1"/>
  <c r="AY755" i="64" s="1"/>
  <c r="AY758" i="64" a="1"/>
  <c r="AY758" i="64" s="1"/>
  <c r="AY757" i="64" a="1"/>
  <c r="AY757" i="64" s="1"/>
  <c r="AY754" i="64" a="1"/>
  <c r="AY754" i="64" s="1"/>
  <c r="AX747" i="64"/>
  <c r="AW751" i="64"/>
  <c r="AX746" i="64"/>
  <c r="AX750" i="64"/>
  <c r="AX749" i="64"/>
  <c r="AX748" i="64"/>
  <c r="AY739" i="64" a="1"/>
  <c r="AY739" i="64" s="1"/>
  <c r="AY723" i="64" a="1"/>
  <c r="AY723" i="64" s="1"/>
  <c r="AY731" i="64" s="1"/>
  <c r="AY724" i="64" a="1"/>
  <c r="AY724" i="64" s="1"/>
  <c r="AY732" i="64" s="1"/>
  <c r="AY740" i="64" a="1"/>
  <c r="AY740" i="64" s="1"/>
  <c r="AY725" i="64" a="1"/>
  <c r="AY725" i="64" s="1"/>
  <c r="AY733" i="64" s="1"/>
  <c r="AY726" i="64" a="1"/>
  <c r="AY726" i="64" s="1"/>
  <c r="AY734" i="64" s="1"/>
  <c r="AY727" i="64" a="1"/>
  <c r="AY727" i="64" s="1"/>
  <c r="AY735" i="64" s="1"/>
  <c r="AY741" i="64" a="1"/>
  <c r="AY741" i="64" s="1"/>
  <c r="AY742" i="64" a="1"/>
  <c r="AY742" i="64" s="1"/>
  <c r="AY743" i="64" a="1"/>
  <c r="AY743" i="64" s="1"/>
  <c r="AY208" i="64" a="1"/>
  <c r="AY208" i="64" s="1"/>
  <c r="AY207" i="64" s="1"/>
  <c r="AY209" i="64" a="1"/>
  <c r="AY209" i="64" s="1"/>
  <c r="AX210" i="64"/>
  <c r="AX212" i="64" s="1"/>
  <c r="AX919" i="64"/>
  <c r="AX698" i="64"/>
  <c r="AX700" i="64" s="1"/>
  <c r="AV922" i="64"/>
  <c r="AW921" i="64"/>
  <c r="AY331" i="64" a="1"/>
  <c r="AY331" i="64" s="1"/>
  <c r="AY918" i="64" a="1"/>
  <c r="AY918" i="64" s="1"/>
  <c r="AY312" i="64" a="1"/>
  <c r="AY312" i="64" s="1"/>
  <c r="AY699" i="64" a="1"/>
  <c r="AY699" i="64" s="1"/>
  <c r="AY665" i="64" a="1"/>
  <c r="AY665" i="64" s="1"/>
  <c r="AY299" i="64" a="1"/>
  <c r="AY299" i="64" s="1"/>
  <c r="AW662" i="64"/>
  <c r="AX658" i="64"/>
  <c r="AX666" i="64" s="1"/>
  <c r="AY661" i="64" a="1"/>
  <c r="AY661" i="64" s="1"/>
  <c r="AY4" i="64"/>
  <c r="AY657" i="64" a="1"/>
  <c r="AY657" i="64" s="1"/>
  <c r="DL177" i="64"/>
  <c r="DL1602" i="64" s="1"/>
  <c r="Z70" i="861"/>
  <c r="DF1618" i="64"/>
  <c r="DG1618" i="64"/>
  <c r="CQ1618" i="64"/>
  <c r="CW1618" i="64"/>
  <c r="DA1618" i="64"/>
  <c r="DL1618" i="64"/>
  <c r="DL1620" i="64" s="1"/>
  <c r="DJ1618" i="64"/>
  <c r="CS1618" i="64"/>
  <c r="CU1618" i="64"/>
  <c r="CZ1618" i="64"/>
  <c r="CT1618" i="64"/>
  <c r="CO1618" i="64"/>
  <c r="DH1618" i="64"/>
  <c r="DK1618" i="64"/>
  <c r="CR1618" i="64"/>
  <c r="DD1618" i="64"/>
  <c r="CX1618" i="64"/>
  <c r="CY1618" i="64"/>
  <c r="CV1618" i="64"/>
  <c r="DE1618" i="64"/>
  <c r="DI1618" i="64"/>
  <c r="CP1618" i="64"/>
  <c r="DC1618" i="64"/>
  <c r="DB1618" i="64"/>
  <c r="AS1712" i="64"/>
  <c r="AS1714" i="64" s="1"/>
  <c r="AZ259" i="64"/>
  <c r="AZ7" i="64"/>
  <c r="AS46" i="861"/>
  <c r="AS87" i="861" s="1"/>
  <c r="AZ1" i="64"/>
  <c r="AZ3" i="64"/>
  <c r="BA2" i="64"/>
  <c r="CY1959" i="64"/>
  <c r="CW1959" i="64"/>
  <c r="DJ1959" i="64"/>
  <c r="DL1959" i="64"/>
  <c r="DE1959" i="64"/>
  <c r="CP1959" i="64"/>
  <c r="DF1959" i="64"/>
  <c r="CU1959" i="64"/>
  <c r="DD1959" i="64"/>
  <c r="CT1959" i="64"/>
  <c r="DC1959" i="64"/>
  <c r="CV1959" i="64"/>
  <c r="CS1959" i="64"/>
  <c r="CX1959" i="64"/>
  <c r="DG1959" i="64"/>
  <c r="DK1959" i="64"/>
  <c r="CQ1959" i="64"/>
  <c r="DA1959" i="64"/>
  <c r="CR1959" i="64"/>
  <c r="DH1959" i="64"/>
  <c r="CZ1959" i="64"/>
  <c r="DI1959" i="64"/>
  <c r="DB1959" i="64"/>
  <c r="CO1959" i="64"/>
  <c r="AY24" i="864"/>
  <c r="AY94"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2" i="861"/>
  <c r="AY43" i="863"/>
  <c r="AY42" i="863"/>
  <c r="AY21" i="863" s="1"/>
  <c r="DA624" i="64"/>
  <c r="AM3" i="860"/>
  <c r="AM4" i="860" s="1"/>
  <c r="AM1" i="860"/>
  <c r="AN2" i="860"/>
  <c r="AM7" i="860"/>
  <c r="CQ632" i="64"/>
  <c r="CQ624" i="64"/>
  <c r="CN624" i="64"/>
  <c r="CN634" i="64" s="1"/>
  <c r="CY624" i="64"/>
  <c r="CQ633" i="64"/>
  <c r="DB624" i="64"/>
  <c r="CW624" i="64"/>
  <c r="DI624" i="64"/>
  <c r="CV624" i="64"/>
  <c r="CT624" i="64"/>
  <c r="CP624" i="64"/>
  <c r="DE624" i="64"/>
  <c r="DH624" i="64"/>
  <c r="DC624" i="64"/>
  <c r="CS624" i="64"/>
  <c r="DG624" i="64"/>
  <c r="CZ624" i="64"/>
  <c r="DK624" i="64"/>
  <c r="DL624" i="64"/>
  <c r="DF624" i="64"/>
  <c r="CO624" i="64"/>
  <c r="CU624" i="64"/>
  <c r="CR624" i="64"/>
  <c r="DJ624" i="64"/>
  <c r="DD624" i="64"/>
  <c r="CX624" i="64"/>
  <c r="DB625" i="64"/>
  <c r="CW625" i="64"/>
  <c r="CW633" i="64" s="1"/>
  <c r="DI625" i="64"/>
  <c r="DI632" i="64" s="1"/>
  <c r="CV625" i="64"/>
  <c r="CV633" i="64" s="1"/>
  <c r="CT625" i="64"/>
  <c r="CT633" i="64" s="1"/>
  <c r="CP625" i="64"/>
  <c r="CY632" i="64"/>
  <c r="CY633" i="64"/>
  <c r="DE625" i="64"/>
  <c r="DE633" i="64" s="1"/>
  <c r="DH625" i="64"/>
  <c r="DH632" i="64" s="1"/>
  <c r="DC625" i="64"/>
  <c r="DC633" i="64" s="1"/>
  <c r="CS625" i="64"/>
  <c r="DA632" i="64"/>
  <c r="DA633" i="64"/>
  <c r="DG625" i="64"/>
  <c r="DG632" i="64" s="1"/>
  <c r="CZ625" i="64"/>
  <c r="CZ633" i="64" s="1"/>
  <c r="DK625" i="64"/>
  <c r="DK633" i="64" s="1"/>
  <c r="DL625" i="64"/>
  <c r="DL632" i="64" s="1"/>
  <c r="CN633" i="64"/>
  <c r="CN632" i="64"/>
  <c r="DF625" i="64"/>
  <c r="DF633" i="64" s="1"/>
  <c r="CO625" i="64"/>
  <c r="CO632" i="64" s="1"/>
  <c r="CU625" i="64"/>
  <c r="CU632" i="64" s="1"/>
  <c r="CR625" i="64"/>
  <c r="CR633" i="64" s="1"/>
  <c r="DJ625" i="64"/>
  <c r="DD625" i="64"/>
  <c r="DD633" i="64" s="1"/>
  <c r="CX625" i="64"/>
  <c r="CX632"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228" i="64"/>
  <c r="CW2228" i="64"/>
  <c r="CV2228" i="64"/>
  <c r="CP2228" i="64"/>
  <c r="CZ2228" i="64"/>
  <c r="CR2228" i="64"/>
  <c r="CY2228" i="64"/>
  <c r="CU2228" i="64"/>
  <c r="DC2228" i="64"/>
  <c r="DG2228" i="64"/>
  <c r="CS2228" i="64"/>
  <c r="DF2228" i="64"/>
  <c r="CT2228" i="64"/>
  <c r="DB2228" i="64"/>
  <c r="DA2228" i="64"/>
  <c r="DH2228" i="64"/>
  <c r="DI2228" i="64"/>
  <c r="DL2228" i="64"/>
  <c r="DD2228" i="64"/>
  <c r="CX2228" i="64"/>
  <c r="CO2228" i="64"/>
  <c r="CQ2228" i="64"/>
  <c r="DE2228" i="64"/>
  <c r="DK2228" i="64"/>
  <c r="CV1649" i="64"/>
  <c r="CV1666" i="64" s="1"/>
  <c r="DG1648" i="64"/>
  <c r="DG1665" i="64" s="1"/>
  <c r="DH2084" i="64"/>
  <c r="DC1648" i="64"/>
  <c r="DC1665" i="64" s="1"/>
  <c r="CT1649" i="64"/>
  <c r="CT1657" i="64" s="1"/>
  <c r="CY2041" i="64"/>
  <c r="CW2041" i="64"/>
  <c r="CQ1649" i="64"/>
  <c r="CQ1657" i="64" s="1"/>
  <c r="CR1649" i="64"/>
  <c r="CR1657" i="64" s="1"/>
  <c r="DF1648" i="64"/>
  <c r="DF1665" i="64" s="1"/>
  <c r="DG2084" i="64"/>
  <c r="CZ1649" i="64"/>
  <c r="CZ1666" i="64" s="1"/>
  <c r="CT1648" i="64"/>
  <c r="CT1656" i="64" s="1"/>
  <c r="CU1649" i="64"/>
  <c r="CR2063" i="64"/>
  <c r="CT2084" i="64"/>
  <c r="CW2063" i="64"/>
  <c r="CO1648" i="64"/>
  <c r="DC2063" i="64"/>
  <c r="DD2084" i="64"/>
  <c r="CU1648" i="64"/>
  <c r="CS2063" i="64"/>
  <c r="DB1649" i="64"/>
  <c r="DE2084" i="64"/>
  <c r="DC2084" i="64"/>
  <c r="DC2041" i="64"/>
  <c r="CY2063" i="64"/>
  <c r="CX1649" i="64"/>
  <c r="CP2063" i="64"/>
  <c r="DG1649" i="64"/>
  <c r="DG1657" i="64" s="1"/>
  <c r="DH1649" i="64"/>
  <c r="DH1657" i="64" s="1"/>
  <c r="CO2084" i="64"/>
  <c r="CS2084" i="64"/>
  <c r="CP2084" i="64"/>
  <c r="DC1649" i="64"/>
  <c r="CY1648" i="64"/>
  <c r="CS1648" i="64"/>
  <c r="DB2041" i="64"/>
  <c r="DA2063" i="64"/>
  <c r="CO1649" i="64"/>
  <c r="CQ2063" i="64"/>
  <c r="DE1649" i="64"/>
  <c r="DE1657" i="64" s="1"/>
  <c r="DF2063" i="64"/>
  <c r="CZ2084" i="64"/>
  <c r="CQ2041" i="64"/>
  <c r="DF1649" i="64"/>
  <c r="DF1666" i="64" s="1"/>
  <c r="CR1648" i="64"/>
  <c r="CR2084" i="64"/>
  <c r="CY2084" i="64"/>
  <c r="CX2041" i="64"/>
  <c r="DE1648" i="64"/>
  <c r="DE1656" i="64" s="1"/>
  <c r="CR2041" i="64"/>
  <c r="CU2084" i="64"/>
  <c r="DD1648" i="64"/>
  <c r="CZ2041" i="64"/>
  <c r="CT2041" i="64"/>
  <c r="DG2063" i="64"/>
  <c r="CQ1648" i="64"/>
  <c r="DA1649" i="64"/>
  <c r="CP1648" i="64"/>
  <c r="DE2041" i="64"/>
  <c r="CO2041" i="64"/>
  <c r="CW1649" i="64"/>
  <c r="DA2084" i="64"/>
  <c r="DA2041" i="64"/>
  <c r="CU2041" i="64"/>
  <c r="CV2063" i="64"/>
  <c r="CS2041" i="64"/>
  <c r="CU2063" i="64"/>
  <c r="CS1649" i="64"/>
  <c r="CV2041" i="64"/>
  <c r="DH2041" i="64"/>
  <c r="DD2063" i="64"/>
  <c r="CP1649" i="64"/>
  <c r="CZ1648" i="64"/>
  <c r="DB2063" i="64"/>
  <c r="CP2041" i="64"/>
  <c r="DH2063" i="64"/>
  <c r="DD1649" i="64"/>
  <c r="CQ2084" i="64"/>
  <c r="DA1648" i="64"/>
  <c r="CX1648" i="64"/>
  <c r="CX2063" i="64"/>
  <c r="DE2063" i="64"/>
  <c r="CZ2063" i="64"/>
  <c r="CT2063" i="64"/>
  <c r="CV2084" i="64"/>
  <c r="CO2063" i="64"/>
  <c r="DB2084" i="64"/>
  <c r="DB1648" i="64"/>
  <c r="DG2041" i="64"/>
  <c r="DD2041" i="64"/>
  <c r="CW1648" i="64"/>
  <c r="CY1649" i="64"/>
  <c r="CX2084" i="64"/>
  <c r="CV1648" i="64"/>
  <c r="DH1648" i="64"/>
  <c r="DH1665" i="64" s="1"/>
  <c r="CW2084" i="64"/>
  <c r="CO1792" i="64"/>
  <c r="DL56" i="64"/>
  <c r="DL62" i="64" s="1"/>
  <c r="DJ2084" i="64"/>
  <c r="DJ1649" i="64"/>
  <c r="DJ1666" i="64" s="1"/>
  <c r="DL1113" i="64"/>
  <c r="DL1115" i="64" s="1"/>
  <c r="DL2377" i="64" s="1"/>
  <c r="DL1541" i="64"/>
  <c r="DJ2063" i="64"/>
  <c r="DI1649" i="64"/>
  <c r="DL2063" i="64"/>
  <c r="DI1648" i="64"/>
  <c r="DL1231" i="64"/>
  <c r="DL1233" i="64" s="1"/>
  <c r="DL572" i="64"/>
  <c r="DL574" i="64" s="1"/>
  <c r="DL1648" i="64"/>
  <c r="DL525" i="64"/>
  <c r="DL896" i="64"/>
  <c r="DL2326" i="64" s="1"/>
  <c r="DL1137" i="64"/>
  <c r="DL1139" i="64" s="1"/>
  <c r="DL596" i="64"/>
  <c r="DL1161" i="64"/>
  <c r="DI2063" i="64"/>
  <c r="DL390" i="64"/>
  <c r="DL1404" i="64"/>
  <c r="DL1294" i="64"/>
  <c r="DL1259" i="64"/>
  <c r="DJ1648" i="64"/>
  <c r="DJ1656" i="64" s="1"/>
  <c r="DL2041" i="64"/>
  <c r="DL2084" i="64"/>
  <c r="DL1365" i="64"/>
  <c r="DL1510" i="64"/>
  <c r="DL1512" i="64" s="1"/>
  <c r="DL1649" i="64"/>
  <c r="DL1564" i="64"/>
  <c r="DL414" i="64"/>
  <c r="DL1329" i="64"/>
  <c r="DL501" i="64"/>
  <c r="DL500" i="64" s="1"/>
  <c r="DL93" i="64"/>
  <c r="DK1649" i="64"/>
  <c r="DK1648" i="64"/>
  <c r="DI2084" i="64"/>
  <c r="DF2084" i="64"/>
  <c r="DK2063" i="64"/>
  <c r="DK2084" i="64"/>
  <c r="DI2041" i="64"/>
  <c r="DK2041" i="64"/>
  <c r="DJ2041" i="64"/>
  <c r="DF2041" i="64"/>
  <c r="AS1755" i="64"/>
  <c r="AR1757" i="64"/>
  <c r="AS1734" i="64"/>
  <c r="AS1736" i="64" s="1"/>
  <c r="DK1690" i="64"/>
  <c r="W1690" i="64"/>
  <c r="W1692" i="64" s="1"/>
  <c r="V1692" i="64"/>
  <c r="E1572" i="64"/>
  <c r="E1571" i="64"/>
  <c r="B1571" i="64" s="1"/>
  <c r="E1570" i="64"/>
  <c r="E1569" i="64"/>
  <c r="E1568" i="64"/>
  <c r="E1567" i="64"/>
  <c r="E1566" i="64"/>
  <c r="E1565" i="64"/>
  <c r="B1565" i="64" s="1"/>
  <c r="E1564" i="64"/>
  <c r="S1562" i="64"/>
  <c r="E1562" i="64"/>
  <c r="E1561" i="64"/>
  <c r="E1563" i="64"/>
  <c r="B1563" i="64" s="1"/>
  <c r="E1560" i="64"/>
  <c r="G1137" i="64"/>
  <c r="G1618" i="64"/>
  <c r="AW922" i="64" a="1"/>
  <c r="AY944" i="64"/>
  <c r="AY1034" i="64" a="1"/>
  <c r="S2138" i="64" a="1"/>
  <c r="AY919" i="64" a="1"/>
  <c r="AX921" i="64" a="1"/>
  <c r="AY698" i="64" a="1"/>
  <c r="AY658" i="64" a="1"/>
  <c r="S2104" i="64" a="1"/>
  <c r="AY1034" i="64" l="1"/>
  <c r="AY1036" i="64" s="1"/>
  <c r="AZ111" i="64" a="1"/>
  <c r="AZ111" i="64" s="1"/>
  <c r="AZ1019" i="64" a="1"/>
  <c r="AZ1019" i="64" s="1"/>
  <c r="AX1036" i="64"/>
  <c r="BE24" i="1169"/>
  <c r="BE18" i="1169"/>
  <c r="BE4" i="1169"/>
  <c r="BE25" i="1169"/>
  <c r="BE16" i="1169"/>
  <c r="BE20" i="1169"/>
  <c r="BE19" i="1169"/>
  <c r="BE17" i="1169"/>
  <c r="BE39" i="1169"/>
  <c r="BE41" i="1169"/>
  <c r="BE26" i="1169"/>
  <c r="BE28" i="1169"/>
  <c r="BE42" i="1169"/>
  <c r="BE27" i="1169"/>
  <c r="BE40" i="1169"/>
  <c r="BE43" i="1169"/>
  <c r="BD32" i="1169"/>
  <c r="BD47" i="1169"/>
  <c r="BD34" i="1169"/>
  <c r="BD49" i="1169"/>
  <c r="BD35" i="1169"/>
  <c r="BD50" i="1169"/>
  <c r="BD21" i="1169"/>
  <c r="BD46" i="1169"/>
  <c r="BD31" i="1169"/>
  <c r="BA54" i="1169"/>
  <c r="BC51" i="1169"/>
  <c r="BC22" i="861" s="1"/>
  <c r="BC36" i="1169"/>
  <c r="BC17" i="861" s="1"/>
  <c r="BD33" i="1169"/>
  <c r="BD48" i="1169"/>
  <c r="BD8" i="1169"/>
  <c r="BB53" i="1169"/>
  <c r="BF1" i="1169"/>
  <c r="BF7" i="1169"/>
  <c r="BG2" i="1169"/>
  <c r="BF3" i="1169"/>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943" i="64" a="1"/>
  <c r="AZ943" i="64" s="1"/>
  <c r="AW768" i="64"/>
  <c r="AY763" i="64"/>
  <c r="AX766" i="64"/>
  <c r="AY765" i="64"/>
  <c r="AY764" i="64"/>
  <c r="AY762" i="64"/>
  <c r="AY761" i="64"/>
  <c r="AZ755" i="64" a="1"/>
  <c r="AZ755" i="64" s="1"/>
  <c r="AZ756" i="64" a="1"/>
  <c r="AZ756" i="64" s="1"/>
  <c r="AZ757" i="64" a="1"/>
  <c r="AZ757" i="64" s="1"/>
  <c r="AZ758" i="64" a="1"/>
  <c r="AZ758" i="64" s="1"/>
  <c r="AZ754" i="64" a="1"/>
  <c r="AZ754" i="64" s="1"/>
  <c r="AX751" i="64"/>
  <c r="AZ743" i="64" a="1"/>
  <c r="AZ743" i="64" s="1"/>
  <c r="AZ739" i="64" a="1"/>
  <c r="AZ739" i="64" s="1"/>
  <c r="AZ723" i="64" a="1"/>
  <c r="AZ723" i="64" s="1"/>
  <c r="AZ731" i="64" s="1"/>
  <c r="AZ724" i="64" a="1"/>
  <c r="AZ724" i="64" s="1"/>
  <c r="AZ732" i="64" s="1"/>
  <c r="AZ740" i="64" a="1"/>
  <c r="AZ740" i="64" s="1"/>
  <c r="AZ725" i="64" a="1"/>
  <c r="AZ725" i="64" s="1"/>
  <c r="AZ733" i="64" s="1"/>
  <c r="AZ726" i="64" a="1"/>
  <c r="AZ726" i="64" s="1"/>
  <c r="AZ734" i="64" s="1"/>
  <c r="AZ727" i="64" a="1"/>
  <c r="AZ727" i="64" s="1"/>
  <c r="AZ735" i="64" s="1"/>
  <c r="AZ741" i="64" a="1"/>
  <c r="AZ741" i="64" s="1"/>
  <c r="AZ742" i="64" a="1"/>
  <c r="AZ742" i="64" s="1"/>
  <c r="AY750" i="64"/>
  <c r="AY749" i="64"/>
  <c r="AY748" i="64"/>
  <c r="AY747" i="64"/>
  <c r="AY746" i="64"/>
  <c r="AZ208" i="64" a="1"/>
  <c r="AZ208" i="64" s="1"/>
  <c r="AZ207" i="64" s="1"/>
  <c r="AZ209" i="64" a="1"/>
  <c r="AZ209" i="64" s="1"/>
  <c r="AY210" i="64"/>
  <c r="AY212" i="64" s="1"/>
  <c r="AY919" i="64"/>
  <c r="AY698" i="64"/>
  <c r="AY700" i="64" s="1"/>
  <c r="AW922" i="64"/>
  <c r="AX921" i="64"/>
  <c r="AZ331" i="64" a="1"/>
  <c r="AZ331" i="64" s="1"/>
  <c r="AZ918" i="64" a="1"/>
  <c r="AZ918" i="64" s="1"/>
  <c r="AZ312" i="64" a="1"/>
  <c r="AZ312" i="64" s="1"/>
  <c r="AZ699" i="64" a="1"/>
  <c r="AZ699" i="64" s="1"/>
  <c r="AZ665" i="64" a="1"/>
  <c r="AZ665" i="64" s="1"/>
  <c r="AZ299" i="64" a="1"/>
  <c r="AZ299" i="64" s="1"/>
  <c r="AX662" i="64"/>
  <c r="AY658" i="64"/>
  <c r="AY666" i="64" s="1"/>
  <c r="AZ661" i="64" a="1"/>
  <c r="AZ661" i="64" s="1"/>
  <c r="AZ4" i="64"/>
  <c r="AZ657" i="64" a="1"/>
  <c r="AZ657" i="64" s="1"/>
  <c r="AT1712" i="64"/>
  <c r="AT1714" i="64" s="1"/>
  <c r="BA259" i="64"/>
  <c r="BA7" i="64"/>
  <c r="AZ8" i="64" s="1"/>
  <c r="AY8" i="64"/>
  <c r="AT46" i="861"/>
  <c r="AT87" i="861" s="1"/>
  <c r="BB2" i="64"/>
  <c r="BA3" i="64"/>
  <c r="BA1" i="64"/>
  <c r="CO1967" i="64"/>
  <c r="CP1967" i="64" s="1"/>
  <c r="AZ24" i="864"/>
  <c r="AZ94" i="861" s="1"/>
  <c r="AY32"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634" i="64"/>
  <c r="AO2" i="860"/>
  <c r="AN1" i="860"/>
  <c r="AN7" i="860"/>
  <c r="AN3" i="860"/>
  <c r="AN4" i="860" s="1"/>
  <c r="CT632" i="64"/>
  <c r="CY634" i="64"/>
  <c r="CQ634" i="64"/>
  <c r="CN626" i="64"/>
  <c r="CO622" i="64" s="1"/>
  <c r="CO626" i="64" s="1"/>
  <c r="CP622" i="64" s="1"/>
  <c r="CP626" i="64" s="1"/>
  <c r="CQ622" i="64" s="1"/>
  <c r="CQ626" i="64" s="1"/>
  <c r="CR622" i="64" s="1"/>
  <c r="CR626" i="64" s="1"/>
  <c r="CS622" i="64" s="1"/>
  <c r="CS626" i="64" s="1"/>
  <c r="CT622" i="64" s="1"/>
  <c r="CT626" i="64" s="1"/>
  <c r="CU622" i="64" s="1"/>
  <c r="CU626" i="64" s="1"/>
  <c r="CV622" i="64" s="1"/>
  <c r="CV626" i="64" s="1"/>
  <c r="CW622" i="64" s="1"/>
  <c r="CW626" i="64" s="1"/>
  <c r="CX622" i="64" s="1"/>
  <c r="CX626" i="64" s="1"/>
  <c r="CY622" i="64" s="1"/>
  <c r="CY626" i="64" s="1"/>
  <c r="CZ622" i="64" s="1"/>
  <c r="CZ626" i="64" s="1"/>
  <c r="DA622" i="64" s="1"/>
  <c r="DA626" i="64" s="1"/>
  <c r="DB622" i="64" s="1"/>
  <c r="DB626" i="64" s="1"/>
  <c r="DC622" i="64" s="1"/>
  <c r="DC626" i="64" s="1"/>
  <c r="DD622" i="64" s="1"/>
  <c r="DD626" i="64" s="1"/>
  <c r="DE622" i="64" s="1"/>
  <c r="DE626" i="64" s="1"/>
  <c r="DF622" i="64" s="1"/>
  <c r="DF626" i="64" s="1"/>
  <c r="DG622" i="64" s="1"/>
  <c r="DG626" i="64" s="1"/>
  <c r="DH622" i="64" s="1"/>
  <c r="DH626" i="64" s="1"/>
  <c r="DI622" i="64" s="1"/>
  <c r="DI626" i="64" s="1"/>
  <c r="DJ622" i="64" s="1"/>
  <c r="DJ626" i="64" s="1"/>
  <c r="DK622" i="64" s="1"/>
  <c r="DK626" i="64" s="1"/>
  <c r="DL622" i="64" s="1"/>
  <c r="DL626" i="64" s="1"/>
  <c r="CV632" i="64"/>
  <c r="DI633" i="64"/>
  <c r="DF632" i="64"/>
  <c r="DD632" i="64"/>
  <c r="DK632" i="64"/>
  <c r="CW632" i="64"/>
  <c r="DG633" i="64"/>
  <c r="DE632" i="64"/>
  <c r="CO633" i="64"/>
  <c r="DC632" i="64"/>
  <c r="CR632" i="64"/>
  <c r="CO634" i="64"/>
  <c r="DH634" i="64"/>
  <c r="CU633" i="64"/>
  <c r="DL633" i="64"/>
  <c r="CX633" i="64"/>
  <c r="DF634" i="64"/>
  <c r="DE634" i="64"/>
  <c r="DB632" i="64"/>
  <c r="DB633" i="64"/>
  <c r="DL634" i="64"/>
  <c r="CP634" i="64"/>
  <c r="CZ632" i="64"/>
  <c r="CS633" i="64"/>
  <c r="CS632" i="64"/>
  <c r="CX634" i="64"/>
  <c r="DK634" i="64"/>
  <c r="CT634" i="64"/>
  <c r="DD634" i="64"/>
  <c r="CZ634" i="64"/>
  <c r="CV634" i="64"/>
  <c r="CP632" i="64"/>
  <c r="CP633" i="64"/>
  <c r="DJ634" i="64"/>
  <c r="DG634" i="64"/>
  <c r="DI634" i="64"/>
  <c r="DH633" i="64"/>
  <c r="CR634" i="64"/>
  <c r="CS634" i="64"/>
  <c r="CW634" i="64"/>
  <c r="DJ632" i="64"/>
  <c r="DJ633" i="64"/>
  <c r="CU634" i="64"/>
  <c r="DC634" i="64"/>
  <c r="DB634" i="64"/>
  <c r="S628" i="64" a="1"/>
  <c r="S628" i="64" s="1"/>
  <c r="S623" i="64" a="1"/>
  <c r="S623" i="64" s="1"/>
  <c r="S1950" i="64" a="1"/>
  <c r="S1950" i="64" s="1"/>
  <c r="S1951" i="64" a="1"/>
  <c r="S1951" i="64" s="1"/>
  <c r="S1952" i="64" a="1"/>
  <c r="S1952" i="64" s="1"/>
  <c r="S1953" i="64" a="1"/>
  <c r="S1953" i="64" s="1"/>
  <c r="S1954" i="64" a="1"/>
  <c r="S1954" i="64" s="1"/>
  <c r="S1955" i="64" a="1"/>
  <c r="S1955" i="64" s="1"/>
  <c r="S1956" i="64" a="1"/>
  <c r="S1956" i="64" s="1"/>
  <c r="S1957" i="64" a="1"/>
  <c r="S1957" i="64" s="1"/>
  <c r="S1958" i="64" a="1"/>
  <c r="S1958" i="64" s="1"/>
  <c r="S435" i="64" a="1"/>
  <c r="S435" i="64" s="1"/>
  <c r="S413" i="64" a="1"/>
  <c r="S413" i="64" s="1"/>
  <c r="S436" i="64" a="1"/>
  <c r="S436" i="64" s="1"/>
  <c r="S2104" i="64"/>
  <c r="S2138" i="64"/>
  <c r="CT1658" i="64"/>
  <c r="DG1656" i="64"/>
  <c r="DG1658" i="64" s="1"/>
  <c r="CQ1666" i="64"/>
  <c r="CV1657" i="64"/>
  <c r="CT1665" i="64"/>
  <c r="CT1666" i="64"/>
  <c r="DC1656" i="64"/>
  <c r="CZ1657" i="64"/>
  <c r="CR1666" i="64"/>
  <c r="DF1656" i="64"/>
  <c r="DF1657" i="64"/>
  <c r="DE1665" i="64"/>
  <c r="DH1666" i="64"/>
  <c r="DH1667" i="64" s="1"/>
  <c r="DH1656" i="64"/>
  <c r="DH1658" i="64" s="1"/>
  <c r="DG1666" i="64"/>
  <c r="DG1667" i="64" s="1"/>
  <c r="DE1666" i="64"/>
  <c r="CW1665" i="64"/>
  <c r="CW1656" i="64"/>
  <c r="CS1665" i="64"/>
  <c r="CS1656" i="64"/>
  <c r="CU1656" i="64"/>
  <c r="CU1665" i="64"/>
  <c r="CP1665" i="64"/>
  <c r="CP1656" i="64"/>
  <c r="CY1665" i="64"/>
  <c r="CY1656" i="64"/>
  <c r="CX1657" i="64"/>
  <c r="CX1666" i="64"/>
  <c r="CZ1665" i="64"/>
  <c r="CZ1667" i="64" s="1"/>
  <c r="CZ1656" i="64"/>
  <c r="DA1666" i="64"/>
  <c r="DA1657" i="64"/>
  <c r="DC1666" i="64"/>
  <c r="DC1667" i="64" s="1"/>
  <c r="DC1657" i="64"/>
  <c r="DB1665" i="64"/>
  <c r="DB1656" i="64"/>
  <c r="CX1656" i="64"/>
  <c r="CX1665" i="64"/>
  <c r="CP1666" i="64"/>
  <c r="CP1657" i="64"/>
  <c r="CQ1656" i="64"/>
  <c r="CQ1658" i="64" s="1"/>
  <c r="CQ1665" i="64"/>
  <c r="CO1665" i="64"/>
  <c r="CO1656" i="64"/>
  <c r="DA1665" i="64"/>
  <c r="DA1656" i="64"/>
  <c r="CV1656" i="64"/>
  <c r="CV1665" i="64"/>
  <c r="CV1667" i="64" s="1"/>
  <c r="CO1666" i="64"/>
  <c r="CO1657" i="64"/>
  <c r="DD1657" i="64"/>
  <c r="DD1666" i="64"/>
  <c r="CW1657" i="64"/>
  <c r="CW1666" i="64"/>
  <c r="CR1665" i="64"/>
  <c r="CR1656" i="64"/>
  <c r="CR1658" i="64" s="1"/>
  <c r="DB1657" i="64"/>
  <c r="DB1666" i="64"/>
  <c r="CY1666" i="64"/>
  <c r="CY1657" i="64"/>
  <c r="CS1666" i="64"/>
  <c r="CS1657" i="64"/>
  <c r="DD1665" i="64"/>
  <c r="DD1656" i="64"/>
  <c r="CU1666" i="64"/>
  <c r="CU1657" i="64"/>
  <c r="DJ1657" i="64"/>
  <c r="DJ1658" i="64" s="1"/>
  <c r="DJ1665" i="64"/>
  <c r="DJ1667" i="64" s="1"/>
  <c r="DE1658" i="64"/>
  <c r="DL1666" i="64"/>
  <c r="DL1657" i="64"/>
  <c r="DL1418" i="64"/>
  <c r="DL1413" i="64"/>
  <c r="DL1656" i="64"/>
  <c r="DL1665" i="64"/>
  <c r="DF1667" i="64"/>
  <c r="DI1665" i="64"/>
  <c r="DI1656" i="64"/>
  <c r="DI1657" i="64"/>
  <c r="DI1666" i="64"/>
  <c r="DK1656" i="64"/>
  <c r="DK1665" i="64"/>
  <c r="DK1657" i="64"/>
  <c r="DK1666" i="64"/>
  <c r="DK1692" i="64"/>
  <c r="DL1690" i="64"/>
  <c r="DL1692" i="64" s="1"/>
  <c r="S2396" i="64" a="1"/>
  <c r="S2396" i="64" s="1"/>
  <c r="S2042" i="64" a="1"/>
  <c r="S2042" i="64" s="1"/>
  <c r="S2062" i="64" a="1"/>
  <c r="S2062" i="64" s="1"/>
  <c r="AS1757" i="64"/>
  <c r="AT1755" i="64"/>
  <c r="AT1734" i="64"/>
  <c r="AT1736" i="64" s="1"/>
  <c r="S1662" i="64" a="1"/>
  <c r="S1662" i="64" s="1"/>
  <c r="S1661" i="64" a="1"/>
  <c r="S1661" i="64" s="1"/>
  <c r="S1653" i="64" a="1"/>
  <c r="S1653" i="64" s="1"/>
  <c r="S1652" i="64" a="1"/>
  <c r="S1652" i="64" s="1"/>
  <c r="S1643" i="64" a="1"/>
  <c r="S1643" i="64" s="1"/>
  <c r="S1644" i="64" a="1"/>
  <c r="S1644" i="64" s="1"/>
  <c r="S2083" i="64" a="1"/>
  <c r="S2083" i="64" s="1"/>
  <c r="G88" i="64"/>
  <c r="X1690" i="64"/>
  <c r="X1692" i="64" s="1"/>
  <c r="B8" i="206"/>
  <c r="AZ944" i="64"/>
  <c r="AX922" i="64" a="1"/>
  <c r="S2063" i="64" a="1"/>
  <c r="S624" i="64" a="1"/>
  <c r="AZ919" i="64" a="1"/>
  <c r="S1649" i="64" a="1"/>
  <c r="S1648" i="64" a="1"/>
  <c r="S2041" i="64" a="1"/>
  <c r="AZ1034" i="64" a="1"/>
  <c r="AZ658" i="64" a="1"/>
  <c r="S2084" i="64" a="1"/>
  <c r="AZ698" i="64" a="1"/>
  <c r="S437" i="64" a="1"/>
  <c r="AY921" i="64" a="1"/>
  <c r="AZ141" i="64" l="1"/>
  <c r="AZ126" i="64"/>
  <c r="AZ1034" i="64"/>
  <c r="BA111" i="64" a="1"/>
  <c r="BA111" i="64" s="1"/>
  <c r="BA1019" i="64" a="1"/>
  <c r="BA1019" i="64" s="1"/>
  <c r="BG7" i="1169"/>
  <c r="BG1" i="1169"/>
  <c r="BH2" i="1169"/>
  <c r="BG3" i="1169"/>
  <c r="BD36" i="1169"/>
  <c r="BD17" i="861" s="1"/>
  <c r="BD51" i="1169"/>
  <c r="BD22" i="861" s="1"/>
  <c r="BB54" i="1169"/>
  <c r="BE32" i="1169"/>
  <c r="BE47" i="1169"/>
  <c r="BE34" i="1169"/>
  <c r="BE49" i="1169"/>
  <c r="BE35" i="1169"/>
  <c r="BE50" i="1169"/>
  <c r="BE21" i="1169"/>
  <c r="BE31" i="1169"/>
  <c r="BE46" i="1169"/>
  <c r="BC53" i="1169"/>
  <c r="BE33" i="1169"/>
  <c r="BE48" i="1169"/>
  <c r="BE8" i="1169"/>
  <c r="BF20" i="1169"/>
  <c r="BF26" i="1169"/>
  <c r="BF28" i="1169"/>
  <c r="BF19" i="1169"/>
  <c r="BF39" i="1169"/>
  <c r="BF41" i="1169"/>
  <c r="BF42" i="1169"/>
  <c r="BF40" i="1169"/>
  <c r="BF43" i="1169"/>
  <c r="BF25" i="1169"/>
  <c r="BF17" i="1169"/>
  <c r="BF18" i="1169"/>
  <c r="BF24" i="1169"/>
  <c r="BF4" i="1169"/>
  <c r="BF27" i="1169"/>
  <c r="BF16" i="1169"/>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943" i="64" a="1"/>
  <c r="BA943" i="64" s="1"/>
  <c r="AW769" i="64"/>
  <c r="AX768" i="64"/>
  <c r="AX769" i="64" s="1"/>
  <c r="AZ762" i="64"/>
  <c r="AZ761" i="64"/>
  <c r="AZ765" i="64"/>
  <c r="AY766" i="64"/>
  <c r="AZ764" i="64"/>
  <c r="AZ763" i="64"/>
  <c r="BA757" i="64" a="1"/>
  <c r="BA757" i="64" s="1"/>
  <c r="BA758" i="64" a="1"/>
  <c r="BA758" i="64" s="1"/>
  <c r="BA754" i="64" a="1"/>
  <c r="BA754" i="64" s="1"/>
  <c r="BA756" i="64" a="1"/>
  <c r="BA756" i="64" s="1"/>
  <c r="BA755" i="64" a="1"/>
  <c r="BA755" i="64" s="1"/>
  <c r="AZ747" i="64"/>
  <c r="AZ746" i="64"/>
  <c r="AY751" i="64"/>
  <c r="AZ750" i="64"/>
  <c r="AZ748" i="64"/>
  <c r="BA743" i="64" a="1"/>
  <c r="BA743" i="64" s="1"/>
  <c r="BA739" i="64" a="1"/>
  <c r="BA739" i="64" s="1"/>
  <c r="BA723" i="64" a="1"/>
  <c r="BA723" i="64" s="1"/>
  <c r="BA731" i="64" s="1"/>
  <c r="BA724" i="64" a="1"/>
  <c r="BA724" i="64" s="1"/>
  <c r="BA732" i="64" s="1"/>
  <c r="BA740" i="64" a="1"/>
  <c r="BA740" i="64" s="1"/>
  <c r="BA725" i="64" a="1"/>
  <c r="BA725" i="64" s="1"/>
  <c r="BA733" i="64" s="1"/>
  <c r="BA726" i="64" a="1"/>
  <c r="BA726" i="64" s="1"/>
  <c r="BA727" i="64" a="1"/>
  <c r="BA727" i="64" s="1"/>
  <c r="BA741" i="64" a="1"/>
  <c r="BA741" i="64" s="1"/>
  <c r="BA742" i="64" a="1"/>
  <c r="BA742" i="64" s="1"/>
  <c r="AZ749" i="64"/>
  <c r="AZ210" i="64"/>
  <c r="AZ212" i="64" s="1"/>
  <c r="BA208" i="64" a="1"/>
  <c r="BA208" i="64" s="1"/>
  <c r="BA207" i="64" s="1"/>
  <c r="BA209" i="64" a="1"/>
  <c r="BA209" i="64" s="1"/>
  <c r="AZ919" i="64"/>
  <c r="AZ698" i="64"/>
  <c r="AZ700" i="64" s="1"/>
  <c r="AX922" i="64"/>
  <c r="AY921" i="64"/>
  <c r="BA331" i="64" a="1"/>
  <c r="BA331" i="64" s="1"/>
  <c r="BA918" i="64" a="1"/>
  <c r="BA918" i="64" s="1"/>
  <c r="BA312" i="64" a="1"/>
  <c r="BA312" i="64" s="1"/>
  <c r="BA699" i="64" a="1"/>
  <c r="BA699" i="64" s="1"/>
  <c r="BA665" i="64" a="1"/>
  <c r="BA665" i="64" s="1"/>
  <c r="BA299" i="64" a="1"/>
  <c r="BA299" i="64" s="1"/>
  <c r="AY662" i="64"/>
  <c r="AZ658" i="64"/>
  <c r="AZ666" i="64" s="1"/>
  <c r="BA661" i="64" a="1"/>
  <c r="BA661" i="64" s="1"/>
  <c r="BA4" i="64"/>
  <c r="BA657" i="64" a="1"/>
  <c r="BA657" i="64" s="1"/>
  <c r="AU1712" i="64"/>
  <c r="AU1714" i="64" s="1"/>
  <c r="AA95" i="861"/>
  <c r="AA43" i="861"/>
  <c r="BB259" i="64"/>
  <c r="BB7" i="64"/>
  <c r="BA8" i="64" s="1"/>
  <c r="AU46" i="861"/>
  <c r="AU87" i="861" s="1"/>
  <c r="BB3" i="64"/>
  <c r="BB1" i="64"/>
  <c r="BC2" i="64"/>
  <c r="CO1969" i="64"/>
  <c r="BA24" i="864"/>
  <c r="BA94"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2" i="861"/>
  <c r="BA57" i="863"/>
  <c r="AO1" i="860"/>
  <c r="AO3" i="860"/>
  <c r="AO4" i="860" s="1"/>
  <c r="AO7" i="860"/>
  <c r="AP2" i="860"/>
  <c r="S624" i="64"/>
  <c r="S437" i="64"/>
  <c r="S1959" i="64"/>
  <c r="CP1969" i="64"/>
  <c r="CQ1967" i="64"/>
  <c r="CZ1658" i="64"/>
  <c r="CZ1669" i="64" s="1"/>
  <c r="CZ1670" i="64" s="1"/>
  <c r="CQ1667" i="64"/>
  <c r="CQ1669" i="64" s="1"/>
  <c r="CQ1670" i="64" s="1"/>
  <c r="CY1658" i="64"/>
  <c r="CW1658" i="64"/>
  <c r="CY1667" i="64"/>
  <c r="DD1667" i="64"/>
  <c r="CR1667" i="64"/>
  <c r="CR1669" i="64" s="1"/>
  <c r="CR1670" i="64" s="1"/>
  <c r="DB1667" i="64"/>
  <c r="CV1658" i="64"/>
  <c r="CV1669" i="64" s="1"/>
  <c r="CV1670" i="64" s="1"/>
  <c r="CX1667" i="64"/>
  <c r="CU1658" i="64"/>
  <c r="CP1667" i="64"/>
  <c r="DF1658" i="64"/>
  <c r="DF1669" i="64" s="1"/>
  <c r="DF1670" i="64" s="1"/>
  <c r="DA1658" i="64"/>
  <c r="CU1667" i="64"/>
  <c r="CW1667" i="64"/>
  <c r="CT1667" i="64"/>
  <c r="CT1669" i="64" s="1"/>
  <c r="CT1670" i="64" s="1"/>
  <c r="CX1658" i="64"/>
  <c r="DA1667" i="64"/>
  <c r="DD1658" i="64"/>
  <c r="CO1658" i="64"/>
  <c r="DB1658" i="64"/>
  <c r="CS1658" i="64"/>
  <c r="DE1667" i="64"/>
  <c r="DE1669" i="64" s="1"/>
  <c r="DE1670" i="64" s="1"/>
  <c r="CO1667" i="64"/>
  <c r="CS1667" i="64"/>
  <c r="DC1658" i="64"/>
  <c r="DC1669" i="64" s="1"/>
  <c r="DC1670" i="64" s="1"/>
  <c r="CP1658" i="64"/>
  <c r="DG1669" i="64"/>
  <c r="DG1670" i="64" s="1"/>
  <c r="DL1658" i="64"/>
  <c r="DI1658" i="64"/>
  <c r="DH1669" i="64"/>
  <c r="DH1670" i="64" s="1"/>
  <c r="DI1667" i="64"/>
  <c r="DL1667" i="64"/>
  <c r="DJ1669" i="64"/>
  <c r="DJ1670" i="64" s="1"/>
  <c r="DK1658" i="64"/>
  <c r="DK1667" i="64"/>
  <c r="S2063" i="64"/>
  <c r="S2041" i="64"/>
  <c r="AT1757" i="64"/>
  <c r="AU1755" i="64"/>
  <c r="AU1734" i="64"/>
  <c r="AU1736" i="64" s="1"/>
  <c r="S1649" i="64"/>
  <c r="S1648" i="64"/>
  <c r="S2084" i="64"/>
  <c r="CR2316" i="64"/>
  <c r="CS2316" i="64"/>
  <c r="CO2316" i="64"/>
  <c r="CP2316" i="64"/>
  <c r="Y1690" i="64"/>
  <c r="G1915" i="64"/>
  <c r="AZ921" i="64" a="1"/>
  <c r="BA698" i="64" a="1"/>
  <c r="BA1034" i="64" a="1"/>
  <c r="BA919" i="64" a="1"/>
  <c r="BA944" i="64"/>
  <c r="AY922" i="64" a="1"/>
  <c r="BA658" i="64" a="1"/>
  <c r="BA126" i="64" l="1"/>
  <c r="BA141" i="64"/>
  <c r="BA1034" i="64"/>
  <c r="BA1036" i="64" s="1"/>
  <c r="BB111" i="64" a="1"/>
  <c r="BB111" i="64" s="1"/>
  <c r="BB1019" i="64" a="1"/>
  <c r="BB1019" i="64" s="1"/>
  <c r="AZ1036" i="64"/>
  <c r="BF8" i="1169"/>
  <c r="BF33" i="1169"/>
  <c r="BF48" i="1169"/>
  <c r="BF47" i="1169"/>
  <c r="BF32" i="1169"/>
  <c r="BC54" i="1169"/>
  <c r="BE51" i="1169"/>
  <c r="BE22" i="861" s="1"/>
  <c r="BE36" i="1169"/>
  <c r="BE17" i="861" s="1"/>
  <c r="BD53" i="1169"/>
  <c r="BF34" i="1169"/>
  <c r="BF49" i="1169"/>
  <c r="BG19" i="1169"/>
  <c r="BG39" i="1169"/>
  <c r="BG41" i="1169"/>
  <c r="BG26" i="1169"/>
  <c r="BG27" i="1169"/>
  <c r="BG42" i="1169"/>
  <c r="BG40" i="1169"/>
  <c r="BG43" i="1169"/>
  <c r="BG28" i="1169"/>
  <c r="BG4" i="1169"/>
  <c r="BG18" i="1169"/>
  <c r="BG25" i="1169"/>
  <c r="BG24" i="1169"/>
  <c r="BG16" i="1169"/>
  <c r="BG20" i="1169"/>
  <c r="BG17" i="1169"/>
  <c r="BH1" i="1169"/>
  <c r="BI2" i="1169"/>
  <c r="BH3" i="1169"/>
  <c r="BH7" i="1169"/>
  <c r="BF35" i="1169"/>
  <c r="BF50" i="1169"/>
  <c r="BF21" i="1169"/>
  <c r="BF31" i="1169"/>
  <c r="BF46" i="1169"/>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943" i="64" a="1"/>
  <c r="BB943" i="64" s="1"/>
  <c r="S1967" i="64"/>
  <c r="S1665" i="64"/>
  <c r="AY768" i="64"/>
  <c r="AY769" i="64" s="1"/>
  <c r="BA735" i="64"/>
  <c r="BA765" i="64" s="1"/>
  <c r="BA734" i="64"/>
  <c r="BA764" i="64" s="1"/>
  <c r="AZ766" i="64"/>
  <c r="BA763" i="64"/>
  <c r="BA761" i="64"/>
  <c r="BA762" i="64"/>
  <c r="BB757" i="64" a="1"/>
  <c r="BB757" i="64" s="1"/>
  <c r="BB758" i="64" a="1"/>
  <c r="BB758" i="64" s="1"/>
  <c r="BB754" i="64" a="1"/>
  <c r="BB754" i="64" s="1"/>
  <c r="BB756" i="64" a="1"/>
  <c r="BB756" i="64" s="1"/>
  <c r="BB755" i="64" a="1"/>
  <c r="BB755" i="64" s="1"/>
  <c r="AZ751" i="64"/>
  <c r="BA746" i="64"/>
  <c r="BA747" i="64"/>
  <c r="BA748" i="64"/>
  <c r="BB739" i="64" a="1"/>
  <c r="BB739" i="64" s="1"/>
  <c r="BB743" i="64" a="1"/>
  <c r="BB743" i="64" s="1"/>
  <c r="BB723" i="64" a="1"/>
  <c r="BB723" i="64" s="1"/>
  <c r="BB731" i="64" s="1"/>
  <c r="BB724" i="64" a="1"/>
  <c r="BB724" i="64" s="1"/>
  <c r="BB732" i="64" s="1"/>
  <c r="BB740" i="64" a="1"/>
  <c r="BB740" i="64" s="1"/>
  <c r="BB725" i="64" a="1"/>
  <c r="BB725" i="64" s="1"/>
  <c r="BB733" i="64" s="1"/>
  <c r="BB726" i="64" a="1"/>
  <c r="BB726" i="64" s="1"/>
  <c r="BB734" i="64" s="1"/>
  <c r="BB727" i="64" a="1"/>
  <c r="BB727" i="64" s="1"/>
  <c r="BB735" i="64" s="1"/>
  <c r="BB741" i="64" a="1"/>
  <c r="BB741" i="64" s="1"/>
  <c r="BB742" i="64" a="1"/>
  <c r="BB742" i="64" s="1"/>
  <c r="BA210" i="64"/>
  <c r="BA212" i="64" s="1"/>
  <c r="BB208" i="64" a="1"/>
  <c r="BB208" i="64" s="1"/>
  <c r="BB207" i="64" s="1"/>
  <c r="BB209" i="64" a="1"/>
  <c r="BB209" i="64" s="1"/>
  <c r="BA919" i="64"/>
  <c r="BA698" i="64"/>
  <c r="BA700" i="64" s="1"/>
  <c r="AY922" i="64"/>
  <c r="AZ921" i="64"/>
  <c r="BB331" i="64" a="1"/>
  <c r="BB331" i="64" s="1"/>
  <c r="BB918" i="64" a="1"/>
  <c r="BB918" i="64" s="1"/>
  <c r="BB312" i="64" a="1"/>
  <c r="BB312" i="64" s="1"/>
  <c r="BB699" i="64" a="1"/>
  <c r="BB699" i="64" s="1"/>
  <c r="BB665" i="64" a="1"/>
  <c r="BB665" i="64" s="1"/>
  <c r="BB299" i="64" a="1"/>
  <c r="BB299" i="64" s="1"/>
  <c r="AZ662" i="64"/>
  <c r="BA658" i="64"/>
  <c r="BA666" i="64" s="1"/>
  <c r="BB661" i="64" a="1"/>
  <c r="BB661" i="64" s="1"/>
  <c r="BB4" i="64"/>
  <c r="BB657" i="64" a="1"/>
  <c r="BB657" i="64" s="1"/>
  <c r="AV1712" i="64"/>
  <c r="AV1714" i="64" s="1"/>
  <c r="BC259" i="64"/>
  <c r="BC7" i="64"/>
  <c r="AV46" i="861"/>
  <c r="AV87" i="861" s="1"/>
  <c r="BC1" i="64"/>
  <c r="BC3" i="64"/>
  <c r="BD2" i="64"/>
  <c r="BB24" i="864"/>
  <c r="BB94"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2"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634" i="64"/>
  <c r="CQ1969" i="64"/>
  <c r="CR1967" i="64"/>
  <c r="DB1669" i="64"/>
  <c r="DB1670" i="64" s="1"/>
  <c r="CY1669" i="64"/>
  <c r="CY1670" i="64" s="1"/>
  <c r="CP1669" i="64"/>
  <c r="CP1670" i="64" s="1"/>
  <c r="DA1669" i="64"/>
  <c r="DA1670" i="64" s="1"/>
  <c r="CU1669" i="64"/>
  <c r="CU1670" i="64" s="1"/>
  <c r="CO1669" i="64"/>
  <c r="CO1670" i="64" s="1"/>
  <c r="CX1669" i="64"/>
  <c r="CX1670" i="64" s="1"/>
  <c r="CW1669" i="64"/>
  <c r="CW1670" i="64" s="1"/>
  <c r="DD1669" i="64"/>
  <c r="DD1670" i="64" s="1"/>
  <c r="CS1669" i="64"/>
  <c r="CS1670" i="64" s="1"/>
  <c r="CX2316" i="64"/>
  <c r="DL1669" i="64"/>
  <c r="DL1670" i="64" s="1"/>
  <c r="DI1669" i="64"/>
  <c r="DI1670" i="64" s="1"/>
  <c r="DK1669" i="64"/>
  <c r="DK1670" i="64" s="1"/>
  <c r="AU1757" i="64"/>
  <c r="AV1755" i="64"/>
  <c r="CQ2316" i="64"/>
  <c r="CT2316" i="64"/>
  <c r="AV1734" i="64"/>
  <c r="AV1736" i="64" s="1"/>
  <c r="CY2316" i="64"/>
  <c r="S1657" i="64"/>
  <c r="S1666" i="64"/>
  <c r="S1656" i="64"/>
  <c r="CU2316" i="64"/>
  <c r="CW2316" i="64"/>
  <c r="CV2316" i="64"/>
  <c r="CZ2316" i="64"/>
  <c r="Z1690" i="64"/>
  <c r="Y1692" i="64"/>
  <c r="BA921" i="64" a="1"/>
  <c r="BB919" i="64" a="1"/>
  <c r="AZ922" i="64" a="1"/>
  <c r="BB944" i="64"/>
  <c r="BB658" i="64" a="1"/>
  <c r="BB698" i="64" a="1"/>
  <c r="BB1034" i="64" a="1"/>
  <c r="BB141" i="64" l="1"/>
  <c r="BB126" i="64"/>
  <c r="BB1034" i="64"/>
  <c r="BB1036" i="64" s="1"/>
  <c r="BC111" i="64" a="1"/>
  <c r="BC111" i="64" s="1"/>
  <c r="BC1019" i="64" a="1"/>
  <c r="BC1019" i="64" s="1"/>
  <c r="BG21" i="1169"/>
  <c r="BG46" i="1169"/>
  <c r="BG31" i="1169"/>
  <c r="BF51" i="1169"/>
  <c r="BF22" i="861" s="1"/>
  <c r="BD54" i="1169"/>
  <c r="BF36" i="1169"/>
  <c r="BF17" i="861" s="1"/>
  <c r="BG33" i="1169"/>
  <c r="BG48" i="1169"/>
  <c r="BE53" i="1169"/>
  <c r="BG8" i="1169"/>
  <c r="BH27" i="1169"/>
  <c r="BH18" i="1169"/>
  <c r="BH24" i="1169"/>
  <c r="BH26" i="1169"/>
  <c r="BH39" i="1169"/>
  <c r="BH41" i="1169"/>
  <c r="BH42" i="1169"/>
  <c r="BH40" i="1169"/>
  <c r="BH25" i="1169"/>
  <c r="BH43" i="1169"/>
  <c r="BH20" i="1169"/>
  <c r="BH4" i="1169"/>
  <c r="BH16" i="1169"/>
  <c r="BH28" i="1169"/>
  <c r="BH17" i="1169"/>
  <c r="BH19" i="1169"/>
  <c r="BI1" i="1169"/>
  <c r="BI7" i="1169"/>
  <c r="BJ2" i="1169"/>
  <c r="BI3" i="1169"/>
  <c r="BG34" i="1169"/>
  <c r="BG49" i="1169"/>
  <c r="BG47" i="1169"/>
  <c r="BG32" i="1169"/>
  <c r="BG35" i="1169"/>
  <c r="BG50" i="1169"/>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943" i="64" a="1"/>
  <c r="BC943" i="64" s="1"/>
  <c r="BA749" i="64"/>
  <c r="BA750" i="64"/>
  <c r="AZ768" i="64"/>
  <c r="AZ769" i="64" s="1"/>
  <c r="BB764" i="64"/>
  <c r="BB765" i="64"/>
  <c r="BB763" i="64"/>
  <c r="BA766" i="64"/>
  <c r="BB762" i="64"/>
  <c r="BB761" i="64"/>
  <c r="BC757" i="64" a="1"/>
  <c r="BC757" i="64" s="1"/>
  <c r="BC758" i="64" a="1"/>
  <c r="BC758" i="64" s="1"/>
  <c r="BC754" i="64" a="1"/>
  <c r="BC754" i="64" s="1"/>
  <c r="BC756" i="64" a="1"/>
  <c r="BC756" i="64" s="1"/>
  <c r="BC755" i="64" a="1"/>
  <c r="BC755" i="64" s="1"/>
  <c r="BB746" i="64"/>
  <c r="BB750" i="64"/>
  <c r="BB749" i="64"/>
  <c r="BB748" i="64"/>
  <c r="BB747" i="64"/>
  <c r="BC742" i="64" a="1"/>
  <c r="BC742" i="64" s="1"/>
  <c r="BC739" i="64" a="1"/>
  <c r="BC739" i="64" s="1"/>
  <c r="BC743" i="64" a="1"/>
  <c r="BC743" i="64" s="1"/>
  <c r="BC723" i="64" a="1"/>
  <c r="BC723" i="64" s="1"/>
  <c r="BC731" i="64" s="1"/>
  <c r="BC724" i="64" a="1"/>
  <c r="BC724" i="64" s="1"/>
  <c r="BC732" i="64" s="1"/>
  <c r="BC740" i="64" a="1"/>
  <c r="BC740" i="64" s="1"/>
  <c r="BC725" i="64" a="1"/>
  <c r="BC725" i="64" s="1"/>
  <c r="BC733" i="64" s="1"/>
  <c r="BC726" i="64" a="1"/>
  <c r="BC726" i="64" s="1"/>
  <c r="BC734" i="64" s="1"/>
  <c r="BC727" i="64" a="1"/>
  <c r="BC727" i="64" s="1"/>
  <c r="BC735" i="64" s="1"/>
  <c r="BC741" i="64" a="1"/>
  <c r="BC741" i="64" s="1"/>
  <c r="BB210" i="64"/>
  <c r="BB212" i="64" s="1"/>
  <c r="BC208" i="64" a="1"/>
  <c r="BC208" i="64" s="1"/>
  <c r="BC207" i="64" s="1"/>
  <c r="BC209" i="64" a="1"/>
  <c r="BC209" i="64" s="1"/>
  <c r="AZ922" i="64"/>
  <c r="BB919" i="64"/>
  <c r="BB698" i="64"/>
  <c r="BB700" i="64" s="1"/>
  <c r="BA921" i="64"/>
  <c r="BC331" i="64" a="1"/>
  <c r="BC331" i="64" s="1"/>
  <c r="BC918" i="64" a="1"/>
  <c r="BC918" i="64" s="1"/>
  <c r="BC312" i="64" a="1"/>
  <c r="BC312" i="64" s="1"/>
  <c r="BC699" i="64" a="1"/>
  <c r="BC699" i="64" s="1"/>
  <c r="BC665" i="64" a="1"/>
  <c r="BC665" i="64" s="1"/>
  <c r="BC299" i="64" a="1"/>
  <c r="BC299" i="64" s="1"/>
  <c r="BA662" i="64"/>
  <c r="BB658" i="64"/>
  <c r="BB666" i="64" s="1"/>
  <c r="BC661" i="64" a="1"/>
  <c r="BC661" i="64" s="1"/>
  <c r="BC4" i="64"/>
  <c r="BC657" i="64" a="1"/>
  <c r="BC657" i="64" s="1"/>
  <c r="AW1712" i="64"/>
  <c r="AW1714" i="64" s="1"/>
  <c r="AA70" i="861"/>
  <c r="BD259" i="64"/>
  <c r="BD7" i="64"/>
  <c r="BC8" i="64" s="1"/>
  <c r="BB8" i="64"/>
  <c r="AW46" i="861"/>
  <c r="AW87" i="861" s="1"/>
  <c r="BD3" i="64"/>
  <c r="BD1" i="64"/>
  <c r="BE2" i="64"/>
  <c r="BC24" i="864"/>
  <c r="BC94" i="861" s="1"/>
  <c r="BC43" i="863"/>
  <c r="BC42" i="863"/>
  <c r="BC21" i="863" s="1"/>
  <c r="BC70" i="863" a="1"/>
  <c r="BC70" i="863" s="1"/>
  <c r="BC66" i="863" a="1"/>
  <c r="BC66" i="863" s="1"/>
  <c r="BC68" i="863" a="1"/>
  <c r="BC68" i="863" s="1"/>
  <c r="BC4" i="863"/>
  <c r="BB32"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316" i="64"/>
  <c r="CR1969" i="64"/>
  <c r="CS1967" i="64"/>
  <c r="DD2316" i="64"/>
  <c r="DA2316" i="64"/>
  <c r="DC2316" i="64"/>
  <c r="AV1757" i="64"/>
  <c r="AW1755" i="64"/>
  <c r="AW1734" i="64"/>
  <c r="AW1736" i="64" s="1"/>
  <c r="S1658" i="64"/>
  <c r="S1667" i="64"/>
  <c r="AA1690" i="64"/>
  <c r="Z1692" i="64"/>
  <c r="BC658" i="64" a="1"/>
  <c r="BC944" i="64"/>
  <c r="BA922" i="64" a="1"/>
  <c r="BC919" i="64" a="1"/>
  <c r="BC698" i="64" a="1"/>
  <c r="BC1034" i="64" a="1"/>
  <c r="BB921" i="64" a="1"/>
  <c r="BC141" i="64" l="1"/>
  <c r="BC126" i="64"/>
  <c r="BC1034" i="64"/>
  <c r="BC1036" i="64" s="1"/>
  <c r="BD111" i="64" a="1"/>
  <c r="BD111" i="64" s="1"/>
  <c r="BD1019" i="64" a="1"/>
  <c r="BD1019" i="64" s="1"/>
  <c r="BH21" i="1169"/>
  <c r="BH31" i="1169"/>
  <c r="BH46" i="1169"/>
  <c r="BH50" i="1169"/>
  <c r="BH35" i="1169"/>
  <c r="BE54" i="1169"/>
  <c r="BF53" i="1169"/>
  <c r="BI40" i="1169"/>
  <c r="BI43" i="1169"/>
  <c r="BI4" i="1169"/>
  <c r="BI25" i="1169"/>
  <c r="BI20" i="1169"/>
  <c r="BI17" i="1169"/>
  <c r="BI19" i="1169"/>
  <c r="BI18" i="1169"/>
  <c r="BI24" i="1169"/>
  <c r="BI16" i="1169"/>
  <c r="BI26" i="1169"/>
  <c r="BI39" i="1169"/>
  <c r="BI28" i="1169"/>
  <c r="BI41" i="1169"/>
  <c r="BI27" i="1169"/>
  <c r="BI42" i="1169"/>
  <c r="BJ1" i="1169"/>
  <c r="BK2" i="1169"/>
  <c r="BJ3" i="1169"/>
  <c r="BJ7" i="1169"/>
  <c r="BI8" i="1169" s="1"/>
  <c r="BH33" i="1169"/>
  <c r="BH48" i="1169"/>
  <c r="BG36" i="1169"/>
  <c r="BG17" i="861" s="1"/>
  <c r="BH34" i="1169"/>
  <c r="BH49" i="1169"/>
  <c r="BG51" i="1169"/>
  <c r="BG22" i="861" s="1"/>
  <c r="BH32" i="1169"/>
  <c r="BH47" i="1169"/>
  <c r="BH8" i="1169"/>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943" i="64" a="1"/>
  <c r="BD943" i="64" s="1"/>
  <c r="BA751" i="64"/>
  <c r="BA768" i="64" s="1"/>
  <c r="BA769" i="64" s="1"/>
  <c r="BC765" i="64"/>
  <c r="BC764" i="64"/>
  <c r="BC763" i="64"/>
  <c r="BC761" i="64"/>
  <c r="BB766" i="64"/>
  <c r="BD757" i="64" a="1"/>
  <c r="BD757" i="64" s="1"/>
  <c r="BD758" i="64" a="1"/>
  <c r="BD758" i="64" s="1"/>
  <c r="BD754" i="64" a="1"/>
  <c r="BD754" i="64" s="1"/>
  <c r="BD755" i="64" a="1"/>
  <c r="BD755" i="64" s="1"/>
  <c r="BD756" i="64" a="1"/>
  <c r="BD756" i="64" s="1"/>
  <c r="BC762" i="64"/>
  <c r="BC746" i="64"/>
  <c r="BC750" i="64"/>
  <c r="BC749" i="64"/>
  <c r="BB751" i="64"/>
  <c r="BC748" i="64"/>
  <c r="BC747" i="64"/>
  <c r="BD742" i="64" a="1"/>
  <c r="BD742" i="64" s="1"/>
  <c r="BD743" i="64" a="1"/>
  <c r="BD743" i="64" s="1"/>
  <c r="BD723" i="64" a="1"/>
  <c r="BD723" i="64" s="1"/>
  <c r="BD731" i="64" s="1"/>
  <c r="BD724" i="64" a="1"/>
  <c r="BD724" i="64" s="1"/>
  <c r="BD732" i="64" s="1"/>
  <c r="BD740" i="64" a="1"/>
  <c r="BD740" i="64" s="1"/>
  <c r="BD725" i="64" a="1"/>
  <c r="BD725" i="64" s="1"/>
  <c r="BD733" i="64" s="1"/>
  <c r="BD726" i="64" a="1"/>
  <c r="BD726" i="64" s="1"/>
  <c r="BD734" i="64" s="1"/>
  <c r="BD727" i="64" a="1"/>
  <c r="BD727" i="64" s="1"/>
  <c r="BD735" i="64" s="1"/>
  <c r="BD741" i="64" a="1"/>
  <c r="BD741" i="64" s="1"/>
  <c r="BD739" i="64" a="1"/>
  <c r="BD739" i="64" s="1"/>
  <c r="BC210" i="64"/>
  <c r="BC212" i="64" s="1"/>
  <c r="BD208" i="64" a="1"/>
  <c r="BD208" i="64" s="1"/>
  <c r="BD207" i="64" s="1"/>
  <c r="BD209" i="64" a="1"/>
  <c r="BD209" i="64" s="1"/>
  <c r="BA922" i="64"/>
  <c r="BC919" i="64"/>
  <c r="BC698" i="64"/>
  <c r="BC700" i="64" s="1"/>
  <c r="BB921" i="64"/>
  <c r="BD331" i="64" a="1"/>
  <c r="BD331" i="64" s="1"/>
  <c r="BD918" i="64" a="1"/>
  <c r="BD918" i="64" s="1"/>
  <c r="BD312" i="64" a="1"/>
  <c r="BD312" i="64" s="1"/>
  <c r="BD699" i="64" a="1"/>
  <c r="BD699" i="64" s="1"/>
  <c r="BD665" i="64" a="1"/>
  <c r="BD665" i="64" s="1"/>
  <c r="BD299" i="64" a="1"/>
  <c r="BD299" i="64" s="1"/>
  <c r="BB662" i="64"/>
  <c r="BC658" i="64"/>
  <c r="BC666" i="64" s="1"/>
  <c r="BD661" i="64" a="1"/>
  <c r="BD661" i="64" s="1"/>
  <c r="BD4" i="64"/>
  <c r="BD657" i="64" a="1"/>
  <c r="BD657" i="64" s="1"/>
  <c r="AX1712" i="64"/>
  <c r="AX1714" i="64" s="1"/>
  <c r="BE259" i="64"/>
  <c r="BE7" i="64"/>
  <c r="BD8" i="64" s="1"/>
  <c r="AX46" i="861"/>
  <c r="AX87" i="861" s="1"/>
  <c r="BF2" i="64"/>
  <c r="BE3" i="64"/>
  <c r="BE1" i="64"/>
  <c r="BD24" i="864"/>
  <c r="BD94"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2"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316" i="64"/>
  <c r="CS1969" i="64"/>
  <c r="CT1967" i="64"/>
  <c r="DK2316" i="64"/>
  <c r="DG2316" i="64"/>
  <c r="DE2316" i="64"/>
  <c r="DI2316" i="64"/>
  <c r="DF2316" i="64"/>
  <c r="DJ2316" i="64"/>
  <c r="AW1757" i="64"/>
  <c r="AX1755" i="64"/>
  <c r="AX1734" i="64"/>
  <c r="AX1736" i="64" s="1"/>
  <c r="S1669" i="64"/>
  <c r="AB1690" i="64"/>
  <c r="AB1692" i="64" s="1"/>
  <c r="AA1692" i="64"/>
  <c r="BD658" i="64" a="1"/>
  <c r="BC921" i="64" a="1"/>
  <c r="BD944" i="64"/>
  <c r="BB922" i="64" a="1"/>
  <c r="BD1034" i="64" a="1"/>
  <c r="BD698" i="64" a="1"/>
  <c r="BD919" i="64" a="1"/>
  <c r="BD1034" i="64" l="1"/>
  <c r="BE111" i="64" a="1"/>
  <c r="BE111" i="64" s="1"/>
  <c r="BE1019" i="64" a="1"/>
  <c r="BE1019" i="64" s="1"/>
  <c r="BD126" i="64"/>
  <c r="BD141" i="64"/>
  <c r="BJ26" i="1169"/>
  <c r="BJ43" i="1169"/>
  <c r="BJ39" i="1169"/>
  <c r="BJ28" i="1169"/>
  <c r="BJ41" i="1169"/>
  <c r="BJ27" i="1169"/>
  <c r="BJ42" i="1169"/>
  <c r="BJ40" i="1169"/>
  <c r="BJ25" i="1169"/>
  <c r="BJ19" i="1169"/>
  <c r="BJ17" i="1169"/>
  <c r="BJ20" i="1169"/>
  <c r="BJ4" i="1169"/>
  <c r="BJ18" i="1169"/>
  <c r="BJ24" i="1169"/>
  <c r="BJ16" i="1169"/>
  <c r="BL2" i="1169"/>
  <c r="BK3" i="1169"/>
  <c r="BK1" i="1169"/>
  <c r="BK7" i="1169"/>
  <c r="BJ8" i="1169" s="1"/>
  <c r="BF54" i="1169"/>
  <c r="BG53" i="1169"/>
  <c r="BI21" i="1169"/>
  <c r="BI46" i="1169"/>
  <c r="BI31" i="1169"/>
  <c r="BI33" i="1169"/>
  <c r="BI48" i="1169"/>
  <c r="BH51" i="1169"/>
  <c r="BH22" i="861" s="1"/>
  <c r="BI34" i="1169"/>
  <c r="BI49" i="1169"/>
  <c r="BH36" i="1169"/>
  <c r="BH17" i="861" s="1"/>
  <c r="BI47" i="1169"/>
  <c r="BI32" i="1169"/>
  <c r="BI35" i="1169"/>
  <c r="BI50" i="1169"/>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943" i="64" a="1"/>
  <c r="BE943" i="64" s="1"/>
  <c r="S1670" i="64"/>
  <c r="BB768" i="64"/>
  <c r="BB769" i="64" s="1"/>
  <c r="BD764" i="64"/>
  <c r="BD765" i="64"/>
  <c r="BC766" i="64"/>
  <c r="BD763" i="64"/>
  <c r="BD761" i="64"/>
  <c r="BE757" i="64" a="1"/>
  <c r="BE757" i="64" s="1"/>
  <c r="BE758" i="64" a="1"/>
  <c r="BE758" i="64" s="1"/>
  <c r="BE754" i="64" a="1"/>
  <c r="BE754" i="64" s="1"/>
  <c r="BE755" i="64" a="1"/>
  <c r="BE755" i="64" s="1"/>
  <c r="BE756" i="64" a="1"/>
  <c r="BE756" i="64" s="1"/>
  <c r="BD762" i="64"/>
  <c r="BD747" i="64"/>
  <c r="BD750" i="64"/>
  <c r="BD749" i="64"/>
  <c r="BC751" i="64"/>
  <c r="BD748" i="64"/>
  <c r="BD746" i="64"/>
  <c r="BE742" i="64" a="1"/>
  <c r="BE742" i="64" s="1"/>
  <c r="BE743" i="64" a="1"/>
  <c r="BE743" i="64" s="1"/>
  <c r="BE723" i="64" a="1"/>
  <c r="BE723" i="64" s="1"/>
  <c r="BE731" i="64" s="1"/>
  <c r="BE724" i="64" a="1"/>
  <c r="BE724" i="64" s="1"/>
  <c r="BE732" i="64" s="1"/>
  <c r="BE740" i="64" a="1"/>
  <c r="BE740" i="64" s="1"/>
  <c r="BE725" i="64" a="1"/>
  <c r="BE725" i="64" s="1"/>
  <c r="BE733" i="64" s="1"/>
  <c r="BE726" i="64" a="1"/>
  <c r="BE726" i="64" s="1"/>
  <c r="BE734" i="64" s="1"/>
  <c r="BE741" i="64" a="1"/>
  <c r="BE741" i="64" s="1"/>
  <c r="BE739" i="64" a="1"/>
  <c r="BE739" i="64" s="1"/>
  <c r="BE727" i="64" a="1"/>
  <c r="BE727" i="64" s="1"/>
  <c r="BE735" i="64" s="1"/>
  <c r="BE208" i="64" a="1"/>
  <c r="BE208" i="64" s="1"/>
  <c r="BE207" i="64" s="1"/>
  <c r="BE209" i="64" a="1"/>
  <c r="BE209" i="64" s="1"/>
  <c r="BD210" i="64"/>
  <c r="BD212" i="64" s="1"/>
  <c r="BD919" i="64"/>
  <c r="BD698" i="64"/>
  <c r="BD700" i="64" s="1"/>
  <c r="BB922" i="64"/>
  <c r="BC921" i="64"/>
  <c r="BE331" i="64" a="1"/>
  <c r="BE331" i="64" s="1"/>
  <c r="BE918" i="64" a="1"/>
  <c r="BE918" i="64" s="1"/>
  <c r="BE312" i="64" a="1"/>
  <c r="BE312" i="64" s="1"/>
  <c r="BE699" i="64" a="1"/>
  <c r="BE699" i="64" s="1"/>
  <c r="BE665" i="64" a="1"/>
  <c r="BE665" i="64" s="1"/>
  <c r="BE299" i="64" a="1"/>
  <c r="BE299" i="64" s="1"/>
  <c r="BC662" i="64"/>
  <c r="BD658" i="64"/>
  <c r="BD666" i="64" s="1"/>
  <c r="BE661" i="64" a="1"/>
  <c r="BE661" i="64" s="1"/>
  <c r="BE4" i="64"/>
  <c r="BE657" i="64" a="1"/>
  <c r="BE657" i="64" s="1"/>
  <c r="AY1712" i="64"/>
  <c r="AY1714" i="64" s="1"/>
  <c r="AB43" i="861"/>
  <c r="AB95" i="861"/>
  <c r="BF259" i="64"/>
  <c r="BF7" i="64"/>
  <c r="BE8" i="64" s="1"/>
  <c r="AY46" i="861"/>
  <c r="AY87" i="861" s="1"/>
  <c r="BF1" i="64"/>
  <c r="BG2" i="64"/>
  <c r="BF3" i="64"/>
  <c r="BE24" i="864"/>
  <c r="BE94" i="861" s="1"/>
  <c r="BF56" i="863" a="1"/>
  <c r="BF56" i="863" s="1"/>
  <c r="BF54" i="863" a="1"/>
  <c r="BF54" i="863" s="1"/>
  <c r="BF55" i="863" a="1"/>
  <c r="BF55" i="863" s="1"/>
  <c r="BF53" i="863" a="1"/>
  <c r="BF53" i="863" s="1"/>
  <c r="BF52" i="863" a="1"/>
  <c r="BF52" i="863" s="1"/>
  <c r="BF39" i="863"/>
  <c r="BF41" i="863"/>
  <c r="BF38" i="863"/>
  <c r="BF3" i="863"/>
  <c r="BF1" i="863"/>
  <c r="BG2" i="863"/>
  <c r="BG40" i="863" s="1"/>
  <c r="BD32"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969" i="64"/>
  <c r="CU1967" i="64"/>
  <c r="DL2316" i="64"/>
  <c r="AX1757" i="64"/>
  <c r="AY1755" i="64"/>
  <c r="AY1734" i="64"/>
  <c r="AY1736" i="64" s="1"/>
  <c r="AC1690" i="64"/>
  <c r="BE658" i="64" a="1"/>
  <c r="BE1034" i="64" a="1"/>
  <c r="BE944" i="64"/>
  <c r="BE698" i="64" a="1"/>
  <c r="BD921" i="64" a="1"/>
  <c r="BC922" i="64" a="1"/>
  <c r="BE919" i="64" a="1"/>
  <c r="BE126" i="64" l="1"/>
  <c r="BE141" i="64"/>
  <c r="BE1034" i="64"/>
  <c r="BE1036" i="64" s="1"/>
  <c r="BF111" i="64" a="1"/>
  <c r="BF111" i="64" s="1"/>
  <c r="BF1019" i="64" a="1"/>
  <c r="BF1019" i="64" s="1"/>
  <c r="BD1036" i="64"/>
  <c r="BJ33" i="1169"/>
  <c r="BJ48" i="1169"/>
  <c r="BI36" i="1169"/>
  <c r="BI17" i="861" s="1"/>
  <c r="BI51" i="1169"/>
  <c r="BI22" i="861" s="1"/>
  <c r="BJ35" i="1169"/>
  <c r="BJ50" i="1169"/>
  <c r="BJ32" i="1169"/>
  <c r="BJ47" i="1169"/>
  <c r="BJ34" i="1169"/>
  <c r="BJ49" i="1169"/>
  <c r="BG54" i="1169"/>
  <c r="BH53" i="1169"/>
  <c r="BK28" i="1169"/>
  <c r="BK41" i="1169"/>
  <c r="BK42" i="1169"/>
  <c r="BK4" i="1169"/>
  <c r="BK16" i="1169"/>
  <c r="BK27" i="1169"/>
  <c r="BK17" i="1169"/>
  <c r="BK19" i="1169"/>
  <c r="BK18" i="1169"/>
  <c r="BK25" i="1169"/>
  <c r="BK20" i="1169"/>
  <c r="BK24" i="1169"/>
  <c r="BK40" i="1169"/>
  <c r="BK26" i="1169"/>
  <c r="BK43" i="1169"/>
  <c r="BK39" i="1169"/>
  <c r="BL1" i="1169"/>
  <c r="BL7" i="1169"/>
  <c r="BM2" i="1169"/>
  <c r="BL3" i="1169"/>
  <c r="BJ31" i="1169"/>
  <c r="BJ21" i="1169"/>
  <c r="BJ46" i="1169"/>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943" i="64" a="1"/>
  <c r="BF943" i="64" s="1"/>
  <c r="BC768" i="64"/>
  <c r="BE765" i="64"/>
  <c r="BE764" i="64"/>
  <c r="BD766" i="64"/>
  <c r="BE763" i="64"/>
  <c r="BE761" i="64"/>
  <c r="BE762" i="64"/>
  <c r="BF757" i="64" a="1"/>
  <c r="BF757" i="64" s="1"/>
  <c r="BF758" i="64" a="1"/>
  <c r="BF758" i="64" s="1"/>
  <c r="BF754" i="64" a="1"/>
  <c r="BF754" i="64" s="1"/>
  <c r="BF755" i="64" a="1"/>
  <c r="BF755" i="64" s="1"/>
  <c r="BF756" i="64" a="1"/>
  <c r="BF756" i="64" s="1"/>
  <c r="BE750" i="64"/>
  <c r="BE749" i="64"/>
  <c r="BD751" i="64"/>
  <c r="BE747" i="64"/>
  <c r="BE748" i="64"/>
  <c r="BE746" i="64"/>
  <c r="BF741" i="64" a="1"/>
  <c r="BF741" i="64" s="1"/>
  <c r="BF742" i="64" a="1"/>
  <c r="BF742" i="64" s="1"/>
  <c r="BF743" i="64" a="1"/>
  <c r="BF743" i="64" s="1"/>
  <c r="BF723" i="64" a="1"/>
  <c r="BF723" i="64" s="1"/>
  <c r="BF731" i="64" s="1"/>
  <c r="BF724" i="64" a="1"/>
  <c r="BF724" i="64" s="1"/>
  <c r="BF732" i="64" s="1"/>
  <c r="BF727" i="64" a="1"/>
  <c r="BF727" i="64" s="1"/>
  <c r="BF735" i="64" s="1"/>
  <c r="BF740" i="64" a="1"/>
  <c r="BF740" i="64" s="1"/>
  <c r="BF739" i="64" a="1"/>
  <c r="BF739" i="64" s="1"/>
  <c r="BF725" i="64" a="1"/>
  <c r="BF725" i="64" s="1"/>
  <c r="BF733" i="64" s="1"/>
  <c r="BF726" i="64" a="1"/>
  <c r="BF726" i="64" s="1"/>
  <c r="BF734" i="64" s="1"/>
  <c r="BF208" i="64" a="1"/>
  <c r="BF208" i="64" s="1"/>
  <c r="BF207" i="64" s="1"/>
  <c r="BF209" i="64" a="1"/>
  <c r="BF209" i="64" s="1"/>
  <c r="BE210" i="64"/>
  <c r="BE212" i="64" s="1"/>
  <c r="BE919" i="64"/>
  <c r="BE698" i="64"/>
  <c r="BE700" i="64" s="1"/>
  <c r="BC922" i="64"/>
  <c r="BD921" i="64"/>
  <c r="BF331" i="64" a="1"/>
  <c r="BF331" i="64" s="1"/>
  <c r="BF918" i="64" a="1"/>
  <c r="BF918" i="64" s="1"/>
  <c r="BF312" i="64" a="1"/>
  <c r="BF312" i="64" s="1"/>
  <c r="BF699" i="64" a="1"/>
  <c r="BF699" i="64" s="1"/>
  <c r="BF665" i="64" a="1"/>
  <c r="BF665" i="64" s="1"/>
  <c r="BF299" i="64" a="1"/>
  <c r="BF299" i="64" s="1"/>
  <c r="BD662" i="64"/>
  <c r="BE658" i="64"/>
  <c r="BE666" i="64" s="1"/>
  <c r="BF661" i="64" a="1"/>
  <c r="BF661" i="64" s="1"/>
  <c r="BF4" i="64"/>
  <c r="BF657" i="64" a="1"/>
  <c r="BF657" i="64" s="1"/>
  <c r="AZ1712" i="64"/>
  <c r="AZ1714" i="64" s="1"/>
  <c r="BF4" i="864"/>
  <c r="BG259" i="64"/>
  <c r="BG7" i="64"/>
  <c r="BF8" i="64" s="1"/>
  <c r="AZ46" i="861"/>
  <c r="AZ87" i="861" s="1"/>
  <c r="BH2" i="64"/>
  <c r="BG3" i="64"/>
  <c r="BG1" i="64"/>
  <c r="BF24" i="864"/>
  <c r="BF94" i="861" s="1"/>
  <c r="BE32"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969" i="64"/>
  <c r="CV1967" i="64"/>
  <c r="AZ1755" i="64"/>
  <c r="AY1757" i="64"/>
  <c r="AZ1734" i="64"/>
  <c r="AZ1736" i="64" s="1"/>
  <c r="AD1690" i="64"/>
  <c r="AC1692" i="64"/>
  <c r="E901" i="64"/>
  <c r="E900" i="64"/>
  <c r="E897" i="64"/>
  <c r="E896" i="64"/>
  <c r="E895" i="64"/>
  <c r="E893" i="64"/>
  <c r="E12" i="64"/>
  <c r="E11" i="64"/>
  <c r="BF698" i="64" a="1"/>
  <c r="BF1034" i="64" a="1"/>
  <c r="BF944" i="64"/>
  <c r="BF658" i="64" a="1"/>
  <c r="BE921" i="64" a="1"/>
  <c r="BF919" i="64" a="1"/>
  <c r="BD922" i="64" a="1"/>
  <c r="BF126" i="64" l="1"/>
  <c r="BF141" i="64"/>
  <c r="BF1034" i="64"/>
  <c r="BF1036" i="64" s="1"/>
  <c r="BG111" i="64" a="1"/>
  <c r="BG111" i="64" s="1"/>
  <c r="BG1019" i="64" a="1"/>
  <c r="BG1019" i="64" s="1"/>
  <c r="BJ51" i="1169"/>
  <c r="BJ22" i="861" s="1"/>
  <c r="BK33" i="1169"/>
  <c r="BK48" i="1169"/>
  <c r="BK34" i="1169"/>
  <c r="BK49" i="1169"/>
  <c r="BJ36" i="1169"/>
  <c r="BJ17" i="861" s="1"/>
  <c r="BK32" i="1169"/>
  <c r="BK47" i="1169"/>
  <c r="BL40" i="1169"/>
  <c r="BL25" i="1169"/>
  <c r="BL43" i="1169"/>
  <c r="BL26" i="1169"/>
  <c r="BL39" i="1169"/>
  <c r="BL41" i="1169"/>
  <c r="BL42" i="1169"/>
  <c r="BL18" i="1169"/>
  <c r="BL17" i="1169"/>
  <c r="BL4" i="1169"/>
  <c r="BL27" i="1169"/>
  <c r="BL19" i="1169"/>
  <c r="BL20" i="1169"/>
  <c r="BL16" i="1169"/>
  <c r="BL24" i="1169"/>
  <c r="BL28" i="1169"/>
  <c r="BK31" i="1169"/>
  <c r="BK21" i="1169"/>
  <c r="BK46" i="1169"/>
  <c r="BM1" i="1169"/>
  <c r="BM3" i="1169"/>
  <c r="BN2" i="1169"/>
  <c r="BM7" i="1169"/>
  <c r="BK8" i="1169"/>
  <c r="BI53" i="1169"/>
  <c r="BH54" i="1169"/>
  <c r="BK35" i="1169"/>
  <c r="BK50" i="1169"/>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943" i="64" a="1"/>
  <c r="BG943" i="64" s="1"/>
  <c r="BD768" i="64"/>
  <c r="BD769" i="64" s="1"/>
  <c r="BC769" i="64"/>
  <c r="BF764" i="64"/>
  <c r="BF765" i="64"/>
  <c r="BF763" i="64"/>
  <c r="BE766" i="64"/>
  <c r="BF761" i="64"/>
  <c r="BG758" i="64" a="1"/>
  <c r="BG758" i="64" s="1"/>
  <c r="BG754" i="64" a="1"/>
  <c r="BG754" i="64" s="1"/>
  <c r="BG757" i="64" a="1"/>
  <c r="BG757" i="64" s="1"/>
  <c r="BG755" i="64" a="1"/>
  <c r="BG755" i="64" s="1"/>
  <c r="BG756" i="64" a="1"/>
  <c r="BG756" i="64" s="1"/>
  <c r="BF762" i="64"/>
  <c r="BF749" i="64"/>
  <c r="BF748" i="64"/>
  <c r="BF750" i="64"/>
  <c r="BE751" i="64"/>
  <c r="BF747" i="64"/>
  <c r="BF746" i="64"/>
  <c r="BG727" i="64" a="1"/>
  <c r="BG727" i="64" s="1"/>
  <c r="BG735" i="64" s="1"/>
  <c r="BG741" i="64" a="1"/>
  <c r="BG741" i="64" s="1"/>
  <c r="BG742" i="64" a="1"/>
  <c r="BG742" i="64" s="1"/>
  <c r="BG743" i="64" a="1"/>
  <c r="BG743" i="64" s="1"/>
  <c r="BG739" i="64" a="1"/>
  <c r="BG739" i="64" s="1"/>
  <c r="BG723" i="64" a="1"/>
  <c r="BG723" i="64" s="1"/>
  <c r="BG726" i="64" a="1"/>
  <c r="BG726" i="64" s="1"/>
  <c r="BG734" i="64" s="1"/>
  <c r="BG724" i="64" a="1"/>
  <c r="BG724" i="64" s="1"/>
  <c r="BG732" i="64" s="1"/>
  <c r="BG740" i="64" a="1"/>
  <c r="BG740" i="64" s="1"/>
  <c r="BG725" i="64" a="1"/>
  <c r="BG725" i="64" s="1"/>
  <c r="BG733" i="64" s="1"/>
  <c r="BF210" i="64"/>
  <c r="BF212" i="64" s="1"/>
  <c r="BG208" i="64" a="1"/>
  <c r="BG208" i="64" s="1"/>
  <c r="BG207" i="64" s="1"/>
  <c r="BG209" i="64" a="1"/>
  <c r="BG209" i="64" s="1"/>
  <c r="BF919" i="64"/>
  <c r="BF698" i="64"/>
  <c r="BF700" i="64" s="1"/>
  <c r="BD922" i="64"/>
  <c r="BE921" i="64"/>
  <c r="BG331" i="64" a="1"/>
  <c r="BG331" i="64" s="1"/>
  <c r="BG918" i="64" a="1"/>
  <c r="BG918" i="64" s="1"/>
  <c r="BG312" i="64" a="1"/>
  <c r="BG312" i="64" s="1"/>
  <c r="BG699" i="64" a="1"/>
  <c r="BG699" i="64" s="1"/>
  <c r="BG665" i="64" a="1"/>
  <c r="BG665" i="64" s="1"/>
  <c r="BG299" i="64" a="1"/>
  <c r="BG299" i="64" s="1"/>
  <c r="BE662" i="64"/>
  <c r="BF658" i="64"/>
  <c r="BF666" i="64" s="1"/>
  <c r="BG661" i="64" a="1"/>
  <c r="BG661" i="64" s="1"/>
  <c r="BG4" i="64"/>
  <c r="BG657" i="64" a="1"/>
  <c r="BG657" i="64" s="1"/>
  <c r="BA1712" i="64"/>
  <c r="BA1714" i="64" s="1"/>
  <c r="AB70" i="861"/>
  <c r="BH259" i="64"/>
  <c r="BH7" i="64"/>
  <c r="BG8" i="64" s="1"/>
  <c r="BA46" i="861"/>
  <c r="BA87"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4" i="861" s="1"/>
  <c r="BH55" i="863" a="1"/>
  <c r="BH55" i="863" s="1"/>
  <c r="BH56" i="863" a="1"/>
  <c r="BH56" i="863" s="1"/>
  <c r="BH41" i="863"/>
  <c r="BH54" i="863" a="1"/>
  <c r="BH54" i="863" s="1"/>
  <c r="BH53" i="863" a="1"/>
  <c r="BH53" i="863" s="1"/>
  <c r="BH52" i="863" a="1"/>
  <c r="BH52" i="863" s="1"/>
  <c r="BH39" i="863"/>
  <c r="BH38" i="863"/>
  <c r="BH3" i="863"/>
  <c r="BH1" i="863"/>
  <c r="BI2" i="863"/>
  <c r="BI40" i="863" s="1"/>
  <c r="BF32" i="861"/>
  <c r="AU1" i="860"/>
  <c r="AU7" i="860"/>
  <c r="AU3" i="860"/>
  <c r="AU4" i="860" s="1"/>
  <c r="AV2" i="860"/>
  <c r="CV1969" i="64"/>
  <c r="CW1967" i="64"/>
  <c r="AZ1757" i="64"/>
  <c r="BA1755" i="64"/>
  <c r="BA1734" i="64"/>
  <c r="BA1736" i="64" s="1"/>
  <c r="AE1690" i="64"/>
  <c r="AE1692" i="64" s="1"/>
  <c r="AD1692" i="64"/>
  <c r="B12" i="64"/>
  <c r="B895" i="64"/>
  <c r="S1853" i="64"/>
  <c r="BG1034" i="64" a="1"/>
  <c r="BF921" i="64" a="1"/>
  <c r="BG658" i="64" a="1"/>
  <c r="BG698" i="64" a="1"/>
  <c r="BG944" i="64"/>
  <c r="BE922" i="64" a="1"/>
  <c r="BG919" i="64" a="1"/>
  <c r="BG141" i="64" l="1"/>
  <c r="BG126" i="64"/>
  <c r="BG1034" i="64"/>
  <c r="BH111" i="64" a="1"/>
  <c r="BH111" i="64" s="1"/>
  <c r="BH1019" i="64" a="1"/>
  <c r="BH1019" i="64" s="1"/>
  <c r="BK36" i="1169"/>
  <c r="BK17" i="861" s="1"/>
  <c r="BL31" i="1169"/>
  <c r="BL21" i="1169"/>
  <c r="BL46" i="1169"/>
  <c r="BL35" i="1169"/>
  <c r="BL50" i="1169"/>
  <c r="BI54" i="1169"/>
  <c r="BL34" i="1169"/>
  <c r="BL49" i="1169"/>
  <c r="BJ53" i="1169"/>
  <c r="BL8" i="1169"/>
  <c r="BL32" i="1169"/>
  <c r="BL47" i="1169"/>
  <c r="BN7" i="1169"/>
  <c r="BN1" i="1169"/>
  <c r="BN3" i="1169"/>
  <c r="BO2" i="1169"/>
  <c r="BL33" i="1169"/>
  <c r="BL48" i="1169"/>
  <c r="BM17" i="1169"/>
  <c r="BM19" i="1169"/>
  <c r="BM18" i="1169"/>
  <c r="BM25" i="1169"/>
  <c r="BM20" i="1169"/>
  <c r="BM16" i="1169"/>
  <c r="BM28" i="1169"/>
  <c r="BM43" i="1169"/>
  <c r="BM39" i="1169"/>
  <c r="BM41" i="1169"/>
  <c r="BM27" i="1169"/>
  <c r="BM40" i="1169"/>
  <c r="BM42" i="1169"/>
  <c r="BM24" i="1169"/>
  <c r="BM4" i="1169"/>
  <c r="BM26" i="1169"/>
  <c r="BK51" i="1169"/>
  <c r="BK22" i="861"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943" i="64" a="1"/>
  <c r="BH943" i="64" s="1"/>
  <c r="BG731" i="64"/>
  <c r="BG761" i="64" s="1"/>
  <c r="BE768" i="64"/>
  <c r="BG763" i="64"/>
  <c r="BG762" i="64"/>
  <c r="BF766" i="64"/>
  <c r="BG765" i="64"/>
  <c r="BG764" i="64"/>
  <c r="BH758" i="64" a="1"/>
  <c r="BH758" i="64" s="1"/>
  <c r="BH754" i="64" a="1"/>
  <c r="BH754" i="64" s="1"/>
  <c r="BH755" i="64" a="1"/>
  <c r="BH755" i="64" s="1"/>
  <c r="BH756" i="64" a="1"/>
  <c r="BH756" i="64" s="1"/>
  <c r="BH757" i="64" a="1"/>
  <c r="BH757" i="64" s="1"/>
  <c r="BG748" i="64"/>
  <c r="BG749" i="64"/>
  <c r="BF751" i="64"/>
  <c r="BG747" i="64"/>
  <c r="BH726" i="64" a="1"/>
  <c r="BH726" i="64" s="1"/>
  <c r="BH734" i="64" s="1"/>
  <c r="BH740" i="64" a="1"/>
  <c r="BH740" i="64" s="1"/>
  <c r="BH727" i="64" a="1"/>
  <c r="BH727" i="64" s="1"/>
  <c r="BH735" i="64" s="1"/>
  <c r="BH741" i="64" a="1"/>
  <c r="BH741" i="64" s="1"/>
  <c r="BH742" i="64" a="1"/>
  <c r="BH742" i="64" s="1"/>
  <c r="BH743" i="64" a="1"/>
  <c r="BH743" i="64" s="1"/>
  <c r="BH739" i="64" a="1"/>
  <c r="BH739" i="64" s="1"/>
  <c r="BH725" i="64" a="1"/>
  <c r="BH725" i="64" s="1"/>
  <c r="BH733" i="64" s="1"/>
  <c r="BH723" i="64" a="1"/>
  <c r="BH723" i="64" s="1"/>
  <c r="BH724" i="64" a="1"/>
  <c r="BH724" i="64" s="1"/>
  <c r="BH732" i="64" s="1"/>
  <c r="BG750" i="64"/>
  <c r="BG210" i="64"/>
  <c r="BG212" i="64" s="1"/>
  <c r="BH208" i="64" a="1"/>
  <c r="BH208" i="64" s="1"/>
  <c r="BH207" i="64" s="1"/>
  <c r="BH209" i="64" a="1"/>
  <c r="BH209" i="64" s="1"/>
  <c r="BE922" i="64"/>
  <c r="BG919" i="64"/>
  <c r="BG698" i="64"/>
  <c r="BG700" i="64" s="1"/>
  <c r="BF921" i="64"/>
  <c r="BH331" i="64" a="1"/>
  <c r="BH331" i="64" s="1"/>
  <c r="BH918" i="64" a="1"/>
  <c r="BH918" i="64" s="1"/>
  <c r="BH312" i="64" a="1"/>
  <c r="BH312" i="64" s="1"/>
  <c r="BH699" i="64" a="1"/>
  <c r="BH699" i="64" s="1"/>
  <c r="BH665" i="64" a="1"/>
  <c r="BH665" i="64" s="1"/>
  <c r="BH299" i="64" a="1"/>
  <c r="BH299" i="64" s="1"/>
  <c r="BF662" i="64"/>
  <c r="BG658" i="64"/>
  <c r="BG666" i="64" s="1"/>
  <c r="BH661" i="64" a="1"/>
  <c r="BH661" i="64" s="1"/>
  <c r="BB1712" i="64"/>
  <c r="BB1714" i="64" s="1"/>
  <c r="BH4" i="64"/>
  <c r="BH657" i="64" a="1"/>
  <c r="BH657" i="64" s="1"/>
  <c r="BI259" i="64"/>
  <c r="BI7" i="64"/>
  <c r="BH8" i="64" s="1"/>
  <c r="BB46" i="861"/>
  <c r="BB87" i="861" s="1"/>
  <c r="BI3" i="64"/>
  <c r="BI1" i="64"/>
  <c r="BJ2" i="64"/>
  <c r="BH68" i="863" a="1"/>
  <c r="BH68" i="863" s="1"/>
  <c r="BH66" i="863" a="1"/>
  <c r="BH66" i="863" s="1"/>
  <c r="BH70" i="863" a="1"/>
  <c r="BH70" i="863" s="1"/>
  <c r="BH4" i="863"/>
  <c r="BH24" i="864"/>
  <c r="BH94" i="861" s="1"/>
  <c r="BH57" i="863"/>
  <c r="BH42" i="863"/>
  <c r="BH21" i="863" s="1"/>
  <c r="BH43" i="863"/>
  <c r="BJ5" i="861"/>
  <c r="BL3" i="861"/>
  <c r="BK4" i="861"/>
  <c r="BK1" i="861"/>
  <c r="BK8" i="861"/>
  <c r="BG32"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969" i="64"/>
  <c r="CX1967" i="64"/>
  <c r="BA1757" i="64"/>
  <c r="BB1755" i="64"/>
  <c r="BB1734" i="64"/>
  <c r="BB1736" i="64" s="1"/>
  <c r="AF1690" i="64"/>
  <c r="AF1692" i="64" s="1"/>
  <c r="B1" i="84" a="1"/>
  <c r="E1372" i="64"/>
  <c r="E1371" i="64"/>
  <c r="E1370" i="64"/>
  <c r="E1369" i="64"/>
  <c r="E1368" i="64"/>
  <c r="E1367" i="64"/>
  <c r="E1366" i="64"/>
  <c r="E1365" i="64"/>
  <c r="E1364" i="64"/>
  <c r="E1362" i="64"/>
  <c r="E1361" i="64"/>
  <c r="E1360" i="64"/>
  <c r="E1335" i="64"/>
  <c r="E1334" i="64"/>
  <c r="E1333" i="64"/>
  <c r="E1332" i="64"/>
  <c r="E1331" i="64"/>
  <c r="E1330" i="64"/>
  <c r="E1329" i="64"/>
  <c r="E1328" i="64"/>
  <c r="E1326" i="64"/>
  <c r="E1325" i="64"/>
  <c r="E1324" i="64"/>
  <c r="E1322" i="64"/>
  <c r="E1300" i="64"/>
  <c r="E1299" i="64"/>
  <c r="E1298" i="64"/>
  <c r="E1297" i="64"/>
  <c r="E1296" i="64"/>
  <c r="E1295" i="64"/>
  <c r="E1294" i="64"/>
  <c r="E1293" i="64"/>
  <c r="E1291" i="64"/>
  <c r="E1290" i="64"/>
  <c r="E1289" i="64"/>
  <c r="E1269" i="64"/>
  <c r="B1269" i="64" s="1"/>
  <c r="E1268" i="64"/>
  <c r="B1268" i="64" s="1"/>
  <c r="E1267" i="64"/>
  <c r="B1267" i="64" s="1"/>
  <c r="E1266" i="64"/>
  <c r="B1266" i="64" s="1"/>
  <c r="E1265" i="64"/>
  <c r="B1265" i="64" s="1"/>
  <c r="E1264" i="64"/>
  <c r="E1263" i="64"/>
  <c r="B1263" i="64" s="1"/>
  <c r="E1262" i="64"/>
  <c r="B1262" i="64" s="1"/>
  <c r="E1261" i="64"/>
  <c r="B1261" i="64" s="1"/>
  <c r="E1260" i="64"/>
  <c r="B1260" i="64" s="1"/>
  <c r="E1259" i="64"/>
  <c r="B1259" i="64" s="1"/>
  <c r="E1258" i="64"/>
  <c r="E1256" i="64"/>
  <c r="B1256" i="64" s="1"/>
  <c r="E1255" i="64"/>
  <c r="E1254" i="64"/>
  <c r="E1252" i="64"/>
  <c r="E1891" i="64"/>
  <c r="E1888" i="64"/>
  <c r="E1887" i="64"/>
  <c r="E1886" i="64"/>
  <c r="E1885" i="64"/>
  <c r="E1884" i="64"/>
  <c r="E1883" i="64"/>
  <c r="E1882" i="64"/>
  <c r="E1881" i="64"/>
  <c r="E1880" i="64"/>
  <c r="E1879" i="64"/>
  <c r="E1878" i="64"/>
  <c r="E1876" i="64"/>
  <c r="E1922" i="64"/>
  <c r="E1921" i="64"/>
  <c r="E1920" i="64"/>
  <c r="E1919" i="64"/>
  <c r="E1918" i="64"/>
  <c r="E1917" i="64"/>
  <c r="E1916" i="64"/>
  <c r="E1915" i="64"/>
  <c r="E1914" i="64"/>
  <c r="E1913" i="64"/>
  <c r="E1912" i="64"/>
  <c r="E1910" i="64"/>
  <c r="E1234" i="64"/>
  <c r="E1233" i="64"/>
  <c r="E1232" i="64"/>
  <c r="E1231" i="64"/>
  <c r="E1230" i="64"/>
  <c r="E1228" i="64"/>
  <c r="E574" i="64"/>
  <c r="E573" i="64"/>
  <c r="E572" i="64"/>
  <c r="E571" i="64"/>
  <c r="E570" i="64"/>
  <c r="E569" i="64"/>
  <c r="E1162" i="64"/>
  <c r="E1161" i="64"/>
  <c r="E1160" i="64"/>
  <c r="E1158" i="64"/>
  <c r="E1139" i="64"/>
  <c r="E1138" i="64"/>
  <c r="E1137" i="64"/>
  <c r="E1136" i="64"/>
  <c r="E1134" i="64"/>
  <c r="E1621" i="64"/>
  <c r="E1620" i="64"/>
  <c r="E1619" i="64"/>
  <c r="E1618" i="64"/>
  <c r="E1617" i="64"/>
  <c r="E1115" i="64"/>
  <c r="E1114" i="64"/>
  <c r="E1113" i="64"/>
  <c r="E1112" i="64"/>
  <c r="E1597" i="64"/>
  <c r="E1596" i="64"/>
  <c r="E1595" i="64"/>
  <c r="E1594" i="64"/>
  <c r="E1593" i="64"/>
  <c r="E1591" i="64"/>
  <c r="E1523" i="64"/>
  <c r="E1519" i="64"/>
  <c r="E1518" i="64"/>
  <c r="E1517" i="64"/>
  <c r="E1516" i="64"/>
  <c r="E1515" i="64"/>
  <c r="E1514" i="64"/>
  <c r="E1513" i="64"/>
  <c r="E1512" i="64"/>
  <c r="E1511" i="64"/>
  <c r="E1510" i="64"/>
  <c r="E1509" i="64"/>
  <c r="E1508" i="64"/>
  <c r="E1507" i="64"/>
  <c r="E1506" i="64"/>
  <c r="E1505" i="64"/>
  <c r="E473" i="64"/>
  <c r="E472" i="64"/>
  <c r="E471" i="64"/>
  <c r="E470" i="64"/>
  <c r="E469" i="64"/>
  <c r="E468" i="64"/>
  <c r="E467" i="64"/>
  <c r="E466" i="64"/>
  <c r="E465" i="64"/>
  <c r="E464" i="64"/>
  <c r="E463" i="64"/>
  <c r="E462" i="64"/>
  <c r="E461" i="64"/>
  <c r="E992" i="64"/>
  <c r="E991" i="64"/>
  <c r="E987" i="64"/>
  <c r="E986" i="64"/>
  <c r="E985" i="64"/>
  <c r="E984" i="64"/>
  <c r="E879" i="64"/>
  <c r="E878" i="64"/>
  <c r="E874" i="64"/>
  <c r="B874" i="64" s="1"/>
  <c r="E873" i="64"/>
  <c r="B873" i="64" s="1"/>
  <c r="E872" i="64"/>
  <c r="B872" i="64" s="1"/>
  <c r="E871" i="64"/>
  <c r="E869" i="64"/>
  <c r="E601" i="64"/>
  <c r="E596" i="64"/>
  <c r="E595" i="64"/>
  <c r="E594" i="64"/>
  <c r="E192" i="64"/>
  <c r="E191" i="64"/>
  <c r="E190" i="64"/>
  <c r="E176" i="64"/>
  <c r="E175" i="64"/>
  <c r="E174" i="64"/>
  <c r="E245" i="64"/>
  <c r="E244" i="64"/>
  <c r="E40" i="64"/>
  <c r="E39" i="64"/>
  <c r="I1373" i="64"/>
  <c r="R1370" i="64"/>
  <c r="I1337" i="64"/>
  <c r="R1334" i="64"/>
  <c r="R1299" i="64"/>
  <c r="J1267" i="64"/>
  <c r="R1264" i="64"/>
  <c r="J1889" i="64"/>
  <c r="R1886" i="64"/>
  <c r="R1920" i="64"/>
  <c r="BH698" i="64" a="1"/>
  <c r="BH1034" i="64" a="1"/>
  <c r="BG921" i="64" a="1"/>
  <c r="BF922" i="64" a="1"/>
  <c r="BH944" i="64"/>
  <c r="BH658" i="64" a="1"/>
  <c r="BH919" i="64" a="1"/>
  <c r="BH141" i="64" l="1"/>
  <c r="BH126" i="64"/>
  <c r="BH1034" i="64"/>
  <c r="BH1036" i="64" s="1"/>
  <c r="BI111" i="64" a="1"/>
  <c r="BI111" i="64" s="1"/>
  <c r="BI1019" i="64" a="1"/>
  <c r="BI1019" i="64" s="1"/>
  <c r="BG1036" i="64"/>
  <c r="BM32" i="1169"/>
  <c r="BM47" i="1169"/>
  <c r="BJ54" i="1169"/>
  <c r="BO7" i="1169"/>
  <c r="BO1" i="1169"/>
  <c r="BO3" i="1169"/>
  <c r="BP2" i="1169"/>
  <c r="BN28" i="1169"/>
  <c r="BN39" i="1169"/>
  <c r="BN41" i="1169"/>
  <c r="BN27" i="1169"/>
  <c r="BN17" i="1169"/>
  <c r="BN25" i="1169"/>
  <c r="BN16" i="1169"/>
  <c r="BN26" i="1169"/>
  <c r="BN4" i="1169"/>
  <c r="BN19" i="1169"/>
  <c r="BN18" i="1169"/>
  <c r="BN20" i="1169"/>
  <c r="BN24" i="1169"/>
  <c r="BN40" i="1169"/>
  <c r="BN42" i="1169"/>
  <c r="BN43" i="1169"/>
  <c r="BN8" i="1169"/>
  <c r="BL51" i="1169"/>
  <c r="BL22" i="861" s="1"/>
  <c r="BM21" i="1169"/>
  <c r="BM31" i="1169"/>
  <c r="BM46" i="1169"/>
  <c r="BM35" i="1169"/>
  <c r="BM50" i="1169"/>
  <c r="BL36" i="1169"/>
  <c r="BL17" i="861" s="1"/>
  <c r="BM8" i="1169"/>
  <c r="BM48" i="1169"/>
  <c r="BM33" i="1169"/>
  <c r="BM34" i="1169"/>
  <c r="BM49" i="1169"/>
  <c r="BK53" i="1169"/>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943" i="64" a="1"/>
  <c r="BI943" i="64" s="1"/>
  <c r="BG746" i="64"/>
  <c r="BG751" i="64" s="1"/>
  <c r="BH731" i="64"/>
  <c r="BH761" i="64" s="1"/>
  <c r="BE769" i="64"/>
  <c r="BF768" i="64"/>
  <c r="BF769" i="64" s="1"/>
  <c r="BH763" i="64"/>
  <c r="BG766" i="64"/>
  <c r="BH764" i="64"/>
  <c r="BH765" i="64"/>
  <c r="BH762" i="64"/>
  <c r="BI754" i="64" a="1"/>
  <c r="BI754" i="64" s="1"/>
  <c r="BI755" i="64" a="1"/>
  <c r="BI755" i="64" s="1"/>
  <c r="BI756" i="64" a="1"/>
  <c r="BI756" i="64" s="1"/>
  <c r="BI758" i="64" a="1"/>
  <c r="BI758" i="64" s="1"/>
  <c r="BI757" i="64" a="1"/>
  <c r="BI757" i="64" s="1"/>
  <c r="BH747" i="64"/>
  <c r="BH748" i="64"/>
  <c r="BI740" i="64" a="1"/>
  <c r="BI740" i="64" s="1"/>
  <c r="BI725" i="64" a="1"/>
  <c r="BI725" i="64" s="1"/>
  <c r="BI733" i="64" s="1"/>
  <c r="BI726" i="64" a="1"/>
  <c r="BI726" i="64" s="1"/>
  <c r="BI734" i="64" s="1"/>
  <c r="BI727" i="64" a="1"/>
  <c r="BI727" i="64" s="1"/>
  <c r="BI735" i="64" s="1"/>
  <c r="BI741" i="64" a="1"/>
  <c r="BI741" i="64" s="1"/>
  <c r="BI742" i="64" a="1"/>
  <c r="BI742" i="64" s="1"/>
  <c r="BI724" i="64" a="1"/>
  <c r="BI724" i="64" s="1"/>
  <c r="BI732" i="64" s="1"/>
  <c r="BI743" i="64" a="1"/>
  <c r="BI743" i="64" s="1"/>
  <c r="BI739" i="64" a="1"/>
  <c r="BI739" i="64" s="1"/>
  <c r="BI723" i="64" a="1"/>
  <c r="BI723" i="64" s="1"/>
  <c r="BI731" i="64" s="1"/>
  <c r="BH750" i="64"/>
  <c r="BH749" i="64"/>
  <c r="BI208" i="64" a="1"/>
  <c r="BI208" i="64" s="1"/>
  <c r="BI207" i="64" s="1"/>
  <c r="BI209" i="64" a="1"/>
  <c r="BI209" i="64" s="1"/>
  <c r="BH210" i="64"/>
  <c r="BH212" i="64" s="1"/>
  <c r="BH919" i="64"/>
  <c r="BF922" i="64"/>
  <c r="BH698" i="64"/>
  <c r="BH700" i="64" s="1"/>
  <c r="BG921" i="64"/>
  <c r="BI331" i="64" a="1"/>
  <c r="BI331" i="64" s="1"/>
  <c r="BI918" i="64" a="1"/>
  <c r="BI918" i="64" s="1"/>
  <c r="BI312" i="64" a="1"/>
  <c r="BI312" i="64" s="1"/>
  <c r="BI699" i="64" a="1"/>
  <c r="BI699" i="64" s="1"/>
  <c r="BI665" i="64" a="1"/>
  <c r="BI665" i="64" s="1"/>
  <c r="BI299" i="64" a="1"/>
  <c r="BI299" i="64" s="1"/>
  <c r="BC1712" i="64"/>
  <c r="BC1714" i="64" s="1"/>
  <c r="BG662" i="64"/>
  <c r="BH658" i="64"/>
  <c r="BH666" i="64" s="1"/>
  <c r="BI661" i="64" a="1"/>
  <c r="BI661" i="64" s="1"/>
  <c r="BI4" i="64"/>
  <c r="BI657" i="64" a="1"/>
  <c r="BI657" i="64" s="1"/>
  <c r="AC43" i="861"/>
  <c r="AC95" i="861"/>
  <c r="BI4" i="864"/>
  <c r="BJ259" i="64"/>
  <c r="BJ7" i="64"/>
  <c r="BC46" i="861"/>
  <c r="BC87" i="861" s="1"/>
  <c r="BJ3" i="64"/>
  <c r="BJ1" i="64"/>
  <c r="BK2" i="64"/>
  <c r="BJ22" i="864"/>
  <c r="BJ21" i="864"/>
  <c r="BJ20" i="864"/>
  <c r="BJ3" i="864"/>
  <c r="BJ4" i="864" s="1"/>
  <c r="BJ1" i="864"/>
  <c r="BK2" i="864"/>
  <c r="BK23" i="864" s="1"/>
  <c r="BH32"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4" i="861" s="1"/>
  <c r="T278" i="64"/>
  <c r="T260" i="64"/>
  <c r="T261" i="64"/>
  <c r="T279" i="64"/>
  <c r="T280" i="64"/>
  <c r="T262" i="64"/>
  <c r="AW1" i="860"/>
  <c r="AW7" i="860"/>
  <c r="AW3" i="860"/>
  <c r="AW4" i="860" s="1"/>
  <c r="AX2" i="860"/>
  <c r="CX1969" i="64"/>
  <c r="CY1967" i="64"/>
  <c r="K42" i="206"/>
  <c r="K47" i="206"/>
  <c r="BB1757" i="64"/>
  <c r="BC1755" i="64"/>
  <c r="BC1734" i="64"/>
  <c r="BC1736" i="64" s="1"/>
  <c r="T1853" i="64"/>
  <c r="R1853" i="64"/>
  <c r="AG1690" i="64"/>
  <c r="AG1692" i="64" s="1"/>
  <c r="B176" i="64"/>
  <c r="B192" i="64"/>
  <c r="B871" i="64"/>
  <c r="B466" i="64"/>
  <c r="B1913" i="64"/>
  <c r="B1879" i="64"/>
  <c r="B1255" i="64"/>
  <c r="B1264" i="64"/>
  <c r="R1337" i="64"/>
  <c r="B595" i="64"/>
  <c r="B40" i="64"/>
  <c r="B984" i="64"/>
  <c r="B1511" i="64"/>
  <c r="B573" i="64"/>
  <c r="B1232" i="64"/>
  <c r="B1324" i="64"/>
  <c r="B1364" i="64"/>
  <c r="B1915" i="64"/>
  <c r="B1325" i="64"/>
  <c r="B1112" i="64"/>
  <c r="B1881" i="64"/>
  <c r="B1258" i="64"/>
  <c r="B1334" i="64"/>
  <c r="J1890" i="64"/>
  <c r="J1891" i="64" s="1"/>
  <c r="B1506" i="64"/>
  <c r="B1114" i="64"/>
  <c r="B1619" i="64"/>
  <c r="B1136" i="64"/>
  <c r="B1289" i="64"/>
  <c r="B1328" i="64"/>
  <c r="B175" i="64"/>
  <c r="B190" i="64"/>
  <c r="B1593" i="64"/>
  <c r="B1290" i="64"/>
  <c r="B1299" i="64"/>
  <c r="B1617" i="64"/>
  <c r="R1373" i="64"/>
  <c r="B191" i="64"/>
  <c r="B472" i="64"/>
  <c r="B1138" i="64"/>
  <c r="B1160" i="64"/>
  <c r="B1360" i="64"/>
  <c r="J1268" i="64"/>
  <c r="B245" i="64"/>
  <c r="B1517" i="64"/>
  <c r="B571" i="64"/>
  <c r="B1230" i="64"/>
  <c r="B1912" i="64"/>
  <c r="B1920" i="64"/>
  <c r="B1878" i="64"/>
  <c r="B1886" i="64"/>
  <c r="B1254" i="64"/>
  <c r="B1293" i="64"/>
  <c r="B1361" i="64"/>
  <c r="B1370" i="64"/>
  <c r="J1962" i="64"/>
  <c r="I1338" i="64"/>
  <c r="I1339" i="64" s="1"/>
  <c r="I1374" i="64"/>
  <c r="B1" i="84"/>
  <c r="R1267" i="64"/>
  <c r="R1889" i="64"/>
  <c r="BI1034" i="64" a="1"/>
  <c r="BI698" i="64" a="1"/>
  <c r="BH921" i="64" a="1"/>
  <c r="BI658" i="64" a="1"/>
  <c r="BG922" i="64" a="1"/>
  <c r="BI944" i="64"/>
  <c r="T2104" i="64" a="1"/>
  <c r="T2138" i="64" a="1"/>
  <c r="BI919" i="64" a="1"/>
  <c r="BI141" i="64" l="1"/>
  <c r="BI126" i="64"/>
  <c r="BI1034" i="64"/>
  <c r="BI1036" i="64" s="1"/>
  <c r="BJ111" i="64" a="1"/>
  <c r="BJ111" i="64" s="1"/>
  <c r="BJ1019" i="64" a="1"/>
  <c r="BJ1019" i="64" s="1"/>
  <c r="BN32" i="1169"/>
  <c r="BN47" i="1169"/>
  <c r="BP1" i="1169"/>
  <c r="BP3" i="1169"/>
  <c r="BQ2" i="1169"/>
  <c r="BP7" i="1169"/>
  <c r="BO43" i="1169"/>
  <c r="BO19" i="1169"/>
  <c r="BO26" i="1169"/>
  <c r="BO25" i="1169"/>
  <c r="BO20" i="1169"/>
  <c r="BO24" i="1169"/>
  <c r="BO16" i="1169"/>
  <c r="BO17" i="1169"/>
  <c r="BO4" i="1169"/>
  <c r="BO18" i="1169"/>
  <c r="BO39" i="1169"/>
  <c r="BO40" i="1169"/>
  <c r="BO42" i="1169"/>
  <c r="BO28" i="1169"/>
  <c r="BO41" i="1169"/>
  <c r="BO27" i="1169"/>
  <c r="BL53" i="1169"/>
  <c r="BN35" i="1169"/>
  <c r="BN50" i="1169"/>
  <c r="BO8" i="1169"/>
  <c r="BN33" i="1169"/>
  <c r="BN48" i="1169"/>
  <c r="BN34" i="1169"/>
  <c r="BN49" i="1169"/>
  <c r="BM51" i="1169"/>
  <c r="BM22" i="861" s="1"/>
  <c r="BM36" i="1169"/>
  <c r="BM17" i="861" s="1"/>
  <c r="BN21" i="1169"/>
  <c r="BN31" i="1169"/>
  <c r="BN46" i="1169"/>
  <c r="BK54" i="1169"/>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943" i="64" a="1"/>
  <c r="BJ943" i="64" s="1"/>
  <c r="BH746" i="64"/>
  <c r="BH751" i="64" s="1"/>
  <c r="BG768" i="64"/>
  <c r="BI761" i="64"/>
  <c r="BI765" i="64"/>
  <c r="BI763" i="64"/>
  <c r="BH766" i="64"/>
  <c r="BI762" i="64"/>
  <c r="BI764" i="64"/>
  <c r="BJ755" i="64" a="1"/>
  <c r="BJ755" i="64" s="1"/>
  <c r="BJ756" i="64" a="1"/>
  <c r="BJ756" i="64" s="1"/>
  <c r="BJ757" i="64" a="1"/>
  <c r="BJ757" i="64" s="1"/>
  <c r="BJ758" i="64" a="1"/>
  <c r="BJ758" i="64" s="1"/>
  <c r="BJ754" i="64" a="1"/>
  <c r="BJ754" i="64" s="1"/>
  <c r="BI747" i="64"/>
  <c r="BI746" i="64"/>
  <c r="BJ724" i="64" a="1"/>
  <c r="BJ724" i="64" s="1"/>
  <c r="BJ732" i="64" s="1"/>
  <c r="BJ740" i="64" a="1"/>
  <c r="BJ740" i="64" s="1"/>
  <c r="BJ725" i="64" a="1"/>
  <c r="BJ725" i="64" s="1"/>
  <c r="BJ733" i="64" s="1"/>
  <c r="BJ726" i="64" a="1"/>
  <c r="BJ726" i="64" s="1"/>
  <c r="BJ734" i="64" s="1"/>
  <c r="BJ727" i="64" a="1"/>
  <c r="BJ727" i="64" s="1"/>
  <c r="BJ735" i="64" s="1"/>
  <c r="BJ741" i="64" a="1"/>
  <c r="BJ741" i="64" s="1"/>
  <c r="BJ742" i="64" a="1"/>
  <c r="BJ742" i="64" s="1"/>
  <c r="BJ739" i="64" a="1"/>
  <c r="BJ739" i="64" s="1"/>
  <c r="BJ743" i="64" a="1"/>
  <c r="BJ743" i="64" s="1"/>
  <c r="BJ723" i="64" a="1"/>
  <c r="BJ723" i="64" s="1"/>
  <c r="BJ731" i="64" s="1"/>
  <c r="BI750" i="64"/>
  <c r="BI749" i="64"/>
  <c r="BI748" i="64"/>
  <c r="BJ208" i="64" a="1"/>
  <c r="BJ208" i="64" s="1"/>
  <c r="BJ207" i="64" s="1"/>
  <c r="BJ209" i="64" a="1"/>
  <c r="BJ209" i="64" s="1"/>
  <c r="BI210" i="64"/>
  <c r="BI212" i="64" s="1"/>
  <c r="BI919" i="64"/>
  <c r="BI698" i="64"/>
  <c r="BI700" i="64" s="1"/>
  <c r="BG922" i="64"/>
  <c r="BH921" i="64"/>
  <c r="BJ331" i="64" a="1"/>
  <c r="BJ331" i="64" s="1"/>
  <c r="BJ918" i="64" a="1"/>
  <c r="BJ918" i="64" s="1"/>
  <c r="BD1712" i="64"/>
  <c r="BD1714" i="64" s="1"/>
  <c r="BJ312" i="64" a="1"/>
  <c r="BJ312" i="64" s="1"/>
  <c r="BJ699" i="64" a="1"/>
  <c r="BJ699" i="64" s="1"/>
  <c r="BJ665" i="64" a="1"/>
  <c r="BJ665" i="64" s="1"/>
  <c r="BJ299" i="64" a="1"/>
  <c r="BJ299" i="64" s="1"/>
  <c r="BH662" i="64"/>
  <c r="BI658" i="64"/>
  <c r="BI666" i="64" s="1"/>
  <c r="BJ661" i="64" a="1"/>
  <c r="BJ661" i="64" s="1"/>
  <c r="BJ4" i="64"/>
  <c r="BJ657" i="64" a="1"/>
  <c r="BJ657" i="64" s="1"/>
  <c r="BK259" i="64"/>
  <c r="BK7" i="64"/>
  <c r="BI8" i="64"/>
  <c r="BD46" i="861"/>
  <c r="BD87" i="861" s="1"/>
  <c r="BK1" i="64"/>
  <c r="BL2" i="64"/>
  <c r="BK3" i="64"/>
  <c r="BJ24" i="864"/>
  <c r="BJ94" i="861" s="1"/>
  <c r="BI32"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628" i="64" a="1"/>
  <c r="T628" i="64" s="1"/>
  <c r="T623" i="64" a="1"/>
  <c r="T623" i="64" s="1"/>
  <c r="T1950" i="64" a="1"/>
  <c r="T1950" i="64" s="1"/>
  <c r="T1951" i="64" a="1"/>
  <c r="T1951" i="64" s="1"/>
  <c r="T1952" i="64" a="1"/>
  <c r="T1952" i="64" s="1"/>
  <c r="T1956" i="64" a="1"/>
  <c r="T1956" i="64" s="1"/>
  <c r="T1954" i="64" a="1"/>
  <c r="T1954" i="64" s="1"/>
  <c r="T1957" i="64" a="1"/>
  <c r="T1957" i="64" s="1"/>
  <c r="T1958" i="64" a="1"/>
  <c r="T1958" i="64" s="1"/>
  <c r="T1953" i="64" a="1"/>
  <c r="T1953" i="64" s="1"/>
  <c r="T1955" i="64" a="1"/>
  <c r="T1955" i="64" s="1"/>
  <c r="T435" i="64" a="1"/>
  <c r="T435" i="64" s="1"/>
  <c r="T413" i="64" a="1"/>
  <c r="T413" i="64" s="1"/>
  <c r="T436" i="64" a="1"/>
  <c r="T436" i="64" s="1"/>
  <c r="CY1969" i="64"/>
  <c r="CZ1967" i="64"/>
  <c r="T2104" i="64"/>
  <c r="T2138"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546" i="64" a="1"/>
  <c r="CO546" i="64" s="1"/>
  <c r="CP546" i="64" s="1" a="1"/>
  <c r="CP546" i="64" s="1"/>
  <c r="CQ546" i="64" s="1" a="1"/>
  <c r="CQ546" i="64" s="1"/>
  <c r="CR546" i="64" s="1" a="1"/>
  <c r="CR546" i="64" s="1"/>
  <c r="CS546" i="64" s="1" a="1"/>
  <c r="CS546" i="64" s="1"/>
  <c r="CT546" i="64" s="1" a="1"/>
  <c r="CT546" i="64" s="1"/>
  <c r="CU546" i="64" s="1" a="1"/>
  <c r="CU546" i="64" s="1"/>
  <c r="CV546" i="64" s="1" a="1"/>
  <c r="CV546" i="64" s="1"/>
  <c r="CW546" i="64" s="1" a="1"/>
  <c r="CW546" i="64" s="1"/>
  <c r="CX546" i="64" s="1" a="1"/>
  <c r="CX546" i="64" s="1"/>
  <c r="CY546" i="64" s="1" a="1"/>
  <c r="CY546" i="64" s="1"/>
  <c r="CZ546" i="64" s="1" a="1"/>
  <c r="CZ546" i="64" s="1"/>
  <c r="DA546" i="64" s="1" a="1"/>
  <c r="DA546" i="64" s="1"/>
  <c r="DB546" i="64" s="1" a="1"/>
  <c r="DB546" i="64" s="1"/>
  <c r="DC546" i="64" s="1" a="1"/>
  <c r="DC546" i="64" s="1"/>
  <c r="DD546" i="64" s="1" a="1"/>
  <c r="DD546" i="64" s="1"/>
  <c r="DE546" i="64" s="1" a="1"/>
  <c r="DE546" i="64" s="1"/>
  <c r="DF546" i="64" s="1" a="1"/>
  <c r="DF546" i="64" s="1"/>
  <c r="DG546" i="64" s="1" a="1"/>
  <c r="DG546" i="64" s="1"/>
  <c r="DH546" i="64" s="1" a="1"/>
  <c r="DH546" i="64" s="1"/>
  <c r="DI546" i="64" s="1" a="1"/>
  <c r="DI546" i="64" s="1"/>
  <c r="DJ546" i="64" s="1" a="1"/>
  <c r="DJ546" i="64" s="1"/>
  <c r="DK546" i="64" s="1" a="1"/>
  <c r="DK546" i="64" s="1"/>
  <c r="DL546" i="64" s="1" a="1"/>
  <c r="DL546"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854" i="64"/>
  <c r="K37" i="206"/>
  <c r="T2396" i="64" a="1"/>
  <c r="T2396" i="64" s="1"/>
  <c r="T2042" i="64" a="1"/>
  <c r="T2042" i="64" s="1"/>
  <c r="T2062" i="64" a="1"/>
  <c r="T2062" i="64" s="1"/>
  <c r="BD1755" i="64"/>
  <c r="BC1757" i="64"/>
  <c r="BD1734" i="64"/>
  <c r="BD1736" i="64" s="1"/>
  <c r="T1661" i="64" a="1"/>
  <c r="T1661" i="64" s="1"/>
  <c r="T1662" i="64" a="1"/>
  <c r="T1662" i="64" s="1"/>
  <c r="T1653" i="64" a="1"/>
  <c r="T1653" i="64" s="1"/>
  <c r="T1652" i="64" a="1"/>
  <c r="T1652" i="64" s="1"/>
  <c r="T1643" i="64" a="1"/>
  <c r="T1643" i="64" s="1"/>
  <c r="T1644" i="64" a="1"/>
  <c r="T1644" i="64" s="1"/>
  <c r="T2083" i="64" a="1"/>
  <c r="T2083" i="64" s="1"/>
  <c r="T1854" i="64"/>
  <c r="U1853" i="64"/>
  <c r="U1854" i="64" s="1"/>
  <c r="K33" i="206"/>
  <c r="K32" i="206"/>
  <c r="K31" i="206"/>
  <c r="K30" i="206"/>
  <c r="AH1690" i="64"/>
  <c r="AH1692" i="64" s="1"/>
  <c r="S1857" i="64"/>
  <c r="R1268" i="64"/>
  <c r="R1338" i="64"/>
  <c r="R1891" i="64"/>
  <c r="R1890" i="64"/>
  <c r="R1374" i="64"/>
  <c r="I1375" i="64"/>
  <c r="U2138" i="64" a="1"/>
  <c r="BJ698" i="64" a="1"/>
  <c r="T2063" i="64" a="1"/>
  <c r="BI921" i="64" a="1"/>
  <c r="T2084" i="64" a="1"/>
  <c r="T2041" i="64" a="1"/>
  <c r="T437" i="64" a="1"/>
  <c r="BJ919" i="64" a="1"/>
  <c r="BJ944" i="64"/>
  <c r="T624" i="64" a="1"/>
  <c r="BH922" i="64" a="1"/>
  <c r="BJ658" i="64" a="1"/>
  <c r="BJ1034" i="64" a="1"/>
  <c r="U2104" i="64" a="1"/>
  <c r="DL547" i="64" a="1"/>
  <c r="T1649" i="64" a="1"/>
  <c r="T1648" i="64" a="1"/>
  <c r="BJ126" i="64" l="1"/>
  <c r="BJ141" i="64"/>
  <c r="BJ1034" i="64"/>
  <c r="BJ1036" i="64" s="1"/>
  <c r="BK111" i="64" a="1"/>
  <c r="BK111" i="64" s="1"/>
  <c r="BK1019" i="64" a="1"/>
  <c r="BK1019" i="64" s="1"/>
  <c r="BO21" i="1169"/>
  <c r="BO31" i="1169"/>
  <c r="BO46" i="1169"/>
  <c r="BN51" i="1169"/>
  <c r="BN22" i="861" s="1"/>
  <c r="BO35" i="1169"/>
  <c r="BO50" i="1169"/>
  <c r="BN36" i="1169"/>
  <c r="BN17" i="861" s="1"/>
  <c r="BL54" i="1169"/>
  <c r="BO49" i="1169"/>
  <c r="BO34" i="1169"/>
  <c r="BM53" i="1169"/>
  <c r="BQ3" i="1169"/>
  <c r="BR2" i="1169"/>
  <c r="BQ7" i="1169"/>
  <c r="BQ1" i="1169"/>
  <c r="BP42" i="1169"/>
  <c r="BP43" i="1169"/>
  <c r="BP41" i="1169"/>
  <c r="BP4" i="1169"/>
  <c r="BP16" i="1169"/>
  <c r="BP20" i="1169"/>
  <c r="BP19" i="1169"/>
  <c r="BP26" i="1169"/>
  <c r="BP24" i="1169"/>
  <c r="BP28" i="1169"/>
  <c r="BP17" i="1169"/>
  <c r="BP27" i="1169"/>
  <c r="BP18" i="1169"/>
  <c r="BP25" i="1169"/>
  <c r="BP39" i="1169"/>
  <c r="BP40" i="1169"/>
  <c r="BO33" i="1169"/>
  <c r="BO48" i="1169"/>
  <c r="BO32" i="1169"/>
  <c r="BO47" i="1169"/>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943" i="64" a="1"/>
  <c r="BK943" i="64" s="1"/>
  <c r="S1855" i="64"/>
  <c r="T1852" i="64" s="1"/>
  <c r="T1857" i="64" s="1"/>
  <c r="BE1712" i="64"/>
  <c r="BE1714" i="64" s="1"/>
  <c r="BH768" i="64"/>
  <c r="BH769" i="64" s="1"/>
  <c r="BG769" i="64"/>
  <c r="BI766" i="64"/>
  <c r="BJ765" i="64"/>
  <c r="BJ763" i="64"/>
  <c r="BJ761" i="64"/>
  <c r="BJ764" i="64"/>
  <c r="BJ762" i="64"/>
  <c r="BK755" i="64" a="1"/>
  <c r="BK755" i="64" s="1"/>
  <c r="BK756" i="64" a="1"/>
  <c r="BK756" i="64" s="1"/>
  <c r="BK757" i="64" a="1"/>
  <c r="BK757" i="64" s="1"/>
  <c r="BK758" i="64" a="1"/>
  <c r="BK758" i="64" s="1"/>
  <c r="BK754" i="64" a="1"/>
  <c r="BK754" i="64" s="1"/>
  <c r="BJ746" i="64"/>
  <c r="BI751" i="64"/>
  <c r="BK723" i="64" a="1"/>
  <c r="BK723" i="64" s="1"/>
  <c r="BK731" i="64" s="1"/>
  <c r="BK724" i="64" a="1"/>
  <c r="BK724" i="64" s="1"/>
  <c r="BK732" i="64" s="1"/>
  <c r="BK740" i="64" a="1"/>
  <c r="BK740" i="64" s="1"/>
  <c r="BK725" i="64" a="1"/>
  <c r="BK725" i="64" s="1"/>
  <c r="BK733" i="64" s="1"/>
  <c r="BK726" i="64" a="1"/>
  <c r="BK726" i="64" s="1"/>
  <c r="BK734" i="64" s="1"/>
  <c r="BK727" i="64" a="1"/>
  <c r="BK727" i="64" s="1"/>
  <c r="BK735" i="64" s="1"/>
  <c r="BK741" i="64" a="1"/>
  <c r="BK741" i="64" s="1"/>
  <c r="BK742" i="64" a="1"/>
  <c r="BK742" i="64" s="1"/>
  <c r="BK739" i="64" a="1"/>
  <c r="BK739" i="64" s="1"/>
  <c r="BK743" i="64" a="1"/>
  <c r="BK743" i="64" s="1"/>
  <c r="BJ750" i="64"/>
  <c r="BJ749" i="64"/>
  <c r="BJ748" i="64"/>
  <c r="BJ747" i="64"/>
  <c r="BJ210" i="64"/>
  <c r="BJ212" i="64" s="1"/>
  <c r="BK208" i="64" a="1"/>
  <c r="BK208" i="64" s="1"/>
  <c r="BK207" i="64" s="1"/>
  <c r="BK209" i="64" a="1"/>
  <c r="BK209" i="64" s="1"/>
  <c r="BJ919" i="64"/>
  <c r="BJ698" i="64"/>
  <c r="BJ700" i="64" s="1"/>
  <c r="BH922" i="64"/>
  <c r="BI921" i="64"/>
  <c r="BK331" i="64" a="1"/>
  <c r="BK331" i="64" s="1"/>
  <c r="BK918" i="64" a="1"/>
  <c r="BK918" i="64" s="1"/>
  <c r="BK312" i="64" a="1"/>
  <c r="BK312" i="64" s="1"/>
  <c r="BK699" i="64" a="1"/>
  <c r="BK699" i="64" s="1"/>
  <c r="BK665" i="64" a="1"/>
  <c r="BK665" i="64" s="1"/>
  <c r="BK299" i="64" a="1"/>
  <c r="BK299" i="64" s="1"/>
  <c r="BI662" i="64"/>
  <c r="BJ658" i="64"/>
  <c r="BJ666" i="64" s="1"/>
  <c r="BK661" i="64" a="1"/>
  <c r="BK661" i="64" s="1"/>
  <c r="BK4" i="64"/>
  <c r="BK657" i="64" a="1"/>
  <c r="BK657" i="64" s="1"/>
  <c r="AC70" i="861"/>
  <c r="BK4" i="864"/>
  <c r="BL259" i="64"/>
  <c r="BL7" i="64"/>
  <c r="BK8" i="64" s="1"/>
  <c r="BJ8" i="64"/>
  <c r="BE46" i="861"/>
  <c r="BE87" i="861" s="1"/>
  <c r="BL1" i="64"/>
  <c r="BM2" i="64"/>
  <c r="BL3" i="64"/>
  <c r="BK24" i="864"/>
  <c r="BK94"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2" i="86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24" i="64"/>
  <c r="U628" i="64" a="1"/>
  <c r="U628" i="64" s="1"/>
  <c r="U623" i="64" a="1"/>
  <c r="U623" i="64" s="1"/>
  <c r="T437" i="64"/>
  <c r="T1959" i="64"/>
  <c r="U1950" i="64" a="1"/>
  <c r="U1950" i="64" s="1"/>
  <c r="U1951" i="64" a="1"/>
  <c r="U1951" i="64" s="1"/>
  <c r="U1952" i="64" a="1"/>
  <c r="U1952" i="64" s="1"/>
  <c r="U1953" i="64" a="1"/>
  <c r="U1953" i="64" s="1"/>
  <c r="U1954" i="64" a="1"/>
  <c r="U1954" i="64" s="1"/>
  <c r="U1955" i="64" a="1"/>
  <c r="U1955" i="64" s="1"/>
  <c r="U1956" i="64" a="1"/>
  <c r="U1956" i="64" s="1"/>
  <c r="U1957" i="64" a="1"/>
  <c r="U1957" i="64" s="1"/>
  <c r="U1958" i="64" a="1"/>
  <c r="U1958" i="64" s="1"/>
  <c r="CZ1969" i="64"/>
  <c r="DA1967" i="64"/>
  <c r="U436" i="64" a="1"/>
  <c r="U436" i="64" s="1"/>
  <c r="U435" i="64" a="1"/>
  <c r="U435" i="64" s="1"/>
  <c r="U413" i="64" a="1"/>
  <c r="U413" i="64" s="1"/>
  <c r="U2104" i="64"/>
  <c r="U2138" i="64"/>
  <c r="CO193" i="64"/>
  <c r="CP190" i="64"/>
  <c r="DL547" i="64"/>
  <c r="T2063" i="64"/>
  <c r="T2041" i="64"/>
  <c r="U2396" i="64" a="1"/>
  <c r="U2396" i="64" s="1"/>
  <c r="U2042" i="64" a="1"/>
  <c r="U2042" i="64" s="1"/>
  <c r="U2062" i="64" a="1"/>
  <c r="U2062" i="64" s="1"/>
  <c r="BD1757" i="64"/>
  <c r="BE1755" i="64"/>
  <c r="BE1734" i="64"/>
  <c r="BE1736" i="64" s="1"/>
  <c r="U1662" i="64" a="1"/>
  <c r="U1662" i="64" s="1"/>
  <c r="U1661" i="64" a="1"/>
  <c r="U1661" i="64" s="1"/>
  <c r="U1652" i="64" a="1"/>
  <c r="U1652" i="64" s="1"/>
  <c r="U1653" i="64" a="1"/>
  <c r="U1653" i="64" s="1"/>
  <c r="T1649" i="64"/>
  <c r="T1648" i="64"/>
  <c r="U1643" i="64" a="1"/>
  <c r="U1643" i="64" s="1"/>
  <c r="U1644" i="64" a="1"/>
  <c r="U1644" i="64" s="1"/>
  <c r="T2084" i="64"/>
  <c r="U2083" i="64" a="1"/>
  <c r="U2083" i="64" s="1"/>
  <c r="V1853" i="64"/>
  <c r="V1854" i="64" s="1"/>
  <c r="AI1690" i="64"/>
  <c r="AI1692" i="64" s="1"/>
  <c r="R1375" i="64"/>
  <c r="BK698" i="64" a="1"/>
  <c r="BK944" i="64"/>
  <c r="BI922" i="64" a="1"/>
  <c r="U1649" i="64" a="1"/>
  <c r="BK658" i="64" a="1"/>
  <c r="BK1034" i="64" a="1"/>
  <c r="U624" i="64" a="1"/>
  <c r="U2041" i="64" a="1"/>
  <c r="BK919" i="64" a="1"/>
  <c r="U437" i="64" a="1"/>
  <c r="U2063" i="64" a="1"/>
  <c r="U2084" i="64" a="1"/>
  <c r="V2104" i="64" a="1"/>
  <c r="V2138" i="64" a="1"/>
  <c r="BJ921" i="64" a="1"/>
  <c r="U1648" i="64" a="1"/>
  <c r="BK126" i="64" l="1"/>
  <c r="BK141" i="64"/>
  <c r="BK1034" i="64"/>
  <c r="BK1036" i="64" s="1"/>
  <c r="BL111" i="64" a="1"/>
  <c r="BL111" i="64" s="1"/>
  <c r="BL1019" i="64" a="1"/>
  <c r="BL1019" i="64" s="1"/>
  <c r="BK137" i="64"/>
  <c r="BP35" i="1169"/>
  <c r="BP50" i="1169"/>
  <c r="BP21" i="1169"/>
  <c r="BP31" i="1169"/>
  <c r="BP46" i="1169"/>
  <c r="BN53" i="1169"/>
  <c r="BP33" i="1169"/>
  <c r="BP48" i="1169"/>
  <c r="BS2" i="1169"/>
  <c r="BR3" i="1169"/>
  <c r="BR1" i="1169"/>
  <c r="BR7" i="1169"/>
  <c r="BQ8" i="1169" s="1"/>
  <c r="BQ28" i="1169"/>
  <c r="BQ39" i="1169"/>
  <c r="BQ27" i="1169"/>
  <c r="BQ41" i="1169"/>
  <c r="BQ4" i="1169"/>
  <c r="BQ25" i="1169"/>
  <c r="BQ20" i="1169"/>
  <c r="BQ16" i="1169"/>
  <c r="BQ24" i="1169"/>
  <c r="BQ17" i="1169"/>
  <c r="BQ19" i="1169"/>
  <c r="BQ18" i="1169"/>
  <c r="BQ40" i="1169"/>
  <c r="BQ42" i="1169"/>
  <c r="BQ43" i="1169"/>
  <c r="BQ26" i="1169"/>
  <c r="BP32" i="1169"/>
  <c r="BP47" i="1169"/>
  <c r="BP8" i="1169"/>
  <c r="BO51" i="1169"/>
  <c r="BO22" i="861" s="1"/>
  <c r="BO36" i="1169"/>
  <c r="BO17" i="861" s="1"/>
  <c r="BP34" i="1169"/>
  <c r="BP49" i="1169"/>
  <c r="BM54" i="1169"/>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943" i="64" a="1"/>
  <c r="BL943" i="64" s="1"/>
  <c r="T1967" i="64"/>
  <c r="T1855" i="64"/>
  <c r="U1852" i="64" s="1"/>
  <c r="U1857" i="64" s="1"/>
  <c r="BF1712" i="64"/>
  <c r="BF1714" i="64" s="1"/>
  <c r="BI768" i="64"/>
  <c r="BK761" i="64"/>
  <c r="BK765" i="64"/>
  <c r="BK764" i="64"/>
  <c r="BK762" i="64"/>
  <c r="BJ766" i="64"/>
  <c r="BK763" i="64"/>
  <c r="BL755" i="64" a="1"/>
  <c r="BL755" i="64" s="1"/>
  <c r="BL756" i="64" a="1"/>
  <c r="BL756" i="64" s="1"/>
  <c r="BL757" i="64" a="1"/>
  <c r="BL757" i="64" s="1"/>
  <c r="BL758" i="64" a="1"/>
  <c r="BL758" i="64" s="1"/>
  <c r="BL754" i="64" a="1"/>
  <c r="BL754" i="64" s="1"/>
  <c r="BJ751" i="64"/>
  <c r="BL723" i="64" a="1"/>
  <c r="BL723" i="64" s="1"/>
  <c r="BL731" i="64" s="1"/>
  <c r="BL724" i="64" a="1"/>
  <c r="BL724" i="64" s="1"/>
  <c r="BL732" i="64" s="1"/>
  <c r="BL740" i="64" a="1"/>
  <c r="BL740" i="64" s="1"/>
  <c r="BL725" i="64" a="1"/>
  <c r="BL725" i="64" s="1"/>
  <c r="BL733" i="64" s="1"/>
  <c r="BL726" i="64" a="1"/>
  <c r="BL726" i="64" s="1"/>
  <c r="BL734" i="64" s="1"/>
  <c r="BL727" i="64" a="1"/>
  <c r="BL727" i="64" s="1"/>
  <c r="BL735" i="64" s="1"/>
  <c r="BL741" i="64" a="1"/>
  <c r="BL741" i="64" s="1"/>
  <c r="BL739" i="64" a="1"/>
  <c r="BL739" i="64" s="1"/>
  <c r="BL742" i="64" a="1"/>
  <c r="BL742" i="64" s="1"/>
  <c r="BL743" i="64" a="1"/>
  <c r="BL743" i="64" s="1"/>
  <c r="BK750" i="64"/>
  <c r="BK749" i="64"/>
  <c r="BK748" i="64"/>
  <c r="BK747" i="64"/>
  <c r="BK746" i="64"/>
  <c r="BK210" i="64"/>
  <c r="BK212" i="64" s="1"/>
  <c r="BL208" i="64" a="1"/>
  <c r="BL208" i="64" s="1"/>
  <c r="BL207" i="64" s="1"/>
  <c r="BL209" i="64" a="1"/>
  <c r="BL209" i="64" s="1"/>
  <c r="BK919" i="64"/>
  <c r="BK698" i="64"/>
  <c r="BK700" i="64" s="1"/>
  <c r="BI922" i="64"/>
  <c r="BJ921" i="64"/>
  <c r="BL331" i="64" a="1"/>
  <c r="BL331" i="64" s="1"/>
  <c r="BL918" i="64" a="1"/>
  <c r="BL918" i="64" s="1"/>
  <c r="BL312" i="64" a="1"/>
  <c r="BL312" i="64" s="1"/>
  <c r="BL699" i="64" a="1"/>
  <c r="BL699" i="64" s="1"/>
  <c r="BL665" i="64" a="1"/>
  <c r="BL665" i="64" s="1"/>
  <c r="BL299" i="64" a="1"/>
  <c r="BL299" i="64" s="1"/>
  <c r="BJ662" i="64"/>
  <c r="BK658" i="64"/>
  <c r="BK666" i="64" s="1"/>
  <c r="BL661" i="64" a="1"/>
  <c r="BL661" i="64" s="1"/>
  <c r="BL4" i="64"/>
  <c r="BL657" i="64" a="1"/>
  <c r="BL657" i="64" s="1"/>
  <c r="BM259" i="64"/>
  <c r="BM7" i="64"/>
  <c r="BF46" i="861"/>
  <c r="BF87" i="861" s="1"/>
  <c r="BN2" i="64"/>
  <c r="BM1" i="64"/>
  <c r="BM3" i="64"/>
  <c r="BL24" i="864"/>
  <c r="BL94"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2"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24" i="64"/>
  <c r="U634" i="64" s="1"/>
  <c r="T634" i="64"/>
  <c r="V628" i="64" a="1"/>
  <c r="V628" i="64" s="1"/>
  <c r="V623" i="64" a="1"/>
  <c r="V623" i="64" s="1"/>
  <c r="U437" i="64"/>
  <c r="V1950" i="64" a="1"/>
  <c r="V1950" i="64" s="1"/>
  <c r="V1951" i="64" a="1"/>
  <c r="V1951" i="64" s="1"/>
  <c r="V1952" i="64" a="1"/>
  <c r="V1952" i="64" s="1"/>
  <c r="V1953" i="64" a="1"/>
  <c r="V1953" i="64" s="1"/>
  <c r="V1954" i="64" a="1"/>
  <c r="V1954" i="64" s="1"/>
  <c r="V1956" i="64" a="1"/>
  <c r="V1956" i="64" s="1"/>
  <c r="V1957" i="64" a="1"/>
  <c r="V1957" i="64" s="1"/>
  <c r="V1958" i="64" a="1"/>
  <c r="V1958" i="64" s="1"/>
  <c r="V1955" i="64" a="1"/>
  <c r="V1955" i="64" s="1"/>
  <c r="U1959" i="64"/>
  <c r="DA1969" i="64"/>
  <c r="DB1967" i="64"/>
  <c r="V436" i="64" a="1"/>
  <c r="V436" i="64" s="1"/>
  <c r="V435" i="64" a="1"/>
  <c r="V435" i="64" s="1"/>
  <c r="V413" i="64" a="1"/>
  <c r="V413" i="64" s="1"/>
  <c r="V2104" i="64"/>
  <c r="V2138" i="64"/>
  <c r="CQ190" i="64"/>
  <c r="CQ193" i="64" s="1"/>
  <c r="CP193" i="64"/>
  <c r="U2063" i="64"/>
  <c r="U2041" i="64"/>
  <c r="V2042" i="64" a="1"/>
  <c r="V2042" i="64" s="1"/>
  <c r="V2062" i="64" a="1"/>
  <c r="V2062" i="64" s="1"/>
  <c r="BF1755" i="64"/>
  <c r="BE1757" i="64"/>
  <c r="BF1734" i="64"/>
  <c r="BF1736" i="64" s="1"/>
  <c r="V2396" i="64" a="1"/>
  <c r="V2396" i="64" s="1"/>
  <c r="T1656" i="64"/>
  <c r="T1665" i="64"/>
  <c r="T1657" i="64"/>
  <c r="T1666" i="64"/>
  <c r="V1662" i="64" a="1"/>
  <c r="V1662" i="64" s="1"/>
  <c r="V1661" i="64" a="1"/>
  <c r="V1661" i="64" s="1"/>
  <c r="V1644" i="64" a="1"/>
  <c r="V1644" i="64" s="1"/>
  <c r="V1652" i="64" a="1"/>
  <c r="V1652" i="64" s="1"/>
  <c r="V1653" i="64" a="1"/>
  <c r="V1653" i="64" s="1"/>
  <c r="U1649" i="64"/>
  <c r="U1648" i="64"/>
  <c r="V2083" i="64" a="1"/>
  <c r="V2083" i="64" s="1"/>
  <c r="V1643" i="64" a="1"/>
  <c r="V1643" i="64" s="1"/>
  <c r="U2084" i="64"/>
  <c r="W1853" i="64"/>
  <c r="W1854" i="64" s="1"/>
  <c r="AJ1690" i="64"/>
  <c r="AJ1692" i="64" s="1"/>
  <c r="V2041" i="64" a="1"/>
  <c r="W2104" i="64" a="1"/>
  <c r="V2084" i="64" a="1"/>
  <c r="V2063" i="64" a="1"/>
  <c r="BJ922" i="64" a="1"/>
  <c r="V437" i="64" a="1"/>
  <c r="BK921" i="64" a="1"/>
  <c r="V624" i="64" a="1"/>
  <c r="BL658" i="64" a="1"/>
  <c r="BL698" i="64" a="1"/>
  <c r="V1648" i="64" a="1"/>
  <c r="W2138" i="64" a="1"/>
  <c r="BL944" i="64"/>
  <c r="BL1034" i="64" a="1"/>
  <c r="BL919" i="64" a="1"/>
  <c r="V1649" i="64" a="1"/>
  <c r="BL126" i="64" l="1"/>
  <c r="BL141" i="64"/>
  <c r="BL1034" i="64"/>
  <c r="BL1036" i="64" s="1"/>
  <c r="BM111" i="64" a="1"/>
  <c r="BM111" i="64" s="1"/>
  <c r="BM1019" i="64" a="1"/>
  <c r="BM1019" i="64" s="1"/>
  <c r="BQ33" i="1169"/>
  <c r="BQ48" i="1169"/>
  <c r="BT2" i="1169"/>
  <c r="BS3" i="1169"/>
  <c r="BS1" i="1169"/>
  <c r="BS7" i="1169"/>
  <c r="BR8" i="1169" s="1"/>
  <c r="BQ34" i="1169"/>
  <c r="BQ49" i="1169"/>
  <c r="BQ32" i="1169"/>
  <c r="BQ47" i="1169"/>
  <c r="BO53" i="1169"/>
  <c r="BQ21" i="1169"/>
  <c r="BQ31" i="1169"/>
  <c r="BQ46" i="1169"/>
  <c r="BQ35" i="1169"/>
  <c r="BQ50" i="1169"/>
  <c r="BN54" i="1169"/>
  <c r="BP51" i="1169"/>
  <c r="BP22" i="861" s="1"/>
  <c r="BP36" i="1169"/>
  <c r="BP17" i="861" s="1"/>
  <c r="BR43" i="1169"/>
  <c r="BR39" i="1169"/>
  <c r="BR19" i="1169"/>
  <c r="BR4" i="1169"/>
  <c r="BR16" i="1169"/>
  <c r="BR20" i="1169"/>
  <c r="BR24" i="1169"/>
  <c r="BR26" i="1169"/>
  <c r="BR28" i="1169"/>
  <c r="BR17" i="1169"/>
  <c r="BR25" i="1169"/>
  <c r="BR18" i="1169"/>
  <c r="BR27" i="1169"/>
  <c r="BR41" i="1169"/>
  <c r="BR40" i="1169"/>
  <c r="BR42" i="1169"/>
  <c r="BK127" i="64"/>
  <c r="BL137" i="64"/>
  <c r="BL139" i="64"/>
  <c r="BL125" i="64"/>
  <c r="BL140" i="64"/>
  <c r="BL123" i="64"/>
  <c r="BL138" i="64"/>
  <c r="BL124" i="64"/>
  <c r="BL122" i="64"/>
  <c r="BM130" i="64" a="1"/>
  <c r="BM130" i="64" s="1"/>
  <c r="BM132" i="64" a="1"/>
  <c r="BM132" i="64" s="1"/>
  <c r="BM134" i="64" a="1"/>
  <c r="BM134" i="64" s="1"/>
  <c r="BM141"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712" i="64"/>
  <c r="BG1714" i="64" s="1"/>
  <c r="BM943" i="64" a="1"/>
  <c r="BM943" i="64" s="1"/>
  <c r="U1967" i="64"/>
  <c r="U1855" i="64"/>
  <c r="V1852" i="64" s="1"/>
  <c r="V1857" i="64" s="1"/>
  <c r="BJ768" i="64"/>
  <c r="BJ769" i="64" s="1"/>
  <c r="BI769" i="64"/>
  <c r="BK766" i="64"/>
  <c r="BL765" i="64"/>
  <c r="BL764" i="64"/>
  <c r="BL763" i="64"/>
  <c r="BL762" i="64"/>
  <c r="BL761" i="64"/>
  <c r="BM756" i="64" a="1"/>
  <c r="BM756" i="64" s="1"/>
  <c r="BM755" i="64" a="1"/>
  <c r="BM755" i="64" s="1"/>
  <c r="BM757" i="64" a="1"/>
  <c r="BM757" i="64" s="1"/>
  <c r="BM758" i="64" a="1"/>
  <c r="BM758" i="64" s="1"/>
  <c r="BM754" i="64" a="1"/>
  <c r="BM754" i="64" s="1"/>
  <c r="BK751" i="64"/>
  <c r="BM723" i="64" a="1"/>
  <c r="BM723" i="64" s="1"/>
  <c r="BM731" i="64" s="1"/>
  <c r="BM724" i="64" a="1"/>
  <c r="BM724" i="64" s="1"/>
  <c r="BM732" i="64" s="1"/>
  <c r="BM740" i="64" a="1"/>
  <c r="BM740" i="64" s="1"/>
  <c r="BM725" i="64" a="1"/>
  <c r="BM725" i="64" s="1"/>
  <c r="BM733" i="64" s="1"/>
  <c r="BM726" i="64" a="1"/>
  <c r="BM726" i="64" s="1"/>
  <c r="BM734" i="64" s="1"/>
  <c r="BM739" i="64" a="1"/>
  <c r="BM739" i="64" s="1"/>
  <c r="BM727" i="64" a="1"/>
  <c r="BM727" i="64" s="1"/>
  <c r="BM735" i="64" s="1"/>
  <c r="BM741" i="64" a="1"/>
  <c r="BM741" i="64" s="1"/>
  <c r="BM742" i="64" a="1"/>
  <c r="BM742" i="64" s="1"/>
  <c r="BM743" i="64" a="1"/>
  <c r="BM743" i="64" s="1"/>
  <c r="BL750" i="64"/>
  <c r="BL749" i="64"/>
  <c r="BL748" i="64"/>
  <c r="BL747" i="64"/>
  <c r="BL746" i="64"/>
  <c r="BM208" i="64" a="1"/>
  <c r="BM208" i="64" s="1"/>
  <c r="BM207" i="64" s="1"/>
  <c r="BM209" i="64" a="1"/>
  <c r="BM209" i="64" s="1"/>
  <c r="BL210" i="64"/>
  <c r="BL212" i="64" s="1"/>
  <c r="BL919" i="64"/>
  <c r="BL698" i="64"/>
  <c r="BL700" i="64" s="1"/>
  <c r="BJ922" i="64"/>
  <c r="BK921" i="64"/>
  <c r="BM331" i="64" a="1"/>
  <c r="BM331" i="64" s="1"/>
  <c r="BM918" i="64" a="1"/>
  <c r="BM918" i="64" s="1"/>
  <c r="BM312" i="64" a="1"/>
  <c r="BM312" i="64" s="1"/>
  <c r="BM699" i="64" a="1"/>
  <c r="BM699" i="64" s="1"/>
  <c r="BM665" i="64" a="1"/>
  <c r="BM665" i="64" s="1"/>
  <c r="BM299" i="64" a="1"/>
  <c r="BM299" i="64" s="1"/>
  <c r="BK662" i="64"/>
  <c r="BL658" i="64"/>
  <c r="BL666" i="64" s="1"/>
  <c r="BM661" i="64" a="1"/>
  <c r="BM661" i="64" s="1"/>
  <c r="BM4" i="64"/>
  <c r="BM657" i="64" a="1"/>
  <c r="BM657" i="64" s="1"/>
  <c r="AD43" i="861"/>
  <c r="AD95" i="861"/>
  <c r="BN259" i="64"/>
  <c r="BN7" i="64"/>
  <c r="BM8" i="64" s="1"/>
  <c r="BL8" i="64"/>
  <c r="BG46" i="861"/>
  <c r="BG87"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4" i="861" s="1"/>
  <c r="BL32" i="861"/>
  <c r="W281" i="64"/>
  <c r="X277" i="64"/>
  <c r="X278" i="64"/>
  <c r="X260" i="64"/>
  <c r="X261" i="64"/>
  <c r="X279" i="64"/>
  <c r="X262" i="64"/>
  <c r="X280" i="64"/>
  <c r="W263" i="64"/>
  <c r="BA3" i="860"/>
  <c r="BA4" i="860" s="1"/>
  <c r="BB2" i="860"/>
  <c r="BA1" i="860"/>
  <c r="BA7" i="860"/>
  <c r="V624" i="64"/>
  <c r="V634" i="64" s="1"/>
  <c r="W628" i="64" a="1"/>
  <c r="W628" i="64" s="1"/>
  <c r="W623" i="64" a="1"/>
  <c r="W623" i="64" s="1"/>
  <c r="V437" i="64"/>
  <c r="W1950" i="64" a="1"/>
  <c r="W1950" i="64" s="1"/>
  <c r="W1951" i="64" a="1"/>
  <c r="W1951" i="64" s="1"/>
  <c r="W1952" i="64" a="1"/>
  <c r="W1952" i="64" s="1"/>
  <c r="W1954" i="64" a="1"/>
  <c r="W1954" i="64" s="1"/>
  <c r="W1956" i="64" a="1"/>
  <c r="W1956" i="64" s="1"/>
  <c r="W1957" i="64" a="1"/>
  <c r="W1957" i="64" s="1"/>
  <c r="W1958" i="64" a="1"/>
  <c r="W1958" i="64" s="1"/>
  <c r="W1953" i="64" a="1"/>
  <c r="W1953" i="64" s="1"/>
  <c r="W1955" i="64" a="1"/>
  <c r="W1955" i="64" s="1"/>
  <c r="V1959" i="64"/>
  <c r="W413" i="64" a="1"/>
  <c r="W413" i="64" s="1"/>
  <c r="W436" i="64" a="1"/>
  <c r="W436" i="64" s="1"/>
  <c r="W435" i="64" a="1"/>
  <c r="W435" i="64" s="1"/>
  <c r="DB1969" i="64"/>
  <c r="DC1967" i="64"/>
  <c r="W2104" i="64"/>
  <c r="W2138" i="64"/>
  <c r="CR190" i="64"/>
  <c r="CR193" i="64" s="1"/>
  <c r="V2041" i="64"/>
  <c r="V2063" i="64"/>
  <c r="W2042" i="64" a="1"/>
  <c r="W2042" i="64" s="1"/>
  <c r="W2062" i="64" a="1"/>
  <c r="W2062" i="64" s="1"/>
  <c r="BF1757" i="64"/>
  <c r="BG1755" i="64"/>
  <c r="W2396" i="64" a="1"/>
  <c r="W2396" i="64" s="1"/>
  <c r="BG1734" i="64"/>
  <c r="BG1736" i="64" s="1"/>
  <c r="T1658" i="64"/>
  <c r="U1657" i="64"/>
  <c r="U1666" i="64"/>
  <c r="U1656" i="64"/>
  <c r="U1665" i="64"/>
  <c r="W1662" i="64" a="1"/>
  <c r="W1662" i="64" s="1"/>
  <c r="W1661" i="64" a="1"/>
  <c r="W1661" i="64" s="1"/>
  <c r="V1649" i="64"/>
  <c r="W1652" i="64" a="1"/>
  <c r="W1652" i="64" s="1"/>
  <c r="W1653" i="64" a="1"/>
  <c r="W1653" i="64" s="1"/>
  <c r="V1648" i="64"/>
  <c r="W1643" i="64" a="1"/>
  <c r="W1643" i="64" s="1"/>
  <c r="W1644" i="64" a="1"/>
  <c r="W1644" i="64" s="1"/>
  <c r="V2084" i="64"/>
  <c r="W2083" i="64" a="1"/>
  <c r="W2083" i="64" s="1"/>
  <c r="S546" i="64" a="1"/>
  <c r="S546" i="64" s="1"/>
  <c r="X1853" i="64"/>
  <c r="X1854" i="64" s="1"/>
  <c r="AK1690" i="64"/>
  <c r="DA2319" i="64" a="1"/>
  <c r="DA2319" i="64" s="1"/>
  <c r="BL921" i="64" a="1"/>
  <c r="W624" i="64" a="1"/>
  <c r="W1649" i="64" a="1"/>
  <c r="W2063" i="64" a="1"/>
  <c r="W2041" i="64" a="1"/>
  <c r="BK922" i="64" a="1"/>
  <c r="BM698" i="64" a="1"/>
  <c r="BM919" i="64" a="1"/>
  <c r="BM1034" i="64" a="1"/>
  <c r="W437" i="64" a="1"/>
  <c r="BM658" i="64" a="1"/>
  <c r="W1648" i="64" a="1"/>
  <c r="W2084" i="64" a="1"/>
  <c r="X2138" i="64" a="1"/>
  <c r="X2104" i="64" a="1"/>
  <c r="BM944" i="64"/>
  <c r="S547" i="64" a="1"/>
  <c r="BM126" i="64" l="1"/>
  <c r="BM1034" i="64"/>
  <c r="BM1036" i="64" s="1"/>
  <c r="BN111" i="64" a="1"/>
  <c r="BN111" i="64" s="1"/>
  <c r="BN1019" i="64" a="1"/>
  <c r="BN1019" i="64" s="1"/>
  <c r="BO54" i="1169"/>
  <c r="BR33" i="1169"/>
  <c r="BR48" i="1169"/>
  <c r="BP53" i="1169"/>
  <c r="BR32" i="1169"/>
  <c r="BR47" i="1169"/>
  <c r="BR35" i="1169"/>
  <c r="BR50" i="1169"/>
  <c r="BS17" i="1169"/>
  <c r="BS19" i="1169"/>
  <c r="BS25" i="1169"/>
  <c r="BS27" i="1169"/>
  <c r="BS41" i="1169"/>
  <c r="BS40" i="1169"/>
  <c r="BS42" i="1169"/>
  <c r="BS26" i="1169"/>
  <c r="BS43" i="1169"/>
  <c r="BS28" i="1169"/>
  <c r="BS39" i="1169"/>
  <c r="BS4" i="1169"/>
  <c r="BS16" i="1169"/>
  <c r="BS18" i="1169"/>
  <c r="BS20" i="1169"/>
  <c r="BS24" i="1169"/>
  <c r="BR31" i="1169"/>
  <c r="BR21" i="1169"/>
  <c r="BR46" i="1169"/>
  <c r="BT1" i="1169"/>
  <c r="BT3" i="1169"/>
  <c r="BU2" i="1169"/>
  <c r="BT7" i="1169"/>
  <c r="BS8" i="1169" s="1"/>
  <c r="BQ51" i="1169"/>
  <c r="BQ22" i="861" s="1"/>
  <c r="BR49" i="1169"/>
  <c r="BR34" i="1169"/>
  <c r="BQ36" i="1169"/>
  <c r="BQ17" i="861"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712" i="64"/>
  <c r="BH1714" i="64" s="1"/>
  <c r="BM112" i="64"/>
  <c r="BN346" i="64" a="1"/>
  <c r="BN346" i="64" s="1"/>
  <c r="BP347" i="64" s="1"/>
  <c r="BN110" i="64" a="1"/>
  <c r="BN110" i="64" s="1"/>
  <c r="BN109" i="64" a="1"/>
  <c r="BN109" i="64" s="1"/>
  <c r="BN108" i="64" a="1"/>
  <c r="BN108" i="64" s="1"/>
  <c r="BN107" i="64" a="1"/>
  <c r="BN107" i="64" s="1"/>
  <c r="BN943" i="64" a="1"/>
  <c r="BN943" i="64" s="1"/>
  <c r="V1967" i="64"/>
  <c r="V1855" i="64"/>
  <c r="W1852" i="64" s="1"/>
  <c r="W1855" i="64" s="1"/>
  <c r="X1852" i="64" s="1"/>
  <c r="BK768" i="64"/>
  <c r="BL766" i="64"/>
  <c r="BM764" i="64"/>
  <c r="BM763" i="64"/>
  <c r="BM761" i="64"/>
  <c r="BM765" i="64"/>
  <c r="BM762" i="64"/>
  <c r="BN756" i="64" a="1"/>
  <c r="BN756" i="64" s="1"/>
  <c r="BN757" i="64" a="1"/>
  <c r="BN757" i="64" s="1"/>
  <c r="BN758" i="64" a="1"/>
  <c r="BN758" i="64" s="1"/>
  <c r="BN754" i="64" a="1"/>
  <c r="BN754" i="64" s="1"/>
  <c r="BN755" i="64" a="1"/>
  <c r="BN755" i="64" s="1"/>
  <c r="BL751" i="64"/>
  <c r="BM750" i="64"/>
  <c r="BN723" i="64" a="1"/>
  <c r="BN723" i="64" s="1"/>
  <c r="BN731" i="64" s="1"/>
  <c r="BN724" i="64" a="1"/>
  <c r="BN724" i="64" s="1"/>
  <c r="BN732" i="64" s="1"/>
  <c r="BN740" i="64" a="1"/>
  <c r="BN740" i="64" s="1"/>
  <c r="BN739" i="64" a="1"/>
  <c r="BN739" i="64" s="1"/>
  <c r="BN725" i="64" a="1"/>
  <c r="BN725" i="64" s="1"/>
  <c r="BN733" i="64" s="1"/>
  <c r="BN726" i="64" a="1"/>
  <c r="BN726" i="64" s="1"/>
  <c r="BN734" i="64" s="1"/>
  <c r="BN727" i="64" a="1"/>
  <c r="BN727" i="64" s="1"/>
  <c r="BN735" i="64" s="1"/>
  <c r="BN741" i="64" a="1"/>
  <c r="BN741" i="64" s="1"/>
  <c r="BN742" i="64" a="1"/>
  <c r="BN742" i="64" s="1"/>
  <c r="BN743" i="64" a="1"/>
  <c r="BN743" i="64" s="1"/>
  <c r="BM749" i="64"/>
  <c r="BM748" i="64"/>
  <c r="BM747" i="64"/>
  <c r="BM746" i="64"/>
  <c r="BN208" i="64" a="1"/>
  <c r="BN208" i="64" s="1"/>
  <c r="BN207" i="64" s="1"/>
  <c r="BN209" i="64" a="1"/>
  <c r="BN209" i="64" s="1"/>
  <c r="BM210" i="64"/>
  <c r="BM212" i="64" s="1"/>
  <c r="BM919" i="64"/>
  <c r="BM698" i="64"/>
  <c r="BM700" i="64" s="1"/>
  <c r="BK922" i="64"/>
  <c r="BL921" i="64"/>
  <c r="BN331" i="64" a="1"/>
  <c r="BN331" i="64" s="1"/>
  <c r="BN918" i="64" a="1"/>
  <c r="BN918" i="64" s="1"/>
  <c r="BN312" i="64" a="1"/>
  <c r="BN312" i="64" s="1"/>
  <c r="BN699" i="64" a="1"/>
  <c r="BN699" i="64" s="1"/>
  <c r="BN665" i="64" a="1"/>
  <c r="BN665" i="64" s="1"/>
  <c r="BN299" i="64" a="1"/>
  <c r="BN299" i="64" s="1"/>
  <c r="BL662" i="64"/>
  <c r="BM658" i="64"/>
  <c r="BM666" i="64" s="1"/>
  <c r="BN661" i="64" a="1"/>
  <c r="BN661" i="64" s="1"/>
  <c r="BN4" i="64"/>
  <c r="BN657" i="64" a="1"/>
  <c r="BN657" i="64" s="1"/>
  <c r="BO259" i="64"/>
  <c r="BO7" i="64"/>
  <c r="BN8" i="64" s="1"/>
  <c r="BH46" i="861"/>
  <c r="BH87" i="861" s="1"/>
  <c r="BO3" i="64"/>
  <c r="BP2" i="64"/>
  <c r="BO1" i="64"/>
  <c r="BN24" i="864"/>
  <c r="BN94" i="861" s="1"/>
  <c r="BN57" i="863"/>
  <c r="BN68" i="863" a="1"/>
  <c r="BN68" i="863" s="1"/>
  <c r="BN66" i="863" a="1"/>
  <c r="BN66" i="863" s="1"/>
  <c r="BN70" i="863" a="1"/>
  <c r="BN70" i="863" s="1"/>
  <c r="BN4" i="863"/>
  <c r="BM32"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23" i="64" a="1"/>
  <c r="X623" i="64" s="1"/>
  <c r="W624" i="64"/>
  <c r="W634" i="64" s="1"/>
  <c r="X628" i="64" a="1"/>
  <c r="X628" i="64" s="1"/>
  <c r="W437" i="64"/>
  <c r="X1956" i="64" a="1"/>
  <c r="X1956" i="64" s="1"/>
  <c r="X1950" i="64" a="1"/>
  <c r="X1950" i="64" s="1"/>
  <c r="X1951" i="64" a="1"/>
  <c r="X1951" i="64" s="1"/>
  <c r="X1954" i="64" a="1"/>
  <c r="X1954" i="64" s="1"/>
  <c r="X1952" i="64" a="1"/>
  <c r="X1952" i="64" s="1"/>
  <c r="X1957" i="64" a="1"/>
  <c r="X1957" i="64" s="1"/>
  <c r="X1958" i="64" a="1"/>
  <c r="X1958" i="64" s="1"/>
  <c r="X1953" i="64" a="1"/>
  <c r="X1953" i="64" s="1"/>
  <c r="X1955" i="64" a="1"/>
  <c r="X1955" i="64" s="1"/>
  <c r="W1959" i="64"/>
  <c r="DC1969" i="64"/>
  <c r="DD1967" i="64"/>
  <c r="X413" i="64" a="1"/>
  <c r="X413" i="64" s="1"/>
  <c r="X436" i="64" a="1"/>
  <c r="X436" i="64" s="1"/>
  <c r="X435" i="64" a="1"/>
  <c r="X435" i="64" s="1"/>
  <c r="X2138" i="64"/>
  <c r="X2104" i="64"/>
  <c r="CS190" i="64"/>
  <c r="CS193" i="64" s="1"/>
  <c r="W2063" i="64"/>
  <c r="W2041" i="64"/>
  <c r="X2042" i="64" a="1"/>
  <c r="X2042" i="64" s="1"/>
  <c r="X2062" i="64" a="1"/>
  <c r="X2062" i="64" s="1"/>
  <c r="BG1757" i="64"/>
  <c r="BH1755" i="64"/>
  <c r="BH1734" i="64"/>
  <c r="BH1736" i="64" s="1"/>
  <c r="X2396" i="64" a="1"/>
  <c r="X2396" i="64" s="1"/>
  <c r="U1658" i="64"/>
  <c r="T1667" i="64"/>
  <c r="U1667" i="64"/>
  <c r="V1656" i="64"/>
  <c r="V1665" i="64"/>
  <c r="V1657" i="64"/>
  <c r="V1666" i="64"/>
  <c r="X1661" i="64" a="1"/>
  <c r="X1661" i="64" s="1"/>
  <c r="X1662" i="64" a="1"/>
  <c r="X1662" i="64" s="1"/>
  <c r="X1653" i="64" a="1"/>
  <c r="X1653" i="64" s="1"/>
  <c r="X1652" i="64" a="1"/>
  <c r="X1652" i="64" s="1"/>
  <c r="W1649" i="64"/>
  <c r="W1648" i="64"/>
  <c r="X1643" i="64" a="1"/>
  <c r="X1643" i="64" s="1"/>
  <c r="X1644" i="64" a="1"/>
  <c r="X1644" i="64" s="1"/>
  <c r="W2084" i="64"/>
  <c r="X2083" i="64" a="1"/>
  <c r="X2083" i="64" s="1"/>
  <c r="S53" i="64" a="1"/>
  <c r="S53" i="64" s="1"/>
  <c r="CR1114" i="64" a="1"/>
  <c r="CR1114" i="64" s="1"/>
  <c r="DF60" i="64" a="1"/>
  <c r="DF60" i="64" s="1"/>
  <c r="DE60" i="64" a="1"/>
  <c r="DE60" i="64" s="1"/>
  <c r="CY1293" i="64" a="1"/>
  <c r="CY1293" i="64" s="1"/>
  <c r="CU984" i="64" a="1"/>
  <c r="CU984" i="64" s="1"/>
  <c r="CU2351" i="64" s="1"/>
  <c r="DE1258" i="64" a="1"/>
  <c r="DE1258" i="64" s="1"/>
  <c r="CZ1565" i="64" a="1"/>
  <c r="CZ1565" i="64" s="1"/>
  <c r="DH1517" i="64" a="1"/>
  <c r="DH1517" i="64" s="1"/>
  <c r="DG1405" i="64" a="1"/>
  <c r="DG1405" i="64" s="1"/>
  <c r="DG871" i="64" a="1"/>
  <c r="DG871" i="64" s="1"/>
  <c r="DG2302" i="64" s="1"/>
  <c r="DF1593" i="64" a="1"/>
  <c r="DF1593" i="64" s="1"/>
  <c r="DG2420" i="64" a="1"/>
  <c r="DG2420" i="64" s="1"/>
  <c r="DE2319" i="64" a="1"/>
  <c r="DE2319" i="64" s="1"/>
  <c r="CO53" i="64" a="1"/>
  <c r="CO53" i="64" s="1"/>
  <c r="CS1565" i="64" a="1"/>
  <c r="CS1565" i="64" s="1"/>
  <c r="CP2319" i="64" a="1"/>
  <c r="CP2319" i="64" s="1"/>
  <c r="CO524" i="64" a="1"/>
  <c r="CO524" i="64" s="1"/>
  <c r="DB1328" i="64" a="1"/>
  <c r="DB1328" i="64" s="1"/>
  <c r="DF2370" i="64" a="1"/>
  <c r="DF2370" i="64" s="1"/>
  <c r="DE1540" i="64" a="1"/>
  <c r="DE1540" i="64" s="1"/>
  <c r="DG466" i="64" a="1"/>
  <c r="DG466" i="64" s="1"/>
  <c r="DG467" i="64" s="1"/>
  <c r="DH389" i="64" a="1"/>
  <c r="DH389" i="64" s="1"/>
  <c r="DH2293" i="64" a="1"/>
  <c r="DH2293" i="64" s="1"/>
  <c r="DG1593" i="64" a="1"/>
  <c r="DG1593" i="64" s="1"/>
  <c r="DH573" i="64" a="1"/>
  <c r="DH573" i="64" s="1"/>
  <c r="CV524" i="64" a="1"/>
  <c r="CV524" i="64" s="1"/>
  <c r="CV60" i="64" a="1"/>
  <c r="CV60" i="64" s="1"/>
  <c r="DC1506" i="64" a="1"/>
  <c r="DC1506" i="64" s="1"/>
  <c r="DE412" i="64" a="1"/>
  <c r="DE412" i="64" s="1"/>
  <c r="DF895" i="64" a="1"/>
  <c r="DF895" i="64" s="1"/>
  <c r="DH1230" i="64" a="1"/>
  <c r="DH1230" i="64" s="1"/>
  <c r="DF1232" i="64" a="1"/>
  <c r="DF1232" i="64" s="1"/>
  <c r="DH595" i="64" a="1"/>
  <c r="DH595" i="64" s="1"/>
  <c r="CR524" i="64" a="1"/>
  <c r="CR524" i="64" s="1"/>
  <c r="CP1506" i="64" a="1"/>
  <c r="CP1506" i="64" s="1"/>
  <c r="CR2319" i="64" a="1"/>
  <c r="CR2319" i="64" s="1"/>
  <c r="DF1517" i="64" a="1"/>
  <c r="DF1517" i="64" s="1"/>
  <c r="DE2344" i="64" a="1"/>
  <c r="DE2344" i="64" s="1"/>
  <c r="DF499" i="64" a="1"/>
  <c r="DF499" i="64" s="1"/>
  <c r="DG2370" i="64" a="1"/>
  <c r="DG2370" i="64" s="1"/>
  <c r="DF176" i="64" a="1"/>
  <c r="DF176" i="64" s="1"/>
  <c r="DF177" i="64" s="1"/>
  <c r="DF1602" i="64" s="1"/>
  <c r="CT466" i="64" a="1"/>
  <c r="CT466" i="64" s="1"/>
  <c r="CT467" i="64" s="1"/>
  <c r="CX2293" i="64" a="1"/>
  <c r="CX2293" i="64" s="1"/>
  <c r="CW1563" i="64" a="1"/>
  <c r="CW1563" i="64" s="1"/>
  <c r="DC472" i="64" a="1"/>
  <c r="DC472" i="64" s="1"/>
  <c r="DE573" i="64" a="1"/>
  <c r="DE573" i="64" s="1"/>
  <c r="DG524" i="64" a="1"/>
  <c r="DG524" i="64" s="1"/>
  <c r="CS1364" i="64" a="1"/>
  <c r="CS1364" i="64" s="1"/>
  <c r="CQ984" i="64" a="1"/>
  <c r="CQ984" i="64" s="1"/>
  <c r="CQ2351" i="64" s="1"/>
  <c r="CR1506" i="64" a="1"/>
  <c r="CR1506" i="64" s="1"/>
  <c r="CX1230" i="64" a="1"/>
  <c r="CX1230" i="64" s="1"/>
  <c r="DH2420" i="64" a="1"/>
  <c r="DH2420" i="64" s="1"/>
  <c r="DG1328" i="64" a="1"/>
  <c r="DG1328" i="64" s="1"/>
  <c r="DH1571" i="64" a="1"/>
  <c r="DH1571" i="64" s="1"/>
  <c r="DH1511" i="64" a="1"/>
  <c r="DH1511" i="64" s="1"/>
  <c r="DH984" i="64" a="1"/>
  <c r="DH984" i="64" s="1"/>
  <c r="DH2351" i="64" s="1"/>
  <c r="DE1571" i="64" a="1"/>
  <c r="DE1571" i="64" s="1"/>
  <c r="DA1258" i="64" a="1"/>
  <c r="DA1258" i="64" s="1"/>
  <c r="CT1258" i="64" a="1"/>
  <c r="CT1258" i="64" s="1"/>
  <c r="CU176" i="64" a="1"/>
  <c r="CU176" i="64" s="1"/>
  <c r="CU177" i="64" s="1"/>
  <c r="CU1602" i="64" s="1"/>
  <c r="DG53" i="64" a="1"/>
  <c r="DG53" i="64" s="1"/>
  <c r="DE1485" i="64" a="1"/>
  <c r="DE1485" i="64" s="1"/>
  <c r="DE1486" i="64" s="1"/>
  <c r="DG1517" i="64" a="1"/>
  <c r="DG1517" i="64" s="1"/>
  <c r="DH524" i="64" a="1"/>
  <c r="DH524" i="64" s="1"/>
  <c r="DG595" i="64" a="1"/>
  <c r="DG595" i="64" s="1"/>
  <c r="DE1506" i="64" a="1"/>
  <c r="DE1506" i="64" s="1"/>
  <c r="CP1563" i="64" a="1"/>
  <c r="CP1563" i="64" s="1"/>
  <c r="CY55" i="64" a="1"/>
  <c r="CY55" i="64" s="1"/>
  <c r="CY60" i="64" a="1"/>
  <c r="CY60" i="64" s="1"/>
  <c r="CX55" i="64" a="1"/>
  <c r="CX55" i="64" s="1"/>
  <c r="CY1511" i="64" a="1"/>
  <c r="CY1511" i="64" s="1"/>
  <c r="DE1114" i="64" a="1"/>
  <c r="DE1114" i="64" s="1"/>
  <c r="DH2344" i="64" a="1"/>
  <c r="DH2344" i="64" s="1"/>
  <c r="DH2370" i="64" a="1"/>
  <c r="DH2370" i="64" s="1"/>
  <c r="DE1511" i="64" a="1"/>
  <c r="DE1511" i="64" s="1"/>
  <c r="DH1485" i="64" a="1"/>
  <c r="DH1485" i="64" s="1"/>
  <c r="DH1486" i="64" s="1"/>
  <c r="DF1160" i="64" a="1"/>
  <c r="DF1160" i="64" s="1"/>
  <c r="DE389" i="64" a="1"/>
  <c r="DE389" i="64" s="1"/>
  <c r="DH499" i="64" a="1"/>
  <c r="DH499" i="64" s="1"/>
  <c r="DG1230" i="64" a="1"/>
  <c r="DG1230" i="64" s="1"/>
  <c r="DH871" i="64" a="1"/>
  <c r="DH871" i="64" s="1"/>
  <c r="DH2302" i="64" s="1"/>
  <c r="DG499" i="64" a="1"/>
  <c r="DG499" i="64" s="1"/>
  <c r="DF55" i="64" a="1"/>
  <c r="DF55" i="64" s="1"/>
  <c r="DE984" i="64" a="1"/>
  <c r="DE984" i="64" s="1"/>
  <c r="DE2351" i="64" s="1"/>
  <c r="DF595" i="64" a="1"/>
  <c r="DF595" i="64" s="1"/>
  <c r="DG494" i="64" a="1"/>
  <c r="DG494" i="64" s="1"/>
  <c r="DH1160" i="64" a="1"/>
  <c r="DH1160" i="64" s="1"/>
  <c r="DF2420" i="64" a="1"/>
  <c r="DF2420" i="64" s="1"/>
  <c r="DG412" i="64" a="1"/>
  <c r="DG412" i="64" s="1"/>
  <c r="DH2319" i="64" a="1"/>
  <c r="DH2319" i="64" s="1"/>
  <c r="DF1230" i="64" a="1"/>
  <c r="DF1230" i="64" s="1"/>
  <c r="CS524" i="64" a="1"/>
  <c r="CS524" i="64" s="1"/>
  <c r="DA1506" i="64" a="1"/>
  <c r="DA1506" i="64" s="1"/>
  <c r="DD1232" i="64" a="1"/>
  <c r="DD1232" i="64" s="1"/>
  <c r="DD1485" i="64" a="1"/>
  <c r="DD1485" i="64" s="1"/>
  <c r="DD1486" i="64" s="1"/>
  <c r="DB1517" i="64" a="1"/>
  <c r="DB1517" i="64" s="1"/>
  <c r="CT1540" i="64" a="1"/>
  <c r="CT1540" i="64" s="1"/>
  <c r="CS871" i="64" a="1"/>
  <c r="CS871" i="64" s="1"/>
  <c r="CS2302" i="64" s="1"/>
  <c r="CR1511" i="64" a="1"/>
  <c r="CR1511" i="64" s="1"/>
  <c r="CV1593" i="64" a="1"/>
  <c r="CV1593" i="64" s="1"/>
  <c r="CT60" i="64" a="1"/>
  <c r="CT60" i="64" s="1"/>
  <c r="CU1232" i="64" a="1"/>
  <c r="CU1232" i="64" s="1"/>
  <c r="CU1540" i="64" a="1"/>
  <c r="CU1540" i="64" s="1"/>
  <c r="CZ871" i="64" a="1"/>
  <c r="CZ871" i="64" s="1"/>
  <c r="CZ2302" i="64" s="1"/>
  <c r="CZ1328" i="64" a="1"/>
  <c r="CZ1328" i="64" s="1"/>
  <c r="CS1258" i="64" a="1"/>
  <c r="CS1258" i="64" s="1"/>
  <c r="CO55" i="64" a="1"/>
  <c r="CO55" i="64" s="1"/>
  <c r="CV1540" i="64" a="1"/>
  <c r="CV1540" i="64" s="1"/>
  <c r="CP571" i="64" a="1"/>
  <c r="CP571" i="64" s="1"/>
  <c r="CW1114" i="64" a="1"/>
  <c r="CW1114" i="64" s="1"/>
  <c r="CZ1258" i="64" a="1"/>
  <c r="CZ1258" i="64" s="1"/>
  <c r="CP984" i="64" a="1"/>
  <c r="CP984" i="64" s="1"/>
  <c r="CP2351" i="64" s="1"/>
  <c r="CQ499" i="64" a="1"/>
  <c r="CQ499" i="64" s="1"/>
  <c r="CT1565" i="64" a="1"/>
  <c r="CT1565" i="64" s="1"/>
  <c r="CP2344" i="64" a="1"/>
  <c r="CP2344" i="64" s="1"/>
  <c r="CR2370" i="64" a="1"/>
  <c r="CR2370" i="64" s="1"/>
  <c r="CV1230" i="64" a="1"/>
  <c r="CV1230" i="64" s="1"/>
  <c r="DA1540" i="64" a="1"/>
  <c r="DA1540" i="64" s="1"/>
  <c r="CU2319" i="64" a="1"/>
  <c r="CU2319" i="64" s="1"/>
  <c r="CT1328" i="64" a="1"/>
  <c r="CT1328" i="64" s="1"/>
  <c r="DF1540" i="64" a="1"/>
  <c r="DF1540" i="64" s="1"/>
  <c r="DE1230" i="64" a="1"/>
  <c r="DE1230" i="64" s="1"/>
  <c r="DE2370" i="64" a="1"/>
  <c r="DE2370" i="64" s="1"/>
  <c r="DF494" i="64" a="1"/>
  <c r="DF494" i="64" s="1"/>
  <c r="DG1293" i="64" a="1"/>
  <c r="DG1293" i="64" s="1"/>
  <c r="DG1571" i="64" a="1"/>
  <c r="DG1571" i="64" s="1"/>
  <c r="DF2293" i="64" a="1"/>
  <c r="DF2293" i="64" s="1"/>
  <c r="DH1565" i="64" a="1"/>
  <c r="DH1565" i="64" s="1"/>
  <c r="CP1517" i="64" a="1"/>
  <c r="CP1517" i="64" s="1"/>
  <c r="CV1405" i="64" a="1"/>
  <c r="CV1405" i="64" s="1"/>
  <c r="CZ2319" i="64" a="1"/>
  <c r="CZ2319" i="64" s="1"/>
  <c r="DB1232" i="64" a="1"/>
  <c r="DB1232" i="64" s="1"/>
  <c r="DC1328" i="64" a="1"/>
  <c r="DC1328" i="64" s="1"/>
  <c r="DB1405" i="64" a="1"/>
  <c r="DB1405" i="64" s="1"/>
  <c r="DD1571" i="64" a="1"/>
  <c r="DD1571" i="64" s="1"/>
  <c r="CQ1328" i="64" a="1"/>
  <c r="CQ1328" i="64" s="1"/>
  <c r="CV1364" i="64" a="1"/>
  <c r="CV1364" i="64" s="1"/>
  <c r="CP1258" i="64" a="1"/>
  <c r="CP1258" i="64" s="1"/>
  <c r="CR871" i="64" a="1"/>
  <c r="CR871" i="64" s="1"/>
  <c r="CR2302" i="64" s="1"/>
  <c r="CP871" i="64" a="1"/>
  <c r="CP871" i="64" s="1"/>
  <c r="CP2302" i="64" s="1"/>
  <c r="CT412" i="64" a="1"/>
  <c r="CT412" i="64" s="1"/>
  <c r="CP1565" i="64" a="1"/>
  <c r="CP1565" i="64" s="1"/>
  <c r="CZ1364" i="64" a="1"/>
  <c r="CZ1364" i="64" s="1"/>
  <c r="CU1328" i="64" a="1"/>
  <c r="CU1328" i="64" s="1"/>
  <c r="CQ2293" i="64" a="1"/>
  <c r="CQ2293" i="64" s="1"/>
  <c r="CY984" i="64" a="1"/>
  <c r="CY984" i="64" s="1"/>
  <c r="CY2351" i="64" s="1"/>
  <c r="CW472" i="64" a="1"/>
  <c r="CW472" i="64" s="1"/>
  <c r="CQ1540" i="64" a="1"/>
  <c r="CQ1540" i="64" s="1"/>
  <c r="CV1563" i="64" a="1"/>
  <c r="CV1563" i="64" s="1"/>
  <c r="CP1230" i="64" a="1"/>
  <c r="CP1230" i="64" s="1"/>
  <c r="CP176" i="64" a="1"/>
  <c r="CP176" i="64" s="1"/>
  <c r="CP177" i="64" s="1"/>
  <c r="CP1602" i="64" s="1"/>
  <c r="CU1563" i="64" a="1"/>
  <c r="CU1563" i="64" s="1"/>
  <c r="CP1328" i="64" a="1"/>
  <c r="CP1328" i="64" s="1"/>
  <c r="CS466" i="64" a="1"/>
  <c r="CS466" i="64" s="1"/>
  <c r="CS467" i="64" s="1"/>
  <c r="CW1405" i="64" a="1"/>
  <c r="CW1405" i="64" s="1"/>
  <c r="CY1114" i="64" a="1"/>
  <c r="CY1114" i="64" s="1"/>
  <c r="CS2344" i="64" a="1"/>
  <c r="CS2344" i="64" s="1"/>
  <c r="CP573" i="64" a="1"/>
  <c r="CP573" i="64" s="1"/>
  <c r="CQ55" i="64" a="1"/>
  <c r="CQ55" i="64" s="1"/>
  <c r="CT1485" i="64" a="1"/>
  <c r="CT1485" i="64" s="1"/>
  <c r="CT1486" i="64" s="1"/>
  <c r="CR472" i="64" a="1"/>
  <c r="CR472" i="64" s="1"/>
  <c r="DE499" i="64" a="1"/>
  <c r="DE499" i="64" s="1"/>
  <c r="DG389" i="64" a="1"/>
  <c r="DG389" i="64" s="1"/>
  <c r="DH1364" i="64" a="1"/>
  <c r="DH1364" i="64" s="1"/>
  <c r="DE472" i="64" a="1"/>
  <c r="DE472" i="64" s="1"/>
  <c r="DG2293" i="64" a="1"/>
  <c r="DG2293" i="64" s="1"/>
  <c r="DE1405" i="64" a="1"/>
  <c r="DE1405" i="64" s="1"/>
  <c r="DF1565" i="64" a="1"/>
  <c r="DF1565" i="64" s="1"/>
  <c r="DG1511" i="64" a="1"/>
  <c r="DG1511" i="64" s="1"/>
  <c r="DE176" i="64" a="1"/>
  <c r="DE176" i="64" s="1"/>
  <c r="DE177" i="64" s="1"/>
  <c r="DE1602" i="64" s="1"/>
  <c r="DE55" i="64" a="1"/>
  <c r="DE55" i="64" s="1"/>
  <c r="DE1232" i="64" a="1"/>
  <c r="DE1232" i="64" s="1"/>
  <c r="DF871" i="64" a="1"/>
  <c r="DF871" i="64" s="1"/>
  <c r="DF2302" i="64" s="1"/>
  <c r="DG2319" i="64" a="1"/>
  <c r="DG2319" i="64" s="1"/>
  <c r="DH1114" i="64" a="1"/>
  <c r="DH1114" i="64" s="1"/>
  <c r="DF571" i="64" a="1"/>
  <c r="DF571" i="64" s="1"/>
  <c r="CS2370" i="64" a="1"/>
  <c r="CS2370" i="64" s="1"/>
  <c r="CU389" i="64" a="1"/>
  <c r="CU389" i="64" s="1"/>
  <c r="CO1405" i="64" a="1"/>
  <c r="CO1405" i="64" s="1"/>
  <c r="CY595" i="64" a="1"/>
  <c r="CY595" i="64" s="1"/>
  <c r="DC1364" i="64" a="1"/>
  <c r="DC1364" i="64" s="1"/>
  <c r="DC60" i="64" a="1"/>
  <c r="DC60" i="64" s="1"/>
  <c r="DA1517" i="64" a="1"/>
  <c r="DA1517" i="64" s="1"/>
  <c r="CT2370" i="64" a="1"/>
  <c r="CT2370" i="64" s="1"/>
  <c r="CR1540" i="64" a="1"/>
  <c r="CR1540" i="64" s="1"/>
  <c r="CR60" i="64" a="1"/>
  <c r="CR60" i="64" s="1"/>
  <c r="CQ1293" i="64" a="1"/>
  <c r="CQ1293" i="64" s="1"/>
  <c r="CP1571" i="64" a="1"/>
  <c r="CP1571" i="64" s="1"/>
  <c r="CZ55" i="64" a="1"/>
  <c r="CZ55" i="64" s="1"/>
  <c r="CY1506" i="64" a="1"/>
  <c r="CY1506" i="64" s="1"/>
  <c r="CQ1571" i="64" a="1"/>
  <c r="CQ1571" i="64" s="1"/>
  <c r="CR1405" i="64" a="1"/>
  <c r="CR1405" i="64" s="1"/>
  <c r="CS1485" i="64" a="1"/>
  <c r="CS1485" i="64" s="1"/>
  <c r="CS1486" i="64" s="1"/>
  <c r="CQ1563" i="64" a="1"/>
  <c r="CQ1563" i="64" s="1"/>
  <c r="CQ472" i="64" a="1"/>
  <c r="CQ472" i="64" s="1"/>
  <c r="CT1364" i="64" a="1"/>
  <c r="CT1364" i="64" s="1"/>
  <c r="CY2319" i="64" a="1"/>
  <c r="CY2319" i="64" s="1"/>
  <c r="CS1593" i="64" a="1"/>
  <c r="CS1593" i="64" s="1"/>
  <c r="CS499" i="64" a="1"/>
  <c r="CS499" i="64" s="1"/>
  <c r="CW1593" i="64" a="1"/>
  <c r="CW1593" i="64" s="1"/>
  <c r="CY1565" i="64" a="1"/>
  <c r="CY1565" i="64" s="1"/>
  <c r="CU595" i="64" a="1"/>
  <c r="CU595" i="64" s="1"/>
  <c r="CR1364" i="64" a="1"/>
  <c r="CR1364" i="64" s="1"/>
  <c r="CU1485" i="64" a="1"/>
  <c r="CU1485" i="64" s="1"/>
  <c r="CU1486" i="64" s="1"/>
  <c r="CP499" i="64" a="1"/>
  <c r="CP499" i="64" s="1"/>
  <c r="CU1112" i="64" a="1"/>
  <c r="CU1112" i="64" s="1"/>
  <c r="CQ389" i="64" a="1"/>
  <c r="CQ389" i="64" s="1"/>
  <c r="CO1160" i="64" a="1"/>
  <c r="CO1160" i="64" s="1"/>
  <c r="DE2420" i="64" a="1"/>
  <c r="DE2420" i="64" s="1"/>
  <c r="DF1506" i="64" a="1"/>
  <c r="DF1506" i="64" s="1"/>
  <c r="DG1114" i="64" a="1"/>
  <c r="DG1114" i="64" s="1"/>
  <c r="DH1563" i="64" a="1"/>
  <c r="DH1563" i="64" s="1"/>
  <c r="DF2344" i="64" a="1"/>
  <c r="DF2344" i="64" s="1"/>
  <c r="DF53" i="64" a="1"/>
  <c r="DF53" i="64" s="1"/>
  <c r="DF984" i="64" a="1"/>
  <c r="DF984" i="64" s="1"/>
  <c r="DF2351" i="64" s="1"/>
  <c r="DH1112" i="64" a="1"/>
  <c r="DH1112" i="64" s="1"/>
  <c r="DG1232" i="64" a="1"/>
  <c r="DG1232" i="64" s="1"/>
  <c r="DH1328" i="64" a="1"/>
  <c r="DH1328" i="64" s="1"/>
  <c r="DH1232" i="64" a="1"/>
  <c r="DH1232" i="64" s="1"/>
  <c r="DH1540" i="64" a="1"/>
  <c r="DH1540" i="64" s="1"/>
  <c r="DH55" i="64" a="1"/>
  <c r="DH55" i="64" s="1"/>
  <c r="DF466" i="64" a="1"/>
  <c r="DF466" i="64" s="1"/>
  <c r="DF467" i="64" s="1"/>
  <c r="DE1364" i="64" a="1"/>
  <c r="DE1364" i="64" s="1"/>
  <c r="DG60" i="64" a="1"/>
  <c r="DG60" i="64" s="1"/>
  <c r="DG2344" i="64" a="1"/>
  <c r="DG2344" i="64" s="1"/>
  <c r="DF1364" i="64" a="1"/>
  <c r="DF1364" i="64" s="1"/>
  <c r="DE895" i="64" a="1"/>
  <c r="DE895" i="64" s="1"/>
  <c r="DF412" i="64" a="1"/>
  <c r="DF412" i="64" s="1"/>
  <c r="DF1405" i="64" a="1"/>
  <c r="DF1405" i="64" s="1"/>
  <c r="DF1258" i="64" a="1"/>
  <c r="DF1258" i="64" s="1"/>
  <c r="DF389" i="64" a="1"/>
  <c r="DF389" i="64" s="1"/>
  <c r="DH472" i="64" a="1"/>
  <c r="DH472" i="64" s="1"/>
  <c r="CZ1112" i="64" a="1"/>
  <c r="CZ1112" i="64" s="1"/>
  <c r="CY571" i="64" a="1"/>
  <c r="CY571" i="64" s="1"/>
  <c r="CX1112" i="64" a="1"/>
  <c r="CX1112" i="64" s="1"/>
  <c r="DB1160" i="64" a="1"/>
  <c r="DB1160" i="64" s="1"/>
  <c r="DD571" i="64" a="1"/>
  <c r="DD571" i="64" s="1"/>
  <c r="DA895" i="64" a="1"/>
  <c r="DA895" i="64" s="1"/>
  <c r="CQ494" i="64" a="1"/>
  <c r="CQ494" i="64" s="1"/>
  <c r="CQ1506" i="64" a="1"/>
  <c r="CQ1506" i="64" s="1"/>
  <c r="CP1232" i="64" a="1"/>
  <c r="CP1232" i="64" s="1"/>
  <c r="CO60" i="64" a="1"/>
  <c r="CO60" i="64" s="1"/>
  <c r="CO412" i="64" a="1"/>
  <c r="CO412" i="64" s="1"/>
  <c r="CY524" i="64" a="1"/>
  <c r="CY524" i="64" s="1"/>
  <c r="CS573" i="64" a="1"/>
  <c r="CS573" i="64" s="1"/>
  <c r="CU871" i="64" a="1"/>
  <c r="CU871" i="64" s="1"/>
  <c r="CU2302" i="64" s="1"/>
  <c r="CR1160" i="64" a="1"/>
  <c r="CR1160" i="64" s="1"/>
  <c r="CW1485" i="64" a="1"/>
  <c r="CW1485" i="64" s="1"/>
  <c r="CW1486" i="64" s="1"/>
  <c r="CW176" i="64" a="1"/>
  <c r="CW176" i="64" s="1"/>
  <c r="CW177" i="64" s="1"/>
  <c r="CW1602" i="64" s="1"/>
  <c r="CW1328" i="64" a="1"/>
  <c r="CW1328" i="64" s="1"/>
  <c r="CV55" i="64" a="1"/>
  <c r="CV55" i="64" s="1"/>
  <c r="CU1517" i="64" a="1"/>
  <c r="CU1517" i="64" s="1"/>
  <c r="CZ1506" i="64" a="1"/>
  <c r="CZ1506" i="64" s="1"/>
  <c r="CP389" i="64" a="1"/>
  <c r="CP389" i="64" s="1"/>
  <c r="CT573" i="64" a="1"/>
  <c r="CT573" i="64" s="1"/>
  <c r="CP466" i="64" a="1"/>
  <c r="CP466" i="64" s="1"/>
  <c r="CP467" i="64" s="1"/>
  <c r="CU1405" i="64" a="1"/>
  <c r="CU1405" i="64" s="1"/>
  <c r="CS1160" i="64" a="1"/>
  <c r="CS1160" i="64" s="1"/>
  <c r="CT871" i="64" a="1"/>
  <c r="CT871" i="64" s="1"/>
  <c r="CT2302" i="64" s="1"/>
  <c r="CP595" i="64" a="1"/>
  <c r="CP595" i="64" s="1"/>
  <c r="CZ1160" i="64" a="1"/>
  <c r="CZ1160" i="64" s="1"/>
  <c r="DG984" i="64" a="1"/>
  <c r="DG984" i="64" s="1"/>
  <c r="DG2351" i="64" s="1"/>
  <c r="DF1112" i="64" a="1"/>
  <c r="DF1112" i="64" s="1"/>
  <c r="DE466" i="64" a="1"/>
  <c r="DE466" i="64" s="1"/>
  <c r="DE467" i="64" s="1"/>
  <c r="DF1485" i="64" a="1"/>
  <c r="DF1485" i="64" s="1"/>
  <c r="DF1486" i="64" s="1"/>
  <c r="DE571" i="64" a="1"/>
  <c r="DE571" i="64" s="1"/>
  <c r="DE1112" i="64" a="1"/>
  <c r="DE1112" i="64" s="1"/>
  <c r="DH571" i="64" a="1"/>
  <c r="DH571" i="64" s="1"/>
  <c r="DE1565" i="64" a="1"/>
  <c r="DE1565" i="64" s="1"/>
  <c r="DE1328" i="64" a="1"/>
  <c r="DE1328" i="64" s="1"/>
  <c r="DH1405" i="64" a="1"/>
  <c r="DH1405" i="64" s="1"/>
  <c r="DH53" i="64" a="1"/>
  <c r="DH53" i="64" s="1"/>
  <c r="DF472" i="64" a="1"/>
  <c r="DF472" i="64" s="1"/>
  <c r="DG176" i="64" a="1"/>
  <c r="DG176" i="64" s="1"/>
  <c r="DG177" i="64" s="1"/>
  <c r="DG1602" i="64" s="1"/>
  <c r="DG1112" i="64" a="1"/>
  <c r="DG1112" i="64" s="1"/>
  <c r="DG1540" i="64" a="1"/>
  <c r="DG1540" i="64" s="1"/>
  <c r="DH60" i="64" a="1"/>
  <c r="DH60" i="64" s="1"/>
  <c r="DH466" i="64" a="1"/>
  <c r="DH466" i="64" s="1"/>
  <c r="DH467" i="64" s="1"/>
  <c r="DH1258" i="64" a="1"/>
  <c r="DH1258" i="64" s="1"/>
  <c r="DF1328" i="64" a="1"/>
  <c r="DF1328" i="64" s="1"/>
  <c r="DE1563" i="64" a="1"/>
  <c r="DE1563" i="64" s="1"/>
  <c r="DG1506" i="64" a="1"/>
  <c r="DG1506" i="64" s="1"/>
  <c r="DD1540" i="64" a="1"/>
  <c r="DD1540" i="64" s="1"/>
  <c r="DD984" i="64" a="1"/>
  <c r="DD984" i="64" s="1"/>
  <c r="DD2351" i="64" s="1"/>
  <c r="DB466" i="64" a="1"/>
  <c r="DB466" i="64" s="1"/>
  <c r="DB467" i="64" s="1"/>
  <c r="CR53" i="64" a="1"/>
  <c r="CR53" i="64" s="1"/>
  <c r="CR573" i="64" a="1"/>
  <c r="CR573" i="64" s="1"/>
  <c r="CO1293" i="64" a="1"/>
  <c r="CO1293" i="64" s="1"/>
  <c r="CT1571" i="64" a="1"/>
  <c r="CT1571" i="64" s="1"/>
  <c r="CX1232" i="64" a="1"/>
  <c r="CX1232" i="64" s="1"/>
  <c r="CU2293" i="64" a="1"/>
  <c r="CU2293" i="64" s="1"/>
  <c r="CU1364" i="64" a="1"/>
  <c r="CU1364" i="64" s="1"/>
  <c r="CU466" i="64" a="1"/>
  <c r="CU466" i="64" s="1"/>
  <c r="CU467" i="64" s="1"/>
  <c r="CT2420" i="64" a="1"/>
  <c r="CT2420" i="64" s="1"/>
  <c r="CY2293" i="64" a="1"/>
  <c r="CY2293" i="64" s="1"/>
  <c r="CZ53" i="64" a="1"/>
  <c r="CZ53" i="64" s="1"/>
  <c r="CR1565" i="64" a="1"/>
  <c r="CR1565" i="64" s="1"/>
  <c r="CV176" i="64" a="1"/>
  <c r="CV176" i="64" s="1"/>
  <c r="CV177" i="64" s="1"/>
  <c r="CV1602" i="64" s="1"/>
  <c r="CU571" i="64" a="1"/>
  <c r="CU571" i="64" s="1"/>
  <c r="CT1114" i="64" a="1"/>
  <c r="CT1114" i="64" s="1"/>
  <c r="CO472" i="64" a="1"/>
  <c r="CO472" i="64" s="1"/>
  <c r="CX53" i="64" a="1"/>
  <c r="CX53" i="64" s="1"/>
  <c r="CZ176" i="64" a="1"/>
  <c r="CZ176" i="64" s="1"/>
  <c r="CZ177" i="64" s="1"/>
  <c r="CZ1602" i="64" s="1"/>
  <c r="DA1160" i="64" a="1"/>
  <c r="DA1160" i="64" s="1"/>
  <c r="DC1232" i="64" a="1"/>
  <c r="DC1232" i="64" s="1"/>
  <c r="CQ1593" i="64" a="1"/>
  <c r="CQ1593" i="64" s="1"/>
  <c r="V1571" i="64" a="1"/>
  <c r="V1571" i="64" s="1"/>
  <c r="DB573" i="64" a="1"/>
  <c r="DB573" i="64" s="1"/>
  <c r="DA573" i="64" a="1"/>
  <c r="DA573" i="64" s="1"/>
  <c r="CW1112" i="64" a="1"/>
  <c r="CW1112" i="64" s="1"/>
  <c r="CS1511" i="64" a="1"/>
  <c r="CS1511" i="64" s="1"/>
  <c r="CW1293" i="64" a="1"/>
  <c r="CW1293" i="64" s="1"/>
  <c r="CU2420" i="64" a="1"/>
  <c r="CU2420" i="64" s="1"/>
  <c r="CX1293" i="64" a="1"/>
  <c r="CX1293" i="64" s="1"/>
  <c r="CY1258" i="64" a="1"/>
  <c r="CY1258" i="64" s="1"/>
  <c r="CU524" i="64" a="1"/>
  <c r="CU524" i="64" s="1"/>
  <c r="CQ1258" i="64" a="1"/>
  <c r="CQ1258" i="64" s="1"/>
  <c r="CR1258" i="64" a="1"/>
  <c r="CR1258" i="64" s="1"/>
  <c r="DB1506" i="64" a="1"/>
  <c r="DB1506" i="64" s="1"/>
  <c r="DD2420" i="64" a="1"/>
  <c r="DD2420" i="64" s="1"/>
  <c r="DA60" i="64" a="1"/>
  <c r="DA60" i="64" s="1"/>
  <c r="DD1593" i="64" a="1"/>
  <c r="DD1593" i="64" s="1"/>
  <c r="CW412" i="64" a="1"/>
  <c r="CW412" i="64" s="1"/>
  <c r="DC176" i="64" a="1"/>
  <c r="DC176" i="64" s="1"/>
  <c r="DC177" i="64" s="1"/>
  <c r="DC1602" i="64" s="1"/>
  <c r="DD524" i="64" a="1"/>
  <c r="DD524" i="64" s="1"/>
  <c r="DC524" i="64" a="1"/>
  <c r="DC524" i="64" s="1"/>
  <c r="DC984" i="64" a="1"/>
  <c r="DC984" i="64" s="1"/>
  <c r="DC2351" i="64" s="1"/>
  <c r="DB472" i="64" a="1"/>
  <c r="DB472" i="64" s="1"/>
  <c r="CO1506" i="64" a="1"/>
  <c r="CO1506" i="64" s="1"/>
  <c r="DB55" i="64" a="1"/>
  <c r="DB55" i="64" s="1"/>
  <c r="DC1511" i="64" a="1"/>
  <c r="DC1511" i="64" s="1"/>
  <c r="CQ1232" i="64" a="1"/>
  <c r="CQ1232" i="64" s="1"/>
  <c r="CY1593" i="64" a="1"/>
  <c r="CY1593" i="64" s="1"/>
  <c r="DC2293" i="64" a="1"/>
  <c r="DC2293" i="64" s="1"/>
  <c r="CW55" i="64" a="1"/>
  <c r="CW55" i="64" s="1"/>
  <c r="CT389" i="64" a="1"/>
  <c r="CT389" i="64" s="1"/>
  <c r="CW1506" i="64" a="1"/>
  <c r="CW1506" i="64" s="1"/>
  <c r="DC1571" i="64" a="1"/>
  <c r="DC1571" i="64" s="1"/>
  <c r="DC1160" i="64" a="1"/>
  <c r="DC1160" i="64" s="1"/>
  <c r="DA472" i="64" a="1"/>
  <c r="DA472" i="64" s="1"/>
  <c r="DD60" i="64" a="1"/>
  <c r="DD60" i="64" s="1"/>
  <c r="CQ2420" i="64" a="1"/>
  <c r="CQ2420" i="64" s="1"/>
  <c r="CZ595" i="64" a="1"/>
  <c r="CZ595" i="64" s="1"/>
  <c r="DD1565" i="64" a="1"/>
  <c r="DD1565" i="64" s="1"/>
  <c r="DD499" i="64" a="1"/>
  <c r="DD499" i="64" s="1"/>
  <c r="DC55" i="64" a="1"/>
  <c r="DC55" i="64" s="1"/>
  <c r="DA1565" i="64" a="1"/>
  <c r="DA1565" i="64" s="1"/>
  <c r="DB389" i="64" a="1"/>
  <c r="DB389" i="64" s="1"/>
  <c r="CU1293" i="64" a="1"/>
  <c r="CU1293" i="64" s="1"/>
  <c r="CO2370" i="64" a="1"/>
  <c r="CO2370" i="64" s="1"/>
  <c r="CO494" i="64" a="1"/>
  <c r="CO494" i="64" s="1"/>
  <c r="CV1258" i="64" a="1"/>
  <c r="CV1258" i="64" s="1"/>
  <c r="DD53" i="64" a="1"/>
  <c r="DD53" i="64" s="1"/>
  <c r="DA53" i="64" a="1"/>
  <c r="DA53" i="64" s="1"/>
  <c r="DA1485" i="64" a="1"/>
  <c r="DA1485" i="64" s="1"/>
  <c r="DA1486" i="64" s="1"/>
  <c r="DA1112" i="64" a="1"/>
  <c r="DA1112" i="64" s="1"/>
  <c r="CU412" i="64" a="1"/>
  <c r="CU412" i="64" s="1"/>
  <c r="CS472" i="64" a="1"/>
  <c r="CS472" i="64" s="1"/>
  <c r="DB1364" i="64" a="1"/>
  <c r="DB1364" i="64" s="1"/>
  <c r="DB1114" i="64" a="1"/>
  <c r="DB1114" i="64" s="1"/>
  <c r="DD412" i="64" a="1"/>
  <c r="DD412" i="64" s="1"/>
  <c r="CR412" i="64" a="1"/>
  <c r="CR412" i="64" s="1"/>
  <c r="CQ1160" i="64" a="1"/>
  <c r="CQ1160" i="64" s="1"/>
  <c r="CV1517" i="64" a="1"/>
  <c r="CV1517" i="64" s="1"/>
  <c r="CW1230" i="64" a="1"/>
  <c r="CW1230" i="64" s="1"/>
  <c r="DD2344" i="64" a="1"/>
  <c r="DD2344" i="64" s="1"/>
  <c r="DC53" i="64" a="1"/>
  <c r="DC53" i="64" s="1"/>
  <c r="DB984" i="64" a="1"/>
  <c r="DB984" i="64" s="1"/>
  <c r="DB2351" i="64" s="1"/>
  <c r="CQ1364" i="64" a="1"/>
  <c r="CQ1364" i="64" s="1"/>
  <c r="CR2420" i="64" a="1"/>
  <c r="CR2420" i="64" s="1"/>
  <c r="DB1112" i="64" a="1"/>
  <c r="DB1112" i="64" s="1"/>
  <c r="DB499" i="64" a="1"/>
  <c r="DB499" i="64" s="1"/>
  <c r="DB176" i="64" a="1"/>
  <c r="DB176" i="64" s="1"/>
  <c r="DB177" i="64" s="1"/>
  <c r="DB1602" i="64" s="1"/>
  <c r="CV1565" i="64" a="1"/>
  <c r="CV1565" i="64" s="1"/>
  <c r="CO1563" i="64" a="1"/>
  <c r="CO1563" i="64" s="1"/>
  <c r="DC1540" i="64" a="1"/>
  <c r="DC1540" i="64" s="1"/>
  <c r="DB1563" i="64" a="1"/>
  <c r="DB1563" i="64" s="1"/>
  <c r="CX1364" i="64" a="1"/>
  <c r="CX1364" i="64" s="1"/>
  <c r="CQ1511" i="64" a="1"/>
  <c r="CQ1511" i="64" s="1"/>
  <c r="CX871" i="64" a="1"/>
  <c r="CX871" i="64" s="1"/>
  <c r="CX2302" i="64" s="1"/>
  <c r="CX1593" i="64" a="1"/>
  <c r="CX1593" i="64" s="1"/>
  <c r="CX1328" i="64" a="1"/>
  <c r="CX1328" i="64" s="1"/>
  <c r="CR595" i="64" a="1"/>
  <c r="CR595" i="64" s="1"/>
  <c r="CO1232" i="64" a="1"/>
  <c r="CO1232" i="64" s="1"/>
  <c r="CZ1293" i="64" a="1"/>
  <c r="CZ1293" i="64" s="1"/>
  <c r="CZ2420" i="64" a="1"/>
  <c r="CZ2420" i="64" s="1"/>
  <c r="CT472" i="64" a="1"/>
  <c r="CT472" i="64" s="1"/>
  <c r="CY472" i="64" a="1"/>
  <c r="CY472" i="64" s="1"/>
  <c r="CY1485" i="64" a="1"/>
  <c r="CY1485" i="64" s="1"/>
  <c r="CY1486" i="64" s="1"/>
  <c r="CY1160" i="64" a="1"/>
  <c r="CY1160" i="64" s="1"/>
  <c r="CW1517" i="64" a="1"/>
  <c r="CW1517" i="64" s="1"/>
  <c r="DA412" i="64" a="1"/>
  <c r="DA412" i="64" s="1"/>
  <c r="DA1328" i="64" a="1"/>
  <c r="DA1328" i="64" s="1"/>
  <c r="DB871" i="64" a="1"/>
  <c r="DB871" i="64" s="1"/>
  <c r="DB2302" i="64" s="1"/>
  <c r="CZ1230" i="64" a="1"/>
  <c r="CZ1230" i="64" s="1"/>
  <c r="CT1405" i="64" a="1"/>
  <c r="CT1405" i="64" s="1"/>
  <c r="DD1230" i="64" a="1"/>
  <c r="DD1230" i="64" s="1"/>
  <c r="DB2319" i="64" a="1"/>
  <c r="DB2319" i="64" s="1"/>
  <c r="CW1511" i="64" a="1"/>
  <c r="CW1511" i="64" s="1"/>
  <c r="CV595" i="64" a="1"/>
  <c r="CV595" i="64" s="1"/>
  <c r="CU1114" i="64" a="1"/>
  <c r="CU1114" i="64" s="1"/>
  <c r="CZ389" i="64" a="1"/>
  <c r="CZ389" i="64" s="1"/>
  <c r="DD2319" i="64" a="1"/>
  <c r="DD2319" i="64" s="1"/>
  <c r="DB1293" i="64" a="1"/>
  <c r="DB1293" i="64" s="1"/>
  <c r="CX499" i="64" a="1"/>
  <c r="CX499" i="64" s="1"/>
  <c r="CR1232" i="64" a="1"/>
  <c r="CR1232" i="64" s="1"/>
  <c r="CP412" i="64" a="1"/>
  <c r="CP412" i="64" s="1"/>
  <c r="DC573" i="64" a="1"/>
  <c r="DC573" i="64" s="1"/>
  <c r="DC412" i="64" a="1"/>
  <c r="DC412" i="64" s="1"/>
  <c r="DA1571" i="64" a="1"/>
  <c r="DA1571" i="64" s="1"/>
  <c r="CX1565" i="64" a="1"/>
  <c r="CX1565" i="64" s="1"/>
  <c r="CR499" i="64" a="1"/>
  <c r="CR499" i="64" s="1"/>
  <c r="CR1563" i="64" a="1"/>
  <c r="CR1563" i="64" s="1"/>
  <c r="DA55" i="64" a="1"/>
  <c r="DA55" i="64" s="1"/>
  <c r="DC2420" i="64" a="1"/>
  <c r="DC2420" i="64" s="1"/>
  <c r="DD595" i="64" a="1"/>
  <c r="DD595" i="64" s="1"/>
  <c r="CR1293" i="64" a="1"/>
  <c r="CR1293" i="64" s="1"/>
  <c r="CO573" i="64" a="1"/>
  <c r="CO573" i="64" s="1"/>
  <c r="CU1160" i="64" a="1"/>
  <c r="CU1160" i="64" s="1"/>
  <c r="CQ595" i="64" a="1"/>
  <c r="CQ595" i="64" s="1"/>
  <c r="DC1593" i="64" a="1"/>
  <c r="DC1593" i="64" s="1"/>
  <c r="CW2344" i="64" a="1"/>
  <c r="CW2344" i="64" s="1"/>
  <c r="CT1563" i="64" a="1"/>
  <c r="CT1563" i="64" s="1"/>
  <c r="CV1232" i="64" a="1"/>
  <c r="CV1232" i="64" s="1"/>
  <c r="CY1232" i="64" a="1"/>
  <c r="CY1232" i="64" s="1"/>
  <c r="CZ466" i="64" a="1"/>
  <c r="CZ466" i="64" s="1"/>
  <c r="CZ467" i="64" s="1"/>
  <c r="CY2370" i="64" a="1"/>
  <c r="CY2370" i="64" s="1"/>
  <c r="CP1112" i="64" a="1"/>
  <c r="CP1112" i="64" s="1"/>
  <c r="CY494" i="64" a="1"/>
  <c r="CY494" i="64" s="1"/>
  <c r="CV466" i="64" a="1"/>
  <c r="CV466" i="64" s="1"/>
  <c r="CV467" i="64" s="1"/>
  <c r="CZ1232" i="64" a="1"/>
  <c r="CZ1232" i="64" s="1"/>
  <c r="CS1506" i="64" a="1"/>
  <c r="CS1506" i="64" s="1"/>
  <c r="CW2293" i="64" a="1"/>
  <c r="CW2293" i="64" s="1"/>
  <c r="CV1293" i="64" a="1"/>
  <c r="CV1293" i="64" s="1"/>
  <c r="CS60" i="64" a="1"/>
  <c r="CS60" i="64" s="1"/>
  <c r="CU895" i="64" a="1"/>
  <c r="CU895" i="64" s="1"/>
  <c r="CV1506" i="64" a="1"/>
  <c r="CV1506" i="64" s="1"/>
  <c r="CT176" i="64" a="1"/>
  <c r="CT176" i="64" s="1"/>
  <c r="CT177" i="64" s="1"/>
  <c r="CT1602" i="64" s="1"/>
  <c r="CY1563" i="64" a="1"/>
  <c r="CY1563" i="64" s="1"/>
  <c r="CT1593" i="64" a="1"/>
  <c r="CT1593" i="64" s="1"/>
  <c r="CZ1540" i="64" a="1"/>
  <c r="CZ1540" i="64" s="1"/>
  <c r="CR1593" i="64" a="1"/>
  <c r="CR1593" i="64" s="1"/>
  <c r="CO1258" i="64" a="1"/>
  <c r="CO1258" i="64" s="1"/>
  <c r="CS895" i="64" a="1"/>
  <c r="CS895" i="64" s="1"/>
  <c r="CW524" i="64" a="1"/>
  <c r="CW524" i="64" s="1"/>
  <c r="CQ412" i="64" a="1"/>
  <c r="CQ412" i="64" s="1"/>
  <c r="CO1364" i="64" a="1"/>
  <c r="CO1364" i="64" s="1"/>
  <c r="CP1114" i="64" a="1"/>
  <c r="CP1114" i="64" s="1"/>
  <c r="CQ176" i="64" a="1"/>
  <c r="CQ176" i="64" s="1"/>
  <c r="CQ177" i="64" s="1"/>
  <c r="CQ1602" i="64" s="1"/>
  <c r="CX1506" i="64" a="1"/>
  <c r="CX1506" i="64" s="1"/>
  <c r="CY176" i="64" a="1"/>
  <c r="CY176" i="64" s="1"/>
  <c r="CY177" i="64" s="1"/>
  <c r="CY1602" i="64" s="1"/>
  <c r="DD871" i="64" a="1"/>
  <c r="DD871" i="64" s="1"/>
  <c r="DD2302" i="64" s="1"/>
  <c r="DD2370" i="64" a="1"/>
  <c r="DD2370" i="64" s="1"/>
  <c r="CW1565" i="64" a="1"/>
  <c r="CW1565" i="64" s="1"/>
  <c r="CO595" i="64" a="1"/>
  <c r="CO595" i="64" s="1"/>
  <c r="CU472" i="64" a="1"/>
  <c r="CU472" i="64" s="1"/>
  <c r="DA2370" i="64" a="1"/>
  <c r="DA2370" i="64" s="1"/>
  <c r="DB1258" i="64" a="1"/>
  <c r="DB1258" i="64" s="1"/>
  <c r="DC499" i="64" a="1"/>
  <c r="DC499" i="64" s="1"/>
  <c r="DC494" i="64" a="1"/>
  <c r="DC494" i="64" s="1"/>
  <c r="CO176" i="64" a="1"/>
  <c r="CO176" i="64" s="1"/>
  <c r="CO177" i="64" s="1"/>
  <c r="CO1602" i="64" s="1"/>
  <c r="CW2420" i="64" a="1"/>
  <c r="CW2420" i="64" s="1"/>
  <c r="DD1258" i="64" a="1"/>
  <c r="DD1258" i="64" s="1"/>
  <c r="CW1571" i="64" a="1"/>
  <c r="CW1571" i="64" s="1"/>
  <c r="CP1364" i="64" a="1"/>
  <c r="CP1364" i="64" s="1"/>
  <c r="CO871" i="64" a="1"/>
  <c r="CO871" i="64" s="1"/>
  <c r="CO2302" i="64" s="1"/>
  <c r="CV2319" i="64" a="1"/>
  <c r="CV2319" i="64" s="1"/>
  <c r="DC389" i="64" a="1"/>
  <c r="DC389" i="64" s="1"/>
  <c r="DD573" i="64" a="1"/>
  <c r="DD573" i="64" s="1"/>
  <c r="CV2420" i="64" a="1"/>
  <c r="CV2420" i="64" s="1"/>
  <c r="DB1540" i="64" a="1"/>
  <c r="DB1540" i="64" s="1"/>
  <c r="DB412" i="64" a="1"/>
  <c r="DB412" i="64" s="1"/>
  <c r="DD1293" i="64" a="1"/>
  <c r="DD1293" i="64" s="1"/>
  <c r="CZ2370" i="64" a="1"/>
  <c r="CZ2370" i="64" s="1"/>
  <c r="CP60" i="64" a="1"/>
  <c r="CP60" i="64" s="1"/>
  <c r="DC2344" i="64" a="1"/>
  <c r="DC2344" i="64" s="1"/>
  <c r="DD494" i="64" a="1"/>
  <c r="DD494" i="64" s="1"/>
  <c r="CS2319" i="64" a="1"/>
  <c r="CS2319" i="64" s="1"/>
  <c r="CW1258" i="64" a="1"/>
  <c r="CW1258" i="64" s="1"/>
  <c r="CW2319" i="64" a="1"/>
  <c r="CW2319" i="64" s="1"/>
  <c r="CW1364" i="64" a="1"/>
  <c r="CW1364" i="64" s="1"/>
  <c r="CU1571" i="64" a="1"/>
  <c r="CU1571" i="64" s="1"/>
  <c r="CS53" i="64" a="1"/>
  <c r="CS53" i="64" s="1"/>
  <c r="CU1230" i="64" a="1"/>
  <c r="CU1230" i="64" s="1"/>
  <c r="CO1511" i="64" a="1"/>
  <c r="CO1511" i="64" s="1"/>
  <c r="CW1540" i="64" a="1"/>
  <c r="CW1540" i="64" s="1"/>
  <c r="CO1114" i="64" a="1"/>
  <c r="CO1114" i="64" s="1"/>
  <c r="CO1328" i="64" a="1"/>
  <c r="CO1328" i="64" s="1"/>
  <c r="CY2344" i="64" a="1"/>
  <c r="CY2344" i="64" s="1"/>
  <c r="CU1565" i="64" a="1"/>
  <c r="CU1565" i="64" s="1"/>
  <c r="CW895" i="64" a="1"/>
  <c r="CW895" i="64" s="1"/>
  <c r="CW573" i="64" a="1"/>
  <c r="CW573" i="64" s="1"/>
  <c r="CT1517" i="64" a="1"/>
  <c r="CT1517" i="64" s="1"/>
  <c r="CP1160" i="64" a="1"/>
  <c r="CP1160" i="64" s="1"/>
  <c r="CP1540" i="64" a="1"/>
  <c r="CP1540" i="64" s="1"/>
  <c r="CS176" i="64" a="1"/>
  <c r="CS176" i="64" s="1"/>
  <c r="CS177" i="64" s="1"/>
  <c r="CS1602" i="64" s="1"/>
  <c r="CO1540" i="64" a="1"/>
  <c r="CO1540" i="64" s="1"/>
  <c r="CZ1517" i="64" a="1"/>
  <c r="CZ1517" i="64" s="1"/>
  <c r="CQ60" i="64" a="1"/>
  <c r="CQ60" i="64" s="1"/>
  <c r="CO2344" i="64" a="1"/>
  <c r="CO2344" i="64" s="1"/>
  <c r="CT2344" i="64" a="1"/>
  <c r="CT2344" i="64" s="1"/>
  <c r="CV571" i="64" a="1"/>
  <c r="CV571" i="64" s="1"/>
  <c r="CZ2293" i="64" a="1"/>
  <c r="CZ2293" i="64" s="1"/>
  <c r="CT1112" i="64" a="1"/>
  <c r="CT1112" i="64" s="1"/>
  <c r="CX1511" i="64" a="1"/>
  <c r="CX1511" i="64" s="1"/>
  <c r="CS1571" i="64" a="1"/>
  <c r="CS1571" i="64" s="1"/>
  <c r="DC871" i="64" a="1"/>
  <c r="DC871" i="64" s="1"/>
  <c r="DC2302" i="64" s="1"/>
  <c r="CX984" i="64" a="1"/>
  <c r="CX984" i="64" s="1"/>
  <c r="CX2351" i="64" s="1"/>
  <c r="DD1405" i="64" a="1"/>
  <c r="DD1405" i="64" s="1"/>
  <c r="DC1405" i="64" a="1"/>
  <c r="DC1405" i="64" s="1"/>
  <c r="DA2344" i="64" a="1"/>
  <c r="DA2344" i="64" s="1"/>
  <c r="CX1485" i="64" a="1"/>
  <c r="CX1485" i="64" s="1"/>
  <c r="CX1486" i="64" s="1"/>
  <c r="CQ571" i="64" a="1"/>
  <c r="CQ571" i="64" s="1"/>
  <c r="DC1258" i="64" a="1"/>
  <c r="DC1258" i="64" s="1"/>
  <c r="DB2370" i="64" a="1"/>
  <c r="DB2370" i="64" s="1"/>
  <c r="CU2344" i="64" a="1"/>
  <c r="CU2344" i="64" s="1"/>
  <c r="CX1571" i="64" a="1"/>
  <c r="CX1571" i="64" s="1"/>
  <c r="DA1230" i="64" a="1"/>
  <c r="DA1230" i="64" s="1"/>
  <c r="DB524" i="64" a="1"/>
  <c r="DB524" i="64" s="1"/>
  <c r="CT499" i="64" a="1"/>
  <c r="CT499" i="64" s="1"/>
  <c r="DA2293" i="64" a="1"/>
  <c r="DA2293" i="64" s="1"/>
  <c r="DB571" i="64" a="1"/>
  <c r="DB571" i="64" s="1"/>
  <c r="CR55" i="64" a="1"/>
  <c r="CR55" i="64" s="1"/>
  <c r="CQ524" i="64" a="1"/>
  <c r="CQ524" i="64" s="1"/>
  <c r="CO984" i="64" a="1"/>
  <c r="CO984" i="64" s="1"/>
  <c r="CO2351" i="64" s="1"/>
  <c r="DD1364" i="64" a="1"/>
  <c r="DD1364" i="64" s="1"/>
  <c r="DD1506" i="64" a="1"/>
  <c r="DD1506" i="64" s="1"/>
  <c r="CW871" i="64" a="1"/>
  <c r="CW871" i="64" s="1"/>
  <c r="CW2302" i="64" s="1"/>
  <c r="CP895" i="64" a="1"/>
  <c r="CP895" i="64" s="1"/>
  <c r="CU494" i="64" a="1"/>
  <c r="CU494" i="64" s="1"/>
  <c r="CY53" i="64" a="1"/>
  <c r="CY53" i="64" s="1"/>
  <c r="CZ1593" i="64" a="1"/>
  <c r="CZ1593" i="64" s="1"/>
  <c r="CX466" i="64" a="1"/>
  <c r="CX466" i="64" s="1"/>
  <c r="CX467" i="64" s="1"/>
  <c r="CW984" i="64" a="1"/>
  <c r="CW984" i="64" s="1"/>
  <c r="CW2351" i="64" s="1"/>
  <c r="CU53" i="64" a="1"/>
  <c r="CU53" i="64" s="1"/>
  <c r="CP1405" i="64" a="1"/>
  <c r="CP1405" i="64" s="1"/>
  <c r="CZ499" i="64" a="1"/>
  <c r="CZ499" i="64" s="1"/>
  <c r="CW571" i="64" a="1"/>
  <c r="CW571" i="64" s="1"/>
  <c r="CX472" i="64" a="1"/>
  <c r="CX472" i="64" s="1"/>
  <c r="CT1293" i="64" a="1"/>
  <c r="CT1293" i="64" s="1"/>
  <c r="CO1485" i="64" a="1"/>
  <c r="CO1485" i="64" s="1"/>
  <c r="CO1486" i="64" s="1"/>
  <c r="CR466" i="64" a="1"/>
  <c r="CR466" i="64" s="1"/>
  <c r="CR467" i="64" s="1"/>
  <c r="CQ53" i="64" a="1"/>
  <c r="CQ53" i="64" s="1"/>
  <c r="CO895" i="64" a="1"/>
  <c r="CO895" i="64" s="1"/>
  <c r="CX2370" i="64" a="1"/>
  <c r="CX2370" i="64" s="1"/>
  <c r="CS1517" i="64" a="1"/>
  <c r="CS1517" i="64" s="1"/>
  <c r="CP2420" i="64" a="1"/>
  <c r="CP2420" i="64" s="1"/>
  <c r="CT524" i="64" a="1"/>
  <c r="CT524" i="64" s="1"/>
  <c r="CZ524" i="64" a="1"/>
  <c r="CZ524" i="64" s="1"/>
  <c r="CZ412" i="64" a="1"/>
  <c r="CZ412" i="64" s="1"/>
  <c r="CP2293" i="64" a="1"/>
  <c r="CP2293" i="64" s="1"/>
  <c r="CV1571" i="64" a="1"/>
  <c r="CV1571" i="64" s="1"/>
  <c r="CX1517" i="64" a="1"/>
  <c r="CX1517" i="64" s="1"/>
  <c r="CT1230" i="64" a="1"/>
  <c r="CT1230" i="64" s="1"/>
  <c r="CV1328" i="64" a="1"/>
  <c r="CV1328" i="64" s="1"/>
  <c r="CX494" i="64" a="1"/>
  <c r="CX494" i="64" s="1"/>
  <c r="CV871" i="64" a="1"/>
  <c r="CV871" i="64" s="1"/>
  <c r="CV2302" i="64" s="1"/>
  <c r="CU573" i="64" a="1"/>
  <c r="CU573" i="64" s="1"/>
  <c r="CU1593" i="64" a="1"/>
  <c r="CU1593" i="64" s="1"/>
  <c r="CT1232" i="64" a="1"/>
  <c r="CT1232" i="64" s="1"/>
  <c r="CO1571" i="64" a="1"/>
  <c r="CO1571" i="64" s="1"/>
  <c r="CX571" i="64" a="1"/>
  <c r="CX571" i="64" s="1"/>
  <c r="DB60" i="64" a="1"/>
  <c r="DB60" i="64" s="1"/>
  <c r="DD466" i="64" a="1"/>
  <c r="DD466" i="64" s="1"/>
  <c r="DD467" i="64" s="1"/>
  <c r="CY466" i="64" a="1"/>
  <c r="CY466" i="64" s="1"/>
  <c r="CY467" i="64" s="1"/>
  <c r="CP53" i="64" a="1"/>
  <c r="CP53" i="64" s="1"/>
  <c r="CZ571" i="64" a="1"/>
  <c r="CZ571" i="64" s="1"/>
  <c r="DC1112" i="64" a="1"/>
  <c r="DC1112" i="64" s="1"/>
  <c r="DA1114" i="64" a="1"/>
  <c r="DA1114" i="64" s="1"/>
  <c r="DD1114" i="64" a="1"/>
  <c r="DD1114" i="64" s="1"/>
  <c r="CV1511" i="64" a="1"/>
  <c r="CV1511" i="64" s="1"/>
  <c r="CT1160" i="64" a="1"/>
  <c r="CT1160" i="64" s="1"/>
  <c r="CU2370" i="64" a="1"/>
  <c r="CU2370" i="64" s="1"/>
  <c r="DB2344" i="64" a="1"/>
  <c r="DB2344" i="64" s="1"/>
  <c r="DC1563" i="64" a="1"/>
  <c r="DC1563" i="64" s="1"/>
  <c r="CT895" i="64" a="1"/>
  <c r="CT895" i="64" s="1"/>
  <c r="CS2293" i="64" a="1"/>
  <c r="CS2293" i="64" s="1"/>
  <c r="DC1565" i="64" a="1"/>
  <c r="DC1565" i="64" s="1"/>
  <c r="DA571" i="64" a="1"/>
  <c r="DA571" i="64" s="1"/>
  <c r="DB2420" i="64" a="1"/>
  <c r="DB2420" i="64" s="1"/>
  <c r="DC1230" i="64" a="1"/>
  <c r="DC1230" i="64" s="1"/>
  <c r="CY1328" i="64" a="1"/>
  <c r="CY1328" i="64" s="1"/>
  <c r="CP1485" i="64" a="1"/>
  <c r="CP1485" i="64" s="1"/>
  <c r="CP1486" i="64" s="1"/>
  <c r="CY1540" i="64" a="1"/>
  <c r="CY1540" i="64" s="1"/>
  <c r="CZ472" i="64" a="1"/>
  <c r="CZ472" i="64" s="1"/>
  <c r="DD1517" i="64" a="1"/>
  <c r="DD1517" i="64" s="1"/>
  <c r="DA1593" i="64" a="1"/>
  <c r="DA1593" i="64" s="1"/>
  <c r="DB53" i="64" a="1"/>
  <c r="DB53" i="64" s="1"/>
  <c r="DA984" i="64" a="1"/>
  <c r="DA984" i="64" s="1"/>
  <c r="DA2351" i="64" s="1"/>
  <c r="CX1405" i="64" a="1"/>
  <c r="CX1405" i="64" s="1"/>
  <c r="CV389" i="64" a="1"/>
  <c r="CV389" i="64" s="1"/>
  <c r="CX524" i="64" a="1"/>
  <c r="CX524" i="64" s="1"/>
  <c r="DA176" i="64" a="1"/>
  <c r="DA176" i="64" s="1"/>
  <c r="DA177" i="64" s="1"/>
  <c r="DA1602" i="64" s="1"/>
  <c r="DA466" i="64" a="1"/>
  <c r="DA466" i="64" s="1"/>
  <c r="DA467" i="64" s="1"/>
  <c r="CZ984" i="64" a="1"/>
  <c r="CZ984" i="64" s="1"/>
  <c r="CZ2351" i="64" s="1"/>
  <c r="CO1565" i="64" a="1"/>
  <c r="CO1565" i="64" s="1"/>
  <c r="CQ573" i="64" a="1"/>
  <c r="CQ573" i="64" s="1"/>
  <c r="CV412" i="64" a="1"/>
  <c r="CV412" i="64" s="1"/>
  <c r="CR176" i="64" a="1"/>
  <c r="CR176" i="64" s="1"/>
  <c r="CR177" i="64" s="1"/>
  <c r="CR1602" i="64" s="1"/>
  <c r="CY1364" i="64" a="1"/>
  <c r="CY1364" i="64" s="1"/>
  <c r="CS2420" i="64" a="1"/>
  <c r="CS2420" i="64" s="1"/>
  <c r="CO466" i="64" a="1"/>
  <c r="CO466" i="64" s="1"/>
  <c r="CO467" i="64" s="1"/>
  <c r="CQ1485" i="64" a="1"/>
  <c r="CQ1485" i="64" s="1"/>
  <c r="CQ1486" i="64" s="1"/>
  <c r="CX1563" i="64" a="1"/>
  <c r="CX1563" i="64" s="1"/>
  <c r="CQ895" i="64" a="1"/>
  <c r="CQ895" i="64" s="1"/>
  <c r="CS1230" i="64" a="1"/>
  <c r="CS1230" i="64" s="1"/>
  <c r="CP472" i="64" a="1"/>
  <c r="CP472" i="64" s="1"/>
  <c r="CO1517" i="64" a="1"/>
  <c r="CO1517" i="64" s="1"/>
  <c r="CR494" i="64" a="1"/>
  <c r="CR494" i="64" s="1"/>
  <c r="CQ2344" i="64" a="1"/>
  <c r="CQ2344" i="64" s="1"/>
  <c r="CR1230" i="64" a="1"/>
  <c r="CR1230" i="64" s="1"/>
  <c r="DC1114" i="64" a="1"/>
  <c r="DC1114" i="64" s="1"/>
  <c r="DD1112" i="64" a="1"/>
  <c r="DD1112" i="64" s="1"/>
  <c r="CW466" i="64" a="1"/>
  <c r="CW466" i="64" s="1"/>
  <c r="CW467" i="64" s="1"/>
  <c r="CS1328" i="64" a="1"/>
  <c r="CS1328" i="64" s="1"/>
  <c r="DD389" i="64" a="1"/>
  <c r="DD389" i="64" s="1"/>
  <c r="DA1405" i="64" a="1"/>
  <c r="DA1405" i="64" s="1"/>
  <c r="DD176" i="64" a="1"/>
  <c r="DD176" i="64" s="1"/>
  <c r="DD177" i="64" s="1"/>
  <c r="DD1602" i="64" s="1"/>
  <c r="CS1293" i="64" a="1"/>
  <c r="CS1293" i="64" s="1"/>
  <c r="CR2293" i="64" a="1"/>
  <c r="CR2293" i="64" s="1"/>
  <c r="DC2370" i="64" a="1"/>
  <c r="DC2370" i="64" s="1"/>
  <c r="DD472" i="64" a="1"/>
  <c r="DD472" i="64" s="1"/>
  <c r="DD1563" i="64" a="1"/>
  <c r="DD1563" i="64" s="1"/>
  <c r="CW494" i="64" a="1"/>
  <c r="CW494" i="64" s="1"/>
  <c r="CX1114" i="64" a="1"/>
  <c r="CX1114" i="64" s="1"/>
  <c r="CZ494" i="64" a="1"/>
  <c r="CZ494" i="64" s="1"/>
  <c r="DA1232" i="64" a="1"/>
  <c r="DA1232" i="64" s="1"/>
  <c r="DA595" i="64" a="1"/>
  <c r="DA595" i="64" s="1"/>
  <c r="DD1328" i="64" a="1"/>
  <c r="DD1328" i="64" s="1"/>
  <c r="CP1293" i="64" a="1"/>
  <c r="CP1293" i="64" s="1"/>
  <c r="CP55" i="64" a="1"/>
  <c r="CP55" i="64" s="1"/>
  <c r="DB895" i="64" a="1"/>
  <c r="DB895" i="64" s="1"/>
  <c r="DB1593" i="64" a="1"/>
  <c r="DB1593" i="64" s="1"/>
  <c r="CT53" i="64" a="1"/>
  <c r="CT53" i="64" s="1"/>
  <c r="CX2420" i="64" a="1"/>
  <c r="CX2420" i="64" s="1"/>
  <c r="DA871" i="64" a="1"/>
  <c r="DA871" i="64" s="1"/>
  <c r="DA2302" i="64" s="1"/>
  <c r="DB1485" i="64" a="1"/>
  <c r="DB1485" i="64" s="1"/>
  <c r="DB1486" i="64" s="1"/>
  <c r="DD55" i="64" a="1"/>
  <c r="DD55" i="64" s="1"/>
  <c r="DC571" i="64" a="1"/>
  <c r="DC571" i="64" s="1"/>
  <c r="CS595" i="64" a="1"/>
  <c r="CS595" i="64" s="1"/>
  <c r="CS1563" i="64" a="1"/>
  <c r="CS1563" i="64" s="1"/>
  <c r="CP1593" i="64" a="1"/>
  <c r="CP1593" i="64" s="1"/>
  <c r="CZ573" i="64" a="1"/>
  <c r="CZ573" i="64" s="1"/>
  <c r="CP494" i="64" a="1"/>
  <c r="CP494" i="64" s="1"/>
  <c r="CV2344" i="64" a="1"/>
  <c r="CV2344" i="64" s="1"/>
  <c r="CX60" i="64" a="1"/>
  <c r="CX60" i="64" s="1"/>
  <c r="CW1232" i="64" a="1"/>
  <c r="CW1232" i="64" s="1"/>
  <c r="CU1506" i="64" a="1"/>
  <c r="CU1506" i="64" s="1"/>
  <c r="CQ1405" i="64" a="1"/>
  <c r="CQ1405" i="64" s="1"/>
  <c r="CZ1485" i="64" a="1"/>
  <c r="CZ1485" i="64" s="1"/>
  <c r="CZ1486" i="64" s="1"/>
  <c r="CX1540" i="64" a="1"/>
  <c r="CX1540" i="64" s="1"/>
  <c r="CS571" i="64" a="1"/>
  <c r="CS571" i="64" s="1"/>
  <c r="CQ1114" i="64" a="1"/>
  <c r="CQ1114" i="64" s="1"/>
  <c r="CQ466" i="64" a="1"/>
  <c r="CQ466" i="64" s="1"/>
  <c r="CQ467" i="64" s="1"/>
  <c r="CY1112" i="64" a="1"/>
  <c r="CY1112" i="64" s="1"/>
  <c r="CU1511" i="64" a="1"/>
  <c r="CU1511" i="64" s="1"/>
  <c r="CX1160" i="64" a="1"/>
  <c r="CX1160" i="64" s="1"/>
  <c r="CX595" i="64" a="1"/>
  <c r="CX595" i="64" s="1"/>
  <c r="DD2293" i="64" a="1"/>
  <c r="DD2293" i="64" s="1"/>
  <c r="DC2319" i="64" a="1"/>
  <c r="DC2319" i="64" s="1"/>
  <c r="DA389" i="64" a="1"/>
  <c r="DA389" i="64" s="1"/>
  <c r="CV1112" i="64" a="1"/>
  <c r="CV1112" i="64" s="1"/>
  <c r="CS1112" i="64" a="1"/>
  <c r="CS1112" i="64" s="1"/>
  <c r="CU55" i="64" a="1"/>
  <c r="CU55" i="64" s="1"/>
  <c r="DB1565" i="64" a="1"/>
  <c r="DB1565" i="64" s="1"/>
  <c r="DB2293" i="64" a="1"/>
  <c r="DB2293" i="64" s="1"/>
  <c r="DD895" i="64" a="1"/>
  <c r="DD895" i="64" s="1"/>
  <c r="CQ1565" i="64" a="1"/>
  <c r="CQ1565" i="64" s="1"/>
  <c r="CR571" i="64" a="1"/>
  <c r="CR571" i="64" s="1"/>
  <c r="CV53" i="64" a="1"/>
  <c r="CV53" i="64" s="1"/>
  <c r="DA499" i="64" a="1"/>
  <c r="DA499" i="64" s="1"/>
  <c r="DA1293" i="64" a="1"/>
  <c r="DA1293" i="64" s="1"/>
  <c r="DA2420" i="64" a="1"/>
  <c r="DA2420" i="64" s="1"/>
  <c r="DA494" i="64" a="1"/>
  <c r="DA494" i="64" s="1"/>
  <c r="DA1563" i="64" a="1"/>
  <c r="DA1563" i="64" s="1"/>
  <c r="DB595" i="64" a="1"/>
  <c r="DB595" i="64" s="1"/>
  <c r="CV1114" i="64" a="1"/>
  <c r="CV1114" i="64" s="1"/>
  <c r="DB1571" i="64" a="1"/>
  <c r="DB1571" i="64" s="1"/>
  <c r="DB1511" i="64" a="1"/>
  <c r="DB1511" i="64" s="1"/>
  <c r="DD1511" i="64" a="1"/>
  <c r="DD1511" i="64" s="1"/>
  <c r="CX412" i="64" a="1"/>
  <c r="CX412" i="64" s="1"/>
  <c r="CQ871" i="64" a="1"/>
  <c r="CQ871" i="64" s="1"/>
  <c r="CQ2302" i="64" s="1"/>
  <c r="CW53" i="64" a="1"/>
  <c r="CW53" i="64" s="1"/>
  <c r="CX389" i="64" a="1"/>
  <c r="CX389" i="64" s="1"/>
  <c r="DC1485" i="64" a="1"/>
  <c r="DC1485" i="64" s="1"/>
  <c r="DC1486" i="64" s="1"/>
  <c r="CP524" i="64" a="1"/>
  <c r="CP524" i="64" s="1"/>
  <c r="CY1517" i="64" a="1"/>
  <c r="CY1517" i="64" s="1"/>
  <c r="CY895" i="64" a="1"/>
  <c r="CY895" i="64" s="1"/>
  <c r="CW595" i="64" a="1"/>
  <c r="CW595" i="64" s="1"/>
  <c r="CX895" i="64" a="1"/>
  <c r="CX895" i="64" s="1"/>
  <c r="CT55" i="64" a="1"/>
  <c r="CT55" i="64" s="1"/>
  <c r="CR1328" i="64" a="1"/>
  <c r="CR1328" i="64" s="1"/>
  <c r="CY1230" i="64" a="1"/>
  <c r="CY1230" i="64" s="1"/>
  <c r="CX2344" i="64" a="1"/>
  <c r="CX2344" i="64" s="1"/>
  <c r="CW499" i="64" a="1"/>
  <c r="CW499" i="64" s="1"/>
  <c r="CY1405" i="64" a="1"/>
  <c r="CY1405" i="64" s="1"/>
  <c r="CO2420" i="64" a="1"/>
  <c r="CO2420" i="64" s="1"/>
  <c r="CS494" i="64" a="1"/>
  <c r="CS494" i="64" s="1"/>
  <c r="CS1114" i="64" a="1"/>
  <c r="CS1114" i="64" s="1"/>
  <c r="CW1160" i="64" a="1"/>
  <c r="CW1160" i="64" s="1"/>
  <c r="CY499" i="64" a="1"/>
  <c r="CY499" i="64" s="1"/>
  <c r="CV984" i="64" a="1"/>
  <c r="CV984" i="64" s="1"/>
  <c r="CV2351" i="64" s="1"/>
  <c r="CR895" i="64" a="1"/>
  <c r="CR895" i="64" s="1"/>
  <c r="CS1232" i="64" a="1"/>
  <c r="CS1232" i="64" s="1"/>
  <c r="CV1485" i="64" a="1"/>
  <c r="CV1485" i="64" s="1"/>
  <c r="CV1486" i="64" s="1"/>
  <c r="CV499" i="64" a="1"/>
  <c r="CV499" i="64" s="1"/>
  <c r="CS389" i="64" a="1"/>
  <c r="CS389" i="64" s="1"/>
  <c r="CW60" i="64" a="1"/>
  <c r="CW60" i="64" s="1"/>
  <c r="CW2370" i="64" a="1"/>
  <c r="CW2370" i="64" s="1"/>
  <c r="CO499" i="64" a="1"/>
  <c r="CO499" i="64" s="1"/>
  <c r="CV1160" i="64" a="1"/>
  <c r="CV1160" i="64" s="1"/>
  <c r="CQ1112" i="64" a="1"/>
  <c r="CQ1112" i="64" s="1"/>
  <c r="CQ2319" i="64" a="1"/>
  <c r="CQ2319" i="64" s="1"/>
  <c r="CO1593" i="64" a="1"/>
  <c r="CO1593" i="64" s="1"/>
  <c r="CV573" i="64" a="1"/>
  <c r="CV573" i="64" s="1"/>
  <c r="CY871" i="64" a="1"/>
  <c r="CY871" i="64" s="1"/>
  <c r="CY2302" i="64" s="1"/>
  <c r="CV2293" i="64" a="1"/>
  <c r="CV2293" i="64" s="1"/>
  <c r="CR1517" i="64" a="1"/>
  <c r="CR1517" i="64" s="1"/>
  <c r="CR1485" i="64" a="1"/>
  <c r="CR1485" i="64" s="1"/>
  <c r="CR1486" i="64" s="1"/>
  <c r="CO1230" i="64" a="1"/>
  <c r="CO1230" i="64" s="1"/>
  <c r="CU60" i="64" a="1"/>
  <c r="CU60" i="64" s="1"/>
  <c r="CO1112" i="64" a="1"/>
  <c r="CO1112" i="64" s="1"/>
  <c r="CQ1230" i="64" a="1"/>
  <c r="CQ1230" i="64" s="1"/>
  <c r="CY1571" i="64" a="1"/>
  <c r="CY1571" i="64" s="1"/>
  <c r="CZ1405" i="64" a="1"/>
  <c r="CZ1405" i="64" s="1"/>
  <c r="CU1258" i="64" a="1"/>
  <c r="CU1258" i="64" s="1"/>
  <c r="DG472" i="64" a="1"/>
  <c r="DG472" i="64" s="1"/>
  <c r="DG1258" i="64" a="1"/>
  <c r="DG1258" i="64" s="1"/>
  <c r="DG1565" i="64" a="1"/>
  <c r="DG1565" i="64" s="1"/>
  <c r="DG1364" i="64" a="1"/>
  <c r="DG1364" i="64" s="1"/>
  <c r="DE1160" i="64" a="1"/>
  <c r="DE1160" i="64" s="1"/>
  <c r="DE1517" i="64" a="1"/>
  <c r="DE1517" i="64" s="1"/>
  <c r="DE494" i="64" a="1"/>
  <c r="DE494" i="64" s="1"/>
  <c r="DE2293" i="64" a="1"/>
  <c r="DE2293" i="64" s="1"/>
  <c r="DF1571" i="64" a="1"/>
  <c r="DF1571" i="64" s="1"/>
  <c r="DF1511" i="64" a="1"/>
  <c r="DF1511" i="64" s="1"/>
  <c r="DE53" i="64" a="1"/>
  <c r="DE53" i="64" s="1"/>
  <c r="DE1593" i="64" a="1"/>
  <c r="DE1593" i="64" s="1"/>
  <c r="DH1593" i="64" a="1"/>
  <c r="DH1593" i="64" s="1"/>
  <c r="DH176" i="64" a="1"/>
  <c r="DH176" i="64" s="1"/>
  <c r="DH177" i="64" s="1"/>
  <c r="DH1602" i="64" s="1"/>
  <c r="DE524" i="64" a="1"/>
  <c r="DE524" i="64" s="1"/>
  <c r="DE595" i="64" a="1"/>
  <c r="DE595" i="64" s="1"/>
  <c r="DF1293" i="64" a="1"/>
  <c r="DF1293" i="64" s="1"/>
  <c r="DG1160" i="64" a="1"/>
  <c r="DG1160" i="64" s="1"/>
  <c r="DH494" i="64" a="1"/>
  <c r="DH494" i="64" s="1"/>
  <c r="DF1114" i="64" a="1"/>
  <c r="DF1114" i="64" s="1"/>
  <c r="DG55" i="64" a="1"/>
  <c r="DG55" i="64" s="1"/>
  <c r="CO2319" i="64" a="1"/>
  <c r="CO2319" i="64" s="1"/>
  <c r="CO2320" i="64" s="1"/>
  <c r="CX2319" i="64" a="1"/>
  <c r="CX2319" i="64" s="1"/>
  <c r="DC466" i="64" a="1"/>
  <c r="DC466" i="64" s="1"/>
  <c r="DC467" i="64" s="1"/>
  <c r="CO389" i="64" a="1"/>
  <c r="CO389" i="64" s="1"/>
  <c r="CT571" i="64" a="1"/>
  <c r="CT571" i="64" s="1"/>
  <c r="CP2370" i="64" a="1"/>
  <c r="CP2370" i="64" s="1"/>
  <c r="CT494" i="64" a="1"/>
  <c r="CT494" i="64" s="1"/>
  <c r="CR1571" i="64" a="1"/>
  <c r="CR1571" i="64" s="1"/>
  <c r="CT2319" i="64" a="1"/>
  <c r="CT2319" i="64" s="1"/>
  <c r="CS412" i="64" a="1"/>
  <c r="CS412" i="64" s="1"/>
  <c r="CR1112" i="64" a="1"/>
  <c r="CR1112" i="64" s="1"/>
  <c r="CT2293" i="64" a="1"/>
  <c r="CT2293" i="64" s="1"/>
  <c r="CZ1571" i="64" a="1"/>
  <c r="CZ1571" i="64" s="1"/>
  <c r="CQ1517" i="64" a="1"/>
  <c r="CQ1517" i="64" s="1"/>
  <c r="CT595" i="64" a="1"/>
  <c r="CT595" i="64" s="1"/>
  <c r="CR984" i="64" a="1"/>
  <c r="CR984" i="64" s="1"/>
  <c r="CR2351" i="64" s="1"/>
  <c r="CZ60" i="64" a="1"/>
  <c r="CZ60" i="64" s="1"/>
  <c r="CX176" i="64" a="1"/>
  <c r="CX176" i="64" s="1"/>
  <c r="CX177" i="64" s="1"/>
  <c r="CX1602" i="64" s="1"/>
  <c r="CT1506" i="64" a="1"/>
  <c r="CT1506" i="64" s="1"/>
  <c r="CZ1114" i="64" a="1"/>
  <c r="CZ1114" i="64" s="1"/>
  <c r="CY412" i="64" a="1"/>
  <c r="CY412" i="64" s="1"/>
  <c r="CO571" i="64" a="1"/>
  <c r="CO571" i="64" s="1"/>
  <c r="CX573" i="64" a="1"/>
  <c r="CX573" i="64" s="1"/>
  <c r="DB494" i="64" a="1"/>
  <c r="DB494" i="64" s="1"/>
  <c r="DA524" i="64" a="1"/>
  <c r="DA524" i="64" s="1"/>
  <c r="DC1293" i="64" a="1"/>
  <c r="DC1293" i="64" s="1"/>
  <c r="DG1563" i="64" a="1"/>
  <c r="DG1563" i="64" s="1"/>
  <c r="DG895" i="64" a="1"/>
  <c r="DG895" i="64" s="1"/>
  <c r="DH1506" i="64" a="1"/>
  <c r="DH1506" i="64" s="1"/>
  <c r="DH895" i="64" a="1"/>
  <c r="DH895" i="64" s="1"/>
  <c r="DH1293" i="64" a="1"/>
  <c r="DH1293" i="64" s="1"/>
  <c r="DF524" i="64" a="1"/>
  <c r="DF524" i="64" s="1"/>
  <c r="DE871" i="64" a="1"/>
  <c r="DE871" i="64" s="1"/>
  <c r="DE2302" i="64" s="1"/>
  <c r="DF2319" i="64" a="1"/>
  <c r="DF2319" i="64" s="1"/>
  <c r="DF573" i="64" a="1"/>
  <c r="DF573" i="64" s="1"/>
  <c r="DG1485" i="64" a="1"/>
  <c r="DG1485" i="64" s="1"/>
  <c r="DG1486" i="64" s="1"/>
  <c r="DG571" i="64" a="1"/>
  <c r="DG571" i="64" s="1"/>
  <c r="DF1563" i="64" a="1"/>
  <c r="DF1563" i="64" s="1"/>
  <c r="DG573" i="64" a="1"/>
  <c r="DG573" i="64" s="1"/>
  <c r="DE1293" i="64" a="1"/>
  <c r="DE1293" i="64" s="1"/>
  <c r="DH412" i="64" a="1"/>
  <c r="DH412" i="64" s="1"/>
  <c r="CU499" i="64" a="1"/>
  <c r="CU499" i="64" s="1"/>
  <c r="CO2293" i="64" a="1"/>
  <c r="CO2293" i="64" s="1"/>
  <c r="CP1511" i="64" a="1"/>
  <c r="CP1511" i="64" s="1"/>
  <c r="DC1517" i="64" a="1"/>
  <c r="DC1517" i="64" s="1"/>
  <c r="DC895" i="64" a="1"/>
  <c r="DC895" i="64" s="1"/>
  <c r="DA1511" i="64" a="1"/>
  <c r="DA1511" i="64" s="1"/>
  <c r="DC595" i="64" a="1"/>
  <c r="DC595" i="64" s="1"/>
  <c r="CT1511" i="64" a="1"/>
  <c r="CT1511" i="64" s="1"/>
  <c r="CS1405" i="64" a="1"/>
  <c r="CS1405" i="64" s="1"/>
  <c r="CV494" i="64" a="1"/>
  <c r="CV494" i="64" s="1"/>
  <c r="CY573" i="64" a="1"/>
  <c r="CY573" i="64" s="1"/>
  <c r="CZ2344" i="64" a="1"/>
  <c r="CZ2344" i="64" s="1"/>
  <c r="CR389" i="64" a="1"/>
  <c r="CR389" i="64" s="1"/>
  <c r="CY389" i="64" a="1"/>
  <c r="CY389" i="64" s="1"/>
  <c r="CR2344" i="64" a="1"/>
  <c r="CR2344" i="64" s="1"/>
  <c r="CT984" i="64" a="1"/>
  <c r="CT984" i="64" s="1"/>
  <c r="CT2351" i="64" s="1"/>
  <c r="CS1540" i="64" a="1"/>
  <c r="CS1540" i="64" s="1"/>
  <c r="CV472" i="64" a="1"/>
  <c r="CV472" i="64" s="1"/>
  <c r="CW389" i="64" a="1"/>
  <c r="CW389" i="64" s="1"/>
  <c r="CZ1563" i="64" a="1"/>
  <c r="CZ1563" i="64" s="1"/>
  <c r="CQ2370" i="64" a="1"/>
  <c r="CQ2370" i="64" s="1"/>
  <c r="CS55" i="64" a="1"/>
  <c r="CS55" i="64" s="1"/>
  <c r="CV2370" i="64" a="1"/>
  <c r="CV2370" i="64" s="1"/>
  <c r="CY2420" i="64" a="1"/>
  <c r="CY2420" i="64" s="1"/>
  <c r="CS984" i="64" a="1"/>
  <c r="CS984" i="64" s="1"/>
  <c r="CS2351" i="64" s="1"/>
  <c r="CV895" i="64" a="1"/>
  <c r="CV895" i="64" s="1"/>
  <c r="CZ1511" i="64" a="1"/>
  <c r="CZ1511" i="64" s="1"/>
  <c r="CZ895" i="64" a="1"/>
  <c r="CZ895" i="64" s="1"/>
  <c r="CX1258" i="64" a="1"/>
  <c r="CX1258" i="64" s="1"/>
  <c r="DB1230" i="64" a="1"/>
  <c r="DB1230" i="64" s="1"/>
  <c r="DA1364" i="64" a="1"/>
  <c r="DA1364" i="64" s="1"/>
  <c r="DD1160" i="64" a="1"/>
  <c r="DD1160" i="64" s="1"/>
  <c r="W412" i="64" a="1"/>
  <c r="W412" i="64" s="1"/>
  <c r="U412" i="64" a="1"/>
  <c r="U412" i="64" s="1"/>
  <c r="DK1593" i="64" a="1"/>
  <c r="DK1593" i="64" s="1"/>
  <c r="W524" i="64" a="1"/>
  <c r="W524" i="64" s="1"/>
  <c r="W895" i="64" a="1"/>
  <c r="W895" i="64" s="1"/>
  <c r="U59" i="64" a="1"/>
  <c r="U59" i="64" s="1"/>
  <c r="W55" i="64" a="1"/>
  <c r="W55" i="64" s="1"/>
  <c r="DJ984" i="64" a="1"/>
  <c r="DJ984" i="64" s="1"/>
  <c r="DJ2351" i="64" s="1"/>
  <c r="W389" i="64" a="1"/>
  <c r="W389" i="64" s="1"/>
  <c r="X499" i="64" a="1"/>
  <c r="X499" i="64" s="1"/>
  <c r="T2344" i="64" a="1"/>
  <c r="T2344" i="64" s="1"/>
  <c r="S547" i="64"/>
  <c r="W1112" i="64" a="1"/>
  <c r="W1112" i="64" s="1"/>
  <c r="W1485" i="64" a="1"/>
  <c r="W1485" i="64" s="1"/>
  <c r="W1486" i="64" s="1"/>
  <c r="U1821" i="64" a="1"/>
  <c r="U1821" i="64" s="1"/>
  <c r="T2370" i="64" a="1"/>
  <c r="T2370" i="64" s="1"/>
  <c r="W1563" i="64" a="1"/>
  <c r="W1563" i="64" s="1"/>
  <c r="W1540" i="64" a="1"/>
  <c r="W1540" i="64" s="1"/>
  <c r="W75" i="64" a="1"/>
  <c r="W75" i="64" s="1"/>
  <c r="DI2293" i="64" a="1"/>
  <c r="DI2293" i="64" s="1"/>
  <c r="DI1511" i="64" a="1"/>
  <c r="DI1511" i="64" s="1"/>
  <c r="DI53" i="64" a="1"/>
  <c r="DI53" i="64" s="1"/>
  <c r="U1540" i="64" a="1"/>
  <c r="U1540" i="64" s="1"/>
  <c r="DI1328" i="64" a="1"/>
  <c r="DI1328" i="64" s="1"/>
  <c r="DK2319" i="64" a="1"/>
  <c r="DK2319" i="64" s="1"/>
  <c r="DJ2370" i="64" a="1"/>
  <c r="DJ2370" i="64" s="1"/>
  <c r="DJ389" i="64" a="1"/>
  <c r="DJ389" i="64" s="1"/>
  <c r="U895" i="64" a="1"/>
  <c r="U895" i="64" s="1"/>
  <c r="DJ1517" i="64" a="1"/>
  <c r="DJ1517" i="64" s="1"/>
  <c r="W499" i="64" a="1"/>
  <c r="W499" i="64" s="1"/>
  <c r="DK499" i="64" a="1"/>
  <c r="DK499" i="64" s="1"/>
  <c r="DJ472" i="64" a="1"/>
  <c r="DJ472" i="64" s="1"/>
  <c r="DJ2420" i="64" a="1"/>
  <c r="DJ2420" i="64" s="1"/>
  <c r="S1784" i="64" a="1"/>
  <c r="S1784" i="64" s="1"/>
  <c r="DI176" i="64" a="1"/>
  <c r="DI176" i="64" s="1"/>
  <c r="DI177" i="64" s="1"/>
  <c r="DI1602" i="64" s="1"/>
  <c r="T895" i="64" a="1"/>
  <c r="T895" i="64" s="1"/>
  <c r="U75" i="64" a="1"/>
  <c r="U75" i="64" s="1"/>
  <c r="DK895" i="64" a="1"/>
  <c r="DK895" i="64" s="1"/>
  <c r="U90" i="64" a="1"/>
  <c r="U90" i="64" s="1"/>
  <c r="T2293" i="64" a="1"/>
  <c r="T2293" i="64" s="1"/>
  <c r="DK1112" i="64" a="1"/>
  <c r="DK1112" i="64" s="1"/>
  <c r="DI1571" i="64" a="1"/>
  <c r="DI1571" i="64" s="1"/>
  <c r="V895" i="64" a="1"/>
  <c r="V895" i="64" s="1"/>
  <c r="DJ1160" i="64" a="1"/>
  <c r="DJ1160" i="64" s="1"/>
  <c r="S1565" i="64" a="1"/>
  <c r="S1565" i="64" s="1"/>
  <c r="DK1517" i="64" a="1"/>
  <c r="DK1517" i="64" s="1"/>
  <c r="T54" i="64" a="1"/>
  <c r="T54" i="64" s="1"/>
  <c r="T1821" i="64" a="1"/>
  <c r="T1821" i="64" s="1"/>
  <c r="DK1293" i="64" a="1"/>
  <c r="DK1293" i="64" s="1"/>
  <c r="DK1160" i="64" a="1"/>
  <c r="DK1160" i="64" s="1"/>
  <c r="DI1230" i="64" a="1"/>
  <c r="DI1230" i="64" s="1"/>
  <c r="V1540" i="64" a="1"/>
  <c r="V1540" i="64" s="1"/>
  <c r="W54" i="64" a="1"/>
  <c r="W54" i="64" s="1"/>
  <c r="W1565" i="64" a="1"/>
  <c r="W1565" i="64" s="1"/>
  <c r="W1405" i="64" a="1"/>
  <c r="W1405" i="64" s="1"/>
  <c r="W90" i="64" a="1"/>
  <c r="W90" i="64" s="1"/>
  <c r="W2319" i="64" a="1"/>
  <c r="W2319" i="64" s="1"/>
  <c r="W53" i="64" a="1"/>
  <c r="W53" i="64" s="1"/>
  <c r="W494" i="64" a="1"/>
  <c r="W494" i="64" s="1"/>
  <c r="S59" i="64" a="1"/>
  <c r="S59" i="64" s="1"/>
  <c r="U1571" i="64" a="1"/>
  <c r="U1571" i="64" s="1"/>
  <c r="DJ176" i="64" a="1"/>
  <c r="DJ176" i="64" s="1"/>
  <c r="DJ177" i="64" s="1"/>
  <c r="DJ1602" i="64" s="1"/>
  <c r="DJ571" i="64" a="1"/>
  <c r="DJ571" i="64" s="1"/>
  <c r="DI1258" i="64" a="1"/>
  <c r="DI1258" i="64" s="1"/>
  <c r="DJ53" i="64" a="1"/>
  <c r="DJ53" i="64" s="1"/>
  <c r="T55" i="64" a="1"/>
  <c r="T55" i="64" s="1"/>
  <c r="DK1328" i="64" a="1"/>
  <c r="DK1328" i="64" s="1"/>
  <c r="T1784" i="64" a="1"/>
  <c r="T1784" i="64" s="1"/>
  <c r="T1792" i="64" s="1"/>
  <c r="DK871" i="64" a="1"/>
  <c r="DK871" i="64" s="1"/>
  <c r="DK2302" i="64" s="1"/>
  <c r="DI1232" i="64" a="1"/>
  <c r="DI1232" i="64" s="1"/>
  <c r="DJ412" i="64" a="1"/>
  <c r="DJ412" i="64" s="1"/>
  <c r="T499" i="64" a="1"/>
  <c r="T499" i="64" s="1"/>
  <c r="U2420" i="64" a="1"/>
  <c r="U2420" i="64" s="1"/>
  <c r="DK2293" i="64" a="1"/>
  <c r="DK2293" i="64" s="1"/>
  <c r="DK1230" i="64" a="1"/>
  <c r="DK1230" i="64" s="1"/>
  <c r="DK389" i="64" a="1"/>
  <c r="DK389" i="64" s="1"/>
  <c r="V60" i="64" a="1"/>
  <c r="V60" i="64" s="1"/>
  <c r="T90" i="64" a="1"/>
  <c r="T90" i="64" s="1"/>
  <c r="DJ1563" i="64" a="1"/>
  <c r="DJ1563" i="64" s="1"/>
  <c r="V2293" i="64" a="1"/>
  <c r="V2293" i="64" s="1"/>
  <c r="U1784" i="64" a="1"/>
  <c r="U1784" i="64" s="1"/>
  <c r="U1792" i="64" s="1"/>
  <c r="S91" i="64" a="1"/>
  <c r="S91" i="64" s="1"/>
  <c r="DK494" i="64" a="1"/>
  <c r="DK494" i="64" s="1"/>
  <c r="DK571" i="64" a="1"/>
  <c r="DK571" i="64" s="1"/>
  <c r="V494" i="64" a="1"/>
  <c r="V494" i="64" s="1"/>
  <c r="DJ1364" i="64" a="1"/>
  <c r="DJ1364" i="64" s="1"/>
  <c r="DI1485" i="64" a="1"/>
  <c r="DI1485" i="64" s="1"/>
  <c r="DI1486" i="64" s="1"/>
  <c r="V1405" i="64" a="1"/>
  <c r="V1405" i="64" s="1"/>
  <c r="U389" i="64" a="1"/>
  <c r="U389" i="64" s="1"/>
  <c r="DK1405" i="64" a="1"/>
  <c r="DK1405" i="64" s="1"/>
  <c r="W1571" i="64" a="1"/>
  <c r="W1571" i="64" s="1"/>
  <c r="W89" i="64" a="1"/>
  <c r="W89" i="64" s="1"/>
  <c r="W2344" i="64" a="1"/>
  <c r="W2344" i="64" s="1"/>
  <c r="DJ1405" i="64" a="1"/>
  <c r="DJ1405" i="64" s="1"/>
  <c r="U1405" i="64" a="1"/>
  <c r="U1405" i="64" s="1"/>
  <c r="DK412" i="64" a="1"/>
  <c r="DK412" i="64" s="1"/>
  <c r="T2319" i="64" a="1"/>
  <c r="T2319" i="64" s="1"/>
  <c r="S1405" i="64" a="1"/>
  <c r="S1405" i="64" s="1"/>
  <c r="DK60" i="64" a="1"/>
  <c r="DK60" i="64" s="1"/>
  <c r="DJ2319" i="64" a="1"/>
  <c r="DJ2319" i="64" s="1"/>
  <c r="V2344" i="64" a="1"/>
  <c r="V2344" i="64" s="1"/>
  <c r="DJ60" i="64" a="1"/>
  <c r="DJ60" i="64" s="1"/>
  <c r="DJ1293" i="64" a="1"/>
  <c r="DJ1293" i="64" s="1"/>
  <c r="T53" i="64" a="1"/>
  <c r="T53" i="64" s="1"/>
  <c r="S2370" i="64" a="1"/>
  <c r="S2370" i="64" s="1"/>
  <c r="V2370" i="64" a="1"/>
  <c r="V2370" i="64" s="1"/>
  <c r="U499" i="64" a="1"/>
  <c r="U499" i="64" s="1"/>
  <c r="U1112" i="64" a="1"/>
  <c r="U1112" i="64" s="1"/>
  <c r="DI2420" i="64" a="1"/>
  <c r="DI2420" i="64" s="1"/>
  <c r="DK2370" i="64" a="1"/>
  <c r="DK2370" i="64" s="1"/>
  <c r="S75" i="64" a="1"/>
  <c r="S75" i="64" s="1"/>
  <c r="DK984" i="64" a="1"/>
  <c r="DK984" i="64" s="1"/>
  <c r="DK2351" i="64" s="1"/>
  <c r="DK1232" i="64" a="1"/>
  <c r="DK1232" i="64" s="1"/>
  <c r="S2420" i="64" a="1"/>
  <c r="S2420" i="64" s="1"/>
  <c r="T1565" i="64" a="1"/>
  <c r="T1565" i="64" s="1"/>
  <c r="DI55" i="64" a="1"/>
  <c r="DI55" i="64" s="1"/>
  <c r="DJ524" i="64" a="1"/>
  <c r="DJ524" i="64" s="1"/>
  <c r="DK595" i="64" a="1"/>
  <c r="DK595" i="64" s="1"/>
  <c r="DI524" i="64" a="1"/>
  <c r="DI524" i="64" s="1"/>
  <c r="V53" i="64" a="1"/>
  <c r="V53" i="64" s="1"/>
  <c r="S1571" i="64" a="1"/>
  <c r="S1571" i="64" s="1"/>
  <c r="DI412" i="64" a="1"/>
  <c r="DI412" i="64" s="1"/>
  <c r="V412" i="64" a="1"/>
  <c r="V412" i="64" s="1"/>
  <c r="S2344" i="64" a="1"/>
  <c r="S2344" i="64" s="1"/>
  <c r="V1565" i="64" a="1"/>
  <c r="V1565" i="64" s="1"/>
  <c r="DK1565" i="64" a="1"/>
  <c r="DK1565" i="64" s="1"/>
  <c r="V1485" i="64" a="1"/>
  <c r="V1485" i="64" s="1"/>
  <c r="V1486" i="64" s="1"/>
  <c r="W92" i="64" a="1"/>
  <c r="W92" i="64" s="1"/>
  <c r="U2293" i="64" a="1"/>
  <c r="U2293" i="64" s="1"/>
  <c r="DI1364" i="64" a="1"/>
  <c r="DI1364" i="64" s="1"/>
  <c r="DJ1506" i="64" a="1"/>
  <c r="DJ1506" i="64" s="1"/>
  <c r="T59" i="64" a="1"/>
  <c r="T59" i="64" s="1"/>
  <c r="DJ2293" i="64" a="1"/>
  <c r="DJ2293" i="64" s="1"/>
  <c r="V524" i="64" a="1"/>
  <c r="V524" i="64" s="1"/>
  <c r="U91" i="64" a="1"/>
  <c r="U91" i="64" s="1"/>
  <c r="DI472" i="64" a="1"/>
  <c r="DI472" i="64" s="1"/>
  <c r="T524" i="64" a="1"/>
  <c r="T524" i="64" s="1"/>
  <c r="S2319" i="64" a="1"/>
  <c r="S2319" i="64" s="1"/>
  <c r="V89" i="64" a="1"/>
  <c r="V89" i="64" s="1"/>
  <c r="V499" i="64" a="1"/>
  <c r="V499" i="64" s="1"/>
  <c r="DK2344" i="64" a="1"/>
  <c r="DK2344" i="64" s="1"/>
  <c r="T546" i="64" a="1"/>
  <c r="T546" i="64" s="1"/>
  <c r="T91" i="64" a="1"/>
  <c r="T91" i="64" s="1"/>
  <c r="DK1540" i="64" a="1"/>
  <c r="DK1540" i="64" s="1"/>
  <c r="U2370" i="64" a="1"/>
  <c r="U2370" i="64" s="1"/>
  <c r="S89" i="64" a="1"/>
  <c r="S89" i="64" s="1"/>
  <c r="DK1485" i="64" a="1"/>
  <c r="DK1485" i="64" s="1"/>
  <c r="DK1486" i="64" s="1"/>
  <c r="V90" i="64" a="1"/>
  <c r="V90" i="64" s="1"/>
  <c r="DJ1328" i="64" a="1"/>
  <c r="DJ1328" i="64" s="1"/>
  <c r="W1784" i="64" a="1"/>
  <c r="W1784" i="64" s="1"/>
  <c r="W1792" i="64" s="1"/>
  <c r="W2370" i="64" a="1"/>
  <c r="W2370" i="64" s="1"/>
  <c r="W59" i="64" a="1"/>
  <c r="W59" i="64" s="1"/>
  <c r="DI494" i="64" a="1"/>
  <c r="DI494" i="64" s="1"/>
  <c r="T494" i="64" a="1"/>
  <c r="T494" i="64" s="1"/>
  <c r="T2420" i="64" a="1"/>
  <c r="T2420" i="64" s="1"/>
  <c r="Y1853" i="64"/>
  <c r="Y1854" i="64" s="1"/>
  <c r="W1821" i="64" a="1"/>
  <c r="W1821" i="64" s="1"/>
  <c r="W2420" i="64" a="1"/>
  <c r="W2420" i="64" s="1"/>
  <c r="W91" i="64" a="1"/>
  <c r="W91" i="64" s="1"/>
  <c r="W2293" i="64" a="1"/>
  <c r="W2293" i="64" s="1"/>
  <c r="W60" i="64" a="1"/>
  <c r="W60" i="64" s="1"/>
  <c r="DK466" i="64" a="1"/>
  <c r="DK466" i="64" s="1"/>
  <c r="DK467" i="64" s="1"/>
  <c r="DI60" i="64" a="1"/>
  <c r="DI60" i="64" s="1"/>
  <c r="T389" i="64" a="1"/>
  <c r="T389" i="64" s="1"/>
  <c r="U1485" i="64" a="1"/>
  <c r="U1485" i="64" s="1"/>
  <c r="U1486" i="64" s="1"/>
  <c r="T89" i="64" a="1"/>
  <c r="T89" i="64" s="1"/>
  <c r="DI1565" i="64" a="1"/>
  <c r="DI1565" i="64" s="1"/>
  <c r="V389" i="64" a="1"/>
  <c r="V389" i="64" s="1"/>
  <c r="U92" i="64" a="1"/>
  <c r="U92" i="64" s="1"/>
  <c r="DJ573" i="64" a="1"/>
  <c r="DJ573" i="64" s="1"/>
  <c r="S412" i="64" a="1"/>
  <c r="S412" i="64" s="1"/>
  <c r="DK1571" i="64" a="1"/>
  <c r="DK1571" i="64" s="1"/>
  <c r="DI1160" i="64" a="1"/>
  <c r="DI1160" i="64" s="1"/>
  <c r="U53" i="64" a="1"/>
  <c r="U53" i="64" s="1"/>
  <c r="V1821" i="64" a="1"/>
  <c r="V1821" i="64" s="1"/>
  <c r="U54" i="64" a="1"/>
  <c r="U54" i="64" s="1"/>
  <c r="DK573" i="64" a="1"/>
  <c r="DK573" i="64" s="1"/>
  <c r="S1485" i="64" a="1"/>
  <c r="S1485" i="64" s="1"/>
  <c r="S1486" i="64" s="1"/>
  <c r="DI1540" i="64" a="1"/>
  <c r="DI1540" i="64" s="1"/>
  <c r="DI1593" i="64" a="1"/>
  <c r="DI1593" i="64" s="1"/>
  <c r="DI1112" i="64" a="1"/>
  <c r="DI1112" i="64" s="1"/>
  <c r="DJ895" i="64" a="1"/>
  <c r="DJ895" i="64" s="1"/>
  <c r="S54" i="64" a="1"/>
  <c r="S54" i="64" s="1"/>
  <c r="DJ595" i="64" a="1"/>
  <c r="DJ595" i="64" s="1"/>
  <c r="DJ499" i="64" a="1"/>
  <c r="DJ499" i="64" s="1"/>
  <c r="DI466" i="64" a="1"/>
  <c r="DI466" i="64" s="1"/>
  <c r="DI467" i="64" s="1"/>
  <c r="U1563" i="64" a="1"/>
  <c r="U1563" i="64" s="1"/>
  <c r="T1405" i="64" a="1"/>
  <c r="T1405" i="64" s="1"/>
  <c r="DK1506" i="64" a="1"/>
  <c r="DK1506" i="64" s="1"/>
  <c r="DI1517" i="64" a="1"/>
  <c r="DI1517" i="64" s="1"/>
  <c r="S1821" i="64" a="1"/>
  <c r="S1821" i="64" s="1"/>
  <c r="S499" i="64" a="1"/>
  <c r="S499" i="64" s="1"/>
  <c r="DK55" i="64" a="1"/>
  <c r="DK55" i="64" s="1"/>
  <c r="DJ1258" i="64" a="1"/>
  <c r="DJ1258" i="64" s="1"/>
  <c r="DJ2344" i="64" a="1"/>
  <c r="DJ2344" i="64" s="1"/>
  <c r="V1563" i="64" a="1"/>
  <c r="V1563" i="64" s="1"/>
  <c r="DJ1485" i="64" a="1"/>
  <c r="DJ1485" i="64" s="1"/>
  <c r="DJ1486" i="64" s="1"/>
  <c r="DI573" i="64" a="1"/>
  <c r="DI573" i="64" s="1"/>
  <c r="V55" i="64" a="1"/>
  <c r="V55" i="64" s="1"/>
  <c r="DI595" i="64" a="1"/>
  <c r="DI595" i="64" s="1"/>
  <c r="DK53" i="64" a="1"/>
  <c r="DK53" i="64" s="1"/>
  <c r="DJ1540" i="64" a="1"/>
  <c r="DJ1540" i="64" s="1"/>
  <c r="S1563" i="64" a="1"/>
  <c r="S1563" i="64" s="1"/>
  <c r="S389" i="64" a="1"/>
  <c r="S389" i="64" s="1"/>
  <c r="S90" i="64" a="1"/>
  <c r="S90" i="64" s="1"/>
  <c r="DK1563" i="64" a="1"/>
  <c r="DK1563" i="64" s="1"/>
  <c r="DJ1571" i="64" a="1"/>
  <c r="DJ1571" i="64" s="1"/>
  <c r="U89" i="64" a="1"/>
  <c r="U89" i="64" s="1"/>
  <c r="DK524" i="64" a="1"/>
  <c r="DK524" i="64" s="1"/>
  <c r="U494" i="64" a="1"/>
  <c r="U494" i="64" s="1"/>
  <c r="DI871" i="64" a="1"/>
  <c r="DI871" i="64" s="1"/>
  <c r="DI2302" i="64" s="1"/>
  <c r="T1112" i="64" a="1"/>
  <c r="T1112" i="64" s="1"/>
  <c r="DJ1565" i="64" a="1"/>
  <c r="DJ1565" i="64" s="1"/>
  <c r="DI499" i="64" a="1"/>
  <c r="DI499" i="64" s="1"/>
  <c r="U524" i="64" a="1"/>
  <c r="U524" i="64" s="1"/>
  <c r="DI571" i="64" a="1"/>
  <c r="DI571" i="64" s="1"/>
  <c r="S60" i="64" a="1"/>
  <c r="S60" i="64" s="1"/>
  <c r="DK472" i="64" a="1"/>
  <c r="DK472" i="64" s="1"/>
  <c r="S895" i="64" a="1"/>
  <c r="S895" i="64" s="1"/>
  <c r="DI895" i="64" a="1"/>
  <c r="DI895" i="64" s="1"/>
  <c r="DJ1114" i="64" a="1"/>
  <c r="DJ1114" i="64" s="1"/>
  <c r="V91" i="64" a="1"/>
  <c r="V91" i="64" s="1"/>
  <c r="DJ1593" i="64" a="1"/>
  <c r="DJ1593" i="64" s="1"/>
  <c r="DI389" i="64" a="1"/>
  <c r="DI389" i="64" s="1"/>
  <c r="DI2370" i="64" a="1"/>
  <c r="DI2370" i="64" s="1"/>
  <c r="DJ494" i="64" a="1"/>
  <c r="DJ494" i="64" s="1"/>
  <c r="T92" i="64" a="1"/>
  <c r="T92" i="64" s="1"/>
  <c r="S1112" i="64" a="1"/>
  <c r="S1112" i="64" s="1"/>
  <c r="T1540" i="64" a="1"/>
  <c r="T1540" i="64" s="1"/>
  <c r="DJ1511" i="64" a="1"/>
  <c r="DJ1511" i="64" s="1"/>
  <c r="DJ1112" i="64" a="1"/>
  <c r="DJ1112" i="64" s="1"/>
  <c r="V59" i="64" a="1"/>
  <c r="V59" i="64" s="1"/>
  <c r="DJ871" i="64" a="1"/>
  <c r="DJ871" i="64" s="1"/>
  <c r="DJ2302" i="64" s="1"/>
  <c r="DK1364" i="64" a="1"/>
  <c r="DK1364" i="64" s="1"/>
  <c r="T1571" i="64" a="1"/>
  <c r="T1571" i="64" s="1"/>
  <c r="V2319" i="64" a="1"/>
  <c r="V2319" i="64" s="1"/>
  <c r="DI2319" i="64" a="1"/>
  <c r="DI2319" i="64" s="1"/>
  <c r="S55" i="64" a="1"/>
  <c r="S55" i="64" s="1"/>
  <c r="U60" i="64" a="1"/>
  <c r="U60" i="64" s="1"/>
  <c r="S92" i="64" a="1"/>
  <c r="S92" i="64" s="1"/>
  <c r="DK1258" i="64" a="1"/>
  <c r="DK1258" i="64" s="1"/>
  <c r="T75" i="64" a="1"/>
  <c r="T75" i="64" s="1"/>
  <c r="DK176" i="64" a="1"/>
  <c r="DK176" i="64" s="1"/>
  <c r="DK177" i="64" s="1"/>
  <c r="DK1602" i="64" s="1"/>
  <c r="V75" i="64" a="1"/>
  <c r="V75" i="64" s="1"/>
  <c r="DI1506" i="64" a="1"/>
  <c r="DI1506" i="64" s="1"/>
  <c r="DI984" i="64" a="1"/>
  <c r="DI984" i="64" s="1"/>
  <c r="DI2351" i="64" s="1"/>
  <c r="DI2344" i="64" a="1"/>
  <c r="DI2344" i="64" s="1"/>
  <c r="V1784" i="64" a="1"/>
  <c r="V1784" i="64" s="1"/>
  <c r="V1792" i="64" s="1"/>
  <c r="DI1114" i="64" a="1"/>
  <c r="DI1114" i="64" s="1"/>
  <c r="DJ466" i="64" a="1"/>
  <c r="DJ466" i="64" s="1"/>
  <c r="DJ467" i="64" s="1"/>
  <c r="T1485" i="64" a="1"/>
  <c r="T1485" i="64" s="1"/>
  <c r="T1486" i="64" s="1"/>
  <c r="V1112" i="64" a="1"/>
  <c r="V1112" i="64" s="1"/>
  <c r="DJ1232" i="64" a="1"/>
  <c r="DJ1232" i="64" s="1"/>
  <c r="U2319" i="64" a="1"/>
  <c r="U2319" i="64" s="1"/>
  <c r="DK2420" i="64" a="1"/>
  <c r="DK2420" i="64" s="1"/>
  <c r="DJ1230" i="64" a="1"/>
  <c r="DJ1230" i="64" s="1"/>
  <c r="DI1405" i="64" a="1"/>
  <c r="DI1405" i="64" s="1"/>
  <c r="S2293" i="64" a="1"/>
  <c r="S2293" i="64" s="1"/>
  <c r="DI1293" i="64" a="1"/>
  <c r="DI1293" i="64" s="1"/>
  <c r="U2344" i="64" a="1"/>
  <c r="U2344" i="64" s="1"/>
  <c r="T412" i="64" a="1"/>
  <c r="T412" i="64" s="1"/>
  <c r="DK1511" i="64" a="1"/>
  <c r="DK1511" i="64" s="1"/>
  <c r="V2420" i="64" a="1"/>
  <c r="V2420" i="64" s="1"/>
  <c r="DI1563" i="64" a="1"/>
  <c r="DI1563" i="64" s="1"/>
  <c r="U55" i="64" a="1"/>
  <c r="U55" i="64" s="1"/>
  <c r="T1563" i="64" a="1"/>
  <c r="T1563" i="64" s="1"/>
  <c r="S524" i="64" a="1"/>
  <c r="S524" i="64" s="1"/>
  <c r="DJ55" i="64" a="1"/>
  <c r="DJ55" i="64" s="1"/>
  <c r="V92" i="64" a="1"/>
  <c r="V92" i="64" s="1"/>
  <c r="DK1114" i="64" a="1"/>
  <c r="DK1114" i="64" s="1"/>
  <c r="U1565" i="64" a="1"/>
  <c r="U1565" i="64" s="1"/>
  <c r="S494" i="64" a="1"/>
  <c r="S494" i="64" s="1"/>
  <c r="S1540" i="64" a="1"/>
  <c r="S1540" i="64" s="1"/>
  <c r="T60" i="64" a="1"/>
  <c r="T60" i="64" s="1"/>
  <c r="V54" i="64" a="1"/>
  <c r="V54" i="64" s="1"/>
  <c r="X494" i="64" a="1"/>
  <c r="X494" i="64" s="1"/>
  <c r="X75" i="64" a="1"/>
  <c r="X75" i="64" s="1"/>
  <c r="X412" i="64" a="1"/>
  <c r="X412" i="64" s="1"/>
  <c r="X55" i="64" a="1"/>
  <c r="X55" i="64" s="1"/>
  <c r="X60" i="64" a="1"/>
  <c r="X60" i="64" s="1"/>
  <c r="X59" i="64" a="1"/>
  <c r="X59" i="64" s="1"/>
  <c r="X54" i="64" a="1"/>
  <c r="X54" i="64" s="1"/>
  <c r="X53" i="64" a="1"/>
  <c r="X53" i="64" s="1"/>
  <c r="X524" i="64" a="1"/>
  <c r="X524" i="64" s="1"/>
  <c r="X2370" i="64" a="1"/>
  <c r="X2370" i="64" s="1"/>
  <c r="X2344" i="64" a="1"/>
  <c r="X2344" i="64" s="1"/>
  <c r="X2319" i="64" a="1"/>
  <c r="X2319" i="64" s="1"/>
  <c r="X2293" i="64" a="1"/>
  <c r="X2293" i="64" s="1"/>
  <c r="X1540" i="64" a="1"/>
  <c r="X1540" i="64" s="1"/>
  <c r="X90" i="64" a="1"/>
  <c r="X90" i="64" s="1"/>
  <c r="X89" i="64" a="1"/>
  <c r="X89" i="64" s="1"/>
  <c r="X91" i="64" a="1"/>
  <c r="X91" i="64" s="1"/>
  <c r="X92" i="64" a="1"/>
  <c r="X92" i="64" s="1"/>
  <c r="X1485" i="64" a="1"/>
  <c r="X1485" i="64" s="1"/>
  <c r="X1486" i="64" s="1"/>
  <c r="X389" i="64" a="1"/>
  <c r="X389" i="64" s="1"/>
  <c r="AL1690" i="64"/>
  <c r="AL1692" i="64" s="1"/>
  <c r="AK1692" i="64"/>
  <c r="X2420" i="64" a="1"/>
  <c r="X2420" i="64" s="1"/>
  <c r="X1405" i="64" a="1"/>
  <c r="X1405" i="64" s="1"/>
  <c r="X1821" i="64" a="1"/>
  <c r="X1821" i="64" s="1"/>
  <c r="X1784" i="64" a="1"/>
  <c r="X1784" i="64" s="1"/>
  <c r="X1792" i="64" s="1"/>
  <c r="X1571" i="64" a="1"/>
  <c r="X1571" i="64" s="1"/>
  <c r="X1565" i="64" a="1"/>
  <c r="X1565" i="64" s="1"/>
  <c r="X1563" i="64" a="1"/>
  <c r="X1563" i="64" s="1"/>
  <c r="X1112" i="64" a="1"/>
  <c r="X1112" i="64" s="1"/>
  <c r="X895" i="64" a="1"/>
  <c r="X895" i="64" s="1"/>
  <c r="CT501" i="64" a="1"/>
  <c r="S501" i="64" a="1"/>
  <c r="DG1564" i="64" a="1"/>
  <c r="DE414" i="64" a="1"/>
  <c r="CX1404" i="64" a="1"/>
  <c r="CV390" i="64" a="1"/>
  <c r="CR1231" i="64" a="1"/>
  <c r="CW596" i="64" a="1"/>
  <c r="CY572" i="64" a="1"/>
  <c r="U1564" i="64" a="1"/>
  <c r="DI596" i="64" a="1"/>
  <c r="DK525" i="64" a="1"/>
  <c r="CY501" i="64" a="1"/>
  <c r="DA1365" i="64" a="1"/>
  <c r="BM921" i="64" a="1"/>
  <c r="CW414" i="64" a="1"/>
  <c r="CW1365" i="64" a="1"/>
  <c r="DJ1113" i="64" a="1"/>
  <c r="CR1564" i="64" a="1"/>
  <c r="DI1564" i="64" a="1"/>
  <c r="V414" i="64" a="1"/>
  <c r="CY1564" i="64" a="1"/>
  <c r="DE1161" i="64" a="1"/>
  <c r="CT596" i="64" a="1"/>
  <c r="DH1231" i="64" a="1"/>
  <c r="DA1161" i="64" a="1"/>
  <c r="CZ1137" i="64" a="1"/>
  <c r="CQ896" i="64" a="1"/>
  <c r="CV414" i="64" a="1"/>
  <c r="DA1294" i="64" a="1"/>
  <c r="DH414" i="64" a="1"/>
  <c r="CP1161" i="64" a="1"/>
  <c r="DC572" i="64" a="1"/>
  <c r="CS1294" i="64" a="1"/>
  <c r="CQ1294" i="64" a="1"/>
  <c r="DJ1294" i="64" a="1"/>
  <c r="CP1510" i="64" a="1"/>
  <c r="CY1113" i="64" a="1"/>
  <c r="DG1137" i="64" a="1"/>
  <c r="CS596" i="64" a="1"/>
  <c r="X624" i="64" a="1"/>
  <c r="DC1259" i="64" a="1"/>
  <c r="CT414" i="64" a="1"/>
  <c r="CV596" i="64" a="1"/>
  <c r="T1541" i="64" a="1"/>
  <c r="CS1564" i="64" a="1"/>
  <c r="DG390" i="64" a="1"/>
  <c r="CQ1510" i="64" a="1"/>
  <c r="DB1137" i="64" a="1"/>
  <c r="CO1231" i="64" a="1"/>
  <c r="DK1329" i="64" a="1"/>
  <c r="DE1113" i="64" a="1"/>
  <c r="CX1161" i="64" a="1"/>
  <c r="CW896" i="64" a="1"/>
  <c r="DH501" i="64" a="1"/>
  <c r="CX896" i="64" a="1"/>
  <c r="CP896" i="64" a="1"/>
  <c r="X437" i="64" a="1"/>
  <c r="CS1231" i="64" a="1"/>
  <c r="DE1365" i="64" a="1"/>
  <c r="DB1541" i="64" a="1"/>
  <c r="CR572" i="64" a="1"/>
  <c r="DE1404" i="64" a="1"/>
  <c r="CT1231" i="64" a="1"/>
  <c r="CV1510" i="64" a="1"/>
  <c r="CX501" i="64" a="1"/>
  <c r="DG1294" i="64" a="1"/>
  <c r="V1564" i="64" a="1"/>
  <c r="CV1365" i="64" a="1"/>
  <c r="CO1259" i="64" a="1"/>
  <c r="DD1294" i="64" a="1"/>
  <c r="S1404" i="64" a="1"/>
  <c r="W390" i="64" a="1"/>
  <c r="CY896" i="64" a="1"/>
  <c r="DK1564" i="64" a="1"/>
  <c r="S1564" i="64" a="1"/>
  <c r="CX525" i="64" a="1"/>
  <c r="U501" i="64" a="1"/>
  <c r="CV1404" i="64" a="1"/>
  <c r="DA1404" i="64" a="1"/>
  <c r="X414" i="64" a="1"/>
  <c r="CU1329" i="64" a="1"/>
  <c r="CY414" i="64" a="1"/>
  <c r="DH1161" i="64" a="1"/>
  <c r="CO414" i="64" a="1"/>
  <c r="W1541" i="64" a="1"/>
  <c r="CR501" i="64" a="1"/>
  <c r="U390" i="64" a="1"/>
  <c r="CZ1541" i="64" a="1"/>
  <c r="CX1113" i="64" a="1"/>
  <c r="DB501" i="64" a="1"/>
  <c r="W1564" i="64" a="1"/>
  <c r="CS1404" i="64" a="1"/>
  <c r="CO1564" i="64" a="1"/>
  <c r="CT1137" i="64" a="1"/>
  <c r="DK501" i="64" a="1"/>
  <c r="CS1510" i="64" a="1"/>
  <c r="CS501" i="64" a="1"/>
  <c r="X1648" i="64" a="1"/>
  <c r="CR1541" i="64" a="1"/>
  <c r="CU1259" i="64" a="1"/>
  <c r="DA1137" i="64" a="1"/>
  <c r="S896" i="64" a="1"/>
  <c r="DA501" i="64" a="1"/>
  <c r="V501" i="64" a="1"/>
  <c r="CP572" i="64" a="1"/>
  <c r="DE501" i="64" a="1"/>
  <c r="CT390" i="64" a="1"/>
  <c r="CU1161" i="64" a="1"/>
  <c r="X896" i="64" a="1"/>
  <c r="CX1365" i="64" a="1"/>
  <c r="DK1161" i="64" a="1"/>
  <c r="CZ525" i="64" a="1"/>
  <c r="CP1231" i="64" a="1"/>
  <c r="DB390" i="64" a="1"/>
  <c r="CX1231" i="64" a="1"/>
  <c r="CS1541" i="64" a="1"/>
  <c r="T1404" i="64" a="1"/>
  <c r="DH1541" i="64" a="1"/>
  <c r="CQ1404" i="64" a="1"/>
  <c r="CQ1259" i="64" a="1"/>
  <c r="CU390" i="64" a="1"/>
  <c r="DK390" i="64" a="1"/>
  <c r="CZ501" i="64" a="1"/>
  <c r="DG1510" i="64" a="1"/>
  <c r="CP1365" i="64" a="1"/>
  <c r="DK1113" i="64" a="1"/>
  <c r="CS1365" i="64" a="1"/>
  <c r="CO501" i="64" a="1"/>
  <c r="CU1137" i="64" a="1"/>
  <c r="DB1113" i="64" a="1"/>
  <c r="CP1329" i="64" a="1"/>
  <c r="X2084" i="64" a="1"/>
  <c r="DJ1329" i="64" a="1"/>
  <c r="DD1259" i="64" a="1"/>
  <c r="DJ572" i="64" a="1"/>
  <c r="CT1259" i="64" a="1"/>
  <c r="CV1137" i="64" a="1"/>
  <c r="CV1231" i="64" a="1"/>
  <c r="CX1564" i="64" a="1"/>
  <c r="CO896" i="64" a="1"/>
  <c r="DD572" i="64" a="1"/>
  <c r="CR596" i="64" a="1"/>
  <c r="Y2104" i="64" a="1"/>
  <c r="DA525" i="64" a="1"/>
  <c r="DA1231" i="64" a="1"/>
  <c r="DI1541" i="64" a="1"/>
  <c r="DI525" i="64" a="1"/>
  <c r="BN944" i="64"/>
  <c r="DK1365" i="64" a="1"/>
  <c r="DD1564" i="64" a="1"/>
  <c r="DA1329" i="64" a="1"/>
  <c r="CZ1231" i="64" a="1"/>
  <c r="DC1161" i="64" a="1"/>
  <c r="DF1137" i="64" a="1"/>
  <c r="CP1259" i="64" a="1"/>
  <c r="CT896" i="64" a="1"/>
  <c r="CV1564" i="64" a="1"/>
  <c r="DH1259" i="64" a="1"/>
  <c r="CZ896" i="64" a="1"/>
  <c r="DD414" i="64" a="1"/>
  <c r="CO1404" i="64" a="1"/>
  <c r="DC1329" i="64" a="1"/>
  <c r="CT1404" i="64" a="1"/>
  <c r="DJ501" i="64" a="1"/>
  <c r="CZ596" i="64" a="1"/>
  <c r="CR1137" i="64" a="1"/>
  <c r="CW390" i="64" a="1"/>
  <c r="DF1510" i="64" a="1"/>
  <c r="CY1161" i="64" a="1"/>
  <c r="CZ1329" i="64" a="1"/>
  <c r="DD1113" i="64" a="1"/>
  <c r="W414" i="64" a="1"/>
  <c r="CW1510" i="64" a="1"/>
  <c r="CV1259" i="64" a="1"/>
  <c r="DH1510" i="64" a="1"/>
  <c r="U1404" i="64" a="1"/>
  <c r="CW1564" i="64" a="1"/>
  <c r="DJ525" i="64" a="1"/>
  <c r="CR525" i="64" a="1"/>
  <c r="DH1329" i="64" a="1"/>
  <c r="CY525" i="64" a="1"/>
  <c r="T1564" i="64" a="1"/>
  <c r="CR390" i="64" a="1"/>
  <c r="DK1137" i="64" a="1"/>
  <c r="CO1161" i="64" a="1"/>
  <c r="CX1329" i="64" a="1"/>
  <c r="CP525" i="64" a="1"/>
  <c r="CO1294" i="64" a="1"/>
  <c r="DF1161" i="64" a="1"/>
  <c r="DG1365" i="64" a="1"/>
  <c r="U1113" i="64" a="1"/>
  <c r="CW1329" i="64" a="1"/>
  <c r="CV501" i="64" a="1"/>
  <c r="CP1113" i="64" a="1"/>
  <c r="DI1365" i="64" a="1"/>
  <c r="W1113" i="64" a="1"/>
  <c r="DH1294" i="64" a="1"/>
  <c r="DE572" i="64" a="1"/>
  <c r="DI1231" i="64" a="1"/>
  <c r="DH1564" i="64" a="1"/>
  <c r="W525" i="64" a="1"/>
  <c r="CT1564" i="64" a="1"/>
  <c r="CR414" i="64" a="1"/>
  <c r="CO1510" i="64" a="1"/>
  <c r="CY1137" i="64" a="1"/>
  <c r="CR1113" i="64" a="1"/>
  <c r="CP501" i="64" a="1"/>
  <c r="CZ1161" i="64" a="1"/>
  <c r="CR1404" i="64" a="1"/>
  <c r="DA1564" i="64" a="1"/>
  <c r="DD596" i="64" a="1"/>
  <c r="DK1510" i="64" a="1"/>
  <c r="X1541" i="64" a="1"/>
  <c r="DI501" i="64" a="1"/>
  <c r="CV1541" i="64" a="1"/>
  <c r="DJ1365" i="64" a="1"/>
  <c r="T525" i="64" a="1"/>
  <c r="CR1510" i="64" a="1"/>
  <c r="W896" i="64" a="1"/>
  <c r="DH525" i="64" a="1"/>
  <c r="CQ572" i="64" a="1"/>
  <c r="CQ525" i="64" a="1"/>
  <c r="CO572" i="64" a="1"/>
  <c r="DF1564" i="64" a="1"/>
  <c r="S390" i="64" a="1"/>
  <c r="DH1404" i="64" a="1"/>
  <c r="DJ414" i="64" a="1"/>
  <c r="DC414" i="64" a="1"/>
  <c r="DE1564" i="64" a="1"/>
  <c r="DB1404" i="64" a="1"/>
  <c r="CV896" i="64" a="1"/>
  <c r="DJ596" i="64" a="1"/>
  <c r="CY1510" i="64" a="1"/>
  <c r="CU1510" i="64" a="1"/>
  <c r="CW501" i="64" a="1"/>
  <c r="DG1329" i="64" a="1"/>
  <c r="CZ1404" i="64" a="1"/>
  <c r="CT1510" i="64" a="1"/>
  <c r="DJ1137" i="64" a="1"/>
  <c r="DH1137" i="64" a="1"/>
  <c r="CY1329" i="64" a="1"/>
  <c r="CZ1294" i="64" a="1"/>
  <c r="T547" i="64" a="1"/>
  <c r="DF1259" i="64" a="1"/>
  <c r="CO1365" i="64" a="1"/>
  <c r="DB525" i="64" a="1"/>
  <c r="DC596" i="64" a="1"/>
  <c r="DG501" i="64" a="1"/>
  <c r="DH596" i="64" a="1"/>
  <c r="CV1113" i="64" a="1"/>
  <c r="CO1541" i="64" a="1"/>
  <c r="DF1113" i="64" a="1"/>
  <c r="DG1113" i="64" a="1"/>
  <c r="DD1365" i="64" a="1"/>
  <c r="CW525" i="64" a="1"/>
  <c r="V1113" i="64" a="1"/>
  <c r="DC501" i="64" a="1"/>
  <c r="DE1510" i="64" a="1"/>
  <c r="CX1541" i="64" a="1"/>
  <c r="CR1365" i="64" a="1"/>
  <c r="CO596" i="64" a="1"/>
  <c r="S525" i="64" a="1"/>
  <c r="DI1294" i="64" a="1"/>
  <c r="CX1259" i="64" a="1"/>
  <c r="X1564" i="64" a="1"/>
  <c r="DG1231" i="64" a="1"/>
  <c r="CZ1113" i="64" a="1"/>
  <c r="X2041" i="64" a="1"/>
  <c r="CW1161" i="64" a="1"/>
  <c r="DJ1231" i="64" a="1"/>
  <c r="CS1113" i="64" a="1"/>
  <c r="DC896" i="64" a="1"/>
  <c r="CX390" i="64" a="1"/>
  <c r="DI896" i="64" a="1"/>
  <c r="DK1294" i="64" a="1"/>
  <c r="DJ1161" i="64" a="1"/>
  <c r="CO1113" i="64" a="1"/>
  <c r="DD1137" i="64" a="1"/>
  <c r="DJ1404" i="64" a="1"/>
  <c r="DC1137" i="64" a="1"/>
  <c r="DG1404" i="64" a="1"/>
  <c r="CR1161" i="64" a="1"/>
  <c r="DF1365" i="64" a="1"/>
  <c r="W1404" i="64" a="1"/>
  <c r="DA1510" i="64" a="1"/>
  <c r="DA896" i="64" a="1"/>
  <c r="CU1541" i="64" a="1"/>
  <c r="CZ1259" i="64" a="1"/>
  <c r="DE1259" i="64" a="1"/>
  <c r="DE1329" i="64" a="1"/>
  <c r="CV525" i="64" a="1"/>
  <c r="CQ1541" i="64" a="1"/>
  <c r="CT1541" i="64" a="1"/>
  <c r="CP1404" i="64" a="1"/>
  <c r="DF1231" i="64" a="1"/>
  <c r="DK896" i="64" a="1"/>
  <c r="CU414" i="64" a="1"/>
  <c r="DG596" i="64" a="1"/>
  <c r="DJ896" i="64" a="1"/>
  <c r="DD1231" i="64" a="1"/>
  <c r="CZ572" i="64" a="1"/>
  <c r="CR1294" i="64" a="1"/>
  <c r="CY390" i="64" a="1"/>
  <c r="CQ1231" i="64" a="1"/>
  <c r="X1649" i="64" a="1"/>
  <c r="DJ1541" i="64" a="1"/>
  <c r="V390" i="64" a="1"/>
  <c r="CW572" i="64" a="1"/>
  <c r="DD1541" i="64" a="1"/>
  <c r="DK1231" i="64" a="1"/>
  <c r="DA414" i="64" a="1"/>
  <c r="X1404" i="64" a="1"/>
  <c r="DF414" i="64" a="1"/>
  <c r="DK1259" i="64" a="1"/>
  <c r="DC1231" i="64" a="1"/>
  <c r="CS1161" i="64" a="1"/>
  <c r="CX1510" i="64" a="1"/>
  <c r="CW1113" i="64" a="1"/>
  <c r="DD501" i="64" a="1"/>
  <c r="CS896" i="64" a="1"/>
  <c r="CT525" i="64" a="1"/>
  <c r="T501" i="64" a="1"/>
  <c r="CZ1510" i="64" a="1"/>
  <c r="DD1329" i="64" a="1"/>
  <c r="CS572" i="64" a="1"/>
  <c r="U525" i="64" a="1"/>
  <c r="DA1259" i="64" a="1"/>
  <c r="CV1294" i="64" a="1"/>
  <c r="DF525" i="64" a="1"/>
  <c r="DI1404" i="64" a="1"/>
  <c r="U896" i="64" a="1"/>
  <c r="CS390" i="64" a="1"/>
  <c r="CU1564" i="64" a="1"/>
  <c r="DH896" i="64" a="1"/>
  <c r="CZ1564" i="64" a="1"/>
  <c r="U1541" i="64" a="1"/>
  <c r="BN698" i="64" a="1"/>
  <c r="DI414" i="64" a="1"/>
  <c r="DB1564" i="64" a="1"/>
  <c r="CP1137" i="64" a="1"/>
  <c r="CS1137" i="64" a="1"/>
  <c r="DB1329" i="64" a="1"/>
  <c r="CQ1365" i="64" a="1"/>
  <c r="DH390" i="64" a="1"/>
  <c r="DA390" i="64" a="1"/>
  <c r="X1113" i="64" a="1"/>
  <c r="DE1294" i="64" a="1"/>
  <c r="DC525" i="64" a="1"/>
  <c r="DI572" i="64" a="1"/>
  <c r="DC1404" i="64" a="1"/>
  <c r="DE390" i="64" a="1"/>
  <c r="DC1510" i="64" a="1"/>
  <c r="DC1564" i="64" a="1"/>
  <c r="CZ414" i="64" a="1"/>
  <c r="CT572" i="64" a="1"/>
  <c r="Y2138" i="64" a="1"/>
  <c r="CU572" i="64" a="1"/>
  <c r="DB1161" i="64" a="1"/>
  <c r="BN1034" i="64" a="1"/>
  <c r="V1404" i="64" a="1"/>
  <c r="CU1113" i="64" a="1"/>
  <c r="CT1294" i="64" a="1"/>
  <c r="CP1541" i="64" a="1"/>
  <c r="DB1231" i="64" a="1"/>
  <c r="DI1113" i="64" a="1"/>
  <c r="BN658" i="64" a="1"/>
  <c r="CV572" i="64" a="1"/>
  <c r="DA1541" i="64" a="1"/>
  <c r="DJ1510" i="64" a="1"/>
  <c r="DB1510" i="64" a="1"/>
  <c r="DK1404" i="64" a="1"/>
  <c r="DB1259" i="64" a="1"/>
  <c r="DA572" i="64" a="1"/>
  <c r="DG572" i="64" a="1"/>
  <c r="CX572" i="64" a="1"/>
  <c r="CW1137" i="64" a="1"/>
  <c r="CY1231" i="64" a="1"/>
  <c r="CP1294" i="64" a="1"/>
  <c r="X2063" i="64" a="1"/>
  <c r="DF896" i="64" a="1"/>
  <c r="CO525" i="64" a="1"/>
  <c r="DJ1564" i="64" a="1"/>
  <c r="CS414" i="64" a="1"/>
  <c r="CZ1365" i="64" a="1"/>
  <c r="CU525" i="64" a="1"/>
  <c r="CO390" i="64" a="1"/>
  <c r="DJ390" i="64" a="1"/>
  <c r="DI1161" i="64" a="1"/>
  <c r="X390" i="64" a="1"/>
  <c r="BN919" i="64" a="1"/>
  <c r="X501" i="64" a="1"/>
  <c r="X525" i="64" a="1"/>
  <c r="CX414" i="64" a="1"/>
  <c r="CQ1564" i="64" a="1"/>
  <c r="CU501" i="64" a="1"/>
  <c r="DG414" i="64" a="1"/>
  <c r="CQ390" i="64" a="1"/>
  <c r="DE596" i="64" a="1"/>
  <c r="CQ1137" i="64" a="1"/>
  <c r="DE896" i="64" a="1"/>
  <c r="CV1329" i="64" a="1"/>
  <c r="DH572" i="64" a="1"/>
  <c r="DF1404" i="64" a="1"/>
  <c r="CQ501" i="64" a="1"/>
  <c r="CW1259" i="64" a="1"/>
  <c r="CP414" i="64" a="1"/>
  <c r="CU1404" i="64" a="1"/>
  <c r="DF596" i="64" a="1"/>
  <c r="DC1294" i="64" a="1"/>
  <c r="DD1510" i="64" a="1"/>
  <c r="DG896" i="64" a="1"/>
  <c r="DB572" i="64" a="1"/>
  <c r="CP390" i="64" a="1"/>
  <c r="DB414" i="64" a="1"/>
  <c r="CR1259" i="64" a="1"/>
  <c r="CU596" i="64" a="1"/>
  <c r="S1541" i="64" a="1"/>
  <c r="CX1294" i="64" a="1"/>
  <c r="CW1404" i="64" a="1"/>
  <c r="CU1294" i="64" a="1"/>
  <c r="DI1329" i="64" a="1"/>
  <c r="CW1541" i="64" a="1"/>
  <c r="CS1329" i="64" a="1"/>
  <c r="CV1161" i="64" a="1"/>
  <c r="DF501" i="64" a="1"/>
  <c r="CQ414" i="64" a="1"/>
  <c r="DF1294" i="64" a="1"/>
  <c r="CX596" i="64" a="1"/>
  <c r="V896" i="64" a="1"/>
  <c r="CU1231" i="64" a="1"/>
  <c r="DI1510" i="64" a="1"/>
  <c r="CT1161" i="64" a="1"/>
  <c r="CX1137" i="64" a="1"/>
  <c r="DK414" i="64" a="1"/>
  <c r="DI1137" i="64" a="1"/>
  <c r="DF572" i="64" a="1"/>
  <c r="CS525" i="64" a="1"/>
  <c r="T414" i="64" a="1"/>
  <c r="CZ390" i="64" a="1"/>
  <c r="DB1365" i="64" a="1"/>
  <c r="DE1231" i="64" a="1"/>
  <c r="DC1365" i="64" a="1"/>
  <c r="S414" i="64" a="1"/>
  <c r="V525" i="64" a="1"/>
  <c r="CW1231" i="64" a="1"/>
  <c r="CS1259" i="64" a="1"/>
  <c r="W501" i="64" a="1"/>
  <c r="DJ1259" i="64" a="1"/>
  <c r="DD525" i="64" a="1"/>
  <c r="CP1564" i="64" a="1"/>
  <c r="DE525" i="64" a="1"/>
  <c r="DE1137" i="64" a="1"/>
  <c r="DG525" i="64" a="1"/>
  <c r="CO1137" i="64" a="1"/>
  <c r="DK596" i="64" a="1"/>
  <c r="DF1541" i="64" a="1"/>
  <c r="DD1404" i="64" a="1"/>
  <c r="CR896" i="64" a="1"/>
  <c r="U414" i="64" a="1"/>
  <c r="DD896" i="64" a="1"/>
  <c r="CY1259" i="64" a="1"/>
  <c r="CQ1161" i="64" a="1"/>
  <c r="DF390" i="64" a="1"/>
  <c r="CT1365" i="64" a="1"/>
  <c r="DC390" i="64" a="1"/>
  <c r="DD1161" i="64" a="1"/>
  <c r="DG1259" i="64" a="1"/>
  <c r="CU1365" i="64" a="1"/>
  <c r="CR1329" i="64" a="1"/>
  <c r="DH1365" i="64" a="1"/>
  <c r="T1113" i="64" a="1"/>
  <c r="CP596" i="64" a="1"/>
  <c r="DG1161" i="64" a="1"/>
  <c r="CY1294" i="64" a="1"/>
  <c r="DI1259" i="64" a="1"/>
  <c r="CY596" i="64" a="1"/>
  <c r="DA1113" i="64" a="1"/>
  <c r="DK1541" i="64" a="1"/>
  <c r="BL922" i="64" a="1"/>
  <c r="CQ596" i="64" a="1"/>
  <c r="T896" i="64" a="1"/>
  <c r="DG1541" i="64" a="1"/>
  <c r="CU896" i="64" a="1"/>
  <c r="DI390" i="64" a="1"/>
  <c r="T390" i="64" a="1"/>
  <c r="DE1541" i="64" a="1"/>
  <c r="DB1294" i="64" a="1"/>
  <c r="V1541" i="64" a="1"/>
  <c r="CT1329" i="64" a="1"/>
  <c r="DC1541" i="64" a="1"/>
  <c r="DC1113" i="64" a="1"/>
  <c r="DD390" i="64" a="1"/>
  <c r="CQ1113" i="64" a="1"/>
  <c r="DK572" i="64" a="1"/>
  <c r="CQ1329" i="64" a="1"/>
  <c r="DF1329" i="64" a="1"/>
  <c r="CO1329" i="64" a="1"/>
  <c r="CY1541" i="64" a="1"/>
  <c r="DB896" i="64" a="1"/>
  <c r="DH1113" i="64" a="1"/>
  <c r="CW1294" i="64" a="1"/>
  <c r="CT1113" i="64" a="1"/>
  <c r="CY1365" i="64" a="1"/>
  <c r="CY1404" i="64" a="1"/>
  <c r="S1113" i="64" a="1"/>
  <c r="DA596" i="64" a="1"/>
  <c r="DB596" i="64" a="1"/>
  <c r="BN126" i="64" l="1"/>
  <c r="BN141" i="64"/>
  <c r="BN1034" i="64"/>
  <c r="BN1036" i="64" s="1"/>
  <c r="BO111" i="64" a="1"/>
  <c r="BO111" i="64" s="1"/>
  <c r="BO1019" i="64" a="1"/>
  <c r="BO1019" i="64" s="1"/>
  <c r="BI1712" i="64"/>
  <c r="BI1714" i="64" s="1"/>
  <c r="BQ53" i="1169"/>
  <c r="BS35" i="1169"/>
  <c r="BS50" i="1169"/>
  <c r="BS33" i="1169"/>
  <c r="BS48" i="1169"/>
  <c r="BS21" i="1169"/>
  <c r="BS31" i="1169"/>
  <c r="BS46" i="1169"/>
  <c r="BV2" i="1169"/>
  <c r="BU1" i="1169"/>
  <c r="BU3" i="1169"/>
  <c r="BU7" i="1169"/>
  <c r="BT8" i="1169" s="1"/>
  <c r="BT25" i="1169"/>
  <c r="BT41" i="1169"/>
  <c r="BT40" i="1169"/>
  <c r="BT42" i="1169"/>
  <c r="BT26" i="1169"/>
  <c r="BT43" i="1169"/>
  <c r="BT28" i="1169"/>
  <c r="BT39" i="1169"/>
  <c r="BT18" i="1169"/>
  <c r="BT16" i="1169"/>
  <c r="BT4" i="1169"/>
  <c r="BT20" i="1169"/>
  <c r="BT24" i="1169"/>
  <c r="BT17" i="1169"/>
  <c r="BT19" i="1169"/>
  <c r="BT27" i="1169"/>
  <c r="BP54" i="1169"/>
  <c r="BR51" i="1169"/>
  <c r="BR22" i="861" s="1"/>
  <c r="BR36" i="1169"/>
  <c r="BR17" i="861" s="1"/>
  <c r="BS49" i="1169"/>
  <c r="BS34" i="1169"/>
  <c r="BS32" i="1169"/>
  <c r="BS47" i="1169"/>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943" i="64" a="1"/>
  <c r="BO943" i="64" s="1"/>
  <c r="W1857" i="64"/>
  <c r="T1669" i="64"/>
  <c r="T1670" i="64" s="1"/>
  <c r="BK769" i="64"/>
  <c r="BL768" i="64"/>
  <c r="BL769" i="64" s="1"/>
  <c r="BN764" i="64"/>
  <c r="BN763" i="64"/>
  <c r="BN762" i="64"/>
  <c r="BN761" i="64"/>
  <c r="BM766" i="64"/>
  <c r="BN765" i="64"/>
  <c r="BO756" i="64" a="1"/>
  <c r="BO756" i="64" s="1"/>
  <c r="BO757" i="64" a="1"/>
  <c r="BO757" i="64" s="1"/>
  <c r="BO758" i="64" a="1"/>
  <c r="BO758" i="64" s="1"/>
  <c r="BO754" i="64" a="1"/>
  <c r="BO754" i="64" s="1"/>
  <c r="BO755" i="64" a="1"/>
  <c r="BO755" i="64" s="1"/>
  <c r="BM751" i="64"/>
  <c r="BN750" i="64"/>
  <c r="BO743" i="64" a="1"/>
  <c r="BO743" i="64" s="1"/>
  <c r="BO739" i="64" a="1"/>
  <c r="BO739" i="64" s="1"/>
  <c r="BO723" i="64" a="1"/>
  <c r="BO723" i="64" s="1"/>
  <c r="BO731" i="64" s="1"/>
  <c r="BO724" i="64" a="1"/>
  <c r="BO724" i="64" s="1"/>
  <c r="BO732" i="64" s="1"/>
  <c r="BO740" i="64" a="1"/>
  <c r="BO740" i="64" s="1"/>
  <c r="BO725" i="64" a="1"/>
  <c r="BO725" i="64" s="1"/>
  <c r="BO733" i="64" s="1"/>
  <c r="BO726" i="64" a="1"/>
  <c r="BO726" i="64" s="1"/>
  <c r="BO734" i="64" s="1"/>
  <c r="BO727" i="64" a="1"/>
  <c r="BO727" i="64" s="1"/>
  <c r="BO735" i="64" s="1"/>
  <c r="BO741" i="64" a="1"/>
  <c r="BO741" i="64" s="1"/>
  <c r="BO742" i="64" a="1"/>
  <c r="BO742" i="64" s="1"/>
  <c r="BN749" i="64"/>
  <c r="BN748" i="64"/>
  <c r="BN747" i="64"/>
  <c r="BN746" i="64"/>
  <c r="BO208" i="64" a="1"/>
  <c r="BO208" i="64" s="1"/>
  <c r="BO207" i="64" s="1"/>
  <c r="BO209" i="64" a="1"/>
  <c r="BO209" i="64" s="1"/>
  <c r="BN210" i="64"/>
  <c r="BN212" i="64" s="1"/>
  <c r="BN919" i="64"/>
  <c r="BN698" i="64"/>
  <c r="BN700" i="64" s="1"/>
  <c r="BL922" i="64"/>
  <c r="BM921" i="64"/>
  <c r="BO331" i="64" a="1"/>
  <c r="BO331" i="64" s="1"/>
  <c r="BO918" i="64" a="1"/>
  <c r="BO918" i="64" s="1"/>
  <c r="BO312" i="64" a="1"/>
  <c r="BO312" i="64" s="1"/>
  <c r="BO699" i="64" a="1"/>
  <c r="BO699" i="64" s="1"/>
  <c r="BO665" i="64" a="1"/>
  <c r="BO665" i="64" s="1"/>
  <c r="BO299" i="64" a="1"/>
  <c r="BO299" i="64" s="1"/>
  <c r="BM662" i="64"/>
  <c r="BN658" i="64"/>
  <c r="BN666" i="64" s="1"/>
  <c r="BO661" i="64" a="1"/>
  <c r="BO661" i="64" s="1"/>
  <c r="BO4" i="64"/>
  <c r="BO657" i="64" a="1"/>
  <c r="BO657" i="64" s="1"/>
  <c r="AD70" i="861"/>
  <c r="BP259" i="64"/>
  <c r="BP7" i="64"/>
  <c r="BO8" i="64" s="1"/>
  <c r="BI46" i="861"/>
  <c r="BI87" i="861" s="1"/>
  <c r="BP3" i="64"/>
  <c r="BP1" i="64"/>
  <c r="BQ2" i="64"/>
  <c r="BO43" i="863"/>
  <c r="BO42" i="863"/>
  <c r="BO21" i="863" s="1"/>
  <c r="BP22" i="864"/>
  <c r="BP20" i="864"/>
  <c r="BP3" i="864"/>
  <c r="BP4" i="864" s="1"/>
  <c r="BQ2" i="864"/>
  <c r="BQ23" i="864" s="1"/>
  <c r="BP21" i="864"/>
  <c r="BP1" i="864"/>
  <c r="BN32"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4"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24" i="64"/>
  <c r="X634" i="64" s="1"/>
  <c r="Y628" i="64" a="1"/>
  <c r="Y628" i="64" s="1"/>
  <c r="Y623" i="64" a="1"/>
  <c r="Y623" i="64" s="1"/>
  <c r="X437" i="64"/>
  <c r="W1967" i="64"/>
  <c r="Y1952" i="64" a="1"/>
  <c r="Y1952" i="64" s="1"/>
  <c r="Y1953" i="64" a="1"/>
  <c r="Y1953" i="64" s="1"/>
  <c r="Y1954" i="64" a="1"/>
  <c r="Y1954" i="64" s="1"/>
  <c r="Y1955" i="64" a="1"/>
  <c r="Y1955" i="64" s="1"/>
  <c r="Y1951" i="64" a="1"/>
  <c r="Y1951" i="64" s="1"/>
  <c r="Y1956" i="64" a="1"/>
  <c r="Y1956" i="64" s="1"/>
  <c r="Y1950" i="64" a="1"/>
  <c r="Y1950" i="64" s="1"/>
  <c r="Y1957" i="64" a="1"/>
  <c r="Y1957" i="64" s="1"/>
  <c r="Y1958" i="64" a="1"/>
  <c r="Y1958" i="64" s="1"/>
  <c r="X1959" i="64"/>
  <c r="DD1969" i="64"/>
  <c r="DE1967" i="64"/>
  <c r="Y413" i="64" a="1"/>
  <c r="Y413" i="64" s="1"/>
  <c r="Y436" i="64" a="1"/>
  <c r="Y436" i="64" s="1"/>
  <c r="Y435" i="64" a="1"/>
  <c r="Y435" i="64" s="1"/>
  <c r="V414" i="64"/>
  <c r="U414" i="64"/>
  <c r="X414" i="64"/>
  <c r="W414" i="64"/>
  <c r="T414" i="64"/>
  <c r="Y2138" i="64"/>
  <c r="Y2104" i="64"/>
  <c r="CT190" i="64"/>
  <c r="CT193" i="64" s="1"/>
  <c r="CO2322" i="64"/>
  <c r="CP2320" i="64"/>
  <c r="DF1404" i="64"/>
  <c r="DF1418" i="64" s="1"/>
  <c r="CR1404" i="64"/>
  <c r="CR1418" i="64" s="1"/>
  <c r="DI1404" i="64"/>
  <c r="DI1418" i="64" s="1"/>
  <c r="CQ1404" i="64"/>
  <c r="CQ1418" i="64" s="1"/>
  <c r="CV1404" i="64"/>
  <c r="CV1418" i="64" s="1"/>
  <c r="DJ1404" i="64"/>
  <c r="DJ1418" i="64" s="1"/>
  <c r="DA1404" i="64"/>
  <c r="DA1418" i="64" s="1"/>
  <c r="DH1404" i="64"/>
  <c r="DH1418" i="64" s="1"/>
  <c r="DE1404" i="64"/>
  <c r="DE1418" i="64" s="1"/>
  <c r="CP1404" i="64"/>
  <c r="CP1418" i="64" s="1"/>
  <c r="CT1404" i="64"/>
  <c r="CT1418" i="64" s="1"/>
  <c r="CU1404" i="64"/>
  <c r="CU1418" i="64" s="1"/>
  <c r="DG1404" i="64"/>
  <c r="DG1418" i="64" s="1"/>
  <c r="CZ1404" i="64"/>
  <c r="CZ1418" i="64" s="1"/>
  <c r="CY1404" i="64"/>
  <c r="CY1418" i="64" s="1"/>
  <c r="CX1404" i="64"/>
  <c r="CX1418" i="64" s="1"/>
  <c r="CW1404" i="64"/>
  <c r="CW1418" i="64" s="1"/>
  <c r="DB1404" i="64"/>
  <c r="DB1418" i="64" s="1"/>
  <c r="DC1404" i="64"/>
  <c r="DC1418" i="64" s="1"/>
  <c r="DK1404" i="64"/>
  <c r="DK1418" i="64" s="1"/>
  <c r="CS1404" i="64"/>
  <c r="CS1418" i="64" s="1"/>
  <c r="DD1404" i="64"/>
  <c r="DD1418" i="64" s="1"/>
  <c r="CW1365" i="64"/>
  <c r="CX1365" i="64"/>
  <c r="DI1365" i="64"/>
  <c r="CR1365" i="64"/>
  <c r="CZ1365" i="64"/>
  <c r="CS1365" i="64"/>
  <c r="DD1365" i="64"/>
  <c r="DA1365" i="64"/>
  <c r="DB1365" i="64"/>
  <c r="CT1365" i="64"/>
  <c r="DJ1365" i="64"/>
  <c r="DF1365" i="64"/>
  <c r="CY1365" i="64"/>
  <c r="CP1365" i="64"/>
  <c r="CU1365" i="64"/>
  <c r="DE1365" i="64"/>
  <c r="CV1365" i="64"/>
  <c r="DK1365" i="64"/>
  <c r="DG1365" i="64"/>
  <c r="DC1365" i="64"/>
  <c r="CQ1365" i="64"/>
  <c r="DH1365" i="64"/>
  <c r="DF1329" i="64"/>
  <c r="DJ1329" i="64"/>
  <c r="DI1329" i="64"/>
  <c r="DA1329" i="64"/>
  <c r="CU1329" i="64"/>
  <c r="CR1329" i="64"/>
  <c r="DD1329" i="64"/>
  <c r="CX1329" i="64"/>
  <c r="CQ1329" i="64"/>
  <c r="CZ1329" i="64"/>
  <c r="DK1329" i="64"/>
  <c r="CS1329" i="64"/>
  <c r="CY1329" i="64"/>
  <c r="CV1329" i="64"/>
  <c r="DE1329" i="64"/>
  <c r="CW1329" i="64"/>
  <c r="DH1329" i="64"/>
  <c r="DG1329" i="64"/>
  <c r="DC1329" i="64"/>
  <c r="CT1329" i="64"/>
  <c r="CP1329" i="64"/>
  <c r="DB1329" i="64"/>
  <c r="DG1259" i="64"/>
  <c r="CY1259" i="64"/>
  <c r="DH1259" i="64"/>
  <c r="CS1259" i="64"/>
  <c r="CU1259" i="64"/>
  <c r="CW1259" i="64"/>
  <c r="CV1259" i="64"/>
  <c r="CR1259" i="64"/>
  <c r="DK1259" i="64"/>
  <c r="CQ1259" i="64"/>
  <c r="CZ1259" i="64"/>
  <c r="DI1259" i="64"/>
  <c r="CT1259" i="64"/>
  <c r="DJ1259" i="64"/>
  <c r="DA1259" i="64"/>
  <c r="DE1259" i="64"/>
  <c r="DC1259" i="64"/>
  <c r="CX1259" i="64"/>
  <c r="DD1259" i="64"/>
  <c r="DB1259" i="64"/>
  <c r="DF1259" i="64"/>
  <c r="CP1259" i="64"/>
  <c r="X2063" i="64"/>
  <c r="X2041" i="64"/>
  <c r="Y2396" i="64" a="1"/>
  <c r="Y2396" i="64" s="1"/>
  <c r="Y2042" i="64" a="1"/>
  <c r="Y2042" i="64" s="1"/>
  <c r="Y2062" i="64" a="1"/>
  <c r="Y2062" i="64" s="1"/>
  <c r="BI1755" i="64"/>
  <c r="BH1757" i="64"/>
  <c r="BI1734" i="64"/>
  <c r="BI1736" i="64" s="1"/>
  <c r="U1669" i="64"/>
  <c r="U1670" i="64" s="1"/>
  <c r="V1658" i="64"/>
  <c r="W1656" i="64"/>
  <c r="W1665" i="64"/>
  <c r="W1657" i="64"/>
  <c r="W1666" i="64"/>
  <c r="Y1662" i="64" a="1"/>
  <c r="Y1662" i="64" s="1"/>
  <c r="Y1661" i="64" a="1"/>
  <c r="Y1661" i="64" s="1"/>
  <c r="V1667" i="64"/>
  <c r="Y1652" i="64" a="1"/>
  <c r="Y1652" i="64" s="1"/>
  <c r="Y1653" i="64" a="1"/>
  <c r="Y1653" i="64" s="1"/>
  <c r="X1649" i="64"/>
  <c r="X1648" i="64"/>
  <c r="Y1643" i="64" a="1"/>
  <c r="Y1643" i="64" s="1"/>
  <c r="Y1644" i="64" a="1"/>
  <c r="Y1644" i="64" s="1"/>
  <c r="X2084" i="64"/>
  <c r="Y2083" i="64" a="1"/>
  <c r="Y2083" i="64" s="1"/>
  <c r="Y499" i="64" a="1"/>
  <c r="Y49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294" i="64"/>
  <c r="DG1620" i="64"/>
  <c r="DE56" i="64"/>
  <c r="DE62" i="64" s="1"/>
  <c r="CZ56" i="64"/>
  <c r="CZ62" i="64" s="1"/>
  <c r="DA56" i="64"/>
  <c r="DA62" i="64" s="1"/>
  <c r="DG596" i="64"/>
  <c r="CR1510" i="64"/>
  <c r="CR1512" i="64" s="1"/>
  <c r="DE1620" i="64"/>
  <c r="DH390" i="64"/>
  <c r="DH525" i="64"/>
  <c r="DH1231" i="64"/>
  <c r="DH1233" i="64" s="1"/>
  <c r="CV525" i="64"/>
  <c r="DF896" i="64"/>
  <c r="DF2326" i="64" s="1"/>
  <c r="DE1541" i="64"/>
  <c r="CO525" i="64"/>
  <c r="CP1510" i="64"/>
  <c r="CP1512" i="64" s="1"/>
  <c r="DH1137" i="64"/>
  <c r="DH1139" i="64" s="1"/>
  <c r="CR1620" i="64"/>
  <c r="DF1620" i="64"/>
  <c r="CP1564" i="64"/>
  <c r="DF1137" i="64"/>
  <c r="DF1139" i="64" s="1"/>
  <c r="CW1564" i="64"/>
  <c r="DE1510" i="64"/>
  <c r="DE1512" i="64" s="1"/>
  <c r="DG525" i="64"/>
  <c r="CR525" i="64"/>
  <c r="CS1620" i="64"/>
  <c r="CX1231" i="64"/>
  <c r="CX1233" i="64" s="1"/>
  <c r="DH596" i="64"/>
  <c r="DC1510" i="64"/>
  <c r="DC1512" i="64" s="1"/>
  <c r="CS56" i="64"/>
  <c r="CS62" i="64" s="1"/>
  <c r="CR390" i="64"/>
  <c r="DF1564" i="64"/>
  <c r="DC1294" i="64"/>
  <c r="CR1113" i="64"/>
  <c r="CR1115" i="64" s="1"/>
  <c r="CR2377" i="64" s="1"/>
  <c r="DE525" i="64"/>
  <c r="CO1231" i="64"/>
  <c r="CO1233" i="64" s="1"/>
  <c r="CX896" i="64"/>
  <c r="CX2326" i="64" s="1"/>
  <c r="DA1564" i="64"/>
  <c r="DA1294" i="64"/>
  <c r="CU1510" i="64"/>
  <c r="CU1512" i="64" s="1"/>
  <c r="CS596" i="64"/>
  <c r="DA1620" i="64"/>
  <c r="DD1564" i="64"/>
  <c r="DD1113" i="64"/>
  <c r="DD1115" i="64" s="1"/>
  <c r="DD2377" i="64" s="1"/>
  <c r="CS1231" i="64"/>
  <c r="CS1233" i="64" s="1"/>
  <c r="DC1137" i="64"/>
  <c r="DC1139" i="64" s="1"/>
  <c r="CX501" i="64"/>
  <c r="DB572" i="64"/>
  <c r="DB574" i="64" s="1"/>
  <c r="CV572" i="64"/>
  <c r="CV574" i="64" s="1"/>
  <c r="CO1541" i="64"/>
  <c r="CV1510" i="64"/>
  <c r="CV1512" i="64" s="1"/>
  <c r="CY501" i="64"/>
  <c r="CU1161" i="64"/>
  <c r="CR1564" i="64"/>
  <c r="CP414" i="64"/>
  <c r="CV596" i="64"/>
  <c r="CT1137" i="64"/>
  <c r="CT1139" i="64" s="1"/>
  <c r="CW1294" i="64"/>
  <c r="DE572" i="64"/>
  <c r="DE574" i="64" s="1"/>
  <c r="CZ1510" i="64"/>
  <c r="CZ1512" i="64" s="1"/>
  <c r="DD572" i="64"/>
  <c r="DD574" i="64" s="1"/>
  <c r="CU1113" i="64"/>
  <c r="CU1115" i="64" s="1"/>
  <c r="CU2377" i="64" s="1"/>
  <c r="CU596" i="64"/>
  <c r="CO1404" i="64"/>
  <c r="CT414" i="64"/>
  <c r="DE414" i="64"/>
  <c r="DH1161" i="64"/>
  <c r="CZ1564" i="64"/>
  <c r="DG572" i="64"/>
  <c r="DG574" i="64" s="1"/>
  <c r="DH1294" i="64"/>
  <c r="CO572" i="64"/>
  <c r="CO574" i="64" s="1"/>
  <c r="CS414" i="64"/>
  <c r="CY1137" i="64"/>
  <c r="CY1139" i="64" s="1"/>
  <c r="DA501" i="64"/>
  <c r="CS572" i="64"/>
  <c r="CS574" i="64" s="1"/>
  <c r="DC572" i="64"/>
  <c r="DC574" i="64" s="1"/>
  <c r="CW1620" i="64"/>
  <c r="CV414" i="64"/>
  <c r="DC1231" i="64"/>
  <c r="DC1233" i="64" s="1"/>
  <c r="DC1620" i="64"/>
  <c r="CT525" i="64"/>
  <c r="CW572" i="64"/>
  <c r="CW574" i="64" s="1"/>
  <c r="DD1510" i="64"/>
  <c r="DD1512" i="64" s="1"/>
  <c r="DB525" i="64"/>
  <c r="DB1541" i="64"/>
  <c r="DC390" i="64"/>
  <c r="CQ414" i="64"/>
  <c r="CU896" i="64"/>
  <c r="CU2326" i="64" s="1"/>
  <c r="CP1113" i="64"/>
  <c r="CP1115" i="64" s="1"/>
  <c r="CP2377" i="64" s="1"/>
  <c r="CT1564" i="64"/>
  <c r="CZ1231" i="64"/>
  <c r="CZ1233" i="64" s="1"/>
  <c r="CZ1294" i="64"/>
  <c r="DC1541" i="64"/>
  <c r="DB1113" i="64"/>
  <c r="DB1115" i="64" s="1"/>
  <c r="DB2377" i="64" s="1"/>
  <c r="CO1510" i="64"/>
  <c r="CO1512" i="64" s="1"/>
  <c r="DB1510" i="64"/>
  <c r="DB1512" i="64" s="1"/>
  <c r="CU525" i="64"/>
  <c r="DG1541" i="64"/>
  <c r="CR1161" i="64"/>
  <c r="CO414" i="64"/>
  <c r="DB1161" i="64"/>
  <c r="DH1564" i="64"/>
  <c r="CR1541" i="64"/>
  <c r="CU390" i="64"/>
  <c r="DG390" i="64"/>
  <c r="CV1231" i="64"/>
  <c r="CV1233" i="64" s="1"/>
  <c r="DG501" i="64"/>
  <c r="DG500" i="64" s="1"/>
  <c r="DB1231" i="64"/>
  <c r="DB1233" i="64" s="1"/>
  <c r="CV896" i="64"/>
  <c r="CV2326" i="64" s="1"/>
  <c r="CW390" i="64"/>
  <c r="DC596" i="64"/>
  <c r="DH414" i="64"/>
  <c r="DH896" i="64"/>
  <c r="DH2326" i="64" s="1"/>
  <c r="CV1620" i="64"/>
  <c r="CQ1231" i="64"/>
  <c r="CQ1233" i="64" s="1"/>
  <c r="CP1620" i="64"/>
  <c r="CS390" i="64"/>
  <c r="CW596" i="64"/>
  <c r="DB1620" i="64"/>
  <c r="CX596" i="64"/>
  <c r="CX1541" i="64"/>
  <c r="DA596" i="64"/>
  <c r="CQ896" i="64"/>
  <c r="CQ2326" i="64" s="1"/>
  <c r="DC1564" i="64"/>
  <c r="CU1231" i="64"/>
  <c r="CU1233" i="64" s="1"/>
  <c r="CW525" i="64"/>
  <c r="CR1294" i="64"/>
  <c r="CO1564" i="64"/>
  <c r="CW1231" i="64"/>
  <c r="CW1233" i="64" s="1"/>
  <c r="CO501" i="64"/>
  <c r="DC1161" i="64"/>
  <c r="DD1137" i="64"/>
  <c r="DD1139" i="64" s="1"/>
  <c r="CW1113" i="64"/>
  <c r="CW1115" i="64" s="1"/>
  <c r="CW2377" i="64" s="1"/>
  <c r="DA1161" i="64"/>
  <c r="DG1510" i="64"/>
  <c r="DG1512" i="64" s="1"/>
  <c r="DG1113" i="64"/>
  <c r="DG1115" i="64" s="1"/>
  <c r="DG2377" i="64" s="1"/>
  <c r="CZ1161" i="64"/>
  <c r="CS1161" i="64"/>
  <c r="CX1113" i="64"/>
  <c r="CX1115" i="64" s="1"/>
  <c r="CX2377" i="64" s="1"/>
  <c r="CY1510" i="64"/>
  <c r="CY1512" i="64" s="1"/>
  <c r="CU1564" i="64"/>
  <c r="CU1541" i="64"/>
  <c r="DA1510" i="64"/>
  <c r="DA1512" i="64" s="1"/>
  <c r="DF596" i="64"/>
  <c r="DG1231" i="64"/>
  <c r="DG1233" i="64" s="1"/>
  <c r="DH1510" i="64"/>
  <c r="DH1512" i="64" s="1"/>
  <c r="CY414" i="64"/>
  <c r="CT596" i="64"/>
  <c r="CT572" i="64"/>
  <c r="CT574" i="64" s="1"/>
  <c r="DH501" i="64"/>
  <c r="DI497" i="64" s="1"/>
  <c r="DE501" i="64"/>
  <c r="DF497" i="64" s="1"/>
  <c r="CQ1137" i="64"/>
  <c r="CQ1139" i="64" s="1"/>
  <c r="CY896" i="64"/>
  <c r="CY2326" i="64" s="1"/>
  <c r="CX1161" i="64"/>
  <c r="CX1620" i="64"/>
  <c r="DB896" i="64"/>
  <c r="DB2326" i="64" s="1"/>
  <c r="DD390" i="64"/>
  <c r="CR1231" i="64"/>
  <c r="CR1233" i="64" s="1"/>
  <c r="DA572" i="64"/>
  <c r="DA574" i="64" s="1"/>
  <c r="DC1113" i="64"/>
  <c r="DC1115" i="64" s="1"/>
  <c r="DC2377" i="64" s="1"/>
  <c r="CO896" i="64"/>
  <c r="CO2326" i="64" s="1"/>
  <c r="DA1231" i="64"/>
  <c r="DA1233" i="64" s="1"/>
  <c r="CP1541" i="64"/>
  <c r="CO1329" i="64"/>
  <c r="CO596" i="64"/>
  <c r="CV1294" i="64"/>
  <c r="DD596" i="64"/>
  <c r="DB1294" i="64"/>
  <c r="CU414" i="64"/>
  <c r="CX1294" i="64"/>
  <c r="DE1564" i="64"/>
  <c r="DF1510" i="64"/>
  <c r="DF1512" i="64" s="1"/>
  <c r="DF572" i="64"/>
  <c r="DF574" i="64" s="1"/>
  <c r="DF501" i="64"/>
  <c r="DF500" i="64" s="1"/>
  <c r="CP572" i="64"/>
  <c r="CP574" i="64" s="1"/>
  <c r="CT1541" i="64"/>
  <c r="DF1231" i="64"/>
  <c r="DF1233" i="64" s="1"/>
  <c r="CS1541" i="64"/>
  <c r="CV501" i="64"/>
  <c r="DC896" i="64"/>
  <c r="DC2326" i="64" s="1"/>
  <c r="DG896" i="64"/>
  <c r="DG2326" i="64" s="1"/>
  <c r="DA525" i="64"/>
  <c r="CT501" i="64"/>
  <c r="CO390" i="64"/>
  <c r="DG1161" i="64"/>
  <c r="CO1113" i="64"/>
  <c r="CO1115" i="64" s="1"/>
  <c r="CO2377" i="64" s="1"/>
  <c r="CQ1113" i="64"/>
  <c r="CQ1115" i="64" s="1"/>
  <c r="CQ2377" i="64" s="1"/>
  <c r="CW1161" i="64"/>
  <c r="CY1231" i="64"/>
  <c r="CY1233" i="64" s="1"/>
  <c r="CX390" i="64"/>
  <c r="CR572" i="64"/>
  <c r="CR574" i="64" s="1"/>
  <c r="CS1113" i="64"/>
  <c r="CS1115" i="64" s="1"/>
  <c r="CS2377" i="64" s="1"/>
  <c r="CP501" i="64"/>
  <c r="CZ501" i="64"/>
  <c r="CX1564" i="64"/>
  <c r="CT1231" i="64"/>
  <c r="CT1233" i="64" s="1"/>
  <c r="CQ572" i="64"/>
  <c r="CQ574" i="64" s="1"/>
  <c r="CU1137" i="64"/>
  <c r="CU1139" i="64" s="1"/>
  <c r="CP1161" i="64"/>
  <c r="CS1137" i="64"/>
  <c r="CS1139" i="64" s="1"/>
  <c r="CX1510" i="64"/>
  <c r="CX1512" i="64" s="1"/>
  <c r="CZ1541" i="64"/>
  <c r="DB1137" i="64"/>
  <c r="DB1139" i="64" s="1"/>
  <c r="CQ1161" i="64"/>
  <c r="CW1137" i="64"/>
  <c r="CW1139" i="64" s="1"/>
  <c r="CU1294" i="64"/>
  <c r="CW1510" i="64"/>
  <c r="CW1512" i="64" s="1"/>
  <c r="DC525" i="64"/>
  <c r="DD1541" i="64"/>
  <c r="CP596" i="64"/>
  <c r="CQ1510" i="64"/>
  <c r="CQ1512" i="64" s="1"/>
  <c r="CY572" i="64"/>
  <c r="CY574" i="64" s="1"/>
  <c r="DF414" i="64"/>
  <c r="DH1113" i="64"/>
  <c r="DH1115" i="64" s="1"/>
  <c r="DH2377" i="64" s="1"/>
  <c r="CZ1620" i="64"/>
  <c r="CP1231" i="64"/>
  <c r="CP1233" i="64" s="1"/>
  <c r="CV1541" i="64"/>
  <c r="CS525" i="64"/>
  <c r="DE390" i="64"/>
  <c r="DG1137" i="64"/>
  <c r="DG1139" i="64" s="1"/>
  <c r="DG1564" i="64"/>
  <c r="DB501" i="64"/>
  <c r="CT1510" i="64"/>
  <c r="CT1512" i="64" s="1"/>
  <c r="CT1620" i="64"/>
  <c r="DF1294" i="64"/>
  <c r="CV1161" i="64"/>
  <c r="CP525" i="64"/>
  <c r="CV1113" i="64"/>
  <c r="CV1115" i="64" s="1"/>
  <c r="CV2377" i="64" s="1"/>
  <c r="CY1113" i="64"/>
  <c r="CY1115" i="64" s="1"/>
  <c r="CY2377" i="64" s="1"/>
  <c r="CR501" i="64"/>
  <c r="CX525" i="64"/>
  <c r="CZ572" i="64"/>
  <c r="CZ574" i="64" s="1"/>
  <c r="CX572" i="64"/>
  <c r="CX574" i="64" s="1"/>
  <c r="CU501" i="64"/>
  <c r="CQ525" i="64"/>
  <c r="CT1113" i="64"/>
  <c r="CT1115" i="64" s="1"/>
  <c r="CT2377" i="64" s="1"/>
  <c r="DC501" i="64"/>
  <c r="CO1137" i="64"/>
  <c r="CO1139" i="64" s="1"/>
  <c r="CS1510" i="64"/>
  <c r="CS1512" i="64" s="1"/>
  <c r="DC414" i="64"/>
  <c r="DD1231" i="64"/>
  <c r="DD1233" i="64" s="1"/>
  <c r="DA414" i="64"/>
  <c r="CR596" i="64"/>
  <c r="CX1137" i="64"/>
  <c r="CX1139" i="64" s="1"/>
  <c r="CR414" i="64"/>
  <c r="DA1113" i="64"/>
  <c r="DA1115" i="64" s="1"/>
  <c r="DA2377" i="64" s="1"/>
  <c r="CT390" i="64"/>
  <c r="DD525" i="64"/>
  <c r="CP1137" i="64"/>
  <c r="CP1139" i="64" s="1"/>
  <c r="CU572" i="64"/>
  <c r="CU574" i="64" s="1"/>
  <c r="DH572" i="64"/>
  <c r="DH574" i="64" s="1"/>
  <c r="DF1113" i="64"/>
  <c r="DF1115" i="64" s="1"/>
  <c r="DF2377" i="64" s="1"/>
  <c r="CQ501" i="64"/>
  <c r="CZ1113" i="64"/>
  <c r="CZ1115" i="64" s="1"/>
  <c r="CZ2377" i="64" s="1"/>
  <c r="DE896" i="64"/>
  <c r="DE2326" i="64" s="1"/>
  <c r="CQ1620" i="64"/>
  <c r="CQ1564" i="64"/>
  <c r="CV1564" i="64"/>
  <c r="DG1294" i="64"/>
  <c r="DE1231" i="64"/>
  <c r="DE1233" i="64" s="1"/>
  <c r="DA1541" i="64"/>
  <c r="CV1137" i="64"/>
  <c r="CV1139" i="64" s="1"/>
  <c r="DE1137" i="64"/>
  <c r="DE1139" i="64" s="1"/>
  <c r="DF1161" i="64"/>
  <c r="DE1294" i="64"/>
  <c r="DE596" i="64"/>
  <c r="DE1161" i="64"/>
  <c r="CS501" i="64"/>
  <c r="DA390" i="64"/>
  <c r="CP1294" i="64"/>
  <c r="CV390" i="64"/>
  <c r="CY1541" i="64"/>
  <c r="CT1161" i="64"/>
  <c r="CZ414" i="64"/>
  <c r="CP896" i="64"/>
  <c r="CP2326" i="64" s="1"/>
  <c r="DD501" i="64"/>
  <c r="DD1294" i="64"/>
  <c r="CS896" i="64"/>
  <c r="CS2326" i="64" s="1"/>
  <c r="CY1564" i="64"/>
  <c r="CZ390" i="64"/>
  <c r="CY1620" i="64"/>
  <c r="DB1564" i="64"/>
  <c r="DD414" i="64"/>
  <c r="DB390" i="64"/>
  <c r="CZ596" i="64"/>
  <c r="DA1137" i="64"/>
  <c r="DA1139" i="64" s="1"/>
  <c r="CR1137" i="64"/>
  <c r="CR1139" i="64" s="1"/>
  <c r="CO1294" i="64"/>
  <c r="CO1302" i="64" s="1"/>
  <c r="CY525" i="64"/>
  <c r="DH1541" i="64"/>
  <c r="CO1161" i="64"/>
  <c r="CQ1541" i="64"/>
  <c r="DH1620" i="64"/>
  <c r="CZ1137" i="64"/>
  <c r="CZ1139" i="64" s="1"/>
  <c r="DG414" i="64"/>
  <c r="DD1161" i="64"/>
  <c r="CZ896" i="64"/>
  <c r="CZ2326" i="64" s="1"/>
  <c r="CY390" i="64"/>
  <c r="DF525" i="64"/>
  <c r="CR896" i="64"/>
  <c r="CR2326" i="64" s="1"/>
  <c r="CX414" i="64"/>
  <c r="DB596" i="64"/>
  <c r="DD896" i="64"/>
  <c r="DD2326" i="64" s="1"/>
  <c r="CS1564" i="64"/>
  <c r="CW501" i="64"/>
  <c r="CS1294" i="64"/>
  <c r="CO1620" i="64"/>
  <c r="CT896" i="64"/>
  <c r="CT2326" i="64" s="1"/>
  <c r="CZ525" i="64"/>
  <c r="CT1294" i="64"/>
  <c r="CU1620" i="64"/>
  <c r="CW896" i="64"/>
  <c r="CW2326" i="64" s="1"/>
  <c r="CW1541" i="64"/>
  <c r="DB414" i="64"/>
  <c r="CO1365" i="64"/>
  <c r="CO1259" i="64"/>
  <c r="CQ596" i="64"/>
  <c r="CY1161" i="64"/>
  <c r="CW414" i="64"/>
  <c r="DD1620" i="64"/>
  <c r="DE1113" i="64"/>
  <c r="DE1115" i="64" s="1"/>
  <c r="DE2377" i="64" s="1"/>
  <c r="CP390" i="64"/>
  <c r="DA896" i="64"/>
  <c r="DA2326" i="64" s="1"/>
  <c r="DF390" i="64"/>
  <c r="CQ390" i="64"/>
  <c r="CQ1294" i="64"/>
  <c r="CY596" i="64"/>
  <c r="DF1541"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822" i="64"/>
  <c r="W896" i="64"/>
  <c r="W525" i="64"/>
  <c r="W390" i="64"/>
  <c r="V56" i="64"/>
  <c r="V62" i="64" s="1"/>
  <c r="DI414" i="64"/>
  <c r="DJ525" i="64"/>
  <c r="V501" i="64"/>
  <c r="DK1294" i="64"/>
  <c r="T1113" i="64"/>
  <c r="U1564" i="64"/>
  <c r="DI1161" i="64"/>
  <c r="T390" i="64"/>
  <c r="DJ1137" i="64"/>
  <c r="DJ1139" i="64" s="1"/>
  <c r="DJ1294" i="64"/>
  <c r="DK572" i="64"/>
  <c r="DK574" i="64" s="1"/>
  <c r="DK501" i="64"/>
  <c r="DL497" i="64" s="1"/>
  <c r="DK390" i="64"/>
  <c r="DJ572" i="64"/>
  <c r="DJ574" i="64" s="1"/>
  <c r="S1541" i="64"/>
  <c r="S525" i="64"/>
  <c r="U525" i="64"/>
  <c r="DK1564" i="64"/>
  <c r="S414" i="64"/>
  <c r="DJ1620" i="64"/>
  <c r="S1404" i="64"/>
  <c r="DK1620" i="64"/>
  <c r="DK1161" i="64"/>
  <c r="DK1510" i="64"/>
  <c r="DK1512" i="64" s="1"/>
  <c r="DJ596" i="64"/>
  <c r="T547" i="64"/>
  <c r="DK1137" i="64"/>
  <c r="DK1139" i="64" s="1"/>
  <c r="U1113" i="64"/>
  <c r="U1404" i="64"/>
  <c r="DK1231" i="64"/>
  <c r="DK1233" i="64" s="1"/>
  <c r="DJ414" i="64"/>
  <c r="W1404" i="64"/>
  <c r="W1113" i="64"/>
  <c r="DI501" i="64"/>
  <c r="DI1510" i="64"/>
  <c r="DI1512" i="64" s="1"/>
  <c r="DI390" i="64"/>
  <c r="DI896" i="64"/>
  <c r="DI2326" i="64" s="1"/>
  <c r="DI596" i="64"/>
  <c r="T525" i="64"/>
  <c r="DJ1510" i="64"/>
  <c r="DJ1512" i="64" s="1"/>
  <c r="V1541" i="64"/>
  <c r="DJ1161" i="64"/>
  <c r="DK896" i="64"/>
  <c r="DK2326" i="64" s="1"/>
  <c r="DI1294" i="64"/>
  <c r="DJ1231" i="64"/>
  <c r="DJ1233" i="64" s="1"/>
  <c r="DJ1113" i="64"/>
  <c r="DJ1115" i="64" s="1"/>
  <c r="DJ2377" i="64" s="1"/>
  <c r="T1564" i="64"/>
  <c r="DI1137" i="64"/>
  <c r="DI1139" i="64" s="1"/>
  <c r="S896" i="64"/>
  <c r="S390" i="64"/>
  <c r="DI1541" i="64"/>
  <c r="V390" i="64"/>
  <c r="U390" i="64"/>
  <c r="V896" i="64"/>
  <c r="U896" i="64"/>
  <c r="U1541" i="64"/>
  <c r="W1541" i="64"/>
  <c r="S1113" i="64"/>
  <c r="U501" i="64"/>
  <c r="V1564" i="64"/>
  <c r="T1404" i="64"/>
  <c r="V525" i="64"/>
  <c r="DI525" i="64"/>
  <c r="V1404" i="64"/>
  <c r="DI1231" i="64"/>
  <c r="DI1233" i="64" s="1"/>
  <c r="DJ390" i="64"/>
  <c r="W1564" i="64"/>
  <c r="V1113" i="64"/>
  <c r="DJ1541" i="64"/>
  <c r="DI1113" i="64"/>
  <c r="DI1115" i="64" s="1"/>
  <c r="DI2377" i="64" s="1"/>
  <c r="DK1541" i="64"/>
  <c r="S501" i="64"/>
  <c r="DI1564" i="64"/>
  <c r="T1541" i="64"/>
  <c r="DJ501" i="64"/>
  <c r="DI572" i="64"/>
  <c r="DI574" i="64" s="1"/>
  <c r="DK525" i="64"/>
  <c r="S1564" i="64"/>
  <c r="DJ896" i="64"/>
  <c r="DJ2326" i="64" s="1"/>
  <c r="T501" i="64"/>
  <c r="DK596" i="64"/>
  <c r="DK414" i="64"/>
  <c r="DJ1564" i="64"/>
  <c r="W501" i="64"/>
  <c r="DK1113" i="64"/>
  <c r="DK1115" i="64" s="1"/>
  <c r="DK2377" i="64" s="1"/>
  <c r="T896" i="64"/>
  <c r="DI1620" i="64"/>
  <c r="S1792" i="64"/>
  <c r="S1789" i="64"/>
  <c r="DJ93" i="64"/>
  <c r="U546" i="64" a="1"/>
  <c r="U546" i="64" s="1"/>
  <c r="DI93" i="64"/>
  <c r="S1825" i="64"/>
  <c r="S1822" i="64"/>
  <c r="T1822" i="64"/>
  <c r="U1822" i="64"/>
  <c r="V1822" i="64"/>
  <c r="U56" i="64"/>
  <c r="U62" i="64" s="1"/>
  <c r="S56" i="64"/>
  <c r="S62" i="64" s="1"/>
  <c r="DK93" i="64"/>
  <c r="Z1853" i="64"/>
  <c r="Z1854" i="64" s="1"/>
  <c r="DJ56" i="64"/>
  <c r="DJ62" i="64" s="1"/>
  <c r="DI56" i="64"/>
  <c r="DI62" i="64" s="1"/>
  <c r="T56" i="64"/>
  <c r="T62" i="64" s="1"/>
  <c r="X1113" i="64"/>
  <c r="X1564" i="64"/>
  <c r="X1404" i="64"/>
  <c r="X1541" i="64"/>
  <c r="X896" i="64"/>
  <c r="X525" i="64"/>
  <c r="X390" i="64"/>
  <c r="X501" i="64"/>
  <c r="X1857" i="64"/>
  <c r="X1822" i="64"/>
  <c r="Y494" i="64" a="1"/>
  <c r="Y494" i="64" s="1"/>
  <c r="Y75" i="64" a="1"/>
  <c r="Y75" i="64" s="1"/>
  <c r="Y412" i="64" a="1"/>
  <c r="Y412" i="64" s="1"/>
  <c r="Y55" i="64" a="1"/>
  <c r="Y55" i="64" s="1"/>
  <c r="Y59" i="64" a="1"/>
  <c r="Y59" i="64" s="1"/>
  <c r="Y60" i="64" a="1"/>
  <c r="Y60" i="64" s="1"/>
  <c r="X56" i="64"/>
  <c r="Y54" i="64" a="1"/>
  <c r="Y54" i="64" s="1"/>
  <c r="Y53" i="64" a="1"/>
  <c r="Y53" i="64" s="1"/>
  <c r="Y524" i="64" a="1"/>
  <c r="Y524" i="64" s="1"/>
  <c r="Y2293" i="64" a="1"/>
  <c r="Y2293" i="64" s="1"/>
  <c r="Y2370" i="64" a="1"/>
  <c r="Y2370" i="64" s="1"/>
  <c r="Y2344" i="64" a="1"/>
  <c r="Y2344" i="64" s="1"/>
  <c r="Y2319" i="64" a="1"/>
  <c r="Y2319" i="64" s="1"/>
  <c r="Y1540" i="64" a="1"/>
  <c r="Y1540" i="64" s="1"/>
  <c r="X93" i="64"/>
  <c r="Y90" i="64" a="1"/>
  <c r="Y90" i="64" s="1"/>
  <c r="Y91" i="64" a="1"/>
  <c r="Y91" i="64" s="1"/>
  <c r="Y92" i="64" a="1"/>
  <c r="Y92" i="64" s="1"/>
  <c r="Y89" i="64" a="1"/>
  <c r="Y89" i="64" s="1"/>
  <c r="Y1485" i="64" a="1"/>
  <c r="Y1485" i="64" s="1"/>
  <c r="Y1486" i="64" s="1"/>
  <c r="Y389" i="64" a="1"/>
  <c r="Y389" i="64" s="1"/>
  <c r="AM1690" i="64"/>
  <c r="AM1692" i="64" s="1"/>
  <c r="Y2420" i="64" a="1"/>
  <c r="Y2420" i="64" s="1"/>
  <c r="Y1405" i="64" a="1"/>
  <c r="Y1405" i="64" s="1"/>
  <c r="X1855" i="64"/>
  <c r="Y1852" i="64" s="1"/>
  <c r="Y1784" i="64" a="1"/>
  <c r="Y1784" i="64" s="1"/>
  <c r="Y1792" i="64" s="1"/>
  <c r="Y1821" i="64" a="1"/>
  <c r="Y1821" i="64" s="1"/>
  <c r="Y1565" i="64" a="1"/>
  <c r="Y1565" i="64" s="1"/>
  <c r="Y1563" i="64" a="1"/>
  <c r="Y1563" i="64" s="1"/>
  <c r="Y1571" i="64" a="1"/>
  <c r="Y1571" i="64" s="1"/>
  <c r="Y1112" i="64" a="1"/>
  <c r="Y1112" i="64" s="1"/>
  <c r="Y895" i="64" a="1"/>
  <c r="Y895" i="64" s="1"/>
  <c r="Y437" i="64" a="1"/>
  <c r="BO944" i="64"/>
  <c r="Z2104" i="64" a="1"/>
  <c r="Y390" i="64" a="1"/>
  <c r="Y501" i="64" a="1"/>
  <c r="BO919" i="64" a="1"/>
  <c r="BO1034" i="64" a="1"/>
  <c r="BM922" i="64" a="1"/>
  <c r="Y1404" i="64" a="1"/>
  <c r="U547" i="64" a="1"/>
  <c r="Y624" i="64" a="1"/>
  <c r="Y2041" i="64" a="1"/>
  <c r="Y2084" i="64" a="1"/>
  <c r="BN921" i="64" a="1"/>
  <c r="Z2138" i="64" a="1"/>
  <c r="BO658" i="64" a="1"/>
  <c r="Y2063" i="64" a="1"/>
  <c r="Y1649" i="64" a="1"/>
  <c r="Y1564" i="64" a="1"/>
  <c r="Y1541" i="64" a="1"/>
  <c r="Y525" i="64" a="1"/>
  <c r="Y1113" i="64" a="1"/>
  <c r="Y414" i="64" a="1"/>
  <c r="BO698" i="64" a="1"/>
  <c r="Y1648" i="64" a="1"/>
  <c r="Y896" i="64" a="1"/>
  <c r="BJ1712" i="64" l="1"/>
  <c r="BJ1714" i="64" s="1"/>
  <c r="BO126" i="64"/>
  <c r="BO141" i="64"/>
  <c r="BO1034" i="64"/>
  <c r="BO1036" i="64" s="1"/>
  <c r="BP111" i="64" a="1"/>
  <c r="BP111" i="64" s="1"/>
  <c r="BP1019" i="64" a="1"/>
  <c r="BP1019" i="64" s="1"/>
  <c r="BT35" i="1169"/>
  <c r="BT50" i="1169"/>
  <c r="BW2" i="1169"/>
  <c r="BV3" i="1169"/>
  <c r="BV1" i="1169"/>
  <c r="BV7" i="1169"/>
  <c r="BU8" i="1169" s="1"/>
  <c r="BT21" i="1169"/>
  <c r="BT31" i="1169"/>
  <c r="BT46" i="1169"/>
  <c r="BT48" i="1169"/>
  <c r="BT33" i="1169"/>
  <c r="BS51" i="1169"/>
  <c r="BS22" i="861" s="1"/>
  <c r="BS36" i="1169"/>
  <c r="BS17" i="861" s="1"/>
  <c r="BR53" i="1169"/>
  <c r="BT34" i="1169"/>
  <c r="BT49" i="1169"/>
  <c r="BT32" i="1169"/>
  <c r="BT47" i="1169"/>
  <c r="BU18" i="1169"/>
  <c r="BU25" i="1169"/>
  <c r="BU16" i="1169"/>
  <c r="BU20" i="1169"/>
  <c r="BU17" i="1169"/>
  <c r="BU19" i="1169"/>
  <c r="BU27" i="1169"/>
  <c r="BU41" i="1169"/>
  <c r="BU40" i="1169"/>
  <c r="BU42" i="1169"/>
  <c r="BU26" i="1169"/>
  <c r="BU43" i="1169"/>
  <c r="BU28" i="1169"/>
  <c r="BU39" i="1169"/>
  <c r="BU24" i="1169"/>
  <c r="BU4" i="1169"/>
  <c r="BQ54" i="1169"/>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943" i="64" a="1"/>
  <c r="BP943" i="64" s="1"/>
  <c r="S1823" i="64"/>
  <c r="T1820" i="64" s="1"/>
  <c r="T1825" i="64" s="1"/>
  <c r="BM768" i="64"/>
  <c r="BM769" i="64" s="1"/>
  <c r="BO762" i="64"/>
  <c r="BN766" i="64"/>
  <c r="BO765" i="64"/>
  <c r="BO764" i="64"/>
  <c r="BO761" i="64"/>
  <c r="BO763" i="64"/>
  <c r="BP757" i="64" a="1"/>
  <c r="BP757" i="64" s="1"/>
  <c r="BP756" i="64" a="1"/>
  <c r="BP756" i="64" s="1"/>
  <c r="BP758" i="64" a="1"/>
  <c r="BP758" i="64" s="1"/>
  <c r="BP754" i="64" a="1"/>
  <c r="BP754" i="64" s="1"/>
  <c r="BP755" i="64" a="1"/>
  <c r="BP755" i="64" s="1"/>
  <c r="BO750" i="64"/>
  <c r="BO747" i="64"/>
  <c r="BN751" i="64"/>
  <c r="BO749" i="64"/>
  <c r="BO748" i="64"/>
  <c r="BP743" i="64" a="1"/>
  <c r="BP743" i="64" s="1"/>
  <c r="BP739" i="64" a="1"/>
  <c r="BP739" i="64" s="1"/>
  <c r="BP723" i="64" a="1"/>
  <c r="BP723" i="64" s="1"/>
  <c r="BP731" i="64" s="1"/>
  <c r="BP724" i="64" a="1"/>
  <c r="BP724" i="64" s="1"/>
  <c r="BP732" i="64" s="1"/>
  <c r="BP740" i="64" a="1"/>
  <c r="BP740" i="64" s="1"/>
  <c r="BP725" i="64" a="1"/>
  <c r="BP725" i="64" s="1"/>
  <c r="BP733" i="64" s="1"/>
  <c r="BP726" i="64" a="1"/>
  <c r="BP726" i="64" s="1"/>
  <c r="BP734" i="64" s="1"/>
  <c r="BP727" i="64" a="1"/>
  <c r="BP727" i="64" s="1"/>
  <c r="BP735" i="64" s="1"/>
  <c r="BP741" i="64" a="1"/>
  <c r="BP741" i="64" s="1"/>
  <c r="BP742" i="64" a="1"/>
  <c r="BP742" i="64" s="1"/>
  <c r="BO746" i="64"/>
  <c r="BP208" i="64" a="1"/>
  <c r="BP208" i="64" s="1"/>
  <c r="BP207" i="64" s="1"/>
  <c r="BP209" i="64" a="1"/>
  <c r="BP209" i="64" s="1"/>
  <c r="BO210" i="64"/>
  <c r="BO212" i="64" s="1"/>
  <c r="BO919" i="64"/>
  <c r="BO698" i="64"/>
  <c r="BO700" i="64" s="1"/>
  <c r="BM922" i="64"/>
  <c r="BN921" i="64"/>
  <c r="BP331" i="64" a="1"/>
  <c r="BP331" i="64" s="1"/>
  <c r="BP918" i="64" a="1"/>
  <c r="BP918" i="64" s="1"/>
  <c r="BP312" i="64" a="1"/>
  <c r="BP312" i="64" s="1"/>
  <c r="BP699" i="64" a="1"/>
  <c r="BP699" i="64" s="1"/>
  <c r="BP665" i="64" a="1"/>
  <c r="BP665" i="64" s="1"/>
  <c r="BP299" i="64" a="1"/>
  <c r="BP299" i="64" s="1"/>
  <c r="BN662" i="64"/>
  <c r="BO658" i="64"/>
  <c r="BO666" i="64" s="1"/>
  <c r="BP661" i="64" a="1"/>
  <c r="BP661" i="64" s="1"/>
  <c r="BP4" i="64"/>
  <c r="BP657" i="64" a="1"/>
  <c r="BP657" i="64" s="1"/>
  <c r="BQ259" i="64"/>
  <c r="BQ7" i="64"/>
  <c r="BP8" i="64" s="1"/>
  <c r="BJ46" i="861"/>
  <c r="BJ87" i="861" s="1"/>
  <c r="BQ3" i="64"/>
  <c r="BR2" i="64"/>
  <c r="BQ1" i="64"/>
  <c r="BP68" i="863" a="1"/>
  <c r="BP68" i="863" s="1"/>
  <c r="BP70" i="863" a="1"/>
  <c r="BP70" i="863" s="1"/>
  <c r="BP66" i="863" a="1"/>
  <c r="BP66" i="863" s="1"/>
  <c r="BP4" i="863"/>
  <c r="BS4" i="861"/>
  <c r="BS5" i="861" s="1"/>
  <c r="BS1" i="861"/>
  <c r="BS8" i="861"/>
  <c r="BT3" i="861"/>
  <c r="BP24" i="864"/>
  <c r="BP94" i="861" s="1"/>
  <c r="BQ22" i="864"/>
  <c r="BQ21" i="864"/>
  <c r="BQ20" i="864"/>
  <c r="BR2" i="864"/>
  <c r="BR23" i="864" s="1"/>
  <c r="BQ1" i="864"/>
  <c r="BQ3" i="864"/>
  <c r="BO32"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81" i="64"/>
  <c r="Z263" i="64"/>
  <c r="AA277" i="64"/>
  <c r="AA278" i="64"/>
  <c r="AA260" i="64"/>
  <c r="AA279" i="64"/>
  <c r="AA261" i="64"/>
  <c r="AA262" i="64"/>
  <c r="AA280" i="64"/>
  <c r="BD3" i="860"/>
  <c r="BD4" i="860" s="1"/>
  <c r="BE2" i="860"/>
  <c r="BD1" i="860"/>
  <c r="BD7" i="860"/>
  <c r="Y624" i="64"/>
  <c r="Y634" i="64" s="1"/>
  <c r="Z628" i="64" a="1"/>
  <c r="Z628" i="64" s="1"/>
  <c r="Z623" i="64" a="1"/>
  <c r="Z623" i="64" s="1"/>
  <c r="Y437" i="64"/>
  <c r="X1967" i="64"/>
  <c r="Y1959" i="64"/>
  <c r="Z1950" i="64" a="1"/>
  <c r="Z1950" i="64" s="1"/>
  <c r="Z1951" i="64" a="1"/>
  <c r="Z1951" i="64" s="1"/>
  <c r="Z1952" i="64" a="1"/>
  <c r="Z1952" i="64" s="1"/>
  <c r="Z1953" i="64" a="1"/>
  <c r="Z1953" i="64" s="1"/>
  <c r="Z1954" i="64" a="1"/>
  <c r="Z1954" i="64" s="1"/>
  <c r="Z1956" i="64" a="1"/>
  <c r="Z1956" i="64" s="1"/>
  <c r="Z1955" i="64" a="1"/>
  <c r="Z1955" i="64" s="1"/>
  <c r="Z1957" i="64" a="1"/>
  <c r="Z1957" i="64" s="1"/>
  <c r="Z1958" i="64" a="1"/>
  <c r="Z1958" i="64" s="1"/>
  <c r="DE1969" i="64"/>
  <c r="DF1967" i="64"/>
  <c r="Z435" i="64" a="1"/>
  <c r="Z435" i="64" s="1"/>
  <c r="Z413" i="64" a="1"/>
  <c r="Z413" i="64" s="1"/>
  <c r="Z436" i="64" a="1"/>
  <c r="Z436" i="64" s="1"/>
  <c r="Y414" i="64"/>
  <c r="Z2104" i="64"/>
  <c r="Z2138" i="64"/>
  <c r="CU190" i="64"/>
  <c r="CU193" i="64" s="1"/>
  <c r="CP1302" i="64"/>
  <c r="CQ2320" i="64"/>
  <c r="CQ2322" i="64" s="1"/>
  <c r="CP2322" i="64"/>
  <c r="DL498" i="64"/>
  <c r="DL502" i="64" s="1"/>
  <c r="DL1297" i="64" a="1"/>
  <c r="DL1297" i="64" s="1"/>
  <c r="CO1418" i="64"/>
  <c r="DG1413" i="64"/>
  <c r="CO1373" i="64"/>
  <c r="CO1337" i="64"/>
  <c r="DJ1297" i="64" a="1"/>
  <c r="DJ1297" i="64" s="1"/>
  <c r="CP1297" i="64" a="1"/>
  <c r="CP1297" i="64" s="1"/>
  <c r="CT1297" i="64" a="1"/>
  <c r="CT1297" i="64" s="1"/>
  <c r="CX1297" i="64" a="1"/>
  <c r="CX1297" i="64" s="1"/>
  <c r="DB1297" i="64" a="1"/>
  <c r="DB1297" i="64" s="1"/>
  <c r="DF1297" i="64" a="1"/>
  <c r="DF1297" i="64" s="1"/>
  <c r="CQ1297" i="64" a="1"/>
  <c r="CQ1297" i="64" s="1"/>
  <c r="CU1297" i="64" a="1"/>
  <c r="CU1297" i="64" s="1"/>
  <c r="CY1297" i="64" a="1"/>
  <c r="CY1297" i="64" s="1"/>
  <c r="DC1297" i="64" a="1"/>
  <c r="DC1297" i="64" s="1"/>
  <c r="DG1297" i="64" a="1"/>
  <c r="DG1297" i="64" s="1"/>
  <c r="CR1297" i="64" a="1"/>
  <c r="CR1297" i="64" s="1"/>
  <c r="CV1297" i="64" a="1"/>
  <c r="CV1297" i="64" s="1"/>
  <c r="CZ1297" i="64" a="1"/>
  <c r="CZ1297" i="64" s="1"/>
  <c r="DD1297" i="64" a="1"/>
  <c r="DD1297" i="64" s="1"/>
  <c r="DH1297" i="64" a="1"/>
  <c r="DH1297" i="64" s="1"/>
  <c r="CS1297" i="64" a="1"/>
  <c r="CS1297" i="64" s="1"/>
  <c r="CW1297" i="64" a="1"/>
  <c r="CW1297" i="64" s="1"/>
  <c r="DA1297" i="64" a="1"/>
  <c r="DA1297" i="64" s="1"/>
  <c r="DE1297" i="64" a="1"/>
  <c r="DE1297" i="64" s="1"/>
  <c r="DK1297" i="64" a="1"/>
  <c r="DK1297" i="64" s="1"/>
  <c r="DI1297" i="64" a="1"/>
  <c r="DI1297" i="64" s="1"/>
  <c r="CO1297" i="64" a="1"/>
  <c r="CO1297" i="64" s="1"/>
  <c r="CO1303" i="64" s="1"/>
  <c r="CO1267" i="64"/>
  <c r="Y2063" i="64"/>
  <c r="Y2041" i="64"/>
  <c r="Z2396" i="64" a="1"/>
  <c r="Z2396" i="64" s="1"/>
  <c r="Z2042" i="64" a="1"/>
  <c r="Z2042" i="64" s="1"/>
  <c r="Z2062" i="64" a="1"/>
  <c r="Z2062" i="64" s="1"/>
  <c r="BJ1755" i="64"/>
  <c r="BI1757" i="64"/>
  <c r="BJ1734" i="64"/>
  <c r="BJ1736" i="64" s="1"/>
  <c r="W1658" i="64"/>
  <c r="V1669" i="64"/>
  <c r="W1667" i="64"/>
  <c r="X1656" i="64"/>
  <c r="X1665" i="64"/>
  <c r="X1657" i="64"/>
  <c r="X1666" i="64"/>
  <c r="Z1662" i="64" a="1"/>
  <c r="Z1662" i="64" s="1"/>
  <c r="Z1661" i="64" a="1"/>
  <c r="Z1661" i="64" s="1"/>
  <c r="Z1653" i="64" a="1"/>
  <c r="Z1653" i="64" s="1"/>
  <c r="Z1652" i="64" a="1"/>
  <c r="Z1652" i="64" s="1"/>
  <c r="Y1649" i="64"/>
  <c r="Y1648" i="64"/>
  <c r="Z1643" i="64" a="1"/>
  <c r="Z1643" i="64" s="1"/>
  <c r="Z1644" i="64" a="1"/>
  <c r="Z1644" i="64" s="1"/>
  <c r="Y2084" i="64"/>
  <c r="Z2083" i="64" a="1"/>
  <c r="Z2083" i="64" s="1"/>
  <c r="Z499" i="64" a="1"/>
  <c r="Z499" i="64" s="1"/>
  <c r="DH497" i="64"/>
  <c r="DG497" i="64"/>
  <c r="DG498" i="64" s="1"/>
  <c r="DG502" i="64" s="1"/>
  <c r="DH1413" i="64"/>
  <c r="DF1413" i="64"/>
  <c r="DE500" i="64"/>
  <c r="DH500" i="64"/>
  <c r="CQ1413" i="64"/>
  <c r="CT1413" i="64"/>
  <c r="CS500" i="64"/>
  <c r="CT497" i="64"/>
  <c r="CV497" i="64"/>
  <c r="CU500" i="64"/>
  <c r="CO500" i="64"/>
  <c r="CP497" i="64"/>
  <c r="DB1413" i="64"/>
  <c r="CW1413" i="64"/>
  <c r="CQ500" i="64"/>
  <c r="CR497" i="64"/>
  <c r="CU497" i="64"/>
  <c r="CT500" i="64"/>
  <c r="DA500" i="64"/>
  <c r="DB497" i="64"/>
  <c r="CZ1413" i="64"/>
  <c r="CP1413" i="64"/>
  <c r="CY1413" i="64"/>
  <c r="DC1413" i="64"/>
  <c r="CV1413" i="64"/>
  <c r="DE1413" i="64"/>
  <c r="CR1413" i="64"/>
  <c r="CS1413" i="64"/>
  <c r="DD1413" i="64"/>
  <c r="CY497" i="64"/>
  <c r="CX500" i="64"/>
  <c r="DC500" i="64"/>
  <c r="DD497" i="64"/>
  <c r="CR500" i="64"/>
  <c r="CS497" i="64"/>
  <c r="DA497" i="64"/>
  <c r="CZ500" i="64"/>
  <c r="CW497" i="64"/>
  <c r="CV500" i="64"/>
  <c r="CU1413" i="64"/>
  <c r="DA1413" i="64"/>
  <c r="CW500" i="64"/>
  <c r="CX497" i="64"/>
  <c r="DE497" i="64"/>
  <c r="DD500" i="64"/>
  <c r="DC497" i="64"/>
  <c r="DB500" i="64"/>
  <c r="CP500" i="64"/>
  <c r="CQ497" i="64"/>
  <c r="CO1413" i="64"/>
  <c r="CZ497" i="64"/>
  <c r="CY500" i="64"/>
  <c r="CX1413" i="64"/>
  <c r="DF498" i="64"/>
  <c r="DF502" i="64" s="1"/>
  <c r="U547" i="64"/>
  <c r="DK1413" i="64"/>
  <c r="V546" i="64" a="1"/>
  <c r="V546" i="64" s="1"/>
  <c r="DK500" i="64"/>
  <c r="S1793" i="64" a="1"/>
  <c r="S1793" i="64" s="1"/>
  <c r="S1786" i="64" s="1"/>
  <c r="DI500" i="64"/>
  <c r="DI498" i="64" s="1"/>
  <c r="DI502" i="64" s="1"/>
  <c r="DJ497" i="64"/>
  <c r="DJ500" i="64"/>
  <c r="DK497" i="64"/>
  <c r="AA1853" i="64"/>
  <c r="AA1854" i="64" s="1"/>
  <c r="CO497" i="64"/>
  <c r="DJ1413" i="64"/>
  <c r="DI1413" i="64"/>
  <c r="Y1564" i="64"/>
  <c r="Y1113" i="64"/>
  <c r="Y1404" i="64"/>
  <c r="Y1541" i="64"/>
  <c r="Y896" i="64"/>
  <c r="Y525" i="64"/>
  <c r="Y390" i="64"/>
  <c r="Y501" i="64"/>
  <c r="Y1857" i="64"/>
  <c r="X62" i="64"/>
  <c r="Z494" i="64" a="1"/>
  <c r="Z494" i="64" s="1"/>
  <c r="Z75" i="64" a="1"/>
  <c r="Z75" i="64" s="1"/>
  <c r="Z412" i="64" a="1"/>
  <c r="Z412" i="64" s="1"/>
  <c r="Z55" i="64" a="1"/>
  <c r="Z55" i="64" s="1"/>
  <c r="Z59" i="64" a="1"/>
  <c r="Z59" i="64" s="1"/>
  <c r="Z60" i="64" a="1"/>
  <c r="Z60" i="64" s="1"/>
  <c r="Y56" i="64"/>
  <c r="Z53" i="64" a="1"/>
  <c r="Z53" i="64" s="1"/>
  <c r="Z54" i="64" a="1"/>
  <c r="Z54" i="64" s="1"/>
  <c r="Z524" i="64" a="1"/>
  <c r="Z524" i="64" s="1"/>
  <c r="Z2293" i="64" a="1"/>
  <c r="Z2293" i="64" s="1"/>
  <c r="Z2319" i="64" a="1"/>
  <c r="Z2319" i="64" s="1"/>
  <c r="Z2370" i="64" a="1"/>
  <c r="Z2370" i="64" s="1"/>
  <c r="Z2344" i="64" a="1"/>
  <c r="Z2344" i="64" s="1"/>
  <c r="Z1540" i="64" a="1"/>
  <c r="Z1540" i="64" s="1"/>
  <c r="Y93" i="64"/>
  <c r="Z90" i="64" a="1"/>
  <c r="Z90" i="64" s="1"/>
  <c r="Z91" i="64" a="1"/>
  <c r="Z91" i="64" s="1"/>
  <c r="Z92" i="64" a="1"/>
  <c r="Z92" i="64" s="1"/>
  <c r="Z89" i="64" a="1"/>
  <c r="Z89" i="64" s="1"/>
  <c r="Z1485" i="64" a="1"/>
  <c r="Z1485" i="64" s="1"/>
  <c r="Z1486" i="64" s="1"/>
  <c r="Z389" i="64" a="1"/>
  <c r="Z389" i="64" s="1"/>
  <c r="AN1690" i="64"/>
  <c r="AN1692" i="64" s="1"/>
  <c r="Z2420" i="64" a="1"/>
  <c r="Z2420" i="64" s="1"/>
  <c r="Z1405" i="64" a="1"/>
  <c r="Z1405" i="64" s="1"/>
  <c r="Y1855" i="64"/>
  <c r="Z1852" i="64" s="1"/>
  <c r="Z1784" i="64" a="1"/>
  <c r="Z1784" i="64" s="1"/>
  <c r="Z1792" i="64" s="1"/>
  <c r="Z1821" i="64" a="1"/>
  <c r="Z1821" i="64" s="1"/>
  <c r="Y1822" i="64"/>
  <c r="Z1563" i="64" a="1"/>
  <c r="Z1563" i="64" s="1"/>
  <c r="Z1565" i="64" a="1"/>
  <c r="Z1565" i="64" s="1"/>
  <c r="Z1571" i="64" a="1"/>
  <c r="Z1571" i="64" s="1"/>
  <c r="Z1112" i="64" a="1"/>
  <c r="Z1112" i="64" s="1"/>
  <c r="Z895" i="64" a="1"/>
  <c r="Z895" i="64" s="1"/>
  <c r="BO921" i="64" a="1"/>
  <c r="Z1113" i="64" a="1"/>
  <c r="Z1564" i="64" a="1"/>
  <c r="Z437" i="64" a="1"/>
  <c r="Z390" i="64" a="1"/>
  <c r="Z2084" i="64" a="1"/>
  <c r="V547" i="64" a="1"/>
  <c r="Z1649" i="64" a="1"/>
  <c r="BP919" i="64" a="1"/>
  <c r="BP658" i="64" a="1"/>
  <c r="BP944" i="64"/>
  <c r="Z2041" i="64" a="1"/>
  <c r="Z1404" i="64" a="1"/>
  <c r="BP1034" i="64" a="1"/>
  <c r="Z414" i="64" a="1"/>
  <c r="BN922" i="64" a="1"/>
  <c r="Z525" i="64" a="1"/>
  <c r="Z896" i="64" a="1"/>
  <c r="Z1648" i="64" a="1"/>
  <c r="Z2063" i="64" a="1"/>
  <c r="Z624" i="64" a="1"/>
  <c r="BP698" i="64" a="1"/>
  <c r="AA2138" i="64" a="1"/>
  <c r="AA2104" i="64" a="1"/>
  <c r="Z501" i="64" a="1"/>
  <c r="Z1541" i="64" a="1"/>
  <c r="BK1712" i="64" l="1"/>
  <c r="BK1714" i="64" s="1"/>
  <c r="BP126" i="64"/>
  <c r="BP141" i="64"/>
  <c r="BP1034" i="64"/>
  <c r="BP1036" i="64" s="1"/>
  <c r="BQ111" i="64" a="1"/>
  <c r="BQ111" i="64" s="1"/>
  <c r="BQ1019" i="64" a="1"/>
  <c r="BQ1019" i="64" s="1"/>
  <c r="BU33" i="1169"/>
  <c r="BU48" i="1169"/>
  <c r="BT51" i="1169"/>
  <c r="BT22" i="861" s="1"/>
  <c r="BT36" i="1169"/>
  <c r="BT17" i="861" s="1"/>
  <c r="BV25" i="1169"/>
  <c r="BV16" i="1169"/>
  <c r="BV20" i="1169"/>
  <c r="BV24" i="1169"/>
  <c r="BV19" i="1169"/>
  <c r="BV39" i="1169"/>
  <c r="BV27" i="1169"/>
  <c r="BV41" i="1169"/>
  <c r="BV40" i="1169"/>
  <c r="BV42" i="1169"/>
  <c r="BV26" i="1169"/>
  <c r="BV43" i="1169"/>
  <c r="BV28" i="1169"/>
  <c r="BV17" i="1169"/>
  <c r="BV4" i="1169"/>
  <c r="BV18" i="1169"/>
  <c r="BR54" i="1169"/>
  <c r="BW3" i="1169"/>
  <c r="BW7" i="1169"/>
  <c r="BW1" i="1169"/>
  <c r="BX2" i="1169"/>
  <c r="BU34" i="1169"/>
  <c r="BU49" i="1169"/>
  <c r="BU32" i="1169"/>
  <c r="BU47" i="1169"/>
  <c r="BS53" i="1169"/>
  <c r="BU35" i="1169"/>
  <c r="BU50" i="1169"/>
  <c r="BU21" i="1169"/>
  <c r="BU31" i="1169"/>
  <c r="BU46" i="1169"/>
  <c r="BP137" i="64"/>
  <c r="BP139" i="64"/>
  <c r="BP123" i="64"/>
  <c r="BP138" i="64"/>
  <c r="BP140" i="64"/>
  <c r="BO127" i="64"/>
  <c r="BP122" i="64"/>
  <c r="BP124" i="64"/>
  <c r="BP125" i="64"/>
  <c r="BL144" i="64"/>
  <c r="BQ132" i="64" a="1"/>
  <c r="BQ132" i="64" s="1"/>
  <c r="BQ134" i="64" a="1"/>
  <c r="BQ134" i="64" s="1"/>
  <c r="BQ141"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943" i="64" a="1"/>
  <c r="BQ943" i="64" s="1"/>
  <c r="S1787" i="64"/>
  <c r="T1783" i="64" s="1"/>
  <c r="T1789" i="64" s="1"/>
  <c r="T1823" i="64"/>
  <c r="U1820" i="64" s="1"/>
  <c r="U1825" i="64" s="1"/>
  <c r="T1793" i="64" a="1"/>
  <c r="T1793" i="64" s="1"/>
  <c r="BN768" i="64"/>
  <c r="BN769" i="64" s="1"/>
  <c r="BP765" i="64"/>
  <c r="BP763" i="64"/>
  <c r="BO766" i="64"/>
  <c r="BP762" i="64"/>
  <c r="BP761" i="64"/>
  <c r="BP764" i="64"/>
  <c r="BQ757" i="64" a="1"/>
  <c r="BQ757" i="64" s="1"/>
  <c r="BQ758" i="64" a="1"/>
  <c r="BQ758" i="64" s="1"/>
  <c r="BQ754" i="64" a="1"/>
  <c r="BQ754" i="64" s="1"/>
  <c r="BQ755" i="64" a="1"/>
  <c r="BQ755" i="64" s="1"/>
  <c r="BQ756" i="64" a="1"/>
  <c r="BQ756" i="64" s="1"/>
  <c r="BP746" i="64"/>
  <c r="BP750" i="64"/>
  <c r="BO751" i="64"/>
  <c r="BP749" i="64"/>
  <c r="BP748" i="64"/>
  <c r="BP747" i="64"/>
  <c r="BQ743" i="64" a="1"/>
  <c r="BQ743" i="64" s="1"/>
  <c r="BQ739" i="64" a="1"/>
  <c r="BQ739" i="64" s="1"/>
  <c r="BQ723" i="64" a="1"/>
  <c r="BQ723" i="64" s="1"/>
  <c r="BQ731" i="64" s="1"/>
  <c r="BQ724" i="64" a="1"/>
  <c r="BQ724" i="64" s="1"/>
  <c r="BQ732" i="64" s="1"/>
  <c r="BQ740" i="64" a="1"/>
  <c r="BQ740" i="64" s="1"/>
  <c r="BQ725" i="64" a="1"/>
  <c r="BQ725" i="64" s="1"/>
  <c r="BQ733" i="64" s="1"/>
  <c r="BQ726" i="64" a="1"/>
  <c r="BQ726" i="64" s="1"/>
  <c r="BQ734" i="64" s="1"/>
  <c r="BQ727" i="64" a="1"/>
  <c r="BQ727" i="64" s="1"/>
  <c r="BQ735" i="64" s="1"/>
  <c r="BQ741" i="64" a="1"/>
  <c r="BQ741" i="64" s="1"/>
  <c r="BQ742" i="64" a="1"/>
  <c r="BQ742" i="64" s="1"/>
  <c r="BQ208" i="64" a="1"/>
  <c r="BQ208" i="64" s="1"/>
  <c r="BQ207" i="64" s="1"/>
  <c r="BQ209" i="64" a="1"/>
  <c r="BQ209" i="64" s="1"/>
  <c r="BP210" i="64"/>
  <c r="BP212" i="64" s="1"/>
  <c r="BP919" i="64"/>
  <c r="BP698" i="64"/>
  <c r="BP700" i="64" s="1"/>
  <c r="BN922" i="64"/>
  <c r="BO921" i="64"/>
  <c r="BQ331" i="64" a="1"/>
  <c r="BQ331" i="64" s="1"/>
  <c r="BQ918" i="64" a="1"/>
  <c r="BQ918" i="64" s="1"/>
  <c r="BQ312" i="64" a="1"/>
  <c r="BQ312" i="64" s="1"/>
  <c r="BQ699" i="64" a="1"/>
  <c r="BQ699" i="64" s="1"/>
  <c r="BQ665" i="64" a="1"/>
  <c r="BQ665" i="64" s="1"/>
  <c r="BQ299" i="64" a="1"/>
  <c r="BQ299" i="64" s="1"/>
  <c r="BO662" i="64"/>
  <c r="BP658" i="64"/>
  <c r="BP666" i="64" s="1"/>
  <c r="BQ661" i="64" a="1"/>
  <c r="BQ661" i="64" s="1"/>
  <c r="BQ4" i="64"/>
  <c r="BQ657" i="64" a="1"/>
  <c r="BQ657" i="64" s="1"/>
  <c r="BQ4" i="864"/>
  <c r="BR259" i="64"/>
  <c r="BR7" i="64"/>
  <c r="BQ8" i="64" s="1"/>
  <c r="BK46" i="861"/>
  <c r="BK87"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4" i="861" s="1"/>
  <c r="BQ42" i="863"/>
  <c r="BQ21" i="863" s="1"/>
  <c r="BQ43" i="863"/>
  <c r="BP32" i="861"/>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24" i="64"/>
  <c r="Z634" i="64" s="1"/>
  <c r="AA628" i="64" a="1"/>
  <c r="AA628" i="64" s="1"/>
  <c r="AA623" i="64" a="1"/>
  <c r="AA623" i="64" s="1"/>
  <c r="Z437" i="64"/>
  <c r="Y1967" i="64"/>
  <c r="AA1950" i="64" a="1"/>
  <c r="AA1950" i="64" s="1"/>
  <c r="AA1951" i="64" a="1"/>
  <c r="AA1951" i="64" s="1"/>
  <c r="AA1952" i="64" a="1"/>
  <c r="AA1952" i="64" s="1"/>
  <c r="AA1953" i="64" a="1"/>
  <c r="AA1953" i="64" s="1"/>
  <c r="AA1954" i="64" a="1"/>
  <c r="AA1954" i="64" s="1"/>
  <c r="AA1955" i="64" a="1"/>
  <c r="AA1955" i="64" s="1"/>
  <c r="AA1957" i="64" a="1"/>
  <c r="AA1957" i="64" s="1"/>
  <c r="AA1958" i="64" a="1"/>
  <c r="AA1958" i="64" s="1"/>
  <c r="AA1956" i="64" a="1"/>
  <c r="AA1956" i="64" s="1"/>
  <c r="Z1959" i="64"/>
  <c r="DF1969" i="64"/>
  <c r="DG1967" i="64"/>
  <c r="AA435" i="64" a="1"/>
  <c r="AA435" i="64" s="1"/>
  <c r="AA413" i="64" a="1"/>
  <c r="AA413" i="64" s="1"/>
  <c r="AA436" i="64" a="1"/>
  <c r="AA436" i="64" s="1"/>
  <c r="Z414" i="64"/>
  <c r="AA2138" i="64"/>
  <c r="AA2104" i="64"/>
  <c r="CV190" i="64"/>
  <c r="CV193" i="64" s="1"/>
  <c r="CP1303" i="64"/>
  <c r="CQ1303" i="64" s="1"/>
  <c r="CR1303" i="64" s="1"/>
  <c r="CO1304" i="64"/>
  <c r="CQ1302" i="64"/>
  <c r="CR2320" i="64"/>
  <c r="CR2322" i="64" s="1"/>
  <c r="CO1375" i="64"/>
  <c r="CO1339" i="64"/>
  <c r="CO1269" i="64"/>
  <c r="Z2063" i="64"/>
  <c r="Z2041" i="64"/>
  <c r="AA2396" i="64" a="1"/>
  <c r="AA2396" i="64" s="1"/>
  <c r="AA2042" i="64" a="1"/>
  <c r="AA2042" i="64" s="1"/>
  <c r="AA2062" i="64" a="1"/>
  <c r="AA2062" i="64" s="1"/>
  <c r="BJ1757" i="64"/>
  <c r="BK1755" i="64"/>
  <c r="BK1734" i="64"/>
  <c r="BK1736" i="64" s="1"/>
  <c r="BL1712" i="64"/>
  <c r="BL1714" i="64" s="1"/>
  <c r="W1669" i="64"/>
  <c r="W1670" i="64" s="1"/>
  <c r="V1670" i="64"/>
  <c r="X1658" i="64"/>
  <c r="Y1656" i="64"/>
  <c r="Y1665" i="64"/>
  <c r="Y1657" i="64"/>
  <c r="Y1666" i="64"/>
  <c r="AA1662" i="64" a="1"/>
  <c r="AA1662" i="64" s="1"/>
  <c r="AA1661" i="64" a="1"/>
  <c r="AA1661" i="64" s="1"/>
  <c r="AA1653" i="64" a="1"/>
  <c r="AA1653" i="64" s="1"/>
  <c r="AA1652" i="64" a="1"/>
  <c r="AA1652" i="64" s="1"/>
  <c r="Z1649" i="64"/>
  <c r="Z1648" i="64"/>
  <c r="AA1643" i="64" a="1"/>
  <c r="AA1643" i="64" s="1"/>
  <c r="AA1644" i="64" a="1"/>
  <c r="AA1644" i="64" s="1"/>
  <c r="Z2084" i="64"/>
  <c r="AA2083" i="64" a="1"/>
  <c r="AA2083" i="64" s="1"/>
  <c r="AA499" i="64" a="1"/>
  <c r="AA499" i="64" s="1"/>
  <c r="DB498" i="64"/>
  <c r="DB502" i="64" s="1"/>
  <c r="DH498" i="64"/>
  <c r="DH502" i="64" s="1"/>
  <c r="CT498" i="64"/>
  <c r="CT502" i="64" s="1"/>
  <c r="CV498" i="64"/>
  <c r="CV502" i="64" s="1"/>
  <c r="DE498" i="64"/>
  <c r="DE502" i="64" s="1"/>
  <c r="CP498" i="64"/>
  <c r="CP502" i="64" s="1"/>
  <c r="CU498" i="64"/>
  <c r="CU502" i="64" s="1"/>
  <c r="CQ498" i="64"/>
  <c r="CQ502" i="64" s="1"/>
  <c r="CZ498" i="64"/>
  <c r="CZ502" i="64" s="1"/>
  <c r="CR498" i="64"/>
  <c r="CR502" i="64" s="1"/>
  <c r="CS498" i="64"/>
  <c r="CS502" i="64" s="1"/>
  <c r="DD498" i="64"/>
  <c r="DD502" i="64" s="1"/>
  <c r="DC498" i="64"/>
  <c r="DC502" i="64" s="1"/>
  <c r="CW498" i="64"/>
  <c r="CW502" i="64" s="1"/>
  <c r="DA498" i="64"/>
  <c r="DA502" i="64" s="1"/>
  <c r="CY498" i="64"/>
  <c r="CY502" i="64" s="1"/>
  <c r="CX498" i="64"/>
  <c r="CX502" i="64" s="1"/>
  <c r="DJ498" i="64"/>
  <c r="DJ502" i="64" s="1"/>
  <c r="DK498" i="64"/>
  <c r="DK502" i="64" s="1"/>
  <c r="V547" i="64"/>
  <c r="AB1853" i="64"/>
  <c r="AB1854" i="64" s="1"/>
  <c r="CO498" i="64"/>
  <c r="CO502" i="64" s="1"/>
  <c r="W546" i="64" a="1"/>
  <c r="W546" i="64" s="1"/>
  <c r="Z1113" i="64"/>
  <c r="Z1564" i="64"/>
  <c r="Z1404" i="64"/>
  <c r="Z1541" i="64"/>
  <c r="Z896" i="64"/>
  <c r="Z390" i="64"/>
  <c r="Z525" i="64"/>
  <c r="Z501" i="64"/>
  <c r="Z1822" i="64"/>
  <c r="Z1857" i="64"/>
  <c r="Y62" i="64"/>
  <c r="AA494" i="64" a="1"/>
  <c r="AA494" i="64" s="1"/>
  <c r="AA75" i="64" a="1"/>
  <c r="AA75" i="64" s="1"/>
  <c r="AA412" i="64" a="1"/>
  <c r="AA412" i="64" s="1"/>
  <c r="AA55" i="64" a="1"/>
  <c r="AA55" i="64" s="1"/>
  <c r="AA59" i="64" a="1"/>
  <c r="AA59" i="64" s="1"/>
  <c r="AA60" i="64" a="1"/>
  <c r="AA60" i="64" s="1"/>
  <c r="Z56" i="64"/>
  <c r="AA53" i="64" a="1"/>
  <c r="AA53" i="64" s="1"/>
  <c r="AA54" i="64" a="1"/>
  <c r="AA54" i="64" s="1"/>
  <c r="AA524" i="64" a="1"/>
  <c r="AA524" i="64" s="1"/>
  <c r="AA2293" i="64" a="1"/>
  <c r="AA2293" i="64" s="1"/>
  <c r="AA2319" i="64" a="1"/>
  <c r="AA2319" i="64" s="1"/>
  <c r="AA2370" i="64" a="1"/>
  <c r="AA2370" i="64" s="1"/>
  <c r="AA2344" i="64" a="1"/>
  <c r="AA2344" i="64" s="1"/>
  <c r="AA1540" i="64" a="1"/>
  <c r="AA1540" i="64" s="1"/>
  <c r="Z93" i="64"/>
  <c r="AA90" i="64" a="1"/>
  <c r="AA90" i="64" s="1"/>
  <c r="AA91" i="64" a="1"/>
  <c r="AA91" i="64" s="1"/>
  <c r="AA92" i="64" a="1"/>
  <c r="AA92" i="64" s="1"/>
  <c r="AA89" i="64" a="1"/>
  <c r="AA89" i="64" s="1"/>
  <c r="AA1485" i="64" a="1"/>
  <c r="AA1485" i="64" s="1"/>
  <c r="AA1486" i="64" s="1"/>
  <c r="AA389" i="64" a="1"/>
  <c r="AA389" i="64" s="1"/>
  <c r="AO1690" i="64"/>
  <c r="AO1692" i="64" s="1"/>
  <c r="AA2420" i="64" a="1"/>
  <c r="AA2420" i="64" s="1"/>
  <c r="AA1405" i="64" a="1"/>
  <c r="AA1405" i="64" s="1"/>
  <c r="Z1855" i="64"/>
  <c r="AA1852" i="64" s="1"/>
  <c r="AA1784" i="64" a="1"/>
  <c r="AA1784" i="64" s="1"/>
  <c r="AA1792" i="64" s="1"/>
  <c r="AA1821" i="64" a="1"/>
  <c r="AA1821" i="64" s="1"/>
  <c r="AA1563" i="64" a="1"/>
  <c r="AA1563" i="64" s="1"/>
  <c r="AA1571" i="64" a="1"/>
  <c r="AA1571" i="64" s="1"/>
  <c r="AA1565" i="64" a="1"/>
  <c r="AA1565" i="64" s="1"/>
  <c r="AA1112" i="64" a="1"/>
  <c r="AA1112" i="64" s="1"/>
  <c r="AA895" i="64" a="1"/>
  <c r="AA895" i="64" s="1"/>
  <c r="BQ919" i="64" a="1"/>
  <c r="AA2063" i="64" a="1"/>
  <c r="AB2104" i="64" a="1"/>
  <c r="AA1648" i="64" a="1"/>
  <c r="AA1404" i="64" a="1"/>
  <c r="AA414" i="64" a="1"/>
  <c r="AA1113" i="64" a="1"/>
  <c r="AA525" i="64" a="1"/>
  <c r="AA501" i="64" a="1"/>
  <c r="BQ698" i="64" a="1"/>
  <c r="BO922" i="64" a="1"/>
  <c r="AA2041" i="64" a="1"/>
  <c r="AA1564" i="64" a="1"/>
  <c r="AB2138" i="64" a="1"/>
  <c r="AA2084" i="64" a="1"/>
  <c r="AA1649" i="64" a="1"/>
  <c r="AA437" i="64" a="1"/>
  <c r="AA624" i="64" a="1"/>
  <c r="BQ944" i="64"/>
  <c r="BP921" i="64" a="1"/>
  <c r="BQ1034" i="64" a="1"/>
  <c r="AA896" i="64" a="1"/>
  <c r="BQ658" i="64" a="1"/>
  <c r="W547" i="64" a="1"/>
  <c r="AA1541" i="64" a="1"/>
  <c r="AA390" i="64" a="1"/>
  <c r="BQ126" i="64" l="1"/>
  <c r="BQ1034" i="64"/>
  <c r="BQ1036" i="64" s="1"/>
  <c r="BR111" i="64" a="1"/>
  <c r="BR111" i="64" s="1"/>
  <c r="BR1019" i="64" a="1"/>
  <c r="BR1019" i="64" s="1"/>
  <c r="BU51" i="1169"/>
  <c r="BU22" i="861" s="1"/>
  <c r="BU36" i="1169"/>
  <c r="BU17" i="861" s="1"/>
  <c r="BV34" i="1169"/>
  <c r="BV49" i="1169"/>
  <c r="BW26" i="1169"/>
  <c r="BW43" i="1169"/>
  <c r="BW4" i="1169"/>
  <c r="BW24" i="1169"/>
  <c r="BW28" i="1169"/>
  <c r="BW18" i="1169"/>
  <c r="BW16" i="1169"/>
  <c r="BW20" i="1169"/>
  <c r="BW17" i="1169"/>
  <c r="BW19" i="1169"/>
  <c r="BW39" i="1169"/>
  <c r="BW25" i="1169"/>
  <c r="BW27" i="1169"/>
  <c r="BW41" i="1169"/>
  <c r="BW40" i="1169"/>
  <c r="BW42" i="1169"/>
  <c r="BV35" i="1169"/>
  <c r="BV50" i="1169"/>
  <c r="BV31" i="1169"/>
  <c r="BV46" i="1169"/>
  <c r="BV21" i="1169"/>
  <c r="BV33" i="1169"/>
  <c r="BV48" i="1169"/>
  <c r="BS54" i="1169"/>
  <c r="BV8" i="1169"/>
  <c r="BV47" i="1169"/>
  <c r="BV32" i="1169"/>
  <c r="BT53" i="1169"/>
  <c r="BX1" i="1169"/>
  <c r="BY2" i="1169"/>
  <c r="BX3" i="1169"/>
  <c r="BX7" i="1169"/>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943" i="64" a="1"/>
  <c r="BR943" i="64" s="1"/>
  <c r="U1823" i="64"/>
  <c r="V1820" i="64" s="1"/>
  <c r="V1823" i="64" s="1"/>
  <c r="W1820" i="64" s="1"/>
  <c r="T1786" i="64"/>
  <c r="U1793" i="64" a="1"/>
  <c r="U1793" i="64" s="1"/>
  <c r="BO768" i="64"/>
  <c r="BQ765" i="64"/>
  <c r="BQ761" i="64"/>
  <c r="BP766" i="64"/>
  <c r="BQ762" i="64"/>
  <c r="BQ764" i="64"/>
  <c r="BR757" i="64" a="1"/>
  <c r="BR757" i="64" s="1"/>
  <c r="BR758" i="64" a="1"/>
  <c r="BR758" i="64" s="1"/>
  <c r="BR754" i="64" a="1"/>
  <c r="BR754" i="64" s="1"/>
  <c r="BR755" i="64" a="1"/>
  <c r="BR755" i="64" s="1"/>
  <c r="BR756" i="64" a="1"/>
  <c r="BR756" i="64" s="1"/>
  <c r="BQ763" i="64"/>
  <c r="BQ746" i="64"/>
  <c r="BP751" i="64"/>
  <c r="BQ750" i="64"/>
  <c r="BQ749" i="64"/>
  <c r="BQ748" i="64"/>
  <c r="BQ747" i="64"/>
  <c r="BR739" i="64" a="1"/>
  <c r="BR739" i="64" s="1"/>
  <c r="BR743" i="64" a="1"/>
  <c r="BR743" i="64" s="1"/>
  <c r="BR723" i="64" a="1"/>
  <c r="BR723" i="64" s="1"/>
  <c r="BR731" i="64" s="1"/>
  <c r="BR724" i="64" a="1"/>
  <c r="BR724" i="64" s="1"/>
  <c r="BR732" i="64" s="1"/>
  <c r="BR740" i="64" a="1"/>
  <c r="BR740" i="64" s="1"/>
  <c r="BR725" i="64" a="1"/>
  <c r="BR725" i="64" s="1"/>
  <c r="BR733" i="64" s="1"/>
  <c r="BR726" i="64" a="1"/>
  <c r="BR726" i="64" s="1"/>
  <c r="BR734" i="64" s="1"/>
  <c r="BR727" i="64" a="1"/>
  <c r="BR727" i="64" s="1"/>
  <c r="BR735" i="64" s="1"/>
  <c r="BR741" i="64" a="1"/>
  <c r="BR741" i="64" s="1"/>
  <c r="BR742" i="64" a="1"/>
  <c r="BR742" i="64" s="1"/>
  <c r="BR208" i="64" a="1"/>
  <c r="BR208" i="64" s="1"/>
  <c r="BR207" i="64" s="1"/>
  <c r="BR209" i="64" a="1"/>
  <c r="BR209" i="64" s="1"/>
  <c r="BQ210" i="64"/>
  <c r="BQ212" i="64" s="1"/>
  <c r="BP921" i="64"/>
  <c r="BQ919" i="64"/>
  <c r="BQ698" i="64"/>
  <c r="BQ700" i="64" s="1"/>
  <c r="BO922" i="64"/>
  <c r="BR331" i="64" a="1"/>
  <c r="BR331" i="64" s="1"/>
  <c r="BR918" i="64" a="1"/>
  <c r="BR918" i="64" s="1"/>
  <c r="BR312" i="64" a="1"/>
  <c r="BR312" i="64" s="1"/>
  <c r="BR699" i="64" a="1"/>
  <c r="BR699" i="64" s="1"/>
  <c r="BR665" i="64" a="1"/>
  <c r="BR665" i="64" s="1"/>
  <c r="BR299" i="64" a="1"/>
  <c r="BR299" i="64" s="1"/>
  <c r="BP662" i="64"/>
  <c r="BQ658" i="64"/>
  <c r="BQ666" i="64" s="1"/>
  <c r="BR661" i="64" a="1"/>
  <c r="BR661" i="64" s="1"/>
  <c r="BR4" i="64"/>
  <c r="BR657" i="64" a="1"/>
  <c r="BR657" i="64" s="1"/>
  <c r="BS259" i="64"/>
  <c r="BS7" i="64"/>
  <c r="BR8" i="64" s="1"/>
  <c r="BM46" i="861"/>
  <c r="BM87" i="861" s="1"/>
  <c r="BL46" i="861"/>
  <c r="BL87" i="861" s="1"/>
  <c r="BS1" i="64"/>
  <c r="BT2" i="64"/>
  <c r="BS3" i="64"/>
  <c r="BR24" i="864"/>
  <c r="BR94" i="861" s="1"/>
  <c r="BV3" i="861"/>
  <c r="BU4" i="861"/>
  <c r="BU5" i="861" s="1"/>
  <c r="BU1" i="861"/>
  <c r="BU8" i="861"/>
  <c r="BR70" i="863" a="1"/>
  <c r="BR70" i="863" s="1"/>
  <c r="BR68" i="863" a="1"/>
  <c r="BR68" i="863" s="1"/>
  <c r="BR66" i="863" a="1"/>
  <c r="BR66" i="863" s="1"/>
  <c r="BR4" i="863"/>
  <c r="BR57" i="863"/>
  <c r="BQ32"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24" i="64"/>
  <c r="AA634" i="64" s="1"/>
  <c r="AB628" i="64" a="1"/>
  <c r="AB628" i="64" s="1"/>
  <c r="AB623" i="64" a="1"/>
  <c r="AB623" i="64" s="1"/>
  <c r="Z1967" i="64"/>
  <c r="AA437" i="64"/>
  <c r="AB1950" i="64" a="1"/>
  <c r="AB1950" i="64" s="1"/>
  <c r="AB1951" i="64" a="1"/>
  <c r="AB1951" i="64" s="1"/>
  <c r="AB1952" i="64" a="1"/>
  <c r="AB1952" i="64" s="1"/>
  <c r="AB1956" i="64" a="1"/>
  <c r="AB1956" i="64" s="1"/>
  <c r="AB1955" i="64" a="1"/>
  <c r="AB1955" i="64" s="1"/>
  <c r="AB1957" i="64" a="1"/>
  <c r="AB1957" i="64" s="1"/>
  <c r="AB1958" i="64" a="1"/>
  <c r="AB1958" i="64" s="1"/>
  <c r="AB1954" i="64" a="1"/>
  <c r="AB1954" i="64" s="1"/>
  <c r="AB1953" i="64" a="1"/>
  <c r="AB1953" i="64" s="1"/>
  <c r="AA1959" i="64"/>
  <c r="AB435" i="64" a="1"/>
  <c r="AB435" i="64" s="1"/>
  <c r="AB413" i="64" a="1"/>
  <c r="AB413" i="64" s="1"/>
  <c r="AB436" i="64" a="1"/>
  <c r="AB436" i="64" s="1"/>
  <c r="DG1969" i="64"/>
  <c r="DH1967" i="64"/>
  <c r="AA414" i="64"/>
  <c r="AB2104" i="64"/>
  <c r="AB2138" i="64"/>
  <c r="CW190" i="64"/>
  <c r="CW193" i="64" s="1"/>
  <c r="CP1304" i="64"/>
  <c r="CQ1304" i="64"/>
  <c r="CR1302" i="64"/>
  <c r="CS1303" i="64"/>
  <c r="CT1303" i="64" s="1"/>
  <c r="CU1303" i="64" s="1"/>
  <c r="CV1303" i="64" s="1"/>
  <c r="CS2320" i="64"/>
  <c r="CS2322" i="64" s="1"/>
  <c r="AA2063" i="64"/>
  <c r="AA2041" i="64"/>
  <c r="AB2396" i="64" a="1"/>
  <c r="AB2396" i="64" s="1"/>
  <c r="AB2042" i="64" a="1"/>
  <c r="AB2042" i="64" s="1"/>
  <c r="AB2062" i="64" a="1"/>
  <c r="AB2062" i="64" s="1"/>
  <c r="BL1755" i="64"/>
  <c r="BK1757" i="64"/>
  <c r="BL1734" i="64"/>
  <c r="BL1736" i="64" s="1"/>
  <c r="BM1712" i="64"/>
  <c r="BM1714" i="64" s="1"/>
  <c r="X1667" i="64"/>
  <c r="X1669" i="64" s="1"/>
  <c r="Y1658" i="64"/>
  <c r="Z1657" i="64"/>
  <c r="Z1666" i="64"/>
  <c r="Z1656" i="64"/>
  <c r="Z1665" i="64"/>
  <c r="AB1661" i="64" a="1"/>
  <c r="AB1661" i="64" s="1"/>
  <c r="AB1662" i="64" a="1"/>
  <c r="AB1662" i="64" s="1"/>
  <c r="AB1652" i="64" a="1"/>
  <c r="AB1652" i="64" s="1"/>
  <c r="AB1653" i="64" a="1"/>
  <c r="AB1653" i="64" s="1"/>
  <c r="AA1649" i="64"/>
  <c r="AA1648" i="64"/>
  <c r="AB1643" i="64" a="1"/>
  <c r="AB1643" i="64" s="1"/>
  <c r="AB1644" i="64" a="1"/>
  <c r="AB1644" i="64" s="1"/>
  <c r="AA2084" i="64"/>
  <c r="AB2083" i="64" a="1"/>
  <c r="AB2083" i="64" s="1"/>
  <c r="AB499" i="64" a="1"/>
  <c r="AB499" i="64" s="1"/>
  <c r="W547" i="64"/>
  <c r="AC1853" i="64"/>
  <c r="AC1854" i="64" s="1"/>
  <c r="X546" i="64" a="1"/>
  <c r="X546" i="64" s="1"/>
  <c r="AA1113" i="64"/>
  <c r="AA1404" i="64"/>
  <c r="AA1564" i="64"/>
  <c r="AA1541" i="64"/>
  <c r="AA896" i="64"/>
  <c r="AA390" i="64"/>
  <c r="AA525" i="64"/>
  <c r="AA501" i="64"/>
  <c r="AA1822" i="64"/>
  <c r="AA1857" i="64"/>
  <c r="Z62" i="64"/>
  <c r="AB494" i="64" a="1"/>
  <c r="AB494" i="64" s="1"/>
  <c r="AB75" i="64" a="1"/>
  <c r="AB75" i="64" s="1"/>
  <c r="AB412" i="64" a="1"/>
  <c r="AB412" i="64" s="1"/>
  <c r="AB55" i="64" a="1"/>
  <c r="AB55" i="64" s="1"/>
  <c r="AB60" i="64" a="1"/>
  <c r="AB60" i="64" s="1"/>
  <c r="AB59" i="64" a="1"/>
  <c r="AB59" i="64" s="1"/>
  <c r="AA56" i="64"/>
  <c r="AB53" i="64" a="1"/>
  <c r="AB53" i="64" s="1"/>
  <c r="AB54" i="64" a="1"/>
  <c r="AB54" i="64" s="1"/>
  <c r="AB524" i="64" a="1"/>
  <c r="AB524" i="64" s="1"/>
  <c r="AB2370" i="64" a="1"/>
  <c r="AB2370" i="64" s="1"/>
  <c r="AB2344" i="64" a="1"/>
  <c r="AB2344" i="64" s="1"/>
  <c r="AB2319" i="64" a="1"/>
  <c r="AB2319" i="64" s="1"/>
  <c r="AB2293" i="64" a="1"/>
  <c r="AB2293" i="64" s="1"/>
  <c r="AB1540" i="64" a="1"/>
  <c r="AB1540" i="64" s="1"/>
  <c r="AB90" i="64" a="1"/>
  <c r="AB90" i="64" s="1"/>
  <c r="AB89" i="64" a="1"/>
  <c r="AB89" i="64" s="1"/>
  <c r="AB91" i="64" a="1"/>
  <c r="AB91" i="64" s="1"/>
  <c r="AB92" i="64" a="1"/>
  <c r="AB92" i="64" s="1"/>
  <c r="AA93" i="64"/>
  <c r="AB1485" i="64" a="1"/>
  <c r="AB1485" i="64" s="1"/>
  <c r="AB1486" i="64" s="1"/>
  <c r="AB389" i="64" a="1"/>
  <c r="AB389" i="64" s="1"/>
  <c r="AP1690" i="64"/>
  <c r="AP1692" i="64" s="1"/>
  <c r="AB2420" i="64" a="1"/>
  <c r="AB2420" i="64" s="1"/>
  <c r="AB1405" i="64" a="1"/>
  <c r="AB1405" i="64" s="1"/>
  <c r="AA1855" i="64"/>
  <c r="AB1852" i="64" s="1"/>
  <c r="AB1784" i="64" a="1"/>
  <c r="AB1784" i="64" s="1"/>
  <c r="AB1792" i="64" s="1"/>
  <c r="AB1821" i="64" a="1"/>
  <c r="AB1821" i="64" s="1"/>
  <c r="AB1571" i="64" a="1"/>
  <c r="AB1571" i="64" s="1"/>
  <c r="AB1565" i="64" a="1"/>
  <c r="AB1565" i="64" s="1"/>
  <c r="AB1563" i="64" a="1"/>
  <c r="AB1563" i="64" s="1"/>
  <c r="AB1112" i="64" a="1"/>
  <c r="AB1112" i="64" s="1"/>
  <c r="AB895" i="64" a="1"/>
  <c r="AB895" i="64" s="1"/>
  <c r="AB525" i="64" a="1"/>
  <c r="BR698" i="64" a="1"/>
  <c r="AC2104" i="64" a="1"/>
  <c r="AB501" i="64" a="1"/>
  <c r="BR919" i="64" a="1"/>
  <c r="AB1649" i="64" a="1"/>
  <c r="AB390" i="64" a="1"/>
  <c r="BP922" i="64" a="1"/>
  <c r="AB2041" i="64" a="1"/>
  <c r="AB2084" i="64" a="1"/>
  <c r="AC2138" i="64" a="1"/>
  <c r="AB1648" i="64" a="1"/>
  <c r="AB437" i="64" a="1"/>
  <c r="BQ921" i="64" a="1"/>
  <c r="AB1541" i="64" a="1"/>
  <c r="AB624" i="64" a="1"/>
  <c r="AB414" i="64" a="1"/>
  <c r="AB2063" i="64" a="1"/>
  <c r="AB1564" i="64" a="1"/>
  <c r="BR1034" i="64" a="1"/>
  <c r="BR944" i="64"/>
  <c r="BR658" i="64" a="1"/>
  <c r="AB1404" i="64" a="1"/>
  <c r="X547" i="64" a="1"/>
  <c r="AB1113" i="64" a="1"/>
  <c r="AB896" i="64" a="1"/>
  <c r="BR126" i="64" l="1"/>
  <c r="BR141" i="64"/>
  <c r="BR1034" i="64"/>
  <c r="BR1036" i="64" s="1"/>
  <c r="BS111" i="64" a="1"/>
  <c r="BS111" i="64" s="1"/>
  <c r="BS1019" i="64" a="1"/>
  <c r="BS1019" i="64" s="1"/>
  <c r="BW35" i="1169"/>
  <c r="BW50" i="1169"/>
  <c r="BW8" i="1169"/>
  <c r="BW21" i="1169"/>
  <c r="BW31" i="1169"/>
  <c r="BW46" i="1169"/>
  <c r="BX24" i="1169"/>
  <c r="BX28" i="1169"/>
  <c r="BX27" i="1169"/>
  <c r="BX25" i="1169"/>
  <c r="BX26" i="1169"/>
  <c r="BX17" i="1169"/>
  <c r="BX19" i="1169"/>
  <c r="BX39" i="1169"/>
  <c r="BX41" i="1169"/>
  <c r="BX40" i="1169"/>
  <c r="BX42" i="1169"/>
  <c r="BX43" i="1169"/>
  <c r="BX20" i="1169"/>
  <c r="BX4" i="1169"/>
  <c r="BX16" i="1169"/>
  <c r="BX18" i="1169"/>
  <c r="BV51" i="1169"/>
  <c r="BV22" i="861" s="1"/>
  <c r="BW33" i="1169"/>
  <c r="BW48" i="1169"/>
  <c r="BY1" i="1169"/>
  <c r="BZ2" i="1169"/>
  <c r="BY3" i="1169"/>
  <c r="BY7" i="1169"/>
  <c r="BV36" i="1169"/>
  <c r="BV17" i="861" s="1"/>
  <c r="BT54" i="1169"/>
  <c r="BU53" i="1169"/>
  <c r="BW34" i="1169"/>
  <c r="BW49" i="1169"/>
  <c r="BW32" i="1169"/>
  <c r="BW47" i="1169"/>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943" i="64" a="1"/>
  <c r="BS943" i="64" s="1"/>
  <c r="V1825" i="64"/>
  <c r="T1787" i="64"/>
  <c r="U1783" i="64" s="1"/>
  <c r="U1789" i="64" s="1"/>
  <c r="U1786" i="64" s="1"/>
  <c r="U1787" i="64" s="1"/>
  <c r="BO769" i="64"/>
  <c r="BP768" i="64"/>
  <c r="BP769" i="64" s="1"/>
  <c r="BR765" i="64"/>
  <c r="BQ766" i="64"/>
  <c r="BR761" i="64"/>
  <c r="BR764" i="64"/>
  <c r="BR763" i="64"/>
  <c r="BS757" i="64" a="1"/>
  <c r="BS757" i="64" s="1"/>
  <c r="BS758" i="64" a="1"/>
  <c r="BS758" i="64" s="1"/>
  <c r="BS754" i="64" a="1"/>
  <c r="BS754" i="64" s="1"/>
  <c r="BS755" i="64" a="1"/>
  <c r="BS755" i="64" s="1"/>
  <c r="BS756" i="64" a="1"/>
  <c r="BS756" i="64" s="1"/>
  <c r="BR762" i="64"/>
  <c r="BR746" i="64"/>
  <c r="BR750" i="64"/>
  <c r="BQ751" i="64"/>
  <c r="BR749" i="64"/>
  <c r="BR748" i="64"/>
  <c r="BS742" i="64" a="1"/>
  <c r="BS742" i="64" s="1"/>
  <c r="BS739" i="64" a="1"/>
  <c r="BS739" i="64" s="1"/>
  <c r="BS743" i="64" a="1"/>
  <c r="BS743" i="64" s="1"/>
  <c r="BS723" i="64" a="1"/>
  <c r="BS723" i="64" s="1"/>
  <c r="BS731" i="64" s="1"/>
  <c r="BS724" i="64" a="1"/>
  <c r="BS724" i="64" s="1"/>
  <c r="BS732" i="64" s="1"/>
  <c r="BS740" i="64" a="1"/>
  <c r="BS740" i="64" s="1"/>
  <c r="BS725" i="64" a="1"/>
  <c r="BS725" i="64" s="1"/>
  <c r="BS733" i="64" s="1"/>
  <c r="BS726" i="64" a="1"/>
  <c r="BS726" i="64" s="1"/>
  <c r="BS734" i="64" s="1"/>
  <c r="BS727" i="64" a="1"/>
  <c r="BS727" i="64" s="1"/>
  <c r="BS735" i="64" s="1"/>
  <c r="BS741" i="64" a="1"/>
  <c r="BS741" i="64" s="1"/>
  <c r="BR747" i="64"/>
  <c r="BR210" i="64"/>
  <c r="BR212" i="64" s="1"/>
  <c r="BS208" i="64" a="1"/>
  <c r="BS208" i="64" s="1"/>
  <c r="BS207" i="64" s="1"/>
  <c r="BS209" i="64" a="1"/>
  <c r="BS209" i="64" s="1"/>
  <c r="BP922" i="64"/>
  <c r="BR919" i="64"/>
  <c r="BR698" i="64"/>
  <c r="BR700" i="64" s="1"/>
  <c r="BQ921" i="64"/>
  <c r="BS331" i="64" a="1"/>
  <c r="BS331" i="64" s="1"/>
  <c r="BS918" i="64" a="1"/>
  <c r="BS918" i="64" s="1"/>
  <c r="BS312" i="64" a="1"/>
  <c r="BS312" i="64" s="1"/>
  <c r="BS699" i="64" a="1"/>
  <c r="BS699" i="64" s="1"/>
  <c r="BS665" i="64" a="1"/>
  <c r="BS665" i="64" s="1"/>
  <c r="BS299" i="64" a="1"/>
  <c r="BS299" i="64" s="1"/>
  <c r="BQ662" i="64"/>
  <c r="BR658" i="64"/>
  <c r="BR666" i="64" s="1"/>
  <c r="BS661" i="64" a="1"/>
  <c r="BS661" i="64" s="1"/>
  <c r="BS4" i="64"/>
  <c r="BS657" i="64" a="1"/>
  <c r="BS657" i="64" s="1"/>
  <c r="BS4" i="864"/>
  <c r="BT259"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2" i="861"/>
  <c r="BS43" i="863"/>
  <c r="BS42" i="863"/>
  <c r="BS21" i="863" s="1"/>
  <c r="BS24" i="864"/>
  <c r="BS94"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24" i="64"/>
  <c r="AB634" i="64" s="1"/>
  <c r="AC628" i="64" a="1"/>
  <c r="AC628" i="64" s="1"/>
  <c r="AC623" i="64" a="1"/>
  <c r="AC623" i="64" s="1"/>
  <c r="AB437" i="64"/>
  <c r="AA1967" i="64"/>
  <c r="AC1950" i="64" a="1"/>
  <c r="AC1950" i="64" s="1"/>
  <c r="AC1951" i="64" a="1"/>
  <c r="AC1951" i="64" s="1"/>
  <c r="AC1952" i="64" a="1"/>
  <c r="AC1952" i="64" s="1"/>
  <c r="AC1953" i="64" a="1"/>
  <c r="AC1953" i="64" s="1"/>
  <c r="AC1954" i="64" a="1"/>
  <c r="AC1954" i="64" s="1"/>
  <c r="AC1955" i="64" a="1"/>
  <c r="AC1955" i="64" s="1"/>
  <c r="AC1957" i="64" a="1"/>
  <c r="AC1957" i="64" s="1"/>
  <c r="AC1958" i="64" a="1"/>
  <c r="AC1958" i="64" s="1"/>
  <c r="AC1956" i="64" a="1"/>
  <c r="AC1956" i="64" s="1"/>
  <c r="AB1959" i="64"/>
  <c r="DH1969" i="64"/>
  <c r="DI1967" i="64"/>
  <c r="AC413" i="64" a="1"/>
  <c r="AC413" i="64" s="1"/>
  <c r="AC436" i="64" a="1"/>
  <c r="AC436" i="64" s="1"/>
  <c r="AC435" i="64" a="1"/>
  <c r="AC435" i="64" s="1"/>
  <c r="AB414" i="64"/>
  <c r="AC2138" i="64"/>
  <c r="AC2104" i="64"/>
  <c r="CX190" i="64"/>
  <c r="CX193" i="64" s="1"/>
  <c r="CW1303" i="64"/>
  <c r="CX1303" i="64" s="1"/>
  <c r="CY1303" i="64" s="1"/>
  <c r="CZ1303" i="64" s="1"/>
  <c r="CR1304" i="64"/>
  <c r="CS1302" i="64"/>
  <c r="CT2320" i="64"/>
  <c r="CT2322" i="64" s="1"/>
  <c r="AB2063" i="64"/>
  <c r="AB2041" i="64"/>
  <c r="AC2396" i="64" a="1"/>
  <c r="AC2396" i="64" s="1"/>
  <c r="AC2042" i="64" a="1"/>
  <c r="AC2042" i="64" s="1"/>
  <c r="AC2062" i="64" a="1"/>
  <c r="AC2062" i="64" s="1"/>
  <c r="BL1757" i="64"/>
  <c r="BM1755" i="64"/>
  <c r="BM1734" i="64"/>
  <c r="BM1736" i="64" s="1"/>
  <c r="BN1712" i="64"/>
  <c r="BN1714" i="64" s="1"/>
  <c r="Z1658" i="64"/>
  <c r="X1670" i="64"/>
  <c r="Y1667" i="64"/>
  <c r="Y1669" i="64" s="1"/>
  <c r="Y1670" i="64" s="1"/>
  <c r="Z1667" i="64"/>
  <c r="AA1656" i="64"/>
  <c r="AA1665" i="64"/>
  <c r="AA1657" i="64"/>
  <c r="AA1666" i="64"/>
  <c r="AC1662" i="64" a="1"/>
  <c r="AC1662" i="64" s="1"/>
  <c r="AC1661" i="64" a="1"/>
  <c r="AC1661" i="64" s="1"/>
  <c r="AC1652" i="64" a="1"/>
  <c r="AC1652" i="64" s="1"/>
  <c r="AC1653" i="64" a="1"/>
  <c r="AC1653" i="64" s="1"/>
  <c r="AB1649" i="64"/>
  <c r="AB1648" i="64"/>
  <c r="AC1643" i="64" a="1"/>
  <c r="AC1643" i="64" s="1"/>
  <c r="AC1644" i="64" a="1"/>
  <c r="AC1644" i="64" s="1"/>
  <c r="AB2084" i="64"/>
  <c r="AC2083" i="64" a="1"/>
  <c r="AC2083" i="64" s="1"/>
  <c r="AC499" i="64" a="1"/>
  <c r="AC499" i="64" s="1"/>
  <c r="X547" i="64"/>
  <c r="AD1853" i="64"/>
  <c r="AD1854" i="64" s="1"/>
  <c r="Y546" i="64" a="1"/>
  <c r="Y546" i="64" s="1"/>
  <c r="W1823" i="64"/>
  <c r="X1820" i="64" s="1"/>
  <c r="W1825" i="64"/>
  <c r="AB1113" i="64"/>
  <c r="AB1404" i="64"/>
  <c r="AB1564" i="64"/>
  <c r="AB1541" i="64"/>
  <c r="AB896" i="64"/>
  <c r="AB390" i="64"/>
  <c r="AB525" i="64"/>
  <c r="AB501" i="64"/>
  <c r="AB1857" i="64"/>
  <c r="AB1822" i="64"/>
  <c r="AA62" i="64"/>
  <c r="AC494" i="64" a="1"/>
  <c r="AC494" i="64" s="1"/>
  <c r="AC75" i="64" a="1"/>
  <c r="AC75" i="64" s="1"/>
  <c r="AC412" i="64" a="1"/>
  <c r="AC412" i="64" s="1"/>
  <c r="AC55" i="64" a="1"/>
  <c r="AC55" i="64" s="1"/>
  <c r="AC60" i="64" a="1"/>
  <c r="AC60" i="64" s="1"/>
  <c r="AC59" i="64" a="1"/>
  <c r="AC59" i="64" s="1"/>
  <c r="AB56" i="64"/>
  <c r="AC53" i="64" a="1"/>
  <c r="AC53" i="64" s="1"/>
  <c r="AC54" i="64" a="1"/>
  <c r="AC54" i="64" s="1"/>
  <c r="AC524" i="64" a="1"/>
  <c r="AC524" i="64" s="1"/>
  <c r="AC2293" i="64" a="1"/>
  <c r="AC2293" i="64" s="1"/>
  <c r="AC2370" i="64" a="1"/>
  <c r="AC2370" i="64" s="1"/>
  <c r="AC2344" i="64" a="1"/>
  <c r="AC2344" i="64" s="1"/>
  <c r="AC2319" i="64" a="1"/>
  <c r="AC2319" i="64" s="1"/>
  <c r="AC1540" i="64" a="1"/>
  <c r="AC1540" i="64" s="1"/>
  <c r="AB93" i="64"/>
  <c r="AC89" i="64" a="1"/>
  <c r="AC89" i="64" s="1"/>
  <c r="AC90" i="64" a="1"/>
  <c r="AC90" i="64" s="1"/>
  <c r="AC91" i="64" a="1"/>
  <c r="AC91" i="64" s="1"/>
  <c r="AC92" i="64" a="1"/>
  <c r="AC92" i="64" s="1"/>
  <c r="AC1485" i="64" a="1"/>
  <c r="AC1485" i="64" s="1"/>
  <c r="AC1486" i="64" s="1"/>
  <c r="AC389" i="64" a="1"/>
  <c r="AC389" i="64" s="1"/>
  <c r="AQ1690" i="64"/>
  <c r="AQ1692" i="64" s="1"/>
  <c r="AC2420" i="64" a="1"/>
  <c r="AC2420" i="64" s="1"/>
  <c r="AC1405" i="64" a="1"/>
  <c r="AC1405" i="64" s="1"/>
  <c r="AB1855" i="64"/>
  <c r="AC1852" i="64" s="1"/>
  <c r="AC1784" i="64" a="1"/>
  <c r="AC1784" i="64" s="1"/>
  <c r="AC1792" i="64" s="1"/>
  <c r="AC1821" i="64" a="1"/>
  <c r="AC1821" i="64" s="1"/>
  <c r="AC1571" i="64" a="1"/>
  <c r="AC1571" i="64" s="1"/>
  <c r="AC1565" i="64" a="1"/>
  <c r="AC1565" i="64" s="1"/>
  <c r="AC1563" i="64" a="1"/>
  <c r="AC1563" i="64" s="1"/>
  <c r="AC1112" i="64" a="1"/>
  <c r="AC1112" i="64" s="1"/>
  <c r="AC895" i="64" a="1"/>
  <c r="AC895" i="64" s="1"/>
  <c r="AC1649" i="64" a="1"/>
  <c r="AC414" i="64" a="1"/>
  <c r="AC624" i="64" a="1"/>
  <c r="BQ922" i="64" a="1"/>
  <c r="AC501" i="64" a="1"/>
  <c r="BS944" i="64"/>
  <c r="AC1404" i="64" a="1"/>
  <c r="AC390" i="64" a="1"/>
  <c r="AD2138" i="64" a="1"/>
  <c r="AC2063" i="64" a="1"/>
  <c r="AC2041" i="64" a="1"/>
  <c r="BS919" i="64" a="1"/>
  <c r="AD2104" i="64" a="1"/>
  <c r="BR921" i="64" a="1"/>
  <c r="AC437" i="64" a="1"/>
  <c r="AC525" i="64" a="1"/>
  <c r="BS698" i="64" a="1"/>
  <c r="AC896" i="64" a="1"/>
  <c r="AC1564" i="64" a="1"/>
  <c r="AC1648" i="64" a="1"/>
  <c r="AC2084" i="64" a="1"/>
  <c r="Y547" i="64" a="1"/>
  <c r="BS1034" i="64" a="1"/>
  <c r="BS658" i="64" a="1"/>
  <c r="AC1541" i="64" a="1"/>
  <c r="AC1113" i="64" a="1"/>
  <c r="BS126" i="64" l="1"/>
  <c r="BS141" i="64"/>
  <c r="BS1034" i="64"/>
  <c r="BS1036" i="64" s="1"/>
  <c r="BT111" i="64" a="1"/>
  <c r="BT111" i="64" s="1"/>
  <c r="BT1019" i="64" a="1"/>
  <c r="BT1019" i="64" s="1"/>
  <c r="BX32" i="1169"/>
  <c r="BX47" i="1169"/>
  <c r="BV53" i="1169"/>
  <c r="BU54" i="1169"/>
  <c r="BX48" i="1169"/>
  <c r="BX33" i="1169"/>
  <c r="BX21" i="1169"/>
  <c r="BX31" i="1169"/>
  <c r="BX46" i="1169"/>
  <c r="BW51" i="1169"/>
  <c r="BW22" i="861" s="1"/>
  <c r="BW36" i="1169"/>
  <c r="BW17" i="861" s="1"/>
  <c r="BX50" i="1169"/>
  <c r="BX35" i="1169"/>
  <c r="BX8" i="1169"/>
  <c r="BY4" i="1169"/>
  <c r="BY25" i="1169"/>
  <c r="BY18" i="1169"/>
  <c r="BY16" i="1169"/>
  <c r="BY24" i="1169"/>
  <c r="BY20" i="1169"/>
  <c r="BY17" i="1169"/>
  <c r="BY19" i="1169"/>
  <c r="BY28" i="1169"/>
  <c r="BY39" i="1169"/>
  <c r="BY27" i="1169"/>
  <c r="BY41" i="1169"/>
  <c r="BY40" i="1169"/>
  <c r="BY42" i="1169"/>
  <c r="BY26" i="1169"/>
  <c r="BY43" i="1169"/>
  <c r="BZ1" i="1169"/>
  <c r="CA2" i="1169"/>
  <c r="BZ3" i="1169"/>
  <c r="BZ7" i="1169"/>
  <c r="BX34" i="1169"/>
  <c r="BX49" i="1169"/>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943" i="64" a="1"/>
  <c r="BT943" i="64" s="1"/>
  <c r="V1783" i="64"/>
  <c r="V1789" i="64" s="1"/>
  <c r="V1793" i="64" a="1"/>
  <c r="V1793" i="64" s="1"/>
  <c r="BQ768" i="64"/>
  <c r="BS764" i="64"/>
  <c r="BS765" i="64"/>
  <c r="BS761" i="64"/>
  <c r="BR766" i="64"/>
  <c r="BS763" i="64"/>
  <c r="BT757" i="64" a="1"/>
  <c r="BT757" i="64" s="1"/>
  <c r="BT758" i="64" a="1"/>
  <c r="BT758" i="64" s="1"/>
  <c r="BT754" i="64" a="1"/>
  <c r="BT754" i="64" s="1"/>
  <c r="BT755" i="64" a="1"/>
  <c r="BT755" i="64" s="1"/>
  <c r="BT756" i="64" a="1"/>
  <c r="BT756" i="64" s="1"/>
  <c r="BS762" i="64"/>
  <c r="BS746" i="64"/>
  <c r="BR751" i="64"/>
  <c r="BS750" i="64"/>
  <c r="BS749" i="64"/>
  <c r="BS747" i="64"/>
  <c r="BS748" i="64"/>
  <c r="BT742" i="64" a="1"/>
  <c r="BT742" i="64" s="1"/>
  <c r="BT743" i="64" a="1"/>
  <c r="BT743" i="64" s="1"/>
  <c r="BT723" i="64" a="1"/>
  <c r="BT723" i="64" s="1"/>
  <c r="BT731" i="64" s="1"/>
  <c r="BT724" i="64" a="1"/>
  <c r="BT724" i="64" s="1"/>
  <c r="BT732" i="64" s="1"/>
  <c r="BT739" i="64" a="1"/>
  <c r="BT739" i="64" s="1"/>
  <c r="BT740" i="64" a="1"/>
  <c r="BT740" i="64" s="1"/>
  <c r="BT725" i="64" a="1"/>
  <c r="BT725" i="64" s="1"/>
  <c r="BT733" i="64" s="1"/>
  <c r="BT726" i="64" a="1"/>
  <c r="BT726" i="64" s="1"/>
  <c r="BT727" i="64" a="1"/>
  <c r="BT727" i="64" s="1"/>
  <c r="BT735" i="64" s="1"/>
  <c r="BT741" i="64" a="1"/>
  <c r="BT741" i="64" s="1"/>
  <c r="BT208" i="64" a="1"/>
  <c r="BT208" i="64" s="1"/>
  <c r="BT207" i="64" s="1"/>
  <c r="BT209" i="64" a="1"/>
  <c r="BT209" i="64" s="1"/>
  <c r="BS210" i="64"/>
  <c r="BS212" i="64" s="1"/>
  <c r="BS919" i="64"/>
  <c r="BQ922" i="64"/>
  <c r="BS698" i="64"/>
  <c r="BS700" i="64" s="1"/>
  <c r="BR921" i="64"/>
  <c r="BT331" i="64" a="1"/>
  <c r="BT331" i="64" s="1"/>
  <c r="BT918" i="64" a="1"/>
  <c r="BT918" i="64" s="1"/>
  <c r="BT312" i="64" a="1"/>
  <c r="BT312" i="64" s="1"/>
  <c r="BT699" i="64" a="1"/>
  <c r="BT699" i="64" s="1"/>
  <c r="BT665" i="64" a="1"/>
  <c r="BT665" i="64" s="1"/>
  <c r="BT299" i="64" a="1"/>
  <c r="BT299" i="64" s="1"/>
  <c r="BR662" i="64"/>
  <c r="BS658" i="64"/>
  <c r="BS666" i="64" s="1"/>
  <c r="BT661" i="64" a="1"/>
  <c r="BT661" i="64" s="1"/>
  <c r="BT4" i="64"/>
  <c r="BT657" i="64" a="1"/>
  <c r="BT657" i="64" s="1"/>
  <c r="BU259" i="64"/>
  <c r="BU7" i="64"/>
  <c r="BT8" i="64" s="1"/>
  <c r="BN46" i="861"/>
  <c r="BN87" i="861" s="1"/>
  <c r="BV2" i="64"/>
  <c r="BU1" i="64"/>
  <c r="BU3" i="64"/>
  <c r="BT24" i="864"/>
  <c r="BT94" i="861" s="1"/>
  <c r="BW8" i="861"/>
  <c r="BX3" i="861"/>
  <c r="BW4" i="861"/>
  <c r="BW5" i="861" s="1"/>
  <c r="BW1" i="861"/>
  <c r="BU22" i="864"/>
  <c r="BU21" i="864"/>
  <c r="BU20" i="864"/>
  <c r="BU1" i="864"/>
  <c r="BU3" i="864"/>
  <c r="BU4" i="864" s="1"/>
  <c r="BV2" i="864"/>
  <c r="BV23" i="864" s="1"/>
  <c r="BS32"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24" i="64"/>
  <c r="AC634" i="64" s="1"/>
  <c r="AD628" i="64" a="1"/>
  <c r="AD628" i="64" s="1"/>
  <c r="AD623" i="64" a="1"/>
  <c r="AD623" i="64" s="1"/>
  <c r="AB1967" i="64"/>
  <c r="AC437" i="64"/>
  <c r="AD1950" i="64" a="1"/>
  <c r="AD1950" i="64" s="1"/>
  <c r="AD1951" i="64" a="1"/>
  <c r="AD1951" i="64" s="1"/>
  <c r="AD1952" i="64" a="1"/>
  <c r="AD1952" i="64" s="1"/>
  <c r="AD1953" i="64" a="1"/>
  <c r="AD1953" i="64" s="1"/>
  <c r="AD1954" i="64" a="1"/>
  <c r="AD1954" i="64" s="1"/>
  <c r="AD1955" i="64" a="1"/>
  <c r="AD1955" i="64" s="1"/>
  <c r="AD1957" i="64" a="1"/>
  <c r="AD1957" i="64" s="1"/>
  <c r="AD1958" i="64" a="1"/>
  <c r="AD1958" i="64" s="1"/>
  <c r="AD1956" i="64" a="1"/>
  <c r="AD1956" i="64" s="1"/>
  <c r="AC1959" i="64"/>
  <c r="AD413" i="64" a="1"/>
  <c r="AD413" i="64" s="1"/>
  <c r="AD435" i="64" a="1"/>
  <c r="AD435" i="64" s="1"/>
  <c r="AD436" i="64" a="1"/>
  <c r="AD436" i="64" s="1"/>
  <c r="DI1969" i="64"/>
  <c r="DJ1967" i="64"/>
  <c r="AC414" i="64"/>
  <c r="AD2138" i="64"/>
  <c r="AD2104" i="64"/>
  <c r="CY190" i="64"/>
  <c r="CY193" i="64" s="1"/>
  <c r="DA1303" i="64"/>
  <c r="DB1303" i="64" s="1"/>
  <c r="DC1303" i="64" s="1"/>
  <c r="DD1303" i="64" s="1"/>
  <c r="CS1304" i="64"/>
  <c r="CT1302" i="64"/>
  <c r="CU2320" i="64"/>
  <c r="CU2322" i="64" s="1"/>
  <c r="AC2063" i="64"/>
  <c r="AC2041" i="64"/>
  <c r="AD2396" i="64" a="1"/>
  <c r="AD2396" i="64" s="1"/>
  <c r="AD2042" i="64" a="1"/>
  <c r="AD2042" i="64" s="1"/>
  <c r="AD2062" i="64" a="1"/>
  <c r="AD2062" i="64" s="1"/>
  <c r="BN1755" i="64"/>
  <c r="BM1757" i="64"/>
  <c r="BN1734" i="64"/>
  <c r="BN1736" i="64" s="1"/>
  <c r="BO1712" i="64"/>
  <c r="BO1714" i="64" s="1"/>
  <c r="AA1658" i="64"/>
  <c r="Z1669" i="64"/>
  <c r="Z1670" i="64" s="1"/>
  <c r="AB1656" i="64"/>
  <c r="AB1665" i="64"/>
  <c r="AB1657" i="64"/>
  <c r="AB1666" i="64"/>
  <c r="AA1667" i="64"/>
  <c r="AD1662" i="64" a="1"/>
  <c r="AD1662" i="64" s="1"/>
  <c r="AD1661" i="64" a="1"/>
  <c r="AD1661" i="64" s="1"/>
  <c r="AD1652" i="64" a="1"/>
  <c r="AD1652" i="64" s="1"/>
  <c r="AD1653" i="64" a="1"/>
  <c r="AD1653" i="64" s="1"/>
  <c r="AC1649" i="64"/>
  <c r="AC1648" i="64"/>
  <c r="AD1643" i="64" a="1"/>
  <c r="AD1643" i="64" s="1"/>
  <c r="AD1644" i="64" a="1"/>
  <c r="AD1644" i="64" s="1"/>
  <c r="AC2084" i="64"/>
  <c r="AD2083" i="64" a="1"/>
  <c r="AD2083" i="64" s="1"/>
  <c r="AD499" i="64" a="1"/>
  <c r="AD499" i="64" s="1"/>
  <c r="Y547" i="64"/>
  <c r="Z546" i="64" a="1"/>
  <c r="Z546" i="64" s="1"/>
  <c r="AE1853" i="64"/>
  <c r="X1823" i="64"/>
  <c r="Y1820" i="64" s="1"/>
  <c r="X1825" i="64"/>
  <c r="AC1113" i="64"/>
  <c r="AC1564" i="64"/>
  <c r="AC1404" i="64"/>
  <c r="AC1541" i="64"/>
  <c r="AC896" i="64"/>
  <c r="AC390" i="64"/>
  <c r="AC501" i="64"/>
  <c r="AC525" i="64"/>
  <c r="AC1822" i="64"/>
  <c r="AC1857" i="64"/>
  <c r="AB62" i="64"/>
  <c r="AD494" i="64" a="1"/>
  <c r="AD494" i="64" s="1"/>
  <c r="AD75" i="64" a="1"/>
  <c r="AD75" i="64" s="1"/>
  <c r="AD412" i="64" a="1"/>
  <c r="AD412" i="64" s="1"/>
  <c r="AD55" i="64" a="1"/>
  <c r="AD55" i="64" s="1"/>
  <c r="AD60" i="64" a="1"/>
  <c r="AD60" i="64" s="1"/>
  <c r="AD59" i="64" a="1"/>
  <c r="AD59" i="64" s="1"/>
  <c r="AC56" i="64"/>
  <c r="AD54" i="64" a="1"/>
  <c r="AD54" i="64" s="1"/>
  <c r="AD53" i="64" a="1"/>
  <c r="AD53" i="64" s="1"/>
  <c r="AD524" i="64" a="1"/>
  <c r="AD524" i="64" s="1"/>
  <c r="AD2293" i="64" a="1"/>
  <c r="AD2293" i="64" s="1"/>
  <c r="AD2370" i="64" a="1"/>
  <c r="AD2370" i="64" s="1"/>
  <c r="AD2344" i="64" a="1"/>
  <c r="AD2344" i="64" s="1"/>
  <c r="AD2319" i="64" a="1"/>
  <c r="AD2319" i="64" s="1"/>
  <c r="AD1540" i="64" a="1"/>
  <c r="AD1540" i="64" s="1"/>
  <c r="AD91" i="64" a="1"/>
  <c r="AD91" i="64" s="1"/>
  <c r="AD92" i="64" a="1"/>
  <c r="AD92" i="64" s="1"/>
  <c r="AD89" i="64" a="1"/>
  <c r="AD89" i="64" s="1"/>
  <c r="AD90" i="64" a="1"/>
  <c r="AD90" i="64" s="1"/>
  <c r="AC93" i="64"/>
  <c r="AD1485" i="64" a="1"/>
  <c r="AD1485" i="64" s="1"/>
  <c r="AD1486" i="64" s="1"/>
  <c r="AD389" i="64" a="1"/>
  <c r="AD389" i="64" s="1"/>
  <c r="AR1690" i="64"/>
  <c r="AR1692" i="64" s="1"/>
  <c r="AD2420" i="64" a="1"/>
  <c r="AD2420" i="64" s="1"/>
  <c r="AD1405" i="64" a="1"/>
  <c r="AD1405" i="64" s="1"/>
  <c r="AC1855" i="64"/>
  <c r="AD1852" i="64" s="1"/>
  <c r="AD1784" i="64" a="1"/>
  <c r="AD1784" i="64" s="1"/>
  <c r="AD1792" i="64" s="1"/>
  <c r="AD1821" i="64" a="1"/>
  <c r="AD1821" i="64" s="1"/>
  <c r="AD1571" i="64" a="1"/>
  <c r="AD1571" i="64" s="1"/>
  <c r="AD1565" i="64" a="1"/>
  <c r="AD1565" i="64" s="1"/>
  <c r="AD1563" i="64" a="1"/>
  <c r="AD1563" i="64" s="1"/>
  <c r="AD1112" i="64" a="1"/>
  <c r="AD1112" i="64" s="1"/>
  <c r="AD895" i="64" a="1"/>
  <c r="AD895" i="64" s="1"/>
  <c r="AD525" i="64" a="1"/>
  <c r="AE2138" i="64" a="1"/>
  <c r="BR922" i="64" a="1"/>
  <c r="AD1564" i="64" a="1"/>
  <c r="AD2084" i="64" a="1"/>
  <c r="AD624" i="64" a="1"/>
  <c r="BT919" i="64" a="1"/>
  <c r="AD437" i="64" a="1"/>
  <c r="AD2063" i="64" a="1"/>
  <c r="BS921" i="64" a="1"/>
  <c r="BT698" i="64" a="1"/>
  <c r="AD1404" i="64" a="1"/>
  <c r="AD1541" i="64" a="1"/>
  <c r="BT1034" i="64" a="1"/>
  <c r="AD1113" i="64" a="1"/>
  <c r="AD1648" i="64" a="1"/>
  <c r="AD414" i="64" a="1"/>
  <c r="BT944" i="64"/>
  <c r="BT658" i="64" a="1"/>
  <c r="AD501" i="64" a="1"/>
  <c r="AD2041" i="64" a="1"/>
  <c r="AD1649" i="64" a="1"/>
  <c r="AE2104" i="64" a="1"/>
  <c r="AD390" i="64" a="1"/>
  <c r="AD896" i="64" a="1"/>
  <c r="Z547" i="64" a="1"/>
  <c r="BT126" i="64" l="1"/>
  <c r="BT141" i="64"/>
  <c r="BT1034" i="64"/>
  <c r="BT1036" i="64" s="1"/>
  <c r="BU111" i="64" a="1"/>
  <c r="BU111" i="64" s="1"/>
  <c r="BU1019" i="64" a="1"/>
  <c r="BU1019" i="64" s="1"/>
  <c r="BY32" i="1169"/>
  <c r="BY47" i="1169"/>
  <c r="BY35" i="1169"/>
  <c r="BY50" i="1169"/>
  <c r="BX51" i="1169"/>
  <c r="BX22" i="861" s="1"/>
  <c r="BZ39" i="1169"/>
  <c r="BZ41" i="1169"/>
  <c r="BZ24" i="1169"/>
  <c r="BZ40" i="1169"/>
  <c r="BZ42" i="1169"/>
  <c r="BZ19" i="1169"/>
  <c r="BZ4" i="1169"/>
  <c r="BZ18" i="1169"/>
  <c r="BZ27" i="1169"/>
  <c r="BZ25" i="1169"/>
  <c r="BZ16" i="1169"/>
  <c r="BZ20" i="1169"/>
  <c r="BZ28" i="1169"/>
  <c r="BZ26" i="1169"/>
  <c r="BZ17" i="1169"/>
  <c r="BZ43" i="1169"/>
  <c r="BY21" i="1169"/>
  <c r="BY31" i="1169"/>
  <c r="BY46" i="1169"/>
  <c r="BX36" i="1169"/>
  <c r="BX17" i="861" s="1"/>
  <c r="CB2" i="1169"/>
  <c r="CA3" i="1169"/>
  <c r="CA1" i="1169"/>
  <c r="CA7" i="1169"/>
  <c r="BZ8" i="1169" s="1"/>
  <c r="BY48" i="1169"/>
  <c r="BY33" i="1169"/>
  <c r="BY8" i="1169"/>
  <c r="BV54" i="1169"/>
  <c r="BW53" i="1169"/>
  <c r="BY34" i="1169"/>
  <c r="BY49" i="1169"/>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943" i="64" a="1"/>
  <c r="BU943" i="64" s="1"/>
  <c r="AE1854" i="64"/>
  <c r="V1786" i="64"/>
  <c r="BR768" i="64"/>
  <c r="BR769" i="64" s="1"/>
  <c r="BT734" i="64"/>
  <c r="BT764" i="64" s="1"/>
  <c r="BQ769" i="64"/>
  <c r="BT765" i="64"/>
  <c r="BS766" i="64"/>
  <c r="BT762" i="64"/>
  <c r="BT761" i="64"/>
  <c r="BT763" i="64"/>
  <c r="BU758" i="64" a="1"/>
  <c r="BU758" i="64" s="1"/>
  <c r="BU754" i="64" a="1"/>
  <c r="BU754" i="64" s="1"/>
  <c r="BU755" i="64" a="1"/>
  <c r="BU755" i="64" s="1"/>
  <c r="BU756" i="64" a="1"/>
  <c r="BU756" i="64" s="1"/>
  <c r="BU757" i="64" a="1"/>
  <c r="BU757" i="64" s="1"/>
  <c r="BS751" i="64"/>
  <c r="BT750" i="64"/>
  <c r="BT747" i="64"/>
  <c r="BT748" i="64"/>
  <c r="BU742" i="64" a="1"/>
  <c r="BU742" i="64" s="1"/>
  <c r="BU741" i="64" a="1"/>
  <c r="BU741" i="64" s="1"/>
  <c r="BU743" i="64" a="1"/>
  <c r="BU743" i="64" s="1"/>
  <c r="BU723" i="64" a="1"/>
  <c r="BU723" i="64" s="1"/>
  <c r="BU731" i="64" s="1"/>
  <c r="BU724" i="64" a="1"/>
  <c r="BU724" i="64" s="1"/>
  <c r="BU732" i="64" s="1"/>
  <c r="BU740" i="64" a="1"/>
  <c r="BU740" i="64" s="1"/>
  <c r="BU725" i="64" a="1"/>
  <c r="BU725" i="64" s="1"/>
  <c r="BU733" i="64" s="1"/>
  <c r="BU726" i="64" a="1"/>
  <c r="BU726" i="64" s="1"/>
  <c r="BU734" i="64" s="1"/>
  <c r="BU739" i="64" a="1"/>
  <c r="BU739" i="64" s="1"/>
  <c r="BU727" i="64" a="1"/>
  <c r="BU727" i="64" s="1"/>
  <c r="BU735" i="64" s="1"/>
  <c r="BT746" i="64"/>
  <c r="BT210" i="64"/>
  <c r="BT212" i="64" s="1"/>
  <c r="BU208" i="64" a="1"/>
  <c r="BU208" i="64" s="1"/>
  <c r="BU207" i="64" s="1"/>
  <c r="BU209" i="64" a="1"/>
  <c r="BU209" i="64" s="1"/>
  <c r="BT919" i="64"/>
  <c r="BT698" i="64"/>
  <c r="BT700" i="64" s="1"/>
  <c r="BR922" i="64"/>
  <c r="BS921" i="64"/>
  <c r="BU331" i="64" a="1"/>
  <c r="BU331" i="64" s="1"/>
  <c r="BU918" i="64" a="1"/>
  <c r="BU918" i="64" s="1"/>
  <c r="BU312" i="64" a="1"/>
  <c r="BU312" i="64" s="1"/>
  <c r="BU699" i="64" a="1"/>
  <c r="BU699" i="64" s="1"/>
  <c r="BU665" i="64" a="1"/>
  <c r="BU665" i="64" s="1"/>
  <c r="BU299" i="64" a="1"/>
  <c r="BU299" i="64" s="1"/>
  <c r="BS662" i="64"/>
  <c r="BT658" i="64"/>
  <c r="BT666" i="64" s="1"/>
  <c r="BU661" i="64" a="1"/>
  <c r="BU661" i="64" s="1"/>
  <c r="BU4" i="64"/>
  <c r="BU657" i="64" a="1"/>
  <c r="BU657" i="64" s="1"/>
  <c r="BV259" i="64"/>
  <c r="BV7" i="64"/>
  <c r="BU8" i="64" s="1"/>
  <c r="BO46" i="861"/>
  <c r="BO87" i="861" s="1"/>
  <c r="BV1" i="64"/>
  <c r="BW2" i="64"/>
  <c r="BV3" i="64"/>
  <c r="BU24" i="864"/>
  <c r="BU94"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2" i="86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24" i="64"/>
  <c r="AD634" i="64" s="1"/>
  <c r="AC1967" i="64"/>
  <c r="AE628" i="64" a="1"/>
  <c r="AE628" i="64" s="1"/>
  <c r="AE623" i="64" a="1"/>
  <c r="AE623" i="64" s="1"/>
  <c r="AD437" i="64"/>
  <c r="AE1950" i="64" a="1"/>
  <c r="AE1950" i="64" s="1"/>
  <c r="AE1951" i="64" a="1"/>
  <c r="AE1951" i="64" s="1"/>
  <c r="AE1952" i="64" a="1"/>
  <c r="AE1952" i="64" s="1"/>
  <c r="AE1953" i="64" a="1"/>
  <c r="AE1953" i="64" s="1"/>
  <c r="AE1956" i="64" a="1"/>
  <c r="AE1956" i="64" s="1"/>
  <c r="AE1955" i="64" a="1"/>
  <c r="AE1955" i="64" s="1"/>
  <c r="AE1954" i="64" a="1"/>
  <c r="AE1954" i="64" s="1"/>
  <c r="AE1957" i="64" a="1"/>
  <c r="AE1957" i="64" s="1"/>
  <c r="AE1958" i="64" a="1"/>
  <c r="AE1958" i="64" s="1"/>
  <c r="AD1959" i="64"/>
  <c r="AE413" i="64" a="1"/>
  <c r="AE413" i="64" s="1"/>
  <c r="AE436" i="64" a="1"/>
  <c r="AE436" i="64" s="1"/>
  <c r="AE435" i="64" a="1"/>
  <c r="AE435" i="64" s="1"/>
  <c r="DJ1969" i="64"/>
  <c r="DK1967" i="64"/>
  <c r="AD414" i="64"/>
  <c r="AE2104" i="64"/>
  <c r="AE2138" i="64"/>
  <c r="CZ190" i="64"/>
  <c r="CZ193" i="64" s="1"/>
  <c r="DE1303" i="64"/>
  <c r="DF1303" i="64" s="1"/>
  <c r="DG1303" i="64" s="1"/>
  <c r="DH1303" i="64" s="1"/>
  <c r="CT1304" i="64"/>
  <c r="CU1302" i="64"/>
  <c r="CV2320" i="64"/>
  <c r="CV2322" i="64" s="1"/>
  <c r="AD2063" i="64"/>
  <c r="AD2041" i="64"/>
  <c r="AE2396" i="64" a="1"/>
  <c r="AE2396" i="64" s="1"/>
  <c r="AE2042" i="64" a="1"/>
  <c r="AE2042" i="64" s="1"/>
  <c r="AE2062" i="64" a="1"/>
  <c r="AE2062" i="64" s="1"/>
  <c r="BN1757" i="64"/>
  <c r="BO1755" i="64"/>
  <c r="BO1734" i="64"/>
  <c r="BO1736" i="64" s="1"/>
  <c r="BP1712" i="64"/>
  <c r="BP1714" i="64" s="1"/>
  <c r="AA1669" i="64"/>
  <c r="AA1670" i="64" s="1"/>
  <c r="AB1658" i="64"/>
  <c r="AC1657" i="64"/>
  <c r="AC1666" i="64"/>
  <c r="AB1667" i="64"/>
  <c r="AC1656" i="64"/>
  <c r="AC1665" i="64"/>
  <c r="AE1662" i="64" a="1"/>
  <c r="AE1662" i="64" s="1"/>
  <c r="AE1661" i="64" a="1"/>
  <c r="AE1661" i="64" s="1"/>
  <c r="AE1653" i="64" a="1"/>
  <c r="AE1653" i="64" s="1"/>
  <c r="AE1652" i="64" a="1"/>
  <c r="AE1652" i="64" s="1"/>
  <c r="AD1649" i="64"/>
  <c r="AD1648" i="64"/>
  <c r="AE1643" i="64" a="1"/>
  <c r="AE1643" i="64" s="1"/>
  <c r="AE1644" i="64" a="1"/>
  <c r="AE1644" i="64" s="1"/>
  <c r="AD2084" i="64"/>
  <c r="AE2083" i="64" a="1"/>
  <c r="AE2083" i="64" s="1"/>
  <c r="AE499" i="64" a="1"/>
  <c r="AE499" i="64" s="1"/>
  <c r="Z547" i="64"/>
  <c r="AF1853" i="64"/>
  <c r="AF1854" i="64" s="1"/>
  <c r="Y1825" i="64"/>
  <c r="Y1823" i="64"/>
  <c r="Z1820" i="64" s="1"/>
  <c r="AA546" i="64" a="1"/>
  <c r="AA546" i="64" s="1"/>
  <c r="AD1564" i="64"/>
  <c r="AD1404" i="64"/>
  <c r="AD1113" i="64"/>
  <c r="AD1541" i="64"/>
  <c r="AD896" i="64"/>
  <c r="AD390" i="64"/>
  <c r="AD525" i="64"/>
  <c r="AD501" i="64"/>
  <c r="AD1857" i="64"/>
  <c r="AD1822" i="64"/>
  <c r="AC62" i="64"/>
  <c r="AE494" i="64" a="1"/>
  <c r="AE494" i="64" s="1"/>
  <c r="AE75" i="64" a="1"/>
  <c r="AE75" i="64" s="1"/>
  <c r="AE412" i="64" a="1"/>
  <c r="AE412" i="64" s="1"/>
  <c r="AE55" i="64" a="1"/>
  <c r="AE55" i="64" s="1"/>
  <c r="AE60" i="64" a="1"/>
  <c r="AE60" i="64" s="1"/>
  <c r="AE59" i="64" a="1"/>
  <c r="AE59" i="64" s="1"/>
  <c r="AD56" i="64"/>
  <c r="AE54" i="64" a="1"/>
  <c r="AE54" i="64" s="1"/>
  <c r="AE53" i="64" a="1"/>
  <c r="AE53" i="64" s="1"/>
  <c r="AE524" i="64" a="1"/>
  <c r="AE524" i="64" s="1"/>
  <c r="AE2293" i="64" a="1"/>
  <c r="AE2293" i="64" s="1"/>
  <c r="AE2370" i="64" a="1"/>
  <c r="AE2370" i="64" s="1"/>
  <c r="AE2344" i="64" a="1"/>
  <c r="AE2344" i="64" s="1"/>
  <c r="AE2319" i="64" a="1"/>
  <c r="AE2319" i="64" s="1"/>
  <c r="AE1540" i="64" a="1"/>
  <c r="AE1540" i="64" s="1"/>
  <c r="AD93" i="64"/>
  <c r="AE91" i="64" a="1"/>
  <c r="AE91" i="64" s="1"/>
  <c r="AE92" i="64" a="1"/>
  <c r="AE92" i="64" s="1"/>
  <c r="AE89" i="64" a="1"/>
  <c r="AE89" i="64" s="1"/>
  <c r="AE90" i="64" a="1"/>
  <c r="AE90" i="64" s="1"/>
  <c r="AE1485" i="64" a="1"/>
  <c r="AE1485" i="64" s="1"/>
  <c r="AE1486" i="64" s="1"/>
  <c r="AE389" i="64" a="1"/>
  <c r="AE389" i="64" s="1"/>
  <c r="AS1690" i="64"/>
  <c r="AS1692" i="64" s="1"/>
  <c r="AE2420" i="64" a="1"/>
  <c r="AE2420" i="64" s="1"/>
  <c r="AE1405" i="64" a="1"/>
  <c r="AE1405" i="64" s="1"/>
  <c r="AE1784" i="64" a="1"/>
  <c r="AE1784" i="64" s="1"/>
  <c r="AE1792" i="64" s="1"/>
  <c r="AD1855" i="64"/>
  <c r="AE1565" i="64" a="1"/>
  <c r="AE1565" i="64" s="1"/>
  <c r="AE1563" i="64" a="1"/>
  <c r="AE1563" i="64" s="1"/>
  <c r="AE1571" i="64" a="1"/>
  <c r="AE1571" i="64" s="1"/>
  <c r="AE1112" i="64" a="1"/>
  <c r="AE1112" i="64" s="1"/>
  <c r="AE895" i="64" a="1"/>
  <c r="AE895" i="64" s="1"/>
  <c r="BU698" i="64" a="1"/>
  <c r="AE2084" i="64" a="1"/>
  <c r="AE1649" i="64" a="1"/>
  <c r="AE414" i="64" a="1"/>
  <c r="AE624" i="64" a="1"/>
  <c r="BS922" i="64" a="1"/>
  <c r="AF2104" i="64" a="1"/>
  <c r="AE1404" i="64" a="1"/>
  <c r="AE1113" i="64" a="1"/>
  <c r="AE390" i="64" a="1"/>
  <c r="AE1541" i="64" a="1"/>
  <c r="AE2041" i="64" a="1"/>
  <c r="AE437" i="64" a="1"/>
  <c r="AE525" i="64" a="1"/>
  <c r="AE2063" i="64" a="1"/>
  <c r="BU919" i="64" a="1"/>
  <c r="AE1564" i="64" a="1"/>
  <c r="BU1034" i="64" a="1"/>
  <c r="AF2138" i="64" a="1"/>
  <c r="AE501" i="64" a="1"/>
  <c r="BT921" i="64" a="1"/>
  <c r="BU944" i="64"/>
  <c r="BU658" i="64" a="1"/>
  <c r="AE1648" i="64" a="1"/>
  <c r="AE896" i="64" a="1"/>
  <c r="AA547" i="64" a="1"/>
  <c r="BU141" i="64" l="1"/>
  <c r="BU126" i="64"/>
  <c r="BU1034" i="64"/>
  <c r="BV111" i="64" a="1"/>
  <c r="BV111" i="64" s="1"/>
  <c r="BV1019" i="64" a="1"/>
  <c r="BV1019" i="64" s="1"/>
  <c r="BY51" i="1169"/>
  <c r="BY22" i="861" s="1"/>
  <c r="BW54" i="1169"/>
  <c r="BY36" i="1169"/>
  <c r="BY17" i="861" s="1"/>
  <c r="BZ32" i="1169"/>
  <c r="BZ47" i="1169"/>
  <c r="BZ35" i="1169"/>
  <c r="BZ50" i="1169"/>
  <c r="BZ31" i="1169"/>
  <c r="BZ21" i="1169"/>
  <c r="BZ46" i="1169"/>
  <c r="CA19" i="1169"/>
  <c r="CA40" i="1169"/>
  <c r="CA28" i="1169"/>
  <c r="CA43" i="1169"/>
  <c r="CA25" i="1169"/>
  <c r="CA39" i="1169"/>
  <c r="CA41" i="1169"/>
  <c r="CA42" i="1169"/>
  <c r="CA20" i="1169"/>
  <c r="CA27" i="1169"/>
  <c r="CA18" i="1169"/>
  <c r="CA4" i="1169"/>
  <c r="CA16" i="1169"/>
  <c r="CA24" i="1169"/>
  <c r="CA26" i="1169"/>
  <c r="CA17" i="1169"/>
  <c r="CB1" i="1169"/>
  <c r="CC2" i="1169"/>
  <c r="CB7" i="1169"/>
  <c r="CA8" i="1169" s="1"/>
  <c r="CB3" i="1169"/>
  <c r="BZ33" i="1169"/>
  <c r="BZ48" i="1169"/>
  <c r="BX53" i="1169"/>
  <c r="BZ34" i="1169"/>
  <c r="BZ49" i="1169"/>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943" i="64" a="1"/>
  <c r="BV943" i="64" s="1"/>
  <c r="V1787" i="64"/>
  <c r="W1783" i="64" s="1"/>
  <c r="W1789" i="64" s="1"/>
  <c r="W1793" i="64" a="1"/>
  <c r="W1793" i="64" s="1"/>
  <c r="BT749" i="64"/>
  <c r="BT751" i="64" s="1"/>
  <c r="BS768" i="64"/>
  <c r="BT766" i="64"/>
  <c r="BU764" i="64"/>
  <c r="BU762" i="64"/>
  <c r="BU761" i="64"/>
  <c r="BU765" i="64"/>
  <c r="BU763" i="64"/>
  <c r="BV758" i="64" a="1"/>
  <c r="BV758" i="64" s="1"/>
  <c r="BV754" i="64" a="1"/>
  <c r="BV754" i="64" s="1"/>
  <c r="BV755" i="64" a="1"/>
  <c r="BV755" i="64" s="1"/>
  <c r="BV756" i="64" a="1"/>
  <c r="BV756" i="64" s="1"/>
  <c r="BV757" i="64" a="1"/>
  <c r="BV757" i="64" s="1"/>
  <c r="BU748" i="64"/>
  <c r="BU750" i="64"/>
  <c r="BU749" i="64"/>
  <c r="BU747" i="64"/>
  <c r="BU746" i="64"/>
  <c r="BV741" i="64" a="1"/>
  <c r="BV741" i="64" s="1"/>
  <c r="BV742" i="64" a="1"/>
  <c r="BV742" i="64" s="1"/>
  <c r="BV743" i="64" a="1"/>
  <c r="BV743" i="64" s="1"/>
  <c r="BV723" i="64" a="1"/>
  <c r="BV723" i="64" s="1"/>
  <c r="BV731" i="64" s="1"/>
  <c r="BV724" i="64" a="1"/>
  <c r="BV724" i="64" s="1"/>
  <c r="BV732" i="64" s="1"/>
  <c r="BV740" i="64" a="1"/>
  <c r="BV740" i="64" s="1"/>
  <c r="BV739" i="64" a="1"/>
  <c r="BV739" i="64" s="1"/>
  <c r="BV725" i="64" a="1"/>
  <c r="BV725" i="64" s="1"/>
  <c r="BV733" i="64" s="1"/>
  <c r="BV726" i="64" a="1"/>
  <c r="BV726" i="64" s="1"/>
  <c r="BV734" i="64" s="1"/>
  <c r="BV727" i="64" a="1"/>
  <c r="BV727" i="64" s="1"/>
  <c r="BV735" i="64" s="1"/>
  <c r="BV208" i="64" a="1"/>
  <c r="BV208" i="64" s="1"/>
  <c r="BV207" i="64" s="1"/>
  <c r="BV209" i="64" a="1"/>
  <c r="BV209" i="64" s="1"/>
  <c r="BU210" i="64"/>
  <c r="BU212" i="64" s="1"/>
  <c r="BU919" i="64"/>
  <c r="BU698" i="64"/>
  <c r="BU700" i="64" s="1"/>
  <c r="BS922" i="64"/>
  <c r="BT921" i="64"/>
  <c r="BV331" i="64" a="1"/>
  <c r="BV331" i="64" s="1"/>
  <c r="BV918" i="64" a="1"/>
  <c r="BV918" i="64" s="1"/>
  <c r="BV312" i="64" a="1"/>
  <c r="BV312" i="64" s="1"/>
  <c r="BV699" i="64" a="1"/>
  <c r="BV699" i="64" s="1"/>
  <c r="BV665" i="64" a="1"/>
  <c r="BV665" i="64" s="1"/>
  <c r="BV299" i="64" a="1"/>
  <c r="BV299" i="64" s="1"/>
  <c r="BT662" i="64"/>
  <c r="BU658" i="64"/>
  <c r="BU666" i="64" s="1"/>
  <c r="BV661" i="64" a="1"/>
  <c r="BV661" i="64" s="1"/>
  <c r="BV4" i="64"/>
  <c r="BV657" i="64" a="1"/>
  <c r="BV657" i="64" s="1"/>
  <c r="BW259" i="64"/>
  <c r="BW7" i="64"/>
  <c r="BV8" i="64" s="1"/>
  <c r="BP46" i="861"/>
  <c r="BP87" i="861" s="1"/>
  <c r="BW1" i="64"/>
  <c r="BX2" i="64"/>
  <c r="BW3" i="64"/>
  <c r="BV57" i="863"/>
  <c r="BU32"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4" i="861" s="1"/>
  <c r="AG277" i="64"/>
  <c r="AG260" i="64"/>
  <c r="AG278" i="64"/>
  <c r="AG261" i="64"/>
  <c r="AG279" i="64"/>
  <c r="AG280" i="64"/>
  <c r="AG262" i="64"/>
  <c r="AF263" i="64"/>
  <c r="AF281" i="64"/>
  <c r="BJ7" i="860"/>
  <c r="BJ3" i="860"/>
  <c r="BJ4" i="860" s="1"/>
  <c r="BK2" i="860"/>
  <c r="BJ1" i="860"/>
  <c r="AE624" i="64"/>
  <c r="AD1967" i="64"/>
  <c r="AF628" i="64" a="1"/>
  <c r="AF628" i="64" s="1"/>
  <c r="AF623" i="64" a="1"/>
  <c r="AF623" i="64" s="1"/>
  <c r="AE437" i="64"/>
  <c r="AF1956" i="64" a="1"/>
  <c r="AF1956" i="64" s="1"/>
  <c r="AF1950" i="64" a="1"/>
  <c r="AF1950" i="64" s="1"/>
  <c r="AF1951" i="64" a="1"/>
  <c r="AF1951" i="64" s="1"/>
  <c r="AF1953" i="64" a="1"/>
  <c r="AF1953" i="64" s="1"/>
  <c r="AF1955" i="64" a="1"/>
  <c r="AF1955" i="64" s="1"/>
  <c r="AF1954" i="64" a="1"/>
  <c r="AF1954" i="64" s="1"/>
  <c r="AF1957" i="64" a="1"/>
  <c r="AF1957" i="64" s="1"/>
  <c r="AF1958" i="64" a="1"/>
  <c r="AF1958" i="64" s="1"/>
  <c r="AF1952" i="64" a="1"/>
  <c r="AF1952" i="64" s="1"/>
  <c r="AE1959" i="64"/>
  <c r="DK1969" i="64"/>
  <c r="DL1967" i="64"/>
  <c r="DL1969" i="64" s="1"/>
  <c r="AF413" i="64" a="1"/>
  <c r="AF413" i="64" s="1"/>
  <c r="AF436" i="64" a="1"/>
  <c r="AF436" i="64" s="1"/>
  <c r="AF435" i="64" a="1"/>
  <c r="AF435" i="64" s="1"/>
  <c r="AE414" i="64"/>
  <c r="AF2104" i="64"/>
  <c r="AF2138" i="64"/>
  <c r="DA190" i="64"/>
  <c r="DA193" i="64" s="1"/>
  <c r="CU1304" i="64"/>
  <c r="CV1302" i="64"/>
  <c r="DI1303" i="64"/>
  <c r="DJ1303" i="64" s="1"/>
  <c r="DK1303" i="64" s="1"/>
  <c r="DL1303" i="64" s="1"/>
  <c r="CW2320" i="64"/>
  <c r="CW2322" i="64" s="1"/>
  <c r="AE2063" i="64"/>
  <c r="AE2041" i="64"/>
  <c r="AF2396" i="64" a="1"/>
  <c r="AF2396" i="64" s="1"/>
  <c r="AF2042" i="64" a="1"/>
  <c r="AF2042" i="64" s="1"/>
  <c r="AF2062" i="64" a="1"/>
  <c r="AF2062" i="64" s="1"/>
  <c r="BO1757" i="64"/>
  <c r="BP1755" i="64"/>
  <c r="BP1734" i="64"/>
  <c r="BP1736" i="64" s="1"/>
  <c r="BQ1712" i="64"/>
  <c r="BQ1714" i="64" s="1"/>
  <c r="AB1669" i="64"/>
  <c r="AB1670" i="64" s="1"/>
  <c r="AC1658" i="64"/>
  <c r="AD1656" i="64"/>
  <c r="AD1665" i="64"/>
  <c r="AD1657" i="64"/>
  <c r="AD1666" i="64"/>
  <c r="AF1661" i="64" a="1"/>
  <c r="AF1661" i="64" s="1"/>
  <c r="AF1662" i="64" a="1"/>
  <c r="AF1662" i="64" s="1"/>
  <c r="AF1653" i="64" a="1"/>
  <c r="AF1653" i="64" s="1"/>
  <c r="AF1652" i="64" a="1"/>
  <c r="AF1652" i="64" s="1"/>
  <c r="AE1649" i="64"/>
  <c r="AE1648" i="64"/>
  <c r="AF1643" i="64" a="1"/>
  <c r="AF1643" i="64" s="1"/>
  <c r="AF1644" i="64" a="1"/>
  <c r="AF1644" i="64" s="1"/>
  <c r="AE2084" i="64"/>
  <c r="AF2083" i="64" a="1"/>
  <c r="AF2083" i="64" s="1"/>
  <c r="AF499" i="64" a="1"/>
  <c r="AF499" i="64" s="1"/>
  <c r="AA547" i="64"/>
  <c r="Z1823" i="64"/>
  <c r="AA1820" i="64" s="1"/>
  <c r="Z1825" i="64"/>
  <c r="AB546" i="64" a="1"/>
  <c r="AB546" i="64" s="1"/>
  <c r="AG1853" i="64"/>
  <c r="AE1852" i="64"/>
  <c r="AE1857" i="64" s="1"/>
  <c r="AE1564" i="64"/>
  <c r="AE1404" i="64"/>
  <c r="AE1113" i="64"/>
  <c r="AE1541" i="64"/>
  <c r="AE896" i="64"/>
  <c r="AE390" i="64"/>
  <c r="AE525" i="64"/>
  <c r="AE501" i="64"/>
  <c r="AD62" i="64"/>
  <c r="AF494" i="64" a="1"/>
  <c r="AF494" i="64" s="1"/>
  <c r="AF75" i="64" a="1"/>
  <c r="AF75" i="64" s="1"/>
  <c r="AF412" i="64" a="1"/>
  <c r="AF412" i="64" s="1"/>
  <c r="AF55" i="64" a="1"/>
  <c r="AF55" i="64" s="1"/>
  <c r="AF60" i="64" a="1"/>
  <c r="AF60" i="64" s="1"/>
  <c r="AF59" i="64" a="1"/>
  <c r="AF59" i="64" s="1"/>
  <c r="AE56" i="64"/>
  <c r="AF54" i="64" a="1"/>
  <c r="AF54" i="64" s="1"/>
  <c r="AF53" i="64" a="1"/>
  <c r="AF53" i="64" s="1"/>
  <c r="AF524" i="64" a="1"/>
  <c r="AF524" i="64" s="1"/>
  <c r="AF2293" i="64" a="1"/>
  <c r="AF2293" i="64" s="1"/>
  <c r="AF2370" i="64" a="1"/>
  <c r="AF2370" i="64" s="1"/>
  <c r="AF2344" i="64" a="1"/>
  <c r="AF2344" i="64" s="1"/>
  <c r="AF2319" i="64" a="1"/>
  <c r="AF2319" i="64" s="1"/>
  <c r="AF1540" i="64" a="1"/>
  <c r="AF1540" i="64" s="1"/>
  <c r="AE93" i="64"/>
  <c r="AF90" i="64" a="1"/>
  <c r="AF90" i="64" s="1"/>
  <c r="AF89" i="64" a="1"/>
  <c r="AF89" i="64" s="1"/>
  <c r="AF91" i="64" a="1"/>
  <c r="AF91" i="64" s="1"/>
  <c r="AF92" i="64" a="1"/>
  <c r="AF92" i="64" s="1"/>
  <c r="AF1485" i="64" a="1"/>
  <c r="AF1485" i="64" s="1"/>
  <c r="AF1486" i="64" s="1"/>
  <c r="AF389" i="64" a="1"/>
  <c r="AF389" i="64" s="1"/>
  <c r="AT1690" i="64"/>
  <c r="AT1692" i="64" s="1"/>
  <c r="AF2420" i="64" a="1"/>
  <c r="AF2420" i="64" s="1"/>
  <c r="AF1405" i="64" a="1"/>
  <c r="AF1405" i="64" s="1"/>
  <c r="AF1784" i="64" a="1"/>
  <c r="AF1784" i="64" s="1"/>
  <c r="AF1792" i="64" s="1"/>
  <c r="AF1565" i="64" a="1"/>
  <c r="AF1565" i="64" s="1"/>
  <c r="AF1563" i="64" a="1"/>
  <c r="AF1563" i="64" s="1"/>
  <c r="AF1571" i="64" a="1"/>
  <c r="AF1571" i="64" s="1"/>
  <c r="AF1112" i="64" a="1"/>
  <c r="AF1112" i="64" s="1"/>
  <c r="AF895" i="64" a="1"/>
  <c r="AF895" i="64" s="1"/>
  <c r="BV919" i="64" a="1"/>
  <c r="AF1541" i="64" a="1"/>
  <c r="AF525" i="64" a="1"/>
  <c r="AF1404" i="64" a="1"/>
  <c r="AG2104" i="64" a="1"/>
  <c r="AF1649" i="64" a="1"/>
  <c r="BT922" i="64" a="1"/>
  <c r="AF624" i="64" a="1"/>
  <c r="AG2138" i="64" a="1"/>
  <c r="AB547" i="64" a="1"/>
  <c r="AF2041" i="64" a="1"/>
  <c r="BU921" i="64" a="1"/>
  <c r="BV944" i="64"/>
  <c r="AF390" i="64" a="1"/>
  <c r="AF501" i="64" a="1"/>
  <c r="AF1564" i="64" a="1"/>
  <c r="AF437" i="64" a="1"/>
  <c r="AF2084" i="64" a="1"/>
  <c r="AF1648" i="64" a="1"/>
  <c r="BV698" i="64" a="1"/>
  <c r="AF2063" i="64" a="1"/>
  <c r="AF414" i="64" a="1"/>
  <c r="BV1034" i="64" a="1"/>
  <c r="BV658" i="64" a="1"/>
  <c r="AF896" i="64" a="1"/>
  <c r="AF1113" i="64" a="1"/>
  <c r="BV141" i="64" l="1"/>
  <c r="BV126" i="64"/>
  <c r="BV1034" i="64"/>
  <c r="BV1036" i="64" s="1"/>
  <c r="BW111" i="64" a="1"/>
  <c r="BW111" i="64" s="1"/>
  <c r="BW1019" i="64" a="1"/>
  <c r="BW1019" i="64" s="1"/>
  <c r="BU1036" i="64"/>
  <c r="CA31" i="1169"/>
  <c r="CA21" i="1169"/>
  <c r="CA46" i="1169"/>
  <c r="BZ36" i="1169"/>
  <c r="BZ17" i="861" s="1"/>
  <c r="CA33" i="1169"/>
  <c r="CA48" i="1169"/>
  <c r="BX54" i="1169"/>
  <c r="CA35" i="1169"/>
  <c r="CA50" i="1169"/>
  <c r="CB39" i="1169"/>
  <c r="CB41" i="1169"/>
  <c r="CB42" i="1169"/>
  <c r="CB18" i="1169"/>
  <c r="CB17" i="1169"/>
  <c r="CB20" i="1169"/>
  <c r="CB27" i="1169"/>
  <c r="CB4" i="1169"/>
  <c r="CB16" i="1169"/>
  <c r="CB24" i="1169"/>
  <c r="CB26" i="1169"/>
  <c r="CB19" i="1169"/>
  <c r="CB40" i="1169"/>
  <c r="CB28" i="1169"/>
  <c r="CB43" i="1169"/>
  <c r="CB25" i="1169"/>
  <c r="CC1" i="1169"/>
  <c r="CC7" i="1169"/>
  <c r="CD2" i="1169"/>
  <c r="CC3" i="1169"/>
  <c r="BY53" i="1169"/>
  <c r="CA34" i="1169"/>
  <c r="CA49" i="1169"/>
  <c r="CA32" i="1169"/>
  <c r="CA47" i="1169"/>
  <c r="BZ51" i="1169"/>
  <c r="BZ22" i="861" s="1"/>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943" i="64" a="1"/>
  <c r="BW943" i="64" s="1"/>
  <c r="AG1854" i="64"/>
  <c r="W1786" i="64"/>
  <c r="W1787" i="64" s="1"/>
  <c r="X1783" i="64" s="1"/>
  <c r="X1789" i="64" s="1"/>
  <c r="BS769" i="64"/>
  <c r="BT768" i="64"/>
  <c r="BT769" i="64" s="1"/>
  <c r="BV763" i="64"/>
  <c r="BV764" i="64"/>
  <c r="BV765" i="64"/>
  <c r="BU766" i="64"/>
  <c r="BV761" i="64"/>
  <c r="BW758" i="64" a="1"/>
  <c r="BW758" i="64" s="1"/>
  <c r="BW754" i="64" a="1"/>
  <c r="BW754" i="64" s="1"/>
  <c r="BW755" i="64" a="1"/>
  <c r="BW755" i="64" s="1"/>
  <c r="BW756" i="64" a="1"/>
  <c r="BW756" i="64" s="1"/>
  <c r="BW757" i="64" a="1"/>
  <c r="BW757" i="64" s="1"/>
  <c r="BV762" i="64"/>
  <c r="BU751" i="64"/>
  <c r="BV750" i="64"/>
  <c r="BV749" i="64"/>
  <c r="BV748" i="64"/>
  <c r="BV747" i="64"/>
  <c r="BW727" i="64" a="1"/>
  <c r="BW727" i="64" s="1"/>
  <c r="BW735" i="64" s="1"/>
  <c r="BW741" i="64" a="1"/>
  <c r="BW741" i="64" s="1"/>
  <c r="BW742" i="64" a="1"/>
  <c r="BW742" i="64" s="1"/>
  <c r="BW743" i="64" a="1"/>
  <c r="BW743" i="64" s="1"/>
  <c r="BW739" i="64" a="1"/>
  <c r="BW739" i="64" s="1"/>
  <c r="BW723" i="64" a="1"/>
  <c r="BW723" i="64" s="1"/>
  <c r="BW731" i="64" s="1"/>
  <c r="BW724" i="64" a="1"/>
  <c r="BW724" i="64" s="1"/>
  <c r="BW732" i="64" s="1"/>
  <c r="BW740" i="64" a="1"/>
  <c r="BW740" i="64" s="1"/>
  <c r="BW725" i="64" a="1"/>
  <c r="BW725" i="64" s="1"/>
  <c r="BW726" i="64" a="1"/>
  <c r="BW726" i="64" s="1"/>
  <c r="BW734" i="64" s="1"/>
  <c r="BV746" i="64"/>
  <c r="BV210" i="64"/>
  <c r="BV212" i="64" s="1"/>
  <c r="BW208" i="64" a="1"/>
  <c r="BW208" i="64" s="1"/>
  <c r="BW207" i="64" s="1"/>
  <c r="BW209" i="64" a="1"/>
  <c r="BW209" i="64" s="1"/>
  <c r="BV919" i="64"/>
  <c r="BV698" i="64"/>
  <c r="BV700" i="64" s="1"/>
  <c r="BT922" i="64"/>
  <c r="BU921" i="64"/>
  <c r="BW331" i="64" a="1"/>
  <c r="BW331" i="64" s="1"/>
  <c r="BW918" i="64" a="1"/>
  <c r="BW918" i="64" s="1"/>
  <c r="BW312" i="64" a="1"/>
  <c r="BW312" i="64" s="1"/>
  <c r="BW699" i="64" a="1"/>
  <c r="BW699" i="64" s="1"/>
  <c r="BW665" i="64" a="1"/>
  <c r="BW665" i="64" s="1"/>
  <c r="BW299" i="64" a="1"/>
  <c r="BW299" i="64" s="1"/>
  <c r="BU662" i="64"/>
  <c r="BV658" i="64"/>
  <c r="BV666" i="64" s="1"/>
  <c r="BW661" i="64" a="1"/>
  <c r="BW661" i="64" s="1"/>
  <c r="BW4" i="64"/>
  <c r="BW657" i="64" a="1"/>
  <c r="BW657" i="64" s="1"/>
  <c r="BX259" i="64"/>
  <c r="BX7" i="64"/>
  <c r="BW8" i="64" s="1"/>
  <c r="BQ46" i="861"/>
  <c r="BQ87" i="861" s="1"/>
  <c r="BX1" i="64"/>
  <c r="BY2" i="64"/>
  <c r="BX3" i="64"/>
  <c r="CA3" i="861"/>
  <c r="BZ4" i="861"/>
  <c r="BZ5" i="861" s="1"/>
  <c r="BZ1" i="861"/>
  <c r="BZ8" i="861"/>
  <c r="BW43" i="863"/>
  <c r="BW42" i="863"/>
  <c r="BW21" i="863" s="1"/>
  <c r="BW24" i="864"/>
  <c r="BW94" i="861" s="1"/>
  <c r="BW57" i="863"/>
  <c r="BV32"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24" i="64"/>
  <c r="AF634" i="64" s="1"/>
  <c r="AE634" i="64"/>
  <c r="AE1967" i="64"/>
  <c r="AG628" i="64" a="1"/>
  <c r="AG628" i="64" s="1"/>
  <c r="AG623" i="64" a="1"/>
  <c r="AG623" i="64" s="1"/>
  <c r="AF437" i="64"/>
  <c r="AF1959" i="64"/>
  <c r="AG1952" i="64" a="1"/>
  <c r="AG1952" i="64" s="1"/>
  <c r="AG1953" i="64" a="1"/>
  <c r="AG1953" i="64" s="1"/>
  <c r="AG1954" i="64" a="1"/>
  <c r="AG1954" i="64" s="1"/>
  <c r="AG1955" i="64" a="1"/>
  <c r="AG1955" i="64" s="1"/>
  <c r="AG1956" i="64" a="1"/>
  <c r="AG1956" i="64" s="1"/>
  <c r="AG1951" i="64" a="1"/>
  <c r="AG1951" i="64" s="1"/>
  <c r="AG1950" i="64" a="1"/>
  <c r="AG1950" i="64" s="1"/>
  <c r="AG1957" i="64" a="1"/>
  <c r="AG1957" i="64" s="1"/>
  <c r="AG1958" i="64" a="1"/>
  <c r="AG1958" i="64" s="1"/>
  <c r="AG413" i="64" a="1"/>
  <c r="AG413" i="64" s="1"/>
  <c r="AG436" i="64" a="1"/>
  <c r="AG436" i="64" s="1"/>
  <c r="AG435" i="64" a="1"/>
  <c r="AG435" i="64" s="1"/>
  <c r="AF414" i="64"/>
  <c r="AG2138" i="64"/>
  <c r="AG2104" i="64"/>
  <c r="DB190" i="64"/>
  <c r="DB193" i="64" s="1"/>
  <c r="CY2393" i="64"/>
  <c r="CY2367" i="64"/>
  <c r="CY2290" i="64"/>
  <c r="CV1304" i="64"/>
  <c r="CW1302" i="64"/>
  <c r="CX2320" i="64"/>
  <c r="CX2322" i="64" s="1"/>
  <c r="AF2063" i="64"/>
  <c r="AF2041" i="64"/>
  <c r="AG2396" i="64" a="1"/>
  <c r="AG2396" i="64" s="1"/>
  <c r="AG2042" i="64" a="1"/>
  <c r="AG2042" i="64" s="1"/>
  <c r="AG2062" i="64" a="1"/>
  <c r="AG2062" i="64" s="1"/>
  <c r="BQ1755" i="64"/>
  <c r="BP1757" i="64"/>
  <c r="BQ1734" i="64"/>
  <c r="BQ1736" i="64" s="1"/>
  <c r="BR1712" i="64"/>
  <c r="BR1714" i="64" s="1"/>
  <c r="AC1667" i="64"/>
  <c r="AC1669" i="64" s="1"/>
  <c r="AC1670" i="64" s="1"/>
  <c r="AD1658" i="64"/>
  <c r="AE1656" i="64"/>
  <c r="AE1665" i="64"/>
  <c r="AE1657" i="64"/>
  <c r="AE1666" i="64"/>
  <c r="AG1662" i="64" a="1"/>
  <c r="AG1662" i="64" s="1"/>
  <c r="AG1661" i="64" a="1"/>
  <c r="AG1661" i="64" s="1"/>
  <c r="AG1653" i="64" a="1"/>
  <c r="AG1653" i="64" s="1"/>
  <c r="AG1652" i="64" a="1"/>
  <c r="AG1652" i="64" s="1"/>
  <c r="AF1649" i="64"/>
  <c r="AF1648" i="64"/>
  <c r="AG1643" i="64" a="1"/>
  <c r="AG1643" i="64" s="1"/>
  <c r="AG1644" i="64" a="1"/>
  <c r="AG1644" i="64" s="1"/>
  <c r="AF2084" i="64"/>
  <c r="AG2083" i="64" a="1"/>
  <c r="AG2083" i="64" s="1"/>
  <c r="AG499" i="64" a="1"/>
  <c r="AG499" i="64" s="1"/>
  <c r="AB547" i="64"/>
  <c r="AH1853" i="64"/>
  <c r="AH1854" i="64" s="1"/>
  <c r="AC546" i="64" a="1"/>
  <c r="AC546" i="64" s="1"/>
  <c r="AA1823" i="64"/>
  <c r="AB1820" i="64" s="1"/>
  <c r="AA1825" i="64"/>
  <c r="AF1404" i="64"/>
  <c r="AF1113" i="64"/>
  <c r="AF1564" i="64"/>
  <c r="AF1541" i="64"/>
  <c r="AF896" i="64"/>
  <c r="AF390" i="64"/>
  <c r="AF525" i="64"/>
  <c r="AF501" i="64"/>
  <c r="AE62" i="64"/>
  <c r="AG494" i="64" a="1"/>
  <c r="AG494" i="64" s="1"/>
  <c r="AG75" i="64" a="1"/>
  <c r="AG75" i="64" s="1"/>
  <c r="AG412" i="64" a="1"/>
  <c r="AG412" i="64" s="1"/>
  <c r="AG55" i="64" a="1"/>
  <c r="AG55" i="64" s="1"/>
  <c r="AG59" i="64" a="1"/>
  <c r="AG59" i="64" s="1"/>
  <c r="AG60" i="64" a="1"/>
  <c r="AG60" i="64" s="1"/>
  <c r="AF56" i="64"/>
  <c r="AG53" i="64" a="1"/>
  <c r="AG53" i="64" s="1"/>
  <c r="AG54" i="64" a="1"/>
  <c r="AG54" i="64" s="1"/>
  <c r="AG524" i="64" a="1"/>
  <c r="AG524" i="64" s="1"/>
  <c r="AG2293" i="64" a="1"/>
  <c r="AG2293" i="64" s="1"/>
  <c r="AG2370" i="64" a="1"/>
  <c r="AG2370" i="64" s="1"/>
  <c r="AG2344" i="64" a="1"/>
  <c r="AG2344" i="64" s="1"/>
  <c r="AG2319" i="64" a="1"/>
  <c r="AG2319" i="64" s="1"/>
  <c r="AG1540" i="64" a="1"/>
  <c r="AG1540" i="64" s="1"/>
  <c r="AF93" i="64"/>
  <c r="AG89" i="64" a="1"/>
  <c r="AG89" i="64" s="1"/>
  <c r="AG90" i="64" a="1"/>
  <c r="AG90" i="64" s="1"/>
  <c r="AG91" i="64" a="1"/>
  <c r="AG91" i="64" s="1"/>
  <c r="AG92" i="64" a="1"/>
  <c r="AG92" i="64" s="1"/>
  <c r="AG1485" i="64" a="1"/>
  <c r="AG1485" i="64" s="1"/>
  <c r="AG1486" i="64" s="1"/>
  <c r="AG389" i="64" a="1"/>
  <c r="AG389" i="64" s="1"/>
  <c r="AU1690" i="64"/>
  <c r="AU1692" i="64" s="1"/>
  <c r="AG2420" i="64" a="1"/>
  <c r="AG2420" i="64" s="1"/>
  <c r="AG1405" i="64" a="1"/>
  <c r="AG1405" i="64" s="1"/>
  <c r="AG1784" i="64" a="1"/>
  <c r="AG1784" i="64" s="1"/>
  <c r="AG1792" i="64" s="1"/>
  <c r="AG1563" i="64" a="1"/>
  <c r="AG1563" i="64" s="1"/>
  <c r="AG1565" i="64" a="1"/>
  <c r="AG1565" i="64" s="1"/>
  <c r="AG1571" i="64" a="1"/>
  <c r="AG1571" i="64" s="1"/>
  <c r="AG1112" i="64" a="1"/>
  <c r="AG1112" i="64" s="1"/>
  <c r="AG895" i="64" a="1"/>
  <c r="AG895" i="64" s="1"/>
  <c r="BW919" i="64" a="1"/>
  <c r="AH2104" i="64" a="1"/>
  <c r="AG525" i="64" a="1"/>
  <c r="AG1649" i="64" a="1"/>
  <c r="AG2041" i="64" a="1"/>
  <c r="BU922" i="64" a="1"/>
  <c r="AG501" i="64" a="1"/>
  <c r="AG896" i="64" a="1"/>
  <c r="AG2063" i="64" a="1"/>
  <c r="BW698" i="64" a="1"/>
  <c r="AG2084" i="64" a="1"/>
  <c r="BW1034" i="64" a="1"/>
  <c r="AG1541" i="64" a="1"/>
  <c r="AG1564" i="64" a="1"/>
  <c r="AG1404" i="64" a="1"/>
  <c r="AH2138" i="64" a="1"/>
  <c r="BV921" i="64" a="1"/>
  <c r="AG624" i="64" a="1"/>
  <c r="AG1648" i="64" a="1"/>
  <c r="AG414" i="64" a="1"/>
  <c r="AG437" i="64" a="1"/>
  <c r="BW944" i="64"/>
  <c r="BW658" i="64" a="1"/>
  <c r="AG1113" i="64" a="1"/>
  <c r="AC547" i="64" a="1"/>
  <c r="AG390" i="64" a="1"/>
  <c r="BW1034" i="64" l="1"/>
  <c r="BW1036" i="64" s="1"/>
  <c r="BX111" i="64" a="1"/>
  <c r="BX111" i="64" s="1"/>
  <c r="BX1019" i="64" a="1"/>
  <c r="BX1019" i="64" s="1"/>
  <c r="BW141" i="64"/>
  <c r="BW126" i="64"/>
  <c r="CB34" i="1169"/>
  <c r="CB49" i="1169"/>
  <c r="CB31" i="1169"/>
  <c r="CB21" i="1169"/>
  <c r="CB46" i="1169"/>
  <c r="BY54" i="1169"/>
  <c r="CC39" i="1169"/>
  <c r="CC41" i="1169"/>
  <c r="CC40" i="1169"/>
  <c r="CC42" i="1169"/>
  <c r="CC24" i="1169"/>
  <c r="CC16" i="1169"/>
  <c r="CC17" i="1169"/>
  <c r="CC19" i="1169"/>
  <c r="CC18" i="1169"/>
  <c r="CC4" i="1169"/>
  <c r="CC20" i="1169"/>
  <c r="CC26" i="1169"/>
  <c r="CC28" i="1169"/>
  <c r="CC43" i="1169"/>
  <c r="CC25" i="1169"/>
  <c r="CC27" i="1169"/>
  <c r="BZ53" i="1169"/>
  <c r="CD7" i="1169"/>
  <c r="CD1" i="1169"/>
  <c r="CE2" i="1169"/>
  <c r="CD3" i="1169"/>
  <c r="CB35" i="1169"/>
  <c r="CB50" i="1169"/>
  <c r="CB32" i="1169"/>
  <c r="CB47" i="1169"/>
  <c r="CA51" i="1169"/>
  <c r="CA22" i="861" s="1"/>
  <c r="CB48" i="1169"/>
  <c r="CB33" i="1169"/>
  <c r="CA36" i="1169"/>
  <c r="CA17" i="861" s="1"/>
  <c r="CB8" i="1169"/>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943" i="64" a="1"/>
  <c r="BX943" i="64" s="1"/>
  <c r="X1793" i="64" a="1"/>
  <c r="X1793" i="64" s="1"/>
  <c r="X1786" i="64" s="1"/>
  <c r="BW733" i="64"/>
  <c r="BW763" i="64" s="1"/>
  <c r="BU768" i="64"/>
  <c r="BW762" i="64"/>
  <c r="BW764" i="64"/>
  <c r="BW761" i="64"/>
  <c r="BV766" i="64"/>
  <c r="BW765" i="64"/>
  <c r="BX758" i="64" a="1"/>
  <c r="BX758" i="64" s="1"/>
  <c r="BX754" i="64" a="1"/>
  <c r="BX754" i="64" s="1"/>
  <c r="BX755" i="64" a="1"/>
  <c r="BX755" i="64" s="1"/>
  <c r="BX756" i="64" a="1"/>
  <c r="BX756" i="64" s="1"/>
  <c r="BX757" i="64" a="1"/>
  <c r="BX757" i="64" s="1"/>
  <c r="BW746" i="64"/>
  <c r="BV751" i="64"/>
  <c r="BW749" i="64"/>
  <c r="BW747" i="64"/>
  <c r="BX726" i="64" a="1"/>
  <c r="BX726" i="64" s="1"/>
  <c r="BX734" i="64" s="1"/>
  <c r="BX727" i="64" a="1"/>
  <c r="BX727" i="64" s="1"/>
  <c r="BX735" i="64" s="1"/>
  <c r="BX741" i="64" a="1"/>
  <c r="BX741" i="64" s="1"/>
  <c r="BX742" i="64" a="1"/>
  <c r="BX742" i="64" s="1"/>
  <c r="BX743" i="64" a="1"/>
  <c r="BX743" i="64" s="1"/>
  <c r="BX725" i="64" a="1"/>
  <c r="BX725" i="64" s="1"/>
  <c r="BX733" i="64" s="1"/>
  <c r="BX739" i="64" a="1"/>
  <c r="BX739" i="64" s="1"/>
  <c r="BX723" i="64" a="1"/>
  <c r="BX723" i="64" s="1"/>
  <c r="BX724" i="64" a="1"/>
  <c r="BX724" i="64" s="1"/>
  <c r="BX740" i="64" a="1"/>
  <c r="BX740" i="64" s="1"/>
  <c r="BW750" i="64"/>
  <c r="BX208" i="64" a="1"/>
  <c r="BX208" i="64" s="1"/>
  <c r="BX207" i="64" s="1"/>
  <c r="BX209" i="64" a="1"/>
  <c r="BX209" i="64" s="1"/>
  <c r="BW210" i="64"/>
  <c r="BW212" i="64" s="1"/>
  <c r="BW919" i="64"/>
  <c r="BW698" i="64"/>
  <c r="BW700" i="64" s="1"/>
  <c r="BU922" i="64"/>
  <c r="BV921" i="64"/>
  <c r="BX331" i="64" a="1"/>
  <c r="BX331" i="64" s="1"/>
  <c r="BX918" i="64" a="1"/>
  <c r="BX918" i="64" s="1"/>
  <c r="BX312" i="64" a="1"/>
  <c r="BX312" i="64" s="1"/>
  <c r="BX699" i="64" a="1"/>
  <c r="BX699" i="64" s="1"/>
  <c r="BX665" i="64" a="1"/>
  <c r="BX665" i="64" s="1"/>
  <c r="BX299" i="64" a="1"/>
  <c r="BX299" i="64" s="1"/>
  <c r="BV662" i="64"/>
  <c r="BW658" i="64"/>
  <c r="BW666" i="64" s="1"/>
  <c r="BX661" i="64" a="1"/>
  <c r="BX661" i="64" s="1"/>
  <c r="BX4" i="64"/>
  <c r="BX657" i="64" a="1"/>
  <c r="BX657" i="64" s="1"/>
  <c r="BY259" i="64"/>
  <c r="BY7" i="64"/>
  <c r="BX8" i="64" s="1"/>
  <c r="BR46" i="861"/>
  <c r="BR87"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2" i="861"/>
  <c r="BX68" i="863" a="1"/>
  <c r="BX68" i="863" s="1"/>
  <c r="BX70" i="863" a="1"/>
  <c r="BX70" i="863" s="1"/>
  <c r="BX66" i="863" a="1"/>
  <c r="BX66" i="863" s="1"/>
  <c r="BX4" i="863"/>
  <c r="BX24" i="864"/>
  <c r="BX94" i="861" s="1"/>
  <c r="BX43" i="863"/>
  <c r="BX42" i="863"/>
  <c r="BX21" i="863"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24" i="64"/>
  <c r="AG634" i="64" s="1"/>
  <c r="AF1967" i="64"/>
  <c r="AH628" i="64" a="1"/>
  <c r="AH628" i="64" s="1"/>
  <c r="AH623" i="64" a="1"/>
  <c r="AH623" i="64" s="1"/>
  <c r="AG437" i="64"/>
  <c r="AG1959" i="64"/>
  <c r="AH1950" i="64" a="1"/>
  <c r="AH1950" i="64" s="1"/>
  <c r="AH1951" i="64" a="1"/>
  <c r="AH1951" i="64" s="1"/>
  <c r="AH1952" i="64" a="1"/>
  <c r="AH1952" i="64" s="1"/>
  <c r="AH1953" i="64" a="1"/>
  <c r="AH1953" i="64" s="1"/>
  <c r="AH1954" i="64" a="1"/>
  <c r="AH1954" i="64" s="1"/>
  <c r="AH1956" i="64" a="1"/>
  <c r="AH1956" i="64" s="1"/>
  <c r="AH1955" i="64" a="1"/>
  <c r="AH1955" i="64" s="1"/>
  <c r="AH1957" i="64" a="1"/>
  <c r="AH1957" i="64" s="1"/>
  <c r="AH1958" i="64" a="1"/>
  <c r="AH1958" i="64" s="1"/>
  <c r="AH435" i="64" a="1"/>
  <c r="AH435" i="64" s="1"/>
  <c r="AH413" i="64" a="1"/>
  <c r="AH413" i="64" s="1"/>
  <c r="AH436" i="64" a="1"/>
  <c r="AH436" i="64" s="1"/>
  <c r="AG414" i="64"/>
  <c r="AH2104" i="64"/>
  <c r="AH2138" i="64"/>
  <c r="DC190" i="64"/>
  <c r="DC193" i="64" s="1"/>
  <c r="CW1304" i="64"/>
  <c r="CX1302" i="64"/>
  <c r="CY2320" i="64"/>
  <c r="CY2322" i="64" s="1"/>
  <c r="AG2063" i="64"/>
  <c r="AG2041" i="64"/>
  <c r="AH2396" i="64" a="1"/>
  <c r="AH2396" i="64" s="1"/>
  <c r="AH2042" i="64" a="1"/>
  <c r="AH2042" i="64" s="1"/>
  <c r="AH2062" i="64" a="1"/>
  <c r="AH2062" i="64" s="1"/>
  <c r="BQ1757" i="64"/>
  <c r="BR1755" i="64"/>
  <c r="BR1734" i="64"/>
  <c r="BR1736" i="64" s="1"/>
  <c r="BS1712" i="64"/>
  <c r="BS1714" i="64" s="1"/>
  <c r="AD1667" i="64"/>
  <c r="AD1669" i="64" s="1"/>
  <c r="AD1670" i="64" s="1"/>
  <c r="AE1658" i="64"/>
  <c r="AE1667" i="64"/>
  <c r="AF1657" i="64"/>
  <c r="AF1666" i="64"/>
  <c r="AF1656" i="64"/>
  <c r="AF1665" i="64"/>
  <c r="AH1662" i="64" a="1"/>
  <c r="AH1662" i="64" s="1"/>
  <c r="AH1661" i="64" a="1"/>
  <c r="AH1661" i="64" s="1"/>
  <c r="AH1653" i="64" a="1"/>
  <c r="AH1653" i="64" s="1"/>
  <c r="AH1652" i="64" a="1"/>
  <c r="AH1652" i="64" s="1"/>
  <c r="AG1649" i="64"/>
  <c r="AG1648" i="64"/>
  <c r="AH1643" i="64" a="1"/>
  <c r="AH1643" i="64" s="1"/>
  <c r="AH1644" i="64" a="1"/>
  <c r="AH1644" i="64" s="1"/>
  <c r="AG2084" i="64"/>
  <c r="AH2083" i="64" a="1"/>
  <c r="AH2083" i="64" s="1"/>
  <c r="AH499" i="64" a="1"/>
  <c r="AH499" i="64" s="1"/>
  <c r="AC547" i="64"/>
  <c r="AB1825" i="64"/>
  <c r="AB1823" i="64"/>
  <c r="AC1820" i="64" s="1"/>
  <c r="AD546" i="64" a="1"/>
  <c r="AD546" i="64" s="1"/>
  <c r="AI1853" i="64"/>
  <c r="AI1854" i="64" s="1"/>
  <c r="AG1113" i="64"/>
  <c r="AG1404" i="64"/>
  <c r="AG1564" i="64"/>
  <c r="AG1541" i="64"/>
  <c r="AG896" i="64"/>
  <c r="AG525" i="64"/>
  <c r="AG390" i="64"/>
  <c r="AG501" i="64"/>
  <c r="AF62" i="64"/>
  <c r="AH494" i="64" a="1"/>
  <c r="AH494" i="64" s="1"/>
  <c r="AH75" i="64" a="1"/>
  <c r="AH75" i="64" s="1"/>
  <c r="AH412" i="64" a="1"/>
  <c r="AH412" i="64" s="1"/>
  <c r="AH55" i="64" a="1"/>
  <c r="AH55" i="64" s="1"/>
  <c r="AH59" i="64" a="1"/>
  <c r="AH59" i="64" s="1"/>
  <c r="AH60" i="64" a="1"/>
  <c r="AH60" i="64" s="1"/>
  <c r="AG56" i="64"/>
  <c r="AH53" i="64" a="1"/>
  <c r="AH53" i="64" s="1"/>
  <c r="AH54" i="64" a="1"/>
  <c r="AH54" i="64" s="1"/>
  <c r="AH524" i="64" a="1"/>
  <c r="AH524" i="64" s="1"/>
  <c r="AH2293" i="64" a="1"/>
  <c r="AH2293" i="64" s="1"/>
  <c r="AH2319" i="64" a="1"/>
  <c r="AH2319" i="64" s="1"/>
  <c r="AH2370" i="64" a="1"/>
  <c r="AH2370" i="64" s="1"/>
  <c r="AH2344" i="64" a="1"/>
  <c r="AH2344" i="64" s="1"/>
  <c r="AH1540" i="64" a="1"/>
  <c r="AH1540" i="64" s="1"/>
  <c r="AH90" i="64" a="1"/>
  <c r="AH90" i="64" s="1"/>
  <c r="AH91" i="64" a="1"/>
  <c r="AH91" i="64" s="1"/>
  <c r="AH92" i="64" a="1"/>
  <c r="AH92" i="64" s="1"/>
  <c r="AH89" i="64" a="1"/>
  <c r="AH89" i="64" s="1"/>
  <c r="AG93" i="64"/>
  <c r="AH1485" i="64" a="1"/>
  <c r="AH1485" i="64" s="1"/>
  <c r="AH1486" i="64" s="1"/>
  <c r="AH389" i="64" a="1"/>
  <c r="AH389" i="64" s="1"/>
  <c r="AV1690" i="64"/>
  <c r="AV1692" i="64" s="1"/>
  <c r="AH2420" i="64" a="1"/>
  <c r="AH2420" i="64" s="1"/>
  <c r="AH1405" i="64" a="1"/>
  <c r="AH1405" i="64" s="1"/>
  <c r="AH1784" i="64" a="1"/>
  <c r="AH1784" i="64" s="1"/>
  <c r="AH1792" i="64" s="1"/>
  <c r="AH1563" i="64" a="1"/>
  <c r="AH1563" i="64" s="1"/>
  <c r="AH1571" i="64" a="1"/>
  <c r="AH1571" i="64" s="1"/>
  <c r="AH1565" i="64" a="1"/>
  <c r="AH1565" i="64" s="1"/>
  <c r="AH1112" i="64" a="1"/>
  <c r="AH1112" i="64" s="1"/>
  <c r="AH895" i="64" a="1"/>
  <c r="AH895" i="64" s="1"/>
  <c r="BX698" i="64" a="1"/>
  <c r="BW921" i="64" a="1"/>
  <c r="AH2063" i="64" a="1"/>
  <c r="AH2041" i="64" a="1"/>
  <c r="AH2084" i="64" a="1"/>
  <c r="AI2138" i="64" a="1"/>
  <c r="BX658" i="64" a="1"/>
  <c r="AH390" i="64" a="1"/>
  <c r="BX1034" i="64" a="1"/>
  <c r="AH1564" i="64" a="1"/>
  <c r="BX919" i="64" a="1"/>
  <c r="AH624" i="64" a="1"/>
  <c r="AH501" i="64" a="1"/>
  <c r="AH437" i="64" a="1"/>
  <c r="AH1113" i="64" a="1"/>
  <c r="AH414" i="64" a="1"/>
  <c r="AH525" i="64" a="1"/>
  <c r="BV922" i="64" a="1"/>
  <c r="AH896" i="64" a="1"/>
  <c r="AI2104" i="64" a="1"/>
  <c r="AH1649" i="64" a="1"/>
  <c r="BX944" i="64"/>
  <c r="AH1648" i="64" a="1"/>
  <c r="AH1541" i="64" a="1"/>
  <c r="AD547" i="64" a="1"/>
  <c r="AH1404" i="64" a="1"/>
  <c r="BX126" i="64" l="1"/>
  <c r="BX141" i="64"/>
  <c r="BX1034" i="64"/>
  <c r="BX1036" i="64" s="1"/>
  <c r="BY111" i="64" a="1"/>
  <c r="BY111" i="64" s="1"/>
  <c r="BY1019" i="64" a="1"/>
  <c r="BY1019" i="64" s="1"/>
  <c r="CE7" i="1169"/>
  <c r="CE1" i="1169"/>
  <c r="CF2" i="1169"/>
  <c r="CE3" i="1169"/>
  <c r="CC21" i="1169"/>
  <c r="CC31" i="1169"/>
  <c r="CC46" i="1169"/>
  <c r="CA53" i="1169"/>
  <c r="CC8" i="1169"/>
  <c r="CD8" i="1169"/>
  <c r="BZ54" i="1169"/>
  <c r="CB51" i="1169"/>
  <c r="CB22" i="861" s="1"/>
  <c r="CC35" i="1169"/>
  <c r="CC50" i="1169"/>
  <c r="CB36" i="1169"/>
  <c r="CB17" i="861" s="1"/>
  <c r="CC33" i="1169"/>
  <c r="CC48" i="1169"/>
  <c r="CC34" i="1169"/>
  <c r="CC49" i="1169"/>
  <c r="CD42" i="1169"/>
  <c r="CD43" i="1169"/>
  <c r="CD25" i="1169"/>
  <c r="CD27" i="1169"/>
  <c r="CD39" i="1169"/>
  <c r="CD41" i="1169"/>
  <c r="CD40" i="1169"/>
  <c r="CD26" i="1169"/>
  <c r="CD17" i="1169"/>
  <c r="CD19" i="1169"/>
  <c r="CD18" i="1169"/>
  <c r="CD4" i="1169"/>
  <c r="CD16" i="1169"/>
  <c r="CD20" i="1169"/>
  <c r="CD24" i="1169"/>
  <c r="CD28" i="1169"/>
  <c r="CC32" i="1169"/>
  <c r="CC47" i="1169"/>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943" i="64" a="1"/>
  <c r="BY943" i="64" s="1"/>
  <c r="X1787" i="64"/>
  <c r="Y1783" i="64" s="1"/>
  <c r="Y1789" i="64" s="1"/>
  <c r="BW748" i="64"/>
  <c r="BW751" i="64" s="1"/>
  <c r="BX732" i="64"/>
  <c r="BX762" i="64" s="1"/>
  <c r="BX731" i="64"/>
  <c r="BX761" i="64" s="1"/>
  <c r="BV768" i="64"/>
  <c r="BV769" i="64" s="1"/>
  <c r="BU769" i="64"/>
  <c r="BW766" i="64"/>
  <c r="BX763" i="64"/>
  <c r="BX764" i="64"/>
  <c r="BX765" i="64"/>
  <c r="BY755" i="64" a="1"/>
  <c r="BY755" i="64" s="1"/>
  <c r="BY754" i="64" a="1"/>
  <c r="BY754" i="64" s="1"/>
  <c r="BY756" i="64" a="1"/>
  <c r="BY756" i="64" s="1"/>
  <c r="BY757" i="64" a="1"/>
  <c r="BY757" i="64" s="1"/>
  <c r="BY758" i="64" a="1"/>
  <c r="BY758" i="64" s="1"/>
  <c r="BX748" i="64"/>
  <c r="BY740" i="64" a="1"/>
  <c r="BY740" i="64" s="1"/>
  <c r="BY725" i="64" a="1"/>
  <c r="BY725" i="64" s="1"/>
  <c r="BY733" i="64" s="1"/>
  <c r="BY726" i="64" a="1"/>
  <c r="BY726" i="64" s="1"/>
  <c r="BY734" i="64" s="1"/>
  <c r="BY727" i="64" a="1"/>
  <c r="BY727" i="64" s="1"/>
  <c r="BY735" i="64" s="1"/>
  <c r="BY741" i="64" a="1"/>
  <c r="BY741" i="64" s="1"/>
  <c r="BY742" i="64" a="1"/>
  <c r="BY742" i="64" s="1"/>
  <c r="BY739" i="64" a="1"/>
  <c r="BY739" i="64" s="1"/>
  <c r="BY743" i="64" a="1"/>
  <c r="BY743" i="64" s="1"/>
  <c r="BY724" i="64" a="1"/>
  <c r="BY724" i="64" s="1"/>
  <c r="BY732" i="64" s="1"/>
  <c r="BY723" i="64" a="1"/>
  <c r="BY723" i="64" s="1"/>
  <c r="BY731" i="64" s="1"/>
  <c r="BX750" i="64"/>
  <c r="BX749" i="64"/>
  <c r="BY208" i="64" a="1"/>
  <c r="BY208" i="64" s="1"/>
  <c r="BY207" i="64" s="1"/>
  <c r="BY209" i="64" a="1"/>
  <c r="BY209" i="64" s="1"/>
  <c r="BX210" i="64"/>
  <c r="BX212" i="64" s="1"/>
  <c r="BX919" i="64"/>
  <c r="BX698" i="64"/>
  <c r="BX700" i="64" s="1"/>
  <c r="BV922" i="64"/>
  <c r="BW921" i="64"/>
  <c r="BY331" i="64" a="1"/>
  <c r="BY331" i="64" s="1"/>
  <c r="BY918" i="64" a="1"/>
  <c r="BY918" i="64" s="1"/>
  <c r="BY312" i="64" a="1"/>
  <c r="BY312" i="64" s="1"/>
  <c r="BY699" i="64" a="1"/>
  <c r="BY699" i="64" s="1"/>
  <c r="BY665" i="64" a="1"/>
  <c r="BY665" i="64" s="1"/>
  <c r="BY299" i="64" a="1"/>
  <c r="BY299" i="64" s="1"/>
  <c r="BW662" i="64"/>
  <c r="BX658" i="64"/>
  <c r="BX666" i="64" s="1"/>
  <c r="BY661" i="64" a="1"/>
  <c r="BY661" i="64" s="1"/>
  <c r="BY4" i="64"/>
  <c r="BY657" i="64" a="1"/>
  <c r="BY657" i="64" s="1"/>
  <c r="BZ259" i="64"/>
  <c r="BZ7" i="64"/>
  <c r="BY8" i="64" s="1"/>
  <c r="BS46" i="861"/>
  <c r="BS87" i="861" s="1"/>
  <c r="CA2" i="64"/>
  <c r="BZ1" i="64"/>
  <c r="BZ3" i="64"/>
  <c r="BY57" i="863"/>
  <c r="BY24" i="864"/>
  <c r="BY94" i="861" s="1"/>
  <c r="BY70" i="863" a="1"/>
  <c r="BY70" i="863" s="1"/>
  <c r="BY68" i="863" a="1"/>
  <c r="BY68" i="863" s="1"/>
  <c r="BY66" i="863" a="1"/>
  <c r="BY66" i="863" s="1"/>
  <c r="BY4" i="863"/>
  <c r="CC3" i="861"/>
  <c r="CB4" i="861"/>
  <c r="CB5" i="861" s="1"/>
  <c r="CB1" i="861"/>
  <c r="CB8" i="861"/>
  <c r="BX32"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263" i="64"/>
  <c r="AJ277" i="64"/>
  <c r="AJ278" i="64"/>
  <c r="AJ260" i="64"/>
  <c r="AJ279" i="64"/>
  <c r="AJ261" i="64"/>
  <c r="AJ262" i="64"/>
  <c r="AJ280" i="64"/>
  <c r="AI281" i="64"/>
  <c r="BM1" i="860"/>
  <c r="BM7" i="860"/>
  <c r="BM3" i="860"/>
  <c r="BM4" i="860" s="1"/>
  <c r="BN2" i="860"/>
  <c r="AH624" i="64"/>
  <c r="AH634" i="64" s="1"/>
  <c r="AI628" i="64" a="1"/>
  <c r="AI628" i="64" s="1"/>
  <c r="AI623" i="64" a="1"/>
  <c r="AI623" i="64" s="1"/>
  <c r="AH437" i="64"/>
  <c r="AG1967" i="64"/>
  <c r="AI1950" i="64" a="1"/>
  <c r="AI1950" i="64" s="1"/>
  <c r="AI1951" i="64" a="1"/>
  <c r="AI1951" i="64" s="1"/>
  <c r="AI1952" i="64" a="1"/>
  <c r="AI1952" i="64" s="1"/>
  <c r="AI1953" i="64" a="1"/>
  <c r="AI1953" i="64" s="1"/>
  <c r="AI1954" i="64" a="1"/>
  <c r="AI1954" i="64" s="1"/>
  <c r="AI1955" i="64" a="1"/>
  <c r="AI1955" i="64" s="1"/>
  <c r="AI1957" i="64" a="1"/>
  <c r="AI1957" i="64" s="1"/>
  <c r="AI1958" i="64" a="1"/>
  <c r="AI1958" i="64" s="1"/>
  <c r="AI1956" i="64" a="1"/>
  <c r="AI1956" i="64" s="1"/>
  <c r="AH1959" i="64"/>
  <c r="AI435" i="64" a="1"/>
  <c r="AI435" i="64" s="1"/>
  <c r="AI413" i="64" a="1"/>
  <c r="AI413" i="64" s="1"/>
  <c r="AI436" i="64" a="1"/>
  <c r="AI436" i="64" s="1"/>
  <c r="AH414" i="64"/>
  <c r="AI2104" i="64"/>
  <c r="AI2138" i="64"/>
  <c r="DD190" i="64"/>
  <c r="DD193" i="64" s="1"/>
  <c r="CZ2367" i="64"/>
  <c r="CZ2290" i="64"/>
  <c r="CZ2393" i="64"/>
  <c r="CX1304" i="64"/>
  <c r="CY1302" i="64"/>
  <c r="CZ2320" i="64"/>
  <c r="CZ2322" i="64" s="1"/>
  <c r="AH2063" i="64"/>
  <c r="AH2041" i="64"/>
  <c r="AI2396" i="64" a="1"/>
  <c r="AI2396" i="64" s="1"/>
  <c r="AI2042" i="64" a="1"/>
  <c r="AI2042" i="64" s="1"/>
  <c r="AI2062" i="64" a="1"/>
  <c r="AI2062" i="64" s="1"/>
  <c r="BR1757" i="64"/>
  <c r="BS1755" i="64"/>
  <c r="BS1734" i="64"/>
  <c r="BS1736" i="64" s="1"/>
  <c r="BT1712" i="64"/>
  <c r="BT1714" i="64" s="1"/>
  <c r="AE1669" i="64"/>
  <c r="AF1658" i="64"/>
  <c r="AG1656" i="64"/>
  <c r="AG1665" i="64"/>
  <c r="AG1657" i="64"/>
  <c r="AG1666" i="64"/>
  <c r="AI1662" i="64" a="1"/>
  <c r="AI1662" i="64" s="1"/>
  <c r="AI1661" i="64" a="1"/>
  <c r="AI1661" i="64" s="1"/>
  <c r="AI1652" i="64" a="1"/>
  <c r="AI1652" i="64" s="1"/>
  <c r="AI1653" i="64" a="1"/>
  <c r="AI1653" i="64" s="1"/>
  <c r="AH1649" i="64"/>
  <c r="AH1648" i="64"/>
  <c r="AI1643" i="64" a="1"/>
  <c r="AI1643" i="64" s="1"/>
  <c r="AI1644" i="64" a="1"/>
  <c r="AI1644" i="64" s="1"/>
  <c r="AH2084" i="64"/>
  <c r="AI2083" i="64" a="1"/>
  <c r="AI2083" i="64" s="1"/>
  <c r="AI499" i="64" a="1"/>
  <c r="AI499" i="64" s="1"/>
  <c r="AD547" i="64"/>
  <c r="AE546" i="64" a="1"/>
  <c r="AE546" i="64" s="1"/>
  <c r="AC1825" i="64"/>
  <c r="AC1823" i="64"/>
  <c r="AD1820" i="64" s="1"/>
  <c r="AJ1853" i="64"/>
  <c r="AJ1854" i="64" s="1"/>
  <c r="AH1564" i="64"/>
  <c r="AH1113" i="64"/>
  <c r="AH1404" i="64"/>
  <c r="AH1541" i="64"/>
  <c r="AH896" i="64"/>
  <c r="AH525" i="64"/>
  <c r="AH390" i="64"/>
  <c r="AH501" i="64"/>
  <c r="AG62" i="64"/>
  <c r="AI494" i="64" a="1"/>
  <c r="AI494" i="64" s="1"/>
  <c r="AI75" i="64" a="1"/>
  <c r="AI75" i="64" s="1"/>
  <c r="AI412" i="64" a="1"/>
  <c r="AI412" i="64" s="1"/>
  <c r="AI55" i="64" a="1"/>
  <c r="AI55" i="64" s="1"/>
  <c r="AI59" i="64" a="1"/>
  <c r="AI59" i="64" s="1"/>
  <c r="AI60" i="64" a="1"/>
  <c r="AI60" i="64" s="1"/>
  <c r="AH56" i="64"/>
  <c r="AI54" i="64" a="1"/>
  <c r="AI54" i="64" s="1"/>
  <c r="AI53" i="64" a="1"/>
  <c r="AI53" i="64" s="1"/>
  <c r="AI524" i="64" a="1"/>
  <c r="AI524" i="64" s="1"/>
  <c r="AI2293" i="64" a="1"/>
  <c r="AI2293" i="64" s="1"/>
  <c r="AI2319" i="64" a="1"/>
  <c r="AI2319" i="64" s="1"/>
  <c r="AI2370" i="64" a="1"/>
  <c r="AI2370" i="64" s="1"/>
  <c r="AI2344" i="64" a="1"/>
  <c r="AI2344" i="64" s="1"/>
  <c r="AI1540" i="64" a="1"/>
  <c r="AI1540" i="64" s="1"/>
  <c r="AH93" i="64"/>
  <c r="AI90" i="64" a="1"/>
  <c r="AI90" i="64" s="1"/>
  <c r="AI91" i="64" a="1"/>
  <c r="AI91" i="64" s="1"/>
  <c r="AI92" i="64" a="1"/>
  <c r="AI92" i="64" s="1"/>
  <c r="AI89" i="64" a="1"/>
  <c r="AI89" i="64" s="1"/>
  <c r="AI1485" i="64" a="1"/>
  <c r="AI1485" i="64" s="1"/>
  <c r="AI1486" i="64" s="1"/>
  <c r="AI389" i="64" a="1"/>
  <c r="AI389" i="64" s="1"/>
  <c r="AW1690" i="64"/>
  <c r="AW1692" i="64" s="1"/>
  <c r="AI2420" i="64" a="1"/>
  <c r="AI2420" i="64" s="1"/>
  <c r="AI1405" i="64" a="1"/>
  <c r="AI1405" i="64" s="1"/>
  <c r="AI1784" i="64" a="1"/>
  <c r="AI1784" i="64" s="1"/>
  <c r="AI1792" i="64" s="1"/>
  <c r="AI1563" i="64" a="1"/>
  <c r="AI1563" i="64" s="1"/>
  <c r="AI1571" i="64" a="1"/>
  <c r="AI1571" i="64" s="1"/>
  <c r="AI1565" i="64" a="1"/>
  <c r="AI1565" i="64" s="1"/>
  <c r="AI1112" i="64" a="1"/>
  <c r="AI1112" i="64" s="1"/>
  <c r="AI895" i="64" a="1"/>
  <c r="AI895" i="64" s="1"/>
  <c r="AI525" i="64" a="1"/>
  <c r="AI896" i="64" a="1"/>
  <c r="AI2041" i="64" a="1"/>
  <c r="AI2084" i="64" a="1"/>
  <c r="AJ2138" i="64" a="1"/>
  <c r="AI414" i="64" a="1"/>
  <c r="BY658" i="64" a="1"/>
  <c r="AI437" i="64" a="1"/>
  <c r="BY919" i="64" a="1"/>
  <c r="AI2063" i="64" a="1"/>
  <c r="AI1541" i="64" a="1"/>
  <c r="BY698" i="64" a="1"/>
  <c r="AI501" i="64" a="1"/>
  <c r="AI624" i="64" a="1"/>
  <c r="AI390" i="64" a="1"/>
  <c r="BX921" i="64" a="1"/>
  <c r="AI1649" i="64" a="1"/>
  <c r="AI1404" i="64" a="1"/>
  <c r="AJ2104" i="64" a="1"/>
  <c r="BY944" i="64"/>
  <c r="AI1564" i="64" a="1"/>
  <c r="BW922" i="64" a="1"/>
  <c r="AI1113" i="64" a="1"/>
  <c r="BY1034" i="64" a="1"/>
  <c r="AI1648" i="64" a="1"/>
  <c r="AE547" i="64" a="1"/>
  <c r="BY126" i="64" l="1"/>
  <c r="BY141" i="64"/>
  <c r="BY1034" i="64"/>
  <c r="BY1036" i="64" s="1"/>
  <c r="BZ111" i="64" a="1"/>
  <c r="BZ111" i="64" s="1"/>
  <c r="BZ1019" i="64" a="1"/>
  <c r="BZ1019" i="64" s="1"/>
  <c r="CD35" i="1169"/>
  <c r="CD50" i="1169"/>
  <c r="CD21" i="1169"/>
  <c r="CD31" i="1169"/>
  <c r="CD46" i="1169"/>
  <c r="CA54" i="1169"/>
  <c r="CD33" i="1169"/>
  <c r="CD48" i="1169"/>
  <c r="CC51" i="1169"/>
  <c r="CC22" i="861" s="1"/>
  <c r="CD34" i="1169"/>
  <c r="CD49" i="1169"/>
  <c r="CC36" i="1169"/>
  <c r="CC17" i="861" s="1"/>
  <c r="CD47" i="1169"/>
  <c r="CD32" i="1169"/>
  <c r="CB53" i="1169"/>
  <c r="CE43" i="1169"/>
  <c r="CE17" i="1169"/>
  <c r="CE4" i="1169"/>
  <c r="CE26" i="1169"/>
  <c r="CE19" i="1169"/>
  <c r="CE18" i="1169"/>
  <c r="CE25" i="1169"/>
  <c r="CE16" i="1169"/>
  <c r="CE20" i="1169"/>
  <c r="CE24" i="1169"/>
  <c r="CE39" i="1169"/>
  <c r="CE28" i="1169"/>
  <c r="CE42" i="1169"/>
  <c r="CE27" i="1169"/>
  <c r="CE41" i="1169"/>
  <c r="CE40" i="1169"/>
  <c r="CF1" i="1169"/>
  <c r="CG2" i="1169"/>
  <c r="CF3" i="1169"/>
  <c r="CF7" i="1169"/>
  <c r="CE8" i="1169"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943" i="64" a="1"/>
  <c r="BZ943" i="64" s="1"/>
  <c r="Y1793" i="64" a="1"/>
  <c r="Y1793" i="64" s="1"/>
  <c r="Y1786" i="64" s="1"/>
  <c r="Y1787" i="64" s="1"/>
  <c r="BX747" i="64"/>
  <c r="BX746" i="64"/>
  <c r="BW768" i="64"/>
  <c r="BW769" i="64" s="1"/>
  <c r="BY761" i="64"/>
  <c r="BY764" i="64"/>
  <c r="BX766" i="64"/>
  <c r="BY765" i="64"/>
  <c r="BY763" i="64"/>
  <c r="BY762" i="64"/>
  <c r="BZ756" i="64" a="1"/>
  <c r="BZ756" i="64" s="1"/>
  <c r="BZ755" i="64" a="1"/>
  <c r="BZ755" i="64" s="1"/>
  <c r="BZ757" i="64" a="1"/>
  <c r="BZ757" i="64" s="1"/>
  <c r="BZ758" i="64" a="1"/>
  <c r="BZ758" i="64" s="1"/>
  <c r="BZ754" i="64" a="1"/>
  <c r="BZ754" i="64" s="1"/>
  <c r="BY746" i="64"/>
  <c r="BY747" i="64"/>
  <c r="BY750" i="64"/>
  <c r="BZ724" i="64" a="1"/>
  <c r="BZ724" i="64" s="1"/>
  <c r="BZ732" i="64" s="1"/>
  <c r="BZ740" i="64" a="1"/>
  <c r="BZ740" i="64" s="1"/>
  <c r="BZ725" i="64" a="1"/>
  <c r="BZ725" i="64" s="1"/>
  <c r="BZ733" i="64" s="1"/>
  <c r="BZ726" i="64" a="1"/>
  <c r="BZ726" i="64" s="1"/>
  <c r="BZ734" i="64" s="1"/>
  <c r="BZ727" i="64" a="1"/>
  <c r="BZ727" i="64" s="1"/>
  <c r="BZ735" i="64" s="1"/>
  <c r="BZ723" i="64" a="1"/>
  <c r="BZ723" i="64" s="1"/>
  <c r="BZ731" i="64" s="1"/>
  <c r="BZ741" i="64" a="1"/>
  <c r="BZ741" i="64" s="1"/>
  <c r="BZ742" i="64" a="1"/>
  <c r="BZ742" i="64" s="1"/>
  <c r="BZ739" i="64" a="1"/>
  <c r="BZ739" i="64" s="1"/>
  <c r="BZ743" i="64" a="1"/>
  <c r="BZ743" i="64" s="1"/>
  <c r="BY749" i="64"/>
  <c r="BY748" i="64"/>
  <c r="BY210" i="64"/>
  <c r="BY212" i="64" s="1"/>
  <c r="BZ208" i="64" a="1"/>
  <c r="BZ208" i="64" s="1"/>
  <c r="BZ207" i="64" s="1"/>
  <c r="BZ209" i="64" a="1"/>
  <c r="BZ209" i="64" s="1"/>
  <c r="BY919" i="64"/>
  <c r="BY698" i="64"/>
  <c r="BY700" i="64" s="1"/>
  <c r="BW922" i="64"/>
  <c r="BX921" i="64"/>
  <c r="BZ331" i="64" a="1"/>
  <c r="BZ331" i="64" s="1"/>
  <c r="BZ918" i="64" a="1"/>
  <c r="BZ918" i="64" s="1"/>
  <c r="BZ312" i="64" a="1"/>
  <c r="BZ312" i="64" s="1"/>
  <c r="BZ699" i="64" a="1"/>
  <c r="BZ699" i="64" s="1"/>
  <c r="BZ665" i="64" a="1"/>
  <c r="BZ665" i="64" s="1"/>
  <c r="BZ299" i="64" a="1"/>
  <c r="BZ299" i="64" s="1"/>
  <c r="BX662" i="64"/>
  <c r="BY658" i="64"/>
  <c r="BY666" i="64" s="1"/>
  <c r="BZ661" i="64" a="1"/>
  <c r="BZ661" i="64" s="1"/>
  <c r="BZ4" i="64"/>
  <c r="BZ657" i="64" a="1"/>
  <c r="BZ657" i="64" s="1"/>
  <c r="CA259" i="64"/>
  <c r="CA7" i="64"/>
  <c r="BZ8" i="64" s="1"/>
  <c r="BT46" i="861"/>
  <c r="BT87" i="861" s="1"/>
  <c r="CA1" i="64"/>
  <c r="CB2" i="64"/>
  <c r="CA3" i="64"/>
  <c r="BZ24" i="864"/>
  <c r="BZ94" i="861" s="1"/>
  <c r="BY32"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24" i="64"/>
  <c r="AJ628" i="64" a="1"/>
  <c r="AJ628" i="64" s="1"/>
  <c r="AJ623" i="64" a="1"/>
  <c r="AJ623" i="64" s="1"/>
  <c r="AI437" i="64"/>
  <c r="AH1967" i="64"/>
  <c r="AJ1950" i="64" a="1"/>
  <c r="AJ1950" i="64" s="1"/>
  <c r="AJ1951" i="64" a="1"/>
  <c r="AJ1951" i="64" s="1"/>
  <c r="AJ1952" i="64" a="1"/>
  <c r="AJ1952" i="64" s="1"/>
  <c r="AJ1956" i="64" a="1"/>
  <c r="AJ1956" i="64" s="1"/>
  <c r="AJ1957" i="64" a="1"/>
  <c r="AJ1957" i="64" s="1"/>
  <c r="AJ1958" i="64" a="1"/>
  <c r="AJ1958" i="64" s="1"/>
  <c r="AJ1953" i="64" a="1"/>
  <c r="AJ1953" i="64" s="1"/>
  <c r="AJ1954" i="64" a="1"/>
  <c r="AJ1954" i="64" s="1"/>
  <c r="AJ1955" i="64" a="1"/>
  <c r="AJ1955" i="64" s="1"/>
  <c r="AI1959" i="64"/>
  <c r="AJ435" i="64" a="1"/>
  <c r="AJ435" i="64" s="1"/>
  <c r="AJ413" i="64" a="1"/>
  <c r="AJ413" i="64" s="1"/>
  <c r="AJ436" i="64" a="1"/>
  <c r="AJ436" i="64" s="1"/>
  <c r="AI414" i="64"/>
  <c r="AJ2104" i="64"/>
  <c r="AJ2138" i="64"/>
  <c r="DE190" i="64"/>
  <c r="DE193" i="64" s="1"/>
  <c r="CY2341" i="64"/>
  <c r="CY1304" i="64"/>
  <c r="CZ1302" i="64"/>
  <c r="DA2320" i="64"/>
  <c r="DA2322" i="64" s="1"/>
  <c r="AI2063" i="64"/>
  <c r="AI2041" i="64"/>
  <c r="AJ2396" i="64" a="1"/>
  <c r="AJ2396" i="64" s="1"/>
  <c r="AJ2042" i="64" a="1"/>
  <c r="AJ2042" i="64" s="1"/>
  <c r="AJ2062" i="64" a="1"/>
  <c r="AJ2062" i="64" s="1"/>
  <c r="BS1757" i="64"/>
  <c r="BT1755" i="64"/>
  <c r="BT1734" i="64"/>
  <c r="BT1736" i="64" s="1"/>
  <c r="BU1712" i="64"/>
  <c r="BU1714" i="64" s="1"/>
  <c r="AE1670" i="64"/>
  <c r="AF1667" i="64"/>
  <c r="AG1658" i="64"/>
  <c r="AH1656" i="64"/>
  <c r="AH1665" i="64"/>
  <c r="AH1657" i="64"/>
  <c r="AH1666" i="64"/>
  <c r="AJ1661" i="64" a="1"/>
  <c r="AJ1661" i="64" s="1"/>
  <c r="AJ1662" i="64" a="1"/>
  <c r="AJ1662" i="64" s="1"/>
  <c r="AJ1652" i="64" a="1"/>
  <c r="AJ1652" i="64" s="1"/>
  <c r="AJ1653" i="64" a="1"/>
  <c r="AJ1653" i="64" s="1"/>
  <c r="AI1649" i="64"/>
  <c r="AI1648" i="64"/>
  <c r="AJ1643" i="64" a="1"/>
  <c r="AJ1643" i="64" s="1"/>
  <c r="AJ1644" i="64" a="1"/>
  <c r="AJ1644" i="64" s="1"/>
  <c r="AI2084" i="64"/>
  <c r="AJ2083" i="64" a="1"/>
  <c r="AJ2083" i="64" s="1"/>
  <c r="AJ499" i="64" a="1"/>
  <c r="AJ499" i="64" s="1"/>
  <c r="AE547" i="64"/>
  <c r="AD1823" i="64"/>
  <c r="AD1825" i="64"/>
  <c r="AF546" i="64" a="1"/>
  <c r="AF546" i="64" s="1"/>
  <c r="AK1853" i="64"/>
  <c r="AK1854" i="64" s="1"/>
  <c r="AI1404" i="64"/>
  <c r="AI1564" i="64"/>
  <c r="AI1113" i="64"/>
  <c r="AI1541" i="64"/>
  <c r="AI896" i="64"/>
  <c r="AI501" i="64"/>
  <c r="AI390" i="64"/>
  <c r="AI525" i="64"/>
  <c r="AH62" i="64"/>
  <c r="AJ494" i="64" a="1"/>
  <c r="AJ494" i="64" s="1"/>
  <c r="AJ75" i="64" a="1"/>
  <c r="AJ75" i="64" s="1"/>
  <c r="AJ412" i="64" a="1"/>
  <c r="AJ412" i="64" s="1"/>
  <c r="AJ55" i="64" a="1"/>
  <c r="AJ55" i="64" s="1"/>
  <c r="AJ60" i="64" a="1"/>
  <c r="AJ60" i="64" s="1"/>
  <c r="AJ59" i="64" a="1"/>
  <c r="AJ59" i="64" s="1"/>
  <c r="AI56" i="64"/>
  <c r="AJ54" i="64" a="1"/>
  <c r="AJ54" i="64" s="1"/>
  <c r="AJ53" i="64" a="1"/>
  <c r="AJ53" i="64" s="1"/>
  <c r="AJ524" i="64" a="1"/>
  <c r="AJ524" i="64" s="1"/>
  <c r="AJ2293" i="64" a="1"/>
  <c r="AJ2293" i="64" s="1"/>
  <c r="AJ2370" i="64" a="1"/>
  <c r="AJ2370" i="64" s="1"/>
  <c r="AJ2344" i="64" a="1"/>
  <c r="AJ2344" i="64" s="1"/>
  <c r="AJ2319" i="64" a="1"/>
  <c r="AJ2319" i="64" s="1"/>
  <c r="AJ1540" i="64" a="1"/>
  <c r="AJ1540" i="64" s="1"/>
  <c r="AJ90" i="64" a="1"/>
  <c r="AJ90" i="64" s="1"/>
  <c r="AJ89" i="64" a="1"/>
  <c r="AJ89" i="64" s="1"/>
  <c r="AJ91" i="64" a="1"/>
  <c r="AJ91" i="64" s="1"/>
  <c r="AJ92" i="64" a="1"/>
  <c r="AJ92" i="64" s="1"/>
  <c r="AI93" i="64"/>
  <c r="AJ1485" i="64" a="1"/>
  <c r="AJ1485" i="64" s="1"/>
  <c r="AJ1486" i="64" s="1"/>
  <c r="AJ389" i="64" a="1"/>
  <c r="AJ389" i="64" s="1"/>
  <c r="AX1690" i="64"/>
  <c r="AX1692" i="64" s="1"/>
  <c r="AJ2420" i="64" a="1"/>
  <c r="AJ2420" i="64" s="1"/>
  <c r="AJ1405" i="64" a="1"/>
  <c r="AJ1405" i="64" s="1"/>
  <c r="AJ1784" i="64" a="1"/>
  <c r="AJ1784" i="64" s="1"/>
  <c r="AJ1792" i="64" s="1"/>
  <c r="AJ1571" i="64" a="1"/>
  <c r="AJ1571" i="64" s="1"/>
  <c r="AJ1565" i="64" a="1"/>
  <c r="AJ1565" i="64" s="1"/>
  <c r="AJ1563" i="64" a="1"/>
  <c r="AJ1563" i="64" s="1"/>
  <c r="AJ1112" i="64" a="1"/>
  <c r="AJ1112" i="64" s="1"/>
  <c r="AJ895" i="64" a="1"/>
  <c r="AJ895" i="64" s="1"/>
  <c r="BZ944" i="64"/>
  <c r="AJ624" i="64" a="1"/>
  <c r="AJ525" i="64" a="1"/>
  <c r="AJ437" i="64" a="1"/>
  <c r="AJ2041" i="64" a="1"/>
  <c r="BZ1034" i="64" a="1"/>
  <c r="BZ658" i="64" a="1"/>
  <c r="BZ919" i="64" a="1"/>
  <c r="AK2104" i="64" a="1"/>
  <c r="BY921" i="64" a="1"/>
  <c r="AJ1113" i="64" a="1"/>
  <c r="AJ1564" i="64" a="1"/>
  <c r="BZ698" i="64" a="1"/>
  <c r="AJ1541" i="64" a="1"/>
  <c r="AJ2084" i="64" a="1"/>
  <c r="AK2138" i="64" a="1"/>
  <c r="AJ414" i="64" a="1"/>
  <c r="AJ2063" i="64" a="1"/>
  <c r="BX922" i="64" a="1"/>
  <c r="AJ501" i="64" a="1"/>
  <c r="AJ1648" i="64" a="1"/>
  <c r="AJ896" i="64" a="1"/>
  <c r="AF547" i="64" a="1"/>
  <c r="AJ1649" i="64" a="1"/>
  <c r="AJ390" i="64" a="1"/>
  <c r="AJ1404" i="64" a="1"/>
  <c r="BZ141" i="64" l="1"/>
  <c r="BZ126" i="64"/>
  <c r="BZ1034" i="64"/>
  <c r="BZ1036" i="64" s="1"/>
  <c r="CA111" i="64" a="1"/>
  <c r="CA111" i="64" s="1"/>
  <c r="CA1019" i="64" a="1"/>
  <c r="CA1019" i="64" s="1"/>
  <c r="CE33" i="1169"/>
  <c r="CE48" i="1169"/>
  <c r="CE34" i="1169"/>
  <c r="CE49" i="1169"/>
  <c r="CC53" i="1169"/>
  <c r="CF39" i="1169"/>
  <c r="CF40" i="1169"/>
  <c r="CF42" i="1169"/>
  <c r="CF28" i="1169"/>
  <c r="CF43" i="1169"/>
  <c r="CF27" i="1169"/>
  <c r="CF41" i="1169"/>
  <c r="CF4" i="1169"/>
  <c r="CF16" i="1169"/>
  <c r="CF20" i="1169"/>
  <c r="CF25" i="1169"/>
  <c r="CF26" i="1169"/>
  <c r="CF19" i="1169"/>
  <c r="CF18" i="1169"/>
  <c r="CF24" i="1169"/>
  <c r="CF17" i="1169"/>
  <c r="CG1" i="1169"/>
  <c r="CG3" i="1169"/>
  <c r="CG7" i="1169"/>
  <c r="CH2" i="1169"/>
  <c r="CE47" i="1169"/>
  <c r="CE32" i="1169"/>
  <c r="CB54" i="1169"/>
  <c r="CD51" i="1169"/>
  <c r="CD22" i="861" s="1"/>
  <c r="CD36" i="1169"/>
  <c r="CD17" i="861" s="1"/>
  <c r="CE35" i="1169"/>
  <c r="CE50" i="1169"/>
  <c r="CE21" i="1169"/>
  <c r="CE31" i="1169"/>
  <c r="CE46" i="1169"/>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943" i="64" a="1"/>
  <c r="CA943" i="64" s="1"/>
  <c r="AF1669" i="64"/>
  <c r="AE1820" i="64"/>
  <c r="BX751" i="64"/>
  <c r="BX768" i="64" s="1"/>
  <c r="BX769" i="64" s="1"/>
  <c r="BY766" i="64"/>
  <c r="BZ761" i="64"/>
  <c r="BZ765" i="64"/>
  <c r="BZ764" i="64"/>
  <c r="BZ762" i="64"/>
  <c r="BZ763" i="64"/>
  <c r="CA756" i="64" a="1"/>
  <c r="CA756" i="64" s="1"/>
  <c r="CA757" i="64" a="1"/>
  <c r="CA757" i="64" s="1"/>
  <c r="CA758" i="64" a="1"/>
  <c r="CA758" i="64" s="1"/>
  <c r="CA754" i="64" a="1"/>
  <c r="CA754" i="64" s="1"/>
  <c r="CA755" i="64" a="1"/>
  <c r="CA755" i="64" s="1"/>
  <c r="BY751" i="64"/>
  <c r="BZ746" i="64"/>
  <c r="CA723" i="64" a="1"/>
  <c r="CA723" i="64" s="1"/>
  <c r="CA731" i="64" s="1"/>
  <c r="CA724" i="64" a="1"/>
  <c r="CA724" i="64" s="1"/>
  <c r="CA732" i="64" s="1"/>
  <c r="CA740" i="64" a="1"/>
  <c r="CA740" i="64" s="1"/>
  <c r="CA725" i="64" a="1"/>
  <c r="CA725" i="64" s="1"/>
  <c r="CA733" i="64" s="1"/>
  <c r="CA726" i="64" a="1"/>
  <c r="CA726" i="64" s="1"/>
  <c r="CA734" i="64" s="1"/>
  <c r="CA727" i="64" a="1"/>
  <c r="CA727" i="64" s="1"/>
  <c r="CA735" i="64" s="1"/>
  <c r="CA741" i="64" a="1"/>
  <c r="CA741" i="64" s="1"/>
  <c r="CA742" i="64" a="1"/>
  <c r="CA742" i="64" s="1"/>
  <c r="CA739" i="64" a="1"/>
  <c r="CA739" i="64" s="1"/>
  <c r="CA743" i="64" a="1"/>
  <c r="CA743" i="64" s="1"/>
  <c r="BZ750" i="64"/>
  <c r="BZ749" i="64"/>
  <c r="BZ748" i="64"/>
  <c r="BZ747" i="64"/>
  <c r="BZ210" i="64"/>
  <c r="BZ212" i="64" s="1"/>
  <c r="CA208" i="64" a="1"/>
  <c r="CA208" i="64" s="1"/>
  <c r="CA207" i="64" s="1"/>
  <c r="CA209" i="64" a="1"/>
  <c r="CA209" i="64" s="1"/>
  <c r="BZ919" i="64"/>
  <c r="BZ698" i="64"/>
  <c r="BZ700" i="64" s="1"/>
  <c r="BX922" i="64"/>
  <c r="BY921" i="64"/>
  <c r="CA331" i="64" a="1"/>
  <c r="CA331" i="64" s="1"/>
  <c r="CA918" i="64" a="1"/>
  <c r="CA918" i="64" s="1"/>
  <c r="CA312" i="64" a="1"/>
  <c r="CA312" i="64" s="1"/>
  <c r="CA699" i="64" a="1"/>
  <c r="CA699" i="64" s="1"/>
  <c r="CA665" i="64" a="1"/>
  <c r="CA665" i="64" s="1"/>
  <c r="CA299" i="64" a="1"/>
  <c r="CA299" i="64" s="1"/>
  <c r="BY662" i="64"/>
  <c r="BZ658" i="64"/>
  <c r="BZ666" i="64" s="1"/>
  <c r="CA661" i="64" a="1"/>
  <c r="CA661" i="64" s="1"/>
  <c r="CA4" i="64"/>
  <c r="CA657" i="64" a="1"/>
  <c r="CA657" i="64" s="1"/>
  <c r="CB259" i="64"/>
  <c r="CB7" i="64"/>
  <c r="CA8" i="64" s="1"/>
  <c r="BU46" i="861"/>
  <c r="BU87"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2" i="861"/>
  <c r="CA24" i="864"/>
  <c r="CA94"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24" i="64"/>
  <c r="AJ634" i="64" s="1"/>
  <c r="AI634" i="64"/>
  <c r="AK628" i="64" a="1"/>
  <c r="AK628" i="64" s="1"/>
  <c r="AK623" i="64" a="1"/>
  <c r="AK623" i="64" s="1"/>
  <c r="AJ437" i="64"/>
  <c r="AI1967" i="64"/>
  <c r="AK1950" i="64" a="1"/>
  <c r="AK1950" i="64" s="1"/>
  <c r="AK1951" i="64" a="1"/>
  <c r="AK1951" i="64" s="1"/>
  <c r="AK1952" i="64" a="1"/>
  <c r="AK1952" i="64" s="1"/>
  <c r="AK1953" i="64" a="1"/>
  <c r="AK1953" i="64" s="1"/>
  <c r="AK1954" i="64" a="1"/>
  <c r="AK1954" i="64" s="1"/>
  <c r="AK1955" i="64" a="1"/>
  <c r="AK1955" i="64" s="1"/>
  <c r="AK1957" i="64" a="1"/>
  <c r="AK1957" i="64" s="1"/>
  <c r="AK1958" i="64" a="1"/>
  <c r="AK1958" i="64" s="1"/>
  <c r="AK1956" i="64" a="1"/>
  <c r="AK1956" i="64" s="1"/>
  <c r="AJ1959" i="64"/>
  <c r="AK435" i="64" a="1"/>
  <c r="AK435" i="64" s="1"/>
  <c r="AK413" i="64" a="1"/>
  <c r="AK413" i="64" s="1"/>
  <c r="AK436" i="64" a="1"/>
  <c r="AK436" i="64" s="1"/>
  <c r="AJ414" i="64"/>
  <c r="AK2138" i="64"/>
  <c r="AK2104" i="64"/>
  <c r="DF190" i="64"/>
  <c r="DF193" i="64" s="1"/>
  <c r="DA2393" i="64"/>
  <c r="DA2367" i="64"/>
  <c r="DA2290" i="64"/>
  <c r="CZ1304" i="64"/>
  <c r="DA1302" i="64"/>
  <c r="DB2320" i="64"/>
  <c r="DB2322" i="64" s="1"/>
  <c r="AJ2063" i="64"/>
  <c r="AJ2041" i="64"/>
  <c r="AK2396" i="64" a="1"/>
  <c r="AK2396" i="64" s="1"/>
  <c r="AK2042" i="64" a="1"/>
  <c r="AK2042" i="64" s="1"/>
  <c r="AK2062" i="64" a="1"/>
  <c r="AK2062" i="64" s="1"/>
  <c r="BT1757" i="64"/>
  <c r="BU1755" i="64"/>
  <c r="BU1734" i="64"/>
  <c r="BU1736" i="64" s="1"/>
  <c r="BV1712" i="64"/>
  <c r="BV1714" i="64" s="1"/>
  <c r="AG1667" i="64"/>
  <c r="AG1669" i="64" s="1"/>
  <c r="AH1658" i="64"/>
  <c r="AH1667" i="64"/>
  <c r="AI1657" i="64"/>
  <c r="AI1666" i="64"/>
  <c r="AI1656" i="64"/>
  <c r="AI1665" i="64"/>
  <c r="AK1662" i="64" a="1"/>
  <c r="AK1662" i="64" s="1"/>
  <c r="AK1661" i="64" a="1"/>
  <c r="AK1661" i="64" s="1"/>
  <c r="AK1652" i="64" a="1"/>
  <c r="AK1652" i="64" s="1"/>
  <c r="AK1653" i="64" a="1"/>
  <c r="AK1653" i="64" s="1"/>
  <c r="AJ1649" i="64"/>
  <c r="AJ1648" i="64"/>
  <c r="AK1643" i="64" a="1"/>
  <c r="AK1643" i="64" s="1"/>
  <c r="AK1644" i="64" a="1"/>
  <c r="AK1644" i="64" s="1"/>
  <c r="AJ2084" i="64"/>
  <c r="AK2083" i="64" a="1"/>
  <c r="AK2083" i="64" s="1"/>
  <c r="AK499" i="64" a="1"/>
  <c r="AK499" i="64" s="1"/>
  <c r="AF547" i="64"/>
  <c r="AG546" i="64" a="1"/>
  <c r="AG546" i="64" s="1"/>
  <c r="AL1853" i="64"/>
  <c r="AL1854" i="64" s="1"/>
  <c r="AJ1113" i="64"/>
  <c r="AJ1564" i="64"/>
  <c r="AJ1404" i="64"/>
  <c r="AJ1541" i="64"/>
  <c r="AJ896" i="64"/>
  <c r="AJ501" i="64"/>
  <c r="AJ390" i="64"/>
  <c r="AJ525" i="64"/>
  <c r="Z1783" i="64"/>
  <c r="Z1789" i="64" s="1"/>
  <c r="AI62" i="64"/>
  <c r="AK494" i="64" a="1"/>
  <c r="AK494" i="64" s="1"/>
  <c r="AK75" i="64" a="1"/>
  <c r="AK75" i="64" s="1"/>
  <c r="AK412" i="64" a="1"/>
  <c r="AK412" i="64" s="1"/>
  <c r="AK55" i="64" a="1"/>
  <c r="AK55" i="64" s="1"/>
  <c r="AK60" i="64" a="1"/>
  <c r="AK60" i="64" s="1"/>
  <c r="AK59" i="64" a="1"/>
  <c r="AK59" i="64" s="1"/>
  <c r="AJ56" i="64"/>
  <c r="AK54" i="64" a="1"/>
  <c r="AK54" i="64" s="1"/>
  <c r="AK53" i="64" a="1"/>
  <c r="AK53" i="64" s="1"/>
  <c r="AK524" i="64" a="1"/>
  <c r="AK524" i="64" s="1"/>
  <c r="AK2293" i="64" a="1"/>
  <c r="AK2293" i="64" s="1"/>
  <c r="AK2370" i="64" a="1"/>
  <c r="AK2370" i="64" s="1"/>
  <c r="AK2344" i="64" a="1"/>
  <c r="AK2344" i="64" s="1"/>
  <c r="AK2319" i="64" a="1"/>
  <c r="AK2319" i="64" s="1"/>
  <c r="AK1540" i="64" a="1"/>
  <c r="AK1540" i="64" s="1"/>
  <c r="AK89" i="64" a="1"/>
  <c r="AK89" i="64" s="1"/>
  <c r="AK90" i="64" a="1"/>
  <c r="AK90" i="64" s="1"/>
  <c r="AK91" i="64" a="1"/>
  <c r="AK91" i="64" s="1"/>
  <c r="AK92" i="64" a="1"/>
  <c r="AK92" i="64" s="1"/>
  <c r="AJ93" i="64"/>
  <c r="AK1485" i="64" a="1"/>
  <c r="AK1485" i="64" s="1"/>
  <c r="AK1486" i="64" s="1"/>
  <c r="AK389" i="64" a="1"/>
  <c r="AK389" i="64" s="1"/>
  <c r="AY1690" i="64"/>
  <c r="AY1692" i="64" s="1"/>
  <c r="AK2420" i="64" a="1"/>
  <c r="AK2420" i="64" s="1"/>
  <c r="AK1405" i="64" a="1"/>
  <c r="AK1405" i="64" s="1"/>
  <c r="AK1784" i="64" a="1"/>
  <c r="AK1784" i="64" s="1"/>
  <c r="AK1792" i="64" s="1"/>
  <c r="AK1571" i="64" a="1"/>
  <c r="AK1571" i="64" s="1"/>
  <c r="AK1565" i="64" a="1"/>
  <c r="AK1565" i="64" s="1"/>
  <c r="AK1563" i="64" a="1"/>
  <c r="AK1563" i="64" s="1"/>
  <c r="AK1112" i="64" a="1"/>
  <c r="AK1112" i="64" s="1"/>
  <c r="AK895" i="64" a="1"/>
  <c r="AK895" i="64" s="1"/>
  <c r="CA919" i="64" a="1"/>
  <c r="CA698" i="64" a="1"/>
  <c r="AK501" i="64" a="1"/>
  <c r="AK1404" i="64" a="1"/>
  <c r="AK1648" i="64" a="1"/>
  <c r="CA658" i="64" a="1"/>
  <c r="AK896" i="64" a="1"/>
  <c r="AL2104" i="64" a="1"/>
  <c r="AK1113" i="64" a="1"/>
  <c r="AK2041" i="64" a="1"/>
  <c r="AK624" i="64" a="1"/>
  <c r="AK1564" i="64" a="1"/>
  <c r="AK437" i="64" a="1"/>
  <c r="BY922" i="64" a="1"/>
  <c r="BZ921" i="64" a="1"/>
  <c r="AL2138" i="64" a="1"/>
  <c r="AK414" i="64" a="1"/>
  <c r="AK1541" i="64" a="1"/>
  <c r="CA1034" i="64" a="1"/>
  <c r="AK525" i="64" a="1"/>
  <c r="AK2063" i="64" a="1"/>
  <c r="AK1649" i="64" a="1"/>
  <c r="CA944" i="64"/>
  <c r="AK2084" i="64" a="1"/>
  <c r="AG547" i="64" a="1"/>
  <c r="AK390" i="64" a="1"/>
  <c r="CA126" i="64" l="1"/>
  <c r="CA141" i="64"/>
  <c r="CA1034" i="64"/>
  <c r="CA1036" i="64" s="1"/>
  <c r="CB111" i="64" a="1"/>
  <c r="CB111" i="64" s="1"/>
  <c r="CB1019" i="64" a="1"/>
  <c r="CB1019" i="64" s="1"/>
  <c r="CE51" i="1169"/>
  <c r="CE22" i="861" s="1"/>
  <c r="CI2" i="1169"/>
  <c r="CH3" i="1169"/>
  <c r="CH1" i="1169"/>
  <c r="CH7" i="1169"/>
  <c r="CE36" i="1169"/>
  <c r="CE17" i="861" s="1"/>
  <c r="CG8" i="1169"/>
  <c r="CG26" i="1169"/>
  <c r="CG40" i="1169"/>
  <c r="CG42" i="1169"/>
  <c r="CG28" i="1169"/>
  <c r="CG43" i="1169"/>
  <c r="CG27" i="1169"/>
  <c r="CG39" i="1169"/>
  <c r="CG41" i="1169"/>
  <c r="CG4" i="1169"/>
  <c r="CG25" i="1169"/>
  <c r="CG19" i="1169"/>
  <c r="CG17" i="1169"/>
  <c r="CG18" i="1169"/>
  <c r="CG16" i="1169"/>
  <c r="CG20" i="1169"/>
  <c r="CG24" i="1169"/>
  <c r="CF32" i="1169"/>
  <c r="CF47" i="1169"/>
  <c r="CD53" i="1169"/>
  <c r="CF48" i="1169"/>
  <c r="CF33" i="1169"/>
  <c r="CC54" i="1169"/>
  <c r="CF34" i="1169"/>
  <c r="CF49" i="1169"/>
  <c r="CF35" i="1169"/>
  <c r="CF50" i="1169"/>
  <c r="CF8" i="1169"/>
  <c r="CF21" i="1169"/>
  <c r="CF31" i="1169"/>
  <c r="CF46" i="1169"/>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943" i="64" a="1"/>
  <c r="CB943" i="64" s="1"/>
  <c r="AF1670" i="64"/>
  <c r="Z1793" i="64" a="1"/>
  <c r="Z1793" i="64" s="1"/>
  <c r="Z1786" i="64" s="1"/>
  <c r="Z1787" i="64" s="1"/>
  <c r="BY768" i="64"/>
  <c r="BY769" i="64" s="1"/>
  <c r="CA762" i="64"/>
  <c r="BZ766" i="64"/>
  <c r="CA765" i="64"/>
  <c r="CA764" i="64"/>
  <c r="CA761" i="64"/>
  <c r="CA763" i="64"/>
  <c r="CB756" i="64" a="1"/>
  <c r="CB756" i="64" s="1"/>
  <c r="CB757" i="64" a="1"/>
  <c r="CB757" i="64" s="1"/>
  <c r="CB758" i="64" a="1"/>
  <c r="CB758" i="64" s="1"/>
  <c r="CB754" i="64" a="1"/>
  <c r="CB754" i="64" s="1"/>
  <c r="CB755" i="64" a="1"/>
  <c r="CB755" i="64" s="1"/>
  <c r="CA747" i="64"/>
  <c r="CA748" i="64"/>
  <c r="CA750" i="64"/>
  <c r="CB723" i="64" a="1"/>
  <c r="CB723" i="64" s="1"/>
  <c r="CB731" i="64" s="1"/>
  <c r="CB724" i="64" a="1"/>
  <c r="CB724" i="64" s="1"/>
  <c r="CB732" i="64" s="1"/>
  <c r="CB740" i="64" a="1"/>
  <c r="CB740" i="64" s="1"/>
  <c r="CB725" i="64" a="1"/>
  <c r="CB725" i="64" s="1"/>
  <c r="CB733" i="64" s="1"/>
  <c r="CB726" i="64" a="1"/>
  <c r="CB726" i="64" s="1"/>
  <c r="CB734" i="64" s="1"/>
  <c r="CB727" i="64" a="1"/>
  <c r="CB727" i="64" s="1"/>
  <c r="CB735" i="64" s="1"/>
  <c r="CB741" i="64" a="1"/>
  <c r="CB741" i="64" s="1"/>
  <c r="CB739" i="64" a="1"/>
  <c r="CB739" i="64" s="1"/>
  <c r="CB742" i="64" a="1"/>
  <c r="CB742" i="64" s="1"/>
  <c r="CB743" i="64" a="1"/>
  <c r="CB743" i="64" s="1"/>
  <c r="CA749" i="64"/>
  <c r="CA746" i="64"/>
  <c r="BZ751" i="64"/>
  <c r="CB208" i="64" a="1"/>
  <c r="CB208" i="64" s="1"/>
  <c r="CB207" i="64" s="1"/>
  <c r="CB209" i="64" a="1"/>
  <c r="CB209" i="64" s="1"/>
  <c r="CA210" i="64"/>
  <c r="CA212" i="64" s="1"/>
  <c r="CA919" i="64"/>
  <c r="CA698" i="64"/>
  <c r="CA700" i="64" s="1"/>
  <c r="BY922" i="64"/>
  <c r="BZ921" i="64"/>
  <c r="CB331" i="64" a="1"/>
  <c r="CB331" i="64" s="1"/>
  <c r="CB918" i="64" a="1"/>
  <c r="CB918" i="64" s="1"/>
  <c r="CB312" i="64" a="1"/>
  <c r="CB312" i="64" s="1"/>
  <c r="CB699" i="64" a="1"/>
  <c r="CB699" i="64" s="1"/>
  <c r="CB665" i="64" a="1"/>
  <c r="CB665" i="64" s="1"/>
  <c r="CB299" i="64" a="1"/>
  <c r="CB299" i="64" s="1"/>
  <c r="BZ662" i="64"/>
  <c r="CA658" i="64"/>
  <c r="CA666" i="64" s="1"/>
  <c r="CB661" i="64" a="1"/>
  <c r="CB661" i="64" s="1"/>
  <c r="CB4" i="64"/>
  <c r="CB657" i="64" a="1"/>
  <c r="CB657" i="64" s="1"/>
  <c r="CC259" i="64"/>
  <c r="CC7" i="64"/>
  <c r="CB8" i="64" s="1"/>
  <c r="BV46" i="861"/>
  <c r="BV87" i="861" s="1"/>
  <c r="CC1" i="64"/>
  <c r="CD2" i="64"/>
  <c r="CC3" i="64"/>
  <c r="CB24" i="864"/>
  <c r="CB94" i="861" s="1"/>
  <c r="CC55" i="863" a="1"/>
  <c r="CC55" i="863" s="1"/>
  <c r="CC53" i="863" a="1"/>
  <c r="CC53" i="863" s="1"/>
  <c r="CC52" i="863" a="1"/>
  <c r="CC52" i="863" s="1"/>
  <c r="CC56" i="863" a="1"/>
  <c r="CC56" i="863" s="1"/>
  <c r="CC54" i="863" a="1"/>
  <c r="CC54" i="863" s="1"/>
  <c r="CC41" i="863"/>
  <c r="CC38" i="863"/>
  <c r="CC39" i="863"/>
  <c r="CD2" i="863"/>
  <c r="CD40" i="863" s="1"/>
  <c r="CC1" i="863"/>
  <c r="CC3" i="863"/>
  <c r="CA32"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24" i="64"/>
  <c r="AL628" i="64" a="1"/>
  <c r="AL628" i="64" s="1"/>
  <c r="AL623" i="64" a="1"/>
  <c r="AL623" i="64" s="1"/>
  <c r="AK437" i="64"/>
  <c r="AJ1967" i="64"/>
  <c r="AL1950" i="64" a="1"/>
  <c r="AL1950" i="64" s="1"/>
  <c r="AL1951" i="64" a="1"/>
  <c r="AL1951" i="64" s="1"/>
  <c r="AL1952" i="64" a="1"/>
  <c r="AL1952" i="64" s="1"/>
  <c r="AL1953" i="64" a="1"/>
  <c r="AL1953" i="64" s="1"/>
  <c r="AL1957" i="64" a="1"/>
  <c r="AL1957" i="64" s="1"/>
  <c r="AL1958" i="64" a="1"/>
  <c r="AL1958" i="64" s="1"/>
  <c r="AL1956" i="64" a="1"/>
  <c r="AL1956" i="64" s="1"/>
  <c r="AL1954" i="64" a="1"/>
  <c r="AL1954" i="64" s="1"/>
  <c r="AL1955" i="64" a="1"/>
  <c r="AL1955" i="64" s="1"/>
  <c r="AK1959" i="64"/>
  <c r="AL435" i="64" a="1"/>
  <c r="AL435" i="64" s="1"/>
  <c r="AL413" i="64" a="1"/>
  <c r="AL413" i="64" s="1"/>
  <c r="AL436" i="64" a="1"/>
  <c r="AL436" i="64" s="1"/>
  <c r="AK414" i="64"/>
  <c r="AL2104" i="64"/>
  <c r="AL2138" i="64"/>
  <c r="DG190" i="64"/>
  <c r="DG193" i="64" s="1"/>
  <c r="CZ2341" i="64"/>
  <c r="DA1304" i="64"/>
  <c r="DB1302" i="64"/>
  <c r="DC2320" i="64"/>
  <c r="DC2322" i="64" s="1"/>
  <c r="AK2063" i="64"/>
  <c r="AK2041" i="64"/>
  <c r="AL2396" i="64" a="1"/>
  <c r="AL2396" i="64" s="1"/>
  <c r="AL2042" i="64" a="1"/>
  <c r="AL2042" i="64" s="1"/>
  <c r="AL2062" i="64" a="1"/>
  <c r="AL2062" i="64" s="1"/>
  <c r="BV1755" i="64"/>
  <c r="BU1757" i="64"/>
  <c r="BV1734" i="64"/>
  <c r="BV1736" i="64" s="1"/>
  <c r="BW1712" i="64"/>
  <c r="BW1714" i="64" s="1"/>
  <c r="AG1670" i="64"/>
  <c r="AI1658" i="64"/>
  <c r="AH1669" i="64"/>
  <c r="AH1670" i="64" s="1"/>
  <c r="AI1667" i="64"/>
  <c r="AJ1656" i="64"/>
  <c r="AJ1665" i="64"/>
  <c r="AJ1657" i="64"/>
  <c r="AJ1666" i="64"/>
  <c r="AL1662" i="64" a="1"/>
  <c r="AL1662" i="64" s="1"/>
  <c r="AL1661" i="64" a="1"/>
  <c r="AL1661" i="64" s="1"/>
  <c r="AL1652" i="64" a="1"/>
  <c r="AL1652" i="64" s="1"/>
  <c r="AL1653" i="64" a="1"/>
  <c r="AL1653" i="64" s="1"/>
  <c r="AK1649" i="64"/>
  <c r="AK1648" i="64"/>
  <c r="AL1643" i="64" a="1"/>
  <c r="AL1643" i="64" s="1"/>
  <c r="AL1644" i="64" a="1"/>
  <c r="AL1644" i="64" s="1"/>
  <c r="AK2084" i="64"/>
  <c r="AL2083" i="64" a="1"/>
  <c r="AL2083" i="64" s="1"/>
  <c r="AL499" i="64" a="1"/>
  <c r="AL499" i="64" s="1"/>
  <c r="AG547" i="64"/>
  <c r="AM1853" i="64"/>
  <c r="AM1854" i="64" s="1"/>
  <c r="AH546" i="64" a="1"/>
  <c r="AH546" i="64" s="1"/>
  <c r="AK1113" i="64"/>
  <c r="AK1404" i="64"/>
  <c r="AK1564" i="64"/>
  <c r="AK1541" i="64"/>
  <c r="AK896" i="64"/>
  <c r="AK390" i="64"/>
  <c r="AK525" i="64"/>
  <c r="AK501" i="64"/>
  <c r="AJ62" i="64"/>
  <c r="AL494" i="64" a="1"/>
  <c r="AL494" i="64" s="1"/>
  <c r="AL75" i="64" a="1"/>
  <c r="AL75" i="64" s="1"/>
  <c r="AL412" i="64" a="1"/>
  <c r="AL412" i="64" s="1"/>
  <c r="AL55" i="64" a="1"/>
  <c r="AL55" i="64" s="1"/>
  <c r="AL60" i="64" a="1"/>
  <c r="AL60" i="64" s="1"/>
  <c r="AL59" i="64" a="1"/>
  <c r="AL59" i="64" s="1"/>
  <c r="AK56" i="64"/>
  <c r="AL54" i="64" a="1"/>
  <c r="AL54" i="64" s="1"/>
  <c r="AL53" i="64" a="1"/>
  <c r="AL53" i="64" s="1"/>
  <c r="AL524" i="64" a="1"/>
  <c r="AL524" i="64" s="1"/>
  <c r="AL2293" i="64" a="1"/>
  <c r="AL2293" i="64" s="1"/>
  <c r="AL2370" i="64" a="1"/>
  <c r="AL2370" i="64" s="1"/>
  <c r="AL2344" i="64" a="1"/>
  <c r="AL2344" i="64" s="1"/>
  <c r="AL2319" i="64" a="1"/>
  <c r="AL2319" i="64" s="1"/>
  <c r="AL1540" i="64" a="1"/>
  <c r="AL1540" i="64" s="1"/>
  <c r="AL89" i="64" a="1"/>
  <c r="AL89" i="64" s="1"/>
  <c r="AL91" i="64" a="1"/>
  <c r="AL91" i="64" s="1"/>
  <c r="AL90" i="64" a="1"/>
  <c r="AL90" i="64" s="1"/>
  <c r="AL92" i="64" a="1"/>
  <c r="AL92" i="64" s="1"/>
  <c r="AK93" i="64"/>
  <c r="AL1485" i="64" a="1"/>
  <c r="AL1485" i="64" s="1"/>
  <c r="AL1486" i="64" s="1"/>
  <c r="AL389" i="64" a="1"/>
  <c r="AL389" i="64" s="1"/>
  <c r="AZ1690" i="64"/>
  <c r="AZ1692" i="64" s="1"/>
  <c r="AL2420" i="64" a="1"/>
  <c r="AL2420" i="64" s="1"/>
  <c r="AL1405" i="64" a="1"/>
  <c r="AL1405" i="64" s="1"/>
  <c r="AL1784" i="64" a="1"/>
  <c r="AL1784" i="64" s="1"/>
  <c r="AL1792" i="64" s="1"/>
  <c r="AL1565" i="64" a="1"/>
  <c r="AL1565" i="64" s="1"/>
  <c r="AL1563" i="64" a="1"/>
  <c r="AL1563" i="64" s="1"/>
  <c r="AL1571" i="64" a="1"/>
  <c r="AL1571" i="64" s="1"/>
  <c r="AL1112" i="64" a="1"/>
  <c r="AL1112" i="64" s="1"/>
  <c r="AL895" i="64" a="1"/>
  <c r="AL895" i="64" s="1"/>
  <c r="AM2138" i="64" a="1"/>
  <c r="AL525" i="64" a="1"/>
  <c r="AL437" i="64" a="1"/>
  <c r="AL2084" i="64" a="1"/>
  <c r="CB944" i="64"/>
  <c r="CB919" i="64" a="1"/>
  <c r="AL2063" i="64" a="1"/>
  <c r="AL2041" i="64" a="1"/>
  <c r="AL1648" i="64" a="1"/>
  <c r="AL1649" i="64" a="1"/>
  <c r="AL624" i="64" a="1"/>
  <c r="CB1034" i="64" a="1"/>
  <c r="CA921" i="64" a="1"/>
  <c r="AL414" i="64" a="1"/>
  <c r="AL896" i="64" a="1"/>
  <c r="BZ922" i="64" a="1"/>
  <c r="CB698" i="64" a="1"/>
  <c r="AL1564" i="64" a="1"/>
  <c r="AL1404" i="64" a="1"/>
  <c r="AL501" i="64" a="1"/>
  <c r="CB658" i="64" a="1"/>
  <c r="AL1113" i="64" a="1"/>
  <c r="AM2104" i="64" a="1"/>
  <c r="AL1541" i="64" a="1"/>
  <c r="AL390" i="64" a="1"/>
  <c r="AH547" i="64" a="1"/>
  <c r="CB126" i="64" l="1"/>
  <c r="CB141" i="64"/>
  <c r="CB1034" i="64"/>
  <c r="CB1036" i="64" s="1"/>
  <c r="CC111" i="64" a="1"/>
  <c r="CC111" i="64" s="1"/>
  <c r="CC1019" i="64" a="1"/>
  <c r="CC1019" i="64" s="1"/>
  <c r="CF36" i="1169"/>
  <c r="CF17" i="861" s="1"/>
  <c r="CD54" i="1169"/>
  <c r="CG35" i="1169"/>
  <c r="CG50" i="1169"/>
  <c r="CG21" i="1169"/>
  <c r="CG31" i="1169"/>
  <c r="CG46" i="1169"/>
  <c r="CG33" i="1169"/>
  <c r="CG48" i="1169"/>
  <c r="CE53" i="1169"/>
  <c r="CG32" i="1169"/>
  <c r="CG47" i="1169"/>
  <c r="CG34" i="1169"/>
  <c r="CG49" i="1169"/>
  <c r="CH4" i="1169"/>
  <c r="CH25" i="1169"/>
  <c r="CH17" i="1169"/>
  <c r="CH26" i="1169"/>
  <c r="CH28" i="1169"/>
  <c r="CH18" i="1169"/>
  <c r="CH27" i="1169"/>
  <c r="CH16" i="1169"/>
  <c r="CH20" i="1169"/>
  <c r="CH24" i="1169"/>
  <c r="CH41" i="1169"/>
  <c r="CH40" i="1169"/>
  <c r="CH42" i="1169"/>
  <c r="CH43" i="1169"/>
  <c r="CH39" i="1169"/>
  <c r="CH19" i="1169"/>
  <c r="CI3" i="1169"/>
  <c r="CI1" i="1169"/>
  <c r="CI7" i="1169"/>
  <c r="CJ2" i="1169"/>
  <c r="CF51" i="1169"/>
  <c r="CF22" i="861"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943" i="64" a="1"/>
  <c r="CC943" i="64" s="1"/>
  <c r="BZ768" i="64"/>
  <c r="BZ769" i="64" s="1"/>
  <c r="CA766" i="64"/>
  <c r="CB765" i="64"/>
  <c r="CB764" i="64"/>
  <c r="CB762" i="64"/>
  <c r="CB761" i="64"/>
  <c r="CB763" i="64"/>
  <c r="CC756" i="64" a="1"/>
  <c r="CC756" i="64" s="1"/>
  <c r="CC757" i="64" a="1"/>
  <c r="CC757" i="64" s="1"/>
  <c r="CC758" i="64" a="1"/>
  <c r="CC758" i="64" s="1"/>
  <c r="CC755" i="64" a="1"/>
  <c r="CC755" i="64" s="1"/>
  <c r="CC754" i="64" a="1"/>
  <c r="CC754" i="64" s="1"/>
  <c r="CB748" i="64"/>
  <c r="CA751" i="64"/>
  <c r="CC723" i="64" a="1"/>
  <c r="CC723" i="64" s="1"/>
  <c r="CC731" i="64" s="1"/>
  <c r="CC724" i="64" a="1"/>
  <c r="CC724" i="64" s="1"/>
  <c r="CC732" i="64" s="1"/>
  <c r="CC740" i="64" a="1"/>
  <c r="CC740" i="64" s="1"/>
  <c r="CC725" i="64" a="1"/>
  <c r="CC725" i="64" s="1"/>
  <c r="CC733" i="64" s="1"/>
  <c r="CC726" i="64" a="1"/>
  <c r="CC726" i="64" s="1"/>
  <c r="CC734" i="64" s="1"/>
  <c r="CC739" i="64" a="1"/>
  <c r="CC739" i="64" s="1"/>
  <c r="CC727" i="64" a="1"/>
  <c r="CC727" i="64" s="1"/>
  <c r="CC735" i="64" s="1"/>
  <c r="CC741" i="64" a="1"/>
  <c r="CC741" i="64" s="1"/>
  <c r="CC742" i="64" a="1"/>
  <c r="CC742" i="64" s="1"/>
  <c r="CC743" i="64" a="1"/>
  <c r="CC743" i="64" s="1"/>
  <c r="CB750" i="64"/>
  <c r="CB749" i="64"/>
  <c r="CB747" i="64"/>
  <c r="CB746" i="64"/>
  <c r="CB210" i="64"/>
  <c r="CB212" i="64" s="1"/>
  <c r="CC208" i="64" a="1"/>
  <c r="CC208" i="64" s="1"/>
  <c r="CC207" i="64" s="1"/>
  <c r="CC209" i="64" a="1"/>
  <c r="CC209" i="64" s="1"/>
  <c r="CB919" i="64"/>
  <c r="CB698" i="64"/>
  <c r="CB700" i="64" s="1"/>
  <c r="BZ922" i="64"/>
  <c r="CA921" i="64"/>
  <c r="CC331" i="64" a="1"/>
  <c r="CC331" i="64" s="1"/>
  <c r="CC918" i="64" a="1"/>
  <c r="CC918" i="64" s="1"/>
  <c r="CC312" i="64" a="1"/>
  <c r="CC312" i="64" s="1"/>
  <c r="CC699" i="64" a="1"/>
  <c r="CC699" i="64" s="1"/>
  <c r="CC665" i="64" a="1"/>
  <c r="CC665" i="64" s="1"/>
  <c r="CC299" i="64" a="1"/>
  <c r="CC299" i="64" s="1"/>
  <c r="CA662" i="64"/>
  <c r="CB658" i="64"/>
  <c r="CB666" i="64" s="1"/>
  <c r="CC661" i="64" a="1"/>
  <c r="CC661" i="64" s="1"/>
  <c r="CC4" i="64"/>
  <c r="CC657" i="64" a="1"/>
  <c r="CC657" i="64" s="1"/>
  <c r="CD259" i="64"/>
  <c r="CD7" i="64"/>
  <c r="CC8" i="64" s="1"/>
  <c r="BW46" i="861"/>
  <c r="BW87" i="861" s="1"/>
  <c r="CD1" i="64"/>
  <c r="CE2" i="64"/>
  <c r="CD3" i="64"/>
  <c r="CC24" i="864"/>
  <c r="CC94"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2" i="861"/>
  <c r="CC43" i="863"/>
  <c r="CC42" i="863"/>
  <c r="CC21" i="863"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24" i="64"/>
  <c r="AL634" i="64" s="1"/>
  <c r="AK634" i="64"/>
  <c r="AM628" i="64" a="1"/>
  <c r="AM628" i="64" s="1"/>
  <c r="AM623" i="64" a="1"/>
  <c r="AM623" i="64" s="1"/>
  <c r="AL437" i="64"/>
  <c r="AK1967" i="64"/>
  <c r="AM1950" i="64" a="1"/>
  <c r="AM1950" i="64" s="1"/>
  <c r="AM1951" i="64" a="1"/>
  <c r="AM1951" i="64" s="1"/>
  <c r="AM1954" i="64" a="1"/>
  <c r="AM1954" i="64" s="1"/>
  <c r="AM1955" i="64" a="1"/>
  <c r="AM1955" i="64" s="1"/>
  <c r="AM1953" i="64" a="1"/>
  <c r="AM1953" i="64" s="1"/>
  <c r="AM1957" i="64" a="1"/>
  <c r="AM1957" i="64" s="1"/>
  <c r="AM1958" i="64" a="1"/>
  <c r="AM1958" i="64" s="1"/>
  <c r="AM1956" i="64" a="1"/>
  <c r="AM1956" i="64" s="1"/>
  <c r="AM1952" i="64" a="1"/>
  <c r="AM1952" i="64" s="1"/>
  <c r="AL1959" i="64"/>
  <c r="AM413" i="64" a="1"/>
  <c r="AM413" i="64" s="1"/>
  <c r="AM436" i="64" a="1"/>
  <c r="AM436" i="64" s="1"/>
  <c r="AM435" i="64" a="1"/>
  <c r="AM435" i="64" s="1"/>
  <c r="AL414" i="64"/>
  <c r="AM2138" i="64"/>
  <c r="AM2104" i="64"/>
  <c r="DH190" i="64"/>
  <c r="DH193" i="64" s="1"/>
  <c r="DB2290" i="64"/>
  <c r="DB2367" i="64"/>
  <c r="DB2393" i="64"/>
  <c r="DB1304" i="64"/>
  <c r="DC1302" i="64"/>
  <c r="DD2320" i="64"/>
  <c r="DD2322" i="64" s="1"/>
  <c r="AL2063" i="64"/>
  <c r="AL2041" i="64"/>
  <c r="AM2396" i="64" a="1"/>
  <c r="AM2396" i="64" s="1"/>
  <c r="AM2042" i="64" a="1"/>
  <c r="AM2042" i="64" s="1"/>
  <c r="AM2062" i="64" a="1"/>
  <c r="AM2062" i="64" s="1"/>
  <c r="BV1757" i="64"/>
  <c r="BW1755" i="64"/>
  <c r="BW1734" i="64"/>
  <c r="BW1736" i="64" s="1"/>
  <c r="BX1712" i="64"/>
  <c r="BX1714" i="64" s="1"/>
  <c r="AI1669" i="64"/>
  <c r="AJ1658" i="64"/>
  <c r="AK1657" i="64"/>
  <c r="AK1666" i="64"/>
  <c r="AK1656" i="64"/>
  <c r="AK1665" i="64"/>
  <c r="AM1662" i="64" a="1"/>
  <c r="AM1662" i="64" s="1"/>
  <c r="AM1661" i="64" a="1"/>
  <c r="AM1661" i="64" s="1"/>
  <c r="AM1653" i="64" a="1"/>
  <c r="AM1653" i="64" s="1"/>
  <c r="AM1652" i="64" a="1"/>
  <c r="AM1652" i="64" s="1"/>
  <c r="AL1649" i="64"/>
  <c r="AL1648" i="64"/>
  <c r="AM1643" i="64" a="1"/>
  <c r="AM1643" i="64" s="1"/>
  <c r="AM1644" i="64" a="1"/>
  <c r="AM1644" i="64" s="1"/>
  <c r="AL2084" i="64"/>
  <c r="AM2083" i="64" a="1"/>
  <c r="AM2083" i="64" s="1"/>
  <c r="AM499" i="64" a="1"/>
  <c r="AM499" i="64" s="1"/>
  <c r="AH547" i="64"/>
  <c r="AN1853" i="64"/>
  <c r="AN1854" i="64" s="1"/>
  <c r="AI546" i="64" a="1"/>
  <c r="AI546" i="64" s="1"/>
  <c r="AL1564" i="64"/>
  <c r="AL1113" i="64"/>
  <c r="AL1404" i="64"/>
  <c r="AL1541" i="64"/>
  <c r="AL896" i="64"/>
  <c r="AL501" i="64"/>
  <c r="AL525" i="64"/>
  <c r="AL390" i="64"/>
  <c r="AA1783" i="64"/>
  <c r="AA1789" i="64" s="1"/>
  <c r="AK62" i="64"/>
  <c r="AM494" i="64" a="1"/>
  <c r="AM494" i="64" s="1"/>
  <c r="AM75" i="64" a="1"/>
  <c r="AM75" i="64" s="1"/>
  <c r="AM412" i="64" a="1"/>
  <c r="AM412" i="64" s="1"/>
  <c r="AM55" i="64" a="1"/>
  <c r="AM55" i="64" s="1"/>
  <c r="AM60" i="64" a="1"/>
  <c r="AM60" i="64" s="1"/>
  <c r="AM59" i="64" a="1"/>
  <c r="AM59" i="64" s="1"/>
  <c r="AL56" i="64"/>
  <c r="AM53" i="64" a="1"/>
  <c r="AM53" i="64" s="1"/>
  <c r="AM54" i="64" a="1"/>
  <c r="AM54" i="64" s="1"/>
  <c r="AM524" i="64" a="1"/>
  <c r="AM524" i="64" s="1"/>
  <c r="AM2293" i="64" a="1"/>
  <c r="AM2293" i="64" s="1"/>
  <c r="AM2370" i="64" a="1"/>
  <c r="AM2370" i="64" s="1"/>
  <c r="AM2344" i="64" a="1"/>
  <c r="AM2344" i="64" s="1"/>
  <c r="AM2319" i="64" a="1"/>
  <c r="AM2319" i="64" s="1"/>
  <c r="AM1540" i="64" a="1"/>
  <c r="AM1540" i="64" s="1"/>
  <c r="AM91" i="64" a="1"/>
  <c r="AM91" i="64" s="1"/>
  <c r="AM92" i="64" a="1"/>
  <c r="AM92" i="64" s="1"/>
  <c r="AM89" i="64" a="1"/>
  <c r="AM89" i="64" s="1"/>
  <c r="AM90" i="64" a="1"/>
  <c r="AM90" i="64" s="1"/>
  <c r="AL93" i="64"/>
  <c r="AM1485" i="64" a="1"/>
  <c r="AM1485" i="64" s="1"/>
  <c r="AM1486" i="64" s="1"/>
  <c r="AM389" i="64" a="1"/>
  <c r="AM389" i="64" s="1"/>
  <c r="BA1690" i="64"/>
  <c r="BA1692" i="64" s="1"/>
  <c r="AM2420" i="64" a="1"/>
  <c r="AM2420" i="64" s="1"/>
  <c r="AM1405" i="64" a="1"/>
  <c r="AM1405" i="64" s="1"/>
  <c r="AM1784" i="64" a="1"/>
  <c r="AM1784" i="64" s="1"/>
  <c r="AM1792" i="64" s="1"/>
  <c r="AM1565" i="64" a="1"/>
  <c r="AM1565" i="64" s="1"/>
  <c r="AM1563" i="64" a="1"/>
  <c r="AM1563" i="64" s="1"/>
  <c r="AM1571" i="64" a="1"/>
  <c r="AM1571" i="64" s="1"/>
  <c r="AM1112" i="64" a="1"/>
  <c r="AM1112" i="64" s="1"/>
  <c r="AM895" i="64" a="1"/>
  <c r="AM895" i="64" s="1"/>
  <c r="AM525" i="64" a="1"/>
  <c r="AM2084" i="64" a="1"/>
  <c r="AN2138" i="64" a="1"/>
  <c r="CB921" i="64" a="1"/>
  <c r="AI547" i="64" a="1"/>
  <c r="AM1404" i="64" a="1"/>
  <c r="AM1113" i="64" a="1"/>
  <c r="CC919" i="64" a="1"/>
  <c r="AM624" i="64" a="1"/>
  <c r="CC1034" i="64" a="1"/>
  <c r="AN2104" i="64" a="1"/>
  <c r="AM2041" i="64" a="1"/>
  <c r="CC658" i="64" a="1"/>
  <c r="CC698" i="64" a="1"/>
  <c r="AM1564" i="64" a="1"/>
  <c r="AM437" i="64" a="1"/>
  <c r="CA922" i="64" a="1"/>
  <c r="AM1648" i="64" a="1"/>
  <c r="AM501" i="64" a="1"/>
  <c r="AM2063" i="64" a="1"/>
  <c r="CC944" i="64"/>
  <c r="AM896" i="64" a="1"/>
  <c r="AM414" i="64" a="1"/>
  <c r="AM1649" i="64" a="1"/>
  <c r="AM1541" i="64" a="1"/>
  <c r="AM390" i="64" a="1"/>
  <c r="CC126" i="64" l="1"/>
  <c r="CC141" i="64"/>
  <c r="CC1034" i="64"/>
  <c r="CD111" i="64" a="1"/>
  <c r="CD111" i="64" s="1"/>
  <c r="CD1019" i="64" a="1"/>
  <c r="CD1019" i="64" s="1"/>
  <c r="CE54" i="1169"/>
  <c r="CH33" i="1169"/>
  <c r="CH48" i="1169"/>
  <c r="CJ1" i="1169"/>
  <c r="CJ3" i="1169"/>
  <c r="CK2" i="1169"/>
  <c r="CJ7" i="1169"/>
  <c r="CH47" i="1169"/>
  <c r="CH32" i="1169"/>
  <c r="CI4" i="1169"/>
  <c r="CI19" i="1169"/>
  <c r="CI24" i="1169"/>
  <c r="CI17" i="1169"/>
  <c r="CI18" i="1169"/>
  <c r="CI16" i="1169"/>
  <c r="CI20" i="1169"/>
  <c r="CI26" i="1169"/>
  <c r="CI41" i="1169"/>
  <c r="CI40" i="1169"/>
  <c r="CI42" i="1169"/>
  <c r="CI28" i="1169"/>
  <c r="CI25" i="1169"/>
  <c r="CI43" i="1169"/>
  <c r="CI27" i="1169"/>
  <c r="CI39" i="1169"/>
  <c r="CG51" i="1169"/>
  <c r="CG22" i="861" s="1"/>
  <c r="CG36" i="1169"/>
  <c r="CG17" i="861" s="1"/>
  <c r="CH49" i="1169"/>
  <c r="CH34" i="1169"/>
  <c r="CH8" i="1169"/>
  <c r="CH35" i="1169"/>
  <c r="CH50" i="1169"/>
  <c r="CH21" i="1169"/>
  <c r="CH46" i="1169"/>
  <c r="CH31" i="1169"/>
  <c r="CF53" i="1169"/>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943" i="64" a="1"/>
  <c r="CD943" i="64" s="1"/>
  <c r="AA1793" i="64" a="1"/>
  <c r="AA1793" i="64" s="1"/>
  <c r="AA1786" i="64" s="1"/>
  <c r="AA1787" i="64" s="1"/>
  <c r="CA768" i="64"/>
  <c r="CC761" i="64"/>
  <c r="CB766" i="64"/>
  <c r="CC765" i="64"/>
  <c r="CC764" i="64"/>
  <c r="CC762" i="64"/>
  <c r="CC763" i="64"/>
  <c r="CD756" i="64" a="1"/>
  <c r="CD756" i="64" s="1"/>
  <c r="CD757" i="64" a="1"/>
  <c r="CD757" i="64" s="1"/>
  <c r="CD758" i="64" a="1"/>
  <c r="CD758" i="64" s="1"/>
  <c r="CD755" i="64" a="1"/>
  <c r="CD755" i="64" s="1"/>
  <c r="CD754" i="64" a="1"/>
  <c r="CD754" i="64" s="1"/>
  <c r="CB751" i="64"/>
  <c r="CC750" i="64"/>
  <c r="CD743" i="64" a="1"/>
  <c r="CD743" i="64" s="1"/>
  <c r="CD723" i="64" a="1"/>
  <c r="CD723" i="64" s="1"/>
  <c r="CD731" i="64" s="1"/>
  <c r="CD724" i="64" a="1"/>
  <c r="CD724" i="64" s="1"/>
  <c r="CD732" i="64" s="1"/>
  <c r="CD740" i="64" a="1"/>
  <c r="CD740" i="64" s="1"/>
  <c r="CD739" i="64" a="1"/>
  <c r="CD739" i="64" s="1"/>
  <c r="CD725" i="64" a="1"/>
  <c r="CD725" i="64" s="1"/>
  <c r="CD733" i="64" s="1"/>
  <c r="CD726" i="64" a="1"/>
  <c r="CD726" i="64" s="1"/>
  <c r="CD734" i="64" s="1"/>
  <c r="CD727" i="64" a="1"/>
  <c r="CD727" i="64" s="1"/>
  <c r="CD735" i="64" s="1"/>
  <c r="CD741" i="64" a="1"/>
  <c r="CD741" i="64" s="1"/>
  <c r="CD742" i="64" a="1"/>
  <c r="CD742" i="64" s="1"/>
  <c r="CC749" i="64"/>
  <c r="CC748" i="64"/>
  <c r="CC747" i="64"/>
  <c r="CC746" i="64"/>
  <c r="CD208" i="64" a="1"/>
  <c r="CD208" i="64" s="1"/>
  <c r="CD207" i="64" s="1"/>
  <c r="CD209" i="64" a="1"/>
  <c r="CD209" i="64" s="1"/>
  <c r="CC210" i="64"/>
  <c r="CC212" i="64" s="1"/>
  <c r="CC919" i="64"/>
  <c r="CC698" i="64"/>
  <c r="CC700" i="64" s="1"/>
  <c r="CA922" i="64"/>
  <c r="CB921" i="64"/>
  <c r="CD331" i="64" a="1"/>
  <c r="CD331" i="64" s="1"/>
  <c r="CD918" i="64" a="1"/>
  <c r="CD918" i="64" s="1"/>
  <c r="CD312" i="64" a="1"/>
  <c r="CD312" i="64" s="1"/>
  <c r="CD699" i="64" a="1"/>
  <c r="CD699" i="64" s="1"/>
  <c r="CD665" i="64" a="1"/>
  <c r="CD665" i="64" s="1"/>
  <c r="CD299" i="64" a="1"/>
  <c r="CD299" i="64" s="1"/>
  <c r="CB662" i="64"/>
  <c r="CC658" i="64"/>
  <c r="CC666" i="64" s="1"/>
  <c r="CD661" i="64" a="1"/>
  <c r="CD661" i="64" s="1"/>
  <c r="CD4" i="64"/>
  <c r="CD657" i="64" a="1"/>
  <c r="CD657" i="64" s="1"/>
  <c r="CE259" i="64"/>
  <c r="CE7" i="64"/>
  <c r="CD8" i="64" s="1"/>
  <c r="BX46" i="861"/>
  <c r="BX87"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4" i="861" s="1"/>
  <c r="CD70" i="863" a="1"/>
  <c r="CD70" i="863" s="1"/>
  <c r="CD68" i="863" a="1"/>
  <c r="CD68" i="863" s="1"/>
  <c r="CD66" i="863" a="1"/>
  <c r="CD66" i="863" s="1"/>
  <c r="CD4" i="863"/>
  <c r="CC32" i="861"/>
  <c r="AN281" i="64"/>
  <c r="AN263" i="64"/>
  <c r="AO277" i="64"/>
  <c r="AO260" i="64"/>
  <c r="AO278" i="64"/>
  <c r="AO279" i="64"/>
  <c r="AO261" i="64"/>
  <c r="AO280" i="64"/>
  <c r="AO262" i="64"/>
  <c r="BR7" i="860"/>
  <c r="BR3" i="860"/>
  <c r="BR4" i="860" s="1"/>
  <c r="BS2" i="860"/>
  <c r="BR1" i="860"/>
  <c r="AM624" i="64"/>
  <c r="AM634" i="64" s="1"/>
  <c r="AN628" i="64" a="1"/>
  <c r="AN628" i="64" s="1"/>
  <c r="AN623" i="64" a="1"/>
  <c r="AN623" i="64" s="1"/>
  <c r="AM437" i="64"/>
  <c r="AL1967" i="64"/>
  <c r="AN1956" i="64" a="1"/>
  <c r="AN1956" i="64" s="1"/>
  <c r="AN1950" i="64" a="1"/>
  <c r="AN1950" i="64" s="1"/>
  <c r="AN1952" i="64" a="1"/>
  <c r="AN1952" i="64" s="1"/>
  <c r="AN1954" i="64" a="1"/>
  <c r="AN1954" i="64" s="1"/>
  <c r="AN1955" i="64" a="1"/>
  <c r="AN1955" i="64" s="1"/>
  <c r="AN1951" i="64" a="1"/>
  <c r="AN1951" i="64" s="1"/>
  <c r="AN1953" i="64" a="1"/>
  <c r="AN1953" i="64" s="1"/>
  <c r="AN1957" i="64" a="1"/>
  <c r="AN1957" i="64" s="1"/>
  <c r="AN1958" i="64" a="1"/>
  <c r="AN1958" i="64" s="1"/>
  <c r="AM1959" i="64"/>
  <c r="AN413" i="64" a="1"/>
  <c r="AN413" i="64" s="1"/>
  <c r="AN436" i="64" a="1"/>
  <c r="AN436" i="64" s="1"/>
  <c r="AN435" i="64" a="1"/>
  <c r="AN435" i="64" s="1"/>
  <c r="AM414" i="64"/>
  <c r="AN2138" i="64"/>
  <c r="AN2104" i="64"/>
  <c r="DI190" i="64"/>
  <c r="DI193" i="64" s="1"/>
  <c r="DA2341" i="64"/>
  <c r="DC1304" i="64"/>
  <c r="DD1302" i="64"/>
  <c r="DE2320" i="64"/>
  <c r="DE2322" i="64" s="1"/>
  <c r="AM2063" i="64"/>
  <c r="AM2041" i="64"/>
  <c r="AN2396" i="64" a="1"/>
  <c r="AN2396" i="64" s="1"/>
  <c r="AN2042" i="64" a="1"/>
  <c r="AN2042" i="64" s="1"/>
  <c r="AN2062" i="64" a="1"/>
  <c r="AN2062" i="64" s="1"/>
  <c r="BW1757" i="64"/>
  <c r="BX1755" i="64"/>
  <c r="BX1734" i="64"/>
  <c r="BX1736" i="64" s="1"/>
  <c r="BY1712" i="64"/>
  <c r="BY1714" i="64" s="1"/>
  <c r="AI1670" i="64"/>
  <c r="AK1658" i="64"/>
  <c r="AJ1667" i="64"/>
  <c r="AJ1669" i="64" s="1"/>
  <c r="AK1667" i="64"/>
  <c r="AL1656" i="64"/>
  <c r="AL1665" i="64"/>
  <c r="AL1657" i="64"/>
  <c r="AL1666" i="64"/>
  <c r="AN1661" i="64" a="1"/>
  <c r="AN1661" i="64" s="1"/>
  <c r="AN1662" i="64" a="1"/>
  <c r="AN1662" i="64" s="1"/>
  <c r="AN1653" i="64" a="1"/>
  <c r="AN1653" i="64" s="1"/>
  <c r="AN1652" i="64" a="1"/>
  <c r="AN1652" i="64" s="1"/>
  <c r="AM1649" i="64"/>
  <c r="AM1648" i="64"/>
  <c r="AN1643" i="64" a="1"/>
  <c r="AN1643" i="64" s="1"/>
  <c r="AN1644" i="64" a="1"/>
  <c r="AN1644" i="64" s="1"/>
  <c r="AM2084" i="64"/>
  <c r="AN2083" i="64" a="1"/>
  <c r="AN2083" i="64" s="1"/>
  <c r="AN499" i="64" a="1"/>
  <c r="AN499" i="64" s="1"/>
  <c r="AI547" i="64"/>
  <c r="AO1853" i="64"/>
  <c r="AO1854" i="64" s="1"/>
  <c r="AJ546" i="64" a="1"/>
  <c r="AJ546" i="64" s="1"/>
  <c r="AM1113" i="64"/>
  <c r="AM1564" i="64"/>
  <c r="AM1404" i="64"/>
  <c r="AM1541" i="64"/>
  <c r="AM896" i="64"/>
  <c r="AM390" i="64"/>
  <c r="AM525" i="64"/>
  <c r="AM501" i="64"/>
  <c r="AL62" i="64"/>
  <c r="AN494" i="64" a="1"/>
  <c r="AN494" i="64" s="1"/>
  <c r="AN75" i="64" a="1"/>
  <c r="AN75" i="64" s="1"/>
  <c r="AN412" i="64" a="1"/>
  <c r="AN412" i="64" s="1"/>
  <c r="AN55" i="64" a="1"/>
  <c r="AN55" i="64" s="1"/>
  <c r="AN59" i="64" a="1"/>
  <c r="AN59" i="64" s="1"/>
  <c r="AN60" i="64" a="1"/>
  <c r="AN60" i="64" s="1"/>
  <c r="AM56" i="64"/>
  <c r="AN54" i="64" a="1"/>
  <c r="AN54" i="64" s="1"/>
  <c r="AN53" i="64" a="1"/>
  <c r="AN53" i="64" s="1"/>
  <c r="AN524" i="64" a="1"/>
  <c r="AN524" i="64" s="1"/>
  <c r="AN2293" i="64" a="1"/>
  <c r="AN2293" i="64" s="1"/>
  <c r="AN2370" i="64" a="1"/>
  <c r="AN2370" i="64" s="1"/>
  <c r="AN2344" i="64" a="1"/>
  <c r="AN2344" i="64" s="1"/>
  <c r="AN2319" i="64" a="1"/>
  <c r="AN2319" i="64" s="1"/>
  <c r="AN1540" i="64" a="1"/>
  <c r="AN1540" i="64" s="1"/>
  <c r="AN90" i="64" a="1"/>
  <c r="AN90" i="64" s="1"/>
  <c r="AN89" i="64" a="1"/>
  <c r="AN89" i="64" s="1"/>
  <c r="AN91" i="64" a="1"/>
  <c r="AN91" i="64" s="1"/>
  <c r="AN92" i="64" a="1"/>
  <c r="AN92" i="64" s="1"/>
  <c r="AM93" i="64"/>
  <c r="AN1485" i="64" a="1"/>
  <c r="AN1485" i="64" s="1"/>
  <c r="AN1486" i="64" s="1"/>
  <c r="AN389" i="64" a="1"/>
  <c r="AN389" i="64" s="1"/>
  <c r="BB1690" i="64"/>
  <c r="BB1692" i="64" s="1"/>
  <c r="AN2420" i="64" a="1"/>
  <c r="AN2420" i="64" s="1"/>
  <c r="AN1405" i="64" a="1"/>
  <c r="AN1405" i="64" s="1"/>
  <c r="AN1784" i="64" a="1"/>
  <c r="AN1784" i="64" s="1"/>
  <c r="AN1792" i="64" s="1"/>
  <c r="AN1563" i="64" a="1"/>
  <c r="AN1563" i="64" s="1"/>
  <c r="AN1571" i="64" a="1"/>
  <c r="AN1571" i="64" s="1"/>
  <c r="AN1565" i="64" a="1"/>
  <c r="AN1565" i="64" s="1"/>
  <c r="AN1112" i="64" a="1"/>
  <c r="AN1112" i="64" s="1"/>
  <c r="AN895" i="64" a="1"/>
  <c r="AN895" i="64" s="1"/>
  <c r="AO2104" i="64" a="1"/>
  <c r="CD1034" i="64" a="1"/>
  <c r="AN414" i="64" a="1"/>
  <c r="AN1648" i="64" a="1"/>
  <c r="AN1564" i="64" a="1"/>
  <c r="AN2084" i="64" a="1"/>
  <c r="AN1113" i="64" a="1"/>
  <c r="CD698" i="64" a="1"/>
  <c r="AN501" i="64" a="1"/>
  <c r="AN2041" i="64" a="1"/>
  <c r="CD944" i="64"/>
  <c r="AO2138" i="64" a="1"/>
  <c r="AN525" i="64" a="1"/>
  <c r="AN1649" i="64" a="1"/>
  <c r="CB922" i="64" a="1"/>
  <c r="AN2063" i="64" a="1"/>
  <c r="CC921" i="64" a="1"/>
  <c r="AN1541" i="64" a="1"/>
  <c r="CD658" i="64" a="1"/>
  <c r="AJ547" i="64" a="1"/>
  <c r="AN437" i="64" a="1"/>
  <c r="CD919" i="64" a="1"/>
  <c r="AN624" i="64" a="1"/>
  <c r="AN390" i="64" a="1"/>
  <c r="AN896" i="64" a="1"/>
  <c r="AN1404" i="64" a="1"/>
  <c r="CD126" i="64" l="1"/>
  <c r="CD141" i="64"/>
  <c r="CD1034" i="64"/>
  <c r="CD1036" i="64" s="1"/>
  <c r="CE111" i="64" a="1"/>
  <c r="CE111" i="64" s="1"/>
  <c r="CE1019" i="64" a="1"/>
  <c r="CE1019" i="64" s="1"/>
  <c r="CC1036" i="64"/>
  <c r="CI49" i="1169"/>
  <c r="CI34" i="1169"/>
  <c r="CH36" i="1169"/>
  <c r="CH17" i="861" s="1"/>
  <c r="CH51" i="1169"/>
  <c r="CH22" i="861" s="1"/>
  <c r="CI8" i="1169"/>
  <c r="CL2" i="1169"/>
  <c r="CK1" i="1169"/>
  <c r="CK3" i="1169"/>
  <c r="CK7" i="1169"/>
  <c r="CJ16" i="1169"/>
  <c r="CJ20" i="1169"/>
  <c r="CJ24" i="1169"/>
  <c r="CJ17" i="1169"/>
  <c r="CJ19" i="1169"/>
  <c r="CJ26" i="1169"/>
  <c r="CJ28" i="1169"/>
  <c r="CJ4" i="1169"/>
  <c r="CJ25" i="1169"/>
  <c r="CJ41" i="1169"/>
  <c r="CJ40" i="1169"/>
  <c r="CJ42" i="1169"/>
  <c r="CJ43" i="1169"/>
  <c r="CJ27" i="1169"/>
  <c r="CJ39" i="1169"/>
  <c r="CJ18" i="1169"/>
  <c r="CI35" i="1169"/>
  <c r="CI50" i="1169"/>
  <c r="CI21" i="1169"/>
  <c r="CI31" i="1169"/>
  <c r="CI46" i="1169"/>
  <c r="CI33" i="1169"/>
  <c r="CI48" i="1169"/>
  <c r="CG53" i="1169"/>
  <c r="CI32" i="1169"/>
  <c r="CI47" i="1169"/>
  <c r="CF54" i="1169"/>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943" i="64" a="1"/>
  <c r="CE943" i="64" s="1"/>
  <c r="CA769" i="64"/>
  <c r="CB768" i="64"/>
  <c r="CB769" i="64" s="1"/>
  <c r="CC766" i="64"/>
  <c r="CD764" i="64"/>
  <c r="CD762" i="64"/>
  <c r="CD761" i="64"/>
  <c r="CD763" i="64"/>
  <c r="CD765" i="64"/>
  <c r="CE756" i="64" a="1"/>
  <c r="CE756" i="64" s="1"/>
  <c r="CE757" i="64" a="1"/>
  <c r="CE757" i="64" s="1"/>
  <c r="CE758" i="64" a="1"/>
  <c r="CE758" i="64" s="1"/>
  <c r="CE755" i="64" a="1"/>
  <c r="CE755" i="64" s="1"/>
  <c r="CE754" i="64" a="1"/>
  <c r="CE754" i="64" s="1"/>
  <c r="CD750" i="64"/>
  <c r="CC751" i="64"/>
  <c r="CE743" i="64" a="1"/>
  <c r="CE743" i="64" s="1"/>
  <c r="CE739" i="64" a="1"/>
  <c r="CE739" i="64" s="1"/>
  <c r="CE723" i="64" a="1"/>
  <c r="CE723" i="64" s="1"/>
  <c r="CE731" i="64" s="1"/>
  <c r="CE724" i="64" a="1"/>
  <c r="CE724" i="64" s="1"/>
  <c r="CE732" i="64" s="1"/>
  <c r="CE740" i="64" a="1"/>
  <c r="CE740" i="64" s="1"/>
  <c r="CE725" i="64" a="1"/>
  <c r="CE725" i="64" s="1"/>
  <c r="CE733" i="64" s="1"/>
  <c r="CE726" i="64" a="1"/>
  <c r="CE726" i="64" s="1"/>
  <c r="CE734" i="64" s="1"/>
  <c r="CE727" i="64" a="1"/>
  <c r="CE727" i="64" s="1"/>
  <c r="CE735" i="64" s="1"/>
  <c r="CE741" i="64" a="1"/>
  <c r="CE741" i="64" s="1"/>
  <c r="CE742" i="64" a="1"/>
  <c r="CE742" i="64" s="1"/>
  <c r="CD749" i="64"/>
  <c r="CD748" i="64"/>
  <c r="CD747" i="64"/>
  <c r="CD746" i="64"/>
  <c r="CE208" i="64" a="1"/>
  <c r="CE208" i="64" s="1"/>
  <c r="CE207" i="64" s="1"/>
  <c r="CE209" i="64" a="1"/>
  <c r="CE209" i="64" s="1"/>
  <c r="CD210" i="64"/>
  <c r="CD212" i="64" s="1"/>
  <c r="CD919" i="64"/>
  <c r="CD698" i="64"/>
  <c r="CD700" i="64" s="1"/>
  <c r="CB922" i="64"/>
  <c r="CC921" i="64"/>
  <c r="CE331" i="64" a="1"/>
  <c r="CE331" i="64" s="1"/>
  <c r="CE918" i="64" a="1"/>
  <c r="CE918" i="64" s="1"/>
  <c r="CE312" i="64" a="1"/>
  <c r="CE312" i="64" s="1"/>
  <c r="CE699" i="64" a="1"/>
  <c r="CE699" i="64" s="1"/>
  <c r="CE665" i="64" a="1"/>
  <c r="CE665" i="64" s="1"/>
  <c r="CE299" i="64" a="1"/>
  <c r="CE299" i="64" s="1"/>
  <c r="CC662" i="64"/>
  <c r="CD658" i="64"/>
  <c r="CD666" i="64" s="1"/>
  <c r="CE661" i="64" a="1"/>
  <c r="CE661" i="64" s="1"/>
  <c r="CE4" i="64"/>
  <c r="CE657" i="64" a="1"/>
  <c r="CE657" i="64" s="1"/>
  <c r="CF259" i="64"/>
  <c r="CF7" i="64"/>
  <c r="CE8" i="64" s="1"/>
  <c r="BY46" i="861"/>
  <c r="BY87" i="861" s="1"/>
  <c r="CF1" i="64"/>
  <c r="CF3" i="64"/>
  <c r="CG2" i="64"/>
  <c r="CE43" i="863"/>
  <c r="CE42" i="863"/>
  <c r="CE21" i="863" s="1"/>
  <c r="CE24" i="864"/>
  <c r="CE94" i="861" s="1"/>
  <c r="CD32"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24" i="64"/>
  <c r="AN634" i="64" s="1"/>
  <c r="AO628" i="64" a="1"/>
  <c r="AO628" i="64" s="1"/>
  <c r="AO623" i="64" a="1"/>
  <c r="AO623" i="64" s="1"/>
  <c r="AN437" i="64"/>
  <c r="AM1967" i="64"/>
  <c r="AO1951" i="64" a="1"/>
  <c r="AO1951" i="64" s="1"/>
  <c r="AO1952" i="64" a="1"/>
  <c r="AO1952" i="64" s="1"/>
  <c r="AO1953" i="64" a="1"/>
  <c r="AO1953" i="64" s="1"/>
  <c r="AO1954" i="64" a="1"/>
  <c r="AO1954" i="64" s="1"/>
  <c r="AO1955" i="64" a="1"/>
  <c r="AO1955" i="64" s="1"/>
  <c r="AO1956" i="64" a="1"/>
  <c r="AO1956" i="64" s="1"/>
  <c r="AO1957" i="64" a="1"/>
  <c r="AO1957" i="64" s="1"/>
  <c r="AO1958" i="64" a="1"/>
  <c r="AO1958" i="64" s="1"/>
  <c r="AO1950" i="64" a="1"/>
  <c r="AO1950" i="64" s="1"/>
  <c r="AN1959" i="64"/>
  <c r="AO413" i="64" a="1"/>
  <c r="AO413" i="64" s="1"/>
  <c r="AO436" i="64" a="1"/>
  <c r="AO436" i="64" s="1"/>
  <c r="AO435" i="64" a="1"/>
  <c r="AO435" i="64" s="1"/>
  <c r="AN414" i="64"/>
  <c r="AO2138" i="64"/>
  <c r="AO2104" i="64"/>
  <c r="DJ190" i="64"/>
  <c r="DJ193" i="64" s="1"/>
  <c r="DC2367" i="64"/>
  <c r="DC2290" i="64"/>
  <c r="DC2393" i="64"/>
  <c r="DD1304" i="64"/>
  <c r="DE1302" i="64"/>
  <c r="DF2320" i="64"/>
  <c r="DF2322" i="64" s="1"/>
  <c r="AN2063" i="64"/>
  <c r="AN2041" i="64"/>
  <c r="AO2396" i="64" a="1"/>
  <c r="AO2396" i="64" s="1"/>
  <c r="AO2042" i="64" a="1"/>
  <c r="AO2042" i="64" s="1"/>
  <c r="AO2062" i="64" a="1"/>
  <c r="AO2062" i="64" s="1"/>
  <c r="BX1757" i="64"/>
  <c r="BY1755" i="64"/>
  <c r="BY1734" i="64"/>
  <c r="BY1736" i="64" s="1"/>
  <c r="BZ1712" i="64"/>
  <c r="BZ1714" i="64" s="1"/>
  <c r="AJ1670" i="64"/>
  <c r="AK1669" i="64"/>
  <c r="AK1670" i="64" s="1"/>
  <c r="AL1658" i="64"/>
  <c r="AM1656" i="64"/>
  <c r="AM1665" i="64"/>
  <c r="AM1657" i="64"/>
  <c r="AM1666" i="64"/>
  <c r="AO1662" i="64" a="1"/>
  <c r="AO1662" i="64" s="1"/>
  <c r="AO1661" i="64" a="1"/>
  <c r="AO1661" i="64" s="1"/>
  <c r="AO1653" i="64" a="1"/>
  <c r="AO1653" i="64" s="1"/>
  <c r="AO1652" i="64" a="1"/>
  <c r="AO1652" i="64" s="1"/>
  <c r="AN1649" i="64"/>
  <c r="AN1648" i="64"/>
  <c r="AO1643" i="64" a="1"/>
  <c r="AO1643" i="64" s="1"/>
  <c r="AO1644" i="64" a="1"/>
  <c r="AO1644" i="64" s="1"/>
  <c r="AN2084" i="64"/>
  <c r="AO2083" i="64" a="1"/>
  <c r="AO2083" i="64" s="1"/>
  <c r="AO499" i="64" a="1"/>
  <c r="AO499" i="64" s="1"/>
  <c r="AJ547" i="64"/>
  <c r="AP1853" i="64"/>
  <c r="AP1854" i="64" s="1"/>
  <c r="AK546" i="64" a="1"/>
  <c r="AK546" i="64" s="1"/>
  <c r="AN1564" i="64"/>
  <c r="AN1404" i="64"/>
  <c r="AN1113" i="64"/>
  <c r="AN1541" i="64"/>
  <c r="AN896" i="64"/>
  <c r="AN390" i="64"/>
  <c r="AN525" i="64"/>
  <c r="AN501" i="64"/>
  <c r="AB1783" i="64"/>
  <c r="AB1789" i="64" s="1"/>
  <c r="AM62" i="64"/>
  <c r="AO494" i="64" a="1"/>
  <c r="AO494" i="64" s="1"/>
  <c r="AO75" i="64" a="1"/>
  <c r="AO75" i="64" s="1"/>
  <c r="AO412" i="64" a="1"/>
  <c r="AO412" i="64" s="1"/>
  <c r="AO55" i="64" a="1"/>
  <c r="AO55" i="64" s="1"/>
  <c r="AO59" i="64" a="1"/>
  <c r="AO59" i="64" s="1"/>
  <c r="AO60" i="64" a="1"/>
  <c r="AO60" i="64" s="1"/>
  <c r="AN56" i="64"/>
  <c r="AO54" i="64" a="1"/>
  <c r="AO54" i="64" s="1"/>
  <c r="AO53" i="64" a="1"/>
  <c r="AO53" i="64" s="1"/>
  <c r="AO524" i="64" a="1"/>
  <c r="AO524" i="64" s="1"/>
  <c r="AO2293" i="64" a="1"/>
  <c r="AO2293" i="64" s="1"/>
  <c r="AO2370" i="64" a="1"/>
  <c r="AO2370" i="64" s="1"/>
  <c r="AO2344" i="64" a="1"/>
  <c r="AO2344" i="64" s="1"/>
  <c r="AO2319" i="64" a="1"/>
  <c r="AO2319" i="64" s="1"/>
  <c r="AO1540" i="64" a="1"/>
  <c r="AO1540" i="64" s="1"/>
  <c r="AO90" i="64" a="1"/>
  <c r="AO90" i="64" s="1"/>
  <c r="AO91" i="64" a="1"/>
  <c r="AO91" i="64" s="1"/>
  <c r="AO92" i="64" a="1"/>
  <c r="AO92" i="64" s="1"/>
  <c r="AO89" i="64" a="1"/>
  <c r="AO89" i="64" s="1"/>
  <c r="AN93" i="64"/>
  <c r="AO1485" i="64" a="1"/>
  <c r="AO1485" i="64" s="1"/>
  <c r="AO1486" i="64" s="1"/>
  <c r="AO389" i="64" a="1"/>
  <c r="AO389" i="64" s="1"/>
  <c r="BC1690" i="64"/>
  <c r="BC1692" i="64" s="1"/>
  <c r="AO2420" i="64" a="1"/>
  <c r="AO2420" i="64" s="1"/>
  <c r="AO1405" i="64" a="1"/>
  <c r="AO1405" i="64" s="1"/>
  <c r="AO1784" i="64" a="1"/>
  <c r="AO1784" i="64" s="1"/>
  <c r="AO1792" i="64" s="1"/>
  <c r="AO1563" i="64" a="1"/>
  <c r="AO1563" i="64" s="1"/>
  <c r="AO1571" i="64" a="1"/>
  <c r="AO1571" i="64" s="1"/>
  <c r="AO1565" i="64" a="1"/>
  <c r="AO1565" i="64" s="1"/>
  <c r="AO1112" i="64" a="1"/>
  <c r="AO1112" i="64" s="1"/>
  <c r="AO895" i="64" a="1"/>
  <c r="AO895" i="64" s="1"/>
  <c r="AO2063" i="64" a="1"/>
  <c r="AO1404" i="64" a="1"/>
  <c r="AO2041" i="64" a="1"/>
  <c r="AO1564" i="64" a="1"/>
  <c r="AO437" i="64" a="1"/>
  <c r="AO501" i="64" a="1"/>
  <c r="CE658" i="64" a="1"/>
  <c r="AO1113" i="64" a="1"/>
  <c r="CD921" i="64" a="1"/>
  <c r="CE698" i="64" a="1"/>
  <c r="AO896" i="64" a="1"/>
  <c r="AO624" i="64" a="1"/>
  <c r="AO1649" i="64" a="1"/>
  <c r="CC922" i="64" a="1"/>
  <c r="AP2138" i="64" a="1"/>
  <c r="AO1541" i="64" a="1"/>
  <c r="CE1034" i="64" a="1"/>
  <c r="CE919" i="64" a="1"/>
  <c r="CE944" i="64"/>
  <c r="AO414" i="64" a="1"/>
  <c r="AP2104" i="64" a="1"/>
  <c r="AO2084" i="64" a="1"/>
  <c r="AO525" i="64" a="1"/>
  <c r="AK547" i="64" a="1"/>
  <c r="AO1648" i="64" a="1"/>
  <c r="AO390" i="64" a="1"/>
  <c r="CE126" i="64" l="1"/>
  <c r="CE141" i="64"/>
  <c r="CE1034" i="64"/>
  <c r="CE1036" i="64" s="1"/>
  <c r="CF111" i="64" a="1"/>
  <c r="CF111" i="64" s="1"/>
  <c r="CF1019" i="64" a="1"/>
  <c r="CF1019" i="64" s="1"/>
  <c r="CG54" i="1169"/>
  <c r="CJ33" i="1169"/>
  <c r="CJ48" i="1169"/>
  <c r="CK39" i="1169"/>
  <c r="CK24" i="1169"/>
  <c r="CK16" i="1169"/>
  <c r="CK20" i="1169"/>
  <c r="CK17" i="1169"/>
  <c r="CK19" i="1169"/>
  <c r="CK4" i="1169"/>
  <c r="CK18" i="1169"/>
  <c r="CK25" i="1169"/>
  <c r="CK26" i="1169"/>
  <c r="CK41" i="1169"/>
  <c r="CK40" i="1169"/>
  <c r="CK28" i="1169"/>
  <c r="CK42" i="1169"/>
  <c r="CK43" i="1169"/>
  <c r="CK27" i="1169"/>
  <c r="CI51" i="1169"/>
  <c r="CI22" i="861" s="1"/>
  <c r="CL1" i="1169"/>
  <c r="CL7" i="1169"/>
  <c r="CL3" i="1169"/>
  <c r="M36" i="1169" s="1"/>
  <c r="M17" i="861" s="1"/>
  <c r="CI36" i="1169"/>
  <c r="CI17" i="861" s="1"/>
  <c r="CJ8" i="1169"/>
  <c r="CJ34" i="1169"/>
  <c r="CJ49" i="1169"/>
  <c r="CH53" i="1169"/>
  <c r="N47" i="1169"/>
  <c r="CJ32" i="1169"/>
  <c r="CJ47" i="1169"/>
  <c r="CJ35" i="1169"/>
  <c r="CJ50" i="1169"/>
  <c r="N33" i="1169"/>
  <c r="CJ21" i="1169"/>
  <c r="CJ31" i="1169"/>
  <c r="CJ46" i="1169"/>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943" i="64" a="1"/>
  <c r="CF943" i="64" s="1"/>
  <c r="AB1793" i="64" a="1"/>
  <c r="AB1793" i="64" s="1"/>
  <c r="AB1786" i="64" s="1"/>
  <c r="AB1787" i="64" s="1"/>
  <c r="CC768" i="64"/>
  <c r="CD766" i="64"/>
  <c r="CE763" i="64"/>
  <c r="CE762" i="64"/>
  <c r="CE761" i="64"/>
  <c r="CE765" i="64"/>
  <c r="CE764" i="64"/>
  <c r="CF757" i="64" a="1"/>
  <c r="CF757" i="64" s="1"/>
  <c r="CF758" i="64" a="1"/>
  <c r="CF758" i="64" s="1"/>
  <c r="CF755" i="64" a="1"/>
  <c r="CF755" i="64" s="1"/>
  <c r="CF754" i="64" a="1"/>
  <c r="CF754" i="64" s="1"/>
  <c r="CF756" i="64" a="1"/>
  <c r="CF756" i="64" s="1"/>
  <c r="CE750" i="64"/>
  <c r="CE746" i="64"/>
  <c r="CD751" i="64"/>
  <c r="CE749" i="64"/>
  <c r="CE748" i="64"/>
  <c r="CF743" i="64" a="1"/>
  <c r="CF743" i="64" s="1"/>
  <c r="CF739" i="64" a="1"/>
  <c r="CF739" i="64" s="1"/>
  <c r="CF723" i="64" a="1"/>
  <c r="CF723" i="64" s="1"/>
  <c r="CF731" i="64" s="1"/>
  <c r="CF724" i="64" a="1"/>
  <c r="CF724" i="64" s="1"/>
  <c r="CF732" i="64" s="1"/>
  <c r="CF740" i="64" a="1"/>
  <c r="CF740" i="64" s="1"/>
  <c r="CF725" i="64" a="1"/>
  <c r="CF725" i="64" s="1"/>
  <c r="CF733" i="64" s="1"/>
  <c r="CF726" i="64" a="1"/>
  <c r="CF726" i="64" s="1"/>
  <c r="CF727" i="64" a="1"/>
  <c r="CF727" i="64" s="1"/>
  <c r="CF741" i="64" a="1"/>
  <c r="CF741" i="64" s="1"/>
  <c r="CF742" i="64" a="1"/>
  <c r="CF742" i="64" s="1"/>
  <c r="CE747" i="64"/>
  <c r="CE210" i="64"/>
  <c r="CE212" i="64" s="1"/>
  <c r="CF208" i="64" a="1"/>
  <c r="CF208" i="64" s="1"/>
  <c r="CF207" i="64" s="1"/>
  <c r="CF209" i="64" a="1"/>
  <c r="CF209" i="64" s="1"/>
  <c r="CE919" i="64"/>
  <c r="CE698" i="64"/>
  <c r="CE700" i="64" s="1"/>
  <c r="CC922" i="64"/>
  <c r="CD921" i="64"/>
  <c r="CF331" i="64" a="1"/>
  <c r="CF331" i="64" s="1"/>
  <c r="CF918" i="64" a="1"/>
  <c r="CF918" i="64" s="1"/>
  <c r="CF312" i="64" a="1"/>
  <c r="CF312" i="64" s="1"/>
  <c r="CF699" i="64" a="1"/>
  <c r="CF699" i="64" s="1"/>
  <c r="CF665" i="64" a="1"/>
  <c r="CF665" i="64" s="1"/>
  <c r="CF299" i="64" a="1"/>
  <c r="CF299" i="64" s="1"/>
  <c r="CD662" i="64"/>
  <c r="CE658" i="64"/>
  <c r="CE666" i="64" s="1"/>
  <c r="CF661" i="64" a="1"/>
  <c r="CF661" i="64" s="1"/>
  <c r="CF4" i="64"/>
  <c r="CF657" i="64" a="1"/>
  <c r="CF657" i="64" s="1"/>
  <c r="CG259" i="64"/>
  <c r="CG7" i="64"/>
  <c r="CF8" i="64" s="1"/>
  <c r="BZ46" i="861"/>
  <c r="BZ87" i="861" s="1"/>
  <c r="CG1" i="64"/>
  <c r="CH2" i="64"/>
  <c r="CG3" i="64"/>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2" i="861"/>
  <c r="CF43" i="863"/>
  <c r="CF42" i="863"/>
  <c r="CF21" i="863" s="1"/>
  <c r="CF57" i="863"/>
  <c r="CF24" i="864"/>
  <c r="CF94"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24" i="64"/>
  <c r="AO634" i="64" s="1"/>
  <c r="AP628" i="64" a="1"/>
  <c r="AP628" i="64" s="1"/>
  <c r="AP623" i="64" a="1"/>
  <c r="AP623" i="64" s="1"/>
  <c r="AO437" i="64"/>
  <c r="AN1967" i="64"/>
  <c r="AP1950" i="64" a="1"/>
  <c r="AP1950" i="64" s="1"/>
  <c r="AP1951" i="64" a="1"/>
  <c r="AP1951" i="64" s="1"/>
  <c r="AP1952" i="64" a="1"/>
  <c r="AP1952" i="64" s="1"/>
  <c r="AP1953" i="64" a="1"/>
  <c r="AP1953" i="64" s="1"/>
  <c r="AP1954" i="64" a="1"/>
  <c r="AP1954" i="64" s="1"/>
  <c r="AP1956" i="64" a="1"/>
  <c r="AP1956" i="64" s="1"/>
  <c r="AP1955" i="64" a="1"/>
  <c r="AP1955" i="64" s="1"/>
  <c r="AP1957" i="64" a="1"/>
  <c r="AP1957" i="64" s="1"/>
  <c r="AP1958" i="64" a="1"/>
  <c r="AP1958" i="64" s="1"/>
  <c r="AO1959" i="64"/>
  <c r="AP435" i="64" a="1"/>
  <c r="AP435" i="64" s="1"/>
  <c r="AP413" i="64" a="1"/>
  <c r="AP413" i="64" s="1"/>
  <c r="AP436" i="64" a="1"/>
  <c r="AP436" i="64" s="1"/>
  <c r="AO414" i="64"/>
  <c r="AP2138" i="64"/>
  <c r="AP2104" i="64"/>
  <c r="DK190" i="64"/>
  <c r="DK193" i="64" s="1"/>
  <c r="DB2341" i="64"/>
  <c r="DE1304" i="64"/>
  <c r="DF1302" i="64"/>
  <c r="DG2320" i="64"/>
  <c r="DG2322" i="64" s="1"/>
  <c r="AO2063" i="64"/>
  <c r="AO2041" i="64"/>
  <c r="AP2396" i="64" a="1"/>
  <c r="AP2396" i="64" s="1"/>
  <c r="AP2042" i="64" a="1"/>
  <c r="AP2042" i="64" s="1"/>
  <c r="AP2062" i="64" a="1"/>
  <c r="AP2062" i="64" s="1"/>
  <c r="BY1757" i="64"/>
  <c r="BZ1755" i="64"/>
  <c r="BZ1734" i="64"/>
  <c r="BZ1736" i="64" s="1"/>
  <c r="CA1712" i="64"/>
  <c r="CA1714" i="64" s="1"/>
  <c r="AL1667" i="64"/>
  <c r="AL1669" i="64" s="1"/>
  <c r="AL1670" i="64" s="1"/>
  <c r="AM1658" i="64"/>
  <c r="AN1656" i="64"/>
  <c r="AN1665" i="64"/>
  <c r="AN1657" i="64"/>
  <c r="AN1666" i="64"/>
  <c r="AP1662" i="64" a="1"/>
  <c r="AP1662" i="64" s="1"/>
  <c r="AP1661" i="64" a="1"/>
  <c r="AP1661" i="64" s="1"/>
  <c r="AP1653" i="64" a="1"/>
  <c r="AP1653" i="64" s="1"/>
  <c r="AP1652" i="64" a="1"/>
  <c r="AP1652" i="64" s="1"/>
  <c r="AO1649" i="64"/>
  <c r="AO1648" i="64"/>
  <c r="AP1643" i="64" a="1"/>
  <c r="AP1643" i="64" s="1"/>
  <c r="AP1644" i="64" a="1"/>
  <c r="AP1644" i="64" s="1"/>
  <c r="AO2084" i="64"/>
  <c r="AP2083" i="64" a="1"/>
  <c r="AP2083" i="64" s="1"/>
  <c r="AP499" i="64" a="1"/>
  <c r="AP499" i="64" s="1"/>
  <c r="AK547" i="64"/>
  <c r="AL546" i="64" a="1"/>
  <c r="AL546" i="64" s="1"/>
  <c r="AQ1853" i="64"/>
  <c r="AO1404" i="64"/>
  <c r="AO1113" i="64"/>
  <c r="AO1564" i="64"/>
  <c r="AO1541" i="64"/>
  <c r="AO896" i="64"/>
  <c r="AO390" i="64"/>
  <c r="AO525" i="64"/>
  <c r="AO501" i="64"/>
  <c r="AN62" i="64"/>
  <c r="AP494" i="64" a="1"/>
  <c r="AP494" i="64" s="1"/>
  <c r="AP75" i="64" a="1"/>
  <c r="AP75" i="64" s="1"/>
  <c r="AP412" i="64" a="1"/>
  <c r="AP412" i="64" s="1"/>
  <c r="AP55" i="64" a="1"/>
  <c r="AP55" i="64" s="1"/>
  <c r="AP59" i="64" a="1"/>
  <c r="AP59" i="64" s="1"/>
  <c r="AP60" i="64" a="1"/>
  <c r="AP60" i="64" s="1"/>
  <c r="AO56" i="64"/>
  <c r="AP54" i="64" a="1"/>
  <c r="AP54" i="64" s="1"/>
  <c r="AP53" i="64" a="1"/>
  <c r="AP53" i="64" s="1"/>
  <c r="AP524" i="64" a="1"/>
  <c r="AP524" i="64" s="1"/>
  <c r="AP2293" i="64" a="1"/>
  <c r="AP2293" i="64" s="1"/>
  <c r="AP2319" i="64" a="1"/>
  <c r="AP2319" i="64" s="1"/>
  <c r="AP2370" i="64" a="1"/>
  <c r="AP2370" i="64" s="1"/>
  <c r="AP2344" i="64" a="1"/>
  <c r="AP2344" i="64" s="1"/>
  <c r="AP1540" i="64" a="1"/>
  <c r="AP1540" i="64" s="1"/>
  <c r="AO93" i="64"/>
  <c r="AP90" i="64" a="1"/>
  <c r="AP90" i="64" s="1"/>
  <c r="AP91" i="64" a="1"/>
  <c r="AP91" i="64" s="1"/>
  <c r="AP92" i="64" a="1"/>
  <c r="AP92" i="64" s="1"/>
  <c r="AP89" i="64" a="1"/>
  <c r="AP89" i="64" s="1"/>
  <c r="AP1485" i="64" a="1"/>
  <c r="AP1485" i="64" s="1"/>
  <c r="AP1486" i="64" s="1"/>
  <c r="AP389" i="64" a="1"/>
  <c r="AP389" i="64" s="1"/>
  <c r="BD1690" i="64"/>
  <c r="BD1692" i="64" s="1"/>
  <c r="AP2420" i="64" a="1"/>
  <c r="AP2420" i="64" s="1"/>
  <c r="AP1405" i="64" a="1"/>
  <c r="AP1405" i="64" s="1"/>
  <c r="AP1784" i="64" a="1"/>
  <c r="AP1784" i="64" s="1"/>
  <c r="AP1792" i="64" s="1"/>
  <c r="AP1563" i="64" a="1"/>
  <c r="AP1563" i="64" s="1"/>
  <c r="AP1571" i="64" a="1"/>
  <c r="AP1571" i="64" s="1"/>
  <c r="AP1565" i="64" a="1"/>
  <c r="AP1565" i="64" s="1"/>
  <c r="AP1112" i="64" a="1"/>
  <c r="AP1112" i="64" s="1"/>
  <c r="AP895" i="64" a="1"/>
  <c r="AP895" i="64" s="1"/>
  <c r="AP2084" i="64" a="1"/>
  <c r="CF919" i="64" a="1"/>
  <c r="AP1649" i="64" a="1"/>
  <c r="CE921" i="64" a="1"/>
  <c r="AP1648" i="64" a="1"/>
  <c r="CF944" i="64"/>
  <c r="CF658" i="64" a="1"/>
  <c r="AP2063" i="64" a="1"/>
  <c r="AP2041" i="64" a="1"/>
  <c r="AQ2104" i="64" a="1"/>
  <c r="AP1564" i="64" a="1"/>
  <c r="CF698" i="64" a="1"/>
  <c r="AP624" i="64" a="1"/>
  <c r="AP1541" i="64" a="1"/>
  <c r="CF1034" i="64" a="1"/>
  <c r="AQ2138" i="64" a="1"/>
  <c r="AP414" i="64" a="1"/>
  <c r="AP501" i="64" a="1"/>
  <c r="AP525" i="64" a="1"/>
  <c r="AP437" i="64" a="1"/>
  <c r="AP1113" i="64" a="1"/>
  <c r="CD922" i="64" a="1"/>
  <c r="AP896" i="64" a="1"/>
  <c r="AP1404" i="64" a="1"/>
  <c r="AL547" i="64" a="1"/>
  <c r="AP390" i="64" a="1"/>
  <c r="CF141" i="64" l="1"/>
  <c r="CF126" i="64"/>
  <c r="CF1034" i="64"/>
  <c r="CF1036" i="64" s="1"/>
  <c r="CG111" i="64" a="1"/>
  <c r="CG111" i="64" s="1"/>
  <c r="CG1019" i="64" a="1"/>
  <c r="CG1019" i="64" s="1"/>
  <c r="CF137" i="64"/>
  <c r="N21" i="1169"/>
  <c r="L34" i="1169"/>
  <c r="L32" i="1169"/>
  <c r="CL27" i="1169"/>
  <c r="CL26" i="1169"/>
  <c r="CL41" i="1169"/>
  <c r="CL40" i="1169"/>
  <c r="CL28" i="1169"/>
  <c r="CL42" i="1169"/>
  <c r="CL43" i="1169"/>
  <c r="CL39" i="1169"/>
  <c r="CL17" i="1169"/>
  <c r="CL16" i="1169"/>
  <c r="CL4" i="1169"/>
  <c r="CL20" i="1169"/>
  <c r="CL24" i="1169"/>
  <c r="CL19" i="1169"/>
  <c r="CL18" i="1169"/>
  <c r="CL25" i="1169"/>
  <c r="O46" i="1169"/>
  <c r="N48" i="1169"/>
  <c r="K50" i="1169"/>
  <c r="M33" i="1169"/>
  <c r="K33" i="1169"/>
  <c r="N46" i="1169"/>
  <c r="K53" i="1169"/>
  <c r="N32" i="1169"/>
  <c r="L51" i="1169"/>
  <c r="L22" i="861" s="1"/>
  <c r="L21" i="1169"/>
  <c r="O21" i="1169"/>
  <c r="L31" i="1169"/>
  <c r="O51" i="1169"/>
  <c r="O22" i="861" s="1"/>
  <c r="O31" i="1169"/>
  <c r="N50" i="1169"/>
  <c r="K36" i="1169"/>
  <c r="K17" i="861" s="1"/>
  <c r="O32" i="1169"/>
  <c r="O36" i="1169"/>
  <c r="O17" i="861" s="1"/>
  <c r="K32" i="1169"/>
  <c r="L53" i="1169"/>
  <c r="L33" i="1169"/>
  <c r="K35" i="1169"/>
  <c r="M32" i="1169"/>
  <c r="L36" i="1169"/>
  <c r="L17" i="861" s="1"/>
  <c r="O48" i="1169"/>
  <c r="K49" i="1169"/>
  <c r="M46" i="1169"/>
  <c r="O49" i="1169"/>
  <c r="O33" i="1169"/>
  <c r="L49" i="1169"/>
  <c r="N51" i="1169"/>
  <c r="N22" i="861" s="1"/>
  <c r="N31" i="1169"/>
  <c r="K46" i="1169"/>
  <c r="M31" i="1169"/>
  <c r="M47" i="1169"/>
  <c r="N35" i="1169"/>
  <c r="L50" i="1169"/>
  <c r="L48" i="1169"/>
  <c r="M49" i="1169"/>
  <c r="N36" i="1169"/>
  <c r="N17" i="861" s="1"/>
  <c r="N49" i="1169"/>
  <c r="K47" i="1169"/>
  <c r="N34" i="1169"/>
  <c r="O53" i="1169"/>
  <c r="K48" i="1169"/>
  <c r="M34" i="1169"/>
  <c r="K34" i="1169"/>
  <c r="O35" i="1169"/>
  <c r="K51" i="1169"/>
  <c r="K22" i="861" s="1"/>
  <c r="K21" i="1169"/>
  <c r="O50" i="1169"/>
  <c r="L35" i="1169"/>
  <c r="M48" i="1169"/>
  <c r="O47" i="1169"/>
  <c r="N53" i="1169"/>
  <c r="O34" i="1169"/>
  <c r="CK33" i="1169"/>
  <c r="CK48" i="1169"/>
  <c r="CL8" i="1169"/>
  <c r="CK34" i="1169"/>
  <c r="CK49" i="1169"/>
  <c r="CK32" i="1169"/>
  <c r="CK47" i="1169"/>
  <c r="CK50" i="1169"/>
  <c r="CK35" i="1169"/>
  <c r="CK21" i="1169"/>
  <c r="CK31" i="1169"/>
  <c r="CK46" i="1169"/>
  <c r="CH54" i="1169"/>
  <c r="CJ51" i="1169"/>
  <c r="CJ22" i="861" s="1"/>
  <c r="CJ36" i="1169"/>
  <c r="CJ17" i="861" s="1"/>
  <c r="CK8" i="1169"/>
  <c r="L47" i="1169"/>
  <c r="CI53" i="1169"/>
  <c r="L46" i="1169"/>
  <c r="M53" i="1169"/>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943" i="64" a="1"/>
  <c r="CG943" i="64" s="1"/>
  <c r="AQ1854" i="64"/>
  <c r="CF735" i="64"/>
  <c r="CF765" i="64" s="1"/>
  <c r="CF734" i="64"/>
  <c r="CF764" i="64" s="1"/>
  <c r="CC769" i="64"/>
  <c r="CD768" i="64"/>
  <c r="CD769" i="64" s="1"/>
  <c r="CF761" i="64"/>
  <c r="CE766" i="64"/>
  <c r="CF762" i="64"/>
  <c r="CG757" i="64" a="1"/>
  <c r="CG757" i="64" s="1"/>
  <c r="CG758" i="64" a="1"/>
  <c r="CG758" i="64" s="1"/>
  <c r="CG755" i="64" a="1"/>
  <c r="CG755" i="64" s="1"/>
  <c r="CG754" i="64" a="1"/>
  <c r="CG754" i="64" s="1"/>
  <c r="CG756" i="64" a="1"/>
  <c r="CG756" i="64" s="1"/>
  <c r="CF763" i="64"/>
  <c r="CF746" i="64"/>
  <c r="CE751" i="64"/>
  <c r="CF747" i="64"/>
  <c r="CG739" i="64" a="1"/>
  <c r="CG739" i="64" s="1"/>
  <c r="CG743" i="64" a="1"/>
  <c r="CG743" i="64" s="1"/>
  <c r="CG723" i="64" a="1"/>
  <c r="CG723" i="64" s="1"/>
  <c r="CG731" i="64" s="1"/>
  <c r="CG724" i="64" a="1"/>
  <c r="CG724" i="64" s="1"/>
  <c r="CG732" i="64" s="1"/>
  <c r="CG740" i="64" a="1"/>
  <c r="CG740" i="64" s="1"/>
  <c r="CG725" i="64" a="1"/>
  <c r="CG725" i="64" s="1"/>
  <c r="CG733" i="64" s="1"/>
  <c r="CG726" i="64" a="1"/>
  <c r="CG726" i="64" s="1"/>
  <c r="CG734" i="64" s="1"/>
  <c r="CG727" i="64" a="1"/>
  <c r="CG727" i="64" s="1"/>
  <c r="CG735" i="64" s="1"/>
  <c r="CG741" i="64" a="1"/>
  <c r="CG741" i="64" s="1"/>
  <c r="CG742" i="64" a="1"/>
  <c r="CG742" i="64" s="1"/>
  <c r="CF748" i="64"/>
  <c r="CG208" i="64" a="1"/>
  <c r="CG208" i="64" s="1"/>
  <c r="CG207" i="64" s="1"/>
  <c r="CG209" i="64" a="1"/>
  <c r="CG209" i="64" s="1"/>
  <c r="CF210" i="64"/>
  <c r="CF212" i="64" s="1"/>
  <c r="CF919" i="64"/>
  <c r="CF698" i="64"/>
  <c r="CF700" i="64" s="1"/>
  <c r="CD922" i="64"/>
  <c r="CE921" i="64"/>
  <c r="CG331" i="64" a="1"/>
  <c r="CG331" i="64" s="1"/>
  <c r="CG918" i="64" a="1"/>
  <c r="CG918" i="64" s="1"/>
  <c r="CG312" i="64" a="1"/>
  <c r="CG312" i="64" s="1"/>
  <c r="CG699" i="64" a="1"/>
  <c r="CG699" i="64" s="1"/>
  <c r="CG665" i="64" a="1"/>
  <c r="CG665" i="64" s="1"/>
  <c r="CG299" i="64" a="1"/>
  <c r="CG299" i="64" s="1"/>
  <c r="CE662" i="64"/>
  <c r="CF658" i="64"/>
  <c r="CF666" i="64" s="1"/>
  <c r="CG661" i="64" a="1"/>
  <c r="CG661" i="64" s="1"/>
  <c r="CG4" i="64"/>
  <c r="CG657" i="64" a="1"/>
  <c r="CG657" i="64" s="1"/>
  <c r="CH259" i="64"/>
  <c r="CH7" i="64"/>
  <c r="CG8" i="64" s="1"/>
  <c r="CA46" i="861"/>
  <c r="CA87" i="861" s="1"/>
  <c r="CH3" i="64"/>
  <c r="CH1" i="64"/>
  <c r="CI2" i="64"/>
  <c r="CG24" i="864"/>
  <c r="CG94" i="861" s="1"/>
  <c r="CF32"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24" i="64"/>
  <c r="AP634" i="64" s="1"/>
  <c r="AQ628" i="64" a="1"/>
  <c r="AQ628" i="64" s="1"/>
  <c r="AQ623" i="64" a="1"/>
  <c r="AQ623" i="64" s="1"/>
  <c r="AP437" i="64"/>
  <c r="AO1967" i="64"/>
  <c r="AQ1950" i="64" a="1"/>
  <c r="AQ1950" i="64" s="1"/>
  <c r="AQ1951" i="64" a="1"/>
  <c r="AQ1951" i="64" s="1"/>
  <c r="AQ1952" i="64" a="1"/>
  <c r="AQ1952" i="64" s="1"/>
  <c r="AQ1953" i="64" a="1"/>
  <c r="AQ1953" i="64" s="1"/>
  <c r="AQ1954" i="64" a="1"/>
  <c r="AQ1954" i="64" s="1"/>
  <c r="AQ1955" i="64" a="1"/>
  <c r="AQ1955" i="64" s="1"/>
  <c r="AQ1957" i="64" a="1"/>
  <c r="AQ1957" i="64" s="1"/>
  <c r="AQ1958" i="64" a="1"/>
  <c r="AQ1958" i="64" s="1"/>
  <c r="AQ1956" i="64" a="1"/>
  <c r="AQ1956" i="64" s="1"/>
  <c r="AP1959" i="64"/>
  <c r="AQ435" i="64" a="1"/>
  <c r="AQ435" i="64" s="1"/>
  <c r="AQ413" i="64" a="1"/>
  <c r="AQ413" i="64" s="1"/>
  <c r="AQ436" i="64" a="1"/>
  <c r="AQ436" i="64" s="1"/>
  <c r="AP414" i="64"/>
  <c r="AQ2104" i="64"/>
  <c r="AQ2138" i="64"/>
  <c r="DL190" i="64"/>
  <c r="DL193" i="64" s="1"/>
  <c r="DD2367" i="64"/>
  <c r="DD2290" i="64"/>
  <c r="DD2393" i="64"/>
  <c r="DF1304" i="64"/>
  <c r="DG1302" i="64"/>
  <c r="DH2320" i="64"/>
  <c r="DH2322" i="64" s="1"/>
  <c r="AP2063" i="64"/>
  <c r="AP2041" i="64"/>
  <c r="AQ2396" i="64" a="1"/>
  <c r="AQ2396" i="64" s="1"/>
  <c r="AQ2042" i="64" a="1"/>
  <c r="AQ2042" i="64" s="1"/>
  <c r="AQ2062" i="64" a="1"/>
  <c r="AQ2062" i="64" s="1"/>
  <c r="BZ1757" i="64"/>
  <c r="CA1755" i="64"/>
  <c r="CA1734" i="64"/>
  <c r="CA1736" i="64" s="1"/>
  <c r="CB1712" i="64"/>
  <c r="CB1714" i="64" s="1"/>
  <c r="AM1667" i="64"/>
  <c r="AM1669" i="64" s="1"/>
  <c r="AM1670" i="64" s="1"/>
  <c r="AN1658" i="64"/>
  <c r="AO1656" i="64"/>
  <c r="AO1665" i="64"/>
  <c r="AO1657" i="64"/>
  <c r="AO1666" i="64"/>
  <c r="AQ1662" i="64" a="1"/>
  <c r="AQ1662" i="64" s="1"/>
  <c r="AQ1661" i="64" a="1"/>
  <c r="AQ1661" i="64" s="1"/>
  <c r="AQ1652" i="64" a="1"/>
  <c r="AQ1652" i="64" s="1"/>
  <c r="AQ1653" i="64" a="1"/>
  <c r="AQ1653" i="64" s="1"/>
  <c r="AP1649" i="64"/>
  <c r="AP1648" i="64"/>
  <c r="AQ1643" i="64" a="1"/>
  <c r="AQ1643" i="64" s="1"/>
  <c r="AQ1644" i="64" a="1"/>
  <c r="AQ1644" i="64" s="1"/>
  <c r="AP2084" i="64"/>
  <c r="AQ2083" i="64" a="1"/>
  <c r="AQ2083" i="64" s="1"/>
  <c r="AQ499" i="64" a="1"/>
  <c r="AQ499" i="64" s="1"/>
  <c r="AL547" i="64"/>
  <c r="AM546" i="64" a="1"/>
  <c r="AM546" i="64" s="1"/>
  <c r="AR1853" i="64"/>
  <c r="AR1854" i="64" s="1"/>
  <c r="AP1404" i="64"/>
  <c r="AP1113" i="64"/>
  <c r="AP1564" i="64"/>
  <c r="AP1541" i="64"/>
  <c r="AP896" i="64"/>
  <c r="AP390" i="64"/>
  <c r="AP525" i="64"/>
  <c r="AP501" i="64"/>
  <c r="AC1783" i="64"/>
  <c r="AC1789" i="64" s="1"/>
  <c r="AO62" i="64"/>
  <c r="AQ494" i="64" a="1"/>
  <c r="AQ494" i="64" s="1"/>
  <c r="AQ75" i="64" a="1"/>
  <c r="AQ75" i="64" s="1"/>
  <c r="AQ412" i="64" a="1"/>
  <c r="AQ412" i="64" s="1"/>
  <c r="AQ55" i="64" a="1"/>
  <c r="AQ55" i="64" s="1"/>
  <c r="AQ59" i="64" a="1"/>
  <c r="AQ59" i="64" s="1"/>
  <c r="AQ60" i="64" a="1"/>
  <c r="AQ60" i="64" s="1"/>
  <c r="AP56" i="64"/>
  <c r="AQ54" i="64" a="1"/>
  <c r="AQ54" i="64" s="1"/>
  <c r="AQ53" i="64" a="1"/>
  <c r="AQ53" i="64" s="1"/>
  <c r="AQ524" i="64" a="1"/>
  <c r="AQ524" i="64" s="1"/>
  <c r="AQ2293" i="64" a="1"/>
  <c r="AQ2293" i="64" s="1"/>
  <c r="AQ2319" i="64" a="1"/>
  <c r="AQ2319" i="64" s="1"/>
  <c r="AQ2370" i="64" a="1"/>
  <c r="AQ2370" i="64" s="1"/>
  <c r="AQ2344" i="64" a="1"/>
  <c r="AQ2344" i="64" s="1"/>
  <c r="AQ1540" i="64" a="1"/>
  <c r="AQ1540" i="64" s="1"/>
  <c r="AP93" i="64"/>
  <c r="AQ90" i="64" a="1"/>
  <c r="AQ90" i="64" s="1"/>
  <c r="AQ91" i="64" a="1"/>
  <c r="AQ91" i="64" s="1"/>
  <c r="AQ92" i="64" a="1"/>
  <c r="AQ92" i="64" s="1"/>
  <c r="AQ89" i="64" a="1"/>
  <c r="AQ89" i="64" s="1"/>
  <c r="AQ1485" i="64" a="1"/>
  <c r="AQ1485" i="64" s="1"/>
  <c r="AQ1486" i="64" s="1"/>
  <c r="AQ389" i="64" a="1"/>
  <c r="AQ389" i="64" s="1"/>
  <c r="BE1690" i="64"/>
  <c r="BE1692" i="64" s="1"/>
  <c r="AQ2420" i="64" a="1"/>
  <c r="AQ2420" i="64" s="1"/>
  <c r="AQ1405" i="64" a="1"/>
  <c r="AQ1405" i="64" s="1"/>
  <c r="AQ1784" i="64" a="1"/>
  <c r="AQ1784" i="64" s="1"/>
  <c r="AQ1792" i="64" s="1"/>
  <c r="AQ1571" i="64" a="1"/>
  <c r="AQ1571" i="64" s="1"/>
  <c r="AQ1563" i="64" a="1"/>
  <c r="AQ1563" i="64" s="1"/>
  <c r="AQ1565" i="64" a="1"/>
  <c r="AQ1565" i="64" s="1"/>
  <c r="AQ1112" i="64" a="1"/>
  <c r="AQ1112" i="64" s="1"/>
  <c r="AQ895" i="64" a="1"/>
  <c r="AQ895" i="64" s="1"/>
  <c r="AQ624" i="64" a="1"/>
  <c r="AQ2084" i="64" a="1"/>
  <c r="CG1034" i="64" a="1"/>
  <c r="AR2104" i="64" a="1"/>
  <c r="CG658" i="64" a="1"/>
  <c r="AQ2041" i="64" a="1"/>
  <c r="AM547" i="64" a="1"/>
  <c r="CG698" i="64" a="1"/>
  <c r="AQ525" i="64" a="1"/>
  <c r="AQ1113" i="64" a="1"/>
  <c r="AR2138" i="64" a="1"/>
  <c r="AQ1649" i="64" a="1"/>
  <c r="CG919" i="64" a="1"/>
  <c r="CG944" i="64"/>
  <c r="AQ1648" i="64" a="1"/>
  <c r="AQ414" i="64" a="1"/>
  <c r="AQ2063" i="64" a="1"/>
  <c r="CF921" i="64" a="1"/>
  <c r="AQ437" i="64" a="1"/>
  <c r="AQ1564" i="64" a="1"/>
  <c r="CE922" i="64" a="1"/>
  <c r="AQ501" i="64" a="1"/>
  <c r="AQ390" i="64" a="1"/>
  <c r="AQ1541" i="64" a="1"/>
  <c r="AQ896" i="64" a="1"/>
  <c r="AQ1404" i="64" a="1"/>
  <c r="CG126" i="64" l="1"/>
  <c r="CG141" i="64"/>
  <c r="CG1034" i="64"/>
  <c r="CG1036" i="64" s="1"/>
  <c r="CH111" i="64" a="1"/>
  <c r="CH111" i="64" s="1"/>
  <c r="CH1019" i="64" a="1"/>
  <c r="CH1019" i="64" s="1"/>
  <c r="CK36" i="1169"/>
  <c r="CK17" i="861" s="1"/>
  <c r="CL33" i="1169"/>
  <c r="CL48" i="1169"/>
  <c r="CL34" i="1169"/>
  <c r="CL49" i="1169"/>
  <c r="O54" i="1169"/>
  <c r="CL35" i="1169"/>
  <c r="CL50" i="1169"/>
  <c r="M54" i="1169"/>
  <c r="CL21" i="1169"/>
  <c r="CL31" i="1169"/>
  <c r="CL46" i="1169"/>
  <c r="CL47" i="1169"/>
  <c r="CL32" i="1169"/>
  <c r="N54" i="1169"/>
  <c r="K54" i="1169"/>
  <c r="CI54" i="1169"/>
  <c r="CJ53" i="1169"/>
  <c r="L54" i="1169"/>
  <c r="P48" i="1169"/>
  <c r="CK51" i="1169"/>
  <c r="CK22" i="861"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O18" i="861"/>
  <c r="CH943" i="64" a="1"/>
  <c r="CH943" i="64" s="1"/>
  <c r="AC1793" i="64" a="1"/>
  <c r="AC1793" i="64" s="1"/>
  <c r="AC1786" i="64" s="1"/>
  <c r="AC1787" i="64" s="1"/>
  <c r="CF749" i="64"/>
  <c r="CF750" i="64"/>
  <c r="CE768" i="64"/>
  <c r="CE769" i="64" s="1"/>
  <c r="CG764" i="64"/>
  <c r="CG765" i="64"/>
  <c r="CG762" i="64"/>
  <c r="CF766" i="64"/>
  <c r="CG763" i="64"/>
  <c r="CG761" i="64"/>
  <c r="CH758" i="64" a="1"/>
  <c r="CH758" i="64" s="1"/>
  <c r="CH755" i="64" a="1"/>
  <c r="CH755" i="64" s="1"/>
  <c r="CH754" i="64" a="1"/>
  <c r="CH754" i="64" s="1"/>
  <c r="CH756" i="64" a="1"/>
  <c r="CH756" i="64" s="1"/>
  <c r="CH757" i="64" a="1"/>
  <c r="CH757" i="64" s="1"/>
  <c r="CG750" i="64"/>
  <c r="CG748" i="64"/>
  <c r="CG746" i="64"/>
  <c r="CG747" i="64"/>
  <c r="CG749" i="64"/>
  <c r="CH739" i="64" a="1"/>
  <c r="CH739" i="64" s="1"/>
  <c r="CH743" i="64" a="1"/>
  <c r="CH743" i="64" s="1"/>
  <c r="CH723" i="64" a="1"/>
  <c r="CH723" i="64" s="1"/>
  <c r="CH731" i="64" s="1"/>
  <c r="CH724" i="64" a="1"/>
  <c r="CH724" i="64" s="1"/>
  <c r="CH732" i="64" s="1"/>
  <c r="CH740" i="64" a="1"/>
  <c r="CH740" i="64" s="1"/>
  <c r="CH725" i="64" a="1"/>
  <c r="CH725" i="64" s="1"/>
  <c r="CH733" i="64" s="1"/>
  <c r="CH726" i="64" a="1"/>
  <c r="CH726" i="64" s="1"/>
  <c r="CH734" i="64" s="1"/>
  <c r="CH727" i="64" a="1"/>
  <c r="CH727" i="64" s="1"/>
  <c r="CH735" i="64" s="1"/>
  <c r="CH741" i="64" a="1"/>
  <c r="CH741" i="64" s="1"/>
  <c r="CH742" i="64" a="1"/>
  <c r="CH742" i="64" s="1"/>
  <c r="CG210" i="64"/>
  <c r="CG212" i="64" s="1"/>
  <c r="CH208" i="64" a="1"/>
  <c r="CH208" i="64" s="1"/>
  <c r="CH207" i="64" s="1"/>
  <c r="CH209" i="64" a="1"/>
  <c r="CH209" i="64" s="1"/>
  <c r="CG919" i="64"/>
  <c r="CG698" i="64"/>
  <c r="CG700" i="64" s="1"/>
  <c r="CE922" i="64"/>
  <c r="CF921" i="64"/>
  <c r="CH331" i="64" a="1"/>
  <c r="CH331" i="64" s="1"/>
  <c r="CH918" i="64" a="1"/>
  <c r="CH918" i="64" s="1"/>
  <c r="CH312" i="64" a="1"/>
  <c r="CH312" i="64" s="1"/>
  <c r="CH699" i="64" a="1"/>
  <c r="CH699" i="64" s="1"/>
  <c r="CH665" i="64" a="1"/>
  <c r="CH665" i="64" s="1"/>
  <c r="CH299" i="64" a="1"/>
  <c r="CH299" i="64" s="1"/>
  <c r="CF662" i="64"/>
  <c r="CG658" i="64"/>
  <c r="CG666" i="64" s="1"/>
  <c r="CH661" i="64" a="1"/>
  <c r="CH661" i="64" s="1"/>
  <c r="CH4" i="64"/>
  <c r="CH657" i="64" a="1"/>
  <c r="CH657" i="64" s="1"/>
  <c r="CI259" i="64"/>
  <c r="CI7" i="64"/>
  <c r="CB46" i="861"/>
  <c r="CB87" i="861" s="1"/>
  <c r="CI3" i="64"/>
  <c r="CI1" i="64"/>
  <c r="CJ2" i="64"/>
  <c r="CH24" i="864"/>
  <c r="CH94"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2" i="86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24" i="64"/>
  <c r="AR628" i="64" a="1"/>
  <c r="AR628" i="64" s="1"/>
  <c r="AR623" i="64" a="1"/>
  <c r="AR623" i="64" s="1"/>
  <c r="AP1967" i="64"/>
  <c r="AQ437" i="64"/>
  <c r="AR1950" i="64" a="1"/>
  <c r="AR1950" i="64" s="1"/>
  <c r="AR1951" i="64" a="1"/>
  <c r="AR1951" i="64" s="1"/>
  <c r="AR1956" i="64" a="1"/>
  <c r="AR1956" i="64" s="1"/>
  <c r="AR1952" i="64" a="1"/>
  <c r="AR1952" i="64" s="1"/>
  <c r="AR1957" i="64" a="1"/>
  <c r="AR1957" i="64" s="1"/>
  <c r="AR1958" i="64" a="1"/>
  <c r="AR1958" i="64" s="1"/>
  <c r="AR1954" i="64" a="1"/>
  <c r="AR1954" i="64" s="1"/>
  <c r="AR1955" i="64" a="1"/>
  <c r="AR1955" i="64" s="1"/>
  <c r="AR1953" i="64" a="1"/>
  <c r="AR1953" i="64" s="1"/>
  <c r="AQ1959" i="64"/>
  <c r="AR435" i="64" a="1"/>
  <c r="AR435" i="64" s="1"/>
  <c r="AR413" i="64" a="1"/>
  <c r="AR413" i="64" s="1"/>
  <c r="AR436" i="64" a="1"/>
  <c r="AR436" i="64" s="1"/>
  <c r="AQ414" i="64"/>
  <c r="AR2138" i="64"/>
  <c r="AR2104" i="64"/>
  <c r="DC2341" i="64"/>
  <c r="DG1304" i="64"/>
  <c r="DH1302" i="64"/>
  <c r="DI2320" i="64"/>
  <c r="DI2322" i="64" s="1"/>
  <c r="AQ2063" i="64"/>
  <c r="AQ2041" i="64"/>
  <c r="AR2396" i="64" a="1"/>
  <c r="AR2396" i="64" s="1"/>
  <c r="AR2042" i="64" a="1"/>
  <c r="AR2042" i="64" s="1"/>
  <c r="AR2062" i="64" a="1"/>
  <c r="AR2062" i="64" s="1"/>
  <c r="CA1757" i="64"/>
  <c r="CB1755" i="64"/>
  <c r="CB1734" i="64"/>
  <c r="CB1736" i="64" s="1"/>
  <c r="CC1712" i="64"/>
  <c r="CC1714" i="64" s="1"/>
  <c r="AN1667" i="64"/>
  <c r="AN1669" i="64" s="1"/>
  <c r="AN1670" i="64" s="1"/>
  <c r="AO1658" i="64"/>
  <c r="AP1656" i="64"/>
  <c r="AP1665" i="64"/>
  <c r="AP1657" i="64"/>
  <c r="AP1666" i="64"/>
  <c r="AR1661" i="64" a="1"/>
  <c r="AR1661" i="64" s="1"/>
  <c r="AR1662" i="64" a="1"/>
  <c r="AR1662" i="64" s="1"/>
  <c r="AR1652" i="64" a="1"/>
  <c r="AR1652" i="64" s="1"/>
  <c r="AR1653" i="64" a="1"/>
  <c r="AR1653" i="64" s="1"/>
  <c r="AQ1649" i="64"/>
  <c r="AQ1648" i="64"/>
  <c r="AR1643" i="64" a="1"/>
  <c r="AR1643" i="64" s="1"/>
  <c r="AR1644" i="64" a="1"/>
  <c r="AR1644" i="64" s="1"/>
  <c r="AQ2084" i="64"/>
  <c r="AR2083" i="64" a="1"/>
  <c r="AR2083" i="64" s="1"/>
  <c r="AR499" i="64" a="1"/>
  <c r="AR499" i="64" s="1"/>
  <c r="AM547" i="64"/>
  <c r="AN546" i="64" a="1"/>
  <c r="AN546" i="64" s="1"/>
  <c r="AS1853" i="64"/>
  <c r="AS1854" i="64" s="1"/>
  <c r="AQ1404" i="64"/>
  <c r="AQ1113" i="64"/>
  <c r="AQ1564" i="64"/>
  <c r="AQ1541" i="64"/>
  <c r="AQ896" i="64"/>
  <c r="AQ501" i="64"/>
  <c r="AQ390" i="64"/>
  <c r="AQ525" i="64"/>
  <c r="AP62" i="64"/>
  <c r="AR494" i="64" a="1"/>
  <c r="AR494" i="64" s="1"/>
  <c r="AR75" i="64" a="1"/>
  <c r="AR75" i="64" s="1"/>
  <c r="AR412" i="64" a="1"/>
  <c r="AR412" i="64" s="1"/>
  <c r="AR55" i="64" a="1"/>
  <c r="AR55" i="64" s="1"/>
  <c r="AR60" i="64" a="1"/>
  <c r="AR60" i="64" s="1"/>
  <c r="AR59" i="64" a="1"/>
  <c r="AR59" i="64" s="1"/>
  <c r="AQ56" i="64"/>
  <c r="AR53" i="64" a="1"/>
  <c r="AR53" i="64" s="1"/>
  <c r="AR54" i="64" a="1"/>
  <c r="AR54" i="64" s="1"/>
  <c r="AR524" i="64" a="1"/>
  <c r="AR524" i="64" s="1"/>
  <c r="AR2293" i="64" a="1"/>
  <c r="AR2293" i="64" s="1"/>
  <c r="AR2370" i="64" a="1"/>
  <c r="AR2370" i="64" s="1"/>
  <c r="AR2344" i="64" a="1"/>
  <c r="AR2344" i="64" s="1"/>
  <c r="AR2319" i="64" a="1"/>
  <c r="AR2319" i="64" s="1"/>
  <c r="AR1540" i="64" a="1"/>
  <c r="AR1540" i="64" s="1"/>
  <c r="AR89" i="64" a="1"/>
  <c r="AR89" i="64" s="1"/>
  <c r="AR90" i="64" a="1"/>
  <c r="AR90" i="64" s="1"/>
  <c r="AR91" i="64" a="1"/>
  <c r="AR91" i="64" s="1"/>
  <c r="AR92" i="64" a="1"/>
  <c r="AR92" i="64" s="1"/>
  <c r="AQ93" i="64"/>
  <c r="AR1485" i="64" a="1"/>
  <c r="AR1485" i="64" s="1"/>
  <c r="AR1486" i="64" s="1"/>
  <c r="AR389" i="64" a="1"/>
  <c r="AR389" i="64" s="1"/>
  <c r="BF1690" i="64"/>
  <c r="BF1692" i="64" s="1"/>
  <c r="AR2420" i="64" a="1"/>
  <c r="AR2420" i="64" s="1"/>
  <c r="AR1405" i="64" a="1"/>
  <c r="AR1405" i="64" s="1"/>
  <c r="AR1784" i="64" a="1"/>
  <c r="AR1784" i="64" s="1"/>
  <c r="AR1792" i="64" s="1"/>
  <c r="AR1571" i="64" a="1"/>
  <c r="AR1571" i="64" s="1"/>
  <c r="AR1565" i="64" a="1"/>
  <c r="AR1565" i="64" s="1"/>
  <c r="AR1563" i="64" a="1"/>
  <c r="AR1563" i="64" s="1"/>
  <c r="AR1112" i="64" a="1"/>
  <c r="AR1112" i="64" s="1"/>
  <c r="AR895" i="64" a="1"/>
  <c r="AR895" i="64" s="1"/>
  <c r="AR2063" i="64" a="1"/>
  <c r="AR2084" i="64" a="1"/>
  <c r="AR2041" i="64" a="1"/>
  <c r="AS2138" i="64" a="1"/>
  <c r="AR1113" i="64" a="1"/>
  <c r="CF922" i="64" a="1"/>
  <c r="AR501" i="64" a="1"/>
  <c r="CH658" i="64" a="1"/>
  <c r="AS2104" i="64" a="1"/>
  <c r="CH944" i="64"/>
  <c r="AN547" i="64" a="1"/>
  <c r="CH919" i="64" a="1"/>
  <c r="AR1564" i="64" a="1"/>
  <c r="CH1034" i="64" a="1"/>
  <c r="AR525" i="64" a="1"/>
  <c r="AR1648" i="64" a="1"/>
  <c r="AR437" i="64" a="1"/>
  <c r="AR624" i="64" a="1"/>
  <c r="AR1404" i="64" a="1"/>
  <c r="AR414" i="64" a="1"/>
  <c r="CG921" i="64" a="1"/>
  <c r="CH698" i="64" a="1"/>
  <c r="AR1541" i="64" a="1"/>
  <c r="AR1649" i="64" a="1"/>
  <c r="AR896" i="64" a="1"/>
  <c r="AR390" i="64" a="1"/>
  <c r="CH141" i="64" l="1"/>
  <c r="CH126" i="64"/>
  <c r="CH1034" i="64"/>
  <c r="CH1036" i="64" s="1"/>
  <c r="CI111" i="64" a="1"/>
  <c r="CI111" i="64" s="1"/>
  <c r="CI1019" i="64" a="1"/>
  <c r="CI1019" i="64" s="1"/>
  <c r="P33" i="1169"/>
  <c r="M50" i="1169"/>
  <c r="P50" i="1169"/>
  <c r="M35" i="1169"/>
  <c r="P35" i="1169"/>
  <c r="P32" i="1169"/>
  <c r="P49" i="1169"/>
  <c r="P34" i="1169"/>
  <c r="CL51" i="1169"/>
  <c r="CL22" i="861" s="1"/>
  <c r="P46" i="1169"/>
  <c r="P31" i="1169"/>
  <c r="CL36" i="1169"/>
  <c r="CL17" i="861" s="1"/>
  <c r="M21" i="1169"/>
  <c r="P21" i="1169"/>
  <c r="P47" i="1169"/>
  <c r="CJ54" i="1169"/>
  <c r="CK53" i="1169"/>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O28" i="861"/>
  <c r="CO29" i="861" s="1"/>
  <c r="CI943" i="64" a="1"/>
  <c r="CI943" i="64" s="1"/>
  <c r="CF751" i="64"/>
  <c r="CF768" i="64" s="1"/>
  <c r="CH765" i="64"/>
  <c r="CG766" i="64"/>
  <c r="CH763" i="64"/>
  <c r="CH764" i="64"/>
  <c r="CH761" i="64"/>
  <c r="CH762" i="64"/>
  <c r="CI758" i="64" a="1"/>
  <c r="CI758" i="64" s="1"/>
  <c r="CI755" i="64" a="1"/>
  <c r="CI755" i="64" s="1"/>
  <c r="CI754" i="64" a="1"/>
  <c r="CI754" i="64" s="1"/>
  <c r="CI756" i="64" a="1"/>
  <c r="CI756" i="64" s="1"/>
  <c r="CI757" i="64" a="1"/>
  <c r="CI757" i="64" s="1"/>
  <c r="CH746" i="64"/>
  <c r="CG751" i="64"/>
  <c r="CH750" i="64"/>
  <c r="CH748" i="64"/>
  <c r="CH747" i="64"/>
  <c r="CH749" i="64"/>
  <c r="CI742" i="64" a="1"/>
  <c r="CI742" i="64" s="1"/>
  <c r="CI739" i="64" a="1"/>
  <c r="CI739" i="64" s="1"/>
  <c r="CI743" i="64" a="1"/>
  <c r="CI743" i="64" s="1"/>
  <c r="CI723" i="64" a="1"/>
  <c r="CI723" i="64" s="1"/>
  <c r="CI731" i="64" s="1"/>
  <c r="CI724" i="64" a="1"/>
  <c r="CI724" i="64" s="1"/>
  <c r="CI732" i="64" s="1"/>
  <c r="CI740" i="64" a="1"/>
  <c r="CI740" i="64" s="1"/>
  <c r="CI725" i="64" a="1"/>
  <c r="CI725" i="64" s="1"/>
  <c r="CI733" i="64" s="1"/>
  <c r="CI726" i="64" a="1"/>
  <c r="CI726" i="64" s="1"/>
  <c r="CI734" i="64" s="1"/>
  <c r="CI727" i="64" a="1"/>
  <c r="CI727" i="64" s="1"/>
  <c r="CI735" i="64" s="1"/>
  <c r="CI741" i="64" a="1"/>
  <c r="CI741" i="64" s="1"/>
  <c r="CH210" i="64"/>
  <c r="CH212" i="64" s="1"/>
  <c r="CI208" i="64" a="1"/>
  <c r="CI208" i="64" s="1"/>
  <c r="CI207" i="64" s="1"/>
  <c r="CI209" i="64" a="1"/>
  <c r="CI209" i="64" s="1"/>
  <c r="CH919" i="64"/>
  <c r="CH698" i="64"/>
  <c r="CH700" i="64" s="1"/>
  <c r="CF922" i="64"/>
  <c r="CG921" i="64"/>
  <c r="CI331" i="64" a="1"/>
  <c r="CI331" i="64" s="1"/>
  <c r="CI918" i="64" a="1"/>
  <c r="CI918" i="64" s="1"/>
  <c r="CI312" i="64" a="1"/>
  <c r="CI312" i="64" s="1"/>
  <c r="CI699" i="64" a="1"/>
  <c r="CI699" i="64" s="1"/>
  <c r="CI665" i="64" a="1"/>
  <c r="CI665" i="64" s="1"/>
  <c r="CI299" i="64" a="1"/>
  <c r="CI299" i="64" s="1"/>
  <c r="CG662" i="64"/>
  <c r="CH658" i="64"/>
  <c r="CH666" i="64" s="1"/>
  <c r="CI661" i="64" a="1"/>
  <c r="CI661" i="64" s="1"/>
  <c r="CI4" i="64"/>
  <c r="CI657" i="64" a="1"/>
  <c r="CI657" i="64" s="1"/>
  <c r="CJ259" i="64"/>
  <c r="CJ7" i="64"/>
  <c r="CI8" i="64" s="1"/>
  <c r="CH8" i="64"/>
  <c r="CC46" i="861"/>
  <c r="CC87" i="861" s="1"/>
  <c r="CJ1" i="64"/>
  <c r="CK2" i="64"/>
  <c r="CJ3" i="64"/>
  <c r="CI70" i="863" a="1"/>
  <c r="CI70" i="863" s="1"/>
  <c r="CI66" i="863" a="1"/>
  <c r="CI66" i="863" s="1"/>
  <c r="CI68" i="863" a="1"/>
  <c r="CI68" i="863" s="1"/>
  <c r="CI4" i="863"/>
  <c r="CJ22" i="864"/>
  <c r="CJ21" i="864"/>
  <c r="CJ3" i="864"/>
  <c r="CJ4" i="864" s="1"/>
  <c r="CJ1" i="864"/>
  <c r="CJ20" i="864"/>
  <c r="CK2" i="864"/>
  <c r="CK23" i="864" s="1"/>
  <c r="CI24" i="864"/>
  <c r="CI94" i="861" s="1"/>
  <c r="CL1" i="861"/>
  <c r="CL8" i="861"/>
  <c r="CL4" i="861"/>
  <c r="CI57" i="863"/>
  <c r="CH32"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263" i="64"/>
  <c r="AS281" i="64"/>
  <c r="AT277" i="64"/>
  <c r="AT260" i="64"/>
  <c r="AT278" i="64"/>
  <c r="AT261" i="64"/>
  <c r="AT279" i="64"/>
  <c r="AT262" i="64"/>
  <c r="AT280" i="64"/>
  <c r="BW1" i="860"/>
  <c r="BW7" i="860"/>
  <c r="BW3" i="860"/>
  <c r="BW4" i="860" s="1"/>
  <c r="BX2" i="860"/>
  <c r="AR624" i="64"/>
  <c r="AR634" i="64" s="1"/>
  <c r="AQ634" i="64"/>
  <c r="AS628" i="64" a="1"/>
  <c r="AS628" i="64" s="1"/>
  <c r="AS623" i="64" a="1"/>
  <c r="AS623" i="64" s="1"/>
  <c r="AQ1967" i="64"/>
  <c r="AR437" i="64"/>
  <c r="AS1950" i="64" a="1"/>
  <c r="AS1950" i="64" s="1"/>
  <c r="AS1951" i="64" a="1"/>
  <c r="AS1951" i="64" s="1"/>
  <c r="AS1952" i="64" a="1"/>
  <c r="AS1952" i="64" s="1"/>
  <c r="AS1953" i="64" a="1"/>
  <c r="AS1953" i="64" s="1"/>
  <c r="AS1954" i="64" a="1"/>
  <c r="AS1954" i="64" s="1"/>
  <c r="AS1955" i="64" a="1"/>
  <c r="AS1955" i="64" s="1"/>
  <c r="AS1956" i="64" a="1"/>
  <c r="AS1956" i="64" s="1"/>
  <c r="AS1957" i="64" a="1"/>
  <c r="AS1957" i="64" s="1"/>
  <c r="AS1958" i="64" a="1"/>
  <c r="AS1958" i="64" s="1"/>
  <c r="AR1959" i="64"/>
  <c r="AS413" i="64" a="1"/>
  <c r="AS413" i="64" s="1"/>
  <c r="AS436" i="64" a="1"/>
  <c r="AS436" i="64" s="1"/>
  <c r="AS435" i="64" a="1"/>
  <c r="AS435" i="64" s="1"/>
  <c r="AR414" i="64"/>
  <c r="AS2138" i="64"/>
  <c r="AS2104" i="64"/>
  <c r="DE2290" i="64"/>
  <c r="DE2367" i="64"/>
  <c r="DE2393" i="64"/>
  <c r="DH1304" i="64"/>
  <c r="DI1302" i="64"/>
  <c r="DJ2320" i="64"/>
  <c r="DJ2322" i="64" s="1"/>
  <c r="AR2063" i="64"/>
  <c r="AR2041" i="64"/>
  <c r="AS2396" i="64" a="1"/>
  <c r="AS2396" i="64" s="1"/>
  <c r="AS2062" i="64" a="1"/>
  <c r="AS2062" i="64" s="1"/>
  <c r="AS2042" i="64" a="1"/>
  <c r="AS2042" i="64" s="1"/>
  <c r="CB1757" i="64"/>
  <c r="CC1755" i="64"/>
  <c r="CC1734" i="64"/>
  <c r="CC1736" i="64" s="1"/>
  <c r="CD1712" i="64"/>
  <c r="CD1714" i="64" s="1"/>
  <c r="AO1667" i="64"/>
  <c r="AO1669" i="64" s="1"/>
  <c r="AO1670" i="64" s="1"/>
  <c r="AP1658" i="64"/>
  <c r="AQ1656" i="64"/>
  <c r="AQ1665" i="64"/>
  <c r="AQ1657" i="64"/>
  <c r="AQ1666" i="64"/>
  <c r="AS1662" i="64" a="1"/>
  <c r="AS1662" i="64" s="1"/>
  <c r="AS1661" i="64" a="1"/>
  <c r="AS1661" i="64" s="1"/>
  <c r="AS1653" i="64" a="1"/>
  <c r="AS1653" i="64" s="1"/>
  <c r="AS1652" i="64" a="1"/>
  <c r="AS1652" i="64" s="1"/>
  <c r="AR1649" i="64"/>
  <c r="AR1648" i="64"/>
  <c r="AS1643" i="64" a="1"/>
  <c r="AS1643" i="64" s="1"/>
  <c r="AS1644" i="64" a="1"/>
  <c r="AS1644" i="64" s="1"/>
  <c r="AR2084" i="64"/>
  <c r="AS2083" i="64" a="1"/>
  <c r="AS2083" i="64" s="1"/>
  <c r="AS499" i="64" a="1"/>
  <c r="AS499" i="64" s="1"/>
  <c r="AN547" i="64"/>
  <c r="AO546" i="64" a="1"/>
  <c r="AO546" i="64" s="1"/>
  <c r="AT1853" i="64"/>
  <c r="AT1854" i="64" s="1"/>
  <c r="AR1113" i="64"/>
  <c r="AR1564" i="64"/>
  <c r="AR1404" i="64"/>
  <c r="AR1541" i="64"/>
  <c r="AR896" i="64"/>
  <c r="AR501" i="64"/>
  <c r="AR390" i="64"/>
  <c r="AR525" i="64"/>
  <c r="AD1783" i="64"/>
  <c r="AD1789" i="64" s="1"/>
  <c r="AQ62" i="64"/>
  <c r="AS494" i="64" a="1"/>
  <c r="AS494" i="64" s="1"/>
  <c r="AS75" i="64" a="1"/>
  <c r="AS75" i="64" s="1"/>
  <c r="AS412" i="64" a="1"/>
  <c r="AS412" i="64" s="1"/>
  <c r="AS55" i="64" a="1"/>
  <c r="AS55" i="64" s="1"/>
  <c r="AS60" i="64" a="1"/>
  <c r="AS60" i="64" s="1"/>
  <c r="AS59" i="64" a="1"/>
  <c r="AS59" i="64" s="1"/>
  <c r="AR56" i="64"/>
  <c r="AS54" i="64" a="1"/>
  <c r="AS54" i="64" s="1"/>
  <c r="AS53" i="64" a="1"/>
  <c r="AS53" i="64" s="1"/>
  <c r="AS524" i="64" a="1"/>
  <c r="AS524" i="64" s="1"/>
  <c r="AS2293" i="64" a="1"/>
  <c r="AS2293" i="64" s="1"/>
  <c r="AS2370" i="64" a="1"/>
  <c r="AS2370" i="64" s="1"/>
  <c r="AS2344" i="64" a="1"/>
  <c r="AS2344" i="64" s="1"/>
  <c r="AS2319" i="64" a="1"/>
  <c r="AS2319" i="64" s="1"/>
  <c r="AS1540" i="64" a="1"/>
  <c r="AS1540" i="64" s="1"/>
  <c r="AS89" i="64" a="1"/>
  <c r="AS89" i="64" s="1"/>
  <c r="AS90" i="64" a="1"/>
  <c r="AS90" i="64" s="1"/>
  <c r="AS91" i="64" a="1"/>
  <c r="AS91" i="64" s="1"/>
  <c r="AS92" i="64" a="1"/>
  <c r="AS92" i="64" s="1"/>
  <c r="AR93" i="64"/>
  <c r="AS1485" i="64" a="1"/>
  <c r="AS1485" i="64" s="1"/>
  <c r="AS1486" i="64" s="1"/>
  <c r="AS389" i="64" a="1"/>
  <c r="AS389" i="64" s="1"/>
  <c r="BG1690" i="64"/>
  <c r="BG1692" i="64" s="1"/>
  <c r="AS2420" i="64" a="1"/>
  <c r="AS2420" i="64" s="1"/>
  <c r="AS1405" i="64" a="1"/>
  <c r="AS1405" i="64" s="1"/>
  <c r="AS1784" i="64" a="1"/>
  <c r="AS1784" i="64" s="1"/>
  <c r="AS1792" i="64" s="1"/>
  <c r="AS1565" i="64" a="1"/>
  <c r="AS1565" i="64" s="1"/>
  <c r="AS1571" i="64" a="1"/>
  <c r="AS1571" i="64" s="1"/>
  <c r="AS1563" i="64" a="1"/>
  <c r="AS1563" i="64" s="1"/>
  <c r="AS1112" i="64" a="1"/>
  <c r="AS1112" i="64" s="1"/>
  <c r="AS895" i="64" a="1"/>
  <c r="AS895" i="64" s="1"/>
  <c r="AS1648" i="64" a="1"/>
  <c r="AS2041" i="64" a="1"/>
  <c r="AS437" i="64" a="1"/>
  <c r="CG922" i="64" a="1"/>
  <c r="AS501" i="64" a="1"/>
  <c r="CI658" i="64" a="1"/>
  <c r="AT2138" i="64" a="1"/>
  <c r="CI919" i="64" a="1"/>
  <c r="CH921" i="64" a="1"/>
  <c r="CI1034" i="64" a="1"/>
  <c r="AS1649" i="64" a="1"/>
  <c r="AS1541" i="64" a="1"/>
  <c r="AS414" i="64" a="1"/>
  <c r="AS2084" i="64" a="1"/>
  <c r="AS1564" i="64" a="1"/>
  <c r="AS2063" i="64" a="1"/>
  <c r="AS624" i="64" a="1"/>
  <c r="AS525" i="64" a="1"/>
  <c r="CI698" i="64" a="1"/>
  <c r="AS1113" i="64" a="1"/>
  <c r="AS390" i="64" a="1"/>
  <c r="AT2104" i="64" a="1"/>
  <c r="CI944" i="64"/>
  <c r="AS896" i="64" a="1"/>
  <c r="AO547" i="64" a="1"/>
  <c r="AS1404" i="64" a="1"/>
  <c r="CI126" i="64" l="1"/>
  <c r="CI141" i="64"/>
  <c r="CI1034" i="64"/>
  <c r="CI1036" i="64" s="1"/>
  <c r="CJ111" i="64" a="1"/>
  <c r="CJ111" i="64" s="1"/>
  <c r="CJ1019" i="64" a="1"/>
  <c r="CJ1019" i="64" s="1"/>
  <c r="P51" i="1169"/>
  <c r="P22" i="861" s="1"/>
  <c r="M51" i="1169"/>
  <c r="M22" i="861" s="1"/>
  <c r="CK54" i="1169"/>
  <c r="P53" i="1169"/>
  <c r="CH127" i="64"/>
  <c r="CL53" i="1169"/>
  <c r="P36" i="1169"/>
  <c r="P17" i="861" s="1"/>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943" i="64" a="1"/>
  <c r="CJ943" i="64" s="1"/>
  <c r="AD1793" i="64" a="1"/>
  <c r="AD1793" i="64" s="1"/>
  <c r="AD1786" i="64" s="1"/>
  <c r="AD1787" i="64" s="1"/>
  <c r="CF769" i="64"/>
  <c r="CG768" i="64"/>
  <c r="CG769" i="64" s="1"/>
  <c r="CI765" i="64"/>
  <c r="CI764" i="64"/>
  <c r="CH766" i="64"/>
  <c r="CI763" i="64"/>
  <c r="CI762" i="64"/>
  <c r="CI761" i="64"/>
  <c r="CJ758" i="64" a="1"/>
  <c r="CJ758" i="64" s="1"/>
  <c r="CJ755" i="64" a="1"/>
  <c r="CJ755" i="64" s="1"/>
  <c r="CJ754" i="64" a="1"/>
  <c r="CJ754" i="64" s="1"/>
  <c r="CJ756" i="64" a="1"/>
  <c r="CJ756" i="64" s="1"/>
  <c r="CJ757" i="64" a="1"/>
  <c r="CJ757" i="64" s="1"/>
  <c r="CH751" i="64"/>
  <c r="CI749" i="64"/>
  <c r="CI750" i="64"/>
  <c r="CI747" i="64"/>
  <c r="CI746" i="64"/>
  <c r="CI748" i="64"/>
  <c r="CJ742" i="64" a="1"/>
  <c r="CJ742" i="64" s="1"/>
  <c r="CJ743" i="64" a="1"/>
  <c r="CJ743" i="64" s="1"/>
  <c r="CJ723" i="64" a="1"/>
  <c r="CJ723" i="64" s="1"/>
  <c r="CJ731" i="64" s="1"/>
  <c r="CJ724" i="64" a="1"/>
  <c r="CJ724" i="64" s="1"/>
  <c r="CJ732" i="64" s="1"/>
  <c r="CJ740" i="64" a="1"/>
  <c r="CJ740" i="64" s="1"/>
  <c r="CJ725" i="64" a="1"/>
  <c r="CJ725" i="64" s="1"/>
  <c r="CJ733" i="64" s="1"/>
  <c r="CJ726" i="64" a="1"/>
  <c r="CJ726" i="64" s="1"/>
  <c r="CJ734" i="64" s="1"/>
  <c r="CJ739" i="64" a="1"/>
  <c r="CJ739" i="64" s="1"/>
  <c r="CJ727" i="64" a="1"/>
  <c r="CJ727" i="64" s="1"/>
  <c r="CJ735" i="64" s="1"/>
  <c r="CJ741" i="64" a="1"/>
  <c r="CJ741" i="64" s="1"/>
  <c r="CJ208" i="64" a="1"/>
  <c r="CJ208" i="64" s="1"/>
  <c r="CJ207" i="64" s="1"/>
  <c r="CJ209" i="64" a="1"/>
  <c r="CJ209" i="64" s="1"/>
  <c r="CI210" i="64"/>
  <c r="CI212" i="64" s="1"/>
  <c r="CI919" i="64"/>
  <c r="CI698" i="64"/>
  <c r="CI700" i="64" s="1"/>
  <c r="CG922" i="64"/>
  <c r="CH921" i="64"/>
  <c r="CJ331" i="64" a="1"/>
  <c r="CJ331" i="64" s="1"/>
  <c r="CJ918" i="64" a="1"/>
  <c r="CJ918" i="64" s="1"/>
  <c r="CJ312" i="64" a="1"/>
  <c r="CJ312" i="64" s="1"/>
  <c r="CJ699" i="64" a="1"/>
  <c r="CJ699" i="64" s="1"/>
  <c r="CJ665" i="64" a="1"/>
  <c r="CJ665" i="64" s="1"/>
  <c r="CJ299" i="64" a="1"/>
  <c r="CJ299" i="64" s="1"/>
  <c r="CH662" i="64"/>
  <c r="CI658" i="64"/>
  <c r="CI666" i="64" s="1"/>
  <c r="CJ661" i="64" a="1"/>
  <c r="CJ661" i="64" s="1"/>
  <c r="CJ4" i="64"/>
  <c r="CJ657" i="64" a="1"/>
  <c r="CJ657" i="64" s="1"/>
  <c r="K35" i="861"/>
  <c r="N35" i="861"/>
  <c r="O35" i="861"/>
  <c r="M35" i="861"/>
  <c r="L35" i="861"/>
  <c r="P35" i="861"/>
  <c r="CK259" i="64"/>
  <c r="CK7" i="64"/>
  <c r="CJ8" i="64" s="1"/>
  <c r="CD46" i="861"/>
  <c r="CD87" i="861" s="1"/>
  <c r="CK1" i="64"/>
  <c r="CL2" i="64"/>
  <c r="CK3" i="64"/>
  <c r="CI32" i="861"/>
  <c r="CL5" i="861"/>
  <c r="M49" i="861"/>
  <c r="M46" i="861"/>
  <c r="M87" i="861" s="1"/>
  <c r="K49" i="861"/>
  <c r="K26" i="861"/>
  <c r="P26" i="861"/>
  <c r="O46" i="861"/>
  <c r="O87" i="861" s="1"/>
  <c r="M26" i="861"/>
  <c r="N49" i="861"/>
  <c r="L46" i="861"/>
  <c r="L87" i="861" s="1"/>
  <c r="L32" i="861"/>
  <c r="L26" i="861"/>
  <c r="K46" i="861"/>
  <c r="K87" i="861" s="1"/>
  <c r="N32" i="861"/>
  <c r="P49" i="861"/>
  <c r="N46" i="861"/>
  <c r="N87" i="861" s="1"/>
  <c r="O32" i="861"/>
  <c r="K43" i="861"/>
  <c r="N26" i="861"/>
  <c r="K32" i="861"/>
  <c r="O49" i="861"/>
  <c r="K95" i="861"/>
  <c r="L49"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4"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24" i="64"/>
  <c r="AS634" i="64" s="1"/>
  <c r="AT628" i="64" a="1"/>
  <c r="AT628" i="64" s="1"/>
  <c r="AT623" i="64" a="1"/>
  <c r="AT623" i="64" s="1"/>
  <c r="AR1967" i="64"/>
  <c r="AS437" i="64"/>
  <c r="AT1950" i="64" a="1"/>
  <c r="AT1950" i="64" s="1"/>
  <c r="AT1951" i="64" a="1"/>
  <c r="AT1951" i="64" s="1"/>
  <c r="AT1952" i="64" a="1"/>
  <c r="AT1952" i="64" s="1"/>
  <c r="AT1953" i="64" a="1"/>
  <c r="AT1953" i="64" s="1"/>
  <c r="AT1956" i="64" a="1"/>
  <c r="AT1956" i="64" s="1"/>
  <c r="AT1954" i="64" a="1"/>
  <c r="AT1954" i="64" s="1"/>
  <c r="AT1957" i="64" a="1"/>
  <c r="AT1957" i="64" s="1"/>
  <c r="AT1958" i="64" a="1"/>
  <c r="AT1958" i="64" s="1"/>
  <c r="AT1955" i="64" a="1"/>
  <c r="AT1955" i="64" s="1"/>
  <c r="AS1959" i="64"/>
  <c r="AT436" i="64" a="1"/>
  <c r="AT436" i="64" s="1"/>
  <c r="AT413" i="64" a="1"/>
  <c r="AT413" i="64" s="1"/>
  <c r="AT435" i="64" a="1"/>
  <c r="AT435" i="64" s="1"/>
  <c r="AS414" i="64"/>
  <c r="AT2138" i="64"/>
  <c r="AT2104" i="64"/>
  <c r="DD2341" i="64"/>
  <c r="DI1304" i="64"/>
  <c r="DJ1302" i="64"/>
  <c r="DK2320" i="64"/>
  <c r="DK2322" i="64" s="1"/>
  <c r="AS2041" i="64"/>
  <c r="AS2063" i="64"/>
  <c r="AT2396" i="64" a="1"/>
  <c r="AT2396" i="64" s="1"/>
  <c r="AT2042" i="64" a="1"/>
  <c r="AT2042" i="64" s="1"/>
  <c r="AT2062" i="64" a="1"/>
  <c r="AT2062" i="64" s="1"/>
  <c r="CC1757" i="64"/>
  <c r="CD1755" i="64"/>
  <c r="CD1734" i="64"/>
  <c r="CD1736" i="64" s="1"/>
  <c r="CE1712" i="64"/>
  <c r="CE1714" i="64" s="1"/>
  <c r="AP1667" i="64"/>
  <c r="AP1669" i="64" s="1"/>
  <c r="AP1670" i="64" s="1"/>
  <c r="AQ1658" i="64"/>
  <c r="AR1656" i="64"/>
  <c r="AR1665" i="64"/>
  <c r="AR1657" i="64"/>
  <c r="AR1666" i="64"/>
  <c r="AT1662" i="64" a="1"/>
  <c r="AT1662" i="64" s="1"/>
  <c r="AT1661" i="64" a="1"/>
  <c r="AT1661" i="64" s="1"/>
  <c r="AT1652" i="64" a="1"/>
  <c r="AT1652" i="64" s="1"/>
  <c r="AT1653" i="64" a="1"/>
  <c r="AT1653" i="64" s="1"/>
  <c r="AS1649" i="64"/>
  <c r="AS1648" i="64"/>
  <c r="AT1643" i="64" a="1"/>
  <c r="AT1643" i="64" s="1"/>
  <c r="AT1644" i="64" a="1"/>
  <c r="AT1644" i="64" s="1"/>
  <c r="AS2084" i="64"/>
  <c r="AT2083" i="64" a="1"/>
  <c r="AT2083" i="64" s="1"/>
  <c r="AT499" i="64" a="1"/>
  <c r="AT499" i="64" s="1"/>
  <c r="AO547" i="64"/>
  <c r="AU1853" i="64"/>
  <c r="AU1854" i="64" s="1"/>
  <c r="AP546" i="64" a="1"/>
  <c r="AP546" i="64" s="1"/>
  <c r="AS1564" i="64"/>
  <c r="AS1404" i="64"/>
  <c r="AS1113" i="64"/>
  <c r="AS1541" i="64"/>
  <c r="AS896" i="64"/>
  <c r="AS390" i="64"/>
  <c r="AS525" i="64"/>
  <c r="AS501" i="64"/>
  <c r="AR62" i="64"/>
  <c r="AT494" i="64" a="1"/>
  <c r="AT494" i="64" s="1"/>
  <c r="AT75" i="64" a="1"/>
  <c r="AT75" i="64" s="1"/>
  <c r="AT412" i="64" a="1"/>
  <c r="AT412" i="64" s="1"/>
  <c r="AT55" i="64" a="1"/>
  <c r="AT55" i="64" s="1"/>
  <c r="AT60" i="64" a="1"/>
  <c r="AT60" i="64" s="1"/>
  <c r="AT59" i="64" a="1"/>
  <c r="AT59" i="64" s="1"/>
  <c r="AS56" i="64"/>
  <c r="AT54" i="64" a="1"/>
  <c r="AT54" i="64" s="1"/>
  <c r="AT53" i="64" a="1"/>
  <c r="AT53" i="64" s="1"/>
  <c r="AT524" i="64" a="1"/>
  <c r="AT524" i="64" s="1"/>
  <c r="AT2293" i="64" a="1"/>
  <c r="AT2293" i="64" s="1"/>
  <c r="AT2370" i="64" a="1"/>
  <c r="AT2370" i="64" s="1"/>
  <c r="AT2344" i="64" a="1"/>
  <c r="AT2344" i="64" s="1"/>
  <c r="AT2319" i="64" a="1"/>
  <c r="AT2319" i="64" s="1"/>
  <c r="AT1540" i="64" a="1"/>
  <c r="AT1540" i="64" s="1"/>
  <c r="AT91" i="64" a="1"/>
  <c r="AT91" i="64" s="1"/>
  <c r="AT89" i="64" a="1"/>
  <c r="AT89" i="64" s="1"/>
  <c r="AT90" i="64" a="1"/>
  <c r="AT90" i="64" s="1"/>
  <c r="AT92" i="64" a="1"/>
  <c r="AT92" i="64" s="1"/>
  <c r="AS93" i="64"/>
  <c r="AT1485" i="64" a="1"/>
  <c r="AT1485" i="64" s="1"/>
  <c r="AT1486" i="64" s="1"/>
  <c r="AT389" i="64" a="1"/>
  <c r="AT389" i="64" s="1"/>
  <c r="BH1690" i="64"/>
  <c r="BH1692" i="64" s="1"/>
  <c r="AT2420" i="64" a="1"/>
  <c r="AT2420" i="64" s="1"/>
  <c r="AT1405" i="64" a="1"/>
  <c r="AT1405" i="64" s="1"/>
  <c r="AT1784" i="64" a="1"/>
  <c r="AT1784" i="64" s="1"/>
  <c r="AT1792" i="64" s="1"/>
  <c r="AT1565" i="64" a="1"/>
  <c r="AT1565" i="64" s="1"/>
  <c r="AT1571" i="64" a="1"/>
  <c r="AT1571" i="64" s="1"/>
  <c r="AT1563" i="64" a="1"/>
  <c r="AT1563" i="64" s="1"/>
  <c r="AT1112" i="64" a="1"/>
  <c r="AT1112" i="64" s="1"/>
  <c r="AT895" i="64" a="1"/>
  <c r="AT895" i="64" s="1"/>
  <c r="AT1649" i="64" a="1"/>
  <c r="AT1541" i="64" a="1"/>
  <c r="AT2041" i="64" a="1"/>
  <c r="AT414" i="64" a="1"/>
  <c r="CJ658" i="64" a="1"/>
  <c r="AT437" i="64" a="1"/>
  <c r="AT1113" i="64" a="1"/>
  <c r="AT525" i="64" a="1"/>
  <c r="CJ1034" i="64" a="1"/>
  <c r="AT501" i="64" a="1"/>
  <c r="AU2104" i="64" a="1"/>
  <c r="AT1564" i="64" a="1"/>
  <c r="CJ919" i="64" a="1"/>
  <c r="AT2063" i="64" a="1"/>
  <c r="AT1648" i="64" a="1"/>
  <c r="AT390" i="64" a="1"/>
  <c r="CJ944" i="64"/>
  <c r="CI921" i="64" a="1"/>
  <c r="AU2138" i="64" a="1"/>
  <c r="AT2084" i="64" a="1"/>
  <c r="AT624" i="64" a="1"/>
  <c r="CJ698" i="64" a="1"/>
  <c r="AT896" i="64" a="1"/>
  <c r="AP547" i="64" a="1"/>
  <c r="AT1404" i="64" a="1"/>
  <c r="CH922" i="64" a="1"/>
  <c r="CJ126" i="64" l="1"/>
  <c r="CJ141" i="64"/>
  <c r="CJ1034" i="64"/>
  <c r="CJ1036" i="64" s="1"/>
  <c r="CK111" i="64" a="1"/>
  <c r="CK111" i="64" s="1"/>
  <c r="CK1019" i="64" a="1"/>
  <c r="CK1019" i="64" s="1"/>
  <c r="CL54" i="1169"/>
  <c r="P54" i="1169"/>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72" i="863"/>
  <c r="CK943" i="64" a="1"/>
  <c r="CK943" i="64" s="1"/>
  <c r="CH768" i="64"/>
  <c r="CH769" i="64" s="1"/>
  <c r="CJ765" i="64"/>
  <c r="CI766" i="64"/>
  <c r="CJ763" i="64"/>
  <c r="CJ762" i="64"/>
  <c r="CJ761" i="64"/>
  <c r="CK755" i="64" a="1"/>
  <c r="CK755" i="64" s="1"/>
  <c r="CK758" i="64" a="1"/>
  <c r="CK758" i="64" s="1"/>
  <c r="CK754" i="64" a="1"/>
  <c r="CK754" i="64" s="1"/>
  <c r="CK757" i="64" a="1"/>
  <c r="CK757" i="64" s="1"/>
  <c r="CK756" i="64" a="1"/>
  <c r="CK756" i="64" s="1"/>
  <c r="CJ764" i="64"/>
  <c r="CI751" i="64"/>
  <c r="CJ750" i="64"/>
  <c r="CJ749" i="64"/>
  <c r="CJ748" i="64"/>
  <c r="CJ747" i="64"/>
  <c r="CJ746" i="64"/>
  <c r="CK742" i="64" a="1"/>
  <c r="CK742" i="64" s="1"/>
  <c r="CK743" i="64" a="1"/>
  <c r="CK743" i="64" s="1"/>
  <c r="CK741" i="64" a="1"/>
  <c r="CK741" i="64" s="1"/>
  <c r="CK723" i="64" a="1"/>
  <c r="CK723" i="64" s="1"/>
  <c r="CK731" i="64" s="1"/>
  <c r="CK724" i="64" a="1"/>
  <c r="CK724" i="64" s="1"/>
  <c r="CK740" i="64" a="1"/>
  <c r="CK740" i="64" s="1"/>
  <c r="CK725" i="64" a="1"/>
  <c r="CK725" i="64" s="1"/>
  <c r="CK733" i="64" s="1"/>
  <c r="CK726" i="64" a="1"/>
  <c r="CK726" i="64" s="1"/>
  <c r="CK739" i="64" a="1"/>
  <c r="CK739" i="64" s="1"/>
  <c r="CK727" i="64" a="1"/>
  <c r="CK727" i="64" s="1"/>
  <c r="CK735" i="64" s="1"/>
  <c r="CJ210" i="64"/>
  <c r="CJ212" i="64" s="1"/>
  <c r="CK208" i="64" a="1"/>
  <c r="CK208" i="64" s="1"/>
  <c r="CK207" i="64" s="1"/>
  <c r="CK209" i="64" a="1"/>
  <c r="CK209" i="64" s="1"/>
  <c r="CJ919" i="64"/>
  <c r="CJ698" i="64"/>
  <c r="CJ700" i="64" s="1"/>
  <c r="CH922" i="64"/>
  <c r="CI921" i="64"/>
  <c r="CK331" i="64" a="1"/>
  <c r="CK331" i="64" s="1"/>
  <c r="CK918" i="64" a="1"/>
  <c r="CK918" i="64" s="1"/>
  <c r="CK312" i="64" a="1"/>
  <c r="CK312" i="64" s="1"/>
  <c r="CK699" i="64" a="1"/>
  <c r="CK699" i="64" s="1"/>
  <c r="CK665" i="64" a="1"/>
  <c r="CK665" i="64" s="1"/>
  <c r="CK299" i="64" a="1"/>
  <c r="CK299" i="64" s="1"/>
  <c r="CI662" i="64"/>
  <c r="CJ658" i="64"/>
  <c r="CJ666" i="64" s="1"/>
  <c r="CK661" i="64" a="1"/>
  <c r="CK661" i="64" s="1"/>
  <c r="CK4" i="64"/>
  <c r="CK657" i="64" a="1"/>
  <c r="CK657" i="64" s="1"/>
  <c r="CL259" i="64"/>
  <c r="CL7" i="64"/>
  <c r="CL8" i="64" s="1"/>
  <c r="CE46" i="861"/>
  <c r="CE87" i="861" s="1"/>
  <c r="CL1" i="64"/>
  <c r="CL3" i="64"/>
  <c r="CK24" i="864"/>
  <c r="CK94" i="861" s="1"/>
  <c r="CL56" i="863" a="1"/>
  <c r="CL56" i="863" s="1"/>
  <c r="CL54" i="863" a="1"/>
  <c r="CL54" i="863" s="1"/>
  <c r="CL55" i="863" a="1"/>
  <c r="CL55" i="863" s="1"/>
  <c r="CL38" i="863"/>
  <c r="CL53" i="863" a="1"/>
  <c r="CL53" i="863" s="1"/>
  <c r="CL52" i="863" a="1"/>
  <c r="CL52" i="863" s="1"/>
  <c r="CL39" i="863"/>
  <c r="CL41" i="863"/>
  <c r="CL3" i="863"/>
  <c r="CL1" i="863"/>
  <c r="K70" i="861"/>
  <c r="CK42" i="863"/>
  <c r="CK21" i="863" s="1"/>
  <c r="CK43" i="863"/>
  <c r="CJ32" i="861"/>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24" i="64"/>
  <c r="AU628" i="64" a="1"/>
  <c r="AU628" i="64" s="1"/>
  <c r="AU623" i="64" a="1"/>
  <c r="AU623" i="64" s="1"/>
  <c r="AT437" i="64"/>
  <c r="AU1950" i="64" a="1"/>
  <c r="AU1950" i="64" s="1"/>
  <c r="AU1951" i="64" a="1"/>
  <c r="AU1951" i="64" s="1"/>
  <c r="AU1952" i="64" a="1"/>
  <c r="AU1952" i="64" s="1"/>
  <c r="AU1956" i="64" a="1"/>
  <c r="AU1956" i="64" s="1"/>
  <c r="AU1954" i="64" a="1"/>
  <c r="AU1954" i="64" s="1"/>
  <c r="AU1957" i="64" a="1"/>
  <c r="AU1957" i="64" s="1"/>
  <c r="AU1958" i="64" a="1"/>
  <c r="AU1958" i="64" s="1"/>
  <c r="AU1955" i="64" a="1"/>
  <c r="AU1955" i="64" s="1"/>
  <c r="AU1953" i="64" a="1"/>
  <c r="AU1953" i="64" s="1"/>
  <c r="AS1967" i="64"/>
  <c r="AT1959" i="64"/>
  <c r="AU413" i="64" a="1"/>
  <c r="AU413" i="64" s="1"/>
  <c r="AU436" i="64" a="1"/>
  <c r="AU436" i="64" s="1"/>
  <c r="AU435" i="64" a="1"/>
  <c r="AU435" i="64" s="1"/>
  <c r="AT414" i="64"/>
  <c r="AU2104" i="64"/>
  <c r="AU2138" i="64"/>
  <c r="DF2367" i="64"/>
  <c r="DF2393" i="64"/>
  <c r="DF2290" i="64"/>
  <c r="DJ1304" i="64"/>
  <c r="DK1302" i="64"/>
  <c r="DL2320" i="64"/>
  <c r="DL2322" i="64" s="1"/>
  <c r="AT2063" i="64"/>
  <c r="AT2041" i="64"/>
  <c r="AU2396" i="64" a="1"/>
  <c r="AU2396" i="64" s="1"/>
  <c r="AU2042" i="64" a="1"/>
  <c r="AU2042" i="64" s="1"/>
  <c r="AU2062" i="64" a="1"/>
  <c r="AU2062" i="64" s="1"/>
  <c r="CE1755" i="64"/>
  <c r="CD1757" i="64"/>
  <c r="CE1734" i="64"/>
  <c r="CE1736" i="64" s="1"/>
  <c r="CF1712" i="64"/>
  <c r="CF1714" i="64" s="1"/>
  <c r="AR1658" i="64"/>
  <c r="AQ1667" i="64"/>
  <c r="AR1667" i="64"/>
  <c r="AS1657" i="64"/>
  <c r="AS1666" i="64"/>
  <c r="AS1656" i="64"/>
  <c r="AS1665" i="64"/>
  <c r="AU1662" i="64" a="1"/>
  <c r="AU1662" i="64" s="1"/>
  <c r="AU1661" i="64" a="1"/>
  <c r="AU1661" i="64" s="1"/>
  <c r="AU1653" i="64" a="1"/>
  <c r="AU1653" i="64" s="1"/>
  <c r="AU1652" i="64" a="1"/>
  <c r="AU1652" i="64" s="1"/>
  <c r="AT1649" i="64"/>
  <c r="AT1648" i="64"/>
  <c r="AU1643" i="64" a="1"/>
  <c r="AU1643" i="64" s="1"/>
  <c r="AU1644" i="64" a="1"/>
  <c r="AU1644" i="64" s="1"/>
  <c r="AT2084" i="64"/>
  <c r="AU2083" i="64" a="1"/>
  <c r="AU2083" i="64" s="1"/>
  <c r="AU499" i="64" a="1"/>
  <c r="AU499" i="64" s="1"/>
  <c r="AP547" i="64"/>
  <c r="AQ546" i="64" a="1"/>
  <c r="AQ546" i="64" s="1"/>
  <c r="AV1853" i="64"/>
  <c r="AV1854" i="64" s="1"/>
  <c r="AT1404" i="64"/>
  <c r="AT1113" i="64"/>
  <c r="AT1564" i="64"/>
  <c r="AT1541" i="64"/>
  <c r="AT896" i="64"/>
  <c r="AT390" i="64"/>
  <c r="AT525" i="64"/>
  <c r="AT501" i="64"/>
  <c r="AE1783" i="64"/>
  <c r="AE1789" i="64" s="1"/>
  <c r="AS62" i="64"/>
  <c r="AU494" i="64" a="1"/>
  <c r="AU494" i="64" s="1"/>
  <c r="AU75" i="64" a="1"/>
  <c r="AU75" i="64" s="1"/>
  <c r="AU412" i="64" a="1"/>
  <c r="AU412" i="64" s="1"/>
  <c r="AU55" i="64" a="1"/>
  <c r="AU55" i="64" s="1"/>
  <c r="AU60" i="64" a="1"/>
  <c r="AU60" i="64" s="1"/>
  <c r="AU59" i="64" a="1"/>
  <c r="AU59" i="64" s="1"/>
  <c r="AT56" i="64"/>
  <c r="AU53" i="64" a="1"/>
  <c r="AU53" i="64" s="1"/>
  <c r="AU54" i="64" a="1"/>
  <c r="AU54" i="64" s="1"/>
  <c r="AU524" i="64" a="1"/>
  <c r="AU524" i="64" s="1"/>
  <c r="AU2293" i="64" a="1"/>
  <c r="AU2293" i="64" s="1"/>
  <c r="AU2370" i="64" a="1"/>
  <c r="AU2370" i="64" s="1"/>
  <c r="AU2344" i="64" a="1"/>
  <c r="AU2344" i="64" s="1"/>
  <c r="AU2319" i="64" a="1"/>
  <c r="AU2319" i="64" s="1"/>
  <c r="AU1540" i="64" a="1"/>
  <c r="AU1540" i="64" s="1"/>
  <c r="AT93" i="64"/>
  <c r="AU90" i="64" a="1"/>
  <c r="AU90" i="64" s="1"/>
  <c r="AU91" i="64" a="1"/>
  <c r="AU91" i="64" s="1"/>
  <c r="AU92" i="64" a="1"/>
  <c r="AU92" i="64" s="1"/>
  <c r="AU89" i="64" a="1"/>
  <c r="AU89" i="64" s="1"/>
  <c r="AU1485" i="64" a="1"/>
  <c r="AU1485" i="64" s="1"/>
  <c r="AU1486" i="64" s="1"/>
  <c r="AU389" i="64" a="1"/>
  <c r="AU389" i="64" s="1"/>
  <c r="BI1690" i="64"/>
  <c r="BI1692" i="64" s="1"/>
  <c r="AU2420" i="64" a="1"/>
  <c r="AU2420" i="64" s="1"/>
  <c r="AU1405" i="64" a="1"/>
  <c r="AU1405" i="64" s="1"/>
  <c r="AU1784" i="64" a="1"/>
  <c r="AU1784" i="64" s="1"/>
  <c r="AU1792" i="64" s="1"/>
  <c r="AU1565" i="64" a="1"/>
  <c r="AU1565" i="64" s="1"/>
  <c r="AU1571" i="64" a="1"/>
  <c r="AU1571" i="64" s="1"/>
  <c r="AU1563" i="64" a="1"/>
  <c r="AU1563" i="64" s="1"/>
  <c r="AU1112" i="64" a="1"/>
  <c r="AU1112" i="64" s="1"/>
  <c r="AU895" i="64" a="1"/>
  <c r="AU895" i="64" s="1"/>
  <c r="CK1034" i="64" a="1"/>
  <c r="AU525" i="64" a="1"/>
  <c r="CK698" i="64" a="1"/>
  <c r="AU624" i="64" a="1"/>
  <c r="AU2084" i="64" a="1"/>
  <c r="AU414" i="64" a="1"/>
  <c r="AU2041" i="64" a="1"/>
  <c r="CK919" i="64" a="1"/>
  <c r="AV2138" i="64" a="1"/>
  <c r="AU501" i="64" a="1"/>
  <c r="CK944" i="64"/>
  <c r="AU437" i="64" a="1"/>
  <c r="AV2104" i="64" a="1"/>
  <c r="AU1564" i="64" a="1"/>
  <c r="CJ921" i="64" a="1"/>
  <c r="AU1649" i="64" a="1"/>
  <c r="AQ547" i="64" a="1"/>
  <c r="AU2063" i="64" a="1"/>
  <c r="CI922" i="64" a="1"/>
  <c r="AU390" i="64" a="1"/>
  <c r="AU1404" i="64" a="1"/>
  <c r="AU1113" i="64" a="1"/>
  <c r="CK658" i="64" a="1"/>
  <c r="AU896" i="64" a="1"/>
  <c r="AU1648" i="64" a="1"/>
  <c r="AU1541" i="64" a="1"/>
  <c r="CK126" i="64" l="1"/>
  <c r="CK141" i="64"/>
  <c r="CK1034" i="64"/>
  <c r="CK1036" i="64" s="1"/>
  <c r="CL1019" i="64" a="1"/>
  <c r="CL1019" i="64" s="1"/>
  <c r="K1036" i="64"/>
  <c r="L1036" i="64"/>
  <c r="O1036" i="64"/>
  <c r="N1036" i="64"/>
  <c r="M1036"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33" i="861"/>
  <c r="CO37" i="861" s="1"/>
  <c r="CO39" i="861" s="1"/>
  <c r="CO40" i="861" s="1"/>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714" i="64"/>
  <c r="L1449" i="64"/>
  <c r="O1449" i="64"/>
  <c r="L1692" i="64"/>
  <c r="L1458" i="64"/>
  <c r="N1785" i="64"/>
  <c r="L1785" i="64"/>
  <c r="N1757" i="64"/>
  <c r="O1757" i="64"/>
  <c r="M1462" i="64"/>
  <c r="O1785" i="64"/>
  <c r="K1692" i="64"/>
  <c r="O1414" i="64"/>
  <c r="O1736" i="64"/>
  <c r="K1414" i="64"/>
  <c r="K1757" i="64"/>
  <c r="M1449" i="64"/>
  <c r="P1414" i="64"/>
  <c r="N1449" i="64"/>
  <c r="P1785" i="64"/>
  <c r="N1714" i="64"/>
  <c r="O1450" i="64"/>
  <c r="M1736" i="64"/>
  <c r="O1458" i="64"/>
  <c r="P1462" i="64"/>
  <c r="K1785" i="64"/>
  <c r="K1736" i="64"/>
  <c r="K1450" i="64"/>
  <c r="N1458" i="64"/>
  <c r="L1414" i="64"/>
  <c r="M1714" i="64"/>
  <c r="M1414" i="64"/>
  <c r="K1714" i="64"/>
  <c r="L1714" i="64"/>
  <c r="L1462" i="64"/>
  <c r="P1449" i="64"/>
  <c r="L1736" i="64"/>
  <c r="M1757" i="64"/>
  <c r="M1458" i="64"/>
  <c r="M1692" i="64"/>
  <c r="P1450" i="64"/>
  <c r="L1450" i="64"/>
  <c r="K1458" i="64"/>
  <c r="M1450" i="64"/>
  <c r="N1450" i="64"/>
  <c r="L1757" i="64"/>
  <c r="M1785" i="64"/>
  <c r="O1462" i="64"/>
  <c r="N1736" i="64"/>
  <c r="N1414" i="64"/>
  <c r="N1462" i="64"/>
  <c r="K1449" i="64"/>
  <c r="P1458" i="64"/>
  <c r="K1462" i="64"/>
  <c r="AQ1669" i="64"/>
  <c r="AQ1670" i="64" s="1"/>
  <c r="K921" i="64"/>
  <c r="K919" i="64"/>
  <c r="K944" i="64"/>
  <c r="K922" i="64"/>
  <c r="L921" i="64"/>
  <c r="L919" i="64"/>
  <c r="L944" i="64"/>
  <c r="L922" i="64"/>
  <c r="CL943" i="64" a="1"/>
  <c r="CL943" i="64" s="1"/>
  <c r="AE1793" i="64" a="1"/>
  <c r="AE1793" i="64" s="1"/>
  <c r="AE1786" i="64" s="1"/>
  <c r="CI768" i="64"/>
  <c r="CI769" i="64" s="1"/>
  <c r="K768" i="64"/>
  <c r="L768" i="64"/>
  <c r="CK734" i="64"/>
  <c r="CK764" i="64" s="1"/>
  <c r="CK732" i="64"/>
  <c r="CK762" i="64" s="1"/>
  <c r="CK765" i="64"/>
  <c r="CK763" i="64"/>
  <c r="CJ766" i="64"/>
  <c r="CL755" i="64" a="1"/>
  <c r="CL755" i="64" s="1"/>
  <c r="CL758" i="64" a="1"/>
  <c r="CL758" i="64" s="1"/>
  <c r="CL754" i="64" a="1"/>
  <c r="CL754" i="64" s="1"/>
  <c r="CL757" i="64" a="1"/>
  <c r="CL757" i="64" s="1"/>
  <c r="CL756" i="64" a="1"/>
  <c r="CL756" i="64" s="1"/>
  <c r="K764" i="64"/>
  <c r="K765" i="64"/>
  <c r="K762" i="64"/>
  <c r="K763" i="64"/>
  <c r="K761" i="64"/>
  <c r="K766" i="64"/>
  <c r="L764" i="64"/>
  <c r="L762" i="64"/>
  <c r="L766" i="64"/>
  <c r="L761" i="64"/>
  <c r="L763" i="64"/>
  <c r="L765" i="64"/>
  <c r="CK761" i="64"/>
  <c r="CK750" i="64"/>
  <c r="CK748" i="64"/>
  <c r="CJ751" i="64"/>
  <c r="CL741" i="64" a="1"/>
  <c r="CL741" i="64" s="1"/>
  <c r="CL727" i="64" a="1"/>
  <c r="CL727" i="64" s="1"/>
  <c r="CL735" i="64" s="1"/>
  <c r="CL742" i="64" a="1"/>
  <c r="CL742" i="64" s="1"/>
  <c r="CL743" i="64" a="1"/>
  <c r="CL743" i="64" s="1"/>
  <c r="CL723" i="64" a="1"/>
  <c r="CL723" i="64" s="1"/>
  <c r="CL731" i="64" s="1"/>
  <c r="CL724" i="64" a="1"/>
  <c r="CL724" i="64" s="1"/>
  <c r="CL732" i="64" s="1"/>
  <c r="CL740" i="64" a="1"/>
  <c r="CL740" i="64" s="1"/>
  <c r="CL739" i="64" a="1"/>
  <c r="CL739" i="64" s="1"/>
  <c r="CL725" i="64" a="1"/>
  <c r="CL725" i="64" s="1"/>
  <c r="CL726" i="64" a="1"/>
  <c r="CL726" i="64" s="1"/>
  <c r="CL734" i="64" s="1"/>
  <c r="K747" i="64"/>
  <c r="L747" i="64"/>
  <c r="O748" i="64"/>
  <c r="L751" i="64"/>
  <c r="L750" i="64"/>
  <c r="L749" i="64"/>
  <c r="O751" i="64"/>
  <c r="N750" i="64"/>
  <c r="K748" i="64"/>
  <c r="K750" i="64"/>
  <c r="O747" i="64"/>
  <c r="K732" i="64"/>
  <c r="O731" i="64"/>
  <c r="L732" i="64"/>
  <c r="O749" i="64"/>
  <c r="O733" i="64"/>
  <c r="O746" i="64"/>
  <c r="O735" i="64"/>
  <c r="O750" i="64"/>
  <c r="N748" i="64"/>
  <c r="L731" i="64"/>
  <c r="K734" i="64"/>
  <c r="N751" i="64"/>
  <c r="K735" i="64"/>
  <c r="M734" i="64"/>
  <c r="L733" i="64"/>
  <c r="M732" i="64"/>
  <c r="N746" i="64"/>
  <c r="K749" i="64"/>
  <c r="K731" i="64"/>
  <c r="K733" i="64"/>
  <c r="N749" i="64"/>
  <c r="O734" i="64"/>
  <c r="L746" i="64"/>
  <c r="N735" i="64"/>
  <c r="L734" i="64"/>
  <c r="K746" i="64"/>
  <c r="N734" i="64"/>
  <c r="L735" i="64"/>
  <c r="O732" i="64"/>
  <c r="K751" i="64"/>
  <c r="N732" i="64"/>
  <c r="N731" i="64"/>
  <c r="N733" i="64"/>
  <c r="CK746" i="64"/>
  <c r="K736" i="64"/>
  <c r="L736" i="64"/>
  <c r="N210" i="64"/>
  <c r="M210" i="64"/>
  <c r="K212" i="64"/>
  <c r="L212" i="64"/>
  <c r="CK210" i="64"/>
  <c r="CK212" i="64" s="1"/>
  <c r="CL208" i="64" a="1"/>
  <c r="CL208" i="64" s="1"/>
  <c r="CL207" i="64" s="1"/>
  <c r="K210" i="64"/>
  <c r="L210" i="64"/>
  <c r="CL209" i="64" a="1"/>
  <c r="CL209" i="64" s="1"/>
  <c r="O210" i="64"/>
  <c r="CK919" i="64"/>
  <c r="CK698" i="64"/>
  <c r="CK700" i="64" s="1"/>
  <c r="CI922" i="64"/>
  <c r="CJ921" i="64"/>
  <c r="CL331" i="64" a="1"/>
  <c r="CL331" i="64" s="1"/>
  <c r="CL918" i="64" a="1"/>
  <c r="CL918" i="64" s="1"/>
  <c r="CL699" i="64" a="1"/>
  <c r="CL699" i="64" s="1"/>
  <c r="O700" i="64"/>
  <c r="L700" i="64"/>
  <c r="K700" i="64"/>
  <c r="CL299" i="64" a="1"/>
  <c r="CL299" i="64" s="1"/>
  <c r="CL312" i="64" a="1"/>
  <c r="CL312" i="64" s="1"/>
  <c r="CJ662" i="64"/>
  <c r="K656" i="64"/>
  <c r="N656" i="64"/>
  <c r="P656" i="64"/>
  <c r="O656" i="64"/>
  <c r="M656" i="64"/>
  <c r="L656" i="64"/>
  <c r="CK658" i="64"/>
  <c r="CK666" i="64" s="1"/>
  <c r="CL665" i="64" a="1"/>
  <c r="CL665" i="64" s="1"/>
  <c r="L666" i="64"/>
  <c r="K666" i="64"/>
  <c r="CL661" i="64" a="1"/>
  <c r="CL661" i="64" s="1"/>
  <c r="K658" i="64"/>
  <c r="L658" i="64"/>
  <c r="CL657" i="64" a="1"/>
  <c r="CL657" i="64" s="1"/>
  <c r="L662" i="64"/>
  <c r="K662" i="64"/>
  <c r="N662" i="64"/>
  <c r="O662" i="64"/>
  <c r="M24" i="863"/>
  <c r="K24" i="863"/>
  <c r="N24" i="863"/>
  <c r="O24" i="863"/>
  <c r="L24" i="863"/>
  <c r="P24" i="863"/>
  <c r="P40" i="863"/>
  <c r="M40" i="863"/>
  <c r="K40" i="863"/>
  <c r="L40" i="863"/>
  <c r="N40" i="863"/>
  <c r="O40" i="863"/>
  <c r="K23" i="864"/>
  <c r="P23" i="864"/>
  <c r="L23" i="864"/>
  <c r="M23" i="864"/>
  <c r="N23" i="864"/>
  <c r="O23" i="864"/>
  <c r="CK8" i="64"/>
  <c r="K259" i="64"/>
  <c r="CF46" i="861"/>
  <c r="CF87"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2" i="861"/>
  <c r="CL57" i="863"/>
  <c r="P57" i="863" s="1"/>
  <c r="CL24" i="864"/>
  <c r="CL4" i="864"/>
  <c r="O22" i="864"/>
  <c r="N24" i="864"/>
  <c r="N94" i="861" s="1"/>
  <c r="M21" i="864"/>
  <c r="L20" i="864"/>
  <c r="M20" i="864"/>
  <c r="K24" i="864"/>
  <c r="K94" i="861" s="1"/>
  <c r="L22" i="864"/>
  <c r="P22" i="864"/>
  <c r="N22" i="864"/>
  <c r="P20" i="864"/>
  <c r="L24" i="864"/>
  <c r="L94" i="861" s="1"/>
  <c r="N20" i="864"/>
  <c r="O21" i="864"/>
  <c r="M22" i="864"/>
  <c r="K22" i="864"/>
  <c r="N21" i="864"/>
  <c r="L21" i="864"/>
  <c r="K20" i="864"/>
  <c r="P21" i="864"/>
  <c r="K21" i="864"/>
  <c r="O20" i="864"/>
  <c r="O24" i="864"/>
  <c r="O94" i="861" s="1"/>
  <c r="CL42" i="863"/>
  <c r="CL43" i="863"/>
  <c r="M38" i="863"/>
  <c r="AV281" i="64"/>
  <c r="AV263" i="64"/>
  <c r="AW277" i="64"/>
  <c r="AW278" i="64"/>
  <c r="AW260" i="64"/>
  <c r="AW261" i="64"/>
  <c r="AW279" i="64"/>
  <c r="AW280" i="64"/>
  <c r="AW262" i="64"/>
  <c r="BZ7" i="860"/>
  <c r="BZ3" i="860"/>
  <c r="BZ4" i="860" s="1"/>
  <c r="CA2" i="860"/>
  <c r="BZ1" i="860"/>
  <c r="AU624" i="64"/>
  <c r="AU634" i="64" s="1"/>
  <c r="AT634" i="64"/>
  <c r="AV628" i="64" a="1"/>
  <c r="AV628" i="64" s="1"/>
  <c r="AV623" i="64" a="1"/>
  <c r="AV623" i="64" s="1"/>
  <c r="AT1967" i="64"/>
  <c r="AU437" i="64"/>
  <c r="AV1956" i="64" a="1"/>
  <c r="AV1956" i="64" s="1"/>
  <c r="AV1950" i="64" a="1"/>
  <c r="AV1950" i="64" s="1"/>
  <c r="AV1952" i="64" a="1"/>
  <c r="AV1952" i="64" s="1"/>
  <c r="AV1951" i="64" a="1"/>
  <c r="AV1951" i="64" s="1"/>
  <c r="AV1954" i="64" a="1"/>
  <c r="AV1954" i="64" s="1"/>
  <c r="AV1957" i="64" a="1"/>
  <c r="AV1957" i="64" s="1"/>
  <c r="AV1958" i="64" a="1"/>
  <c r="AV1958" i="64" s="1"/>
  <c r="AV1955" i="64" a="1"/>
  <c r="AV1955" i="64" s="1"/>
  <c r="AV1953" i="64" a="1"/>
  <c r="AV1953" i="64" s="1"/>
  <c r="AU1959" i="64"/>
  <c r="AV413" i="64" a="1"/>
  <c r="AV413" i="64" s="1"/>
  <c r="AV436" i="64" a="1"/>
  <c r="AV436" i="64" s="1"/>
  <c r="AV435" i="64" a="1"/>
  <c r="AV435" i="64" s="1"/>
  <c r="AU414" i="64"/>
  <c r="AV2104" i="64"/>
  <c r="AV2138" i="64"/>
  <c r="DE2341" i="64"/>
  <c r="DK1304" i="64"/>
  <c r="DL1302" i="64"/>
  <c r="AU2063" i="64"/>
  <c r="AU2041" i="64"/>
  <c r="AV2396" i="64" a="1"/>
  <c r="AV2396" i="64" s="1"/>
  <c r="AV2042" i="64" a="1"/>
  <c r="AV2042" i="64" s="1"/>
  <c r="AV2062" i="64" a="1"/>
  <c r="AV2062" i="64" s="1"/>
  <c r="CE1757" i="64"/>
  <c r="CF1755" i="64"/>
  <c r="CF1734" i="64"/>
  <c r="CF1736" i="64" s="1"/>
  <c r="CG1712" i="64"/>
  <c r="CG1714" i="64" s="1"/>
  <c r="AS1658" i="64"/>
  <c r="AR1669" i="64"/>
  <c r="AR1670" i="64" s="1"/>
  <c r="AS1667" i="64"/>
  <c r="AT1656" i="64"/>
  <c r="AT1665" i="64"/>
  <c r="AT1657" i="64"/>
  <c r="AT1666" i="64"/>
  <c r="AV1661" i="64" a="1"/>
  <c r="AV1661" i="64" s="1"/>
  <c r="AV1662" i="64" a="1"/>
  <c r="AV1662" i="64" s="1"/>
  <c r="AV1653" i="64" a="1"/>
  <c r="AV1653" i="64" s="1"/>
  <c r="AV1652" i="64" a="1"/>
  <c r="AV1652" i="64" s="1"/>
  <c r="AU1649" i="64"/>
  <c r="AU1648" i="64"/>
  <c r="AV1643" i="64" a="1"/>
  <c r="AV1643" i="64" s="1"/>
  <c r="AV1644" i="64" a="1"/>
  <c r="AV1644" i="64" s="1"/>
  <c r="AU2084" i="64"/>
  <c r="AV2083" i="64" a="1"/>
  <c r="AV2083" i="64" s="1"/>
  <c r="AV499" i="64" a="1"/>
  <c r="AV499" i="64" s="1"/>
  <c r="AQ547" i="64"/>
  <c r="AW1853" i="64"/>
  <c r="AW1854" i="64" s="1"/>
  <c r="AR546" i="64" a="1"/>
  <c r="AR546" i="64" s="1"/>
  <c r="AU1113" i="64"/>
  <c r="AU1564" i="64"/>
  <c r="AU1404" i="64"/>
  <c r="AU1541" i="64"/>
  <c r="AU896" i="64"/>
  <c r="AU390" i="64"/>
  <c r="AU525" i="64"/>
  <c r="AU501" i="64"/>
  <c r="AT62" i="64"/>
  <c r="AV494" i="64" a="1"/>
  <c r="AV494" i="64" s="1"/>
  <c r="AV75" i="64" a="1"/>
  <c r="AV75" i="64" s="1"/>
  <c r="AV412" i="64" a="1"/>
  <c r="AV412" i="64" s="1"/>
  <c r="AV55" i="64" a="1"/>
  <c r="AV55" i="64" s="1"/>
  <c r="AV59" i="64" a="1"/>
  <c r="AV59" i="64" s="1"/>
  <c r="AV60" i="64" a="1"/>
  <c r="AV60" i="64" s="1"/>
  <c r="AU56" i="64"/>
  <c r="AV53" i="64" a="1"/>
  <c r="AV53" i="64" s="1"/>
  <c r="AV54" i="64" a="1"/>
  <c r="AV54" i="64" s="1"/>
  <c r="AV524" i="64" a="1"/>
  <c r="AV524" i="64" s="1"/>
  <c r="AV2293" i="64" a="1"/>
  <c r="AV2293" i="64" s="1"/>
  <c r="AV2370" i="64" a="1"/>
  <c r="AV2370" i="64" s="1"/>
  <c r="AV2344" i="64" a="1"/>
  <c r="AV2344" i="64" s="1"/>
  <c r="AV2319" i="64" a="1"/>
  <c r="AV2319" i="64" s="1"/>
  <c r="AV1540" i="64" a="1"/>
  <c r="AV1540" i="64" s="1"/>
  <c r="AU93" i="64"/>
  <c r="AV89" i="64" a="1"/>
  <c r="AV89" i="64" s="1"/>
  <c r="AV90" i="64" a="1"/>
  <c r="AV90" i="64" s="1"/>
  <c r="AV91" i="64" a="1"/>
  <c r="AV91" i="64" s="1"/>
  <c r="AV92" i="64" a="1"/>
  <c r="AV92" i="64" s="1"/>
  <c r="AV1485" i="64" a="1"/>
  <c r="AV1485" i="64" s="1"/>
  <c r="AV1486" i="64" s="1"/>
  <c r="AV389" i="64" a="1"/>
  <c r="AV389" i="64" s="1"/>
  <c r="BJ1690" i="64"/>
  <c r="BJ1692" i="64" s="1"/>
  <c r="AV2420" i="64" a="1"/>
  <c r="AV2420" i="64" s="1"/>
  <c r="AV1405" i="64" a="1"/>
  <c r="AV1405" i="64" s="1"/>
  <c r="AV1784" i="64" a="1"/>
  <c r="AV1784" i="64" s="1"/>
  <c r="AV1792" i="64" s="1"/>
  <c r="AV1571" i="64" a="1"/>
  <c r="AV1571" i="64" s="1"/>
  <c r="AV1563" i="64" a="1"/>
  <c r="AV1563" i="64" s="1"/>
  <c r="AV1565" i="64" a="1"/>
  <c r="AV1565" i="64" s="1"/>
  <c r="AV1112" i="64" a="1"/>
  <c r="AV1112" i="64" s="1"/>
  <c r="AV895" i="64" a="1"/>
  <c r="AV895" i="64" s="1"/>
  <c r="AV2063" i="64" a="1"/>
  <c r="AV896" i="64" a="1"/>
  <c r="AV414" i="64" a="1"/>
  <c r="AV501" i="64" a="1"/>
  <c r="CL1034" i="64" a="1"/>
  <c r="AV2084" i="64" a="1"/>
  <c r="AV525" i="64" a="1"/>
  <c r="AV2041" i="64" a="1"/>
  <c r="CL658" i="64" a="1"/>
  <c r="CL919" i="64" a="1"/>
  <c r="AV1113" i="64" a="1"/>
  <c r="CL698" i="64" a="1"/>
  <c r="AV624" i="64" a="1"/>
  <c r="CL944" i="64"/>
  <c r="AV437" i="64" a="1"/>
  <c r="CJ922" i="64" a="1"/>
  <c r="CK921" i="64" a="1"/>
  <c r="AR547" i="64" a="1"/>
  <c r="AV1564" i="64" a="1"/>
  <c r="AW2138" i="64" a="1"/>
  <c r="AW2104" i="64" a="1"/>
  <c r="AV1541" i="64" a="1"/>
  <c r="AV1649" i="64" a="1"/>
  <c r="AV1648" i="64" a="1"/>
  <c r="AV1404" i="64" a="1"/>
  <c r="AV390" i="64" a="1"/>
  <c r="CL1034" i="64" l="1"/>
  <c r="P1034" i="64" s="1"/>
  <c r="K1034" i="64"/>
  <c r="L1034" i="64"/>
  <c r="M1034" i="64"/>
  <c r="N1034" i="64"/>
  <c r="O1034"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406" i="64"/>
  <c r="N1734" i="64"/>
  <c r="O2228" i="64"/>
  <c r="N1755" i="64"/>
  <c r="K1712" i="64"/>
  <c r="O1793" i="64"/>
  <c r="M1755" i="64"/>
  <c r="L1690" i="64"/>
  <c r="K1734" i="64"/>
  <c r="M1712" i="64"/>
  <c r="M1690" i="64"/>
  <c r="O1406" i="64"/>
  <c r="L1734" i="64"/>
  <c r="O1734" i="64"/>
  <c r="N1712" i="64"/>
  <c r="L1755" i="64"/>
  <c r="O1755" i="64"/>
  <c r="K2228" i="64"/>
  <c r="L2228" i="64"/>
  <c r="L1793" i="64"/>
  <c r="M1734" i="64"/>
  <c r="P1406" i="64"/>
  <c r="M1793" i="64"/>
  <c r="K1690" i="64"/>
  <c r="M2228" i="64"/>
  <c r="P2228" i="64"/>
  <c r="L1712" i="64"/>
  <c r="K1755" i="64"/>
  <c r="L1406" i="64"/>
  <c r="N1793" i="64"/>
  <c r="P1793" i="64"/>
  <c r="N1406" i="64"/>
  <c r="N2228" i="64"/>
  <c r="K1406" i="64"/>
  <c r="O1712" i="64"/>
  <c r="K1793" i="64"/>
  <c r="K1967" i="64"/>
  <c r="K1855" i="64"/>
  <c r="K1404" i="64"/>
  <c r="K1823" i="64"/>
  <c r="K1787" i="64"/>
  <c r="L1404" i="64"/>
  <c r="L1967" i="64"/>
  <c r="M944" i="64"/>
  <c r="N944" i="64"/>
  <c r="O944" i="64"/>
  <c r="P944" i="64"/>
  <c r="K769" i="64"/>
  <c r="CK747" i="64"/>
  <c r="CJ768" i="64"/>
  <c r="CJ769" i="64" s="1"/>
  <c r="L769" i="64"/>
  <c r="CK749" i="64"/>
  <c r="CL733" i="64"/>
  <c r="CL763" i="64" s="1"/>
  <c r="CL762" i="64"/>
  <c r="CL761" i="64"/>
  <c r="CK766" i="64"/>
  <c r="CL765" i="64"/>
  <c r="CL764" i="64"/>
  <c r="P734" i="64"/>
  <c r="P732" i="64"/>
  <c r="P731" i="64"/>
  <c r="P735" i="64"/>
  <c r="CL749" i="64"/>
  <c r="M733" i="64"/>
  <c r="CL747" i="64"/>
  <c r="CL746" i="64"/>
  <c r="M731" i="64"/>
  <c r="CL750" i="64"/>
  <c r="M735" i="64"/>
  <c r="P207" i="64"/>
  <c r="CL210" i="64"/>
  <c r="L207" i="64"/>
  <c r="K207" i="64"/>
  <c r="O207" i="64"/>
  <c r="N207" i="64"/>
  <c r="M207" i="64"/>
  <c r="CL919" i="64"/>
  <c r="CL698" i="64"/>
  <c r="CL700" i="64" s="1"/>
  <c r="CJ922" i="64"/>
  <c r="CK921" i="64"/>
  <c r="CK662" i="64"/>
  <c r="CL658" i="64"/>
  <c r="CL666" i="64" s="1"/>
  <c r="M666" i="64"/>
  <c r="N666" i="64"/>
  <c r="O666" i="64"/>
  <c r="M658" i="64"/>
  <c r="N658" i="64"/>
  <c r="O658" i="64"/>
  <c r="M662" i="64"/>
  <c r="M24" i="864"/>
  <c r="M94" i="861" s="1"/>
  <c r="CL94" i="861"/>
  <c r="CG46" i="861"/>
  <c r="CG87" i="861" s="1"/>
  <c r="P24" i="864"/>
  <c r="P94" i="861" s="1"/>
  <c r="L57" i="863"/>
  <c r="M57" i="863"/>
  <c r="CL21" i="863"/>
  <c r="M42" i="863"/>
  <c r="P42" i="863"/>
  <c r="AW281" i="64"/>
  <c r="AX278" i="64"/>
  <c r="AX277" i="64"/>
  <c r="AX260" i="64"/>
  <c r="AX261" i="64"/>
  <c r="AX279" i="64"/>
  <c r="AX280" i="64"/>
  <c r="AX262" i="64"/>
  <c r="AW263" i="64"/>
  <c r="CA3" i="860"/>
  <c r="CA4" i="860" s="1"/>
  <c r="CB2" i="860"/>
  <c r="CA1" i="860"/>
  <c r="CA7" i="860"/>
  <c r="AV624" i="64"/>
  <c r="AW628" i="64" a="1"/>
  <c r="AW628" i="64" s="1"/>
  <c r="AW623" i="64" a="1"/>
  <c r="AW623" i="64" s="1"/>
  <c r="AU1967" i="64"/>
  <c r="AV437" i="64"/>
  <c r="AV1959" i="64"/>
  <c r="AW1951" i="64" a="1"/>
  <c r="AW1951" i="64" s="1"/>
  <c r="AW1952" i="64" a="1"/>
  <c r="AW1952" i="64" s="1"/>
  <c r="AW1953" i="64" a="1"/>
  <c r="AW1953" i="64" s="1"/>
  <c r="AW1954" i="64" a="1"/>
  <c r="AW1954" i="64" s="1"/>
  <c r="AW1955" i="64" a="1"/>
  <c r="AW1955" i="64" s="1"/>
  <c r="AW1950" i="64" a="1"/>
  <c r="AW1950" i="64" s="1"/>
  <c r="AW1956" i="64" a="1"/>
  <c r="AW1956" i="64" s="1"/>
  <c r="AW1957" i="64" a="1"/>
  <c r="AW1957" i="64" s="1"/>
  <c r="AW1958" i="64" a="1"/>
  <c r="AW1958" i="64" s="1"/>
  <c r="AW413" i="64" a="1"/>
  <c r="AW413" i="64" s="1"/>
  <c r="AW436" i="64" a="1"/>
  <c r="AW436" i="64" s="1"/>
  <c r="AW435" i="64" a="1"/>
  <c r="AW435" i="64" s="1"/>
  <c r="AV414" i="64"/>
  <c r="AW2138" i="64"/>
  <c r="AW2104" i="64"/>
  <c r="DG2393" i="64"/>
  <c r="DG2290" i="64"/>
  <c r="DG2367" i="64"/>
  <c r="DL1304" i="64"/>
  <c r="AV2063" i="64"/>
  <c r="AV2041" i="64"/>
  <c r="AW2396" i="64" a="1"/>
  <c r="AW2396" i="64" s="1"/>
  <c r="AW2042" i="64" a="1"/>
  <c r="AW2042" i="64" s="1"/>
  <c r="AW2062" i="64" a="1"/>
  <c r="AW2062" i="64" s="1"/>
  <c r="CF1757" i="64"/>
  <c r="CG1755" i="64"/>
  <c r="CG1734" i="64"/>
  <c r="CG1736" i="64" s="1"/>
  <c r="CH1712" i="64"/>
  <c r="CH1714" i="64" s="1"/>
  <c r="AS1669" i="64"/>
  <c r="AS1670" i="64" s="1"/>
  <c r="AT1658" i="64"/>
  <c r="AU1656" i="64"/>
  <c r="AU1665" i="64"/>
  <c r="AU1657" i="64"/>
  <c r="AU1666" i="64"/>
  <c r="AW1662" i="64" a="1"/>
  <c r="AW1662" i="64" s="1"/>
  <c r="AW1661" i="64" a="1"/>
  <c r="AW1661" i="64" s="1"/>
  <c r="AW1653" i="64" a="1"/>
  <c r="AW1653" i="64" s="1"/>
  <c r="AW1652" i="64" a="1"/>
  <c r="AW1652" i="64" s="1"/>
  <c r="AV1649" i="64"/>
  <c r="AV1648" i="64"/>
  <c r="AW1643" i="64" a="1"/>
  <c r="AW1643" i="64" s="1"/>
  <c r="AW1644" i="64" a="1"/>
  <c r="AW1644" i="64" s="1"/>
  <c r="AV2084" i="64"/>
  <c r="AW2083" i="64" a="1"/>
  <c r="AW2083" i="64" s="1"/>
  <c r="AW499" i="64" a="1"/>
  <c r="AW499" i="64" s="1"/>
  <c r="AR547" i="64"/>
  <c r="AS546" i="64" a="1"/>
  <c r="AS546" i="64" s="1"/>
  <c r="AX1853" i="64"/>
  <c r="AX1854" i="64" s="1"/>
  <c r="AE1787" i="64"/>
  <c r="AF1783" i="64" s="1"/>
  <c r="AF1789" i="64" s="1"/>
  <c r="AV1113" i="64"/>
  <c r="AV1404" i="64"/>
  <c r="AV1564" i="64"/>
  <c r="AV1541" i="64"/>
  <c r="AV896" i="64"/>
  <c r="AV501" i="64"/>
  <c r="AV390" i="64"/>
  <c r="AV525" i="64"/>
  <c r="AU62" i="64"/>
  <c r="AW494" i="64" a="1"/>
  <c r="AW494" i="64" s="1"/>
  <c r="AW75" i="64" a="1"/>
  <c r="AW75" i="64" s="1"/>
  <c r="AW412" i="64" a="1"/>
  <c r="AW412" i="64" s="1"/>
  <c r="AW55" i="64" a="1"/>
  <c r="AW55" i="64" s="1"/>
  <c r="AW59" i="64" a="1"/>
  <c r="AW59" i="64" s="1"/>
  <c r="AW60" i="64" a="1"/>
  <c r="AW60" i="64" s="1"/>
  <c r="AV56" i="64"/>
  <c r="AW53" i="64" a="1"/>
  <c r="AW53" i="64" s="1"/>
  <c r="AW54" i="64" a="1"/>
  <c r="AW54" i="64" s="1"/>
  <c r="AW524" i="64" a="1"/>
  <c r="AW524" i="64" s="1"/>
  <c r="AW2293" i="64" a="1"/>
  <c r="AW2293" i="64" s="1"/>
  <c r="AW2370" i="64" a="1"/>
  <c r="AW2370" i="64" s="1"/>
  <c r="AW2344" i="64" a="1"/>
  <c r="AW2344" i="64" s="1"/>
  <c r="AW2319" i="64" a="1"/>
  <c r="AW2319" i="64" s="1"/>
  <c r="AW1540" i="64" a="1"/>
  <c r="AW1540" i="64" s="1"/>
  <c r="AW90" i="64" a="1"/>
  <c r="AW90" i="64" s="1"/>
  <c r="AW91" i="64" a="1"/>
  <c r="AW91" i="64" s="1"/>
  <c r="AW92" i="64" a="1"/>
  <c r="AW92" i="64" s="1"/>
  <c r="AW89" i="64" a="1"/>
  <c r="AW89" i="64" s="1"/>
  <c r="AV93" i="64"/>
  <c r="AW1485" i="64" a="1"/>
  <c r="AW1485" i="64" s="1"/>
  <c r="AW1486" i="64" s="1"/>
  <c r="AW389" i="64" a="1"/>
  <c r="AW389" i="64" s="1"/>
  <c r="BK1690" i="64"/>
  <c r="BK1692" i="64" s="1"/>
  <c r="AW2420" i="64" a="1"/>
  <c r="AW2420" i="64" s="1"/>
  <c r="AW1405" i="64" a="1"/>
  <c r="AW1405" i="64" s="1"/>
  <c r="AW1784" i="64" a="1"/>
  <c r="AW1784" i="64" s="1"/>
  <c r="AW1792" i="64" s="1"/>
  <c r="AW1571" i="64" a="1"/>
  <c r="AW1571" i="64" s="1"/>
  <c r="AW1563" i="64" a="1"/>
  <c r="AW1563" i="64" s="1"/>
  <c r="AW1565" i="64" a="1"/>
  <c r="AW1565" i="64" s="1"/>
  <c r="AW1112" i="64" a="1"/>
  <c r="AW1112" i="64" s="1"/>
  <c r="AW895" i="64" a="1"/>
  <c r="AW895" i="64" s="1"/>
  <c r="AX2104" i="64" a="1"/>
  <c r="CL921" i="64" a="1"/>
  <c r="AW437" i="64" a="1"/>
  <c r="AW525" i="64" a="1"/>
  <c r="AW414" i="64" a="1"/>
  <c r="AS547" i="64" a="1"/>
  <c r="AW1404" i="64" a="1"/>
  <c r="AW624" i="64" a="1"/>
  <c r="AW2084" i="64" a="1"/>
  <c r="AW390" i="64" a="1"/>
  <c r="AX2138" i="64" a="1"/>
  <c r="AW2063" i="64" a="1"/>
  <c r="AW1564" i="64" a="1"/>
  <c r="AW2041" i="64" a="1"/>
  <c r="AW1113" i="64" a="1"/>
  <c r="AW501" i="64" a="1"/>
  <c r="AW896" i="64" a="1"/>
  <c r="AW1648" i="64" a="1"/>
  <c r="AW1541" i="64" a="1"/>
  <c r="CK922" i="64" a="1"/>
  <c r="AW1649" i="64" a="1"/>
  <c r="CL1036" i="64" l="1"/>
  <c r="P1036" i="64" s="1"/>
  <c r="M137" i="64"/>
  <c r="N137" i="64"/>
  <c r="O137" i="64"/>
  <c r="P137" i="64"/>
  <c r="M123" i="64"/>
  <c r="N123" i="64"/>
  <c r="O123" i="64"/>
  <c r="P123" i="64"/>
  <c r="CL127" i="64"/>
  <c r="P122" i="64"/>
  <c r="M125" i="64"/>
  <c r="N125" i="64"/>
  <c r="O125" i="64"/>
  <c r="P125" i="64"/>
  <c r="M112" i="64"/>
  <c r="N112" i="64"/>
  <c r="O112" i="64"/>
  <c r="P112" i="64"/>
  <c r="CI144" i="64"/>
  <c r="CI145" i="64" s="1"/>
  <c r="CJ142" i="64"/>
  <c r="M919" i="64"/>
  <c r="N919" i="64"/>
  <c r="O919" i="64"/>
  <c r="P919" i="64"/>
  <c r="AF1793" i="64" a="1"/>
  <c r="AF1793" i="64" s="1"/>
  <c r="AF1786" i="64" s="1"/>
  <c r="CK751" i="64"/>
  <c r="CK768" i="64" s="1"/>
  <c r="CK769" i="64" s="1"/>
  <c r="CL748" i="64"/>
  <c r="CL751" i="64" s="1"/>
  <c r="P733" i="64"/>
  <c r="CL766" i="64"/>
  <c r="M765" i="64"/>
  <c r="N765" i="64"/>
  <c r="O765" i="64"/>
  <c r="P765" i="64"/>
  <c r="M761" i="64"/>
  <c r="N761" i="64"/>
  <c r="O761" i="64"/>
  <c r="P761" i="64"/>
  <c r="M762" i="64"/>
  <c r="N762" i="64"/>
  <c r="O762" i="64"/>
  <c r="P762" i="64"/>
  <c r="M763" i="64"/>
  <c r="N763" i="64"/>
  <c r="O763" i="64"/>
  <c r="P763" i="64"/>
  <c r="M764" i="64"/>
  <c r="N764" i="64"/>
  <c r="O764" i="64"/>
  <c r="P764" i="64"/>
  <c r="M749" i="64"/>
  <c r="P749" i="64"/>
  <c r="M750" i="64"/>
  <c r="P750" i="64"/>
  <c r="M746" i="64"/>
  <c r="P746" i="64"/>
  <c r="M747" i="64"/>
  <c r="N747" i="64"/>
  <c r="P747" i="64"/>
  <c r="L748" i="64"/>
  <c r="M748" i="64"/>
  <c r="M736" i="64"/>
  <c r="N736" i="64"/>
  <c r="O736" i="64"/>
  <c r="P736" i="64"/>
  <c r="P210" i="64"/>
  <c r="CL212" i="64"/>
  <c r="CM212" i="64"/>
  <c r="CK922" i="64"/>
  <c r="CL921" i="64"/>
  <c r="M700" i="64"/>
  <c r="N700" i="64"/>
  <c r="P700" i="64"/>
  <c r="CL662" i="64"/>
  <c r="P662" i="64" s="1"/>
  <c r="P658" i="64"/>
  <c r="CH46" i="861"/>
  <c r="CH87" i="861" s="1"/>
  <c r="CL32" i="861"/>
  <c r="M21" i="863"/>
  <c r="P21" i="863"/>
  <c r="AX281" i="64"/>
  <c r="AY277" i="64"/>
  <c r="AY278" i="64"/>
  <c r="AY260" i="64"/>
  <c r="AY261" i="64"/>
  <c r="AY279" i="64"/>
  <c r="AY280" i="64"/>
  <c r="AY262" i="64"/>
  <c r="AX263" i="64"/>
  <c r="CB3" i="860"/>
  <c r="CB4" i="860" s="1"/>
  <c r="CC2" i="860"/>
  <c r="CB1" i="860"/>
  <c r="CB7" i="860"/>
  <c r="AW624" i="64"/>
  <c r="AW634" i="64" s="1"/>
  <c r="AV634" i="64"/>
  <c r="AX628" i="64" a="1"/>
  <c r="AX628" i="64" s="1"/>
  <c r="AX623" i="64" a="1"/>
  <c r="AX623" i="64" s="1"/>
  <c r="AV1967" i="64"/>
  <c r="AW437" i="64"/>
  <c r="AW1959" i="64"/>
  <c r="AX1950" i="64" a="1"/>
  <c r="AX1950" i="64" s="1"/>
  <c r="AX1951" i="64" a="1"/>
  <c r="AX1951" i="64" s="1"/>
  <c r="AX1952" i="64" a="1"/>
  <c r="AX1952" i="64" s="1"/>
  <c r="AX1953" i="64" a="1"/>
  <c r="AX1953" i="64" s="1"/>
  <c r="AX1954" i="64" a="1"/>
  <c r="AX1954" i="64" s="1"/>
  <c r="AX1956" i="64" a="1"/>
  <c r="AX1956" i="64" s="1"/>
  <c r="AX1955" i="64" a="1"/>
  <c r="AX1955" i="64" s="1"/>
  <c r="AX1957" i="64" a="1"/>
  <c r="AX1957" i="64" s="1"/>
  <c r="AX1958" i="64" a="1"/>
  <c r="AX1958" i="64" s="1"/>
  <c r="AX435" i="64" a="1"/>
  <c r="AX435" i="64" s="1"/>
  <c r="AX413" i="64" a="1"/>
  <c r="AX413" i="64" s="1"/>
  <c r="AX436" i="64" a="1"/>
  <c r="AX436" i="64" s="1"/>
  <c r="AW414" i="64"/>
  <c r="AX2104" i="64"/>
  <c r="AX2138" i="64"/>
  <c r="DF2341" i="64"/>
  <c r="AW2063" i="64"/>
  <c r="AW2041" i="64"/>
  <c r="AX2396" i="64" a="1"/>
  <c r="AX2396" i="64" s="1"/>
  <c r="AX2042" i="64" a="1"/>
  <c r="AX2042" i="64" s="1"/>
  <c r="AX2062" i="64" a="1"/>
  <c r="AX2062" i="64" s="1"/>
  <c r="CG1757" i="64"/>
  <c r="CH1755" i="64"/>
  <c r="CH1734" i="64"/>
  <c r="CH1736" i="64" s="1"/>
  <c r="CI1712" i="64"/>
  <c r="CI1714" i="64" s="1"/>
  <c r="AT1667" i="64"/>
  <c r="AU1658" i="64"/>
  <c r="AV1656" i="64"/>
  <c r="AV1665" i="64"/>
  <c r="AV1657" i="64"/>
  <c r="AV1666" i="64"/>
  <c r="AX1662" i="64" a="1"/>
  <c r="AX1662" i="64" s="1"/>
  <c r="AX1661" i="64" a="1"/>
  <c r="AX1661" i="64" s="1"/>
  <c r="AX1652" i="64" a="1"/>
  <c r="AX1652" i="64" s="1"/>
  <c r="AX1653" i="64" a="1"/>
  <c r="AX1653" i="64" s="1"/>
  <c r="AW1649" i="64"/>
  <c r="AW1648" i="64"/>
  <c r="AX1643" i="64" a="1"/>
  <c r="AX1643" i="64" s="1"/>
  <c r="AX1644" i="64" a="1"/>
  <c r="AX1644" i="64" s="1"/>
  <c r="AW2084" i="64"/>
  <c r="AX2083" i="64" a="1"/>
  <c r="AX2083" i="64" s="1"/>
  <c r="AX499" i="64" a="1"/>
  <c r="AX499" i="64" s="1"/>
  <c r="AS547" i="64"/>
  <c r="AY1853" i="64"/>
  <c r="AY1854" i="64" s="1"/>
  <c r="AT546" i="64" a="1"/>
  <c r="AT546" i="64" s="1"/>
  <c r="AW1404" i="64"/>
  <c r="AW1113" i="64"/>
  <c r="AW1564" i="64"/>
  <c r="AW1541" i="64"/>
  <c r="AW896" i="64"/>
  <c r="AW390" i="64"/>
  <c r="AW525" i="64"/>
  <c r="AW501" i="64"/>
  <c r="AV62" i="64"/>
  <c r="AX494" i="64" a="1"/>
  <c r="AX494" i="64" s="1"/>
  <c r="AX75" i="64" a="1"/>
  <c r="AX75" i="64" s="1"/>
  <c r="AX412" i="64" a="1"/>
  <c r="AX412" i="64" s="1"/>
  <c r="AX55" i="64" a="1"/>
  <c r="AX55" i="64" s="1"/>
  <c r="AX59" i="64" a="1"/>
  <c r="AX59" i="64" s="1"/>
  <c r="AX60" i="64" a="1"/>
  <c r="AX60" i="64" s="1"/>
  <c r="AW56" i="64"/>
  <c r="AX53" i="64" a="1"/>
  <c r="AX53" i="64" s="1"/>
  <c r="AX54" i="64" a="1"/>
  <c r="AX54" i="64" s="1"/>
  <c r="AX524" i="64" a="1"/>
  <c r="AX524" i="64" s="1"/>
  <c r="AX2293" i="64" a="1"/>
  <c r="AX2293" i="64" s="1"/>
  <c r="AX2319" i="64" a="1"/>
  <c r="AX2319" i="64" s="1"/>
  <c r="AX2344" i="64" a="1"/>
  <c r="AX2344" i="64" s="1"/>
  <c r="AX2370" i="64" a="1"/>
  <c r="AX2370" i="64" s="1"/>
  <c r="AX1540" i="64" a="1"/>
  <c r="AX1540" i="64" s="1"/>
  <c r="AW93" i="64"/>
  <c r="AX90" i="64" a="1"/>
  <c r="AX90" i="64" s="1"/>
  <c r="AX91" i="64" a="1"/>
  <c r="AX91" i="64" s="1"/>
  <c r="AX92" i="64" a="1"/>
  <c r="AX92" i="64" s="1"/>
  <c r="AX89" i="64" a="1"/>
  <c r="AX89" i="64" s="1"/>
  <c r="AX1485" i="64" a="1"/>
  <c r="AX1485" i="64" s="1"/>
  <c r="AX1486" i="64" s="1"/>
  <c r="AX389" i="64" a="1"/>
  <c r="AX389" i="64" s="1"/>
  <c r="BL1690" i="64"/>
  <c r="BL1692" i="64" s="1"/>
  <c r="AX2420" i="64" a="1"/>
  <c r="AX2420" i="64" s="1"/>
  <c r="AX1405" i="64" a="1"/>
  <c r="AX1405" i="64" s="1"/>
  <c r="AX1784" i="64" a="1"/>
  <c r="AX1784" i="64" s="1"/>
  <c r="AX1792" i="64" s="1"/>
  <c r="AX1563" i="64" a="1"/>
  <c r="AX1563" i="64" s="1"/>
  <c r="AX1571" i="64" a="1"/>
  <c r="AX1571" i="64" s="1"/>
  <c r="AX1565" i="64" a="1"/>
  <c r="AX1565" i="64" s="1"/>
  <c r="AX1112" i="64" a="1"/>
  <c r="AX1112" i="64" s="1"/>
  <c r="AX895" i="64" a="1"/>
  <c r="AX895" i="64" s="1"/>
  <c r="AX624" i="64" a="1"/>
  <c r="AX525" i="64" a="1"/>
  <c r="AX414" i="64" a="1"/>
  <c r="AX2063" i="64" a="1"/>
  <c r="AX437" i="64" a="1"/>
  <c r="AX501" i="64" a="1"/>
  <c r="AX1649" i="64" a="1"/>
  <c r="AX2084" i="64" a="1"/>
  <c r="AY2104" i="64" a="1"/>
  <c r="AX896" i="64" a="1"/>
  <c r="AX1648" i="64" a="1"/>
  <c r="AX1564" i="64" a="1"/>
  <c r="AY2138" i="64" a="1"/>
  <c r="AX1404" i="64" a="1"/>
  <c r="CL922" i="64" a="1"/>
  <c r="AX1541" i="64" a="1"/>
  <c r="AX2041" i="64" a="1"/>
  <c r="AX390" i="64" a="1"/>
  <c r="AX1113" i="64" a="1"/>
  <c r="AT547" i="64" a="1"/>
  <c r="L127" i="64" l="1"/>
  <c r="L145" i="64" s="1"/>
  <c r="M127" i="64"/>
  <c r="N127" i="64"/>
  <c r="N145" i="64" s="1"/>
  <c r="P127" i="64"/>
  <c r="CK142" i="64"/>
  <c r="CJ144" i="64"/>
  <c r="CJ145" i="64" s="1"/>
  <c r="AT1669" i="64"/>
  <c r="AT1670" i="64" s="1"/>
  <c r="M921" i="64"/>
  <c r="N921" i="64"/>
  <c r="O921" i="64"/>
  <c r="P921" i="64"/>
  <c r="P748" i="64"/>
  <c r="CL768" i="64"/>
  <c r="CL769" i="64" s="1"/>
  <c r="M768" i="64"/>
  <c r="N768" i="64"/>
  <c r="N769" i="64" s="1"/>
  <c r="O768" i="64"/>
  <c r="O769" i="64" s="1"/>
  <c r="M766" i="64"/>
  <c r="N766" i="64"/>
  <c r="O766" i="64"/>
  <c r="P766" i="64"/>
  <c r="M751" i="64"/>
  <c r="P751" i="64"/>
  <c r="M212" i="64"/>
  <c r="N212" i="64"/>
  <c r="O212" i="64"/>
  <c r="P212" i="64"/>
  <c r="CL922" i="64"/>
  <c r="P666" i="64"/>
  <c r="CI46" i="861"/>
  <c r="CI87" i="861" s="1"/>
  <c r="M32" i="861"/>
  <c r="P32" i="861"/>
  <c r="AY263" i="64"/>
  <c r="AY281" i="64"/>
  <c r="AZ277" i="64"/>
  <c r="AZ260" i="64"/>
  <c r="AZ278" i="64"/>
  <c r="AZ261" i="64"/>
  <c r="AZ279" i="64"/>
  <c r="AZ262" i="64"/>
  <c r="AZ280" i="64"/>
  <c r="CC1" i="860"/>
  <c r="CC7" i="860"/>
  <c r="CC3" i="860"/>
  <c r="CC4" i="860" s="1"/>
  <c r="CD2" i="860"/>
  <c r="AX624" i="64"/>
  <c r="AY628" i="64" a="1"/>
  <c r="AY628" i="64" s="1"/>
  <c r="AY623" i="64" a="1"/>
  <c r="AY623" i="64" s="1"/>
  <c r="AX437" i="64"/>
  <c r="AW1967" i="64"/>
  <c r="AX1959" i="64"/>
  <c r="AY1950" i="64" a="1"/>
  <c r="AY1950" i="64" s="1"/>
  <c r="AY1951" i="64" a="1"/>
  <c r="AY1951" i="64" s="1"/>
  <c r="AY1952" i="64" a="1"/>
  <c r="AY1952" i="64" s="1"/>
  <c r="AY1953" i="64" a="1"/>
  <c r="AY1953" i="64" s="1"/>
  <c r="AY1954" i="64" a="1"/>
  <c r="AY1954" i="64" s="1"/>
  <c r="AY1955" i="64" a="1"/>
  <c r="AY1955" i="64" s="1"/>
  <c r="AY1957" i="64" a="1"/>
  <c r="AY1957" i="64" s="1"/>
  <c r="AY1958" i="64" a="1"/>
  <c r="AY1958" i="64" s="1"/>
  <c r="AY1956" i="64" a="1"/>
  <c r="AY1956" i="64" s="1"/>
  <c r="AY435" i="64" a="1"/>
  <c r="AY435" i="64" s="1"/>
  <c r="AY413" i="64" a="1"/>
  <c r="AY413" i="64" s="1"/>
  <c r="AY436" i="64" a="1"/>
  <c r="AY436" i="64" s="1"/>
  <c r="AX414" i="64"/>
  <c r="AY2138" i="64"/>
  <c r="AY2104" i="64"/>
  <c r="DH2393" i="64"/>
  <c r="DH2290" i="64"/>
  <c r="DH2367" i="64"/>
  <c r="AX2063" i="64"/>
  <c r="AX2041" i="64"/>
  <c r="AY2396" i="64" a="1"/>
  <c r="AY2396" i="64" s="1"/>
  <c r="AY2042" i="64" a="1"/>
  <c r="AY2042" i="64" s="1"/>
  <c r="AY2062" i="64" a="1"/>
  <c r="AY2062" i="64" s="1"/>
  <c r="CI1755" i="64"/>
  <c r="CH1757" i="64"/>
  <c r="CI1734" i="64"/>
  <c r="CI1736" i="64" s="1"/>
  <c r="CJ1712" i="64"/>
  <c r="CJ1714" i="64" s="1"/>
  <c r="AU1667" i="64"/>
  <c r="AU1669" i="64" s="1"/>
  <c r="AU1670" i="64" s="1"/>
  <c r="AV1658" i="64"/>
  <c r="AW1656" i="64"/>
  <c r="AW1665" i="64"/>
  <c r="AW1657" i="64"/>
  <c r="AW1666" i="64"/>
  <c r="AY1662" i="64" a="1"/>
  <c r="AY1662" i="64" s="1"/>
  <c r="AY1661" i="64" a="1"/>
  <c r="AY1661" i="64" s="1"/>
  <c r="AY1653" i="64" a="1"/>
  <c r="AY1653" i="64" s="1"/>
  <c r="AY1652" i="64" a="1"/>
  <c r="AY1652" i="64" s="1"/>
  <c r="AX1649" i="64"/>
  <c r="AX1648" i="64"/>
  <c r="AY1643" i="64" a="1"/>
  <c r="AY1643" i="64" s="1"/>
  <c r="AY1644" i="64" a="1"/>
  <c r="AY1644" i="64" s="1"/>
  <c r="AX2084" i="64"/>
  <c r="AY2083" i="64" a="1"/>
  <c r="AY2083" i="64" s="1"/>
  <c r="AY499" i="64" a="1"/>
  <c r="AY499" i="64" s="1"/>
  <c r="AT547" i="64"/>
  <c r="AU546" i="64" a="1"/>
  <c r="AU546" i="64" s="1"/>
  <c r="AZ1853" i="64"/>
  <c r="AZ1854" i="64" s="1"/>
  <c r="AF1787" i="64"/>
  <c r="AG1783" i="64" s="1"/>
  <c r="AG1789" i="64" s="1"/>
  <c r="AX1404" i="64"/>
  <c r="AX1113" i="64"/>
  <c r="AX1564" i="64"/>
  <c r="AX1541" i="64"/>
  <c r="AX896" i="64"/>
  <c r="AX390" i="64"/>
  <c r="AX525" i="64"/>
  <c r="AX501" i="64"/>
  <c r="AW62" i="64"/>
  <c r="AY494" i="64" a="1"/>
  <c r="AY494" i="64" s="1"/>
  <c r="AY75" i="64" a="1"/>
  <c r="AY75" i="64" s="1"/>
  <c r="AY412" i="64" a="1"/>
  <c r="AY412" i="64" s="1"/>
  <c r="AY55" i="64" a="1"/>
  <c r="AY55" i="64" s="1"/>
  <c r="AY59" i="64" a="1"/>
  <c r="AY59" i="64" s="1"/>
  <c r="AY60" i="64" a="1"/>
  <c r="AY60" i="64" s="1"/>
  <c r="AX56" i="64"/>
  <c r="AY54" i="64" a="1"/>
  <c r="AY54" i="64" s="1"/>
  <c r="AY53" i="64" a="1"/>
  <c r="AY53" i="64" s="1"/>
  <c r="AY524" i="64" a="1"/>
  <c r="AY524" i="64" s="1"/>
  <c r="AY2293" i="64" a="1"/>
  <c r="AY2293" i="64" s="1"/>
  <c r="AY2319" i="64" a="1"/>
  <c r="AY2319" i="64" s="1"/>
  <c r="AY2370" i="64" a="1"/>
  <c r="AY2370" i="64" s="1"/>
  <c r="AY2344" i="64" a="1"/>
  <c r="AY2344" i="64" s="1"/>
  <c r="AY1540" i="64" a="1"/>
  <c r="AY1540" i="64" s="1"/>
  <c r="AX93" i="64"/>
  <c r="AY90" i="64" a="1"/>
  <c r="AY90" i="64" s="1"/>
  <c r="AY91" i="64" a="1"/>
  <c r="AY91" i="64" s="1"/>
  <c r="AY92" i="64" a="1"/>
  <c r="AY92" i="64" s="1"/>
  <c r="AY89" i="64" a="1"/>
  <c r="AY89" i="64" s="1"/>
  <c r="AY1485" i="64" a="1"/>
  <c r="AY1485" i="64" s="1"/>
  <c r="AY1486" i="64" s="1"/>
  <c r="AY389" i="64" a="1"/>
  <c r="AY389" i="64" s="1"/>
  <c r="BM1690" i="64"/>
  <c r="BM1692" i="64" s="1"/>
  <c r="AY2420" i="64" a="1"/>
  <c r="AY2420" i="64" s="1"/>
  <c r="AY1405" i="64" a="1"/>
  <c r="AY1405" i="64" s="1"/>
  <c r="AY1784" i="64" a="1"/>
  <c r="AY1784" i="64" s="1"/>
  <c r="AY1792" i="64" s="1"/>
  <c r="AY1565" i="64" a="1"/>
  <c r="AY1565" i="64" s="1"/>
  <c r="AY1563" i="64" a="1"/>
  <c r="AY1563" i="64" s="1"/>
  <c r="AY1571" i="64" a="1"/>
  <c r="AY1571" i="64" s="1"/>
  <c r="AY1112" i="64" a="1"/>
  <c r="AY1112" i="64" s="1"/>
  <c r="AY895" i="64" a="1"/>
  <c r="AY895" i="64" s="1"/>
  <c r="AY2041" i="64" a="1"/>
  <c r="AY1404" i="64" a="1"/>
  <c r="AZ2138" i="64" a="1"/>
  <c r="AY624" i="64" a="1"/>
  <c r="AY501" i="64" a="1"/>
  <c r="AY525" i="64" a="1"/>
  <c r="AY437" i="64" a="1"/>
  <c r="AZ2104" i="64" a="1"/>
  <c r="AY390" i="64" a="1"/>
  <c r="AY1564" i="64" a="1"/>
  <c r="AY1649" i="64" a="1"/>
  <c r="AY2084" i="64" a="1"/>
  <c r="AY2063" i="64" a="1"/>
  <c r="AY1113" i="64" a="1"/>
  <c r="AY414" i="64" a="1"/>
  <c r="AY1648" i="64" a="1"/>
  <c r="AY896" i="64" a="1"/>
  <c r="AY1541" i="64" a="1"/>
  <c r="AU547" i="64" a="1"/>
  <c r="CK144" i="64" l="1"/>
  <c r="CK145" i="64" s="1"/>
  <c r="CL142" i="64"/>
  <c r="M922" i="64"/>
  <c r="N922" i="64"/>
  <c r="O922" i="64"/>
  <c r="P922" i="64"/>
  <c r="AG1793" i="64" a="1"/>
  <c r="AG1793" i="64" s="1"/>
  <c r="AG1786" i="64" s="1"/>
  <c r="P768" i="64"/>
  <c r="P769" i="64" s="1"/>
  <c r="M769" i="64"/>
  <c r="CP91" i="861"/>
  <c r="CO62" i="861"/>
  <c r="CJ46" i="861"/>
  <c r="CJ87" i="861" s="1"/>
  <c r="CO86" i="861"/>
  <c r="CP18" i="861"/>
  <c r="CP28" i="861" s="1"/>
  <c r="CP29" i="861" s="1"/>
  <c r="AZ281" i="64"/>
  <c r="BA277" i="64"/>
  <c r="BA278" i="64"/>
  <c r="BA260" i="64"/>
  <c r="BA261" i="64"/>
  <c r="BA279" i="64"/>
  <c r="BA280" i="64"/>
  <c r="BA262" i="64"/>
  <c r="AZ263" i="64"/>
  <c r="CD1" i="860"/>
  <c r="CD7" i="860"/>
  <c r="CD3" i="860"/>
  <c r="CD4" i="860" s="1"/>
  <c r="CE2" i="860"/>
  <c r="AY624" i="64"/>
  <c r="AY634" i="64" s="1"/>
  <c r="AX634" i="64"/>
  <c r="AZ628" i="64" a="1"/>
  <c r="AZ628" i="64" s="1"/>
  <c r="AZ623" i="64" a="1"/>
  <c r="AZ623" i="64" s="1"/>
  <c r="AX1967" i="64"/>
  <c r="AY437" i="64"/>
  <c r="AY1959" i="64"/>
  <c r="AZ1950" i="64" a="1"/>
  <c r="AZ1950" i="64" s="1"/>
  <c r="AZ1951" i="64" a="1"/>
  <c r="AZ1951" i="64" s="1"/>
  <c r="AZ1956" i="64" a="1"/>
  <c r="AZ1956" i="64" s="1"/>
  <c r="AZ1953" i="64" a="1"/>
  <c r="AZ1953" i="64" s="1"/>
  <c r="AZ1955" i="64" a="1"/>
  <c r="AZ1955" i="64" s="1"/>
  <c r="AZ1957" i="64" a="1"/>
  <c r="AZ1957" i="64" s="1"/>
  <c r="AZ1958" i="64" a="1"/>
  <c r="AZ1958" i="64" s="1"/>
  <c r="AZ1952" i="64" a="1"/>
  <c r="AZ1952" i="64" s="1"/>
  <c r="AZ1954" i="64" a="1"/>
  <c r="AZ1954" i="64" s="1"/>
  <c r="AZ435" i="64" a="1"/>
  <c r="AZ435" i="64" s="1"/>
  <c r="AZ413" i="64" a="1"/>
  <c r="AZ413" i="64" s="1"/>
  <c r="AZ436" i="64" a="1"/>
  <c r="AZ436" i="64" s="1"/>
  <c r="AY414" i="64"/>
  <c r="AZ2104" i="64"/>
  <c r="AZ2138" i="64"/>
  <c r="DG2341" i="64"/>
  <c r="AY2063" i="64"/>
  <c r="AY2041" i="64"/>
  <c r="AZ2396" i="64" a="1"/>
  <c r="AZ2396" i="64" s="1"/>
  <c r="AZ2042" i="64" a="1"/>
  <c r="AZ2042" i="64" s="1"/>
  <c r="AZ2062" i="64" a="1"/>
  <c r="AZ2062" i="64" s="1"/>
  <c r="CI1757" i="64"/>
  <c r="CJ1755" i="64"/>
  <c r="CJ1734" i="64"/>
  <c r="CJ1736" i="64" s="1"/>
  <c r="CK1712" i="64"/>
  <c r="CK1714" i="64" s="1"/>
  <c r="AV1667" i="64"/>
  <c r="AV1669" i="64" s="1"/>
  <c r="AW1658" i="64"/>
  <c r="AX1657" i="64"/>
  <c r="AX1666" i="64"/>
  <c r="AX1656" i="64"/>
  <c r="AX1665" i="64"/>
  <c r="AZ1661" i="64" a="1"/>
  <c r="AZ1661" i="64" s="1"/>
  <c r="AZ1662" i="64" a="1"/>
  <c r="AZ1662" i="64" s="1"/>
  <c r="AZ1653" i="64" a="1"/>
  <c r="AZ1653" i="64" s="1"/>
  <c r="AZ1652" i="64" a="1"/>
  <c r="AZ1652" i="64" s="1"/>
  <c r="AY1649" i="64"/>
  <c r="AY1648" i="64"/>
  <c r="AZ1643" i="64" a="1"/>
  <c r="AZ1643" i="64" s="1"/>
  <c r="AZ1644" i="64" a="1"/>
  <c r="AZ1644" i="64" s="1"/>
  <c r="AY2084" i="64"/>
  <c r="AZ2083" i="64" a="1"/>
  <c r="AZ2083" i="64" s="1"/>
  <c r="AZ499" i="64" a="1"/>
  <c r="AZ499" i="64" s="1"/>
  <c r="AU547" i="64"/>
  <c r="BA1853" i="64"/>
  <c r="BA1854" i="64" s="1"/>
  <c r="AV546" i="64" a="1"/>
  <c r="AV546" i="64" s="1"/>
  <c r="AY1564" i="64"/>
  <c r="AY1404" i="64"/>
  <c r="AY1113" i="64"/>
  <c r="AY1541" i="64"/>
  <c r="AY896" i="64"/>
  <c r="AY501" i="64"/>
  <c r="AY390" i="64"/>
  <c r="AY525" i="64"/>
  <c r="AX62" i="64"/>
  <c r="AZ494" i="64" a="1"/>
  <c r="AZ494" i="64" s="1"/>
  <c r="AZ75" i="64" a="1"/>
  <c r="AZ75" i="64" s="1"/>
  <c r="AZ412" i="64" a="1"/>
  <c r="AZ412" i="64" s="1"/>
  <c r="AZ55" i="64" a="1"/>
  <c r="AZ55" i="64" s="1"/>
  <c r="AZ60" i="64" a="1"/>
  <c r="AZ60" i="64" s="1"/>
  <c r="AZ59" i="64" a="1"/>
  <c r="AZ59" i="64" s="1"/>
  <c r="AY56" i="64"/>
  <c r="AZ53" i="64" a="1"/>
  <c r="AZ53" i="64" s="1"/>
  <c r="AZ54" i="64" a="1"/>
  <c r="AZ54" i="64" s="1"/>
  <c r="AZ524" i="64" a="1"/>
  <c r="AZ524" i="64" s="1"/>
  <c r="AZ2293" i="64" a="1"/>
  <c r="AZ2293" i="64" s="1"/>
  <c r="AZ2370" i="64" a="1"/>
  <c r="AZ2370" i="64" s="1"/>
  <c r="AZ2344" i="64" a="1"/>
  <c r="AZ2344" i="64" s="1"/>
  <c r="AZ2319" i="64" a="1"/>
  <c r="AZ2319" i="64" s="1"/>
  <c r="AZ1540" i="64" a="1"/>
  <c r="AZ1540" i="64" s="1"/>
  <c r="AY93" i="64"/>
  <c r="AZ89" i="64" a="1"/>
  <c r="AZ89" i="64" s="1"/>
  <c r="AZ90" i="64" a="1"/>
  <c r="AZ90" i="64" s="1"/>
  <c r="AZ91" i="64" a="1"/>
  <c r="AZ91" i="64" s="1"/>
  <c r="AZ92" i="64" a="1"/>
  <c r="AZ92" i="64" s="1"/>
  <c r="AZ1485" i="64" a="1"/>
  <c r="AZ1485" i="64" s="1"/>
  <c r="AZ1486" i="64" s="1"/>
  <c r="AZ389" i="64" a="1"/>
  <c r="AZ389" i="64" s="1"/>
  <c r="BN1690" i="64"/>
  <c r="AZ2420" i="64" a="1"/>
  <c r="AZ2420" i="64" s="1"/>
  <c r="AZ1405" i="64" a="1"/>
  <c r="AZ1405" i="64" s="1"/>
  <c r="AZ1784" i="64" a="1"/>
  <c r="AZ1784" i="64" s="1"/>
  <c r="AZ1792" i="64" s="1"/>
  <c r="AZ1565" i="64" a="1"/>
  <c r="AZ1565" i="64" s="1"/>
  <c r="AZ1571" i="64" a="1"/>
  <c r="AZ1571" i="64" s="1"/>
  <c r="AZ1563" i="64" a="1"/>
  <c r="AZ1563" i="64" s="1"/>
  <c r="AZ1112" i="64" a="1"/>
  <c r="AZ1112" i="64" s="1"/>
  <c r="AZ895" i="64" a="1"/>
  <c r="AZ895" i="64" s="1"/>
  <c r="AZ624" i="64" a="1"/>
  <c r="AZ1541" i="64" a="1"/>
  <c r="AV547" i="64" a="1"/>
  <c r="BA2104" i="64" a="1"/>
  <c r="AZ1564" i="64" a="1"/>
  <c r="AZ1649" i="64" a="1"/>
  <c r="AZ2063" i="64" a="1"/>
  <c r="AZ525" i="64" a="1"/>
  <c r="AZ414" i="64" a="1"/>
  <c r="BA2138" i="64" a="1"/>
  <c r="AZ2084" i="64" a="1"/>
  <c r="AZ1113" i="64" a="1"/>
  <c r="AZ1404" i="64" a="1"/>
  <c r="AZ501" i="64" a="1"/>
  <c r="AZ437" i="64" a="1"/>
  <c r="AZ2041" i="64" a="1"/>
  <c r="AZ896" i="64" a="1"/>
  <c r="AZ390" i="64" a="1"/>
  <c r="AZ1648" i="64" a="1"/>
  <c r="M142" i="64" l="1"/>
  <c r="N142" i="64"/>
  <c r="O142" i="64"/>
  <c r="P142" i="64"/>
  <c r="CL144" i="64"/>
  <c r="BN1692" i="64"/>
  <c r="N1690" i="64"/>
  <c r="CO91" i="861"/>
  <c r="CP86" i="861"/>
  <c r="CK46" i="861"/>
  <c r="CP12" i="863"/>
  <c r="CP67" i="863" s="1"/>
  <c r="BA281" i="64"/>
  <c r="BB277" i="64"/>
  <c r="BB260" i="64"/>
  <c r="BB278" i="64"/>
  <c r="BB261" i="64"/>
  <c r="BB279" i="64"/>
  <c r="BB262" i="64"/>
  <c r="BB280" i="64"/>
  <c r="BA263" i="64"/>
  <c r="CE1" i="860"/>
  <c r="CE7" i="860"/>
  <c r="CE3" i="860"/>
  <c r="CE4" i="860" s="1"/>
  <c r="CF2" i="860"/>
  <c r="AZ624" i="64"/>
  <c r="AZ634" i="64" s="1"/>
  <c r="BA628" i="64" a="1"/>
  <c r="BA628" i="64" s="1"/>
  <c r="BA623" i="64" a="1"/>
  <c r="BA623" i="64" s="1"/>
  <c r="AZ437" i="64"/>
  <c r="AY1967" i="64"/>
  <c r="BA1950" i="64" a="1"/>
  <c r="BA1950" i="64" s="1"/>
  <c r="BA1951" i="64" a="1"/>
  <c r="BA1951" i="64" s="1"/>
  <c r="BA1952" i="64" a="1"/>
  <c r="BA1952" i="64" s="1"/>
  <c r="BA1953" i="64" a="1"/>
  <c r="BA1953" i="64" s="1"/>
  <c r="BA1954" i="64" a="1"/>
  <c r="BA1954" i="64" s="1"/>
  <c r="BA1955" i="64" a="1"/>
  <c r="BA1955" i="64" s="1"/>
  <c r="BA1957" i="64" a="1"/>
  <c r="BA1957" i="64" s="1"/>
  <c r="BA1958" i="64" a="1"/>
  <c r="BA1958" i="64" s="1"/>
  <c r="BA1956" i="64" a="1"/>
  <c r="BA1956" i="64" s="1"/>
  <c r="AZ1959" i="64"/>
  <c r="BA436" i="64" a="1"/>
  <c r="BA436" i="64" s="1"/>
  <c r="BA435" i="64" a="1"/>
  <c r="BA435" i="64" s="1"/>
  <c r="BA413" i="64" a="1"/>
  <c r="BA413" i="64" s="1"/>
  <c r="AZ414" i="64"/>
  <c r="BA2138" i="64"/>
  <c r="BA2104" i="64"/>
  <c r="DI2393" i="64"/>
  <c r="DI2367" i="64"/>
  <c r="DI2290" i="64"/>
  <c r="AZ2063" i="64"/>
  <c r="AZ2041" i="64"/>
  <c r="BA2396" i="64" a="1"/>
  <c r="BA2396" i="64" s="1"/>
  <c r="BA2042" i="64" a="1"/>
  <c r="BA2042" i="64" s="1"/>
  <c r="BA2062" i="64" a="1"/>
  <c r="BA2062" i="64" s="1"/>
  <c r="CJ1757" i="64"/>
  <c r="CK1755" i="64"/>
  <c r="CK1734" i="64"/>
  <c r="CK1736" i="64" s="1"/>
  <c r="CL1712" i="64"/>
  <c r="AV1670" i="64"/>
  <c r="AW1667" i="64"/>
  <c r="AW1669" i="64" s="1"/>
  <c r="AX1658" i="64"/>
  <c r="AY1656" i="64"/>
  <c r="AY1665" i="64"/>
  <c r="AY1657" i="64"/>
  <c r="AY1666" i="64"/>
  <c r="BA1662" i="64" a="1"/>
  <c r="BA1662" i="64" s="1"/>
  <c r="BA1661" i="64" a="1"/>
  <c r="BA1661" i="64" s="1"/>
  <c r="BA1652" i="64" a="1"/>
  <c r="BA1652" i="64" s="1"/>
  <c r="BA1653" i="64" a="1"/>
  <c r="BA1653" i="64" s="1"/>
  <c r="AZ1649" i="64"/>
  <c r="AZ1648" i="64"/>
  <c r="BA1643" i="64" a="1"/>
  <c r="BA1643" i="64" s="1"/>
  <c r="BA1644" i="64" a="1"/>
  <c r="BA1644" i="64" s="1"/>
  <c r="AZ2084" i="64"/>
  <c r="BA2083" i="64" a="1"/>
  <c r="BA2083" i="64" s="1"/>
  <c r="BA499" i="64" a="1"/>
  <c r="BA499" i="64" s="1"/>
  <c r="AV547" i="64"/>
  <c r="AW546" i="64" a="1"/>
  <c r="AW546" i="64" s="1"/>
  <c r="BB1853" i="64"/>
  <c r="BB1854" i="64" s="1"/>
  <c r="AG1787" i="64"/>
  <c r="AH1783" i="64" s="1"/>
  <c r="AH1789" i="64" s="1"/>
  <c r="AZ1404" i="64"/>
  <c r="AZ1113" i="64"/>
  <c r="AZ1564" i="64"/>
  <c r="AZ1541" i="64"/>
  <c r="AZ896" i="64"/>
  <c r="AZ501" i="64"/>
  <c r="AZ390" i="64"/>
  <c r="AZ525" i="64"/>
  <c r="AY62" i="64"/>
  <c r="BA494" i="64" a="1"/>
  <c r="BA494" i="64" s="1"/>
  <c r="BA75" i="64" a="1"/>
  <c r="BA75" i="64" s="1"/>
  <c r="BA412" i="64" a="1"/>
  <c r="BA412" i="64" s="1"/>
  <c r="BA55" i="64" a="1"/>
  <c r="BA55" i="64" s="1"/>
  <c r="BA60" i="64" a="1"/>
  <c r="BA60" i="64" s="1"/>
  <c r="BA59" i="64" a="1"/>
  <c r="BA59" i="64" s="1"/>
  <c r="AZ56" i="64"/>
  <c r="BA53" i="64" a="1"/>
  <c r="BA53" i="64" s="1"/>
  <c r="BA54" i="64" a="1"/>
  <c r="BA54" i="64" s="1"/>
  <c r="BA524" i="64" a="1"/>
  <c r="BA524" i="64" s="1"/>
  <c r="BA2293" i="64" a="1"/>
  <c r="BA2293" i="64" s="1"/>
  <c r="BA2370" i="64" a="1"/>
  <c r="BA2370" i="64" s="1"/>
  <c r="BA2344" i="64" a="1"/>
  <c r="BA2344" i="64" s="1"/>
  <c r="BA2319" i="64" a="1"/>
  <c r="BA2319" i="64" s="1"/>
  <c r="BA1540" i="64" a="1"/>
  <c r="BA1540" i="64" s="1"/>
  <c r="BA89" i="64" a="1"/>
  <c r="BA89" i="64" s="1"/>
  <c r="BA90" i="64" a="1"/>
  <c r="BA90" i="64" s="1"/>
  <c r="BA91" i="64" a="1"/>
  <c r="BA91" i="64" s="1"/>
  <c r="BA92" i="64" a="1"/>
  <c r="BA92" i="64" s="1"/>
  <c r="AZ93" i="64"/>
  <c r="BA1485" i="64" a="1"/>
  <c r="BA1485" i="64" s="1"/>
  <c r="BA1486" i="64" s="1"/>
  <c r="BA389" i="64" a="1"/>
  <c r="BA389" i="64" s="1"/>
  <c r="BO1690" i="64"/>
  <c r="BO1692" i="64" s="1"/>
  <c r="BA2420" i="64" a="1"/>
  <c r="BA2420" i="64" s="1"/>
  <c r="BA1405" i="64" a="1"/>
  <c r="BA1405" i="64" s="1"/>
  <c r="BA1784" i="64" a="1"/>
  <c r="BA1784" i="64" s="1"/>
  <c r="BA1792" i="64" s="1"/>
  <c r="BA1565" i="64" a="1"/>
  <c r="BA1565" i="64" s="1"/>
  <c r="BA1571" i="64" a="1"/>
  <c r="BA1571" i="64" s="1"/>
  <c r="BA1563" i="64" a="1"/>
  <c r="BA1563" i="64" s="1"/>
  <c r="BA1112" i="64" a="1"/>
  <c r="BA1112" i="64" s="1"/>
  <c r="BA895" i="64" a="1"/>
  <c r="BA895" i="64" s="1"/>
  <c r="BA1113" i="64" a="1"/>
  <c r="BA896" i="64" a="1"/>
  <c r="BB2104" i="64" a="1"/>
  <c r="BA525" i="64" a="1"/>
  <c r="AW547" i="64" a="1"/>
  <c r="BA624" i="64" a="1"/>
  <c r="BA501" i="64" a="1"/>
  <c r="BA2041" i="64" a="1"/>
  <c r="BA2084" i="64" a="1"/>
  <c r="BA437" i="64" a="1"/>
  <c r="BA1404" i="64" a="1"/>
  <c r="BA1541" i="64" a="1"/>
  <c r="BA390" i="64" a="1"/>
  <c r="BB2138" i="64" a="1"/>
  <c r="BA1564" i="64" a="1"/>
  <c r="BA414" i="64" a="1"/>
  <c r="BA1648" i="64" a="1"/>
  <c r="BA1649" i="64" a="1"/>
  <c r="BA2063" i="64" a="1"/>
  <c r="CL145" i="64" l="1"/>
  <c r="M144" i="64"/>
  <c r="M145" i="64" s="1"/>
  <c r="P144" i="64"/>
  <c r="P145" i="64" s="1"/>
  <c r="CL1714" i="64"/>
  <c r="P1714" i="64" s="1"/>
  <c r="P1712" i="64"/>
  <c r="AH1793" i="64" a="1"/>
  <c r="AH1793" i="64" s="1"/>
  <c r="AH1786" i="64" s="1"/>
  <c r="CL46" i="861"/>
  <c r="CL87" i="861" s="1"/>
  <c r="CK87" i="861"/>
  <c r="CQ91" i="861"/>
  <c r="CP71" i="863"/>
  <c r="CP69" i="863"/>
  <c r="CP23" i="863" s="1"/>
  <c r="CP34" i="861" s="1"/>
  <c r="CQ18" i="861"/>
  <c r="CQ28" i="861" s="1"/>
  <c r="CQ29" i="861" s="1"/>
  <c r="CP22" i="863"/>
  <c r="BC277" i="64"/>
  <c r="BC260" i="64"/>
  <c r="BC278" i="64"/>
  <c r="BC261" i="64"/>
  <c r="BC279" i="64"/>
  <c r="BC262" i="64"/>
  <c r="BC280" i="64"/>
  <c r="BB263" i="64"/>
  <c r="BB281" i="64"/>
  <c r="CF7" i="860"/>
  <c r="CF3" i="860"/>
  <c r="CF4" i="860" s="1"/>
  <c r="CG2" i="860"/>
  <c r="CF1" i="860"/>
  <c r="BA624" i="64"/>
  <c r="BA634" i="64" s="1"/>
  <c r="BB628" i="64" a="1"/>
  <c r="BB628" i="64" s="1"/>
  <c r="BB623" i="64" a="1"/>
  <c r="BB623" i="64" s="1"/>
  <c r="BA437" i="64"/>
  <c r="AZ1967" i="64"/>
  <c r="BA1959" i="64"/>
  <c r="BB1950" i="64" a="1"/>
  <c r="BB1950" i="64" s="1"/>
  <c r="BB1951" i="64" a="1"/>
  <c r="BB1951" i="64" s="1"/>
  <c r="BB1952" i="64" a="1"/>
  <c r="BB1952" i="64" s="1"/>
  <c r="BB1953" i="64" a="1"/>
  <c r="BB1953" i="64" s="1"/>
  <c r="BB1955" i="64" a="1"/>
  <c r="BB1955" i="64" s="1"/>
  <c r="BB1957" i="64" a="1"/>
  <c r="BB1957" i="64" s="1"/>
  <c r="BB1958" i="64" a="1"/>
  <c r="BB1958" i="64" s="1"/>
  <c r="BB1956" i="64" a="1"/>
  <c r="BB1956" i="64" s="1"/>
  <c r="BB1954" i="64" a="1"/>
  <c r="BB1954" i="64" s="1"/>
  <c r="BB436" i="64" a="1"/>
  <c r="BB436" i="64" s="1"/>
  <c r="BB435" i="64" a="1"/>
  <c r="BB435" i="64" s="1"/>
  <c r="BB413" i="64" a="1"/>
  <c r="BB413" i="64" s="1"/>
  <c r="BA414" i="64"/>
  <c r="BB2138" i="64"/>
  <c r="BB2104" i="64"/>
  <c r="DH2341" i="64"/>
  <c r="BA2063" i="64"/>
  <c r="BA2041" i="64"/>
  <c r="BB2396" i="64" a="1"/>
  <c r="BB2396" i="64" s="1"/>
  <c r="BB2042" i="64" a="1"/>
  <c r="BB2042" i="64" s="1"/>
  <c r="BB2062" i="64" a="1"/>
  <c r="BB2062" i="64" s="1"/>
  <c r="CK1757" i="64"/>
  <c r="CL1755" i="64"/>
  <c r="CL1734" i="64"/>
  <c r="P1734" i="64" s="1"/>
  <c r="AW1670" i="64"/>
  <c r="AX1667" i="64"/>
  <c r="AX1669" i="64" s="1"/>
  <c r="AX1670" i="64" s="1"/>
  <c r="AY1658" i="64"/>
  <c r="AZ1656" i="64"/>
  <c r="AZ1665" i="64"/>
  <c r="AZ1657" i="64"/>
  <c r="AZ1666" i="64"/>
  <c r="BB1662" i="64" a="1"/>
  <c r="BB1662" i="64" s="1"/>
  <c r="BB1661" i="64" a="1"/>
  <c r="BB1661" i="64" s="1"/>
  <c r="BB1652" i="64" a="1"/>
  <c r="BB1652" i="64" s="1"/>
  <c r="BB1653" i="64" a="1"/>
  <c r="BB1653" i="64" s="1"/>
  <c r="BA1649" i="64"/>
  <c r="BA1648" i="64"/>
  <c r="BB1643" i="64" a="1"/>
  <c r="BB1643" i="64" s="1"/>
  <c r="BB1644" i="64" a="1"/>
  <c r="BB1644" i="64" s="1"/>
  <c r="BA2084" i="64"/>
  <c r="BB2083" i="64" a="1"/>
  <c r="BB2083" i="64" s="1"/>
  <c r="BB499" i="64" a="1"/>
  <c r="BB499" i="64" s="1"/>
  <c r="AW547" i="64"/>
  <c r="BC1853" i="64"/>
  <c r="AX546" i="64" a="1"/>
  <c r="AX546" i="64" s="1"/>
  <c r="BA1404" i="64"/>
  <c r="BA1113" i="64"/>
  <c r="BA1564" i="64"/>
  <c r="BA1541" i="64"/>
  <c r="BA896" i="64"/>
  <c r="BA390" i="64"/>
  <c r="BA525" i="64"/>
  <c r="BA501" i="64"/>
  <c r="AZ62" i="64"/>
  <c r="BB494" i="64" a="1"/>
  <c r="BB494" i="64" s="1"/>
  <c r="BB75" i="64" a="1"/>
  <c r="BB75" i="64" s="1"/>
  <c r="BB412" i="64" a="1"/>
  <c r="BB412" i="64" s="1"/>
  <c r="BB55" i="64" a="1"/>
  <c r="BB55" i="64" s="1"/>
  <c r="BB60" i="64" a="1"/>
  <c r="BB60" i="64" s="1"/>
  <c r="BB59" i="64" a="1"/>
  <c r="BB59" i="64" s="1"/>
  <c r="BA56" i="64"/>
  <c r="BB53" i="64" a="1"/>
  <c r="BB53" i="64" s="1"/>
  <c r="BB54" i="64" a="1"/>
  <c r="BB54" i="64" s="1"/>
  <c r="BB524" i="64" a="1"/>
  <c r="BB524" i="64" s="1"/>
  <c r="BB2293" i="64" a="1"/>
  <c r="BB2293" i="64" s="1"/>
  <c r="BB2370" i="64" a="1"/>
  <c r="BB2370" i="64" s="1"/>
  <c r="BB2344" i="64" a="1"/>
  <c r="BB2344" i="64" s="1"/>
  <c r="BB2319" i="64" a="1"/>
  <c r="BB2319" i="64" s="1"/>
  <c r="BB1540" i="64" a="1"/>
  <c r="BB1540" i="64" s="1"/>
  <c r="BB90" i="64" a="1"/>
  <c r="BB90" i="64" s="1"/>
  <c r="BB89" i="64" a="1"/>
  <c r="BB89" i="64" s="1"/>
  <c r="BB91" i="64" a="1"/>
  <c r="BB91" i="64" s="1"/>
  <c r="BB92" i="64" a="1"/>
  <c r="BB92" i="64" s="1"/>
  <c r="BA93" i="64"/>
  <c r="BB1485" i="64" a="1"/>
  <c r="BB1485" i="64" s="1"/>
  <c r="BB1486" i="64" s="1"/>
  <c r="BB389" i="64" a="1"/>
  <c r="BB389" i="64" s="1"/>
  <c r="BP1690" i="64"/>
  <c r="BP1692" i="64" s="1"/>
  <c r="BB2420" i="64" a="1"/>
  <c r="BB2420" i="64" s="1"/>
  <c r="BB1405" i="64" a="1"/>
  <c r="BB1405" i="64" s="1"/>
  <c r="BB1784" i="64" a="1"/>
  <c r="BB1784" i="64" s="1"/>
  <c r="BB1792" i="64" s="1"/>
  <c r="BB1571" i="64" a="1"/>
  <c r="BB1571" i="64" s="1"/>
  <c r="BB1563" i="64" a="1"/>
  <c r="BB1563" i="64" s="1"/>
  <c r="BB1565" i="64" a="1"/>
  <c r="BB1565" i="64" s="1"/>
  <c r="BB1112" i="64" a="1"/>
  <c r="BB1112" i="64" s="1"/>
  <c r="BB895" i="64" a="1"/>
  <c r="BB895" i="64" s="1"/>
  <c r="BB437" i="64" a="1"/>
  <c r="BB624" i="64" a="1"/>
  <c r="BB1113" i="64" a="1"/>
  <c r="BB2063" i="64" a="1"/>
  <c r="BC2138" i="64" a="1"/>
  <c r="BC2104" i="64" a="1"/>
  <c r="BB1648" i="64" a="1"/>
  <c r="BB1564" i="64" a="1"/>
  <c r="BB525" i="64" a="1"/>
  <c r="BB414" i="64" a="1"/>
  <c r="BB896" i="64" a="1"/>
  <c r="BB2084" i="64" a="1"/>
  <c r="BB2041" i="64" a="1"/>
  <c r="BB1649" i="64" a="1"/>
  <c r="BB501" i="64" a="1"/>
  <c r="BB1541" i="64" a="1"/>
  <c r="BB390" i="64" a="1"/>
  <c r="AX547" i="64" a="1"/>
  <c r="BB1404" i="64" a="1"/>
  <c r="CL1757" i="64" l="1"/>
  <c r="P1757" i="64" s="1"/>
  <c r="P1755" i="64"/>
  <c r="BC1854" i="64"/>
  <c r="CP25" i="863"/>
  <c r="CP36" i="861" s="1"/>
  <c r="CP62" i="861"/>
  <c r="CR91" i="861"/>
  <c r="P46" i="861"/>
  <c r="P87" i="861" s="1"/>
  <c r="CP72" i="863"/>
  <c r="CQ12" i="863"/>
  <c r="CQ71" i="863" s="1"/>
  <c r="CP33" i="861"/>
  <c r="CP37" i="861" s="1"/>
  <c r="CP39" i="861" s="1"/>
  <c r="CP26" i="863"/>
  <c r="BC263" i="64"/>
  <c r="BD277" i="64"/>
  <c r="BD260" i="64"/>
  <c r="BD278" i="64"/>
  <c r="BD261" i="64"/>
  <c r="BD279" i="64"/>
  <c r="BD262" i="64"/>
  <c r="BD280" i="64"/>
  <c r="BC281" i="64"/>
  <c r="CG7" i="860"/>
  <c r="CG3" i="860"/>
  <c r="CG4" i="860" s="1"/>
  <c r="CH2" i="860"/>
  <c r="CG1" i="860"/>
  <c r="CO2393" i="64"/>
  <c r="CO2290" i="64"/>
  <c r="CO2294" i="64" s="1"/>
  <c r="CO2367" i="64"/>
  <c r="BB624" i="64"/>
  <c r="BB634" i="64" s="1"/>
  <c r="BC628" i="64" a="1"/>
  <c r="BC628" i="64" s="1"/>
  <c r="BC623" i="64" a="1"/>
  <c r="BC623" i="64" s="1"/>
  <c r="BB437" i="64"/>
  <c r="BA1967" i="64"/>
  <c r="BC1950" i="64" a="1"/>
  <c r="BC1950" i="64" s="1"/>
  <c r="BC1951" i="64" a="1"/>
  <c r="BC1951" i="64" s="1"/>
  <c r="BC1954" i="64" a="1"/>
  <c r="BC1954" i="64" s="1"/>
  <c r="BC1953" i="64" a="1"/>
  <c r="BC1953" i="64" s="1"/>
  <c r="BC1955" i="64" a="1"/>
  <c r="BC1955" i="64" s="1"/>
  <c r="BC1957" i="64" a="1"/>
  <c r="BC1957" i="64" s="1"/>
  <c r="BC1958" i="64" a="1"/>
  <c r="BC1958" i="64" s="1"/>
  <c r="BC1952" i="64" a="1"/>
  <c r="BC1952" i="64" s="1"/>
  <c r="BC1956" i="64" a="1"/>
  <c r="BC1956" i="64" s="1"/>
  <c r="BB1959" i="64"/>
  <c r="BC413" i="64" a="1"/>
  <c r="BC413" i="64" s="1"/>
  <c r="BC436" i="64" a="1"/>
  <c r="BC436" i="64" s="1"/>
  <c r="BC435" i="64" a="1"/>
  <c r="BC435" i="64" s="1"/>
  <c r="BB414" i="64"/>
  <c r="BC2138" i="64"/>
  <c r="BC2104" i="64"/>
  <c r="DJ2393" i="64"/>
  <c r="DJ2367" i="64"/>
  <c r="DJ2290" i="64"/>
  <c r="BB2041" i="64"/>
  <c r="BB2063" i="64"/>
  <c r="BC2042" i="64" a="1"/>
  <c r="BC2042" i="64" s="1"/>
  <c r="BC2062" i="64" a="1"/>
  <c r="BC2062" i="64" s="1"/>
  <c r="CL1736" i="64"/>
  <c r="P1736" i="64" s="1"/>
  <c r="BC2396" i="64" a="1"/>
  <c r="BC2396" i="64" s="1"/>
  <c r="AZ1658" i="64"/>
  <c r="AY1667" i="64"/>
  <c r="AY1669" i="64" s="1"/>
  <c r="AZ1667" i="64"/>
  <c r="BA1656" i="64"/>
  <c r="BA1665" i="64"/>
  <c r="BA1657" i="64"/>
  <c r="BA1666" i="64"/>
  <c r="BC1662" i="64" a="1"/>
  <c r="BC1662" i="64" s="1"/>
  <c r="BC1661" i="64" a="1"/>
  <c r="BC1661" i="64" s="1"/>
  <c r="BC1652" i="64" a="1"/>
  <c r="BC1652" i="64" s="1"/>
  <c r="BC1653" i="64" a="1"/>
  <c r="BC1653" i="64" s="1"/>
  <c r="BB1649" i="64"/>
  <c r="BB1648" i="64"/>
  <c r="BC1643" i="64" a="1"/>
  <c r="BC1643" i="64" s="1"/>
  <c r="BC1644" i="64" a="1"/>
  <c r="BC1644" i="64" s="1"/>
  <c r="BB2084" i="64"/>
  <c r="BC2083" i="64" a="1"/>
  <c r="BC2083" i="64" s="1"/>
  <c r="BC499" i="64" a="1"/>
  <c r="BC499" i="64" s="1"/>
  <c r="AX547" i="64"/>
  <c r="AY546" i="64" a="1"/>
  <c r="AY546" i="64" s="1"/>
  <c r="BD1853" i="64"/>
  <c r="BD1854" i="64" s="1"/>
  <c r="AH1787" i="64"/>
  <c r="AI1783" i="64" s="1"/>
  <c r="AI1789" i="64" s="1"/>
  <c r="BB1113" i="64"/>
  <c r="BB1564" i="64"/>
  <c r="BB1404" i="64"/>
  <c r="M1404" i="64" s="1"/>
  <c r="BB1541" i="64"/>
  <c r="BB896" i="64"/>
  <c r="BB501" i="64"/>
  <c r="BB390" i="64"/>
  <c r="BB525" i="64"/>
  <c r="BA62" i="64"/>
  <c r="BC494" i="64" a="1"/>
  <c r="BC494" i="64" s="1"/>
  <c r="BC75" i="64" a="1"/>
  <c r="BC75" i="64" s="1"/>
  <c r="BC412" i="64" a="1"/>
  <c r="BC412" i="64" s="1"/>
  <c r="BC55" i="64" a="1"/>
  <c r="BC55" i="64" s="1"/>
  <c r="BC60" i="64" a="1"/>
  <c r="BC60" i="64" s="1"/>
  <c r="BC59" i="64" a="1"/>
  <c r="BC59" i="64" s="1"/>
  <c r="BB56" i="64"/>
  <c r="BC53" i="64" a="1"/>
  <c r="BC53" i="64" s="1"/>
  <c r="BC54" i="64" a="1"/>
  <c r="BC54" i="64" s="1"/>
  <c r="BC524" i="64" a="1"/>
  <c r="BC524" i="64" s="1"/>
  <c r="BC2293" i="64" a="1"/>
  <c r="BC2293" i="64" s="1"/>
  <c r="BC2370" i="64" a="1"/>
  <c r="BC2370" i="64" s="1"/>
  <c r="BC2344" i="64" a="1"/>
  <c r="BC2344" i="64" s="1"/>
  <c r="BC2319" i="64" a="1"/>
  <c r="BC2319" i="64" s="1"/>
  <c r="BC1540" i="64" a="1"/>
  <c r="BC1540" i="64" s="1"/>
  <c r="BC90" i="64" a="1"/>
  <c r="BC90" i="64" s="1"/>
  <c r="BC91" i="64" a="1"/>
  <c r="BC91" i="64" s="1"/>
  <c r="BC92" i="64" a="1"/>
  <c r="BC92" i="64" s="1"/>
  <c r="BC89" i="64" a="1"/>
  <c r="BC89" i="64" s="1"/>
  <c r="BB93" i="64"/>
  <c r="BC1485" i="64" a="1"/>
  <c r="BC1485" i="64" s="1"/>
  <c r="BC1486" i="64" s="1"/>
  <c r="BC389" i="64" a="1"/>
  <c r="BC389" i="64" s="1"/>
  <c r="BQ1690" i="64"/>
  <c r="BQ1692" i="64" s="1"/>
  <c r="BC2420" i="64" a="1"/>
  <c r="BC2420" i="64" s="1"/>
  <c r="BC1405" i="64" a="1"/>
  <c r="BC1405" i="64" s="1"/>
  <c r="BC1784" i="64" a="1"/>
  <c r="BC1784" i="64" s="1"/>
  <c r="BC1792" i="64" s="1"/>
  <c r="BC1571" i="64" a="1"/>
  <c r="BC1571" i="64" s="1"/>
  <c r="BC1563" i="64" a="1"/>
  <c r="BC1563" i="64" s="1"/>
  <c r="BC1565" i="64" a="1"/>
  <c r="BC1565" i="64" s="1"/>
  <c r="BC1112" i="64" a="1"/>
  <c r="BC1112" i="64" s="1"/>
  <c r="BC895" i="64" a="1"/>
  <c r="BC895" i="64" s="1"/>
  <c r="BC1564" i="64" a="1"/>
  <c r="BC501" i="64" a="1"/>
  <c r="BC2063" i="64" a="1"/>
  <c r="BC414" i="64" a="1"/>
  <c r="BD2104" i="64" a="1"/>
  <c r="BC2084" i="64" a="1"/>
  <c r="BC2041" i="64" a="1"/>
  <c r="BC437" i="64" a="1"/>
  <c r="BC1649" i="64" a="1"/>
  <c r="BC1404" i="64" a="1"/>
  <c r="BC624" i="64" a="1"/>
  <c r="BC1113" i="64" a="1"/>
  <c r="BC896" i="64" a="1"/>
  <c r="BC1541" i="64" a="1"/>
  <c r="BD2138" i="64" a="1"/>
  <c r="BC525" i="64" a="1"/>
  <c r="BC390" i="64" a="1"/>
  <c r="BC1648" i="64" a="1"/>
  <c r="AY547" i="64" a="1"/>
  <c r="AI1793" i="64" l="1" a="1"/>
  <c r="AI1793" i="64" s="1"/>
  <c r="AI1786" i="64" s="1"/>
  <c r="CQ25" i="863"/>
  <c r="CQ36" i="861" s="1"/>
  <c r="CQ62" i="861"/>
  <c r="CQ86" i="861"/>
  <c r="CQ67" i="863"/>
  <c r="CQ22" i="863" s="1"/>
  <c r="CQ69" i="863"/>
  <c r="CQ23" i="863" s="1"/>
  <c r="CQ34" i="861" s="1"/>
  <c r="CR18" i="861"/>
  <c r="CR12" i="863" s="1"/>
  <c r="CP40" i="861"/>
  <c r="BD263" i="64"/>
  <c r="BD281" i="64"/>
  <c r="BE277" i="64"/>
  <c r="BE260" i="64"/>
  <c r="BE278" i="64"/>
  <c r="BE279" i="64"/>
  <c r="BE261" i="64"/>
  <c r="BE280" i="64"/>
  <c r="BE262" i="64"/>
  <c r="CH7" i="860"/>
  <c r="CH3" i="860"/>
  <c r="CH4" i="860" s="1"/>
  <c r="CI2" i="860"/>
  <c r="CH1" i="860"/>
  <c r="CO2296" i="64"/>
  <c r="CP2367" i="64"/>
  <c r="CP2290" i="64"/>
  <c r="CP2294" i="64" s="1"/>
  <c r="CP2296" i="64" s="1"/>
  <c r="CP2393" i="64"/>
  <c r="BC624" i="64"/>
  <c r="BD628" i="64" a="1"/>
  <c r="BD628" i="64" s="1"/>
  <c r="BD623" i="64" a="1"/>
  <c r="BD623" i="64" s="1"/>
  <c r="BB1967" i="64"/>
  <c r="M1967" i="64" s="1"/>
  <c r="BC437" i="64"/>
  <c r="BD1956" i="64" a="1"/>
  <c r="BD1956" i="64" s="1"/>
  <c r="BD1950" i="64" a="1"/>
  <c r="BD1950" i="64" s="1"/>
  <c r="BD1954" i="64" a="1"/>
  <c r="BD1954" i="64" s="1"/>
  <c r="BD1953" i="64" a="1"/>
  <c r="BD1953" i="64" s="1"/>
  <c r="BD1955" i="64" a="1"/>
  <c r="BD1955" i="64" s="1"/>
  <c r="BD1951" i="64" a="1"/>
  <c r="BD1951" i="64" s="1"/>
  <c r="BD1957" i="64" a="1"/>
  <c r="BD1957" i="64" s="1"/>
  <c r="BD1958" i="64" a="1"/>
  <c r="BD1958" i="64" s="1"/>
  <c r="BD1952" i="64" a="1"/>
  <c r="BD1952" i="64" s="1"/>
  <c r="BC1959" i="64"/>
  <c r="BD413" i="64" a="1"/>
  <c r="BD413" i="64" s="1"/>
  <c r="BD436" i="64" a="1"/>
  <c r="BD436" i="64" s="1"/>
  <c r="BD435" i="64" a="1"/>
  <c r="BD435" i="64" s="1"/>
  <c r="BC414" i="64"/>
  <c r="BD2104" i="64"/>
  <c r="BD2138" i="64"/>
  <c r="DI2341" i="64"/>
  <c r="BC2063" i="64"/>
  <c r="BC2041" i="64"/>
  <c r="BD2042" i="64" a="1"/>
  <c r="BD2042" i="64" s="1"/>
  <c r="BD2062" i="64" a="1"/>
  <c r="BD2062" i="64" s="1"/>
  <c r="BD2396" i="64" a="1"/>
  <c r="BD2396" i="64" s="1"/>
  <c r="AZ1669" i="64"/>
  <c r="AZ1670" i="64" s="1"/>
  <c r="AY1670" i="64"/>
  <c r="BA1658" i="64"/>
  <c r="BB1656" i="64"/>
  <c r="BB1665" i="64"/>
  <c r="BB1657" i="64"/>
  <c r="BB1666" i="64"/>
  <c r="BD1661" i="64" a="1"/>
  <c r="BD1661" i="64" s="1"/>
  <c r="BD1662" i="64" a="1"/>
  <c r="BD1662" i="64" s="1"/>
  <c r="BD1653" i="64" a="1"/>
  <c r="BD1653" i="64" s="1"/>
  <c r="BD1652" i="64" a="1"/>
  <c r="BD1652" i="64" s="1"/>
  <c r="BC1649" i="64"/>
  <c r="BC1648" i="64"/>
  <c r="BD1643" i="64" a="1"/>
  <c r="BD1643" i="64" s="1"/>
  <c r="BD1644" i="64" a="1"/>
  <c r="BD1644" i="64" s="1"/>
  <c r="BC2084" i="64"/>
  <c r="BD2083" i="64" a="1"/>
  <c r="BD2083" i="64" s="1"/>
  <c r="BD499" i="64" a="1"/>
  <c r="BD499" i="64" s="1"/>
  <c r="AY547" i="64"/>
  <c r="BE1853" i="64"/>
  <c r="AZ546" i="64" a="1"/>
  <c r="AZ546" i="64" s="1"/>
  <c r="BC1564" i="64"/>
  <c r="BC1404" i="64"/>
  <c r="BC1113" i="64"/>
  <c r="BC1541" i="64"/>
  <c r="BC896" i="64"/>
  <c r="BC390" i="64"/>
  <c r="BC525" i="64"/>
  <c r="BC501" i="64"/>
  <c r="BB62" i="64"/>
  <c r="BD494" i="64" a="1"/>
  <c r="BD494" i="64" s="1"/>
  <c r="BD75" i="64" a="1"/>
  <c r="BD75" i="64" s="1"/>
  <c r="BD412" i="64" a="1"/>
  <c r="BD412" i="64" s="1"/>
  <c r="BD55" i="64" a="1"/>
  <c r="BD55" i="64" s="1"/>
  <c r="BD59" i="64" a="1"/>
  <c r="BD59" i="64" s="1"/>
  <c r="BD60" i="64" a="1"/>
  <c r="BD60" i="64" s="1"/>
  <c r="BC56" i="64"/>
  <c r="BD54" i="64" a="1"/>
  <c r="BD54" i="64" s="1"/>
  <c r="BD53" i="64" a="1"/>
  <c r="BD53" i="64" s="1"/>
  <c r="BD524" i="64" a="1"/>
  <c r="BD524" i="64" s="1"/>
  <c r="BD2293" i="64" a="1"/>
  <c r="BD2293" i="64" s="1"/>
  <c r="BD2370" i="64" a="1"/>
  <c r="BD2370" i="64" s="1"/>
  <c r="BD2344" i="64" a="1"/>
  <c r="BD2344" i="64" s="1"/>
  <c r="BD2319" i="64" a="1"/>
  <c r="BD2319" i="64" s="1"/>
  <c r="BD1540" i="64" a="1"/>
  <c r="BD1540" i="64" s="1"/>
  <c r="BC93" i="64"/>
  <c r="BD89" i="64" a="1"/>
  <c r="BD89" i="64" s="1"/>
  <c r="BD90" i="64" a="1"/>
  <c r="BD90" i="64" s="1"/>
  <c r="BD91" i="64" a="1"/>
  <c r="BD91" i="64" s="1"/>
  <c r="BD92" i="64" a="1"/>
  <c r="BD92" i="64" s="1"/>
  <c r="BD1485" i="64" a="1"/>
  <c r="BD1485" i="64" s="1"/>
  <c r="BD1486" i="64" s="1"/>
  <c r="BD389" i="64" a="1"/>
  <c r="BD389" i="64" s="1"/>
  <c r="BR1690" i="64"/>
  <c r="BR1692" i="64" s="1"/>
  <c r="BD2420" i="64" a="1"/>
  <c r="BD2420" i="64" s="1"/>
  <c r="BD1405" i="64" a="1"/>
  <c r="BD1405" i="64" s="1"/>
  <c r="BD1784" i="64" a="1"/>
  <c r="BD1784" i="64" s="1"/>
  <c r="BD1792" i="64" s="1"/>
  <c r="BD1571" i="64" a="1"/>
  <c r="BD1571" i="64" s="1"/>
  <c r="BD1563" i="64" a="1"/>
  <c r="BD1563" i="64" s="1"/>
  <c r="BD1565" i="64" a="1"/>
  <c r="BD1565" i="64" s="1"/>
  <c r="BD1112" i="64" a="1"/>
  <c r="BD1112" i="64" s="1"/>
  <c r="BD895" i="64" a="1"/>
  <c r="BD895" i="64" s="1"/>
  <c r="BD1649" i="64" a="1"/>
  <c r="BE2138" i="64" a="1"/>
  <c r="BD501" i="64" a="1"/>
  <c r="BD390" i="64" a="1"/>
  <c r="BD414" i="64" a="1"/>
  <c r="BD2063" i="64" a="1"/>
  <c r="BD1404" i="64" a="1"/>
  <c r="BD1564" i="64" a="1"/>
  <c r="BD624" i="64" a="1"/>
  <c r="BD525" i="64" a="1"/>
  <c r="BD2041" i="64" a="1"/>
  <c r="BD1541" i="64" a="1"/>
  <c r="BE2104" i="64" a="1"/>
  <c r="BD1648" i="64" a="1"/>
  <c r="BD2084" i="64" a="1"/>
  <c r="BD437" i="64" a="1"/>
  <c r="BD896" i="64" a="1"/>
  <c r="AZ547" i="64" a="1"/>
  <c r="BD1113" i="64" a="1"/>
  <c r="BE1854" i="64" l="1"/>
  <c r="CR86" i="861"/>
  <c r="CQ72" i="863"/>
  <c r="CR28" i="861"/>
  <c r="CR29" i="861" s="1"/>
  <c r="CQ33" i="861"/>
  <c r="CQ37" i="861" s="1"/>
  <c r="CQ39" i="861" s="1"/>
  <c r="CQ26" i="863"/>
  <c r="CR71" i="863"/>
  <c r="CR69" i="863"/>
  <c r="CR23" i="863" s="1"/>
  <c r="CR34" i="861" s="1"/>
  <c r="CR67" i="863"/>
  <c r="BE263" i="64"/>
  <c r="BE281" i="64"/>
  <c r="BF278" i="64"/>
  <c r="BF277" i="64"/>
  <c r="BF260" i="64"/>
  <c r="BF279" i="64"/>
  <c r="BF261" i="64"/>
  <c r="BF280" i="64"/>
  <c r="BF262" i="64"/>
  <c r="CI3" i="860"/>
  <c r="CI4" i="860" s="1"/>
  <c r="CJ2" i="860"/>
  <c r="CI1" i="860"/>
  <c r="CI7" i="860"/>
  <c r="CQ2393" i="64"/>
  <c r="CQ2367" i="64"/>
  <c r="CQ2290" i="64"/>
  <c r="CQ2294" i="64" s="1"/>
  <c r="CQ2296" i="64" s="1"/>
  <c r="BD624" i="64"/>
  <c r="BD634" i="64" s="1"/>
  <c r="BC634" i="64"/>
  <c r="BE628" i="64" a="1"/>
  <c r="BE628" i="64" s="1"/>
  <c r="BE623" i="64" a="1"/>
  <c r="BE623" i="64" s="1"/>
  <c r="BD437" i="64"/>
  <c r="BC1967" i="64"/>
  <c r="BE1951" i="64" a="1"/>
  <c r="BE1951" i="64" s="1"/>
  <c r="BE1952" i="64" a="1"/>
  <c r="BE1952" i="64" s="1"/>
  <c r="BE1953" i="64" a="1"/>
  <c r="BE1953" i="64" s="1"/>
  <c r="BE1954" i="64" a="1"/>
  <c r="BE1954" i="64" s="1"/>
  <c r="BE1955" i="64" a="1"/>
  <c r="BE1955" i="64" s="1"/>
  <c r="BE1956" i="64" a="1"/>
  <c r="BE1956" i="64" s="1"/>
  <c r="BE1950" i="64" a="1"/>
  <c r="BE1950" i="64" s="1"/>
  <c r="BE1957" i="64" a="1"/>
  <c r="BE1957" i="64" s="1"/>
  <c r="BE1958" i="64" a="1"/>
  <c r="BE1958" i="64" s="1"/>
  <c r="BD1959" i="64"/>
  <c r="BE413" i="64" a="1"/>
  <c r="BE413" i="64" s="1"/>
  <c r="BE436" i="64" a="1"/>
  <c r="BE436" i="64" s="1"/>
  <c r="BE435" i="64" a="1"/>
  <c r="BE435" i="64" s="1"/>
  <c r="BD414" i="64"/>
  <c r="BE2138" i="64"/>
  <c r="BE2104" i="64"/>
  <c r="DK2393" i="64"/>
  <c r="DK2367" i="64"/>
  <c r="DK2290" i="64"/>
  <c r="BD2063" i="64"/>
  <c r="BD2041" i="64"/>
  <c r="BE2042" i="64" a="1"/>
  <c r="BE2042" i="64" s="1"/>
  <c r="BE2062" i="64" a="1"/>
  <c r="BE2062" i="64" s="1"/>
  <c r="BE2396" i="64" a="1"/>
  <c r="BE2396" i="64" s="1"/>
  <c r="BB1658" i="64"/>
  <c r="BA1667" i="64"/>
  <c r="BA1669" i="64" s="1"/>
  <c r="BA1670" i="64" s="1"/>
  <c r="BC1657" i="64"/>
  <c r="BC1666" i="64"/>
  <c r="BB1667" i="64"/>
  <c r="BC1656" i="64"/>
  <c r="BC1665" i="64"/>
  <c r="BE1662" i="64" a="1"/>
  <c r="BE1662" i="64" s="1"/>
  <c r="BE1661" i="64" a="1"/>
  <c r="BE1661" i="64" s="1"/>
  <c r="BE1652" i="64" a="1"/>
  <c r="BE1652" i="64" s="1"/>
  <c r="BE1653" i="64" a="1"/>
  <c r="BE1653" i="64" s="1"/>
  <c r="BD1649" i="64"/>
  <c r="BD1648" i="64"/>
  <c r="BE1643" i="64" a="1"/>
  <c r="BE1643" i="64" s="1"/>
  <c r="BE1644" i="64" a="1"/>
  <c r="BE1644" i="64" s="1"/>
  <c r="BD2084" i="64"/>
  <c r="BE2083" i="64" a="1"/>
  <c r="BE2083" i="64" s="1"/>
  <c r="BE499" i="64" a="1"/>
  <c r="BE499" i="64" s="1"/>
  <c r="AZ547" i="64"/>
  <c r="BA546" i="64" a="1"/>
  <c r="BA546" i="64" s="1"/>
  <c r="BF1853" i="64"/>
  <c r="BF1854" i="64" s="1"/>
  <c r="AI1787" i="64"/>
  <c r="AJ1783" i="64" s="1"/>
  <c r="AJ1789" i="64" s="1"/>
  <c r="BD1113" i="64"/>
  <c r="BD1564" i="64"/>
  <c r="BD1404" i="64"/>
  <c r="BD1541" i="64"/>
  <c r="BD896" i="64"/>
  <c r="BD501" i="64"/>
  <c r="BD390" i="64"/>
  <c r="BD525" i="64"/>
  <c r="BC62" i="64"/>
  <c r="BE494" i="64" a="1"/>
  <c r="BE494" i="64" s="1"/>
  <c r="BE75" i="64" a="1"/>
  <c r="BE75" i="64" s="1"/>
  <c r="BE412" i="64" a="1"/>
  <c r="BE412" i="64" s="1"/>
  <c r="BE55" i="64" a="1"/>
  <c r="BE55" i="64" s="1"/>
  <c r="BE59" i="64" a="1"/>
  <c r="BE59" i="64" s="1"/>
  <c r="BE60" i="64" a="1"/>
  <c r="BE60" i="64" s="1"/>
  <c r="BD56" i="64"/>
  <c r="BE54" i="64" a="1"/>
  <c r="BE54" i="64" s="1"/>
  <c r="BE53" i="64" a="1"/>
  <c r="BE53" i="64" s="1"/>
  <c r="BE524" i="64" a="1"/>
  <c r="BE524" i="64" s="1"/>
  <c r="BE2293" i="64" a="1"/>
  <c r="BE2293" i="64" s="1"/>
  <c r="BE2370" i="64" a="1"/>
  <c r="BE2370" i="64" s="1"/>
  <c r="BE2344" i="64" a="1"/>
  <c r="BE2344" i="64" s="1"/>
  <c r="BE2319" i="64" a="1"/>
  <c r="BE2319" i="64" s="1"/>
  <c r="BE1540" i="64" a="1"/>
  <c r="BE1540" i="64" s="1"/>
  <c r="BE89" i="64" a="1"/>
  <c r="BE89" i="64" s="1"/>
  <c r="BE90" i="64" a="1"/>
  <c r="BE90" i="64" s="1"/>
  <c r="BE91" i="64" a="1"/>
  <c r="BE91" i="64" s="1"/>
  <c r="BE92" i="64" a="1"/>
  <c r="BE92" i="64" s="1"/>
  <c r="BD93" i="64"/>
  <c r="BE1485" i="64" a="1"/>
  <c r="BE1485" i="64" s="1"/>
  <c r="BE1486" i="64" s="1"/>
  <c r="BE389" i="64" a="1"/>
  <c r="BE389" i="64" s="1"/>
  <c r="BS1690" i="64"/>
  <c r="BS1692" i="64" s="1"/>
  <c r="BE2420" i="64" a="1"/>
  <c r="BE2420" i="64" s="1"/>
  <c r="BE1405" i="64" a="1"/>
  <c r="BE1405" i="64" s="1"/>
  <c r="BE1784" i="64" a="1"/>
  <c r="BE1784" i="64" s="1"/>
  <c r="BE1792" i="64" s="1"/>
  <c r="BE1563" i="64" a="1"/>
  <c r="BE1563" i="64" s="1"/>
  <c r="BE1565" i="64" a="1"/>
  <c r="BE1565" i="64" s="1"/>
  <c r="BE1571" i="64" a="1"/>
  <c r="BE1571" i="64" s="1"/>
  <c r="BE1112" i="64" a="1"/>
  <c r="BE1112" i="64" s="1"/>
  <c r="BE895" i="64" a="1"/>
  <c r="BE895" i="64" s="1"/>
  <c r="BF2104" i="64" a="1"/>
  <c r="BE525" i="64" a="1"/>
  <c r="BF2138" i="64" a="1"/>
  <c r="BE1649" i="64" a="1"/>
  <c r="BE1648" i="64" a="1"/>
  <c r="BA547" i="64" a="1"/>
  <c r="BE1541" i="64" a="1"/>
  <c r="BE1564" i="64" a="1"/>
  <c r="BE2063" i="64" a="1"/>
  <c r="BE501" i="64" a="1"/>
  <c r="BE2084" i="64" a="1"/>
  <c r="BE896" i="64" a="1"/>
  <c r="BE624" i="64" a="1"/>
  <c r="BE2041" i="64" a="1"/>
  <c r="BE437" i="64" a="1"/>
  <c r="BE414" i="64" a="1"/>
  <c r="BE1113" i="64" a="1"/>
  <c r="BE1404" i="64" a="1"/>
  <c r="BE390" i="64" a="1"/>
  <c r="AJ1793" i="64" l="1" a="1"/>
  <c r="AJ1793" i="64" s="1"/>
  <c r="AJ1786" i="64" s="1"/>
  <c r="AJ1787" i="64" s="1"/>
  <c r="CR25" i="863"/>
  <c r="CR36" i="861" s="1"/>
  <c r="CR62" i="861"/>
  <c r="CS91" i="861"/>
  <c r="CS18" i="861"/>
  <c r="CS12" i="863" s="1"/>
  <c r="CQ40" i="861"/>
  <c r="CR22" i="863"/>
  <c r="CR72" i="863"/>
  <c r="BF281" i="64"/>
  <c r="BG277" i="64"/>
  <c r="BG278" i="64"/>
  <c r="BG260" i="64"/>
  <c r="BG261" i="64"/>
  <c r="BG279" i="64"/>
  <c r="BG280" i="64"/>
  <c r="BG262" i="64"/>
  <c r="BF263" i="64"/>
  <c r="CJ3" i="860"/>
  <c r="CJ4" i="860" s="1"/>
  <c r="CK2" i="860"/>
  <c r="CJ1" i="860"/>
  <c r="CJ7" i="860"/>
  <c r="CR2367" i="64"/>
  <c r="CR2290" i="64"/>
  <c r="CR2294" i="64" s="1"/>
  <c r="CR2296" i="64" s="1"/>
  <c r="CR2393" i="64"/>
  <c r="BE624" i="64"/>
  <c r="BF628" i="64" a="1"/>
  <c r="BF628" i="64" s="1"/>
  <c r="BF623" i="64" a="1"/>
  <c r="BF623" i="64" s="1"/>
  <c r="BE437" i="64"/>
  <c r="BD1967" i="64"/>
  <c r="BE1959" i="64"/>
  <c r="BF1950" i="64" a="1"/>
  <c r="BF1950" i="64" s="1"/>
  <c r="BF1951" i="64" a="1"/>
  <c r="BF1951" i="64" s="1"/>
  <c r="BF1952" i="64" a="1"/>
  <c r="BF1952" i="64" s="1"/>
  <c r="BF1953" i="64" a="1"/>
  <c r="BF1953" i="64" s="1"/>
  <c r="BF1954" i="64" a="1"/>
  <c r="BF1954" i="64" s="1"/>
  <c r="BF1956" i="64" a="1"/>
  <c r="BF1956" i="64" s="1"/>
  <c r="BF1955" i="64" a="1"/>
  <c r="BF1955" i="64" s="1"/>
  <c r="BF1957" i="64" a="1"/>
  <c r="BF1957" i="64" s="1"/>
  <c r="BF1958" i="64" a="1"/>
  <c r="BF1958" i="64" s="1"/>
  <c r="BF435" i="64" a="1"/>
  <c r="BF435" i="64" s="1"/>
  <c r="BF413" i="64" a="1"/>
  <c r="BF413" i="64" s="1"/>
  <c r="BF436" i="64" a="1"/>
  <c r="BF436" i="64" s="1"/>
  <c r="BE414" i="64"/>
  <c r="BF2138" i="64"/>
  <c r="BF2104" i="64"/>
  <c r="DJ2341" i="64"/>
  <c r="BE2063" i="64"/>
  <c r="BE2041" i="64"/>
  <c r="BF2042" i="64" a="1"/>
  <c r="BF2042" i="64" s="1"/>
  <c r="BF2062" i="64" a="1"/>
  <c r="BF2062" i="64" s="1"/>
  <c r="BF2396" i="64" a="1"/>
  <c r="BF2396" i="64" s="1"/>
  <c r="BB1669" i="64"/>
  <c r="BB1670" i="64" s="1"/>
  <c r="BC1658" i="64"/>
  <c r="BD1656" i="64"/>
  <c r="BD1665" i="64"/>
  <c r="BD1657" i="64"/>
  <c r="BD1666" i="64"/>
  <c r="BF1662" i="64" a="1"/>
  <c r="BF1662" i="64" s="1"/>
  <c r="BF1661" i="64" a="1"/>
  <c r="BF1661" i="64" s="1"/>
  <c r="BF1653" i="64" a="1"/>
  <c r="BF1653" i="64" s="1"/>
  <c r="BF1652" i="64" a="1"/>
  <c r="BF1652" i="64" s="1"/>
  <c r="BE1649" i="64"/>
  <c r="BE1648" i="64"/>
  <c r="BF1643" i="64" a="1"/>
  <c r="BF1643" i="64" s="1"/>
  <c r="BF1644" i="64" a="1"/>
  <c r="BF1644" i="64" s="1"/>
  <c r="BE2084" i="64"/>
  <c r="BF2083" i="64" a="1"/>
  <c r="BF2083" i="64" s="1"/>
  <c r="BF499" i="64" a="1"/>
  <c r="BF499" i="64" s="1"/>
  <c r="BA547" i="64"/>
  <c r="BG1853" i="64"/>
  <c r="BB546" i="64" a="1"/>
  <c r="BB546" i="64" s="1"/>
  <c r="BE1113" i="64"/>
  <c r="BE1564" i="64"/>
  <c r="BE1404" i="64"/>
  <c r="BE1541" i="64"/>
  <c r="BE896" i="64"/>
  <c r="BE525" i="64"/>
  <c r="BE390" i="64"/>
  <c r="BE501" i="64"/>
  <c r="BD62" i="64"/>
  <c r="BF494" i="64" a="1"/>
  <c r="BF494" i="64" s="1"/>
  <c r="BF75" i="64" a="1"/>
  <c r="BF75" i="64" s="1"/>
  <c r="BF412" i="64" a="1"/>
  <c r="BF412" i="64" s="1"/>
  <c r="BF55" i="64" a="1"/>
  <c r="BF55" i="64" s="1"/>
  <c r="BF59" i="64" a="1"/>
  <c r="BF59" i="64" s="1"/>
  <c r="BF60" i="64" a="1"/>
  <c r="BF60" i="64" s="1"/>
  <c r="BE56" i="64"/>
  <c r="BF53" i="64" a="1"/>
  <c r="BF53" i="64" s="1"/>
  <c r="BF54" i="64" a="1"/>
  <c r="BF54" i="64" s="1"/>
  <c r="BF524" i="64" a="1"/>
  <c r="BF524" i="64" s="1"/>
  <c r="BF2293" i="64" a="1"/>
  <c r="BF2293" i="64" s="1"/>
  <c r="BF2319" i="64" a="1"/>
  <c r="BF2319" i="64" s="1"/>
  <c r="BF2370" i="64" a="1"/>
  <c r="BF2370" i="64" s="1"/>
  <c r="BF2344" i="64" a="1"/>
  <c r="BF2344" i="64" s="1"/>
  <c r="BF1540" i="64" a="1"/>
  <c r="BF1540" i="64" s="1"/>
  <c r="BF90" i="64" a="1"/>
  <c r="BF90" i="64" s="1"/>
  <c r="BF91" i="64" a="1"/>
  <c r="BF91" i="64" s="1"/>
  <c r="BF92" i="64" a="1"/>
  <c r="BF92" i="64" s="1"/>
  <c r="BF89" i="64" a="1"/>
  <c r="BF89" i="64" s="1"/>
  <c r="BE93" i="64"/>
  <c r="BF1485" i="64" a="1"/>
  <c r="BF1485" i="64" s="1"/>
  <c r="BF1486" i="64" s="1"/>
  <c r="BF389" i="64" a="1"/>
  <c r="BF389" i="64" s="1"/>
  <c r="BT1690" i="64"/>
  <c r="BT1692" i="64" s="1"/>
  <c r="BF2420" i="64" a="1"/>
  <c r="BF2420" i="64" s="1"/>
  <c r="BF1405" i="64" a="1"/>
  <c r="BF1405" i="64" s="1"/>
  <c r="BF1784" i="64" a="1"/>
  <c r="BF1784" i="64" s="1"/>
  <c r="BF1792" i="64" s="1"/>
  <c r="BF1563" i="64" a="1"/>
  <c r="BF1563" i="64" s="1"/>
  <c r="BF1565" i="64" a="1"/>
  <c r="BF1565" i="64" s="1"/>
  <c r="BF1571" i="64" a="1"/>
  <c r="BF1571" i="64" s="1"/>
  <c r="BF1112" i="64" a="1"/>
  <c r="BF1112" i="64" s="1"/>
  <c r="BF895" i="64" a="1"/>
  <c r="BF895" i="64" s="1"/>
  <c r="BG2104" i="64" a="1"/>
  <c r="BB547" i="64" a="1"/>
  <c r="BF1564" i="64" a="1"/>
  <c r="BF2063" i="64" a="1"/>
  <c r="BF624" i="64" a="1"/>
  <c r="BF501" i="64" a="1"/>
  <c r="BF1541" i="64" a="1"/>
  <c r="BF1404" i="64" a="1"/>
  <c r="BF525" i="64" a="1"/>
  <c r="BF2084" i="64" a="1"/>
  <c r="BF414" i="64" a="1"/>
  <c r="BF2041" i="64" a="1"/>
  <c r="BF437" i="64" a="1"/>
  <c r="BF896" i="64" a="1"/>
  <c r="BF1649" i="64" a="1"/>
  <c r="BG2138" i="64" a="1"/>
  <c r="BF390" i="64" a="1"/>
  <c r="BF1113" i="64" a="1"/>
  <c r="BF1648" i="64" a="1"/>
  <c r="BG1854" i="64" l="1"/>
  <c r="CS86" i="861"/>
  <c r="CS28" i="861"/>
  <c r="CS29" i="861" s="1"/>
  <c r="CR33" i="861"/>
  <c r="CR37" i="861" s="1"/>
  <c r="CR39" i="861" s="1"/>
  <c r="CR26" i="863"/>
  <c r="CS67" i="863"/>
  <c r="CS71" i="863"/>
  <c r="CS69" i="863"/>
  <c r="CS23" i="863" s="1"/>
  <c r="CS34" i="861" s="1"/>
  <c r="BG263" i="64"/>
  <c r="BG281" i="64"/>
  <c r="BH277" i="64"/>
  <c r="BH260" i="64"/>
  <c r="BH278" i="64"/>
  <c r="BH279" i="64"/>
  <c r="BH261" i="64"/>
  <c r="BH280" i="64"/>
  <c r="BH262" i="64"/>
  <c r="CK1" i="860"/>
  <c r="CK7" i="860"/>
  <c r="CK3" i="860"/>
  <c r="CK4" i="860" s="1"/>
  <c r="CS2290" i="64"/>
  <c r="CS2294" i="64" s="1"/>
  <c r="CS2296" i="64" s="1"/>
  <c r="CS2393" i="64"/>
  <c r="CS2367" i="64"/>
  <c r="CO2341" i="64"/>
  <c r="CO2345" i="64" s="1"/>
  <c r="CO2347" i="64" s="1"/>
  <c r="BF624" i="64"/>
  <c r="BF634" i="64" s="1"/>
  <c r="BE634" i="64"/>
  <c r="BG628" i="64" a="1"/>
  <c r="BG628" i="64" s="1"/>
  <c r="BG623" i="64" a="1"/>
  <c r="BG623" i="64" s="1"/>
  <c r="BF437" i="64"/>
  <c r="BE1967" i="64"/>
  <c r="BG1950" i="64" a="1"/>
  <c r="BG1950" i="64" s="1"/>
  <c r="BG1951" i="64" a="1"/>
  <c r="BG1951" i="64" s="1"/>
  <c r="BG1952" i="64" a="1"/>
  <c r="BG1952" i="64" s="1"/>
  <c r="BG1953" i="64" a="1"/>
  <c r="BG1953" i="64" s="1"/>
  <c r="BG1954" i="64" a="1"/>
  <c r="BG1954" i="64" s="1"/>
  <c r="BG1955" i="64" a="1"/>
  <c r="BG1955" i="64" s="1"/>
  <c r="BG1957" i="64" a="1"/>
  <c r="BG1957" i="64" s="1"/>
  <c r="BG1958" i="64" a="1"/>
  <c r="BG1958" i="64" s="1"/>
  <c r="BG1956" i="64" a="1"/>
  <c r="BG1956" i="64" s="1"/>
  <c r="BF1959" i="64"/>
  <c r="BG435" i="64" a="1"/>
  <c r="BG435" i="64" s="1"/>
  <c r="BG413" i="64" a="1"/>
  <c r="BG413" i="64" s="1"/>
  <c r="BG436" i="64" a="1"/>
  <c r="BG436" i="64" s="1"/>
  <c r="BF414" i="64"/>
  <c r="BG2104" i="64"/>
  <c r="BG2138" i="64"/>
  <c r="DL2367" i="64"/>
  <c r="DL2290" i="64"/>
  <c r="DL2393" i="64"/>
  <c r="BF2063" i="64"/>
  <c r="BF2041" i="64"/>
  <c r="BG2042" i="64" a="1"/>
  <c r="BG2042" i="64" s="1"/>
  <c r="BG2062" i="64" a="1"/>
  <c r="BG2062" i="64" s="1"/>
  <c r="BG2396" i="64" a="1"/>
  <c r="BG2396" i="64" s="1"/>
  <c r="BC1667" i="64"/>
  <c r="BD1658" i="64"/>
  <c r="BE1657" i="64"/>
  <c r="BE1666" i="64"/>
  <c r="BE1656" i="64"/>
  <c r="BE1665" i="64"/>
  <c r="BG1662" i="64" a="1"/>
  <c r="BG1662" i="64" s="1"/>
  <c r="BG1661" i="64" a="1"/>
  <c r="BG1661" i="64" s="1"/>
  <c r="BG1653" i="64" a="1"/>
  <c r="BG1653" i="64" s="1"/>
  <c r="BG1652" i="64" a="1"/>
  <c r="BG1652" i="64" s="1"/>
  <c r="BF1649" i="64"/>
  <c r="BF1648" i="64"/>
  <c r="BG1643" i="64" a="1"/>
  <c r="BG1643" i="64" s="1"/>
  <c r="BG1644" i="64" a="1"/>
  <c r="BG1644" i="64" s="1"/>
  <c r="BF2084" i="64"/>
  <c r="BG2083" i="64" a="1"/>
  <c r="BG2083" i="64" s="1"/>
  <c r="BG499" i="64" a="1"/>
  <c r="BG499" i="64" s="1"/>
  <c r="BB547" i="64"/>
  <c r="BC546" i="64" a="1"/>
  <c r="BC546" i="64" s="1"/>
  <c r="BH1853" i="64"/>
  <c r="BH1854" i="64" s="1"/>
  <c r="BF1564" i="64"/>
  <c r="BF1404" i="64"/>
  <c r="BF1113" i="64"/>
  <c r="BF1541" i="64"/>
  <c r="BF896" i="64"/>
  <c r="BF501" i="64"/>
  <c r="BF390" i="64"/>
  <c r="BF525" i="64"/>
  <c r="AK1783" i="64"/>
  <c r="AK1789" i="64" s="1"/>
  <c r="BE62" i="64"/>
  <c r="BG494" i="64" a="1"/>
  <c r="BG494" i="64" s="1"/>
  <c r="BG75" i="64" a="1"/>
  <c r="BG75" i="64" s="1"/>
  <c r="BG412" i="64" a="1"/>
  <c r="BG412" i="64" s="1"/>
  <c r="BG55" i="64" a="1"/>
  <c r="BG55" i="64" s="1"/>
  <c r="BG59" i="64" a="1"/>
  <c r="BG59" i="64" s="1"/>
  <c r="BG60" i="64" a="1"/>
  <c r="BG60" i="64" s="1"/>
  <c r="BF56" i="64"/>
  <c r="BG53" i="64" a="1"/>
  <c r="BG53" i="64" s="1"/>
  <c r="BG54" i="64" a="1"/>
  <c r="BG54" i="64" s="1"/>
  <c r="BG524" i="64" a="1"/>
  <c r="BG524" i="64" s="1"/>
  <c r="BG2293" i="64" a="1"/>
  <c r="BG2293" i="64" s="1"/>
  <c r="BG2370" i="64" a="1"/>
  <c r="BG2370" i="64" s="1"/>
  <c r="BG2344" i="64" a="1"/>
  <c r="BG2344" i="64" s="1"/>
  <c r="BG2319" i="64" a="1"/>
  <c r="BG2319" i="64" s="1"/>
  <c r="BG1540" i="64" a="1"/>
  <c r="BG1540" i="64" s="1"/>
  <c r="BF93" i="64"/>
  <c r="BG90" i="64" a="1"/>
  <c r="BG90" i="64" s="1"/>
  <c r="BG91" i="64" a="1"/>
  <c r="BG91" i="64" s="1"/>
  <c r="BG92" i="64" a="1"/>
  <c r="BG92" i="64" s="1"/>
  <c r="BG89" i="64" a="1"/>
  <c r="BG89" i="64" s="1"/>
  <c r="BG1485" i="64" a="1"/>
  <c r="BG1485" i="64" s="1"/>
  <c r="BG1486" i="64" s="1"/>
  <c r="BG389" i="64" a="1"/>
  <c r="BG389" i="64" s="1"/>
  <c r="BU1690" i="64"/>
  <c r="BU1692" i="64" s="1"/>
  <c r="BG2420" i="64" a="1"/>
  <c r="BG2420" i="64" s="1"/>
  <c r="BG1405" i="64" a="1"/>
  <c r="BG1405" i="64" s="1"/>
  <c r="BG1784" i="64" a="1"/>
  <c r="BG1784" i="64" s="1"/>
  <c r="BG1792" i="64" s="1"/>
  <c r="BG1565" i="64" a="1"/>
  <c r="BG1565" i="64" s="1"/>
  <c r="BG1571" i="64" a="1"/>
  <c r="BG1571" i="64" s="1"/>
  <c r="BG1563" i="64" a="1"/>
  <c r="BG1563" i="64" s="1"/>
  <c r="BG1112" i="64" a="1"/>
  <c r="BG1112" i="64" s="1"/>
  <c r="BG895" i="64" a="1"/>
  <c r="BG895" i="64" s="1"/>
  <c r="BG1113" i="64" a="1"/>
  <c r="BG437" i="64" a="1"/>
  <c r="BH2104" i="64" a="1"/>
  <c r="BH2138" i="64" a="1"/>
  <c r="BG390" i="64" a="1"/>
  <c r="BG2084" i="64" a="1"/>
  <c r="BG1564" i="64" a="1"/>
  <c r="BG624" i="64" a="1"/>
  <c r="BG501" i="64" a="1"/>
  <c r="BG1404" i="64" a="1"/>
  <c r="BG525" i="64" a="1"/>
  <c r="BG2063" i="64" a="1"/>
  <c r="BG2041" i="64" a="1"/>
  <c r="BG414" i="64" a="1"/>
  <c r="BG1648" i="64" a="1"/>
  <c r="BG1541" i="64" a="1"/>
  <c r="BG896" i="64" a="1"/>
  <c r="BG1649" i="64" a="1"/>
  <c r="BC547" i="64" a="1"/>
  <c r="BC1669" i="64" l="1"/>
  <c r="BC1670" i="64" s="1"/>
  <c r="AK1793" i="64" a="1"/>
  <c r="AK1793" i="64" s="1"/>
  <c r="AK1786" i="64" s="1"/>
  <c r="AK1787" i="64" s="1"/>
  <c r="CS25" i="863"/>
  <c r="CS36" i="861" s="1"/>
  <c r="CS62" i="861"/>
  <c r="CT91" i="861"/>
  <c r="CT18" i="861"/>
  <c r="CT28" i="861" s="1"/>
  <c r="CT29" i="861" s="1"/>
  <c r="CS22" i="863"/>
  <c r="CS72" i="863"/>
  <c r="CR40" i="861"/>
  <c r="BH263" i="64"/>
  <c r="BI277" i="64"/>
  <c r="BI278" i="64"/>
  <c r="BI260" i="64"/>
  <c r="BI279" i="64"/>
  <c r="BI261" i="64"/>
  <c r="BI262" i="64"/>
  <c r="BI280" i="64"/>
  <c r="BH281" i="64"/>
  <c r="CT2290" i="64"/>
  <c r="CT2294" i="64" s="1"/>
  <c r="CT2296" i="64" s="1"/>
  <c r="CT2367" i="64"/>
  <c r="CT2393" i="64"/>
  <c r="CP2341" i="64"/>
  <c r="CP2345" i="64" s="1"/>
  <c r="CP2347" i="64" s="1"/>
  <c r="CQ2341" i="64"/>
  <c r="BG624" i="64"/>
  <c r="BH628" i="64" a="1"/>
  <c r="BH628" i="64" s="1"/>
  <c r="BH623" i="64" a="1"/>
  <c r="BH623" i="64" s="1"/>
  <c r="BF1967" i="64"/>
  <c r="BG437" i="64"/>
  <c r="BH1950" i="64" a="1"/>
  <c r="BH1950" i="64" s="1"/>
  <c r="BH1951" i="64" a="1"/>
  <c r="BH1951" i="64" s="1"/>
  <c r="BH1956" i="64" a="1"/>
  <c r="BH1956" i="64" s="1"/>
  <c r="BH1957" i="64" a="1"/>
  <c r="BH1957" i="64" s="1"/>
  <c r="BH1958" i="64" a="1"/>
  <c r="BH1958" i="64" s="1"/>
  <c r="BH1954" i="64" a="1"/>
  <c r="BH1954" i="64" s="1"/>
  <c r="BH1953" i="64" a="1"/>
  <c r="BH1953" i="64" s="1"/>
  <c r="BH1955" i="64" a="1"/>
  <c r="BH1955" i="64" s="1"/>
  <c r="BH1952" i="64" a="1"/>
  <c r="BH1952" i="64" s="1"/>
  <c r="BG1959" i="64"/>
  <c r="BH435" i="64" a="1"/>
  <c r="BH435" i="64" s="1"/>
  <c r="BH413" i="64" a="1"/>
  <c r="BH413" i="64" s="1"/>
  <c r="BH436" i="64" a="1"/>
  <c r="BH436" i="64" s="1"/>
  <c r="BG414" i="64"/>
  <c r="BH2138" i="64"/>
  <c r="BH2104" i="64"/>
  <c r="DK2341" i="64"/>
  <c r="BG2063" i="64"/>
  <c r="BG2041" i="64"/>
  <c r="BH2042" i="64" a="1"/>
  <c r="BH2042" i="64" s="1"/>
  <c r="BH2062" i="64" a="1"/>
  <c r="BH2062" i="64" s="1"/>
  <c r="BH2396" i="64" a="1"/>
  <c r="BH2396" i="64" s="1"/>
  <c r="BE1658" i="64"/>
  <c r="BE1667" i="64"/>
  <c r="BD1667" i="64"/>
  <c r="BD1669" i="64" s="1"/>
  <c r="BD1670" i="64" s="1"/>
  <c r="BF1656" i="64"/>
  <c r="BF1665" i="64"/>
  <c r="BF1657" i="64"/>
  <c r="BF1666" i="64"/>
  <c r="BH1661" i="64" a="1"/>
  <c r="BH1661" i="64" s="1"/>
  <c r="BH1662" i="64" a="1"/>
  <c r="BH1662" i="64" s="1"/>
  <c r="BH1652" i="64" a="1"/>
  <c r="BH1652" i="64" s="1"/>
  <c r="BH1653" i="64" a="1"/>
  <c r="BH1653" i="64" s="1"/>
  <c r="BG1649" i="64"/>
  <c r="BG1648" i="64"/>
  <c r="BH1643" i="64" a="1"/>
  <c r="BH1643" i="64" s="1"/>
  <c r="BH1644" i="64" a="1"/>
  <c r="BH1644" i="64" s="1"/>
  <c r="BG2084" i="64"/>
  <c r="BH2083" i="64" a="1"/>
  <c r="BH2083" i="64" s="1"/>
  <c r="BH499" i="64" a="1"/>
  <c r="BH499" i="64" s="1"/>
  <c r="BC547" i="64"/>
  <c r="BD546" i="64" a="1"/>
  <c r="BD546" i="64" s="1"/>
  <c r="BI1853" i="64"/>
  <c r="BG1113" i="64"/>
  <c r="BG1564" i="64"/>
  <c r="BG1404" i="64"/>
  <c r="BG1541" i="64"/>
  <c r="BG896" i="64"/>
  <c r="BG501" i="64"/>
  <c r="BG390" i="64"/>
  <c r="BG525" i="64"/>
  <c r="BF62" i="64"/>
  <c r="BH494" i="64" a="1"/>
  <c r="BH494" i="64" s="1"/>
  <c r="BH75" i="64" a="1"/>
  <c r="BH75" i="64" s="1"/>
  <c r="BH412" i="64" a="1"/>
  <c r="BH412" i="64" s="1"/>
  <c r="BH55" i="64" a="1"/>
  <c r="BH55" i="64" s="1"/>
  <c r="BH60" i="64" a="1"/>
  <c r="BH60" i="64" s="1"/>
  <c r="BH59" i="64" a="1"/>
  <c r="BH59" i="64" s="1"/>
  <c r="BG56" i="64"/>
  <c r="BH53" i="64" a="1"/>
  <c r="BH53" i="64" s="1"/>
  <c r="BH54" i="64" a="1"/>
  <c r="BH54" i="64" s="1"/>
  <c r="BH524" i="64" a="1"/>
  <c r="BH524" i="64" s="1"/>
  <c r="BH2293" i="64" a="1"/>
  <c r="BH2293" i="64" s="1"/>
  <c r="BH2370" i="64" a="1"/>
  <c r="BH2370" i="64" s="1"/>
  <c r="BH2344" i="64" a="1"/>
  <c r="BH2344" i="64" s="1"/>
  <c r="BH2319" i="64" a="1"/>
  <c r="BH2319" i="64" s="1"/>
  <c r="BH1540" i="64" a="1"/>
  <c r="BH1540" i="64" s="1"/>
  <c r="BH89" i="64" a="1"/>
  <c r="BH89" i="64" s="1"/>
  <c r="BH90" i="64" a="1"/>
  <c r="BH90" i="64" s="1"/>
  <c r="BH91" i="64" a="1"/>
  <c r="BH91" i="64" s="1"/>
  <c r="BH92" i="64" a="1"/>
  <c r="BH92" i="64" s="1"/>
  <c r="BG93" i="64"/>
  <c r="BH1485" i="64" a="1"/>
  <c r="BH1485" i="64" s="1"/>
  <c r="BH1486" i="64" s="1"/>
  <c r="BH389" i="64" a="1"/>
  <c r="BH389" i="64" s="1"/>
  <c r="BV1690" i="64"/>
  <c r="BV1692" i="64" s="1"/>
  <c r="BH2420" i="64" a="1"/>
  <c r="BH2420" i="64" s="1"/>
  <c r="BH1405" i="64" a="1"/>
  <c r="BH1405" i="64" s="1"/>
  <c r="BH1784" i="64" a="1"/>
  <c r="BH1784" i="64" s="1"/>
  <c r="BH1792" i="64" s="1"/>
  <c r="BH1565" i="64" a="1"/>
  <c r="BH1565" i="64" s="1"/>
  <c r="BH1571" i="64" a="1"/>
  <c r="BH1571" i="64" s="1"/>
  <c r="BH1563" i="64" a="1"/>
  <c r="BH1563" i="64" s="1"/>
  <c r="BH1112" i="64" a="1"/>
  <c r="BH1112" i="64" s="1"/>
  <c r="BH895" i="64" a="1"/>
  <c r="BH895" i="64" s="1"/>
  <c r="BH2063" i="64" a="1"/>
  <c r="BH1648" i="64" a="1"/>
  <c r="BH437" i="64" a="1"/>
  <c r="BH525" i="64" a="1"/>
  <c r="BH1564" i="64" a="1"/>
  <c r="BH414" i="64" a="1"/>
  <c r="BH501" i="64" a="1"/>
  <c r="BH896" i="64" a="1"/>
  <c r="BH2084" i="64" a="1"/>
  <c r="BI2138" i="64" a="1"/>
  <c r="BI2104" i="64" a="1"/>
  <c r="BH2041" i="64" a="1"/>
  <c r="BH624" i="64" a="1"/>
  <c r="BH1113" i="64" a="1"/>
  <c r="BH1541" i="64" a="1"/>
  <c r="BH1649" i="64" a="1"/>
  <c r="BD547" i="64" a="1"/>
  <c r="BH390" i="64" a="1"/>
  <c r="BH1404" i="64" a="1"/>
  <c r="BI1854" i="64" l="1"/>
  <c r="CT86" i="861"/>
  <c r="CU91" i="861"/>
  <c r="CT12" i="863"/>
  <c r="CT71" i="863" s="1"/>
  <c r="CS26" i="863"/>
  <c r="CS33" i="861"/>
  <c r="CS37" i="861" s="1"/>
  <c r="CS39" i="861" s="1"/>
  <c r="BI263" i="64"/>
  <c r="BJ277" i="64"/>
  <c r="BJ260" i="64"/>
  <c r="BJ278" i="64"/>
  <c r="BJ261" i="64"/>
  <c r="BJ279" i="64"/>
  <c r="BJ262" i="64"/>
  <c r="BJ280" i="64"/>
  <c r="BI281" i="64"/>
  <c r="CU2393" i="64"/>
  <c r="CU2367" i="64"/>
  <c r="CU2290" i="64"/>
  <c r="CU2294" i="64" s="1"/>
  <c r="CU2296" i="64" s="1"/>
  <c r="CR2341" i="64"/>
  <c r="CQ2345" i="64"/>
  <c r="CQ2347" i="64" s="1"/>
  <c r="BH624" i="64"/>
  <c r="BH634" i="64" s="1"/>
  <c r="BG634" i="64"/>
  <c r="BI628" i="64" a="1"/>
  <c r="BI628" i="64" s="1"/>
  <c r="BI623" i="64" a="1"/>
  <c r="BI623" i="64" s="1"/>
  <c r="BG1967" i="64"/>
  <c r="BH437" i="64"/>
  <c r="BI1950" i="64" a="1"/>
  <c r="BI1950" i="64" s="1"/>
  <c r="BI1951" i="64" a="1"/>
  <c r="BI1951" i="64" s="1"/>
  <c r="BI1952" i="64" a="1"/>
  <c r="BI1952" i="64" s="1"/>
  <c r="BI1953" i="64" a="1"/>
  <c r="BI1953" i="64" s="1"/>
  <c r="BI1954" i="64" a="1"/>
  <c r="BI1954" i="64" s="1"/>
  <c r="BI1955" i="64" a="1"/>
  <c r="BI1955" i="64" s="1"/>
  <c r="BI1957" i="64" a="1"/>
  <c r="BI1957" i="64" s="1"/>
  <c r="BI1958" i="64" a="1"/>
  <c r="BI1958" i="64" s="1"/>
  <c r="BI1956" i="64" a="1"/>
  <c r="BI1956" i="64" s="1"/>
  <c r="BH1959" i="64"/>
  <c r="BI413" i="64" a="1"/>
  <c r="BI413" i="64" s="1"/>
  <c r="BI436" i="64" a="1"/>
  <c r="BI436" i="64" s="1"/>
  <c r="BI435" i="64" a="1"/>
  <c r="BI435" i="64" s="1"/>
  <c r="BH414" i="64"/>
  <c r="BI2138" i="64"/>
  <c r="BI2104" i="64"/>
  <c r="BH2063" i="64"/>
  <c r="BH2041" i="64"/>
  <c r="BI2396" i="64" a="1"/>
  <c r="BI2396" i="64" s="1"/>
  <c r="BI2042" i="64" a="1"/>
  <c r="BI2042" i="64" s="1"/>
  <c r="BI2062" i="64" a="1"/>
  <c r="BI2062" i="64" s="1"/>
  <c r="BE1669" i="64"/>
  <c r="BF1658" i="64"/>
  <c r="BG1656" i="64"/>
  <c r="BG1665" i="64"/>
  <c r="BG1657" i="64"/>
  <c r="BG1666" i="64"/>
  <c r="BI1662" i="64" a="1"/>
  <c r="BI1662" i="64" s="1"/>
  <c r="BI1661" i="64" a="1"/>
  <c r="BI1661" i="64" s="1"/>
  <c r="BI1652" i="64" a="1"/>
  <c r="BI1652" i="64" s="1"/>
  <c r="BI1653" i="64" a="1"/>
  <c r="BI1653" i="64" s="1"/>
  <c r="BH1649" i="64"/>
  <c r="BH1648" i="64"/>
  <c r="BI1643" i="64" a="1"/>
  <c r="BI1643" i="64" s="1"/>
  <c r="BI1644" i="64" a="1"/>
  <c r="BI1644" i="64" s="1"/>
  <c r="BH2084" i="64"/>
  <c r="BI2083" i="64" a="1"/>
  <c r="BI2083" i="64" s="1"/>
  <c r="BI499" i="64" a="1"/>
  <c r="BI499" i="64" s="1"/>
  <c r="BD547" i="64"/>
  <c r="BJ1853" i="64"/>
  <c r="BJ1854" i="64" s="1"/>
  <c r="BE546" i="64" a="1"/>
  <c r="BE546" i="64" s="1"/>
  <c r="BH1404" i="64"/>
  <c r="BH1113" i="64"/>
  <c r="BH1564" i="64"/>
  <c r="BH1541" i="64"/>
  <c r="BH896" i="64"/>
  <c r="BH525" i="64"/>
  <c r="BH501" i="64"/>
  <c r="BH390" i="64"/>
  <c r="AL1783" i="64"/>
  <c r="AL1789" i="64" s="1"/>
  <c r="BG62" i="64"/>
  <c r="BI494" i="64" a="1"/>
  <c r="BI494" i="64" s="1"/>
  <c r="BI75" i="64" a="1"/>
  <c r="BI75" i="64" s="1"/>
  <c r="BI412" i="64" a="1"/>
  <c r="BI412" i="64" s="1"/>
  <c r="BI55" i="64" a="1"/>
  <c r="BI55" i="64" s="1"/>
  <c r="BI60" i="64" a="1"/>
  <c r="BI60" i="64" s="1"/>
  <c r="BI59" i="64" a="1"/>
  <c r="BI59" i="64" s="1"/>
  <c r="BH56" i="64"/>
  <c r="BI53" i="64" a="1"/>
  <c r="BI53" i="64" s="1"/>
  <c r="BI54" i="64" a="1"/>
  <c r="BI54" i="64" s="1"/>
  <c r="BI524" i="64" a="1"/>
  <c r="BI524" i="64" s="1"/>
  <c r="BI2293" i="64" a="1"/>
  <c r="BI2293" i="64" s="1"/>
  <c r="BI2370" i="64" a="1"/>
  <c r="BI2370" i="64" s="1"/>
  <c r="BI2344" i="64" a="1"/>
  <c r="BI2344" i="64" s="1"/>
  <c r="BI2319" i="64" a="1"/>
  <c r="BI2319" i="64" s="1"/>
  <c r="BI1540" i="64" a="1"/>
  <c r="BI1540" i="64" s="1"/>
  <c r="BI92" i="64" a="1"/>
  <c r="BI92" i="64" s="1"/>
  <c r="BI89" i="64" a="1"/>
  <c r="BI89" i="64" s="1"/>
  <c r="BI90" i="64" a="1"/>
  <c r="BI90" i="64" s="1"/>
  <c r="BI91" i="64" a="1"/>
  <c r="BI91" i="64" s="1"/>
  <c r="BH93" i="64"/>
  <c r="BI1485" i="64" a="1"/>
  <c r="BI1485" i="64" s="1"/>
  <c r="BI1486" i="64" s="1"/>
  <c r="BI389" i="64" a="1"/>
  <c r="BI389" i="64" s="1"/>
  <c r="BW1690" i="64"/>
  <c r="BW1692" i="64" s="1"/>
  <c r="BI2420" i="64" a="1"/>
  <c r="BI2420" i="64" s="1"/>
  <c r="BI1405" i="64" a="1"/>
  <c r="BI1405" i="64" s="1"/>
  <c r="BI1784" i="64" a="1"/>
  <c r="BI1784" i="64" s="1"/>
  <c r="BI1792" i="64" s="1"/>
  <c r="BI1565" i="64" a="1"/>
  <c r="BI1565" i="64" s="1"/>
  <c r="BI1571" i="64" a="1"/>
  <c r="BI1571" i="64" s="1"/>
  <c r="BI1563" i="64" a="1"/>
  <c r="BI1563" i="64" s="1"/>
  <c r="BI1112" i="64" a="1"/>
  <c r="BI1112" i="64" s="1"/>
  <c r="BI895" i="64" a="1"/>
  <c r="BI895" i="64" s="1"/>
  <c r="BI414" i="64" a="1"/>
  <c r="BI525" i="64" a="1"/>
  <c r="BI501" i="64" a="1"/>
  <c r="BI2041" i="64" a="1"/>
  <c r="BJ2104" i="64" a="1"/>
  <c r="BI1404" i="64" a="1"/>
  <c r="BI1649" i="64" a="1"/>
  <c r="BI2084" i="64" a="1"/>
  <c r="BI1648" i="64" a="1"/>
  <c r="BI1541" i="64" a="1"/>
  <c r="BJ2138" i="64" a="1"/>
  <c r="BI1564" i="64" a="1"/>
  <c r="BI437" i="64" a="1"/>
  <c r="BI2063" i="64" a="1"/>
  <c r="BI624" i="64" a="1"/>
  <c r="BE547" i="64" a="1"/>
  <c r="BI390" i="64" a="1"/>
  <c r="BI896" i="64" a="1"/>
  <c r="BI1113" i="64" a="1"/>
  <c r="AL1793" i="64" l="1" a="1"/>
  <c r="AL1793" i="64" s="1"/>
  <c r="AL1786" i="64" s="1"/>
  <c r="AL1787" i="64" s="1"/>
  <c r="CT25" i="863"/>
  <c r="CT36" i="861" s="1"/>
  <c r="CT62" i="861"/>
  <c r="CT67" i="863"/>
  <c r="CT22" i="863" s="1"/>
  <c r="CT69" i="863"/>
  <c r="CT23" i="863" s="1"/>
  <c r="CT34" i="861" s="1"/>
  <c r="CU18" i="861"/>
  <c r="CU28" i="861" s="1"/>
  <c r="CU29" i="861" s="1"/>
  <c r="CS40" i="861"/>
  <c r="BK277" i="64"/>
  <c r="BK278" i="64"/>
  <c r="BK260" i="64"/>
  <c r="BK261" i="64"/>
  <c r="BK279" i="64"/>
  <c r="BK262" i="64"/>
  <c r="BK280" i="64"/>
  <c r="BJ281" i="64"/>
  <c r="BJ263" i="64"/>
  <c r="CR2345" i="64"/>
  <c r="CR2347" i="64" s="1"/>
  <c r="CS2341" i="64"/>
  <c r="CV2290" i="64"/>
  <c r="CV2294" i="64" s="1"/>
  <c r="CV2296" i="64" s="1"/>
  <c r="CV2393" i="64"/>
  <c r="CV2367" i="64"/>
  <c r="BI624" i="64"/>
  <c r="BJ628" i="64" a="1"/>
  <c r="BJ628" i="64" s="1"/>
  <c r="BJ623" i="64" a="1"/>
  <c r="BJ623" i="64" s="1"/>
  <c r="BH1967" i="64"/>
  <c r="BI437" i="64"/>
  <c r="BJ1950" i="64" a="1"/>
  <c r="BJ1950" i="64" s="1"/>
  <c r="BJ1951" i="64" a="1"/>
  <c r="BJ1951" i="64" s="1"/>
  <c r="BJ1952" i="64" a="1"/>
  <c r="BJ1952" i="64" s="1"/>
  <c r="BJ1953" i="64" a="1"/>
  <c r="BJ1953" i="64" s="1"/>
  <c r="BJ1954" i="64" a="1"/>
  <c r="BJ1954" i="64" s="1"/>
  <c r="BJ1957" i="64" a="1"/>
  <c r="BJ1957" i="64" s="1"/>
  <c r="BJ1958" i="64" a="1"/>
  <c r="BJ1958" i="64" s="1"/>
  <c r="BJ1956" i="64" a="1"/>
  <c r="BJ1956" i="64" s="1"/>
  <c r="BJ1955" i="64" a="1"/>
  <c r="BJ1955" i="64" s="1"/>
  <c r="BI1959" i="64"/>
  <c r="BJ413" i="64" a="1"/>
  <c r="BJ413" i="64" s="1"/>
  <c r="BJ435" i="64" a="1"/>
  <c r="BJ435" i="64" s="1"/>
  <c r="BJ436" i="64" a="1"/>
  <c r="BJ436" i="64" s="1"/>
  <c r="BI414" i="64"/>
  <c r="BJ2104" i="64"/>
  <c r="BJ2138" i="64"/>
  <c r="DL2341" i="64"/>
  <c r="BI2063" i="64"/>
  <c r="BI2041" i="64"/>
  <c r="BJ2396" i="64" a="1"/>
  <c r="BJ2396" i="64" s="1"/>
  <c r="BJ2042" i="64" a="1"/>
  <c r="BJ2042" i="64" s="1"/>
  <c r="BJ2062" i="64" a="1"/>
  <c r="BJ2062" i="64" s="1"/>
  <c r="BE1670" i="64"/>
  <c r="BF1667" i="64"/>
  <c r="BG1658" i="64"/>
  <c r="BH1656" i="64"/>
  <c r="BH1665" i="64"/>
  <c r="BH1657" i="64"/>
  <c r="BH1666" i="64"/>
  <c r="BJ1662" i="64" a="1"/>
  <c r="BJ1662" i="64" s="1"/>
  <c r="BJ1661" i="64" a="1"/>
  <c r="BJ1661" i="64" s="1"/>
  <c r="BJ1652" i="64" a="1"/>
  <c r="BJ1652" i="64" s="1"/>
  <c r="BJ1653" i="64" a="1"/>
  <c r="BJ1653" i="64" s="1"/>
  <c r="BI1649" i="64"/>
  <c r="BI1648" i="64"/>
  <c r="BJ1643" i="64" a="1"/>
  <c r="BJ1643" i="64" s="1"/>
  <c r="BJ1644" i="64" a="1"/>
  <c r="BJ1644" i="64" s="1"/>
  <c r="BI2084" i="64"/>
  <c r="BJ2083" i="64" a="1"/>
  <c r="BJ2083" i="64" s="1"/>
  <c r="BJ499" i="64" a="1"/>
  <c r="BJ499" i="64" s="1"/>
  <c r="BE547" i="64"/>
  <c r="BK1853" i="64"/>
  <c r="BK1854" i="64" s="1"/>
  <c r="BF546" i="64" a="1"/>
  <c r="BF546" i="64" s="1"/>
  <c r="BI1113" i="64"/>
  <c r="BI1564" i="64"/>
  <c r="BI1404" i="64"/>
  <c r="BI1541" i="64"/>
  <c r="BI896" i="64"/>
  <c r="BI390" i="64"/>
  <c r="BI525" i="64"/>
  <c r="BI501" i="64"/>
  <c r="BH62" i="64"/>
  <c r="BJ494" i="64" a="1"/>
  <c r="BJ494" i="64" s="1"/>
  <c r="BJ75" i="64" a="1"/>
  <c r="BJ75" i="64" s="1"/>
  <c r="BJ412" i="64" a="1"/>
  <c r="BJ412" i="64" s="1"/>
  <c r="BJ55" i="64" a="1"/>
  <c r="BJ55" i="64" s="1"/>
  <c r="BJ60" i="64" a="1"/>
  <c r="BJ60" i="64" s="1"/>
  <c r="BJ59" i="64" a="1"/>
  <c r="BJ59" i="64" s="1"/>
  <c r="BI56" i="64"/>
  <c r="BJ54" i="64" a="1"/>
  <c r="BJ54" i="64" s="1"/>
  <c r="BJ53" i="64" a="1"/>
  <c r="BJ53" i="64" s="1"/>
  <c r="BJ524" i="64" a="1"/>
  <c r="BJ524" i="64" s="1"/>
  <c r="BJ2293" i="64" a="1"/>
  <c r="BJ2293" i="64" s="1"/>
  <c r="BJ2370" i="64" a="1"/>
  <c r="BJ2370" i="64" s="1"/>
  <c r="BJ2344" i="64" a="1"/>
  <c r="BJ2344" i="64" s="1"/>
  <c r="BJ2319" i="64" a="1"/>
  <c r="BJ2319" i="64" s="1"/>
  <c r="BJ1540" i="64" a="1"/>
  <c r="BJ1540" i="64" s="1"/>
  <c r="BI93" i="64"/>
  <c r="BJ92" i="64" a="1"/>
  <c r="BJ92" i="64" s="1"/>
  <c r="BJ91" i="64" a="1"/>
  <c r="BJ91" i="64" s="1"/>
  <c r="BJ89" i="64" a="1"/>
  <c r="BJ89" i="64" s="1"/>
  <c r="BJ90" i="64" a="1"/>
  <c r="BJ90" i="64" s="1"/>
  <c r="BJ1485" i="64" a="1"/>
  <c r="BJ1485" i="64" s="1"/>
  <c r="BJ1486" i="64" s="1"/>
  <c r="BJ389" i="64" a="1"/>
  <c r="BJ389" i="64" s="1"/>
  <c r="BX1690" i="64"/>
  <c r="BX1692" i="64" s="1"/>
  <c r="BJ2420" i="64" a="1"/>
  <c r="BJ2420" i="64" s="1"/>
  <c r="BJ1405" i="64" a="1"/>
  <c r="BJ1405" i="64" s="1"/>
  <c r="BJ1784" i="64" a="1"/>
  <c r="BJ1784" i="64" s="1"/>
  <c r="BJ1792" i="64" s="1"/>
  <c r="BJ1571" i="64" a="1"/>
  <c r="BJ1571" i="64" s="1"/>
  <c r="BJ1563" i="64" a="1"/>
  <c r="BJ1563" i="64" s="1"/>
  <c r="BJ1565" i="64" a="1"/>
  <c r="BJ1565" i="64" s="1"/>
  <c r="BJ1112" i="64" a="1"/>
  <c r="BJ1112" i="64" s="1"/>
  <c r="BJ895" i="64" a="1"/>
  <c r="BJ895" i="64" s="1"/>
  <c r="BJ2063" i="64" a="1"/>
  <c r="BJ525" i="64" a="1"/>
  <c r="BJ2041" i="64" a="1"/>
  <c r="BJ2084" i="64" a="1"/>
  <c r="BJ1541" i="64" a="1"/>
  <c r="BJ896" i="64" a="1"/>
  <c r="BF547" i="64" a="1"/>
  <c r="BJ1564" i="64" a="1"/>
  <c r="BJ624" i="64" a="1"/>
  <c r="BJ414" i="64" a="1"/>
  <c r="BJ1113" i="64" a="1"/>
  <c r="BK2104" i="64" a="1"/>
  <c r="BJ437" i="64" a="1"/>
  <c r="BJ501" i="64" a="1"/>
  <c r="BK2138" i="64" a="1"/>
  <c r="BJ390" i="64" a="1"/>
  <c r="BJ1649" i="64" a="1"/>
  <c r="BJ1404" i="64" a="1"/>
  <c r="BJ1648" i="64" a="1"/>
  <c r="BF1669" i="64" l="1"/>
  <c r="CU86" i="861"/>
  <c r="CV91" i="861"/>
  <c r="CT72" i="863"/>
  <c r="CU12" i="863"/>
  <c r="CU71" i="863" s="1"/>
  <c r="CT33" i="861"/>
  <c r="CT37" i="861" s="1"/>
  <c r="CT39" i="861" s="1"/>
  <c r="CT26" i="863"/>
  <c r="BL277" i="64"/>
  <c r="BL260" i="64"/>
  <c r="BL278" i="64"/>
  <c r="BL279" i="64"/>
  <c r="BL261" i="64"/>
  <c r="BL280" i="64"/>
  <c r="BL262" i="64"/>
  <c r="BK281" i="64"/>
  <c r="BK263" i="64"/>
  <c r="CS2345" i="64"/>
  <c r="CS2347" i="64" s="1"/>
  <c r="CW2367" i="64"/>
  <c r="CW2290" i="64"/>
  <c r="CW2294" i="64" s="1"/>
  <c r="CW2296" i="64" s="1"/>
  <c r="CW2393" i="64"/>
  <c r="CT2341" i="64"/>
  <c r="BJ624" i="64"/>
  <c r="BJ634" i="64" s="1"/>
  <c r="BI634" i="64"/>
  <c r="BK628" i="64" a="1"/>
  <c r="BK628" i="64" s="1"/>
  <c r="BK623" i="64" a="1"/>
  <c r="BK623" i="64" s="1"/>
  <c r="BI1967" i="64"/>
  <c r="BJ437" i="64"/>
  <c r="BK1950" i="64" a="1"/>
  <c r="BK1950" i="64" s="1"/>
  <c r="BK1951" i="64" a="1"/>
  <c r="BK1951" i="64" s="1"/>
  <c r="BK1952" i="64" a="1"/>
  <c r="BK1952" i="64" s="1"/>
  <c r="BK1953" i="64" a="1"/>
  <c r="BK1953" i="64" s="1"/>
  <c r="BK1954" i="64" a="1"/>
  <c r="BK1954" i="64" s="1"/>
  <c r="BK1957" i="64" a="1"/>
  <c r="BK1957" i="64" s="1"/>
  <c r="BK1958" i="64" a="1"/>
  <c r="BK1958" i="64" s="1"/>
  <c r="BK1956" i="64" a="1"/>
  <c r="BK1956" i="64" s="1"/>
  <c r="BK1955" i="64" a="1"/>
  <c r="BK1955" i="64" s="1"/>
  <c r="BJ1959" i="64"/>
  <c r="BK413" i="64" a="1"/>
  <c r="BK413" i="64" s="1"/>
  <c r="BK436" i="64" a="1"/>
  <c r="BK436" i="64" s="1"/>
  <c r="BK435" i="64" a="1"/>
  <c r="BK435" i="64" s="1"/>
  <c r="BJ414" i="64"/>
  <c r="BK2138" i="64"/>
  <c r="BK2104" i="64"/>
  <c r="BJ2063" i="64"/>
  <c r="BJ2041" i="64"/>
  <c r="BK2396" i="64" a="1"/>
  <c r="BK2396" i="64" s="1"/>
  <c r="BK2042" i="64" a="1"/>
  <c r="BK2042" i="64" s="1"/>
  <c r="BK2062" i="64" a="1"/>
  <c r="BK2062" i="64" s="1"/>
  <c r="BH1658" i="64"/>
  <c r="BH1667" i="64"/>
  <c r="BG1667" i="64"/>
  <c r="BG1669" i="64" s="1"/>
  <c r="BI1656" i="64"/>
  <c r="BI1665" i="64"/>
  <c r="BI1657" i="64"/>
  <c r="BI1666" i="64"/>
  <c r="BK1662" i="64" a="1"/>
  <c r="BK1662" i="64" s="1"/>
  <c r="BK1661" i="64" a="1"/>
  <c r="BK1661" i="64" s="1"/>
  <c r="BK1653" i="64" a="1"/>
  <c r="BK1653" i="64" s="1"/>
  <c r="BK1652" i="64" a="1"/>
  <c r="BK1652" i="64" s="1"/>
  <c r="BJ1649" i="64"/>
  <c r="BJ1648" i="64"/>
  <c r="BK1643" i="64" a="1"/>
  <c r="BK1643" i="64" s="1"/>
  <c r="BK1644" i="64" a="1"/>
  <c r="BK1644" i="64" s="1"/>
  <c r="BJ2084" i="64"/>
  <c r="BK2083" i="64" a="1"/>
  <c r="BK2083" i="64" s="1"/>
  <c r="BK499" i="64" a="1"/>
  <c r="BK499" i="64" s="1"/>
  <c r="BF547" i="64"/>
  <c r="BG546" i="64" a="1"/>
  <c r="BG546" i="64" s="1"/>
  <c r="BL1853" i="64"/>
  <c r="BL1854" i="64" s="1"/>
  <c r="BJ1564" i="64"/>
  <c r="BJ1404" i="64"/>
  <c r="BJ1113" i="64"/>
  <c r="BJ1541" i="64"/>
  <c r="BJ896" i="64"/>
  <c r="BJ390" i="64"/>
  <c r="BJ525" i="64"/>
  <c r="BJ501" i="64"/>
  <c r="AM1783" i="64"/>
  <c r="AM1789" i="64" s="1"/>
  <c r="BI62" i="64"/>
  <c r="BK494" i="64" a="1"/>
  <c r="BK494" i="64" s="1"/>
  <c r="BK75" i="64" a="1"/>
  <c r="BK75" i="64" s="1"/>
  <c r="BK412" i="64" a="1"/>
  <c r="BK412" i="64" s="1"/>
  <c r="BK55" i="64" a="1"/>
  <c r="BK55" i="64" s="1"/>
  <c r="BK60" i="64" a="1"/>
  <c r="BK60" i="64" s="1"/>
  <c r="BK59" i="64" a="1"/>
  <c r="BK59" i="64" s="1"/>
  <c r="BJ56" i="64"/>
  <c r="BK54" i="64" a="1"/>
  <c r="BK54" i="64" s="1"/>
  <c r="BK53" i="64" a="1"/>
  <c r="BK53" i="64" s="1"/>
  <c r="BK524" i="64" a="1"/>
  <c r="BK524" i="64" s="1"/>
  <c r="BK2293" i="64" a="1"/>
  <c r="BK2293" i="64" s="1"/>
  <c r="BK2370" i="64" a="1"/>
  <c r="BK2370" i="64" s="1"/>
  <c r="BK2344" i="64" a="1"/>
  <c r="BK2344" i="64" s="1"/>
  <c r="BK2319" i="64" a="1"/>
  <c r="BK2319" i="64" s="1"/>
  <c r="BK1540" i="64" a="1"/>
  <c r="BK1540" i="64" s="1"/>
  <c r="BJ93" i="64"/>
  <c r="BK90" i="64" a="1"/>
  <c r="BK90" i="64" s="1"/>
  <c r="BK91" i="64" a="1"/>
  <c r="BK91" i="64" s="1"/>
  <c r="BK92" i="64" a="1"/>
  <c r="BK92" i="64" s="1"/>
  <c r="BK89" i="64" a="1"/>
  <c r="BK89" i="64" s="1"/>
  <c r="BK1485" i="64" a="1"/>
  <c r="BK1485" i="64" s="1"/>
  <c r="BK1486" i="64" s="1"/>
  <c r="BK389" i="64" a="1"/>
  <c r="BK389" i="64" s="1"/>
  <c r="BY1690" i="64"/>
  <c r="BY1692" i="64" s="1"/>
  <c r="BK2420" i="64" a="1"/>
  <c r="BK2420" i="64" s="1"/>
  <c r="BK1405" i="64" a="1"/>
  <c r="BK1405" i="64" s="1"/>
  <c r="BK1784" i="64" a="1"/>
  <c r="BK1784" i="64" s="1"/>
  <c r="BK1792" i="64" s="1"/>
  <c r="BK1563" i="64" a="1"/>
  <c r="BK1563" i="64" s="1"/>
  <c r="BK1571" i="64" a="1"/>
  <c r="BK1571" i="64" s="1"/>
  <c r="BK1565" i="64" a="1"/>
  <c r="BK1565" i="64" s="1"/>
  <c r="BK1112" i="64" a="1"/>
  <c r="BK1112" i="64" s="1"/>
  <c r="BK895" i="64" a="1"/>
  <c r="BK895" i="64" s="1"/>
  <c r="BK2063" i="64" a="1"/>
  <c r="BK437" i="64" a="1"/>
  <c r="BK1648" i="64" a="1"/>
  <c r="BK414" i="64" a="1"/>
  <c r="BK501" i="64" a="1"/>
  <c r="BK896" i="64" a="1"/>
  <c r="BL2104" i="64" a="1"/>
  <c r="BK1564" i="64" a="1"/>
  <c r="BK2041" i="64" a="1"/>
  <c r="BL2138" i="64" a="1"/>
  <c r="BK525" i="64" a="1"/>
  <c r="BK1541" i="64" a="1"/>
  <c r="BK2084" i="64" a="1"/>
  <c r="BK624" i="64" a="1"/>
  <c r="BK1649" i="64" a="1"/>
  <c r="BK1113" i="64" a="1"/>
  <c r="BK1404" i="64" a="1"/>
  <c r="BK390" i="64" a="1"/>
  <c r="BG547" i="64" a="1"/>
  <c r="BF1670" i="64" l="1"/>
  <c r="AM1793" i="64" a="1"/>
  <c r="AM1793" i="64" s="1"/>
  <c r="AM1786" i="64" s="1"/>
  <c r="AM1787" i="64" s="1"/>
  <c r="CU25" i="863"/>
  <c r="CU36" i="861" s="1"/>
  <c r="CU62" i="861"/>
  <c r="CV18" i="861"/>
  <c r="CV28" i="861" s="1"/>
  <c r="CV29" i="861" s="1"/>
  <c r="CU67" i="863"/>
  <c r="CU22" i="863" s="1"/>
  <c r="CU69" i="863"/>
  <c r="CU23" i="863" s="1"/>
  <c r="CU34" i="861" s="1"/>
  <c r="CT40" i="861"/>
  <c r="BL263" i="64"/>
  <c r="BL281" i="64"/>
  <c r="BM277" i="64"/>
  <c r="BM278" i="64"/>
  <c r="BM260" i="64"/>
  <c r="BM279" i="64"/>
  <c r="BM261" i="64"/>
  <c r="BM262" i="64"/>
  <c r="BM280" i="64"/>
  <c r="CX2290" i="64"/>
  <c r="CX2294" i="64" s="1"/>
  <c r="CT2345" i="64"/>
  <c r="CT2347" i="64" s="1"/>
  <c r="CX2393" i="64"/>
  <c r="CX2367" i="64"/>
  <c r="CU2341" i="64"/>
  <c r="BK624" i="64"/>
  <c r="BL628" i="64" a="1"/>
  <c r="BL628" i="64" s="1"/>
  <c r="BL623" i="64" a="1"/>
  <c r="BL623" i="64" s="1"/>
  <c r="BJ1967" i="64"/>
  <c r="BK437" i="64"/>
  <c r="BL1956" i="64" a="1"/>
  <c r="BL1956" i="64" s="1"/>
  <c r="BL1950" i="64" a="1"/>
  <c r="BL1950" i="64" s="1"/>
  <c r="BL1955" i="64" a="1"/>
  <c r="BL1955" i="64" s="1"/>
  <c r="BL1952" i="64" a="1"/>
  <c r="BL1952" i="64" s="1"/>
  <c r="BL1953" i="64" a="1"/>
  <c r="BL1953" i="64" s="1"/>
  <c r="BL1954" i="64" a="1"/>
  <c r="BL1954" i="64" s="1"/>
  <c r="BL1957" i="64" a="1"/>
  <c r="BL1957" i="64" s="1"/>
  <c r="BL1958" i="64" a="1"/>
  <c r="BL1958" i="64" s="1"/>
  <c r="BL1951" i="64" a="1"/>
  <c r="BL1951" i="64" s="1"/>
  <c r="BK1959" i="64"/>
  <c r="BL413" i="64" a="1"/>
  <c r="BL413" i="64" s="1"/>
  <c r="BL436" i="64" a="1"/>
  <c r="BL436" i="64" s="1"/>
  <c r="BL435" i="64" a="1"/>
  <c r="BL435" i="64" s="1"/>
  <c r="BK414" i="64"/>
  <c r="BL2138" i="64"/>
  <c r="BL2104" i="64"/>
  <c r="BK2063" i="64"/>
  <c r="BK2041" i="64"/>
  <c r="BL2042" i="64" a="1"/>
  <c r="BL2042" i="64" s="1"/>
  <c r="BL2062" i="64" a="1"/>
  <c r="BL2062" i="64" s="1"/>
  <c r="BL2396" i="64" a="1"/>
  <c r="BL2396" i="64" s="1"/>
  <c r="BH1669" i="64"/>
  <c r="BH1670" i="64" s="1"/>
  <c r="BG1670" i="64"/>
  <c r="BI1658" i="64"/>
  <c r="BJ1656" i="64"/>
  <c r="BJ1665" i="64"/>
  <c r="BJ1657" i="64"/>
  <c r="BJ1666" i="64"/>
  <c r="BL1661" i="64" a="1"/>
  <c r="BL1661" i="64" s="1"/>
  <c r="BL1662" i="64" a="1"/>
  <c r="BL1662" i="64" s="1"/>
  <c r="BL1653" i="64" a="1"/>
  <c r="BL1653" i="64" s="1"/>
  <c r="BL1652" i="64" a="1"/>
  <c r="BL1652" i="64" s="1"/>
  <c r="BK1649" i="64"/>
  <c r="BK1648" i="64"/>
  <c r="BL1643" i="64" a="1"/>
  <c r="BL1643" i="64" s="1"/>
  <c r="BL1644" i="64" a="1"/>
  <c r="BL1644" i="64" s="1"/>
  <c r="BK2084" i="64"/>
  <c r="BL2083" i="64" a="1"/>
  <c r="BL2083" i="64" s="1"/>
  <c r="BL499" i="64" a="1"/>
  <c r="BL499" i="64" s="1"/>
  <c r="BG547" i="64"/>
  <c r="BM1853" i="64"/>
  <c r="BM1854" i="64" s="1"/>
  <c r="BH546" i="64" a="1"/>
  <c r="BH546" i="64" s="1"/>
  <c r="BK1564" i="64"/>
  <c r="BK1404" i="64"/>
  <c r="BK1113" i="64"/>
  <c r="BK1541" i="64"/>
  <c r="BK896" i="64"/>
  <c r="BK390" i="64"/>
  <c r="BK525" i="64"/>
  <c r="BK501" i="64"/>
  <c r="BJ62" i="64"/>
  <c r="BL494" i="64" a="1"/>
  <c r="BL494" i="64" s="1"/>
  <c r="BL75" i="64" a="1"/>
  <c r="BL75" i="64" s="1"/>
  <c r="BL412" i="64" a="1"/>
  <c r="BL412" i="64" s="1"/>
  <c r="BL55" i="64" a="1"/>
  <c r="BL55" i="64" s="1"/>
  <c r="BL59" i="64" a="1"/>
  <c r="BL59" i="64" s="1"/>
  <c r="BL60" i="64" a="1"/>
  <c r="BL60" i="64" s="1"/>
  <c r="BK56" i="64"/>
  <c r="BL54" i="64" a="1"/>
  <c r="BL54" i="64" s="1"/>
  <c r="BL53" i="64" a="1"/>
  <c r="BL53" i="64" s="1"/>
  <c r="BL524" i="64" a="1"/>
  <c r="BL524" i="64" s="1"/>
  <c r="BL2293" i="64" a="1"/>
  <c r="BL2293" i="64" s="1"/>
  <c r="BL2370" i="64" a="1"/>
  <c r="BL2370" i="64" s="1"/>
  <c r="BL2344" i="64" a="1"/>
  <c r="BL2344" i="64" s="1"/>
  <c r="BL2319" i="64" a="1"/>
  <c r="BL2319" i="64" s="1"/>
  <c r="BL1540" i="64" a="1"/>
  <c r="BL1540" i="64" s="1"/>
  <c r="BK93" i="64"/>
  <c r="BL89" i="64" a="1"/>
  <c r="BL89" i="64" s="1"/>
  <c r="BL90" i="64" a="1"/>
  <c r="BL90" i="64" s="1"/>
  <c r="BL91" i="64" a="1"/>
  <c r="BL91" i="64" s="1"/>
  <c r="BL92" i="64" a="1"/>
  <c r="BL92" i="64" s="1"/>
  <c r="BL1485" i="64" a="1"/>
  <c r="BL1485" i="64" s="1"/>
  <c r="BL1486" i="64" s="1"/>
  <c r="BL389" i="64" a="1"/>
  <c r="BL389" i="64" s="1"/>
  <c r="BZ1690" i="64"/>
  <c r="BL2420" i="64" a="1"/>
  <c r="BL2420" i="64" s="1"/>
  <c r="BL1405" i="64" a="1"/>
  <c r="BL1405" i="64" s="1"/>
  <c r="BL1784" i="64" a="1"/>
  <c r="BL1784" i="64" s="1"/>
  <c r="BL1792" i="64" s="1"/>
  <c r="BL1563" i="64" a="1"/>
  <c r="BL1563" i="64" s="1"/>
  <c r="BL1565" i="64" a="1"/>
  <c r="BL1565" i="64" s="1"/>
  <c r="BL1571" i="64" a="1"/>
  <c r="BL1571" i="64" s="1"/>
  <c r="BL1112" i="64" a="1"/>
  <c r="BL1112" i="64" s="1"/>
  <c r="BL895" i="64" a="1"/>
  <c r="BL895" i="64" s="1"/>
  <c r="BL414" i="64" a="1"/>
  <c r="BL1541" i="64" a="1"/>
  <c r="BL2041" i="64" a="1"/>
  <c r="BL2084" i="64" a="1"/>
  <c r="BL624" i="64" a="1"/>
  <c r="BL1113" i="64" a="1"/>
  <c r="BL525" i="64" a="1"/>
  <c r="BM2104" i="64" a="1"/>
  <c r="BL437" i="64" a="1"/>
  <c r="BL1564" i="64" a="1"/>
  <c r="BL896" i="64" a="1"/>
  <c r="BM2138" i="64" a="1"/>
  <c r="BL1648" i="64" a="1"/>
  <c r="BL2063" i="64" a="1"/>
  <c r="BL501" i="64" a="1"/>
  <c r="BL390" i="64" a="1"/>
  <c r="BH547" i="64" a="1"/>
  <c r="BL1404" i="64" a="1"/>
  <c r="BL1649" i="64" a="1"/>
  <c r="BZ1692" i="64" l="1"/>
  <c r="O1690" i="64"/>
  <c r="CV86" i="861"/>
  <c r="CW91" i="861"/>
  <c r="CU72" i="863"/>
  <c r="CV12" i="863"/>
  <c r="CV71" i="863" s="1"/>
  <c r="CU26" i="863"/>
  <c r="CU33" i="861"/>
  <c r="CU37" i="861" s="1"/>
  <c r="CU39" i="861" s="1"/>
  <c r="BM281" i="64"/>
  <c r="BN278" i="64"/>
  <c r="BN277" i="64"/>
  <c r="BN260" i="64"/>
  <c r="BN261" i="64"/>
  <c r="BN279" i="64"/>
  <c r="BN262" i="64"/>
  <c r="BN280" i="64"/>
  <c r="BM263" i="64"/>
  <c r="CU2345" i="64"/>
  <c r="CU2347" i="64" s="1"/>
  <c r="CX2296" i="64"/>
  <c r="CY2294" i="64"/>
  <c r="BL624" i="64"/>
  <c r="BL634" i="64" s="1"/>
  <c r="BK634" i="64"/>
  <c r="BM628" i="64" a="1"/>
  <c r="BM628" i="64" s="1"/>
  <c r="BM623" i="64" a="1"/>
  <c r="BM623" i="64" s="1"/>
  <c r="BK1967" i="64"/>
  <c r="BL437" i="64"/>
  <c r="BM1951" i="64" a="1"/>
  <c r="BM1951" i="64" s="1"/>
  <c r="BM1952" i="64" a="1"/>
  <c r="BM1952" i="64" s="1"/>
  <c r="BM1953" i="64" a="1"/>
  <c r="BM1953" i="64" s="1"/>
  <c r="BM1954" i="64" a="1"/>
  <c r="BM1954" i="64" s="1"/>
  <c r="BM1955" i="64" a="1"/>
  <c r="BM1955" i="64" s="1"/>
  <c r="BM1950" i="64" a="1"/>
  <c r="BM1950" i="64" s="1"/>
  <c r="BM1956" i="64" a="1"/>
  <c r="BM1956" i="64" s="1"/>
  <c r="BM1957" i="64" a="1"/>
  <c r="BM1957" i="64" s="1"/>
  <c r="BM1958" i="64" a="1"/>
  <c r="BM1958" i="64" s="1"/>
  <c r="BL1959" i="64"/>
  <c r="BM413" i="64" a="1"/>
  <c r="BM413" i="64" s="1"/>
  <c r="BM436" i="64" a="1"/>
  <c r="BM436" i="64" s="1"/>
  <c r="BM435" i="64" a="1"/>
  <c r="BM435" i="64" s="1"/>
  <c r="BL414" i="64"/>
  <c r="BM2138" i="64"/>
  <c r="BM2104" i="64"/>
  <c r="BL2063" i="64"/>
  <c r="BL2041" i="64"/>
  <c r="BM2396" i="64" a="1"/>
  <c r="BM2396" i="64" s="1"/>
  <c r="BM2042" i="64" a="1"/>
  <c r="BM2042" i="64" s="1"/>
  <c r="BM2062" i="64" a="1"/>
  <c r="BM2062" i="64" s="1"/>
  <c r="BI1667" i="64"/>
  <c r="BJ1658" i="64"/>
  <c r="BK1656" i="64"/>
  <c r="BK1665" i="64"/>
  <c r="BK1657" i="64"/>
  <c r="BK1666" i="64"/>
  <c r="BM1662" i="64" a="1"/>
  <c r="BM1662" i="64" s="1"/>
  <c r="BM1661" i="64" a="1"/>
  <c r="BM1661" i="64" s="1"/>
  <c r="BM1653" i="64" a="1"/>
  <c r="BM1653" i="64" s="1"/>
  <c r="BM1652" i="64" a="1"/>
  <c r="BM1652" i="64" s="1"/>
  <c r="BL1649" i="64"/>
  <c r="BL1648" i="64"/>
  <c r="BM1643" i="64" a="1"/>
  <c r="BM1643" i="64" s="1"/>
  <c r="BM1644" i="64" a="1"/>
  <c r="BM1644" i="64" s="1"/>
  <c r="BL2084" i="64"/>
  <c r="BM2083" i="64" a="1"/>
  <c r="BM2083" i="64" s="1"/>
  <c r="BM499" i="64" a="1"/>
  <c r="BM499" i="64" s="1"/>
  <c r="BH547" i="64"/>
  <c r="BI546" i="64" a="1"/>
  <c r="BI546" i="64" s="1"/>
  <c r="BN1853" i="64"/>
  <c r="BN1854" i="64" s="1"/>
  <c r="BL1113" i="64"/>
  <c r="BL1564" i="64"/>
  <c r="BL1404" i="64"/>
  <c r="BL1541" i="64"/>
  <c r="BL896" i="64"/>
  <c r="BL525" i="64"/>
  <c r="BL501" i="64"/>
  <c r="BL390" i="64"/>
  <c r="AN1783" i="64"/>
  <c r="AN1789" i="64" s="1"/>
  <c r="BK62" i="64"/>
  <c r="BM494" i="64" a="1"/>
  <c r="BM494" i="64" s="1"/>
  <c r="BM75" i="64" a="1"/>
  <c r="BM75" i="64" s="1"/>
  <c r="BM412" i="64" a="1"/>
  <c r="BM412" i="64" s="1"/>
  <c r="BM55" i="64" a="1"/>
  <c r="BM55" i="64" s="1"/>
  <c r="BM59" i="64" a="1"/>
  <c r="BM59" i="64" s="1"/>
  <c r="BM60" i="64" a="1"/>
  <c r="BM60" i="64" s="1"/>
  <c r="BL56" i="64"/>
  <c r="BM53" i="64" a="1"/>
  <c r="BM53" i="64" s="1"/>
  <c r="BM54" i="64" a="1"/>
  <c r="BM54" i="64" s="1"/>
  <c r="BM524" i="64" a="1"/>
  <c r="BM524" i="64" s="1"/>
  <c r="BM2293" i="64" a="1"/>
  <c r="BM2293" i="64" s="1"/>
  <c r="BM2370" i="64" a="1"/>
  <c r="BM2370" i="64" s="1"/>
  <c r="BM2344" i="64" a="1"/>
  <c r="BM2344" i="64" s="1"/>
  <c r="BM2319" i="64" a="1"/>
  <c r="BM2319" i="64" s="1"/>
  <c r="BM1540" i="64" a="1"/>
  <c r="BM1540" i="64" s="1"/>
  <c r="BL93" i="64"/>
  <c r="BM90" i="64" a="1"/>
  <c r="BM90" i="64" s="1"/>
  <c r="BM91" i="64" a="1"/>
  <c r="BM91" i="64" s="1"/>
  <c r="BM92" i="64" a="1"/>
  <c r="BM92" i="64" s="1"/>
  <c r="BM89" i="64" a="1"/>
  <c r="BM89" i="64" s="1"/>
  <c r="BM1485" i="64" a="1"/>
  <c r="BM1485" i="64" s="1"/>
  <c r="BM1486" i="64" s="1"/>
  <c r="BM389" i="64" a="1"/>
  <c r="BM389" i="64" s="1"/>
  <c r="CA1690" i="64"/>
  <c r="CA1692" i="64" s="1"/>
  <c r="BM2420" i="64" a="1"/>
  <c r="BM2420" i="64" s="1"/>
  <c r="BM1405" i="64" a="1"/>
  <c r="BM1405" i="64" s="1"/>
  <c r="BM1784" i="64" a="1"/>
  <c r="BM1784" i="64" s="1"/>
  <c r="BM1792" i="64" s="1"/>
  <c r="BM1563" i="64" a="1"/>
  <c r="BM1563" i="64" s="1"/>
  <c r="BM1565" i="64" a="1"/>
  <c r="BM1565" i="64" s="1"/>
  <c r="BM1571" i="64" a="1"/>
  <c r="BM1571" i="64" s="1"/>
  <c r="BM1112" i="64" a="1"/>
  <c r="BM1112" i="64" s="1"/>
  <c r="BM895" i="64" a="1"/>
  <c r="BM895" i="64" s="1"/>
  <c r="BM1564" i="64" a="1"/>
  <c r="BM2041" i="64" a="1"/>
  <c r="BM414" i="64" a="1"/>
  <c r="BM1113" i="64" a="1"/>
  <c r="BI547" i="64" a="1"/>
  <c r="BM1404" i="64" a="1"/>
  <c r="BM896" i="64" a="1"/>
  <c r="BM525" i="64" a="1"/>
  <c r="BN2138" i="64" a="1"/>
  <c r="BM2063" i="64" a="1"/>
  <c r="BM1648" i="64" a="1"/>
  <c r="BM2084" i="64" a="1"/>
  <c r="BM1649" i="64" a="1"/>
  <c r="BM1541" i="64" a="1"/>
  <c r="BM501" i="64" a="1"/>
  <c r="BM437" i="64" a="1"/>
  <c r="BM624" i="64" a="1"/>
  <c r="BN2104" i="64" a="1"/>
  <c r="BM390" i="64" a="1"/>
  <c r="BI1669" i="64" l="1"/>
  <c r="BI1670" i="64" s="1"/>
  <c r="AN1793" i="64" a="1"/>
  <c r="AN1793" i="64" s="1"/>
  <c r="AN1786" i="64" s="1"/>
  <c r="AN1787" i="64" s="1"/>
  <c r="CV25" i="863"/>
  <c r="CV36" i="861" s="1"/>
  <c r="CV62" i="861"/>
  <c r="CV69" i="863"/>
  <c r="CV23" i="863" s="1"/>
  <c r="CV34" i="861" s="1"/>
  <c r="CV67" i="863"/>
  <c r="CV22" i="863" s="1"/>
  <c r="CW18" i="861"/>
  <c r="CW12" i="863" s="1"/>
  <c r="CU40" i="861"/>
  <c r="BN263" i="64"/>
  <c r="BN281" i="64"/>
  <c r="BO277" i="64"/>
  <c r="BO278" i="64"/>
  <c r="BO260" i="64"/>
  <c r="BO261" i="64"/>
  <c r="BO279" i="64"/>
  <c r="BO262" i="64"/>
  <c r="BO280" i="64"/>
  <c r="CY2296" i="64"/>
  <c r="CZ2294" i="64"/>
  <c r="CV2341" i="64"/>
  <c r="CV2345" i="64" s="1"/>
  <c r="CV2347" i="64" s="1"/>
  <c r="BM624" i="64"/>
  <c r="BM634" i="64" s="1"/>
  <c r="BN628" i="64" a="1"/>
  <c r="BN628" i="64" s="1"/>
  <c r="BN623" i="64" a="1"/>
  <c r="BN623" i="64" s="1"/>
  <c r="BM437" i="64"/>
  <c r="BL1967" i="64"/>
  <c r="BN1950" i="64" a="1"/>
  <c r="BN1950" i="64" s="1"/>
  <c r="BN1951" i="64" a="1"/>
  <c r="BN1951" i="64" s="1"/>
  <c r="BN1952" i="64" a="1"/>
  <c r="BN1952" i="64" s="1"/>
  <c r="BN1953" i="64" a="1"/>
  <c r="BN1953" i="64" s="1"/>
  <c r="BN1954" i="64" a="1"/>
  <c r="BN1954" i="64" s="1"/>
  <c r="BN1955" i="64" a="1"/>
  <c r="BN1955" i="64" s="1"/>
  <c r="BN1956" i="64" a="1"/>
  <c r="BN1956" i="64" s="1"/>
  <c r="BN1957" i="64" a="1"/>
  <c r="BN1957" i="64" s="1"/>
  <c r="BN1958" i="64" a="1"/>
  <c r="BN1958" i="64" s="1"/>
  <c r="BM1959" i="64"/>
  <c r="BN435" i="64" a="1"/>
  <c r="BN435" i="64" s="1"/>
  <c r="BN413" i="64" a="1"/>
  <c r="BN413" i="64" s="1"/>
  <c r="BN436" i="64" a="1"/>
  <c r="BN436" i="64" s="1"/>
  <c r="BM414" i="64"/>
  <c r="BN2138" i="64"/>
  <c r="BN2104" i="64"/>
  <c r="BM2063" i="64"/>
  <c r="BM2041" i="64"/>
  <c r="BN2396" i="64" a="1"/>
  <c r="BN2396" i="64" s="1"/>
  <c r="BN2042" i="64" a="1"/>
  <c r="BN2042" i="64" s="1"/>
  <c r="BN2062" i="64" a="1"/>
  <c r="BN2062" i="64" s="1"/>
  <c r="BJ1667" i="64"/>
  <c r="BJ1669" i="64" s="1"/>
  <c r="BK1658" i="64"/>
  <c r="BL1656" i="64"/>
  <c r="BL1665" i="64"/>
  <c r="BL1657" i="64"/>
  <c r="BL1666" i="64"/>
  <c r="BN1662" i="64" a="1"/>
  <c r="BN1662" i="64" s="1"/>
  <c r="BN1661" i="64" a="1"/>
  <c r="BN1661" i="64" s="1"/>
  <c r="BN1653" i="64" a="1"/>
  <c r="BN1653" i="64" s="1"/>
  <c r="BN1652" i="64" a="1"/>
  <c r="BN1652" i="64" s="1"/>
  <c r="BM1649" i="64"/>
  <c r="BM1648" i="64"/>
  <c r="BN1643" i="64" a="1"/>
  <c r="BN1643" i="64" s="1"/>
  <c r="BN1644" i="64" a="1"/>
  <c r="BN1644" i="64" s="1"/>
  <c r="BM2084" i="64"/>
  <c r="BN2083" i="64" a="1"/>
  <c r="BN2083" i="64" s="1"/>
  <c r="BN499" i="64" a="1"/>
  <c r="BN499" i="64" s="1"/>
  <c r="BI547" i="64"/>
  <c r="BO1853" i="64"/>
  <c r="BJ546" i="64" a="1"/>
  <c r="BJ546" i="64" s="1"/>
  <c r="BM1113" i="64"/>
  <c r="BM1564" i="64"/>
  <c r="BM1404" i="64"/>
  <c r="BM1541" i="64"/>
  <c r="BM896" i="64"/>
  <c r="BM525" i="64"/>
  <c r="BM501" i="64"/>
  <c r="BM390" i="64"/>
  <c r="BL62" i="64"/>
  <c r="BN494" i="64" a="1"/>
  <c r="BN494" i="64" s="1"/>
  <c r="BN75" i="64" a="1"/>
  <c r="BN75" i="64" s="1"/>
  <c r="BN412" i="64" a="1"/>
  <c r="BN412" i="64" s="1"/>
  <c r="BN55" i="64" a="1"/>
  <c r="BN55" i="64" s="1"/>
  <c r="BN59" i="64" a="1"/>
  <c r="BN59" i="64" s="1"/>
  <c r="BN60" i="64" a="1"/>
  <c r="BN60" i="64" s="1"/>
  <c r="BM56" i="64"/>
  <c r="BN53" i="64" a="1"/>
  <c r="BN53" i="64" s="1"/>
  <c r="BN54" i="64" a="1"/>
  <c r="BN54" i="64" s="1"/>
  <c r="BN524" i="64" a="1"/>
  <c r="BN524" i="64" s="1"/>
  <c r="BN2293" i="64" a="1"/>
  <c r="BN2293" i="64" s="1"/>
  <c r="BN2319" i="64" a="1"/>
  <c r="BN2319" i="64" s="1"/>
  <c r="BN2370" i="64" a="1"/>
  <c r="BN2370" i="64" s="1"/>
  <c r="BN2344" i="64" a="1"/>
  <c r="BN2344" i="64" s="1"/>
  <c r="BN1540" i="64" a="1"/>
  <c r="BN1540" i="64" s="1"/>
  <c r="BM93" i="64"/>
  <c r="BN90" i="64" a="1"/>
  <c r="BN90" i="64" s="1"/>
  <c r="BN91" i="64" a="1"/>
  <c r="BN91" i="64" s="1"/>
  <c r="BN92" i="64" a="1"/>
  <c r="BN92" i="64" s="1"/>
  <c r="BN89" i="64" a="1"/>
  <c r="BN89" i="64" s="1"/>
  <c r="BN1485" i="64" a="1"/>
  <c r="BN1485" i="64" s="1"/>
  <c r="BN1486" i="64" s="1"/>
  <c r="BN389" i="64" a="1"/>
  <c r="BN389" i="64" s="1"/>
  <c r="CB1690" i="64"/>
  <c r="CB1692" i="64" s="1"/>
  <c r="BN2420" i="64" a="1"/>
  <c r="BN2420" i="64" s="1"/>
  <c r="BN1405" i="64" a="1"/>
  <c r="BN1405" i="64" s="1"/>
  <c r="BN1784" i="64" a="1"/>
  <c r="BN1784" i="64" s="1"/>
  <c r="BN1792" i="64" s="1"/>
  <c r="BN1563" i="64" a="1"/>
  <c r="BN1563" i="64" s="1"/>
  <c r="BN1565" i="64" a="1"/>
  <c r="BN1565" i="64" s="1"/>
  <c r="BN1571" i="64" a="1"/>
  <c r="BN1571" i="64" s="1"/>
  <c r="BN1112" i="64" a="1"/>
  <c r="BN1112" i="64" s="1"/>
  <c r="BN895" i="64" a="1"/>
  <c r="BN895" i="64" s="1"/>
  <c r="BN624" i="64" a="1"/>
  <c r="BN437" i="64" a="1"/>
  <c r="BJ547" i="64" a="1"/>
  <c r="BN2041" i="64" a="1"/>
  <c r="BO2104" i="64" a="1"/>
  <c r="BN1541" i="64" a="1"/>
  <c r="BN501" i="64" a="1"/>
  <c r="BN1404" i="64" a="1"/>
  <c r="BN1564" i="64" a="1"/>
  <c r="BN2063" i="64" a="1"/>
  <c r="BN414" i="64" a="1"/>
  <c r="BN896" i="64" a="1"/>
  <c r="BO2138" i="64" a="1"/>
  <c r="BN1649" i="64" a="1"/>
  <c r="BN2084" i="64" a="1"/>
  <c r="BN525" i="64" a="1"/>
  <c r="BN1113" i="64" a="1"/>
  <c r="BN1648" i="64" a="1"/>
  <c r="BN390" i="64" a="1"/>
  <c r="BO1854" i="64" l="1"/>
  <c r="CW86" i="861"/>
  <c r="CX91" i="861"/>
  <c r="CV72" i="863"/>
  <c r="CW28" i="861"/>
  <c r="CW29" i="861" s="1"/>
  <c r="CV26" i="863"/>
  <c r="CV33" i="861"/>
  <c r="CV37" i="861" s="1"/>
  <c r="CV39" i="861" s="1"/>
  <c r="CW69" i="863"/>
  <c r="CW23" i="863" s="1"/>
  <c r="CW34" i="861" s="1"/>
  <c r="CW71" i="863"/>
  <c r="CW67" i="863"/>
  <c r="BO281" i="64"/>
  <c r="BO263" i="64"/>
  <c r="BP277" i="64"/>
  <c r="BP260" i="64"/>
  <c r="BP278" i="64"/>
  <c r="BP279" i="64"/>
  <c r="BP261" i="64"/>
  <c r="BP280" i="64"/>
  <c r="BP262" i="64"/>
  <c r="CX2341" i="64"/>
  <c r="CZ2296" i="64"/>
  <c r="DA2294" i="64"/>
  <c r="CW2341" i="64"/>
  <c r="CW2345" i="64" s="1"/>
  <c r="CW2347" i="64" s="1"/>
  <c r="BN624" i="64"/>
  <c r="BN634" i="64" s="1"/>
  <c r="BO628" i="64" a="1"/>
  <c r="BO628" i="64" s="1"/>
  <c r="BO623" i="64" a="1"/>
  <c r="BO623" i="64" s="1"/>
  <c r="BN437" i="64"/>
  <c r="BM1967" i="64"/>
  <c r="BO1950" i="64" a="1"/>
  <c r="BO1950" i="64" s="1"/>
  <c r="BO1951" i="64" a="1"/>
  <c r="BO1951" i="64" s="1"/>
  <c r="BO1952" i="64" a="1"/>
  <c r="BO1952" i="64" s="1"/>
  <c r="BO1953" i="64" a="1"/>
  <c r="BO1953" i="64" s="1"/>
  <c r="BO1954" i="64" a="1"/>
  <c r="BO1954" i="64" s="1"/>
  <c r="BO1955" i="64" a="1"/>
  <c r="BO1955" i="64" s="1"/>
  <c r="BO1956" i="64" a="1"/>
  <c r="BO1956" i="64" s="1"/>
  <c r="BO1957" i="64" a="1"/>
  <c r="BO1957" i="64" s="1"/>
  <c r="BO1958" i="64" a="1"/>
  <c r="BO1958" i="64" s="1"/>
  <c r="BN1959" i="64"/>
  <c r="BO435" i="64" a="1"/>
  <c r="BO435" i="64" s="1"/>
  <c r="BO413" i="64" a="1"/>
  <c r="BO413" i="64" s="1"/>
  <c r="BO436" i="64" a="1"/>
  <c r="BO436" i="64" s="1"/>
  <c r="BN414" i="64"/>
  <c r="BO2138" i="64"/>
  <c r="BO2104" i="64"/>
  <c r="BN2063" i="64"/>
  <c r="BN2041" i="64"/>
  <c r="BO2396" i="64" a="1"/>
  <c r="BO2396" i="64" s="1"/>
  <c r="BO2042" i="64" a="1"/>
  <c r="BO2042" i="64" s="1"/>
  <c r="BO2062" i="64" a="1"/>
  <c r="BO2062" i="64" s="1"/>
  <c r="BJ1670" i="64"/>
  <c r="BK1667" i="64"/>
  <c r="BK1669" i="64" s="1"/>
  <c r="BK1670" i="64" s="1"/>
  <c r="BL1658" i="64"/>
  <c r="BM1657" i="64"/>
  <c r="BM1666" i="64"/>
  <c r="BM1656" i="64"/>
  <c r="BM1665" i="64"/>
  <c r="BO1662" i="64" a="1"/>
  <c r="BO1662" i="64" s="1"/>
  <c r="BO1661" i="64" a="1"/>
  <c r="BO1661" i="64" s="1"/>
  <c r="BO1652" i="64" a="1"/>
  <c r="BO1652" i="64" s="1"/>
  <c r="BO1653" i="64" a="1"/>
  <c r="BO1653" i="64" s="1"/>
  <c r="BN1649" i="64"/>
  <c r="BN1648" i="64"/>
  <c r="BO1643" i="64" a="1"/>
  <c r="BO1643" i="64" s="1"/>
  <c r="BO1644" i="64" a="1"/>
  <c r="BO1644" i="64" s="1"/>
  <c r="BN2084" i="64"/>
  <c r="BO2083" i="64" a="1"/>
  <c r="BO2083" i="64" s="1"/>
  <c r="BO499" i="64" a="1"/>
  <c r="BO499" i="64" s="1"/>
  <c r="BJ547" i="64"/>
  <c r="BP1853" i="64"/>
  <c r="BP1854" i="64" s="1"/>
  <c r="BK546" i="64" a="1"/>
  <c r="BK546" i="64" s="1"/>
  <c r="BN1113" i="64"/>
  <c r="BN1564" i="64"/>
  <c r="BN1404" i="64"/>
  <c r="N1404" i="64" s="1"/>
  <c r="BN1541" i="64"/>
  <c r="BN896" i="64"/>
  <c r="BN390" i="64"/>
  <c r="BN525" i="64"/>
  <c r="BN501" i="64"/>
  <c r="AO1783" i="64"/>
  <c r="AO1789" i="64" s="1"/>
  <c r="BM62" i="64"/>
  <c r="BO494" i="64" a="1"/>
  <c r="BO494" i="64" s="1"/>
  <c r="BO75" i="64" a="1"/>
  <c r="BO75" i="64" s="1"/>
  <c r="BO412" i="64" a="1"/>
  <c r="BO412" i="64" s="1"/>
  <c r="BO55" i="64" a="1"/>
  <c r="BO55" i="64" s="1"/>
  <c r="BO59" i="64" a="1"/>
  <c r="BO59" i="64" s="1"/>
  <c r="BO60" i="64" a="1"/>
  <c r="BO60" i="64" s="1"/>
  <c r="BN56" i="64"/>
  <c r="BO54" i="64" a="1"/>
  <c r="BO54" i="64" s="1"/>
  <c r="BO53" i="64" a="1"/>
  <c r="BO53" i="64" s="1"/>
  <c r="BO524" i="64" a="1"/>
  <c r="BO524" i="64" s="1"/>
  <c r="BO2293" i="64" a="1"/>
  <c r="BO2293" i="64" s="1"/>
  <c r="BO2319" i="64" a="1"/>
  <c r="BO2319" i="64" s="1"/>
  <c r="BO2370" i="64" a="1"/>
  <c r="BO2370" i="64" s="1"/>
  <c r="BO2344" i="64" a="1"/>
  <c r="BO2344" i="64" s="1"/>
  <c r="BO1540" i="64" a="1"/>
  <c r="BO1540" i="64" s="1"/>
  <c r="BN93" i="64"/>
  <c r="BO90" i="64" a="1"/>
  <c r="BO90" i="64" s="1"/>
  <c r="BO91" i="64" a="1"/>
  <c r="BO91" i="64" s="1"/>
  <c r="BO92" i="64" a="1"/>
  <c r="BO92" i="64" s="1"/>
  <c r="BO89" i="64" a="1"/>
  <c r="BO89" i="64" s="1"/>
  <c r="BO1485" i="64" a="1"/>
  <c r="BO1485" i="64" s="1"/>
  <c r="BO1486" i="64" s="1"/>
  <c r="BO389" i="64" a="1"/>
  <c r="BO389" i="64" s="1"/>
  <c r="CC1690" i="64"/>
  <c r="CC1692" i="64" s="1"/>
  <c r="BO2420" i="64" a="1"/>
  <c r="BO2420" i="64" s="1"/>
  <c r="BO1405" i="64" a="1"/>
  <c r="BO1405" i="64" s="1"/>
  <c r="BO1784" i="64" a="1"/>
  <c r="BO1784" i="64" s="1"/>
  <c r="BO1792" i="64" s="1"/>
  <c r="BO1565" i="64" a="1"/>
  <c r="BO1565" i="64" s="1"/>
  <c r="BO1563" i="64" a="1"/>
  <c r="BO1563" i="64" s="1"/>
  <c r="BO1571" i="64" a="1"/>
  <c r="BO1571" i="64" s="1"/>
  <c r="BO1112" i="64" a="1"/>
  <c r="BO1112" i="64" s="1"/>
  <c r="BO895" i="64" a="1"/>
  <c r="BO895" i="64" s="1"/>
  <c r="BO525" i="64" a="1"/>
  <c r="BO390" i="64" a="1"/>
  <c r="BK547" i="64" a="1"/>
  <c r="BO2084" i="64" a="1"/>
  <c r="BO2041" i="64" a="1"/>
  <c r="BO896" i="64" a="1"/>
  <c r="BO437" i="64" a="1"/>
  <c r="BO1649" i="64" a="1"/>
  <c r="BO2063" i="64" a="1"/>
  <c r="BO414" i="64" a="1"/>
  <c r="BO1564" i="64" a="1"/>
  <c r="BO501" i="64" a="1"/>
  <c r="BO624" i="64" a="1"/>
  <c r="BP2138" i="64" a="1"/>
  <c r="BP2104" i="64" a="1"/>
  <c r="BO1113" i="64" a="1"/>
  <c r="BO1541" i="64" a="1"/>
  <c r="BO1648" i="64" a="1"/>
  <c r="BO1404" i="64" a="1"/>
  <c r="AO1793" i="64" l="1" a="1"/>
  <c r="AO1793" i="64" s="1"/>
  <c r="AO1786" i="64" s="1"/>
  <c r="AO1787" i="64" s="1"/>
  <c r="CW25" i="863"/>
  <c r="CW36" i="861" s="1"/>
  <c r="CW62" i="861"/>
  <c r="CX18" i="861"/>
  <c r="CX28" i="861" s="1"/>
  <c r="CX29" i="861" s="1"/>
  <c r="CW72" i="863"/>
  <c r="CW22" i="863"/>
  <c r="CV40" i="861"/>
  <c r="BP281" i="64"/>
  <c r="BP263" i="64"/>
  <c r="BQ277" i="64"/>
  <c r="BQ278" i="64"/>
  <c r="BQ260" i="64"/>
  <c r="BQ261" i="64"/>
  <c r="BQ279" i="64"/>
  <c r="BQ262" i="64"/>
  <c r="BQ280" i="64"/>
  <c r="DA2296" i="64"/>
  <c r="DB2294" i="64"/>
  <c r="CX2345" i="64"/>
  <c r="BO624" i="64"/>
  <c r="BP628" i="64" a="1"/>
  <c r="BP628" i="64" s="1"/>
  <c r="BP623" i="64" a="1"/>
  <c r="BP623" i="64" s="1"/>
  <c r="BO437" i="64"/>
  <c r="BN1967" i="64"/>
  <c r="N1967" i="64" s="1"/>
  <c r="BP1950" i="64" a="1"/>
  <c r="BP1950" i="64" s="1"/>
  <c r="BP1951" i="64" a="1"/>
  <c r="BP1951" i="64" s="1"/>
  <c r="BP1956" i="64" a="1"/>
  <c r="BP1956" i="64" s="1"/>
  <c r="BP1957" i="64" a="1"/>
  <c r="BP1957" i="64" s="1"/>
  <c r="BP1958" i="64" a="1"/>
  <c r="BP1958" i="64" s="1"/>
  <c r="BP1952" i="64" a="1"/>
  <c r="BP1952" i="64" s="1"/>
  <c r="BP1955" i="64" a="1"/>
  <c r="BP1955" i="64" s="1"/>
  <c r="BP1953" i="64" a="1"/>
  <c r="BP1953" i="64" s="1"/>
  <c r="BP1954" i="64" a="1"/>
  <c r="BP1954" i="64" s="1"/>
  <c r="BO1959" i="64"/>
  <c r="BP435" i="64" a="1"/>
  <c r="BP435" i="64" s="1"/>
  <c r="BP413" i="64" a="1"/>
  <c r="BP413" i="64" s="1"/>
  <c r="BP436" i="64" a="1"/>
  <c r="BP436" i="64" s="1"/>
  <c r="BO414" i="64"/>
  <c r="BP2138" i="64"/>
  <c r="BP2104" i="64"/>
  <c r="BO2041" i="64"/>
  <c r="BO2063" i="64"/>
  <c r="BP2396" i="64" a="1"/>
  <c r="BP2396" i="64" s="1"/>
  <c r="BP2042" i="64" a="1"/>
  <c r="BP2042" i="64" s="1"/>
  <c r="BP2062" i="64" a="1"/>
  <c r="BP2062" i="64" s="1"/>
  <c r="BL1667" i="64"/>
  <c r="BL1669" i="64" s="1"/>
  <c r="BL1670" i="64" s="1"/>
  <c r="BM1658" i="64"/>
  <c r="BN1657" i="64"/>
  <c r="BN1666" i="64"/>
  <c r="BN1656" i="64"/>
  <c r="BN1665" i="64"/>
  <c r="BP1661" i="64" a="1"/>
  <c r="BP1661" i="64" s="1"/>
  <c r="BP1662" i="64" a="1"/>
  <c r="BP1662" i="64" s="1"/>
  <c r="BP1652" i="64" a="1"/>
  <c r="BP1652" i="64" s="1"/>
  <c r="BP1653" i="64" a="1"/>
  <c r="BP1653" i="64" s="1"/>
  <c r="BO1649" i="64"/>
  <c r="BO1648" i="64"/>
  <c r="BP1643" i="64" a="1"/>
  <c r="BP1643" i="64" s="1"/>
  <c r="BP1644" i="64" a="1"/>
  <c r="BP1644" i="64" s="1"/>
  <c r="BO2084" i="64"/>
  <c r="BP2083" i="64" a="1"/>
  <c r="BP2083" i="64" s="1"/>
  <c r="BP499" i="64" a="1"/>
  <c r="BP499" i="64" s="1"/>
  <c r="BK547" i="64"/>
  <c r="BL546" i="64" a="1"/>
  <c r="BL546" i="64" s="1"/>
  <c r="BQ1853" i="64"/>
  <c r="BQ1854" i="64" s="1"/>
  <c r="BO1113" i="64"/>
  <c r="BO1564" i="64"/>
  <c r="BO1404" i="64"/>
  <c r="BO1541" i="64"/>
  <c r="BO896" i="64"/>
  <c r="BO390" i="64"/>
  <c r="BO525" i="64"/>
  <c r="BO501" i="64"/>
  <c r="BN62" i="64"/>
  <c r="BP494" i="64" a="1"/>
  <c r="BP494" i="64" s="1"/>
  <c r="BP75" i="64" a="1"/>
  <c r="BP75" i="64" s="1"/>
  <c r="BP412" i="64" a="1"/>
  <c r="BP412" i="64" s="1"/>
  <c r="BP55" i="64" a="1"/>
  <c r="BP55" i="64" s="1"/>
  <c r="BP60" i="64" a="1"/>
  <c r="BP60" i="64" s="1"/>
  <c r="BP59" i="64" a="1"/>
  <c r="BP59" i="64" s="1"/>
  <c r="BO56" i="64"/>
  <c r="BP54" i="64" a="1"/>
  <c r="BP54" i="64" s="1"/>
  <c r="BP53" i="64" a="1"/>
  <c r="BP53" i="64" s="1"/>
  <c r="BP524" i="64" a="1"/>
  <c r="BP524" i="64" s="1"/>
  <c r="BP2293" i="64" a="1"/>
  <c r="BP2293" i="64" s="1"/>
  <c r="BP2370" i="64" a="1"/>
  <c r="BP2370" i="64" s="1"/>
  <c r="BP2344" i="64" a="1"/>
  <c r="BP2344" i="64" s="1"/>
  <c r="BP2319" i="64" a="1"/>
  <c r="BP2319" i="64" s="1"/>
  <c r="BP1540" i="64" a="1"/>
  <c r="BP1540" i="64" s="1"/>
  <c r="BO93" i="64"/>
  <c r="BP89" i="64" a="1"/>
  <c r="BP89" i="64" s="1"/>
  <c r="BP90" i="64" a="1"/>
  <c r="BP90" i="64" s="1"/>
  <c r="BP91" i="64" a="1"/>
  <c r="BP91" i="64" s="1"/>
  <c r="BP92" i="64" a="1"/>
  <c r="BP92" i="64" s="1"/>
  <c r="BP1485" i="64" a="1"/>
  <c r="BP1485" i="64" s="1"/>
  <c r="BP1486" i="64" s="1"/>
  <c r="BP389" i="64" a="1"/>
  <c r="BP389" i="64" s="1"/>
  <c r="CD1690" i="64"/>
  <c r="CD1692" i="64" s="1"/>
  <c r="BP2420" i="64" a="1"/>
  <c r="BP2420" i="64" s="1"/>
  <c r="BP1405" i="64" a="1"/>
  <c r="BP1405" i="64" s="1"/>
  <c r="BP1784" i="64" a="1"/>
  <c r="BP1784" i="64" s="1"/>
  <c r="BP1792" i="64" s="1"/>
  <c r="BP1565" i="64" a="1"/>
  <c r="BP1565" i="64" s="1"/>
  <c r="BP1571" i="64" a="1"/>
  <c r="BP1571" i="64" s="1"/>
  <c r="BP1563" i="64" a="1"/>
  <c r="BP1563" i="64" s="1"/>
  <c r="BP1112" i="64" a="1"/>
  <c r="BP1112" i="64" s="1"/>
  <c r="BP895" i="64" a="1"/>
  <c r="BP895" i="64" s="1"/>
  <c r="BP2063" i="64" a="1"/>
  <c r="BP437" i="64" a="1"/>
  <c r="BQ2138" i="64" a="1"/>
  <c r="BP2041" i="64" a="1"/>
  <c r="BP501" i="64" a="1"/>
  <c r="BP525" i="64" a="1"/>
  <c r="BL547" i="64" a="1"/>
  <c r="BP1564" i="64" a="1"/>
  <c r="BP414" i="64" a="1"/>
  <c r="BQ2104" i="64" a="1"/>
  <c r="BP2084" i="64" a="1"/>
  <c r="BP1648" i="64" a="1"/>
  <c r="BP624" i="64" a="1"/>
  <c r="BP1404" i="64" a="1"/>
  <c r="BP1113" i="64" a="1"/>
  <c r="BP1541" i="64" a="1"/>
  <c r="BP896" i="64" a="1"/>
  <c r="BP1649" i="64" a="1"/>
  <c r="BP390" i="64" a="1"/>
  <c r="CX86" i="861" l="1"/>
  <c r="CY91" i="861"/>
  <c r="CX12" i="863"/>
  <c r="CX69" i="863" s="1"/>
  <c r="CX23" i="863" s="1"/>
  <c r="CX34" i="861" s="1"/>
  <c r="CW33" i="861"/>
  <c r="CW37" i="861" s="1"/>
  <c r="CW39" i="861" s="1"/>
  <c r="CW26" i="863"/>
  <c r="BQ263" i="64"/>
  <c r="BR277" i="64"/>
  <c r="BR260" i="64"/>
  <c r="BR278" i="64"/>
  <c r="BR261" i="64"/>
  <c r="BR279" i="64"/>
  <c r="BR280" i="64"/>
  <c r="BR262" i="64"/>
  <c r="BQ281" i="64"/>
  <c r="DB2296" i="64"/>
  <c r="DC2294" i="64"/>
  <c r="CX2347" i="64"/>
  <c r="CY2345" i="64"/>
  <c r="BP624" i="64"/>
  <c r="BP634" i="64" s="1"/>
  <c r="BO634" i="64"/>
  <c r="BQ628" i="64" a="1"/>
  <c r="BQ628" i="64" s="1"/>
  <c r="BQ623" i="64" a="1"/>
  <c r="BQ623" i="64" s="1"/>
  <c r="BP437" i="64"/>
  <c r="BO1967" i="64"/>
  <c r="BQ1950" i="64" a="1"/>
  <c r="BQ1950" i="64" s="1"/>
  <c r="BQ1951" i="64" a="1"/>
  <c r="BQ1951" i="64" s="1"/>
  <c r="BQ1952" i="64" a="1"/>
  <c r="BQ1952" i="64" s="1"/>
  <c r="BQ1953" i="64" a="1"/>
  <c r="BQ1953" i="64" s="1"/>
  <c r="BQ1954" i="64" a="1"/>
  <c r="BQ1954" i="64" s="1"/>
  <c r="BQ1955" i="64" a="1"/>
  <c r="BQ1955" i="64" s="1"/>
  <c r="BQ1956" i="64" a="1"/>
  <c r="BQ1956" i="64" s="1"/>
  <c r="BQ1957" i="64" a="1"/>
  <c r="BQ1957" i="64" s="1"/>
  <c r="BQ1958" i="64" a="1"/>
  <c r="BQ1958" i="64" s="1"/>
  <c r="BP1959" i="64"/>
  <c r="BQ435" i="64" a="1"/>
  <c r="BQ435" i="64" s="1"/>
  <c r="BQ413" i="64" a="1"/>
  <c r="BQ413" i="64" s="1"/>
  <c r="BQ436" i="64" a="1"/>
  <c r="BQ436" i="64" s="1"/>
  <c r="BP414" i="64"/>
  <c r="BQ2138" i="64"/>
  <c r="BQ2104" i="64"/>
  <c r="BP2063" i="64"/>
  <c r="BP2041" i="64"/>
  <c r="BQ2396" i="64" a="1"/>
  <c r="BQ2396" i="64" s="1"/>
  <c r="BQ2042" i="64" a="1"/>
  <c r="BQ2042" i="64" s="1"/>
  <c r="BQ2062" i="64" a="1"/>
  <c r="BQ2062" i="64" s="1"/>
  <c r="BN1658" i="64"/>
  <c r="BN1667" i="64"/>
  <c r="BM1667" i="64"/>
  <c r="BM1669" i="64" s="1"/>
  <c r="BM1670" i="64" s="1"/>
  <c r="BO1656" i="64"/>
  <c r="BO1665" i="64"/>
  <c r="BO1657" i="64"/>
  <c r="BO1666" i="64"/>
  <c r="BQ1662" i="64" a="1"/>
  <c r="BQ1662" i="64" s="1"/>
  <c r="BQ1661" i="64" a="1"/>
  <c r="BQ1661" i="64" s="1"/>
  <c r="BQ1652" i="64" a="1"/>
  <c r="BQ1652" i="64" s="1"/>
  <c r="BQ1653" i="64" a="1"/>
  <c r="BQ1653" i="64" s="1"/>
  <c r="BP1649" i="64"/>
  <c r="BP1648" i="64"/>
  <c r="BQ1643" i="64" a="1"/>
  <c r="BQ1643" i="64" s="1"/>
  <c r="BQ1644" i="64" a="1"/>
  <c r="BQ1644" i="64" s="1"/>
  <c r="BP2084" i="64"/>
  <c r="BQ2083" i="64" a="1"/>
  <c r="BQ2083" i="64" s="1"/>
  <c r="BQ499" i="64" a="1"/>
  <c r="BQ499" i="64" s="1"/>
  <c r="BL547" i="64"/>
  <c r="BR1853" i="64"/>
  <c r="BR1854" i="64" s="1"/>
  <c r="BM546" i="64" a="1"/>
  <c r="BM546" i="64" s="1"/>
  <c r="BP1564" i="64"/>
  <c r="BP1113" i="64"/>
  <c r="BP1404" i="64"/>
  <c r="BP1541" i="64"/>
  <c r="BP896" i="64"/>
  <c r="BP390" i="64"/>
  <c r="BP525" i="64"/>
  <c r="BP501" i="64"/>
  <c r="AP1783" i="64"/>
  <c r="BO62" i="64"/>
  <c r="BQ494" i="64" a="1"/>
  <c r="BQ494" i="64" s="1"/>
  <c r="BQ75" i="64" a="1"/>
  <c r="BQ75" i="64" s="1"/>
  <c r="BQ412" i="64" a="1"/>
  <c r="BQ412" i="64" s="1"/>
  <c r="BQ55" i="64" a="1"/>
  <c r="BQ55" i="64" s="1"/>
  <c r="BQ60" i="64" a="1"/>
  <c r="BQ60" i="64" s="1"/>
  <c r="BQ59" i="64" a="1"/>
  <c r="BQ59" i="64" s="1"/>
  <c r="BP56" i="64"/>
  <c r="BQ54" i="64" a="1"/>
  <c r="BQ54" i="64" s="1"/>
  <c r="BQ53" i="64" a="1"/>
  <c r="BQ53" i="64" s="1"/>
  <c r="BQ524" i="64" a="1"/>
  <c r="BQ524" i="64" s="1"/>
  <c r="BQ2293" i="64" a="1"/>
  <c r="BQ2293" i="64" s="1"/>
  <c r="BQ2370" i="64" a="1"/>
  <c r="BQ2370" i="64" s="1"/>
  <c r="BQ2344" i="64" a="1"/>
  <c r="BQ2344" i="64" s="1"/>
  <c r="BQ2319" i="64" a="1"/>
  <c r="BQ2319" i="64" s="1"/>
  <c r="BQ1540" i="64" a="1"/>
  <c r="BQ1540" i="64" s="1"/>
  <c r="BQ89" i="64" a="1"/>
  <c r="BQ89" i="64" s="1"/>
  <c r="BQ92" i="64" a="1"/>
  <c r="BQ92" i="64" s="1"/>
  <c r="BQ90" i="64" a="1"/>
  <c r="BQ90" i="64" s="1"/>
  <c r="BQ91" i="64" a="1"/>
  <c r="BQ91" i="64" s="1"/>
  <c r="BP93" i="64"/>
  <c r="BQ1485" i="64" a="1"/>
  <c r="BQ1485" i="64" s="1"/>
  <c r="BQ1486" i="64" s="1"/>
  <c r="BQ389" i="64" a="1"/>
  <c r="BQ389" i="64" s="1"/>
  <c r="CE1690" i="64"/>
  <c r="CE1692" i="64" s="1"/>
  <c r="BQ2420" i="64" a="1"/>
  <c r="BQ2420" i="64" s="1"/>
  <c r="BQ1405" i="64" a="1"/>
  <c r="BQ1405" i="64" s="1"/>
  <c r="BQ1784" i="64" a="1"/>
  <c r="BQ1784" i="64" s="1"/>
  <c r="BQ1792" i="64" s="1"/>
  <c r="BQ1571" i="64" a="1"/>
  <c r="BQ1571" i="64" s="1"/>
  <c r="BQ1563" i="64" a="1"/>
  <c r="BQ1563" i="64" s="1"/>
  <c r="BQ1565" i="64" a="1"/>
  <c r="BQ1565" i="64" s="1"/>
  <c r="BQ1112" i="64" a="1"/>
  <c r="BQ1112" i="64" s="1"/>
  <c r="BQ895" i="64" a="1"/>
  <c r="BQ895" i="64" s="1"/>
  <c r="BQ501" i="64" a="1"/>
  <c r="BQ624" i="64" a="1"/>
  <c r="BQ437" i="64" a="1"/>
  <c r="BQ2041" i="64" a="1"/>
  <c r="BQ1564" i="64" a="1"/>
  <c r="BR2138" i="64" a="1"/>
  <c r="BQ414" i="64" a="1"/>
  <c r="BR2104" i="64" a="1"/>
  <c r="BQ525" i="64" a="1"/>
  <c r="BQ390" i="64" a="1"/>
  <c r="BQ2063" i="64" a="1"/>
  <c r="BQ1649" i="64" a="1"/>
  <c r="BM547" i="64" a="1"/>
  <c r="BQ2084" i="64" a="1"/>
  <c r="BQ1113" i="64" a="1"/>
  <c r="BQ1648" i="64" a="1"/>
  <c r="BQ1404" i="64" a="1"/>
  <c r="BQ896" i="64" a="1"/>
  <c r="BQ1541" i="64" a="1"/>
  <c r="CX62" i="861" l="1"/>
  <c r="CX71" i="863"/>
  <c r="CX67" i="863"/>
  <c r="CX22" i="863" s="1"/>
  <c r="CY18" i="861"/>
  <c r="CY12" i="863" s="1"/>
  <c r="CW40" i="861"/>
  <c r="BR263" i="64"/>
  <c r="BR281" i="64"/>
  <c r="BS277" i="64"/>
  <c r="BS260" i="64"/>
  <c r="BS278" i="64"/>
  <c r="BS279" i="64"/>
  <c r="BS261" i="64"/>
  <c r="BS262" i="64"/>
  <c r="BS280" i="64"/>
  <c r="CY2347" i="64"/>
  <c r="CZ2345" i="64"/>
  <c r="DC2296" i="64"/>
  <c r="DD2294" i="64"/>
  <c r="BQ624" i="64"/>
  <c r="BR628" i="64" a="1"/>
  <c r="BR628" i="64" s="1"/>
  <c r="BR623" i="64" a="1"/>
  <c r="BR623" i="64" s="1"/>
  <c r="BQ437" i="64"/>
  <c r="BP1967" i="64"/>
  <c r="BR1950" i="64" a="1"/>
  <c r="BR1950" i="64" s="1"/>
  <c r="BR1951" i="64" a="1"/>
  <c r="BR1951" i="64" s="1"/>
  <c r="BR1952" i="64" a="1"/>
  <c r="BR1952" i="64" s="1"/>
  <c r="BR1953" i="64" a="1"/>
  <c r="BR1953" i="64" s="1"/>
  <c r="BR1956" i="64" a="1"/>
  <c r="BR1956" i="64" s="1"/>
  <c r="BR1955" i="64" a="1"/>
  <c r="BR1955" i="64" s="1"/>
  <c r="BR1957" i="64" a="1"/>
  <c r="BR1957" i="64" s="1"/>
  <c r="BR1958" i="64" a="1"/>
  <c r="BR1958" i="64" s="1"/>
  <c r="BR1954" i="64" a="1"/>
  <c r="BR1954" i="64" s="1"/>
  <c r="BQ1959" i="64"/>
  <c r="BR435" i="64" a="1"/>
  <c r="BR435" i="64" s="1"/>
  <c r="BR413" i="64" a="1"/>
  <c r="BR413" i="64" s="1"/>
  <c r="BR436" i="64" a="1"/>
  <c r="BR436" i="64" s="1"/>
  <c r="BQ414" i="64"/>
  <c r="BR2104" i="64"/>
  <c r="BR2138" i="64"/>
  <c r="BQ2063" i="64"/>
  <c r="BQ2041" i="64"/>
  <c r="BR2396" i="64" a="1"/>
  <c r="BR2396" i="64" s="1"/>
  <c r="BR2042" i="64" a="1"/>
  <c r="BR2042" i="64" s="1"/>
  <c r="BR2062" i="64" a="1"/>
  <c r="BR2062" i="64" s="1"/>
  <c r="BN1669" i="64"/>
  <c r="BN1670" i="64" s="1"/>
  <c r="BO1658" i="64"/>
  <c r="BP1656" i="64"/>
  <c r="BP1665" i="64"/>
  <c r="BP1657" i="64"/>
  <c r="BP1666" i="64"/>
  <c r="BR1662" i="64" a="1"/>
  <c r="BR1662" i="64" s="1"/>
  <c r="BR1661" i="64" a="1"/>
  <c r="BR1661" i="64" s="1"/>
  <c r="BR1652" i="64" a="1"/>
  <c r="BR1652" i="64" s="1"/>
  <c r="BR1653" i="64" a="1"/>
  <c r="BR1653" i="64" s="1"/>
  <c r="BQ1649" i="64"/>
  <c r="BQ1648" i="64"/>
  <c r="BR1643" i="64" a="1"/>
  <c r="BR1643" i="64" s="1"/>
  <c r="BR1644" i="64" a="1"/>
  <c r="BR1644" i="64" s="1"/>
  <c r="BQ2084" i="64"/>
  <c r="BR2083" i="64" a="1"/>
  <c r="BR2083" i="64" s="1"/>
  <c r="BR499" i="64" a="1"/>
  <c r="BR499" i="64" s="1"/>
  <c r="BM547" i="64"/>
  <c r="BS1853" i="64"/>
  <c r="BS1854" i="64" s="1"/>
  <c r="BN546" i="64" a="1"/>
  <c r="BN546" i="64" s="1"/>
  <c r="AP1789" i="64"/>
  <c r="BQ1404" i="64"/>
  <c r="BQ1564" i="64"/>
  <c r="BQ1113" i="64"/>
  <c r="BQ1541" i="64"/>
  <c r="BQ896" i="64"/>
  <c r="BQ390" i="64"/>
  <c r="BQ525" i="64"/>
  <c r="BQ501" i="64"/>
  <c r="BP62" i="64"/>
  <c r="BR494" i="64" a="1"/>
  <c r="BR494" i="64" s="1"/>
  <c r="BR75" i="64" a="1"/>
  <c r="BR75" i="64" s="1"/>
  <c r="BR412" i="64" a="1"/>
  <c r="BR412" i="64" s="1"/>
  <c r="BR55" i="64" a="1"/>
  <c r="BR55" i="64" s="1"/>
  <c r="BR60" i="64" a="1"/>
  <c r="BR60" i="64" s="1"/>
  <c r="BR59" i="64" a="1"/>
  <c r="BR59" i="64" s="1"/>
  <c r="BQ56" i="64"/>
  <c r="BR54" i="64" a="1"/>
  <c r="BR54" i="64" s="1"/>
  <c r="BR53" i="64" a="1"/>
  <c r="BR53" i="64" s="1"/>
  <c r="BR524" i="64" a="1"/>
  <c r="BR524" i="64" s="1"/>
  <c r="BR2293" i="64" a="1"/>
  <c r="BR2293" i="64" s="1"/>
  <c r="BR2370" i="64" a="1"/>
  <c r="BR2370" i="64" s="1"/>
  <c r="BR2344" i="64" a="1"/>
  <c r="BR2344" i="64" s="1"/>
  <c r="BR2319" i="64" a="1"/>
  <c r="BR2319" i="64" s="1"/>
  <c r="BR1540" i="64" a="1"/>
  <c r="BR1540" i="64" s="1"/>
  <c r="BR92" i="64" a="1"/>
  <c r="BR92" i="64" s="1"/>
  <c r="BR89" i="64" a="1"/>
  <c r="BR89" i="64" s="1"/>
  <c r="BR91" i="64" a="1"/>
  <c r="BR91" i="64" s="1"/>
  <c r="BR90" i="64" a="1"/>
  <c r="BR90" i="64" s="1"/>
  <c r="BQ93" i="64"/>
  <c r="BR1485" i="64" a="1"/>
  <c r="BR1485" i="64" s="1"/>
  <c r="BR1486" i="64" s="1"/>
  <c r="BR389" i="64" a="1"/>
  <c r="BR389" i="64" s="1"/>
  <c r="CF1690" i="64"/>
  <c r="CF1692" i="64" s="1"/>
  <c r="BR2420" i="64" a="1"/>
  <c r="BR2420" i="64" s="1"/>
  <c r="BR1405" i="64" a="1"/>
  <c r="BR1405" i="64" s="1"/>
  <c r="BR1784" i="64" a="1"/>
  <c r="BR1784" i="64" s="1"/>
  <c r="BR1792" i="64" s="1"/>
  <c r="BR1563" i="64" a="1"/>
  <c r="BR1563" i="64" s="1"/>
  <c r="BR1565" i="64" a="1"/>
  <c r="BR1565" i="64" s="1"/>
  <c r="BR1571" i="64" a="1"/>
  <c r="BR1571" i="64" s="1"/>
  <c r="BR1112" i="64" a="1"/>
  <c r="BR1112" i="64" s="1"/>
  <c r="BR895" i="64" a="1"/>
  <c r="BR895" i="64" s="1"/>
  <c r="BR2041" i="64" a="1"/>
  <c r="BR525" i="64" a="1"/>
  <c r="BR501" i="64" a="1"/>
  <c r="BS2138" i="64" a="1"/>
  <c r="BR1113" i="64" a="1"/>
  <c r="BR1649" i="64" a="1"/>
  <c r="BR624" i="64" a="1"/>
  <c r="BR2084" i="64" a="1"/>
  <c r="BR2063" i="64" a="1"/>
  <c r="BR1564" i="64" a="1"/>
  <c r="BR414" i="64" a="1"/>
  <c r="BR437" i="64" a="1"/>
  <c r="BS2104" i="64" a="1"/>
  <c r="BR1541" i="64" a="1"/>
  <c r="BR1404" i="64" a="1"/>
  <c r="BR1648" i="64" a="1"/>
  <c r="BR896" i="64" a="1"/>
  <c r="BN547" i="64" a="1"/>
  <c r="BR390" i="64" a="1"/>
  <c r="AP1793" i="64" l="1" a="1"/>
  <c r="AP1793" i="64" s="1"/>
  <c r="AP1786" i="64" s="1"/>
  <c r="AP1787" i="64" s="1"/>
  <c r="CX25" i="863"/>
  <c r="CX36" i="861" s="1"/>
  <c r="CY86" i="861"/>
  <c r="CZ91" i="861"/>
  <c r="CX72" i="863"/>
  <c r="CY28" i="861"/>
  <c r="CY29" i="861" s="1"/>
  <c r="CY71" i="863"/>
  <c r="CY67" i="863"/>
  <c r="CY69" i="863"/>
  <c r="CY23" i="863" s="1"/>
  <c r="CY34" i="861" s="1"/>
  <c r="CX26" i="863"/>
  <c r="CX33" i="861"/>
  <c r="CX37" i="861" s="1"/>
  <c r="CX39" i="861" s="1"/>
  <c r="BT277" i="64"/>
  <c r="BT278" i="64"/>
  <c r="BT260" i="64"/>
  <c r="BT261" i="64"/>
  <c r="BT279" i="64"/>
  <c r="BT280" i="64"/>
  <c r="BT262" i="64"/>
  <c r="BS281" i="64"/>
  <c r="BS263" i="64"/>
  <c r="DD2296" i="64"/>
  <c r="DE2294" i="64"/>
  <c r="CZ2347" i="64"/>
  <c r="DA2345" i="64"/>
  <c r="BR624" i="64"/>
  <c r="BR634" i="64" s="1"/>
  <c r="BQ634" i="64"/>
  <c r="BS628" i="64" a="1"/>
  <c r="BS628" i="64" s="1"/>
  <c r="BS623" i="64" a="1"/>
  <c r="BS623" i="64" s="1"/>
  <c r="BR437" i="64"/>
  <c r="BQ1967" i="64"/>
  <c r="BS1950" i="64" a="1"/>
  <c r="BS1950" i="64" s="1"/>
  <c r="BS1951" i="64" a="1"/>
  <c r="BS1951" i="64" s="1"/>
  <c r="BS1954" i="64" a="1"/>
  <c r="BS1954" i="64" s="1"/>
  <c r="BS1952" i="64" a="1"/>
  <c r="BS1952" i="64" s="1"/>
  <c r="BS1956" i="64" a="1"/>
  <c r="BS1956" i="64" s="1"/>
  <c r="BS1955" i="64" a="1"/>
  <c r="BS1955" i="64" s="1"/>
  <c r="BS1957" i="64" a="1"/>
  <c r="BS1957" i="64" s="1"/>
  <c r="BS1958" i="64" a="1"/>
  <c r="BS1958" i="64" s="1"/>
  <c r="BS1953" i="64" a="1"/>
  <c r="BS1953" i="64" s="1"/>
  <c r="BR1959" i="64"/>
  <c r="BS413" i="64" a="1"/>
  <c r="BS413" i="64" s="1"/>
  <c r="BS436" i="64" a="1"/>
  <c r="BS436" i="64" s="1"/>
  <c r="BS435" i="64" a="1"/>
  <c r="BS435" i="64" s="1"/>
  <c r="BR414" i="64"/>
  <c r="BS2138" i="64"/>
  <c r="BS2104" i="64"/>
  <c r="BR2041" i="64"/>
  <c r="BR2063" i="64"/>
  <c r="BS2396" i="64" a="1"/>
  <c r="BS2396" i="64" s="1"/>
  <c r="BS2042" i="64" a="1"/>
  <c r="BS2042" i="64" s="1"/>
  <c r="BS2062" i="64" a="1"/>
  <c r="BS2062" i="64" s="1"/>
  <c r="BP1658" i="64"/>
  <c r="BP1667" i="64"/>
  <c r="BO1667" i="64"/>
  <c r="BQ1656" i="64"/>
  <c r="BQ1665" i="64"/>
  <c r="BQ1657" i="64"/>
  <c r="BQ1666" i="64"/>
  <c r="BS1662" i="64" a="1"/>
  <c r="BS1662" i="64" s="1"/>
  <c r="BS1661" i="64" a="1"/>
  <c r="BS1661" i="64" s="1"/>
  <c r="BS1653" i="64" a="1"/>
  <c r="BS1653" i="64" s="1"/>
  <c r="BS1652" i="64" a="1"/>
  <c r="BS1652" i="64" s="1"/>
  <c r="BR1649" i="64"/>
  <c r="BR1648" i="64"/>
  <c r="BS1643" i="64" a="1"/>
  <c r="BS1643" i="64" s="1"/>
  <c r="BS1644" i="64" a="1"/>
  <c r="BS1644" i="64" s="1"/>
  <c r="BR2084" i="64"/>
  <c r="BS2083" i="64" a="1"/>
  <c r="BS2083" i="64" s="1"/>
  <c r="BS499" i="64" a="1"/>
  <c r="BS499" i="64" s="1"/>
  <c r="BN547" i="64"/>
  <c r="BT1853" i="64"/>
  <c r="BT1854" i="64" s="1"/>
  <c r="BO546" i="64" a="1"/>
  <c r="BO546" i="64" s="1"/>
  <c r="BR1564" i="64"/>
  <c r="BR1113" i="64"/>
  <c r="BR1404" i="64"/>
  <c r="BR1541" i="64"/>
  <c r="BR896" i="64"/>
  <c r="BR501" i="64"/>
  <c r="BR525" i="64"/>
  <c r="BR390" i="64"/>
  <c r="BQ62" i="64"/>
  <c r="BS494" i="64" a="1"/>
  <c r="BS494" i="64" s="1"/>
  <c r="BS75" i="64" a="1"/>
  <c r="BS75" i="64" s="1"/>
  <c r="BS412" i="64" a="1"/>
  <c r="BS412" i="64" s="1"/>
  <c r="BS55" i="64" a="1"/>
  <c r="BS55" i="64" s="1"/>
  <c r="BS60" i="64" a="1"/>
  <c r="BS60" i="64" s="1"/>
  <c r="BS59" i="64" a="1"/>
  <c r="BS59" i="64" s="1"/>
  <c r="BR56" i="64"/>
  <c r="BS53" i="64" a="1"/>
  <c r="BS53" i="64" s="1"/>
  <c r="BS54" i="64" a="1"/>
  <c r="BS54" i="64" s="1"/>
  <c r="BS524" i="64" a="1"/>
  <c r="BS524" i="64" s="1"/>
  <c r="BS2293" i="64" a="1"/>
  <c r="BS2293" i="64" s="1"/>
  <c r="BS2370" i="64" a="1"/>
  <c r="BS2370" i="64" s="1"/>
  <c r="BS2344" i="64" a="1"/>
  <c r="BS2344" i="64" s="1"/>
  <c r="BS2319" i="64" a="1"/>
  <c r="BS2319" i="64" s="1"/>
  <c r="BS1540" i="64" a="1"/>
  <c r="BS1540" i="64" s="1"/>
  <c r="BR93" i="64"/>
  <c r="BS90" i="64" a="1"/>
  <c r="BS90" i="64" s="1"/>
  <c r="BS91" i="64" a="1"/>
  <c r="BS91" i="64" s="1"/>
  <c r="BS92" i="64" a="1"/>
  <c r="BS92" i="64" s="1"/>
  <c r="BS89" i="64" a="1"/>
  <c r="BS89" i="64" s="1"/>
  <c r="BS1485" i="64" a="1"/>
  <c r="BS1485" i="64" s="1"/>
  <c r="BS1486" i="64" s="1"/>
  <c r="BS389" i="64" a="1"/>
  <c r="BS389" i="64" s="1"/>
  <c r="CG1690" i="64"/>
  <c r="CG1692" i="64" s="1"/>
  <c r="BS2420" i="64" a="1"/>
  <c r="BS2420" i="64" s="1"/>
  <c r="BS1405" i="64" a="1"/>
  <c r="BS1405" i="64" s="1"/>
  <c r="BS1784" i="64" a="1"/>
  <c r="BS1784" i="64" s="1"/>
  <c r="BS1792" i="64" s="1"/>
  <c r="BS1563" i="64" a="1"/>
  <c r="BS1563" i="64" s="1"/>
  <c r="BS1565" i="64" a="1"/>
  <c r="BS1565" i="64" s="1"/>
  <c r="BS1571" i="64" a="1"/>
  <c r="BS1571" i="64" s="1"/>
  <c r="BS1112" i="64" a="1"/>
  <c r="BS1112" i="64" s="1"/>
  <c r="BS895" i="64" a="1"/>
  <c r="BS895" i="64" s="1"/>
  <c r="BS2063" i="64" a="1"/>
  <c r="BS1541" i="64" a="1"/>
  <c r="BS1404" i="64" a="1"/>
  <c r="BO547" i="64" a="1"/>
  <c r="BS624" i="64" a="1"/>
  <c r="BS437" i="64" a="1"/>
  <c r="BS501" i="64" a="1"/>
  <c r="BS2084" i="64" a="1"/>
  <c r="BS1564" i="64" a="1"/>
  <c r="BT2104" i="64" a="1"/>
  <c r="BS2041" i="64" a="1"/>
  <c r="BS1649" i="64" a="1"/>
  <c r="BS1648" i="64" a="1"/>
  <c r="BS414" i="64" a="1"/>
  <c r="BS525" i="64" a="1"/>
  <c r="BT2138" i="64" a="1"/>
  <c r="BS896" i="64" a="1"/>
  <c r="BS390" i="64" a="1"/>
  <c r="BS1113" i="64" a="1"/>
  <c r="BO1669" i="64" l="1"/>
  <c r="BO1670" i="64" s="1"/>
  <c r="AQ1783" i="64"/>
  <c r="AQ1789" i="64" s="1"/>
  <c r="L1787" i="64"/>
  <c r="AQ1793" i="64" a="1"/>
  <c r="AQ1793" i="64" s="1"/>
  <c r="CY25" i="863"/>
  <c r="CY36" i="861" s="1"/>
  <c r="CY62" i="861"/>
  <c r="CZ18" i="861"/>
  <c r="CZ12" i="863" s="1"/>
  <c r="CX40" i="861"/>
  <c r="CY72" i="863"/>
  <c r="CY22" i="863"/>
  <c r="BT263" i="64"/>
  <c r="BU277" i="64"/>
  <c r="BU278" i="64"/>
  <c r="BU260" i="64"/>
  <c r="BU261" i="64"/>
  <c r="BU279" i="64"/>
  <c r="BU262" i="64"/>
  <c r="BU280" i="64"/>
  <c r="BT281" i="64"/>
  <c r="DA2347" i="64"/>
  <c r="DB2345" i="64"/>
  <c r="DE2296" i="64"/>
  <c r="DF2294" i="64"/>
  <c r="BS624" i="64"/>
  <c r="BT628" i="64" a="1"/>
  <c r="BT628" i="64" s="1"/>
  <c r="BT623" i="64" a="1"/>
  <c r="BT623" i="64" s="1"/>
  <c r="BS437" i="64"/>
  <c r="BR1967" i="64"/>
  <c r="BT1956" i="64" a="1"/>
  <c r="BT1956" i="64" s="1"/>
  <c r="BT1950" i="64" a="1"/>
  <c r="BT1950" i="64" s="1"/>
  <c r="BT1953" i="64" a="1"/>
  <c r="BT1953" i="64" s="1"/>
  <c r="BT1954" i="64" a="1"/>
  <c r="BT1954" i="64" s="1"/>
  <c r="BT1952" i="64" a="1"/>
  <c r="BT1952" i="64" s="1"/>
  <c r="BT1955" i="64" a="1"/>
  <c r="BT1955" i="64" s="1"/>
  <c r="BT1957" i="64" a="1"/>
  <c r="BT1957" i="64" s="1"/>
  <c r="BT1958" i="64" a="1"/>
  <c r="BT1958" i="64" s="1"/>
  <c r="BT1951" i="64" a="1"/>
  <c r="BT1951" i="64" s="1"/>
  <c r="BS1959" i="64"/>
  <c r="BT413" i="64" a="1"/>
  <c r="BT413" i="64" s="1"/>
  <c r="BT436" i="64" a="1"/>
  <c r="BT436" i="64" s="1"/>
  <c r="BT435" i="64" a="1"/>
  <c r="BT435" i="64" s="1"/>
  <c r="BS414" i="64"/>
  <c r="BT2138" i="64"/>
  <c r="BT2104" i="64"/>
  <c r="BS2063" i="64"/>
  <c r="BS2041" i="64"/>
  <c r="BT2396" i="64" a="1"/>
  <c r="BT2396" i="64" s="1"/>
  <c r="BT2042" i="64" a="1"/>
  <c r="BT2042" i="64" s="1"/>
  <c r="BT2062" i="64" a="1"/>
  <c r="BT2062" i="64" s="1"/>
  <c r="BP1669" i="64"/>
  <c r="BP1670" i="64" s="1"/>
  <c r="BQ1658" i="64"/>
  <c r="BR1657" i="64"/>
  <c r="BR1666" i="64"/>
  <c r="BR1656" i="64"/>
  <c r="BR1665" i="64"/>
  <c r="BT1661" i="64" a="1"/>
  <c r="BT1661" i="64" s="1"/>
  <c r="BT1662" i="64" a="1"/>
  <c r="BT1662" i="64" s="1"/>
  <c r="BT1653" i="64" a="1"/>
  <c r="BT1653" i="64" s="1"/>
  <c r="BT1652" i="64" a="1"/>
  <c r="BT1652" i="64" s="1"/>
  <c r="BS1649" i="64"/>
  <c r="BS1648" i="64"/>
  <c r="BT1643" i="64" a="1"/>
  <c r="BT1643" i="64" s="1"/>
  <c r="BT1644" i="64" a="1"/>
  <c r="BT1644" i="64" s="1"/>
  <c r="BS2084" i="64"/>
  <c r="BT2083" i="64" a="1"/>
  <c r="BT2083" i="64" s="1"/>
  <c r="BT499" i="64" a="1"/>
  <c r="BT499" i="64" s="1"/>
  <c r="BO547" i="64"/>
  <c r="BP546" i="64" a="1"/>
  <c r="BP546" i="64" s="1"/>
  <c r="BU1853" i="64"/>
  <c r="BU1854" i="64" s="1"/>
  <c r="BS1113" i="64"/>
  <c r="BS1564" i="64"/>
  <c r="BS1404" i="64"/>
  <c r="BS1541" i="64"/>
  <c r="BS896" i="64"/>
  <c r="BS390" i="64"/>
  <c r="BS525" i="64"/>
  <c r="BS501" i="64"/>
  <c r="BR62" i="64"/>
  <c r="BT494" i="64" a="1"/>
  <c r="BT494" i="64" s="1"/>
  <c r="BT75" i="64" a="1"/>
  <c r="BT75" i="64" s="1"/>
  <c r="BT412" i="64" a="1"/>
  <c r="BT412" i="64" s="1"/>
  <c r="BT55" i="64" a="1"/>
  <c r="BT55" i="64" s="1"/>
  <c r="BT59" i="64" a="1"/>
  <c r="BT59" i="64" s="1"/>
  <c r="BT60" i="64" a="1"/>
  <c r="BT60" i="64" s="1"/>
  <c r="BS56" i="64"/>
  <c r="BT54" i="64" a="1"/>
  <c r="BT54" i="64" s="1"/>
  <c r="BT53" i="64" a="1"/>
  <c r="BT53" i="64" s="1"/>
  <c r="BT524" i="64" a="1"/>
  <c r="BT524" i="64" s="1"/>
  <c r="BT2293" i="64" a="1"/>
  <c r="BT2293" i="64" s="1"/>
  <c r="BT2370" i="64" a="1"/>
  <c r="BT2370" i="64" s="1"/>
  <c r="BT2344" i="64" a="1"/>
  <c r="BT2344" i="64" s="1"/>
  <c r="BT2319" i="64" a="1"/>
  <c r="BT2319" i="64" s="1"/>
  <c r="BT1540" i="64" a="1"/>
  <c r="BT1540" i="64" s="1"/>
  <c r="BS93" i="64"/>
  <c r="BT89" i="64" a="1"/>
  <c r="BT89" i="64" s="1"/>
  <c r="BT90" i="64" a="1"/>
  <c r="BT90" i="64" s="1"/>
  <c r="BT91" i="64" a="1"/>
  <c r="BT91" i="64" s="1"/>
  <c r="BT92" i="64" a="1"/>
  <c r="BT92" i="64" s="1"/>
  <c r="BT1485" i="64" a="1"/>
  <c r="BT1485" i="64" s="1"/>
  <c r="BT1486" i="64" s="1"/>
  <c r="BT389" i="64" a="1"/>
  <c r="BT389" i="64" s="1"/>
  <c r="CH1690" i="64"/>
  <c r="CH1692" i="64" s="1"/>
  <c r="BT2420" i="64" a="1"/>
  <c r="BT2420" i="64" s="1"/>
  <c r="BT1405" i="64" a="1"/>
  <c r="BT1405" i="64" s="1"/>
  <c r="BT1784" i="64" a="1"/>
  <c r="BT1784" i="64" s="1"/>
  <c r="BT1792" i="64" s="1"/>
  <c r="BT1563" i="64" a="1"/>
  <c r="BT1563" i="64" s="1"/>
  <c r="BT1565" i="64" a="1"/>
  <c r="BT1565" i="64" s="1"/>
  <c r="BT1571" i="64" a="1"/>
  <c r="BT1571" i="64" s="1"/>
  <c r="BT1112" i="64" a="1"/>
  <c r="BT1112" i="64" s="1"/>
  <c r="BT895" i="64" a="1"/>
  <c r="BT895" i="64" s="1"/>
  <c r="BT414" i="64" a="1"/>
  <c r="BT2041" i="64" a="1"/>
  <c r="BU2138" i="64" a="1"/>
  <c r="BT896" i="64" a="1"/>
  <c r="BT1564" i="64" a="1"/>
  <c r="BT624" i="64" a="1"/>
  <c r="BT1649" i="64" a="1"/>
  <c r="BT437" i="64" a="1"/>
  <c r="BT2084" i="64" a="1"/>
  <c r="BU2104" i="64" a="1"/>
  <c r="BT501" i="64" a="1"/>
  <c r="BT525" i="64" a="1"/>
  <c r="BT1113" i="64" a="1"/>
  <c r="BT1541" i="64" a="1"/>
  <c r="BT1648" i="64" a="1"/>
  <c r="BT2063" i="64" a="1"/>
  <c r="BT390" i="64" a="1"/>
  <c r="BT1404" i="64" a="1"/>
  <c r="BP547" i="64" a="1"/>
  <c r="AQ1786" i="64" l="1"/>
  <c r="CZ86" i="861"/>
  <c r="DA91" i="861"/>
  <c r="CZ28" i="861"/>
  <c r="CZ29" i="861" s="1"/>
  <c r="CZ69" i="863"/>
  <c r="CZ23" i="863" s="1"/>
  <c r="CZ34" i="861" s="1"/>
  <c r="CZ67" i="863"/>
  <c r="CZ71" i="863"/>
  <c r="CY33" i="861"/>
  <c r="CY37" i="861" s="1"/>
  <c r="CY39" i="861" s="1"/>
  <c r="CY26" i="863"/>
  <c r="BV277" i="64"/>
  <c r="BV278" i="64"/>
  <c r="BV260" i="64"/>
  <c r="BV261" i="64"/>
  <c r="BV279" i="64"/>
  <c r="BV262" i="64"/>
  <c r="BV280" i="64"/>
  <c r="BU263" i="64"/>
  <c r="BU281" i="64"/>
  <c r="DF2296" i="64"/>
  <c r="DG2294" i="64"/>
  <c r="DB2347" i="64"/>
  <c r="DC2345" i="64"/>
  <c r="BT624" i="64"/>
  <c r="BT634" i="64" s="1"/>
  <c r="BS634" i="64"/>
  <c r="BU628" i="64" a="1"/>
  <c r="BU628" i="64" s="1"/>
  <c r="BU623" i="64" a="1"/>
  <c r="BU623" i="64" s="1"/>
  <c r="BS1967" i="64"/>
  <c r="BT437" i="64"/>
  <c r="BU1951" i="64" a="1"/>
  <c r="BU1951" i="64" s="1"/>
  <c r="BU1952" i="64" a="1"/>
  <c r="BU1952" i="64" s="1"/>
  <c r="BU1953" i="64" a="1"/>
  <c r="BU1953" i="64" s="1"/>
  <c r="BU1954" i="64" a="1"/>
  <c r="BU1954" i="64" s="1"/>
  <c r="BU1955" i="64" a="1"/>
  <c r="BU1955" i="64" s="1"/>
  <c r="BU1950" i="64" a="1"/>
  <c r="BU1950" i="64" s="1"/>
  <c r="BU1956" i="64" a="1"/>
  <c r="BU1956" i="64" s="1"/>
  <c r="BU1957" i="64" a="1"/>
  <c r="BU1957" i="64" s="1"/>
  <c r="BU1958" i="64" a="1"/>
  <c r="BU1958" i="64" s="1"/>
  <c r="BT1959" i="64"/>
  <c r="BU413" i="64" a="1"/>
  <c r="BU413" i="64" s="1"/>
  <c r="BU436" i="64" a="1"/>
  <c r="BU436" i="64" s="1"/>
  <c r="BU435" i="64" a="1"/>
  <c r="BU435" i="64" s="1"/>
  <c r="BT414" i="64"/>
  <c r="BU2138" i="64"/>
  <c r="BU2104" i="64"/>
  <c r="BT2063" i="64"/>
  <c r="BT2041" i="64"/>
  <c r="BU2396" i="64" a="1"/>
  <c r="BU2396" i="64" s="1"/>
  <c r="BU2042" i="64" a="1"/>
  <c r="BU2042" i="64" s="1"/>
  <c r="BU2062" i="64" a="1"/>
  <c r="BU2062" i="64" s="1"/>
  <c r="BR1658" i="64"/>
  <c r="BQ1667" i="64"/>
  <c r="BR1667" i="64"/>
  <c r="BS1656" i="64"/>
  <c r="BS1665" i="64"/>
  <c r="BS1657" i="64"/>
  <c r="BS1666" i="64"/>
  <c r="BU1662" i="64" a="1"/>
  <c r="BU1662" i="64" s="1"/>
  <c r="BU1661" i="64" a="1"/>
  <c r="BU1661" i="64" s="1"/>
  <c r="BU1653" i="64" a="1"/>
  <c r="BU1653" i="64" s="1"/>
  <c r="BU1652" i="64" a="1"/>
  <c r="BU1652" i="64" s="1"/>
  <c r="BT1649" i="64"/>
  <c r="BT1648" i="64"/>
  <c r="BU1643" i="64" a="1"/>
  <c r="BU1643" i="64" s="1"/>
  <c r="BU1644" i="64" a="1"/>
  <c r="BU1644" i="64" s="1"/>
  <c r="BT2084" i="64"/>
  <c r="BU2083" i="64" a="1"/>
  <c r="BU2083" i="64" s="1"/>
  <c r="BU499" i="64" a="1"/>
  <c r="BU499" i="64" s="1"/>
  <c r="BP547" i="64"/>
  <c r="BV1853" i="64"/>
  <c r="BV1854" i="64" s="1"/>
  <c r="BQ546" i="64" a="1"/>
  <c r="BQ546" i="64" s="1"/>
  <c r="BT1113" i="64"/>
  <c r="BT1404" i="64"/>
  <c r="BT1564" i="64"/>
  <c r="BT1541" i="64"/>
  <c r="BT896" i="64"/>
  <c r="BT390" i="64"/>
  <c r="BT525" i="64"/>
  <c r="BT501" i="64"/>
  <c r="BS62" i="64"/>
  <c r="BU494" i="64" a="1"/>
  <c r="BU494" i="64" s="1"/>
  <c r="BU75" i="64" a="1"/>
  <c r="BU75" i="64" s="1"/>
  <c r="BU412" i="64" a="1"/>
  <c r="BU412" i="64" s="1"/>
  <c r="BU55" i="64" a="1"/>
  <c r="BU55" i="64" s="1"/>
  <c r="BU59" i="64" a="1"/>
  <c r="BU59" i="64" s="1"/>
  <c r="BU60" i="64" a="1"/>
  <c r="BU60" i="64" s="1"/>
  <c r="BT56" i="64"/>
  <c r="BU54" i="64" a="1"/>
  <c r="BU54" i="64" s="1"/>
  <c r="BU53" i="64" a="1"/>
  <c r="BU53" i="64" s="1"/>
  <c r="BU524" i="64" a="1"/>
  <c r="BU524" i="64" s="1"/>
  <c r="BU2293" i="64" a="1"/>
  <c r="BU2293" i="64" s="1"/>
  <c r="BU2370" i="64" a="1"/>
  <c r="BU2370" i="64" s="1"/>
  <c r="BU2344" i="64" a="1"/>
  <c r="BU2344" i="64" s="1"/>
  <c r="BU2319" i="64" a="1"/>
  <c r="BU2319" i="64" s="1"/>
  <c r="BU1540" i="64" a="1"/>
  <c r="BU1540" i="64" s="1"/>
  <c r="BU90" i="64" a="1"/>
  <c r="BU90" i="64" s="1"/>
  <c r="BU91" i="64" a="1"/>
  <c r="BU91" i="64" s="1"/>
  <c r="BU92" i="64" a="1"/>
  <c r="BU92" i="64" s="1"/>
  <c r="BU89" i="64" a="1"/>
  <c r="BU89" i="64" s="1"/>
  <c r="BT93" i="64"/>
  <c r="BU1485" i="64" a="1"/>
  <c r="BU1485" i="64" s="1"/>
  <c r="BU1486" i="64" s="1"/>
  <c r="BU389" i="64" a="1"/>
  <c r="BU389" i="64" s="1"/>
  <c r="CI1690" i="64"/>
  <c r="CI1692" i="64" s="1"/>
  <c r="BU2420" i="64" a="1"/>
  <c r="BU2420" i="64" s="1"/>
  <c r="BU1405" i="64" a="1"/>
  <c r="BU1405" i="64" s="1"/>
  <c r="BU1784" i="64" a="1"/>
  <c r="BU1784" i="64" s="1"/>
  <c r="BU1792" i="64" s="1"/>
  <c r="BU1563" i="64" a="1"/>
  <c r="BU1563" i="64" s="1"/>
  <c r="BU1571" i="64" a="1"/>
  <c r="BU1571" i="64" s="1"/>
  <c r="BU1565" i="64" a="1"/>
  <c r="BU1565" i="64" s="1"/>
  <c r="BU1112" i="64" a="1"/>
  <c r="BU1112" i="64" s="1"/>
  <c r="BU895" i="64" a="1"/>
  <c r="BU895" i="64" s="1"/>
  <c r="BU1564" i="64" a="1"/>
  <c r="BU2041" i="64" a="1"/>
  <c r="BU2063" i="64" a="1"/>
  <c r="BV2104" i="64" a="1"/>
  <c r="BU2084" i="64" a="1"/>
  <c r="BU501" i="64" a="1"/>
  <c r="BV2138" i="64" a="1"/>
  <c r="BU1541" i="64" a="1"/>
  <c r="BU414" i="64" a="1"/>
  <c r="BU437" i="64" a="1"/>
  <c r="BU1648" i="64" a="1"/>
  <c r="BU624" i="64" a="1"/>
  <c r="BQ547" i="64" a="1"/>
  <c r="BU525" i="64" a="1"/>
  <c r="BU1113" i="64" a="1"/>
  <c r="BU896" i="64" a="1"/>
  <c r="BU1404" i="64" a="1"/>
  <c r="BU390" i="64" a="1"/>
  <c r="BU1649" i="64" a="1"/>
  <c r="AQ1787" i="64" l="1"/>
  <c r="AR1783" i="64" s="1"/>
  <c r="AR1789" i="64" s="1"/>
  <c r="BQ1669" i="64"/>
  <c r="BQ1670" i="64" s="1"/>
  <c r="AR1793" i="64" a="1"/>
  <c r="AR1793" i="64" s="1"/>
  <c r="CZ25" i="863"/>
  <c r="CZ36" i="861" s="1"/>
  <c r="CZ62" i="861"/>
  <c r="DA18" i="861"/>
  <c r="DA28" i="861" s="1"/>
  <c r="DA29" i="861" s="1"/>
  <c r="CY40" i="861"/>
  <c r="CZ72" i="863"/>
  <c r="CZ22" i="863"/>
  <c r="BV281" i="64"/>
  <c r="BV263" i="64"/>
  <c r="BW277" i="64"/>
  <c r="BW278" i="64"/>
  <c r="BW260" i="64"/>
  <c r="BW261" i="64"/>
  <c r="BW279" i="64"/>
  <c r="BW262" i="64"/>
  <c r="BW280" i="64"/>
  <c r="DC2347" i="64"/>
  <c r="DD2345" i="64"/>
  <c r="DG2296" i="64"/>
  <c r="DH2294" i="64"/>
  <c r="BU624" i="64"/>
  <c r="BV628" i="64" a="1"/>
  <c r="BV628" i="64" s="1"/>
  <c r="BV623" i="64" a="1"/>
  <c r="BV623" i="64" s="1"/>
  <c r="BU437" i="64"/>
  <c r="BT1967" i="64"/>
  <c r="BU1959" i="64"/>
  <c r="BV1950" i="64" a="1"/>
  <c r="BV1950" i="64" s="1"/>
  <c r="BV1951" i="64" a="1"/>
  <c r="BV1951" i="64" s="1"/>
  <c r="BV1952" i="64" a="1"/>
  <c r="BV1952" i="64" s="1"/>
  <c r="BV1953" i="64" a="1"/>
  <c r="BV1953" i="64" s="1"/>
  <c r="BV1954" i="64" a="1"/>
  <c r="BV1954" i="64" s="1"/>
  <c r="BV1956" i="64" a="1"/>
  <c r="BV1956" i="64" s="1"/>
  <c r="BV1955" i="64" a="1"/>
  <c r="BV1955" i="64" s="1"/>
  <c r="BV1957" i="64" a="1"/>
  <c r="BV1957" i="64" s="1"/>
  <c r="BV1958" i="64" a="1"/>
  <c r="BV1958" i="64" s="1"/>
  <c r="BV435" i="64" a="1"/>
  <c r="BV435" i="64" s="1"/>
  <c r="BV413" i="64" a="1"/>
  <c r="BV413" i="64" s="1"/>
  <c r="BV436" i="64" a="1"/>
  <c r="BV436" i="64" s="1"/>
  <c r="BU414" i="64"/>
  <c r="BV2104" i="64"/>
  <c r="BV2138" i="64"/>
  <c r="BU2063" i="64"/>
  <c r="BU2041" i="64"/>
  <c r="BV2396" i="64" a="1"/>
  <c r="BV2396" i="64" s="1"/>
  <c r="BV2042" i="64" a="1"/>
  <c r="BV2042" i="64" s="1"/>
  <c r="BV2062" i="64" a="1"/>
  <c r="BV2062" i="64" s="1"/>
  <c r="BR1669" i="64"/>
  <c r="BR1670" i="64" s="1"/>
  <c r="BS1658" i="64"/>
  <c r="BT1656" i="64"/>
  <c r="BT1665" i="64"/>
  <c r="BT1657" i="64"/>
  <c r="BT1666" i="64"/>
  <c r="BV1662" i="64" a="1"/>
  <c r="BV1662" i="64" s="1"/>
  <c r="BV1661" i="64" a="1"/>
  <c r="BV1661" i="64" s="1"/>
  <c r="BV1653" i="64" a="1"/>
  <c r="BV1653" i="64" s="1"/>
  <c r="BV1652" i="64" a="1"/>
  <c r="BV1652" i="64" s="1"/>
  <c r="BU1649" i="64"/>
  <c r="BU1648" i="64"/>
  <c r="BV1643" i="64" a="1"/>
  <c r="BV1643" i="64" s="1"/>
  <c r="BV1644" i="64" a="1"/>
  <c r="BV1644" i="64" s="1"/>
  <c r="BU2084" i="64"/>
  <c r="BV2083" i="64" a="1"/>
  <c r="BV2083" i="64" s="1"/>
  <c r="BV499" i="64" a="1"/>
  <c r="BV499" i="64" s="1"/>
  <c r="BQ547" i="64"/>
  <c r="BW1853" i="64"/>
  <c r="BW1854" i="64" s="1"/>
  <c r="BR546" i="64" a="1"/>
  <c r="BR546" i="64" s="1"/>
  <c r="BU1564" i="64"/>
  <c r="BU1404" i="64"/>
  <c r="BU1113" i="64"/>
  <c r="BU1541" i="64"/>
  <c r="BU896" i="64"/>
  <c r="BU390" i="64"/>
  <c r="BU525" i="64"/>
  <c r="BU501" i="64"/>
  <c r="BT62" i="64"/>
  <c r="BV494" i="64" a="1"/>
  <c r="BV494" i="64" s="1"/>
  <c r="BV75" i="64" a="1"/>
  <c r="BV75" i="64" s="1"/>
  <c r="BV412" i="64" a="1"/>
  <c r="BV412" i="64" s="1"/>
  <c r="BV55" i="64" a="1"/>
  <c r="BV55" i="64" s="1"/>
  <c r="BV59" i="64" a="1"/>
  <c r="BV59" i="64" s="1"/>
  <c r="BV60" i="64" a="1"/>
  <c r="BV60" i="64" s="1"/>
  <c r="BU56" i="64"/>
  <c r="BV54" i="64" a="1"/>
  <c r="BV54" i="64" s="1"/>
  <c r="BV53" i="64" a="1"/>
  <c r="BV53" i="64" s="1"/>
  <c r="BV524" i="64" a="1"/>
  <c r="BV524" i="64" s="1"/>
  <c r="BV2293" i="64" a="1"/>
  <c r="BV2293" i="64" s="1"/>
  <c r="BV2319" i="64" a="1"/>
  <c r="BV2319" i="64" s="1"/>
  <c r="BV2344" i="64" a="1"/>
  <c r="BV2344" i="64" s="1"/>
  <c r="BV2370" i="64" a="1"/>
  <c r="BV2370" i="64" s="1"/>
  <c r="BV1540" i="64" a="1"/>
  <c r="BV1540" i="64" s="1"/>
  <c r="BU93" i="64"/>
  <c r="BV90" i="64" a="1"/>
  <c r="BV90" i="64" s="1"/>
  <c r="BV91" i="64" a="1"/>
  <c r="BV91" i="64" s="1"/>
  <c r="BV92" i="64" a="1"/>
  <c r="BV92" i="64" s="1"/>
  <c r="BV89" i="64" a="1"/>
  <c r="BV89" i="64" s="1"/>
  <c r="BV1485" i="64" a="1"/>
  <c r="BV1485" i="64" s="1"/>
  <c r="BV1486" i="64" s="1"/>
  <c r="BV389" i="64" a="1"/>
  <c r="BV389" i="64" s="1"/>
  <c r="CJ1690" i="64"/>
  <c r="CJ1692" i="64" s="1"/>
  <c r="BV2420" i="64" a="1"/>
  <c r="BV2420" i="64" s="1"/>
  <c r="BV1405" i="64" a="1"/>
  <c r="BV1405" i="64" s="1"/>
  <c r="BV1784" i="64" a="1"/>
  <c r="BV1784" i="64" s="1"/>
  <c r="BV1792" i="64" s="1"/>
  <c r="BV1565" i="64" a="1"/>
  <c r="BV1565" i="64" s="1"/>
  <c r="BV1563" i="64" a="1"/>
  <c r="BV1563" i="64" s="1"/>
  <c r="BV1571" i="64" a="1"/>
  <c r="BV1571" i="64" s="1"/>
  <c r="BV1112" i="64" a="1"/>
  <c r="BV1112" i="64" s="1"/>
  <c r="BV895" i="64" a="1"/>
  <c r="BV895" i="64" s="1"/>
  <c r="BV1564" i="64" a="1"/>
  <c r="BV525" i="64" a="1"/>
  <c r="BV624" i="64" a="1"/>
  <c r="BV1113" i="64" a="1"/>
  <c r="BV501" i="64" a="1"/>
  <c r="BV896" i="64" a="1"/>
  <c r="BV2041" i="64" a="1"/>
  <c r="BW2104" i="64" a="1"/>
  <c r="BV1541" i="64" a="1"/>
  <c r="BV414" i="64" a="1"/>
  <c r="BV2063" i="64" a="1"/>
  <c r="BV437" i="64" a="1"/>
  <c r="BV1648" i="64" a="1"/>
  <c r="BV2084" i="64" a="1"/>
  <c r="BW2138" i="64" a="1"/>
  <c r="BR547" i="64" a="1"/>
  <c r="BV390" i="64" a="1"/>
  <c r="BV1404" i="64" a="1"/>
  <c r="BV1649" i="64" a="1"/>
  <c r="AR1786" i="64" l="1"/>
  <c r="AR1787" i="64" s="1"/>
  <c r="AS1783" i="64" s="1"/>
  <c r="AS1789" i="64" s="1"/>
  <c r="DB91" i="861"/>
  <c r="DA12" i="863"/>
  <c r="DA71" i="863" s="1"/>
  <c r="CZ26" i="863"/>
  <c r="CZ33" i="861"/>
  <c r="CZ37" i="861" s="1"/>
  <c r="CZ39" i="861" s="1"/>
  <c r="BX277" i="64"/>
  <c r="BX278" i="64"/>
  <c r="BX260" i="64"/>
  <c r="BX279" i="64"/>
  <c r="BX261" i="64"/>
  <c r="BX280" i="64"/>
  <c r="BX262" i="64"/>
  <c r="BW281" i="64"/>
  <c r="BW263" i="64"/>
  <c r="DH2296" i="64"/>
  <c r="DI2294" i="64"/>
  <c r="DD2347" i="64"/>
  <c r="DE2345" i="64"/>
  <c r="BV624" i="64"/>
  <c r="BV634" i="64" s="1"/>
  <c r="BU634" i="64"/>
  <c r="BW628" i="64" a="1"/>
  <c r="BW628" i="64" s="1"/>
  <c r="BW623" i="64" a="1"/>
  <c r="BW623" i="64" s="1"/>
  <c r="BV437" i="64"/>
  <c r="BU1967" i="64"/>
  <c r="BW1950" i="64" a="1"/>
  <c r="BW1950" i="64" s="1"/>
  <c r="BW1951" i="64" a="1"/>
  <c r="BW1951" i="64" s="1"/>
  <c r="BW1952" i="64" a="1"/>
  <c r="BW1952" i="64" s="1"/>
  <c r="BW1953" i="64" a="1"/>
  <c r="BW1953" i="64" s="1"/>
  <c r="BW1954" i="64" a="1"/>
  <c r="BW1954" i="64" s="1"/>
  <c r="BW1955" i="64" a="1"/>
  <c r="BW1955" i="64" s="1"/>
  <c r="BW1957" i="64" a="1"/>
  <c r="BW1957" i="64" s="1"/>
  <c r="BW1958" i="64" a="1"/>
  <c r="BW1958" i="64" s="1"/>
  <c r="BW1956" i="64" a="1"/>
  <c r="BW1956" i="64" s="1"/>
  <c r="BV1959" i="64"/>
  <c r="BW435" i="64" a="1"/>
  <c r="BW435" i="64" s="1"/>
  <c r="BW413" i="64" a="1"/>
  <c r="BW413" i="64" s="1"/>
  <c r="BW436" i="64" a="1"/>
  <c r="BW436" i="64" s="1"/>
  <c r="BV414" i="64"/>
  <c r="BW2138" i="64"/>
  <c r="BW2104" i="64"/>
  <c r="BV2063" i="64"/>
  <c r="BV2041" i="64"/>
  <c r="BW2396" i="64" a="1"/>
  <c r="BW2396" i="64" s="1"/>
  <c r="BW2042" i="64" a="1"/>
  <c r="BW2042" i="64" s="1"/>
  <c r="BW2062" i="64" a="1"/>
  <c r="BW2062" i="64" s="1"/>
  <c r="BT1658" i="64"/>
  <c r="BT1667" i="64"/>
  <c r="BS1667" i="64"/>
  <c r="BU1656" i="64"/>
  <c r="BU1665" i="64"/>
  <c r="BU1657" i="64"/>
  <c r="BU1666" i="64"/>
  <c r="BW1662" i="64" a="1"/>
  <c r="BW1662" i="64" s="1"/>
  <c r="BW1661" i="64" a="1"/>
  <c r="BW1661" i="64" s="1"/>
  <c r="BW1652" i="64" a="1"/>
  <c r="BW1652" i="64" s="1"/>
  <c r="BW1653" i="64" a="1"/>
  <c r="BW1653" i="64" s="1"/>
  <c r="BV1649" i="64"/>
  <c r="BV1648" i="64"/>
  <c r="BW1643" i="64" a="1"/>
  <c r="BW1643" i="64" s="1"/>
  <c r="BW1644" i="64" a="1"/>
  <c r="BW1644" i="64" s="1"/>
  <c r="BV2084" i="64"/>
  <c r="BW2083" i="64" a="1"/>
  <c r="BW2083" i="64" s="1"/>
  <c r="BW499" i="64" a="1"/>
  <c r="BW499" i="64" s="1"/>
  <c r="BR547" i="64"/>
  <c r="BX1853" i="64"/>
  <c r="BX1854" i="64" s="1"/>
  <c r="BS546" i="64" a="1"/>
  <c r="BS546" i="64" s="1"/>
  <c r="BV1564" i="64"/>
  <c r="BV1404" i="64"/>
  <c r="BV1113" i="64"/>
  <c r="BV1541" i="64"/>
  <c r="BV896" i="64"/>
  <c r="BV525" i="64"/>
  <c r="BV390" i="64"/>
  <c r="BV501" i="64"/>
  <c r="BU62" i="64"/>
  <c r="BW494" i="64" a="1"/>
  <c r="BW494" i="64" s="1"/>
  <c r="BW75" i="64" a="1"/>
  <c r="BW75" i="64" s="1"/>
  <c r="BW412" i="64" a="1"/>
  <c r="BW412" i="64" s="1"/>
  <c r="BW55" i="64" a="1"/>
  <c r="BW55" i="64" s="1"/>
  <c r="BW60" i="64" a="1"/>
  <c r="BW60" i="64" s="1"/>
  <c r="BW59" i="64" a="1"/>
  <c r="BW59" i="64" s="1"/>
  <c r="BV56" i="64"/>
  <c r="BW54" i="64" a="1"/>
  <c r="BW54" i="64" s="1"/>
  <c r="BW53" i="64" a="1"/>
  <c r="BW53" i="64" s="1"/>
  <c r="BW524" i="64" a="1"/>
  <c r="BW524" i="64" s="1"/>
  <c r="BW2293" i="64" a="1"/>
  <c r="BW2293" i="64" s="1"/>
  <c r="BW2319" i="64" a="1"/>
  <c r="BW2319" i="64" s="1"/>
  <c r="BW2370" i="64" a="1"/>
  <c r="BW2370" i="64" s="1"/>
  <c r="BW2344" i="64" a="1"/>
  <c r="BW2344" i="64" s="1"/>
  <c r="BW1540" i="64" a="1"/>
  <c r="BW1540" i="64" s="1"/>
  <c r="BV93" i="64"/>
  <c r="BW90" i="64" a="1"/>
  <c r="BW90" i="64" s="1"/>
  <c r="BW91" i="64" a="1"/>
  <c r="BW91" i="64" s="1"/>
  <c r="BW92" i="64" a="1"/>
  <c r="BW92" i="64" s="1"/>
  <c r="BW89" i="64" a="1"/>
  <c r="BW89" i="64" s="1"/>
  <c r="BW1485" i="64" a="1"/>
  <c r="BW1485" i="64" s="1"/>
  <c r="BW1486" i="64" s="1"/>
  <c r="BW389" i="64" a="1"/>
  <c r="BW389" i="64" s="1"/>
  <c r="CK1690" i="64"/>
  <c r="CK1692" i="64" s="1"/>
  <c r="BW2420" i="64" a="1"/>
  <c r="BW2420" i="64" s="1"/>
  <c r="BW1405" i="64" a="1"/>
  <c r="BW1405" i="64" s="1"/>
  <c r="BW1784" i="64" a="1"/>
  <c r="BW1784" i="64" s="1"/>
  <c r="BW1792" i="64" s="1"/>
  <c r="BW1571" i="64" a="1"/>
  <c r="BW1571" i="64" s="1"/>
  <c r="BW1563" i="64" a="1"/>
  <c r="BW1563" i="64" s="1"/>
  <c r="BW1565" i="64" a="1"/>
  <c r="BW1565" i="64" s="1"/>
  <c r="BW1112" i="64" a="1"/>
  <c r="BW1112" i="64" s="1"/>
  <c r="BW895" i="64" a="1"/>
  <c r="BW895" i="64" s="1"/>
  <c r="BW1541" i="64" a="1"/>
  <c r="BW437" i="64" a="1"/>
  <c r="BW2063" i="64" a="1"/>
  <c r="BW2084" i="64" a="1"/>
  <c r="BW525" i="64" a="1"/>
  <c r="BW1113" i="64" a="1"/>
  <c r="BS547" i="64" a="1"/>
  <c r="BW2041" i="64" a="1"/>
  <c r="BW624" i="64" a="1"/>
  <c r="BW414" i="64" a="1"/>
  <c r="BW1649" i="64" a="1"/>
  <c r="BW501" i="64" a="1"/>
  <c r="BW1564" i="64" a="1"/>
  <c r="BW390" i="64" a="1"/>
  <c r="BW1648" i="64" a="1"/>
  <c r="BX2104" i="64" a="1"/>
  <c r="BW896" i="64" a="1"/>
  <c r="BX2138" i="64" a="1"/>
  <c r="BW1404" i="64" a="1"/>
  <c r="BS1669" i="64" l="1"/>
  <c r="BS1670" i="64" s="1"/>
  <c r="AS1793" i="64" a="1"/>
  <c r="AS1793" i="64" s="1"/>
  <c r="AS1786" i="64" s="1"/>
  <c r="DA25" i="863"/>
  <c r="DA36" i="861" s="1"/>
  <c r="DA62" i="861"/>
  <c r="DA86" i="861"/>
  <c r="DA67" i="863"/>
  <c r="DA22" i="863" s="1"/>
  <c r="DA69" i="863"/>
  <c r="DA23" i="863" s="1"/>
  <c r="DA34" i="861" s="1"/>
  <c r="DB18" i="861"/>
  <c r="DB12" i="863" s="1"/>
  <c r="CZ40" i="861"/>
  <c r="BX281" i="64"/>
  <c r="BY277" i="64"/>
  <c r="BY278" i="64"/>
  <c r="BY260" i="64"/>
  <c r="BY261" i="64"/>
  <c r="BY279" i="64"/>
  <c r="BY262" i="64"/>
  <c r="BY280" i="64"/>
  <c r="BX263" i="64"/>
  <c r="DE2347" i="64"/>
  <c r="DF2345" i="64"/>
  <c r="DI2296" i="64"/>
  <c r="DJ2294" i="64"/>
  <c r="BW624" i="64"/>
  <c r="BX628" i="64" a="1"/>
  <c r="BX628" i="64" s="1"/>
  <c r="BX623" i="64" a="1"/>
  <c r="BX623" i="64" s="1"/>
  <c r="BW437" i="64"/>
  <c r="BV1967" i="64"/>
  <c r="BX1950" i="64" a="1"/>
  <c r="BX1950" i="64" s="1"/>
  <c r="BX1951" i="64" a="1"/>
  <c r="BX1951" i="64" s="1"/>
  <c r="BX1956" i="64" a="1"/>
  <c r="BX1956" i="64" s="1"/>
  <c r="BX1953" i="64" a="1"/>
  <c r="BX1953" i="64" s="1"/>
  <c r="BX1957" i="64" a="1"/>
  <c r="BX1957" i="64" s="1"/>
  <c r="BX1958" i="64" a="1"/>
  <c r="BX1958" i="64" s="1"/>
  <c r="BX1954" i="64" a="1"/>
  <c r="BX1954" i="64" s="1"/>
  <c r="BX1952" i="64" a="1"/>
  <c r="BX1952" i="64" s="1"/>
  <c r="BX1955" i="64" a="1"/>
  <c r="BX1955" i="64" s="1"/>
  <c r="BW1959" i="64"/>
  <c r="BX435" i="64" a="1"/>
  <c r="BX435" i="64" s="1"/>
  <c r="BX413" i="64" a="1"/>
  <c r="BX413" i="64" s="1"/>
  <c r="BX436" i="64" a="1"/>
  <c r="BX436" i="64" s="1"/>
  <c r="BW414" i="64"/>
  <c r="BX2138" i="64"/>
  <c r="BX2104" i="64"/>
  <c r="BW2063" i="64"/>
  <c r="BW2041" i="64"/>
  <c r="BX2396" i="64" a="1"/>
  <c r="BX2396" i="64" s="1"/>
  <c r="BX2042" i="64" a="1"/>
  <c r="BX2042" i="64" s="1"/>
  <c r="BX2062" i="64" a="1"/>
  <c r="BX2062" i="64" s="1"/>
  <c r="BT1669" i="64"/>
  <c r="BT1670" i="64" s="1"/>
  <c r="BU1658" i="64"/>
  <c r="BV1656" i="64"/>
  <c r="BV1665" i="64"/>
  <c r="BV1657" i="64"/>
  <c r="BV1666" i="64"/>
  <c r="BX1661" i="64" a="1"/>
  <c r="BX1661" i="64" s="1"/>
  <c r="BX1662" i="64" a="1"/>
  <c r="BX1662" i="64" s="1"/>
  <c r="BX1652" i="64" a="1"/>
  <c r="BX1652" i="64" s="1"/>
  <c r="BX1653" i="64" a="1"/>
  <c r="BX1653" i="64" s="1"/>
  <c r="BW1649" i="64"/>
  <c r="BW1648" i="64"/>
  <c r="BX1643" i="64" a="1"/>
  <c r="BX1643" i="64" s="1"/>
  <c r="BX1644" i="64" a="1"/>
  <c r="BX1644" i="64" s="1"/>
  <c r="BW2084" i="64"/>
  <c r="BX2083" i="64" a="1"/>
  <c r="BX2083" i="64" s="1"/>
  <c r="BX499" i="64" a="1"/>
  <c r="BX499" i="64" s="1"/>
  <c r="BS547" i="64"/>
  <c r="BT546" i="64" a="1"/>
  <c r="BT546" i="64" s="1"/>
  <c r="BY1853" i="64"/>
  <c r="BY1854" i="64" s="1"/>
  <c r="BW1564" i="64"/>
  <c r="BW1404" i="64"/>
  <c r="BW1113" i="64"/>
  <c r="BW1541" i="64"/>
  <c r="BW896" i="64"/>
  <c r="BW390" i="64"/>
  <c r="BW525" i="64"/>
  <c r="BW501" i="64"/>
  <c r="BV62" i="64"/>
  <c r="BX494" i="64" a="1"/>
  <c r="BX494" i="64" s="1"/>
  <c r="BX75" i="64" a="1"/>
  <c r="BX75" i="64" s="1"/>
  <c r="BX412" i="64" a="1"/>
  <c r="BX412" i="64" s="1"/>
  <c r="BX55" i="64" a="1"/>
  <c r="BX55" i="64" s="1"/>
  <c r="BX60" i="64" a="1"/>
  <c r="BX60" i="64" s="1"/>
  <c r="BX59" i="64" a="1"/>
  <c r="BX59" i="64" s="1"/>
  <c r="BW56" i="64"/>
  <c r="BX53" i="64" a="1"/>
  <c r="BX53" i="64" s="1"/>
  <c r="BX54" i="64" a="1"/>
  <c r="BX54" i="64" s="1"/>
  <c r="BX524" i="64" a="1"/>
  <c r="BX524" i="64" s="1"/>
  <c r="BX2293" i="64" a="1"/>
  <c r="BX2293" i="64" s="1"/>
  <c r="BX2370" i="64" a="1"/>
  <c r="BX2370" i="64" s="1"/>
  <c r="BX2344" i="64" a="1"/>
  <c r="BX2344" i="64" s="1"/>
  <c r="BX2319" i="64" a="1"/>
  <c r="BX2319" i="64" s="1"/>
  <c r="BX1540" i="64" a="1"/>
  <c r="BX1540" i="64" s="1"/>
  <c r="BW93" i="64"/>
  <c r="BX89" i="64" a="1"/>
  <c r="BX89" i="64" s="1"/>
  <c r="BX90" i="64" a="1"/>
  <c r="BX90" i="64" s="1"/>
  <c r="BX91" i="64" a="1"/>
  <c r="BX91" i="64" s="1"/>
  <c r="BX92" i="64" a="1"/>
  <c r="BX92" i="64" s="1"/>
  <c r="BX1485" i="64" a="1"/>
  <c r="BX1485" i="64" s="1"/>
  <c r="BX1486" i="64" s="1"/>
  <c r="BX389" i="64" a="1"/>
  <c r="BX389" i="64" s="1"/>
  <c r="CL1690" i="64"/>
  <c r="BX2420" i="64" a="1"/>
  <c r="BX2420" i="64" s="1"/>
  <c r="BX1405" i="64" a="1"/>
  <c r="BX1405" i="64" s="1"/>
  <c r="BX1784" i="64" a="1"/>
  <c r="BX1784" i="64" s="1"/>
  <c r="BX1792" i="64" s="1"/>
  <c r="BX1571" i="64" a="1"/>
  <c r="BX1571" i="64" s="1"/>
  <c r="BX1565" i="64" a="1"/>
  <c r="BX1565" i="64" s="1"/>
  <c r="BX1563" i="64" a="1"/>
  <c r="BX1563" i="64" s="1"/>
  <c r="BX1112" i="64" a="1"/>
  <c r="BX1112" i="64" s="1"/>
  <c r="BX895" i="64" a="1"/>
  <c r="BX895" i="64" s="1"/>
  <c r="BY2104" i="64" a="1"/>
  <c r="BX390" i="64" a="1"/>
  <c r="BX2041" i="64" a="1"/>
  <c r="BX2084" i="64" a="1"/>
  <c r="BX1649" i="64" a="1"/>
  <c r="BX624" i="64" a="1"/>
  <c r="BX437" i="64" a="1"/>
  <c r="BX414" i="64" a="1"/>
  <c r="BX896" i="64" a="1"/>
  <c r="BX525" i="64" a="1"/>
  <c r="BX1541" i="64" a="1"/>
  <c r="BX501" i="64" a="1"/>
  <c r="BX1648" i="64" a="1"/>
  <c r="BX2063" i="64" a="1"/>
  <c r="BX1564" i="64" a="1"/>
  <c r="BY2138" i="64" a="1"/>
  <c r="BX1113" i="64" a="1"/>
  <c r="BX1404" i="64" a="1"/>
  <c r="BT547" i="64" a="1"/>
  <c r="CL1692" i="64" l="1"/>
  <c r="P1690" i="64"/>
  <c r="DB86" i="861"/>
  <c r="DA72" i="863"/>
  <c r="DB28" i="861"/>
  <c r="DB29" i="861" s="1"/>
  <c r="DA33" i="861"/>
  <c r="DA37" i="861" s="1"/>
  <c r="DA39" i="861" s="1"/>
  <c r="DA26" i="863"/>
  <c r="DB69" i="863"/>
  <c r="DB23" i="863" s="1"/>
  <c r="DB34" i="861" s="1"/>
  <c r="DB71" i="863"/>
  <c r="DB67" i="863"/>
  <c r="DC91" i="861"/>
  <c r="BY263" i="64"/>
  <c r="BY281" i="64"/>
  <c r="BZ277" i="64"/>
  <c r="BZ260" i="64"/>
  <c r="BZ278" i="64"/>
  <c r="BZ261" i="64"/>
  <c r="BZ279" i="64"/>
  <c r="BZ280" i="64"/>
  <c r="BZ262" i="64"/>
  <c r="DJ2296" i="64"/>
  <c r="DK2294" i="64"/>
  <c r="DF2347" i="64"/>
  <c r="DG2345" i="64"/>
  <c r="BX624" i="64"/>
  <c r="BX634" i="64" s="1"/>
  <c r="BW634" i="64"/>
  <c r="BY628" i="64" a="1"/>
  <c r="BY628" i="64" s="1"/>
  <c r="BY623" i="64" a="1"/>
  <c r="BY623" i="64" s="1"/>
  <c r="BX437" i="64"/>
  <c r="BW1967" i="64"/>
  <c r="BY1950" i="64" a="1"/>
  <c r="BY1950" i="64" s="1"/>
  <c r="BY1951" i="64" a="1"/>
  <c r="BY1951" i="64" s="1"/>
  <c r="BY1952" i="64" a="1"/>
  <c r="BY1952" i="64" s="1"/>
  <c r="BY1953" i="64" a="1"/>
  <c r="BY1953" i="64" s="1"/>
  <c r="BY1954" i="64" a="1"/>
  <c r="BY1954" i="64" s="1"/>
  <c r="BY1955" i="64" a="1"/>
  <c r="BY1955" i="64" s="1"/>
  <c r="BY1957" i="64" a="1"/>
  <c r="BY1957" i="64" s="1"/>
  <c r="BY1958" i="64" a="1"/>
  <c r="BY1958" i="64" s="1"/>
  <c r="BY1956" i="64" a="1"/>
  <c r="BY1956" i="64" s="1"/>
  <c r="BX1959" i="64"/>
  <c r="BY413" i="64" a="1"/>
  <c r="BY413" i="64" s="1"/>
  <c r="BY435" i="64" a="1"/>
  <c r="BY435" i="64" s="1"/>
  <c r="BY436" i="64" a="1"/>
  <c r="BY436" i="64" s="1"/>
  <c r="BX414" i="64"/>
  <c r="BY2138" i="64"/>
  <c r="BY2104" i="64"/>
  <c r="BX2063" i="64"/>
  <c r="BX2041" i="64"/>
  <c r="BY2396" i="64" a="1"/>
  <c r="BY2396" i="64" s="1"/>
  <c r="BY2062" i="64" a="1"/>
  <c r="BY2062" i="64" s="1"/>
  <c r="BY2042" i="64" a="1"/>
  <c r="BY2042" i="64" s="1"/>
  <c r="BU1667" i="64"/>
  <c r="BV1658" i="64"/>
  <c r="BW1656" i="64"/>
  <c r="BW1665" i="64"/>
  <c r="BW1657" i="64"/>
  <c r="BW1666" i="64"/>
  <c r="BY1662" i="64" a="1"/>
  <c r="BY1662" i="64" s="1"/>
  <c r="BY1661" i="64" a="1"/>
  <c r="BY1661" i="64" s="1"/>
  <c r="BY1653" i="64" a="1"/>
  <c r="BY1653" i="64" s="1"/>
  <c r="BY1652" i="64" a="1"/>
  <c r="BY1652" i="64" s="1"/>
  <c r="BX1649" i="64"/>
  <c r="BX1648" i="64"/>
  <c r="BY1643" i="64" a="1"/>
  <c r="BY1643" i="64" s="1"/>
  <c r="BY1644" i="64" a="1"/>
  <c r="BY1644" i="64" s="1"/>
  <c r="BX2084" i="64"/>
  <c r="BY2083" i="64" a="1"/>
  <c r="BY2083" i="64" s="1"/>
  <c r="BY499" i="64" a="1"/>
  <c r="BY499" i="64" s="1"/>
  <c r="BT547" i="64"/>
  <c r="BZ1853" i="64"/>
  <c r="BZ1854" i="64" s="1"/>
  <c r="BU546" i="64" a="1"/>
  <c r="BU546" i="64" s="1"/>
  <c r="AS1787" i="64"/>
  <c r="AT1783" i="64" s="1"/>
  <c r="AT1789" i="64" s="1"/>
  <c r="BX1404" i="64"/>
  <c r="BX1113" i="64"/>
  <c r="BX1564" i="64"/>
  <c r="BX1541" i="64"/>
  <c r="BX896" i="64"/>
  <c r="BX525" i="64"/>
  <c r="BX501" i="64"/>
  <c r="BX390" i="64"/>
  <c r="BW62" i="64"/>
  <c r="BY494" i="64" a="1"/>
  <c r="BY494" i="64" s="1"/>
  <c r="BY75" i="64" a="1"/>
  <c r="BY75" i="64" s="1"/>
  <c r="BY412" i="64" a="1"/>
  <c r="BY412" i="64" s="1"/>
  <c r="BY55" i="64" a="1"/>
  <c r="BY55" i="64" s="1"/>
  <c r="BY60" i="64" a="1"/>
  <c r="BY60" i="64" s="1"/>
  <c r="BY59" i="64" a="1"/>
  <c r="BY59" i="64" s="1"/>
  <c r="BX56" i="64"/>
  <c r="BY53" i="64" a="1"/>
  <c r="BY53" i="64" s="1"/>
  <c r="BY54" i="64" a="1"/>
  <c r="BY54" i="64" s="1"/>
  <c r="BY524" i="64" a="1"/>
  <c r="BY524" i="64" s="1"/>
  <c r="BY2293" i="64" a="1"/>
  <c r="BY2293" i="64" s="1"/>
  <c r="BY2370" i="64" a="1"/>
  <c r="BY2370" i="64" s="1"/>
  <c r="BY2344" i="64" a="1"/>
  <c r="BY2344" i="64" s="1"/>
  <c r="BY2319" i="64" a="1"/>
  <c r="BY2319" i="64" s="1"/>
  <c r="BY1540" i="64" a="1"/>
  <c r="BY1540" i="64" s="1"/>
  <c r="BY92" i="64" a="1"/>
  <c r="BY92" i="64" s="1"/>
  <c r="BY89" i="64" a="1"/>
  <c r="BY89" i="64" s="1"/>
  <c r="BY90" i="64" a="1"/>
  <c r="BY90" i="64" s="1"/>
  <c r="BY91" i="64" a="1"/>
  <c r="BY91" i="64" s="1"/>
  <c r="BX93" i="64"/>
  <c r="BY1485" i="64" a="1"/>
  <c r="BY1485" i="64" s="1"/>
  <c r="BY1486" i="64" s="1"/>
  <c r="BY389" i="64" a="1"/>
  <c r="BY389" i="64" s="1"/>
  <c r="BY2420" i="64" a="1"/>
  <c r="BY2420" i="64" s="1"/>
  <c r="BY1405" i="64" a="1"/>
  <c r="BY1405" i="64" s="1"/>
  <c r="BY1784" i="64" a="1"/>
  <c r="BY1784" i="64" s="1"/>
  <c r="BY1792" i="64" s="1"/>
  <c r="BY1571" i="64" a="1"/>
  <c r="BY1571" i="64" s="1"/>
  <c r="BY1565" i="64" a="1"/>
  <c r="BY1565" i="64" s="1"/>
  <c r="BY1563" i="64" a="1"/>
  <c r="BY1563" i="64" s="1"/>
  <c r="BY1112" i="64" a="1"/>
  <c r="BY1112" i="64" s="1"/>
  <c r="BY895" i="64" a="1"/>
  <c r="BY895" i="64" s="1"/>
  <c r="S464" i="64"/>
  <c r="BY501" i="64" a="1"/>
  <c r="BY624" i="64" a="1"/>
  <c r="BY437" i="64" a="1"/>
  <c r="BY525" i="64" a="1"/>
  <c r="BY414" i="64" a="1"/>
  <c r="BY390" i="64" a="1"/>
  <c r="BY2041" i="64" a="1"/>
  <c r="BZ2138" i="64" a="1"/>
  <c r="BZ2104" i="64" a="1"/>
  <c r="BY1404" i="64" a="1"/>
  <c r="BY1564" i="64" a="1"/>
  <c r="BY2084" i="64" a="1"/>
  <c r="BU547" i="64" a="1"/>
  <c r="BY1649" i="64" a="1"/>
  <c r="BY2063" i="64" a="1"/>
  <c r="BY1648" i="64" a="1"/>
  <c r="BY896" i="64" a="1"/>
  <c r="BY1113" i="64" a="1"/>
  <c r="BY1541" i="64" a="1"/>
  <c r="N1692" i="64" l="1"/>
  <c r="O1692" i="64"/>
  <c r="P1692" i="64"/>
  <c r="BU1669" i="64"/>
  <c r="BU1670" i="64" s="1"/>
  <c r="AT1793" i="64" a="1"/>
  <c r="AT1793" i="64" s="1"/>
  <c r="AT1786" i="64" s="1"/>
  <c r="DB25" i="863"/>
  <c r="DB36" i="861" s="1"/>
  <c r="DB62" i="861"/>
  <c r="DC18" i="861"/>
  <c r="DC28" i="861" s="1"/>
  <c r="DC29" i="861" s="1"/>
  <c r="DB22" i="863"/>
  <c r="DB72" i="863"/>
  <c r="DA40" i="861"/>
  <c r="BZ281" i="64"/>
  <c r="CA277" i="64"/>
  <c r="CA260" i="64"/>
  <c r="CA278" i="64"/>
  <c r="CA279" i="64"/>
  <c r="CA261" i="64"/>
  <c r="CA262" i="64"/>
  <c r="CA280" i="64"/>
  <c r="BZ263" i="64"/>
  <c r="DG2347" i="64"/>
  <c r="DH2345" i="64"/>
  <c r="DK2296" i="64"/>
  <c r="DL2294" i="64"/>
  <c r="DL2296" i="64" s="1"/>
  <c r="BY624" i="64"/>
  <c r="BY634" i="64" s="1"/>
  <c r="BZ628" i="64" a="1"/>
  <c r="BZ628" i="64" s="1"/>
  <c r="BZ623" i="64" a="1"/>
  <c r="BZ623" i="64" s="1"/>
  <c r="BY437" i="64"/>
  <c r="BX1967" i="64"/>
  <c r="BZ1950" i="64" a="1"/>
  <c r="BZ1950" i="64" s="1"/>
  <c r="BZ1951" i="64" a="1"/>
  <c r="BZ1951" i="64" s="1"/>
  <c r="BZ1952" i="64" a="1"/>
  <c r="BZ1952" i="64" s="1"/>
  <c r="BZ1953" i="64" a="1"/>
  <c r="BZ1953" i="64" s="1"/>
  <c r="BZ1956" i="64" a="1"/>
  <c r="BZ1956" i="64" s="1"/>
  <c r="BZ1955" i="64" a="1"/>
  <c r="BZ1955" i="64" s="1"/>
  <c r="BZ1957" i="64" a="1"/>
  <c r="BZ1957" i="64" s="1"/>
  <c r="BZ1958" i="64" a="1"/>
  <c r="BZ1958" i="64" s="1"/>
  <c r="BZ1954" i="64" a="1"/>
  <c r="BZ1954" i="64" s="1"/>
  <c r="BY1959" i="64"/>
  <c r="BZ413" i="64" a="1"/>
  <c r="BZ413" i="64" s="1"/>
  <c r="BZ435" i="64" a="1"/>
  <c r="BZ435" i="64" s="1"/>
  <c r="BZ436" i="64" a="1"/>
  <c r="BZ436" i="64" s="1"/>
  <c r="BY414" i="64"/>
  <c r="BZ2138" i="64"/>
  <c r="BZ2104" i="64"/>
  <c r="BY2041" i="64"/>
  <c r="BY2063" i="64"/>
  <c r="BZ2396" i="64" a="1"/>
  <c r="BZ2396" i="64" s="1"/>
  <c r="BZ2042" i="64" a="1"/>
  <c r="BZ2042" i="64" s="1"/>
  <c r="BZ2062" i="64" a="1"/>
  <c r="BZ2062" i="64" s="1"/>
  <c r="BV1667" i="64"/>
  <c r="BV1669" i="64" s="1"/>
  <c r="BV1670" i="64" s="1"/>
  <c r="BW1658" i="64"/>
  <c r="BX1656" i="64"/>
  <c r="BX1665" i="64"/>
  <c r="BX1657" i="64"/>
  <c r="BX1666" i="64"/>
  <c r="BZ1662" i="64" a="1"/>
  <c r="BZ1662" i="64" s="1"/>
  <c r="BZ1661" i="64" a="1"/>
  <c r="BZ1661" i="64" s="1"/>
  <c r="BZ1652" i="64" a="1"/>
  <c r="BZ1652" i="64" s="1"/>
  <c r="BZ1653" i="64" a="1"/>
  <c r="BZ1653" i="64" s="1"/>
  <c r="BY1649" i="64"/>
  <c r="BY1648" i="64"/>
  <c r="BZ1643" i="64" a="1"/>
  <c r="BZ1643" i="64" s="1"/>
  <c r="BZ1644" i="64" a="1"/>
  <c r="BZ1644" i="64" s="1"/>
  <c r="BY2084" i="64"/>
  <c r="BZ2083" i="64" a="1"/>
  <c r="BZ2083" i="64" s="1"/>
  <c r="BZ499" i="64" a="1"/>
  <c r="BZ499" i="64" s="1"/>
  <c r="BU547" i="64"/>
  <c r="CA1853" i="64"/>
  <c r="BV546" i="64" a="1"/>
  <c r="BV546" i="64" s="1"/>
  <c r="BY1404" i="64"/>
  <c r="BY1113" i="64"/>
  <c r="BY1564" i="64"/>
  <c r="BY1541" i="64"/>
  <c r="BY896" i="64"/>
  <c r="BY525" i="64"/>
  <c r="BY501" i="64"/>
  <c r="BY390" i="64"/>
  <c r="BX62" i="64"/>
  <c r="BZ494" i="64" a="1"/>
  <c r="BZ494" i="64" s="1"/>
  <c r="BZ75" i="64" a="1"/>
  <c r="BZ75" i="64" s="1"/>
  <c r="BZ412" i="64" a="1"/>
  <c r="BZ412" i="64" s="1"/>
  <c r="BZ55" i="64" a="1"/>
  <c r="BZ55" i="64" s="1"/>
  <c r="BZ60" i="64" a="1"/>
  <c r="BZ60" i="64" s="1"/>
  <c r="BZ59" i="64" a="1"/>
  <c r="BZ59" i="64" s="1"/>
  <c r="BY56" i="64"/>
  <c r="BZ54" i="64" a="1"/>
  <c r="BZ54" i="64" s="1"/>
  <c r="BZ53" i="64" a="1"/>
  <c r="BZ53" i="64" s="1"/>
  <c r="BZ524" i="64" a="1"/>
  <c r="BZ524" i="64" s="1"/>
  <c r="BZ2293" i="64" a="1"/>
  <c r="BZ2293" i="64" s="1"/>
  <c r="BZ2370" i="64" a="1"/>
  <c r="BZ2370" i="64" s="1"/>
  <c r="BZ2344" i="64" a="1"/>
  <c r="BZ2344" i="64" s="1"/>
  <c r="BZ2319" i="64" a="1"/>
  <c r="BZ2319" i="64" s="1"/>
  <c r="BZ1540" i="64" a="1"/>
  <c r="BZ1540" i="64" s="1"/>
  <c r="BZ92" i="64" a="1"/>
  <c r="BZ92" i="64" s="1"/>
  <c r="BZ90" i="64" a="1"/>
  <c r="BZ90" i="64" s="1"/>
  <c r="BZ89" i="64" a="1"/>
  <c r="BZ89" i="64" s="1"/>
  <c r="BZ91" i="64" a="1"/>
  <c r="BZ91" i="64" s="1"/>
  <c r="BY93" i="64"/>
  <c r="BZ1485" i="64" a="1"/>
  <c r="BZ1485" i="64" s="1"/>
  <c r="BZ1486" i="64" s="1"/>
  <c r="BZ389" i="64" a="1"/>
  <c r="BZ389" i="64" s="1"/>
  <c r="BZ2420" i="64" a="1"/>
  <c r="BZ2420" i="64" s="1"/>
  <c r="BZ1405" i="64" a="1"/>
  <c r="BZ1405" i="64" s="1"/>
  <c r="BZ1784" i="64" a="1"/>
  <c r="BZ1784" i="64" s="1"/>
  <c r="BZ1792" i="64" s="1"/>
  <c r="BZ1565" i="64" a="1"/>
  <c r="BZ1565" i="64" s="1"/>
  <c r="BZ1571" i="64" a="1"/>
  <c r="BZ1571" i="64" s="1"/>
  <c r="BZ1563" i="64" a="1"/>
  <c r="BZ1563" i="64" s="1"/>
  <c r="BZ1112" i="64" a="1"/>
  <c r="BZ1112" i="64" s="1"/>
  <c r="BZ895" i="64" a="1"/>
  <c r="BZ895" i="64" s="1"/>
  <c r="BZ1564" i="64" a="1"/>
  <c r="BZ2084" i="64" a="1"/>
  <c r="BZ624" i="64" a="1"/>
  <c r="BZ414" i="64" a="1"/>
  <c r="BZ525" i="64" a="1"/>
  <c r="BZ2041" i="64" a="1"/>
  <c r="CA2138" i="64" a="1"/>
  <c r="CA2104" i="64" a="1"/>
  <c r="BZ1113" i="64" a="1"/>
  <c r="BZ1541" i="64" a="1"/>
  <c r="BZ390" i="64" a="1"/>
  <c r="BZ896" i="64" a="1"/>
  <c r="BZ501" i="64" a="1"/>
  <c r="BZ437" i="64" a="1"/>
  <c r="BZ2063" i="64" a="1"/>
  <c r="BZ1404" i="64" a="1"/>
  <c r="BV547" i="64" a="1"/>
  <c r="BZ1648" i="64" a="1"/>
  <c r="BZ1649" i="64" a="1"/>
  <c r="CA1854" i="64" l="1"/>
  <c r="DC12" i="863"/>
  <c r="DC71" i="863" s="1"/>
  <c r="DB33" i="861"/>
  <c r="DB37" i="861" s="1"/>
  <c r="DB39" i="861" s="1"/>
  <c r="DB26" i="863"/>
  <c r="DD91" i="861"/>
  <c r="CB277" i="64"/>
  <c r="CB278" i="64"/>
  <c r="CB260" i="64"/>
  <c r="CB261" i="64"/>
  <c r="CB279" i="64"/>
  <c r="CB262" i="64"/>
  <c r="CB280" i="64"/>
  <c r="CA263" i="64"/>
  <c r="CA281" i="64"/>
  <c r="DH2347" i="64"/>
  <c r="DI2345" i="64"/>
  <c r="BZ624" i="64"/>
  <c r="BZ634" i="64" s="1"/>
  <c r="CA628" i="64" a="1"/>
  <c r="CA628" i="64" s="1"/>
  <c r="CA623" i="64" a="1"/>
  <c r="CA623" i="64" s="1"/>
  <c r="BZ437" i="64"/>
  <c r="BY1967" i="64"/>
  <c r="CA1950" i="64" a="1"/>
  <c r="CA1950" i="64" s="1"/>
  <c r="CA1951" i="64" a="1"/>
  <c r="CA1951" i="64" s="1"/>
  <c r="CA1956" i="64" a="1"/>
  <c r="CA1956" i="64" s="1"/>
  <c r="CA1953" i="64" a="1"/>
  <c r="CA1953" i="64" s="1"/>
  <c r="CA1955" i="64" a="1"/>
  <c r="CA1955" i="64" s="1"/>
  <c r="CA1957" i="64" a="1"/>
  <c r="CA1957" i="64" s="1"/>
  <c r="CA1958" i="64" a="1"/>
  <c r="CA1958" i="64" s="1"/>
  <c r="CA1954" i="64" a="1"/>
  <c r="CA1954" i="64" s="1"/>
  <c r="CA1952" i="64" a="1"/>
  <c r="CA1952" i="64" s="1"/>
  <c r="BZ1959" i="64"/>
  <c r="CA413" i="64" a="1"/>
  <c r="CA413" i="64" s="1"/>
  <c r="CA436" i="64" a="1"/>
  <c r="CA436" i="64" s="1"/>
  <c r="CA435" i="64" a="1"/>
  <c r="CA435" i="64" s="1"/>
  <c r="BZ414" i="64"/>
  <c r="CA2104" i="64"/>
  <c r="CA2138" i="64"/>
  <c r="BZ2063" i="64"/>
  <c r="BZ2041" i="64"/>
  <c r="CA2396" i="64" a="1"/>
  <c r="CA2396" i="64" s="1"/>
  <c r="CA2042" i="64" a="1"/>
  <c r="CA2042" i="64" s="1"/>
  <c r="CA2062" i="64" a="1"/>
  <c r="CA2062" i="64" s="1"/>
  <c r="BW1667" i="64"/>
  <c r="BW1669" i="64" s="1"/>
  <c r="BX1658" i="64"/>
  <c r="BY1656" i="64"/>
  <c r="BY1665" i="64"/>
  <c r="BY1657" i="64"/>
  <c r="BY1666" i="64"/>
  <c r="CA1662" i="64" a="1"/>
  <c r="CA1662" i="64" s="1"/>
  <c r="CA1661" i="64" a="1"/>
  <c r="CA1661" i="64" s="1"/>
  <c r="CA1653" i="64" a="1"/>
  <c r="CA1653" i="64" s="1"/>
  <c r="CA1652" i="64" a="1"/>
  <c r="CA1652" i="64" s="1"/>
  <c r="BZ1649" i="64"/>
  <c r="BZ1648" i="64"/>
  <c r="CA1643" i="64" a="1"/>
  <c r="CA1643" i="64" s="1"/>
  <c r="CA1644" i="64" a="1"/>
  <c r="CA1644" i="64" s="1"/>
  <c r="BZ2084" i="64"/>
  <c r="CA2083" i="64" a="1"/>
  <c r="CA2083" i="64" s="1"/>
  <c r="CA499" i="64" a="1"/>
  <c r="CA499" i="64" s="1"/>
  <c r="BV547" i="64"/>
  <c r="CB1853" i="64"/>
  <c r="CB1854" i="64" s="1"/>
  <c r="BW546" i="64" a="1"/>
  <c r="BW546" i="64" s="1"/>
  <c r="AT1787" i="64"/>
  <c r="AU1783" i="64" s="1"/>
  <c r="AU1789" i="64" s="1"/>
  <c r="BZ1564" i="64"/>
  <c r="BZ1404" i="64"/>
  <c r="O1404" i="64" s="1"/>
  <c r="BZ1113" i="64"/>
  <c r="BZ1541" i="64"/>
  <c r="BZ896" i="64"/>
  <c r="BZ501" i="64"/>
  <c r="BZ525" i="64"/>
  <c r="BZ390" i="64"/>
  <c r="BY62" i="64"/>
  <c r="CA494" i="64" a="1"/>
  <c r="CA494" i="64" s="1"/>
  <c r="CA75" i="64" a="1"/>
  <c r="CA75" i="64" s="1"/>
  <c r="CA412" i="64" a="1"/>
  <c r="CA412" i="64" s="1"/>
  <c r="CA55" i="64" a="1"/>
  <c r="CA55" i="64" s="1"/>
  <c r="CA60" i="64" a="1"/>
  <c r="CA60" i="64" s="1"/>
  <c r="CA59" i="64" a="1"/>
  <c r="CA59" i="64" s="1"/>
  <c r="BZ56" i="64"/>
  <c r="CA53" i="64" a="1"/>
  <c r="CA53" i="64" s="1"/>
  <c r="CA54" i="64" a="1"/>
  <c r="CA54" i="64" s="1"/>
  <c r="CA524" i="64" a="1"/>
  <c r="CA524" i="64" s="1"/>
  <c r="CA2293" i="64" a="1"/>
  <c r="CA2293" i="64" s="1"/>
  <c r="CA2370" i="64" a="1"/>
  <c r="CA2370" i="64" s="1"/>
  <c r="CA2344" i="64" a="1"/>
  <c r="CA2344" i="64" s="1"/>
  <c r="CA2319" i="64" a="1"/>
  <c r="CA2319" i="64" s="1"/>
  <c r="CA1540" i="64" a="1"/>
  <c r="CA1540" i="64" s="1"/>
  <c r="CA90" i="64" a="1"/>
  <c r="CA90" i="64" s="1"/>
  <c r="CA91" i="64" a="1"/>
  <c r="CA91" i="64" s="1"/>
  <c r="CA92" i="64" a="1"/>
  <c r="CA92" i="64" s="1"/>
  <c r="CA89" i="64" a="1"/>
  <c r="CA89" i="64" s="1"/>
  <c r="BZ93" i="64"/>
  <c r="CA1485" i="64" a="1"/>
  <c r="CA1485" i="64" s="1"/>
  <c r="CA1486" i="64" s="1"/>
  <c r="CA389" i="64" a="1"/>
  <c r="CA389" i="64" s="1"/>
  <c r="CA2420" i="64" a="1"/>
  <c r="CA2420" i="64" s="1"/>
  <c r="CA1405" i="64" a="1"/>
  <c r="CA1405" i="64" s="1"/>
  <c r="CA1784" i="64" a="1"/>
  <c r="CA1784" i="64" s="1"/>
  <c r="CA1792" i="64" s="1"/>
  <c r="CA1565" i="64" a="1"/>
  <c r="CA1565" i="64" s="1"/>
  <c r="CA1571" i="64" a="1"/>
  <c r="CA1571" i="64" s="1"/>
  <c r="CA1563" i="64" a="1"/>
  <c r="CA1563" i="64" s="1"/>
  <c r="CA1112" i="64" a="1"/>
  <c r="CA1112" i="64" s="1"/>
  <c r="CA895" i="64" a="1"/>
  <c r="CA895" i="64" s="1"/>
  <c r="CA2063" i="64" a="1"/>
  <c r="CA414" i="64" a="1"/>
  <c r="CA2041" i="64" a="1"/>
  <c r="CB2138" i="64" a="1"/>
  <c r="CA501" i="64" a="1"/>
  <c r="CA624" i="64" a="1"/>
  <c r="CA1648" i="64" a="1"/>
  <c r="CA1649" i="64" a="1"/>
  <c r="CA1564" i="64" a="1"/>
  <c r="CA896" i="64" a="1"/>
  <c r="CA1541" i="64" a="1"/>
  <c r="CA525" i="64" a="1"/>
  <c r="CB2104" i="64" a="1"/>
  <c r="CA2084" i="64" a="1"/>
  <c r="CA437" i="64" a="1"/>
  <c r="CA1113" i="64" a="1"/>
  <c r="CA390" i="64" a="1"/>
  <c r="BW547" i="64" a="1"/>
  <c r="CA1404" i="64" a="1"/>
  <c r="AU1793" i="64" l="1" a="1"/>
  <c r="AU1793" i="64" s="1"/>
  <c r="AU1786" i="64" s="1"/>
  <c r="DC25" i="863"/>
  <c r="DC36" i="861" s="1"/>
  <c r="DC62" i="861"/>
  <c r="DC86" i="861"/>
  <c r="DC69" i="863"/>
  <c r="DC23" i="863" s="1"/>
  <c r="DC34" i="861" s="1"/>
  <c r="DC67" i="863"/>
  <c r="DC22" i="863" s="1"/>
  <c r="DD18" i="861"/>
  <c r="DD12" i="863" s="1"/>
  <c r="DB40" i="861"/>
  <c r="CB263" i="64"/>
  <c r="CC277" i="64"/>
  <c r="CC278" i="64"/>
  <c r="CC260" i="64"/>
  <c r="CC261" i="64"/>
  <c r="CC279" i="64"/>
  <c r="CC262" i="64"/>
  <c r="CC280" i="64"/>
  <c r="CB281" i="64"/>
  <c r="DI2347" i="64"/>
  <c r="DJ2345" i="64"/>
  <c r="CA624" i="64"/>
  <c r="CB628" i="64" a="1"/>
  <c r="CB628" i="64" s="1"/>
  <c r="CB623" i="64" a="1"/>
  <c r="CB623" i="64" s="1"/>
  <c r="CA437" i="64"/>
  <c r="BZ1967" i="64"/>
  <c r="O1967" i="64" s="1"/>
  <c r="CB1955" i="64" a="1"/>
  <c r="CB1955" i="64" s="1"/>
  <c r="CB1956" i="64" a="1"/>
  <c r="CB1956" i="64" s="1"/>
  <c r="CB1950" i="64" a="1"/>
  <c r="CB1950" i="64" s="1"/>
  <c r="CB1951" i="64" a="1"/>
  <c r="CB1951" i="64" s="1"/>
  <c r="CB1953" i="64" a="1"/>
  <c r="CB1953" i="64" s="1"/>
  <c r="CB1957" i="64" a="1"/>
  <c r="CB1957" i="64" s="1"/>
  <c r="CB1958" i="64" a="1"/>
  <c r="CB1958" i="64" s="1"/>
  <c r="CB1954" i="64" a="1"/>
  <c r="CB1954" i="64" s="1"/>
  <c r="CB1952" i="64" a="1"/>
  <c r="CB1952" i="64" s="1"/>
  <c r="CA1959" i="64"/>
  <c r="CB413" i="64" a="1"/>
  <c r="CB413" i="64" s="1"/>
  <c r="CB436" i="64" a="1"/>
  <c r="CB436" i="64" s="1"/>
  <c r="CB435" i="64" a="1"/>
  <c r="CB435" i="64" s="1"/>
  <c r="CA414" i="64"/>
  <c r="CB2138" i="64"/>
  <c r="CB2104" i="64"/>
  <c r="CA2063" i="64"/>
  <c r="CA2041" i="64"/>
  <c r="CB2396" i="64" a="1"/>
  <c r="CB2396" i="64" s="1"/>
  <c r="CB2042" i="64" a="1"/>
  <c r="CB2042" i="64" s="1"/>
  <c r="CB2062" i="64" a="1"/>
  <c r="CB2062" i="64" s="1"/>
  <c r="BW1670" i="64"/>
  <c r="BX1667" i="64"/>
  <c r="BX1669" i="64" s="1"/>
  <c r="BX1670" i="64" s="1"/>
  <c r="BY1658" i="64"/>
  <c r="BZ1656" i="64"/>
  <c r="BZ1665" i="64"/>
  <c r="BZ1657" i="64"/>
  <c r="BZ1666" i="64"/>
  <c r="CB1661" i="64" a="1"/>
  <c r="CB1661" i="64" s="1"/>
  <c r="CB1662" i="64" a="1"/>
  <c r="CB1662" i="64" s="1"/>
  <c r="CB1653" i="64" a="1"/>
  <c r="CB1653" i="64" s="1"/>
  <c r="CB1652" i="64" a="1"/>
  <c r="CB1652" i="64" s="1"/>
  <c r="CA1649" i="64"/>
  <c r="CA1648" i="64"/>
  <c r="CB1643" i="64" a="1"/>
  <c r="CB1643" i="64" s="1"/>
  <c r="CB1644" i="64" a="1"/>
  <c r="CB1644" i="64" s="1"/>
  <c r="CA2084" i="64"/>
  <c r="CB2083" i="64" a="1"/>
  <c r="CB2083" i="64" s="1"/>
  <c r="CB499" i="64" a="1"/>
  <c r="CB499" i="64" s="1"/>
  <c r="BW547" i="64"/>
  <c r="CC1853" i="64"/>
  <c r="CC1854" i="64" s="1"/>
  <c r="BX546" i="64" a="1"/>
  <c r="BX546" i="64" s="1"/>
  <c r="CA1404" i="64"/>
  <c r="CA1113" i="64"/>
  <c r="CA1564" i="64"/>
  <c r="CA1541" i="64"/>
  <c r="CA896" i="64"/>
  <c r="CA501" i="64"/>
  <c r="CA390" i="64"/>
  <c r="CA525" i="64"/>
  <c r="BZ62" i="64"/>
  <c r="CB494" i="64" a="1"/>
  <c r="CB494" i="64" s="1"/>
  <c r="CB75" i="64" a="1"/>
  <c r="CB75" i="64" s="1"/>
  <c r="CB412" i="64" a="1"/>
  <c r="CB412" i="64" s="1"/>
  <c r="CB55" i="64" a="1"/>
  <c r="CB55" i="64" s="1"/>
  <c r="CB59" i="64" a="1"/>
  <c r="CB59" i="64" s="1"/>
  <c r="CB60" i="64" a="1"/>
  <c r="CB60" i="64" s="1"/>
  <c r="CA56" i="64"/>
  <c r="CB53" i="64" a="1"/>
  <c r="CB53" i="64" s="1"/>
  <c r="CB54" i="64" a="1"/>
  <c r="CB54" i="64" s="1"/>
  <c r="CB524" i="64" a="1"/>
  <c r="CB524" i="64" s="1"/>
  <c r="CB2293" i="64" a="1"/>
  <c r="CB2293" i="64" s="1"/>
  <c r="CB2370" i="64" a="1"/>
  <c r="CB2370" i="64" s="1"/>
  <c r="CB2344" i="64" a="1"/>
  <c r="CB2344" i="64" s="1"/>
  <c r="CB2319" i="64" a="1"/>
  <c r="CB2319" i="64" s="1"/>
  <c r="CB1540" i="64" a="1"/>
  <c r="CB1540" i="64" s="1"/>
  <c r="CA93" i="64"/>
  <c r="CB89" i="64" a="1"/>
  <c r="CB89" i="64" s="1"/>
  <c r="CB90" i="64" a="1"/>
  <c r="CB90" i="64" s="1"/>
  <c r="CB91" i="64" a="1"/>
  <c r="CB91" i="64" s="1"/>
  <c r="CB92" i="64" a="1"/>
  <c r="CB92" i="64" s="1"/>
  <c r="CB1485" i="64" a="1"/>
  <c r="CB1485" i="64" s="1"/>
  <c r="CB1486" i="64" s="1"/>
  <c r="CB389" i="64" a="1"/>
  <c r="CB389" i="64" s="1"/>
  <c r="CB2420" i="64" a="1"/>
  <c r="CB2420" i="64" s="1"/>
  <c r="CB1405" i="64" a="1"/>
  <c r="CB1405" i="64" s="1"/>
  <c r="CB1784" i="64" a="1"/>
  <c r="CB1784" i="64" s="1"/>
  <c r="CB1792" i="64" s="1"/>
  <c r="CB1565" i="64" a="1"/>
  <c r="CB1565" i="64" s="1"/>
  <c r="CB1571" i="64" a="1"/>
  <c r="CB1571" i="64" s="1"/>
  <c r="CB1563" i="64" a="1"/>
  <c r="CB1563" i="64" s="1"/>
  <c r="CB1112" i="64" a="1"/>
  <c r="CB1112" i="64" s="1"/>
  <c r="CB895" i="64" a="1"/>
  <c r="CB895" i="64" s="1"/>
  <c r="CB1649" i="64" a="1"/>
  <c r="CB390" i="64" a="1"/>
  <c r="CB525" i="64" a="1"/>
  <c r="CB1541" i="64" a="1"/>
  <c r="CB1564" i="64" a="1"/>
  <c r="CB437" i="64" a="1"/>
  <c r="CB2063" i="64" a="1"/>
  <c r="CB414" i="64" a="1"/>
  <c r="CB501" i="64" a="1"/>
  <c r="BX547" i="64" a="1"/>
  <c r="CB1404" i="64" a="1"/>
  <c r="CC2138" i="64" a="1"/>
  <c r="CB624" i="64" a="1"/>
  <c r="CB2084" i="64" a="1"/>
  <c r="CB2041" i="64" a="1"/>
  <c r="CB896" i="64" a="1"/>
  <c r="CB1648" i="64" a="1"/>
  <c r="CC2104" i="64" a="1"/>
  <c r="CB1113" i="64" a="1"/>
  <c r="DD86" i="861" l="1"/>
  <c r="DE91" i="861"/>
  <c r="DC72" i="863"/>
  <c r="DD28" i="861"/>
  <c r="DD29" i="861" s="1"/>
  <c r="DD69" i="863"/>
  <c r="DD23" i="863" s="1"/>
  <c r="DD34" i="861" s="1"/>
  <c r="DD67" i="863"/>
  <c r="DD71" i="863"/>
  <c r="DC26" i="863"/>
  <c r="DC33" i="861"/>
  <c r="DC37" i="861" s="1"/>
  <c r="DC39" i="861" s="1"/>
  <c r="CC263" i="64"/>
  <c r="CD277" i="64"/>
  <c r="CD278" i="64"/>
  <c r="CD260" i="64"/>
  <c r="CD261" i="64"/>
  <c r="CD279" i="64"/>
  <c r="CD280" i="64"/>
  <c r="CD262" i="64"/>
  <c r="CC281" i="64"/>
  <c r="DJ2347" i="64"/>
  <c r="DK2345" i="64"/>
  <c r="CB624" i="64"/>
  <c r="CB634" i="64" s="1"/>
  <c r="CA634" i="64"/>
  <c r="CC628" i="64" a="1"/>
  <c r="CC628" i="64" s="1"/>
  <c r="CC623" i="64" a="1"/>
  <c r="CC623" i="64" s="1"/>
  <c r="CB437" i="64"/>
  <c r="CA1967" i="64"/>
  <c r="CC1951" i="64" a="1"/>
  <c r="CC1951" i="64" s="1"/>
  <c r="CC1952" i="64" a="1"/>
  <c r="CC1952" i="64" s="1"/>
  <c r="CC1953" i="64" a="1"/>
  <c r="CC1953" i="64" s="1"/>
  <c r="CC1954" i="64" a="1"/>
  <c r="CC1954" i="64" s="1"/>
  <c r="CC1956" i="64" a="1"/>
  <c r="CC1956" i="64" s="1"/>
  <c r="CC1955" i="64" a="1"/>
  <c r="CC1955" i="64" s="1"/>
  <c r="CC1950" i="64" a="1"/>
  <c r="CC1950" i="64" s="1"/>
  <c r="CC1957" i="64" a="1"/>
  <c r="CC1957" i="64" s="1"/>
  <c r="CC1958" i="64" a="1"/>
  <c r="CC1958" i="64" s="1"/>
  <c r="CB1959" i="64"/>
  <c r="CC413" i="64" a="1"/>
  <c r="CC413" i="64" s="1"/>
  <c r="CC436" i="64" a="1"/>
  <c r="CC436" i="64" s="1"/>
  <c r="CC435" i="64" a="1"/>
  <c r="CC435" i="64" s="1"/>
  <c r="CB414" i="64"/>
  <c r="CC2138" i="64"/>
  <c r="CC2104" i="64"/>
  <c r="CB2063" i="64"/>
  <c r="CB2041" i="64"/>
  <c r="CC2396" i="64" a="1"/>
  <c r="CC2396" i="64" s="1"/>
  <c r="CC2042" i="64" a="1"/>
  <c r="CC2042" i="64" s="1"/>
  <c r="CC2062" i="64" a="1"/>
  <c r="CC2062" i="64" s="1"/>
  <c r="BY1667" i="64"/>
  <c r="BY1669" i="64" s="1"/>
  <c r="BY1670" i="64" s="1"/>
  <c r="BZ1658" i="64"/>
  <c r="CA1656" i="64"/>
  <c r="CA1665" i="64"/>
  <c r="CA1657" i="64"/>
  <c r="CA1666" i="64"/>
  <c r="CC1662" i="64" a="1"/>
  <c r="CC1662" i="64" s="1"/>
  <c r="CC1661" i="64" a="1"/>
  <c r="CC1661" i="64" s="1"/>
  <c r="CC1653" i="64" a="1"/>
  <c r="CC1653" i="64" s="1"/>
  <c r="CC1652" i="64" a="1"/>
  <c r="CC1652" i="64" s="1"/>
  <c r="CB1649" i="64"/>
  <c r="CB1648" i="64"/>
  <c r="CC1643" i="64" a="1"/>
  <c r="CC1643" i="64" s="1"/>
  <c r="CC1644" i="64" a="1"/>
  <c r="CC1644" i="64" s="1"/>
  <c r="CB2084" i="64"/>
  <c r="CC2083" i="64" a="1"/>
  <c r="CC2083" i="64" s="1"/>
  <c r="CC499" i="64" a="1"/>
  <c r="CC499" i="64" s="1"/>
  <c r="BX547" i="64"/>
  <c r="BY546" i="64" a="1"/>
  <c r="BY546" i="64" s="1"/>
  <c r="CD1853" i="64"/>
  <c r="CD1854" i="64" s="1"/>
  <c r="AU1787" i="64"/>
  <c r="AV1783" i="64" s="1"/>
  <c r="AV1789" i="64" s="1"/>
  <c r="CB1404" i="64"/>
  <c r="CB1564" i="64"/>
  <c r="CB1113" i="64"/>
  <c r="CB1541" i="64"/>
  <c r="CB896" i="64"/>
  <c r="CB525" i="64"/>
  <c r="CB501" i="64"/>
  <c r="CB390" i="64"/>
  <c r="CA62" i="64"/>
  <c r="CC494" i="64" a="1"/>
  <c r="CC494" i="64" s="1"/>
  <c r="CC75" i="64" a="1"/>
  <c r="CC75" i="64" s="1"/>
  <c r="CC412" i="64" a="1"/>
  <c r="CC412" i="64" s="1"/>
  <c r="CC55" i="64" a="1"/>
  <c r="CC55" i="64" s="1"/>
  <c r="CC59" i="64" a="1"/>
  <c r="CC59" i="64" s="1"/>
  <c r="CC60" i="64" a="1"/>
  <c r="CC60" i="64" s="1"/>
  <c r="CB56" i="64"/>
  <c r="CC53" i="64" a="1"/>
  <c r="CC53" i="64" s="1"/>
  <c r="CC54" i="64" a="1"/>
  <c r="CC54" i="64" s="1"/>
  <c r="CC524" i="64" a="1"/>
  <c r="CC524" i="64" s="1"/>
  <c r="CC2293" i="64" a="1"/>
  <c r="CC2293" i="64" s="1"/>
  <c r="CC2370" i="64" a="1"/>
  <c r="CC2370" i="64" s="1"/>
  <c r="CC2344" i="64" a="1"/>
  <c r="CC2344" i="64" s="1"/>
  <c r="CC2319" i="64" a="1"/>
  <c r="CC2319" i="64" s="1"/>
  <c r="CC1540" i="64" a="1"/>
  <c r="CC1540" i="64" s="1"/>
  <c r="CC89" i="64" a="1"/>
  <c r="CC89" i="64" s="1"/>
  <c r="CC90" i="64" a="1"/>
  <c r="CC90" i="64" s="1"/>
  <c r="CC91" i="64" a="1"/>
  <c r="CC91" i="64" s="1"/>
  <c r="CC92" i="64" a="1"/>
  <c r="CC92" i="64" s="1"/>
  <c r="CB93" i="64"/>
  <c r="CC1485" i="64" a="1"/>
  <c r="CC1485" i="64" s="1"/>
  <c r="CC1486" i="64" s="1"/>
  <c r="CC389" i="64" a="1"/>
  <c r="CC389" i="64" s="1"/>
  <c r="CC2420" i="64" a="1"/>
  <c r="CC2420" i="64" s="1"/>
  <c r="CC1405" i="64" a="1"/>
  <c r="CC1405" i="64" s="1"/>
  <c r="CC1784" i="64" a="1"/>
  <c r="CC1784" i="64" s="1"/>
  <c r="CC1792" i="64" s="1"/>
  <c r="CC1571" i="64" a="1"/>
  <c r="CC1571" i="64" s="1"/>
  <c r="CC1565" i="64" a="1"/>
  <c r="CC1565" i="64" s="1"/>
  <c r="CC1563" i="64" a="1"/>
  <c r="CC1563" i="64" s="1"/>
  <c r="CC1112" i="64" a="1"/>
  <c r="CC1112" i="64" s="1"/>
  <c r="CC895" i="64" a="1"/>
  <c r="CC895" i="64" s="1"/>
  <c r="CC2063" i="64" a="1"/>
  <c r="CC414" i="64" a="1"/>
  <c r="CC437" i="64" a="1"/>
  <c r="CC2084" i="64" a="1"/>
  <c r="CD2138" i="64" a="1"/>
  <c r="CC896" i="64" a="1"/>
  <c r="CC1649" i="64" a="1"/>
  <c r="CC1404" i="64" a="1"/>
  <c r="CD2104" i="64" a="1"/>
  <c r="CC525" i="64" a="1"/>
  <c r="CC2041" i="64" a="1"/>
  <c r="BY547" i="64" a="1"/>
  <c r="CC1648" i="64" a="1"/>
  <c r="CC501" i="64" a="1"/>
  <c r="CC624" i="64" a="1"/>
  <c r="CC390" i="64" a="1"/>
  <c r="CC1564" i="64" a="1"/>
  <c r="CC1113" i="64" a="1"/>
  <c r="CC1541" i="64" a="1"/>
  <c r="AV1793" i="64" l="1" a="1"/>
  <c r="AV1793" i="64" s="1"/>
  <c r="AV1786" i="64" s="1"/>
  <c r="AV1787" i="64" s="1"/>
  <c r="DD25" i="863"/>
  <c r="DD36" i="861" s="1"/>
  <c r="DD62" i="861"/>
  <c r="DE18" i="861"/>
  <c r="DE12" i="863" s="1"/>
  <c r="DD72" i="863"/>
  <c r="DD22" i="863"/>
  <c r="DC40" i="861"/>
  <c r="CD281" i="64"/>
  <c r="CE277" i="64"/>
  <c r="CE260" i="64"/>
  <c r="CE278" i="64"/>
  <c r="CE261" i="64"/>
  <c r="CE279" i="64"/>
  <c r="CE262" i="64"/>
  <c r="CE280" i="64"/>
  <c r="CD263" i="64"/>
  <c r="DK2347" i="64"/>
  <c r="DL2345" i="64"/>
  <c r="DL2347" i="64" s="1"/>
  <c r="CC624" i="64"/>
  <c r="CD628" i="64" a="1"/>
  <c r="CD628" i="64" s="1"/>
  <c r="CD623" i="64" a="1"/>
  <c r="CD623" i="64" s="1"/>
  <c r="CC437" i="64"/>
  <c r="CB1967" i="64"/>
  <c r="CC1959" i="64"/>
  <c r="CD1950" i="64" a="1"/>
  <c r="CD1950" i="64" s="1"/>
  <c r="CD1951" i="64" a="1"/>
  <c r="CD1951" i="64" s="1"/>
  <c r="CD1952" i="64" a="1"/>
  <c r="CD1952" i="64" s="1"/>
  <c r="CD1953" i="64" a="1"/>
  <c r="CD1953" i="64" s="1"/>
  <c r="CD1955" i="64" a="1"/>
  <c r="CD1955" i="64" s="1"/>
  <c r="CD1956" i="64" a="1"/>
  <c r="CD1956" i="64" s="1"/>
  <c r="CD1954" i="64" a="1"/>
  <c r="CD1954" i="64" s="1"/>
  <c r="CD1957" i="64" a="1"/>
  <c r="CD1957" i="64" s="1"/>
  <c r="CD1958" i="64" a="1"/>
  <c r="CD1958" i="64" s="1"/>
  <c r="CD435" i="64" a="1"/>
  <c r="CD435" i="64" s="1"/>
  <c r="CD413" i="64" a="1"/>
  <c r="CD413" i="64" s="1"/>
  <c r="CD436" i="64" a="1"/>
  <c r="CD436" i="64" s="1"/>
  <c r="CC414" i="64"/>
  <c r="CD2138" i="64"/>
  <c r="CD2104" i="64"/>
  <c r="CC2063" i="64"/>
  <c r="CC2041" i="64"/>
  <c r="CD2396" i="64" a="1"/>
  <c r="CD2396" i="64" s="1"/>
  <c r="CD2042" i="64" a="1"/>
  <c r="CD2042" i="64" s="1"/>
  <c r="CD2062" i="64" a="1"/>
  <c r="CD2062" i="64" s="1"/>
  <c r="CA1658" i="64"/>
  <c r="BZ1667" i="64"/>
  <c r="BZ1669" i="64" s="1"/>
  <c r="BZ1670" i="64" s="1"/>
  <c r="CA1667" i="64"/>
  <c r="CB1656" i="64"/>
  <c r="CB1665" i="64"/>
  <c r="CB1657" i="64"/>
  <c r="CB1666" i="64"/>
  <c r="CD1662" i="64" a="1"/>
  <c r="CD1662" i="64" s="1"/>
  <c r="CD1661" i="64" a="1"/>
  <c r="CD1661" i="64" s="1"/>
  <c r="CD1652" i="64" a="1"/>
  <c r="CD1652" i="64" s="1"/>
  <c r="CD1653" i="64" a="1"/>
  <c r="CD1653" i="64" s="1"/>
  <c r="CC1649" i="64"/>
  <c r="CC1648" i="64"/>
  <c r="CD1643" i="64" a="1"/>
  <c r="CD1643" i="64" s="1"/>
  <c r="CD1644" i="64" a="1"/>
  <c r="CD1644" i="64" s="1"/>
  <c r="CC2084" i="64"/>
  <c r="CD2083" i="64" a="1"/>
  <c r="CD2083" i="64" s="1"/>
  <c r="CD499" i="64" a="1"/>
  <c r="CD499" i="64" s="1"/>
  <c r="BY547" i="64"/>
  <c r="CE1853" i="64"/>
  <c r="CE1854" i="64" s="1"/>
  <c r="BZ546" i="64" a="1"/>
  <c r="BZ546" i="64" s="1"/>
  <c r="CC1404" i="64"/>
  <c r="CC1564" i="64"/>
  <c r="CC1113" i="64"/>
  <c r="CC1541" i="64"/>
  <c r="CC896" i="64"/>
  <c r="CC390" i="64"/>
  <c r="CC525" i="64"/>
  <c r="CC501" i="64"/>
  <c r="CB62" i="64"/>
  <c r="CD494" i="64" a="1"/>
  <c r="CD494" i="64" s="1"/>
  <c r="CD75" i="64" a="1"/>
  <c r="CD75" i="64" s="1"/>
  <c r="CD412" i="64" a="1"/>
  <c r="CD412" i="64" s="1"/>
  <c r="CD55" i="64" a="1"/>
  <c r="CD55" i="64" s="1"/>
  <c r="CD59" i="64" a="1"/>
  <c r="CD59" i="64" s="1"/>
  <c r="CD60" i="64" a="1"/>
  <c r="CD60" i="64" s="1"/>
  <c r="CC56" i="64"/>
  <c r="CD53" i="64" a="1"/>
  <c r="CD53" i="64" s="1"/>
  <c r="CD54" i="64" a="1"/>
  <c r="CD54" i="64" s="1"/>
  <c r="CD524" i="64" a="1"/>
  <c r="CD524" i="64" s="1"/>
  <c r="CD2293" i="64" a="1"/>
  <c r="CD2293" i="64" s="1"/>
  <c r="CD2319" i="64" a="1"/>
  <c r="CD2319" i="64" s="1"/>
  <c r="CD2370" i="64" a="1"/>
  <c r="CD2370" i="64" s="1"/>
  <c r="CD2344" i="64" a="1"/>
  <c r="CD2344" i="64" s="1"/>
  <c r="CD1540" i="64" a="1"/>
  <c r="CD1540" i="64" s="1"/>
  <c r="CD90" i="64" a="1"/>
  <c r="CD90" i="64" s="1"/>
  <c r="CD91" i="64" a="1"/>
  <c r="CD91" i="64" s="1"/>
  <c r="CD92" i="64" a="1"/>
  <c r="CD92" i="64" s="1"/>
  <c r="CD89" i="64" a="1"/>
  <c r="CD89" i="64" s="1"/>
  <c r="CC93" i="64"/>
  <c r="CD1485" i="64" a="1"/>
  <c r="CD1485" i="64" s="1"/>
  <c r="CD1486" i="64" s="1"/>
  <c r="CD389" i="64" a="1"/>
  <c r="CD389" i="64" s="1"/>
  <c r="CD2420" i="64" a="1"/>
  <c r="CD2420" i="64" s="1"/>
  <c r="CD1405" i="64" a="1"/>
  <c r="CD1405" i="64" s="1"/>
  <c r="CD1784" i="64" a="1"/>
  <c r="CD1784" i="64" s="1"/>
  <c r="CD1792" i="64" s="1"/>
  <c r="CD1563" i="64" a="1"/>
  <c r="CD1563" i="64" s="1"/>
  <c r="CD1565" i="64" a="1"/>
  <c r="CD1565" i="64" s="1"/>
  <c r="CD1571" i="64" a="1"/>
  <c r="CD1571" i="64" s="1"/>
  <c r="CD1112" i="64" a="1"/>
  <c r="CD1112" i="64" s="1"/>
  <c r="CD895" i="64" a="1"/>
  <c r="CD895" i="64" s="1"/>
  <c r="CD414" i="64" a="1"/>
  <c r="CD501" i="64" a="1"/>
  <c r="CD1541" i="64" a="1"/>
  <c r="CE2138" i="64" a="1"/>
  <c r="CD2063" i="64" a="1"/>
  <c r="CE2104" i="64" a="1"/>
  <c r="CD1648" i="64" a="1"/>
  <c r="CD624" i="64" a="1"/>
  <c r="CD2084" i="64" a="1"/>
  <c r="CD1649" i="64" a="1"/>
  <c r="CD896" i="64" a="1"/>
  <c r="CD2041" i="64" a="1"/>
  <c r="CD1404" i="64" a="1"/>
  <c r="CD1113" i="64" a="1"/>
  <c r="CD1564" i="64" a="1"/>
  <c r="BZ547" i="64" a="1"/>
  <c r="CD525" i="64" a="1"/>
  <c r="CD437" i="64" a="1"/>
  <c r="CD390" i="64" a="1"/>
  <c r="DF91" i="861" l="1"/>
  <c r="DE28" i="861"/>
  <c r="DE29" i="861" s="1"/>
  <c r="DD33" i="861"/>
  <c r="DD37" i="861" s="1"/>
  <c r="DD39" i="861" s="1"/>
  <c r="DD26" i="863"/>
  <c r="DE69" i="863"/>
  <c r="DE23" i="863" s="1"/>
  <c r="DE34" i="861" s="1"/>
  <c r="DE71" i="863"/>
  <c r="DE67" i="863"/>
  <c r="CE281" i="64"/>
  <c r="CE263" i="64"/>
  <c r="CF277" i="64"/>
  <c r="CF278" i="64"/>
  <c r="CF260" i="64"/>
  <c r="CF261" i="64"/>
  <c r="CF279" i="64"/>
  <c r="CF262" i="64"/>
  <c r="CF280" i="64"/>
  <c r="CD624" i="64"/>
  <c r="CD634" i="64" s="1"/>
  <c r="CC634" i="64"/>
  <c r="CE628" i="64" a="1"/>
  <c r="CE628" i="64" s="1"/>
  <c r="CE623" i="64" a="1"/>
  <c r="CE623" i="64" s="1"/>
  <c r="CD437" i="64"/>
  <c r="CC1967" i="64"/>
  <c r="CE1950" i="64" a="1"/>
  <c r="CE1950" i="64" s="1"/>
  <c r="CE1951" i="64" a="1"/>
  <c r="CE1951" i="64" s="1"/>
  <c r="CE1952" i="64" a="1"/>
  <c r="CE1952" i="64" s="1"/>
  <c r="CE1953" i="64" a="1"/>
  <c r="CE1953" i="64" s="1"/>
  <c r="CE1954" i="64" a="1"/>
  <c r="CE1954" i="64" s="1"/>
  <c r="CE1957" i="64" a="1"/>
  <c r="CE1957" i="64" s="1"/>
  <c r="CE1958" i="64" a="1"/>
  <c r="CE1958" i="64" s="1"/>
  <c r="CE1955" i="64" a="1"/>
  <c r="CE1955" i="64" s="1"/>
  <c r="CE1956" i="64" a="1"/>
  <c r="CE1956" i="64" s="1"/>
  <c r="CD1959" i="64"/>
  <c r="CE435" i="64" a="1"/>
  <c r="CE435" i="64" s="1"/>
  <c r="CE413" i="64" a="1"/>
  <c r="CE413" i="64" s="1"/>
  <c r="CE436" i="64" a="1"/>
  <c r="CE436" i="64" s="1"/>
  <c r="CD414" i="64"/>
  <c r="CE2104" i="64"/>
  <c r="CE2138" i="64"/>
  <c r="CD2063" i="64"/>
  <c r="CD2041" i="64"/>
  <c r="CE2396" i="64" a="1"/>
  <c r="CE2396" i="64" s="1"/>
  <c r="CE2042" i="64" a="1"/>
  <c r="CE2042" i="64" s="1"/>
  <c r="CE2062" i="64" a="1"/>
  <c r="CE2062" i="64" s="1"/>
  <c r="CA1669" i="64"/>
  <c r="CB1658" i="64"/>
  <c r="CC1656" i="64"/>
  <c r="CC1665" i="64"/>
  <c r="CC1657" i="64"/>
  <c r="CC1666" i="64"/>
  <c r="CE1662" i="64" a="1"/>
  <c r="CE1662" i="64" s="1"/>
  <c r="CE1661" i="64" a="1"/>
  <c r="CE1661" i="64" s="1"/>
  <c r="CE1653" i="64" a="1"/>
  <c r="CE1653" i="64" s="1"/>
  <c r="CE1652" i="64" a="1"/>
  <c r="CE1652" i="64" s="1"/>
  <c r="CD1649" i="64"/>
  <c r="CD1648" i="64"/>
  <c r="CE1643" i="64" a="1"/>
  <c r="CE1643" i="64" s="1"/>
  <c r="CE1644" i="64" a="1"/>
  <c r="CE1644" i="64" s="1"/>
  <c r="CD2084" i="64"/>
  <c r="CE2083" i="64" a="1"/>
  <c r="CE2083" i="64" s="1"/>
  <c r="CE499" i="64" a="1"/>
  <c r="CE499" i="64" s="1"/>
  <c r="BZ547" i="64"/>
  <c r="CF1853" i="64"/>
  <c r="CF1854" i="64" s="1"/>
  <c r="CA546" i="64" a="1"/>
  <c r="CA546" i="64" s="1"/>
  <c r="CD1113" i="64"/>
  <c r="CD1564" i="64"/>
  <c r="CD1404" i="64"/>
  <c r="CD1541" i="64"/>
  <c r="CD896" i="64"/>
  <c r="CD525" i="64"/>
  <c r="CD390" i="64"/>
  <c r="CD501" i="64"/>
  <c r="AW1783" i="64"/>
  <c r="AW1789" i="64" s="1"/>
  <c r="CC62" i="64"/>
  <c r="CE494" i="64" a="1"/>
  <c r="CE494" i="64" s="1"/>
  <c r="CE75" i="64" a="1"/>
  <c r="CE75" i="64" s="1"/>
  <c r="CE412" i="64" a="1"/>
  <c r="CE412" i="64" s="1"/>
  <c r="CE55" i="64" a="1"/>
  <c r="CE55" i="64" s="1"/>
  <c r="CE60" i="64" a="1"/>
  <c r="CE60" i="64" s="1"/>
  <c r="CE59" i="64" a="1"/>
  <c r="CE59" i="64" s="1"/>
  <c r="CD56" i="64"/>
  <c r="CE54" i="64" a="1"/>
  <c r="CE54" i="64" s="1"/>
  <c r="CE53" i="64" a="1"/>
  <c r="CE53" i="64" s="1"/>
  <c r="CE524" i="64" a="1"/>
  <c r="CE524" i="64" s="1"/>
  <c r="CE2293" i="64" a="1"/>
  <c r="CE2293" i="64" s="1"/>
  <c r="CE2319" i="64" a="1"/>
  <c r="CE2319" i="64" s="1"/>
  <c r="CE2370" i="64" a="1"/>
  <c r="CE2370" i="64" s="1"/>
  <c r="CE2344" i="64" a="1"/>
  <c r="CE2344" i="64" s="1"/>
  <c r="CE1540" i="64" a="1"/>
  <c r="CE1540" i="64" s="1"/>
  <c r="CD93" i="64"/>
  <c r="CE90" i="64" a="1"/>
  <c r="CE90" i="64" s="1"/>
  <c r="CE91" i="64" a="1"/>
  <c r="CE91" i="64" s="1"/>
  <c r="CE92" i="64" a="1"/>
  <c r="CE92" i="64" s="1"/>
  <c r="CE89" i="64" a="1"/>
  <c r="CE89" i="64" s="1"/>
  <c r="CE1485" i="64" a="1"/>
  <c r="CE1485" i="64" s="1"/>
  <c r="CE1486" i="64" s="1"/>
  <c r="CE389" i="64" a="1"/>
  <c r="CE389" i="64" s="1"/>
  <c r="CE2420" i="64" a="1"/>
  <c r="CE2420" i="64" s="1"/>
  <c r="CE1405" i="64" a="1"/>
  <c r="CE1405" i="64" s="1"/>
  <c r="CE1784" i="64" a="1"/>
  <c r="CE1784" i="64" s="1"/>
  <c r="CE1792" i="64" s="1"/>
  <c r="CE1563" i="64" a="1"/>
  <c r="CE1563" i="64" s="1"/>
  <c r="CE1571" i="64" a="1"/>
  <c r="CE1571" i="64" s="1"/>
  <c r="CE1565" i="64" a="1"/>
  <c r="CE1565" i="64" s="1"/>
  <c r="CE1112" i="64" a="1"/>
  <c r="CE1112" i="64" s="1"/>
  <c r="CE895" i="64" a="1"/>
  <c r="CE895" i="64" s="1"/>
  <c r="CE1404" i="64" a="1"/>
  <c r="CE1648" i="64" a="1"/>
  <c r="CE414" i="64" a="1"/>
  <c r="CE437" i="64" a="1"/>
  <c r="CE2041" i="64" a="1"/>
  <c r="CE501" i="64" a="1"/>
  <c r="CE1113" i="64" a="1"/>
  <c r="CE1564" i="64" a="1"/>
  <c r="CE2063" i="64" a="1"/>
  <c r="CE2084" i="64" a="1"/>
  <c r="CE896" i="64" a="1"/>
  <c r="CE624" i="64" a="1"/>
  <c r="CE525" i="64" a="1"/>
  <c r="CE1541" i="64" a="1"/>
  <c r="CF2104" i="64" a="1"/>
  <c r="CF2138" i="64" a="1"/>
  <c r="CE1649" i="64" a="1"/>
  <c r="CA547" i="64" a="1"/>
  <c r="CE390" i="64" a="1"/>
  <c r="CA1670" i="64" l="1"/>
  <c r="AW1793" i="64" a="1"/>
  <c r="AW1793" i="64" s="1"/>
  <c r="AW1786" i="64" s="1"/>
  <c r="AW1787" i="64" s="1"/>
  <c r="DE25" i="863"/>
  <c r="DE36" i="861" s="1"/>
  <c r="DE62" i="861"/>
  <c r="DE86" i="861"/>
  <c r="DF18" i="861"/>
  <c r="DF12" i="863" s="1"/>
  <c r="DD40" i="861"/>
  <c r="DE22" i="863"/>
  <c r="DE72" i="863"/>
  <c r="CF263" i="64"/>
  <c r="CG277" i="64"/>
  <c r="CG260" i="64"/>
  <c r="CG278" i="64"/>
  <c r="CG261" i="64"/>
  <c r="CG279" i="64"/>
  <c r="CG262" i="64"/>
  <c r="CG280" i="64"/>
  <c r="CF281" i="64"/>
  <c r="CE624" i="64"/>
  <c r="CF628" i="64" a="1"/>
  <c r="CF628" i="64" s="1"/>
  <c r="CF623" i="64" a="1"/>
  <c r="CF623" i="64" s="1"/>
  <c r="CD1967" i="64"/>
  <c r="CE437" i="64"/>
  <c r="CF1950" i="64" a="1"/>
  <c r="CF1950" i="64" s="1"/>
  <c r="CF1951" i="64" a="1"/>
  <c r="CF1951" i="64" s="1"/>
  <c r="CF1955" i="64" a="1"/>
  <c r="CF1955" i="64" s="1"/>
  <c r="CF1956" i="64" a="1"/>
  <c r="CF1956" i="64" s="1"/>
  <c r="CF1952" i="64" a="1"/>
  <c r="CF1952" i="64" s="1"/>
  <c r="CF1954" i="64" a="1"/>
  <c r="CF1954" i="64" s="1"/>
  <c r="CF1957" i="64" a="1"/>
  <c r="CF1957" i="64" s="1"/>
  <c r="CF1958" i="64" a="1"/>
  <c r="CF1958" i="64" s="1"/>
  <c r="CF1953" i="64" a="1"/>
  <c r="CF1953" i="64" s="1"/>
  <c r="CE1959" i="64"/>
  <c r="CF435" i="64" a="1"/>
  <c r="CF435" i="64" s="1"/>
  <c r="CF413" i="64" a="1"/>
  <c r="CF413" i="64" s="1"/>
  <c r="CF436" i="64" a="1"/>
  <c r="CF436" i="64" s="1"/>
  <c r="CE414" i="64"/>
  <c r="CF2104" i="64"/>
  <c r="CF2138" i="64"/>
  <c r="CE2063" i="64"/>
  <c r="CE2041" i="64"/>
  <c r="CF2396" i="64" a="1"/>
  <c r="CF2396" i="64" s="1"/>
  <c r="CF2042" i="64" a="1"/>
  <c r="CF2042" i="64" s="1"/>
  <c r="CF2062" i="64" a="1"/>
  <c r="CF2062" i="64" s="1"/>
  <c r="CB1667" i="64"/>
  <c r="CC1658" i="64"/>
  <c r="CD1657" i="64"/>
  <c r="CD1666" i="64"/>
  <c r="CD1656" i="64"/>
  <c r="CD1665" i="64"/>
  <c r="CF1661" i="64" a="1"/>
  <c r="CF1661" i="64" s="1"/>
  <c r="CF1662" i="64" a="1"/>
  <c r="CF1662" i="64" s="1"/>
  <c r="CF1653" i="64" a="1"/>
  <c r="CF1653" i="64" s="1"/>
  <c r="CF1652" i="64" a="1"/>
  <c r="CF1652" i="64" s="1"/>
  <c r="CE1649" i="64"/>
  <c r="CE1648" i="64"/>
  <c r="CF1643" i="64" a="1"/>
  <c r="CF1643" i="64" s="1"/>
  <c r="CF1644" i="64" a="1"/>
  <c r="CF1644" i="64" s="1"/>
  <c r="CE2084" i="64"/>
  <c r="CF2083" i="64" a="1"/>
  <c r="CF2083" i="64" s="1"/>
  <c r="CF499" i="64" a="1"/>
  <c r="CF499" i="64" s="1"/>
  <c r="CA547" i="64"/>
  <c r="CB546" i="64" a="1"/>
  <c r="CB546" i="64" s="1"/>
  <c r="CG1853" i="64"/>
  <c r="CG1854" i="64" s="1"/>
  <c r="CE1564" i="64"/>
  <c r="CE1404" i="64"/>
  <c r="CE1113" i="64"/>
  <c r="CE1541" i="64"/>
  <c r="CE896" i="64"/>
  <c r="CE525" i="64"/>
  <c r="CE501" i="64"/>
  <c r="CE390" i="64"/>
  <c r="CD62" i="64"/>
  <c r="CF494" i="64" a="1"/>
  <c r="CF494" i="64" s="1"/>
  <c r="CF75" i="64" a="1"/>
  <c r="CF75" i="64" s="1"/>
  <c r="CF412" i="64" a="1"/>
  <c r="CF412" i="64" s="1"/>
  <c r="CF55" i="64" a="1"/>
  <c r="CF55" i="64" s="1"/>
  <c r="CF60" i="64" a="1"/>
  <c r="CF60" i="64" s="1"/>
  <c r="CF59" i="64" a="1"/>
  <c r="CF59" i="64" s="1"/>
  <c r="CE56" i="64"/>
  <c r="CF53" i="64" a="1"/>
  <c r="CF53" i="64" s="1"/>
  <c r="CF54" i="64" a="1"/>
  <c r="CF54" i="64" s="1"/>
  <c r="CF524" i="64" a="1"/>
  <c r="CF524" i="64" s="1"/>
  <c r="CF2293" i="64" a="1"/>
  <c r="CF2293" i="64" s="1"/>
  <c r="CF2370" i="64" a="1"/>
  <c r="CF2370" i="64" s="1"/>
  <c r="CF2344" i="64" a="1"/>
  <c r="CF2344" i="64" s="1"/>
  <c r="CF2319" i="64" a="1"/>
  <c r="CF2319" i="64" s="1"/>
  <c r="CF1540" i="64" a="1"/>
  <c r="CF1540" i="64" s="1"/>
  <c r="CE93" i="64"/>
  <c r="CF89" i="64" a="1"/>
  <c r="CF89" i="64" s="1"/>
  <c r="CF90" i="64" a="1"/>
  <c r="CF90" i="64" s="1"/>
  <c r="CF91" i="64" a="1"/>
  <c r="CF91" i="64" s="1"/>
  <c r="CF92" i="64" a="1"/>
  <c r="CF92" i="64" s="1"/>
  <c r="CF1485" i="64" a="1"/>
  <c r="CF1485" i="64" s="1"/>
  <c r="CF1486" i="64" s="1"/>
  <c r="CF389" i="64" a="1"/>
  <c r="CF389" i="64" s="1"/>
  <c r="CF2420" i="64" a="1"/>
  <c r="CF2420" i="64" s="1"/>
  <c r="CF1405" i="64" a="1"/>
  <c r="CF1405" i="64" s="1"/>
  <c r="CF1784" i="64" a="1"/>
  <c r="CF1784" i="64" s="1"/>
  <c r="CF1792" i="64" s="1"/>
  <c r="CF1571" i="64" a="1"/>
  <c r="CF1571" i="64" s="1"/>
  <c r="CF1565" i="64" a="1"/>
  <c r="CF1565" i="64" s="1"/>
  <c r="CF1563" i="64" a="1"/>
  <c r="CF1563" i="64" s="1"/>
  <c r="CF1112" i="64" a="1"/>
  <c r="CF1112" i="64" s="1"/>
  <c r="CF895" i="64" a="1"/>
  <c r="CF895" i="64" s="1"/>
  <c r="CF501" i="64" a="1"/>
  <c r="CF414" i="64" a="1"/>
  <c r="CF2041" i="64" a="1"/>
  <c r="CG2138" i="64" a="1"/>
  <c r="CF1648" i="64" a="1"/>
  <c r="CF2084" i="64" a="1"/>
  <c r="CF525" i="64" a="1"/>
  <c r="CF1649" i="64" a="1"/>
  <c r="CF437" i="64" a="1"/>
  <c r="CF624" i="64" a="1"/>
  <c r="CF1404" i="64" a="1"/>
  <c r="CF1113" i="64" a="1"/>
  <c r="CG2104" i="64" a="1"/>
  <c r="CF2063" i="64" a="1"/>
  <c r="CF1564" i="64" a="1"/>
  <c r="CF896" i="64" a="1"/>
  <c r="CF1541" i="64" a="1"/>
  <c r="CB547" i="64" a="1"/>
  <c r="CF390" i="64" a="1"/>
  <c r="CB1669" i="64" l="1"/>
  <c r="CB1670" i="64" s="1"/>
  <c r="DF86" i="861"/>
  <c r="DG91" i="861"/>
  <c r="DF28" i="861"/>
  <c r="DF29" i="861" s="1"/>
  <c r="DF69" i="863"/>
  <c r="DF23" i="863" s="1"/>
  <c r="DF34" i="861" s="1"/>
  <c r="DF71" i="863"/>
  <c r="DF67" i="863"/>
  <c r="DE33" i="861"/>
  <c r="DE37" i="861" s="1"/>
  <c r="DE39" i="861" s="1"/>
  <c r="DE26" i="863"/>
  <c r="CG263" i="64"/>
  <c r="CG281" i="64"/>
  <c r="CH277" i="64"/>
  <c r="CH278" i="64"/>
  <c r="CH260" i="64"/>
  <c r="CH261" i="64"/>
  <c r="CH279" i="64"/>
  <c r="CH280" i="64"/>
  <c r="CH262" i="64"/>
  <c r="CF624" i="64"/>
  <c r="CF634" i="64" s="1"/>
  <c r="CE634" i="64"/>
  <c r="CG628" i="64" a="1"/>
  <c r="CG628" i="64" s="1"/>
  <c r="CG623" i="64" a="1"/>
  <c r="CG623" i="64" s="1"/>
  <c r="CE1967" i="64"/>
  <c r="CF437" i="64"/>
  <c r="CG1950" i="64" a="1"/>
  <c r="CG1950" i="64" s="1"/>
  <c r="CG1951" i="64" a="1"/>
  <c r="CG1951" i="64" s="1"/>
  <c r="CG1952" i="64" a="1"/>
  <c r="CG1952" i="64" s="1"/>
  <c r="CG1953" i="64" a="1"/>
  <c r="CG1953" i="64" s="1"/>
  <c r="CG1954" i="64" a="1"/>
  <c r="CG1954" i="64" s="1"/>
  <c r="CG1957" i="64" a="1"/>
  <c r="CG1957" i="64" s="1"/>
  <c r="CG1958" i="64" a="1"/>
  <c r="CG1958" i="64" s="1"/>
  <c r="CG1955" i="64" a="1"/>
  <c r="CG1955" i="64" s="1"/>
  <c r="CG1956" i="64" a="1"/>
  <c r="CG1956" i="64" s="1"/>
  <c r="CF1959" i="64"/>
  <c r="CG436" i="64" a="1"/>
  <c r="CG436" i="64" s="1"/>
  <c r="CG435" i="64" a="1"/>
  <c r="CG435" i="64" s="1"/>
  <c r="CG413" i="64" a="1"/>
  <c r="CG413" i="64" s="1"/>
  <c r="CF414" i="64"/>
  <c r="CG2138" i="64"/>
  <c r="CG2104" i="64"/>
  <c r="CF2063" i="64"/>
  <c r="CF2041" i="64"/>
  <c r="CG2396" i="64" a="1"/>
  <c r="CG2396" i="64" s="1"/>
  <c r="CG2042" i="64" a="1"/>
  <c r="CG2042" i="64" s="1"/>
  <c r="CG2062" i="64" a="1"/>
  <c r="CG2062" i="64" s="1"/>
  <c r="CD1658" i="64"/>
  <c r="CD1667" i="64"/>
  <c r="CC1667" i="64"/>
  <c r="CC1669" i="64" s="1"/>
  <c r="CE1656" i="64"/>
  <c r="CE1665" i="64"/>
  <c r="CE1657" i="64"/>
  <c r="CE1666" i="64"/>
  <c r="CG1662" i="64" a="1"/>
  <c r="CG1662" i="64" s="1"/>
  <c r="CG1661" i="64" a="1"/>
  <c r="CG1661" i="64" s="1"/>
  <c r="CG1652" i="64" a="1"/>
  <c r="CG1652" i="64" s="1"/>
  <c r="CG1653" i="64" a="1"/>
  <c r="CG1653" i="64" s="1"/>
  <c r="CF1649" i="64"/>
  <c r="CF1648" i="64"/>
  <c r="CG1643" i="64" a="1"/>
  <c r="CG1643" i="64" s="1"/>
  <c r="CG1644" i="64" a="1"/>
  <c r="CG1644" i="64" s="1"/>
  <c r="CF2084" i="64"/>
  <c r="CG2083" i="64" a="1"/>
  <c r="CG2083" i="64" s="1"/>
  <c r="CG499" i="64" a="1"/>
  <c r="CG499" i="64" s="1"/>
  <c r="CB547" i="64"/>
  <c r="CH1853" i="64"/>
  <c r="CH1854" i="64" s="1"/>
  <c r="CC546" i="64" a="1"/>
  <c r="CC546" i="64" s="1"/>
  <c r="CF1113" i="64"/>
  <c r="CF1404" i="64"/>
  <c r="CF1564" i="64"/>
  <c r="CF1541" i="64"/>
  <c r="CF896" i="64"/>
  <c r="CF501" i="64"/>
  <c r="CF390" i="64"/>
  <c r="CF525" i="64"/>
  <c r="AX1783" i="64"/>
  <c r="AX1789" i="64" s="1"/>
  <c r="CE62" i="64"/>
  <c r="CG494" i="64" a="1"/>
  <c r="CG494" i="64" s="1"/>
  <c r="CG75" i="64" a="1"/>
  <c r="CG75" i="64" s="1"/>
  <c r="CG412" i="64" a="1"/>
  <c r="CG412" i="64" s="1"/>
  <c r="CG55" i="64" a="1"/>
  <c r="CG55" i="64" s="1"/>
  <c r="CG60" i="64" a="1"/>
  <c r="CG60" i="64" s="1"/>
  <c r="CG59" i="64" a="1"/>
  <c r="CG59" i="64" s="1"/>
  <c r="CF56" i="64"/>
  <c r="CG53" i="64" a="1"/>
  <c r="CG53" i="64" s="1"/>
  <c r="CG54" i="64" a="1"/>
  <c r="CG54" i="64" s="1"/>
  <c r="CG524" i="64" a="1"/>
  <c r="CG524" i="64" s="1"/>
  <c r="CG2293" i="64" a="1"/>
  <c r="CG2293" i="64" s="1"/>
  <c r="CG2370" i="64" a="1"/>
  <c r="CG2370" i="64" s="1"/>
  <c r="CG2344" i="64" a="1"/>
  <c r="CG2344" i="64" s="1"/>
  <c r="CG2319" i="64" a="1"/>
  <c r="CG2319" i="64" s="1"/>
  <c r="CG1540" i="64" a="1"/>
  <c r="CG1540" i="64" s="1"/>
  <c r="CF93" i="64"/>
  <c r="CG89" i="64" a="1"/>
  <c r="CG89" i="64" s="1"/>
  <c r="CG92" i="64" a="1"/>
  <c r="CG92" i="64" s="1"/>
  <c r="CG90" i="64" a="1"/>
  <c r="CG90" i="64" s="1"/>
  <c r="CG91" i="64" a="1"/>
  <c r="CG91" i="64" s="1"/>
  <c r="CG1485" i="64" a="1"/>
  <c r="CG1485" i="64" s="1"/>
  <c r="CG1486" i="64" s="1"/>
  <c r="CG389" i="64" a="1"/>
  <c r="CG389" i="64" s="1"/>
  <c r="CG2420" i="64" a="1"/>
  <c r="CG2420" i="64" s="1"/>
  <c r="CG1405" i="64" a="1"/>
  <c r="CG1405" i="64" s="1"/>
  <c r="CG1784" i="64" a="1"/>
  <c r="CG1784" i="64" s="1"/>
  <c r="CG1792" i="64" s="1"/>
  <c r="CG1571" i="64" a="1"/>
  <c r="CG1571" i="64" s="1"/>
  <c r="CG1565" i="64" a="1"/>
  <c r="CG1565" i="64" s="1"/>
  <c r="CG1563" i="64" a="1"/>
  <c r="CG1563" i="64" s="1"/>
  <c r="CG1112" i="64" a="1"/>
  <c r="CG1112" i="64" s="1"/>
  <c r="CG895" i="64" a="1"/>
  <c r="CG895" i="64" s="1"/>
  <c r="CG2063" i="64" a="1"/>
  <c r="CG2084" i="64" a="1"/>
  <c r="CG501" i="64" a="1"/>
  <c r="CG525" i="64" a="1"/>
  <c r="CG1541" i="64" a="1"/>
  <c r="CH2138" i="64" a="1"/>
  <c r="CG1564" i="64" a="1"/>
  <c r="CG2041" i="64" a="1"/>
  <c r="CG624" i="64" a="1"/>
  <c r="CG1649" i="64" a="1"/>
  <c r="CG896" i="64" a="1"/>
  <c r="CG437" i="64" a="1"/>
  <c r="CG390" i="64" a="1"/>
  <c r="CH2104" i="64" a="1"/>
  <c r="CG1404" i="64" a="1"/>
  <c r="CG1113" i="64" a="1"/>
  <c r="CC547" i="64" a="1"/>
  <c r="CG414" i="64" a="1"/>
  <c r="CG1648" i="64" a="1"/>
  <c r="AX1793" i="64" l="1" a="1"/>
  <c r="AX1793" i="64" s="1"/>
  <c r="AX1786" i="64" s="1"/>
  <c r="AX1787" i="64" s="1"/>
  <c r="DF25" i="863"/>
  <c r="DF36" i="861" s="1"/>
  <c r="DF62" i="861"/>
  <c r="DG18" i="861"/>
  <c r="DG12" i="863" s="1"/>
  <c r="DE40" i="861"/>
  <c r="DF22" i="863"/>
  <c r="DF72" i="863"/>
  <c r="CI277" i="64"/>
  <c r="CI260" i="64"/>
  <c r="CI278" i="64"/>
  <c r="CI279" i="64"/>
  <c r="CI261" i="64"/>
  <c r="CI262" i="64"/>
  <c r="CI280" i="64"/>
  <c r="CH281" i="64"/>
  <c r="CH263" i="64"/>
  <c r="CG624" i="64"/>
  <c r="CG634" i="64" s="1"/>
  <c r="CH628" i="64" a="1"/>
  <c r="CH628" i="64" s="1"/>
  <c r="CH623" i="64" a="1"/>
  <c r="CH623" i="64" s="1"/>
  <c r="CG437" i="64"/>
  <c r="CH1950" i="64" a="1"/>
  <c r="CH1950" i="64" s="1"/>
  <c r="CH1951" i="64" a="1"/>
  <c r="CH1951" i="64" s="1"/>
  <c r="CH1952" i="64" a="1"/>
  <c r="CH1952" i="64" s="1"/>
  <c r="CH1953" i="64" a="1"/>
  <c r="CH1953" i="64" s="1"/>
  <c r="CH1954" i="64" a="1"/>
  <c r="CH1954" i="64" s="1"/>
  <c r="CH1957" i="64" a="1"/>
  <c r="CH1957" i="64" s="1"/>
  <c r="CH1958" i="64" a="1"/>
  <c r="CH1958" i="64" s="1"/>
  <c r="CH1955" i="64" a="1"/>
  <c r="CH1955" i="64" s="1"/>
  <c r="CH1956" i="64" a="1"/>
  <c r="CH1956" i="64" s="1"/>
  <c r="CF1967" i="64"/>
  <c r="CG1959" i="64"/>
  <c r="CH436" i="64" a="1"/>
  <c r="CH436" i="64" s="1"/>
  <c r="CH413" i="64" a="1"/>
  <c r="CH413" i="64" s="1"/>
  <c r="CH435" i="64" a="1"/>
  <c r="CH435" i="64" s="1"/>
  <c r="CG414" i="64"/>
  <c r="CH2138" i="64"/>
  <c r="CH2104" i="64"/>
  <c r="CG2063" i="64"/>
  <c r="CG2041" i="64"/>
  <c r="CH2396" i="64" a="1"/>
  <c r="CH2396" i="64" s="1"/>
  <c r="CH2042" i="64" a="1"/>
  <c r="CH2042" i="64" s="1"/>
  <c r="CH2062" i="64" a="1"/>
  <c r="CH2062" i="64" s="1"/>
  <c r="CD1669" i="64"/>
  <c r="CD1670" i="64" s="1"/>
  <c r="CC1670" i="64"/>
  <c r="CE1658" i="64"/>
  <c r="CF1656" i="64"/>
  <c r="CF1665" i="64"/>
  <c r="CF1657" i="64"/>
  <c r="CF1666" i="64"/>
  <c r="CH1662" i="64" a="1"/>
  <c r="CH1662" i="64" s="1"/>
  <c r="CH1661" i="64" a="1"/>
  <c r="CH1661" i="64" s="1"/>
  <c r="CH1652" i="64" a="1"/>
  <c r="CH1652" i="64" s="1"/>
  <c r="CH1653" i="64" a="1"/>
  <c r="CH1653" i="64" s="1"/>
  <c r="CG1649" i="64"/>
  <c r="CG1648" i="64"/>
  <c r="CH1643" i="64" a="1"/>
  <c r="CH1643" i="64" s="1"/>
  <c r="CH1644" i="64" a="1"/>
  <c r="CH1644" i="64" s="1"/>
  <c r="CG2084" i="64"/>
  <c r="CH2083" i="64" a="1"/>
  <c r="CH2083" i="64" s="1"/>
  <c r="CH499" i="64" a="1"/>
  <c r="CH499" i="64" s="1"/>
  <c r="CC547" i="64"/>
  <c r="CD546" i="64" a="1"/>
  <c r="CD546" i="64" s="1"/>
  <c r="CI1853" i="64"/>
  <c r="CI1854" i="64" s="1"/>
  <c r="CG1113" i="64"/>
  <c r="CG1404" i="64"/>
  <c r="CG1564" i="64"/>
  <c r="CG1541" i="64"/>
  <c r="CG896" i="64"/>
  <c r="CG525" i="64"/>
  <c r="CG390" i="64"/>
  <c r="CG501" i="64"/>
  <c r="CF62" i="64"/>
  <c r="CH494" i="64" a="1"/>
  <c r="CH494" i="64" s="1"/>
  <c r="CH75" i="64" a="1"/>
  <c r="CH75" i="64" s="1"/>
  <c r="CH412" i="64" a="1"/>
  <c r="CH412" i="64" s="1"/>
  <c r="CH55" i="64" a="1"/>
  <c r="CH55" i="64" s="1"/>
  <c r="CH60" i="64" a="1"/>
  <c r="CH60" i="64" s="1"/>
  <c r="CH59" i="64" a="1"/>
  <c r="CH59" i="64" s="1"/>
  <c r="CG56" i="64"/>
  <c r="CH53" i="64" a="1"/>
  <c r="CH53" i="64" s="1"/>
  <c r="CH54" i="64" a="1"/>
  <c r="CH54" i="64" s="1"/>
  <c r="CH524" i="64" a="1"/>
  <c r="CH524" i="64" s="1"/>
  <c r="CH2293" i="64" a="1"/>
  <c r="CH2293" i="64" s="1"/>
  <c r="CH2370" i="64" a="1"/>
  <c r="CH2370" i="64" s="1"/>
  <c r="CH2344" i="64" a="1"/>
  <c r="CH2344" i="64" s="1"/>
  <c r="CH2319" i="64" a="1"/>
  <c r="CH2319" i="64" s="1"/>
  <c r="CH1540" i="64" a="1"/>
  <c r="CH1540" i="64" s="1"/>
  <c r="CH92" i="64" a="1"/>
  <c r="CH92" i="64" s="1"/>
  <c r="CH91" i="64" a="1"/>
  <c r="CH91" i="64" s="1"/>
  <c r="CH89" i="64" a="1"/>
  <c r="CH89" i="64" s="1"/>
  <c r="CH90" i="64" a="1"/>
  <c r="CH90" i="64" s="1"/>
  <c r="CG93" i="64"/>
  <c r="CH1485" i="64" a="1"/>
  <c r="CH1485" i="64" s="1"/>
  <c r="CH1486" i="64" s="1"/>
  <c r="CH389" i="64" a="1"/>
  <c r="CH389" i="64" s="1"/>
  <c r="CH2420" i="64" a="1"/>
  <c r="CH2420" i="64" s="1"/>
  <c r="CH1405" i="64" a="1"/>
  <c r="CH1405" i="64" s="1"/>
  <c r="CH1784" i="64" a="1"/>
  <c r="CH1784" i="64" s="1"/>
  <c r="CH1792" i="64" s="1"/>
  <c r="CH1571" i="64" a="1"/>
  <c r="CH1571" i="64" s="1"/>
  <c r="CH1565" i="64" a="1"/>
  <c r="CH1565" i="64" s="1"/>
  <c r="CH1563" i="64" a="1"/>
  <c r="CH1563" i="64" s="1"/>
  <c r="CH1112" i="64" a="1"/>
  <c r="CH1112" i="64" s="1"/>
  <c r="CH895" i="64" a="1"/>
  <c r="CH895" i="64" s="1"/>
  <c r="CH2041" i="64" a="1"/>
  <c r="CI2138" i="64" a="1"/>
  <c r="CH1649" i="64" a="1"/>
  <c r="CH1113" i="64" a="1"/>
  <c r="CH1648" i="64" a="1"/>
  <c r="CH2063" i="64" a="1"/>
  <c r="CH1541" i="64" a="1"/>
  <c r="CH525" i="64" a="1"/>
  <c r="CD547" i="64" a="1"/>
  <c r="CI2104" i="64" a="1"/>
  <c r="CH1564" i="64" a="1"/>
  <c r="CH437" i="64" a="1"/>
  <c r="CH2084" i="64" a="1"/>
  <c r="CH501" i="64" a="1"/>
  <c r="CH624" i="64" a="1"/>
  <c r="CH414" i="64" a="1"/>
  <c r="CH896" i="64" a="1"/>
  <c r="CH390" i="64" a="1"/>
  <c r="CH1404" i="64" a="1"/>
  <c r="DG86" i="861" l="1"/>
  <c r="DG28" i="861"/>
  <c r="DG29" i="861" s="1"/>
  <c r="DF33" i="861"/>
  <c r="DF37" i="861" s="1"/>
  <c r="DF39" i="861" s="1"/>
  <c r="DF26" i="863"/>
  <c r="DG69" i="863"/>
  <c r="DG23" i="863" s="1"/>
  <c r="DG34" i="861" s="1"/>
  <c r="DG71" i="863"/>
  <c r="DG67" i="863"/>
  <c r="DH91" i="861"/>
  <c r="CI263" i="64"/>
  <c r="CI281" i="64"/>
  <c r="CJ277" i="64"/>
  <c r="CJ278" i="64"/>
  <c r="CJ260" i="64"/>
  <c r="CJ261" i="64"/>
  <c r="CJ279" i="64"/>
  <c r="CJ262" i="64"/>
  <c r="CJ280" i="64"/>
  <c r="CH624" i="64"/>
  <c r="CI628" i="64" a="1"/>
  <c r="CI628" i="64" s="1"/>
  <c r="CI623" i="64" a="1"/>
  <c r="CI623" i="64" s="1"/>
  <c r="CH437" i="64"/>
  <c r="CG1967" i="64"/>
  <c r="CI1950" i="64" a="1"/>
  <c r="CI1950" i="64" s="1"/>
  <c r="CI1951" i="64" a="1"/>
  <c r="CI1951" i="64" s="1"/>
  <c r="CI1952" i="64" a="1"/>
  <c r="CI1952" i="64" s="1"/>
  <c r="CI1954" i="64" a="1"/>
  <c r="CI1954" i="64" s="1"/>
  <c r="CI1957" i="64" a="1"/>
  <c r="CI1957" i="64" s="1"/>
  <c r="CI1958" i="64" a="1"/>
  <c r="CI1958" i="64" s="1"/>
  <c r="CI1953" i="64" a="1"/>
  <c r="CI1953" i="64" s="1"/>
  <c r="CI1955" i="64" a="1"/>
  <c r="CI1955" i="64" s="1"/>
  <c r="CI1956" i="64" a="1"/>
  <c r="CI1956" i="64" s="1"/>
  <c r="CH1959" i="64"/>
  <c r="CI413" i="64" a="1"/>
  <c r="CI413" i="64" s="1"/>
  <c r="CI436" i="64" a="1"/>
  <c r="CI436" i="64" s="1"/>
  <c r="CI435" i="64" a="1"/>
  <c r="CI435" i="64" s="1"/>
  <c r="CH414" i="64"/>
  <c r="CI2138" i="64"/>
  <c r="CI2104" i="64"/>
  <c r="CH2063" i="64"/>
  <c r="CH2041" i="64"/>
  <c r="CI2396" i="64" a="1"/>
  <c r="CI2396" i="64" s="1"/>
  <c r="CI2042" i="64" a="1"/>
  <c r="CI2042" i="64" s="1"/>
  <c r="CI2062" i="64" a="1"/>
  <c r="CI2062" i="64" s="1"/>
  <c r="CE1667" i="64"/>
  <c r="CF1658" i="64"/>
  <c r="CG1656" i="64"/>
  <c r="CG1665" i="64"/>
  <c r="CG1657" i="64"/>
  <c r="CG1666" i="64"/>
  <c r="CI1662" i="64" a="1"/>
  <c r="CI1662" i="64" s="1"/>
  <c r="CI1661" i="64" a="1"/>
  <c r="CI1661" i="64" s="1"/>
  <c r="CI1653" i="64" a="1"/>
  <c r="CI1653" i="64" s="1"/>
  <c r="CI1652" i="64" a="1"/>
  <c r="CI1652" i="64" s="1"/>
  <c r="CH1649" i="64"/>
  <c r="CH1648" i="64"/>
  <c r="CI1643" i="64" a="1"/>
  <c r="CI1643" i="64" s="1"/>
  <c r="CI1644" i="64" a="1"/>
  <c r="CI1644" i="64" s="1"/>
  <c r="CH2084" i="64"/>
  <c r="CI2083" i="64" a="1"/>
  <c r="CI2083" i="64" s="1"/>
  <c r="CD547" i="64"/>
  <c r="CI499" i="64" a="1"/>
  <c r="CI499" i="64" s="1"/>
  <c r="CJ1853" i="64"/>
  <c r="CJ1854" i="64" s="1"/>
  <c r="CE546" i="64" a="1"/>
  <c r="CE546" i="64" s="1"/>
  <c r="CH1404" i="64"/>
  <c r="CH1113" i="64"/>
  <c r="CH1564" i="64"/>
  <c r="CH1541" i="64"/>
  <c r="CH896" i="64"/>
  <c r="CH390" i="64"/>
  <c r="CH525" i="64"/>
  <c r="CH501" i="64"/>
  <c r="AY1783" i="64"/>
  <c r="AY1789" i="64" s="1"/>
  <c r="CG62" i="64"/>
  <c r="CI494" i="64" a="1"/>
  <c r="CI494" i="64" s="1"/>
  <c r="CI75" i="64" a="1"/>
  <c r="CI75" i="64" s="1"/>
  <c r="CI412" i="64" a="1"/>
  <c r="CI412" i="64" s="1"/>
  <c r="CI55" i="64" a="1"/>
  <c r="CI55" i="64" s="1"/>
  <c r="CI60" i="64" a="1"/>
  <c r="CI60" i="64" s="1"/>
  <c r="CI59" i="64" a="1"/>
  <c r="CI59" i="64" s="1"/>
  <c r="CH56" i="64"/>
  <c r="CI53" i="64" a="1"/>
  <c r="CI53" i="64" s="1"/>
  <c r="CI54" i="64" a="1"/>
  <c r="CI54" i="64" s="1"/>
  <c r="CI524" i="64" a="1"/>
  <c r="CI524" i="64" s="1"/>
  <c r="CI2293" i="64" a="1"/>
  <c r="CI2293" i="64" s="1"/>
  <c r="CI2370" i="64" a="1"/>
  <c r="CI2370" i="64" s="1"/>
  <c r="CI2344" i="64" a="1"/>
  <c r="CI2344" i="64" s="1"/>
  <c r="CI2319" i="64" a="1"/>
  <c r="CI2319" i="64" s="1"/>
  <c r="CI1540" i="64" a="1"/>
  <c r="CI1540" i="64" s="1"/>
  <c r="CI90" i="64" a="1"/>
  <c r="CI90" i="64" s="1"/>
  <c r="CI91" i="64" a="1"/>
  <c r="CI91" i="64" s="1"/>
  <c r="CI89" i="64" a="1"/>
  <c r="CI89" i="64" s="1"/>
  <c r="CI92" i="64" a="1"/>
  <c r="CI92" i="64" s="1"/>
  <c r="CH93" i="64"/>
  <c r="CI1485" i="64" a="1"/>
  <c r="CI1485" i="64" s="1"/>
  <c r="CI1486" i="64" s="1"/>
  <c r="CI389" i="64" a="1"/>
  <c r="CI389" i="64" s="1"/>
  <c r="CI2420" i="64" a="1"/>
  <c r="CI2420" i="64" s="1"/>
  <c r="CI1405" i="64" a="1"/>
  <c r="CI1405" i="64" s="1"/>
  <c r="CI1784" i="64" a="1"/>
  <c r="CI1784" i="64" s="1"/>
  <c r="CI1792" i="64" s="1"/>
  <c r="CI1571" i="64" a="1"/>
  <c r="CI1571" i="64" s="1"/>
  <c r="CI1565" i="64" a="1"/>
  <c r="CI1565" i="64" s="1"/>
  <c r="CI1563" i="64" a="1"/>
  <c r="CI1563" i="64" s="1"/>
  <c r="CI1112" i="64" a="1"/>
  <c r="CI1112" i="64" s="1"/>
  <c r="CI895" i="64" a="1"/>
  <c r="CI895" i="64" s="1"/>
  <c r="CJ2104" i="64" a="1"/>
  <c r="CI2084" i="64" a="1"/>
  <c r="CI1649" i="64" a="1"/>
  <c r="CI2041" i="64" a="1"/>
  <c r="CI501" i="64" a="1"/>
  <c r="CI414" i="64" a="1"/>
  <c r="CI1404" i="64" a="1"/>
  <c r="CI624" i="64" a="1"/>
  <c r="CI437" i="64" a="1"/>
  <c r="CJ2138" i="64" a="1"/>
  <c r="CI1564" i="64" a="1"/>
  <c r="CI896" i="64" a="1"/>
  <c r="CI525" i="64" a="1"/>
  <c r="CI1113" i="64" a="1"/>
  <c r="CI2063" i="64" a="1"/>
  <c r="CI1541" i="64" a="1"/>
  <c r="CI1648" i="64" a="1"/>
  <c r="CE547" i="64" a="1"/>
  <c r="CI390" i="64" a="1"/>
  <c r="CE1669" i="64" l="1"/>
  <c r="CE1670" i="64" s="1"/>
  <c r="AY1793" i="64" a="1"/>
  <c r="AY1793" i="64" s="1"/>
  <c r="AY1786" i="64" s="1"/>
  <c r="AY1787" i="64" s="1"/>
  <c r="DG25" i="863"/>
  <c r="DG36" i="861" s="1"/>
  <c r="DG62" i="861"/>
  <c r="DH18" i="861"/>
  <c r="DH12" i="863" s="1"/>
  <c r="DF40" i="861"/>
  <c r="DG22" i="863"/>
  <c r="DG72" i="863"/>
  <c r="CJ263" i="64"/>
  <c r="CK277" i="64"/>
  <c r="CK260" i="64"/>
  <c r="CK278" i="64"/>
  <c r="CK261" i="64"/>
  <c r="CK279" i="64"/>
  <c r="CK262" i="64"/>
  <c r="CK280" i="64"/>
  <c r="CJ281" i="64"/>
  <c r="CI624" i="64"/>
  <c r="CI634" i="64" s="1"/>
  <c r="CH634" i="64"/>
  <c r="CJ628" i="64" a="1"/>
  <c r="CJ628" i="64" s="1"/>
  <c r="CJ623" i="64" a="1"/>
  <c r="CJ623" i="64" s="1"/>
  <c r="CI437" i="64"/>
  <c r="CH1967" i="64"/>
  <c r="CI1959" i="64"/>
  <c r="CJ1955" i="64" a="1"/>
  <c r="CJ1955" i="64" s="1"/>
  <c r="CJ1956" i="64" a="1"/>
  <c r="CJ1956" i="64" s="1"/>
  <c r="CJ1950" i="64" a="1"/>
  <c r="CJ1950" i="64" s="1"/>
  <c r="CJ1951" i="64" a="1"/>
  <c r="CJ1951" i="64" s="1"/>
  <c r="CJ1952" i="64" a="1"/>
  <c r="CJ1952" i="64" s="1"/>
  <c r="CJ1954" i="64" a="1"/>
  <c r="CJ1954" i="64" s="1"/>
  <c r="CJ1957" i="64" a="1"/>
  <c r="CJ1957" i="64" s="1"/>
  <c r="CJ1958" i="64" a="1"/>
  <c r="CJ1958" i="64" s="1"/>
  <c r="CJ1953" i="64" a="1"/>
  <c r="CJ1953" i="64" s="1"/>
  <c r="CJ413" i="64" a="1"/>
  <c r="CJ413" i="64" s="1"/>
  <c r="CJ436" i="64" a="1"/>
  <c r="CJ436" i="64" s="1"/>
  <c r="CJ435" i="64" a="1"/>
  <c r="CJ435" i="64" s="1"/>
  <c r="CI414" i="64"/>
  <c r="CJ2138" i="64"/>
  <c r="CJ2104" i="64"/>
  <c r="CI2063" i="64"/>
  <c r="CI2041" i="64"/>
  <c r="CJ2396" i="64" a="1"/>
  <c r="CJ2396" i="64" s="1"/>
  <c r="CJ2042" i="64" a="1"/>
  <c r="CJ2042" i="64" s="1"/>
  <c r="CJ2062" i="64" a="1"/>
  <c r="CJ2062" i="64" s="1"/>
  <c r="CF1667" i="64"/>
  <c r="CF1669" i="64" s="1"/>
  <c r="CF1670" i="64" s="1"/>
  <c r="CG1658" i="64"/>
  <c r="CH1656" i="64"/>
  <c r="CH1665" i="64"/>
  <c r="CH1657" i="64"/>
  <c r="CH1666" i="64"/>
  <c r="CJ1661" i="64" a="1"/>
  <c r="CJ1661" i="64" s="1"/>
  <c r="CJ1662" i="64" a="1"/>
  <c r="CJ1662" i="64" s="1"/>
  <c r="CJ1653" i="64" a="1"/>
  <c r="CJ1653" i="64" s="1"/>
  <c r="CJ1652" i="64" a="1"/>
  <c r="CJ1652" i="64" s="1"/>
  <c r="CI1649" i="64"/>
  <c r="CI1648" i="64"/>
  <c r="CJ1643" i="64" a="1"/>
  <c r="CJ1643" i="64" s="1"/>
  <c r="CJ1644" i="64" a="1"/>
  <c r="CJ1644" i="64" s="1"/>
  <c r="CI2084" i="64"/>
  <c r="CJ2083" i="64" a="1"/>
  <c r="CJ2083" i="64" s="1"/>
  <c r="CJ499" i="64" a="1"/>
  <c r="CJ499" i="64" s="1"/>
  <c r="CE547" i="64"/>
  <c r="CK1853" i="64"/>
  <c r="CK1854" i="64" s="1"/>
  <c r="CF546" i="64" a="1"/>
  <c r="CF546" i="64" s="1"/>
  <c r="CI1113" i="64"/>
  <c r="CI1564" i="64"/>
  <c r="CI1404" i="64"/>
  <c r="CI1541" i="64"/>
  <c r="CI896" i="64"/>
  <c r="CI525" i="64"/>
  <c r="CI390" i="64"/>
  <c r="CI501" i="64"/>
  <c r="CH62" i="64"/>
  <c r="CJ494" i="64" a="1"/>
  <c r="CJ494" i="64" s="1"/>
  <c r="CJ75" i="64" a="1"/>
  <c r="CJ75" i="64" s="1"/>
  <c r="CJ412" i="64" a="1"/>
  <c r="CJ412" i="64" s="1"/>
  <c r="CJ55" i="64" a="1"/>
  <c r="CJ55" i="64" s="1"/>
  <c r="CJ59" i="64" a="1"/>
  <c r="CJ59" i="64" s="1"/>
  <c r="CJ60" i="64" a="1"/>
  <c r="CJ60" i="64" s="1"/>
  <c r="CI56" i="64"/>
  <c r="CJ54" i="64" a="1"/>
  <c r="CJ54" i="64" s="1"/>
  <c r="CJ53" i="64" a="1"/>
  <c r="CJ53" i="64" s="1"/>
  <c r="CJ524" i="64" a="1"/>
  <c r="CJ524" i="64" s="1"/>
  <c r="CJ2293" i="64" a="1"/>
  <c r="CJ2293" i="64" s="1"/>
  <c r="CJ2370" i="64" a="1"/>
  <c r="CJ2370" i="64" s="1"/>
  <c r="CJ2344" i="64" a="1"/>
  <c r="CJ2344" i="64" s="1"/>
  <c r="CJ2319" i="64" a="1"/>
  <c r="CJ2319" i="64" s="1"/>
  <c r="CJ1540" i="64" a="1"/>
  <c r="CJ1540" i="64" s="1"/>
  <c r="CI93" i="64"/>
  <c r="CJ89" i="64" a="1"/>
  <c r="CJ89" i="64" s="1"/>
  <c r="CJ90" i="64" a="1"/>
  <c r="CJ90" i="64" s="1"/>
  <c r="CJ91" i="64" a="1"/>
  <c r="CJ91" i="64" s="1"/>
  <c r="CJ92" i="64" a="1"/>
  <c r="CJ92" i="64" s="1"/>
  <c r="CJ1485" i="64" a="1"/>
  <c r="CJ1485" i="64" s="1"/>
  <c r="CJ1486" i="64" s="1"/>
  <c r="CJ389" i="64" a="1"/>
  <c r="CJ389" i="64" s="1"/>
  <c r="CJ2420" i="64" a="1"/>
  <c r="CJ2420" i="64" s="1"/>
  <c r="CJ1405" i="64" a="1"/>
  <c r="CJ1405" i="64" s="1"/>
  <c r="CJ1784" i="64" a="1"/>
  <c r="CJ1784" i="64" s="1"/>
  <c r="CJ1792" i="64" s="1"/>
  <c r="CJ1571" i="64" a="1"/>
  <c r="CJ1571" i="64" s="1"/>
  <c r="CJ1565" i="64" a="1"/>
  <c r="CJ1565" i="64" s="1"/>
  <c r="CJ1563" i="64" a="1"/>
  <c r="CJ1563" i="64" s="1"/>
  <c r="CJ1112" i="64" a="1"/>
  <c r="CJ1112" i="64" s="1"/>
  <c r="CJ895" i="64" a="1"/>
  <c r="CJ895" i="64" s="1"/>
  <c r="CJ1564" i="64" a="1"/>
  <c r="CJ1404" i="64" a="1"/>
  <c r="CJ437" i="64" a="1"/>
  <c r="CJ1541" i="64" a="1"/>
  <c r="CJ1113" i="64" a="1"/>
  <c r="CJ525" i="64" a="1"/>
  <c r="CJ624" i="64" a="1"/>
  <c r="CJ2063" i="64" a="1"/>
  <c r="CJ1649" i="64" a="1"/>
  <c r="CJ2041" i="64" a="1"/>
  <c r="CJ1648" i="64" a="1"/>
  <c r="CK2138" i="64" a="1"/>
  <c r="CK2104" i="64" a="1"/>
  <c r="CJ2084" i="64" a="1"/>
  <c r="CJ414" i="64" a="1"/>
  <c r="CJ501" i="64" a="1"/>
  <c r="CJ390" i="64" a="1"/>
  <c r="CJ896" i="64" a="1"/>
  <c r="CF547" i="64" a="1"/>
  <c r="DH86" i="861" l="1"/>
  <c r="DI91" i="861"/>
  <c r="DH28" i="861"/>
  <c r="DH29" i="861" s="1"/>
  <c r="DH69" i="863"/>
  <c r="DH23" i="863" s="1"/>
  <c r="DH34" i="861" s="1"/>
  <c r="DH71" i="863"/>
  <c r="DH67" i="863"/>
  <c r="DG26" i="863"/>
  <c r="DG33" i="861"/>
  <c r="DG37" i="861" s="1"/>
  <c r="DG39" i="861" s="1"/>
  <c r="CK263" i="64"/>
  <c r="CL278" i="64"/>
  <c r="K278" i="64" s="1"/>
  <c r="CL277" i="64"/>
  <c r="K277" i="64" s="1"/>
  <c r="CL260" i="64"/>
  <c r="K260" i="64" s="1"/>
  <c r="CL261" i="64"/>
  <c r="K261" i="64" s="1"/>
  <c r="CL279" i="64"/>
  <c r="K279" i="64" s="1"/>
  <c r="CL262" i="64"/>
  <c r="K262" i="64" s="1"/>
  <c r="CL280" i="64"/>
  <c r="K280" i="64" s="1"/>
  <c r="CK281" i="64"/>
  <c r="CJ624" i="64"/>
  <c r="CJ634" i="64" s="1"/>
  <c r="CK628" i="64" a="1"/>
  <c r="CK628" i="64" s="1"/>
  <c r="CK623" i="64" a="1"/>
  <c r="CK623" i="64" s="1"/>
  <c r="CJ437" i="64"/>
  <c r="CI1967" i="64"/>
  <c r="CJ1959" i="64"/>
  <c r="CK1951" i="64" a="1"/>
  <c r="CK1951" i="64" s="1"/>
  <c r="CK1952" i="64" a="1"/>
  <c r="CK1952" i="64" s="1"/>
  <c r="CK1953" i="64" a="1"/>
  <c r="CK1953" i="64" s="1"/>
  <c r="CK1954" i="64" a="1"/>
  <c r="CK1954" i="64" s="1"/>
  <c r="CK1955" i="64" a="1"/>
  <c r="CK1955" i="64" s="1"/>
  <c r="CK1956" i="64" a="1"/>
  <c r="CK1956" i="64" s="1"/>
  <c r="CK1950" i="64" a="1"/>
  <c r="CK1950" i="64" s="1"/>
  <c r="CK1957" i="64" a="1"/>
  <c r="CK1957" i="64" s="1"/>
  <c r="CK1958" i="64" a="1"/>
  <c r="CK1958" i="64" s="1"/>
  <c r="CK413" i="64" a="1"/>
  <c r="CK413" i="64" s="1"/>
  <c r="CK436" i="64" a="1"/>
  <c r="CK436" i="64" s="1"/>
  <c r="CK435" i="64" a="1"/>
  <c r="CK435" i="64" s="1"/>
  <c r="CJ414" i="64"/>
  <c r="CK2138" i="64"/>
  <c r="CK2104" i="64"/>
  <c r="CJ2063" i="64"/>
  <c r="CJ2041" i="64"/>
  <c r="CK2396" i="64" a="1"/>
  <c r="CK2396" i="64" s="1"/>
  <c r="CK2042" i="64" a="1"/>
  <c r="CK2042" i="64" s="1"/>
  <c r="CK2062" i="64" a="1"/>
  <c r="CK2062" i="64" s="1"/>
  <c r="CG1667" i="64"/>
  <c r="CG1669" i="64" s="1"/>
  <c r="CH1658" i="64"/>
  <c r="CI1656" i="64"/>
  <c r="CI1665" i="64"/>
  <c r="CI1657" i="64"/>
  <c r="CI1666" i="64"/>
  <c r="CK1662" i="64" a="1"/>
  <c r="CK1662" i="64" s="1"/>
  <c r="CK1661" i="64" a="1"/>
  <c r="CK1661" i="64" s="1"/>
  <c r="CK1653" i="64" a="1"/>
  <c r="CK1653" i="64" s="1"/>
  <c r="CK1652" i="64" a="1"/>
  <c r="CK1652" i="64" s="1"/>
  <c r="CJ1649" i="64"/>
  <c r="CJ1648" i="64"/>
  <c r="CK1643" i="64" a="1"/>
  <c r="CK1643" i="64" s="1"/>
  <c r="CK1644" i="64" a="1"/>
  <c r="CK1644" i="64" s="1"/>
  <c r="CJ2084" i="64"/>
  <c r="CK2083" i="64" a="1"/>
  <c r="CK2083" i="64" s="1"/>
  <c r="CK499" i="64" a="1"/>
  <c r="CK499" i="64" s="1"/>
  <c r="CF547" i="64"/>
  <c r="CL1853" i="64"/>
  <c r="CG546" i="64" a="1"/>
  <c r="CG546" i="64" s="1"/>
  <c r="CJ1564" i="64"/>
  <c r="CJ1404" i="64"/>
  <c r="CJ1113" i="64"/>
  <c r="CJ1541" i="64"/>
  <c r="CJ896" i="64"/>
  <c r="CJ390" i="64"/>
  <c r="CJ501" i="64"/>
  <c r="CJ525" i="64"/>
  <c r="AZ1783" i="64"/>
  <c r="AZ1789" i="64" s="1"/>
  <c r="CI62" i="64"/>
  <c r="CK494" i="64" a="1"/>
  <c r="CK494" i="64" s="1"/>
  <c r="CK75" i="64" a="1"/>
  <c r="CK75" i="64" s="1"/>
  <c r="CK412" i="64" a="1"/>
  <c r="CK412" i="64" s="1"/>
  <c r="CK55" i="64" a="1"/>
  <c r="CK55" i="64" s="1"/>
  <c r="CK59" i="64" a="1"/>
  <c r="CK59" i="64" s="1"/>
  <c r="CK60" i="64" a="1"/>
  <c r="CK60" i="64" s="1"/>
  <c r="CJ56" i="64"/>
  <c r="CK54" i="64" a="1"/>
  <c r="CK54" i="64" s="1"/>
  <c r="CK53" i="64" a="1"/>
  <c r="CK53" i="64" s="1"/>
  <c r="CK524" i="64" a="1"/>
  <c r="CK524" i="64" s="1"/>
  <c r="CK2293" i="64" a="1"/>
  <c r="CK2293" i="64" s="1"/>
  <c r="CK2370" i="64" a="1"/>
  <c r="CK2370" i="64" s="1"/>
  <c r="CK2344" i="64" a="1"/>
  <c r="CK2344" i="64" s="1"/>
  <c r="CK2319" i="64" a="1"/>
  <c r="CK2319" i="64" s="1"/>
  <c r="CK1540" i="64" a="1"/>
  <c r="CK1540" i="64" s="1"/>
  <c r="CJ93" i="64"/>
  <c r="CK90" i="64" a="1"/>
  <c r="CK90" i="64" s="1"/>
  <c r="CK91" i="64" a="1"/>
  <c r="CK91" i="64" s="1"/>
  <c r="CK89" i="64" a="1"/>
  <c r="CK89" i="64" s="1"/>
  <c r="CK92" i="64" a="1"/>
  <c r="CK92" i="64" s="1"/>
  <c r="CK1485" i="64" a="1"/>
  <c r="CK1485" i="64" s="1"/>
  <c r="CK1486" i="64" s="1"/>
  <c r="CK389" i="64" a="1"/>
  <c r="CK389" i="64" s="1"/>
  <c r="CK2420" i="64" a="1"/>
  <c r="CK2420" i="64" s="1"/>
  <c r="CK1405" i="64" a="1"/>
  <c r="CK1405" i="64" s="1"/>
  <c r="CK1784" i="64" a="1"/>
  <c r="CK1784" i="64" s="1"/>
  <c r="CK1792" i="64" s="1"/>
  <c r="CK1565" i="64" a="1"/>
  <c r="CK1565" i="64" s="1"/>
  <c r="CK1563" i="64" a="1"/>
  <c r="CK1563" i="64" s="1"/>
  <c r="CK1571" i="64" a="1"/>
  <c r="CK1571" i="64" s="1"/>
  <c r="CK1112" i="64" a="1"/>
  <c r="CK1112" i="64" s="1"/>
  <c r="CK895" i="64" a="1"/>
  <c r="CK895" i="64" s="1"/>
  <c r="CK2041" i="64" a="1"/>
  <c r="CK624" i="64" a="1"/>
  <c r="CK1564" i="64" a="1"/>
  <c r="CK1404" i="64" a="1"/>
  <c r="CK1649" i="64" a="1"/>
  <c r="CK2063" i="64" a="1"/>
  <c r="CK1113" i="64" a="1"/>
  <c r="CL2104" i="64" a="1"/>
  <c r="CL2138" i="64" a="1"/>
  <c r="CK501" i="64" a="1"/>
  <c r="CK2084" i="64" a="1"/>
  <c r="CK896" i="64" a="1"/>
  <c r="CK414" i="64" a="1"/>
  <c r="CK437" i="64" a="1"/>
  <c r="CK525" i="64" a="1"/>
  <c r="CK1648" i="64" a="1"/>
  <c r="CK390" i="64" a="1"/>
  <c r="CK1541" i="64" a="1"/>
  <c r="CG547" i="64" a="1"/>
  <c r="K1853" i="64" l="1"/>
  <c r="L1853" i="64"/>
  <c r="M1853" i="64"/>
  <c r="N1853" i="64"/>
  <c r="O1853" i="64"/>
  <c r="P1853" i="64"/>
  <c r="AZ1793" i="64" a="1"/>
  <c r="AZ1793" i="64" s="1"/>
  <c r="AZ1786" i="64" s="1"/>
  <c r="AZ1787" i="64" s="1"/>
  <c r="DH25" i="863"/>
  <c r="DH36" i="861" s="1"/>
  <c r="DH62" i="861"/>
  <c r="DI18" i="861"/>
  <c r="DI12" i="863" s="1"/>
  <c r="DH22" i="863"/>
  <c r="DH72" i="863"/>
  <c r="DG40" i="86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23" i="64" a="1"/>
  <c r="CL623" i="64" s="1"/>
  <c r="CK624" i="64"/>
  <c r="CK634" i="64" s="1"/>
  <c r="CL628" i="64" a="1"/>
  <c r="CL628" i="64" s="1"/>
  <c r="L617" i="64"/>
  <c r="P617" i="64"/>
  <c r="O617" i="64"/>
  <c r="N617" i="64"/>
  <c r="K617" i="64"/>
  <c r="M617" i="64"/>
  <c r="CK437" i="64"/>
  <c r="CK1959" i="64"/>
  <c r="CJ1967" i="64"/>
  <c r="CL1950" i="64" a="1"/>
  <c r="CL1950" i="64" s="1"/>
  <c r="CL1951" i="64" a="1"/>
  <c r="CL1951" i="64" s="1"/>
  <c r="CL1952" i="64" a="1"/>
  <c r="CL1952" i="64" s="1"/>
  <c r="CL1953" i="64" a="1"/>
  <c r="CL1953" i="64" s="1"/>
  <c r="CL1955" i="64" a="1"/>
  <c r="CL1955" i="64" s="1"/>
  <c r="CL1956" i="64" a="1"/>
  <c r="CL1956" i="64" s="1"/>
  <c r="CL1954" i="64" a="1"/>
  <c r="CL1954" i="64" s="1"/>
  <c r="CL1957" i="64" a="1"/>
  <c r="CL1957" i="64" s="1"/>
  <c r="CL1958" i="64" a="1"/>
  <c r="CL1958" i="64" s="1"/>
  <c r="CL435" i="64" a="1"/>
  <c r="CL435" i="64" s="1"/>
  <c r="CL413" i="64" a="1"/>
  <c r="CL413" i="64" s="1"/>
  <c r="CL436" i="64" a="1"/>
  <c r="CL436" i="64" s="1"/>
  <c r="N437" i="64"/>
  <c r="L437" i="64"/>
  <c r="M437" i="64"/>
  <c r="O437" i="64"/>
  <c r="CK414" i="64"/>
  <c r="CL2138" i="64"/>
  <c r="CL2104" i="64"/>
  <c r="CL1854" i="64"/>
  <c r="DL1854" i="64"/>
  <c r="CK2063" i="64"/>
  <c r="CK2041" i="64"/>
  <c r="CL2042" i="64" a="1"/>
  <c r="CL2042" i="64" s="1"/>
  <c r="CL2062" i="64" a="1"/>
  <c r="CL2062" i="64" s="1"/>
  <c r="CL2396" i="64" a="1"/>
  <c r="CL2396" i="64" s="1"/>
  <c r="CI1658" i="64"/>
  <c r="CG1670" i="64"/>
  <c r="CH1667" i="64"/>
  <c r="CH1669" i="64" s="1"/>
  <c r="CH1670" i="64" s="1"/>
  <c r="CI1667" i="64"/>
  <c r="CJ1656" i="64"/>
  <c r="CJ1665" i="64"/>
  <c r="CJ1657" i="64"/>
  <c r="CJ1666" i="64"/>
  <c r="CL1662" i="64" a="1"/>
  <c r="CL1662" i="64" s="1"/>
  <c r="CL1661" i="64" a="1"/>
  <c r="CL1661" i="64" s="1"/>
  <c r="CL1644" i="64" a="1"/>
  <c r="CL1644" i="64" s="1"/>
  <c r="CL1653" i="64" a="1"/>
  <c r="CL1653" i="64" s="1"/>
  <c r="CL1652" i="64" a="1"/>
  <c r="CL1652" i="64" s="1"/>
  <c r="CK1649" i="64"/>
  <c r="CK1648" i="64"/>
  <c r="CL1643" i="64" a="1"/>
  <c r="CL1643" i="64" s="1"/>
  <c r="CK2084" i="64"/>
  <c r="CL2083" i="64" a="1"/>
  <c r="CL2083" i="64" s="1"/>
  <c r="CL499" i="64" a="1"/>
  <c r="CL499" i="64" s="1"/>
  <c r="CG547" i="64"/>
  <c r="CH546" i="64" a="1"/>
  <c r="CH546" i="64" s="1"/>
  <c r="L465" i="64"/>
  <c r="M465" i="64"/>
  <c r="N594" i="64"/>
  <c r="K465" i="64"/>
  <c r="M594" i="64"/>
  <c r="L594" i="64"/>
  <c r="K594" i="64"/>
  <c r="N465" i="64"/>
  <c r="O594" i="64"/>
  <c r="O465" i="64"/>
  <c r="P465" i="64"/>
  <c r="P594" i="64"/>
  <c r="DK1854" i="64"/>
  <c r="CW1854" i="64"/>
  <c r="CS1854" i="64"/>
  <c r="DG1854" i="64"/>
  <c r="DD1854" i="64"/>
  <c r="DH1854" i="64"/>
  <c r="DI1854" i="64"/>
  <c r="DC1854" i="64"/>
  <c r="DF1854" i="64"/>
  <c r="DB1854" i="64"/>
  <c r="CV1854" i="64"/>
  <c r="CQ1854" i="64"/>
  <c r="CY1854" i="64"/>
  <c r="CT1854" i="64"/>
  <c r="CO1854" i="64"/>
  <c r="DE1854" i="64"/>
  <c r="CP1854" i="64"/>
  <c r="CU1854" i="64"/>
  <c r="DJ1854" i="64"/>
  <c r="CZ1854" i="64"/>
  <c r="CR1854" i="64"/>
  <c r="CX1854" i="64"/>
  <c r="DA1854" i="64"/>
  <c r="CK1404" i="64"/>
  <c r="CK1564" i="64"/>
  <c r="CK1113" i="64"/>
  <c r="CK1541" i="64"/>
  <c r="CK896" i="64"/>
  <c r="CK525" i="64"/>
  <c r="CK390" i="64"/>
  <c r="CK501" i="64"/>
  <c r="CJ62" i="64"/>
  <c r="CL494" i="64" a="1"/>
  <c r="CL494" i="64" s="1"/>
  <c r="CL75" i="64" a="1"/>
  <c r="CL75" i="64" s="1"/>
  <c r="CL412" i="64" a="1"/>
  <c r="CL412" i="64" s="1"/>
  <c r="CL55" i="64" a="1"/>
  <c r="CL55" i="64" s="1"/>
  <c r="CL59" i="64" a="1"/>
  <c r="CL59" i="64" s="1"/>
  <c r="CL60" i="64" a="1"/>
  <c r="CL60" i="64" s="1"/>
  <c r="CK56" i="64"/>
  <c r="CL53" i="64" a="1"/>
  <c r="CL53" i="64" s="1"/>
  <c r="CL54" i="64" a="1"/>
  <c r="CL54" i="64" s="1"/>
  <c r="CL524" i="64" a="1"/>
  <c r="CL524" i="64" s="1"/>
  <c r="CL2319" i="64" a="1"/>
  <c r="CL2319" i="64" s="1"/>
  <c r="CL2370" i="64" a="1"/>
  <c r="CL2370" i="64" s="1"/>
  <c r="CL2344" i="64" a="1"/>
  <c r="CL2344" i="64" s="1"/>
  <c r="CL2293" i="64" a="1"/>
  <c r="CL2293" i="64" s="1"/>
  <c r="CL1540" i="64" a="1"/>
  <c r="CL1540" i="64" s="1"/>
  <c r="CL90" i="64" a="1"/>
  <c r="CL90" i="64" s="1"/>
  <c r="CL91" i="64" a="1"/>
  <c r="CL91" i="64" s="1"/>
  <c r="CL92" i="64" a="1"/>
  <c r="CL92" i="64" s="1"/>
  <c r="CL89" i="64" a="1"/>
  <c r="CL89" i="64" s="1"/>
  <c r="CK93" i="64"/>
  <c r="CL1485" i="64" a="1"/>
  <c r="CL1485" i="64" s="1"/>
  <c r="CL1486" i="64" s="1"/>
  <c r="CL389" i="64" a="1"/>
  <c r="CL389" i="64" s="1"/>
  <c r="CL2420" i="64" a="1"/>
  <c r="CL2420" i="64" s="1"/>
  <c r="CL1405" i="64" a="1"/>
  <c r="CL1405" i="64" s="1"/>
  <c r="J1857" i="64"/>
  <c r="CL1784" i="64" a="1"/>
  <c r="CL1784" i="64" s="1"/>
  <c r="CL1792" i="64" s="1"/>
  <c r="J1792" i="64"/>
  <c r="CL1563" i="64" a="1"/>
  <c r="CL1563" i="64" s="1"/>
  <c r="CL1565" i="64" a="1"/>
  <c r="CL1565" i="64" s="1"/>
  <c r="CL1571" i="64" a="1"/>
  <c r="CL1571" i="64" s="1"/>
  <c r="CL1112" i="64" a="1"/>
  <c r="CL1112" i="64" s="1"/>
  <c r="CL895" i="64" a="1"/>
  <c r="CL895" i="64" s="1"/>
  <c r="CL2041" i="64" a="1"/>
  <c r="CH547" i="64" a="1"/>
  <c r="CL525" i="64" a="1"/>
  <c r="CL414" i="64" a="1"/>
  <c r="CL1564" i="64" a="1"/>
  <c r="CL1648" i="64" a="1"/>
  <c r="CL624" i="64" a="1"/>
  <c r="CL437" i="64" a="1"/>
  <c r="CL1541" i="64" a="1"/>
  <c r="CL2084" i="64" a="1"/>
  <c r="CL896" i="64" a="1"/>
  <c r="CL1649" i="64" a="1"/>
  <c r="CL2063" i="64" a="1"/>
  <c r="CL501" i="64" a="1"/>
  <c r="CL1113" i="64" a="1"/>
  <c r="CL390" i="64" a="1"/>
  <c r="CL1404" i="64" a="1"/>
  <c r="K1854" i="64" l="1"/>
  <c r="L1854" i="64"/>
  <c r="M1854" i="64"/>
  <c r="N1854" i="64"/>
  <c r="O1854" i="64"/>
  <c r="P1854" i="64"/>
  <c r="K1792" i="64"/>
  <c r="L1792" i="64"/>
  <c r="M1792" i="64"/>
  <c r="N1792" i="64"/>
  <c r="O1792" i="64"/>
  <c r="P1792" i="64"/>
  <c r="K1486" i="64"/>
  <c r="L1486" i="64"/>
  <c r="M1486" i="64"/>
  <c r="N1486" i="64"/>
  <c r="O1486" i="64"/>
  <c r="P1486" i="64"/>
  <c r="DI86" i="861"/>
  <c r="DJ91" i="861"/>
  <c r="DI28" i="861"/>
  <c r="DI29" i="861" s="1"/>
  <c r="DH33" i="861"/>
  <c r="DH37" i="861" s="1"/>
  <c r="DH39" i="861" s="1"/>
  <c r="DH26" i="863"/>
  <c r="DI69" i="863"/>
  <c r="DI23" i="863" s="1"/>
  <c r="DI34" i="861" s="1"/>
  <c r="DI71" i="863"/>
  <c r="DI67" i="863"/>
  <c r="P281" i="64"/>
  <c r="K281" i="64"/>
  <c r="P263" i="64"/>
  <c r="N281" i="64"/>
  <c r="O281" i="64"/>
  <c r="CL624" i="64"/>
  <c r="CL634" i="64" s="1"/>
  <c r="K624" i="64"/>
  <c r="L624" i="64"/>
  <c r="M624" i="64"/>
  <c r="N624" i="64"/>
  <c r="O624" i="64"/>
  <c r="CK1967" i="64"/>
  <c r="CL437" i="64"/>
  <c r="CL1959" i="64"/>
  <c r="CL414" i="64"/>
  <c r="CL2063" i="64"/>
  <c r="CL2041" i="64"/>
  <c r="CJ1658" i="64"/>
  <c r="CI1669" i="64"/>
  <c r="CI1670" i="64" s="1"/>
  <c r="CJ1667" i="64"/>
  <c r="CK1657" i="64"/>
  <c r="CK1666" i="64"/>
  <c r="CK1656" i="64"/>
  <c r="CK1665" i="64"/>
  <c r="CL1649" i="64"/>
  <c r="CL1648" i="64"/>
  <c r="CL2084" i="64"/>
  <c r="CH547" i="64"/>
  <c r="K501" i="64"/>
  <c r="L501" i="64"/>
  <c r="M501" i="64"/>
  <c r="N501" i="64"/>
  <c r="O501" i="64"/>
  <c r="CI546" i="64" a="1"/>
  <c r="CI546" i="64" s="1"/>
  <c r="J1793" i="64"/>
  <c r="CL1113" i="64"/>
  <c r="CL1404" i="64"/>
  <c r="P1404" i="64" s="1"/>
  <c r="CL1564" i="64"/>
  <c r="CL1541" i="64"/>
  <c r="CL896" i="64"/>
  <c r="CL390" i="64"/>
  <c r="CL525" i="64"/>
  <c r="CL501" i="64"/>
  <c r="P501" i="64" s="1"/>
  <c r="BA1783" i="64"/>
  <c r="CK62" i="64"/>
  <c r="CL56" i="64"/>
  <c r="CL93" i="64"/>
  <c r="CI547" i="64" a="1"/>
  <c r="K2084" i="64" l="1"/>
  <c r="L2084" i="64"/>
  <c r="M2084" i="64"/>
  <c r="N2084" i="64"/>
  <c r="O2084" i="64"/>
  <c r="P2084" i="64"/>
  <c r="K2041" i="64"/>
  <c r="L2041" i="64"/>
  <c r="M2041" i="64"/>
  <c r="N2041" i="64"/>
  <c r="O2041" i="64"/>
  <c r="P2041" i="64"/>
  <c r="L2063" i="64"/>
  <c r="M2063" i="64"/>
  <c r="N2063" i="64"/>
  <c r="O2063" i="64"/>
  <c r="P2063" i="64"/>
  <c r="K2063" i="64"/>
  <c r="K1959" i="64"/>
  <c r="L1959" i="64"/>
  <c r="M1959" i="64"/>
  <c r="N1959" i="64"/>
  <c r="O1959" i="64"/>
  <c r="P1959" i="64"/>
  <c r="K1648" i="64"/>
  <c r="L1648" i="64"/>
  <c r="M1648" i="64"/>
  <c r="N1648" i="64"/>
  <c r="O1648" i="64"/>
  <c r="P1648" i="64"/>
  <c r="K1649" i="64"/>
  <c r="L1649" i="64"/>
  <c r="M1649" i="64"/>
  <c r="N1649" i="64"/>
  <c r="O1649" i="64"/>
  <c r="P1649" i="64"/>
  <c r="K1564" i="64"/>
  <c r="L1564" i="64"/>
  <c r="M1564" i="64"/>
  <c r="N1564" i="64"/>
  <c r="O1564" i="64"/>
  <c r="P1564" i="64"/>
  <c r="K1541" i="64"/>
  <c r="L1541" i="64"/>
  <c r="M1541" i="64"/>
  <c r="N1541" i="64"/>
  <c r="O1541" i="64"/>
  <c r="P1541" i="64"/>
  <c r="K896" i="64"/>
  <c r="L896" i="64"/>
  <c r="M896" i="64"/>
  <c r="N896" i="64"/>
  <c r="O896" i="64"/>
  <c r="P896" i="64"/>
  <c r="BA1789" i="64"/>
  <c r="DI25" i="863"/>
  <c r="DI36" i="861" s="1"/>
  <c r="DI62" i="861"/>
  <c r="DJ18" i="861"/>
  <c r="DJ12" i="863" s="1"/>
  <c r="DI22" i="863"/>
  <c r="DI72" i="863"/>
  <c r="DH40" i="861"/>
  <c r="P624" i="64"/>
  <c r="K634" i="64"/>
  <c r="L634" i="64"/>
  <c r="M634" i="64"/>
  <c r="N634" i="64"/>
  <c r="O634" i="64"/>
  <c r="P634" i="64"/>
  <c r="CL1967" i="64"/>
  <c r="P1967" i="64" s="1"/>
  <c r="K437" i="64"/>
  <c r="P437" i="64"/>
  <c r="L414" i="64"/>
  <c r="M414" i="64"/>
  <c r="N414" i="64"/>
  <c r="O414" i="64"/>
  <c r="P414" i="64"/>
  <c r="K414" i="64"/>
  <c r="CJ1669" i="64"/>
  <c r="CJ1670" i="64" s="1"/>
  <c r="CK1658" i="64"/>
  <c r="CL1656" i="64"/>
  <c r="CL1665" i="64"/>
  <c r="CL1657" i="64"/>
  <c r="CL1666" i="64"/>
  <c r="CI547" i="64"/>
  <c r="CJ546" i="64" a="1"/>
  <c r="CJ546" i="64" s="1"/>
  <c r="K56" i="64"/>
  <c r="L56" i="64"/>
  <c r="M56" i="64"/>
  <c r="N56" i="64"/>
  <c r="O56" i="64"/>
  <c r="P56" i="64"/>
  <c r="K390" i="64"/>
  <c r="L390" i="64"/>
  <c r="M390" i="64"/>
  <c r="N390" i="64"/>
  <c r="O390" i="64"/>
  <c r="P390" i="64"/>
  <c r="K525" i="64"/>
  <c r="L525" i="64"/>
  <c r="M525" i="64"/>
  <c r="N525" i="64"/>
  <c r="O525" i="64"/>
  <c r="P525" i="64"/>
  <c r="K1113" i="64"/>
  <c r="L1113" i="64"/>
  <c r="M1113" i="64"/>
  <c r="N1113" i="64"/>
  <c r="O1113" i="64"/>
  <c r="P1113" i="64"/>
  <c r="CL62" i="64"/>
  <c r="J1789" i="64"/>
  <c r="CJ547" i="64" a="1"/>
  <c r="K1656" i="64" l="1"/>
  <c r="L1656" i="64"/>
  <c r="M1656" i="64"/>
  <c r="N1656" i="64"/>
  <c r="O1656" i="64"/>
  <c r="P1656" i="64"/>
  <c r="K1657" i="64"/>
  <c r="L1657" i="64"/>
  <c r="M1657" i="64"/>
  <c r="N1657" i="64"/>
  <c r="O1657" i="64"/>
  <c r="P1657" i="64"/>
  <c r="K1666" i="64"/>
  <c r="L1666" i="64"/>
  <c r="M1666" i="64"/>
  <c r="N1666" i="64"/>
  <c r="O1666" i="64"/>
  <c r="P1666" i="64"/>
  <c r="K1665" i="64"/>
  <c r="L1665" i="64"/>
  <c r="M1665" i="64"/>
  <c r="N1665" i="64"/>
  <c r="O1665" i="64"/>
  <c r="P1665" i="64"/>
  <c r="BA1793" i="64" a="1"/>
  <c r="BA1793" i="64" s="1"/>
  <c r="BA1786" i="64" s="1"/>
  <c r="BA1787" i="64" s="1"/>
  <c r="BB1783" i="64" s="1"/>
  <c r="DJ86" i="861"/>
  <c r="DK91" i="861"/>
  <c r="DJ28" i="861"/>
  <c r="DJ29" i="861" s="1"/>
  <c r="DJ67" i="863"/>
  <c r="DJ69" i="863"/>
  <c r="DJ23" i="863" s="1"/>
  <c r="DJ34" i="861" s="1"/>
  <c r="DJ71" i="863"/>
  <c r="DI33" i="861"/>
  <c r="DI37" i="861" s="1"/>
  <c r="DI39" i="861" s="1"/>
  <c r="DI26" i="863"/>
  <c r="CK1667" i="64"/>
  <c r="CK1669" i="64" s="1"/>
  <c r="CK1670" i="64" s="1"/>
  <c r="CL1658" i="64"/>
  <c r="CJ547" i="64"/>
  <c r="CK546" i="64" a="1"/>
  <c r="CK546" i="64" s="1"/>
  <c r="K62" i="64"/>
  <c r="L62" i="64"/>
  <c r="M62" i="64"/>
  <c r="N62" i="64"/>
  <c r="O62" i="64"/>
  <c r="P62" i="64"/>
  <c r="CO547" i="64" a="1"/>
  <c r="CK547" i="64" a="1"/>
  <c r="K1658" i="64" l="1"/>
  <c r="L1658" i="64"/>
  <c r="M1658" i="64"/>
  <c r="N1658" i="64"/>
  <c r="O1658" i="64"/>
  <c r="P1658" i="64"/>
  <c r="DJ25" i="863"/>
  <c r="DJ36" i="861" s="1"/>
  <c r="DJ62" i="861"/>
  <c r="DK18" i="861"/>
  <c r="DK12" i="863" s="1"/>
  <c r="DI40" i="861"/>
  <c r="DJ22" i="863"/>
  <c r="DJ72" i="863"/>
  <c r="CL1667" i="64"/>
  <c r="CK547" i="64"/>
  <c r="CL546" i="64" a="1"/>
  <c r="CL546" i="64" s="1"/>
  <c r="CO547" i="64"/>
  <c r="BB1789" i="64"/>
  <c r="CP547" i="64" a="1"/>
  <c r="CL547" i="64" a="1"/>
  <c r="CL1669" i="64" l="1"/>
  <c r="CL1670" i="64" s="1"/>
  <c r="K1667" i="64"/>
  <c r="L1667" i="64"/>
  <c r="M1667" i="64"/>
  <c r="N1667" i="64"/>
  <c r="O1667" i="64"/>
  <c r="P1667" i="64"/>
  <c r="BB1793" i="64" a="1"/>
  <c r="BB1793" i="64" s="1"/>
  <c r="BB1786" i="64" s="1"/>
  <c r="DK86" i="861"/>
  <c r="DL91" i="861"/>
  <c r="DK28" i="861"/>
  <c r="DK29" i="861" s="1"/>
  <c r="DJ33" i="861"/>
  <c r="DJ37" i="861" s="1"/>
  <c r="DJ39" i="861" s="1"/>
  <c r="DJ26" i="863"/>
  <c r="DK67" i="863"/>
  <c r="DK69" i="863"/>
  <c r="DK23" i="863" s="1"/>
  <c r="DK34" i="861" s="1"/>
  <c r="DK71" i="863"/>
  <c r="CL547" i="64"/>
  <c r="CP547" i="64"/>
  <c r="CQ547" i="64" a="1"/>
  <c r="K1669" i="64" l="1"/>
  <c r="K1670" i="64" s="1"/>
  <c r="L1669" i="64"/>
  <c r="L1670" i="64" s="1"/>
  <c r="M1669" i="64"/>
  <c r="M1670" i="64" s="1"/>
  <c r="N1669" i="64"/>
  <c r="N1670" i="64" s="1"/>
  <c r="O1669" i="64"/>
  <c r="O1670" i="64" s="1"/>
  <c r="P1669" i="64"/>
  <c r="P1670" i="64" s="1"/>
  <c r="DK25" i="863"/>
  <c r="DK36" i="861" s="1"/>
  <c r="DK62" i="861"/>
  <c r="DL18" i="861"/>
  <c r="DL28" i="861" s="1"/>
  <c r="DL29" i="861" s="1"/>
  <c r="DK22" i="863"/>
  <c r="DK72" i="863"/>
  <c r="DJ40" i="861"/>
  <c r="CQ547" i="64"/>
  <c r="BB1787" i="64"/>
  <c r="M1787" i="64" s="1"/>
  <c r="CR547" i="64" a="1"/>
  <c r="DL86" i="861" l="1"/>
  <c r="DL12" i="863"/>
  <c r="DL71" i="863" s="1"/>
  <c r="DK33" i="861"/>
  <c r="DK37" i="861" s="1"/>
  <c r="DK39" i="861" s="1"/>
  <c r="DK26" i="863"/>
  <c r="CR547" i="64"/>
  <c r="BC1783" i="64"/>
  <c r="CS547" i="64" a="1"/>
  <c r="BC1789" i="64" l="1"/>
  <c r="DL25" i="863"/>
  <c r="DL36" i="861" s="1"/>
  <c r="DL62" i="861"/>
  <c r="DL69" i="863"/>
  <c r="DL23" i="863" s="1"/>
  <c r="DL34" i="861" s="1"/>
  <c r="DL67" i="863"/>
  <c r="DK40" i="861"/>
  <c r="CS547" i="64"/>
  <c r="G1596" i="64"/>
  <c r="G874" i="64"/>
  <c r="G987" i="64"/>
  <c r="CT547" i="64" a="1"/>
  <c r="BC1793" i="64" l="1" a="1"/>
  <c r="BC1793" i="64" s="1"/>
  <c r="BC1786" i="64" s="1"/>
  <c r="DL72" i="863"/>
  <c r="DL22" i="863"/>
  <c r="DL26" i="863" s="1"/>
  <c r="CT547" i="64"/>
  <c r="CU547" i="64" a="1"/>
  <c r="BC1787" i="64" l="1"/>
  <c r="BD1783" i="64" s="1"/>
  <c r="DL33" i="861"/>
  <c r="DL37" i="861" s="1"/>
  <c r="DL39" i="861" s="1"/>
  <c r="DL40" i="861" s="1"/>
  <c r="K12" i="206"/>
  <c r="K29" i="206"/>
  <c r="CU547" i="64"/>
  <c r="CV547" i="64" a="1"/>
  <c r="BD1789" i="64" l="1"/>
  <c r="CV54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509" i="64"/>
  <c r="CW547" i="64" a="1"/>
  <c r="BD1793" i="64" l="1" a="1"/>
  <c r="BD1793" i="64" s="1"/>
  <c r="BD1786" i="64" s="1"/>
  <c r="CW547" i="64"/>
  <c r="I1" i="69"/>
  <c r="G1" i="69"/>
  <c r="P2" i="69"/>
  <c r="H130" i="69" s="1"/>
  <c r="Q1" i="69"/>
  <c r="CX547" i="64" a="1"/>
  <c r="BD1787" i="64" l="1"/>
  <c r="BE1783" i="64" s="1"/>
  <c r="CX547" i="64"/>
  <c r="K15" i="206"/>
  <c r="K18" i="206"/>
  <c r="S1364" i="64" a="1"/>
  <c r="S1364" i="64" s="1"/>
  <c r="S1328" i="64" a="1"/>
  <c r="S1328" i="64" s="1"/>
  <c r="S1293" i="64" a="1"/>
  <c r="S1293" i="64" s="1"/>
  <c r="S1881" i="64" a="1"/>
  <c r="S1881" i="64" s="1"/>
  <c r="S1258" i="64" a="1"/>
  <c r="S1258" i="64" s="1"/>
  <c r="S1915" i="64" a="1"/>
  <c r="S1915" i="64" s="1"/>
  <c r="S472" i="64" a="1"/>
  <c r="S472" i="64" s="1"/>
  <c r="S466" i="64" a="1"/>
  <c r="S466" i="64" s="1"/>
  <c r="S1593" i="64" a="1"/>
  <c r="S1593" i="64" s="1"/>
  <c r="S1506" i="64" a="1"/>
  <c r="S1506" i="64" s="1"/>
  <c r="S984" i="64" a="1"/>
  <c r="S984" i="64" s="1"/>
  <c r="S595" i="64" a="1"/>
  <c r="S595" i="64" s="1"/>
  <c r="S176" i="64" a="1"/>
  <c r="S176" i="64" s="1"/>
  <c r="S40" i="64" a="1"/>
  <c r="S40" i="64" s="1"/>
  <c r="S175" i="64" a="1"/>
  <c r="S175" i="64" s="1"/>
  <c r="S871" i="64" a="1"/>
  <c r="S871" i="64" s="1"/>
  <c r="S573" i="64" a="1"/>
  <c r="S573" i="64" s="1"/>
  <c r="S1511" i="64" a="1"/>
  <c r="S1511"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114" i="64" a="1"/>
  <c r="S1114" i="64" s="1"/>
  <c r="S1136" i="64" a="1"/>
  <c r="S1136" i="64" s="1"/>
  <c r="S1138" i="64" a="1"/>
  <c r="S1138" i="64" s="1"/>
  <c r="S1619" i="64" a="1"/>
  <c r="S1619" i="64" s="1"/>
  <c r="S571" i="64" a="1"/>
  <c r="S571" i="64" s="1"/>
  <c r="S1617" i="64" a="1"/>
  <c r="S1617" i="64" s="1"/>
  <c r="S1517" i="64" a="1"/>
  <c r="S1517" i="64" s="1"/>
  <c r="S1160" i="64" a="1"/>
  <c r="S1160" i="64" s="1"/>
  <c r="S1232" i="64" a="1"/>
  <c r="S1232" i="64" s="1"/>
  <c r="S1230" i="64" a="1"/>
  <c r="S1230" i="64" s="1"/>
  <c r="S872" i="64" a="1"/>
  <c r="S1231" i="64" a="1"/>
  <c r="S1365" i="64" a="1"/>
  <c r="S1329" i="64" a="1"/>
  <c r="S1618" i="64" a="1"/>
  <c r="CY547" i="64" a="1"/>
  <c r="S1137" i="64" a="1"/>
  <c r="S1294" i="64" a="1"/>
  <c r="S1259" i="64" a="1"/>
  <c r="S1594" i="64" a="1"/>
  <c r="S1161" i="64" a="1"/>
  <c r="S1510" i="64" a="1"/>
  <c r="S985" i="64" a="1"/>
  <c r="S596" i="64" a="1"/>
  <c r="BE1789" i="64" l="1"/>
  <c r="S177" i="64"/>
  <c r="S1618" i="64"/>
  <c r="CY547" i="64"/>
  <c r="S1294" i="64"/>
  <c r="S1231" i="64"/>
  <c r="S1329" i="64"/>
  <c r="S1594" i="64"/>
  <c r="S1365" i="64"/>
  <c r="S1259" i="64"/>
  <c r="S1137" i="64"/>
  <c r="S1161" i="64"/>
  <c r="S1510" i="64"/>
  <c r="S985" i="64"/>
  <c r="S872" i="64"/>
  <c r="S596" i="64"/>
  <c r="T1328" i="64" a="1"/>
  <c r="T1328" i="64" s="1"/>
  <c r="T1364" i="64" a="1"/>
  <c r="T1364" i="64" s="1"/>
  <c r="T1293" i="64" a="1"/>
  <c r="T1293" i="64" s="1"/>
  <c r="T1881" i="64" a="1"/>
  <c r="T1881" i="64" s="1"/>
  <c r="T1258" i="64" a="1"/>
  <c r="T1258" i="64" s="1"/>
  <c r="S191" i="64" a="1"/>
  <c r="S191" i="64" s="1"/>
  <c r="S1889" i="64"/>
  <c r="T1915" i="64" a="1"/>
  <c r="T1915" i="64" s="1"/>
  <c r="T466" i="64" a="1"/>
  <c r="T466" i="64" s="1"/>
  <c r="T472" i="64" a="1"/>
  <c r="T472" i="64" s="1"/>
  <c r="T1593" i="64" a="1"/>
  <c r="T1593" i="64" s="1"/>
  <c r="T1506" i="64" a="1"/>
  <c r="T1506" i="64" s="1"/>
  <c r="T984" i="64" a="1"/>
  <c r="T984" i="64" s="1"/>
  <c r="S192" i="64" a="1"/>
  <c r="S192" i="64" s="1"/>
  <c r="T595" i="64" a="1"/>
  <c r="T595" i="64" s="1"/>
  <c r="T191" i="64" a="1"/>
  <c r="T191" i="64" s="1"/>
  <c r="T40" i="64" a="1"/>
  <c r="T40" i="64" s="1"/>
  <c r="T176" i="64" a="1"/>
  <c r="T176" i="64" s="1"/>
  <c r="T245" i="64" a="1"/>
  <c r="T245" i="64" s="1"/>
  <c r="T175" i="64" a="1"/>
  <c r="T175" i="64" s="1"/>
  <c r="T871" i="64" a="1"/>
  <c r="T87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114" i="64" a="1"/>
  <c r="T1114" i="64" s="1"/>
  <c r="T573" i="64" a="1"/>
  <c r="T573" i="64" s="1"/>
  <c r="T1138" i="64" a="1"/>
  <c r="T1138" i="64" s="1"/>
  <c r="T571" i="64" a="1"/>
  <c r="T571" i="64" s="1"/>
  <c r="T1517" i="64" a="1"/>
  <c r="T1517" i="64" s="1"/>
  <c r="T1617" i="64" a="1"/>
  <c r="T1617" i="64" s="1"/>
  <c r="T1136" i="64" a="1"/>
  <c r="T1136" i="64" s="1"/>
  <c r="T1230" i="64" a="1"/>
  <c r="T1230" i="64" s="1"/>
  <c r="T1511" i="64" a="1"/>
  <c r="T1511" i="64" s="1"/>
  <c r="T1232" i="64" a="1"/>
  <c r="T1232" i="64" s="1"/>
  <c r="T1619" i="64" a="1"/>
  <c r="T1619" i="64" s="1"/>
  <c r="T1160" i="64" a="1"/>
  <c r="T1160" i="64" s="1"/>
  <c r="CZ547" i="64" a="1"/>
  <c r="T1259" i="64" a="1"/>
  <c r="T1329" i="64" a="1"/>
  <c r="T1161" i="64" a="1"/>
  <c r="T1510" i="64" a="1"/>
  <c r="T872" i="64" a="1"/>
  <c r="T1294" i="64" a="1"/>
  <c r="T1594" i="64" a="1"/>
  <c r="T985" i="64" a="1"/>
  <c r="T1231" i="64" a="1"/>
  <c r="T1365" i="64" a="1"/>
  <c r="T1137" i="64" a="1"/>
  <c r="T1618" i="64" a="1"/>
  <c r="T596" i="64" a="1"/>
  <c r="BE1793" i="64" l="1" a="1"/>
  <c r="BE1793" i="64" s="1"/>
  <c r="BE1786" i="64" s="1"/>
  <c r="T177" i="64"/>
  <c r="T1618" i="64"/>
  <c r="S1302" i="64"/>
  <c r="CZ547" i="64"/>
  <c r="T1365" i="64"/>
  <c r="T1259" i="64"/>
  <c r="T1594" i="64"/>
  <c r="T1329" i="64"/>
  <c r="T1294" i="64"/>
  <c r="T1231" i="64"/>
  <c r="T1137" i="64"/>
  <c r="T1161" i="64"/>
  <c r="T1510" i="64"/>
  <c r="T985" i="64"/>
  <c r="T872" i="64"/>
  <c r="T596" i="64"/>
  <c r="T192" i="64" a="1"/>
  <c r="T192" i="64" s="1"/>
  <c r="U1364" i="64" a="1"/>
  <c r="U1364" i="64" s="1"/>
  <c r="U1328" i="64" a="1"/>
  <c r="U1328" i="64" s="1"/>
  <c r="U1293" i="64" a="1"/>
  <c r="U1293" i="64" s="1"/>
  <c r="T1889" i="64"/>
  <c r="U1881" i="64" a="1"/>
  <c r="U1881" i="64" s="1"/>
  <c r="U1258" i="64" a="1"/>
  <c r="U1258" i="64" s="1"/>
  <c r="U1915" i="64" a="1"/>
  <c r="U1915" i="64" s="1"/>
  <c r="U1230" i="64" a="1"/>
  <c r="U1230" i="64" s="1"/>
  <c r="U176" i="64" a="1"/>
  <c r="U176" i="64" s="1"/>
  <c r="U1160" i="64" a="1"/>
  <c r="U1160" i="64" s="1"/>
  <c r="U1593" i="64" a="1"/>
  <c r="U1593" i="64" s="1"/>
  <c r="U1517" i="64" a="1"/>
  <c r="U1517" i="64" s="1"/>
  <c r="U1232" i="64" a="1"/>
  <c r="U1232" i="64" s="1"/>
  <c r="U573" i="64" a="1"/>
  <c r="U573" i="64" s="1"/>
  <c r="U1136" i="64" a="1"/>
  <c r="U1136" i="64" s="1"/>
  <c r="U871" i="64" a="1"/>
  <c r="U871" i="64" s="1"/>
  <c r="U175" i="64" a="1"/>
  <c r="U175" i="64" s="1"/>
  <c r="U245" i="64" a="1"/>
  <c r="U245" i="64" s="1"/>
  <c r="U984" i="64" a="1"/>
  <c r="U984" i="64" s="1"/>
  <c r="U472" i="64" a="1"/>
  <c r="U472" i="64" s="1"/>
  <c r="U191" i="64" a="1"/>
  <c r="U191" i="64" s="1"/>
  <c r="U1506" i="64" a="1"/>
  <c r="U1506" i="64" s="1"/>
  <c r="U466" i="64" a="1"/>
  <c r="U466" i="64" s="1"/>
  <c r="U571" i="64" a="1"/>
  <c r="U571" i="64" s="1"/>
  <c r="U1138" i="64" a="1"/>
  <c r="U1138" i="64" s="1"/>
  <c r="U40" i="64" a="1"/>
  <c r="U40" i="64" s="1"/>
  <c r="U1511" i="64" a="1"/>
  <c r="U1511" i="64" s="1"/>
  <c r="U1114" i="64" a="1"/>
  <c r="U1114" i="64" s="1"/>
  <c r="U1619" i="64" a="1"/>
  <c r="U1619" i="64" s="1"/>
  <c r="U595" i="64" a="1"/>
  <c r="U595" i="64" s="1"/>
  <c r="U1617" i="64" a="1"/>
  <c r="U1617"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510" i="64" a="1"/>
  <c r="U1618" i="64" a="1"/>
  <c r="U1329" i="64" a="1"/>
  <c r="U1594" i="64" a="1"/>
  <c r="DA547" i="64" a="1"/>
  <c r="U872" i="64" a="1"/>
  <c r="U1161" i="64" a="1"/>
  <c r="U1259" i="64" a="1"/>
  <c r="U1294" i="64" a="1"/>
  <c r="U985" i="64" a="1"/>
  <c r="U1137" i="64" a="1"/>
  <c r="U1365" i="64" a="1"/>
  <c r="U1231" i="64" a="1"/>
  <c r="U596" i="64" a="1"/>
  <c r="BE1787" i="64" l="1"/>
  <c r="BF1783" i="64" s="1"/>
  <c r="U177" i="64"/>
  <c r="U1618" i="64"/>
  <c r="T1302" i="64"/>
  <c r="DA547" i="64"/>
  <c r="U1294" i="64"/>
  <c r="U1329" i="64"/>
  <c r="U1365" i="64"/>
  <c r="U1259" i="64"/>
  <c r="U1594" i="64"/>
  <c r="U1231" i="64"/>
  <c r="U1137" i="64"/>
  <c r="U1161" i="64"/>
  <c r="U1510" i="64"/>
  <c r="U985" i="64"/>
  <c r="U872" i="64"/>
  <c r="U596" i="64"/>
  <c r="S1139" i="64"/>
  <c r="U192" i="64" a="1"/>
  <c r="U192" i="64" s="1"/>
  <c r="V192" i="64" s="1" a="1"/>
  <c r="V192" i="64" s="1"/>
  <c r="U1889" i="64"/>
  <c r="V1328" i="64" a="1"/>
  <c r="V1328" i="64" s="1"/>
  <c r="V1364" i="64" a="1"/>
  <c r="V1364" i="64" s="1"/>
  <c r="V1293" i="64" a="1"/>
  <c r="V1293" i="64" s="1"/>
  <c r="V1881" i="64" a="1"/>
  <c r="V1881" i="64" s="1"/>
  <c r="V1258" i="64" a="1"/>
  <c r="V1258" i="64" s="1"/>
  <c r="V1915" i="64" a="1"/>
  <c r="V1915" i="64" s="1"/>
  <c r="V472" i="64" a="1"/>
  <c r="V472" i="64" s="1"/>
  <c r="V466" i="64" a="1"/>
  <c r="V466" i="64" s="1"/>
  <c r="V1593" i="64" a="1"/>
  <c r="V1593" i="64" s="1"/>
  <c r="V1506" i="64" a="1"/>
  <c r="V1506" i="64" s="1"/>
  <c r="V984" i="64" a="1"/>
  <c r="V984" i="64" s="1"/>
  <c r="Q161" i="69"/>
  <c r="P173" i="69"/>
  <c r="P175" i="69" s="1"/>
  <c r="V595" i="64" a="1"/>
  <c r="V595" i="64" s="1"/>
  <c r="V245" i="64" a="1"/>
  <c r="V245" i="64" s="1"/>
  <c r="V175" i="64" a="1"/>
  <c r="V175" i="64" s="1"/>
  <c r="V176" i="64" a="1"/>
  <c r="V176" i="64" s="1"/>
  <c r="V191" i="64" a="1"/>
  <c r="V191" i="64" s="1"/>
  <c r="V40" i="64" a="1"/>
  <c r="V40" i="64" s="1"/>
  <c r="V871" i="64" a="1"/>
  <c r="V871" i="64" s="1"/>
  <c r="V1230" i="64" a="1"/>
  <c r="V1230" i="64" s="1"/>
  <c r="V1160" i="64" a="1"/>
  <c r="V1160" i="64" s="1"/>
  <c r="V1232" i="64" a="1"/>
  <c r="V1232" i="64" s="1"/>
  <c r="V573" i="64" a="1"/>
  <c r="V573" i="64" s="1"/>
  <c r="V1136" i="64" a="1"/>
  <c r="V1136" i="64" s="1"/>
  <c r="V1517" i="64" a="1"/>
  <c r="V1517" i="64" s="1"/>
  <c r="V1138" i="64" a="1"/>
  <c r="V1138" i="64" s="1"/>
  <c r="V1617" i="64" a="1"/>
  <c r="V1617" i="64" s="1"/>
  <c r="V1114" i="64" a="1"/>
  <c r="V1114" i="64" s="1"/>
  <c r="V571" i="64" a="1"/>
  <c r="V571" i="64" s="1"/>
  <c r="V1511" i="64" a="1"/>
  <c r="V1511" i="64" s="1"/>
  <c r="V1619" i="64" a="1"/>
  <c r="V1619"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59" i="64" a="1"/>
  <c r="V1161" i="64" a="1"/>
  <c r="DB547" i="64" a="1"/>
  <c r="V1231" i="64" a="1"/>
  <c r="V1594" i="64" a="1"/>
  <c r="V1137" i="64" a="1"/>
  <c r="V1365" i="64" a="1"/>
  <c r="V872" i="64" a="1"/>
  <c r="V1294" i="64" a="1"/>
  <c r="V1510" i="64" a="1"/>
  <c r="V1618" i="64" a="1"/>
  <c r="V1329" i="64" a="1"/>
  <c r="V596" i="64" a="1"/>
  <c r="V985" i="64" a="1"/>
  <c r="BF1789" i="64" l="1"/>
  <c r="V177" i="64"/>
  <c r="V1618" i="64"/>
  <c r="U1302" i="64"/>
  <c r="DB547" i="64"/>
  <c r="V1329" i="64"/>
  <c r="V1365" i="64"/>
  <c r="V1231" i="64"/>
  <c r="V1259" i="64"/>
  <c r="V1594" i="64"/>
  <c r="V1294" i="64"/>
  <c r="V1137" i="64"/>
  <c r="V1161" i="64"/>
  <c r="V1510" i="64"/>
  <c r="V985" i="64"/>
  <c r="V872" i="64"/>
  <c r="V596" i="64"/>
  <c r="V1889" i="64"/>
  <c r="W1364" i="64" a="1"/>
  <c r="W1364" i="64" s="1"/>
  <c r="W1293" i="64" a="1"/>
  <c r="W1293" i="64" s="1"/>
  <c r="W1328" i="64" a="1"/>
  <c r="W1328" i="64" s="1"/>
  <c r="W1881" i="64" a="1"/>
  <c r="W1881" i="64" s="1"/>
  <c r="W1258" i="64" a="1"/>
  <c r="W1258" i="64" s="1"/>
  <c r="W1915" i="64" a="1"/>
  <c r="W1915" i="64" s="1"/>
  <c r="W472" i="64" a="1"/>
  <c r="W472" i="64" s="1"/>
  <c r="W466" i="64" a="1"/>
  <c r="W466" i="64" s="1"/>
  <c r="W1593" i="64" a="1"/>
  <c r="W1593" i="64" s="1"/>
  <c r="W1506" i="64" a="1"/>
  <c r="W1506" i="64" s="1"/>
  <c r="W984" i="64" a="1"/>
  <c r="W984" i="64" s="1"/>
  <c r="W595" i="64" a="1"/>
  <c r="W595" i="64" s="1"/>
  <c r="W245" i="64" a="1"/>
  <c r="W245" i="64" s="1"/>
  <c r="W176" i="64" a="1"/>
  <c r="W176" i="64" s="1"/>
  <c r="W175" i="64" a="1"/>
  <c r="W175" i="64" s="1"/>
  <c r="W191" i="64" a="1"/>
  <c r="W191" i="64" s="1"/>
  <c r="W40" i="64" a="1"/>
  <c r="W40" i="64" s="1"/>
  <c r="W192" i="64" a="1"/>
  <c r="W192" i="64" s="1"/>
  <c r="R191" i="64" a="1"/>
  <c r="R191" i="64" s="1"/>
  <c r="W871" i="64" a="1"/>
  <c r="W871" i="64" s="1"/>
  <c r="W1230" i="64" a="1"/>
  <c r="W1230" i="64" s="1"/>
  <c r="W1511" i="64" a="1"/>
  <c r="W1511" i="64" s="1"/>
  <c r="W1160" i="64" a="1"/>
  <c r="W1160" i="64" s="1"/>
  <c r="W1517" i="64" a="1"/>
  <c r="W1517" i="64" s="1"/>
  <c r="W571" i="64" a="1"/>
  <c r="W571" i="64" s="1"/>
  <c r="W1619" i="64" a="1"/>
  <c r="W1619" i="64" s="1"/>
  <c r="W1136" i="64" a="1"/>
  <c r="W1136" i="64" s="1"/>
  <c r="W1114" i="64" a="1"/>
  <c r="W1114" i="64" s="1"/>
  <c r="W573" i="64" a="1"/>
  <c r="W573" i="64" s="1"/>
  <c r="W1138" i="64" a="1"/>
  <c r="W1138" i="64" s="1"/>
  <c r="W1617" i="64" a="1"/>
  <c r="W1617" i="64" s="1"/>
  <c r="W1232" i="64" a="1"/>
  <c r="W1232"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DC547" i="64" a="1"/>
  <c r="W1294" i="64" a="1"/>
  <c r="W1259" i="64" a="1"/>
  <c r="W1137" i="64" a="1"/>
  <c r="W1594" i="64" a="1"/>
  <c r="W872" i="64" a="1"/>
  <c r="W1618" i="64" a="1"/>
  <c r="W1161" i="64" a="1"/>
  <c r="W596" i="64" a="1"/>
  <c r="W985" i="64" a="1"/>
  <c r="W1510" i="64" a="1"/>
  <c r="W1329" i="64" a="1"/>
  <c r="W1231" i="64" a="1"/>
  <c r="W1365" i="64" a="1"/>
  <c r="BF1793" i="64" l="1" a="1"/>
  <c r="BF1793" i="64" s="1"/>
  <c r="BF1786" i="64" s="1"/>
  <c r="W177" i="64"/>
  <c r="W1618" i="64"/>
  <c r="V1302" i="64"/>
  <c r="DC547" i="64"/>
  <c r="W1231" i="64"/>
  <c r="W1329" i="64"/>
  <c r="W1259" i="64"/>
  <c r="W1594" i="64"/>
  <c r="W1294" i="64"/>
  <c r="W1365" i="64"/>
  <c r="W1137" i="64"/>
  <c r="W1161" i="64"/>
  <c r="W1510" i="64"/>
  <c r="W985" i="64"/>
  <c r="W872" i="64"/>
  <c r="W596" i="64"/>
  <c r="X1364" i="64" a="1"/>
  <c r="X1364" i="64" s="1"/>
  <c r="X1328" i="64" a="1"/>
  <c r="X1328" i="64" s="1"/>
  <c r="X1293" i="64" a="1"/>
  <c r="X1293" i="64" s="1"/>
  <c r="W1889" i="64"/>
  <c r="X1881" i="64" a="1"/>
  <c r="X1881" i="64" s="1"/>
  <c r="X1258" i="64" a="1"/>
  <c r="X1258" i="64" s="1"/>
  <c r="X1915" i="64" a="1"/>
  <c r="X1915" i="64" s="1"/>
  <c r="X472" i="64" a="1"/>
  <c r="X472" i="64" s="1"/>
  <c r="X466" i="64" a="1"/>
  <c r="X466" i="64" s="1"/>
  <c r="X1593" i="64" a="1"/>
  <c r="X1593" i="64" s="1"/>
  <c r="X1506" i="64" a="1"/>
  <c r="X1506" i="64" s="1"/>
  <c r="X984" i="64" a="1"/>
  <c r="X984" i="64" s="1"/>
  <c r="X595" i="64" a="1"/>
  <c r="X595" i="64" s="1"/>
  <c r="X176" i="64" a="1"/>
  <c r="X176" i="64" s="1"/>
  <c r="X175" i="64" a="1"/>
  <c r="X175" i="64" s="1"/>
  <c r="X40" i="64" a="1"/>
  <c r="X40" i="64" s="1"/>
  <c r="X191" i="64" a="1"/>
  <c r="X191" i="64" s="1"/>
  <c r="X245" i="64" a="1"/>
  <c r="X245" i="64" s="1"/>
  <c r="X192" i="64" a="1"/>
  <c r="X192" i="64" s="1"/>
  <c r="S190" i="64"/>
  <c r="X871" i="64" a="1"/>
  <c r="X871" i="64" s="1"/>
  <c r="X1160" i="64" a="1"/>
  <c r="X1160" i="64" s="1"/>
  <c r="X1138" i="64" a="1"/>
  <c r="X1138" i="64" s="1"/>
  <c r="X1114" i="64" a="1"/>
  <c r="X1114" i="64" s="1"/>
  <c r="X573" i="64" a="1"/>
  <c r="X573" i="64" s="1"/>
  <c r="X1619" i="64" a="1"/>
  <c r="X1619" i="64" s="1"/>
  <c r="X571" i="64" a="1"/>
  <c r="X571" i="64" s="1"/>
  <c r="X1617" i="64" a="1"/>
  <c r="X1617" i="64" s="1"/>
  <c r="X1511" i="64" a="1"/>
  <c r="X1511" i="64" s="1"/>
  <c r="X1517" i="64" a="1"/>
  <c r="X1517" i="64" s="1"/>
  <c r="X1232" i="64" a="1"/>
  <c r="X1232" i="64" s="1"/>
  <c r="X1136" i="64" a="1"/>
  <c r="X1136" i="64" s="1"/>
  <c r="X1230" i="64" a="1"/>
  <c r="X1230"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594" i="64" a="1"/>
  <c r="X985" i="64" a="1"/>
  <c r="X872" i="64" a="1"/>
  <c r="X1294" i="64" a="1"/>
  <c r="X1510" i="64" a="1"/>
  <c r="X1618" i="64" a="1"/>
  <c r="X1231" i="64" a="1"/>
  <c r="X1259" i="64" a="1"/>
  <c r="X1329" i="64" a="1"/>
  <c r="X1365" i="64" a="1"/>
  <c r="X596" i="64" a="1"/>
  <c r="X1161" i="64" a="1"/>
  <c r="DD547" i="64" a="1"/>
  <c r="X1137" i="64" a="1"/>
  <c r="BF1787" i="64" l="1"/>
  <c r="BG1783" i="64" s="1"/>
  <c r="X177" i="64"/>
  <c r="X1618" i="64"/>
  <c r="S193" i="64"/>
  <c r="W1302" i="64"/>
  <c r="DD547" i="64"/>
  <c r="X1594" i="64"/>
  <c r="X1294" i="64"/>
  <c r="X1231" i="64"/>
  <c r="X1329" i="64"/>
  <c r="X1365" i="64"/>
  <c r="X1259" i="64"/>
  <c r="X1137" i="64"/>
  <c r="X1161" i="64"/>
  <c r="X1510" i="64"/>
  <c r="X985" i="64"/>
  <c r="X872" i="64"/>
  <c r="X596" i="64"/>
  <c r="Y1364" i="64" a="1"/>
  <c r="Y1364" i="64" s="1"/>
  <c r="Y1328" i="64" a="1"/>
  <c r="Y1328" i="64" s="1"/>
  <c r="Y1293" i="64" a="1"/>
  <c r="Y1293" i="64" s="1"/>
  <c r="X1889" i="64"/>
  <c r="Y1881" i="64" a="1"/>
  <c r="Y1881" i="64" s="1"/>
  <c r="Y1258" i="64" a="1"/>
  <c r="Y1258" i="64" s="1"/>
  <c r="Y1915" i="64" a="1"/>
  <c r="Y1915" i="64" s="1"/>
  <c r="Y472" i="64" a="1"/>
  <c r="Y472" i="64" s="1"/>
  <c r="Y466" i="64" a="1"/>
  <c r="Y466" i="64" s="1"/>
  <c r="U98" i="69"/>
  <c r="R132" i="69"/>
  <c r="R157" i="69" s="1"/>
  <c r="Y1593" i="64" a="1"/>
  <c r="Y1593" i="64" s="1"/>
  <c r="Y1506" i="64" a="1"/>
  <c r="Y1506" i="64" s="1"/>
  <c r="Y984" i="64" a="1"/>
  <c r="Y984" i="64" s="1"/>
  <c r="Y595" i="64" a="1"/>
  <c r="Y595" i="64" s="1"/>
  <c r="Y176" i="64" a="1"/>
  <c r="Y176" i="64" s="1"/>
  <c r="Y175" i="64" a="1"/>
  <c r="Y175" i="64" s="1"/>
  <c r="Y40" i="64" a="1"/>
  <c r="Y40" i="64" s="1"/>
  <c r="Y191" i="64" a="1"/>
  <c r="Y191" i="64" s="1"/>
  <c r="Y245" i="64" a="1"/>
  <c r="Y245" i="64" s="1"/>
  <c r="Y192" i="64" a="1"/>
  <c r="Y192" i="64" s="1"/>
  <c r="T190" i="64"/>
  <c r="T193" i="64" s="1"/>
  <c r="Y871" i="64" a="1"/>
  <c r="Y871" i="64" s="1"/>
  <c r="Y571" i="64" a="1"/>
  <c r="Y571" i="64" s="1"/>
  <c r="Y573" i="64" a="1"/>
  <c r="Y573" i="64" s="1"/>
  <c r="Y1619" i="64" a="1"/>
  <c r="Y1619" i="64" s="1"/>
  <c r="Y1138" i="64" a="1"/>
  <c r="Y1138" i="64" s="1"/>
  <c r="Y1160" i="64" a="1"/>
  <c r="Y1160" i="64" s="1"/>
  <c r="Y1232" i="64" a="1"/>
  <c r="Y1232" i="64" s="1"/>
  <c r="Y1617" i="64" a="1"/>
  <c r="Y1617" i="64" s="1"/>
  <c r="Y1511" i="64" a="1"/>
  <c r="Y1511" i="64" s="1"/>
  <c r="Y1136" i="64" a="1"/>
  <c r="Y1136" i="64" s="1"/>
  <c r="Y1517" i="64" a="1"/>
  <c r="Y1517" i="64" s="1"/>
  <c r="Y1230" i="64" a="1"/>
  <c r="Y1230" i="64" s="1"/>
  <c r="Y1114" i="64" a="1"/>
  <c r="Y111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594" i="64" a="1"/>
  <c r="Y1510" i="64" a="1"/>
  <c r="Y1365" i="64" a="1"/>
  <c r="Y596" i="64" a="1"/>
  <c r="Y1161" i="64" a="1"/>
  <c r="Y1231" i="64" a="1"/>
  <c r="Y872" i="64" a="1"/>
  <c r="Y1259" i="64" a="1"/>
  <c r="DE547" i="64" a="1"/>
  <c r="Y1294" i="64" a="1"/>
  <c r="Y1137" i="64" a="1"/>
  <c r="Y1329" i="64" a="1"/>
  <c r="Y1618" i="64" a="1"/>
  <c r="Y985" i="64" a="1"/>
  <c r="BG1789" i="64" l="1"/>
  <c r="Y177" i="64"/>
  <c r="Y1618" i="64"/>
  <c r="X1302" i="64"/>
  <c r="DE547" i="64"/>
  <c r="Y1365" i="64"/>
  <c r="Y1259" i="64"/>
  <c r="Y1594" i="64"/>
  <c r="Y1231" i="64"/>
  <c r="Y1294" i="64"/>
  <c r="Y1329" i="64"/>
  <c r="Y1137" i="64"/>
  <c r="Y1161" i="64"/>
  <c r="Y1510" i="64"/>
  <c r="Y985" i="64"/>
  <c r="Y872" i="64"/>
  <c r="Y596" i="64"/>
  <c r="Y1889" i="64"/>
  <c r="Z1364" i="64" a="1"/>
  <c r="Z1364" i="64" s="1"/>
  <c r="Z1328" i="64" a="1"/>
  <c r="Z1328" i="64" s="1"/>
  <c r="Z1293" i="64" a="1"/>
  <c r="Z1293" i="64" s="1"/>
  <c r="Z1881" i="64" a="1"/>
  <c r="Z1881" i="64" s="1"/>
  <c r="Z1258" i="64" a="1"/>
  <c r="Z1258" i="64" s="1"/>
  <c r="Z1915" i="64" a="1"/>
  <c r="Z1915" i="64" s="1"/>
  <c r="Z472" i="64" a="1"/>
  <c r="Z472" i="64" s="1"/>
  <c r="Z466" i="64" a="1"/>
  <c r="Z466" i="64" s="1"/>
  <c r="R135" i="69"/>
  <c r="R140" i="69" s="1"/>
  <c r="R150" i="69" s="1"/>
  <c r="Z1593" i="64" a="1"/>
  <c r="Z1593" i="64" s="1"/>
  <c r="Z1506" i="64" a="1"/>
  <c r="Z1506" i="64" s="1"/>
  <c r="Z984" i="64" a="1"/>
  <c r="Z984" i="64" s="1"/>
  <c r="Z595" i="64" a="1"/>
  <c r="Z595" i="64" s="1"/>
  <c r="Z176" i="64" a="1"/>
  <c r="Z176" i="64" s="1"/>
  <c r="Z175" i="64" a="1"/>
  <c r="Z175" i="64" s="1"/>
  <c r="Z191" i="64" a="1"/>
  <c r="Z191" i="64" s="1"/>
  <c r="Z245" i="64" a="1"/>
  <c r="Z245" i="64" s="1"/>
  <c r="Z40" i="64" a="1"/>
  <c r="Z40" i="64" s="1"/>
  <c r="Z192" i="64" a="1"/>
  <c r="Z192" i="64" s="1"/>
  <c r="U190" i="64"/>
  <c r="Z871" i="64" a="1"/>
  <c r="Z871" i="64" s="1"/>
  <c r="Z1230" i="64" a="1"/>
  <c r="Z1230" i="64" s="1"/>
  <c r="Z1619" i="64" a="1"/>
  <c r="Z1619" i="64" s="1"/>
  <c r="Z1160" i="64" a="1"/>
  <c r="Z1160" i="64" s="1"/>
  <c r="Z1136" i="64" a="1"/>
  <c r="Z1136" i="64" s="1"/>
  <c r="Z1517" i="64" a="1"/>
  <c r="Z1517" i="64" s="1"/>
  <c r="Z571" i="64" a="1"/>
  <c r="Z571" i="64" s="1"/>
  <c r="Z1232" i="64" a="1"/>
  <c r="Z1232" i="64" s="1"/>
  <c r="Z1138" i="64" a="1"/>
  <c r="Z1138" i="64" s="1"/>
  <c r="Z1617" i="64" a="1"/>
  <c r="Z1617" i="64" s="1"/>
  <c r="Z1114" i="64" a="1"/>
  <c r="Z1114" i="64" s="1"/>
  <c r="Z573" i="64" a="1"/>
  <c r="Z573" i="64" s="1"/>
  <c r="Z1511" i="64" a="1"/>
  <c r="Z1511"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85" i="64" a="1"/>
  <c r="Z1161" i="64" a="1"/>
  <c r="DF547" i="64" a="1"/>
  <c r="Z872" i="64" a="1"/>
  <c r="Z1137" i="64" a="1"/>
  <c r="Z1294" i="64" a="1"/>
  <c r="Z1510" i="64" a="1"/>
  <c r="Z1231" i="64" a="1"/>
  <c r="Z1365" i="64" a="1"/>
  <c r="Z1618" i="64" a="1"/>
  <c r="Z1329" i="64" a="1"/>
  <c r="Z1594" i="64" a="1"/>
  <c r="Z1259" i="64" a="1"/>
  <c r="Z596" i="64" a="1"/>
  <c r="BG1793" i="64" l="1" a="1"/>
  <c r="BG1793" i="64" s="1"/>
  <c r="BG1786" i="64" s="1"/>
  <c r="Z177" i="64"/>
  <c r="Z1618" i="64"/>
  <c r="U193" i="64"/>
  <c r="Y1302" i="64"/>
  <c r="DF547" i="64"/>
  <c r="Z1259" i="64"/>
  <c r="Z1594" i="64"/>
  <c r="Z1294" i="64"/>
  <c r="Z1329" i="64"/>
  <c r="Z1365" i="64"/>
  <c r="Z1231" i="64"/>
  <c r="Z1137" i="64"/>
  <c r="Z1161" i="64"/>
  <c r="Z1510" i="64"/>
  <c r="Z985" i="64"/>
  <c r="Z872" i="64"/>
  <c r="Z596" i="64"/>
  <c r="Z1889" i="64"/>
  <c r="AA1364" i="64" a="1"/>
  <c r="AA1364" i="64" s="1"/>
  <c r="AA1328" i="64" a="1"/>
  <c r="AA1328" i="64" s="1"/>
  <c r="AA1293" i="64" a="1"/>
  <c r="AA1293" i="64" s="1"/>
  <c r="AA1881" i="64" a="1"/>
  <c r="AA1881" i="64" s="1"/>
  <c r="AA1258" i="64" a="1"/>
  <c r="AA1258" i="64" s="1"/>
  <c r="AA1915" i="64" a="1"/>
  <c r="AA1915" i="64" s="1"/>
  <c r="R142" i="69"/>
  <c r="R146" i="69" s="1"/>
  <c r="R148" i="69" s="1"/>
  <c r="R136" i="69"/>
  <c r="S129" i="69"/>
  <c r="S134" i="69" s="1"/>
  <c r="AA472" i="64" a="1"/>
  <c r="AA472" i="64" s="1"/>
  <c r="AA466" i="64" a="1"/>
  <c r="AA466" i="64" s="1"/>
  <c r="AA1593" i="64" a="1"/>
  <c r="AA1593" i="64" s="1"/>
  <c r="AA1506" i="64" a="1"/>
  <c r="AA1506" i="64" s="1"/>
  <c r="AA984" i="64" a="1"/>
  <c r="AA984" i="64" s="1"/>
  <c r="AA595" i="64" a="1"/>
  <c r="AA595" i="64" s="1"/>
  <c r="AA191" i="64" a="1"/>
  <c r="AA191" i="64" s="1"/>
  <c r="AA245" i="64" a="1"/>
  <c r="AA245" i="64" s="1"/>
  <c r="AA175" i="64" a="1"/>
  <c r="AA175" i="64" s="1"/>
  <c r="AA176" i="64" a="1"/>
  <c r="AA176" i="64" s="1"/>
  <c r="AA40" i="64" a="1"/>
  <c r="AA40" i="64" s="1"/>
  <c r="AA192" i="64" a="1"/>
  <c r="AA192" i="64" s="1"/>
  <c r="V190" i="64"/>
  <c r="V193" i="64" s="1"/>
  <c r="AA871" i="64" a="1"/>
  <c r="AA871" i="64" s="1"/>
  <c r="AA1160" i="64" a="1"/>
  <c r="AA1160" i="64" s="1"/>
  <c r="AA1517" i="64" a="1"/>
  <c r="AA1517" i="64" s="1"/>
  <c r="AA1232" i="64" a="1"/>
  <c r="AA1232" i="64" s="1"/>
  <c r="AA1619" i="64" a="1"/>
  <c r="AA1619" i="64" s="1"/>
  <c r="AA1136" i="64" a="1"/>
  <c r="AA1136" i="64" s="1"/>
  <c r="AA1114" i="64" a="1"/>
  <c r="AA1114" i="64" s="1"/>
  <c r="AA1138" i="64" a="1"/>
  <c r="AA1138" i="64" s="1"/>
  <c r="AA1511" i="64" a="1"/>
  <c r="AA1511" i="64" s="1"/>
  <c r="AA573" i="64" a="1"/>
  <c r="AA573" i="64" s="1"/>
  <c r="AA1617" i="64" a="1"/>
  <c r="AA1617" i="64" s="1"/>
  <c r="AA571" i="64" a="1"/>
  <c r="AA571" i="64" s="1"/>
  <c r="AA1230" i="64" a="1"/>
  <c r="AA1230"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510" i="64" a="1"/>
  <c r="AA985" i="64" a="1"/>
  <c r="AA1365" i="64" a="1"/>
  <c r="AA1329" i="64" a="1"/>
  <c r="AA1618" i="64" a="1"/>
  <c r="AA1259" i="64" a="1"/>
  <c r="AA596" i="64" a="1"/>
  <c r="AA1137" i="64" a="1"/>
  <c r="AA1231" i="64" a="1"/>
  <c r="AA1294" i="64" a="1"/>
  <c r="DG547" i="64" a="1"/>
  <c r="AA1161" i="64" a="1"/>
  <c r="AA872" i="64" a="1"/>
  <c r="AA1594" i="64" a="1"/>
  <c r="BG1787" i="64" l="1"/>
  <c r="BH1783" i="64" s="1"/>
  <c r="BH1789" i="64" s="1"/>
  <c r="AA177" i="64"/>
  <c r="AA1618" i="64"/>
  <c r="Z1302" i="64"/>
  <c r="DG547" i="64"/>
  <c r="AA1594" i="64"/>
  <c r="AA1259" i="64"/>
  <c r="AA1231" i="64"/>
  <c r="AA1294" i="64"/>
  <c r="AA1329" i="64"/>
  <c r="AA1365" i="64"/>
  <c r="AA1137" i="64"/>
  <c r="AA1161" i="64"/>
  <c r="AA1510" i="64"/>
  <c r="AA985" i="64"/>
  <c r="AA872" i="64"/>
  <c r="AA596" i="64"/>
  <c r="AA1889" i="64"/>
  <c r="AB1328" i="64" a="1"/>
  <c r="AB1328" i="64" s="1"/>
  <c r="AB1364" i="64" a="1"/>
  <c r="AB1364" i="64" s="1"/>
  <c r="AB1293" i="64" a="1"/>
  <c r="AB1293" i="64" s="1"/>
  <c r="AB1881" i="64" a="1"/>
  <c r="AB1881" i="64" s="1"/>
  <c r="AB1258" i="64" a="1"/>
  <c r="AB1258" i="64" s="1"/>
  <c r="AB1915" i="64" a="1"/>
  <c r="AB1915" i="64" s="1"/>
  <c r="R152" i="69"/>
  <c r="S132" i="69"/>
  <c r="S157" i="69" s="1"/>
  <c r="AB466" i="64" a="1"/>
  <c r="AB466" i="64" s="1"/>
  <c r="AB472" i="64" a="1"/>
  <c r="AB472" i="64" s="1"/>
  <c r="AB1593" i="64" a="1"/>
  <c r="AB1593" i="64" s="1"/>
  <c r="AB1506" i="64" a="1"/>
  <c r="AB1506" i="64" s="1"/>
  <c r="AB984" i="64" a="1"/>
  <c r="AB984" i="64" s="1"/>
  <c r="AB595" i="64" a="1"/>
  <c r="AB595" i="64" s="1"/>
  <c r="AB191" i="64" a="1"/>
  <c r="AB191" i="64" s="1"/>
  <c r="AB245" i="64" a="1"/>
  <c r="AB245" i="64" s="1"/>
  <c r="AB40" i="64" a="1"/>
  <c r="AB40" i="64" s="1"/>
  <c r="AB176" i="64" a="1"/>
  <c r="AB176" i="64" s="1"/>
  <c r="AB175" i="64" a="1"/>
  <c r="AB175" i="64" s="1"/>
  <c r="AB192" i="64" a="1"/>
  <c r="AB192" i="64" s="1"/>
  <c r="W190" i="64"/>
  <c r="W193" i="64" s="1"/>
  <c r="AB871" i="64" a="1"/>
  <c r="AB871" i="64" s="1"/>
  <c r="AB571" i="64" a="1"/>
  <c r="AB571" i="64" s="1"/>
  <c r="AB1138" i="64" a="1"/>
  <c r="AB1138" i="64" s="1"/>
  <c r="AB1160" i="64" a="1"/>
  <c r="AB1160" i="64" s="1"/>
  <c r="AB1114" i="64" a="1"/>
  <c r="AB1114" i="64" s="1"/>
  <c r="AB1619" i="64" a="1"/>
  <c r="AB1619" i="64" s="1"/>
  <c r="AB573" i="64" a="1"/>
  <c r="AB573" i="64" s="1"/>
  <c r="AB1511" i="64" a="1"/>
  <c r="AB1511" i="64" s="1"/>
  <c r="AB1230" i="64" a="1"/>
  <c r="AB1230" i="64" s="1"/>
  <c r="AB1232" i="64" a="1"/>
  <c r="AB1232" i="64" s="1"/>
  <c r="AB1136" i="64" a="1"/>
  <c r="AB1136" i="64" s="1"/>
  <c r="AB1617" i="64" a="1"/>
  <c r="AB1617" i="64" s="1"/>
  <c r="AB1517" i="64" a="1"/>
  <c r="AB1517"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231" i="64" a="1"/>
  <c r="AB1510" i="64" a="1"/>
  <c r="DH547" i="64" a="1"/>
  <c r="AB1259" i="64" a="1"/>
  <c r="AB1161" i="64" a="1"/>
  <c r="AB1594" i="64" a="1"/>
  <c r="AB1618" i="64" a="1"/>
  <c r="AB1329" i="64" a="1"/>
  <c r="AB1294" i="64" a="1"/>
  <c r="AB1137" i="64" a="1"/>
  <c r="AB1365" i="64" a="1"/>
  <c r="AB872" i="64" a="1"/>
  <c r="AB985" i="64" a="1"/>
  <c r="AB596" i="64" a="1"/>
  <c r="BH1793" i="64" l="1" a="1"/>
  <c r="BH1793" i="64" s="1"/>
  <c r="BH1786" i="64" s="1"/>
  <c r="BH1787" i="64" s="1"/>
  <c r="AB177" i="64"/>
  <c r="AB1618" i="64"/>
  <c r="AA1302" i="64"/>
  <c r="DH547" i="64"/>
  <c r="AB1294" i="64"/>
  <c r="AB1329" i="64"/>
  <c r="AB1365" i="64"/>
  <c r="AB1259" i="64"/>
  <c r="AB1231" i="64"/>
  <c r="AB1594" i="64"/>
  <c r="AB1137" i="64"/>
  <c r="AB1161" i="64"/>
  <c r="AB1510" i="64"/>
  <c r="AB985" i="64"/>
  <c r="AB872" i="64"/>
  <c r="AB596" i="64"/>
  <c r="AB1889" i="64"/>
  <c r="AC1364" i="64" a="1"/>
  <c r="AC1364" i="64" s="1"/>
  <c r="AC1328" i="64" a="1"/>
  <c r="AC1328" i="64" s="1"/>
  <c r="AC1293" i="64" a="1"/>
  <c r="AC1293" i="64" s="1"/>
  <c r="AC1881" i="64" a="1"/>
  <c r="AC1881" i="64" s="1"/>
  <c r="AC1258" i="64" a="1"/>
  <c r="AC1258" i="64" s="1"/>
  <c r="AC1915" i="64" a="1"/>
  <c r="AC1915" i="64" s="1"/>
  <c r="S135" i="69"/>
  <c r="S140" i="69" s="1"/>
  <c r="S150" i="69" s="1"/>
  <c r="AC466" i="64" a="1"/>
  <c r="AC466" i="64" s="1"/>
  <c r="AC472" i="64" a="1"/>
  <c r="AC472" i="64" s="1"/>
  <c r="AC1593" i="64" a="1"/>
  <c r="AC1593" i="64" s="1"/>
  <c r="AC1506" i="64" a="1"/>
  <c r="AC1506" i="64" s="1"/>
  <c r="AC984" i="64" a="1"/>
  <c r="AC984" i="64" s="1"/>
  <c r="AC595" i="64" a="1"/>
  <c r="AC595" i="64" s="1"/>
  <c r="AC40" i="64" a="1"/>
  <c r="AC40" i="64" s="1"/>
  <c r="AC176" i="64" a="1"/>
  <c r="AC176" i="64" s="1"/>
  <c r="AC175" i="64" a="1"/>
  <c r="AC175" i="64" s="1"/>
  <c r="AC245" i="64" a="1"/>
  <c r="AC245" i="64" s="1"/>
  <c r="AC191" i="64" a="1"/>
  <c r="AC191" i="64" s="1"/>
  <c r="AC192" i="64" a="1"/>
  <c r="AC192" i="64" s="1"/>
  <c r="X190" i="64"/>
  <c r="X193" i="64" s="1"/>
  <c r="AC871" i="64" a="1"/>
  <c r="AC871" i="64" s="1"/>
  <c r="AC1160" i="64" a="1"/>
  <c r="AC1160" i="64" s="1"/>
  <c r="AC1617" i="64" a="1"/>
  <c r="AC1617" i="64" s="1"/>
  <c r="AC1511" i="64" a="1"/>
  <c r="AC1511" i="64" s="1"/>
  <c r="AC571" i="64" a="1"/>
  <c r="AC571" i="64" s="1"/>
  <c r="AC1136" i="64" a="1"/>
  <c r="AC1136" i="64" s="1"/>
  <c r="AC1232" i="64" a="1"/>
  <c r="AC1232" i="64" s="1"/>
  <c r="AC1138" i="64" a="1"/>
  <c r="AC1138" i="64" s="1"/>
  <c r="AC1619" i="64" a="1"/>
  <c r="AC1619" i="64" s="1"/>
  <c r="AC1230" i="64" a="1"/>
  <c r="AC1230" i="64" s="1"/>
  <c r="AC1517" i="64" a="1"/>
  <c r="AC1517" i="64" s="1"/>
  <c r="AC573" i="64" a="1"/>
  <c r="AC573" i="64" s="1"/>
  <c r="AC1114" i="64" a="1"/>
  <c r="AC111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365" i="64" a="1"/>
  <c r="AC1618" i="64" a="1"/>
  <c r="AC1137" i="64" a="1"/>
  <c r="AC872" i="64" a="1"/>
  <c r="AC1231" i="64" a="1"/>
  <c r="AC1594" i="64" a="1"/>
  <c r="AC1161" i="64" a="1"/>
  <c r="AC985" i="64" a="1"/>
  <c r="AC1294" i="64" a="1"/>
  <c r="AC1329" i="64" a="1"/>
  <c r="AC1510" i="64" a="1"/>
  <c r="DI547" i="64" a="1"/>
  <c r="AC1259" i="64" a="1"/>
  <c r="AC596" i="64" a="1"/>
  <c r="AC177" i="64" l="1"/>
  <c r="AC1618" i="64"/>
  <c r="AB1302" i="64"/>
  <c r="DI547" i="64"/>
  <c r="AC1231" i="64"/>
  <c r="AC1365" i="64"/>
  <c r="AC1594" i="64"/>
  <c r="AC1294" i="64"/>
  <c r="AC1259" i="64"/>
  <c r="AC1329" i="64"/>
  <c r="AC1137" i="64"/>
  <c r="AC1161" i="64"/>
  <c r="AC1510" i="64"/>
  <c r="AC985" i="64"/>
  <c r="AC872" i="64"/>
  <c r="AC596" i="64"/>
  <c r="BI1783" i="64"/>
  <c r="BI1789" i="64" s="1"/>
  <c r="AD1328" i="64" a="1"/>
  <c r="AD1328" i="64" s="1"/>
  <c r="AD1364" i="64" a="1"/>
  <c r="AD1364" i="64" s="1"/>
  <c r="AD1293" i="64" a="1"/>
  <c r="AD1293" i="64" s="1"/>
  <c r="AC1889" i="64"/>
  <c r="AD1881" i="64" a="1"/>
  <c r="AD1881" i="64" s="1"/>
  <c r="AD1258" i="64" a="1"/>
  <c r="AD1258" i="64" s="1"/>
  <c r="AD1915" i="64" a="1"/>
  <c r="AD1915" i="64" s="1"/>
  <c r="T129" i="69"/>
  <c r="T134" i="69" s="1"/>
  <c r="S136" i="69"/>
  <c r="S142" i="69"/>
  <c r="S146" i="69" s="1"/>
  <c r="S148" i="69" s="1"/>
  <c r="AD472" i="64" a="1"/>
  <c r="AD472" i="64" s="1"/>
  <c r="AD466" i="64" a="1"/>
  <c r="AD466" i="64" s="1"/>
  <c r="AD1593" i="64" a="1"/>
  <c r="AD1593" i="64" s="1"/>
  <c r="X17" i="69"/>
  <c r="X18" i="69" s="1"/>
  <c r="AD1506" i="64" a="1"/>
  <c r="AD1506" i="64" s="1"/>
  <c r="AD984" i="64" a="1"/>
  <c r="AD984" i="64" s="1"/>
  <c r="AD595" i="64" a="1"/>
  <c r="AD595" i="64" s="1"/>
  <c r="AD40" i="64" a="1"/>
  <c r="AD40" i="64" s="1"/>
  <c r="AD176" i="64" a="1"/>
  <c r="AD176" i="64" s="1"/>
  <c r="AD175" i="64" a="1"/>
  <c r="AD175" i="64" s="1"/>
  <c r="AD245" i="64" a="1"/>
  <c r="AD245" i="64" s="1"/>
  <c r="AD191" i="64" a="1"/>
  <c r="AD191" i="64" s="1"/>
  <c r="AD192" i="64" a="1"/>
  <c r="AD192" i="64" s="1"/>
  <c r="Y190" i="64"/>
  <c r="Y193" i="64" s="1"/>
  <c r="AD871" i="64" a="1"/>
  <c r="AD871" i="64" s="1"/>
  <c r="AD1619" i="64" a="1"/>
  <c r="AD1619" i="64" s="1"/>
  <c r="AD1232" i="64" a="1"/>
  <c r="AD1232" i="64" s="1"/>
  <c r="AD571" i="64" a="1"/>
  <c r="AD571" i="64" s="1"/>
  <c r="AD573" i="64" a="1"/>
  <c r="AD573" i="64" s="1"/>
  <c r="AD1114" i="64" a="1"/>
  <c r="AD1114" i="64" s="1"/>
  <c r="AD1230" i="64" a="1"/>
  <c r="AD1230" i="64" s="1"/>
  <c r="AD1511" i="64" a="1"/>
  <c r="AD1511" i="64" s="1"/>
  <c r="AD1138" i="64" a="1"/>
  <c r="AD1138" i="64" s="1"/>
  <c r="AD1160" i="64" a="1"/>
  <c r="AD1160" i="64" s="1"/>
  <c r="AD1617" i="64" a="1"/>
  <c r="AD1617" i="64" s="1"/>
  <c r="AD1136" i="64" a="1"/>
  <c r="AD1136" i="64" s="1"/>
  <c r="AD1517" i="64" a="1"/>
  <c r="AD1517"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872" i="64" a="1"/>
  <c r="AD1594" i="64" a="1"/>
  <c r="AD1259" i="64" a="1"/>
  <c r="AD1510" i="64" a="1"/>
  <c r="AD1161" i="64" a="1"/>
  <c r="AD985" i="64" a="1"/>
  <c r="AD1365" i="64" a="1"/>
  <c r="AD1329" i="64" a="1"/>
  <c r="DJ547" i="64" a="1"/>
  <c r="AD596" i="64" a="1"/>
  <c r="AD1618" i="64" a="1"/>
  <c r="AD1137" i="64" a="1"/>
  <c r="AD1294" i="64" a="1"/>
  <c r="AD1231" i="64" a="1"/>
  <c r="BI1793" i="64" l="1" a="1"/>
  <c r="BI1793" i="64" s="1"/>
  <c r="BI1786" i="64" s="1"/>
  <c r="BI1787" i="64" s="1"/>
  <c r="AD177" i="64"/>
  <c r="AD1618" i="64"/>
  <c r="AC1302" i="64"/>
  <c r="DJ547" i="64"/>
  <c r="AD1231" i="64"/>
  <c r="AD1594" i="64"/>
  <c r="K1594" i="64" s="1"/>
  <c r="AD1259" i="64"/>
  <c r="K1259" i="64" s="1"/>
  <c r="AD1294" i="64"/>
  <c r="AD1365" i="64"/>
  <c r="AD1329" i="64"/>
  <c r="K1329" i="64" s="1"/>
  <c r="AD1137" i="64"/>
  <c r="K1137" i="64" s="1"/>
  <c r="AD1161" i="64"/>
  <c r="AD1510" i="64"/>
  <c r="AD985" i="64"/>
  <c r="K985" i="64" s="1"/>
  <c r="AD872" i="64"/>
  <c r="K872" i="64" s="1"/>
  <c r="AD596" i="64"/>
  <c r="AD1889" i="64"/>
  <c r="K1889" i="64" s="1"/>
  <c r="AE1364" i="64" a="1"/>
  <c r="AE1364" i="64" s="1"/>
  <c r="AE1293" i="64" a="1"/>
  <c r="AE1293" i="64" s="1"/>
  <c r="AE1328" i="64" a="1"/>
  <c r="AE1328" i="64" s="1"/>
  <c r="AE1881" i="64" a="1"/>
  <c r="AE1881" i="64" s="1"/>
  <c r="AE1258" i="64" a="1"/>
  <c r="AE1258" i="64" s="1"/>
  <c r="AE1915" i="64" a="1"/>
  <c r="AE1915" i="64" s="1"/>
  <c r="T132" i="69"/>
  <c r="T157" i="69" s="1"/>
  <c r="S152" i="69"/>
  <c r="AE472" i="64" a="1"/>
  <c r="AE472" i="64" s="1"/>
  <c r="AE466" i="64" a="1"/>
  <c r="AE466" i="64" s="1"/>
  <c r="AE1593" i="64" a="1"/>
  <c r="AE1593" i="64" s="1"/>
  <c r="AE1506" i="64" a="1"/>
  <c r="AE1506" i="64" s="1"/>
  <c r="AE984" i="64" a="1"/>
  <c r="AE984" i="64" s="1"/>
  <c r="AE595" i="64" a="1"/>
  <c r="AE595" i="64" s="1"/>
  <c r="AE40" i="64" a="1"/>
  <c r="AE40" i="64" s="1"/>
  <c r="AE176" i="64" a="1"/>
  <c r="AE176" i="64" s="1"/>
  <c r="AE175" i="64" a="1"/>
  <c r="AE175" i="64" s="1"/>
  <c r="AE245" i="64" a="1"/>
  <c r="AE245" i="64" s="1"/>
  <c r="AE191" i="64" a="1"/>
  <c r="AE191" i="64" s="1"/>
  <c r="AE192" i="64" a="1"/>
  <c r="AE192" i="64" s="1"/>
  <c r="Z190" i="64"/>
  <c r="Z193" i="64" s="1"/>
  <c r="AE871" i="64" a="1"/>
  <c r="AE871" i="64" s="1"/>
  <c r="AE571" i="64" a="1"/>
  <c r="AE571" i="64" s="1"/>
  <c r="AE1517" i="64" a="1"/>
  <c r="AE1517" i="64" s="1"/>
  <c r="AE1136" i="64" a="1"/>
  <c r="AE1136" i="64" s="1"/>
  <c r="AE1617" i="64" a="1"/>
  <c r="AE1617" i="64" s="1"/>
  <c r="AE1160" i="64" a="1"/>
  <c r="AE1160" i="64" s="1"/>
  <c r="AE1619" i="64" a="1"/>
  <c r="AE1619" i="64" s="1"/>
  <c r="AE1138" i="64" a="1"/>
  <c r="AE1138" i="64" s="1"/>
  <c r="AE1232" i="64" a="1"/>
  <c r="AE1232" i="64" s="1"/>
  <c r="AE1230" i="64" a="1"/>
  <c r="AE1230" i="64" s="1"/>
  <c r="AE1114" i="64" a="1"/>
  <c r="AE1114" i="64" s="1"/>
  <c r="AE573" i="64" a="1"/>
  <c r="AE573" i="64" s="1"/>
  <c r="AE1511" i="64" a="1"/>
  <c r="AE1511"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161" i="64" a="1"/>
  <c r="AE1259" i="64" a="1"/>
  <c r="AE1365" i="64" a="1"/>
  <c r="AE1594" i="64" a="1"/>
  <c r="AE596" i="64" a="1"/>
  <c r="AE1510" i="64" a="1"/>
  <c r="AE1294" i="64" a="1"/>
  <c r="AE1137" i="64" a="1"/>
  <c r="DK547" i="64" a="1"/>
  <c r="AE1231" i="64" a="1"/>
  <c r="AE1329" i="64" a="1"/>
  <c r="AE1618" i="64" a="1"/>
  <c r="AE872" i="64" a="1"/>
  <c r="AE985" i="64" a="1"/>
  <c r="AE177" i="64" l="1"/>
  <c r="AE1618" i="64"/>
  <c r="AD1302" i="64"/>
  <c r="K1302" i="64" s="1"/>
  <c r="DK547" i="64"/>
  <c r="AE1594" i="64"/>
  <c r="AE1294" i="64"/>
  <c r="AE1329" i="64"/>
  <c r="AE1365" i="64"/>
  <c r="AE1231" i="64"/>
  <c r="AE1259" i="64"/>
  <c r="AE1137" i="64"/>
  <c r="AE1161" i="64"/>
  <c r="AE1510" i="64"/>
  <c r="AE985" i="64"/>
  <c r="AE872" i="64"/>
  <c r="AE596" i="64"/>
  <c r="BJ1783" i="64"/>
  <c r="BJ1789" i="64" s="1"/>
  <c r="AE1889" i="64"/>
  <c r="AF1364" i="64" a="1"/>
  <c r="AF1364" i="64" s="1"/>
  <c r="AF1328" i="64" a="1"/>
  <c r="AF1328" i="64" s="1"/>
  <c r="AF1293" i="64" a="1"/>
  <c r="AF1293" i="64" s="1"/>
  <c r="AF1881" i="64" a="1"/>
  <c r="AF1881" i="64" s="1"/>
  <c r="AF1258" i="64" a="1"/>
  <c r="AF1258" i="64" s="1"/>
  <c r="AF1915" i="64" a="1"/>
  <c r="AF1915" i="64" s="1"/>
  <c r="T135" i="69"/>
  <c r="T140" i="69" s="1"/>
  <c r="T150" i="69" s="1"/>
  <c r="T161" i="69"/>
  <c r="T162" i="69" s="1"/>
  <c r="T167" i="69" s="1"/>
  <c r="AF472" i="64" a="1"/>
  <c r="AF472" i="64" s="1"/>
  <c r="AF466" i="64" a="1"/>
  <c r="AF466" i="64" s="1"/>
  <c r="S173" i="69"/>
  <c r="S175" i="69" s="1"/>
  <c r="AF1593" i="64" a="1"/>
  <c r="AF1593" i="64" s="1"/>
  <c r="R115" i="69"/>
  <c r="R118" i="69" s="1"/>
  <c r="R125" i="69" s="1"/>
  <c r="AF1506" i="64" a="1"/>
  <c r="AF1506" i="64" s="1"/>
  <c r="AF984" i="64" a="1"/>
  <c r="AF984" i="64" s="1"/>
  <c r="AF595" i="64" a="1"/>
  <c r="AF595" i="64" s="1"/>
  <c r="AF176" i="64" a="1"/>
  <c r="AF176" i="64" s="1"/>
  <c r="AF245" i="64" a="1"/>
  <c r="AF245" i="64" s="1"/>
  <c r="AF175" i="64" a="1"/>
  <c r="AF175" i="64" s="1"/>
  <c r="AF191" i="64" a="1"/>
  <c r="AF191" i="64" s="1"/>
  <c r="AF40" i="64" a="1"/>
  <c r="AF40" i="64" s="1"/>
  <c r="AF192" i="64" a="1"/>
  <c r="AF192" i="64" s="1"/>
  <c r="AA190" i="64"/>
  <c r="AA193" i="64" s="1"/>
  <c r="AF871" i="64" a="1"/>
  <c r="AF871" i="64" s="1"/>
  <c r="AF1160" i="64" a="1"/>
  <c r="AF1160" i="64" s="1"/>
  <c r="AF1619" i="64" a="1"/>
  <c r="AF1619" i="64" s="1"/>
  <c r="AF1617" i="64" a="1"/>
  <c r="AF1617" i="64" s="1"/>
  <c r="AF1511" i="64" a="1"/>
  <c r="AF1511" i="64" s="1"/>
  <c r="AF1114" i="64" a="1"/>
  <c r="AF1114" i="64" s="1"/>
  <c r="AF1136" i="64" a="1"/>
  <c r="AF1136" i="64" s="1"/>
  <c r="AF1232" i="64" a="1"/>
  <c r="AF1232" i="64" s="1"/>
  <c r="AF1138" i="64" a="1"/>
  <c r="AF1138" i="64" s="1"/>
  <c r="AF573" i="64" a="1"/>
  <c r="AF573" i="64" s="1"/>
  <c r="AF1230" i="64" a="1"/>
  <c r="AF1230" i="64" s="1"/>
  <c r="AF1517" i="64" a="1"/>
  <c r="AF1517" i="64" s="1"/>
  <c r="AF571" i="64" a="1"/>
  <c r="AF57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985" i="64" a="1"/>
  <c r="AF1594" i="64" a="1"/>
  <c r="AF1231" i="64" a="1"/>
  <c r="AF872" i="64" a="1"/>
  <c r="AF1137" i="64" a="1"/>
  <c r="AF1294" i="64" a="1"/>
  <c r="AF1259" i="64" a="1"/>
  <c r="AF1365" i="64" a="1"/>
  <c r="AF1329" i="64" a="1"/>
  <c r="AF596" i="64" a="1"/>
  <c r="AF1618" i="64" a="1"/>
  <c r="AF1510" i="64" a="1"/>
  <c r="AF1161" i="64" a="1"/>
  <c r="BJ1793" i="64" l="1" a="1"/>
  <c r="BJ1793" i="64" s="1"/>
  <c r="BJ1786" i="64" s="1"/>
  <c r="BJ1787" i="64" s="1"/>
  <c r="AF177" i="64"/>
  <c r="AF1618" i="64"/>
  <c r="AE1302" i="64"/>
  <c r="K547" i="64"/>
  <c r="L547" i="64"/>
  <c r="M547" i="64"/>
  <c r="N547" i="64"/>
  <c r="O547" i="64"/>
  <c r="P547" i="64"/>
  <c r="AF1594" i="64"/>
  <c r="AF1259" i="64"/>
  <c r="AF1231" i="64"/>
  <c r="AF1294" i="64"/>
  <c r="AF1365" i="64"/>
  <c r="AF1329" i="64"/>
  <c r="AF1137" i="64"/>
  <c r="AF1161" i="64"/>
  <c r="AF1510" i="64"/>
  <c r="AF985" i="64"/>
  <c r="AF872" i="64"/>
  <c r="AF596" i="64"/>
  <c r="AF1889" i="64"/>
  <c r="AG1364" i="64" a="1"/>
  <c r="AG1364" i="64" s="1"/>
  <c r="AG1328" i="64" a="1"/>
  <c r="AG1328" i="64" s="1"/>
  <c r="AG1293" i="64" a="1"/>
  <c r="AG1293" i="64" s="1"/>
  <c r="AG1881" i="64" a="1"/>
  <c r="AG1881" i="64" s="1"/>
  <c r="AG1258" i="64" a="1"/>
  <c r="AG1258" i="64" s="1"/>
  <c r="AG1915" i="64" a="1"/>
  <c r="AG1915" i="64" s="1"/>
  <c r="U129" i="69"/>
  <c r="U132" i="69" s="1"/>
  <c r="U157" i="69" s="1"/>
  <c r="T142" i="69"/>
  <c r="T146" i="69" s="1"/>
  <c r="T148" i="69" s="1"/>
  <c r="T136" i="69"/>
  <c r="AG472" i="64" a="1"/>
  <c r="AG472" i="64" s="1"/>
  <c r="AG466" i="64" a="1"/>
  <c r="AG466" i="64" s="1"/>
  <c r="AG1593" i="64" a="1"/>
  <c r="AG1593" i="64" s="1"/>
  <c r="R119" i="69"/>
  <c r="AG1506" i="64" a="1"/>
  <c r="AG1506" i="64" s="1"/>
  <c r="AG984" i="64" a="1"/>
  <c r="AG984" i="64" s="1"/>
  <c r="AB190" i="64"/>
  <c r="AB193" i="64" s="1"/>
  <c r="AG595" i="64" a="1"/>
  <c r="AG595" i="64" s="1"/>
  <c r="AG175" i="64" a="1"/>
  <c r="AG175" i="64" s="1"/>
  <c r="AG191" i="64" a="1"/>
  <c r="AG191" i="64" s="1"/>
  <c r="AG176" i="64" a="1"/>
  <c r="AG176" i="64" s="1"/>
  <c r="AG40" i="64" a="1"/>
  <c r="AG40" i="64" s="1"/>
  <c r="AG245" i="64" a="1"/>
  <c r="AG245" i="64" s="1"/>
  <c r="AG192" i="64" a="1"/>
  <c r="AG192" i="64" s="1"/>
  <c r="AG871" i="64" a="1"/>
  <c r="AG871" i="64" s="1"/>
  <c r="AG1232" i="64" a="1"/>
  <c r="AG1232" i="64" s="1"/>
  <c r="AG1114" i="64" a="1"/>
  <c r="AG1114" i="64" s="1"/>
  <c r="AG571" i="64" a="1"/>
  <c r="AG571" i="64" s="1"/>
  <c r="AG1617" i="64" a="1"/>
  <c r="AG1617" i="64" s="1"/>
  <c r="AG1138" i="64" a="1"/>
  <c r="AG1138" i="64" s="1"/>
  <c r="AG573" i="64" a="1"/>
  <c r="AG573" i="64" s="1"/>
  <c r="AG1160" i="64" a="1"/>
  <c r="AG1160" i="64" s="1"/>
  <c r="AG1136" i="64" a="1"/>
  <c r="AG1136" i="64" s="1"/>
  <c r="AG1511" i="64" a="1"/>
  <c r="AG1511" i="64" s="1"/>
  <c r="AG1230" i="64" a="1"/>
  <c r="AG1230" i="64" s="1"/>
  <c r="AG1517" i="64" a="1"/>
  <c r="AG1517" i="64" s="1"/>
  <c r="AG1619" i="64" a="1"/>
  <c r="AG1619"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618" i="64" a="1"/>
  <c r="AG1510" i="64" a="1"/>
  <c r="AG1137" i="64" a="1"/>
  <c r="AG1161" i="64" a="1"/>
  <c r="AG1259" i="64" a="1"/>
  <c r="AG1231" i="64" a="1"/>
  <c r="AG1329" i="64" a="1"/>
  <c r="AG872" i="64" a="1"/>
  <c r="AG1594" i="64" a="1"/>
  <c r="AG985" i="64" a="1"/>
  <c r="AG596" i="64" a="1"/>
  <c r="AG1365" i="64" a="1"/>
  <c r="AG1294" i="64" a="1"/>
  <c r="AG177" i="64" l="1"/>
  <c r="AG1618" i="64"/>
  <c r="AF1302" i="64"/>
  <c r="AG1259" i="64"/>
  <c r="AG1231" i="64"/>
  <c r="AG1329" i="64"/>
  <c r="AG1594" i="64"/>
  <c r="AG1294" i="64"/>
  <c r="AG1365" i="64"/>
  <c r="AG1137" i="64"/>
  <c r="AG1161" i="64"/>
  <c r="AG1510" i="64"/>
  <c r="AG985" i="64"/>
  <c r="AG872" i="64"/>
  <c r="AG596" i="64"/>
  <c r="BK1783" i="64"/>
  <c r="BK1789" i="64" s="1"/>
  <c r="AG1889" i="64"/>
  <c r="AH1364" i="64" a="1"/>
  <c r="AH1364" i="64" s="1"/>
  <c r="AH1328" i="64" a="1"/>
  <c r="AH1328" i="64" s="1"/>
  <c r="AH1293" i="64" a="1"/>
  <c r="AH1293" i="64" s="1"/>
  <c r="AH1881" i="64" a="1"/>
  <c r="AH1881" i="64" s="1"/>
  <c r="AH1258" i="64" a="1"/>
  <c r="AH1258" i="64" s="1"/>
  <c r="AH1915" i="64" a="1"/>
  <c r="AH1915" i="64" s="1"/>
  <c r="T152" i="69"/>
  <c r="U134" i="69"/>
  <c r="U135" i="69" s="1"/>
  <c r="V129" i="69" s="1"/>
  <c r="AH472" i="64" a="1"/>
  <c r="AH472" i="64" s="1"/>
  <c r="AH466" i="64" a="1"/>
  <c r="AH466" i="64" s="1"/>
  <c r="S115" i="69"/>
  <c r="S118" i="69" s="1"/>
  <c r="S125" i="69" s="1"/>
  <c r="U161" i="69"/>
  <c r="U162" i="69" s="1"/>
  <c r="AH1593" i="64" a="1"/>
  <c r="AH1593" i="64" s="1"/>
  <c r="AH1506" i="64" a="1"/>
  <c r="AH1506" i="64" s="1"/>
  <c r="AH984" i="64" a="1"/>
  <c r="AH984" i="64" s="1"/>
  <c r="AH595" i="64" a="1"/>
  <c r="AH595" i="64" s="1"/>
  <c r="AH191" i="64" a="1"/>
  <c r="AH191" i="64" s="1"/>
  <c r="AH40" i="64" a="1"/>
  <c r="AH40" i="64" s="1"/>
  <c r="AH175" i="64" a="1"/>
  <c r="AH175" i="64" s="1"/>
  <c r="AH245" i="64" a="1"/>
  <c r="AH245" i="64" s="1"/>
  <c r="AH176" i="64" a="1"/>
  <c r="AH176" i="64" s="1"/>
  <c r="AH192" i="64" a="1"/>
  <c r="AH192" i="64" s="1"/>
  <c r="AC190" i="64"/>
  <c r="AC193" i="64" s="1"/>
  <c r="AC207" i="69"/>
  <c r="AC209" i="69" s="1"/>
  <c r="AC219" i="69" s="1"/>
  <c r="AH871" i="64" a="1"/>
  <c r="AH871" i="64" s="1"/>
  <c r="AH1136" i="64" a="1"/>
  <c r="AH1136" i="64" s="1"/>
  <c r="AH1517" i="64" a="1"/>
  <c r="AH1517" i="64" s="1"/>
  <c r="AH1232" i="64" a="1"/>
  <c r="AH1232" i="64" s="1"/>
  <c r="AH573" i="64" a="1"/>
  <c r="AH573" i="64" s="1"/>
  <c r="AH1138" i="64" a="1"/>
  <c r="AH1138" i="64" s="1"/>
  <c r="AH1160" i="64" a="1"/>
  <c r="AH1160" i="64" s="1"/>
  <c r="AH571" i="64" a="1"/>
  <c r="AH571" i="64" s="1"/>
  <c r="AH1619" i="64" a="1"/>
  <c r="AH1619" i="64" s="1"/>
  <c r="AH1114" i="64" a="1"/>
  <c r="AH1114" i="64" s="1"/>
  <c r="AH1617" i="64" a="1"/>
  <c r="AH1617" i="64" s="1"/>
  <c r="AH1230" i="64" a="1"/>
  <c r="AH1230" i="64" s="1"/>
  <c r="AH1511" i="64" a="1"/>
  <c r="AH1511"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294" i="64" a="1"/>
  <c r="AH1618" i="64" a="1"/>
  <c r="AH872" i="64" a="1"/>
  <c r="AH1137" i="64" a="1"/>
  <c r="AH1231" i="64" a="1"/>
  <c r="AH1259" i="64" a="1"/>
  <c r="AH1365" i="64" a="1"/>
  <c r="AH596" i="64" a="1"/>
  <c r="AH1329" i="64" a="1"/>
  <c r="AH1510" i="64" a="1"/>
  <c r="AH985" i="64" a="1"/>
  <c r="AH1594" i="64" a="1"/>
  <c r="AH1161" i="64" a="1"/>
  <c r="BK1793" i="64" l="1" a="1"/>
  <c r="BK1793" i="64" s="1"/>
  <c r="BK1786" i="64" s="1"/>
  <c r="BK1787" i="64" s="1"/>
  <c r="AH177" i="64"/>
  <c r="AH1618" i="64"/>
  <c r="AG1302" i="64"/>
  <c r="AH1294" i="64"/>
  <c r="AH1365" i="64"/>
  <c r="AH1259" i="64"/>
  <c r="AH1231" i="64"/>
  <c r="AH1329" i="64"/>
  <c r="AH1594" i="64"/>
  <c r="AH1137" i="64"/>
  <c r="AH1161" i="64"/>
  <c r="AH1510" i="64"/>
  <c r="AH985" i="64"/>
  <c r="AH872" i="64"/>
  <c r="AH596" i="64"/>
  <c r="AH1889" i="64"/>
  <c r="AI1364" i="64" a="1"/>
  <c r="AI1364" i="64" s="1"/>
  <c r="AI1328" i="64" a="1"/>
  <c r="AI1328" i="64" s="1"/>
  <c r="AI1293" i="64" a="1"/>
  <c r="AI1293" i="64" s="1"/>
  <c r="AI1881" i="64" a="1"/>
  <c r="AI1881" i="64" s="1"/>
  <c r="AI1258" i="64" a="1"/>
  <c r="AI1258" i="64" s="1"/>
  <c r="AI1915" i="64" a="1"/>
  <c r="AI1915" i="64" s="1"/>
  <c r="AI472" i="64" a="1"/>
  <c r="AI472" i="64" s="1"/>
  <c r="AI466" i="64" a="1"/>
  <c r="AI466" i="64" s="1"/>
  <c r="U140" i="69"/>
  <c r="U150" i="69" s="1"/>
  <c r="U136" i="69"/>
  <c r="U142" i="69"/>
  <c r="U152" i="69" s="1"/>
  <c r="V134" i="69"/>
  <c r="V132" i="69"/>
  <c r="V157" i="69" s="1"/>
  <c r="AI1593" i="64" a="1"/>
  <c r="AI1593" i="64" s="1"/>
  <c r="AI1506" i="64" a="1"/>
  <c r="AI1506" i="64" s="1"/>
  <c r="AI984" i="64" a="1"/>
  <c r="AI984" i="64" s="1"/>
  <c r="AI595" i="64" a="1"/>
  <c r="AI595" i="64" s="1"/>
  <c r="AI191" i="64" a="1"/>
  <c r="AI191" i="64" s="1"/>
  <c r="AI40" i="64" a="1"/>
  <c r="AI40" i="64" s="1"/>
  <c r="AI245" i="64" a="1"/>
  <c r="AI245" i="64" s="1"/>
  <c r="AI176" i="64" a="1"/>
  <c r="AI176" i="64" s="1"/>
  <c r="AI175" i="64" a="1"/>
  <c r="AI175" i="64" s="1"/>
  <c r="AI192" i="64" a="1"/>
  <c r="AI192" i="64" s="1"/>
  <c r="AD190" i="64"/>
  <c r="K190" i="64" s="1"/>
  <c r="AI871" i="64" a="1"/>
  <c r="AI871" i="64" s="1"/>
  <c r="AI1230" i="64" a="1"/>
  <c r="AI1230" i="64" s="1"/>
  <c r="AI1617" i="64" a="1"/>
  <c r="AI1617" i="64" s="1"/>
  <c r="AI1511" i="64" a="1"/>
  <c r="AI1511" i="64" s="1"/>
  <c r="AI1138" i="64" a="1"/>
  <c r="AI1138" i="64" s="1"/>
  <c r="AI1114" i="64" a="1"/>
  <c r="AI1114" i="64" s="1"/>
  <c r="AI1517" i="64" a="1"/>
  <c r="AI1517" i="64" s="1"/>
  <c r="AI1160" i="64" a="1"/>
  <c r="AI1160" i="64" s="1"/>
  <c r="AI573" i="64" a="1"/>
  <c r="AI573" i="64" s="1"/>
  <c r="AI571" i="64" a="1"/>
  <c r="AI571" i="64" s="1"/>
  <c r="AI1136" i="64" a="1"/>
  <c r="AI1136" i="64" s="1"/>
  <c r="AI1619" i="64" a="1"/>
  <c r="AI1619" i="64" s="1"/>
  <c r="AI1232" i="64" a="1"/>
  <c r="AI1232"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294" i="64" a="1"/>
  <c r="AI1137" i="64" a="1"/>
  <c r="AI1231" i="64" a="1"/>
  <c r="AI1259" i="64" a="1"/>
  <c r="AI1618" i="64" a="1"/>
  <c r="AI596" i="64" a="1"/>
  <c r="AI1594" i="64" a="1"/>
  <c r="AI872" i="64" a="1"/>
  <c r="AI1329" i="64" a="1"/>
  <c r="AI1365" i="64" a="1"/>
  <c r="AI1510" i="64" a="1"/>
  <c r="AI1161" i="64" a="1"/>
  <c r="AI985" i="64" a="1"/>
  <c r="AI177" i="64" l="1"/>
  <c r="AI1618" i="64"/>
  <c r="AH1302" i="64"/>
  <c r="AD193" i="64"/>
  <c r="AI1329" i="64"/>
  <c r="AI1259" i="64"/>
  <c r="AI1294" i="64"/>
  <c r="AI1365" i="64"/>
  <c r="AI1594" i="64"/>
  <c r="AI1231" i="64"/>
  <c r="AI1137" i="64"/>
  <c r="AI1161" i="64"/>
  <c r="AI1510" i="64"/>
  <c r="AI985" i="64"/>
  <c r="AI872" i="64"/>
  <c r="AI596" i="64"/>
  <c r="BL1783" i="64"/>
  <c r="BL1789" i="64" s="1"/>
  <c r="AI1889" i="64"/>
  <c r="AJ1364" i="64" a="1"/>
  <c r="AJ1364" i="64" s="1"/>
  <c r="AJ1328" i="64" a="1"/>
  <c r="AJ1328" i="64" s="1"/>
  <c r="AJ1293" i="64" a="1"/>
  <c r="AJ1293" i="64" s="1"/>
  <c r="AJ1881" i="64" a="1"/>
  <c r="AJ1881" i="64" s="1"/>
  <c r="AJ1258" i="64" a="1"/>
  <c r="AJ1258" i="64" s="1"/>
  <c r="AJ1915" i="64" a="1"/>
  <c r="AJ1915" i="64" s="1"/>
  <c r="AJ466" i="64" a="1"/>
  <c r="AJ466" i="64" s="1"/>
  <c r="AJ472" i="64" a="1"/>
  <c r="AJ472" i="64" s="1"/>
  <c r="U146" i="69"/>
  <c r="U148" i="69" s="1"/>
  <c r="T117" i="69"/>
  <c r="T118" i="69" s="1"/>
  <c r="U112" i="69" s="1"/>
  <c r="V135" i="69"/>
  <c r="V142" i="69" s="1"/>
  <c r="AJ1593" i="64" a="1"/>
  <c r="AJ1593" i="64" s="1"/>
  <c r="AJ1506" i="64" a="1"/>
  <c r="AJ1506" i="64" s="1"/>
  <c r="AJ984" i="64" a="1"/>
  <c r="AJ984" i="64" s="1"/>
  <c r="AD17" i="69"/>
  <c r="AD18" i="69" s="1"/>
  <c r="AE190" i="64"/>
  <c r="AJ595" i="64" a="1"/>
  <c r="AJ595" i="64" s="1"/>
  <c r="AJ245" i="64" a="1"/>
  <c r="AJ245" i="64" s="1"/>
  <c r="AJ191" i="64" a="1"/>
  <c r="AJ191" i="64" s="1"/>
  <c r="AJ176" i="64" a="1"/>
  <c r="AJ176" i="64" s="1"/>
  <c r="AJ175" i="64" a="1"/>
  <c r="AJ175" i="64" s="1"/>
  <c r="AJ40" i="64" a="1"/>
  <c r="AJ40" i="64" s="1"/>
  <c r="AJ192" i="64" a="1"/>
  <c r="AJ192" i="64" s="1"/>
  <c r="AJ871" i="64" a="1"/>
  <c r="AJ871" i="64" s="1"/>
  <c r="AJ1517" i="64" a="1"/>
  <c r="AJ1517" i="64" s="1"/>
  <c r="AJ1230" i="64" a="1"/>
  <c r="AJ1230" i="64" s="1"/>
  <c r="AJ1138" i="64" a="1"/>
  <c r="AJ1138" i="64" s="1"/>
  <c r="AJ1617" i="64" a="1"/>
  <c r="AJ1617" i="64" s="1"/>
  <c r="AJ1232" i="64" a="1"/>
  <c r="AJ1232" i="64" s="1"/>
  <c r="AJ571" i="64" a="1"/>
  <c r="AJ571" i="64" s="1"/>
  <c r="AJ1136" i="64" a="1"/>
  <c r="AJ1136" i="64" s="1"/>
  <c r="AJ573" i="64" a="1"/>
  <c r="AJ573" i="64" s="1"/>
  <c r="AJ1114" i="64" a="1"/>
  <c r="AJ1114" i="64" s="1"/>
  <c r="AJ1160" i="64" a="1"/>
  <c r="AJ1160" i="64" s="1"/>
  <c r="AJ1619" i="64" a="1"/>
  <c r="AJ1619" i="64" s="1"/>
  <c r="AJ1511" i="64" a="1"/>
  <c r="AJ1511"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872" i="64" a="1"/>
  <c r="AJ1294" i="64" a="1"/>
  <c r="AJ1365" i="64" a="1"/>
  <c r="AJ1161" i="64" a="1"/>
  <c r="AJ1618" i="64" a="1"/>
  <c r="AJ1510" i="64" a="1"/>
  <c r="AJ1231" i="64" a="1"/>
  <c r="AJ596" i="64" a="1"/>
  <c r="AJ1137" i="64" a="1"/>
  <c r="AJ1329" i="64" a="1"/>
  <c r="AJ1259" i="64" a="1"/>
  <c r="AJ985" i="64" a="1"/>
  <c r="AJ1594" i="64" a="1"/>
  <c r="BL1793" i="64" l="1" a="1"/>
  <c r="BL1793" i="64" s="1"/>
  <c r="BL1786" i="64" s="1"/>
  <c r="BL1787" i="64" s="1"/>
  <c r="AJ177" i="64"/>
  <c r="AJ1618" i="64"/>
  <c r="AE193" i="64"/>
  <c r="AI1302" i="64"/>
  <c r="AJ1294" i="64"/>
  <c r="AJ1594" i="64"/>
  <c r="AJ1259" i="64"/>
  <c r="AJ1231" i="64"/>
  <c r="AJ1365" i="64"/>
  <c r="AJ1329" i="64"/>
  <c r="AJ1137" i="64"/>
  <c r="AJ1161" i="64"/>
  <c r="AJ1510" i="64"/>
  <c r="AJ985" i="64"/>
  <c r="AJ872" i="64"/>
  <c r="AJ596" i="64"/>
  <c r="AJ1889" i="64"/>
  <c r="AK1328" i="64" a="1"/>
  <c r="AK1328" i="64" s="1"/>
  <c r="AK1293" i="64" a="1"/>
  <c r="AK1293" i="64" s="1"/>
  <c r="AK1364" i="64" a="1"/>
  <c r="AK1364" i="64" s="1"/>
  <c r="AK1881" i="64" a="1"/>
  <c r="AK1881" i="64" s="1"/>
  <c r="AK1258" i="64" a="1"/>
  <c r="AK1258" i="64" s="1"/>
  <c r="AK1915" i="64" a="1"/>
  <c r="AK1915" i="64" s="1"/>
  <c r="AK466" i="64" a="1"/>
  <c r="AK466" i="64" s="1"/>
  <c r="AK472" i="64" a="1"/>
  <c r="AK472" i="64" s="1"/>
  <c r="V136" i="69"/>
  <c r="W129" i="69"/>
  <c r="W132" i="69" s="1"/>
  <c r="W157" i="69" s="1"/>
  <c r="V140" i="69"/>
  <c r="V150" i="69" s="1"/>
  <c r="T123" i="69"/>
  <c r="T125" i="69"/>
  <c r="T119" i="69"/>
  <c r="V152" i="69"/>
  <c r="V146" i="69"/>
  <c r="V148" i="69" s="1"/>
  <c r="AK1593" i="64" a="1"/>
  <c r="AK1593" i="64" s="1"/>
  <c r="AK1506" i="64" a="1"/>
  <c r="AK1506" i="64" s="1"/>
  <c r="AK984" i="64" a="1"/>
  <c r="AK984" i="64" s="1"/>
  <c r="AF190" i="64"/>
  <c r="AF193" i="64" s="1"/>
  <c r="AK595" i="64" a="1"/>
  <c r="AK595" i="64" s="1"/>
  <c r="AK176" i="64" a="1"/>
  <c r="AK176" i="64" s="1"/>
  <c r="AK175" i="64" a="1"/>
  <c r="AK175" i="64" s="1"/>
  <c r="AK40" i="64" a="1"/>
  <c r="AK40" i="64" s="1"/>
  <c r="AK245" i="64" a="1"/>
  <c r="AK245" i="64" s="1"/>
  <c r="AK191" i="64" a="1"/>
  <c r="AK191" i="64" s="1"/>
  <c r="AK192" i="64" a="1"/>
  <c r="AK192" i="64" s="1"/>
  <c r="AK871" i="64" a="1"/>
  <c r="AK871" i="64" s="1"/>
  <c r="AK1232" i="64" a="1"/>
  <c r="AK1232" i="64" s="1"/>
  <c r="AK1138" i="64" a="1"/>
  <c r="AK1138" i="64" s="1"/>
  <c r="AK1230" i="64" a="1"/>
  <c r="AK1230" i="64" s="1"/>
  <c r="AK1517" i="64" a="1"/>
  <c r="AK1517" i="64" s="1"/>
  <c r="AK1511" i="64" a="1"/>
  <c r="AK1511" i="64" s="1"/>
  <c r="AK1160" i="64" a="1"/>
  <c r="AK1160" i="64" s="1"/>
  <c r="AK1619" i="64" a="1"/>
  <c r="AK1619" i="64" s="1"/>
  <c r="AK1114" i="64" a="1"/>
  <c r="AK1114" i="64" s="1"/>
  <c r="AK573" i="64" a="1"/>
  <c r="AK573" i="64" s="1"/>
  <c r="AK1136" i="64" a="1"/>
  <c r="AK1136" i="64" s="1"/>
  <c r="AK571" i="64" a="1"/>
  <c r="AK571" i="64" s="1"/>
  <c r="AK1617" i="64" a="1"/>
  <c r="AK1617"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259" i="64" a="1"/>
  <c r="AK1594" i="64" a="1"/>
  <c r="AK1365" i="64" a="1"/>
  <c r="AK1329" i="64" a="1"/>
  <c r="AK872" i="64" a="1"/>
  <c r="AK1161" i="64" a="1"/>
  <c r="AK1294" i="64" a="1"/>
  <c r="AK1618" i="64" a="1"/>
  <c r="AK596" i="64" a="1"/>
  <c r="AK1137" i="64" a="1"/>
  <c r="AK1510" i="64" a="1"/>
  <c r="AK1231" i="64" a="1"/>
  <c r="AK985" i="64" a="1"/>
  <c r="AK177" i="64" l="1"/>
  <c r="AK1618" i="64"/>
  <c r="AJ1302" i="64"/>
  <c r="AK1259" i="64"/>
  <c r="AK1294" i="64"/>
  <c r="AK1231" i="64"/>
  <c r="AK1594" i="64"/>
  <c r="AK1365" i="64"/>
  <c r="AK1329" i="64"/>
  <c r="AK1137" i="64"/>
  <c r="AK1161" i="64"/>
  <c r="AK1510" i="64"/>
  <c r="AK985" i="64"/>
  <c r="AK872" i="64"/>
  <c r="AK596" i="64"/>
  <c r="BM1783" i="64"/>
  <c r="BM1789" i="64" s="1"/>
  <c r="S1566" i="64"/>
  <c r="T874" i="64"/>
  <c r="T467" i="64"/>
  <c r="S467" i="64"/>
  <c r="S874" i="64"/>
  <c r="AK1889" i="64"/>
  <c r="AL1328" i="64" a="1"/>
  <c r="AL1328" i="64" s="1"/>
  <c r="AL1364" i="64" a="1"/>
  <c r="AL1364" i="64" s="1"/>
  <c r="AL1293" i="64" a="1"/>
  <c r="AL1293" i="64" s="1"/>
  <c r="AL1881" i="64" a="1"/>
  <c r="AL1881" i="64" s="1"/>
  <c r="AL1258" i="64" a="1"/>
  <c r="AL1258" i="64" s="1"/>
  <c r="AL1915" i="64" a="1"/>
  <c r="AL1915" i="64" s="1"/>
  <c r="W134" i="69"/>
  <c r="W135" i="69" s="1"/>
  <c r="W140" i="69" s="1"/>
  <c r="W150" i="69" s="1"/>
  <c r="AL472" i="64" a="1"/>
  <c r="AL472" i="64" s="1"/>
  <c r="AL466" i="64" a="1"/>
  <c r="AL466" i="64" s="1"/>
  <c r="AL1593" i="64" a="1"/>
  <c r="AL1593" i="64" s="1"/>
  <c r="AL1506" i="64" a="1"/>
  <c r="AL1506" i="64" s="1"/>
  <c r="AL984" i="64" a="1"/>
  <c r="AL984" i="64" s="1"/>
  <c r="W183" i="69"/>
  <c r="W186" i="69" s="1"/>
  <c r="V192" i="69"/>
  <c r="V200" i="69" s="1"/>
  <c r="V194" i="69"/>
  <c r="V202" i="69" s="1"/>
  <c r="AL595" i="64" a="1"/>
  <c r="AL595" i="64" s="1"/>
  <c r="AL176" i="64" a="1"/>
  <c r="AL176" i="64" s="1"/>
  <c r="AL40" i="64" a="1"/>
  <c r="AL40" i="64" s="1"/>
  <c r="AL175" i="64" a="1"/>
  <c r="AL175" i="64" s="1"/>
  <c r="AL191" i="64" a="1"/>
  <c r="AL191" i="64" s="1"/>
  <c r="AL245" i="64" a="1"/>
  <c r="AL245" i="64" s="1"/>
  <c r="AL192" i="64" a="1"/>
  <c r="AL192" i="64" s="1"/>
  <c r="AG190" i="64"/>
  <c r="AG193" i="64" s="1"/>
  <c r="AL871" i="64" a="1"/>
  <c r="AL871" i="64" s="1"/>
  <c r="AL571" i="64" a="1"/>
  <c r="AL571" i="64" s="1"/>
  <c r="AL1114" i="64" a="1"/>
  <c r="AL1114" i="64" s="1"/>
  <c r="AL573" i="64" a="1"/>
  <c r="AL573" i="64" s="1"/>
  <c r="AL1619" i="64" a="1"/>
  <c r="AL1619" i="64" s="1"/>
  <c r="AL1230" i="64" a="1"/>
  <c r="AL1230" i="64" s="1"/>
  <c r="AL1511" i="64" a="1"/>
  <c r="AL1511" i="64" s="1"/>
  <c r="AL1160" i="64" a="1"/>
  <c r="AL1160" i="64" s="1"/>
  <c r="AL1138" i="64" a="1"/>
  <c r="AL1138" i="64" s="1"/>
  <c r="AL1136" i="64" a="1"/>
  <c r="AL1136" i="64" s="1"/>
  <c r="AL1617" i="64" a="1"/>
  <c r="AL1617" i="64" s="1"/>
  <c r="AL1517" i="64" a="1"/>
  <c r="AL1517" i="64" s="1"/>
  <c r="AL1232" i="64" a="1"/>
  <c r="AL1232"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18" i="64" a="1"/>
  <c r="AL596" i="64" a="1"/>
  <c r="AL1294" i="64" a="1"/>
  <c r="AL1231" i="64" a="1"/>
  <c r="AL1365" i="64" a="1"/>
  <c r="AL1137" i="64" a="1"/>
  <c r="AL985" i="64" a="1"/>
  <c r="AL1329" i="64" a="1"/>
  <c r="AL1510" i="64" a="1"/>
  <c r="AL1259" i="64" a="1"/>
  <c r="AL1161" i="64" a="1"/>
  <c r="AL1594" i="64" a="1"/>
  <c r="AL872" i="64" a="1"/>
  <c r="BM1793" i="64" l="1" a="1"/>
  <c r="BM1793" i="64" s="1"/>
  <c r="BM1786" i="64" s="1"/>
  <c r="BM1787" i="64" s="1"/>
  <c r="AL177" i="64"/>
  <c r="AL1618" i="64"/>
  <c r="AK1302" i="64"/>
  <c r="AL1294" i="64"/>
  <c r="AL1594" i="64"/>
  <c r="AL1365" i="64"/>
  <c r="AL1329" i="64"/>
  <c r="AL1259" i="64"/>
  <c r="AL1231" i="64"/>
  <c r="AL1137" i="64"/>
  <c r="AL1161" i="64"/>
  <c r="AL1510" i="64"/>
  <c r="AL985" i="64"/>
  <c r="AL872" i="64"/>
  <c r="AL596" i="64"/>
  <c r="S468" i="64"/>
  <c r="S1567" i="64"/>
  <c r="U874" i="64"/>
  <c r="U467" i="64"/>
  <c r="S987" i="64"/>
  <c r="AL1889" i="64"/>
  <c r="AM1364" i="64" a="1"/>
  <c r="AM1364" i="64" s="1"/>
  <c r="AM1293" i="64" a="1"/>
  <c r="AM1293" i="64" s="1"/>
  <c r="AM1328" i="64" a="1"/>
  <c r="AM1328" i="64" s="1"/>
  <c r="AM1881" i="64" a="1"/>
  <c r="AM1881" i="64" s="1"/>
  <c r="AM1258" i="64" a="1"/>
  <c r="AM1258" i="64" s="1"/>
  <c r="AM1915" i="64" a="1"/>
  <c r="AM1915" i="64" s="1"/>
  <c r="W161" i="69"/>
  <c r="W162" i="69" s="1"/>
  <c r="AM472" i="64" a="1"/>
  <c r="AM472" i="64" s="1"/>
  <c r="AM466" i="64" a="1"/>
  <c r="AM466" i="64" s="1"/>
  <c r="W136" i="69"/>
  <c r="X129" i="69"/>
  <c r="X134" i="69" s="1"/>
  <c r="W142" i="69"/>
  <c r="W152" i="69" s="1"/>
  <c r="AM1593" i="64" a="1"/>
  <c r="AM1593" i="64" s="1"/>
  <c r="V198" i="69"/>
  <c r="AM1506" i="64" a="1"/>
  <c r="AM1506" i="64" s="1"/>
  <c r="AM984" i="64" a="1"/>
  <c r="AM984" i="64" s="1"/>
  <c r="AM595" i="64" a="1"/>
  <c r="AM595" i="64" s="1"/>
  <c r="AM175" i="64" a="1"/>
  <c r="AM175" i="64" s="1"/>
  <c r="AM40" i="64" a="1"/>
  <c r="AM40" i="64" s="1"/>
  <c r="AM191" i="64" a="1"/>
  <c r="AM191" i="64" s="1"/>
  <c r="AM245" i="64" a="1"/>
  <c r="AM245" i="64" s="1"/>
  <c r="AM176" i="64" a="1"/>
  <c r="AM176" i="64" s="1"/>
  <c r="AM192" i="64" a="1"/>
  <c r="AM192" i="64" s="1"/>
  <c r="AH190" i="64"/>
  <c r="AH193" i="64" s="1"/>
  <c r="AM871" i="64" a="1"/>
  <c r="AM871" i="64" s="1"/>
  <c r="AM571" i="64" a="1"/>
  <c r="AM571" i="64" s="1"/>
  <c r="AM1160" i="64" a="1"/>
  <c r="AM1160" i="64" s="1"/>
  <c r="AM1619" i="64" a="1"/>
  <c r="AM1619" i="64" s="1"/>
  <c r="AM573" i="64" a="1"/>
  <c r="AM573" i="64" s="1"/>
  <c r="AM1138" i="64" a="1"/>
  <c r="AM1138" i="64" s="1"/>
  <c r="AM1511" i="64" a="1"/>
  <c r="AM1511" i="64" s="1"/>
  <c r="AM1232" i="64" a="1"/>
  <c r="AM1232" i="64" s="1"/>
  <c r="AM1136" i="64" a="1"/>
  <c r="AM1136" i="64" s="1"/>
  <c r="AM1114" i="64" a="1"/>
  <c r="AM1114" i="64" s="1"/>
  <c r="AM1617" i="64" a="1"/>
  <c r="AM1617" i="64" s="1"/>
  <c r="AM1230" i="64" a="1"/>
  <c r="AM1230" i="64" s="1"/>
  <c r="AM1517" i="64" a="1"/>
  <c r="AM1517"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259" i="64" a="1"/>
  <c r="AM1161" i="64" a="1"/>
  <c r="AM1137" i="64" a="1"/>
  <c r="AM985" i="64" a="1"/>
  <c r="AM1294" i="64" a="1"/>
  <c r="AM1618" i="64" a="1"/>
  <c r="AM1594" i="64" a="1"/>
  <c r="AM596" i="64" a="1"/>
  <c r="AM1510" i="64" a="1"/>
  <c r="AM1329" i="64" a="1"/>
  <c r="AM1365" i="64" a="1"/>
  <c r="AM1231" i="64" a="1"/>
  <c r="AM872" i="64" a="1"/>
  <c r="S1568" i="64" l="1"/>
  <c r="AM177" i="64"/>
  <c r="AM1618" i="64"/>
  <c r="AL1302" i="64"/>
  <c r="AM1259" i="64"/>
  <c r="AM1231" i="64"/>
  <c r="AM1294" i="64"/>
  <c r="AM1329" i="64"/>
  <c r="AM1365" i="64"/>
  <c r="AM1594" i="64"/>
  <c r="AM1137" i="64"/>
  <c r="AM1161" i="64"/>
  <c r="AM1510" i="64"/>
  <c r="AM985" i="64"/>
  <c r="AM872" i="64"/>
  <c r="AM596" i="64"/>
  <c r="S469" i="64"/>
  <c r="T464" i="64"/>
  <c r="T468" i="64" s="1"/>
  <c r="S473" i="64"/>
  <c r="BN1783" i="64"/>
  <c r="T1512" i="64"/>
  <c r="V874" i="64"/>
  <c r="V467" i="64"/>
  <c r="T987" i="64"/>
  <c r="AM1889" i="64"/>
  <c r="AN1364" i="64" a="1"/>
  <c r="AN1364" i="64" s="1"/>
  <c r="AN1328" i="64" a="1"/>
  <c r="AN1328" i="64" s="1"/>
  <c r="AN1293" i="64" a="1"/>
  <c r="AN1293" i="64" s="1"/>
  <c r="AN1881" i="64" a="1"/>
  <c r="AN1881" i="64" s="1"/>
  <c r="AN1258" i="64" a="1"/>
  <c r="AN1258" i="64" s="1"/>
  <c r="AN1915" i="64" a="1"/>
  <c r="AN1915" i="64" s="1"/>
  <c r="W146" i="69"/>
  <c r="W148" i="69" s="1"/>
  <c r="V115" i="69"/>
  <c r="V118" i="69" s="1"/>
  <c r="V125" i="69" s="1"/>
  <c r="AN472" i="64" a="1"/>
  <c r="AN472" i="64" s="1"/>
  <c r="AN466" i="64" a="1"/>
  <c r="AN466" i="64" s="1"/>
  <c r="X132" i="69"/>
  <c r="X157" i="69" s="1"/>
  <c r="AN1593" i="64" a="1"/>
  <c r="AN1593" i="64" s="1"/>
  <c r="AN1506" i="64" a="1"/>
  <c r="AN1506" i="64" s="1"/>
  <c r="AN984" i="64" a="1"/>
  <c r="AN984" i="64" s="1"/>
  <c r="AN595" i="64" a="1"/>
  <c r="AN595" i="64" s="1"/>
  <c r="AN175" i="64" a="1"/>
  <c r="AN175" i="64" s="1"/>
  <c r="AN245" i="64" a="1"/>
  <c r="AN245" i="64" s="1"/>
  <c r="AN191" i="64" a="1"/>
  <c r="AN191" i="64" s="1"/>
  <c r="AN40" i="64" a="1"/>
  <c r="AN40" i="64" s="1"/>
  <c r="AN176" i="64" a="1"/>
  <c r="AN176" i="64" s="1"/>
  <c r="AN192" i="64" a="1"/>
  <c r="AN192" i="64" s="1"/>
  <c r="AI190" i="64"/>
  <c r="AI193" i="64" s="1"/>
  <c r="AN871" i="64" a="1"/>
  <c r="AN871" i="64" s="1"/>
  <c r="AN573" i="64" a="1"/>
  <c r="AN573" i="64" s="1"/>
  <c r="AN1114" i="64" a="1"/>
  <c r="AN1114" i="64" s="1"/>
  <c r="AN1136" i="64" a="1"/>
  <c r="AN1136" i="64" s="1"/>
  <c r="AN1160" i="64" a="1"/>
  <c r="AN1160" i="64" s="1"/>
  <c r="AN1619" i="64" a="1"/>
  <c r="AN1619" i="64" s="1"/>
  <c r="AN1617" i="64" a="1"/>
  <c r="AN1617" i="64" s="1"/>
  <c r="AN1511" i="64" a="1"/>
  <c r="AN1511" i="64" s="1"/>
  <c r="AN1232" i="64" a="1"/>
  <c r="AN1232" i="64" s="1"/>
  <c r="AN1138" i="64" a="1"/>
  <c r="AN1138" i="64" s="1"/>
  <c r="AN571" i="64" a="1"/>
  <c r="AN571" i="64" s="1"/>
  <c r="AN1230" i="64" a="1"/>
  <c r="AN1230" i="64" s="1"/>
  <c r="AN1517" i="64" a="1"/>
  <c r="AN1517"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596" i="64" a="1"/>
  <c r="AN1510" i="64" a="1"/>
  <c r="AN1329" i="64" a="1"/>
  <c r="AN1594" i="64" a="1"/>
  <c r="AN985" i="64" a="1"/>
  <c r="AN1365" i="64" a="1"/>
  <c r="AN1618" i="64" a="1"/>
  <c r="AN1231" i="64" a="1"/>
  <c r="AN1294" i="64" a="1"/>
  <c r="AN1259" i="64" a="1"/>
  <c r="AN1161" i="64" a="1"/>
  <c r="AN1137" i="64" a="1"/>
  <c r="AN872" i="64" a="1"/>
  <c r="AN177" i="64" l="1"/>
  <c r="AN1618" i="64"/>
  <c r="AM1302" i="64"/>
  <c r="AN1231" i="64"/>
  <c r="AN1294" i="64"/>
  <c r="AN1329" i="64"/>
  <c r="AN1365" i="64"/>
  <c r="AN1594" i="64"/>
  <c r="AN1259" i="64"/>
  <c r="AN1137" i="64"/>
  <c r="AN1161" i="64"/>
  <c r="AN1510" i="64"/>
  <c r="AN985" i="64"/>
  <c r="AN872" i="64"/>
  <c r="AN596" i="64"/>
  <c r="U464" i="64"/>
  <c r="U468" i="64" s="1"/>
  <c r="U473" i="64" s="1"/>
  <c r="T469" i="64"/>
  <c r="T473" i="64"/>
  <c r="T497" i="64"/>
  <c r="K497" i="64" s="1"/>
  <c r="BN1789" i="64"/>
  <c r="W874" i="64"/>
  <c r="W467" i="64"/>
  <c r="U987" i="64"/>
  <c r="AN1889" i="64"/>
  <c r="AO1364" i="64" a="1"/>
  <c r="AO1364" i="64" s="1"/>
  <c r="AO1328" i="64" a="1"/>
  <c r="AO1328" i="64" s="1"/>
  <c r="AO1293" i="64" a="1"/>
  <c r="AO1293" i="64" s="1"/>
  <c r="AO1881" i="64" a="1"/>
  <c r="AO1881" i="64" s="1"/>
  <c r="AO1258" i="64" a="1"/>
  <c r="AO1258" i="64" s="1"/>
  <c r="AO1915" i="64" a="1"/>
  <c r="AO1915" i="64" s="1"/>
  <c r="AO472" i="64" a="1"/>
  <c r="AO472" i="64" s="1"/>
  <c r="AO466" i="64" a="1"/>
  <c r="AO466" i="64" s="1"/>
  <c r="X135" i="69"/>
  <c r="X136" i="69" s="1"/>
  <c r="AO1593" i="64" a="1"/>
  <c r="AO1593" i="64" s="1"/>
  <c r="AO1506" i="64" a="1"/>
  <c r="AO1506" i="64" s="1"/>
  <c r="AO984" i="64" a="1"/>
  <c r="AO984" i="64" s="1"/>
  <c r="AO595" i="64" a="1"/>
  <c r="AO595" i="64" s="1"/>
  <c r="AO245" i="64" a="1"/>
  <c r="AO245" i="64" s="1"/>
  <c r="AO175" i="64" a="1"/>
  <c r="AO175" i="64" s="1"/>
  <c r="AO191" i="64" a="1"/>
  <c r="AO191" i="64" s="1"/>
  <c r="AO176" i="64" a="1"/>
  <c r="AO176" i="64" s="1"/>
  <c r="AO40" i="64" a="1"/>
  <c r="AO40" i="64" s="1"/>
  <c r="AO192" i="64" a="1"/>
  <c r="AO192" i="64" s="1"/>
  <c r="AJ190" i="64"/>
  <c r="AJ193" i="64" s="1"/>
  <c r="AO871" i="64" a="1"/>
  <c r="AO871" i="64" s="1"/>
  <c r="AO1232" i="64" a="1"/>
  <c r="AO1232" i="64" s="1"/>
  <c r="AO1138" i="64" a="1"/>
  <c r="AO1138" i="64" s="1"/>
  <c r="AO1517" i="64" a="1"/>
  <c r="AO1517" i="64" s="1"/>
  <c r="AO1230" i="64" a="1"/>
  <c r="AO1230" i="64" s="1"/>
  <c r="AO1136" i="64" a="1"/>
  <c r="AO1136" i="64" s="1"/>
  <c r="AO1511" i="64" a="1"/>
  <c r="AO1511" i="64" s="1"/>
  <c r="AO1160" i="64" a="1"/>
  <c r="AO1160" i="64" s="1"/>
  <c r="AO1114" i="64" a="1"/>
  <c r="AO1114" i="64" s="1"/>
  <c r="AO573" i="64" a="1"/>
  <c r="AO573" i="64" s="1"/>
  <c r="AO1619" i="64" a="1"/>
  <c r="AO1619" i="64" s="1"/>
  <c r="AO571" i="64" a="1"/>
  <c r="AO571" i="64" s="1"/>
  <c r="AO1617" i="64" a="1"/>
  <c r="AO1617"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594" i="64" a="1"/>
  <c r="AO985" i="64" a="1"/>
  <c r="AO1510" i="64" a="1"/>
  <c r="AO1618" i="64" a="1"/>
  <c r="AO1161" i="64" a="1"/>
  <c r="AO596" i="64" a="1"/>
  <c r="AO1329" i="64" a="1"/>
  <c r="AO1259" i="64" a="1"/>
  <c r="AO872" i="64" a="1"/>
  <c r="AO1365" i="64" a="1"/>
  <c r="AO1137" i="64" a="1"/>
  <c r="AO1294" i="64" a="1"/>
  <c r="AO1231" i="64" a="1"/>
  <c r="BN1793" i="64" l="1" a="1"/>
  <c r="BN1793" i="64" s="1"/>
  <c r="BN1786" i="64" s="1"/>
  <c r="BN1787" i="64" s="1"/>
  <c r="N1787" i="64" s="1"/>
  <c r="AO177" i="64"/>
  <c r="AO1618" i="64"/>
  <c r="AN1302" i="64"/>
  <c r="AO1294" i="64"/>
  <c r="AO1259" i="64"/>
  <c r="AO1231" i="64"/>
  <c r="AO1329" i="64"/>
  <c r="AO1594" i="64"/>
  <c r="AO1365" i="64"/>
  <c r="AO1137" i="64"/>
  <c r="AO1161" i="64"/>
  <c r="AO1510" i="64"/>
  <c r="AO985" i="64"/>
  <c r="AO872" i="64"/>
  <c r="AO596" i="64"/>
  <c r="U469" i="64"/>
  <c r="V464" i="64"/>
  <c r="V468" i="64" s="1"/>
  <c r="S500" i="64"/>
  <c r="X874" i="64"/>
  <c r="X467" i="64"/>
  <c r="V987" i="64"/>
  <c r="U1512" i="64"/>
  <c r="S1596" i="64"/>
  <c r="AP1364" i="64" a="1"/>
  <c r="AP1364" i="64" s="1"/>
  <c r="AP1328" i="64" a="1"/>
  <c r="AP1328" i="64" s="1"/>
  <c r="AP1293" i="64" a="1"/>
  <c r="AP1293" i="64" s="1"/>
  <c r="AO1889" i="64"/>
  <c r="AP1881" i="64" a="1"/>
  <c r="AP1881" i="64" s="1"/>
  <c r="AP1258" i="64" a="1"/>
  <c r="AP1258" i="64" s="1"/>
  <c r="AP1915" i="64" a="1"/>
  <c r="AP1915" i="64" s="1"/>
  <c r="AP472" i="64" a="1"/>
  <c r="AP472" i="64" s="1"/>
  <c r="AP466" i="64" a="1"/>
  <c r="AP466" i="64" s="1"/>
  <c r="X140" i="69"/>
  <c r="X150" i="69" s="1"/>
  <c r="Y129" i="69"/>
  <c r="Y134" i="69" s="1"/>
  <c r="X142" i="69"/>
  <c r="X146" i="69" s="1"/>
  <c r="X148" i="69" s="1"/>
  <c r="AP1593" i="64" a="1"/>
  <c r="AP1593" i="64" s="1"/>
  <c r="W117" i="69"/>
  <c r="W118" i="69" s="1"/>
  <c r="W125" i="69" s="1"/>
  <c r="AP1506" i="64" a="1"/>
  <c r="AP1506" i="64" s="1"/>
  <c r="AP984" i="64" a="1"/>
  <c r="AP984" i="64" s="1"/>
  <c r="AP595" i="64" a="1"/>
  <c r="AP595" i="64" s="1"/>
  <c r="AP191" i="64" a="1"/>
  <c r="AP191" i="64" s="1"/>
  <c r="AP245" i="64" a="1"/>
  <c r="AP245" i="64" s="1"/>
  <c r="AP40" i="64" a="1"/>
  <c r="AP40" i="64" s="1"/>
  <c r="AP176" i="64" a="1"/>
  <c r="AP176" i="64" s="1"/>
  <c r="AP175" i="64" a="1"/>
  <c r="AP175" i="64" s="1"/>
  <c r="AP192" i="64" a="1"/>
  <c r="AP192" i="64" s="1"/>
  <c r="AK190" i="64"/>
  <c r="AK193" i="64" s="1"/>
  <c r="AP871" i="64" a="1"/>
  <c r="AP871" i="64" s="1"/>
  <c r="AP571" i="64" a="1"/>
  <c r="AP571" i="64" s="1"/>
  <c r="AP1619" i="64" a="1"/>
  <c r="AP1619" i="64" s="1"/>
  <c r="AP1114" i="64" a="1"/>
  <c r="AP1114" i="64" s="1"/>
  <c r="AP573" i="64" a="1"/>
  <c r="AP573" i="64" s="1"/>
  <c r="AP1230" i="64" a="1"/>
  <c r="AP1230" i="64" s="1"/>
  <c r="AP1511" i="64" a="1"/>
  <c r="AP1511" i="64" s="1"/>
  <c r="AP1160" i="64" a="1"/>
  <c r="AP1160" i="64" s="1"/>
  <c r="AP1617" i="64" a="1"/>
  <c r="AP1617" i="64" s="1"/>
  <c r="AP1136" i="64" a="1"/>
  <c r="AP1136" i="64" s="1"/>
  <c r="AP1517" i="64" a="1"/>
  <c r="AP1517" i="64" s="1"/>
  <c r="AP1232" i="64" a="1"/>
  <c r="AP1232" i="64" s="1"/>
  <c r="AP1138" i="64" a="1"/>
  <c r="AP113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29" i="64" a="1"/>
  <c r="AP596" i="64" a="1"/>
  <c r="AP1594" i="64" a="1"/>
  <c r="AP1137" i="64" a="1"/>
  <c r="AP1510" i="64" a="1"/>
  <c r="AP1231" i="64" a="1"/>
  <c r="AP985" i="64" a="1"/>
  <c r="AP1294" i="64" a="1"/>
  <c r="AP1618" i="64" a="1"/>
  <c r="AP1365" i="64" a="1"/>
  <c r="AP872" i="64" a="1"/>
  <c r="AP1259" i="64" a="1"/>
  <c r="AP1161" i="64" a="1"/>
  <c r="AP177" i="64" l="1"/>
  <c r="AP1618" i="64"/>
  <c r="AO1302" i="64"/>
  <c r="S498" i="64"/>
  <c r="S502" i="64" s="1"/>
  <c r="AP1231" i="64"/>
  <c r="AP1594" i="64"/>
  <c r="L1594" i="64" s="1"/>
  <c r="AP1259" i="64"/>
  <c r="L1259" i="64" s="1"/>
  <c r="AP1294" i="64"/>
  <c r="AP1329" i="64"/>
  <c r="L1329" i="64" s="1"/>
  <c r="AP1365" i="64"/>
  <c r="AP1137" i="64"/>
  <c r="L1137" i="64" s="1"/>
  <c r="AP1161" i="64"/>
  <c r="AP1510" i="64"/>
  <c r="AP985" i="64"/>
  <c r="L985" i="64" s="1"/>
  <c r="AP872" i="64"/>
  <c r="L872" i="64" s="1"/>
  <c r="AP596" i="64"/>
  <c r="V473" i="64"/>
  <c r="V469" i="64"/>
  <c r="W464" i="64"/>
  <c r="W468" i="64" s="1"/>
  <c r="T500" i="64"/>
  <c r="T498" i="64" s="1"/>
  <c r="U497" i="64"/>
  <c r="BO1783" i="64"/>
  <c r="U500" i="64"/>
  <c r="V497" i="64"/>
  <c r="Y874" i="64"/>
  <c r="Y467" i="64"/>
  <c r="W987" i="64"/>
  <c r="AP1889" i="64"/>
  <c r="L1889" i="64" s="1"/>
  <c r="AQ1364" i="64" a="1"/>
  <c r="AQ1364" i="64" s="1"/>
  <c r="AQ1328" i="64" a="1"/>
  <c r="AQ1328" i="64" s="1"/>
  <c r="AQ1293" i="64" a="1"/>
  <c r="AQ1293" i="64" s="1"/>
  <c r="AQ1881" i="64" a="1"/>
  <c r="AQ1881" i="64" s="1"/>
  <c r="AQ1258" i="64" a="1"/>
  <c r="AQ1258" i="64" s="1"/>
  <c r="AQ1915" i="64" a="1"/>
  <c r="AQ1915" i="64" s="1"/>
  <c r="X152" i="69"/>
  <c r="AQ472" i="64" a="1"/>
  <c r="AQ472" i="64" s="1"/>
  <c r="AQ466" i="64" a="1"/>
  <c r="AQ466" i="64" s="1"/>
  <c r="Y132" i="69"/>
  <c r="Y157" i="69" s="1"/>
  <c r="AK17" i="69"/>
  <c r="AK18" i="69" s="1"/>
  <c r="AQ1593" i="64" a="1"/>
  <c r="AQ1593" i="64" s="1"/>
  <c r="AQ1506" i="64" a="1"/>
  <c r="AQ1506" i="64" s="1"/>
  <c r="AQ984" i="64" a="1"/>
  <c r="AQ984" i="64" s="1"/>
  <c r="W123" i="69"/>
  <c r="X112" i="69"/>
  <c r="X117" i="69" s="1"/>
  <c r="W119" i="69"/>
  <c r="AQ595" i="64" a="1"/>
  <c r="AQ595" i="64" s="1"/>
  <c r="AQ191" i="64" a="1"/>
  <c r="AQ191" i="64" s="1"/>
  <c r="AQ176" i="64" a="1"/>
  <c r="AQ176" i="64" s="1"/>
  <c r="AQ40" i="64" a="1"/>
  <c r="AQ40" i="64" s="1"/>
  <c r="AQ245" i="64" a="1"/>
  <c r="AQ245" i="64" s="1"/>
  <c r="AQ175" i="64" a="1"/>
  <c r="AQ175" i="64" s="1"/>
  <c r="AQ192" i="64" a="1"/>
  <c r="AQ192" i="64" s="1"/>
  <c r="AL190" i="64"/>
  <c r="AL193" i="64" s="1"/>
  <c r="AQ871" i="64" a="1"/>
  <c r="AQ871" i="64" s="1"/>
  <c r="AQ1230" i="64" a="1"/>
  <c r="AQ1230" i="64" s="1"/>
  <c r="AQ1517" i="64" a="1"/>
  <c r="AQ1517" i="64" s="1"/>
  <c r="AQ1160" i="64" a="1"/>
  <c r="AQ1160" i="64" s="1"/>
  <c r="AQ1619" i="64" a="1"/>
  <c r="AQ1619" i="64" s="1"/>
  <c r="AQ1232" i="64" a="1"/>
  <c r="AQ1232" i="64" s="1"/>
  <c r="AQ1511" i="64" a="1"/>
  <c r="AQ1511" i="64" s="1"/>
  <c r="AQ571" i="64" a="1"/>
  <c r="AQ571" i="64" s="1"/>
  <c r="AQ1136" i="64" a="1"/>
  <c r="AQ1136" i="64" s="1"/>
  <c r="AQ1114" i="64" a="1"/>
  <c r="AQ1114" i="64" s="1"/>
  <c r="AQ1138" i="64" a="1"/>
  <c r="AQ1138" i="64" s="1"/>
  <c r="AQ1617" i="64" a="1"/>
  <c r="AQ1617" i="64" s="1"/>
  <c r="AQ573" i="64" a="1"/>
  <c r="AQ57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510" i="64" a="1"/>
  <c r="AQ1231" i="64" a="1"/>
  <c r="AQ1259" i="64" a="1"/>
  <c r="AQ1137" i="64" a="1"/>
  <c r="AQ1618" i="64" a="1"/>
  <c r="AQ985" i="64" a="1"/>
  <c r="AQ1365" i="64" a="1"/>
  <c r="AQ1161" i="64" a="1"/>
  <c r="AQ596" i="64" a="1"/>
  <c r="AQ872" i="64" a="1"/>
  <c r="AQ1594" i="64" a="1"/>
  <c r="AQ1294" i="64" a="1"/>
  <c r="AQ1329" i="64" a="1"/>
  <c r="BO1789" i="64" l="1"/>
  <c r="AQ177" i="64"/>
  <c r="AQ1618" i="64"/>
  <c r="AP1302" i="64"/>
  <c r="L1302" i="64" s="1"/>
  <c r="AQ1594" i="64"/>
  <c r="AQ1259" i="64"/>
  <c r="AQ1231" i="64"/>
  <c r="AQ1294" i="64"/>
  <c r="AQ1329" i="64"/>
  <c r="AQ1365" i="64"/>
  <c r="AQ1137" i="64"/>
  <c r="AQ1161" i="64"/>
  <c r="AQ1510" i="64"/>
  <c r="AQ985" i="64"/>
  <c r="AQ872" i="64"/>
  <c r="AQ596" i="64"/>
  <c r="V500" i="64"/>
  <c r="V498" i="64" s="1"/>
  <c r="U498" i="64"/>
  <c r="T502" i="64"/>
  <c r="Z874" i="64"/>
  <c r="Z467" i="64"/>
  <c r="X987" i="64"/>
  <c r="T1596" i="64"/>
  <c r="W473" i="64"/>
  <c r="X464" i="64"/>
  <c r="W469" i="64"/>
  <c r="V1512" i="64"/>
  <c r="AQ1889" i="64"/>
  <c r="AR1364" i="64" a="1"/>
  <c r="AR1364" i="64" s="1"/>
  <c r="AR1328" i="64" a="1"/>
  <c r="AR1328" i="64" s="1"/>
  <c r="AR1293" i="64" a="1"/>
  <c r="AR1293" i="64" s="1"/>
  <c r="AR1881" i="64" a="1"/>
  <c r="AR1881" i="64" s="1"/>
  <c r="AR1258" i="64" a="1"/>
  <c r="AR1258" i="64" s="1"/>
  <c r="AR1915" i="64" a="1"/>
  <c r="AR1915" i="64" s="1"/>
  <c r="AR466" i="64" a="1"/>
  <c r="AR466" i="64" s="1"/>
  <c r="AR472" i="64" a="1"/>
  <c r="AR472" i="64" s="1"/>
  <c r="Y135" i="69"/>
  <c r="Y142" i="69" s="1"/>
  <c r="X115" i="69"/>
  <c r="X118" i="69" s="1"/>
  <c r="X123" i="69" s="1"/>
  <c r="AR1593" i="64" a="1"/>
  <c r="AR1593" i="64" s="1"/>
  <c r="AR1506" i="64" a="1"/>
  <c r="AR1506" i="64" s="1"/>
  <c r="AR984" i="64" a="1"/>
  <c r="AR984" i="64" s="1"/>
  <c r="AR595" i="64" a="1"/>
  <c r="AR595" i="64" s="1"/>
  <c r="AR40" i="64" a="1"/>
  <c r="AR40" i="64" s="1"/>
  <c r="AR191" i="64" a="1"/>
  <c r="AR191" i="64" s="1"/>
  <c r="AR176" i="64" a="1"/>
  <c r="AR176" i="64" s="1"/>
  <c r="AR245" i="64" a="1"/>
  <c r="AR245" i="64" s="1"/>
  <c r="AR175" i="64" a="1"/>
  <c r="AR175" i="64" s="1"/>
  <c r="AR192" i="64" a="1"/>
  <c r="AR192" i="64" s="1"/>
  <c r="AM190" i="64"/>
  <c r="AM193" i="64" s="1"/>
  <c r="AR871" i="64" a="1"/>
  <c r="AR871" i="64" s="1"/>
  <c r="AR1232" i="64" a="1"/>
  <c r="AR1232" i="64" s="1"/>
  <c r="AR1136" i="64" a="1"/>
  <c r="AR1136" i="64" s="1"/>
  <c r="AR1511" i="64" a="1"/>
  <c r="AR1511" i="64" s="1"/>
  <c r="AR1230" i="64" a="1"/>
  <c r="AR1230" i="64" s="1"/>
  <c r="AR1517" i="64" a="1"/>
  <c r="AR1517" i="64" s="1"/>
  <c r="AR571" i="64" a="1"/>
  <c r="AR571" i="64" s="1"/>
  <c r="AR573" i="64" a="1"/>
  <c r="AR573" i="64" s="1"/>
  <c r="AR1619" i="64" a="1"/>
  <c r="AR1619" i="64" s="1"/>
  <c r="AR1114" i="64" a="1"/>
  <c r="AR1114" i="64" s="1"/>
  <c r="AR1617" i="64" a="1"/>
  <c r="AR1617" i="64" s="1"/>
  <c r="AR1160" i="64" a="1"/>
  <c r="AR1160" i="64" s="1"/>
  <c r="AR1138" i="64" a="1"/>
  <c r="AR113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510" i="64" a="1"/>
  <c r="AR1365" i="64" a="1"/>
  <c r="AR985" i="64" a="1"/>
  <c r="AR1594" i="64" a="1"/>
  <c r="AR1329" i="64" a="1"/>
  <c r="AR596" i="64" a="1"/>
  <c r="AR1161" i="64" a="1"/>
  <c r="AR1618" i="64" a="1"/>
  <c r="AR1259" i="64" a="1"/>
  <c r="AR872" i="64" a="1"/>
  <c r="AR1231" i="64" a="1"/>
  <c r="AR1137" i="64" a="1"/>
  <c r="AR1294" i="64" a="1"/>
  <c r="BO1793" i="64" l="1" a="1"/>
  <c r="BO1793" i="64" s="1"/>
  <c r="BO1786" i="64" s="1"/>
  <c r="AR177" i="64"/>
  <c r="AR1618" i="64"/>
  <c r="AQ1302" i="64"/>
  <c r="AR1365" i="64"/>
  <c r="AR1594" i="64"/>
  <c r="AR1231" i="64"/>
  <c r="AR1294" i="64"/>
  <c r="AR1259" i="64"/>
  <c r="AR1329" i="64"/>
  <c r="AR1137" i="64"/>
  <c r="AR1161" i="64"/>
  <c r="AR1510" i="64"/>
  <c r="AR985" i="64"/>
  <c r="AR872" i="64"/>
  <c r="AR596" i="64"/>
  <c r="W497" i="64"/>
  <c r="U502" i="64"/>
  <c r="V502" i="64"/>
  <c r="AA874" i="64"/>
  <c r="Z987" i="64"/>
  <c r="AA467" i="64"/>
  <c r="Y987" i="64"/>
  <c r="X468" i="64"/>
  <c r="AR1889" i="64"/>
  <c r="AS1364" i="64" a="1"/>
  <c r="AS1364" i="64" s="1"/>
  <c r="AS1328" i="64" a="1"/>
  <c r="AS1328" i="64" s="1"/>
  <c r="AS1293" i="64" a="1"/>
  <c r="AS1293" i="64" s="1"/>
  <c r="AS1881" i="64" a="1"/>
  <c r="AS1881" i="64" s="1"/>
  <c r="AS1258" i="64" a="1"/>
  <c r="AS1258" i="64" s="1"/>
  <c r="AS1915" i="64" a="1"/>
  <c r="AS1915" i="64" s="1"/>
  <c r="Y136" i="69"/>
  <c r="Z129" i="69"/>
  <c r="Z134" i="69" s="1"/>
  <c r="Y140" i="69"/>
  <c r="Y150" i="69" s="1"/>
  <c r="AS472" i="64" a="1"/>
  <c r="AS472" i="64" s="1"/>
  <c r="AS466" i="64" a="1"/>
  <c r="AS466" i="64" s="1"/>
  <c r="Y152" i="69"/>
  <c r="Y146" i="69"/>
  <c r="Y148" i="69" s="1"/>
  <c r="AS1593" i="64" a="1"/>
  <c r="AS1593" i="64" s="1"/>
  <c r="AS1506" i="64" a="1"/>
  <c r="AS1506" i="64" s="1"/>
  <c r="AS984" i="64" a="1"/>
  <c r="AS984" i="64" s="1"/>
  <c r="AS595" i="64" a="1"/>
  <c r="AS595"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871" i="64" a="1"/>
  <c r="AS871" i="64" s="1"/>
  <c r="AS1160" i="64" a="1"/>
  <c r="AS1160" i="64" s="1"/>
  <c r="AS1619" i="64" a="1"/>
  <c r="AS1619" i="64" s="1"/>
  <c r="AS1114" i="64" a="1"/>
  <c r="AS1114" i="64" s="1"/>
  <c r="AS571" i="64" a="1"/>
  <c r="AS571" i="64" s="1"/>
  <c r="AS1517" i="64" a="1"/>
  <c r="AS1517" i="64" s="1"/>
  <c r="AS573" i="64" a="1"/>
  <c r="AS573" i="64" s="1"/>
  <c r="AS1230" i="64" a="1"/>
  <c r="AS1230" i="64" s="1"/>
  <c r="AS1617" i="64" a="1"/>
  <c r="AS1617" i="64" s="1"/>
  <c r="AS1232" i="64" a="1"/>
  <c r="AS1232" i="64" s="1"/>
  <c r="AS1136" i="64" a="1"/>
  <c r="AS1136" i="64" s="1"/>
  <c r="AS1511" i="64" a="1"/>
  <c r="AS1511" i="64" s="1"/>
  <c r="AS1138" i="64" a="1"/>
  <c r="AS113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137" i="64" a="1"/>
  <c r="AS1161" i="64" a="1"/>
  <c r="AS1510" i="64" a="1"/>
  <c r="AS1329" i="64" a="1"/>
  <c r="AS1231" i="64" a="1"/>
  <c r="AS985" i="64" a="1"/>
  <c r="AS872" i="64" a="1"/>
  <c r="AS1594" i="64" a="1"/>
  <c r="AS1259" i="64" a="1"/>
  <c r="AS1365" i="64" a="1"/>
  <c r="AS1618" i="64" a="1"/>
  <c r="AS1294" i="64" a="1"/>
  <c r="AS596" i="64" a="1"/>
  <c r="BO1787" i="64" l="1"/>
  <c r="BP1783" i="64" s="1"/>
  <c r="AS177" i="64"/>
  <c r="AS1618" i="64"/>
  <c r="AR1302" i="64"/>
  <c r="AS1259" i="64"/>
  <c r="AS1231" i="64"/>
  <c r="AS1294" i="64"/>
  <c r="AS1365" i="64"/>
  <c r="AS1329" i="64"/>
  <c r="AS1594" i="64"/>
  <c r="AS1137" i="64"/>
  <c r="AS1161" i="64"/>
  <c r="AS1510" i="64"/>
  <c r="AS985" i="64"/>
  <c r="AS872" i="64"/>
  <c r="AS596" i="64"/>
  <c r="W500" i="64"/>
  <c r="X497" i="64"/>
  <c r="AB874" i="64"/>
  <c r="AA987" i="64"/>
  <c r="AB467" i="64"/>
  <c r="AC467" i="64"/>
  <c r="W1512" i="64"/>
  <c r="U1596" i="64"/>
  <c r="Y464" i="64"/>
  <c r="X469" i="64"/>
  <c r="X473" i="64"/>
  <c r="AS1889" i="64"/>
  <c r="AT1364" i="64" a="1"/>
  <c r="AT1364" i="64" s="1"/>
  <c r="AT1328" i="64" a="1"/>
  <c r="AT1328" i="64" s="1"/>
  <c r="AT1293" i="64" a="1"/>
  <c r="AT1293" i="64" s="1"/>
  <c r="AT1881" i="64" a="1"/>
  <c r="AT1881" i="64" s="1"/>
  <c r="AT1258" i="64" a="1"/>
  <c r="AT1258" i="64" s="1"/>
  <c r="AT1915" i="64" a="1"/>
  <c r="AT1915" i="64" s="1"/>
  <c r="Z132" i="69"/>
  <c r="Z157" i="69" s="1"/>
  <c r="AT472" i="64" a="1"/>
  <c r="AT472" i="64" s="1"/>
  <c r="AT466" i="64" a="1"/>
  <c r="AT466" i="64" s="1"/>
  <c r="AN17" i="69"/>
  <c r="AN18" i="69" s="1"/>
  <c r="Y117" i="69"/>
  <c r="Y118" i="69" s="1"/>
  <c r="Y123" i="69" s="1"/>
  <c r="AT1593" i="64" a="1"/>
  <c r="AT1593" i="64" s="1"/>
  <c r="AT1506" i="64" a="1"/>
  <c r="AT1506" i="64" s="1"/>
  <c r="AT984" i="64" a="1"/>
  <c r="AT984" i="64" s="1"/>
  <c r="AT595" i="64" a="1"/>
  <c r="AT595"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871" i="64" a="1"/>
  <c r="AT871" i="64" s="1"/>
  <c r="AT1160" i="64" a="1"/>
  <c r="AT1160" i="64" s="1"/>
  <c r="AT1136" i="64" a="1"/>
  <c r="AT1136" i="64" s="1"/>
  <c r="AT1617" i="64" a="1"/>
  <c r="AT1617" i="64" s="1"/>
  <c r="AT1232" i="64" a="1"/>
  <c r="AT1232" i="64" s="1"/>
  <c r="AT1138" i="64" a="1"/>
  <c r="AT1138" i="64" s="1"/>
  <c r="AT1517" i="64" a="1"/>
  <c r="AT1517" i="64" s="1"/>
  <c r="AT571" i="64" a="1"/>
  <c r="AT571" i="64" s="1"/>
  <c r="AT1511" i="64" a="1"/>
  <c r="AT1511" i="64" s="1"/>
  <c r="AT573" i="64" a="1"/>
  <c r="AT573" i="64" s="1"/>
  <c r="AT1619" i="64" a="1"/>
  <c r="AT1619" i="64" s="1"/>
  <c r="AT1114" i="64" a="1"/>
  <c r="AT1114" i="64" s="1"/>
  <c r="AT1230" i="64" a="1"/>
  <c r="AT1230"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137" i="64" a="1"/>
  <c r="AT596" i="64" a="1"/>
  <c r="AT1618" i="64" a="1"/>
  <c r="AT1510" i="64" a="1"/>
  <c r="AT1365" i="64" a="1"/>
  <c r="AT1259" i="64" a="1"/>
  <c r="AT1161" i="64" a="1"/>
  <c r="AT985" i="64" a="1"/>
  <c r="AT872" i="64" a="1"/>
  <c r="AT1231" i="64" a="1"/>
  <c r="AT1594" i="64" a="1"/>
  <c r="AT1329" i="64" a="1"/>
  <c r="AT1294" i="64" a="1"/>
  <c r="BP1789" i="64" l="1"/>
  <c r="AT177" i="64"/>
  <c r="AT1618" i="64"/>
  <c r="AS1302" i="64"/>
  <c r="W498" i="64"/>
  <c r="W502" i="64" s="1"/>
  <c r="AT1365" i="64"/>
  <c r="AT1594" i="64"/>
  <c r="AT1259" i="64"/>
  <c r="AT1294" i="64"/>
  <c r="AT1329" i="64"/>
  <c r="AT1231" i="64"/>
  <c r="AT1137" i="64"/>
  <c r="AT1161" i="64"/>
  <c r="AT1510" i="64"/>
  <c r="AT985" i="64"/>
  <c r="AT872" i="64"/>
  <c r="AT596" i="64"/>
  <c r="AC874" i="64"/>
  <c r="Y468" i="64"/>
  <c r="AT1889" i="64"/>
  <c r="AU1364" i="64" a="1"/>
  <c r="AU1364" i="64" s="1"/>
  <c r="AU1328" i="64" a="1"/>
  <c r="AU1328" i="64" s="1"/>
  <c r="AU1293" i="64" a="1"/>
  <c r="AU1293" i="64" s="1"/>
  <c r="AU1881" i="64" a="1"/>
  <c r="AU1881" i="64" s="1"/>
  <c r="AU1258" i="64" a="1"/>
  <c r="AU1258" i="64" s="1"/>
  <c r="AU1915" i="64" a="1"/>
  <c r="AU1915" i="64" s="1"/>
  <c r="Z135" i="69"/>
  <c r="Z140" i="69" s="1"/>
  <c r="Z150" i="69" s="1"/>
  <c r="AU472" i="64" a="1"/>
  <c r="AU472" i="64" s="1"/>
  <c r="AU466" i="64" a="1"/>
  <c r="AU466" i="64" s="1"/>
  <c r="AU1593" i="64" a="1"/>
  <c r="AU1593" i="64" s="1"/>
  <c r="AU1506" i="64" a="1"/>
  <c r="AU1506" i="64" s="1"/>
  <c r="AU984" i="64" a="1"/>
  <c r="AU984" i="64" s="1"/>
  <c r="Y173" i="69"/>
  <c r="Y175" i="69" s="1"/>
  <c r="Y119" i="69"/>
  <c r="AU595" i="64" a="1"/>
  <c r="AU595" i="64" s="1"/>
  <c r="AU191" i="64" a="1"/>
  <c r="AU191" i="64" s="1"/>
  <c r="AU40" i="64" a="1"/>
  <c r="AU40" i="64" s="1"/>
  <c r="AU176" i="64" a="1"/>
  <c r="AU176" i="64" s="1"/>
  <c r="AU245" i="64" a="1"/>
  <c r="AU245" i="64" s="1"/>
  <c r="AU175" i="64" a="1"/>
  <c r="AU175" i="64" s="1"/>
  <c r="AU192" i="64" a="1"/>
  <c r="AU192" i="64" s="1"/>
  <c r="AP190" i="64"/>
  <c r="L190" i="64" s="1"/>
  <c r="Y125" i="69"/>
  <c r="Z112" i="69"/>
  <c r="Z115" i="69" s="1"/>
  <c r="AU871" i="64" a="1"/>
  <c r="AU871" i="64" s="1"/>
  <c r="AU1232" i="64" a="1"/>
  <c r="AU1232" i="64" s="1"/>
  <c r="AU1617" i="64" a="1"/>
  <c r="AU1617" i="64" s="1"/>
  <c r="AU1511" i="64" a="1"/>
  <c r="AU1511" i="64" s="1"/>
  <c r="AU1114" i="64" a="1"/>
  <c r="AU1114" i="64" s="1"/>
  <c r="AU573" i="64" a="1"/>
  <c r="AU573" i="64" s="1"/>
  <c r="AU1517" i="64" a="1"/>
  <c r="AU1517" i="64" s="1"/>
  <c r="AU1619" i="64" a="1"/>
  <c r="AU1619" i="64" s="1"/>
  <c r="AU1230" i="64" a="1"/>
  <c r="AU1230" i="64" s="1"/>
  <c r="AU571" i="64" a="1"/>
  <c r="AU571" i="64" s="1"/>
  <c r="AU1138" i="64" a="1"/>
  <c r="AU1138" i="64" s="1"/>
  <c r="AU1160" i="64" a="1"/>
  <c r="AU1160" i="64" s="1"/>
  <c r="AU1136" i="64" a="1"/>
  <c r="AU113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37" i="64" a="1"/>
  <c r="AU1329" i="64" a="1"/>
  <c r="AU1510" i="64" a="1"/>
  <c r="AU1365" i="64" a="1"/>
  <c r="AU1231" i="64" a="1"/>
  <c r="AU1294" i="64" a="1"/>
  <c r="AU596" i="64" a="1"/>
  <c r="AU1259" i="64" a="1"/>
  <c r="AU872" i="64" a="1"/>
  <c r="AU1618" i="64" a="1"/>
  <c r="AU1594" i="64" a="1"/>
  <c r="AU1161" i="64" a="1"/>
  <c r="AU985" i="64" a="1"/>
  <c r="BP1793" i="64" l="1" a="1"/>
  <c r="BP1793" i="64" s="1"/>
  <c r="BP1786" i="64" s="1"/>
  <c r="AU177" i="64"/>
  <c r="AU1618" i="64"/>
  <c r="AT1302" i="64"/>
  <c r="AP193" i="64"/>
  <c r="AU1259" i="64"/>
  <c r="AU1594" i="64"/>
  <c r="AU1231" i="64"/>
  <c r="AU1329" i="64"/>
  <c r="AU1294" i="64"/>
  <c r="AU1365" i="64"/>
  <c r="AU1137" i="64"/>
  <c r="AU1161" i="64"/>
  <c r="AU1510" i="64"/>
  <c r="AU985" i="64"/>
  <c r="AU872" i="64"/>
  <c r="AU596" i="64"/>
  <c r="X500" i="64"/>
  <c r="Y497" i="64"/>
  <c r="AD874" i="64"/>
  <c r="AB987" i="64"/>
  <c r="AD467" i="64"/>
  <c r="AC987" i="64"/>
  <c r="T1562" i="64"/>
  <c r="S1572" i="64"/>
  <c r="S1115" i="64"/>
  <c r="Y469" i="64"/>
  <c r="Y473" i="64"/>
  <c r="Z464" i="64"/>
  <c r="V1596" i="64"/>
  <c r="X1512" i="64"/>
  <c r="AV1364" i="64" a="1"/>
  <c r="AV1364" i="64" s="1"/>
  <c r="AV1328" i="64" a="1"/>
  <c r="AV1328" i="64" s="1"/>
  <c r="AV1293" i="64" a="1"/>
  <c r="AV1293" i="64" s="1"/>
  <c r="AU1889" i="64"/>
  <c r="AV1881" i="64" a="1"/>
  <c r="AV1881" i="64" s="1"/>
  <c r="AV1258" i="64" a="1"/>
  <c r="AV1258" i="64" s="1"/>
  <c r="AV1915" i="64" a="1"/>
  <c r="AV1915" i="64" s="1"/>
  <c r="Z142" i="69"/>
  <c r="Z152" i="69" s="1"/>
  <c r="AA129" i="69"/>
  <c r="AA134" i="69" s="1"/>
  <c r="Z136" i="69"/>
  <c r="AV472" i="64" a="1"/>
  <c r="AV472" i="64" s="1"/>
  <c r="AV466" i="64" a="1"/>
  <c r="AV466" i="64" s="1"/>
  <c r="AV1593" i="64" a="1"/>
  <c r="AV1593" i="64" s="1"/>
  <c r="Z117" i="69"/>
  <c r="Z118" i="69" s="1"/>
  <c r="AV1506" i="64" a="1"/>
  <c r="AV1506" i="64" s="1"/>
  <c r="AV984" i="64" a="1"/>
  <c r="AV984" i="64" s="1"/>
  <c r="AV595" i="64" a="1"/>
  <c r="AV595" i="64" s="1"/>
  <c r="AV40" i="64" a="1"/>
  <c r="AV40" i="64" s="1"/>
  <c r="AV191" i="64" a="1"/>
  <c r="AV191" i="64" s="1"/>
  <c r="AV175" i="64" a="1"/>
  <c r="AV175" i="64" s="1"/>
  <c r="AV176" i="64" a="1"/>
  <c r="AV176" i="64" s="1"/>
  <c r="AV245" i="64" a="1"/>
  <c r="AV245" i="64" s="1"/>
  <c r="AV192" i="64" a="1"/>
  <c r="AV192" i="64" s="1"/>
  <c r="AQ190" i="64"/>
  <c r="AV871" i="64" a="1"/>
  <c r="AV871" i="64" s="1"/>
  <c r="AV1232" i="64" a="1"/>
  <c r="AV1232" i="64" s="1"/>
  <c r="AV1617" i="64" a="1"/>
  <c r="AV1617" i="64" s="1"/>
  <c r="AV1517" i="64" a="1"/>
  <c r="AV1517" i="64" s="1"/>
  <c r="AV1230" i="64" a="1"/>
  <c r="AV1230" i="64" s="1"/>
  <c r="AV1136" i="64" a="1"/>
  <c r="AV1136" i="64" s="1"/>
  <c r="AV571" i="64" a="1"/>
  <c r="AV571" i="64" s="1"/>
  <c r="AV1160" i="64" a="1"/>
  <c r="AV1160" i="64" s="1"/>
  <c r="AV1619" i="64" a="1"/>
  <c r="AV1619" i="64" s="1"/>
  <c r="AV1114" i="64" a="1"/>
  <c r="AV1114" i="64" s="1"/>
  <c r="AV573" i="64" a="1"/>
  <c r="AV573" i="64" s="1"/>
  <c r="AV1138" i="64" a="1"/>
  <c r="AV1138" i="64" s="1"/>
  <c r="AV1511" i="64" a="1"/>
  <c r="AV1511"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259" i="64" a="1"/>
  <c r="AV1618" i="64" a="1"/>
  <c r="AV1137" i="64" a="1"/>
  <c r="AV1329" i="64" a="1"/>
  <c r="AV1231" i="64" a="1"/>
  <c r="AV1294" i="64" a="1"/>
  <c r="AV1510" i="64" a="1"/>
  <c r="AV872" i="64" a="1"/>
  <c r="AV985" i="64" a="1"/>
  <c r="AV1594" i="64" a="1"/>
  <c r="AV596" i="64" a="1"/>
  <c r="AV1365" i="64" a="1"/>
  <c r="AV1161" i="64" a="1"/>
  <c r="BP1787" i="64" l="1"/>
  <c r="BQ1783" i="64" s="1"/>
  <c r="AV177" i="64"/>
  <c r="AV1618" i="64"/>
  <c r="AQ193" i="64"/>
  <c r="AU1302" i="64"/>
  <c r="X498" i="64"/>
  <c r="X502" i="64" s="1"/>
  <c r="AV1294" i="64"/>
  <c r="AV1329" i="64"/>
  <c r="AV1365" i="64"/>
  <c r="AV1231" i="64"/>
  <c r="AV1594" i="64"/>
  <c r="AV1259" i="64"/>
  <c r="AV1137" i="64"/>
  <c r="AV1161" i="64"/>
  <c r="AV1510" i="64"/>
  <c r="AV985" i="64"/>
  <c r="AV872" i="64"/>
  <c r="AV596" i="64"/>
  <c r="T1566" i="64"/>
  <c r="AD987" i="64"/>
  <c r="AE874" i="64"/>
  <c r="AE467" i="64"/>
  <c r="Z468" i="64"/>
  <c r="AV1889" i="64"/>
  <c r="AW1364" i="64" a="1"/>
  <c r="AW1364" i="64" s="1"/>
  <c r="AW1328" i="64" a="1"/>
  <c r="AW1328" i="64" s="1"/>
  <c r="AW1293" i="64" a="1"/>
  <c r="AW1293" i="64" s="1"/>
  <c r="AW1881" i="64" a="1"/>
  <c r="AW1881" i="64" s="1"/>
  <c r="AW1258" i="64" a="1"/>
  <c r="AW1258" i="64" s="1"/>
  <c r="AW1915" i="64" a="1"/>
  <c r="AW1915" i="64" s="1"/>
  <c r="Z146" i="69"/>
  <c r="Z148" i="69" s="1"/>
  <c r="AA132" i="69"/>
  <c r="AA157" i="69" s="1"/>
  <c r="AW472" i="64" a="1"/>
  <c r="AW472" i="64" s="1"/>
  <c r="AW466" i="64" a="1"/>
  <c r="AW466" i="64" s="1"/>
  <c r="AW1593" i="64" a="1"/>
  <c r="AW1593" i="64" s="1"/>
  <c r="AA112" i="69"/>
  <c r="AA115" i="69" s="1"/>
  <c r="Z119" i="69"/>
  <c r="Z198" i="69"/>
  <c r="Z177" i="69"/>
  <c r="AW1506" i="64" a="1"/>
  <c r="AW1506" i="64" s="1"/>
  <c r="AW984" i="64" a="1"/>
  <c r="AW984" i="64" s="1"/>
  <c r="AW595" i="64" a="1"/>
  <c r="AW595" i="64" s="1"/>
  <c r="AW191" i="64" a="1"/>
  <c r="AW191" i="64" s="1"/>
  <c r="AW245" i="64" a="1"/>
  <c r="AW245" i="64" s="1"/>
  <c r="AW176" i="64" a="1"/>
  <c r="AW176" i="64" s="1"/>
  <c r="AW40" i="64" a="1"/>
  <c r="AW40" i="64" s="1"/>
  <c r="AW175" i="64" a="1"/>
  <c r="AW175" i="64" s="1"/>
  <c r="AW192" i="64" a="1"/>
  <c r="AW192" i="64" s="1"/>
  <c r="AR190" i="64"/>
  <c r="AR193" i="64" s="1"/>
  <c r="Z125" i="69"/>
  <c r="Z123" i="69"/>
  <c r="AW871" i="64" a="1"/>
  <c r="AW871" i="64" s="1"/>
  <c r="AW1114" i="64" a="1"/>
  <c r="AW1114" i="64" s="1"/>
  <c r="AW571" i="64" a="1"/>
  <c r="AW571" i="64" s="1"/>
  <c r="AW1617" i="64" a="1"/>
  <c r="AW1617" i="64" s="1"/>
  <c r="AW573" i="64" a="1"/>
  <c r="AW573" i="64" s="1"/>
  <c r="AW1511" i="64" a="1"/>
  <c r="AW1511" i="64" s="1"/>
  <c r="AW1232" i="64" a="1"/>
  <c r="AW1232" i="64" s="1"/>
  <c r="AW1136" i="64" a="1"/>
  <c r="AW1136" i="64" s="1"/>
  <c r="AW1230" i="64" a="1"/>
  <c r="AW1230" i="64" s="1"/>
  <c r="AW1138" i="64" a="1"/>
  <c r="AW1138" i="64" s="1"/>
  <c r="AW1517" i="64" a="1"/>
  <c r="AW1517" i="64" s="1"/>
  <c r="AW1619" i="64" a="1"/>
  <c r="AW1619" i="64" s="1"/>
  <c r="AW1160" i="64" a="1"/>
  <c r="AW116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872" i="64" a="1"/>
  <c r="AW1365" i="64" a="1"/>
  <c r="AW1618" i="64" a="1"/>
  <c r="AW1594" i="64" a="1"/>
  <c r="AW1329" i="64" a="1"/>
  <c r="AW1137" i="64" a="1"/>
  <c r="AW1231" i="64" a="1"/>
  <c r="AW1510" i="64" a="1"/>
  <c r="AW985" i="64" a="1"/>
  <c r="AW596" i="64" a="1"/>
  <c r="AW1259" i="64" a="1"/>
  <c r="AW1294" i="64" a="1"/>
  <c r="AW1161" i="64" a="1"/>
  <c r="BQ1789" i="64" l="1"/>
  <c r="AW177" i="64"/>
  <c r="AW1618" i="64"/>
  <c r="AV1302" i="64"/>
  <c r="T1567" i="64"/>
  <c r="AW1365" i="64"/>
  <c r="AW1594" i="64"/>
  <c r="AW1231" i="64"/>
  <c r="AW1259" i="64"/>
  <c r="AW1294" i="64"/>
  <c r="AW1329" i="64"/>
  <c r="AW1137" i="64"/>
  <c r="AW1161" i="64"/>
  <c r="AW1510" i="64"/>
  <c r="AW985" i="64"/>
  <c r="AW872" i="64"/>
  <c r="AW596" i="64"/>
  <c r="Y500" i="64"/>
  <c r="Z497" i="64"/>
  <c r="AF874" i="64"/>
  <c r="AF467" i="64"/>
  <c r="AE987" i="64"/>
  <c r="T1115" i="64"/>
  <c r="Y1512" i="64"/>
  <c r="Z473" i="64"/>
  <c r="Z469" i="64"/>
  <c r="AA464" i="64"/>
  <c r="W1596" i="64"/>
  <c r="AW1889" i="64"/>
  <c r="AX1364" i="64" a="1"/>
  <c r="AX1364" i="64" s="1"/>
  <c r="AX1328" i="64" a="1"/>
  <c r="AX1328" i="64" s="1"/>
  <c r="AX1293" i="64" a="1"/>
  <c r="AX1293" i="64" s="1"/>
  <c r="AX1881" i="64" a="1"/>
  <c r="AX1881" i="64" s="1"/>
  <c r="AX1258" i="64" a="1"/>
  <c r="AX1258" i="64" s="1"/>
  <c r="AX1915" i="64" a="1"/>
  <c r="AX1915" i="64" s="1"/>
  <c r="AA162" i="69"/>
  <c r="AA163" i="69" s="1"/>
  <c r="AA135" i="69"/>
  <c r="AA136" i="69" s="1"/>
  <c r="AA117" i="69"/>
  <c r="AA118" i="69" s="1"/>
  <c r="AA123" i="69" s="1"/>
  <c r="AX472" i="64" a="1"/>
  <c r="AX472" i="64" s="1"/>
  <c r="AX466" i="64" a="1"/>
  <c r="AX466" i="64" s="1"/>
  <c r="AX1593" i="64" a="1"/>
  <c r="AX1593" i="64" s="1"/>
  <c r="AX1506" i="64" a="1"/>
  <c r="AX1506" i="64" s="1"/>
  <c r="AX984" i="64" a="1"/>
  <c r="AX984" i="64" s="1"/>
  <c r="AR17" i="69"/>
  <c r="AR18" i="69" s="1"/>
  <c r="AX595" i="64" a="1"/>
  <c r="AX595" i="64" s="1"/>
  <c r="AX191" i="64" a="1"/>
  <c r="AX191" i="64" s="1"/>
  <c r="AX175" i="64" a="1"/>
  <c r="AX175" i="64" s="1"/>
  <c r="AX245" i="64" a="1"/>
  <c r="AX245" i="64" s="1"/>
  <c r="AX176" i="64" a="1"/>
  <c r="AX176" i="64" s="1"/>
  <c r="AX40" i="64" a="1"/>
  <c r="AX40" i="64" s="1"/>
  <c r="AX192" i="64" a="1"/>
  <c r="AX192" i="64" s="1"/>
  <c r="AS190" i="64"/>
  <c r="AS193" i="64" s="1"/>
  <c r="AX871" i="64" a="1"/>
  <c r="AX871" i="64" s="1"/>
  <c r="AX1619" i="64" a="1"/>
  <c r="AX1619" i="64" s="1"/>
  <c r="AX571" i="64" a="1"/>
  <c r="AX571" i="64" s="1"/>
  <c r="AX573" i="64" a="1"/>
  <c r="AX573" i="64" s="1"/>
  <c r="AX1511" i="64" a="1"/>
  <c r="AX1511" i="64" s="1"/>
  <c r="AX1160" i="64" a="1"/>
  <c r="AX1160" i="64" s="1"/>
  <c r="AX1617" i="64" a="1"/>
  <c r="AX1617" i="64" s="1"/>
  <c r="AX1230" i="64" a="1"/>
  <c r="AX1230" i="64" s="1"/>
  <c r="AX1232" i="64" a="1"/>
  <c r="AX1232" i="64" s="1"/>
  <c r="AX1136" i="64" a="1"/>
  <c r="AX1136" i="64" s="1"/>
  <c r="AX1517" i="64" a="1"/>
  <c r="AX1517" i="64" s="1"/>
  <c r="AX1138" i="64" a="1"/>
  <c r="AX1138" i="64" s="1"/>
  <c r="AX1114" i="64" a="1"/>
  <c r="AX111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259" i="64" a="1"/>
  <c r="AX1231" i="64" a="1"/>
  <c r="AX1137" i="64" a="1"/>
  <c r="AX1594" i="64" a="1"/>
  <c r="AX985" i="64" a="1"/>
  <c r="AX872" i="64" a="1"/>
  <c r="AX1510" i="64" a="1"/>
  <c r="AX1618" i="64" a="1"/>
  <c r="AX1329" i="64" a="1"/>
  <c r="AX596" i="64" a="1"/>
  <c r="AX1161" i="64" a="1"/>
  <c r="AX1365" i="64" a="1"/>
  <c r="AX1294" i="64" a="1"/>
  <c r="T1568" i="64" l="1"/>
  <c r="BQ1793" i="64" a="1"/>
  <c r="BQ1793" i="64" s="1"/>
  <c r="BQ1786" i="64" s="1"/>
  <c r="AX177" i="64"/>
  <c r="AX1618" i="64"/>
  <c r="AW1302" i="64"/>
  <c r="T1572" i="64"/>
  <c r="U1562" i="64"/>
  <c r="AX1329" i="64"/>
  <c r="AX1594" i="64"/>
  <c r="AX1365" i="64"/>
  <c r="AX1231" i="64"/>
  <c r="AX1259" i="64"/>
  <c r="AX1294" i="64"/>
  <c r="AX1137" i="64"/>
  <c r="AX1161" i="64"/>
  <c r="AX1510" i="64"/>
  <c r="AX985" i="64"/>
  <c r="AX872" i="64"/>
  <c r="AX596" i="64"/>
  <c r="Y498" i="64"/>
  <c r="AG874" i="64"/>
  <c r="AG467" i="64"/>
  <c r="AF987" i="64"/>
  <c r="AA468" i="64"/>
  <c r="AX1889" i="64"/>
  <c r="AY1364" i="64" a="1"/>
  <c r="AY1364" i="64" s="1"/>
  <c r="AY1328" i="64" a="1"/>
  <c r="AY1328" i="64" s="1"/>
  <c r="AY1293" i="64" a="1"/>
  <c r="AY1293" i="64" s="1"/>
  <c r="AY1881" i="64" a="1"/>
  <c r="AY1881" i="64" s="1"/>
  <c r="AY1258" i="64" a="1"/>
  <c r="AY1258" i="64" s="1"/>
  <c r="AY1915" i="64" a="1"/>
  <c r="AY1915"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593" i="64" a="1"/>
  <c r="AY1593" i="64" s="1"/>
  <c r="AA198" i="69"/>
  <c r="AY1506" i="64" a="1"/>
  <c r="AY1506" i="64" s="1"/>
  <c r="AY984" i="64" a="1"/>
  <c r="AY984" i="64" s="1"/>
  <c r="AY595" i="64" a="1"/>
  <c r="AY595" i="64" s="1"/>
  <c r="AY176" i="64" a="1"/>
  <c r="AY176" i="64" s="1"/>
  <c r="AY245" i="64" a="1"/>
  <c r="AY245" i="64" s="1"/>
  <c r="AY191" i="64" a="1"/>
  <c r="AY191" i="64" s="1"/>
  <c r="AY40" i="64" a="1"/>
  <c r="AY40" i="64" s="1"/>
  <c r="AY175" i="64" a="1"/>
  <c r="AY175" i="64" s="1"/>
  <c r="AY192" i="64" a="1"/>
  <c r="AY192" i="64" s="1"/>
  <c r="AT190" i="64"/>
  <c r="AY871" i="64" a="1"/>
  <c r="AY871" i="64" s="1"/>
  <c r="AY1160" i="64" a="1"/>
  <c r="AY1160" i="64" s="1"/>
  <c r="AY571" i="64" a="1"/>
  <c r="AY571" i="64" s="1"/>
  <c r="AY1230" i="64" a="1"/>
  <c r="AY1230" i="64" s="1"/>
  <c r="AY1517" i="64" a="1"/>
  <c r="AY1517" i="64" s="1"/>
  <c r="AY1136" i="64" a="1"/>
  <c r="AY1136" i="64" s="1"/>
  <c r="AY1619" i="64" a="1"/>
  <c r="AY1619" i="64" s="1"/>
  <c r="AY1114" i="64" a="1"/>
  <c r="AY1114" i="64" s="1"/>
  <c r="AY1232" i="64" a="1"/>
  <c r="AY1232" i="64" s="1"/>
  <c r="AY1138" i="64" a="1"/>
  <c r="AY1138" i="64" s="1"/>
  <c r="AY1617" i="64" a="1"/>
  <c r="AY1617" i="64" s="1"/>
  <c r="AY573" i="64" a="1"/>
  <c r="AY573" i="64" s="1"/>
  <c r="AY1511" i="64" a="1"/>
  <c r="AY1511"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618" i="64" a="1"/>
  <c r="AY1510" i="64" a="1"/>
  <c r="AY1137" i="64" a="1"/>
  <c r="AY1329" i="64" a="1"/>
  <c r="S572" i="64" a="1"/>
  <c r="AY872" i="64" a="1"/>
  <c r="AY1594" i="64" a="1"/>
  <c r="AY1161" i="64" a="1"/>
  <c r="AY1231" i="64" a="1"/>
  <c r="AY1259" i="64" a="1"/>
  <c r="AY1294" i="64" a="1"/>
  <c r="AY985" i="64" a="1"/>
  <c r="AY1365" i="64" a="1"/>
  <c r="AY596" i="64" a="1"/>
  <c r="BQ1787" i="64" l="1"/>
  <c r="BR1783" i="64" s="1"/>
  <c r="U1566" i="64"/>
  <c r="AY177" i="64"/>
  <c r="AY1618" i="64"/>
  <c r="AT193" i="64"/>
  <c r="AX1302" i="64"/>
  <c r="AY1329" i="64"/>
  <c r="AY1259" i="64"/>
  <c r="AY1294" i="64"/>
  <c r="AY1231" i="64"/>
  <c r="AY1365" i="64"/>
  <c r="AY1594" i="64"/>
  <c r="AY1137" i="64"/>
  <c r="AY1161" i="64"/>
  <c r="AY1510" i="64"/>
  <c r="AY985" i="64"/>
  <c r="AY872" i="64"/>
  <c r="AY596" i="64"/>
  <c r="Y502" i="64"/>
  <c r="Z500" i="64"/>
  <c r="Z498" i="64" s="1"/>
  <c r="AA497" i="64"/>
  <c r="AH874" i="64"/>
  <c r="AH467" i="64"/>
  <c r="AG987" i="64"/>
  <c r="S572" i="64"/>
  <c r="T1620" i="64"/>
  <c r="U1115" i="64"/>
  <c r="X1596" i="64"/>
  <c r="Z1512" i="64"/>
  <c r="AA469" i="64"/>
  <c r="AB464" i="64"/>
  <c r="AA473" i="64"/>
  <c r="AY1889" i="64"/>
  <c r="AZ1328" i="64" a="1"/>
  <c r="AZ1328" i="64" s="1"/>
  <c r="AZ1364" i="64" a="1"/>
  <c r="AZ1364" i="64" s="1"/>
  <c r="AZ1293" i="64" a="1"/>
  <c r="AZ1293" i="64" s="1"/>
  <c r="AZ1881" i="64" a="1"/>
  <c r="AZ1881" i="64" s="1"/>
  <c r="AZ1258" i="64" a="1"/>
  <c r="AZ1258" i="64" s="1"/>
  <c r="AZ1915" i="64" a="1"/>
  <c r="AZ1915"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593" i="64" a="1"/>
  <c r="AZ1593" i="64" s="1"/>
  <c r="AZ1506" i="64" a="1"/>
  <c r="AZ1506" i="64" s="1"/>
  <c r="AZ984" i="64" a="1"/>
  <c r="AZ984" i="64" s="1"/>
  <c r="AZ595" i="64" a="1"/>
  <c r="AZ595" i="64" s="1"/>
  <c r="AZ176" i="64" a="1"/>
  <c r="AZ176" i="64" s="1"/>
  <c r="AZ40" i="64" a="1"/>
  <c r="AZ40" i="64" s="1"/>
  <c r="AZ245" i="64" a="1"/>
  <c r="AZ245" i="64" s="1"/>
  <c r="AZ191" i="64" a="1"/>
  <c r="AZ191" i="64" s="1"/>
  <c r="AZ175" i="64" a="1"/>
  <c r="AZ175" i="64" s="1"/>
  <c r="AZ192" i="64" a="1"/>
  <c r="AZ192" i="64" s="1"/>
  <c r="AU190" i="64"/>
  <c r="AU193" i="64" s="1"/>
  <c r="AB115" i="69"/>
  <c r="AB118" i="69" s="1"/>
  <c r="AB123" i="69" s="1"/>
  <c r="AZ871" i="64" a="1"/>
  <c r="AZ871" i="64" s="1"/>
  <c r="AZ573" i="64" a="1"/>
  <c r="AZ573" i="64" s="1"/>
  <c r="AZ1230" i="64" a="1"/>
  <c r="AZ1230" i="64" s="1"/>
  <c r="AZ1517" i="64" a="1"/>
  <c r="AZ1517" i="64" s="1"/>
  <c r="AZ571" i="64" a="1"/>
  <c r="AZ571" i="64" s="1"/>
  <c r="AZ1617" i="64" a="1"/>
  <c r="AZ1617" i="64" s="1"/>
  <c r="AZ1511" i="64" a="1"/>
  <c r="AZ1511" i="64" s="1"/>
  <c r="AZ1619" i="64" a="1"/>
  <c r="AZ1619" i="64" s="1"/>
  <c r="AZ1232" i="64" a="1"/>
  <c r="AZ1232" i="64" s="1"/>
  <c r="AZ1136" i="64" a="1"/>
  <c r="AZ1136" i="64" s="1"/>
  <c r="AZ1160" i="64" a="1"/>
  <c r="AZ1160" i="64" s="1"/>
  <c r="AZ1138" i="64" a="1"/>
  <c r="AZ1138" i="64" s="1"/>
  <c r="AZ1114" i="64" a="1"/>
  <c r="AZ111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510" i="64" a="1"/>
  <c r="AZ985" i="64" a="1"/>
  <c r="AZ1294" i="64" a="1"/>
  <c r="AZ1259" i="64" a="1"/>
  <c r="AZ1137" i="64" a="1"/>
  <c r="AZ1365" i="64" a="1"/>
  <c r="AZ1329" i="64" a="1"/>
  <c r="AZ872" i="64" a="1"/>
  <c r="AZ596" i="64" a="1"/>
  <c r="AZ1161" i="64" a="1"/>
  <c r="AZ1231" i="64" a="1"/>
  <c r="AZ1618" i="64" a="1"/>
  <c r="AZ1594" i="64" a="1"/>
  <c r="U1567" i="64" l="1"/>
  <c r="U1568" i="64" s="1"/>
  <c r="BR1789" i="64"/>
  <c r="AZ177" i="64"/>
  <c r="AZ1618" i="64"/>
  <c r="AY1302" i="64"/>
  <c r="AZ1329" i="64"/>
  <c r="AZ1594" i="64"/>
  <c r="AZ1231" i="64"/>
  <c r="AZ1259" i="64"/>
  <c r="AZ1294" i="64"/>
  <c r="AZ1365" i="64"/>
  <c r="AZ1137" i="64"/>
  <c r="AZ1161" i="64"/>
  <c r="AZ1510" i="64"/>
  <c r="AZ985" i="64"/>
  <c r="AZ872" i="64"/>
  <c r="AZ596" i="64"/>
  <c r="Z502" i="64"/>
  <c r="AI874" i="64"/>
  <c r="AI467" i="64"/>
  <c r="S574" i="64"/>
  <c r="T1139" i="64"/>
  <c r="AB468" i="64"/>
  <c r="AB162" i="69"/>
  <c r="AB163" i="69" s="1"/>
  <c r="AZ1889" i="64"/>
  <c r="BA1364" i="64" a="1"/>
  <c r="BA1364" i="64" s="1"/>
  <c r="BA1328" i="64" a="1"/>
  <c r="BA1328" i="64" s="1"/>
  <c r="BA1293" i="64" a="1"/>
  <c r="BA1293" i="64" s="1"/>
  <c r="BA1881" i="64" a="1"/>
  <c r="BA1881" i="64" s="1"/>
  <c r="BA1258" i="64" a="1"/>
  <c r="BA1258" i="64" s="1"/>
  <c r="AB192" i="69"/>
  <c r="AB200" i="69" s="1"/>
  <c r="BA1915" i="64" a="1"/>
  <c r="BA1915" i="64" s="1"/>
  <c r="AB188" i="69"/>
  <c r="AC183" i="69"/>
  <c r="AC186" i="69" s="1"/>
  <c r="BA466" i="64" a="1"/>
  <c r="BA466" i="64" s="1"/>
  <c r="BA472" i="64" a="1"/>
  <c r="BA472" i="64" s="1"/>
  <c r="AB136" i="69"/>
  <c r="AC129" i="69"/>
  <c r="AC132" i="69" s="1"/>
  <c r="AC157" i="69" s="1"/>
  <c r="AB140" i="69"/>
  <c r="AB150" i="69" s="1"/>
  <c r="AB152" i="69"/>
  <c r="AB146" i="69"/>
  <c r="AB148" i="69" s="1"/>
  <c r="BA1593" i="64" a="1"/>
  <c r="BA1593" i="64" s="1"/>
  <c r="AU17" i="69"/>
  <c r="AU18" i="69" s="1"/>
  <c r="BA1506" i="64" a="1"/>
  <c r="BA1506" i="64" s="1"/>
  <c r="BA984" i="64" a="1"/>
  <c r="BA984" i="64" s="1"/>
  <c r="AB119" i="69"/>
  <c r="BA595" i="64" a="1"/>
  <c r="BA595" i="64" s="1"/>
  <c r="BA40" i="64" a="1"/>
  <c r="BA40" i="64" s="1"/>
  <c r="BA245" i="64" a="1"/>
  <c r="BA245" i="64" s="1"/>
  <c r="BA191" i="64" a="1"/>
  <c r="BA191" i="64" s="1"/>
  <c r="BA176" i="64" a="1"/>
  <c r="BA176" i="64" s="1"/>
  <c r="BA175" i="64" a="1"/>
  <c r="BA175" i="64" s="1"/>
  <c r="BA192" i="64" a="1"/>
  <c r="BA192" i="64" s="1"/>
  <c r="AV190" i="64"/>
  <c r="AV193" i="64" s="1"/>
  <c r="AB125" i="69"/>
  <c r="BA871" i="64" a="1"/>
  <c r="BA871" i="64" s="1"/>
  <c r="BA573" i="64" a="1"/>
  <c r="BA573" i="64" s="1"/>
  <c r="BA1619" i="64" a="1"/>
  <c r="BA1619" i="64" s="1"/>
  <c r="BA571" i="64" a="1"/>
  <c r="BA571" i="64" s="1"/>
  <c r="BA1160" i="64" a="1"/>
  <c r="BA1160" i="64" s="1"/>
  <c r="BA1517" i="64" a="1"/>
  <c r="BA1517" i="64" s="1"/>
  <c r="BA1617" i="64" a="1"/>
  <c r="BA1617" i="64" s="1"/>
  <c r="BA1511" i="64" a="1"/>
  <c r="BA1511" i="64" s="1"/>
  <c r="BA1114" i="64" a="1"/>
  <c r="BA1114" i="64" s="1"/>
  <c r="BA1138" i="64" a="1"/>
  <c r="BA1138" i="64" s="1"/>
  <c r="BA1232" i="64" a="1"/>
  <c r="BA1232" i="64" s="1"/>
  <c r="BA1136" i="64" a="1"/>
  <c r="BA1136" i="64" s="1"/>
  <c r="BA1230" i="64" a="1"/>
  <c r="BA1230"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65" i="64" a="1"/>
  <c r="BA1259" i="64" a="1"/>
  <c r="T572" i="64" a="1"/>
  <c r="BA1137" i="64" a="1"/>
  <c r="BA1329" i="64" a="1"/>
  <c r="BA1618" i="64" a="1"/>
  <c r="BA1231" i="64" a="1"/>
  <c r="BA1510" i="64" a="1"/>
  <c r="BA985" i="64" a="1"/>
  <c r="BA872" i="64" a="1"/>
  <c r="BA1594" i="64" a="1"/>
  <c r="BA1161" i="64" a="1"/>
  <c r="BA596" i="64" a="1"/>
  <c r="BA1294" i="64" a="1"/>
  <c r="U1572" i="64" l="1"/>
  <c r="V1562" i="64"/>
  <c r="V1566" i="64" s="1"/>
  <c r="V1567" i="64" s="1"/>
  <c r="BR1793" i="64" a="1"/>
  <c r="BR1793" i="64" s="1"/>
  <c r="BR1786" i="64" s="1"/>
  <c r="BA177" i="64"/>
  <c r="BA1618" i="64"/>
  <c r="AZ1302" i="64"/>
  <c r="BA1365" i="64"/>
  <c r="BA1259" i="64"/>
  <c r="BA1231" i="64"/>
  <c r="BA1594" i="64"/>
  <c r="BA1294" i="64"/>
  <c r="BA1329" i="64"/>
  <c r="BA1137" i="64"/>
  <c r="BA1161" i="64"/>
  <c r="BA1510" i="64"/>
  <c r="BA985" i="64"/>
  <c r="BA872" i="64"/>
  <c r="BA596" i="64"/>
  <c r="AA500" i="64"/>
  <c r="AB497" i="64"/>
  <c r="AJ874" i="64"/>
  <c r="AJ467" i="64"/>
  <c r="AH987" i="64"/>
  <c r="U1620" i="64"/>
  <c r="T572" i="64"/>
  <c r="V1115" i="64"/>
  <c r="AA1512" i="64"/>
  <c r="Y1596" i="64"/>
  <c r="AB469" i="64"/>
  <c r="AC464" i="64"/>
  <c r="AB473" i="64"/>
  <c r="AB167" i="69"/>
  <c r="AB177" i="69" s="1"/>
  <c r="AC156" i="69"/>
  <c r="AC159" i="69" s="1"/>
  <c r="AC184" i="69" s="1"/>
  <c r="AC187" i="69" s="1"/>
  <c r="AC188" i="69" s="1"/>
  <c r="AB169" i="69"/>
  <c r="AB179" i="69" s="1"/>
  <c r="BB1328" i="64" a="1"/>
  <c r="BB1328" i="64" s="1"/>
  <c r="BB1364" i="64" a="1"/>
  <c r="BB1364" i="64" s="1"/>
  <c r="BB1293" i="64" a="1"/>
  <c r="BB1293" i="64" s="1"/>
  <c r="BA1889" i="64"/>
  <c r="BB1881" i="64" a="1"/>
  <c r="BB1881" i="64" s="1"/>
  <c r="BB1258" i="64" a="1"/>
  <c r="BB1258" i="64" s="1"/>
  <c r="AB198" i="69"/>
  <c r="BB1915" i="64" a="1"/>
  <c r="BB1915" i="64" s="1"/>
  <c r="BB472" i="64" a="1"/>
  <c r="BB472" i="64" s="1"/>
  <c r="BB466" i="64" a="1"/>
  <c r="BB466" i="64" s="1"/>
  <c r="AC134" i="69"/>
  <c r="AC135" i="69" s="1"/>
  <c r="AC136" i="69" s="1"/>
  <c r="AC117" i="69"/>
  <c r="AC118" i="69" s="1"/>
  <c r="AD112" i="69" s="1"/>
  <c r="BB1593" i="64" a="1"/>
  <c r="BB1593" i="64" s="1"/>
  <c r="BB1506" i="64" a="1"/>
  <c r="BB1506" i="64" s="1"/>
  <c r="BB984" i="64" a="1"/>
  <c r="BB984" i="64" s="1"/>
  <c r="BB595" i="64" a="1"/>
  <c r="BB595" i="64" s="1"/>
  <c r="BB40" i="64" a="1"/>
  <c r="BB40" i="64" s="1"/>
  <c r="BB245" i="64" a="1"/>
  <c r="BB245" i="64" s="1"/>
  <c r="BB191" i="64" a="1"/>
  <c r="BB191" i="64" s="1"/>
  <c r="BB176" i="64" a="1"/>
  <c r="BB176" i="64" s="1"/>
  <c r="BB175" i="64" a="1"/>
  <c r="BB175" i="64" s="1"/>
  <c r="BB192" i="64" a="1"/>
  <c r="BB192" i="64" s="1"/>
  <c r="AW190" i="64"/>
  <c r="BB871" i="64" a="1"/>
  <c r="BB871" i="64" s="1"/>
  <c r="BB571" i="64" a="1"/>
  <c r="BB571" i="64" s="1"/>
  <c r="BB1619" i="64" a="1"/>
  <c r="BB1619" i="64" s="1"/>
  <c r="BB1511" i="64" a="1"/>
  <c r="BB1511" i="64" s="1"/>
  <c r="BB1617" i="64" a="1"/>
  <c r="BB1617" i="64" s="1"/>
  <c r="BB573" i="64" a="1"/>
  <c r="BB573" i="64" s="1"/>
  <c r="BB1517" i="64" a="1"/>
  <c r="BB1517" i="64" s="1"/>
  <c r="BB1160" i="64" a="1"/>
  <c r="BB1160" i="64" s="1"/>
  <c r="BB1138" i="64" a="1"/>
  <c r="BB1138" i="64" s="1"/>
  <c r="BB1114" i="64" a="1"/>
  <c r="BB1114" i="64" s="1"/>
  <c r="BB1232" i="64" a="1"/>
  <c r="BB1232" i="64" s="1"/>
  <c r="BB1136" i="64" a="1"/>
  <c r="BB1136" i="64" s="1"/>
  <c r="BB1230" i="64" a="1"/>
  <c r="BB1230"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37" i="64" a="1"/>
  <c r="BB1294" i="64" a="1"/>
  <c r="BB596" i="64" a="1"/>
  <c r="BB1510" i="64" a="1"/>
  <c r="BB1161" i="64" a="1"/>
  <c r="BB1618" i="64" a="1"/>
  <c r="BB985" i="64" a="1"/>
  <c r="BB1365" i="64" a="1"/>
  <c r="BB1329" i="64" a="1"/>
  <c r="BB1259" i="64" a="1"/>
  <c r="BB872" i="64" a="1"/>
  <c r="BB1231" i="64" a="1"/>
  <c r="BB1594" i="64" a="1"/>
  <c r="BR1787" i="64" l="1"/>
  <c r="BS1783" i="64" s="1"/>
  <c r="V1568" i="64"/>
  <c r="W1562" i="64"/>
  <c r="W1566" i="64" s="1"/>
  <c r="W1567" i="64" s="1"/>
  <c r="W1568" i="64" s="1"/>
  <c r="V1572" i="64"/>
  <c r="BB177" i="64"/>
  <c r="BB1618" i="64"/>
  <c r="AW193" i="64"/>
  <c r="BA1302" i="64"/>
  <c r="BB1594" i="64"/>
  <c r="M1594" i="64" s="1"/>
  <c r="BB1259" i="64"/>
  <c r="M1259" i="64" s="1"/>
  <c r="BB1231" i="64"/>
  <c r="BB1294" i="64"/>
  <c r="BB1365" i="64"/>
  <c r="BB1329" i="64"/>
  <c r="M1329" i="64" s="1"/>
  <c r="BB1137" i="64"/>
  <c r="M1137" i="64" s="1"/>
  <c r="BB1161" i="64"/>
  <c r="BB1510" i="64"/>
  <c r="BB985" i="64"/>
  <c r="M985" i="64" s="1"/>
  <c r="BB872" i="64"/>
  <c r="M872" i="64" s="1"/>
  <c r="BB596" i="64"/>
  <c r="AA498" i="64"/>
  <c r="S1454" i="64"/>
  <c r="S1457" i="64"/>
  <c r="S1337" i="64"/>
  <c r="S1373" i="64"/>
  <c r="AK874" i="64"/>
  <c r="AK467" i="64"/>
  <c r="AJ987" i="64"/>
  <c r="AI987" i="64"/>
  <c r="AC468" i="64"/>
  <c r="T574" i="64"/>
  <c r="U1139" i="64"/>
  <c r="AB173" i="69"/>
  <c r="AB175" i="69" s="1"/>
  <c r="AC161" i="69"/>
  <c r="AC162" i="69" s="1"/>
  <c r="AD156" i="69" s="1"/>
  <c r="AD159" i="69" s="1"/>
  <c r="AD184" i="69" s="1"/>
  <c r="AC194" i="69"/>
  <c r="AC202" i="69" s="1"/>
  <c r="BB1889" i="64"/>
  <c r="M1889" i="64" s="1"/>
  <c r="BC1364" i="64" a="1"/>
  <c r="BC1364" i="64" s="1"/>
  <c r="BC1293" i="64" a="1"/>
  <c r="BC1293" i="64" s="1"/>
  <c r="BC1328" i="64" a="1"/>
  <c r="BC1328" i="64" s="1"/>
  <c r="BC1881" i="64" a="1"/>
  <c r="BC1881" i="64" s="1"/>
  <c r="BC1258" i="64" a="1"/>
  <c r="BC1258" i="64" s="1"/>
  <c r="BC1915" i="64" a="1"/>
  <c r="BC1915" i="64" s="1"/>
  <c r="AD183" i="69"/>
  <c r="AD186" i="69" s="1"/>
  <c r="AC192" i="69"/>
  <c r="AC200" i="69" s="1"/>
  <c r="BC472" i="64" a="1"/>
  <c r="BC472" i="64" s="1"/>
  <c r="BC466" i="64" a="1"/>
  <c r="BC466" i="64" s="1"/>
  <c r="AD129" i="69"/>
  <c r="AD132" i="69" s="1"/>
  <c r="AD157" i="69" s="1"/>
  <c r="AC140" i="69"/>
  <c r="AC150" i="69" s="1"/>
  <c r="AC142" i="69"/>
  <c r="AC146" i="69" s="1"/>
  <c r="AC148" i="69" s="1"/>
  <c r="BC1593" i="64" a="1"/>
  <c r="BC1593" i="64" s="1"/>
  <c r="BC1506" i="64" a="1"/>
  <c r="BC1506" i="64" s="1"/>
  <c r="BC984" i="64" a="1"/>
  <c r="BC984" i="64" s="1"/>
  <c r="BC595" i="64" a="1"/>
  <c r="BC595" i="64" s="1"/>
  <c r="BC245" i="64" a="1"/>
  <c r="BC245" i="64" s="1"/>
  <c r="BC40" i="64" a="1"/>
  <c r="BC40" i="64" s="1"/>
  <c r="BC191" i="64" a="1"/>
  <c r="BC191" i="64" s="1"/>
  <c r="BC176" i="64" a="1"/>
  <c r="BC176" i="64" s="1"/>
  <c r="BC175" i="64" a="1"/>
  <c r="BC175" i="64" s="1"/>
  <c r="BC192" i="64" a="1"/>
  <c r="BC192" i="64" s="1"/>
  <c r="AX190" i="64"/>
  <c r="AX193" i="64" s="1"/>
  <c r="BC871" i="64" a="1"/>
  <c r="BC871" i="64" s="1"/>
  <c r="BC573" i="64" a="1"/>
  <c r="BC573" i="64" s="1"/>
  <c r="BC1511" i="64" a="1"/>
  <c r="BC1511" i="64" s="1"/>
  <c r="BC1138" i="64" a="1"/>
  <c r="BC1138" i="64" s="1"/>
  <c r="BC1232" i="64" a="1"/>
  <c r="BC1232" i="64" s="1"/>
  <c r="BC1136" i="64" a="1"/>
  <c r="BC1136" i="64" s="1"/>
  <c r="BC1114" i="64" a="1"/>
  <c r="BC1114" i="64" s="1"/>
  <c r="BC1617" i="64" a="1"/>
  <c r="BC1617" i="64" s="1"/>
  <c r="BC571" i="64" a="1"/>
  <c r="BC571" i="64" s="1"/>
  <c r="BC1160" i="64" a="1"/>
  <c r="BC1160" i="64" s="1"/>
  <c r="BC1619" i="64" a="1"/>
  <c r="BC1619" i="64" s="1"/>
  <c r="BC1517" i="64" a="1"/>
  <c r="BC1517" i="64" s="1"/>
  <c r="BC1230" i="64" a="1"/>
  <c r="BC1230"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365" i="64" a="1"/>
  <c r="BC596" i="64" a="1"/>
  <c r="BC1259" i="64" a="1"/>
  <c r="BC1594" i="64" a="1"/>
  <c r="BC872" i="64" a="1"/>
  <c r="BC1510" i="64" a="1"/>
  <c r="BC1618" i="64" a="1"/>
  <c r="BC1294" i="64" a="1"/>
  <c r="BC1231" i="64" a="1"/>
  <c r="U572" i="64" a="1"/>
  <c r="BC1329" i="64" a="1"/>
  <c r="BC1161" i="64" a="1"/>
  <c r="BC1137" i="64" a="1"/>
  <c r="BC985" i="64" a="1"/>
  <c r="BS1789" i="64" l="1"/>
  <c r="BC177" i="64"/>
  <c r="BC1618" i="64"/>
  <c r="BB1302" i="64"/>
  <c r="M1302" i="64" s="1"/>
  <c r="BC1294" i="64"/>
  <c r="BC1365" i="64"/>
  <c r="BC1594" i="64"/>
  <c r="BC1231" i="64"/>
  <c r="BC1259" i="64"/>
  <c r="BC1329" i="64"/>
  <c r="BC1137" i="64"/>
  <c r="BC1161" i="64"/>
  <c r="BC1510" i="64"/>
  <c r="BC985" i="64"/>
  <c r="BC872" i="64"/>
  <c r="BC596" i="64"/>
  <c r="AA502" i="64"/>
  <c r="AC497" i="64"/>
  <c r="AB500" i="64"/>
  <c r="AL874" i="64"/>
  <c r="AL467" i="64"/>
  <c r="AK987" i="64"/>
  <c r="W1572" i="64"/>
  <c r="X1562" i="64"/>
  <c r="U572" i="64"/>
  <c r="V1620" i="64"/>
  <c r="W1115" i="64"/>
  <c r="AB1512" i="64"/>
  <c r="Z1596" i="64"/>
  <c r="T1233" i="64"/>
  <c r="AC473" i="64"/>
  <c r="AD464" i="64"/>
  <c r="AC469" i="64"/>
  <c r="AD161" i="69"/>
  <c r="AD162" i="69" s="1"/>
  <c r="AD163" i="69" s="1"/>
  <c r="AC167" i="69"/>
  <c r="AC173" i="69" s="1"/>
  <c r="AC175" i="69" s="1"/>
  <c r="AC163" i="69"/>
  <c r="AC169" i="69"/>
  <c r="AC179" i="69" s="1"/>
  <c r="BC1889" i="64"/>
  <c r="AD187" i="69"/>
  <c r="AD188" i="69" s="1"/>
  <c r="BD1364" i="64" a="1"/>
  <c r="BD1364" i="64" s="1"/>
  <c r="BD1328" i="64" a="1"/>
  <c r="BD1328" i="64" s="1"/>
  <c r="BD1293" i="64" a="1"/>
  <c r="BD1293" i="64" s="1"/>
  <c r="BD1881" i="64" a="1"/>
  <c r="BD1881" i="64" s="1"/>
  <c r="BD1258" i="64" a="1"/>
  <c r="BD1258" i="64" s="1"/>
  <c r="BD1915" i="64" a="1"/>
  <c r="BD1915" i="64" s="1"/>
  <c r="AC198" i="69"/>
  <c r="BD472" i="64" a="1"/>
  <c r="BD472" i="64" s="1"/>
  <c r="BD466" i="64" a="1"/>
  <c r="BD466" i="64" s="1"/>
  <c r="AC152" i="69"/>
  <c r="AD134" i="69"/>
  <c r="AD135" i="69" s="1"/>
  <c r="AD140" i="69" s="1"/>
  <c r="AD150" i="69" s="1"/>
  <c r="BD1593" i="64" a="1"/>
  <c r="BD1593" i="64" s="1"/>
  <c r="BD1506" i="64" a="1"/>
  <c r="BD1506" i="64" s="1"/>
  <c r="BD984" i="64" a="1"/>
  <c r="BD984" i="64" s="1"/>
  <c r="BD595" i="64" a="1"/>
  <c r="BD595" i="64" s="1"/>
  <c r="BD191" i="64" a="1"/>
  <c r="BD191" i="64" s="1"/>
  <c r="BD176" i="64" a="1"/>
  <c r="BD176" i="64" s="1"/>
  <c r="BD245" i="64" a="1"/>
  <c r="BD245" i="64" s="1"/>
  <c r="BD40" i="64" a="1"/>
  <c r="BD40" i="64" s="1"/>
  <c r="BD175" i="64" a="1"/>
  <c r="BD175" i="64" s="1"/>
  <c r="BD192" i="64" a="1"/>
  <c r="BD192" i="64" s="1"/>
  <c r="AY190" i="64"/>
  <c r="AY193" i="64" s="1"/>
  <c r="BD871" i="64" a="1"/>
  <c r="BD871" i="64" s="1"/>
  <c r="BD573" i="64" a="1"/>
  <c r="BD573" i="64" s="1"/>
  <c r="BD1511" i="64" a="1"/>
  <c r="BD1511" i="64" s="1"/>
  <c r="BD1138" i="64" a="1"/>
  <c r="BD1138" i="64" s="1"/>
  <c r="BD1160" i="64" a="1"/>
  <c r="BD1160" i="64" s="1"/>
  <c r="BD1232" i="64" a="1"/>
  <c r="BD1232" i="64" s="1"/>
  <c r="BD1619" i="64" a="1"/>
  <c r="BD1619" i="64" s="1"/>
  <c r="BD1136" i="64" a="1"/>
  <c r="BD1136" i="64" s="1"/>
  <c r="BD1617" i="64" a="1"/>
  <c r="BD1617" i="64" s="1"/>
  <c r="BD1517" i="64" a="1"/>
  <c r="BD1517" i="64" s="1"/>
  <c r="BD571" i="64" a="1"/>
  <c r="BD571" i="64" s="1"/>
  <c r="BD1230" i="64" a="1"/>
  <c r="BD1230" i="64" s="1"/>
  <c r="BD1114" i="64" a="1"/>
  <c r="BD111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329" i="64" a="1"/>
  <c r="BD1618" i="64" a="1"/>
  <c r="BD1294" i="64" a="1"/>
  <c r="BD1510" i="64" a="1"/>
  <c r="BD1231" i="64" a="1"/>
  <c r="BD1137" i="64" a="1"/>
  <c r="BD596" i="64" a="1"/>
  <c r="BD985" i="64" a="1"/>
  <c r="BD1161" i="64" a="1"/>
  <c r="BD1594" i="64" a="1"/>
  <c r="BD1259" i="64" a="1"/>
  <c r="BD1365" i="64" a="1"/>
  <c r="BD872" i="64" a="1"/>
  <c r="BS1793" i="64" l="1" a="1"/>
  <c r="BS1793" i="64" s="1"/>
  <c r="BS1786" i="64" s="1"/>
  <c r="BD177" i="64"/>
  <c r="BD1618" i="64"/>
  <c r="BC1302" i="64"/>
  <c r="BD1294" i="64"/>
  <c r="BD1329" i="64"/>
  <c r="BD1365" i="64"/>
  <c r="BD1231" i="64"/>
  <c r="BD1594" i="64"/>
  <c r="BD1259" i="64"/>
  <c r="BD1137" i="64"/>
  <c r="BD1161" i="64"/>
  <c r="BD1510" i="64"/>
  <c r="BD985" i="64"/>
  <c r="BD872" i="64"/>
  <c r="BD596" i="64"/>
  <c r="AB498" i="64"/>
  <c r="X1566" i="64"/>
  <c r="X1567" i="64" s="1"/>
  <c r="AM874" i="64"/>
  <c r="AM467" i="64"/>
  <c r="AL987" i="64"/>
  <c r="AD468" i="64"/>
  <c r="U574" i="64"/>
  <c r="V1139" i="64"/>
  <c r="AC177" i="69"/>
  <c r="BD1889" i="64"/>
  <c r="AD194" i="69"/>
  <c r="AD202" i="69" s="1"/>
  <c r="AE183" i="69"/>
  <c r="AE186" i="69" s="1"/>
  <c r="AD192" i="69"/>
  <c r="AD200" i="69" s="1"/>
  <c r="BE1364" i="64" a="1"/>
  <c r="BE1364" i="64" s="1"/>
  <c r="BE1328" i="64" a="1"/>
  <c r="BE1328" i="64" s="1"/>
  <c r="BE1293" i="64" a="1"/>
  <c r="BE1293" i="64" s="1"/>
  <c r="BE1881" i="64" a="1"/>
  <c r="BE1881" i="64" s="1"/>
  <c r="BE1258" i="64" a="1"/>
  <c r="BE1258" i="64" s="1"/>
  <c r="BE1915" i="64" a="1"/>
  <c r="BE1915"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593" i="64" a="1"/>
  <c r="BE1593" i="64" s="1"/>
  <c r="BE1506" i="64" a="1"/>
  <c r="BE1506" i="64" s="1"/>
  <c r="BE984" i="64" a="1"/>
  <c r="BE984" i="64" s="1"/>
  <c r="BE595" i="64" a="1"/>
  <c r="BE595" i="64" s="1"/>
  <c r="BE191" i="64" a="1"/>
  <c r="BE191" i="64" s="1"/>
  <c r="BE176" i="64" a="1"/>
  <c r="BE176" i="64" s="1"/>
  <c r="BE245" i="64" a="1"/>
  <c r="BE245" i="64" s="1"/>
  <c r="BE40" i="64" a="1"/>
  <c r="BE40" i="64" s="1"/>
  <c r="BE175" i="64" a="1"/>
  <c r="BE175" i="64" s="1"/>
  <c r="BE192" i="64" a="1"/>
  <c r="BE192" i="64" s="1"/>
  <c r="AZ190" i="64"/>
  <c r="AZ193" i="64" s="1"/>
  <c r="BE871" i="64" a="1"/>
  <c r="BE871" i="64" s="1"/>
  <c r="BE1617" i="64" a="1"/>
  <c r="BE1617" i="64" s="1"/>
  <c r="BE1511" i="64" a="1"/>
  <c r="BE1511" i="64" s="1"/>
  <c r="BE1232" i="64" a="1"/>
  <c r="BE1232" i="64" s="1"/>
  <c r="BE1136" i="64" a="1"/>
  <c r="BE1136" i="64" s="1"/>
  <c r="BE1517" i="64" a="1"/>
  <c r="BE1517" i="64" s="1"/>
  <c r="BE1619" i="64" a="1"/>
  <c r="BE1619" i="64" s="1"/>
  <c r="BE1160" i="64" a="1"/>
  <c r="BE1160" i="64" s="1"/>
  <c r="BE1138" i="64" a="1"/>
  <c r="BE1138" i="64" s="1"/>
  <c r="BE573" i="64" a="1"/>
  <c r="BE573" i="64" s="1"/>
  <c r="BE1230" i="64" a="1"/>
  <c r="BE1230" i="64" s="1"/>
  <c r="BE1114" i="64" a="1"/>
  <c r="BE1114" i="64" s="1"/>
  <c r="BE571" i="64" a="1"/>
  <c r="BE57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65" i="64" a="1"/>
  <c r="BE1618" i="64" a="1"/>
  <c r="BE1137" i="64" a="1"/>
  <c r="BE872" i="64" a="1"/>
  <c r="V572" i="64" a="1"/>
  <c r="BE1259" i="64" a="1"/>
  <c r="BE1231" i="64" a="1"/>
  <c r="BE1510" i="64" a="1"/>
  <c r="BE1594" i="64" a="1"/>
  <c r="BE985" i="64" a="1"/>
  <c r="BE596" i="64" a="1"/>
  <c r="BE1161" i="64" a="1"/>
  <c r="BE1329" i="64" a="1"/>
  <c r="BE1294" i="64" a="1"/>
  <c r="BS1787" i="64" l="1"/>
  <c r="BT1783" i="64" s="1"/>
  <c r="BT1789" i="64" s="1"/>
  <c r="BE177" i="64"/>
  <c r="BE1618" i="64"/>
  <c r="BD1302" i="64"/>
  <c r="BE1294" i="64"/>
  <c r="BE1329" i="64"/>
  <c r="BE1365" i="64"/>
  <c r="BE1594" i="64"/>
  <c r="BE1231" i="64"/>
  <c r="BE1259" i="64"/>
  <c r="BE1137" i="64"/>
  <c r="BE1161" i="64"/>
  <c r="BE1510" i="64"/>
  <c r="BE985" i="64"/>
  <c r="BE872" i="64"/>
  <c r="BE596" i="64"/>
  <c r="AB502" i="64"/>
  <c r="AC500" i="64"/>
  <c r="AC498" i="64" s="1"/>
  <c r="AD497" i="64"/>
  <c r="X1568" i="64"/>
  <c r="Y1562" i="64"/>
  <c r="Y1566" i="64" s="1"/>
  <c r="X1572" i="64"/>
  <c r="AN874" i="64"/>
  <c r="AN467" i="64"/>
  <c r="V572" i="64"/>
  <c r="W1620" i="64"/>
  <c r="X1115" i="64"/>
  <c r="AD473" i="64"/>
  <c r="AE464" i="64"/>
  <c r="AD469" i="64"/>
  <c r="AA1596" i="64"/>
  <c r="AC1512" i="64"/>
  <c r="U1233" i="64"/>
  <c r="AD198" i="69"/>
  <c r="AE187" i="69"/>
  <c r="AE188" i="69" s="1"/>
  <c r="BE1889" i="64"/>
  <c r="BF1364" i="64" a="1"/>
  <c r="BF1364" i="64" s="1"/>
  <c r="BF1328" i="64" a="1"/>
  <c r="BF1328" i="64" s="1"/>
  <c r="BF1293" i="64" a="1"/>
  <c r="BF1293" i="64" s="1"/>
  <c r="BF1881" i="64" a="1"/>
  <c r="BF1881" i="64" s="1"/>
  <c r="BF1258" i="64" a="1"/>
  <c r="BF1258" i="64" s="1"/>
  <c r="BF1915" i="64" a="1"/>
  <c r="BF1915" i="64" s="1"/>
  <c r="AE161" i="69"/>
  <c r="AE162" i="69" s="1"/>
  <c r="AD173" i="69"/>
  <c r="AD175" i="69" s="1"/>
  <c r="BF472" i="64" a="1"/>
  <c r="BF472" i="64" s="1"/>
  <c r="BF466" i="64" a="1"/>
  <c r="BF466" i="64" s="1"/>
  <c r="AD152" i="69"/>
  <c r="AE134" i="69"/>
  <c r="AE135" i="69" s="1"/>
  <c r="AE136" i="69" s="1"/>
  <c r="BF1593" i="64" a="1"/>
  <c r="BF1593" i="64" s="1"/>
  <c r="BF1506" i="64" a="1"/>
  <c r="BF1506" i="64" s="1"/>
  <c r="BF984" i="64" a="1"/>
  <c r="BF984" i="64" s="1"/>
  <c r="BA190" i="64"/>
  <c r="BA193" i="64" s="1"/>
  <c r="BF595" i="64" a="1"/>
  <c r="BF595" i="64" s="1"/>
  <c r="BF191" i="64" a="1"/>
  <c r="BF191" i="64" s="1"/>
  <c r="BF176" i="64" a="1"/>
  <c r="BF176" i="64" s="1"/>
  <c r="BF245" i="64" a="1"/>
  <c r="BF245" i="64" s="1"/>
  <c r="BF40" i="64" a="1"/>
  <c r="BF40" i="64" s="1"/>
  <c r="BF175" i="64" a="1"/>
  <c r="BF175" i="64" s="1"/>
  <c r="BF192" i="64" a="1"/>
  <c r="BF192" i="64" s="1"/>
  <c r="BF871" i="64" a="1"/>
  <c r="BF871" i="64" s="1"/>
  <c r="BF1617" i="64" a="1"/>
  <c r="BF1617" i="64" s="1"/>
  <c r="BF1517" i="64" a="1"/>
  <c r="BF1517" i="64" s="1"/>
  <c r="BF1136" i="64" a="1"/>
  <c r="BF1136" i="64" s="1"/>
  <c r="BF1232" i="64" a="1"/>
  <c r="BF1232" i="64" s="1"/>
  <c r="BF1138" i="64" a="1"/>
  <c r="BF1138" i="64" s="1"/>
  <c r="BF571" i="64" a="1"/>
  <c r="BF571" i="64" s="1"/>
  <c r="BF1114" i="64" a="1"/>
  <c r="BF1114" i="64" s="1"/>
  <c r="BF1230" i="64" a="1"/>
  <c r="BF1230" i="64" s="1"/>
  <c r="BF1619" i="64" a="1"/>
  <c r="BF1619" i="64" s="1"/>
  <c r="BF573" i="64" a="1"/>
  <c r="BF573" i="64" s="1"/>
  <c r="BF1511" i="64" a="1"/>
  <c r="BF1511" i="64" s="1"/>
  <c r="BF1160" i="64" a="1"/>
  <c r="BF116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31" i="64" a="1"/>
  <c r="BF1594" i="64" a="1"/>
  <c r="BF1510" i="64" a="1"/>
  <c r="BF1137" i="64" a="1"/>
  <c r="BF1618" i="64" a="1"/>
  <c r="BF985" i="64" a="1"/>
  <c r="BF1294" i="64" a="1"/>
  <c r="BF1259" i="64" a="1"/>
  <c r="BF1329" i="64" a="1"/>
  <c r="BF596" i="64" a="1"/>
  <c r="BF1365" i="64" a="1"/>
  <c r="BF1161" i="64" a="1"/>
  <c r="BF872" i="64" a="1"/>
  <c r="BT1793" i="64" l="1" a="1"/>
  <c r="BT1793" i="64" s="1"/>
  <c r="BT1786" i="64" s="1"/>
  <c r="BT1787" i="64" s="1"/>
  <c r="BF177" i="64"/>
  <c r="BF1618" i="64"/>
  <c r="BE1302" i="64"/>
  <c r="BF1294" i="64"/>
  <c r="BF1329" i="64"/>
  <c r="BF1231" i="64"/>
  <c r="BF1365" i="64"/>
  <c r="BF1594" i="64"/>
  <c r="BF1259" i="64"/>
  <c r="BF1137" i="64"/>
  <c r="BF1161" i="64"/>
  <c r="BF1510" i="64"/>
  <c r="BF985" i="64"/>
  <c r="BF872" i="64"/>
  <c r="BF596" i="64"/>
  <c r="AC502" i="64"/>
  <c r="Y1567" i="64"/>
  <c r="Y1568" i="64" s="1"/>
  <c r="AO874" i="64"/>
  <c r="AP467" i="64"/>
  <c r="AO467" i="64"/>
  <c r="AM987" i="64"/>
  <c r="AN987" i="64"/>
  <c r="W1139" i="64"/>
  <c r="V574" i="64"/>
  <c r="AE468" i="64"/>
  <c r="AE194" i="69"/>
  <c r="AE202" i="69" s="1"/>
  <c r="AE192" i="69"/>
  <c r="AE200" i="69" s="1"/>
  <c r="AF183" i="69"/>
  <c r="AF186" i="69" s="1"/>
  <c r="BF1889" i="64"/>
  <c r="BG1364" i="64" a="1"/>
  <c r="BG1364" i="64" s="1"/>
  <c r="BG1328" i="64" a="1"/>
  <c r="BG1328" i="64" s="1"/>
  <c r="BG1293" i="64" a="1"/>
  <c r="BG1293" i="64" s="1"/>
  <c r="BG1881" i="64" a="1"/>
  <c r="BG1881" i="64" s="1"/>
  <c r="BG1258" i="64" a="1"/>
  <c r="BG1258" i="64" s="1"/>
  <c r="BG1915" i="64" a="1"/>
  <c r="BG1915"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593" i="64" a="1"/>
  <c r="BG1593" i="64" s="1"/>
  <c r="BG1506" i="64" a="1"/>
  <c r="BG1506" i="64" s="1"/>
  <c r="BG984" i="64" a="1"/>
  <c r="BG984" i="64" s="1"/>
  <c r="AF112" i="69"/>
  <c r="AF117" i="69" s="1"/>
  <c r="AE119" i="69"/>
  <c r="BG595" i="64" a="1"/>
  <c r="BG595" i="64" s="1"/>
  <c r="BG245" i="64" a="1"/>
  <c r="BG245" i="64" s="1"/>
  <c r="BG40" i="64" a="1"/>
  <c r="BG40" i="64" s="1"/>
  <c r="BG191" i="64" a="1"/>
  <c r="BG191" i="64" s="1"/>
  <c r="BG176" i="64" a="1"/>
  <c r="BG176" i="64" s="1"/>
  <c r="BG175" i="64" a="1"/>
  <c r="BG175" i="64" s="1"/>
  <c r="BG192" i="64" a="1"/>
  <c r="BG192" i="64" s="1"/>
  <c r="BB190" i="64"/>
  <c r="M190" i="64" s="1"/>
  <c r="BG871" i="64" a="1"/>
  <c r="BG871" i="64" s="1"/>
  <c r="BG573" i="64" a="1"/>
  <c r="BG573" i="64" s="1"/>
  <c r="BG1160" i="64" a="1"/>
  <c r="BG1160" i="64" s="1"/>
  <c r="BG1232" i="64" a="1"/>
  <c r="BG1232" i="64" s="1"/>
  <c r="BG1138" i="64" a="1"/>
  <c r="BG1138" i="64" s="1"/>
  <c r="BG1230" i="64" a="1"/>
  <c r="BG1230" i="64" s="1"/>
  <c r="BG571" i="64" a="1"/>
  <c r="BG571" i="64" s="1"/>
  <c r="BG1617" i="64" a="1"/>
  <c r="BG1617" i="64" s="1"/>
  <c r="BG1136" i="64" a="1"/>
  <c r="BG1136" i="64" s="1"/>
  <c r="BG1619" i="64" a="1"/>
  <c r="BG1619" i="64" s="1"/>
  <c r="BG1114" i="64" a="1"/>
  <c r="BG1114" i="64" s="1"/>
  <c r="BG1517" i="64" a="1"/>
  <c r="BG1517" i="64" s="1"/>
  <c r="BG1511" i="64" a="1"/>
  <c r="BG1511"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231" i="64" a="1"/>
  <c r="BG1137" i="64" a="1"/>
  <c r="BG1618" i="64" a="1"/>
  <c r="BG596" i="64" a="1"/>
  <c r="BG1259" i="64" a="1"/>
  <c r="BG1161" i="64" a="1"/>
  <c r="W572" i="64" a="1"/>
  <c r="BG1510" i="64" a="1"/>
  <c r="BG1294" i="64" a="1"/>
  <c r="BG1365" i="64" a="1"/>
  <c r="BG1594" i="64" a="1"/>
  <c r="BG872" i="64" a="1"/>
  <c r="BG985" i="64" a="1"/>
  <c r="BG1329" i="64" a="1"/>
  <c r="BG177" i="64" l="1"/>
  <c r="BG1618" i="64"/>
  <c r="BF1302" i="64"/>
  <c r="BB193" i="64"/>
  <c r="BG1259" i="64"/>
  <c r="BG1294" i="64"/>
  <c r="BG1231" i="64"/>
  <c r="BG1329" i="64"/>
  <c r="BG1594" i="64"/>
  <c r="BG1365" i="64"/>
  <c r="BG1137" i="64"/>
  <c r="BG1161" i="64"/>
  <c r="BG1510" i="64"/>
  <c r="BG985" i="64"/>
  <c r="BG872" i="64"/>
  <c r="BG596" i="64"/>
  <c r="BU1783" i="64"/>
  <c r="BU1789" i="64" s="1"/>
  <c r="AD500" i="64"/>
  <c r="AD498" i="64" s="1"/>
  <c r="L497" i="64"/>
  <c r="Y1572" i="64"/>
  <c r="Z1562" i="64"/>
  <c r="Z1566" i="64" s="1"/>
  <c r="AP874" i="64"/>
  <c r="AQ467" i="64"/>
  <c r="AO987" i="64"/>
  <c r="X1620" i="64"/>
  <c r="W572" i="64"/>
  <c r="Y1115" i="64"/>
  <c r="AD1512" i="64"/>
  <c r="V1233" i="64"/>
  <c r="AE473" i="64"/>
  <c r="AE469" i="64"/>
  <c r="AF464" i="64"/>
  <c r="AB1596" i="64"/>
  <c r="AE198" i="69"/>
  <c r="AE177" i="69"/>
  <c r="BG1889" i="64"/>
  <c r="BH1328" i="64" a="1"/>
  <c r="BH1328" i="64" s="1"/>
  <c r="BH1364" i="64" a="1"/>
  <c r="BH1364" i="64" s="1"/>
  <c r="BH1293" i="64" a="1"/>
  <c r="BH1293" i="64" s="1"/>
  <c r="BH1881" i="64" a="1"/>
  <c r="BH1881" i="64" s="1"/>
  <c r="BH1258" i="64" a="1"/>
  <c r="BH1258" i="64" s="1"/>
  <c r="BH1915" i="64" a="1"/>
  <c r="BH1915" i="64" s="1"/>
  <c r="AF159" i="69"/>
  <c r="AF184" i="69" s="1"/>
  <c r="AF187" i="69" s="1"/>
  <c r="AF192" i="69" s="1"/>
  <c r="BH466" i="64" a="1"/>
  <c r="BH466" i="64" s="1"/>
  <c r="BH472" i="64" a="1"/>
  <c r="BH472" i="64" s="1"/>
  <c r="AE152" i="69"/>
  <c r="AF134" i="69"/>
  <c r="AF135" i="69" s="1"/>
  <c r="BH1593" i="64" a="1"/>
  <c r="BH1593" i="64" s="1"/>
  <c r="AF115" i="69"/>
  <c r="AF118" i="69" s="1"/>
  <c r="AF123" i="69" s="1"/>
  <c r="BH1506" i="64" a="1"/>
  <c r="BH1506" i="64" s="1"/>
  <c r="BH984" i="64" a="1"/>
  <c r="BH984" i="64" s="1"/>
  <c r="BH595" i="64" a="1"/>
  <c r="BH595" i="64" s="1"/>
  <c r="BH40" i="64" a="1"/>
  <c r="BH40" i="64" s="1"/>
  <c r="BH176" i="64" a="1"/>
  <c r="BH176" i="64" s="1"/>
  <c r="BH245" i="64" a="1"/>
  <c r="BH245" i="64" s="1"/>
  <c r="BH191" i="64" a="1"/>
  <c r="BH191" i="64" s="1"/>
  <c r="BH175" i="64" a="1"/>
  <c r="BH175" i="64" s="1"/>
  <c r="BH192" i="64" a="1"/>
  <c r="BH192" i="64" s="1"/>
  <c r="BC190" i="64"/>
  <c r="BH871" i="64" a="1"/>
  <c r="BH871" i="64" s="1"/>
  <c r="BH1136" i="64" a="1"/>
  <c r="BH1136" i="64" s="1"/>
  <c r="BH1617" i="64" a="1"/>
  <c r="BH1617" i="64" s="1"/>
  <c r="BH1232" i="64" a="1"/>
  <c r="BH1232" i="64" s="1"/>
  <c r="BH1517" i="64" a="1"/>
  <c r="BH1517" i="64" s="1"/>
  <c r="BH571" i="64" a="1"/>
  <c r="BH571" i="64" s="1"/>
  <c r="BH573" i="64" a="1"/>
  <c r="BH573" i="64" s="1"/>
  <c r="BH1230" i="64" a="1"/>
  <c r="BH1230" i="64" s="1"/>
  <c r="BH1138" i="64" a="1"/>
  <c r="BH1138" i="64" s="1"/>
  <c r="BH1114" i="64" a="1"/>
  <c r="BH1114" i="64" s="1"/>
  <c r="BH1511" i="64" a="1"/>
  <c r="BH1511" i="64" s="1"/>
  <c r="BH1160" i="64" a="1"/>
  <c r="BH1160" i="64" s="1"/>
  <c r="BH1619" i="64" a="1"/>
  <c r="BH1619"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596" i="64" a="1"/>
  <c r="BH985" i="64" a="1"/>
  <c r="BH1231" i="64" a="1"/>
  <c r="BH1161" i="64" a="1"/>
  <c r="BH1294" i="64" a="1"/>
  <c r="BH1137" i="64" a="1"/>
  <c r="BH1365" i="64" a="1"/>
  <c r="BH1618" i="64" a="1"/>
  <c r="BH872" i="64" a="1"/>
  <c r="BH1510" i="64" a="1"/>
  <c r="BH1259" i="64" a="1"/>
  <c r="BH1329" i="64" a="1"/>
  <c r="BH1594" i="64" a="1"/>
  <c r="BU1793" i="64" l="1" a="1"/>
  <c r="BU1793" i="64" s="1"/>
  <c r="BU1786" i="64" s="1"/>
  <c r="BU1787" i="64" s="1"/>
  <c r="BH177" i="64"/>
  <c r="BH1618" i="64"/>
  <c r="BC193" i="64"/>
  <c r="BG1302" i="64"/>
  <c r="BH1294" i="64"/>
  <c r="BH1365" i="64"/>
  <c r="BH1329" i="64"/>
  <c r="BH1231" i="64"/>
  <c r="BH1594" i="64"/>
  <c r="BH1259" i="64"/>
  <c r="BH1137" i="64"/>
  <c r="BH1161" i="64"/>
  <c r="BH1510" i="64"/>
  <c r="BH985" i="64"/>
  <c r="BH872" i="64"/>
  <c r="BH596" i="64"/>
  <c r="AE497" i="64"/>
  <c r="AD502" i="64"/>
  <c r="Z1567" i="64"/>
  <c r="Z1568" i="64" s="1"/>
  <c r="AQ874" i="64"/>
  <c r="AP987" i="64"/>
  <c r="X1139" i="64"/>
  <c r="W574" i="64"/>
  <c r="AF468" i="64"/>
  <c r="BH1889" i="64"/>
  <c r="BI1364" i="64" a="1"/>
  <c r="BI1364" i="64" s="1"/>
  <c r="BI1328" i="64" a="1"/>
  <c r="BI1328" i="64" s="1"/>
  <c r="BI1293" i="64" a="1"/>
  <c r="BI1293" i="64" s="1"/>
  <c r="BI1881" i="64" a="1"/>
  <c r="BI1881" i="64" s="1"/>
  <c r="BI1258" i="64" a="1"/>
  <c r="BI1258" i="64" s="1"/>
  <c r="BI1915" i="64" a="1"/>
  <c r="BI1915"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593" i="64" a="1"/>
  <c r="BI1593" i="64" s="1"/>
  <c r="BI1506" i="64" a="1"/>
  <c r="BI1506" i="64" s="1"/>
  <c r="BI984" i="64" a="1"/>
  <c r="BI984" i="64" s="1"/>
  <c r="BD190" i="64"/>
  <c r="BD193" i="64" s="1"/>
  <c r="BI595" i="64" a="1"/>
  <c r="BI595" i="64" s="1"/>
  <c r="BI176" i="64" a="1"/>
  <c r="BI176" i="64" s="1"/>
  <c r="BI191" i="64" a="1"/>
  <c r="BI191" i="64" s="1"/>
  <c r="BI245" i="64" a="1"/>
  <c r="BI245" i="64" s="1"/>
  <c r="BI40" i="64" a="1"/>
  <c r="BI40" i="64" s="1"/>
  <c r="BI175" i="64" a="1"/>
  <c r="BI175" i="64" s="1"/>
  <c r="BI192" i="64" a="1"/>
  <c r="BI192" i="64" s="1"/>
  <c r="BI871" i="64" a="1"/>
  <c r="BI871" i="64" s="1"/>
  <c r="BI571" i="64" a="1"/>
  <c r="BI571" i="64" s="1"/>
  <c r="BI1617" i="64" a="1"/>
  <c r="BI1617" i="64" s="1"/>
  <c r="BI1136" i="64" a="1"/>
  <c r="BI1136" i="64" s="1"/>
  <c r="BI573" i="64" a="1"/>
  <c r="BI573" i="64" s="1"/>
  <c r="BI1511" i="64" a="1"/>
  <c r="BI1511" i="64" s="1"/>
  <c r="BI1232" i="64" a="1"/>
  <c r="BI1232" i="64" s="1"/>
  <c r="BI1619" i="64" a="1"/>
  <c r="BI1619" i="64" s="1"/>
  <c r="BI1160" i="64" a="1"/>
  <c r="BI1160" i="64" s="1"/>
  <c r="BI1138" i="64" a="1"/>
  <c r="BI1138" i="64" s="1"/>
  <c r="BI1517" i="64" a="1"/>
  <c r="BI1517" i="64" s="1"/>
  <c r="BI1230" i="64" a="1"/>
  <c r="BI1230" i="64" s="1"/>
  <c r="BI1114" i="64" a="1"/>
  <c r="BI111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72" i="64" a="1"/>
  <c r="BI1259" i="64" a="1"/>
  <c r="BI1510" i="64" a="1"/>
  <c r="BI1137" i="64" a="1"/>
  <c r="BI1231" i="64" a="1"/>
  <c r="BI1618" i="64" a="1"/>
  <c r="BI872" i="64" a="1"/>
  <c r="BI1329" i="64" a="1"/>
  <c r="BI1365" i="64" a="1"/>
  <c r="BI596" i="64" a="1"/>
  <c r="BI1594" i="64" a="1"/>
  <c r="BI1294" i="64" a="1"/>
  <c r="BI1161" i="64" a="1"/>
  <c r="BI985" i="64" a="1"/>
  <c r="BI177" i="64" l="1"/>
  <c r="BI1618" i="64"/>
  <c r="BH1302" i="64"/>
  <c r="BI1259" i="64"/>
  <c r="BI1594" i="64"/>
  <c r="BI1294" i="64"/>
  <c r="BI1329" i="64"/>
  <c r="BI1231" i="64"/>
  <c r="BI1365" i="64"/>
  <c r="BI1137" i="64"/>
  <c r="BI1161" i="64"/>
  <c r="BI1510" i="64"/>
  <c r="BI985" i="64"/>
  <c r="BI872" i="64"/>
  <c r="BI596" i="64"/>
  <c r="BV1783" i="64"/>
  <c r="BV1789" i="64" s="1"/>
  <c r="AE500" i="64"/>
  <c r="AF497" i="64"/>
  <c r="Z1572" i="64"/>
  <c r="AA1562" i="64"/>
  <c r="AA1566" i="64" s="1"/>
  <c r="AR874" i="64"/>
  <c r="AQ987" i="64"/>
  <c r="AR467" i="64"/>
  <c r="X572" i="64"/>
  <c r="Y1620" i="64"/>
  <c r="Z1115" i="64"/>
  <c r="AE1512" i="64"/>
  <c r="AF469" i="64"/>
  <c r="AG464" i="64"/>
  <c r="AF473" i="64"/>
  <c r="W1233" i="64"/>
  <c r="AC1596" i="64"/>
  <c r="BI1889" i="64"/>
  <c r="AG161" i="69"/>
  <c r="BJ1328" i="64" a="1"/>
  <c r="BJ1328" i="64" s="1"/>
  <c r="BJ1364" i="64" a="1"/>
  <c r="BJ1364" i="64" s="1"/>
  <c r="BJ1293" i="64" a="1"/>
  <c r="BJ1293" i="64" s="1"/>
  <c r="BJ1881" i="64" a="1"/>
  <c r="BJ1881" i="64" s="1"/>
  <c r="BJ1258" i="64" a="1"/>
  <c r="BJ1258" i="64" s="1"/>
  <c r="BJ1915" i="64" a="1"/>
  <c r="BJ1915" i="64" s="1"/>
  <c r="AF163" i="69"/>
  <c r="AF167" i="69"/>
  <c r="AF177" i="69" s="1"/>
  <c r="AF169" i="69"/>
  <c r="AF179" i="69" s="1"/>
  <c r="BJ472" i="64" a="1"/>
  <c r="BJ472" i="64" s="1"/>
  <c r="BJ466" i="64" a="1"/>
  <c r="BJ466" i="64" s="1"/>
  <c r="AF152" i="69"/>
  <c r="AG132" i="69"/>
  <c r="AG157" i="69" s="1"/>
  <c r="BJ1593" i="64" a="1"/>
  <c r="BJ1593" i="64" s="1"/>
  <c r="BJ1506" i="64" a="1"/>
  <c r="BJ1506" i="64" s="1"/>
  <c r="BJ984" i="64" a="1"/>
  <c r="BJ984" i="64" s="1"/>
  <c r="AG117" i="69"/>
  <c r="AG118" i="69" s="1"/>
  <c r="AG123" i="69" s="1"/>
  <c r="BJ595" i="64" a="1"/>
  <c r="BJ595" i="64" s="1"/>
  <c r="BJ176" i="64" a="1"/>
  <c r="BJ176" i="64" s="1"/>
  <c r="BJ191" i="64" a="1"/>
  <c r="BJ191" i="64" s="1"/>
  <c r="BJ245" i="64" a="1"/>
  <c r="BJ245" i="64" s="1"/>
  <c r="BJ40" i="64" a="1"/>
  <c r="BJ40" i="64" s="1"/>
  <c r="BJ175" i="64" a="1"/>
  <c r="BJ175" i="64" s="1"/>
  <c r="BJ192" i="64" a="1"/>
  <c r="BJ192" i="64" s="1"/>
  <c r="BE190" i="64"/>
  <c r="BE193" i="64" s="1"/>
  <c r="BJ871" i="64" a="1"/>
  <c r="BJ871" i="64" s="1"/>
  <c r="BJ571" i="64" a="1"/>
  <c r="BJ571" i="64" s="1"/>
  <c r="BJ1230" i="64" a="1"/>
  <c r="BJ1230" i="64" s="1"/>
  <c r="BJ1619" i="64" a="1"/>
  <c r="BJ1619" i="64" s="1"/>
  <c r="BJ1114" i="64" a="1"/>
  <c r="BJ1114" i="64" s="1"/>
  <c r="BJ573" i="64" a="1"/>
  <c r="BJ573" i="64" s="1"/>
  <c r="BJ1511" i="64" a="1"/>
  <c r="BJ1511" i="64" s="1"/>
  <c r="BJ1136" i="64" a="1"/>
  <c r="BJ1136" i="64" s="1"/>
  <c r="BJ1160" i="64" a="1"/>
  <c r="BJ1160" i="64" s="1"/>
  <c r="BJ1232" i="64" a="1"/>
  <c r="BJ1232" i="64" s="1"/>
  <c r="BJ1617" i="64" a="1"/>
  <c r="BJ1617" i="64" s="1"/>
  <c r="BJ1517" i="64" a="1"/>
  <c r="BJ1517" i="64" s="1"/>
  <c r="BJ1138" i="64" a="1"/>
  <c r="BJ113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61" i="64" a="1"/>
  <c r="BJ985" i="64" a="1"/>
  <c r="BJ1510" i="64" a="1"/>
  <c r="BJ1259" i="64" a="1"/>
  <c r="BJ596" i="64" a="1"/>
  <c r="BJ1137" i="64" a="1"/>
  <c r="BJ1618" i="64" a="1"/>
  <c r="BJ1329" i="64" a="1"/>
  <c r="BJ1365" i="64" a="1"/>
  <c r="BJ1231" i="64" a="1"/>
  <c r="BJ1294" i="64" a="1"/>
  <c r="BJ1594" i="64" a="1"/>
  <c r="BJ872" i="64" a="1"/>
  <c r="BV1793" i="64" l="1" a="1"/>
  <c r="BV1793" i="64" s="1"/>
  <c r="BV1786" i="64" s="1"/>
  <c r="BV1787" i="64" s="1"/>
  <c r="BJ177" i="64"/>
  <c r="BJ1618" i="64"/>
  <c r="BI1302" i="64"/>
  <c r="AE498" i="64"/>
  <c r="AE502" i="64" s="1"/>
  <c r="BJ1594" i="64"/>
  <c r="BJ1259" i="64"/>
  <c r="BJ1231" i="64"/>
  <c r="BJ1294" i="64"/>
  <c r="BJ1365" i="64"/>
  <c r="BJ1329" i="64"/>
  <c r="BJ1137" i="64"/>
  <c r="BJ1161" i="64"/>
  <c r="BJ1510" i="64"/>
  <c r="BJ985" i="64"/>
  <c r="BJ872" i="64"/>
  <c r="BJ596" i="64"/>
  <c r="AA1567" i="64"/>
  <c r="AA1568" i="64" s="1"/>
  <c r="AS874" i="64"/>
  <c r="AS467" i="64"/>
  <c r="Y1139" i="64"/>
  <c r="X574" i="64"/>
  <c r="AG468" i="64"/>
  <c r="BJ1889" i="64"/>
  <c r="AG162" i="69"/>
  <c r="AG163" i="69" s="1"/>
  <c r="BK1364" i="64" a="1"/>
  <c r="BK1364" i="64" s="1"/>
  <c r="BK1293" i="64" a="1"/>
  <c r="BK1293" i="64" s="1"/>
  <c r="BK1328" i="64" a="1"/>
  <c r="BK1328" i="64" s="1"/>
  <c r="BK1881" i="64" a="1"/>
  <c r="BK1881" i="64" s="1"/>
  <c r="BK1258" i="64" a="1"/>
  <c r="BK1258" i="64" s="1"/>
  <c r="BK1915" i="64" a="1"/>
  <c r="BK1915" i="64" s="1"/>
  <c r="AF173" i="69"/>
  <c r="AF175" i="69" s="1"/>
  <c r="BK472" i="64" a="1"/>
  <c r="BK472" i="64" s="1"/>
  <c r="BK466" i="64" a="1"/>
  <c r="BK466" i="64" s="1"/>
  <c r="AG135" i="69"/>
  <c r="AG136" i="69" s="1"/>
  <c r="AH112" i="69"/>
  <c r="AH115" i="69" s="1"/>
  <c r="BK1593" i="64" a="1"/>
  <c r="BK1593" i="64" s="1"/>
  <c r="AG119" i="69"/>
  <c r="AG125" i="69"/>
  <c r="BK1506" i="64" a="1"/>
  <c r="BK1506" i="64" s="1"/>
  <c r="BK984" i="64" a="1"/>
  <c r="BK984" i="64" s="1"/>
  <c r="BK595" i="64" a="1"/>
  <c r="BK595" i="64" s="1"/>
  <c r="BK176" i="64" a="1"/>
  <c r="BK176" i="64" s="1"/>
  <c r="BK245" i="64" a="1"/>
  <c r="BK245" i="64" s="1"/>
  <c r="BK191" i="64" a="1"/>
  <c r="BK191" i="64" s="1"/>
  <c r="BK40" i="64" a="1"/>
  <c r="BK40" i="64" s="1"/>
  <c r="BK175" i="64" a="1"/>
  <c r="BK175" i="64" s="1"/>
  <c r="BK192" i="64" a="1"/>
  <c r="BK192" i="64" s="1"/>
  <c r="BF190" i="64"/>
  <c r="BF193" i="64" s="1"/>
  <c r="BE17" i="69"/>
  <c r="BE18" i="69" s="1"/>
  <c r="BK871" i="64" a="1"/>
  <c r="BK871" i="64" s="1"/>
  <c r="BK1160" i="64" a="1"/>
  <c r="BK1160" i="64" s="1"/>
  <c r="BK571" i="64" a="1"/>
  <c r="BK571" i="64" s="1"/>
  <c r="BK1230" i="64" a="1"/>
  <c r="BK1230" i="64" s="1"/>
  <c r="BK1617" i="64" a="1"/>
  <c r="BK1617" i="64" s="1"/>
  <c r="BK1517" i="64" a="1"/>
  <c r="BK1517" i="64" s="1"/>
  <c r="BK1136" i="64" a="1"/>
  <c r="BK1136" i="64" s="1"/>
  <c r="BK1619" i="64" a="1"/>
  <c r="BK1619" i="64" s="1"/>
  <c r="BK1511" i="64" a="1"/>
  <c r="BK1511" i="64" s="1"/>
  <c r="BK1138" i="64" a="1"/>
  <c r="BK1138" i="64" s="1"/>
  <c r="BK1114" i="64" a="1"/>
  <c r="BK1114" i="64" s="1"/>
  <c r="BK573" i="64" a="1"/>
  <c r="BK573" i="64" s="1"/>
  <c r="BK1232" i="64" a="1"/>
  <c r="BK1232"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618" i="64" a="1"/>
  <c r="BK1137" i="64" a="1"/>
  <c r="BK1231" i="64" a="1"/>
  <c r="BK985" i="64" a="1"/>
  <c r="BK596" i="64" a="1"/>
  <c r="BK872" i="64" a="1"/>
  <c r="Y572" i="64" a="1"/>
  <c r="BK1161" i="64" a="1"/>
  <c r="BK1510" i="64" a="1"/>
  <c r="BK1294" i="64" a="1"/>
  <c r="BK1365" i="64" a="1"/>
  <c r="BK1594" i="64" a="1"/>
  <c r="BK1329" i="64" a="1"/>
  <c r="BK1259" i="64" a="1"/>
  <c r="BK177" i="64" l="1"/>
  <c r="BK1618" i="64"/>
  <c r="BJ1302" i="64"/>
  <c r="BK1294" i="64"/>
  <c r="BK1365" i="64"/>
  <c r="BK1231" i="64"/>
  <c r="BK1594" i="64"/>
  <c r="BK1259" i="64"/>
  <c r="BK1329" i="64"/>
  <c r="BK1137" i="64"/>
  <c r="BK1161" i="64"/>
  <c r="BK1510" i="64"/>
  <c r="BK985" i="64"/>
  <c r="BK872" i="64"/>
  <c r="BK596" i="64"/>
  <c r="BW1783" i="64"/>
  <c r="BW1789" i="64" s="1"/>
  <c r="AF500" i="64"/>
  <c r="AG497" i="64"/>
  <c r="AB1562" i="64"/>
  <c r="AB1566" i="64" s="1"/>
  <c r="AA1572" i="64"/>
  <c r="AT874" i="64"/>
  <c r="AT467" i="64"/>
  <c r="AR987" i="64"/>
  <c r="AS987" i="64"/>
  <c r="Y572" i="64"/>
  <c r="Z1620" i="64"/>
  <c r="AA1115" i="64"/>
  <c r="AF1512" i="64"/>
  <c r="AG473" i="64"/>
  <c r="AG469" i="64"/>
  <c r="AH464" i="64"/>
  <c r="X1233" i="64"/>
  <c r="AD1596" i="64"/>
  <c r="AG169" i="69"/>
  <c r="AG179" i="69" s="1"/>
  <c r="AG167" i="69"/>
  <c r="AG177" i="69" s="1"/>
  <c r="AH156" i="69"/>
  <c r="AH161" i="69" s="1"/>
  <c r="BK1889" i="64"/>
  <c r="BL1364" i="64" a="1"/>
  <c r="BL1364" i="64" s="1"/>
  <c r="BL1328" i="64" a="1"/>
  <c r="BL1328" i="64" s="1"/>
  <c r="BL1293" i="64" a="1"/>
  <c r="BL1293" i="64" s="1"/>
  <c r="BL1881" i="64" a="1"/>
  <c r="BL1881" i="64" s="1"/>
  <c r="BL1258" i="64" a="1"/>
  <c r="BL1258" i="64" s="1"/>
  <c r="BL1915" i="64" a="1"/>
  <c r="BL1915" i="64" s="1"/>
  <c r="BL472" i="64" a="1"/>
  <c r="BL472" i="64" s="1"/>
  <c r="BL466" i="64" a="1"/>
  <c r="BL466" i="64" s="1"/>
  <c r="AG142" i="69"/>
  <c r="AG146" i="69" s="1"/>
  <c r="AG148" i="69" s="1"/>
  <c r="AH129" i="69"/>
  <c r="AH132" i="69" s="1"/>
  <c r="AH157" i="69" s="1"/>
  <c r="AG140" i="69"/>
  <c r="AG150" i="69" s="1"/>
  <c r="AH117" i="69"/>
  <c r="AH118" i="69" s="1"/>
  <c r="AH119" i="69" s="1"/>
  <c r="BL1593" i="64" a="1"/>
  <c r="BL1593" i="64" s="1"/>
  <c r="AG200" i="69"/>
  <c r="BL1506" i="64" a="1"/>
  <c r="BL1506" i="64" s="1"/>
  <c r="BL984" i="64" a="1"/>
  <c r="BL984" i="64" s="1"/>
  <c r="BL595" i="64" a="1"/>
  <c r="BL595" i="64" s="1"/>
  <c r="BL176" i="64" a="1"/>
  <c r="BL176" i="64" s="1"/>
  <c r="BL245" i="64" a="1"/>
  <c r="BL245" i="64" s="1"/>
  <c r="BL191" i="64" a="1"/>
  <c r="BL191" i="64" s="1"/>
  <c r="BL40" i="64" a="1"/>
  <c r="BL40" i="64" s="1"/>
  <c r="BL175" i="64" a="1"/>
  <c r="BL175" i="64" s="1"/>
  <c r="BL192" i="64" a="1"/>
  <c r="BL192" i="64" s="1"/>
  <c r="BG190" i="64"/>
  <c r="BG193" i="64" s="1"/>
  <c r="BL871" i="64" a="1"/>
  <c r="BL871" i="64" s="1"/>
  <c r="BL1232" i="64" a="1"/>
  <c r="BL1232" i="64" s="1"/>
  <c r="BL1136" i="64" a="1"/>
  <c r="BL1136" i="64" s="1"/>
  <c r="BL1230" i="64" a="1"/>
  <c r="BL1230" i="64" s="1"/>
  <c r="BL1517" i="64" a="1"/>
  <c r="BL1517" i="64" s="1"/>
  <c r="BL571" i="64" a="1"/>
  <c r="BL571" i="64" s="1"/>
  <c r="BL1138" i="64" a="1"/>
  <c r="BL1138" i="64" s="1"/>
  <c r="BL573" i="64" a="1"/>
  <c r="BL573" i="64" s="1"/>
  <c r="BL1114" i="64" a="1"/>
  <c r="BL1114" i="64" s="1"/>
  <c r="BL1511" i="64" a="1"/>
  <c r="BL1511" i="64" s="1"/>
  <c r="BL1160" i="64" a="1"/>
  <c r="BL1160" i="64" s="1"/>
  <c r="BL1619" i="64" a="1"/>
  <c r="BL1619" i="64" s="1"/>
  <c r="BL1617" i="64" a="1"/>
  <c r="BL1617"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85" i="64" a="1"/>
  <c r="BL1594" i="64" a="1"/>
  <c r="BL1618" i="64" a="1"/>
  <c r="BL1137" i="64" a="1"/>
  <c r="BL1231" i="64" a="1"/>
  <c r="BL872" i="64" a="1"/>
  <c r="BL1510" i="64" a="1"/>
  <c r="BL1259" i="64" a="1"/>
  <c r="BL1329" i="64" a="1"/>
  <c r="BL1365" i="64" a="1"/>
  <c r="BL596" i="64" a="1"/>
  <c r="BL1161" i="64" a="1"/>
  <c r="BL1294" i="64" a="1"/>
  <c r="BW1793" i="64" l="1" a="1"/>
  <c r="BW1793" i="64" s="1"/>
  <c r="BW1786" i="64" s="1"/>
  <c r="BW1787" i="64" s="1"/>
  <c r="BL177" i="64"/>
  <c r="BL1618" i="64"/>
  <c r="BK1302" i="64"/>
  <c r="AF498" i="64"/>
  <c r="AF502" i="64" s="1"/>
  <c r="BL1594" i="64"/>
  <c r="BL1231" i="64"/>
  <c r="BL1259" i="64"/>
  <c r="BL1294" i="64"/>
  <c r="BL1329" i="64"/>
  <c r="BL1365" i="64"/>
  <c r="BL1137" i="64"/>
  <c r="BL1161" i="64"/>
  <c r="BL1510" i="64"/>
  <c r="BL985" i="64"/>
  <c r="BL872" i="64"/>
  <c r="BL596" i="64"/>
  <c r="AB1567" i="64"/>
  <c r="AB1568" i="64" s="1"/>
  <c r="AU874" i="64"/>
  <c r="AU467" i="64"/>
  <c r="AH468" i="64"/>
  <c r="Z1139" i="64"/>
  <c r="Y574" i="64"/>
  <c r="BL1889" i="64"/>
  <c r="AG173" i="69"/>
  <c r="AG175" i="69" s="1"/>
  <c r="AH159" i="69"/>
  <c r="AH184" i="69" s="1"/>
  <c r="AH187" i="69" s="1"/>
  <c r="AH194" i="69" s="1"/>
  <c r="AH202" i="69" s="1"/>
  <c r="BM1364" i="64" a="1"/>
  <c r="BM1364" i="64" s="1"/>
  <c r="BM1328" i="64" a="1"/>
  <c r="BM1328" i="64" s="1"/>
  <c r="BM1293" i="64" a="1"/>
  <c r="BM1293" i="64" s="1"/>
  <c r="BM1881" i="64" a="1"/>
  <c r="BM1881" i="64" s="1"/>
  <c r="BM1258" i="64" a="1"/>
  <c r="BM1258" i="64" s="1"/>
  <c r="BM1915" i="64" a="1"/>
  <c r="BM1915" i="64" s="1"/>
  <c r="BM472" i="64" a="1"/>
  <c r="BM472" i="64" s="1"/>
  <c r="BM466" i="64" a="1"/>
  <c r="BM466" i="64" s="1"/>
  <c r="AH134" i="69"/>
  <c r="AH135" i="69" s="1"/>
  <c r="AH136" i="69" s="1"/>
  <c r="AG152" i="69"/>
  <c r="BM1593" i="64" a="1"/>
  <c r="BM1593" i="64" s="1"/>
  <c r="BM1506" i="64" a="1"/>
  <c r="BM1506" i="64" s="1"/>
  <c r="BM984" i="64" a="1"/>
  <c r="BM984" i="64" s="1"/>
  <c r="BM595" i="64" a="1"/>
  <c r="BM595" i="64" s="1"/>
  <c r="BM191" i="64" a="1"/>
  <c r="BM191" i="64" s="1"/>
  <c r="BM40" i="64" a="1"/>
  <c r="BM40" i="64" s="1"/>
  <c r="BM176" i="64" a="1"/>
  <c r="BM176" i="64" s="1"/>
  <c r="BM245" i="64" a="1"/>
  <c r="BM245" i="64" s="1"/>
  <c r="BM175" i="64" a="1"/>
  <c r="BM175" i="64" s="1"/>
  <c r="BM192" i="64" a="1"/>
  <c r="BM192" i="64" s="1"/>
  <c r="BH190" i="64"/>
  <c r="BH193" i="64" s="1"/>
  <c r="AH123" i="69"/>
  <c r="BM871" i="64" a="1"/>
  <c r="BM871" i="64" s="1"/>
  <c r="BM1160" i="64" a="1"/>
  <c r="BM1160" i="64" s="1"/>
  <c r="BM1138" i="64" a="1"/>
  <c r="BM1138" i="64" s="1"/>
  <c r="BM1517" i="64" a="1"/>
  <c r="BM1517" i="64" s="1"/>
  <c r="BM573" i="64" a="1"/>
  <c r="BM573" i="64" s="1"/>
  <c r="BM1230" i="64" a="1"/>
  <c r="BM1230" i="64" s="1"/>
  <c r="BM1619" i="64" a="1"/>
  <c r="BM1619" i="64" s="1"/>
  <c r="BM1114" i="64" a="1"/>
  <c r="BM1114" i="64" s="1"/>
  <c r="BM1511" i="64" a="1"/>
  <c r="BM1511" i="64" s="1"/>
  <c r="BM1232" i="64" a="1"/>
  <c r="BM1232" i="64" s="1"/>
  <c r="BM571" i="64" a="1"/>
  <c r="BM571" i="64" s="1"/>
  <c r="BM1617" i="64" a="1"/>
  <c r="BM1617" i="64" s="1"/>
  <c r="BM1136" i="64" a="1"/>
  <c r="BM113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572" i="64" a="1"/>
  <c r="BM1365" i="64" a="1"/>
  <c r="BM596" i="64" a="1"/>
  <c r="BM872" i="64" a="1"/>
  <c r="BM1231" i="64" a="1"/>
  <c r="BM1510" i="64" a="1"/>
  <c r="BM1161" i="64" a="1"/>
  <c r="BM1618" i="64" a="1"/>
  <c r="BM985" i="64" a="1"/>
  <c r="BM1137" i="64" a="1"/>
  <c r="BM1594" i="64" a="1"/>
  <c r="BM1294" i="64" a="1"/>
  <c r="BM1329" i="64" a="1"/>
  <c r="BM1259" i="64" a="1"/>
  <c r="BM177" i="64" l="1"/>
  <c r="BM1618" i="64"/>
  <c r="BL1302" i="64"/>
  <c r="BM1259" i="64"/>
  <c r="BM1594" i="64"/>
  <c r="BM1294" i="64"/>
  <c r="BM1231" i="64"/>
  <c r="BM1329" i="64"/>
  <c r="BM1365" i="64"/>
  <c r="BM1137" i="64"/>
  <c r="BM1161" i="64"/>
  <c r="BM1510" i="64"/>
  <c r="BM985" i="64"/>
  <c r="BM872" i="64"/>
  <c r="BM596" i="64"/>
  <c r="BX1783" i="64"/>
  <c r="BX1789" i="64" s="1"/>
  <c r="AH497" i="64"/>
  <c r="AG500" i="64"/>
  <c r="AC1562" i="64"/>
  <c r="AC1566" i="64" s="1"/>
  <c r="AB1572" i="64"/>
  <c r="AV874" i="64"/>
  <c r="AV467" i="64"/>
  <c r="AT987" i="64"/>
  <c r="AU987" i="64"/>
  <c r="Z572" i="64"/>
  <c r="AA1620" i="64"/>
  <c r="AB1115" i="64"/>
  <c r="AH473" i="64"/>
  <c r="AI464" i="64"/>
  <c r="AH469" i="64"/>
  <c r="AE1596" i="64"/>
  <c r="Y1233" i="64"/>
  <c r="AG1512" i="64"/>
  <c r="BM1889" i="64"/>
  <c r="AH192" i="69"/>
  <c r="AH200" i="69" s="1"/>
  <c r="AH162" i="69"/>
  <c r="AH167" i="69" s="1"/>
  <c r="AH173" i="69" s="1"/>
  <c r="AH175" i="69" s="1"/>
  <c r="AI183" i="69"/>
  <c r="AI186" i="69" s="1"/>
  <c r="AH188" i="69"/>
  <c r="BN1364" i="64" a="1"/>
  <c r="BN1364" i="64" s="1"/>
  <c r="BN1328" i="64" a="1"/>
  <c r="BN1328" i="64" s="1"/>
  <c r="BN1293" i="64" a="1"/>
  <c r="BN1293" i="64" s="1"/>
  <c r="BN1881" i="64" a="1"/>
  <c r="BN1881" i="64" s="1"/>
  <c r="BN1258" i="64" a="1"/>
  <c r="BN1258" i="64" s="1"/>
  <c r="BN1915" i="64" a="1"/>
  <c r="BN1915" i="64" s="1"/>
  <c r="BN472" i="64" a="1"/>
  <c r="BN472" i="64" s="1"/>
  <c r="BN466" i="64" a="1"/>
  <c r="BN466" i="64" s="1"/>
  <c r="AH142" i="69"/>
  <c r="AH152" i="69" s="1"/>
  <c r="AH140" i="69"/>
  <c r="AH150" i="69" s="1"/>
  <c r="AI129" i="69"/>
  <c r="AI132" i="69" s="1"/>
  <c r="AI157" i="69" s="1"/>
  <c r="AI117" i="69"/>
  <c r="AI118" i="69" s="1"/>
  <c r="AJ112" i="69" s="1"/>
  <c r="BN1593" i="64" a="1"/>
  <c r="BN1593" i="64" s="1"/>
  <c r="BN1506" i="64" a="1"/>
  <c r="BN1506" i="64" s="1"/>
  <c r="BN984" i="64" a="1"/>
  <c r="BN984" i="64" s="1"/>
  <c r="BH17" i="69"/>
  <c r="BH18" i="69" s="1"/>
  <c r="BN595" i="64" a="1"/>
  <c r="BN595" i="64" s="1"/>
  <c r="BN40" i="64" a="1"/>
  <c r="BN40" i="64" s="1"/>
  <c r="BN191" i="64" a="1"/>
  <c r="BN191" i="64" s="1"/>
  <c r="BN245" i="64" a="1"/>
  <c r="BN245" i="64" s="1"/>
  <c r="BN176" i="64" a="1"/>
  <c r="BN176" i="64" s="1"/>
  <c r="BN175" i="64" a="1"/>
  <c r="BN175" i="64" s="1"/>
  <c r="BN192" i="64" a="1"/>
  <c r="BN192" i="64" s="1"/>
  <c r="BI190" i="64"/>
  <c r="BI193" i="64" s="1"/>
  <c r="BN871" i="64" a="1"/>
  <c r="BN871" i="64" s="1"/>
  <c r="BN1230" i="64" a="1"/>
  <c r="BN1230" i="64" s="1"/>
  <c r="BN1511" i="64" a="1"/>
  <c r="BN1511" i="64" s="1"/>
  <c r="BN571" i="64" a="1"/>
  <c r="BN571" i="64" s="1"/>
  <c r="BN1114" i="64" a="1"/>
  <c r="BN1114" i="64" s="1"/>
  <c r="BN1160" i="64" a="1"/>
  <c r="BN1160" i="64" s="1"/>
  <c r="BN1619" i="64" a="1"/>
  <c r="BN1619" i="64" s="1"/>
  <c r="BN1617" i="64" a="1"/>
  <c r="BN1617" i="64" s="1"/>
  <c r="BN1517" i="64" a="1"/>
  <c r="BN1517" i="64" s="1"/>
  <c r="BN1138" i="64" a="1"/>
  <c r="BN1138" i="64" s="1"/>
  <c r="BN1232" i="64" a="1"/>
  <c r="BN1232" i="64" s="1"/>
  <c r="BN1136" i="64" a="1"/>
  <c r="BN1136" i="64" s="1"/>
  <c r="BN573" i="64" a="1"/>
  <c r="BN57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94" i="64" a="1"/>
  <c r="BN1231" i="64" a="1"/>
  <c r="BN1161" i="64" a="1"/>
  <c r="BN1137" i="64" a="1"/>
  <c r="BN985" i="64" a="1"/>
  <c r="BN1329" i="64" a="1"/>
  <c r="BN1259" i="64" a="1"/>
  <c r="BN1594" i="64" a="1"/>
  <c r="BN1618" i="64" a="1"/>
  <c r="BN1365" i="64" a="1"/>
  <c r="BN1510" i="64" a="1"/>
  <c r="BN872" i="64" a="1"/>
  <c r="BN596" i="64" a="1"/>
  <c r="BX1793" i="64" l="1" a="1"/>
  <c r="BX1793" i="64" s="1"/>
  <c r="BX1786" i="64" s="1"/>
  <c r="BX1787" i="64" s="1"/>
  <c r="BN177" i="64"/>
  <c r="BN1618" i="64"/>
  <c r="BM1302" i="64"/>
  <c r="BN1329" i="64"/>
  <c r="N1329" i="64" s="1"/>
  <c r="BN1365" i="64"/>
  <c r="BN1594" i="64"/>
  <c r="N1594" i="64" s="1"/>
  <c r="BN1259" i="64"/>
  <c r="N1259" i="64" s="1"/>
  <c r="BN1231" i="64"/>
  <c r="BN1294" i="64"/>
  <c r="BN1137" i="64"/>
  <c r="N1137" i="64" s="1"/>
  <c r="BN1161" i="64"/>
  <c r="BN1510" i="64"/>
  <c r="BN985" i="64"/>
  <c r="N985" i="64" s="1"/>
  <c r="BN872" i="64"/>
  <c r="N872" i="64" s="1"/>
  <c r="BN596" i="64"/>
  <c r="AG498" i="64"/>
  <c r="AC1567" i="64"/>
  <c r="AC1568" i="64" s="1"/>
  <c r="AW874" i="64"/>
  <c r="AW467" i="64"/>
  <c r="AV987" i="64"/>
  <c r="AA1139" i="64"/>
  <c r="Z574" i="64"/>
  <c r="AI468" i="64"/>
  <c r="BN1889" i="64"/>
  <c r="N1889" i="64" s="1"/>
  <c r="AH198" i="69"/>
  <c r="AH169" i="69"/>
  <c r="AH179" i="69" s="1"/>
  <c r="AI156" i="69"/>
  <c r="AI161" i="69" s="1"/>
  <c r="AH177" i="69"/>
  <c r="AH163" i="69"/>
  <c r="BO1364" i="64" a="1"/>
  <c r="BO1364" i="64" s="1"/>
  <c r="BO1328" i="64" a="1"/>
  <c r="BO1328" i="64" s="1"/>
  <c r="BO1293" i="64" a="1"/>
  <c r="BO1293" i="64" s="1"/>
  <c r="BO1881" i="64" a="1"/>
  <c r="BO1881" i="64" s="1"/>
  <c r="BO1258" i="64" a="1"/>
  <c r="BO1258" i="64" s="1"/>
  <c r="BO1915" i="64" a="1"/>
  <c r="BO1915" i="64" s="1"/>
  <c r="BO472" i="64" a="1"/>
  <c r="BO472" i="64" s="1"/>
  <c r="BO466" i="64" a="1"/>
  <c r="BO466" i="64" s="1"/>
  <c r="AH146" i="69"/>
  <c r="AH148" i="69" s="1"/>
  <c r="AI134" i="69"/>
  <c r="AI135" i="69" s="1"/>
  <c r="BO1593" i="64" a="1"/>
  <c r="BO1593" i="64" s="1"/>
  <c r="BO1506" i="64" a="1"/>
  <c r="BO1506" i="64" s="1"/>
  <c r="BO984" i="64" a="1"/>
  <c r="BO984" i="64" s="1"/>
  <c r="AI125" i="69"/>
  <c r="BO595" i="64" a="1"/>
  <c r="BO595" i="64" s="1"/>
  <c r="BO40" i="64" a="1"/>
  <c r="BO40" i="64" s="1"/>
  <c r="BO245" i="64" a="1"/>
  <c r="BO245" i="64" s="1"/>
  <c r="BO176" i="64" a="1"/>
  <c r="BO176" i="64" s="1"/>
  <c r="BO191" i="64" a="1"/>
  <c r="BO191" i="64" s="1"/>
  <c r="BO175" i="64" a="1"/>
  <c r="BO175" i="64" s="1"/>
  <c r="BO192" i="64" a="1"/>
  <c r="BO192" i="64" s="1"/>
  <c r="BJ190" i="64"/>
  <c r="BJ193" i="64" s="1"/>
  <c r="AI119" i="69"/>
  <c r="BO871" i="64" a="1"/>
  <c r="BO871" i="64" s="1"/>
  <c r="BO1230" i="64" a="1"/>
  <c r="BO1230" i="64" s="1"/>
  <c r="BO1511" i="64" a="1"/>
  <c r="BO1511" i="64" s="1"/>
  <c r="BO1160" i="64" a="1"/>
  <c r="BO1160" i="64" s="1"/>
  <c r="BO1114" i="64" a="1"/>
  <c r="BO1114" i="64" s="1"/>
  <c r="BO1517" i="64" a="1"/>
  <c r="BO1517" i="64" s="1"/>
  <c r="BO1138" i="64" a="1"/>
  <c r="BO1138" i="64" s="1"/>
  <c r="BO571" i="64" a="1"/>
  <c r="BO571" i="64" s="1"/>
  <c r="BO1617" i="64" a="1"/>
  <c r="BO1617" i="64" s="1"/>
  <c r="BO1232" i="64" a="1"/>
  <c r="BO1232" i="64" s="1"/>
  <c r="BO1136" i="64" a="1"/>
  <c r="BO1136" i="64" s="1"/>
  <c r="BO1619" i="64" a="1"/>
  <c r="BO1619" i="64" s="1"/>
  <c r="BO573" i="64" a="1"/>
  <c r="BO57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294" i="64" a="1"/>
  <c r="BO872" i="64" a="1"/>
  <c r="BO1259" i="64" a="1"/>
  <c r="BO1510" i="64" a="1"/>
  <c r="BO1137" i="64" a="1"/>
  <c r="AA572" i="64" a="1"/>
  <c r="BO1618" i="64" a="1"/>
  <c r="BO1231" i="64" a="1"/>
  <c r="BO985" i="64" a="1"/>
  <c r="BO1594" i="64" a="1"/>
  <c r="BO1365" i="64" a="1"/>
  <c r="BO596" i="64" a="1"/>
  <c r="BO1161" i="64" a="1"/>
  <c r="BO1329" i="64" a="1"/>
  <c r="BO177" i="64" l="1"/>
  <c r="BO1618" i="64"/>
  <c r="BN1302" i="64"/>
  <c r="N1302" i="64" s="1"/>
  <c r="BO1594" i="64"/>
  <c r="BO1259" i="64"/>
  <c r="BO1231" i="64"/>
  <c r="BO1294" i="64"/>
  <c r="BO1329" i="64"/>
  <c r="BO1365" i="64"/>
  <c r="BO1137" i="64"/>
  <c r="BO1161" i="64"/>
  <c r="BO1510" i="64"/>
  <c r="BO985" i="64"/>
  <c r="BO872" i="64"/>
  <c r="BO596" i="64"/>
  <c r="BY1783" i="64"/>
  <c r="BY1789" i="64" s="1"/>
  <c r="AG502" i="64"/>
  <c r="AH500" i="64"/>
  <c r="AI497" i="64"/>
  <c r="AD1562" i="64"/>
  <c r="AC1572" i="64"/>
  <c r="AX874" i="64"/>
  <c r="AX467" i="64"/>
  <c r="AA572" i="64"/>
  <c r="AB1620" i="64"/>
  <c r="AC1115" i="64"/>
  <c r="AI473" i="64"/>
  <c r="AI469" i="64"/>
  <c r="AJ464" i="64"/>
  <c r="AH1512" i="64"/>
  <c r="AF1596" i="64"/>
  <c r="Z1233" i="64"/>
  <c r="BO1889" i="64"/>
  <c r="AI159" i="69"/>
  <c r="AI184" i="69" s="1"/>
  <c r="AI187" i="69" s="1"/>
  <c r="AI194" i="69" s="1"/>
  <c r="AI202" i="69" s="1"/>
  <c r="BP1364" i="64" a="1"/>
  <c r="BP1364" i="64" s="1"/>
  <c r="BP1328" i="64" a="1"/>
  <c r="BP1328" i="64" s="1"/>
  <c r="BP1293" i="64" a="1"/>
  <c r="BP1293" i="64" s="1"/>
  <c r="BP1881" i="64" a="1"/>
  <c r="BP1881" i="64" s="1"/>
  <c r="BP1258" i="64" a="1"/>
  <c r="BP1258" i="64" s="1"/>
  <c r="BP1915" i="64" a="1"/>
  <c r="BP1915" i="64" s="1"/>
  <c r="BP466" i="64" a="1"/>
  <c r="BP466" i="64" s="1"/>
  <c r="BP472" i="64" a="1"/>
  <c r="BP472" i="64" s="1"/>
  <c r="AJ129" i="69"/>
  <c r="AJ134" i="69" s="1"/>
  <c r="AI136" i="69"/>
  <c r="AI140" i="69"/>
  <c r="AI150" i="69" s="1"/>
  <c r="AI142" i="69"/>
  <c r="AI146" i="69" s="1"/>
  <c r="AI148" i="69" s="1"/>
  <c r="BP1593" i="64" a="1"/>
  <c r="BP1593" i="64" s="1"/>
  <c r="BP1506" i="64" a="1"/>
  <c r="BP1506" i="64" s="1"/>
  <c r="BP984" i="64" a="1"/>
  <c r="BP984" i="64" s="1"/>
  <c r="BK190" i="64"/>
  <c r="BK193" i="64" s="1"/>
  <c r="BP595" i="64" a="1"/>
  <c r="BP595" i="64" s="1"/>
  <c r="BP245" i="64" a="1"/>
  <c r="BP245" i="64" s="1"/>
  <c r="BP176" i="64" a="1"/>
  <c r="BP176" i="64" s="1"/>
  <c r="BP191" i="64" a="1"/>
  <c r="BP191" i="64" s="1"/>
  <c r="BP40" i="64" a="1"/>
  <c r="BP40" i="64" s="1"/>
  <c r="BP175" i="64" a="1"/>
  <c r="BP175" i="64" s="1"/>
  <c r="BP192" i="64" a="1"/>
  <c r="BP192" i="64" s="1"/>
  <c r="BP871" i="64" a="1"/>
  <c r="BP871" i="64" s="1"/>
  <c r="BP571" i="64" a="1"/>
  <c r="BP571" i="64" s="1"/>
  <c r="BP1138" i="64" a="1"/>
  <c r="BP1138" i="64" s="1"/>
  <c r="BP573" i="64" a="1"/>
  <c r="BP573" i="64" s="1"/>
  <c r="BP1114" i="64" a="1"/>
  <c r="BP1114" i="64" s="1"/>
  <c r="BP1136" i="64" a="1"/>
  <c r="BP1136" i="64" s="1"/>
  <c r="BP1160" i="64" a="1"/>
  <c r="BP1160" i="64" s="1"/>
  <c r="BP1619" i="64" a="1"/>
  <c r="BP1619" i="64" s="1"/>
  <c r="BP1517" i="64" a="1"/>
  <c r="BP1517" i="64" s="1"/>
  <c r="BP1230" i="64" a="1"/>
  <c r="BP1230" i="64" s="1"/>
  <c r="BP1511" i="64" a="1"/>
  <c r="BP1511" i="64" s="1"/>
  <c r="BP1617" i="64" a="1"/>
  <c r="BP1617" i="64" s="1"/>
  <c r="BP1232" i="64" a="1"/>
  <c r="BP1232"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294" i="64" a="1"/>
  <c r="BP1231" i="64" a="1"/>
  <c r="BP596" i="64" a="1"/>
  <c r="BP1329" i="64" a="1"/>
  <c r="BP1510" i="64" a="1"/>
  <c r="BP1618" i="64" a="1"/>
  <c r="BP1365" i="64" a="1"/>
  <c r="BP985" i="64" a="1"/>
  <c r="BP1137" i="64" a="1"/>
  <c r="BP1259" i="64" a="1"/>
  <c r="BP872" i="64" a="1"/>
  <c r="BP1161" i="64" a="1"/>
  <c r="BP1594" i="64" a="1"/>
  <c r="BY1793" i="64" l="1" a="1"/>
  <c r="BY1793" i="64" s="1"/>
  <c r="BY1786" i="64" s="1"/>
  <c r="BY1787" i="64" s="1"/>
  <c r="BP177" i="64"/>
  <c r="BP1618" i="64"/>
  <c r="BO1302" i="64"/>
  <c r="AH498" i="64"/>
  <c r="AH502" i="64" s="1"/>
  <c r="BP1294" i="64"/>
  <c r="BP1231" i="64"/>
  <c r="BP1329" i="64"/>
  <c r="BP1365" i="64"/>
  <c r="BP1594" i="64"/>
  <c r="BP1259" i="64"/>
  <c r="BP1137" i="64"/>
  <c r="BP1161" i="64"/>
  <c r="BP1510" i="64"/>
  <c r="BP985" i="64"/>
  <c r="BP872" i="64"/>
  <c r="BP596" i="64"/>
  <c r="AD1566" i="64"/>
  <c r="AD1567" i="64" s="1"/>
  <c r="K1567" i="64" s="1"/>
  <c r="AY874" i="64"/>
  <c r="AY467" i="64"/>
  <c r="AW987" i="64"/>
  <c r="AB1139" i="64"/>
  <c r="AJ468" i="64"/>
  <c r="AA574" i="64"/>
  <c r="AI188" i="69"/>
  <c r="AJ183" i="69"/>
  <c r="AJ186" i="69" s="1"/>
  <c r="AI192" i="69"/>
  <c r="AI200" i="69" s="1"/>
  <c r="AI162" i="69"/>
  <c r="AI163" i="69" s="1"/>
  <c r="BP1889" i="64"/>
  <c r="BQ1328" i="64" a="1"/>
  <c r="BQ1328" i="64" s="1"/>
  <c r="BQ1364" i="64" a="1"/>
  <c r="BQ1364" i="64" s="1"/>
  <c r="BQ1293" i="64" a="1"/>
  <c r="BQ1293" i="64" s="1"/>
  <c r="BQ1881" i="64" a="1"/>
  <c r="BQ1881" i="64" s="1"/>
  <c r="BQ1258" i="64" a="1"/>
  <c r="BQ1258" i="64" s="1"/>
  <c r="BQ1915" i="64" a="1"/>
  <c r="BQ1915" i="64" s="1"/>
  <c r="AJ132" i="69"/>
  <c r="AJ157" i="69" s="1"/>
  <c r="BQ472" i="64" a="1"/>
  <c r="BQ472" i="64" s="1"/>
  <c r="BQ466" i="64" a="1"/>
  <c r="BQ466" i="64" s="1"/>
  <c r="AI152" i="69"/>
  <c r="BQ1593" i="64" a="1"/>
  <c r="BQ1593" i="64" s="1"/>
  <c r="BK17" i="69"/>
  <c r="BK18" i="69" s="1"/>
  <c r="BQ1506" i="64" a="1"/>
  <c r="BQ1506" i="64" s="1"/>
  <c r="BQ984" i="64" a="1"/>
  <c r="BQ984" i="64" s="1"/>
  <c r="BQ595" i="64" a="1"/>
  <c r="BQ595" i="64" s="1"/>
  <c r="BQ176" i="64" a="1"/>
  <c r="BQ176" i="64" s="1"/>
  <c r="BQ191" i="64" a="1"/>
  <c r="BQ191" i="64" s="1"/>
  <c r="BQ40" i="64" a="1"/>
  <c r="BQ40" i="64" s="1"/>
  <c r="BQ245" i="64" a="1"/>
  <c r="BQ245" i="64" s="1"/>
  <c r="BQ175" i="64" a="1"/>
  <c r="BQ175" i="64" s="1"/>
  <c r="BQ192" i="64" a="1"/>
  <c r="BQ192" i="64" s="1"/>
  <c r="BL190" i="64"/>
  <c r="BL193" i="64" s="1"/>
  <c r="AJ119" i="69"/>
  <c r="BQ871" i="64" a="1"/>
  <c r="BQ871" i="64" s="1"/>
  <c r="BQ571" i="64" a="1"/>
  <c r="BQ571" i="64" s="1"/>
  <c r="BQ1114" i="64" a="1"/>
  <c r="BQ1114" i="64" s="1"/>
  <c r="BQ1230" i="64" a="1"/>
  <c r="BQ1230" i="64" s="1"/>
  <c r="BQ1617" i="64" a="1"/>
  <c r="BQ1617" i="64" s="1"/>
  <c r="BQ1511" i="64" a="1"/>
  <c r="BQ1511" i="64" s="1"/>
  <c r="BQ1232" i="64" a="1"/>
  <c r="BQ1232" i="64" s="1"/>
  <c r="BQ1136" i="64" a="1"/>
  <c r="BQ1136" i="64" s="1"/>
  <c r="BQ1160" i="64" a="1"/>
  <c r="BQ1160" i="64" s="1"/>
  <c r="BQ573" i="64" a="1"/>
  <c r="BQ573" i="64" s="1"/>
  <c r="BQ1138" i="64" a="1"/>
  <c r="BQ1138" i="64" s="1"/>
  <c r="BQ1517" i="64" a="1"/>
  <c r="BQ1517" i="64" s="1"/>
  <c r="BQ1619" i="64" a="1"/>
  <c r="BQ1619"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985" i="64" a="1"/>
  <c r="BQ1231" i="64" a="1"/>
  <c r="BQ1510" i="64" a="1"/>
  <c r="BQ1259" i="64" a="1"/>
  <c r="BQ1594" i="64" a="1"/>
  <c r="BQ596" i="64" a="1"/>
  <c r="BQ1137" i="64" a="1"/>
  <c r="BQ872" i="64" a="1"/>
  <c r="BQ1618" i="64" a="1"/>
  <c r="AB572" i="64" a="1"/>
  <c r="BQ1365" i="64" a="1"/>
  <c r="BQ1161" i="64" a="1"/>
  <c r="BQ1294" i="64" a="1"/>
  <c r="BQ1329" i="64" a="1"/>
  <c r="BQ177" i="64" l="1"/>
  <c r="BQ1618" i="64"/>
  <c r="BP1302" i="64"/>
  <c r="AD1568" i="64"/>
  <c r="BQ1294" i="64"/>
  <c r="BQ1365" i="64"/>
  <c r="BQ1329" i="64"/>
  <c r="BQ1259" i="64"/>
  <c r="BQ1231" i="64"/>
  <c r="BQ1594" i="64"/>
  <c r="BQ1137" i="64"/>
  <c r="BQ1161" i="64"/>
  <c r="BQ1510" i="64"/>
  <c r="BQ985" i="64"/>
  <c r="BQ872" i="64"/>
  <c r="BQ596" i="64"/>
  <c r="AD1572" i="64"/>
  <c r="AE1562" i="64"/>
  <c r="BZ1783" i="64"/>
  <c r="AI500" i="64"/>
  <c r="AJ497" i="64"/>
  <c r="AZ874" i="64"/>
  <c r="AZ467" i="64"/>
  <c r="BA467" i="64"/>
  <c r="AX987" i="64"/>
  <c r="AY987" i="64"/>
  <c r="AC1620" i="64"/>
  <c r="AB572" i="64"/>
  <c r="AD1115" i="64"/>
  <c r="AI1512" i="64"/>
  <c r="AK464" i="64"/>
  <c r="AJ473" i="64"/>
  <c r="AJ469" i="64"/>
  <c r="AA1233" i="64"/>
  <c r="AG1596" i="64"/>
  <c r="AI169" i="69"/>
  <c r="AI179" i="69" s="1"/>
  <c r="AI167" i="69"/>
  <c r="AI177" i="69" s="1"/>
  <c r="AJ156" i="69"/>
  <c r="AJ161" i="69" s="1"/>
  <c r="AI198" i="69"/>
  <c r="BQ1889" i="64"/>
  <c r="BR1328" i="64" a="1"/>
  <c r="BR1328" i="64" s="1"/>
  <c r="BR1364" i="64" a="1"/>
  <c r="BR1364" i="64" s="1"/>
  <c r="BR1293" i="64" a="1"/>
  <c r="BR1293" i="64" s="1"/>
  <c r="BR1881" i="64" a="1"/>
  <c r="BR1881" i="64" s="1"/>
  <c r="BR1258" i="64" a="1"/>
  <c r="BR1258" i="64" s="1"/>
  <c r="BR1915" i="64" a="1"/>
  <c r="BR1915" i="64" s="1"/>
  <c r="AJ135" i="69"/>
  <c r="AJ140" i="69" s="1"/>
  <c r="AJ150" i="69" s="1"/>
  <c r="BR472" i="64" a="1"/>
  <c r="BR472" i="64" s="1"/>
  <c r="BR466" i="64" a="1"/>
  <c r="BR466" i="64" s="1"/>
  <c r="BR1593" i="64" a="1"/>
  <c r="BR1593" i="64" s="1"/>
  <c r="BL17" i="69"/>
  <c r="BL18" i="69" s="1"/>
  <c r="BR1506" i="64" a="1"/>
  <c r="BR1506" i="64" s="1"/>
  <c r="BR984" i="64" a="1"/>
  <c r="BR984" i="64" s="1"/>
  <c r="AK115" i="69"/>
  <c r="AK118" i="69" s="1"/>
  <c r="AK119" i="69" s="1"/>
  <c r="BR595" i="64" a="1"/>
  <c r="BR595" i="64" s="1"/>
  <c r="BR176" i="64" a="1"/>
  <c r="BR176" i="64" s="1"/>
  <c r="BR191" i="64" a="1"/>
  <c r="BR191" i="64" s="1"/>
  <c r="BR40" i="64" a="1"/>
  <c r="BR40" i="64" s="1"/>
  <c r="BR245" i="64" a="1"/>
  <c r="BR245" i="64" s="1"/>
  <c r="BR175" i="64" a="1"/>
  <c r="BR175" i="64" s="1"/>
  <c r="BR192" i="64" a="1"/>
  <c r="BR192" i="64" s="1"/>
  <c r="BM190" i="64"/>
  <c r="BM193" i="64" s="1"/>
  <c r="BR871" i="64" a="1"/>
  <c r="BR871" i="64" s="1"/>
  <c r="BR571" i="64" a="1"/>
  <c r="BR571" i="64" s="1"/>
  <c r="BR1138" i="64" a="1"/>
  <c r="BR1138" i="64" s="1"/>
  <c r="BR1114" i="64" a="1"/>
  <c r="BR1114" i="64" s="1"/>
  <c r="BR1517" i="64" a="1"/>
  <c r="BR1517" i="64" s="1"/>
  <c r="BR573" i="64" a="1"/>
  <c r="BR573" i="64" s="1"/>
  <c r="BR1136" i="64" a="1"/>
  <c r="BR1136" i="64" s="1"/>
  <c r="BR1619" i="64" a="1"/>
  <c r="BR1619" i="64" s="1"/>
  <c r="BR1160" i="64" a="1"/>
  <c r="BR1160" i="64" s="1"/>
  <c r="BR1230" i="64" a="1"/>
  <c r="BR1230" i="64" s="1"/>
  <c r="BR1511" i="64" a="1"/>
  <c r="BR1511" i="64" s="1"/>
  <c r="BR1617" i="64" a="1"/>
  <c r="BR1617" i="64" s="1"/>
  <c r="BR1232" i="64" a="1"/>
  <c r="BR1232"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510" i="64" a="1"/>
  <c r="BR1231" i="64" a="1"/>
  <c r="BR596" i="64" a="1"/>
  <c r="BR1594" i="64" a="1"/>
  <c r="BR985" i="64" a="1"/>
  <c r="BR1294" i="64" a="1"/>
  <c r="BR1618" i="64" a="1"/>
  <c r="BR872" i="64" a="1"/>
  <c r="BR1137" i="64" a="1"/>
  <c r="BR1161" i="64" a="1"/>
  <c r="BR1329" i="64" a="1"/>
  <c r="BR1365" i="64" a="1"/>
  <c r="BR1259" i="64" a="1"/>
  <c r="AE1566" i="64" l="1"/>
  <c r="BR177" i="64"/>
  <c r="BR1618" i="64"/>
  <c r="BQ1302" i="64"/>
  <c r="BR1329" i="64"/>
  <c r="BR1259" i="64"/>
  <c r="BR1594" i="64"/>
  <c r="BR1294" i="64"/>
  <c r="BR1231" i="64"/>
  <c r="BR1365" i="64"/>
  <c r="BR1137" i="64"/>
  <c r="BR1161" i="64"/>
  <c r="BR1510" i="64"/>
  <c r="BR985" i="64"/>
  <c r="BR872" i="64"/>
  <c r="BR596" i="64"/>
  <c r="BZ1789" i="64"/>
  <c r="AI498" i="64"/>
  <c r="BA874" i="64"/>
  <c r="BB467" i="64"/>
  <c r="AZ987" i="64"/>
  <c r="AC1139" i="64"/>
  <c r="AK468" i="64"/>
  <c r="AB574" i="64"/>
  <c r="AJ159" i="69"/>
  <c r="AJ184" i="69" s="1"/>
  <c r="AJ187" i="69" s="1"/>
  <c r="AJ194" i="69" s="1"/>
  <c r="AJ202" i="69" s="1"/>
  <c r="AI173" i="69"/>
  <c r="AI175" i="69" s="1"/>
  <c r="BR1889" i="64"/>
  <c r="BS1364" i="64" a="1"/>
  <c r="BS1364" i="64" s="1"/>
  <c r="BS1293" i="64" a="1"/>
  <c r="BS1293" i="64" s="1"/>
  <c r="BS1328" i="64" a="1"/>
  <c r="BS1328" i="64" s="1"/>
  <c r="BS1881" i="64" a="1"/>
  <c r="BS1881" i="64" s="1"/>
  <c r="BS1258" i="64" a="1"/>
  <c r="BS1258" i="64" s="1"/>
  <c r="BS1915" i="64" a="1"/>
  <c r="BS1915" i="64" s="1"/>
  <c r="AJ136" i="69"/>
  <c r="AK129" i="69"/>
  <c r="AK132" i="69" s="1"/>
  <c r="AK157" i="69" s="1"/>
  <c r="AJ142" i="69"/>
  <c r="AJ152" i="69" s="1"/>
  <c r="BS472" i="64" a="1"/>
  <c r="BS472" i="64" s="1"/>
  <c r="BS466" i="64" a="1"/>
  <c r="BS466" i="64" s="1"/>
  <c r="BS1593" i="64" a="1"/>
  <c r="BS1593" i="64" s="1"/>
  <c r="BS1506" i="64" a="1"/>
  <c r="BS1506" i="64" s="1"/>
  <c r="BS984" i="64" a="1"/>
  <c r="BS984" i="64" s="1"/>
  <c r="BS595" i="64" a="1"/>
  <c r="BS595"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871" i="64" a="1"/>
  <c r="BS871" i="64" s="1"/>
  <c r="BS1617" i="64" a="1"/>
  <c r="BS1617" i="64" s="1"/>
  <c r="BS1232" i="64" a="1"/>
  <c r="BS1232" i="64" s="1"/>
  <c r="BS571" i="64" a="1"/>
  <c r="BS571" i="64" s="1"/>
  <c r="BS1619" i="64" a="1"/>
  <c r="BS1619" i="64" s="1"/>
  <c r="BS1136" i="64" a="1"/>
  <c r="BS1136" i="64" s="1"/>
  <c r="BS1517" i="64" a="1"/>
  <c r="BS1517" i="64" s="1"/>
  <c r="BS1230" i="64" a="1"/>
  <c r="BS1230" i="64" s="1"/>
  <c r="BS1138" i="64" a="1"/>
  <c r="BS1138" i="64" s="1"/>
  <c r="BS1114" i="64" a="1"/>
  <c r="BS1114" i="64" s="1"/>
  <c r="BS573" i="64" a="1"/>
  <c r="BS573" i="64" s="1"/>
  <c r="BS1160" i="64" a="1"/>
  <c r="BS1160" i="64" s="1"/>
  <c r="BS1511" i="64" a="1"/>
  <c r="BS1511"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18" i="64" a="1"/>
  <c r="BS872" i="64" a="1"/>
  <c r="AC572" i="64" a="1"/>
  <c r="BS1231" i="64" a="1"/>
  <c r="BS1510" i="64" a="1"/>
  <c r="BS596" i="64" a="1"/>
  <c r="BS1137" i="64" a="1"/>
  <c r="BS1594" i="64" a="1"/>
  <c r="BS985" i="64" a="1"/>
  <c r="BS1365" i="64" a="1"/>
  <c r="BS1294" i="64" a="1"/>
  <c r="BS1329" i="64" a="1"/>
  <c r="BS1259" i="64" a="1"/>
  <c r="BS1161" i="64" a="1"/>
  <c r="AE1567" i="64" l="1"/>
  <c r="AF1562" i="64" s="1"/>
  <c r="BZ1793" i="64" a="1"/>
  <c r="BZ1793" i="64" s="1"/>
  <c r="BZ1786" i="64" s="1"/>
  <c r="BZ1787" i="64" s="1"/>
  <c r="O1787" i="64" s="1"/>
  <c r="BS177" i="64"/>
  <c r="BS1618" i="64"/>
  <c r="BR1302" i="64"/>
  <c r="BN193" i="64"/>
  <c r="BS1594" i="64"/>
  <c r="BS1259" i="64"/>
  <c r="BS1231" i="64"/>
  <c r="BS1329" i="64"/>
  <c r="BS1294" i="64"/>
  <c r="BS1365" i="64"/>
  <c r="BS1137" i="64"/>
  <c r="BS1161" i="64"/>
  <c r="BS1510" i="64"/>
  <c r="BS985" i="64"/>
  <c r="BS872" i="64"/>
  <c r="BS596" i="64"/>
  <c r="AI502" i="64"/>
  <c r="AK497" i="64"/>
  <c r="AJ500" i="64"/>
  <c r="AJ498" i="64" s="1"/>
  <c r="BB874" i="64"/>
  <c r="AC572" i="64"/>
  <c r="AD1620" i="64"/>
  <c r="AE1115" i="64"/>
  <c r="AH1596" i="64"/>
  <c r="AB1233" i="64"/>
  <c r="AJ1512" i="64"/>
  <c r="AK469" i="64"/>
  <c r="AL464" i="64"/>
  <c r="AK473" i="64"/>
  <c r="AJ192" i="69"/>
  <c r="AJ198" i="69" s="1"/>
  <c r="AJ188" i="69"/>
  <c r="AK183" i="69"/>
  <c r="AK186" i="69" s="1"/>
  <c r="AJ162" i="69"/>
  <c r="AJ163" i="69" s="1"/>
  <c r="BS1889" i="64"/>
  <c r="BT1364" i="64" a="1"/>
  <c r="BT1364" i="64" s="1"/>
  <c r="BT1328" i="64" a="1"/>
  <c r="BT1328" i="64" s="1"/>
  <c r="BT1293" i="64" a="1"/>
  <c r="BT1293" i="64" s="1"/>
  <c r="BT1881" i="64" a="1"/>
  <c r="BT1881" i="64" s="1"/>
  <c r="BT1258" i="64" a="1"/>
  <c r="BT1258" i="64" s="1"/>
  <c r="BT1915" i="64" a="1"/>
  <c r="BT1915" i="64" s="1"/>
  <c r="AJ146" i="69"/>
  <c r="AJ148" i="69" s="1"/>
  <c r="AK134" i="69"/>
  <c r="AK135" i="69" s="1"/>
  <c r="AK140" i="69" s="1"/>
  <c r="AK150" i="69" s="1"/>
  <c r="BT472" i="64" a="1"/>
  <c r="BT472" i="64" s="1"/>
  <c r="BT466" i="64" a="1"/>
  <c r="BT466" i="64" s="1"/>
  <c r="AL115" i="69"/>
  <c r="AL118" i="69" s="1"/>
  <c r="AL125" i="69" s="1"/>
  <c r="BT1593" i="64" a="1"/>
  <c r="BT1593" i="64" s="1"/>
  <c r="BT1506" i="64" a="1"/>
  <c r="BT1506" i="64" s="1"/>
  <c r="BT984" i="64" a="1"/>
  <c r="BT984" i="64" s="1"/>
  <c r="BT595" i="64" a="1"/>
  <c r="BT595" i="64" s="1"/>
  <c r="BT191" i="64" a="1"/>
  <c r="BT191" i="64" s="1"/>
  <c r="BT40" i="64" a="1"/>
  <c r="BT40" i="64" s="1"/>
  <c r="BT245" i="64" a="1"/>
  <c r="BT245" i="64" s="1"/>
  <c r="BT176" i="64" a="1"/>
  <c r="BT176" i="64" s="1"/>
  <c r="BT175" i="64" a="1"/>
  <c r="BT175" i="64" s="1"/>
  <c r="BT192" i="64" a="1"/>
  <c r="BT192" i="64" s="1"/>
  <c r="BO190" i="64"/>
  <c r="BT871" i="64" a="1"/>
  <c r="BT871" i="64" s="1"/>
  <c r="BT1617" i="64" a="1"/>
  <c r="BT1617" i="64" s="1"/>
  <c r="BT1232" i="64" a="1"/>
  <c r="BT1232" i="64" s="1"/>
  <c r="BT1136" i="64" a="1"/>
  <c r="BT1136" i="64" s="1"/>
  <c r="BT1517" i="64" a="1"/>
  <c r="BT1517" i="64" s="1"/>
  <c r="BT1230" i="64" a="1"/>
  <c r="BT1230" i="64" s="1"/>
  <c r="BT1138" i="64" a="1"/>
  <c r="BT1138" i="64" s="1"/>
  <c r="BT1160" i="64" a="1"/>
  <c r="BT1160" i="64" s="1"/>
  <c r="BT1114" i="64" a="1"/>
  <c r="BT1114" i="64" s="1"/>
  <c r="BT571" i="64" a="1"/>
  <c r="BT571" i="64" s="1"/>
  <c r="BT573" i="64" a="1"/>
  <c r="BT573" i="64" s="1"/>
  <c r="BT1619" i="64" a="1"/>
  <c r="BT1619" i="64" s="1"/>
  <c r="BT1511" i="64" a="1"/>
  <c r="BT1511"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510" i="64" a="1"/>
  <c r="BT1137" i="64" a="1"/>
  <c r="BT1618" i="64" a="1"/>
  <c r="BT1365" i="64" a="1"/>
  <c r="BT1231" i="64" a="1"/>
  <c r="BT1329" i="64" a="1"/>
  <c r="BT596" i="64" a="1"/>
  <c r="BT985" i="64" a="1"/>
  <c r="BT1161" i="64" a="1"/>
  <c r="BT1259" i="64" a="1"/>
  <c r="BT1294" i="64" a="1"/>
  <c r="BT1594" i="64" a="1"/>
  <c r="BT872" i="64" a="1"/>
  <c r="AE1572" i="64" l="1"/>
  <c r="AE1568" i="64"/>
  <c r="BT177" i="64"/>
  <c r="BT1618" i="64"/>
  <c r="BO193" i="64"/>
  <c r="BS1302" i="64"/>
  <c r="BT1329" i="64"/>
  <c r="BT1365" i="64"/>
  <c r="BT1231" i="64"/>
  <c r="BT1594" i="64"/>
  <c r="BT1259" i="64"/>
  <c r="BT1294" i="64"/>
  <c r="BT1137" i="64"/>
  <c r="BT1161" i="64"/>
  <c r="BT1510" i="64"/>
  <c r="BT985" i="64"/>
  <c r="BT872" i="64"/>
  <c r="BT596" i="64"/>
  <c r="AF1566" i="64"/>
  <c r="CA1783" i="64"/>
  <c r="AJ502" i="64"/>
  <c r="BC874" i="64"/>
  <c r="BC467" i="64"/>
  <c r="BA987" i="64"/>
  <c r="BB987" i="64"/>
  <c r="AD1139" i="64"/>
  <c r="AC574" i="64"/>
  <c r="AL468" i="64"/>
  <c r="AJ200" i="69"/>
  <c r="AK156" i="69"/>
  <c r="AK159" i="69" s="1"/>
  <c r="AK184" i="69" s="1"/>
  <c r="AK187" i="69" s="1"/>
  <c r="AK194" i="69" s="1"/>
  <c r="AK202" i="69" s="1"/>
  <c r="AJ167" i="69"/>
  <c r="AJ177" i="69" s="1"/>
  <c r="AJ169" i="69"/>
  <c r="AJ179" i="69" s="1"/>
  <c r="BT1889" i="64"/>
  <c r="BU1364" i="64" a="1"/>
  <c r="BU1364" i="64" s="1"/>
  <c r="BU1328" i="64" a="1"/>
  <c r="BU1328" i="64" s="1"/>
  <c r="BU1293" i="64" a="1"/>
  <c r="BU1293" i="64" s="1"/>
  <c r="BU1881" i="64" a="1"/>
  <c r="BU1881" i="64" s="1"/>
  <c r="BU1258" i="64" a="1"/>
  <c r="BU1258" i="64" s="1"/>
  <c r="BU1915" i="64" a="1"/>
  <c r="BU1915" i="64" s="1"/>
  <c r="AK142" i="69"/>
  <c r="AK152" i="69" s="1"/>
  <c r="AK136" i="69"/>
  <c r="AL129" i="69"/>
  <c r="AL134" i="69" s="1"/>
  <c r="BU472" i="64" a="1"/>
  <c r="BU472" i="64" s="1"/>
  <c r="BU466" i="64" a="1"/>
  <c r="BU466" i="64" s="1"/>
  <c r="BU1593" i="64" a="1"/>
  <c r="BU1593" i="64" s="1"/>
  <c r="BU1506" i="64" a="1"/>
  <c r="BU1506" i="64" s="1"/>
  <c r="BU984" i="64" a="1"/>
  <c r="BU984" i="64" s="1"/>
  <c r="BP16" i="69"/>
  <c r="AL123" i="69"/>
  <c r="AM112" i="69"/>
  <c r="AM115" i="69" s="1"/>
  <c r="AL119" i="69"/>
  <c r="BP190" i="64"/>
  <c r="BP193" i="64" s="1"/>
  <c r="BU595" i="64" a="1"/>
  <c r="BU595" i="64" s="1"/>
  <c r="BU245" i="64" a="1"/>
  <c r="BU245" i="64" s="1"/>
  <c r="BU40" i="64" a="1"/>
  <c r="BU40" i="64" s="1"/>
  <c r="BU191" i="64" a="1"/>
  <c r="BU191" i="64" s="1"/>
  <c r="BU176" i="64" a="1"/>
  <c r="BU176" i="64" s="1"/>
  <c r="BU175" i="64" a="1"/>
  <c r="BU175" i="64" s="1"/>
  <c r="BU192" i="64" a="1"/>
  <c r="BU192" i="64" s="1"/>
  <c r="BU871" i="64" a="1"/>
  <c r="BU871" i="64" s="1"/>
  <c r="BU1619" i="64" a="1"/>
  <c r="BU1619" i="64" s="1"/>
  <c r="BU571" i="64" a="1"/>
  <c r="BU571" i="64" s="1"/>
  <c r="BU1617" i="64" a="1"/>
  <c r="BU1617" i="64" s="1"/>
  <c r="BU1511" i="64" a="1"/>
  <c r="BU1511" i="64" s="1"/>
  <c r="BU573" i="64" a="1"/>
  <c r="BU573" i="64" s="1"/>
  <c r="BU1230" i="64" a="1"/>
  <c r="BU1230" i="64" s="1"/>
  <c r="BU1136" i="64" a="1"/>
  <c r="BU1136" i="64" s="1"/>
  <c r="BU1517" i="64" a="1"/>
  <c r="BU1517" i="64" s="1"/>
  <c r="BU1232" i="64" a="1"/>
  <c r="BU1232" i="64" s="1"/>
  <c r="BU1138" i="64" a="1"/>
  <c r="BU1138" i="64" s="1"/>
  <c r="BU1160" i="64" a="1"/>
  <c r="BU1160" i="64" s="1"/>
  <c r="BU1114" i="64" a="1"/>
  <c r="BU111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510" i="64" a="1"/>
  <c r="BU1329" i="64" a="1"/>
  <c r="BU1231" i="64" a="1"/>
  <c r="BU1594" i="64" a="1"/>
  <c r="BU1365" i="64" a="1"/>
  <c r="AD572" i="64" a="1"/>
  <c r="BU1259" i="64" a="1"/>
  <c r="BU1137" i="64" a="1"/>
  <c r="BU1161" i="64" a="1"/>
  <c r="BU1618" i="64" a="1"/>
  <c r="BU1294" i="64" a="1"/>
  <c r="BU985" i="64" a="1"/>
  <c r="BU872" i="64" a="1"/>
  <c r="BU596" i="64" a="1"/>
  <c r="CA1789" i="64" l="1"/>
  <c r="BU177" i="64"/>
  <c r="BU1618" i="64"/>
  <c r="BT1302" i="64"/>
  <c r="AF1567" i="64"/>
  <c r="BU1231" i="64"/>
  <c r="BU1294" i="64"/>
  <c r="BU1329" i="64"/>
  <c r="BU1365" i="64"/>
  <c r="BU1594" i="64"/>
  <c r="BU1259" i="64"/>
  <c r="BU1137" i="64"/>
  <c r="BU1161" i="64"/>
  <c r="BU1510" i="64"/>
  <c r="BU985" i="64"/>
  <c r="BU872" i="64"/>
  <c r="BU596" i="64"/>
  <c r="AK500" i="64"/>
  <c r="AK498" i="64" s="1"/>
  <c r="AL497" i="64"/>
  <c r="BD874" i="64"/>
  <c r="BD467" i="64"/>
  <c r="BC987" i="64"/>
  <c r="AD572" i="64"/>
  <c r="AE1620" i="64"/>
  <c r="AF1115" i="64"/>
  <c r="AJ173" i="69"/>
  <c r="AJ175" i="69" s="1"/>
  <c r="AL183" i="69"/>
  <c r="AL186" i="69" s="1"/>
  <c r="AK192" i="69"/>
  <c r="AK198" i="69" s="1"/>
  <c r="AI1596" i="64"/>
  <c r="AL473" i="64"/>
  <c r="AL469" i="64"/>
  <c r="AM464" i="64"/>
  <c r="AK1512" i="64"/>
  <c r="AC1233" i="64"/>
  <c r="AK161" i="69"/>
  <c r="AK162" i="69" s="1"/>
  <c r="AK167" i="69" s="1"/>
  <c r="AK177" i="69" s="1"/>
  <c r="AK188" i="69"/>
  <c r="BU1889" i="64"/>
  <c r="AK146" i="69"/>
  <c r="AK148" i="69" s="1"/>
  <c r="BV1364" i="64" a="1"/>
  <c r="BV1364" i="64" s="1"/>
  <c r="BV1328" i="64" a="1"/>
  <c r="BV1328" i="64" s="1"/>
  <c r="BV1293" i="64" a="1"/>
  <c r="BV1293" i="64" s="1"/>
  <c r="BV1881" i="64" a="1"/>
  <c r="BV1881" i="64" s="1"/>
  <c r="BV1258" i="64" a="1"/>
  <c r="BV1258" i="64" s="1"/>
  <c r="BV1915" i="64" a="1"/>
  <c r="BV1915" i="64" s="1"/>
  <c r="AL132" i="69"/>
  <c r="AL157" i="69" s="1"/>
  <c r="BV472" i="64" a="1"/>
  <c r="BV472" i="64" s="1"/>
  <c r="BV466" i="64" a="1"/>
  <c r="BV466" i="64" s="1"/>
  <c r="AM117" i="69"/>
  <c r="AM118" i="69" s="1"/>
  <c r="AM125" i="69" s="1"/>
  <c r="BV1593" i="64" a="1"/>
  <c r="BV1593" i="64" s="1"/>
  <c r="BP17" i="69"/>
  <c r="BP18" i="69" s="1"/>
  <c r="BV1506" i="64" a="1"/>
  <c r="BV1506" i="64" s="1"/>
  <c r="BV984" i="64" a="1"/>
  <c r="BV984" i="64" s="1"/>
  <c r="BV595" i="64" a="1"/>
  <c r="BV595" i="64" s="1"/>
  <c r="BV40" i="64" a="1"/>
  <c r="BV40" i="64" s="1"/>
  <c r="BV245" i="64" a="1"/>
  <c r="BV245" i="64" s="1"/>
  <c r="BV176" i="64" a="1"/>
  <c r="BV176" i="64" s="1"/>
  <c r="BV191" i="64" a="1"/>
  <c r="BV191" i="64" s="1"/>
  <c r="BV175" i="64" a="1"/>
  <c r="BV175" i="64" s="1"/>
  <c r="BV192" i="64" a="1"/>
  <c r="BV192" i="64" s="1"/>
  <c r="BQ190" i="64"/>
  <c r="BQ193" i="64" s="1"/>
  <c r="BQ207" i="69"/>
  <c r="BQ209" i="69" s="1"/>
  <c r="BQ219" i="69" s="1"/>
  <c r="BV871" i="64" a="1"/>
  <c r="BV871" i="64" s="1"/>
  <c r="BV1136" i="64" a="1"/>
  <c r="BV1136" i="64" s="1"/>
  <c r="BV1617" i="64" a="1"/>
  <c r="BV1617" i="64" s="1"/>
  <c r="BV1138" i="64" a="1"/>
  <c r="BV1138" i="64" s="1"/>
  <c r="BV1160" i="64" a="1"/>
  <c r="BV1160" i="64" s="1"/>
  <c r="BV1230" i="64" a="1"/>
  <c r="BV1230" i="64" s="1"/>
  <c r="BV1114" i="64" a="1"/>
  <c r="BV1114" i="64" s="1"/>
  <c r="BV571" i="64" a="1"/>
  <c r="BV571" i="64" s="1"/>
  <c r="BV1619" i="64" a="1"/>
  <c r="BV1619" i="64" s="1"/>
  <c r="BV1232" i="64" a="1"/>
  <c r="BV1232" i="64" s="1"/>
  <c r="BV573" i="64" a="1"/>
  <c r="BV573" i="64" s="1"/>
  <c r="BV1511" i="64" a="1"/>
  <c r="BV1511" i="64" s="1"/>
  <c r="BV1517" i="64" a="1"/>
  <c r="BV1517"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594" i="64" a="1"/>
  <c r="BV1231" i="64" a="1"/>
  <c r="BV1618" i="64" a="1"/>
  <c r="BV1329" i="64" a="1"/>
  <c r="BV596" i="64" a="1"/>
  <c r="BV1510" i="64" a="1"/>
  <c r="BV1365" i="64" a="1"/>
  <c r="BV985" i="64" a="1"/>
  <c r="BV872" i="64" a="1"/>
  <c r="BV1161" i="64" a="1"/>
  <c r="BV1137" i="64" a="1"/>
  <c r="BV1259" i="64" a="1"/>
  <c r="BV1294" i="64" a="1"/>
  <c r="AF1568" i="64" l="1"/>
  <c r="CA1793" i="64" a="1"/>
  <c r="CA1793" i="64" s="1"/>
  <c r="CA1786" i="64" s="1"/>
  <c r="BV177" i="64"/>
  <c r="BV1618" i="64"/>
  <c r="BU1302" i="64"/>
  <c r="AF1572" i="64"/>
  <c r="AG1562" i="64"/>
  <c r="BV1294" i="64"/>
  <c r="BV1329" i="64"/>
  <c r="BV1365" i="64"/>
  <c r="BV1259" i="64"/>
  <c r="BV1231" i="64"/>
  <c r="BV1594" i="64"/>
  <c r="BV1137" i="64"/>
  <c r="BV1161" i="64"/>
  <c r="BV1510" i="64"/>
  <c r="BV985" i="64"/>
  <c r="BV872" i="64"/>
  <c r="BV596" i="64"/>
  <c r="AK502" i="64"/>
  <c r="BE874" i="64"/>
  <c r="BF467" i="64"/>
  <c r="BE467" i="64"/>
  <c r="BD987" i="64"/>
  <c r="AK200" i="69"/>
  <c r="AE1139" i="64"/>
  <c r="AD574" i="64"/>
  <c r="AM468" i="64"/>
  <c r="AL156" i="69"/>
  <c r="AL161" i="69" s="1"/>
  <c r="AK173" i="69"/>
  <c r="AK175" i="69" s="1"/>
  <c r="AK169" i="69"/>
  <c r="AK179" i="69" s="1"/>
  <c r="AK163" i="69"/>
  <c r="BV1889" i="64"/>
  <c r="BW1364" i="64" a="1"/>
  <c r="BW1364" i="64" s="1"/>
  <c r="BW1328" i="64" a="1"/>
  <c r="BW1328" i="64" s="1"/>
  <c r="BW1293" i="64" a="1"/>
  <c r="BW1293" i="64" s="1"/>
  <c r="BW1881" i="64" a="1"/>
  <c r="BW1881" i="64" s="1"/>
  <c r="BW1258" i="64" a="1"/>
  <c r="BW1258" i="64" s="1"/>
  <c r="BW1915" i="64" a="1"/>
  <c r="BW1915" i="64" s="1"/>
  <c r="AL135" i="69"/>
  <c r="AL136" i="69" s="1"/>
  <c r="BW472" i="64" a="1"/>
  <c r="BW472" i="64" s="1"/>
  <c r="BW466" i="64" a="1"/>
  <c r="BW466" i="64" s="1"/>
  <c r="BW1593" i="64" a="1"/>
  <c r="BW1593" i="64" s="1"/>
  <c r="BW1506" i="64" a="1"/>
  <c r="BW1506" i="64" s="1"/>
  <c r="BW984" i="64" a="1"/>
  <c r="BW984" i="64" s="1"/>
  <c r="BR190" i="64"/>
  <c r="BR193" i="64" s="1"/>
  <c r="BW595" i="64" a="1"/>
  <c r="BW595" i="64" s="1"/>
  <c r="BW176" i="64" a="1"/>
  <c r="BW176" i="64" s="1"/>
  <c r="BW191" i="64" a="1"/>
  <c r="BW191" i="64" s="1"/>
  <c r="BW245" i="64" a="1"/>
  <c r="BW245" i="64" s="1"/>
  <c r="BW40" i="64" a="1"/>
  <c r="BW40" i="64" s="1"/>
  <c r="BW175" i="64" a="1"/>
  <c r="BW175" i="64" s="1"/>
  <c r="BW192" i="64" a="1"/>
  <c r="BW192" i="64" s="1"/>
  <c r="BW871" i="64" a="1"/>
  <c r="BW871" i="64" s="1"/>
  <c r="BW1138" i="64" a="1"/>
  <c r="BW1138" i="64" s="1"/>
  <c r="BW1114" i="64" a="1"/>
  <c r="BW1114" i="64" s="1"/>
  <c r="BW1230" i="64" a="1"/>
  <c r="BW1230" i="64" s="1"/>
  <c r="BW573" i="64" a="1"/>
  <c r="BW573" i="64" s="1"/>
  <c r="BW1511" i="64" a="1"/>
  <c r="BW1511" i="64" s="1"/>
  <c r="BW1617" i="64" a="1"/>
  <c r="BW1617" i="64" s="1"/>
  <c r="BW1232" i="64" a="1"/>
  <c r="BW1232" i="64" s="1"/>
  <c r="BW1517" i="64" a="1"/>
  <c r="BW1517" i="64" s="1"/>
  <c r="BW1160" i="64" a="1"/>
  <c r="BW1160" i="64" s="1"/>
  <c r="BW1619" i="64" a="1"/>
  <c r="BW1619" i="64" s="1"/>
  <c r="BW571" i="64" a="1"/>
  <c r="BW571" i="64" s="1"/>
  <c r="BW1136" i="64" a="1"/>
  <c r="BW113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137" i="64" a="1"/>
  <c r="BW1231" i="64" a="1"/>
  <c r="BW872" i="64" a="1"/>
  <c r="BW1618" i="64" a="1"/>
  <c r="BW1365" i="64" a="1"/>
  <c r="BW1510" i="64" a="1"/>
  <c r="BW1294" i="64" a="1"/>
  <c r="BW1594" i="64" a="1"/>
  <c r="BW1329" i="64" a="1"/>
  <c r="BW1259" i="64" a="1"/>
  <c r="BW985" i="64" a="1"/>
  <c r="AE572" i="64" a="1"/>
  <c r="BW596" i="64" a="1"/>
  <c r="BW1161" i="64" a="1"/>
  <c r="CA1787" i="64" l="1"/>
  <c r="CB1783" i="64" s="1"/>
  <c r="AG1566" i="64"/>
  <c r="BW177" i="64"/>
  <c r="BW1618" i="64"/>
  <c r="BV1302" i="64"/>
  <c r="BW1594" i="64"/>
  <c r="BW1294" i="64"/>
  <c r="BW1329" i="64"/>
  <c r="BW1231" i="64"/>
  <c r="BW1365" i="64"/>
  <c r="BW1259" i="64"/>
  <c r="BW1137" i="64"/>
  <c r="BW1161" i="64"/>
  <c r="BW1510" i="64"/>
  <c r="BW985" i="64"/>
  <c r="BW872" i="64"/>
  <c r="BW596" i="64"/>
  <c r="AL500" i="64"/>
  <c r="AL498" i="64" s="1"/>
  <c r="AM497" i="64"/>
  <c r="BF874" i="64"/>
  <c r="AE572" i="64"/>
  <c r="AF1620" i="64"/>
  <c r="AG1115" i="64"/>
  <c r="AL1512" i="64"/>
  <c r="AJ1596" i="64"/>
  <c r="AM473" i="64"/>
  <c r="AM469" i="64"/>
  <c r="AN464" i="64"/>
  <c r="AD1233" i="64"/>
  <c r="AL159" i="69"/>
  <c r="AL184" i="69" s="1"/>
  <c r="AL187" i="69" s="1"/>
  <c r="AM183" i="69" s="1"/>
  <c r="BW1889" i="64"/>
  <c r="BX1364" i="64" a="1"/>
  <c r="BX1364" i="64" s="1"/>
  <c r="BX1328" i="64" a="1"/>
  <c r="BX1328" i="64" s="1"/>
  <c r="BX1293" i="64" a="1"/>
  <c r="BX1293" i="64" s="1"/>
  <c r="BX1881" i="64" a="1"/>
  <c r="BX1881" i="64" s="1"/>
  <c r="BX1258" i="64" a="1"/>
  <c r="BX1258" i="64" s="1"/>
  <c r="BX1915" i="64" a="1"/>
  <c r="BX1915" i="64" s="1"/>
  <c r="AM129" i="69"/>
  <c r="AM132" i="69" s="1"/>
  <c r="AM157" i="69" s="1"/>
  <c r="AL142" i="69"/>
  <c r="AL146" i="69" s="1"/>
  <c r="AL148" i="69" s="1"/>
  <c r="AL140" i="69"/>
  <c r="AL150" i="69" s="1"/>
  <c r="BX466" i="64" a="1"/>
  <c r="BX466" i="64" s="1"/>
  <c r="BX472" i="64" a="1"/>
  <c r="BX472" i="64" s="1"/>
  <c r="BX1593" i="64" a="1"/>
  <c r="BX1593" i="64" s="1"/>
  <c r="BX1506" i="64" a="1"/>
  <c r="BX1506" i="64" s="1"/>
  <c r="BX984" i="64" a="1"/>
  <c r="BX984" i="64" s="1"/>
  <c r="BX595" i="64" a="1"/>
  <c r="BX595" i="64" s="1"/>
  <c r="BX176" i="64" a="1"/>
  <c r="BX176" i="64" s="1"/>
  <c r="BX245" i="64" a="1"/>
  <c r="BX245" i="64" s="1"/>
  <c r="BX40" i="64" a="1"/>
  <c r="BX40" i="64" s="1"/>
  <c r="BX191" i="64" a="1"/>
  <c r="BX191" i="64" s="1"/>
  <c r="BX175" i="64" a="1"/>
  <c r="BX175" i="64" s="1"/>
  <c r="BX192" i="64" a="1"/>
  <c r="BX192" i="64" s="1"/>
  <c r="BS190" i="64"/>
  <c r="BS193" i="64" s="1"/>
  <c r="BX871" i="64" a="1"/>
  <c r="BX871" i="64" s="1"/>
  <c r="BX1617" i="64" a="1"/>
  <c r="BX1617" i="64" s="1"/>
  <c r="BX571" i="64" a="1"/>
  <c r="BX571" i="64" s="1"/>
  <c r="BX573" i="64" a="1"/>
  <c r="BX573" i="64" s="1"/>
  <c r="BX1114" i="64" a="1"/>
  <c r="BX1114" i="64" s="1"/>
  <c r="BX1232" i="64" a="1"/>
  <c r="BX1232" i="64" s="1"/>
  <c r="BX1136" i="64" a="1"/>
  <c r="BX1136" i="64" s="1"/>
  <c r="BX1511" i="64" a="1"/>
  <c r="BX1511" i="64" s="1"/>
  <c r="BX1160" i="64" a="1"/>
  <c r="BX1160" i="64" s="1"/>
  <c r="BX1517" i="64" a="1"/>
  <c r="BX1517" i="64" s="1"/>
  <c r="BX1138" i="64" a="1"/>
  <c r="BX1138" i="64" s="1"/>
  <c r="BX1230" i="64" a="1"/>
  <c r="BX1230" i="64" s="1"/>
  <c r="BX1619" i="64" a="1"/>
  <c r="BX1619"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294" i="64" a="1"/>
  <c r="BX1137" i="64" a="1"/>
  <c r="BX1510" i="64" a="1"/>
  <c r="BX1231" i="64" a="1"/>
  <c r="BX872" i="64" a="1"/>
  <c r="BX985" i="64" a="1"/>
  <c r="BX1329" i="64" a="1"/>
  <c r="BX1594" i="64" a="1"/>
  <c r="BX1618" i="64" a="1"/>
  <c r="BX596" i="64" a="1"/>
  <c r="BX1161" i="64" a="1"/>
  <c r="BX1259" i="64" a="1"/>
  <c r="BX1365" i="64" a="1"/>
  <c r="AG1567" i="64" l="1"/>
  <c r="AG1572" i="64" s="1"/>
  <c r="CB1789" i="64"/>
  <c r="BX177" i="64"/>
  <c r="BX1618" i="64"/>
  <c r="BW1302" i="64"/>
  <c r="BX1594" i="64"/>
  <c r="BX1259" i="64"/>
  <c r="BX1294" i="64"/>
  <c r="BX1329" i="64"/>
  <c r="BX1365" i="64"/>
  <c r="BX1231" i="64"/>
  <c r="BX1137" i="64"/>
  <c r="BX1161" i="64"/>
  <c r="BX1510" i="64"/>
  <c r="BX985" i="64"/>
  <c r="BX872" i="64"/>
  <c r="BX596" i="64"/>
  <c r="AL502" i="64"/>
  <c r="BG874" i="64"/>
  <c r="BG467" i="64"/>
  <c r="BE987" i="64"/>
  <c r="BF987" i="64"/>
  <c r="AL188" i="69"/>
  <c r="AL194" i="69"/>
  <c r="AL202" i="69" s="1"/>
  <c r="AL192" i="69"/>
  <c r="AL200" i="69" s="1"/>
  <c r="AL162" i="69"/>
  <c r="AL167" i="69" s="1"/>
  <c r="AL177" i="69" s="1"/>
  <c r="AN468" i="64"/>
  <c r="AE574" i="64"/>
  <c r="AF1139" i="64"/>
  <c r="BX1889" i="64"/>
  <c r="BY1364" i="64" a="1"/>
  <c r="BY1364" i="64" s="1"/>
  <c r="BY1328" i="64" a="1"/>
  <c r="BY1328" i="64" s="1"/>
  <c r="BY1293" i="64" a="1"/>
  <c r="BY1293" i="64" s="1"/>
  <c r="BY1881" i="64" a="1"/>
  <c r="BY1881" i="64" s="1"/>
  <c r="BY1258" i="64" a="1"/>
  <c r="BY1258" i="64" s="1"/>
  <c r="BY1915" i="64" a="1"/>
  <c r="BY1915" i="64" s="1"/>
  <c r="AM134" i="69"/>
  <c r="AM135" i="69" s="1"/>
  <c r="AM142" i="69" s="1"/>
  <c r="AM146" i="69" s="1"/>
  <c r="AM148" i="69" s="1"/>
  <c r="AL152" i="69"/>
  <c r="AM186" i="69"/>
  <c r="BY466" i="64" a="1"/>
  <c r="BY466" i="64" s="1"/>
  <c r="BY472" i="64" a="1"/>
  <c r="BY472" i="64" s="1"/>
  <c r="BY1593" i="64" a="1"/>
  <c r="BY1593" i="64" s="1"/>
  <c r="BY1506" i="64" a="1"/>
  <c r="BY1506" i="64" s="1"/>
  <c r="BY984" i="64" a="1"/>
  <c r="BY984" i="64" s="1"/>
  <c r="BY595" i="64" a="1"/>
  <c r="BY595" i="64" s="1"/>
  <c r="BY176" i="64" a="1"/>
  <c r="BY176" i="64" s="1"/>
  <c r="BY245" i="64" a="1"/>
  <c r="BY245" i="64" s="1"/>
  <c r="BY191" i="64" a="1"/>
  <c r="BY191" i="64" s="1"/>
  <c r="BY40" i="64" a="1"/>
  <c r="BY40" i="64" s="1"/>
  <c r="BY175" i="64" a="1"/>
  <c r="BY175" i="64" s="1"/>
  <c r="BY192" i="64" a="1"/>
  <c r="BY192" i="64" s="1"/>
  <c r="BT190" i="64"/>
  <c r="BT193" i="64" s="1"/>
  <c r="BU98" i="69"/>
  <c r="BY871" i="64" a="1"/>
  <c r="BY871" i="64" s="1"/>
  <c r="BY1230" i="64" a="1"/>
  <c r="BY1230" i="64" s="1"/>
  <c r="BY1136" i="64" a="1"/>
  <c r="BY1136" i="64" s="1"/>
  <c r="BY1517" i="64" a="1"/>
  <c r="BY1517" i="64" s="1"/>
  <c r="BY571" i="64" a="1"/>
  <c r="BY571" i="64" s="1"/>
  <c r="BY1232" i="64" a="1"/>
  <c r="BY1232" i="64" s="1"/>
  <c r="BY1138" i="64" a="1"/>
  <c r="BY1138" i="64" s="1"/>
  <c r="BY1160" i="64" a="1"/>
  <c r="BY1160" i="64" s="1"/>
  <c r="BY1114" i="64" a="1"/>
  <c r="BY1114" i="64" s="1"/>
  <c r="BY1617" i="64" a="1"/>
  <c r="BY1617" i="64" s="1"/>
  <c r="BY1511" i="64" a="1"/>
  <c r="BY1511" i="64" s="1"/>
  <c r="BY573" i="64" a="1"/>
  <c r="BY573" i="64" s="1"/>
  <c r="BY1619" i="64" a="1"/>
  <c r="BY1619"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231" i="64" a="1"/>
  <c r="BY1137" i="64" a="1"/>
  <c r="BY1510" i="64" a="1"/>
  <c r="BY1294" i="64" a="1"/>
  <c r="BY1618" i="64" a="1"/>
  <c r="AF572" i="64" a="1"/>
  <c r="BY1365" i="64" a="1"/>
  <c r="BY1259" i="64" a="1"/>
  <c r="BY985" i="64" a="1"/>
  <c r="BY872" i="64" a="1"/>
  <c r="BY1161" i="64" a="1"/>
  <c r="BY1594" i="64" a="1"/>
  <c r="BY596" i="64" a="1"/>
  <c r="BY1329" i="64" a="1"/>
  <c r="AH1562" i="64" l="1"/>
  <c r="AH1566" i="64" s="1"/>
  <c r="AG1568" i="64"/>
  <c r="CB1793" i="64" a="1"/>
  <c r="CB1793" i="64" s="1"/>
  <c r="CB1786" i="64" s="1"/>
  <c r="BY177" i="64"/>
  <c r="BY1618" i="64"/>
  <c r="BX1302" i="64"/>
  <c r="BY1231" i="64"/>
  <c r="BY1294" i="64"/>
  <c r="BY1329" i="64"/>
  <c r="BY1365" i="64"/>
  <c r="BY1594" i="64"/>
  <c r="BY1259" i="64"/>
  <c r="BY1137" i="64"/>
  <c r="BY1161" i="64"/>
  <c r="BY1510" i="64"/>
  <c r="BY985" i="64"/>
  <c r="BY872" i="64"/>
  <c r="BY596" i="64"/>
  <c r="AM500" i="64"/>
  <c r="AM498" i="64" s="1"/>
  <c r="AN497" i="64"/>
  <c r="BG987" i="64"/>
  <c r="BH874" i="64"/>
  <c r="BH467" i="64"/>
  <c r="AF572" i="64"/>
  <c r="AG1620" i="64"/>
  <c r="AH1115" i="64"/>
  <c r="AL198" i="69"/>
  <c r="AL163" i="69"/>
  <c r="AM156" i="69"/>
  <c r="AM161" i="69" s="1"/>
  <c r="AL173" i="69"/>
  <c r="AL175" i="69" s="1"/>
  <c r="AL169" i="69"/>
  <c r="AL179" i="69" s="1"/>
  <c r="AN469" i="64"/>
  <c r="AO464" i="64"/>
  <c r="AN473" i="64"/>
  <c r="AM1512" i="64"/>
  <c r="AE1233" i="64"/>
  <c r="AK1596" i="64"/>
  <c r="BZ1364" i="64" a="1"/>
  <c r="BZ1364" i="64" s="1"/>
  <c r="BZ1328" i="64" a="1"/>
  <c r="BZ1328" i="64" s="1"/>
  <c r="BZ1293" i="64" a="1"/>
  <c r="BZ1293" i="64" s="1"/>
  <c r="BY1889" i="64"/>
  <c r="BZ1881" i="64" a="1"/>
  <c r="BZ1881" i="64" s="1"/>
  <c r="BZ1258" i="64" a="1"/>
  <c r="BZ1258" i="64" s="1"/>
  <c r="BZ1915" i="64" a="1"/>
  <c r="BZ1915" i="64" s="1"/>
  <c r="AM136" i="69"/>
  <c r="AM152" i="69"/>
  <c r="AN129" i="69"/>
  <c r="AN132" i="69" s="1"/>
  <c r="AN157" i="69" s="1"/>
  <c r="AM140" i="69"/>
  <c r="AM150" i="69" s="1"/>
  <c r="BZ472" i="64" a="1"/>
  <c r="BZ472" i="64" s="1"/>
  <c r="BZ466" i="64" a="1"/>
  <c r="BZ466" i="64" s="1"/>
  <c r="BZ1593" i="64" a="1"/>
  <c r="BZ1593" i="64" s="1"/>
  <c r="AO117" i="69"/>
  <c r="AO118" i="69" s="1"/>
  <c r="AO125" i="69" s="1"/>
  <c r="BZ1506" i="64" a="1"/>
  <c r="BZ1506" i="64" s="1"/>
  <c r="BZ984" i="64" a="1"/>
  <c r="BZ984" i="64" s="1"/>
  <c r="BZ595" i="64" a="1"/>
  <c r="BZ595" i="64" s="1"/>
  <c r="BZ245" i="64" a="1"/>
  <c r="BZ245" i="64" s="1"/>
  <c r="BZ191" i="64" a="1"/>
  <c r="BZ191" i="64" s="1"/>
  <c r="BZ40" i="64" a="1"/>
  <c r="BZ40" i="64" s="1"/>
  <c r="BZ176" i="64" a="1"/>
  <c r="BZ176" i="64" s="1"/>
  <c r="BZ175" i="64" a="1"/>
  <c r="BZ175" i="64" s="1"/>
  <c r="BZ192" i="64" a="1"/>
  <c r="BZ192" i="64" s="1"/>
  <c r="BU190" i="64"/>
  <c r="BU193" i="64" s="1"/>
  <c r="BZ871" i="64" a="1"/>
  <c r="BZ871" i="64" s="1"/>
  <c r="BZ1232" i="64" a="1"/>
  <c r="BZ1232" i="64" s="1"/>
  <c r="BZ1136" i="64" a="1"/>
  <c r="BZ1136" i="64" s="1"/>
  <c r="BZ571" i="64" a="1"/>
  <c r="BZ571" i="64" s="1"/>
  <c r="BZ1138" i="64" a="1"/>
  <c r="BZ1138" i="64" s="1"/>
  <c r="BZ1114" i="64" a="1"/>
  <c r="BZ1114" i="64" s="1"/>
  <c r="BZ1160" i="64" a="1"/>
  <c r="BZ1160" i="64" s="1"/>
  <c r="BZ1517" i="64" a="1"/>
  <c r="BZ1517" i="64" s="1"/>
  <c r="BZ573" i="64" a="1"/>
  <c r="BZ573" i="64" s="1"/>
  <c r="BZ1619" i="64" a="1"/>
  <c r="BZ1619" i="64" s="1"/>
  <c r="BZ1230" i="64" a="1"/>
  <c r="BZ1230" i="64" s="1"/>
  <c r="BZ1511" i="64" a="1"/>
  <c r="BZ1511" i="64" s="1"/>
  <c r="BZ1617" i="64" a="1"/>
  <c r="BZ1617"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231" i="64" a="1"/>
  <c r="BZ596" i="64" a="1"/>
  <c r="BZ1510" i="64" a="1"/>
  <c r="BZ1294" i="64" a="1"/>
  <c r="BZ1365" i="64" a="1"/>
  <c r="BZ1618" i="64" a="1"/>
  <c r="BZ985" i="64" a="1"/>
  <c r="BZ1594" i="64" a="1"/>
  <c r="BZ1137" i="64" a="1"/>
  <c r="BZ1329" i="64" a="1"/>
  <c r="BZ1161" i="64" a="1"/>
  <c r="BZ1259" i="64" a="1"/>
  <c r="BZ872" i="64" a="1"/>
  <c r="CB1787" i="64" l="1"/>
  <c r="CC1783" i="64" s="1"/>
  <c r="AH1567" i="64"/>
  <c r="AH1572" i="64" s="1"/>
  <c r="BZ177" i="64"/>
  <c r="BZ1618" i="64"/>
  <c r="BY1302" i="64"/>
  <c r="BZ1294" i="64"/>
  <c r="BZ1329" i="64"/>
  <c r="O1329" i="64" s="1"/>
  <c r="BZ1365" i="64"/>
  <c r="BZ1594" i="64"/>
  <c r="O1594" i="64" s="1"/>
  <c r="BZ1259" i="64"/>
  <c r="O1259" i="64" s="1"/>
  <c r="BZ1231" i="64"/>
  <c r="BZ1137" i="64"/>
  <c r="O1137" i="64" s="1"/>
  <c r="BZ1161" i="64"/>
  <c r="BZ1510" i="64"/>
  <c r="BZ985" i="64"/>
  <c r="O985" i="64" s="1"/>
  <c r="BZ872" i="64"/>
  <c r="O872" i="64" s="1"/>
  <c r="BZ596" i="64"/>
  <c r="AM502" i="64"/>
  <c r="BI874" i="64"/>
  <c r="BJ467" i="64"/>
  <c r="BI467" i="64"/>
  <c r="BH987" i="64"/>
  <c r="AM159" i="69"/>
  <c r="AM184" i="69" s="1"/>
  <c r="AM187" i="69" s="1"/>
  <c r="AM194" i="69" s="1"/>
  <c r="AM202" i="69" s="1"/>
  <c r="CA192" i="64" a="1"/>
  <c r="CA192" i="64" s="1"/>
  <c r="AO468" i="64"/>
  <c r="AF574" i="64"/>
  <c r="AG1139" i="64"/>
  <c r="BZ1889" i="64"/>
  <c r="O1889" i="64" s="1"/>
  <c r="CA1364" i="64" a="1"/>
  <c r="CA1364" i="64" s="1"/>
  <c r="CA1293" i="64" a="1"/>
  <c r="CA1293" i="64" s="1"/>
  <c r="CA1328" i="64" a="1"/>
  <c r="CA1328" i="64" s="1"/>
  <c r="CA1881" i="64" a="1"/>
  <c r="CA1881" i="64" s="1"/>
  <c r="CA1258" i="64" a="1"/>
  <c r="CA1258" i="64" s="1"/>
  <c r="CA1915" i="64" a="1"/>
  <c r="CA1915" i="64" s="1"/>
  <c r="AN134" i="69"/>
  <c r="AN135" i="69" s="1"/>
  <c r="CA472" i="64" a="1"/>
  <c r="CA472" i="64" s="1"/>
  <c r="CA466" i="64" a="1"/>
  <c r="CA466" i="64" s="1"/>
  <c r="CA1593" i="64" a="1"/>
  <c r="CA1593" i="64" s="1"/>
  <c r="CA1506" i="64" a="1"/>
  <c r="CA1506" i="64" s="1"/>
  <c r="CA984" i="64" a="1"/>
  <c r="CA984" i="64" s="1"/>
  <c r="BV190" i="64"/>
  <c r="BV193" i="64" s="1"/>
  <c r="CA595" i="64" a="1"/>
  <c r="CA595" i="64" s="1"/>
  <c r="CA191" i="64" a="1"/>
  <c r="CA191" i="64" s="1"/>
  <c r="CA40" i="64" a="1"/>
  <c r="CA40" i="64" s="1"/>
  <c r="CA176" i="64" a="1"/>
  <c r="CA176" i="64" s="1"/>
  <c r="CA245" i="64" a="1"/>
  <c r="CA245" i="64" s="1"/>
  <c r="CA175" i="64" a="1"/>
  <c r="CA175" i="64" s="1"/>
  <c r="CA871" i="64" a="1"/>
  <c r="CA871" i="64" s="1"/>
  <c r="CA1136" i="64" a="1"/>
  <c r="CA1136" i="64" s="1"/>
  <c r="CA1230" i="64" a="1"/>
  <c r="CA1230" i="64" s="1"/>
  <c r="CA1138" i="64" a="1"/>
  <c r="CA1138" i="64" s="1"/>
  <c r="CA1619" i="64" a="1"/>
  <c r="CA1619" i="64" s="1"/>
  <c r="CA1114" i="64" a="1"/>
  <c r="CA1114" i="64" s="1"/>
  <c r="CA1617" i="64" a="1"/>
  <c r="CA1617" i="64" s="1"/>
  <c r="CA1232" i="64" a="1"/>
  <c r="CA1232" i="64" s="1"/>
  <c r="CA1517" i="64" a="1"/>
  <c r="CA1517" i="64" s="1"/>
  <c r="CA573" i="64" a="1"/>
  <c r="CA573" i="64" s="1"/>
  <c r="CA1511" i="64" a="1"/>
  <c r="CA1511" i="64" s="1"/>
  <c r="CA571" i="64" a="1"/>
  <c r="CA571" i="64" s="1"/>
  <c r="CA1160" i="64" a="1"/>
  <c r="CA116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594" i="64" a="1"/>
  <c r="CA1510" i="64" a="1"/>
  <c r="CA1618" i="64" a="1"/>
  <c r="CA1259" i="64" a="1"/>
  <c r="AG572" i="64" a="1"/>
  <c r="CA1294" i="64" a="1"/>
  <c r="CA985" i="64" a="1"/>
  <c r="CA1137" i="64" a="1"/>
  <c r="CA1231" i="64" a="1"/>
  <c r="CA1161" i="64" a="1"/>
  <c r="CA1365" i="64" a="1"/>
  <c r="CA596" i="64" a="1"/>
  <c r="CA1329" i="64" a="1"/>
  <c r="CA872" i="64" a="1"/>
  <c r="AI1562" i="64" l="1"/>
  <c r="AI1566" i="64" s="1"/>
  <c r="AI1567" i="64" s="1"/>
  <c r="AI1568" i="64" s="1"/>
  <c r="AH1568" i="64"/>
  <c r="CC1789" i="64"/>
  <c r="CA177" i="64"/>
  <c r="CA1618" i="64"/>
  <c r="BZ1302" i="64"/>
  <c r="O1302" i="64" s="1"/>
  <c r="CA1329" i="64"/>
  <c r="CA1594" i="64"/>
  <c r="CA1294" i="64"/>
  <c r="CA1365" i="64"/>
  <c r="CA1231" i="64"/>
  <c r="CA1259" i="64"/>
  <c r="CA1137" i="64"/>
  <c r="CA1161" i="64"/>
  <c r="CA1510" i="64"/>
  <c r="CA985" i="64"/>
  <c r="CA872" i="64"/>
  <c r="CA596" i="64"/>
  <c r="AN500" i="64"/>
  <c r="AN498" i="64" s="1"/>
  <c r="AO497" i="64"/>
  <c r="BJ874" i="64"/>
  <c r="AG572" i="64"/>
  <c r="AH1620" i="64"/>
  <c r="AI1115" i="64"/>
  <c r="AN183" i="69"/>
  <c r="AN186" i="69" s="1"/>
  <c r="AM188" i="69"/>
  <c r="AM162" i="69"/>
  <c r="AM167" i="69" s="1"/>
  <c r="AM192" i="69"/>
  <c r="AM200" i="69" s="1"/>
  <c r="CB192" i="64" a="1"/>
  <c r="CB192" i="64" s="1"/>
  <c r="AL1596" i="64"/>
  <c r="AN1512" i="64"/>
  <c r="AF1233" i="64"/>
  <c r="AO473" i="64"/>
  <c r="AO469" i="64"/>
  <c r="AP464" i="64"/>
  <c r="CA1889" i="64"/>
  <c r="CB1364" i="64" a="1"/>
  <c r="CB1364" i="64" s="1"/>
  <c r="CB1328" i="64" a="1"/>
  <c r="CB1328" i="64" s="1"/>
  <c r="CB1293" i="64" a="1"/>
  <c r="CB1293" i="64" s="1"/>
  <c r="CB1881" i="64" a="1"/>
  <c r="CB1881" i="64" s="1"/>
  <c r="CB1258" i="64" a="1"/>
  <c r="CB1258" i="64" s="1"/>
  <c r="CB1915" i="64" a="1"/>
  <c r="CB1915" i="64" s="1"/>
  <c r="CB472" i="64" a="1"/>
  <c r="CB472" i="64" s="1"/>
  <c r="CB466" i="64" a="1"/>
  <c r="CB466" i="64" s="1"/>
  <c r="AN136" i="69"/>
  <c r="AN140" i="69"/>
  <c r="AN150" i="69" s="1"/>
  <c r="AN142" i="69"/>
  <c r="AO129" i="69"/>
  <c r="CB1593" i="64" a="1"/>
  <c r="CB1593" i="64" s="1"/>
  <c r="CB1506" i="64" a="1"/>
  <c r="CB1506" i="64" s="1"/>
  <c r="CB984" i="64" a="1"/>
  <c r="CB984" i="64" s="1"/>
  <c r="AP117" i="69"/>
  <c r="AP118" i="69" s="1"/>
  <c r="AP119" i="69" s="1"/>
  <c r="CB595" i="64" a="1"/>
  <c r="CB595" i="64" s="1"/>
  <c r="CB191" i="64" a="1"/>
  <c r="CB191" i="64" s="1"/>
  <c r="CB176" i="64" a="1"/>
  <c r="CB176" i="64" s="1"/>
  <c r="CB245" i="64" a="1"/>
  <c r="CB245" i="64" s="1"/>
  <c r="CB40" i="64" a="1"/>
  <c r="CB40" i="64" s="1"/>
  <c r="CB175" i="64" a="1"/>
  <c r="CB175" i="64" s="1"/>
  <c r="BW190" i="64"/>
  <c r="BW193" i="64" s="1"/>
  <c r="CB871" i="64" a="1"/>
  <c r="CB871" i="64" s="1"/>
  <c r="CB571" i="64" a="1"/>
  <c r="CB571" i="64" s="1"/>
  <c r="CB1619" i="64" a="1"/>
  <c r="CB1619" i="64" s="1"/>
  <c r="CB573" i="64" a="1"/>
  <c r="CB573" i="64" s="1"/>
  <c r="CB1138" i="64" a="1"/>
  <c r="CB1138" i="64" s="1"/>
  <c r="CB1114" i="64" a="1"/>
  <c r="CB1114" i="64" s="1"/>
  <c r="CB1617" i="64" a="1"/>
  <c r="CB1617" i="64" s="1"/>
  <c r="CB1232" i="64" a="1"/>
  <c r="CB1232" i="64" s="1"/>
  <c r="CB1160" i="64" a="1"/>
  <c r="CB1160" i="64" s="1"/>
  <c r="CB1511" i="64" a="1"/>
  <c r="CB1511" i="64" s="1"/>
  <c r="CB1230" i="64" a="1"/>
  <c r="CB1230" i="64" s="1"/>
  <c r="CB1136" i="64" a="1"/>
  <c r="CB1136" i="64" s="1"/>
  <c r="CB1517" i="64" a="1"/>
  <c r="CB1517"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510" i="64" a="1"/>
  <c r="CB1259" i="64" a="1"/>
  <c r="CB1618" i="64" a="1"/>
  <c r="CB1137" i="64" a="1"/>
  <c r="CB985" i="64" a="1"/>
  <c r="CB1594" i="64" a="1"/>
  <c r="CB1294" i="64" a="1"/>
  <c r="CB1231" i="64" a="1"/>
  <c r="CB1365" i="64" a="1"/>
  <c r="CB596" i="64" a="1"/>
  <c r="CB1161" i="64" a="1"/>
  <c r="CB872" i="64" a="1"/>
  <c r="CB1329" i="64" a="1"/>
  <c r="AI1572" i="64" l="1"/>
  <c r="AJ1562" i="64"/>
  <c r="AJ1566" i="64" s="1"/>
  <c r="AJ1567" i="64" s="1"/>
  <c r="CC1793" i="64" a="1"/>
  <c r="CC1793" i="64" s="1"/>
  <c r="CC1786" i="64" s="1"/>
  <c r="CC1787" i="64" s="1"/>
  <c r="CB177" i="64"/>
  <c r="CB1618" i="64"/>
  <c r="CA1302" i="64"/>
  <c r="CB1294" i="64"/>
  <c r="CB1329" i="64"/>
  <c r="CB1231" i="64"/>
  <c r="CB1365" i="64"/>
  <c r="CB1594" i="64"/>
  <c r="CB1259" i="64"/>
  <c r="CB1137" i="64"/>
  <c r="CB1161" i="64"/>
  <c r="CB1510" i="64"/>
  <c r="CB985" i="64"/>
  <c r="CB872" i="64"/>
  <c r="CB596" i="64"/>
  <c r="AN502" i="64"/>
  <c r="BK874" i="64"/>
  <c r="BK467" i="64"/>
  <c r="BL467" i="64"/>
  <c r="BI987" i="64"/>
  <c r="BJ987" i="64"/>
  <c r="AM198" i="69"/>
  <c r="AN156" i="69"/>
  <c r="AN161" i="69" s="1"/>
  <c r="AM169" i="69"/>
  <c r="AM179" i="69" s="1"/>
  <c r="AM163" i="69"/>
  <c r="AG574" i="64"/>
  <c r="AP468" i="64"/>
  <c r="CC192" i="64" a="1"/>
  <c r="CC192" i="64" s="1"/>
  <c r="AH1139" i="64"/>
  <c r="CB1889" i="64"/>
  <c r="CC1364" i="64" a="1"/>
  <c r="CC1364" i="64" s="1"/>
  <c r="CC1328" i="64" a="1"/>
  <c r="CC1328" i="64" s="1"/>
  <c r="CC1293" i="64" a="1"/>
  <c r="CC1293" i="64" s="1"/>
  <c r="CD1364" i="64" a="1"/>
  <c r="CD1364" i="64" s="1"/>
  <c r="CD1328" i="64" a="1"/>
  <c r="CD1328" i="64" s="1"/>
  <c r="CD1293" i="64" a="1"/>
  <c r="CD1293" i="64" s="1"/>
  <c r="CC1881" i="64" a="1"/>
  <c r="CC1881" i="64" s="1"/>
  <c r="CC1258" i="64" a="1"/>
  <c r="CC1258" i="64" s="1"/>
  <c r="CD1881" i="64" a="1"/>
  <c r="CD1881" i="64" s="1"/>
  <c r="CD1258" i="64" a="1"/>
  <c r="CD1258" i="64" s="1"/>
  <c r="CC1915" i="64" a="1"/>
  <c r="CC1915" i="64" s="1"/>
  <c r="CD1915" i="64" a="1"/>
  <c r="CD1915" i="64" s="1"/>
  <c r="CD573" i="64" a="1"/>
  <c r="CD573" i="64" s="1"/>
  <c r="CD466" i="64" a="1"/>
  <c r="CD466" i="64" s="1"/>
  <c r="CD571" i="64" a="1"/>
  <c r="CD571" i="64" s="1"/>
  <c r="CD472" i="64" a="1"/>
  <c r="CD472" i="64" s="1"/>
  <c r="CD1593" i="64" a="1"/>
  <c r="CD1593" i="64" s="1"/>
  <c r="CD1114" i="64" a="1"/>
  <c r="CD1114" i="64" s="1"/>
  <c r="CD595" i="64" a="1"/>
  <c r="CD595" i="64" s="1"/>
  <c r="CD40" i="64" a="1"/>
  <c r="CD40" i="64" s="1"/>
  <c r="CD1617" i="64" a="1"/>
  <c r="CD1617" i="64" s="1"/>
  <c r="CD871" i="64" a="1"/>
  <c r="CD871" i="64" s="1"/>
  <c r="CD1230" i="64" a="1"/>
  <c r="CD1230" i="64" s="1"/>
  <c r="CD1138" i="64" a="1"/>
  <c r="CD1138" i="64" s="1"/>
  <c r="CD191" i="64" a="1"/>
  <c r="CD191" i="64" s="1"/>
  <c r="CD1136" i="64" a="1"/>
  <c r="CD1136" i="64" s="1"/>
  <c r="CD176" i="64" a="1"/>
  <c r="CD176" i="64" s="1"/>
  <c r="CD1506" i="64" a="1"/>
  <c r="CD1506" i="64" s="1"/>
  <c r="CD1160" i="64" a="1"/>
  <c r="CD1160" i="64" s="1"/>
  <c r="CD1619" i="64" a="1"/>
  <c r="CD1619" i="64" s="1"/>
  <c r="CD984" i="64" a="1"/>
  <c r="CD984" i="64" s="1"/>
  <c r="CD1232" i="64" a="1"/>
  <c r="CD1232" i="64" s="1"/>
  <c r="CD1517" i="64" a="1"/>
  <c r="CD1517" i="64" s="1"/>
  <c r="CD175" i="64" a="1"/>
  <c r="CD175" i="64" s="1"/>
  <c r="CD1511" i="64" a="1"/>
  <c r="CD1511" i="64" s="1"/>
  <c r="CD245" i="64" a="1"/>
  <c r="CD245" i="64" s="1"/>
  <c r="AM173" i="69"/>
  <c r="AM175" i="69" s="1"/>
  <c r="AM177" i="69"/>
  <c r="CC472" i="64" a="1"/>
  <c r="CC472" i="64" s="1"/>
  <c r="CC466" i="64" a="1"/>
  <c r="CC466" i="64" s="1"/>
  <c r="AO134" i="69"/>
  <c r="AO132" i="69"/>
  <c r="AO157" i="69" s="1"/>
  <c r="AN152" i="69"/>
  <c r="AN146" i="69"/>
  <c r="AN148" i="69" s="1"/>
  <c r="CC1593" i="64" a="1"/>
  <c r="CC1593" i="64" s="1"/>
  <c r="CC1506" i="64" a="1"/>
  <c r="CC1506" i="64" s="1"/>
  <c r="CC984" i="64" a="1"/>
  <c r="CC984" i="64" s="1"/>
  <c r="BX190" i="64"/>
  <c r="BX193" i="64" s="1"/>
  <c r="CC595" i="64" a="1"/>
  <c r="CC595" i="64" s="1"/>
  <c r="CC245" i="64" a="1"/>
  <c r="CC245" i="64" s="1"/>
  <c r="CC176" i="64" a="1"/>
  <c r="CC176" i="64" s="1"/>
  <c r="CC191" i="64" a="1"/>
  <c r="CC191" i="64" s="1"/>
  <c r="CC40" i="64" a="1"/>
  <c r="CC40" i="64" s="1"/>
  <c r="CC175" i="64" a="1"/>
  <c r="CC175" i="64" s="1"/>
  <c r="CC871" i="64" a="1"/>
  <c r="CC871" i="64" s="1"/>
  <c r="CC1232" i="64" a="1"/>
  <c r="CC1232" i="64" s="1"/>
  <c r="CC1138" i="64" a="1"/>
  <c r="CC1138" i="64" s="1"/>
  <c r="CC1517" i="64" a="1"/>
  <c r="CC1517" i="64" s="1"/>
  <c r="CC571" i="64" a="1"/>
  <c r="CC571" i="64" s="1"/>
  <c r="CC1230" i="64" a="1"/>
  <c r="CC1230" i="64" s="1"/>
  <c r="CC1160" i="64" a="1"/>
  <c r="CC1160" i="64" s="1"/>
  <c r="CC573" i="64" a="1"/>
  <c r="CC573" i="64" s="1"/>
  <c r="CC1619" i="64" a="1"/>
  <c r="CC1619" i="64" s="1"/>
  <c r="CC1114" i="64" a="1"/>
  <c r="CC1114" i="64" s="1"/>
  <c r="CC1617" i="64" a="1"/>
  <c r="CC1617" i="64" s="1"/>
  <c r="CC1136" i="64" a="1"/>
  <c r="CC1136" i="64" s="1"/>
  <c r="CC1511" i="64" a="1"/>
  <c r="CC1511"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96" i="64" a="1"/>
  <c r="CD1231" i="64" a="1"/>
  <c r="CC1618" i="64" a="1"/>
  <c r="CC872" i="64" a="1"/>
  <c r="CC1329" i="64" a="1"/>
  <c r="AH572" i="64" a="1"/>
  <c r="CC1259" i="64" a="1"/>
  <c r="CD1618" i="64" a="1"/>
  <c r="CC1231" i="64" a="1"/>
  <c r="CC1365" i="64" a="1"/>
  <c r="CC1510" i="64" a="1"/>
  <c r="CD1259" i="64" a="1"/>
  <c r="CD1365" i="64" a="1"/>
  <c r="CD1329" i="64" a="1"/>
  <c r="CD1510" i="64" a="1"/>
  <c r="CD1137" i="64" a="1"/>
  <c r="CC596" i="64" a="1"/>
  <c r="CD1294" i="64" a="1"/>
  <c r="CC1137" i="64" a="1"/>
  <c r="CC1294" i="64" a="1"/>
  <c r="CC1161" i="64" a="1"/>
  <c r="CD1161" i="64" a="1"/>
  <c r="CC985" i="64" a="1"/>
  <c r="CC1594" i="64" a="1"/>
  <c r="CD177" i="64" l="1"/>
  <c r="CC177" i="64"/>
  <c r="CC1618" i="64"/>
  <c r="CD1618" i="64"/>
  <c r="CB1302" i="64"/>
  <c r="CD1259" i="64"/>
  <c r="CC1294" i="64"/>
  <c r="CC1329" i="64"/>
  <c r="CC1259" i="64"/>
  <c r="CC1365" i="64"/>
  <c r="CD1231" i="64"/>
  <c r="CC1594" i="64"/>
  <c r="CC1231" i="64"/>
  <c r="CD1294" i="64"/>
  <c r="CD1329" i="64"/>
  <c r="CD1365" i="64"/>
  <c r="CD1137" i="64"/>
  <c r="CC1137" i="64"/>
  <c r="CC1161" i="64"/>
  <c r="CD1161" i="64"/>
  <c r="CD1510" i="64"/>
  <c r="CC1510" i="64"/>
  <c r="CC985" i="64"/>
  <c r="CC872" i="64"/>
  <c r="CC596" i="64"/>
  <c r="CD596" i="64"/>
  <c r="CD1783" i="64"/>
  <c r="AP497" i="64"/>
  <c r="AO500" i="64"/>
  <c r="AJ1568" i="64"/>
  <c r="AJ1572" i="64"/>
  <c r="AK1562" i="64"/>
  <c r="BL874" i="64"/>
  <c r="BK987" i="64"/>
  <c r="AH572" i="64"/>
  <c r="AI1620" i="64"/>
  <c r="AJ1115" i="64"/>
  <c r="AN159" i="69"/>
  <c r="AN184" i="69" s="1"/>
  <c r="AN187" i="69" s="1"/>
  <c r="AN188" i="69" s="1"/>
  <c r="AM1596" i="64"/>
  <c r="AO1512" i="64"/>
  <c r="AG1233" i="64"/>
  <c r="AQ464" i="64"/>
  <c r="AP469" i="64"/>
  <c r="AP473" i="64"/>
  <c r="CD192" i="64" a="1"/>
  <c r="CD192" i="64" s="1"/>
  <c r="CC1889" i="64"/>
  <c r="CE1881" i="64" a="1"/>
  <c r="CE1881" i="64" s="1"/>
  <c r="CE984" i="64" a="1"/>
  <c r="CE984" i="64" s="1"/>
  <c r="CE573" i="64" a="1"/>
  <c r="CE573"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872" i="64" a="1"/>
  <c r="CD1594" i="64" a="1"/>
  <c r="CD985" i="64" a="1"/>
  <c r="CD1789" i="64" l="1"/>
  <c r="CC1302" i="64"/>
  <c r="CD1302" i="64" s="1"/>
  <c r="CD1594" i="64"/>
  <c r="CD985" i="64"/>
  <c r="CD872" i="64"/>
  <c r="AK1566" i="64"/>
  <c r="AK1567" i="64" s="1"/>
  <c r="AK1568" i="64" s="1"/>
  <c r="AO498" i="64"/>
  <c r="BM874" i="64"/>
  <c r="BM467" i="64"/>
  <c r="BL987" i="64"/>
  <c r="AN194" i="69"/>
  <c r="AN202" i="69" s="1"/>
  <c r="AN192" i="69"/>
  <c r="AN200" i="69" s="1"/>
  <c r="AO183" i="69"/>
  <c r="AO186" i="69" s="1"/>
  <c r="AN162" i="69"/>
  <c r="AO156" i="69" s="1"/>
  <c r="AO159" i="69" s="1"/>
  <c r="AO184" i="69" s="1"/>
  <c r="AH574" i="64"/>
  <c r="AI1139" i="64"/>
  <c r="CD1889" i="64"/>
  <c r="CE1889" i="64" s="1"/>
  <c r="CE192" i="64" a="1"/>
  <c r="CE192" i="64" s="1"/>
  <c r="AQ468" i="64"/>
  <c r="CE1517" i="64" a="1"/>
  <c r="CE1517" i="64" s="1"/>
  <c r="CE176" i="64" a="1"/>
  <c r="CE176" i="64" s="1"/>
  <c r="CE1619" i="64" a="1"/>
  <c r="CE1619" i="64" s="1"/>
  <c r="CE571" i="64" a="1"/>
  <c r="CE571" i="64" s="1"/>
  <c r="CE1364" i="64" a="1"/>
  <c r="CE1364" i="64" s="1"/>
  <c r="CE1593" i="64" a="1"/>
  <c r="CE1593" i="64" s="1"/>
  <c r="CE1506" i="64" a="1"/>
  <c r="CE1506" i="64" s="1"/>
  <c r="CE871" i="64" a="1"/>
  <c r="CE871" i="64" s="1"/>
  <c r="CE1138" i="64" a="1"/>
  <c r="CE1138" i="64" s="1"/>
  <c r="CE1114" i="64" a="1"/>
  <c r="CE1114" i="64" s="1"/>
  <c r="CE595" i="64" a="1"/>
  <c r="CE595" i="64" s="1"/>
  <c r="CE175" i="64" a="1"/>
  <c r="CE175" i="64" s="1"/>
  <c r="CE191" i="64" a="1"/>
  <c r="CE191" i="64" s="1"/>
  <c r="CE1328" i="64" a="1"/>
  <c r="CE1328" i="64" s="1"/>
  <c r="CE1232" i="64" a="1"/>
  <c r="CE1232" i="64" s="1"/>
  <c r="CE245" i="64" a="1"/>
  <c r="CE245" i="64" s="1"/>
  <c r="CE40" i="64" a="1"/>
  <c r="CE40" i="64" s="1"/>
  <c r="CE466" i="64" a="1"/>
  <c r="CE466" i="64" s="1"/>
  <c r="CE1258" i="64" a="1"/>
  <c r="CE1258" i="64" s="1"/>
  <c r="CE1136" i="64" a="1"/>
  <c r="CE1136" i="64" s="1"/>
  <c r="CE1915" i="64" a="1"/>
  <c r="CE1915" i="64" s="1"/>
  <c r="CE1511" i="64" a="1"/>
  <c r="CE1511" i="64" s="1"/>
  <c r="CE472" i="64" a="1"/>
  <c r="CE472" i="64" s="1"/>
  <c r="CE1230" i="64" a="1"/>
  <c r="CE1230" i="64" s="1"/>
  <c r="CE1617" i="64" a="1"/>
  <c r="CE1617" i="64" s="1"/>
  <c r="CE1160" i="64" a="1"/>
  <c r="CE1160" i="64" s="1"/>
  <c r="CE1293" i="64" a="1"/>
  <c r="CE1293"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510" i="64" a="1"/>
  <c r="CE1259" i="64" a="1"/>
  <c r="CE1365" i="64" a="1"/>
  <c r="CE1231" i="64" a="1"/>
  <c r="CE985" i="64" a="1"/>
  <c r="CE1329" i="64" a="1"/>
  <c r="AI572" i="64" a="1"/>
  <c r="CE1137" i="64" a="1"/>
  <c r="CE872" i="64" a="1"/>
  <c r="CE1618" i="64" a="1"/>
  <c r="CE1594" i="64" a="1"/>
  <c r="CE596" i="64" a="1"/>
  <c r="CE1294" i="64" a="1"/>
  <c r="CE1161" i="64" a="1"/>
  <c r="CD1793" i="64" l="1" a="1"/>
  <c r="CD1793" i="64" s="1"/>
  <c r="CD1786" i="64" s="1"/>
  <c r="CE177" i="64"/>
  <c r="CE1618" i="64"/>
  <c r="BZ193" i="64"/>
  <c r="CE1259" i="64"/>
  <c r="CE1231" i="64"/>
  <c r="CE1294" i="64"/>
  <c r="CE1329" i="64"/>
  <c r="CE1594" i="64"/>
  <c r="CE1365" i="64"/>
  <c r="CE1137" i="64"/>
  <c r="CE1161" i="64"/>
  <c r="CE1510" i="64"/>
  <c r="CE985" i="64"/>
  <c r="CE872" i="64"/>
  <c r="CE596" i="64"/>
  <c r="AO502" i="64"/>
  <c r="AP500" i="64"/>
  <c r="AL1562" i="64"/>
  <c r="AK1572" i="64"/>
  <c r="BN874" i="64"/>
  <c r="BN467" i="64"/>
  <c r="BM987" i="64"/>
  <c r="AI572" i="64"/>
  <c r="AJ1620" i="64"/>
  <c r="AK1115" i="64"/>
  <c r="AN167" i="69"/>
  <c r="AN177" i="69" s="1"/>
  <c r="AO161" i="69"/>
  <c r="AO162" i="69" s="1"/>
  <c r="AO167" i="69" s="1"/>
  <c r="AO177" i="69" s="1"/>
  <c r="AN163" i="69"/>
  <c r="AO187" i="69"/>
  <c r="AO194" i="69" s="1"/>
  <c r="AO202" i="69" s="1"/>
  <c r="AN169" i="69"/>
  <c r="AN179" i="69" s="1"/>
  <c r="AN198" i="69"/>
  <c r="AQ473" i="64"/>
  <c r="AR464" i="64"/>
  <c r="AQ469" i="64"/>
  <c r="CF192" i="64" a="1"/>
  <c r="CF192" i="64" s="1"/>
  <c r="AP1512" i="64"/>
  <c r="AN1596" i="64"/>
  <c r="AH1233" i="64"/>
  <c r="CF1517" i="64" a="1"/>
  <c r="CF1517" i="64" s="1"/>
  <c r="CF1138" i="64" a="1"/>
  <c r="CF1138" i="64" s="1"/>
  <c r="CF1506" i="64" a="1"/>
  <c r="CF1506" i="64" s="1"/>
  <c r="CF466" i="64" a="1"/>
  <c r="CF466" i="64" s="1"/>
  <c r="CF191" i="64" a="1"/>
  <c r="CF191" i="64" s="1"/>
  <c r="CF1293" i="64" a="1"/>
  <c r="CF1293" i="64" s="1"/>
  <c r="CF1230" i="64" a="1"/>
  <c r="CF1230" i="64" s="1"/>
  <c r="CF871" i="64" a="1"/>
  <c r="CF871" i="64" s="1"/>
  <c r="CF1364" i="64" a="1"/>
  <c r="CF1364" i="64" s="1"/>
  <c r="CF175" i="64" a="1"/>
  <c r="CF175" i="64" s="1"/>
  <c r="CF472" i="64" a="1"/>
  <c r="CF472" i="64" s="1"/>
  <c r="CF984" i="64" a="1"/>
  <c r="CF984" i="64" s="1"/>
  <c r="CF1258" i="64" a="1"/>
  <c r="CF1258" i="64" s="1"/>
  <c r="CF1328" i="64" a="1"/>
  <c r="CF1328" i="64" s="1"/>
  <c r="CF1160" i="64" a="1"/>
  <c r="CF1160" i="64" s="1"/>
  <c r="CF1881" i="64" a="1"/>
  <c r="CF1881" i="64" s="1"/>
  <c r="CF1136" i="64" a="1"/>
  <c r="CF1136" i="64" s="1"/>
  <c r="CF1617" i="64" a="1"/>
  <c r="CF1617" i="64" s="1"/>
  <c r="CF176" i="64" a="1"/>
  <c r="CF176" i="64" s="1"/>
  <c r="CF245" i="64" a="1"/>
  <c r="CF245" i="64" s="1"/>
  <c r="CF571" i="64" a="1"/>
  <c r="CF571" i="64" s="1"/>
  <c r="CF1114" i="64" a="1"/>
  <c r="CF1114" i="64" s="1"/>
  <c r="CF1511" i="64" a="1"/>
  <c r="CF1511" i="64" s="1"/>
  <c r="CF595" i="64" a="1"/>
  <c r="CF595" i="64" s="1"/>
  <c r="CF573" i="64" a="1"/>
  <c r="CF573" i="64" s="1"/>
  <c r="CF40" i="64" a="1"/>
  <c r="CF40" i="64" s="1"/>
  <c r="CF1232" i="64" a="1"/>
  <c r="CF1232" i="64" s="1"/>
  <c r="CF1915" i="64" a="1"/>
  <c r="CF1915" i="64" s="1"/>
  <c r="CF1619" i="64" a="1"/>
  <c r="CF1619" i="64" s="1"/>
  <c r="CF1593" i="64" a="1"/>
  <c r="CF1593" i="64" s="1"/>
  <c r="CG1593" i="64" a="1"/>
  <c r="CG1593" i="64" s="1"/>
  <c r="CG1619" i="64" a="1"/>
  <c r="CG1619"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29" i="64" a="1"/>
  <c r="CF1618" i="64" a="1"/>
  <c r="CF1594" i="64" a="1"/>
  <c r="CF1259" i="64" a="1"/>
  <c r="CF985" i="64" a="1"/>
  <c r="CF1161" i="64" a="1"/>
  <c r="CF1137" i="64" a="1"/>
  <c r="CF1510" i="64" a="1"/>
  <c r="CF1231" i="64" a="1"/>
  <c r="CF1294" i="64" a="1"/>
  <c r="CF596" i="64" a="1"/>
  <c r="CF872" i="64" a="1"/>
  <c r="CF1365" i="64" a="1"/>
  <c r="CD1787" i="64" l="1"/>
  <c r="CE1783" i="64" s="1"/>
  <c r="CE1302" i="64"/>
  <c r="CF177" i="64"/>
  <c r="CF1618" i="64"/>
  <c r="CA193" i="64"/>
  <c r="CF1365" i="64"/>
  <c r="CF1231" i="64"/>
  <c r="CF1594" i="64"/>
  <c r="CF1329" i="64"/>
  <c r="CF1294" i="64"/>
  <c r="CF1259" i="64"/>
  <c r="CF1137" i="64"/>
  <c r="CF1161" i="64"/>
  <c r="CF1510" i="64"/>
  <c r="CF985" i="64"/>
  <c r="CF872" i="64"/>
  <c r="CF596" i="64"/>
  <c r="AL1566" i="64"/>
  <c r="AL1567" i="64" s="1"/>
  <c r="AL1568" i="64" s="1"/>
  <c r="M497" i="64"/>
  <c r="AQ497" i="64"/>
  <c r="AP498" i="64"/>
  <c r="BO874" i="64"/>
  <c r="BO467" i="64"/>
  <c r="BN987" i="64"/>
  <c r="AN173" i="69"/>
  <c r="AN175" i="69" s="1"/>
  <c r="AO192" i="69"/>
  <c r="AO200" i="69" s="1"/>
  <c r="AO188" i="69"/>
  <c r="AP183" i="69"/>
  <c r="AP186" i="69" s="1"/>
  <c r="AJ1139" i="64"/>
  <c r="AR468" i="64"/>
  <c r="AI574" i="64"/>
  <c r="CG192" i="64" a="1"/>
  <c r="CG192" i="64" s="1"/>
  <c r="CF1889" i="64"/>
  <c r="CG1364" i="64" a="1"/>
  <c r="CG1364" i="64" s="1"/>
  <c r="CG571" i="64" a="1"/>
  <c r="CG571" i="64" s="1"/>
  <c r="CG1138" i="64" a="1"/>
  <c r="CG1138" i="64" s="1"/>
  <c r="CG1232" i="64" a="1"/>
  <c r="CG1232" i="64" s="1"/>
  <c r="CG1230" i="64" a="1"/>
  <c r="CG1230" i="64" s="1"/>
  <c r="CG984" i="64" a="1"/>
  <c r="CG984" i="64" s="1"/>
  <c r="CG191" i="64" a="1"/>
  <c r="CG191" i="64" s="1"/>
  <c r="CG1511" i="64" a="1"/>
  <c r="CG1511" i="64" s="1"/>
  <c r="CG466" i="64" a="1"/>
  <c r="CG466" i="64" s="1"/>
  <c r="CG595" i="64" a="1"/>
  <c r="CG595" i="64" s="1"/>
  <c r="CG175" i="64" a="1"/>
  <c r="CG175" i="64" s="1"/>
  <c r="CG1506" i="64" a="1"/>
  <c r="CG1506" i="64" s="1"/>
  <c r="CG40" i="64" a="1"/>
  <c r="CG40" i="64" s="1"/>
  <c r="CG1915" i="64" a="1"/>
  <c r="CG1915" i="64" s="1"/>
  <c r="CG1293" i="64" a="1"/>
  <c r="CG1293" i="64" s="1"/>
  <c r="CG1114" i="64" a="1"/>
  <c r="CG1114" i="64" s="1"/>
  <c r="CG245" i="64" a="1"/>
  <c r="CG245" i="64" s="1"/>
  <c r="CG573" i="64" a="1"/>
  <c r="CG573" i="64" s="1"/>
  <c r="CG1617" i="64" a="1"/>
  <c r="CG1617" i="64" s="1"/>
  <c r="CG1258" i="64" a="1"/>
  <c r="CG1258" i="64" s="1"/>
  <c r="CG176" i="64" a="1"/>
  <c r="CG176" i="64" s="1"/>
  <c r="CG1517" i="64" a="1"/>
  <c r="CG1517" i="64" s="1"/>
  <c r="CG1160" i="64" a="1"/>
  <c r="CG1160" i="64" s="1"/>
  <c r="CG1881" i="64" a="1"/>
  <c r="CG1881" i="64" s="1"/>
  <c r="CG871" i="64" a="1"/>
  <c r="CG871" i="64" s="1"/>
  <c r="CG472" i="64" a="1"/>
  <c r="CG472" i="64" s="1"/>
  <c r="CG1136" i="64" a="1"/>
  <c r="CG1136" i="64" s="1"/>
  <c r="CG1328" i="64" a="1"/>
  <c r="CG1328" i="64" s="1"/>
  <c r="AO169" i="69"/>
  <c r="AO179" i="69" s="1"/>
  <c r="CH1160" i="64" a="1"/>
  <c r="CH1160"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259" i="64" a="1"/>
  <c r="CG596" i="64" a="1"/>
  <c r="CG1161" i="64" a="1"/>
  <c r="AJ572" i="64" a="1"/>
  <c r="CG1594" i="64" a="1"/>
  <c r="CG1510" i="64" a="1"/>
  <c r="CG1618" i="64" a="1"/>
  <c r="CG1365" i="64" a="1"/>
  <c r="CG1231" i="64" a="1"/>
  <c r="CG1137" i="64" a="1"/>
  <c r="CG985" i="64" a="1"/>
  <c r="CG1329" i="64" a="1"/>
  <c r="CG1294" i="64" a="1"/>
  <c r="CG872" i="64" a="1"/>
  <c r="CH1161" i="64" a="1"/>
  <c r="CF1302" i="64" l="1"/>
  <c r="CE1789" i="64"/>
  <c r="CG177" i="64"/>
  <c r="CG1618" i="64"/>
  <c r="CG1259" i="64"/>
  <c r="CG1365" i="64"/>
  <c r="CG1594" i="64"/>
  <c r="CG1329" i="64"/>
  <c r="CG1294" i="64"/>
  <c r="CG1231" i="64"/>
  <c r="CG1137" i="64"/>
  <c r="CH1161" i="64"/>
  <c r="CG1161" i="64"/>
  <c r="CG1510" i="64"/>
  <c r="CG985" i="64"/>
  <c r="CG872" i="64"/>
  <c r="CG596" i="64"/>
  <c r="AP502" i="64"/>
  <c r="AQ500" i="64"/>
  <c r="AR497" i="64"/>
  <c r="AL1572" i="64"/>
  <c r="AM1562" i="64"/>
  <c r="BP874" i="64"/>
  <c r="BP467" i="64"/>
  <c r="BO987" i="64"/>
  <c r="AK1620" i="64"/>
  <c r="AJ572" i="64"/>
  <c r="AL1115" i="64"/>
  <c r="AO198" i="69"/>
  <c r="AI1233" i="64"/>
  <c r="AQ1512" i="64"/>
  <c r="CH192" i="64" a="1"/>
  <c r="CH192" i="64" s="1"/>
  <c r="AS464" i="64"/>
  <c r="AR469" i="64"/>
  <c r="AR473" i="64"/>
  <c r="AO1596" i="64"/>
  <c r="CG1889" i="64"/>
  <c r="CH1364" i="64" a="1"/>
  <c r="CH1364" i="64" s="1"/>
  <c r="CH176" i="64" a="1"/>
  <c r="CH176" i="64" s="1"/>
  <c r="CH571" i="64" a="1"/>
  <c r="CH571" i="64" s="1"/>
  <c r="CH1293" i="64" a="1"/>
  <c r="CH1293" i="64" s="1"/>
  <c r="CH466" i="64" a="1"/>
  <c r="CH466" i="64" s="1"/>
  <c r="CH40" i="64" a="1"/>
  <c r="CH40" i="64" s="1"/>
  <c r="CH1232" i="64" a="1"/>
  <c r="CH1232" i="64" s="1"/>
  <c r="CH1619" i="64" a="1"/>
  <c r="CH1619" i="64" s="1"/>
  <c r="CH1593" i="64" a="1"/>
  <c r="CH1593" i="64" s="1"/>
  <c r="CH1136" i="64" a="1"/>
  <c r="CH1136" i="64" s="1"/>
  <c r="CH245" i="64" a="1"/>
  <c r="CH245" i="64" s="1"/>
  <c r="CH472" i="64" a="1"/>
  <c r="CH472" i="64" s="1"/>
  <c r="CH984" i="64" a="1"/>
  <c r="CH984" i="64" s="1"/>
  <c r="CH1138" i="64" a="1"/>
  <c r="CH1138" i="64" s="1"/>
  <c r="CH595" i="64" a="1"/>
  <c r="CH595" i="64" s="1"/>
  <c r="CH1517" i="64" a="1"/>
  <c r="CH1517" i="64" s="1"/>
  <c r="CH1617" i="64" a="1"/>
  <c r="CH1617" i="64" s="1"/>
  <c r="CH1511" i="64" a="1"/>
  <c r="CH1511" i="64" s="1"/>
  <c r="CH871" i="64" a="1"/>
  <c r="CH871" i="64" s="1"/>
  <c r="CH1915" i="64" a="1"/>
  <c r="CH1915" i="64" s="1"/>
  <c r="CH1328" i="64" a="1"/>
  <c r="CH1328" i="64" s="1"/>
  <c r="CH1506" i="64" a="1"/>
  <c r="CH1506" i="64" s="1"/>
  <c r="CH175" i="64" a="1"/>
  <c r="CH175" i="64" s="1"/>
  <c r="CH191" i="64" a="1"/>
  <c r="CH191" i="64" s="1"/>
  <c r="CH1258" i="64" a="1"/>
  <c r="CH1258" i="64" s="1"/>
  <c r="CH1881" i="64" a="1"/>
  <c r="CH1881" i="64" s="1"/>
  <c r="CH1114" i="64" a="1"/>
  <c r="CH1114" i="64" s="1"/>
  <c r="CH1230" i="64" a="1"/>
  <c r="CH1230" i="64" s="1"/>
  <c r="CH573" i="64" a="1"/>
  <c r="CH573" i="64" s="1"/>
  <c r="CI1364" i="64" a="1"/>
  <c r="CI1364" i="64" s="1"/>
  <c r="CI1293" i="64" a="1"/>
  <c r="CI1293" i="64" s="1"/>
  <c r="CI1881" i="64" a="1"/>
  <c r="CI1881" i="64" s="1"/>
  <c r="CI1258" i="64" a="1"/>
  <c r="CI1258" i="64" s="1"/>
  <c r="CI1915" i="64" a="1"/>
  <c r="CI1915" i="64" s="1"/>
  <c r="CI1511" i="64" a="1"/>
  <c r="CI1511" i="64" s="1"/>
  <c r="CI176" i="64" a="1"/>
  <c r="CI176" i="64" s="1"/>
  <c r="CI571" i="64" a="1"/>
  <c r="CI571" i="64" s="1"/>
  <c r="CI573" i="64" a="1"/>
  <c r="CI573" i="64" s="1"/>
  <c r="CI1593" i="64" a="1"/>
  <c r="CI1593" i="64" s="1"/>
  <c r="CI472" i="64" a="1"/>
  <c r="CI472" i="64" s="1"/>
  <c r="CI245" i="64" a="1"/>
  <c r="CI245" i="64" s="1"/>
  <c r="CI1114" i="64" a="1"/>
  <c r="CI1114" i="64" s="1"/>
  <c r="CI1136" i="64" a="1"/>
  <c r="CI1136" i="64" s="1"/>
  <c r="CI191" i="64" a="1"/>
  <c r="CI191" i="64" s="1"/>
  <c r="CI466" i="64" a="1"/>
  <c r="CI466" i="64" s="1"/>
  <c r="CI1160" i="64" a="1"/>
  <c r="CI1160" i="64" s="1"/>
  <c r="CI984" i="64" a="1"/>
  <c r="CI984" i="64" s="1"/>
  <c r="CI1517" i="64" a="1"/>
  <c r="CI1517" i="64" s="1"/>
  <c r="CI871" i="64" a="1"/>
  <c r="CI871" i="64" s="1"/>
  <c r="CI1230" i="64" a="1"/>
  <c r="CI1230" i="64" s="1"/>
  <c r="CI175" i="64" a="1"/>
  <c r="CI175" i="64" s="1"/>
  <c r="CI40" i="64" a="1"/>
  <c r="CI40" i="64" s="1"/>
  <c r="CI1138" i="64" a="1"/>
  <c r="CI1138" i="64" s="1"/>
  <c r="CI1506" i="64" a="1"/>
  <c r="CI1506" i="64" s="1"/>
  <c r="CI595" i="64" a="1"/>
  <c r="CI595" i="64" s="1"/>
  <c r="CI1232" i="64" a="1"/>
  <c r="CI1232" i="64" s="1"/>
  <c r="CI1617" i="64" a="1"/>
  <c r="CI1617"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294" i="64" a="1"/>
  <c r="CH872" i="64" a="1"/>
  <c r="CI1259" i="64" a="1"/>
  <c r="CH1510" i="64" a="1"/>
  <c r="CH596" i="64" a="1"/>
  <c r="CH1231" i="64" a="1"/>
  <c r="CI596" i="64" a="1"/>
  <c r="CI1365" i="64" a="1"/>
  <c r="CI1231" i="64" a="1"/>
  <c r="CI1510" i="64" a="1"/>
  <c r="CH1365" i="64" a="1"/>
  <c r="CH1329" i="64" a="1"/>
  <c r="CH1618" i="64" a="1"/>
  <c r="CI1161" i="64" a="1"/>
  <c r="CH1294" i="64" a="1"/>
  <c r="CH985" i="64" a="1"/>
  <c r="CI1618" i="64" a="1"/>
  <c r="CI1137" i="64" a="1"/>
  <c r="CH1594" i="64" a="1"/>
  <c r="CH1259" i="64" a="1"/>
  <c r="CH1137" i="64" a="1"/>
  <c r="CG1302" i="64" l="1"/>
  <c r="CE1793" i="64" a="1"/>
  <c r="CE1793" i="64" s="1"/>
  <c r="CE1786" i="64" s="1"/>
  <c r="CE1787" i="64" s="1"/>
  <c r="CH177" i="64"/>
  <c r="CI177" i="64"/>
  <c r="CI1618" i="64"/>
  <c r="CH1618" i="64"/>
  <c r="CI1294" i="64"/>
  <c r="CH1365" i="64"/>
  <c r="CI1365" i="64"/>
  <c r="CH1329" i="64"/>
  <c r="CH1231" i="64"/>
  <c r="CH1294" i="64"/>
  <c r="CI1231" i="64"/>
  <c r="CI1259" i="64"/>
  <c r="CH1259" i="64"/>
  <c r="CH1594" i="64"/>
  <c r="CI1137" i="64"/>
  <c r="CH1137" i="64"/>
  <c r="CI1161" i="64"/>
  <c r="CI1510" i="64"/>
  <c r="CH1510" i="64"/>
  <c r="CH985" i="64"/>
  <c r="CH872" i="64"/>
  <c r="CI596" i="64"/>
  <c r="CH596" i="64"/>
  <c r="AM1566" i="64"/>
  <c r="AM1567" i="64" s="1"/>
  <c r="AM1568" i="64" s="1"/>
  <c r="AQ498" i="64"/>
  <c r="BQ874" i="64"/>
  <c r="BQ467" i="64"/>
  <c r="BP987" i="64"/>
  <c r="AJ574" i="64"/>
  <c r="AK1139" i="64"/>
  <c r="CI192" i="64" a="1"/>
  <c r="CI192" i="64" s="1"/>
  <c r="AS468" i="64"/>
  <c r="CD190" i="64"/>
  <c r="CD193" i="64" s="1"/>
  <c r="CH1889" i="64"/>
  <c r="CI1328" i="64" a="1"/>
  <c r="CI1328" i="64" s="1"/>
  <c r="CI1619" i="64" a="1"/>
  <c r="CI1619" i="64" s="1"/>
  <c r="CJ1364" i="64" a="1"/>
  <c r="CJ1364" i="64" s="1"/>
  <c r="CJ1328" i="64" a="1"/>
  <c r="CJ1328" i="64" s="1"/>
  <c r="CJ1293" i="64" a="1"/>
  <c r="CJ1293" i="64" s="1"/>
  <c r="CJ1881" i="64" a="1"/>
  <c r="CJ1881" i="64" s="1"/>
  <c r="CJ1258" i="64" a="1"/>
  <c r="CJ1258" i="64" s="1"/>
  <c r="CJ1915" i="64" a="1"/>
  <c r="CJ1915" i="64" s="1"/>
  <c r="CJ466" i="64" a="1"/>
  <c r="CJ466" i="64" s="1"/>
  <c r="CJ571" i="64" a="1"/>
  <c r="CJ571" i="64" s="1"/>
  <c r="CJ1114" i="64" a="1"/>
  <c r="CJ1114" i="64" s="1"/>
  <c r="CJ595" i="64" a="1"/>
  <c r="CJ595" i="64" s="1"/>
  <c r="CJ176" i="64" a="1"/>
  <c r="CJ176" i="64" s="1"/>
  <c r="CJ1619" i="64" a="1"/>
  <c r="CJ1619" i="64" s="1"/>
  <c r="CJ1230" i="64" a="1"/>
  <c r="CJ1230" i="64" s="1"/>
  <c r="CJ472" i="64" a="1"/>
  <c r="CJ472" i="64" s="1"/>
  <c r="CJ1138" i="64" a="1"/>
  <c r="CJ1138" i="64" s="1"/>
  <c r="CJ1517" i="64" a="1"/>
  <c r="CJ1517" i="64" s="1"/>
  <c r="CJ1160" i="64" a="1"/>
  <c r="CJ1160" i="64" s="1"/>
  <c r="CJ1136" i="64" a="1"/>
  <c r="CJ1136" i="64" s="1"/>
  <c r="CJ175" i="64" a="1"/>
  <c r="CJ175" i="64" s="1"/>
  <c r="CJ1232" i="64" a="1"/>
  <c r="CJ1232" i="64" s="1"/>
  <c r="CJ40" i="64" a="1"/>
  <c r="CJ40" i="64" s="1"/>
  <c r="CJ245" i="64" a="1"/>
  <c r="CJ245" i="64" s="1"/>
  <c r="CJ871" i="64" a="1"/>
  <c r="CJ871" i="64" s="1"/>
  <c r="CJ984" i="64" a="1"/>
  <c r="CJ984" i="64" s="1"/>
  <c r="CJ1506" i="64" a="1"/>
  <c r="CJ1506" i="64" s="1"/>
  <c r="CJ191" i="64" a="1"/>
  <c r="CJ191" i="64" s="1"/>
  <c r="CJ1511" i="64" a="1"/>
  <c r="CJ1511" i="64" s="1"/>
  <c r="CJ1617" i="64" a="1"/>
  <c r="CJ1617" i="64" s="1"/>
  <c r="CJ573" i="64" a="1"/>
  <c r="CJ573" i="64" s="1"/>
  <c r="CJ1593" i="64" a="1"/>
  <c r="CJ1593"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137" i="64" a="1"/>
  <c r="CJ1510" i="64" a="1"/>
  <c r="CJ1231" i="64" a="1"/>
  <c r="CJ1365" i="64" a="1"/>
  <c r="CJ1618" i="64" a="1"/>
  <c r="CI985" i="64" a="1"/>
  <c r="CJ1294" i="64" a="1"/>
  <c r="CJ1329" i="64" a="1"/>
  <c r="CI1329" i="64" a="1"/>
  <c r="AK572" i="64" a="1"/>
  <c r="CI1594" i="64" a="1"/>
  <c r="CI872" i="64" a="1"/>
  <c r="CJ1161" i="64" a="1"/>
  <c r="CJ1259" i="64" a="1"/>
  <c r="CJ596" i="64" a="1"/>
  <c r="CH1302" i="64" l="1"/>
  <c r="CI1302" i="64" s="1"/>
  <c r="CJ177" i="64"/>
  <c r="CJ1618" i="64"/>
  <c r="CJ1231" i="64"/>
  <c r="CJ1259" i="64"/>
  <c r="CI1329" i="64"/>
  <c r="CJ1294" i="64"/>
  <c r="CJ1329" i="64"/>
  <c r="CI1594" i="64"/>
  <c r="CJ1365" i="64"/>
  <c r="CJ1137" i="64"/>
  <c r="CJ1161" i="64"/>
  <c r="CJ1510" i="64"/>
  <c r="CI985" i="64"/>
  <c r="CI872" i="64"/>
  <c r="CJ596" i="64"/>
  <c r="CF1783" i="64"/>
  <c r="CF1789" i="64" s="1"/>
  <c r="AQ502" i="64"/>
  <c r="AS497" i="64"/>
  <c r="AR500" i="64"/>
  <c r="AM1572" i="64"/>
  <c r="AN1562" i="64"/>
  <c r="BR874" i="64"/>
  <c r="BR467" i="64"/>
  <c r="BS467" i="64"/>
  <c r="BQ987" i="64"/>
  <c r="CE190" i="64"/>
  <c r="AL1620" i="64"/>
  <c r="AK572" i="64"/>
  <c r="AM1115" i="64"/>
  <c r="AJ1233" i="64"/>
  <c r="CJ192" i="64" a="1"/>
  <c r="CJ192" i="64" s="1"/>
  <c r="CI1889" i="64"/>
  <c r="AS473" i="64"/>
  <c r="AS469" i="64"/>
  <c r="AT464" i="64"/>
  <c r="AR1512" i="64"/>
  <c r="AP1596" i="64"/>
  <c r="CK1364" i="64" a="1"/>
  <c r="CK1364" i="64" s="1"/>
  <c r="CK1328" i="64" a="1"/>
  <c r="CK1328" i="64" s="1"/>
  <c r="CK1293" i="64" a="1"/>
  <c r="CK1293" i="64" s="1"/>
  <c r="CK1881" i="64" a="1"/>
  <c r="CK1881" i="64" s="1"/>
  <c r="CK1258" i="64" a="1"/>
  <c r="CK1258" i="64" s="1"/>
  <c r="CK1915" i="64" a="1"/>
  <c r="CK1915" i="64" s="1"/>
  <c r="CK871" i="64" a="1"/>
  <c r="CK871" i="64" s="1"/>
  <c r="CK1593" i="64" a="1"/>
  <c r="CK1593" i="64" s="1"/>
  <c r="CK1511" i="64" a="1"/>
  <c r="CK1511" i="64" s="1"/>
  <c r="CK1160" i="64" a="1"/>
  <c r="CK1160" i="64" s="1"/>
  <c r="CK1230" i="64" a="1"/>
  <c r="CK1230" i="64" s="1"/>
  <c r="CK40" i="64" a="1"/>
  <c r="CK40" i="64" s="1"/>
  <c r="CK1136" i="64" a="1"/>
  <c r="CK1136" i="64" s="1"/>
  <c r="CK1506" i="64" a="1"/>
  <c r="CK1506" i="64" s="1"/>
  <c r="CK595" i="64" a="1"/>
  <c r="CK595" i="64" s="1"/>
  <c r="CK573" i="64" a="1"/>
  <c r="CK573" i="64" s="1"/>
  <c r="CK466" i="64" a="1"/>
  <c r="CK466" i="64" s="1"/>
  <c r="CK175" i="64" a="1"/>
  <c r="CK175" i="64" s="1"/>
  <c r="CK1232" i="64" a="1"/>
  <c r="CK1232" i="64" s="1"/>
  <c r="CK1517" i="64" a="1"/>
  <c r="CK1517" i="64" s="1"/>
  <c r="CK191" i="64" a="1"/>
  <c r="CK191" i="64" s="1"/>
  <c r="CK472" i="64" a="1"/>
  <c r="CK472" i="64" s="1"/>
  <c r="CK1114" i="64" a="1"/>
  <c r="CK1114" i="64" s="1"/>
  <c r="CK1619" i="64" a="1"/>
  <c r="CK1619" i="64" s="1"/>
  <c r="CK571" i="64" a="1"/>
  <c r="CK571" i="64" s="1"/>
  <c r="CK176" i="64" a="1"/>
  <c r="CK176" i="64" s="1"/>
  <c r="CK1617" i="64" a="1"/>
  <c r="CK1617" i="64" s="1"/>
  <c r="CK245" i="64" a="1"/>
  <c r="CK245" i="64" s="1"/>
  <c r="CK1138" i="64" a="1"/>
  <c r="CK1138" i="64" s="1"/>
  <c r="CK984" i="64" a="1"/>
  <c r="CK98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618" i="64" a="1"/>
  <c r="CK1329" i="64" a="1"/>
  <c r="CK1137" i="64" a="1"/>
  <c r="CK596" i="64" a="1"/>
  <c r="CK1259" i="64" a="1"/>
  <c r="CK1294" i="64" a="1"/>
  <c r="CK1231" i="64" a="1"/>
  <c r="CK1365" i="64" a="1"/>
  <c r="CK1510" i="64" a="1"/>
  <c r="CJ985" i="64" a="1"/>
  <c r="CJ1594" i="64" a="1"/>
  <c r="CJ872" i="64" a="1"/>
  <c r="CK1161" i="64" a="1"/>
  <c r="CF1793" i="64" l="1" a="1"/>
  <c r="CF1793" i="64" s="1"/>
  <c r="CF1786" i="64" s="1"/>
  <c r="CF1787" i="64" s="1"/>
  <c r="CK177" i="64"/>
  <c r="CK1618" i="64"/>
  <c r="CE193" i="64"/>
  <c r="CJ1302" i="64"/>
  <c r="CK1329" i="64"/>
  <c r="CK1365" i="64"/>
  <c r="CJ1594" i="64"/>
  <c r="CK1259" i="64"/>
  <c r="CK1231" i="64"/>
  <c r="CK1294" i="64"/>
  <c r="CK1137" i="64"/>
  <c r="CK1161" i="64"/>
  <c r="CK1510" i="64"/>
  <c r="CJ985" i="64"/>
  <c r="CJ872" i="64"/>
  <c r="CK596" i="64"/>
  <c r="AN1566" i="64"/>
  <c r="AN1567" i="64" s="1"/>
  <c r="AN1568" i="64" s="1"/>
  <c r="AR498" i="64"/>
  <c r="BS874" i="64"/>
  <c r="BR987" i="64"/>
  <c r="CF190" i="64"/>
  <c r="CF193" i="64" s="1"/>
  <c r="CJ1889" i="64"/>
  <c r="CK1889" i="64" s="1"/>
  <c r="AL1139" i="64"/>
  <c r="AT468" i="64"/>
  <c r="CK192" i="64" a="1"/>
  <c r="CK192" i="64" s="1"/>
  <c r="AK574" i="64"/>
  <c r="CL1364" i="64" a="1"/>
  <c r="CL1364" i="64" s="1"/>
  <c r="CL1328" i="64" a="1"/>
  <c r="CL1328" i="64" s="1"/>
  <c r="CL1293" i="64" a="1"/>
  <c r="CL1293" i="64" s="1"/>
  <c r="CL1258" i="64" a="1"/>
  <c r="CL1258" i="64" s="1"/>
  <c r="CL1881" i="64" a="1"/>
  <c r="CL1881" i="64" s="1"/>
  <c r="CL1915" i="64" a="1"/>
  <c r="CL1915" i="64" s="1"/>
  <c r="AQ198" i="69"/>
  <c r="CL40" i="64" a="1"/>
  <c r="CL40" i="64" s="1"/>
  <c r="CL1232" i="64" a="1"/>
  <c r="CL1232" i="64" s="1"/>
  <c r="CL1114" i="64" a="1"/>
  <c r="CL1114" i="64" s="1"/>
  <c r="CL175" i="64" a="1"/>
  <c r="CL175" i="64" s="1"/>
  <c r="CL595" i="64" a="1"/>
  <c r="CL595" i="64" s="1"/>
  <c r="CL176" i="64" a="1"/>
  <c r="CL176" i="64" s="1"/>
  <c r="CL466" i="64" a="1"/>
  <c r="CL466" i="64" s="1"/>
  <c r="CL1506" i="64" a="1"/>
  <c r="CL1506" i="64" s="1"/>
  <c r="CL1619" i="64" a="1"/>
  <c r="CL1619" i="64" s="1"/>
  <c r="CL984" i="64" a="1"/>
  <c r="CL984" i="64" s="1"/>
  <c r="CL1136" i="64" a="1"/>
  <c r="CL1136" i="64" s="1"/>
  <c r="CL571" i="64" a="1"/>
  <c r="CL571" i="64" s="1"/>
  <c r="CL1593" i="64" a="1"/>
  <c r="CL1593" i="64" s="1"/>
  <c r="CL472" i="64" a="1"/>
  <c r="CL472" i="64" s="1"/>
  <c r="CL1517" i="64" a="1"/>
  <c r="CL1517" i="64" s="1"/>
  <c r="CL871" i="64" a="1"/>
  <c r="CL871" i="64" s="1"/>
  <c r="CL1230" i="64" a="1"/>
  <c r="CL1230" i="64" s="1"/>
  <c r="CL573" i="64" a="1"/>
  <c r="CL573" i="64" s="1"/>
  <c r="CL245" i="64" a="1"/>
  <c r="CL245" i="64" s="1"/>
  <c r="CL1511" i="64" a="1"/>
  <c r="CL1511" i="64" s="1"/>
  <c r="CL1160" i="64" a="1"/>
  <c r="CL1160" i="64" s="1"/>
  <c r="CL191" i="64" a="1"/>
  <c r="CL191" i="64" s="1"/>
  <c r="CL1138" i="64" a="1"/>
  <c r="CL1138" i="64" s="1"/>
  <c r="CL1617" i="64" a="1"/>
  <c r="CL1617"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872" i="64" a="1"/>
  <c r="CL1365" i="64" a="1"/>
  <c r="AL572" i="64" a="1"/>
  <c r="CK1594" i="64" a="1"/>
  <c r="CL1259" i="64" a="1"/>
  <c r="CL1137" i="64" a="1"/>
  <c r="CL596" i="64" a="1"/>
  <c r="CK985" i="64" a="1"/>
  <c r="CL1161" i="64" a="1"/>
  <c r="CL1294" i="64" a="1"/>
  <c r="CL1329" i="64" a="1"/>
  <c r="CL1618" i="64" a="1"/>
  <c r="CL1510" i="64" a="1"/>
  <c r="CL1231" i="64" a="1"/>
  <c r="CL177" i="64" l="1"/>
  <c r="CL1618" i="64"/>
  <c r="CK1302" i="64"/>
  <c r="CL1259" i="64"/>
  <c r="P1259" i="64" s="1"/>
  <c r="CL1231" i="64"/>
  <c r="CL1294" i="64"/>
  <c r="CK1594" i="64"/>
  <c r="CL1329" i="64"/>
  <c r="P1329" i="64" s="1"/>
  <c r="CL1365" i="64"/>
  <c r="CL1137" i="64"/>
  <c r="P1137" i="64" s="1"/>
  <c r="CL1161" i="64"/>
  <c r="CL1510" i="64"/>
  <c r="CK985" i="64"/>
  <c r="CK872" i="64"/>
  <c r="CL596" i="64"/>
  <c r="AR502" i="64"/>
  <c r="CG1783" i="64"/>
  <c r="CG1789" i="64" s="1"/>
  <c r="CG1793" i="64" s="1" a="1"/>
  <c r="CG1793" i="64" s="1"/>
  <c r="AS500" i="64"/>
  <c r="AT497" i="64"/>
  <c r="AN1572" i="64"/>
  <c r="AO1562" i="64"/>
  <c r="BT874" i="64"/>
  <c r="BS987" i="64"/>
  <c r="BU467" i="64"/>
  <c r="BT467" i="64"/>
  <c r="CG190" i="64"/>
  <c r="CG193" i="64" s="1"/>
  <c r="AM1620" i="64"/>
  <c r="AL572" i="64"/>
  <c r="AN1115" i="64"/>
  <c r="AQ1596" i="64"/>
  <c r="AU464" i="64"/>
  <c r="AT473" i="64"/>
  <c r="AT469" i="64"/>
  <c r="AS1512" i="64"/>
  <c r="CL192" i="64" a="1"/>
  <c r="CL192" i="64" s="1"/>
  <c r="AK1233" i="64"/>
  <c r="CL1889" i="64"/>
  <c r="P1889" i="64" s="1"/>
  <c r="J1884"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72" i="64" a="1"/>
  <c r="CL985" i="64" a="1"/>
  <c r="CL1594" i="64" a="1"/>
  <c r="K1618" i="64" l="1"/>
  <c r="L1618" i="64"/>
  <c r="M1618" i="64"/>
  <c r="N1618" i="64"/>
  <c r="O1618" i="64"/>
  <c r="P1618" i="64"/>
  <c r="K1510" i="64"/>
  <c r="L1510" i="64"/>
  <c r="M1510" i="64"/>
  <c r="N1510" i="64"/>
  <c r="O1510" i="64"/>
  <c r="P1510" i="64"/>
  <c r="K1365" i="64"/>
  <c r="L1365" i="64"/>
  <c r="M1365" i="64"/>
  <c r="N1365" i="64"/>
  <c r="O1365" i="64"/>
  <c r="P1365" i="64"/>
  <c r="K1294" i="64"/>
  <c r="L1294" i="64"/>
  <c r="M1294" i="64"/>
  <c r="N1294" i="64"/>
  <c r="O1294" i="64"/>
  <c r="P1294" i="64"/>
  <c r="K1161" i="64"/>
  <c r="L1161" i="64"/>
  <c r="M1161" i="64"/>
  <c r="N1161" i="64"/>
  <c r="O1161" i="64"/>
  <c r="P1161" i="64"/>
  <c r="CL1302" i="64"/>
  <c r="P1302" i="64" s="1"/>
  <c r="K596" i="64"/>
  <c r="L596" i="64"/>
  <c r="M596" i="64"/>
  <c r="N596" i="64"/>
  <c r="O596" i="64"/>
  <c r="P596" i="64"/>
  <c r="K1231" i="64"/>
  <c r="L1231" i="64"/>
  <c r="M1231" i="64"/>
  <c r="N1231" i="64"/>
  <c r="O1231" i="64"/>
  <c r="P1231" i="64"/>
  <c r="K177" i="64"/>
  <c r="L177" i="64"/>
  <c r="M177" i="64"/>
  <c r="N177" i="64"/>
  <c r="O177" i="64"/>
  <c r="P177" i="64"/>
  <c r="AS498" i="64"/>
  <c r="AS502" i="64" s="1"/>
  <c r="CL1594" i="64"/>
  <c r="P1594" i="64" s="1"/>
  <c r="CL985" i="64"/>
  <c r="P985" i="64" s="1"/>
  <c r="CL872" i="64"/>
  <c r="P872" i="64" s="1"/>
  <c r="AO1566" i="64"/>
  <c r="AO1567" i="64" s="1"/>
  <c r="AO1568" i="64" s="1"/>
  <c r="CG1786" i="64"/>
  <c r="CG1787" i="64" s="1"/>
  <c r="BU874" i="64"/>
  <c r="CH190" i="64"/>
  <c r="CH193" i="64" s="1"/>
  <c r="AM1139" i="64"/>
  <c r="AL574" i="64"/>
  <c r="AU46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72" i="64" a="1"/>
  <c r="CO1889" i="64" l="1"/>
  <c r="CH1783" i="64"/>
  <c r="CH1789" i="64" s="1"/>
  <c r="CH1793" i="64" s="1" a="1"/>
  <c r="CH1793" i="64" s="1"/>
  <c r="AT500" i="64"/>
  <c r="AT498" i="64" s="1"/>
  <c r="AU497" i="64"/>
  <c r="AP1562" i="64"/>
  <c r="AO1572" i="64"/>
  <c r="BV874" i="64"/>
  <c r="BW467" i="64"/>
  <c r="BV467" i="64"/>
  <c r="BT987" i="64"/>
  <c r="BU987" i="64"/>
  <c r="CI190" i="64"/>
  <c r="CI193" i="64" s="1"/>
  <c r="AM572" i="64"/>
  <c r="AN1620" i="64"/>
  <c r="AO1115" i="64"/>
  <c r="AR1596" i="64"/>
  <c r="AL1233" i="64"/>
  <c r="AT1512" i="64"/>
  <c r="AV464" i="64"/>
  <c r="AU473"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891" i="64" l="1"/>
  <c r="CP1889" i="64"/>
  <c r="AP1566" i="64"/>
  <c r="AP1567" i="64" s="1"/>
  <c r="L1567" i="64" s="1"/>
  <c r="CH1786" i="64"/>
  <c r="CH1787" i="64" s="1"/>
  <c r="AT502" i="64"/>
  <c r="BW874" i="64"/>
  <c r="CJ190" i="64"/>
  <c r="CJ193" i="64" s="1"/>
  <c r="AN1139" i="64"/>
  <c r="AV468" i="64"/>
  <c r="AM57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872" i="64" a="1"/>
  <c r="CO1594" i="64" a="1"/>
  <c r="CO985" i="64" a="1"/>
  <c r="AN572" i="64" a="1"/>
  <c r="AP1568" i="64" l="1"/>
  <c r="CO872" i="64"/>
  <c r="CO874" i="64" s="1"/>
  <c r="CO985" i="64"/>
  <c r="CO987" i="64" s="1"/>
  <c r="CO2352" i="64" s="1"/>
  <c r="CO1594" i="64"/>
  <c r="CP1891" i="64"/>
  <c r="CQ1889" i="64"/>
  <c r="CI1783" i="64"/>
  <c r="CI1789" i="64" s="1"/>
  <c r="CI1793" i="64" s="1" a="1"/>
  <c r="CI1793" i="64" s="1"/>
  <c r="AU500" i="64"/>
  <c r="AU498" i="64" s="1"/>
  <c r="AV497" i="64"/>
  <c r="AP1572" i="64"/>
  <c r="AQ1562" i="64"/>
  <c r="BX874" i="64"/>
  <c r="BY467" i="64"/>
  <c r="BW987" i="64"/>
  <c r="BV987" i="64"/>
  <c r="CK190" i="64"/>
  <c r="CK193" i="64" s="1"/>
  <c r="AO1620" i="64"/>
  <c r="AN572" i="64"/>
  <c r="AM1233" i="64"/>
  <c r="AU1512" i="64"/>
  <c r="AV473" i="64"/>
  <c r="AV469" i="64"/>
  <c r="AW464" i="64"/>
  <c r="AS1596"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85" i="64" a="1"/>
  <c r="CP872" i="64" a="1"/>
  <c r="CP1594" i="64" a="1"/>
  <c r="CO2301" i="64" l="1"/>
  <c r="CO2305" i="64"/>
  <c r="CP1594" i="64"/>
  <c r="CP985" i="64"/>
  <c r="CP872" i="64"/>
  <c r="CR1889" i="64"/>
  <c r="CQ1891" i="64"/>
  <c r="CO1596" i="64"/>
  <c r="AQ1566" i="64"/>
  <c r="CI1786" i="64"/>
  <c r="CI1787" i="64" s="1"/>
  <c r="AU502" i="64"/>
  <c r="BY874" i="64"/>
  <c r="BX467" i="64"/>
  <c r="CL190" i="64"/>
  <c r="P190" i="64" s="1"/>
  <c r="AP1115" i="64"/>
  <c r="AN574" i="64"/>
  <c r="AO1139" i="64"/>
  <c r="AW46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594" i="64" a="1"/>
  <c r="CQ985" i="64" a="1"/>
  <c r="AO572" i="64" a="1"/>
  <c r="CQ872" i="64" a="1"/>
  <c r="AQ1567" i="64" l="1"/>
  <c r="CQ872" i="64"/>
  <c r="CQ874" i="64" s="1"/>
  <c r="CQ985" i="64"/>
  <c r="CQ987" i="64" s="1"/>
  <c r="CQ2352" i="64" s="1"/>
  <c r="CQ1594" i="64"/>
  <c r="CR1891" i="64"/>
  <c r="CS1889" i="64"/>
  <c r="CP874" i="64"/>
  <c r="CP987" i="64"/>
  <c r="CP2352" i="64" s="1"/>
  <c r="CP1596" i="64"/>
  <c r="CL193" i="64"/>
  <c r="CJ1783" i="64"/>
  <c r="CJ1789" i="64" s="1"/>
  <c r="CJ1793" i="64" s="1" a="1"/>
  <c r="CJ1793" i="64" s="1"/>
  <c r="AV500" i="64"/>
  <c r="AV498" i="64" s="1"/>
  <c r="AW497" i="64"/>
  <c r="BZ874" i="64"/>
  <c r="BX987" i="64"/>
  <c r="AO572" i="64"/>
  <c r="AQ1115" i="64"/>
  <c r="AT1596" i="64"/>
  <c r="AW473" i="64"/>
  <c r="AX464" i="64"/>
  <c r="AW469" i="64"/>
  <c r="AV1512" i="64"/>
  <c r="AN1233"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85" i="64" a="1"/>
  <c r="CR1594" i="64" a="1"/>
  <c r="CR872" i="64" a="1"/>
  <c r="CP2301" i="64" l="1"/>
  <c r="CP2305" i="64"/>
  <c r="CQ2301" i="64"/>
  <c r="CQ2305" i="64"/>
  <c r="AQ1568" i="64"/>
  <c r="AQ1572" i="64"/>
  <c r="AR1562" i="64"/>
  <c r="K193" i="64"/>
  <c r="L193" i="64"/>
  <c r="M193" i="64"/>
  <c r="N193" i="64"/>
  <c r="O193" i="64"/>
  <c r="P193" i="64"/>
  <c r="CR1594" i="64"/>
  <c r="CR985" i="64"/>
  <c r="CR987" i="64" s="1"/>
  <c r="CR2352" i="64" s="1"/>
  <c r="CR872" i="64"/>
  <c r="CR874" i="64" s="1"/>
  <c r="CS1891" i="64"/>
  <c r="CT1889" i="64"/>
  <c r="CQ1596" i="64"/>
  <c r="CJ1786" i="64"/>
  <c r="CJ1787" i="64" s="1"/>
  <c r="AV502" i="64"/>
  <c r="CA874" i="64"/>
  <c r="CA467" i="64"/>
  <c r="BY987" i="64"/>
  <c r="BZ467" i="64"/>
  <c r="AP1139" i="64"/>
  <c r="AP1620" i="64"/>
  <c r="AX468" i="64"/>
  <c r="AO57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72" i="64" a="1"/>
  <c r="CS1594" i="64" a="1"/>
  <c r="CS985" i="64" a="1"/>
  <c r="AP572" i="64" a="1"/>
  <c r="CR2301" i="64" l="1"/>
  <c r="CR2305" i="64"/>
  <c r="AR1566" i="64"/>
  <c r="CS872" i="64"/>
  <c r="CS874" i="64" s="1"/>
  <c r="CS985" i="64"/>
  <c r="CS987" i="64" s="1"/>
  <c r="CS2352" i="64" s="1"/>
  <c r="CS1594" i="64"/>
  <c r="CT1891" i="64"/>
  <c r="CU1889" i="64"/>
  <c r="CR1596" i="64"/>
  <c r="CK1783" i="64"/>
  <c r="CK1789" i="64" s="1"/>
  <c r="CK1793" i="64" s="1" a="1"/>
  <c r="CK1793" i="64" s="1"/>
  <c r="AX497" i="64"/>
  <c r="AW500" i="64"/>
  <c r="CB874" i="64"/>
  <c r="CB467" i="64"/>
  <c r="BZ987" i="64"/>
  <c r="CA987" i="64"/>
  <c r="AP572" i="64"/>
  <c r="AQ1620" i="64"/>
  <c r="AR1115" i="64"/>
  <c r="AU1596" i="64"/>
  <c r="AW1512" i="64"/>
  <c r="AO1233" i="64"/>
  <c r="AY464" i="64"/>
  <c r="AX469" i="64"/>
  <c r="AX47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594" i="64" a="1"/>
  <c r="CT985" i="64" a="1"/>
  <c r="CT872" i="64" a="1"/>
  <c r="CS2301" i="64" l="1"/>
  <c r="CS2305" i="64"/>
  <c r="AR1567" i="64"/>
  <c r="AS1562" i="64" s="1"/>
  <c r="CT1594" i="64"/>
  <c r="CT985" i="64"/>
  <c r="CT987" i="64" s="1"/>
  <c r="CT2352" i="64" s="1"/>
  <c r="CT872" i="64"/>
  <c r="CT874" i="64" s="1"/>
  <c r="CV1889" i="64"/>
  <c r="CU1891" i="64"/>
  <c r="CS1596" i="64"/>
  <c r="CK1786" i="64"/>
  <c r="CK1787" i="64" s="1"/>
  <c r="AW498" i="64"/>
  <c r="CC874" i="64"/>
  <c r="CC467" i="64"/>
  <c r="CB987" i="64"/>
  <c r="AQ1139" i="64"/>
  <c r="AY468" i="64"/>
  <c r="AP57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872" i="64" a="1"/>
  <c r="CU985" i="64" a="1"/>
  <c r="AQ572" i="64" a="1"/>
  <c r="CU1594" i="64" a="1"/>
  <c r="CT2301" i="64" l="1"/>
  <c r="CT2305" i="64"/>
  <c r="AR1572" i="64"/>
  <c r="AR1568" i="64"/>
  <c r="AS1566" i="64"/>
  <c r="CU872" i="64"/>
  <c r="CU874" i="64" s="1"/>
  <c r="CU985" i="64"/>
  <c r="CU1594" i="64"/>
  <c r="CV1891" i="64"/>
  <c r="CW1889" i="64"/>
  <c r="CT1596" i="64"/>
  <c r="CL1783" i="64"/>
  <c r="AW502" i="64"/>
  <c r="AX500" i="64"/>
  <c r="AX498" i="64" s="1"/>
  <c r="AY497" i="64"/>
  <c r="CD874" i="64"/>
  <c r="CD467" i="64"/>
  <c r="CC987" i="64"/>
  <c r="AQ572" i="64"/>
  <c r="AR1620" i="64"/>
  <c r="AS1115" i="64"/>
  <c r="AV1596" i="64"/>
  <c r="AX1512" i="64"/>
  <c r="AP1233" i="64"/>
  <c r="AY469" i="64"/>
  <c r="AZ464" i="64"/>
  <c r="AY473" i="64"/>
  <c r="AU177" i="69"/>
  <c r="AV159" i="69"/>
  <c r="AV184" i="69" s="1"/>
  <c r="AV187" i="69" s="1"/>
  <c r="AV188" i="69" s="1"/>
  <c r="AW140" i="69"/>
  <c r="AW150" i="69" s="1"/>
  <c r="AW142" i="69"/>
  <c r="AW152" i="69" s="1"/>
  <c r="AW136" i="69"/>
  <c r="AX134" i="69"/>
  <c r="AX132" i="69"/>
  <c r="AX157" i="69" s="1"/>
  <c r="AY118" i="69"/>
  <c r="AY119" i="69" s="1"/>
  <c r="H113" i="69"/>
  <c r="M113" i="69"/>
  <c r="H54" i="69"/>
  <c r="M54" i="69"/>
  <c r="CV985" i="64" a="1"/>
  <c r="CV1594" i="64" a="1"/>
  <c r="CV872" i="64" a="1"/>
  <c r="CU2301" i="64" l="1"/>
  <c r="CU2305" i="64"/>
  <c r="AS1567" i="64"/>
  <c r="AT1562" i="64" s="1"/>
  <c r="CV1594" i="64"/>
  <c r="CV985" i="64"/>
  <c r="CV987" i="64" s="1"/>
  <c r="CV2352" i="64" s="1"/>
  <c r="CV872" i="64"/>
  <c r="CV874" i="64" s="1"/>
  <c r="CW1891" i="64"/>
  <c r="CX1889" i="64"/>
  <c r="CU1596" i="64"/>
  <c r="CU987" i="64"/>
  <c r="CU2352" i="64" s="1"/>
  <c r="CL1789" i="64"/>
  <c r="CL1793" i="64" s="1" a="1"/>
  <c r="CL1793" i="64" s="1"/>
  <c r="AX502" i="64"/>
  <c r="CE874" i="64"/>
  <c r="CF467" i="64"/>
  <c r="CE467" i="64"/>
  <c r="CD987" i="64"/>
  <c r="AR1139" i="64"/>
  <c r="AQ574" i="64"/>
  <c r="AZ46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572" i="64" a="1"/>
  <c r="CW985" i="64" a="1"/>
  <c r="CW1594" i="64" a="1"/>
  <c r="CW872" i="64" a="1"/>
  <c r="CV2301" i="64" l="1"/>
  <c r="CV2305" i="64"/>
  <c r="AS1572" i="64"/>
  <c r="AS1568" i="64"/>
  <c r="AT1566" i="64"/>
  <c r="CW872" i="64"/>
  <c r="CW874" i="64" s="1"/>
  <c r="CW985" i="64"/>
  <c r="CW1594" i="64"/>
  <c r="CX1891" i="64"/>
  <c r="CY1889" i="64"/>
  <c r="CV1596" i="64"/>
  <c r="CL1786" i="64"/>
  <c r="AY500" i="64"/>
  <c r="AZ497" i="64"/>
  <c r="CF874" i="64"/>
  <c r="CE987" i="64"/>
  <c r="AR572" i="64"/>
  <c r="AS1620" i="64"/>
  <c r="AT1115" i="64"/>
  <c r="AW1596" i="64"/>
  <c r="AQ1233" i="64"/>
  <c r="AY1512" i="64"/>
  <c r="AZ473"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594" i="64" a="1"/>
  <c r="CX872" i="64" a="1"/>
  <c r="CX985" i="64" a="1"/>
  <c r="CW2301" i="64" l="1"/>
  <c r="CW2305" i="64"/>
  <c r="AT1567" i="64"/>
  <c r="CX1594" i="64"/>
  <c r="CX985" i="64"/>
  <c r="CX987" i="64" s="1"/>
  <c r="CX2352" i="64" s="1"/>
  <c r="CX872" i="64"/>
  <c r="CX874" i="64" s="1"/>
  <c r="CY1891" i="64"/>
  <c r="CZ1889" i="64"/>
  <c r="CW1596" i="64"/>
  <c r="CW987" i="64"/>
  <c r="CW2352" i="64" s="1"/>
  <c r="CL1787" i="64"/>
  <c r="P1787" i="64" s="1"/>
  <c r="AY498" i="64"/>
  <c r="CG874" i="64"/>
  <c r="CG467" i="64"/>
  <c r="CF987" i="64"/>
  <c r="BA468" i="64"/>
  <c r="AS1139" i="64"/>
  <c r="AR57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872" i="64" a="1"/>
  <c r="CY1594" i="64" a="1"/>
  <c r="AS572" i="64" a="1"/>
  <c r="CY985" i="64" a="1"/>
  <c r="CX2301" i="64" l="1"/>
  <c r="CX2305" i="64"/>
  <c r="AT1568" i="64"/>
  <c r="AU1562" i="64"/>
  <c r="AU1566" i="64" s="1"/>
  <c r="AU1567" i="64" s="1"/>
  <c r="AU1568" i="64" s="1"/>
  <c r="AT1572" i="64"/>
  <c r="CY872" i="64"/>
  <c r="CY874" i="64" s="1"/>
  <c r="CY985" i="64"/>
  <c r="CY987" i="64" s="1"/>
  <c r="CY2352" i="64" s="1"/>
  <c r="CY1594" i="64"/>
  <c r="CZ1891" i="64"/>
  <c r="DA1889" i="64"/>
  <c r="CX1596" i="64"/>
  <c r="AY502" i="64"/>
  <c r="BA497" i="64"/>
  <c r="AZ500" i="64"/>
  <c r="AZ498" i="64" s="1"/>
  <c r="CH874" i="64"/>
  <c r="CH467" i="64"/>
  <c r="CG987" i="64"/>
  <c r="AS572" i="64"/>
  <c r="AT1620" i="64"/>
  <c r="AU1115" i="64"/>
  <c r="AX1596" i="64"/>
  <c r="AR1233" i="64"/>
  <c r="BA473" i="64"/>
  <c r="BB464" i="64"/>
  <c r="BA469" i="64"/>
  <c r="AZ1512" i="64"/>
  <c r="AX187" i="69"/>
  <c r="AX188" i="69" s="1"/>
  <c r="AX162" i="69"/>
  <c r="AX169" i="69" s="1"/>
  <c r="AX179" i="69" s="1"/>
  <c r="AW173" i="69"/>
  <c r="AW175" i="69" s="1"/>
  <c r="AY140" i="69"/>
  <c r="AY150" i="69" s="1"/>
  <c r="AZ129" i="69"/>
  <c r="J135" i="69"/>
  <c r="AY142" i="69"/>
  <c r="AY136" i="69"/>
  <c r="BA115" i="69"/>
  <c r="BA117" i="69"/>
  <c r="CZ872" i="64" a="1"/>
  <c r="CZ1594" i="64" a="1"/>
  <c r="CZ985" i="64" a="1"/>
  <c r="CY2301" i="64" l="1"/>
  <c r="CY2305" i="64"/>
  <c r="AV1562" i="64"/>
  <c r="AV1566" i="64" s="1"/>
  <c r="AV1567" i="64" s="1"/>
  <c r="AU1572" i="64"/>
  <c r="CZ1594" i="64"/>
  <c r="CZ985" i="64"/>
  <c r="CZ987" i="64" s="1"/>
  <c r="CZ2352" i="64" s="1"/>
  <c r="CZ872" i="64"/>
  <c r="CZ874" i="64" s="1"/>
  <c r="CO1783" i="64"/>
  <c r="CO1789" i="64" s="1"/>
  <c r="CO1793" i="64" s="1" a="1"/>
  <c r="CO1793" i="64" s="1"/>
  <c r="DA1891" i="64"/>
  <c r="DB1889" i="64"/>
  <c r="CY1596" i="64"/>
  <c r="AZ502" i="64"/>
  <c r="CI874" i="64"/>
  <c r="AS574" i="64"/>
  <c r="BB468" i="64"/>
  <c r="AT1139" i="64"/>
  <c r="AX192" i="69"/>
  <c r="AX198" i="69" s="1"/>
  <c r="AY183" i="69"/>
  <c r="AY186" i="69" s="1"/>
  <c r="AX194" i="69"/>
  <c r="AX202" i="69" s="1"/>
  <c r="AY156" i="69"/>
  <c r="AY161" i="69" s="1"/>
  <c r="AX163" i="69"/>
  <c r="AX167" i="69"/>
  <c r="AX177" i="69" s="1"/>
  <c r="AZ132" i="69"/>
  <c r="AZ134" i="69"/>
  <c r="K134" i="69" s="1"/>
  <c r="AY152" i="69"/>
  <c r="AY146" i="69"/>
  <c r="J136" i="69"/>
  <c r="K129" i="69"/>
  <c r="BA118" i="69"/>
  <c r="DA1594" i="64" a="1"/>
  <c r="AT572" i="64" a="1"/>
  <c r="DA872" i="64" a="1"/>
  <c r="DA985" i="64" a="1"/>
  <c r="CZ2301" i="64" l="1"/>
  <c r="CZ2305" i="64"/>
  <c r="DA872" i="64"/>
  <c r="DA874" i="64" s="1"/>
  <c r="DA985" i="64"/>
  <c r="DA987" i="64" s="1"/>
  <c r="DA2352" i="64" s="1"/>
  <c r="DA1594" i="64"/>
  <c r="CO1786" i="64"/>
  <c r="CO1787" i="64" s="1"/>
  <c r="CP1783" i="64" s="1"/>
  <c r="CP1789" i="64" s="1"/>
  <c r="CP1793" i="64" s="1" a="1"/>
  <c r="CP1793" i="64" s="1"/>
  <c r="DB1891" i="64"/>
  <c r="DC1889" i="64"/>
  <c r="CZ1596" i="64"/>
  <c r="BA500" i="64"/>
  <c r="BA498" i="64" s="1"/>
  <c r="BB497" i="64"/>
  <c r="AV1568" i="64"/>
  <c r="AW1562" i="64"/>
  <c r="AV1572" i="64"/>
  <c r="CJ874" i="64"/>
  <c r="CL467" i="64"/>
  <c r="CJ467" i="64"/>
  <c r="CH987" i="64"/>
  <c r="CI467" i="64"/>
  <c r="CI987" i="64"/>
  <c r="AT572" i="64"/>
  <c r="AU1620" i="64"/>
  <c r="AV1115" i="64"/>
  <c r="AS1233" i="64"/>
  <c r="BA1512" i="64"/>
  <c r="AY1596" i="64"/>
  <c r="BC464" i="64"/>
  <c r="BB469" i="64"/>
  <c r="BB473" i="64"/>
  <c r="AX200" i="69"/>
  <c r="AX173" i="69"/>
  <c r="AX175" i="69" s="1"/>
  <c r="AY159" i="69"/>
  <c r="AY184" i="69" s="1"/>
  <c r="AY187" i="69" s="1"/>
  <c r="J187" i="69" s="1"/>
  <c r="AZ135" i="69"/>
  <c r="BA129" i="69" s="1"/>
  <c r="J146" i="69"/>
  <c r="AY148" i="69"/>
  <c r="K132" i="69"/>
  <c r="AZ157" i="69"/>
  <c r="K157" i="69" s="1"/>
  <c r="BA125" i="69"/>
  <c r="BA119" i="69"/>
  <c r="BB112" i="69"/>
  <c r="BA123" i="69"/>
  <c r="DB985" i="64" a="1"/>
  <c r="DB872" i="64" a="1"/>
  <c r="DB1594" i="64" a="1"/>
  <c r="DA2301" i="64" l="1"/>
  <c r="DA2305" i="64"/>
  <c r="K467" i="64"/>
  <c r="L467" i="64"/>
  <c r="M467" i="64"/>
  <c r="N467" i="64"/>
  <c r="O467" i="64"/>
  <c r="DB1594" i="64"/>
  <c r="DB985" i="64"/>
  <c r="DB987" i="64" s="1"/>
  <c r="DB2352" i="64" s="1"/>
  <c r="DB872" i="64"/>
  <c r="DB874" i="64" s="1"/>
  <c r="CP1786" i="64"/>
  <c r="CP1787" i="64" s="1"/>
  <c r="CQ1783" i="64" s="1"/>
  <c r="CQ1789" i="64" s="1"/>
  <c r="CQ1793" i="64" s="1" a="1"/>
  <c r="CQ1793" i="64" s="1"/>
  <c r="DD1889" i="64"/>
  <c r="DC1891" i="64"/>
  <c r="DA1596" i="64"/>
  <c r="AW1566" i="64"/>
  <c r="AW1567" i="64" s="1"/>
  <c r="AW1568" i="64" s="1"/>
  <c r="BA502" i="64"/>
  <c r="CK874" i="64"/>
  <c r="AT574" i="64"/>
  <c r="BC468" i="64"/>
  <c r="AU113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872" i="64" a="1"/>
  <c r="DC985" i="64" a="1"/>
  <c r="DC1594" i="64" a="1"/>
  <c r="AU572" i="64" a="1"/>
  <c r="DB2301" i="64" l="1"/>
  <c r="DB2305" i="64"/>
  <c r="DC872" i="64"/>
  <c r="DC874" i="64" s="1"/>
  <c r="DC985" i="64"/>
  <c r="DC987" i="64" s="1"/>
  <c r="DC2352" i="64" s="1"/>
  <c r="DC1594" i="64"/>
  <c r="CQ1786" i="64"/>
  <c r="CQ1787" i="64" s="1"/>
  <c r="CR1783" i="64" s="1"/>
  <c r="CR1789" i="64" s="1"/>
  <c r="CR1793" i="64" s="1" a="1"/>
  <c r="CR1793" i="64" s="1"/>
  <c r="DD1891" i="64"/>
  <c r="DE1889" i="64"/>
  <c r="DB1596" i="64"/>
  <c r="BB500" i="64"/>
  <c r="BC497" i="64"/>
  <c r="N497" i="64"/>
  <c r="AW1572" i="64"/>
  <c r="AX1562" i="64"/>
  <c r="CL874" i="64"/>
  <c r="CJ987" i="64"/>
  <c r="CK467" i="64"/>
  <c r="P467" i="64" s="1"/>
  <c r="AU572" i="64"/>
  <c r="AV1620" i="64"/>
  <c r="AW1115" i="64"/>
  <c r="BB1512" i="64"/>
  <c r="AZ1596" i="64"/>
  <c r="AT1233" i="64"/>
  <c r="BD464" i="64"/>
  <c r="BC473" i="64"/>
  <c r="BC469" i="64"/>
  <c r="AY167" i="69"/>
  <c r="AY173" i="69" s="1"/>
  <c r="J173" i="69" s="1"/>
  <c r="J162" i="69"/>
  <c r="K156" i="69" s="1"/>
  <c r="K140" i="69"/>
  <c r="AY200" i="69"/>
  <c r="AY169" i="69"/>
  <c r="AY179" i="69" s="1"/>
  <c r="AZ156" i="69"/>
  <c r="AZ161" i="69" s="1"/>
  <c r="K161" i="69" s="1"/>
  <c r="AZ152" i="69"/>
  <c r="BA135" i="69"/>
  <c r="BB118" i="69"/>
  <c r="BC112" i="69" s="1"/>
  <c r="DD872" i="64" a="1"/>
  <c r="DD1594" i="64" a="1"/>
  <c r="DD985" i="64" a="1"/>
  <c r="DC2301" i="64" l="1"/>
  <c r="DC2305" i="64"/>
  <c r="DD1594" i="64"/>
  <c r="DD985" i="64"/>
  <c r="DD987" i="64" s="1"/>
  <c r="DD2352" i="64" s="1"/>
  <c r="DD872" i="64"/>
  <c r="DD874" i="64" s="1"/>
  <c r="CR1786" i="64"/>
  <c r="CR1787" i="64" s="1"/>
  <c r="DE1891" i="64"/>
  <c r="DF1889" i="64"/>
  <c r="DC1596" i="64"/>
  <c r="AX1566" i="64"/>
  <c r="AX1567" i="64" s="1"/>
  <c r="AX1568" i="64" s="1"/>
  <c r="BB498" i="64"/>
  <c r="CL987" i="64"/>
  <c r="CK987" i="64"/>
  <c r="AU574" i="64"/>
  <c r="BD468" i="64"/>
  <c r="AV1139" i="64"/>
  <c r="AY177" i="69"/>
  <c r="AY175" i="69"/>
  <c r="J163" i="69"/>
  <c r="AZ159" i="69"/>
  <c r="AZ162" i="69" s="1"/>
  <c r="AZ163" i="69" s="1"/>
  <c r="BA140" i="69"/>
  <c r="BA150" i="69" s="1"/>
  <c r="BA142" i="69"/>
  <c r="BA136" i="69"/>
  <c r="BB129" i="69"/>
  <c r="BB119" i="69"/>
  <c r="BB123" i="69"/>
  <c r="BB125" i="69"/>
  <c r="BC117" i="69"/>
  <c r="BC115" i="69"/>
  <c r="AV572" i="64" a="1"/>
  <c r="DE1594" i="64" a="1"/>
  <c r="DE872" i="64" a="1"/>
  <c r="DE985" i="64" a="1"/>
  <c r="DD2301" i="64" l="1"/>
  <c r="DD2305" i="64"/>
  <c r="CS1783" i="64"/>
  <c r="DE872" i="64"/>
  <c r="DE874" i="64" s="1"/>
  <c r="DE985" i="64"/>
  <c r="DE987" i="64" s="1"/>
  <c r="DE2352" i="64" s="1"/>
  <c r="DE1594" i="64"/>
  <c r="DF1891" i="64"/>
  <c r="DG1889" i="64"/>
  <c r="DD1596" i="64"/>
  <c r="BB502" i="64"/>
  <c r="BC500" i="64"/>
  <c r="BD497" i="64"/>
  <c r="AX1572" i="64"/>
  <c r="AY1562" i="64"/>
  <c r="AV572" i="64"/>
  <c r="AW1620" i="64"/>
  <c r="AX1115" i="64"/>
  <c r="BD469" i="64"/>
  <c r="BE464" i="64"/>
  <c r="BD473" i="64"/>
  <c r="BC1512" i="64"/>
  <c r="BA1596" i="64"/>
  <c r="AU1233" i="64"/>
  <c r="AZ184" i="69"/>
  <c r="K159" i="69"/>
  <c r="AZ169" i="69"/>
  <c r="AZ179" i="69" s="1"/>
  <c r="BA156" i="69"/>
  <c r="BA161" i="69" s="1"/>
  <c r="AZ167" i="69"/>
  <c r="K167" i="69" s="1"/>
  <c r="BB132" i="69"/>
  <c r="BB157" i="69" s="1"/>
  <c r="BB134" i="69"/>
  <c r="BA146" i="69"/>
  <c r="BA148" i="69" s="1"/>
  <c r="BA152" i="69"/>
  <c r="BC118" i="69"/>
  <c r="BC119" i="69" s="1"/>
  <c r="DF1594" i="64" a="1"/>
  <c r="DF872" i="64" a="1"/>
  <c r="DF985" i="64" a="1"/>
  <c r="DE2301" i="64" l="1"/>
  <c r="DE2305" i="64"/>
  <c r="CS1789" i="64"/>
  <c r="DF1594" i="64"/>
  <c r="DF985" i="64"/>
  <c r="DF987" i="64" s="1"/>
  <c r="DF2352" i="64" s="1"/>
  <c r="DF872" i="64"/>
  <c r="DF874" i="64" s="1"/>
  <c r="DE1596" i="64"/>
  <c r="DH1889" i="64"/>
  <c r="DG1891" i="64"/>
  <c r="AY1566" i="64"/>
  <c r="AY1567" i="64" s="1"/>
  <c r="AY1568" i="64" s="1"/>
  <c r="BC498" i="64"/>
  <c r="AW1139" i="64"/>
  <c r="BE468" i="64"/>
  <c r="AV574" i="64"/>
  <c r="K184" i="69"/>
  <c r="AZ187" i="69"/>
  <c r="AZ173" i="69"/>
  <c r="AZ175" i="69" s="1"/>
  <c r="K175" i="69" s="1"/>
  <c r="BA159" i="69"/>
  <c r="BA184" i="69" s="1"/>
  <c r="AZ177" i="69"/>
  <c r="BB135" i="69"/>
  <c r="BB142" i="69" s="1"/>
  <c r="BC123" i="69"/>
  <c r="BC125" i="69"/>
  <c r="BD112" i="69"/>
  <c r="BD117" i="69" s="1"/>
  <c r="DG985" i="64" a="1"/>
  <c r="AW572" i="64" a="1"/>
  <c r="DG872" i="64" a="1"/>
  <c r="DG1594" i="64" a="1"/>
  <c r="DF2301" i="64" l="1"/>
  <c r="DF2305" i="64"/>
  <c r="CS1793" i="64" a="1"/>
  <c r="CS1793" i="64" s="1"/>
  <c r="CS1786" i="64" s="1"/>
  <c r="CS1787" i="64" s="1"/>
  <c r="CT1783" i="64" s="1"/>
  <c r="CT1789" i="64" s="1"/>
  <c r="DG872" i="64"/>
  <c r="DG874" i="64" s="1"/>
  <c r="DG985" i="64"/>
  <c r="DG987" i="64" s="1"/>
  <c r="DG2352" i="64" s="1"/>
  <c r="DG1594" i="64"/>
  <c r="DH1891" i="64"/>
  <c r="DI1889" i="64"/>
  <c r="DF1596" i="64"/>
  <c r="AZ1562" i="64"/>
  <c r="AZ1566" i="64" s="1"/>
  <c r="AY1572" i="64"/>
  <c r="BC502" i="64"/>
  <c r="BD500" i="64"/>
  <c r="BE497" i="64"/>
  <c r="AW572" i="64"/>
  <c r="AX1620" i="64"/>
  <c r="AY1115" i="64"/>
  <c r="BB1596" i="64"/>
  <c r="AV1233" i="64"/>
  <c r="BD1512" i="64"/>
  <c r="BE473"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985" i="64" a="1"/>
  <c r="DH872" i="64" a="1"/>
  <c r="DH1594" i="64" a="1"/>
  <c r="DG2301" i="64" l="1"/>
  <c r="DG2305" i="64"/>
  <c r="CT1793" i="64" a="1"/>
  <c r="CT1793" i="64" s="1"/>
  <c r="CT1786" i="64" s="1"/>
  <c r="CT1787" i="64" s="1"/>
  <c r="CU1783" i="64" s="1"/>
  <c r="CU1789" i="64" s="1"/>
  <c r="DH1594" i="64"/>
  <c r="DH985" i="64"/>
  <c r="DH987" i="64" s="1"/>
  <c r="DH2352" i="64" s="1"/>
  <c r="DH872" i="64"/>
  <c r="DH874" i="64" s="1"/>
  <c r="DG1596" i="64"/>
  <c r="DI1891" i="64"/>
  <c r="DJ1889" i="64"/>
  <c r="AZ1567" i="64"/>
  <c r="AZ1568" i="64" s="1"/>
  <c r="BD498" i="64"/>
  <c r="BF468" i="64"/>
  <c r="AX1139" i="64"/>
  <c r="AW574" i="64"/>
  <c r="BA187" i="69"/>
  <c r="K192" i="69"/>
  <c r="AZ198" i="69"/>
  <c r="K198" i="69" s="1"/>
  <c r="AZ200" i="69"/>
  <c r="BB156" i="69"/>
  <c r="BA169" i="69"/>
  <c r="BA179" i="69" s="1"/>
  <c r="BA167" i="69"/>
  <c r="BA163" i="69"/>
  <c r="BC132" i="69"/>
  <c r="BC157" i="69" s="1"/>
  <c r="BE112" i="69"/>
  <c r="BE115" i="69" s="1"/>
  <c r="BD119" i="69"/>
  <c r="BD125" i="69"/>
  <c r="AX572" i="64" a="1"/>
  <c r="DI1594" i="64" a="1"/>
  <c r="DI985" i="64" a="1"/>
  <c r="DI872" i="64" a="1"/>
  <c r="DH2301" i="64" l="1"/>
  <c r="DH2305" i="64"/>
  <c r="CU1793" i="64" a="1"/>
  <c r="CU1793" i="64" s="1"/>
  <c r="CU1786" i="64" s="1"/>
  <c r="CU1787" i="64" s="1"/>
  <c r="CV1783" i="64" s="1"/>
  <c r="CV1789" i="64" s="1"/>
  <c r="DI872" i="64"/>
  <c r="DI874" i="64" s="1"/>
  <c r="DI985" i="64"/>
  <c r="DI987" i="64" s="1"/>
  <c r="DI2352" i="64" s="1"/>
  <c r="DI1594" i="64"/>
  <c r="DJ1891" i="64"/>
  <c r="DK1889" i="64"/>
  <c r="DL1889" i="64" s="1"/>
  <c r="DL1891" i="64" s="1"/>
  <c r="DH1596" i="64"/>
  <c r="AZ1572" i="64"/>
  <c r="BA1562" i="64"/>
  <c r="BA1566" i="64" s="1"/>
  <c r="BA1567" i="64" s="1"/>
  <c r="BA1568" i="64" s="1"/>
  <c r="BD502" i="64"/>
  <c r="BF497" i="64"/>
  <c r="BE500" i="64"/>
  <c r="AX572" i="64"/>
  <c r="AY1620" i="64"/>
  <c r="AZ1115" i="64"/>
  <c r="BF473" i="64"/>
  <c r="BG464" i="64"/>
  <c r="BF469" i="64"/>
  <c r="BC1596" i="64"/>
  <c r="AW1233" i="64"/>
  <c r="BE1512"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594" i="64" a="1"/>
  <c r="DJ985" i="64" a="1"/>
  <c r="DJ872" i="64" a="1"/>
  <c r="DI2301" i="64" l="1"/>
  <c r="DI2305" i="64"/>
  <c r="CV1793" i="64" a="1"/>
  <c r="CV1793" i="64" s="1"/>
  <c r="CV1786" i="64" s="1"/>
  <c r="CV1787" i="64" s="1"/>
  <c r="CW1783" i="64" s="1"/>
  <c r="CW1789" i="64" s="1"/>
  <c r="DJ1594" i="64"/>
  <c r="DJ985" i="64"/>
  <c r="DJ987" i="64" s="1"/>
  <c r="DJ2352" i="64" s="1"/>
  <c r="DJ872" i="64"/>
  <c r="DJ874" i="64" s="1"/>
  <c r="DI1596" i="64"/>
  <c r="DK1891" i="64"/>
  <c r="BE498" i="64"/>
  <c r="BB1562" i="64"/>
  <c r="BA1572" i="64"/>
  <c r="AY1139" i="64"/>
  <c r="AX574" i="64"/>
  <c r="BG46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985" i="64" a="1"/>
  <c r="DK872" i="64" a="1"/>
  <c r="DK1594" i="64" a="1"/>
  <c r="AY572" i="64" a="1"/>
  <c r="DJ2301" i="64" l="1"/>
  <c r="DJ2305" i="64"/>
  <c r="CW1793" i="64" a="1"/>
  <c r="CW1793" i="64" s="1"/>
  <c r="CW1786" i="64" s="1"/>
  <c r="CW1787" i="64" s="1"/>
  <c r="CX1783" i="64" s="1"/>
  <c r="CX1789" i="64" s="1"/>
  <c r="DK872" i="64"/>
  <c r="DK985" i="64"/>
  <c r="DK1594" i="64"/>
  <c r="DJ1596" i="64"/>
  <c r="BB1566" i="64"/>
  <c r="BB1567" i="64" s="1"/>
  <c r="M1567" i="64" s="1"/>
  <c r="BE502" i="64"/>
  <c r="BF500" i="64"/>
  <c r="BG497" i="64"/>
  <c r="AZ1620" i="64"/>
  <c r="AY572" i="64"/>
  <c r="BA1115" i="64"/>
  <c r="BD1596" i="64"/>
  <c r="BG473" i="64"/>
  <c r="BG469" i="64"/>
  <c r="BH464" i="64"/>
  <c r="AX1233" i="64"/>
  <c r="BF1512"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85" i="64" a="1"/>
  <c r="DL1594" i="64" a="1"/>
  <c r="DL872" i="64" a="1"/>
  <c r="CX1793" i="64" l="1" a="1"/>
  <c r="CX1793" i="64" s="1"/>
  <c r="CX1786" i="64" s="1"/>
  <c r="CX1787" i="64" s="1"/>
  <c r="CY1783" i="64" s="1"/>
  <c r="CY1789" i="64" s="1"/>
  <c r="DL1594" i="64"/>
  <c r="DL985" i="64"/>
  <c r="DL872" i="64"/>
  <c r="DL874" i="64" s="1"/>
  <c r="DK987" i="64"/>
  <c r="DK2352" i="64" s="1"/>
  <c r="DK874" i="64"/>
  <c r="BB1568" i="64"/>
  <c r="DK1596" i="64"/>
  <c r="BF498" i="64"/>
  <c r="BC1562" i="64"/>
  <c r="BB1572" i="64"/>
  <c r="AY574" i="64"/>
  <c r="BH468" i="64"/>
  <c r="AZ113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72" i="64" a="1"/>
  <c r="DK2301" i="64" l="1"/>
  <c r="DK2305" i="64"/>
  <c r="DL2301" i="64"/>
  <c r="DL2305" i="64"/>
  <c r="DL1596" i="64"/>
  <c r="DL987" i="64"/>
  <c r="CY1793" i="64" a="1"/>
  <c r="CY1793" i="64" s="1"/>
  <c r="CY1786" i="64" s="1"/>
  <c r="CY1787" i="64" s="1"/>
  <c r="CZ1783" i="64" s="1"/>
  <c r="CZ1789" i="64" s="1"/>
  <c r="BC1566" i="64"/>
  <c r="BF502" i="64"/>
  <c r="BG500" i="64"/>
  <c r="BH497" i="64"/>
  <c r="AZ572" i="64"/>
  <c r="BA1620" i="64"/>
  <c r="BB1115" i="64"/>
  <c r="AY1233" i="64"/>
  <c r="BE1596" i="64"/>
  <c r="BI464" i="64"/>
  <c r="BH469" i="64"/>
  <c r="BH473" i="64"/>
  <c r="BG1512" i="64"/>
  <c r="BC200" i="69"/>
  <c r="BC194" i="69"/>
  <c r="BC202" i="69" s="1"/>
  <c r="BD183" i="69"/>
  <c r="BD186" i="69" s="1"/>
  <c r="BC188" i="69"/>
  <c r="BC163" i="69"/>
  <c r="BC169" i="69"/>
  <c r="BC179" i="69" s="1"/>
  <c r="BD156" i="69"/>
  <c r="BC173" i="69"/>
  <c r="BC175" i="69" s="1"/>
  <c r="BC177" i="69"/>
  <c r="BE135" i="69"/>
  <c r="BG117" i="69"/>
  <c r="BG118" i="69" s="1"/>
  <c r="K1596" i="64" l="1"/>
  <c r="L1596" i="64"/>
  <c r="M1596" i="64"/>
  <c r="DL2352" i="64"/>
  <c r="K987" i="64"/>
  <c r="L987" i="64"/>
  <c r="M987" i="64"/>
  <c r="N987" i="64"/>
  <c r="O987" i="64"/>
  <c r="P987" i="64"/>
  <c r="CZ1793" i="64" a="1"/>
  <c r="CZ1793" i="64" s="1"/>
  <c r="CZ1786" i="64" s="1"/>
  <c r="CZ1787" i="64" s="1"/>
  <c r="DA1783" i="64" s="1"/>
  <c r="K874" i="64"/>
  <c r="L874" i="64"/>
  <c r="M874" i="64"/>
  <c r="N874" i="64"/>
  <c r="O874" i="64"/>
  <c r="P874" i="64"/>
  <c r="BG498" i="64"/>
  <c r="BC1567" i="64"/>
  <c r="BA1139" i="64"/>
  <c r="BI468" i="64"/>
  <c r="AZ574" i="64"/>
  <c r="BD159" i="69"/>
  <c r="BD184" i="69" s="1"/>
  <c r="BD187" i="69" s="1"/>
  <c r="BE183" i="69" s="1"/>
  <c r="BE186" i="69" s="1"/>
  <c r="BD161" i="69"/>
  <c r="BE140" i="69"/>
  <c r="BE150" i="69" s="1"/>
  <c r="BE142" i="69"/>
  <c r="BE136" i="69"/>
  <c r="BF129" i="69"/>
  <c r="BG119" i="69"/>
  <c r="BG123" i="69"/>
  <c r="BH112" i="69"/>
  <c r="BH117" i="69" s="1"/>
  <c r="BG125" i="69"/>
  <c r="BA572" i="64" a="1"/>
  <c r="BC1568" i="64" l="1"/>
  <c r="DA1789" i="64"/>
  <c r="BG502" i="64"/>
  <c r="BI497" i="64"/>
  <c r="BH500" i="64"/>
  <c r="BH498" i="64" s="1"/>
  <c r="BD1562" i="64"/>
  <c r="BC1572" i="64"/>
  <c r="BA572" i="64"/>
  <c r="BC1115" i="64"/>
  <c r="BH1512" i="64"/>
  <c r="AZ1233" i="64"/>
  <c r="BF1596" i="64"/>
  <c r="BI473" i="64"/>
  <c r="BI469" i="64"/>
  <c r="BJ464" i="64"/>
  <c r="BD162" i="69"/>
  <c r="BD169" i="69" s="1"/>
  <c r="BD179" i="69" s="1"/>
  <c r="BD188" i="69"/>
  <c r="BD192" i="69"/>
  <c r="BD200" i="69" s="1"/>
  <c r="BD194" i="69"/>
  <c r="BD202" i="69" s="1"/>
  <c r="BF134" i="69"/>
  <c r="BF132" i="69"/>
  <c r="BF157" i="69" s="1"/>
  <c r="BE146" i="69"/>
  <c r="BE148" i="69" s="1"/>
  <c r="BE152" i="69"/>
  <c r="BH115" i="69"/>
  <c r="BH118" i="69" s="1"/>
  <c r="BH119" i="69" s="1"/>
  <c r="DA1793" i="64" l="1" a="1"/>
  <c r="DA1793" i="64" s="1"/>
  <c r="DA1786" i="64" s="1"/>
  <c r="DA1787" i="64" s="1"/>
  <c r="DB1783" i="64" s="1"/>
  <c r="DB1789" i="64" s="1"/>
  <c r="BD1566" i="64"/>
  <c r="BH502" i="64"/>
  <c r="BB1620" i="64"/>
  <c r="BJ468" i="64"/>
  <c r="BB1139" i="64"/>
  <c r="BA574" i="64"/>
  <c r="BD167" i="69"/>
  <c r="BD173" i="69" s="1"/>
  <c r="BD175" i="69" s="1"/>
  <c r="BE156" i="69"/>
  <c r="BE159" i="69" s="1"/>
  <c r="BE184" i="69" s="1"/>
  <c r="BE187" i="69" s="1"/>
  <c r="BE192" i="69" s="1"/>
  <c r="BE200" i="69" s="1"/>
  <c r="BD163" i="69"/>
  <c r="BD198" i="69"/>
  <c r="BF135" i="69"/>
  <c r="BH125" i="69"/>
  <c r="BH123" i="69"/>
  <c r="BI112" i="69"/>
  <c r="BI117" i="69" s="1"/>
  <c r="BB572" i="64" a="1"/>
  <c r="DB1793" i="64" l="1" a="1"/>
  <c r="DB1793" i="64" s="1"/>
  <c r="DB1786" i="64" s="1"/>
  <c r="DB1787" i="64" s="1"/>
  <c r="DC1783" i="64" s="1"/>
  <c r="DC1789" i="64" s="1"/>
  <c r="BD1567" i="64"/>
  <c r="BI500" i="64"/>
  <c r="BI498" i="64" s="1"/>
  <c r="BJ497" i="64"/>
  <c r="BC1620" i="64"/>
  <c r="BB572" i="64"/>
  <c r="BD1115" i="64"/>
  <c r="BG1596" i="64"/>
  <c r="BA1233" i="64"/>
  <c r="BI1512" i="64"/>
  <c r="BK464" i="64"/>
  <c r="BJ473"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568" i="64" l="1"/>
  <c r="DC1793" i="64" a="1"/>
  <c r="DC1793" i="64" s="1"/>
  <c r="DC1786" i="64" s="1"/>
  <c r="DC1787" i="64" s="1"/>
  <c r="DD1783" i="64" s="1"/>
  <c r="BD1572" i="64"/>
  <c r="BE1562" i="64"/>
  <c r="BI502" i="64"/>
  <c r="BB574" i="64"/>
  <c r="BK468" i="64"/>
  <c r="BC1139" i="64"/>
  <c r="BE163" i="69"/>
  <c r="BE169" i="69"/>
  <c r="BE179" i="69" s="1"/>
  <c r="BE177" i="69"/>
  <c r="BF156" i="69"/>
  <c r="BF161" i="69" s="1"/>
  <c r="BF146" i="69"/>
  <c r="BF148" i="69" s="1"/>
  <c r="BF152" i="69"/>
  <c r="BG134" i="69"/>
  <c r="BG132" i="69"/>
  <c r="BG157" i="69" s="1"/>
  <c r="BI123" i="69"/>
  <c r="BJ112" i="69"/>
  <c r="BJ117" i="69" s="1"/>
  <c r="BI125" i="69"/>
  <c r="BC572" i="64" a="1"/>
  <c r="BE1566" i="64" l="1"/>
  <c r="DD1789" i="64"/>
  <c r="BJ500" i="64"/>
  <c r="BJ498" i="64" s="1"/>
  <c r="BK497" i="64"/>
  <c r="BD1139" i="64"/>
  <c r="BC572" i="64"/>
  <c r="BD1620" i="64"/>
  <c r="BE1115" i="64"/>
  <c r="BL464" i="64"/>
  <c r="BK473" i="64"/>
  <c r="BK469" i="64"/>
  <c r="BB1233" i="64"/>
  <c r="BH1596" i="64"/>
  <c r="BJ1512" i="64"/>
  <c r="BF159" i="69"/>
  <c r="BF184" i="69" s="1"/>
  <c r="BF187" i="69" s="1"/>
  <c r="BF192" i="69" s="1"/>
  <c r="BF198" i="69" s="1"/>
  <c r="BG135" i="69"/>
  <c r="BG140" i="69" s="1"/>
  <c r="BG150" i="69" s="1"/>
  <c r="BJ115" i="69"/>
  <c r="BJ118" i="69" s="1"/>
  <c r="BJ125" i="69" s="1"/>
  <c r="BE1567" i="64" l="1"/>
  <c r="BF1562" i="64" s="1"/>
  <c r="BF1566" i="64" s="1"/>
  <c r="DD1793" i="64" a="1"/>
  <c r="DD1793" i="64" s="1"/>
  <c r="DD1786" i="64" s="1"/>
  <c r="DD1787" i="64" s="1"/>
  <c r="DE1783" i="64" s="1"/>
  <c r="DE1789" i="64" s="1"/>
  <c r="BJ502" i="64"/>
  <c r="BC574" i="64"/>
  <c r="BL468" i="64"/>
  <c r="BF162" i="69"/>
  <c r="BF163" i="69" s="1"/>
  <c r="BF194" i="69"/>
  <c r="BF202" i="69" s="1"/>
  <c r="BF200" i="69"/>
  <c r="BG183" i="69"/>
  <c r="BG186" i="69" s="1"/>
  <c r="BF188" i="69"/>
  <c r="BG142" i="69"/>
  <c r="BG152" i="69" s="1"/>
  <c r="BG136" i="69"/>
  <c r="BH129" i="69"/>
  <c r="BH134" i="69" s="1"/>
  <c r="BJ123" i="69"/>
  <c r="BK112" i="69"/>
  <c r="BK115" i="69" s="1"/>
  <c r="BJ119" i="69"/>
  <c r="BD572" i="64" a="1"/>
  <c r="BE1572" i="64" l="1"/>
  <c r="BE1568" i="64"/>
  <c r="DE1793" i="64" a="1"/>
  <c r="DE1793" i="64" s="1"/>
  <c r="DE1786" i="64" s="1"/>
  <c r="DE1787" i="64" s="1"/>
  <c r="DF1783" i="64" s="1"/>
  <c r="DF1789" i="64" s="1"/>
  <c r="BF1567" i="64"/>
  <c r="BF1568" i="64" s="1"/>
  <c r="BK500" i="64"/>
  <c r="BK498" i="64" s="1"/>
  <c r="BL497" i="64"/>
  <c r="BD572" i="64"/>
  <c r="BE1620" i="64"/>
  <c r="BF1115" i="64"/>
  <c r="BL473" i="64"/>
  <c r="BM464" i="64"/>
  <c r="BL469" i="64"/>
  <c r="BK1512" i="64"/>
  <c r="BI1596" i="64"/>
  <c r="BC1233" i="64"/>
  <c r="BG156" i="69"/>
  <c r="BG161" i="69" s="1"/>
  <c r="BF169" i="69"/>
  <c r="BF179" i="69" s="1"/>
  <c r="BF167" i="69"/>
  <c r="BF177" i="69" s="1"/>
  <c r="BH132" i="69"/>
  <c r="BH157" i="69" s="1"/>
  <c r="BG146" i="69"/>
  <c r="BG148" i="69" s="1"/>
  <c r="BK117" i="69"/>
  <c r="BK118" i="69" s="1"/>
  <c r="DF1793" i="64" l="1" a="1"/>
  <c r="DF1793" i="64" s="1"/>
  <c r="DF1786" i="64" s="1"/>
  <c r="DF1787" i="64" s="1"/>
  <c r="DG1783" i="64" s="1"/>
  <c r="DG1789" i="64" s="1"/>
  <c r="BG1562" i="64"/>
  <c r="BG1566" i="64" s="1"/>
  <c r="BG1567" i="64" s="1"/>
  <c r="BF1572" i="64"/>
  <c r="BK502" i="64"/>
  <c r="BE1139" i="64"/>
  <c r="BM468" i="64"/>
  <c r="BD574" i="64"/>
  <c r="BG159" i="69"/>
  <c r="BG184" i="69" s="1"/>
  <c r="BG187" i="69" s="1"/>
  <c r="BG194" i="69" s="1"/>
  <c r="BG202" i="69" s="1"/>
  <c r="BF173" i="69"/>
  <c r="BF175" i="69" s="1"/>
  <c r="BH135" i="69"/>
  <c r="BK125" i="69"/>
  <c r="BK123" i="69"/>
  <c r="K118" i="69"/>
  <c r="L112" i="69" s="1"/>
  <c r="BL112" i="69"/>
  <c r="BL115" i="69" s="1"/>
  <c r="BK119" i="69"/>
  <c r="BE572" i="64" a="1"/>
  <c r="BG1568" i="64" l="1"/>
  <c r="DG1793" i="64" a="1"/>
  <c r="DG1793" i="64" s="1"/>
  <c r="DG1786" i="64" s="1"/>
  <c r="DG1787" i="64" s="1"/>
  <c r="DH1783" i="64" s="1"/>
  <c r="BL500" i="64"/>
  <c r="BL498" i="64" s="1"/>
  <c r="BM497" i="64"/>
  <c r="BG1572" i="64"/>
  <c r="BH1562" i="64"/>
  <c r="BE572" i="64"/>
  <c r="BF1620" i="64"/>
  <c r="BG1115" i="64"/>
  <c r="BJ1596" i="64"/>
  <c r="BD1233" i="64"/>
  <c r="BN464" i="64"/>
  <c r="BM469" i="64"/>
  <c r="BM473" i="64"/>
  <c r="BL1512" i="64"/>
  <c r="BG162" i="69"/>
  <c r="BG169" i="69" s="1"/>
  <c r="BG179" i="69" s="1"/>
  <c r="BG188" i="69"/>
  <c r="BH183" i="69"/>
  <c r="BH186" i="69" s="1"/>
  <c r="BG192" i="69"/>
  <c r="BG198" i="69" s="1"/>
  <c r="BH136" i="69"/>
  <c r="BH140" i="69"/>
  <c r="BH150" i="69" s="1"/>
  <c r="BH142" i="69"/>
  <c r="BH146" i="69" s="1"/>
  <c r="BH148" i="69" s="1"/>
  <c r="BI129" i="69"/>
  <c r="BL117" i="69"/>
  <c r="BL118" i="69" s="1"/>
  <c r="BF572" i="64" a="1"/>
  <c r="DH1789" i="64" l="1"/>
  <c r="BL502" i="64"/>
  <c r="BH1566" i="64"/>
  <c r="BH1567" i="64" s="1"/>
  <c r="BF572" i="64"/>
  <c r="BE574" i="64"/>
  <c r="BN468" i="64"/>
  <c r="BG167" i="69"/>
  <c r="BG173" i="69" s="1"/>
  <c r="BG175" i="69" s="1"/>
  <c r="BG163" i="69"/>
  <c r="BH156" i="69"/>
  <c r="BH161" i="69" s="1"/>
  <c r="BG200" i="69"/>
  <c r="BH152" i="69"/>
  <c r="BI132" i="69"/>
  <c r="BI157" i="69" s="1"/>
  <c r="BI134" i="69"/>
  <c r="BL125" i="69"/>
  <c r="BL119" i="69"/>
  <c r="BM112" i="69"/>
  <c r="BL123" i="69"/>
  <c r="BH1568" i="64" l="1"/>
  <c r="DH1793" i="64" a="1"/>
  <c r="DH1793" i="64" s="1"/>
  <c r="DH1786" i="64" s="1"/>
  <c r="DH1787" i="64" s="1"/>
  <c r="DI1783" i="64" s="1"/>
  <c r="BN497" i="64"/>
  <c r="BM500" i="64"/>
  <c r="BI1562" i="64"/>
  <c r="BH1572" i="64"/>
  <c r="BG1620" i="64"/>
  <c r="BH1115" i="64"/>
  <c r="BK1596" i="64"/>
  <c r="BM1512" i="64"/>
  <c r="BE1233" i="64"/>
  <c r="BN473" i="64"/>
  <c r="BN469" i="64"/>
  <c r="BO464" i="64"/>
  <c r="BF574" i="64"/>
  <c r="BH159" i="69"/>
  <c r="BH184" i="69" s="1"/>
  <c r="BH187" i="69" s="1"/>
  <c r="BH192" i="69" s="1"/>
  <c r="BG177" i="69"/>
  <c r="BI135" i="69"/>
  <c r="BF1139" i="64"/>
  <c r="BM117" i="69"/>
  <c r="BM115" i="69"/>
  <c r="DI1789" i="64" l="1"/>
  <c r="DI1793" i="64" s="1" a="1"/>
  <c r="DI1793" i="64" s="1"/>
  <c r="BI1566" i="64"/>
  <c r="BI1567" i="64" s="1"/>
  <c r="BI1568" i="64" s="1"/>
  <c r="BM498" i="64"/>
  <c r="BO468" i="64"/>
  <c r="BF1233" i="64"/>
  <c r="BH162" i="69"/>
  <c r="BH169" i="69" s="1"/>
  <c r="BH179" i="69" s="1"/>
  <c r="BI183" i="69"/>
  <c r="BI186" i="69" s="1"/>
  <c r="BH194" i="69"/>
  <c r="BH202" i="69" s="1"/>
  <c r="BH188" i="69"/>
  <c r="BH200" i="69"/>
  <c r="BH198" i="69"/>
  <c r="BI136" i="69"/>
  <c r="BI140" i="69"/>
  <c r="BI150" i="69" s="1"/>
  <c r="BI142" i="69"/>
  <c r="BJ129" i="69"/>
  <c r="BM118" i="69"/>
  <c r="BG572" i="64" a="1"/>
  <c r="DI1786" i="64" l="1"/>
  <c r="BM502" i="64"/>
  <c r="BN500" i="64"/>
  <c r="BI1572" i="64"/>
  <c r="BJ1562" i="64"/>
  <c r="BH1620" i="64"/>
  <c r="BG572" i="64"/>
  <c r="BI1115" i="64"/>
  <c r="BO469" i="64"/>
  <c r="BO473" i="64"/>
  <c r="BP464" i="64"/>
  <c r="BL1596" i="64"/>
  <c r="BN1512" i="64"/>
  <c r="BH163" i="69"/>
  <c r="BH167" i="69"/>
  <c r="BH177" i="69" s="1"/>
  <c r="BI156" i="69"/>
  <c r="BI159" i="69" s="1"/>
  <c r="BI184" i="69" s="1"/>
  <c r="BI187" i="69" s="1"/>
  <c r="BI188" i="69" s="1"/>
  <c r="BJ134" i="69"/>
  <c r="BJ132" i="69"/>
  <c r="BJ157" i="69" s="1"/>
  <c r="BI152" i="69"/>
  <c r="BI146" i="69"/>
  <c r="BI148" i="69" s="1"/>
  <c r="BM125" i="69"/>
  <c r="BM119" i="69"/>
  <c r="BN112" i="69"/>
  <c r="BM123" i="69"/>
  <c r="DI1787" i="64" l="1"/>
  <c r="BJ1566" i="64"/>
  <c r="BJ1567" i="64" s="1"/>
  <c r="BJ1568" i="64" s="1"/>
  <c r="BO497" i="64"/>
  <c r="BN498" i="64"/>
  <c r="O497" i="64"/>
  <c r="BP468" i="64"/>
  <c r="BG574" i="64"/>
  <c r="BH173" i="69"/>
  <c r="BH175" i="69" s="1"/>
  <c r="BI161" i="69"/>
  <c r="BI162" i="69" s="1"/>
  <c r="BI167" i="69" s="1"/>
  <c r="BI173" i="69" s="1"/>
  <c r="BI175" i="69" s="1"/>
  <c r="BJ183" i="69"/>
  <c r="BJ186" i="69" s="1"/>
  <c r="BI192" i="69"/>
  <c r="BI198" i="69" s="1"/>
  <c r="BI194" i="69"/>
  <c r="BI202" i="69" s="1"/>
  <c r="BG1139" i="64"/>
  <c r="BJ135" i="69"/>
  <c r="BN115" i="69"/>
  <c r="BN117" i="69"/>
  <c r="BH572" i="64" a="1"/>
  <c r="DJ1783" i="64" l="1"/>
  <c r="BN502" i="64"/>
  <c r="BO500" i="64"/>
  <c r="BP497" i="64"/>
  <c r="BJ1572" i="64"/>
  <c r="BK1562" i="64"/>
  <c r="BH572" i="64"/>
  <c r="BI1620" i="64"/>
  <c r="BJ1115" i="64"/>
  <c r="BM1596" i="64"/>
  <c r="BO1512" i="64"/>
  <c r="BP473" i="64"/>
  <c r="BQ464" i="64"/>
  <c r="BP469" i="64"/>
  <c r="BG1233" i="64"/>
  <c r="BI163" i="69"/>
  <c r="BI169" i="69"/>
  <c r="BI179" i="69" s="1"/>
  <c r="BJ156" i="69"/>
  <c r="BJ159" i="69" s="1"/>
  <c r="BJ184" i="69" s="1"/>
  <c r="BJ187" i="69" s="1"/>
  <c r="BJ188" i="69" s="1"/>
  <c r="BI177" i="69"/>
  <c r="BI200" i="69"/>
  <c r="BH1139" i="64"/>
  <c r="BJ142" i="69"/>
  <c r="BK129" i="69"/>
  <c r="BJ140" i="69"/>
  <c r="BJ150" i="69" s="1"/>
  <c r="BJ136" i="69"/>
  <c r="BN118" i="69"/>
  <c r="BN125" i="69" s="1"/>
  <c r="BI572" i="64" a="1"/>
  <c r="DJ1789" i="64" l="1"/>
  <c r="DJ1793" i="64" s="1" a="1"/>
  <c r="DJ1793" i="64" s="1"/>
  <c r="BK1566" i="64"/>
  <c r="BK1567" i="64" s="1"/>
  <c r="BK1568" i="64" s="1"/>
  <c r="BO498" i="64"/>
  <c r="BI572" i="64"/>
  <c r="BH574" i="64"/>
  <c r="BQ468" i="64"/>
  <c r="BJ161" i="69"/>
  <c r="BJ162" i="69" s="1"/>
  <c r="BJ169" i="69" s="1"/>
  <c r="BJ179" i="69" s="1"/>
  <c r="BJ192" i="69"/>
  <c r="BJ200" i="69" s="1"/>
  <c r="BJ194" i="69"/>
  <c r="BJ202" i="69" s="1"/>
  <c r="BK183" i="69"/>
  <c r="BK186" i="69" s="1"/>
  <c r="BK134" i="69"/>
  <c r="BK132" i="69"/>
  <c r="BK157" i="69" s="1"/>
  <c r="BJ146" i="69"/>
  <c r="BJ148" i="69" s="1"/>
  <c r="BJ152" i="69"/>
  <c r="BI1139" i="64"/>
  <c r="BN119" i="69"/>
  <c r="BO112" i="69"/>
  <c r="BO117" i="69" s="1"/>
  <c r="BN123" i="69"/>
  <c r="DJ1786" i="64" l="1"/>
  <c r="BO502" i="64"/>
  <c r="BQ497" i="64"/>
  <c r="BP500" i="64"/>
  <c r="BK1572" i="64"/>
  <c r="BL1562" i="64"/>
  <c r="BJ1620" i="64"/>
  <c r="BK1115" i="64"/>
  <c r="BN1596" i="64"/>
  <c r="BQ473" i="64"/>
  <c r="BQ469" i="64"/>
  <c r="BR464" i="64"/>
  <c r="BI574" i="64"/>
  <c r="BP1512" i="64"/>
  <c r="BH1233" i="64"/>
  <c r="BJ167" i="69"/>
  <c r="BJ177" i="69" s="1"/>
  <c r="BJ163" i="69"/>
  <c r="BK156" i="69"/>
  <c r="BK159" i="69" s="1"/>
  <c r="BK184" i="69" s="1"/>
  <c r="BK187" i="69" s="1"/>
  <c r="BJ198" i="69"/>
  <c r="BK135" i="69"/>
  <c r="BK136" i="69" s="1"/>
  <c r="BO115" i="69"/>
  <c r="BO118" i="69" s="1"/>
  <c r="BO125" i="69" s="1"/>
  <c r="DJ1787" i="64" l="1"/>
  <c r="BL1566" i="64"/>
  <c r="BL1567" i="64" s="1"/>
  <c r="BL1568" i="64" s="1"/>
  <c r="BP498" i="64"/>
  <c r="BR468" i="64"/>
  <c r="BI1233"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139" i="64"/>
  <c r="BO119" i="69"/>
  <c r="BO123" i="69"/>
  <c r="BP112" i="69"/>
  <c r="BP115" i="69" s="1"/>
  <c r="BJ572" i="64" a="1"/>
  <c r="DK1783" i="64" l="1"/>
  <c r="BP502" i="64"/>
  <c r="BQ500" i="64"/>
  <c r="BR497" i="64"/>
  <c r="BL1572" i="64"/>
  <c r="BM1562" i="64"/>
  <c r="BJ572" i="64"/>
  <c r="BK1620" i="64"/>
  <c r="BL1115" i="64"/>
  <c r="BR473" i="64"/>
  <c r="BR469" i="64"/>
  <c r="BS464" i="64"/>
  <c r="BQ1512" i="64"/>
  <c r="BO1596"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789" i="64" l="1"/>
  <c r="DK1793" i="64" s="1" a="1"/>
  <c r="DK1793" i="64" s="1"/>
  <c r="BQ498" i="64"/>
  <c r="BQ502" i="64" s="1"/>
  <c r="BM1566" i="64"/>
  <c r="BM1567" i="64" s="1"/>
  <c r="BM1568" i="64" s="1"/>
  <c r="BS468" i="64"/>
  <c r="BJ574" i="64"/>
  <c r="L159" i="69"/>
  <c r="BL187" i="69"/>
  <c r="BM183" i="69" s="1"/>
  <c r="BM186" i="69" s="1"/>
  <c r="K173" i="69"/>
  <c r="BK177" i="69"/>
  <c r="L156" i="69"/>
  <c r="BL161" i="69"/>
  <c r="L161" i="69" s="1"/>
  <c r="BL135" i="69"/>
  <c r="BM129" i="69" s="1"/>
  <c r="L157" i="69"/>
  <c r="BP125" i="69"/>
  <c r="BP123" i="69"/>
  <c r="BQ112" i="69"/>
  <c r="BQ117" i="69" s="1"/>
  <c r="BP119" i="69"/>
  <c r="BK572" i="64" a="1"/>
  <c r="DK1786" i="64" l="1"/>
  <c r="BR500" i="64"/>
  <c r="BR498" i="64" s="1"/>
  <c r="BS497" i="64"/>
  <c r="BN1562" i="64"/>
  <c r="BM1572" i="64"/>
  <c r="BL1620" i="64"/>
  <c r="BK572" i="64"/>
  <c r="BM1115" i="64"/>
  <c r="BS469" i="64"/>
  <c r="BT464" i="64"/>
  <c r="BS473" i="64"/>
  <c r="BJ1233" i="64"/>
  <c r="BR1512" i="64"/>
  <c r="BP1596" i="64"/>
  <c r="BL194" i="69"/>
  <c r="BL202" i="69" s="1"/>
  <c r="BL188" i="69"/>
  <c r="BL192" i="69"/>
  <c r="BL198" i="69" s="1"/>
  <c r="L198" i="69" s="1"/>
  <c r="BL162" i="69"/>
  <c r="BL163" i="69" s="1"/>
  <c r="BL140" i="69"/>
  <c r="BL150" i="69" s="1"/>
  <c r="BL142" i="69"/>
  <c r="BL152" i="69" s="1"/>
  <c r="BL136" i="69"/>
  <c r="BM132" i="69"/>
  <c r="BM157" i="69" s="1"/>
  <c r="BM134" i="69"/>
  <c r="L192" i="69"/>
  <c r="BK1139" i="64"/>
  <c r="BQ115" i="69"/>
  <c r="BQ118" i="69" s="1"/>
  <c r="BQ119" i="69" s="1"/>
  <c r="DK1787" i="64" l="1"/>
  <c r="BN1566" i="64"/>
  <c r="BN1567" i="64" s="1"/>
  <c r="N1567" i="64" s="1"/>
  <c r="BR502" i="64"/>
  <c r="BT468" i="64"/>
  <c r="BK574" i="64"/>
  <c r="BL200" i="69"/>
  <c r="BM156" i="69"/>
  <c r="BM159" i="69" s="1"/>
  <c r="BM184" i="69" s="1"/>
  <c r="BM187" i="69" s="1"/>
  <c r="BL167" i="69"/>
  <c r="BL177" i="69" s="1"/>
  <c r="BL169" i="69"/>
  <c r="BL179" i="69" s="1"/>
  <c r="BL146" i="69"/>
  <c r="BL148" i="69" s="1"/>
  <c r="L148" i="69" s="1"/>
  <c r="L140" i="69"/>
  <c r="BM135" i="69"/>
  <c r="BM136" i="69" s="1"/>
  <c r="BL1139" i="64"/>
  <c r="BR112" i="69"/>
  <c r="BR115" i="69" s="1"/>
  <c r="BQ123" i="69"/>
  <c r="BQ125" i="69"/>
  <c r="BL572" i="64" a="1"/>
  <c r="DL1783" i="64" l="1"/>
  <c r="BN1568" i="64"/>
  <c r="BS500" i="64"/>
  <c r="BS498" i="64" s="1"/>
  <c r="BT497" i="64"/>
  <c r="BN1572" i="64"/>
  <c r="BO1562" i="64"/>
  <c r="BM1620" i="64"/>
  <c r="BL572" i="64"/>
  <c r="BN1115" i="64"/>
  <c r="BT469" i="64"/>
  <c r="BT473" i="64"/>
  <c r="BU464" i="64"/>
  <c r="BK1233" i="64"/>
  <c r="BS1512" i="64"/>
  <c r="BQ1596"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72" i="64" a="1"/>
  <c r="L1783" i="64" l="1"/>
  <c r="M1783" i="64"/>
  <c r="N1783" i="64"/>
  <c r="DL1789" i="64"/>
  <c r="P1783" i="64"/>
  <c r="O1783" i="64"/>
  <c r="BO1566" i="64"/>
  <c r="BS502" i="64"/>
  <c r="BM572" i="64"/>
  <c r="BL574" i="64"/>
  <c r="BU468" i="64"/>
  <c r="BM167" i="69"/>
  <c r="BM173" i="69" s="1"/>
  <c r="BM175" i="69" s="1"/>
  <c r="BM169" i="69"/>
  <c r="BM179" i="69" s="1"/>
  <c r="BN132" i="69"/>
  <c r="BN157" i="69" s="1"/>
  <c r="BM152" i="69"/>
  <c r="BM163" i="69"/>
  <c r="BN187" i="69"/>
  <c r="BO183" i="69" s="1"/>
  <c r="BO186" i="69" s="1"/>
  <c r="BN161" i="69"/>
  <c r="BM198" i="69"/>
  <c r="BM200" i="69"/>
  <c r="BM1139" i="64"/>
  <c r="BR123" i="69"/>
  <c r="BR125" i="69"/>
  <c r="BS112" i="69"/>
  <c r="BS117" i="69" s="1"/>
  <c r="K1789" i="64" l="1"/>
  <c r="L1789" i="64"/>
  <c r="M1789" i="64"/>
  <c r="N1789" i="64"/>
  <c r="O1789" i="64"/>
  <c r="P1789" i="64"/>
  <c r="DL1793" i="64" a="1"/>
  <c r="DL1793" i="64" s="1"/>
  <c r="DL1786" i="64" s="1"/>
  <c r="BO1567" i="64"/>
  <c r="BT500" i="64"/>
  <c r="BT498" i="64" s="1"/>
  <c r="BU497" i="64"/>
  <c r="BO1115" i="64"/>
  <c r="BL1233" i="64"/>
  <c r="BU469" i="64"/>
  <c r="BU473" i="64"/>
  <c r="BV464" i="64"/>
  <c r="BM574" i="64"/>
  <c r="BR1596" i="64"/>
  <c r="BT1512" i="64"/>
  <c r="BN135" i="69"/>
  <c r="BN136" i="69" s="1"/>
  <c r="BM177" i="69"/>
  <c r="BN162" i="69"/>
  <c r="BN169" i="69" s="1"/>
  <c r="BN179" i="69" s="1"/>
  <c r="BN192" i="69"/>
  <c r="BN198" i="69" s="1"/>
  <c r="BN194" i="69"/>
  <c r="BN202" i="69" s="1"/>
  <c r="BN188" i="69"/>
  <c r="BS115" i="69"/>
  <c r="BS118" i="69" s="1"/>
  <c r="BS119" i="69" s="1"/>
  <c r="K1786" i="64" l="1"/>
  <c r="L1786" i="64"/>
  <c r="M1786" i="64"/>
  <c r="N1786" i="64"/>
  <c r="O1786" i="64"/>
  <c r="P1786" i="64"/>
  <c r="BO1568" i="64"/>
  <c r="DL1787" i="64"/>
  <c r="BO1572" i="64"/>
  <c r="BP1562" i="64"/>
  <c r="BT502" i="64"/>
  <c r="BV468" i="64"/>
  <c r="BM1233" i="64"/>
  <c r="BN1620" i="64"/>
  <c r="BO129" i="69"/>
  <c r="BO134" i="69" s="1"/>
  <c r="BN142" i="69"/>
  <c r="BN152" i="69" s="1"/>
  <c r="BN140" i="69"/>
  <c r="BN150" i="69" s="1"/>
  <c r="BN163" i="69"/>
  <c r="BN167" i="69"/>
  <c r="BN177" i="69" s="1"/>
  <c r="BO156" i="69"/>
  <c r="BO161" i="69" s="1"/>
  <c r="BN200" i="69"/>
  <c r="BS123" i="69"/>
  <c r="BS125" i="69"/>
  <c r="BT112" i="69"/>
  <c r="BT117" i="69" s="1"/>
  <c r="BN572" i="64" a="1"/>
  <c r="BP1566" i="64" l="1"/>
  <c r="BU500" i="64"/>
  <c r="BV497" i="64"/>
  <c r="BN572" i="64"/>
  <c r="BP1115" i="64"/>
  <c r="BS1596" i="64"/>
  <c r="BU1512" i="64"/>
  <c r="BV473" i="64"/>
  <c r="BW464" i="64"/>
  <c r="BV469" i="64"/>
  <c r="BO132" i="69"/>
  <c r="BO157" i="69" s="1"/>
  <c r="BN146" i="69"/>
  <c r="BN148" i="69" s="1"/>
  <c r="BO159" i="69"/>
  <c r="BO184" i="69" s="1"/>
  <c r="BO187" i="69" s="1"/>
  <c r="BO194" i="69" s="1"/>
  <c r="BO202" i="69" s="1"/>
  <c r="BN173" i="69"/>
  <c r="BN175" i="69" s="1"/>
  <c r="BN1139" i="64"/>
  <c r="BT115" i="69"/>
  <c r="BT118" i="69" s="1"/>
  <c r="BT119" i="69" s="1"/>
  <c r="BP1567" i="64" l="1"/>
  <c r="BP1572" i="64" s="1"/>
  <c r="BU498" i="64"/>
  <c r="BW468" i="64"/>
  <c r="BN574" i="64"/>
  <c r="BO1620" i="64"/>
  <c r="BO135" i="69"/>
  <c r="BO140" i="69" s="1"/>
  <c r="BO150" i="69" s="1"/>
  <c r="BO192" i="69"/>
  <c r="BO200" i="69" s="1"/>
  <c r="BP183" i="69"/>
  <c r="BP186" i="69" s="1"/>
  <c r="BO188" i="69"/>
  <c r="BO162" i="69"/>
  <c r="BP156" i="69" s="1"/>
  <c r="BP161" i="69" s="1"/>
  <c r="BO1139" i="64"/>
  <c r="BT123" i="69"/>
  <c r="BT125" i="69"/>
  <c r="BU112" i="69"/>
  <c r="BU117" i="69" s="1"/>
  <c r="BO572" i="64" a="1"/>
  <c r="BQ1562" i="64" l="1"/>
  <c r="BQ1566" i="64" s="1"/>
  <c r="BP1568" i="64"/>
  <c r="BU502" i="64"/>
  <c r="BV500" i="64"/>
  <c r="BW497" i="64"/>
  <c r="BO572" i="64"/>
  <c r="BQ1115" i="64"/>
  <c r="BN1233" i="64"/>
  <c r="BT1596" i="64"/>
  <c r="BV1512" i="64"/>
  <c r="BW469" i="64"/>
  <c r="BX464" i="64"/>
  <c r="BW47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567" i="64" l="1"/>
  <c r="BQ1572" i="64" s="1"/>
  <c r="BV498" i="64"/>
  <c r="BX468" i="64"/>
  <c r="BO57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72" i="64" a="1"/>
  <c r="BR1562" i="64" l="1"/>
  <c r="BR1566" i="64" s="1"/>
  <c r="BQ1568" i="64"/>
  <c r="BV502" i="64"/>
  <c r="BW500" i="64"/>
  <c r="BX497" i="64"/>
  <c r="BP572" i="64"/>
  <c r="BR1115" i="64"/>
  <c r="BU1596" i="64"/>
  <c r="BX469" i="64"/>
  <c r="BY464" i="64"/>
  <c r="BX473" i="64"/>
  <c r="BW1512" i="64"/>
  <c r="BP1620" i="64"/>
  <c r="BO1233"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72" i="64" a="1"/>
  <c r="BR1567" i="64" l="1"/>
  <c r="BS1562" i="64" s="1"/>
  <c r="BS1566" i="64" s="1"/>
  <c r="BW498" i="64"/>
  <c r="BP1233" i="64"/>
  <c r="BQ572" i="64"/>
  <c r="BP574" i="64"/>
  <c r="BY468" i="64"/>
  <c r="BQ161" i="69"/>
  <c r="BR183" i="69"/>
  <c r="BR186" i="69" s="1"/>
  <c r="BQ194" i="69"/>
  <c r="BQ202" i="69" s="1"/>
  <c r="BQ188" i="69"/>
  <c r="BP177" i="69"/>
  <c r="BQ192" i="69"/>
  <c r="BQ198" i="69" s="1"/>
  <c r="BQ132" i="69"/>
  <c r="BP1139" i="64"/>
  <c r="BV123" i="69"/>
  <c r="BW112" i="69"/>
  <c r="BW115" i="69" s="1"/>
  <c r="BV119" i="69"/>
  <c r="BR1572" i="64" l="1"/>
  <c r="BR1568" i="64"/>
  <c r="BS1567" i="64"/>
  <c r="BS1568" i="64" s="1"/>
  <c r="BW502" i="64"/>
  <c r="BY497" i="64"/>
  <c r="BX500" i="64"/>
  <c r="BS1115" i="64"/>
  <c r="BX1512" i="64"/>
  <c r="BY469" i="64"/>
  <c r="BY473" i="64"/>
  <c r="BZ464" i="64"/>
  <c r="BV1596" i="64"/>
  <c r="BQ1620" i="64"/>
  <c r="BQ574" i="64"/>
  <c r="BQ200" i="69"/>
  <c r="BQ157" i="69"/>
  <c r="BQ162" i="69" s="1"/>
  <c r="BR156" i="69" s="1"/>
  <c r="BR161" i="69" s="1"/>
  <c r="BQ135" i="69"/>
  <c r="BW117" i="69"/>
  <c r="BW118" i="69" s="1"/>
  <c r="BW119" i="69" s="1"/>
  <c r="BQ1139" i="64"/>
  <c r="BS1572" i="64" l="1"/>
  <c r="BT1562" i="64"/>
  <c r="BT1566" i="64" s="1"/>
  <c r="BT1567" i="64" s="1"/>
  <c r="BX498" i="64"/>
  <c r="BZ468" i="64"/>
  <c r="BQ1233"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502" i="64" l="1"/>
  <c r="BY500" i="64"/>
  <c r="BY498" i="64" s="1"/>
  <c r="BZ497" i="64"/>
  <c r="BT1568" i="64"/>
  <c r="BU1562" i="64"/>
  <c r="BT1572" i="64"/>
  <c r="BT1115" i="64"/>
  <c r="BZ469" i="64"/>
  <c r="CA464" i="64"/>
  <c r="BZ473" i="64"/>
  <c r="BW1596" i="64"/>
  <c r="BY1512"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72" i="64" a="1"/>
  <c r="BU1566" i="64" l="1"/>
  <c r="BU1567" i="64" s="1"/>
  <c r="BU1568" i="64" s="1"/>
  <c r="BY502" i="64"/>
  <c r="BR572" i="64"/>
  <c r="CA468" i="64"/>
  <c r="BR200" i="69"/>
  <c r="BR163" i="69"/>
  <c r="BR169" i="69"/>
  <c r="BR179" i="69" s="1"/>
  <c r="BS156" i="69"/>
  <c r="BS161" i="69" s="1"/>
  <c r="BR135" i="69"/>
  <c r="BR177" i="69"/>
  <c r="BX125" i="69"/>
  <c r="BX123" i="69"/>
  <c r="BY112" i="69"/>
  <c r="BY115" i="69" s="1"/>
  <c r="BZ500" i="64" l="1"/>
  <c r="BZ498" i="64" s="1"/>
  <c r="CA497" i="64"/>
  <c r="BU1572" i="64"/>
  <c r="BV1562" i="64"/>
  <c r="BU1115" i="64"/>
  <c r="CA473" i="64"/>
  <c r="CB464" i="64"/>
  <c r="CA469" i="64"/>
  <c r="BZ1512" i="64"/>
  <c r="BX1596" i="64"/>
  <c r="BR1620" i="64"/>
  <c r="BR574" i="64"/>
  <c r="BS159" i="69"/>
  <c r="BS184" i="69" s="1"/>
  <c r="BS187" i="69" s="1"/>
  <c r="BT183" i="69" s="1"/>
  <c r="BT186" i="69" s="1"/>
  <c r="BR140" i="69"/>
  <c r="BR150" i="69" s="1"/>
  <c r="BR136" i="69"/>
  <c r="BR142" i="69"/>
  <c r="BS129" i="69"/>
  <c r="BR1139" i="64"/>
  <c r="BY117" i="69"/>
  <c r="BY118" i="69" s="1"/>
  <c r="BZ112" i="69" s="1"/>
  <c r="BS572" i="64" a="1"/>
  <c r="BV1566" i="64" l="1"/>
  <c r="BV1567" i="64" s="1"/>
  <c r="BV1568" i="64" s="1"/>
  <c r="BZ502" i="64"/>
  <c r="P497" i="64"/>
  <c r="BS572" i="64"/>
  <c r="CB468" i="64"/>
  <c r="BR1233"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500" i="64" l="1"/>
  <c r="CB497" i="64"/>
  <c r="BW1562" i="64"/>
  <c r="BV1572" i="64"/>
  <c r="BV1115" i="64"/>
  <c r="CA1512" i="64"/>
  <c r="BY1596" i="64"/>
  <c r="CB473" i="64"/>
  <c r="CC464" i="64"/>
  <c r="CB469" i="64"/>
  <c r="BS1139" i="64"/>
  <c r="BS1620" i="64"/>
  <c r="BS574" i="64"/>
  <c r="BT156" i="69"/>
  <c r="BT161" i="69" s="1"/>
  <c r="BS200" i="69"/>
  <c r="BS135" i="69"/>
  <c r="BS136" i="69" s="1"/>
  <c r="BS169" i="69"/>
  <c r="BS179" i="69" s="1"/>
  <c r="BS163" i="69"/>
  <c r="BS177" i="69"/>
  <c r="BZ118" i="69"/>
  <c r="BZ125" i="69" s="1"/>
  <c r="BW1566" i="64" l="1"/>
  <c r="BW1567" i="64" s="1"/>
  <c r="BW1568" i="64" s="1"/>
  <c r="CA498" i="64"/>
  <c r="CC468" i="64"/>
  <c r="BS1233" i="64"/>
  <c r="BT159" i="69"/>
  <c r="BT184" i="69" s="1"/>
  <c r="BT187" i="69" s="1"/>
  <c r="BT188" i="69" s="1"/>
  <c r="BS140" i="69"/>
  <c r="BS150" i="69" s="1"/>
  <c r="BS142" i="69"/>
  <c r="BS146" i="69" s="1"/>
  <c r="BS148" i="69" s="1"/>
  <c r="BT129" i="69"/>
  <c r="BT134" i="69" s="1"/>
  <c r="BZ123" i="69"/>
  <c r="BZ119" i="69"/>
  <c r="CA112" i="69"/>
  <c r="CA117" i="69" s="1"/>
  <c r="CA502" i="64" l="1"/>
  <c r="CB500" i="64"/>
  <c r="CC497" i="64"/>
  <c r="BW1572" i="64"/>
  <c r="BX1562" i="64"/>
  <c r="BW1115" i="64"/>
  <c r="CB1512" i="64"/>
  <c r="CC473" i="64"/>
  <c r="CD464" i="64"/>
  <c r="CC469" i="64"/>
  <c r="BZ1596" i="64"/>
  <c r="BT194" i="69"/>
  <c r="BT202" i="69" s="1"/>
  <c r="BT192" i="69"/>
  <c r="BT200" i="69" s="1"/>
  <c r="BU183" i="69"/>
  <c r="BU186" i="69" s="1"/>
  <c r="BS152" i="69"/>
  <c r="BT132" i="69"/>
  <c r="BT157" i="69" s="1"/>
  <c r="BT162" i="69" s="1"/>
  <c r="BT169" i="69" s="1"/>
  <c r="BT179" i="69" s="1"/>
  <c r="CA115" i="69"/>
  <c r="CA118" i="69" s="1"/>
  <c r="BT572" i="64" a="1"/>
  <c r="BX1566" i="64" l="1"/>
  <c r="BX1567" i="64" s="1"/>
  <c r="BX1568" i="64" s="1"/>
  <c r="CB498" i="64"/>
  <c r="BT572" i="64"/>
  <c r="CD468" i="64"/>
  <c r="BT1620" i="64"/>
  <c r="BT198" i="69"/>
  <c r="BT163" i="69"/>
  <c r="BU156" i="69"/>
  <c r="BU161" i="69" s="1"/>
  <c r="BT135" i="69"/>
  <c r="BT136" i="69" s="1"/>
  <c r="BT167" i="69"/>
  <c r="BT177" i="69" s="1"/>
  <c r="CB112" i="69"/>
  <c r="CB117" i="69" s="1"/>
  <c r="CA125" i="69"/>
  <c r="CA123" i="69"/>
  <c r="CA119" i="69"/>
  <c r="BX1572" i="64" l="1"/>
  <c r="BY1562" i="64"/>
  <c r="BY1566" i="64" s="1"/>
  <c r="BY1567" i="64" s="1"/>
  <c r="BY1568" i="64" s="1"/>
  <c r="CB502" i="64"/>
  <c r="CD497" i="64"/>
  <c r="CC500" i="64"/>
  <c r="BT1233" i="64"/>
  <c r="BX1115" i="64"/>
  <c r="CA1596" i="64"/>
  <c r="BT574" i="64"/>
  <c r="CD469" i="64"/>
  <c r="CD473" i="64"/>
  <c r="CE464" i="64"/>
  <c r="CC1512" i="64"/>
  <c r="BT1139" i="64"/>
  <c r="BU159" i="69"/>
  <c r="BU184" i="69" s="1"/>
  <c r="BU187" i="69" s="1"/>
  <c r="BV183" i="69" s="1"/>
  <c r="BV186" i="69" s="1"/>
  <c r="BU129" i="69"/>
  <c r="BU134" i="69" s="1"/>
  <c r="BT140" i="69"/>
  <c r="BT150" i="69" s="1"/>
  <c r="BT142" i="69"/>
  <c r="BT152" i="69" s="1"/>
  <c r="BT173" i="69"/>
  <c r="BT175" i="69" s="1"/>
  <c r="CB115" i="69"/>
  <c r="CB118" i="69" s="1"/>
  <c r="CB119" i="69" s="1"/>
  <c r="BU572" i="64" a="1"/>
  <c r="CC498" i="64" l="1"/>
  <c r="BU572" i="64"/>
  <c r="BZ1562" i="64"/>
  <c r="BY1572" i="64"/>
  <c r="CE468" i="64"/>
  <c r="BU194" i="69"/>
  <c r="BU202" i="69" s="1"/>
  <c r="BU192" i="69"/>
  <c r="BU198" i="69" s="1"/>
  <c r="BU188" i="69"/>
  <c r="BU132" i="69"/>
  <c r="BU157" i="69" s="1"/>
  <c r="BU162" i="69" s="1"/>
  <c r="BU167" i="69" s="1"/>
  <c r="BT146" i="69"/>
  <c r="BT148" i="69" s="1"/>
  <c r="CB123" i="69"/>
  <c r="CB125" i="69"/>
  <c r="CC112" i="69"/>
  <c r="CC117" i="69" s="1"/>
  <c r="BZ1566" i="64" l="1"/>
  <c r="BZ1567" i="64" s="1"/>
  <c r="O1567" i="64" s="1"/>
  <c r="CC502" i="64"/>
  <c r="CD500" i="64"/>
  <c r="CD498" i="64" s="1"/>
  <c r="CE497" i="64"/>
  <c r="BY1115" i="64"/>
  <c r="CB1596" i="64"/>
  <c r="CE473" i="64"/>
  <c r="CF464" i="64"/>
  <c r="CE469" i="64"/>
  <c r="BU574" i="64"/>
  <c r="CD1512" i="64"/>
  <c r="BU1620" i="64"/>
  <c r="BU1139" i="64"/>
  <c r="BU200" i="69"/>
  <c r="BU135" i="69"/>
  <c r="BU136" i="69" s="1"/>
  <c r="BU169" i="69"/>
  <c r="BU179" i="69" s="1"/>
  <c r="BU163" i="69"/>
  <c r="BV156" i="69"/>
  <c r="BV159" i="69" s="1"/>
  <c r="BV184" i="69" s="1"/>
  <c r="BV187" i="69" s="1"/>
  <c r="BU173" i="69"/>
  <c r="BU175" i="69" s="1"/>
  <c r="BU177" i="69"/>
  <c r="CC115" i="69"/>
  <c r="CC118" i="69" s="1"/>
  <c r="CD112" i="69" s="1"/>
  <c r="BV572" i="64" a="1"/>
  <c r="BZ1568" i="64" l="1"/>
  <c r="CD502" i="64"/>
  <c r="BV572" i="64"/>
  <c r="CA1562" i="64"/>
  <c r="BZ1572" i="64"/>
  <c r="CF468" i="64"/>
  <c r="BU1233"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566" i="64" l="1"/>
  <c r="CE500" i="64"/>
  <c r="CF497" i="64"/>
  <c r="BV1233" i="64"/>
  <c r="BZ1115" i="64"/>
  <c r="CG464" i="64"/>
  <c r="CF469" i="64"/>
  <c r="CF473" i="64"/>
  <c r="BV574" i="64"/>
  <c r="CC1596" i="64"/>
  <c r="CE1512" i="64"/>
  <c r="BV1139" i="64"/>
  <c r="BV1620" i="64"/>
  <c r="BV134" i="69"/>
  <c r="BV135" i="69" s="1"/>
  <c r="BV142" i="69" s="1"/>
  <c r="BV146" i="69" s="1"/>
  <c r="BV148" i="69" s="1"/>
  <c r="BU152" i="69"/>
  <c r="BV162" i="69"/>
  <c r="BV163" i="69" s="1"/>
  <c r="BV200" i="69"/>
  <c r="BV198" i="69"/>
  <c r="CD118" i="69"/>
  <c r="CE112" i="69" s="1"/>
  <c r="CE498" i="64" l="1"/>
  <c r="CA1567" i="64"/>
  <c r="CG46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72" i="64" a="1"/>
  <c r="CA1568" i="64" l="1"/>
  <c r="CE502" i="64"/>
  <c r="CG497" i="64"/>
  <c r="CF500" i="64"/>
  <c r="CF498" i="64" s="1"/>
  <c r="BW572" i="64"/>
  <c r="CA1115" i="64"/>
  <c r="CB1562" i="64"/>
  <c r="CA1572" i="64"/>
  <c r="CD1596" i="64"/>
  <c r="CG473" i="64"/>
  <c r="CH464" i="64"/>
  <c r="CG469" i="64"/>
  <c r="CF1512" i="64"/>
  <c r="BW1139" i="64"/>
  <c r="BW1620" i="64"/>
  <c r="BW161" i="69"/>
  <c r="BW132" i="69"/>
  <c r="BW157" i="69" s="1"/>
  <c r="BV173" i="69"/>
  <c r="BV175" i="69" s="1"/>
  <c r="BW192" i="69"/>
  <c r="BX183" i="69"/>
  <c r="BX186" i="69" s="1"/>
  <c r="M186" i="69" s="1"/>
  <c r="BW188" i="69"/>
  <c r="BW194" i="69"/>
  <c r="BW202" i="69" s="1"/>
  <c r="L187" i="69"/>
  <c r="CE118" i="69"/>
  <c r="CE123" i="69" s="1"/>
  <c r="CB1566" i="64" l="1"/>
  <c r="CF502" i="64"/>
  <c r="BW574" i="64"/>
  <c r="CH468" i="64"/>
  <c r="BW162" i="69"/>
  <c r="BW163" i="69" s="1"/>
  <c r="BW135" i="69"/>
  <c r="BX129" i="69" s="1"/>
  <c r="BX132" i="69" s="1"/>
  <c r="M132" i="69" s="1"/>
  <c r="L135" i="69"/>
  <c r="M183" i="69"/>
  <c r="L188" i="69"/>
  <c r="BW198" i="69"/>
  <c r="BW200" i="69"/>
  <c r="CF112" i="69"/>
  <c r="CF115" i="69" s="1"/>
  <c r="CE119" i="69"/>
  <c r="CE125" i="69"/>
  <c r="BX572" i="64" a="1"/>
  <c r="CB1567" i="64" l="1"/>
  <c r="CG500" i="64"/>
  <c r="CG498" i="64" s="1"/>
  <c r="CH497" i="64"/>
  <c r="BX572" i="64"/>
  <c r="CB1115" i="64"/>
  <c r="CE1596" i="64"/>
  <c r="CH469" i="64"/>
  <c r="CH473" i="64"/>
  <c r="CI464" i="64"/>
  <c r="BW1233" i="64"/>
  <c r="CG1512"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568" i="64" l="1"/>
  <c r="CB1572" i="64"/>
  <c r="CC1562" i="64"/>
  <c r="CG502" i="64"/>
  <c r="CI468" i="64"/>
  <c r="BX574" i="64"/>
  <c r="L163" i="69"/>
  <c r="BW152" i="69"/>
  <c r="BX135" i="69"/>
  <c r="BY129" i="69" s="1"/>
  <c r="BY134" i="69" s="1"/>
  <c r="BX159" i="69"/>
  <c r="BX162" i="69" s="1"/>
  <c r="BY156" i="69" s="1"/>
  <c r="BW173" i="69"/>
  <c r="L173" i="69" s="1"/>
  <c r="BW148" i="69"/>
  <c r="L146" i="69"/>
  <c r="BX1139" i="64"/>
  <c r="CF119" i="69"/>
  <c r="CF123" i="69"/>
  <c r="CG112" i="69"/>
  <c r="CG117" i="69" s="1"/>
  <c r="CC1566" i="64" l="1"/>
  <c r="CH500" i="64"/>
  <c r="CH498" i="64" s="1"/>
  <c r="CI497" i="64"/>
  <c r="CC1115" i="64"/>
  <c r="CH1512" i="64"/>
  <c r="CF1596" i="64"/>
  <c r="BX1233" i="64"/>
  <c r="CJ464" i="64"/>
  <c r="CI473" i="64"/>
  <c r="CI469" i="64"/>
  <c r="BX1620"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72" i="64" a="1"/>
  <c r="CC1567" i="64" l="1"/>
  <c r="CD1562" i="64" s="1"/>
  <c r="CD1566" i="64" s="1"/>
  <c r="CH502" i="64"/>
  <c r="BY572" i="64"/>
  <c r="CJ468" i="64"/>
  <c r="BX150" i="69"/>
  <c r="M140" i="69"/>
  <c r="BX152" i="69"/>
  <c r="BY135" i="69"/>
  <c r="BY136" i="69" s="1"/>
  <c r="BX187" i="69"/>
  <c r="BX188" i="69" s="1"/>
  <c r="BX177" i="69"/>
  <c r="BY162" i="69"/>
  <c r="CH112" i="69"/>
  <c r="CH115" i="69" s="1"/>
  <c r="CG125" i="69"/>
  <c r="CG123" i="69"/>
  <c r="CC1572" i="64" l="1"/>
  <c r="CC1568" i="64"/>
  <c r="CD1567" i="64"/>
  <c r="CD1568" i="64" s="1"/>
  <c r="CI500" i="64"/>
  <c r="CI498" i="64" s="1"/>
  <c r="CJ497" i="64"/>
  <c r="CD1115" i="64"/>
  <c r="CG1596" i="64"/>
  <c r="BY574" i="64"/>
  <c r="CK464" i="64"/>
  <c r="CJ473" i="64"/>
  <c r="CJ469" i="64"/>
  <c r="CI1512"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139" i="64"/>
  <c r="CH117" i="69"/>
  <c r="CH118" i="69" s="1"/>
  <c r="CH125" i="69" s="1"/>
  <c r="CE1562" i="64" l="1"/>
  <c r="CE1566" i="64" s="1"/>
  <c r="CE1567" i="64" s="1"/>
  <c r="CD1572" i="64"/>
  <c r="CI502" i="64"/>
  <c r="BY1233" i="64"/>
  <c r="CK468" i="64"/>
  <c r="BY1620"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72" i="64" a="1"/>
  <c r="CE1568" i="64" l="1"/>
  <c r="CJ500" i="64"/>
  <c r="CJ498" i="64" s="1"/>
  <c r="CK497" i="64"/>
  <c r="CE1572" i="64"/>
  <c r="CF1562" i="64"/>
  <c r="BZ572" i="64"/>
  <c r="CE1115" i="64"/>
  <c r="CJ1512" i="64"/>
  <c r="CK469" i="64"/>
  <c r="CK473" i="64"/>
  <c r="CL464" i="64"/>
  <c r="CH1596"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502" i="64" l="1"/>
  <c r="CF1566" i="64"/>
  <c r="CF1567" i="64" s="1"/>
  <c r="CL468" i="64"/>
  <c r="BZ574" i="64"/>
  <c r="BZ1620"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97" i="64" l="1"/>
  <c r="CK500" i="64"/>
  <c r="CF1568" i="64"/>
  <c r="CG1562" i="64"/>
  <c r="CF1572" i="64"/>
  <c r="CF1115" i="64"/>
  <c r="CI1596" i="64"/>
  <c r="BZ1233" i="64"/>
  <c r="CL473" i="64"/>
  <c r="CL469" i="64"/>
  <c r="CK1512" i="64"/>
  <c r="BZ152" i="69"/>
  <c r="CA134" i="69"/>
  <c r="CA135" i="69" s="1"/>
  <c r="CB129" i="69" s="1"/>
  <c r="BZ177" i="69"/>
  <c r="CA187" i="69"/>
  <c r="CA192" i="69" s="1"/>
  <c r="CA162" i="69"/>
  <c r="CB156" i="69" s="1"/>
  <c r="M119" i="69"/>
  <c r="BZ1139" i="64"/>
  <c r="CA572" i="64" a="1"/>
  <c r="K464" i="64" l="1"/>
  <c r="CG1566" i="64"/>
  <c r="CG1567" i="64" s="1"/>
  <c r="CG1568" i="64" s="1"/>
  <c r="CK498" i="64"/>
  <c r="CA572" i="64"/>
  <c r="CA1620"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464" i="64" l="1"/>
  <c r="CO468" i="64" s="1"/>
  <c r="CO469" i="64" s="1"/>
  <c r="CH1562" i="64"/>
  <c r="CH1566" i="64" s="1"/>
  <c r="CH1567" i="64" s="1"/>
  <c r="CH1568" i="64" s="1"/>
  <c r="CG1572" i="64"/>
  <c r="CK502" i="64"/>
  <c r="CL500" i="64"/>
  <c r="CG1115" i="64"/>
  <c r="CJ1596" i="64"/>
  <c r="CL1512" i="64"/>
  <c r="CB1620" i="64"/>
  <c r="CA574" i="64"/>
  <c r="CB187" i="69"/>
  <c r="CB192" i="69" s="1"/>
  <c r="CA152" i="69"/>
  <c r="CA173" i="69"/>
  <c r="CA175" i="69" s="1"/>
  <c r="CB135" i="69"/>
  <c r="CB142" i="69" s="1"/>
  <c r="CB162" i="69"/>
  <c r="CA1139" i="64"/>
  <c r="L1512" i="64" l="1"/>
  <c r="M1512" i="64"/>
  <c r="N1512" i="64"/>
  <c r="O1512" i="64"/>
  <c r="P1512" i="64"/>
  <c r="CO473" i="64"/>
  <c r="CP464" i="64"/>
  <c r="CL498" i="64"/>
  <c r="CL502" i="64" s="1"/>
  <c r="K500" i="64"/>
  <c r="L500" i="64"/>
  <c r="M500" i="64"/>
  <c r="N500" i="64"/>
  <c r="O500" i="64"/>
  <c r="P500" i="64"/>
  <c r="CI1562" i="64"/>
  <c r="CH1572" i="64"/>
  <c r="CA1233"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72" i="64" a="1"/>
  <c r="CP468" i="64" l="1"/>
  <c r="CP469" i="64" s="1"/>
  <c r="K498" i="64"/>
  <c r="K502" i="64" s="1"/>
  <c r="L498" i="64"/>
  <c r="L502" i="64" s="1"/>
  <c r="M498" i="64"/>
  <c r="M502" i="64" s="1"/>
  <c r="N498" i="64"/>
  <c r="N502" i="64" s="1"/>
  <c r="O498" i="64"/>
  <c r="O502" i="64" s="1"/>
  <c r="P498" i="64"/>
  <c r="P502" i="64" s="1"/>
  <c r="CI1566" i="64"/>
  <c r="CI1567" i="64" s="1"/>
  <c r="CI1568" i="64" s="1"/>
  <c r="CB572" i="64"/>
  <c r="CH1115" i="64"/>
  <c r="CK1596" i="64"/>
  <c r="CC132" i="69"/>
  <c r="CC157" i="69" s="1"/>
  <c r="CB173" i="69"/>
  <c r="CB175" i="69" s="1"/>
  <c r="CB177" i="69"/>
  <c r="CC159" i="69"/>
  <c r="CC184" i="69" s="1"/>
  <c r="CC187" i="69" s="1"/>
  <c r="CC161" i="69"/>
  <c r="CQ464" i="64" l="1"/>
  <c r="CQ468" i="64" s="1"/>
  <c r="CQ469" i="64" s="1"/>
  <c r="CP473" i="64"/>
  <c r="CJ1562" i="64"/>
  <c r="CI1572" i="64"/>
  <c r="CC1620" i="64"/>
  <c r="CB574" i="64"/>
  <c r="CC135" i="69"/>
  <c r="CC140" i="69" s="1"/>
  <c r="CC150" i="69" s="1"/>
  <c r="CC162" i="69"/>
  <c r="CD156" i="69" s="1"/>
  <c r="CC188" i="69"/>
  <c r="CC194" i="69"/>
  <c r="CC202" i="69" s="1"/>
  <c r="CD183" i="69"/>
  <c r="CC192" i="69"/>
  <c r="CB1139" i="64"/>
  <c r="CQ473" i="64" l="1"/>
  <c r="CR464" i="64"/>
  <c r="CR468" i="64" s="1"/>
  <c r="CJ1566" i="64"/>
  <c r="CJ1567" i="64" s="1"/>
  <c r="CJ1568" i="64" s="1"/>
  <c r="CI1115" i="64"/>
  <c r="CL1596" i="64"/>
  <c r="CB1233" i="64"/>
  <c r="CC142" i="69"/>
  <c r="CC152" i="69" s="1"/>
  <c r="CD129" i="69"/>
  <c r="CD134" i="69" s="1"/>
  <c r="CC136" i="69"/>
  <c r="CC169" i="69"/>
  <c r="CC179" i="69" s="1"/>
  <c r="CC167" i="69"/>
  <c r="CC177" i="69" s="1"/>
  <c r="CC163" i="69"/>
  <c r="CD186" i="69"/>
  <c r="CD159" i="69"/>
  <c r="CD184" i="69" s="1"/>
  <c r="CD161" i="69"/>
  <c r="CC200" i="69"/>
  <c r="CC198" i="69"/>
  <c r="CC572" i="64" a="1"/>
  <c r="N1596" i="64" l="1"/>
  <c r="O1596" i="64"/>
  <c r="P1596" i="64"/>
  <c r="K468" i="64"/>
  <c r="L464" i="64" s="1"/>
  <c r="CR473" i="64"/>
  <c r="CS464" i="64"/>
  <c r="CS468" i="64" s="1"/>
  <c r="CS469" i="64" s="1"/>
  <c r="CR469" i="64"/>
  <c r="CC572" i="64"/>
  <c r="CK1562" i="64"/>
  <c r="CJ1572" i="64"/>
  <c r="CD1620" i="64"/>
  <c r="CC146" i="69"/>
  <c r="CC148" i="69" s="1"/>
  <c r="CD132" i="69"/>
  <c r="CD157" i="69" s="1"/>
  <c r="CD162" i="69" s="1"/>
  <c r="CE156" i="69" s="1"/>
  <c r="CC173" i="69"/>
  <c r="CC175" i="69" s="1"/>
  <c r="CD187" i="69"/>
  <c r="CD188" i="69" s="1"/>
  <c r="K469" i="64" l="1"/>
  <c r="CT464" i="64"/>
  <c r="CS473" i="64"/>
  <c r="CK1566" i="64"/>
  <c r="CK1567" i="64" s="1"/>
  <c r="CK1568" i="64" s="1"/>
  <c r="CJ1115" i="64"/>
  <c r="CC574" i="64"/>
  <c r="CD135" i="69"/>
  <c r="CD136" i="69" s="1"/>
  <c r="CE183" i="69"/>
  <c r="CE186" i="69" s="1"/>
  <c r="CD169" i="69"/>
  <c r="CD179" i="69" s="1"/>
  <c r="CD192" i="69"/>
  <c r="CD200" i="69" s="1"/>
  <c r="CD194" i="69"/>
  <c r="CD202" i="69" s="1"/>
  <c r="CD163" i="69"/>
  <c r="CD167" i="69"/>
  <c r="CD177" i="69" s="1"/>
  <c r="CE159" i="69"/>
  <c r="CE184" i="69" s="1"/>
  <c r="CE161" i="69"/>
  <c r="CC1139" i="64"/>
  <c r="CD572" i="64" a="1"/>
  <c r="CT468" i="64" l="1"/>
  <c r="CT469" i="64" s="1"/>
  <c r="CD572" i="64"/>
  <c r="CL1562" i="64"/>
  <c r="CK1572" i="64"/>
  <c r="CE1620" i="64"/>
  <c r="CC1233" i="64"/>
  <c r="CD140" i="69"/>
  <c r="CD150" i="69" s="1"/>
  <c r="CE129" i="69"/>
  <c r="CE132" i="69" s="1"/>
  <c r="CE157" i="69" s="1"/>
  <c r="CE162" i="69" s="1"/>
  <c r="CE167" i="69" s="1"/>
  <c r="CD142" i="69"/>
  <c r="CD146" i="69" s="1"/>
  <c r="CD148" i="69" s="1"/>
  <c r="CD1139" i="64"/>
  <c r="CE187" i="69"/>
  <c r="CE192" i="69" s="1"/>
  <c r="CD198" i="69"/>
  <c r="CD173" i="69"/>
  <c r="CD175" i="69" s="1"/>
  <c r="CU464" i="64" l="1"/>
  <c r="CT473" i="64"/>
  <c r="CL1566" i="64"/>
  <c r="CK1115" i="64"/>
  <c r="CD574" i="64"/>
  <c r="CE134" i="69"/>
  <c r="CE135" i="69" s="1"/>
  <c r="CD152" i="69"/>
  <c r="CE188" i="69"/>
  <c r="CE194" i="69"/>
  <c r="CE202" i="69" s="1"/>
  <c r="CF183" i="69"/>
  <c r="CF186" i="69" s="1"/>
  <c r="CE173" i="69"/>
  <c r="CE175" i="69" s="1"/>
  <c r="CE177" i="69"/>
  <c r="CE163" i="69"/>
  <c r="CF156" i="69"/>
  <c r="CE169" i="69"/>
  <c r="CE179" i="69" s="1"/>
  <c r="CE200" i="69"/>
  <c r="CE198" i="69"/>
  <c r="CU468" i="64" l="1"/>
  <c r="CU469" i="64" s="1"/>
  <c r="CL1567" i="64"/>
  <c r="P1567" i="64" s="1"/>
  <c r="CF1620" i="64"/>
  <c r="CD1233" i="64"/>
  <c r="CE1139" i="64"/>
  <c r="CE140" i="69"/>
  <c r="CE150" i="69" s="1"/>
  <c r="CE136" i="69"/>
  <c r="CE142" i="69"/>
  <c r="CF129" i="69"/>
  <c r="CF159" i="69"/>
  <c r="CF184" i="69" s="1"/>
  <c r="CF187" i="69" s="1"/>
  <c r="CG183" i="69" s="1"/>
  <c r="CG186" i="69" s="1"/>
  <c r="CF161" i="69"/>
  <c r="CE572" i="64" a="1"/>
  <c r="CV464" i="64" l="1"/>
  <c r="CV468" i="64" s="1"/>
  <c r="CV469" i="64" s="1"/>
  <c r="CU473" i="64"/>
  <c r="CL1568" i="64"/>
  <c r="CE572" i="64"/>
  <c r="CL1115" i="64"/>
  <c r="CL1572" i="64"/>
  <c r="CF194" i="69"/>
  <c r="CF202" i="69" s="1"/>
  <c r="CF192" i="69"/>
  <c r="CF200" i="69" s="1"/>
  <c r="CF134" i="69"/>
  <c r="CF132" i="69"/>
  <c r="CF157" i="69" s="1"/>
  <c r="CF162" i="69" s="1"/>
  <c r="CE152" i="69"/>
  <c r="CE146" i="69"/>
  <c r="CE148" i="69" s="1"/>
  <c r="CF188" i="69"/>
  <c r="CF572" i="64" a="1"/>
  <c r="K1115" i="64" l="1"/>
  <c r="L1115" i="64"/>
  <c r="M1115" i="64"/>
  <c r="N1115" i="64"/>
  <c r="O1115" i="64"/>
  <c r="P1115" i="64"/>
  <c r="L468" i="64"/>
  <c r="CV473" i="64"/>
  <c r="CW464" i="64"/>
  <c r="K1562" i="64"/>
  <c r="CF572" i="64"/>
  <c r="CE574" i="64"/>
  <c r="CF198" i="69"/>
  <c r="CF135" i="69"/>
  <c r="CF163" i="69"/>
  <c r="CG156" i="69"/>
  <c r="CF169" i="69"/>
  <c r="CF179" i="69" s="1"/>
  <c r="CF167" i="69"/>
  <c r="CW468" i="64" l="1"/>
  <c r="CW469" i="64" s="1"/>
  <c r="M464" i="64"/>
  <c r="L469" i="64"/>
  <c r="CF574" i="64"/>
  <c r="CG1620" i="64"/>
  <c r="CE1233" i="64"/>
  <c r="CF1139" i="64"/>
  <c r="CF177" i="69"/>
  <c r="CF173" i="69"/>
  <c r="CF175" i="69" s="1"/>
  <c r="CG161" i="69"/>
  <c r="CG159" i="69"/>
  <c r="CG184" i="69" s="1"/>
  <c r="CG187" i="69" s="1"/>
  <c r="CF136" i="69"/>
  <c r="CG129" i="69"/>
  <c r="CF142" i="69"/>
  <c r="CF140" i="69"/>
  <c r="CF150" i="69" s="1"/>
  <c r="CX464" i="64" l="1"/>
  <c r="CW473" i="64"/>
  <c r="CO1562" i="64"/>
  <c r="CF1233" i="64"/>
  <c r="CF146" i="69"/>
  <c r="CF148" i="69" s="1"/>
  <c r="CF152" i="69"/>
  <c r="CG134" i="69"/>
  <c r="CG132" i="69"/>
  <c r="CG157" i="69" s="1"/>
  <c r="CG162" i="69" s="1"/>
  <c r="CH183" i="69"/>
  <c r="CH186" i="69" s="1"/>
  <c r="CG192" i="69"/>
  <c r="CG188" i="69"/>
  <c r="CG194" i="69"/>
  <c r="CG202" i="69" s="1"/>
  <c r="CX468" i="64" l="1"/>
  <c r="CX469" i="64" s="1"/>
  <c r="CO1566" i="64"/>
  <c r="CO1567" i="64" s="1"/>
  <c r="CG135" i="69"/>
  <c r="CG140" i="69" s="1"/>
  <c r="CG150" i="69" s="1"/>
  <c r="CG198" i="69"/>
  <c r="CG200" i="69"/>
  <c r="CG167" i="69"/>
  <c r="CH156" i="69"/>
  <c r="CG163" i="69"/>
  <c r="CG169" i="69"/>
  <c r="CG179" i="69" s="1"/>
  <c r="CG572" i="64" a="1"/>
  <c r="CX473" i="64" l="1"/>
  <c r="CY464" i="64"/>
  <c r="CP1562" i="64"/>
  <c r="CO1568" i="64"/>
  <c r="CO1572" i="64"/>
  <c r="CG572" i="64"/>
  <c r="CH1620" i="64"/>
  <c r="CG1139" i="64"/>
  <c r="CG142" i="69"/>
  <c r="CG146" i="69" s="1"/>
  <c r="CG148" i="69" s="1"/>
  <c r="CH129" i="69"/>
  <c r="CH132" i="69" s="1"/>
  <c r="CH157" i="69" s="1"/>
  <c r="CG136" i="69"/>
  <c r="CH161" i="69"/>
  <c r="CH159" i="69"/>
  <c r="CH184" i="69" s="1"/>
  <c r="CH187" i="69" s="1"/>
  <c r="CG177" i="69"/>
  <c r="CG173" i="69"/>
  <c r="CG175" i="69" s="1"/>
  <c r="CY468" i="64" l="1"/>
  <c r="CY469" i="64" s="1"/>
  <c r="CP1566" i="64"/>
  <c r="CP1567" i="64" s="1"/>
  <c r="CG574" i="64"/>
  <c r="CG152" i="69"/>
  <c r="CH162" i="69"/>
  <c r="CI156" i="69" s="1"/>
  <c r="CI161" i="69" s="1"/>
  <c r="CH134" i="69"/>
  <c r="CH135" i="69" s="1"/>
  <c r="CH192" i="69"/>
  <c r="CH194" i="69"/>
  <c r="CH202" i="69" s="1"/>
  <c r="CI183" i="69"/>
  <c r="CI186" i="69" s="1"/>
  <c r="H186" i="69" s="1"/>
  <c r="H188" i="69" s="1"/>
  <c r="CH188" i="69"/>
  <c r="CH572" i="64" a="1"/>
  <c r="CY473" i="64" l="1"/>
  <c r="CZ464" i="64"/>
  <c r="CZ468" i="64" s="1"/>
  <c r="CZ469" i="64" s="1"/>
  <c r="CQ1562" i="64"/>
  <c r="CP1568" i="64"/>
  <c r="CP1572" i="64"/>
  <c r="CH572" i="64"/>
  <c r="CG1233" i="64"/>
  <c r="CH167" i="69"/>
  <c r="CH177" i="69" s="1"/>
  <c r="CH169" i="69"/>
  <c r="CH179" i="69" s="1"/>
  <c r="CH163" i="69"/>
  <c r="CI159" i="69"/>
  <c r="CI184" i="69" s="1"/>
  <c r="CI187" i="69" s="1"/>
  <c r="CH140" i="69"/>
  <c r="CH150" i="69" s="1"/>
  <c r="CH142" i="69"/>
  <c r="CH146" i="69" s="1"/>
  <c r="CH148" i="69" s="1"/>
  <c r="CH136" i="69"/>
  <c r="CI129" i="69"/>
  <c r="CI134" i="69" s="1"/>
  <c r="CH200" i="69"/>
  <c r="CH198" i="69"/>
  <c r="CZ473" i="64" l="1"/>
  <c r="M468" i="64"/>
  <c r="DA464" i="64"/>
  <c r="CQ1566" i="64"/>
  <c r="CQ1567" i="64" s="1"/>
  <c r="CH574" i="64"/>
  <c r="CI1620" i="64"/>
  <c r="CH1139" i="64"/>
  <c r="CH173" i="69"/>
  <c r="CH175" i="69" s="1"/>
  <c r="CH152" i="69"/>
  <c r="CI132" i="69"/>
  <c r="CI157" i="69" s="1"/>
  <c r="CI162" i="69" s="1"/>
  <c r="CI169" i="69" s="1"/>
  <c r="CI179" i="69" s="1"/>
  <c r="CI192" i="69"/>
  <c r="M187" i="69"/>
  <c r="M188" i="69" s="1"/>
  <c r="CI194" i="69"/>
  <c r="CI202" i="69" s="1"/>
  <c r="CI188" i="69"/>
  <c r="CI572" i="64" a="1"/>
  <c r="N464" i="64" l="1"/>
  <c r="M469" i="64"/>
  <c r="DA468" i="64"/>
  <c r="DA469" i="64" s="1"/>
  <c r="CR1562" i="64"/>
  <c r="CQ1568" i="64"/>
  <c r="CQ1572" i="64"/>
  <c r="CI572" i="64"/>
  <c r="CH1233" i="64"/>
  <c r="M162" i="69"/>
  <c r="M163" i="69" s="1"/>
  <c r="CI167" i="69"/>
  <c r="CI177" i="69" s="1"/>
  <c r="CI163" i="69"/>
  <c r="CI135" i="69"/>
  <c r="CI140" i="69" s="1"/>
  <c r="CI150" i="69" s="1"/>
  <c r="CI200" i="69"/>
  <c r="CI198" i="69"/>
  <c r="H198" i="69" s="1"/>
  <c r="DA473" i="64" l="1"/>
  <c r="DB464" i="64"/>
  <c r="CR1566" i="64"/>
  <c r="CR1567" i="64" s="1"/>
  <c r="CI574" i="64"/>
  <c r="CJ1620" i="64"/>
  <c r="CI1139" i="64"/>
  <c r="CI173" i="69"/>
  <c r="CI175" i="69" s="1"/>
  <c r="CI136" i="69"/>
  <c r="M135" i="69"/>
  <c r="M136" i="69" s="1"/>
  <c r="CI142" i="69"/>
  <c r="CJ572" i="64" a="1"/>
  <c r="DB468" i="64" l="1"/>
  <c r="DB469" i="64" s="1"/>
  <c r="CR1568" i="64"/>
  <c r="CS1562" i="64"/>
  <c r="CR1572" i="64"/>
  <c r="CJ572" i="64"/>
  <c r="CI1233" i="64"/>
  <c r="CK1620" i="64"/>
  <c r="M173" i="69"/>
  <c r="CI152" i="69"/>
  <c r="CI146" i="69"/>
  <c r="DB473" i="64" l="1"/>
  <c r="DC464" i="64"/>
  <c r="CS1566" i="64"/>
  <c r="CS1567" i="64" s="1"/>
  <c r="CJ574" i="64"/>
  <c r="CJ1139" i="64"/>
  <c r="CI148" i="69"/>
  <c r="M146" i="69"/>
  <c r="DC468" i="64" l="1"/>
  <c r="DC469" i="64" s="1"/>
  <c r="CS1568" i="64"/>
  <c r="CT1562" i="64"/>
  <c r="CS1572" i="64"/>
  <c r="CJ1233" i="64"/>
  <c r="CK572" i="64" a="1"/>
  <c r="DD464" i="64" l="1"/>
  <c r="DD468" i="64" s="1"/>
  <c r="DD469" i="64" s="1"/>
  <c r="DC473" i="64"/>
  <c r="K473" i="64"/>
  <c r="L473" i="64"/>
  <c r="M473" i="64"/>
  <c r="CT1566" i="64"/>
  <c r="CT1567" i="64" s="1"/>
  <c r="CK572" i="64"/>
  <c r="DD473" i="64" l="1"/>
  <c r="N473" i="64" s="1"/>
  <c r="DE464" i="64"/>
  <c r="N468" i="64"/>
  <c r="CT1568" i="64"/>
  <c r="CU1562" i="64"/>
  <c r="CT1572" i="64"/>
  <c r="CK574" i="64"/>
  <c r="CL1620" i="64"/>
  <c r="CK1139" i="64"/>
  <c r="L1620" i="64" l="1"/>
  <c r="M1620" i="64"/>
  <c r="N1620" i="64"/>
  <c r="O1620" i="64"/>
  <c r="P1620" i="64"/>
  <c r="O464" i="64"/>
  <c r="N469" i="64"/>
  <c r="DE468" i="64"/>
  <c r="DE469" i="64" s="1"/>
  <c r="CU1566" i="64"/>
  <c r="CU1567" i="64" s="1"/>
  <c r="CK1233" i="64"/>
  <c r="CL1139" i="64"/>
  <c r="CL572" i="64" a="1"/>
  <c r="K1139" i="64" l="1"/>
  <c r="L1139" i="64"/>
  <c r="M1139" i="64"/>
  <c r="N1139" i="64"/>
  <c r="O1139" i="64"/>
  <c r="P1139" i="64"/>
  <c r="DE473" i="64"/>
  <c r="DF464" i="64"/>
  <c r="CV1562" i="64"/>
  <c r="CU1568" i="64"/>
  <c r="CU1572" i="64"/>
  <c r="CL572" i="64"/>
  <c r="DF468" i="64" l="1"/>
  <c r="DF469" i="64" s="1"/>
  <c r="K572" i="64"/>
  <c r="L572" i="64"/>
  <c r="M572" i="64"/>
  <c r="N572" i="64"/>
  <c r="O572" i="64"/>
  <c r="P572" i="64"/>
  <c r="CV1566" i="64"/>
  <c r="CV1567" i="64" s="1"/>
  <c r="CL574" i="64"/>
  <c r="DG464" i="64" l="1"/>
  <c r="DF473" i="64"/>
  <c r="K574" i="64"/>
  <c r="L574" i="64"/>
  <c r="M574" i="64"/>
  <c r="N574" i="64"/>
  <c r="O574" i="64"/>
  <c r="P574" i="64"/>
  <c r="CV1568" i="64"/>
  <c r="CW1562" i="64"/>
  <c r="CV1572" i="64"/>
  <c r="CL1233" i="64"/>
  <c r="L1233" i="64" l="1"/>
  <c r="M1233" i="64"/>
  <c r="N1233" i="64"/>
  <c r="O1233" i="64"/>
  <c r="P1233" i="64"/>
  <c r="DG468" i="64"/>
  <c r="DG469" i="64" s="1"/>
  <c r="CW1566" i="64"/>
  <c r="CW1567" i="64" s="1"/>
  <c r="DH464" i="64" l="1"/>
  <c r="DH468" i="64" s="1"/>
  <c r="DH469" i="64" s="1"/>
  <c r="DG473" i="64"/>
  <c r="CW1568" i="64"/>
  <c r="CX1562" i="64"/>
  <c r="CW1572" i="64"/>
  <c r="DI464" i="64" l="1"/>
  <c r="O468" i="64"/>
  <c r="DH473" i="64"/>
  <c r="O473" i="64" s="1"/>
  <c r="CX1566" i="64"/>
  <c r="CX1567" i="64" s="1"/>
  <c r="F2" i="15"/>
  <c r="F3" i="15"/>
  <c r="F4" i="15"/>
  <c r="F5" i="15"/>
  <c r="F6" i="15"/>
  <c r="F7" i="15"/>
  <c r="F8" i="15"/>
  <c r="F9" i="15"/>
  <c r="F10" i="15"/>
  <c r="F11" i="15"/>
  <c r="F12" i="15"/>
  <c r="F13" i="15"/>
  <c r="O469" i="64" l="1"/>
  <c r="P464" i="64"/>
  <c r="DI468" i="64"/>
  <c r="DI469" i="64" s="1"/>
  <c r="CY1562" i="64"/>
  <c r="CX1568" i="64"/>
  <c r="CX1572" i="64"/>
  <c r="J1923" i="64"/>
  <c r="DJ464" i="64" l="1"/>
  <c r="DI473" i="64"/>
  <c r="CY1566" i="64"/>
  <c r="CY1567" i="64" s="1"/>
  <c r="R1923" i="64"/>
  <c r="J1924" i="64"/>
  <c r="O1918" i="64" l="1"/>
  <c r="M1918" i="64"/>
  <c r="P1918" i="64"/>
  <c r="L1918" i="64"/>
  <c r="N1918" i="64"/>
  <c r="K1918" i="64"/>
  <c r="DJ468" i="64"/>
  <c r="DJ469" i="64" s="1"/>
  <c r="CZ1562" i="64"/>
  <c r="CY1568" i="64"/>
  <c r="CY1572" i="64"/>
  <c r="R1924" i="64"/>
  <c r="S1923" i="64"/>
  <c r="J1925" i="64"/>
  <c r="DK464" i="64" l="1"/>
  <c r="DK468" i="64" s="1"/>
  <c r="DK469" i="64" s="1"/>
  <c r="DJ473" i="64"/>
  <c r="CZ1566" i="64"/>
  <c r="CZ1567" i="64" s="1"/>
  <c r="T1923" i="64"/>
  <c r="DL464" i="64" l="1"/>
  <c r="DL468" i="64" s="1"/>
  <c r="DL469" i="64" s="1"/>
  <c r="DK473" i="64"/>
  <c r="DA1562" i="64"/>
  <c r="CZ1568" i="64"/>
  <c r="CZ1572" i="64"/>
  <c r="CO2371" i="64"/>
  <c r="CP2371" i="64" s="1"/>
  <c r="CQ2371" i="64" s="1"/>
  <c r="CR2371" i="64" s="1"/>
  <c r="CS2371" i="64" s="1"/>
  <c r="CT2371" i="64" s="1"/>
  <c r="CU2371" i="64" s="1"/>
  <c r="CV2371" i="64" s="1"/>
  <c r="CW2371" i="64" s="1"/>
  <c r="CX2371" i="64" s="1"/>
  <c r="CY2371" i="64" s="1"/>
  <c r="CZ2371" i="64" s="1"/>
  <c r="DA2371" i="64" s="1"/>
  <c r="DB2371" i="64" s="1"/>
  <c r="DC2371" i="64" s="1"/>
  <c r="DD2371" i="64" s="1"/>
  <c r="DE2371" i="64" s="1"/>
  <c r="DF2371" i="64" s="1"/>
  <c r="DG2371" i="64" s="1"/>
  <c r="DH2371" i="64" s="1"/>
  <c r="DI2371" i="64" s="1"/>
  <c r="DJ2371" i="64" s="1"/>
  <c r="DK2371" i="64" s="1"/>
  <c r="DL2371" i="64" s="1"/>
  <c r="DL2373" i="64" s="1"/>
  <c r="U1923" i="64"/>
  <c r="P468" i="64" l="1"/>
  <c r="P469" i="64" s="1"/>
  <c r="DL473" i="64"/>
  <c r="P473" i="64" s="1"/>
  <c r="DA1566" i="64"/>
  <c r="DA1567" i="64" s="1"/>
  <c r="V1923" i="64"/>
  <c r="DB1562" i="64" l="1"/>
  <c r="DA1568" i="64"/>
  <c r="DA1572" i="64"/>
  <c r="W1923" i="64"/>
  <c r="CO2373" i="64" l="1"/>
  <c r="DB1566" i="64"/>
  <c r="DB1567" i="64" s="1"/>
  <c r="X1923" i="64"/>
  <c r="DC1562" i="64" l="1"/>
  <c r="DB1568" i="64"/>
  <c r="DB1572" i="64"/>
  <c r="CP2373" i="64"/>
  <c r="Y1923" i="64"/>
  <c r="CQ2373" i="64" l="1"/>
  <c r="DC1566" i="64"/>
  <c r="DC1567" i="64" s="1"/>
  <c r="Z1923" i="64"/>
  <c r="DD1562" i="64" l="1"/>
  <c r="DC1568" i="64"/>
  <c r="DC1572" i="64"/>
  <c r="CR2373" i="64"/>
  <c r="AA1923" i="64"/>
  <c r="CS2373" i="64" l="1"/>
  <c r="DD1566" i="64"/>
  <c r="DD1567" i="64" s="1"/>
  <c r="AB1923" i="64"/>
  <c r="CT2373" i="64" l="1"/>
  <c r="DE1562" i="64"/>
  <c r="DD1568" i="64"/>
  <c r="DD1572" i="64"/>
  <c r="AC1923" i="64"/>
  <c r="DE1566" i="64" l="1"/>
  <c r="DE1567" i="64" s="1"/>
  <c r="CU2373" i="64"/>
  <c r="AD1923" i="64"/>
  <c r="DF1562" i="64" l="1"/>
  <c r="DE1568" i="64"/>
  <c r="DE1572" i="64"/>
  <c r="CV2373" i="64"/>
  <c r="AE1923" i="64"/>
  <c r="CW2373" i="64" l="1"/>
  <c r="DF1566" i="64"/>
  <c r="DF1567" i="64" s="1"/>
  <c r="AF1923" i="64"/>
  <c r="DG1562" i="64" l="1"/>
  <c r="DF1568" i="64"/>
  <c r="DF1572" i="64"/>
  <c r="CX2373" i="64"/>
  <c r="AG1923" i="64"/>
  <c r="DG1566" i="64" l="1"/>
  <c r="DG1567" i="64" s="1"/>
  <c r="CY2373" i="64"/>
  <c r="AH1923" i="64"/>
  <c r="DH1562" i="64" l="1"/>
  <c r="DG1568" i="64"/>
  <c r="DG1572" i="64"/>
  <c r="CZ2373" i="64"/>
  <c r="AI1923" i="64"/>
  <c r="DH1566" i="64" l="1"/>
  <c r="DH1567" i="64" s="1"/>
  <c r="DA2373" i="64"/>
  <c r="AJ1923" i="64"/>
  <c r="DB2373" i="64" l="1"/>
  <c r="DH1568" i="64"/>
  <c r="DI1562" i="64"/>
  <c r="DH1572" i="64"/>
  <c r="AK1923" i="64"/>
  <c r="DI1566" i="64" l="1"/>
  <c r="DI1567" i="64" s="1"/>
  <c r="DC2373" i="64"/>
  <c r="AL1923" i="64"/>
  <c r="DJ1562" i="64" l="1"/>
  <c r="DI1568" i="64"/>
  <c r="DI1572" i="64"/>
  <c r="DD2373" i="64"/>
  <c r="AM1923" i="64"/>
  <c r="DE2373" i="64" l="1"/>
  <c r="DJ1566" i="64"/>
  <c r="DJ1567" i="64" s="1"/>
  <c r="AN1923" i="64"/>
  <c r="DK1562" i="64" l="1"/>
  <c r="DJ1568" i="64"/>
  <c r="DJ1572" i="64"/>
  <c r="DF2373" i="64"/>
  <c r="AO1923" i="64"/>
  <c r="DG2373" i="64" l="1"/>
  <c r="DK1566" i="64"/>
  <c r="DK1567" i="64" s="1"/>
  <c r="DL1562" i="64" s="1"/>
  <c r="AP1923" i="64"/>
  <c r="DL1566" i="64" l="1"/>
  <c r="DK1568" i="64"/>
  <c r="DK1572" i="64"/>
  <c r="DH2373" i="64"/>
  <c r="AQ1923" i="64"/>
  <c r="DL1567" i="64" l="1"/>
  <c r="DL1568" i="64" s="1"/>
  <c r="K1566" i="64"/>
  <c r="L1566" i="64"/>
  <c r="M1566" i="64"/>
  <c r="N1566" i="64"/>
  <c r="O1566" i="64"/>
  <c r="P1566" i="64"/>
  <c r="DI2373" i="64"/>
  <c r="AR1923" i="64"/>
  <c r="DL1572" i="64" l="1"/>
  <c r="K1572" i="64"/>
  <c r="L1572" i="64"/>
  <c r="M1572" i="64"/>
  <c r="N1572" i="64"/>
  <c r="O1572" i="64"/>
  <c r="P1572" i="64"/>
  <c r="N1562" i="64"/>
  <c r="O1562" i="64"/>
  <c r="P1562" i="64"/>
  <c r="L1562" i="64"/>
  <c r="M1562" i="64"/>
  <c r="K1568" i="64"/>
  <c r="DJ2373" i="64"/>
  <c r="AS1923" i="64"/>
  <c r="O1568" i="64" l="1"/>
  <c r="N1568" i="64"/>
  <c r="M1568" i="64"/>
  <c r="L1568" i="64"/>
  <c r="P1568" i="64"/>
  <c r="DK2373" i="64"/>
  <c r="AT1923" i="64"/>
  <c r="AU1923" i="64" l="1"/>
  <c r="AV1923" i="64" l="1"/>
  <c r="AW1923" i="64" l="1"/>
  <c r="AX1923" i="64" l="1"/>
  <c r="AY1923" i="64" l="1"/>
  <c r="AZ1923" i="64" l="1"/>
  <c r="BA1923" i="64" l="1"/>
  <c r="BB1923" i="64" l="1"/>
  <c r="BC1923" i="64" l="1"/>
  <c r="BD1923" i="64" l="1"/>
  <c r="BE1923" i="64" l="1"/>
  <c r="BF1923" i="64" l="1"/>
  <c r="BG1923" i="64" l="1"/>
  <c r="BH1923" i="64" l="1"/>
  <c r="BI1923" i="64" l="1"/>
  <c r="BJ1923" i="64" l="1"/>
  <c r="BK1923" i="64" l="1"/>
  <c r="BL1923" i="64" l="1"/>
  <c r="BM1923" i="64" l="1"/>
  <c r="BN1923" i="64" l="1"/>
  <c r="BO1923" i="64" l="1"/>
  <c r="BP1923" i="64" l="1"/>
  <c r="BQ1923" i="64" l="1"/>
  <c r="BR1923" i="64" l="1"/>
  <c r="BS1923" i="64" l="1"/>
  <c r="BT1923" i="64" l="1"/>
  <c r="BU1923" i="64" l="1"/>
  <c r="BV1923" i="64" l="1"/>
  <c r="BW1923" i="64" l="1"/>
  <c r="BX1923" i="64" l="1"/>
  <c r="BY1923" i="64" l="1"/>
  <c r="BZ1923" i="64" l="1"/>
  <c r="CA1923" i="64" l="1"/>
  <c r="CB1923" i="64" l="1"/>
  <c r="CC1923" i="64" l="1"/>
  <c r="CD1923" i="64" l="1"/>
  <c r="CE1923" i="64" l="1"/>
  <c r="CF1923" i="64" l="1"/>
  <c r="CG1923" i="64" l="1"/>
  <c r="CH1923" i="64" l="1"/>
  <c r="CI1923" i="64" l="1"/>
  <c r="CJ1923" i="64" l="1"/>
  <c r="CK1923" i="64" l="1"/>
  <c r="CL1923" i="64" l="1"/>
  <c r="CO1923" i="64" l="1"/>
  <c r="CO1925" i="64" l="1"/>
  <c r="CP1923" i="64"/>
  <c r="CP1925" i="64" l="1"/>
  <c r="CQ1923" i="64"/>
  <c r="CQ1925" i="64" l="1"/>
  <c r="CR1923" i="64"/>
  <c r="K1923" i="64" l="1"/>
  <c r="K1924" i="64"/>
  <c r="CR1925" i="64"/>
  <c r="CS1923" i="64"/>
  <c r="CS1925" i="64" l="1"/>
  <c r="CT1923" i="64"/>
  <c r="CT1925" i="64" l="1"/>
  <c r="CU1923" i="64"/>
  <c r="CU1925" i="64" l="1"/>
  <c r="CV1923" i="64"/>
  <c r="L1923" i="64" l="1"/>
  <c r="L1924" i="64"/>
  <c r="CV1925" i="64"/>
  <c r="CW1923" i="64"/>
  <c r="CW1925" i="64" l="1"/>
  <c r="CX1923" i="64"/>
  <c r="CX1925" i="64" l="1"/>
  <c r="CY1923" i="64"/>
  <c r="CY1925" i="64" l="1"/>
  <c r="CZ1923" i="64"/>
  <c r="M1923" i="64" l="1"/>
  <c r="M1924" i="64"/>
  <c r="CZ1925" i="64"/>
  <c r="DA1923" i="64"/>
  <c r="R1925" i="64"/>
  <c r="DA1925" i="64" l="1"/>
  <c r="DB1923" i="64"/>
  <c r="J1262" i="64"/>
  <c r="DB1925" i="64" l="1"/>
  <c r="DC1923" i="64"/>
  <c r="I1297" i="64"/>
  <c r="DC1925" i="64" l="1"/>
  <c r="DD1923" i="64"/>
  <c r="I1332" i="64"/>
  <c r="N1923" i="64" l="1"/>
  <c r="N1924" i="64"/>
  <c r="DD1925" i="64"/>
  <c r="DE1923" i="64"/>
  <c r="I1368" i="64"/>
  <c r="DE1925" i="64" l="1"/>
  <c r="DF1923" i="64"/>
  <c r="DF1925" i="64" l="1"/>
  <c r="DG1923" i="64"/>
  <c r="T1337" i="64"/>
  <c r="DG1925" i="64" l="1"/>
  <c r="DH1923" i="64"/>
  <c r="CA1418" i="64"/>
  <c r="BO1413" i="64"/>
  <c r="BC1418" i="64"/>
  <c r="T1418" i="64"/>
  <c r="AE1418" i="64"/>
  <c r="AQ1418" i="64"/>
  <c r="BO1457" i="64"/>
  <c r="CJ1297" i="64" a="1"/>
  <c r="CJ1297" i="64" s="1"/>
  <c r="CF1297" i="64" a="1"/>
  <c r="CF1297" i="64" s="1"/>
  <c r="CB1297" i="64" a="1"/>
  <c r="CB1297" i="64" s="1"/>
  <c r="CK1297" i="64" a="1"/>
  <c r="CK1297" i="64" s="1"/>
  <c r="CA1297" i="64" a="1"/>
  <c r="CA1297" i="64" s="1"/>
  <c r="CH1297" i="64" a="1"/>
  <c r="CH1297" i="64" s="1"/>
  <c r="CE1297" i="64" a="1"/>
  <c r="CE1297" i="64" s="1"/>
  <c r="CI1297" i="64" a="1"/>
  <c r="CI1297" i="64" s="1"/>
  <c r="CD1297" i="64" a="1"/>
  <c r="CD1297" i="64" s="1"/>
  <c r="CC1297" i="64" a="1"/>
  <c r="CC1297" i="64" s="1"/>
  <c r="CL1297" i="64" a="1"/>
  <c r="CL1297" i="64" s="1"/>
  <c r="CG1297" i="64" a="1"/>
  <c r="CG1297" i="64" s="1"/>
  <c r="T1373" i="64"/>
  <c r="U1337" i="64"/>
  <c r="P1297" i="64" l="1"/>
  <c r="O1923" i="64"/>
  <c r="O1924" i="64"/>
  <c r="DH1925" i="64"/>
  <c r="DI1923" i="64"/>
  <c r="CA1457" i="64"/>
  <c r="AQ1457" i="64"/>
  <c r="AL1457" i="64"/>
  <c r="CK1457" i="64"/>
  <c r="AK1457" i="64"/>
  <c r="BB1457" i="64"/>
  <c r="BF1457" i="64"/>
  <c r="BL1457" i="64"/>
  <c r="AO1457" i="64"/>
  <c r="AH1457" i="64"/>
  <c r="BI1457" i="64"/>
  <c r="CF1457" i="64"/>
  <c r="AM1457" i="64"/>
  <c r="AZ1457" i="64"/>
  <c r="Z1457" i="64"/>
  <c r="CD1457" i="64"/>
  <c r="BA1457" i="64"/>
  <c r="CH1457" i="64"/>
  <c r="BU1457" i="64"/>
  <c r="AA1457" i="64"/>
  <c r="BW1457" i="64"/>
  <c r="AJ1457" i="64"/>
  <c r="CJ1457" i="64"/>
  <c r="AP1457" i="64"/>
  <c r="AR1457" i="64"/>
  <c r="BG1457" i="64"/>
  <c r="CI1457" i="64"/>
  <c r="AB1457" i="64"/>
  <c r="CC1457" i="64"/>
  <c r="AN1457" i="64"/>
  <c r="BV1457" i="64"/>
  <c r="BP1457" i="64"/>
  <c r="BT1457" i="64"/>
  <c r="BN1457" i="64"/>
  <c r="AG1418" i="64"/>
  <c r="AG1413" i="64"/>
  <c r="BP1418" i="64"/>
  <c r="BP1413" i="64"/>
  <c r="BD1413" i="64"/>
  <c r="BD1418" i="64"/>
  <c r="AR1413" i="64"/>
  <c r="AR1418" i="64"/>
  <c r="BM1418" i="64"/>
  <c r="BM1413" i="64"/>
  <c r="CC1413" i="64"/>
  <c r="CC1418" i="64"/>
  <c r="CI1418" i="64"/>
  <c r="CI1413" i="64"/>
  <c r="BN1418" i="64"/>
  <c r="BN1413" i="64"/>
  <c r="BC1413" i="64"/>
  <c r="BL1418" i="64"/>
  <c r="BL1413" i="64"/>
  <c r="V1413" i="64"/>
  <c r="V1418" i="64"/>
  <c r="AO1413" i="64"/>
  <c r="AO1418" i="64"/>
  <c r="BG1413" i="64"/>
  <c r="BG1418" i="64"/>
  <c r="BZ1413" i="64"/>
  <c r="BZ1418" i="64"/>
  <c r="AC1418" i="64"/>
  <c r="AC1413" i="64"/>
  <c r="AN1418" i="64"/>
  <c r="AN1413" i="64"/>
  <c r="AA1413" i="64"/>
  <c r="AA1418" i="64"/>
  <c r="AP1413" i="64"/>
  <c r="AP1418" i="64"/>
  <c r="U1413" i="64"/>
  <c r="U1418" i="64"/>
  <c r="BV1418" i="64"/>
  <c r="BV1413" i="64"/>
  <c r="Y1418" i="64"/>
  <c r="Y1413" i="64"/>
  <c r="BT1418" i="64"/>
  <c r="BT1413" i="64"/>
  <c r="AD1413" i="64"/>
  <c r="AD1418" i="64"/>
  <c r="BW1418" i="64"/>
  <c r="BW1413" i="64"/>
  <c r="CA1413" i="64"/>
  <c r="BB1413" i="64"/>
  <c r="BB1418" i="64"/>
  <c r="BU1413" i="64"/>
  <c r="BU1418" i="64"/>
  <c r="CG1413" i="64"/>
  <c r="CG1418" i="64"/>
  <c r="AZ1413" i="64"/>
  <c r="AZ1418" i="64"/>
  <c r="AT1413" i="64"/>
  <c r="AT1418" i="64"/>
  <c r="X1413" i="64"/>
  <c r="X1418" i="64"/>
  <c r="AH1418" i="64"/>
  <c r="AH1413" i="64"/>
  <c r="AV1418" i="64"/>
  <c r="AV1413" i="64"/>
  <c r="AB1413" i="64"/>
  <c r="AB1418" i="64"/>
  <c r="AM1413" i="64"/>
  <c r="AM1418" i="64"/>
  <c r="BJ1413" i="64"/>
  <c r="BJ1418" i="64"/>
  <c r="CL1413" i="64"/>
  <c r="CL1418" i="64"/>
  <c r="CE1413" i="64"/>
  <c r="CE1418" i="64"/>
  <c r="BS1413" i="64"/>
  <c r="BS1418" i="64"/>
  <c r="Z1418" i="64"/>
  <c r="Z1413" i="64"/>
  <c r="BE1418" i="64"/>
  <c r="BE1413" i="64"/>
  <c r="BR1418" i="64"/>
  <c r="BR1413" i="64"/>
  <c r="AL1418" i="64"/>
  <c r="AL1413" i="64"/>
  <c r="AQ1413" i="64"/>
  <c r="CB1413" i="64"/>
  <c r="CB1418" i="64"/>
  <c r="CH1418" i="64"/>
  <c r="CH1413" i="64"/>
  <c r="W1418" i="64"/>
  <c r="W1413" i="64"/>
  <c r="CJ1413" i="64"/>
  <c r="CJ1418" i="64"/>
  <c r="AF1413" i="64"/>
  <c r="AF1418" i="64"/>
  <c r="BH1418" i="64"/>
  <c r="BH1413" i="64"/>
  <c r="CF1418" i="64"/>
  <c r="CF1413" i="64"/>
  <c r="AU1418" i="64"/>
  <c r="AU1413" i="64"/>
  <c r="AE1413" i="64"/>
  <c r="CD1413" i="64"/>
  <c r="CD1418" i="64"/>
  <c r="CK1413" i="64"/>
  <c r="CK1418" i="64"/>
  <c r="BA1418" i="64"/>
  <c r="BA1413" i="64"/>
  <c r="BQ1418" i="64"/>
  <c r="BQ1413" i="64"/>
  <c r="AS1413" i="64"/>
  <c r="AS1418" i="64"/>
  <c r="AW1418" i="64"/>
  <c r="AW1413" i="64"/>
  <c r="AK1413" i="64"/>
  <c r="AK1418" i="64"/>
  <c r="BF1418" i="64"/>
  <c r="BF1413" i="64"/>
  <c r="T1413" i="64"/>
  <c r="AX1413" i="64"/>
  <c r="AX1418" i="64"/>
  <c r="BY1418" i="64"/>
  <c r="BY1413" i="64"/>
  <c r="BX1418" i="64"/>
  <c r="BX1413" i="64"/>
  <c r="AJ1418" i="64"/>
  <c r="AJ1413" i="64"/>
  <c r="BI1413" i="64"/>
  <c r="BI1418" i="64"/>
  <c r="AI1418" i="64"/>
  <c r="AI1413" i="64"/>
  <c r="AY1418" i="64"/>
  <c r="AY1413" i="64"/>
  <c r="BK1418" i="64"/>
  <c r="BK1413" i="64"/>
  <c r="BZ1457" i="64"/>
  <c r="W1457" i="64"/>
  <c r="BD1457" i="64"/>
  <c r="BJ1457" i="64"/>
  <c r="AE1457" i="64"/>
  <c r="BH1457" i="64"/>
  <c r="AX1457" i="64"/>
  <c r="AI1457" i="64"/>
  <c r="AV1457" i="64"/>
  <c r="AY1457" i="64"/>
  <c r="AC1457" i="64"/>
  <c r="BM1457" i="64"/>
  <c r="Y1457" i="64"/>
  <c r="AU1457" i="64"/>
  <c r="AW1457" i="64"/>
  <c r="AG1457" i="64"/>
  <c r="AT1457" i="64"/>
  <c r="BK1457" i="64"/>
  <c r="T1457" i="64"/>
  <c r="AD1457" i="64"/>
  <c r="AF1457" i="64"/>
  <c r="V1457" i="64"/>
  <c r="X1457" i="64"/>
  <c r="CL1457" i="64"/>
  <c r="BQ1457" i="64"/>
  <c r="BE1457" i="64"/>
  <c r="CE1457" i="64"/>
  <c r="AS1457" i="64"/>
  <c r="BO1418" i="64"/>
  <c r="V1337" i="64"/>
  <c r="U1373" i="64"/>
  <c r="P1418" i="64" l="1"/>
  <c r="M1457" i="64"/>
  <c r="L1457" i="64"/>
  <c r="N1418" i="64"/>
  <c r="O1418" i="64"/>
  <c r="O1413" i="64"/>
  <c r="M1418" i="64"/>
  <c r="L1418" i="64"/>
  <c r="L1413" i="64"/>
  <c r="M1413" i="64"/>
  <c r="N1413" i="64"/>
  <c r="P1413" i="64"/>
  <c r="DI1925" i="64"/>
  <c r="DJ1923" i="64"/>
  <c r="CB1457" i="64"/>
  <c r="CG1457" i="64"/>
  <c r="U1457" i="64"/>
  <c r="K1457" i="64" s="1"/>
  <c r="BR1457" i="64"/>
  <c r="BY1457" i="64"/>
  <c r="BS1457" i="64"/>
  <c r="BC1457" i="64"/>
  <c r="N1457" i="64" s="1"/>
  <c r="BX1457" i="64"/>
  <c r="W1337" i="64"/>
  <c r="V1373" i="64"/>
  <c r="P1457" i="64" l="1"/>
  <c r="O1457" i="64"/>
  <c r="DJ1925" i="64"/>
  <c r="DK1923" i="64"/>
  <c r="DL1923" i="64" s="1"/>
  <c r="DL1925" i="64" s="1"/>
  <c r="W1373" i="64"/>
  <c r="X1337" i="64"/>
  <c r="DK1925" i="64" l="1"/>
  <c r="P1924" i="64"/>
  <c r="Y1337" i="64"/>
  <c r="X1373" i="64"/>
  <c r="P1923" i="64" l="1"/>
  <c r="Z1337" i="64"/>
  <c r="Y1373" i="64"/>
  <c r="AA1337" i="64" l="1"/>
  <c r="Z1373" i="64"/>
  <c r="AA1373" i="64" l="1"/>
  <c r="AB1337" i="64"/>
  <c r="AC1337" i="64" l="1"/>
  <c r="AB1373" i="64"/>
  <c r="AC1373" i="64" l="1"/>
  <c r="AD1337" i="64"/>
  <c r="K1337" i="64" s="1"/>
  <c r="AE1337" i="64" l="1"/>
  <c r="AD1373" i="64"/>
  <c r="K1373" i="64" s="1"/>
  <c r="AE1373" i="64" l="1"/>
  <c r="AF1337" i="64"/>
  <c r="AG1337" i="64" l="1"/>
  <c r="AF1373" i="64"/>
  <c r="AG1373" i="64" l="1"/>
  <c r="AH1337" i="64"/>
  <c r="AI1337" i="64" l="1"/>
  <c r="AH1373" i="64"/>
  <c r="AI1373" i="64" l="1"/>
  <c r="AJ1337" i="64"/>
  <c r="AK1337" i="64" l="1"/>
  <c r="AJ1373" i="64"/>
  <c r="AK1373" i="64" l="1"/>
  <c r="AL1337" i="64"/>
  <c r="AM1337" i="64" l="1"/>
  <c r="AL1373" i="64"/>
  <c r="AM1373" i="64" l="1"/>
  <c r="AN1337" i="64"/>
  <c r="AO1337" i="64" l="1"/>
  <c r="AN1373" i="64"/>
  <c r="AO1373" i="64" l="1"/>
  <c r="AP1337" i="64"/>
  <c r="L1337" i="64" s="1"/>
  <c r="AQ1337" i="64" l="1"/>
  <c r="AP1373" i="64"/>
  <c r="L1373" i="64" s="1"/>
  <c r="AR1337" i="64" l="1"/>
  <c r="AQ1373" i="64"/>
  <c r="AR1373" i="64" l="1"/>
  <c r="AS1337" i="64"/>
  <c r="AT1337" i="64" l="1"/>
  <c r="AS1373" i="64"/>
  <c r="AT1373" i="64" l="1"/>
  <c r="AU1337" i="64"/>
  <c r="AV1337" i="64" l="1"/>
  <c r="AU1373" i="64"/>
  <c r="AV1373" i="64" l="1"/>
  <c r="AW1337" i="64"/>
  <c r="AX1337" i="64" l="1"/>
  <c r="AW1373" i="64"/>
  <c r="AX1373" i="64" l="1"/>
  <c r="AY1337" i="64"/>
  <c r="AZ1337" i="64" l="1"/>
  <c r="AY1373" i="64"/>
  <c r="AZ1373" i="64" l="1"/>
  <c r="BA1337" i="64"/>
  <c r="BB1337" i="64" l="1"/>
  <c r="M1337" i="64" s="1"/>
  <c r="BA1373" i="64"/>
  <c r="BB1373" i="64" l="1"/>
  <c r="M1373" i="64" s="1"/>
  <c r="BC1337" i="64"/>
  <c r="BD1337" i="64" l="1"/>
  <c r="BC1373" i="64"/>
  <c r="BD1373" i="64" l="1"/>
  <c r="BE1337" i="64"/>
  <c r="BF1337" i="64" l="1"/>
  <c r="BE1373" i="64"/>
  <c r="BF1373" i="64" l="1"/>
  <c r="BG1337" i="64"/>
  <c r="BH1337" i="64" l="1"/>
  <c r="BG1373" i="64"/>
  <c r="BH1373" i="64" l="1"/>
  <c r="BI1337" i="64"/>
  <c r="BJ1337" i="64" l="1"/>
  <c r="BI1373" i="64"/>
  <c r="BJ1373" i="64" l="1"/>
  <c r="BK1337" i="64"/>
  <c r="BL1337" i="64" l="1"/>
  <c r="BK1373" i="64"/>
  <c r="BL1373" i="64" l="1"/>
  <c r="BM1337" i="64"/>
  <c r="BN1337" i="64" l="1"/>
  <c r="N1337" i="64" s="1"/>
  <c r="BM1373" i="64"/>
  <c r="BN1373" i="64" l="1"/>
  <c r="N1373" i="64" s="1"/>
  <c r="BO1337" i="64"/>
  <c r="BP1337" i="64" l="1"/>
  <c r="BO1373" i="64"/>
  <c r="BP1373" i="64" l="1"/>
  <c r="BQ1337" i="64"/>
  <c r="BR1337" i="64" l="1"/>
  <c r="BQ1373" i="64"/>
  <c r="BR1373" i="64" l="1"/>
  <c r="BS1337" i="64"/>
  <c r="BT1337" i="64" l="1"/>
  <c r="BS1373" i="64"/>
  <c r="BT1373" i="64" l="1"/>
  <c r="BU1337" i="64"/>
  <c r="BV1337" i="64" l="1"/>
  <c r="BU1373" i="64"/>
  <c r="BV1373" i="64" l="1"/>
  <c r="BW1337" i="64"/>
  <c r="BW1373" i="64" l="1"/>
  <c r="BX1337" i="64"/>
  <c r="BY1337" i="64" l="1"/>
  <c r="BX1373" i="64"/>
  <c r="BY1373" i="64" l="1"/>
  <c r="BZ1337" i="64"/>
  <c r="O1337" i="64" s="1"/>
  <c r="CA1337" i="64" l="1"/>
  <c r="BZ1373" i="64"/>
  <c r="O1373" i="64" s="1"/>
  <c r="CA1373" i="64" l="1"/>
  <c r="CB1337" i="64"/>
  <c r="CC1337" i="64" l="1"/>
  <c r="CB1373" i="64"/>
  <c r="CC1373" i="64" l="1"/>
  <c r="CD1337" i="64"/>
  <c r="CE1337" i="64" l="1"/>
  <c r="CD1373" i="64"/>
  <c r="CE1373" i="64" l="1"/>
  <c r="CF1337" i="64"/>
  <c r="CG1337" i="64" l="1"/>
  <c r="CF1373" i="64"/>
  <c r="CG1373" i="64" l="1"/>
  <c r="CH1337" i="64"/>
  <c r="CI1337" i="64" l="1"/>
  <c r="CH1373" i="64"/>
  <c r="CI1373" i="64" l="1"/>
  <c r="CJ1337" i="64"/>
  <c r="CK1337" i="64" l="1"/>
  <c r="CJ1373" i="64"/>
  <c r="CK1373" i="64" l="1"/>
  <c r="CL1337" i="64"/>
  <c r="P1337" i="64" s="1"/>
  <c r="CL1373" i="64" l="1"/>
  <c r="P1373" i="64" s="1"/>
  <c r="CP1337" i="64" l="1"/>
  <c r="CP1373" i="64" l="1"/>
  <c r="CP1339" i="64"/>
  <c r="CQ1337" i="64"/>
  <c r="AE1855" i="64"/>
  <c r="AF1852" i="64" s="1"/>
  <c r="CQ1339" i="64" l="1"/>
  <c r="CR1337" i="64"/>
  <c r="CP1375" i="64"/>
  <c r="CQ1373" i="64"/>
  <c r="AF1857" i="64"/>
  <c r="AF1855" i="64"/>
  <c r="AG1852" i="64" s="1"/>
  <c r="CR1339" i="64" l="1"/>
  <c r="CS1337" i="64"/>
  <c r="CQ1375" i="64"/>
  <c r="CR1373" i="64"/>
  <c r="AG1857" i="64"/>
  <c r="AG1855" i="64"/>
  <c r="AH1852" i="64" s="1"/>
  <c r="CR1375" i="64" l="1"/>
  <c r="CS1373" i="64"/>
  <c r="CS1339" i="64"/>
  <c r="CT1337" i="64"/>
  <c r="AH1857" i="64"/>
  <c r="AH1855" i="64"/>
  <c r="AI1852" i="64" s="1"/>
  <c r="CT1339" i="64" l="1"/>
  <c r="CU1337" i="64"/>
  <c r="CS1375" i="64"/>
  <c r="CT1373" i="64"/>
  <c r="AI1857" i="64"/>
  <c r="AI1855" i="64"/>
  <c r="AJ1852" i="64" s="1"/>
  <c r="CT1375" i="64" l="1"/>
  <c r="CU1373" i="64"/>
  <c r="CU1339" i="64"/>
  <c r="CV1337" i="64"/>
  <c r="AJ1857" i="64"/>
  <c r="AJ1855" i="64"/>
  <c r="AK1852" i="64" s="1"/>
  <c r="CV1339" i="64" l="1"/>
  <c r="CW1337" i="64"/>
  <c r="CU1375" i="64"/>
  <c r="CV1373" i="64"/>
  <c r="AK1857" i="64"/>
  <c r="AK1855" i="64"/>
  <c r="AL1852" i="64" s="1"/>
  <c r="CV1375" i="64" l="1"/>
  <c r="CW1373" i="64"/>
  <c r="CW1339" i="64"/>
  <c r="CX1337" i="64"/>
  <c r="AL1857" i="64"/>
  <c r="AL1855" i="64"/>
  <c r="AM1852" i="64" s="1"/>
  <c r="CX1339" i="64" l="1"/>
  <c r="CY1337" i="64"/>
  <c r="CW1375" i="64"/>
  <c r="CX1373" i="64"/>
  <c r="AM1857" i="64"/>
  <c r="AM1855" i="64"/>
  <c r="AN1852" i="64" s="1"/>
  <c r="CX1375" i="64" l="1"/>
  <c r="CY1373" i="64"/>
  <c r="CY1339" i="64"/>
  <c r="CZ1337" i="64"/>
  <c r="AN1857" i="64"/>
  <c r="AN1855" i="64"/>
  <c r="AO1852" i="64" s="1"/>
  <c r="CZ1339" i="64" l="1"/>
  <c r="DA1337" i="64"/>
  <c r="CY1375" i="64"/>
  <c r="CZ1373" i="64"/>
  <c r="AO1857" i="64"/>
  <c r="AO1855" i="64"/>
  <c r="AP1852" i="64" s="1"/>
  <c r="CZ1375" i="64" l="1"/>
  <c r="DA1373" i="64"/>
  <c r="DA1339" i="64"/>
  <c r="DB1337" i="64"/>
  <c r="AP1857" i="64"/>
  <c r="AP1855" i="64"/>
  <c r="L1855" i="64" s="1"/>
  <c r="DB1339" i="64" l="1"/>
  <c r="DC1337" i="64"/>
  <c r="DA1375" i="64"/>
  <c r="DB1373" i="64"/>
  <c r="AQ1852" i="64"/>
  <c r="DB1375" i="64" l="1"/>
  <c r="DC1373" i="64"/>
  <c r="DC1339" i="64"/>
  <c r="DD1337" i="64"/>
  <c r="AQ1857" i="64"/>
  <c r="AQ1855" i="64"/>
  <c r="AR1852" i="64" s="1"/>
  <c r="DC1375" i="64" l="1"/>
  <c r="DD1373" i="64"/>
  <c r="DD1339" i="64"/>
  <c r="DE1337" i="64"/>
  <c r="AR1857" i="64"/>
  <c r="AR1855" i="64"/>
  <c r="AS1852" i="64" s="1"/>
  <c r="DE1339" i="64" l="1"/>
  <c r="DF1337" i="64"/>
  <c r="DD1375" i="64"/>
  <c r="DE1373" i="64"/>
  <c r="AS1857" i="64"/>
  <c r="AS1855" i="64"/>
  <c r="AT1852" i="64" s="1"/>
  <c r="DE1375" i="64" l="1"/>
  <c r="DF1373" i="64"/>
  <c r="DF1339" i="64"/>
  <c r="DG1337" i="64"/>
  <c r="AT1857" i="64"/>
  <c r="AT1855" i="64"/>
  <c r="AU1852" i="64" s="1"/>
  <c r="DG1339" i="64" l="1"/>
  <c r="DH1337" i="64"/>
  <c r="DF1375" i="64"/>
  <c r="DG1373" i="64"/>
  <c r="AU1857" i="64"/>
  <c r="AU1855" i="64"/>
  <c r="AV1852" i="64" s="1"/>
  <c r="DG1375" i="64" l="1"/>
  <c r="DH1373" i="64"/>
  <c r="DH1339" i="64"/>
  <c r="DI1337" i="64"/>
  <c r="AV1857" i="64"/>
  <c r="AV1855" i="64"/>
  <c r="AW1852" i="64" s="1"/>
  <c r="DI1339" i="64" l="1"/>
  <c r="DJ1337" i="64"/>
  <c r="DH1375" i="64"/>
  <c r="DI1373" i="64"/>
  <c r="AW1857" i="64"/>
  <c r="AW1855" i="64"/>
  <c r="AX1852" i="64" s="1"/>
  <c r="DJ1339" i="64" l="1"/>
  <c r="DK1337" i="64"/>
  <c r="DL1337" i="64" s="1"/>
  <c r="DL1339" i="64" s="1"/>
  <c r="DI1375" i="64"/>
  <c r="DJ1373" i="64"/>
  <c r="AX1857" i="64"/>
  <c r="AX1855" i="64"/>
  <c r="AY1852" i="64" s="1"/>
  <c r="DJ1375" i="64" l="1"/>
  <c r="DK1373" i="64"/>
  <c r="DL1373" i="64" s="1"/>
  <c r="DL1375" i="64" s="1"/>
  <c r="DK1339" i="64"/>
  <c r="AY1857" i="64"/>
  <c r="AY1855" i="64"/>
  <c r="AZ1852" i="64" s="1"/>
  <c r="DK1375" i="64" l="1"/>
  <c r="AZ1857" i="64"/>
  <c r="AZ1855" i="64"/>
  <c r="BA1852" i="64" s="1"/>
  <c r="BA1857" i="64" l="1"/>
  <c r="BA1855" i="64"/>
  <c r="BB1852" i="64" s="1"/>
  <c r="BB1857" i="64" l="1"/>
  <c r="BB1855" i="64"/>
  <c r="M1855" i="64" s="1"/>
  <c r="BC1852" i="64" l="1"/>
  <c r="BC1857" i="64" l="1"/>
  <c r="BC1855" i="64"/>
  <c r="BD1852" i="64" s="1"/>
  <c r="BD1857" i="64" l="1"/>
  <c r="BD1855" i="64"/>
  <c r="BE1852" i="64" s="1"/>
  <c r="BE1857" i="64" l="1"/>
  <c r="BE1855" i="64"/>
  <c r="BF1852" i="64" s="1"/>
  <c r="BF1857" i="64" l="1"/>
  <c r="BF1855" i="64"/>
  <c r="BG1852" i="64" s="1"/>
  <c r="BG1857" i="64" l="1"/>
  <c r="BG1855" i="64"/>
  <c r="BH1852" i="64" s="1"/>
  <c r="BH1857" i="64" l="1"/>
  <c r="BH1855" i="64"/>
  <c r="BI1852" i="64" s="1"/>
  <c r="BI1857" i="64" l="1"/>
  <c r="BI1855" i="64"/>
  <c r="BJ1852" i="64" s="1"/>
  <c r="BJ1857" i="64" l="1"/>
  <c r="BJ1855" i="64"/>
  <c r="BK1852" i="64" s="1"/>
  <c r="BK1857" i="64" l="1"/>
  <c r="BK1855" i="64"/>
  <c r="BL1852" i="64" s="1"/>
  <c r="BL1857" i="64" l="1"/>
  <c r="BL1855" i="64"/>
  <c r="BM1852" i="64" s="1"/>
  <c r="BM1857" i="64" l="1"/>
  <c r="BM1855" i="64"/>
  <c r="BN1852" i="64" s="1"/>
  <c r="BN1857" i="64" l="1"/>
  <c r="BN1855" i="64"/>
  <c r="N1855" i="64" s="1"/>
  <c r="BO1852" i="64" l="1"/>
  <c r="BO1857" i="64" l="1"/>
  <c r="BO1855" i="64"/>
  <c r="BP1852" i="64" s="1"/>
  <c r="BP1857" i="64" l="1"/>
  <c r="BP1855" i="64"/>
  <c r="BQ1852" i="64" s="1"/>
  <c r="BQ1857" i="64" l="1"/>
  <c r="BQ1855" i="64"/>
  <c r="BR1852" i="64" s="1"/>
  <c r="BR1857" i="64" l="1"/>
  <c r="BR1855" i="64"/>
  <c r="BS1852" i="64" s="1"/>
  <c r="BS1857" i="64" l="1"/>
  <c r="BS1855" i="64"/>
  <c r="BT1852" i="64" s="1"/>
  <c r="BT1857" i="64" l="1"/>
  <c r="BT1855" i="64"/>
  <c r="BU1852" i="64" s="1"/>
  <c r="BU1857" i="64" l="1"/>
  <c r="BU1855" i="64"/>
  <c r="BV1852" i="64" s="1"/>
  <c r="BV1857" i="64" l="1"/>
  <c r="BV1855" i="64"/>
  <c r="BW1852" i="64" s="1"/>
  <c r="BW1857" i="64" l="1"/>
  <c r="BW1855" i="64"/>
  <c r="BX1852" i="64" s="1"/>
  <c r="BX1857" i="64" l="1"/>
  <c r="BX1855" i="64"/>
  <c r="BY1852" i="64" s="1"/>
  <c r="BY1857" i="64" l="1"/>
  <c r="BY1855" i="64"/>
  <c r="BZ1852" i="64" s="1"/>
  <c r="BZ1857" i="64" l="1"/>
  <c r="BZ1855" i="64"/>
  <c r="O1855" i="64" s="1"/>
  <c r="CA1852" i="64" l="1"/>
  <c r="CA1857" i="64" l="1"/>
  <c r="CA1855" i="64"/>
  <c r="CB1852" i="64" s="1"/>
  <c r="CB1857" i="64" l="1"/>
  <c r="CB1855" i="64"/>
  <c r="CC1852" i="64" s="1"/>
  <c r="CC1857" i="64" l="1"/>
  <c r="CC1855" i="64"/>
  <c r="CD1852" i="64" s="1"/>
  <c r="CD1857" i="64" l="1"/>
  <c r="CD1855" i="64"/>
  <c r="CE1852" i="64" s="1"/>
  <c r="CE1857" i="64" l="1"/>
  <c r="CE1855" i="64"/>
  <c r="CF1852" i="64" s="1"/>
  <c r="CF1857" i="64" l="1"/>
  <c r="CF1855" i="64"/>
  <c r="CG1852" i="64" s="1"/>
  <c r="CG1857" i="64" l="1"/>
  <c r="CG1855" i="64"/>
  <c r="CH1852" i="64" s="1"/>
  <c r="CH1857" i="64" l="1"/>
  <c r="CH1855" i="64"/>
  <c r="CI1852" i="64" s="1"/>
  <c r="CI1857" i="64" l="1"/>
  <c r="CI1855" i="64"/>
  <c r="CJ1852" i="64" s="1"/>
  <c r="CJ1857" i="64" l="1"/>
  <c r="CJ1855" i="64"/>
  <c r="CK1852" i="64" s="1"/>
  <c r="CK1857" i="64" l="1"/>
  <c r="CK1855" i="64"/>
  <c r="CL1852" i="64" s="1"/>
  <c r="CL1857" i="64" l="1"/>
  <c r="CL1855" i="64"/>
  <c r="P1855" i="64" s="1"/>
  <c r="CO1852" i="64" l="1"/>
  <c r="CO1857" i="64" s="1"/>
  <c r="J1825" i="64"/>
  <c r="CO1855" i="64" l="1"/>
  <c r="CP1852" i="64" s="1"/>
  <c r="CP1857" i="64" s="1"/>
  <c r="CP1855" i="64" l="1"/>
  <c r="CQ1852" i="64" s="1"/>
  <c r="CQ1857" i="64" s="1"/>
  <c r="CQ1855" i="64" l="1"/>
  <c r="CR1852" i="64" s="1"/>
  <c r="CR1857" i="64" s="1"/>
  <c r="CR1855" i="64" l="1"/>
  <c r="CS1852" i="64" l="1"/>
  <c r="CS1857" i="64" s="1"/>
  <c r="L1852" i="64"/>
  <c r="CS1855" i="64" l="1"/>
  <c r="CT1852" i="64" s="1"/>
  <c r="CT1857" i="64" s="1"/>
  <c r="CT1855" i="64" l="1"/>
  <c r="CU1852" i="64" s="1"/>
  <c r="CU1857" i="64" s="1"/>
  <c r="CU1855" i="64" l="1"/>
  <c r="CV1852" i="64" s="1"/>
  <c r="CV1857" i="64" s="1"/>
  <c r="CV1855" i="64" l="1"/>
  <c r="CW1852" i="64" s="1"/>
  <c r="CW1857" i="64" s="1"/>
  <c r="M1852" i="64" l="1"/>
  <c r="CW1855" i="64"/>
  <c r="CX1852" i="64" s="1"/>
  <c r="CX1857" i="64" s="1"/>
  <c r="CX1855" i="64" l="1"/>
  <c r="CY1852" i="64" s="1"/>
  <c r="CY1857" i="64" s="1"/>
  <c r="CY1855" i="64" l="1"/>
  <c r="CZ1852" i="64" s="1"/>
  <c r="CZ1857" i="64" s="1"/>
  <c r="CZ1855" i="64" l="1"/>
  <c r="DA1852" i="64" s="1"/>
  <c r="DA1857" i="64" s="1"/>
  <c r="N1852" i="64" l="1"/>
  <c r="DA1855" i="64"/>
  <c r="DB1852" i="64" s="1"/>
  <c r="DB1857" i="64" s="1"/>
  <c r="CO1448" i="64"/>
  <c r="CO1462" i="64" l="1"/>
  <c r="CO1454" i="64"/>
  <c r="CO1457" i="64"/>
  <c r="DB1855" i="64"/>
  <c r="DC1852" i="64" s="1"/>
  <c r="DC1857" i="64" s="1"/>
  <c r="DC1855" i="64" l="1"/>
  <c r="DD1852" i="64" s="1"/>
  <c r="DD1857" i="64" s="1"/>
  <c r="DD1855" i="64" l="1"/>
  <c r="DE1852" i="64" s="1"/>
  <c r="DE1857" i="64" s="1"/>
  <c r="O1852" i="64" l="1"/>
  <c r="DE1855" i="64"/>
  <c r="DF1852" i="64" s="1"/>
  <c r="DF1857" i="64" s="1"/>
  <c r="DF1855" i="64" l="1"/>
  <c r="DG1852" i="64" s="1"/>
  <c r="DG1857" i="64" s="1"/>
  <c r="DG1855" i="64" l="1"/>
  <c r="DH1852" i="64" s="1"/>
  <c r="DH1857" i="64" s="1"/>
  <c r="DH1855" i="64" l="1"/>
  <c r="DI1852" i="64" s="1"/>
  <c r="DI1857" i="64" s="1"/>
  <c r="P1852" i="64" l="1"/>
  <c r="DI1855" i="64"/>
  <c r="DJ1852" i="64" s="1"/>
  <c r="DJ1857" i="64" s="1"/>
  <c r="DJ1855" i="64" l="1"/>
  <c r="DK1852" i="64" s="1"/>
  <c r="DK1857" i="64" s="1"/>
  <c r="DK1855" i="64" l="1"/>
  <c r="DL1852" i="64" s="1"/>
  <c r="DL1855" i="64" l="1"/>
  <c r="DL1857" i="64"/>
  <c r="G1111" i="64"/>
  <c r="K1857" i="64" l="1"/>
  <c r="L1857" i="64"/>
  <c r="M1857" i="64"/>
  <c r="N1857" i="64"/>
  <c r="O1857" i="64"/>
  <c r="P1857" i="64"/>
  <c r="K6" i="206"/>
  <c r="K28" i="206"/>
  <c r="K27" i="206"/>
  <c r="G1159" i="64"/>
  <c r="G1616" i="64"/>
  <c r="K8" i="206" l="1"/>
  <c r="K4" i="206"/>
  <c r="G1229" i="64"/>
  <c r="S1267" i="64" l="1"/>
  <c r="S1233" i="64"/>
  <c r="K1233" i="64" s="1"/>
  <c r="T1267" i="64" l="1"/>
  <c r="X1297" i="64" a="1"/>
  <c r="X1297" i="64" s="1"/>
  <c r="AF1297" i="64" a="1"/>
  <c r="AF1297" i="64" s="1"/>
  <c r="AN1297" i="64" a="1"/>
  <c r="AN1297" i="64" s="1"/>
  <c r="AV1297" i="64" a="1"/>
  <c r="AV1297" i="64" s="1"/>
  <c r="BD1297" i="64" a="1"/>
  <c r="BD1297" i="64" s="1"/>
  <c r="BL1297" i="64" a="1"/>
  <c r="BL1297" i="64" s="1"/>
  <c r="BR1297" i="64" a="1"/>
  <c r="BR1297" i="64" s="1"/>
  <c r="BT1297" i="64" a="1"/>
  <c r="BT1297" i="64" s="1"/>
  <c r="S1297" i="64" a="1"/>
  <c r="S1297" i="64" s="1"/>
  <c r="AA1297" i="64" a="1"/>
  <c r="AA1297" i="64" s="1"/>
  <c r="V1297" i="64" a="1"/>
  <c r="V1297" i="64" s="1"/>
  <c r="AD1297" i="64" a="1"/>
  <c r="AD1297" i="64" s="1"/>
  <c r="AL1297" i="64" a="1"/>
  <c r="AL1297" i="64" s="1"/>
  <c r="AT1297" i="64" a="1"/>
  <c r="AT1297" i="64" s="1"/>
  <c r="BB1297" i="64" a="1"/>
  <c r="BB1297" i="64" s="1"/>
  <c r="BJ1297" i="64" a="1"/>
  <c r="BJ1297" i="64" s="1"/>
  <c r="Y1297" i="64" a="1"/>
  <c r="Y1297" i="64" s="1"/>
  <c r="AG1297" i="64" a="1"/>
  <c r="AG1297" i="64" s="1"/>
  <c r="AO1297" i="64" a="1"/>
  <c r="AO1297" i="64" s="1"/>
  <c r="AW1297" i="64" a="1"/>
  <c r="AW1297" i="64" s="1"/>
  <c r="BE1297" i="64" a="1"/>
  <c r="BE1297" i="64" s="1"/>
  <c r="T1297" i="64" a="1"/>
  <c r="T1297" i="64" s="1"/>
  <c r="AB1297" i="64" a="1"/>
  <c r="AB1297" i="64" s="1"/>
  <c r="AJ1297" i="64" a="1"/>
  <c r="AJ1297" i="64" s="1"/>
  <c r="AR1297" i="64" a="1"/>
  <c r="AR1297" i="64" s="1"/>
  <c r="AZ1297" i="64" a="1"/>
  <c r="AZ1297" i="64" s="1"/>
  <c r="BH1297" i="64" a="1"/>
  <c r="BH1297" i="64" s="1"/>
  <c r="W1297" i="64" a="1"/>
  <c r="W1297" i="64" s="1"/>
  <c r="AE1297" i="64" a="1"/>
  <c r="AE1297" i="64" s="1"/>
  <c r="AM1297" i="64" a="1"/>
  <c r="AM1297" i="64" s="1"/>
  <c r="AU1297" i="64" a="1"/>
  <c r="AU1297" i="64" s="1"/>
  <c r="BC1297" i="64" a="1"/>
  <c r="BC1297" i="64" s="1"/>
  <c r="BK1297" i="64" a="1"/>
  <c r="BK1297" i="64" s="1"/>
  <c r="Z1297" i="64" a="1"/>
  <c r="Z1297" i="64" s="1"/>
  <c r="AH1297" i="64" a="1"/>
  <c r="AH1297" i="64" s="1"/>
  <c r="AP1297" i="64" a="1"/>
  <c r="AP1297" i="64" s="1"/>
  <c r="AX1297" i="64" a="1"/>
  <c r="AX1297" i="64" s="1"/>
  <c r="AS1297" i="64" a="1"/>
  <c r="AS1297" i="64" s="1"/>
  <c r="U1297" i="64" a="1"/>
  <c r="U1297" i="64" s="1"/>
  <c r="AI1297" i="64" a="1"/>
  <c r="AI1297" i="64" s="1"/>
  <c r="BI1297" i="64" a="1"/>
  <c r="BI1297" i="64" s="1"/>
  <c r="BN1297" i="64" a="1"/>
  <c r="BN1297" i="64" s="1"/>
  <c r="BQ1297" i="64" a="1"/>
  <c r="BQ1297" i="64" s="1"/>
  <c r="AK1297" i="64" a="1"/>
  <c r="AK1297" i="64" s="1"/>
  <c r="BV1297" i="64" a="1"/>
  <c r="BV1297" i="64" s="1"/>
  <c r="BY1297" i="64" a="1"/>
  <c r="BY1297" i="64" s="1"/>
  <c r="BO1297" i="64" a="1"/>
  <c r="BO1297" i="64" s="1"/>
  <c r="BS1297" i="64" a="1"/>
  <c r="BS1297" i="64" s="1"/>
  <c r="AC1297" i="64" a="1"/>
  <c r="AC1297" i="64" s="1"/>
  <c r="BF1297" i="64" a="1"/>
  <c r="BF1297" i="64" s="1"/>
  <c r="AY1297" i="64" a="1"/>
  <c r="AY1297" i="64" s="1"/>
  <c r="BW1297" i="64" a="1"/>
  <c r="BW1297" i="64" s="1"/>
  <c r="BZ1297" i="64" a="1"/>
  <c r="BZ1297" i="64" s="1"/>
  <c r="BG1297" i="64" a="1"/>
  <c r="BG1297" i="64" s="1"/>
  <c r="BP1297" i="64" a="1"/>
  <c r="BP1297" i="64" s="1"/>
  <c r="BA1297" i="64" a="1"/>
  <c r="BA1297" i="64" s="1"/>
  <c r="BX1297" i="64" a="1"/>
  <c r="BX1297" i="64" s="1"/>
  <c r="BM1297" i="64" a="1"/>
  <c r="BM1297" i="64" s="1"/>
  <c r="AQ1297" i="64" a="1"/>
  <c r="AQ1297" i="64" s="1"/>
  <c r="BU1297" i="64" a="1"/>
  <c r="BU1297" i="64" s="1"/>
  <c r="O1297" i="64" l="1"/>
  <c r="M1297" i="64"/>
  <c r="L1297" i="64"/>
  <c r="S1303" i="64"/>
  <c r="S1304" i="64" s="1"/>
  <c r="K1297" i="64"/>
  <c r="N1297" i="64"/>
  <c r="U1267" i="64"/>
  <c r="S1418" i="64"/>
  <c r="K1418" i="64" s="1"/>
  <c r="S1410" i="64"/>
  <c r="S1413" i="64"/>
  <c r="K1413" i="64" s="1"/>
  <c r="T1303" i="64" l="1"/>
  <c r="T1304" i="64" s="1"/>
  <c r="V1267" i="64"/>
  <c r="S1512" i="64"/>
  <c r="K1512" i="64" s="1"/>
  <c r="U1303" i="64" l="1"/>
  <c r="V1303" i="64" s="1"/>
  <c r="W1267" i="64"/>
  <c r="S1513" i="64"/>
  <c r="U1304" i="64" l="1"/>
  <c r="W1303" i="64"/>
  <c r="V1304" i="64"/>
  <c r="X1267" i="64"/>
  <c r="S1518" i="64"/>
  <c r="T1509" i="64"/>
  <c r="S1514" i="64"/>
  <c r="T1513" i="64" l="1"/>
  <c r="X1303" i="64"/>
  <c r="W1304" i="64"/>
  <c r="Y1267" i="64"/>
  <c r="T1518" i="64" l="1"/>
  <c r="U1509" i="64"/>
  <c r="U1513" i="64" s="1"/>
  <c r="V1509" i="64" s="1"/>
  <c r="T1514" i="64"/>
  <c r="Y1303" i="64"/>
  <c r="X1304" i="64"/>
  <c r="Z1267" i="64"/>
  <c r="U1518" i="64" l="1"/>
  <c r="U1514" i="64"/>
  <c r="V1513" i="64"/>
  <c r="Z1303" i="64"/>
  <c r="Y1304" i="64"/>
  <c r="AA1267" i="64"/>
  <c r="W1509" i="64" l="1"/>
  <c r="W1513" i="64" s="1"/>
  <c r="W1518" i="64" s="1"/>
  <c r="V1514" i="64"/>
  <c r="V1518" i="64"/>
  <c r="AA1303" i="64"/>
  <c r="Z1304" i="64"/>
  <c r="AB1267" i="64"/>
  <c r="W1514" i="64" l="1"/>
  <c r="X1509" i="64"/>
  <c r="X1513" i="64" s="1"/>
  <c r="AB1303" i="64"/>
  <c r="AA1304" i="64"/>
  <c r="AC1267" i="64"/>
  <c r="X1514" i="64" l="1"/>
  <c r="Y1509" i="64"/>
  <c r="Y1513" i="64" s="1"/>
  <c r="Y1518" i="64" s="1"/>
  <c r="X1518" i="64"/>
  <c r="AC1303" i="64"/>
  <c r="AB1304" i="64"/>
  <c r="AD1267" i="64"/>
  <c r="K1267" i="64" s="1"/>
  <c r="Z1509" i="64" l="1"/>
  <c r="Z1513" i="64" s="1"/>
  <c r="AA1509" i="64" s="1"/>
  <c r="AA1513" i="64" s="1"/>
  <c r="Y1514" i="64"/>
  <c r="AD1303" i="64"/>
  <c r="K1303" i="64" s="1"/>
  <c r="AC1304" i="64"/>
  <c r="AE1267" i="64"/>
  <c r="Z1514" i="64" l="1"/>
  <c r="Z1518" i="64"/>
  <c r="AE1303" i="64"/>
  <c r="AD1304" i="64"/>
  <c r="K1304" i="64" s="1"/>
  <c r="AB1509" i="64"/>
  <c r="AB1513" i="64" s="1"/>
  <c r="AA1518" i="64"/>
  <c r="AA1514" i="64"/>
  <c r="AF1267" i="64"/>
  <c r="AF1303" i="64" l="1"/>
  <c r="AE1304" i="64"/>
  <c r="AC1509" i="64"/>
  <c r="AC1513" i="64" s="1"/>
  <c r="AB1514" i="64"/>
  <c r="AB1518" i="64"/>
  <c r="AG1267" i="64"/>
  <c r="AG1303" i="64" l="1"/>
  <c r="AF1304" i="64"/>
  <c r="AH1267" i="64"/>
  <c r="AD1509" i="64"/>
  <c r="AC1514" i="64"/>
  <c r="AC1518" i="64"/>
  <c r="AH1303" i="64" l="1"/>
  <c r="AG1304" i="64"/>
  <c r="AD1513" i="64"/>
  <c r="K1513" i="64" s="1"/>
  <c r="AI1267" i="64"/>
  <c r="AI1303" i="64" l="1"/>
  <c r="AH1304" i="64"/>
  <c r="AE1509" i="64"/>
  <c r="AD1518" i="64"/>
  <c r="AD1514" i="64"/>
  <c r="AJ1267" i="64"/>
  <c r="AE1513" i="64" l="1"/>
  <c r="AF1509" i="64" s="1"/>
  <c r="AF1513" i="64" s="1"/>
  <c r="AJ1303" i="64"/>
  <c r="AI1304" i="64"/>
  <c r="AK1267" i="64"/>
  <c r="AE1518" i="64" l="1"/>
  <c r="AE1514" i="64"/>
  <c r="AK1303" i="64"/>
  <c r="AJ1304" i="64"/>
  <c r="AG1509" i="64"/>
  <c r="AF1518" i="64"/>
  <c r="AF1514" i="64"/>
  <c r="AL1267" i="64"/>
  <c r="AG1513" i="64" l="1"/>
  <c r="AG1514" i="64" s="1"/>
  <c r="AL1303" i="64"/>
  <c r="AK1304" i="64"/>
  <c r="AM1267" i="64"/>
  <c r="AH1509" i="64" l="1"/>
  <c r="AH1513" i="64" s="1"/>
  <c r="AH1518" i="64" s="1"/>
  <c r="AG1518" i="64"/>
  <c r="AM1303" i="64"/>
  <c r="AL1304" i="64"/>
  <c r="AN1267" i="64"/>
  <c r="AH1514" i="64" l="1"/>
  <c r="AI1509" i="64"/>
  <c r="AI1513" i="64" s="1"/>
  <c r="AI1514" i="64" s="1"/>
  <c r="AN1303" i="64"/>
  <c r="AM1304" i="64"/>
  <c r="AO1267" i="64"/>
  <c r="AI1518" i="64" l="1"/>
  <c r="AJ1509" i="64"/>
  <c r="AJ1513" i="64" s="1"/>
  <c r="AJ1514" i="64" s="1"/>
  <c r="AO1303" i="64"/>
  <c r="AN1304" i="64"/>
  <c r="AP1267" i="64"/>
  <c r="L1267" i="64" s="1"/>
  <c r="AK1509" i="64" l="1"/>
  <c r="AK1513" i="64" s="1"/>
  <c r="AL1509" i="64" s="1"/>
  <c r="AL1513" i="64" s="1"/>
  <c r="AJ1518" i="64"/>
  <c r="AP1303" i="64"/>
  <c r="L1303" i="64" s="1"/>
  <c r="AO1304" i="64"/>
  <c r="AQ1267" i="64"/>
  <c r="AK1514" i="64" l="1"/>
  <c r="AK1518" i="64"/>
  <c r="AQ1303" i="64"/>
  <c r="AP1304" i="64"/>
  <c r="L1304" i="64" s="1"/>
  <c r="AL1518" i="64"/>
  <c r="AM1509" i="64"/>
  <c r="AM1513" i="64" s="1"/>
  <c r="AM1514" i="64" s="1"/>
  <c r="AL1514" i="64"/>
  <c r="AR1267" i="64"/>
  <c r="AR1303" i="64" l="1"/>
  <c r="AQ1304" i="64"/>
  <c r="AM1518" i="64"/>
  <c r="AN1509" i="64"/>
  <c r="AN1513" i="64" s="1"/>
  <c r="AS1267" i="64"/>
  <c r="AS1303" i="64" l="1"/>
  <c r="AR1304" i="64"/>
  <c r="AN1518" i="64"/>
  <c r="AN1514" i="64"/>
  <c r="AO1509" i="64"/>
  <c r="AO1513" i="64" s="1"/>
  <c r="AT1267" i="64"/>
  <c r="AT1303" i="64" l="1"/>
  <c r="AS1304" i="64"/>
  <c r="AO1514" i="64"/>
  <c r="AO1518" i="64"/>
  <c r="AP1509" i="64"/>
  <c r="AP1513" i="64" s="1"/>
  <c r="L1513" i="64" s="1"/>
  <c r="AU1267" i="64"/>
  <c r="AU1303" i="64" l="1"/>
  <c r="AT1304" i="64"/>
  <c r="AQ1509" i="64"/>
  <c r="AP1514" i="64"/>
  <c r="AP1518" i="64"/>
  <c r="AV1267" i="64"/>
  <c r="AQ1513" i="64" l="1"/>
  <c r="AR1509" i="64" s="1"/>
  <c r="AR1513" i="64" s="1"/>
  <c r="AV1303" i="64"/>
  <c r="AU1304" i="64"/>
  <c r="AW1267" i="64"/>
  <c r="AQ1518" i="64" l="1"/>
  <c r="AQ1514" i="64"/>
  <c r="AW1303" i="64"/>
  <c r="AV1304" i="64"/>
  <c r="AR1518" i="64"/>
  <c r="AR1514" i="64"/>
  <c r="AS1509" i="64"/>
  <c r="AX1267" i="64"/>
  <c r="AS1513" i="64" l="1"/>
  <c r="AT1509" i="64" s="1"/>
  <c r="AT1513" i="64" s="1"/>
  <c r="AX1303" i="64"/>
  <c r="AW1304" i="64"/>
  <c r="AY1267" i="64"/>
  <c r="AS1518" i="64" l="1"/>
  <c r="AS1514" i="64"/>
  <c r="AY1303" i="64"/>
  <c r="AX1304" i="64"/>
  <c r="AT1518" i="64"/>
  <c r="AU1509" i="64"/>
  <c r="AT1514" i="64"/>
  <c r="AZ1267" i="64"/>
  <c r="AU1513" i="64" l="1"/>
  <c r="AV1509" i="64" s="1"/>
  <c r="AV1513" i="64" s="1"/>
  <c r="AZ1303" i="64"/>
  <c r="AY1304" i="64"/>
  <c r="BA1267" i="64"/>
  <c r="AU1518" i="64" l="1"/>
  <c r="AU1514" i="64"/>
  <c r="BA1303" i="64"/>
  <c r="AZ1304" i="64"/>
  <c r="AV1518" i="64"/>
  <c r="AV1514" i="64"/>
  <c r="AW1509" i="64"/>
  <c r="BB1267" i="64"/>
  <c r="M1267" i="64" s="1"/>
  <c r="AW1513" i="64" l="1"/>
  <c r="AW1518" i="64" s="1"/>
  <c r="BB1303" i="64"/>
  <c r="M1303" i="64" s="1"/>
  <c r="BA1304" i="64"/>
  <c r="BC1267" i="64"/>
  <c r="AW1514" i="64" l="1"/>
  <c r="AX1509" i="64"/>
  <c r="AX1513" i="64" s="1"/>
  <c r="AX1514" i="64" s="1"/>
  <c r="BC1303" i="64"/>
  <c r="BB1304" i="64"/>
  <c r="M1304" i="64" s="1"/>
  <c r="BD1267" i="64"/>
  <c r="AY1509" i="64" l="1"/>
  <c r="AY1513" i="64" s="1"/>
  <c r="AZ1509" i="64" s="1"/>
  <c r="AZ1513" i="64" s="1"/>
  <c r="AX1518" i="64"/>
  <c r="BD1303" i="64"/>
  <c r="BC1304" i="64"/>
  <c r="BE1267" i="64"/>
  <c r="AY1514" i="64" l="1"/>
  <c r="AY1518" i="64"/>
  <c r="BE1303" i="64"/>
  <c r="BD1304" i="64"/>
  <c r="AZ1518" i="64"/>
  <c r="AZ1514" i="64"/>
  <c r="BA1509" i="64"/>
  <c r="BA1513" i="64" s="1"/>
  <c r="BF1267" i="64"/>
  <c r="BF1303" i="64" l="1"/>
  <c r="BE1304" i="64"/>
  <c r="BA1518" i="64"/>
  <c r="BB1509" i="64"/>
  <c r="BB1513" i="64" s="1"/>
  <c r="M1513" i="64" s="1"/>
  <c r="BA1514" i="64"/>
  <c r="BG1267" i="64"/>
  <c r="BG1303" i="64" l="1"/>
  <c r="BF1304" i="64"/>
  <c r="BB1514" i="64"/>
  <c r="BC1509" i="64"/>
  <c r="BB1518" i="64"/>
  <c r="BH1267" i="64"/>
  <c r="BC1513" i="64" l="1"/>
  <c r="BC1518" i="64" s="1"/>
  <c r="BH1303" i="64"/>
  <c r="BG1304" i="64"/>
  <c r="BI1267" i="64"/>
  <c r="BD1509" i="64" l="1"/>
  <c r="BD1513" i="64" s="1"/>
  <c r="BD1514" i="64" s="1"/>
  <c r="BC1514" i="64"/>
  <c r="BI1303" i="64"/>
  <c r="BH1304" i="64"/>
  <c r="BJ1267" i="64"/>
  <c r="BE1509" i="64" l="1"/>
  <c r="BE1513" i="64" s="1"/>
  <c r="BD1518" i="64"/>
  <c r="BJ1303" i="64"/>
  <c r="BI1304" i="64"/>
  <c r="BK1267" i="64"/>
  <c r="BF1509" i="64" l="1"/>
  <c r="BF1513" i="64" s="1"/>
  <c r="BF1514" i="64" s="1"/>
  <c r="BE1518" i="64"/>
  <c r="BE1514" i="64"/>
  <c r="BK1303" i="64"/>
  <c r="BJ1304" i="64"/>
  <c r="BL1267" i="64"/>
  <c r="BF1518" i="64" l="1"/>
  <c r="BG1509" i="64"/>
  <c r="BG1513" i="64" s="1"/>
  <c r="BL1303" i="64"/>
  <c r="BK1304" i="64"/>
  <c r="BM1267" i="64"/>
  <c r="BG1518" i="64" l="1"/>
  <c r="BH1509" i="64"/>
  <c r="BH1513" i="64" s="1"/>
  <c r="BH1518" i="64" s="1"/>
  <c r="BG1514" i="64"/>
  <c r="BM1303" i="64"/>
  <c r="BL1304" i="64"/>
  <c r="BN1267" i="64"/>
  <c r="N1267" i="64" s="1"/>
  <c r="BI1509" i="64" l="1"/>
  <c r="BI1513" i="64" s="1"/>
  <c r="BJ1509" i="64" s="1"/>
  <c r="BJ1513" i="64" s="1"/>
  <c r="BH1514" i="64"/>
  <c r="BN1303" i="64"/>
  <c r="N1303" i="64" s="1"/>
  <c r="BM1304" i="64"/>
  <c r="BO1267" i="64"/>
  <c r="BI1514" i="64" l="1"/>
  <c r="BI1518" i="64"/>
  <c r="BO1303" i="64"/>
  <c r="BN1304" i="64"/>
  <c r="N1304" i="64" s="1"/>
  <c r="BK1509" i="64"/>
  <c r="BJ1514" i="64"/>
  <c r="BJ1518" i="64"/>
  <c r="BP1267" i="64"/>
  <c r="BK1513" i="64" l="1"/>
  <c r="BK1514" i="64" s="1"/>
  <c r="BP1303" i="64"/>
  <c r="BO1304" i="64"/>
  <c r="BQ1267" i="64"/>
  <c r="BL1509" i="64" l="1"/>
  <c r="BL1513" i="64" s="1"/>
  <c r="BM1509" i="64" s="1"/>
  <c r="BM1513" i="64" s="1"/>
  <c r="BK1518" i="64"/>
  <c r="BQ1303" i="64"/>
  <c r="BP1304" i="64"/>
  <c r="BR1267" i="64"/>
  <c r="BL1518" i="64" l="1"/>
  <c r="BL1514" i="64"/>
  <c r="BR1303" i="64"/>
  <c r="BQ1304" i="64"/>
  <c r="BM1518" i="64"/>
  <c r="BN1509" i="64"/>
  <c r="BN1513" i="64" s="1"/>
  <c r="N1513" i="64" s="1"/>
  <c r="BM1514" i="64"/>
  <c r="BS1267" i="64"/>
  <c r="BS1303" i="64" l="1"/>
  <c r="BR1304" i="64"/>
  <c r="BN1518" i="64"/>
  <c r="BO1509" i="64"/>
  <c r="BN1514" i="64"/>
  <c r="BT1267" i="64"/>
  <c r="BO1513" i="64" l="1"/>
  <c r="BO1514" i="64" s="1"/>
  <c r="BT1303" i="64"/>
  <c r="BS1304" i="64"/>
  <c r="BU1267" i="64"/>
  <c r="BP1509" i="64" l="1"/>
  <c r="BP1513" i="64" s="1"/>
  <c r="BQ1509" i="64" s="1"/>
  <c r="BO1518" i="64"/>
  <c r="BU1303" i="64"/>
  <c r="BT1304" i="64"/>
  <c r="BV1267" i="64"/>
  <c r="BP1514" i="64" l="1"/>
  <c r="BP1518" i="64"/>
  <c r="BQ1513" i="64"/>
  <c r="BQ1518" i="64" s="1"/>
  <c r="BV1303" i="64"/>
  <c r="BU1304" i="64"/>
  <c r="BW1267" i="64"/>
  <c r="BR1509" i="64" l="1"/>
  <c r="BR1513" i="64" s="1"/>
  <c r="BR1518" i="64" s="1"/>
  <c r="BQ1514" i="64"/>
  <c r="BW1303" i="64"/>
  <c r="BV1304" i="64"/>
  <c r="BX1267" i="64"/>
  <c r="BR1514" i="64" l="1"/>
  <c r="BS1509" i="64"/>
  <c r="BS1513" i="64" s="1"/>
  <c r="BX1303" i="64"/>
  <c r="BW1304" i="64"/>
  <c r="BY1267" i="64"/>
  <c r="BS1518" i="64" l="1"/>
  <c r="BS1514" i="64"/>
  <c r="BT1509" i="64"/>
  <c r="BT1513" i="64" s="1"/>
  <c r="BU1509" i="64" s="1"/>
  <c r="BY1303" i="64"/>
  <c r="BX1304" i="64"/>
  <c r="BZ1267" i="64"/>
  <c r="O1267" i="64" s="1"/>
  <c r="BT1518" i="64" l="1"/>
  <c r="BT1514" i="64"/>
  <c r="BU1513" i="64"/>
  <c r="BU1514" i="64" s="1"/>
  <c r="BZ1303" i="64"/>
  <c r="O1303" i="64" s="1"/>
  <c r="BY1304" i="64"/>
  <c r="CA1267" i="64"/>
  <c r="BU1518" i="64" l="1"/>
  <c r="BV1509" i="64"/>
  <c r="BV1513" i="64" s="1"/>
  <c r="BV1518" i="64" s="1"/>
  <c r="CA1303" i="64"/>
  <c r="BZ1304" i="64"/>
  <c r="O1304" i="64" s="1"/>
  <c r="CB1267" i="64"/>
  <c r="BW1509" i="64" l="1"/>
  <c r="BW1513" i="64" s="1"/>
  <c r="BV1514" i="64"/>
  <c r="CB1303" i="64"/>
  <c r="CA1304" i="64"/>
  <c r="CC1267" i="64"/>
  <c r="BW1514" i="64" l="1"/>
  <c r="BW1518" i="64"/>
  <c r="BX1509" i="64"/>
  <c r="BX1513" i="64" s="1"/>
  <c r="BX1514" i="64" s="1"/>
  <c r="CC1303" i="64"/>
  <c r="CB1304" i="64"/>
  <c r="CD1267" i="64"/>
  <c r="BY1509" i="64" l="1"/>
  <c r="BY1513" i="64" s="1"/>
  <c r="BY1514" i="64" s="1"/>
  <c r="BX1518" i="64"/>
  <c r="CD1303" i="64"/>
  <c r="CC1304" i="64"/>
  <c r="CE1267" i="64"/>
  <c r="BZ1509" i="64" l="1"/>
  <c r="BZ1513" i="64" s="1"/>
  <c r="BY1518" i="64"/>
  <c r="CE1303" i="64"/>
  <c r="CD1304" i="64"/>
  <c r="CF1267" i="64"/>
  <c r="BZ1514" i="64" l="1"/>
  <c r="O1513" i="64"/>
  <c r="CA1509" i="64"/>
  <c r="CA1513" i="64" s="1"/>
  <c r="BZ1518" i="64"/>
  <c r="CF1303" i="64"/>
  <c r="CE1304" i="64"/>
  <c r="CG1267" i="64"/>
  <c r="CA1514" i="64" l="1"/>
  <c r="CB1509" i="64"/>
  <c r="CB1513" i="64" s="1"/>
  <c r="CC1509" i="64" s="1"/>
  <c r="CA1518" i="64"/>
  <c r="CG1303" i="64"/>
  <c r="CF1304" i="64"/>
  <c r="CH1267" i="64"/>
  <c r="CB1514" i="64" l="1"/>
  <c r="CB1518" i="64"/>
  <c r="CC1513" i="64"/>
  <c r="CC1514" i="64" s="1"/>
  <c r="CH1303" i="64"/>
  <c r="CG1304" i="64"/>
  <c r="CI1267" i="64"/>
  <c r="CD1509" i="64" l="1"/>
  <c r="CD1513" i="64" s="1"/>
  <c r="CD1514" i="64" s="1"/>
  <c r="CC1518" i="64"/>
  <c r="CI1303" i="64"/>
  <c r="CH1304" i="64"/>
  <c r="CJ1267" i="64"/>
  <c r="CD1518" i="64" l="1"/>
  <c r="CE1509" i="64"/>
  <c r="CE1513" i="64" s="1"/>
  <c r="CE1514" i="64" s="1"/>
  <c r="CJ1303" i="64"/>
  <c r="CI1304" i="64"/>
  <c r="CK1267" i="64"/>
  <c r="CE1518" i="64" l="1"/>
  <c r="CF1509" i="64"/>
  <c r="CF1513" i="64" s="1"/>
  <c r="CF1514" i="64" s="1"/>
  <c r="CK1303" i="64"/>
  <c r="CJ1304" i="64"/>
  <c r="CL1267" i="64"/>
  <c r="P1267" i="64" s="1"/>
  <c r="CF1518" i="64" l="1"/>
  <c r="CG1509" i="64"/>
  <c r="CG1513" i="64" s="1"/>
  <c r="CL1303" i="64"/>
  <c r="P1303" i="64" s="1"/>
  <c r="CK1304" i="64"/>
  <c r="CH1509" i="64" l="1"/>
  <c r="CH1513" i="64" s="1"/>
  <c r="CI1509" i="64" s="1"/>
  <c r="CG1514" i="64"/>
  <c r="CG1518" i="64"/>
  <c r="CL1304" i="64"/>
  <c r="P1304" i="64" l="1"/>
  <c r="CH1518" i="64"/>
  <c r="CH1514" i="64"/>
  <c r="CI1513" i="64"/>
  <c r="CJ1509" i="64" s="1"/>
  <c r="CJ1513" i="64" s="1"/>
  <c r="CP1267" i="64"/>
  <c r="CI1518" i="64" l="1"/>
  <c r="CI1514" i="64"/>
  <c r="CP1269" i="64"/>
  <c r="CQ1267" i="64"/>
  <c r="CJ1514" i="64"/>
  <c r="CK1509" i="64"/>
  <c r="CK1513" i="64" s="1"/>
  <c r="CJ1518" i="64"/>
  <c r="CQ1269" i="64" l="1"/>
  <c r="CR1267" i="64"/>
  <c r="CK1518" i="64"/>
  <c r="CK1514" i="64"/>
  <c r="CL1509" i="64"/>
  <c r="CL1513" i="64" s="1"/>
  <c r="P1513" i="64" s="1"/>
  <c r="CR1269" i="64" l="1"/>
  <c r="CS1267" i="64"/>
  <c r="CL1514" i="64"/>
  <c r="CL1518" i="64"/>
  <c r="CO1509" i="64" l="1"/>
  <c r="CO1513" i="64" s="1"/>
  <c r="K1509" i="64"/>
  <c r="CS1269" i="64"/>
  <c r="CT1267" i="64"/>
  <c r="CO1514" i="64" l="1"/>
  <c r="CP1509" i="64"/>
  <c r="CP1513" i="64" s="1"/>
  <c r="CO1518" i="64"/>
  <c r="CT1269" i="64"/>
  <c r="CU1267" i="64"/>
  <c r="CP1514" i="64" l="1"/>
  <c r="CQ1509" i="64"/>
  <c r="CQ1513" i="64" s="1"/>
  <c r="CP1518" i="64"/>
  <c r="CU1269" i="64"/>
  <c r="CV1267" i="64"/>
  <c r="CR1509" i="64" l="1"/>
  <c r="CR1513" i="64" s="1"/>
  <c r="CQ1514" i="64"/>
  <c r="CQ1518" i="64"/>
  <c r="CV1269" i="64"/>
  <c r="CW1267" i="64"/>
  <c r="L1509" i="64" l="1"/>
  <c r="CW1269" i="64"/>
  <c r="CX1267" i="64"/>
  <c r="CS1509" i="64"/>
  <c r="CS1513" i="64" s="1"/>
  <c r="CR1514" i="64"/>
  <c r="CR1518" i="64"/>
  <c r="CT1509" i="64" l="1"/>
  <c r="CT1513" i="64" s="1"/>
  <c r="CS1514" i="64"/>
  <c r="CS1518" i="64"/>
  <c r="CX1269" i="64"/>
  <c r="CY1267" i="64"/>
  <c r="CY1269" i="64" l="1"/>
  <c r="CZ1267" i="64"/>
  <c r="CT1514" i="64"/>
  <c r="CU1509" i="64"/>
  <c r="CU1513" i="64" s="1"/>
  <c r="CT1518" i="64"/>
  <c r="CU1514" i="64" l="1"/>
  <c r="CV1509" i="64"/>
  <c r="CV1513" i="64" s="1"/>
  <c r="CU1518" i="64"/>
  <c r="CZ1269" i="64"/>
  <c r="DA1267" i="64"/>
  <c r="M1509" i="64" l="1"/>
  <c r="CV1514" i="64"/>
  <c r="CW1509" i="64"/>
  <c r="CW1513" i="64" s="1"/>
  <c r="CV1518" i="64"/>
  <c r="DA1269" i="64"/>
  <c r="DB1267" i="64"/>
  <c r="DB1269" i="64" l="1"/>
  <c r="DC1267" i="64"/>
  <c r="CW1514" i="64"/>
  <c r="CX1509" i="64"/>
  <c r="CX1513" i="64" s="1"/>
  <c r="CW1518" i="64"/>
  <c r="CX1514" i="64" l="1"/>
  <c r="CY1509" i="64"/>
  <c r="CY1513" i="64" s="1"/>
  <c r="CX1518" i="64"/>
  <c r="DC1269" i="64"/>
  <c r="DD1267" i="64"/>
  <c r="DD1269" i="64" l="1"/>
  <c r="DE1267" i="64"/>
  <c r="CZ1509" i="64"/>
  <c r="CZ1513" i="64" s="1"/>
  <c r="CY1514" i="64"/>
  <c r="CY1518" i="64"/>
  <c r="N1509" i="64" l="1"/>
  <c r="DA1509" i="64"/>
  <c r="DA1513" i="64" s="1"/>
  <c r="CZ1514" i="64"/>
  <c r="CZ1518" i="64"/>
  <c r="DE1269" i="64"/>
  <c r="DF1267" i="64"/>
  <c r="DF1269" i="64" l="1"/>
  <c r="DG1267" i="64"/>
  <c r="DB1509" i="64"/>
  <c r="DB1513" i="64" s="1"/>
  <c r="DA1514" i="64"/>
  <c r="DA1518" i="64"/>
  <c r="DB1514" i="64" l="1"/>
  <c r="DC1509" i="64"/>
  <c r="DC1513" i="64" s="1"/>
  <c r="DB1518" i="64"/>
  <c r="DG1269" i="64"/>
  <c r="DH1267" i="64"/>
  <c r="DC1514" i="64" l="1"/>
  <c r="DD1509" i="64"/>
  <c r="DD1513" i="64" s="1"/>
  <c r="DC1518" i="64"/>
  <c r="DH1269" i="64"/>
  <c r="DI1267" i="64"/>
  <c r="O1509" i="64" l="1"/>
  <c r="DI1269" i="64"/>
  <c r="DJ1267" i="64"/>
  <c r="DD1514" i="64"/>
  <c r="DE1509" i="64"/>
  <c r="DE1513" i="64" s="1"/>
  <c r="DD1518" i="64"/>
  <c r="DE1514" i="64" l="1"/>
  <c r="DF1509" i="64"/>
  <c r="DF1513" i="64" s="1"/>
  <c r="DE1518" i="64"/>
  <c r="DJ1269" i="64"/>
  <c r="DK1267" i="64"/>
  <c r="DL1267" i="64" s="1"/>
  <c r="DL1269" i="64" s="1"/>
  <c r="DK1269" i="64" l="1"/>
  <c r="DF1514" i="64"/>
  <c r="DG1509" i="64"/>
  <c r="DG1513" i="64" s="1"/>
  <c r="DF1518" i="64"/>
  <c r="DH1509" i="64" l="1"/>
  <c r="DH1513" i="64" s="1"/>
  <c r="DG1514" i="64"/>
  <c r="DG1518" i="64"/>
  <c r="P1509" i="64" l="1"/>
  <c r="DI1509" i="64"/>
  <c r="DI1513" i="64" s="1"/>
  <c r="DH1514" i="64"/>
  <c r="DH1518" i="64"/>
  <c r="DJ1509" i="64" l="1"/>
  <c r="DJ1513" i="64" s="1"/>
  <c r="DI1514" i="64"/>
  <c r="DI1518" i="64"/>
  <c r="DJ1514" i="64" l="1"/>
  <c r="DK1509" i="64"/>
  <c r="DK1513" i="64" s="1"/>
  <c r="DL1509" i="64" s="1"/>
  <c r="DJ1518" i="64"/>
  <c r="DL1513" i="64" l="1"/>
  <c r="K1514" i="64"/>
  <c r="L1514" i="64"/>
  <c r="M1514" i="64"/>
  <c r="N1514" i="64"/>
  <c r="O1514" i="64"/>
  <c r="DK1514" i="64"/>
  <c r="DK1518" i="64"/>
  <c r="DL1514" i="64" l="1"/>
  <c r="P1514" i="64"/>
  <c r="DL1518" i="64"/>
  <c r="K1518" i="64" l="1"/>
  <c r="L1518" i="64"/>
  <c r="M1518" i="64"/>
  <c r="N1518" i="64"/>
  <c r="O1518" i="64"/>
  <c r="P1518" i="64"/>
  <c r="S1620" i="64"/>
  <c r="K1620" i="64" s="1"/>
  <c r="CO1403" i="64" l="1"/>
  <c r="CO1410" i="64" l="1"/>
  <c r="CO1820" i="64" l="1"/>
  <c r="CO1825" i="64" s="1"/>
  <c r="CO2397" i="64" l="1"/>
  <c r="CO2399" i="64" s="1"/>
  <c r="CP2397" i="64" l="1"/>
  <c r="CQ2397" i="64" l="1"/>
  <c r="CP2399" i="64"/>
  <c r="CR2397" i="64" l="1"/>
  <c r="CQ2399" i="64"/>
  <c r="CR2399" i="64" l="1"/>
  <c r="CS2397" i="64"/>
  <c r="CT2397" i="64" l="1"/>
  <c r="CS2399" i="64"/>
  <c r="CU2397" i="64" l="1"/>
  <c r="CT2399" i="64"/>
  <c r="CU2399" i="64" l="1"/>
  <c r="CV2397" i="64"/>
  <c r="CV2399" i="64" l="1"/>
  <c r="CW2397" i="64"/>
  <c r="CW2399" i="64" l="1"/>
  <c r="CX2397" i="64"/>
  <c r="CY2397" i="64" l="1"/>
  <c r="CX2399" i="64"/>
  <c r="CZ2397" i="64" l="1"/>
  <c r="CY2399" i="64"/>
  <c r="DA2397" i="64" l="1"/>
  <c r="CZ2399" i="64"/>
  <c r="DA2399" i="64" l="1"/>
  <c r="DB2397" i="64"/>
  <c r="DC2397" i="64" l="1"/>
  <c r="DB2399" i="64"/>
  <c r="DC2399" i="64" l="1"/>
  <c r="DD2397" i="64"/>
  <c r="DE2397" i="64" l="1"/>
  <c r="DD2399" i="64"/>
  <c r="DF2397" i="64" l="1"/>
  <c r="DE2399" i="64"/>
  <c r="DF2399" i="64" l="1"/>
  <c r="DG2397" i="64"/>
  <c r="DH2397" i="64" l="1"/>
  <c r="DG2399" i="64"/>
  <c r="DH2399" i="64" l="1"/>
  <c r="DI2397" i="64"/>
  <c r="DI2399" i="64" l="1"/>
  <c r="DJ2397" i="64"/>
  <c r="DJ2399" i="64" l="1"/>
  <c r="DK2397" i="64"/>
  <c r="DK2399" i="64" l="1"/>
  <c r="DL2397" i="64"/>
  <c r="DL2399" i="64" s="1"/>
  <c r="CP2419" i="64" l="1"/>
  <c r="CP2422" i="64" s="1"/>
  <c r="CX2419" i="64"/>
  <c r="CX2422" i="64" s="1"/>
  <c r="DF2419" i="64"/>
  <c r="DF2422" i="64" s="1"/>
  <c r="CQ2419" i="64"/>
  <c r="CQ2422" i="64" s="1"/>
  <c r="CY2419" i="64"/>
  <c r="CY2422" i="64" s="1"/>
  <c r="DG2419" i="64"/>
  <c r="DG2422" i="64" s="1"/>
  <c r="CR2419" i="64"/>
  <c r="CR2422" i="64" s="1"/>
  <c r="CZ2419" i="64"/>
  <c r="CZ2422" i="64" s="1"/>
  <c r="DH2419" i="64"/>
  <c r="DH2422" i="64" s="1"/>
  <c r="CS2419" i="64"/>
  <c r="CS2422" i="64" s="1"/>
  <c r="DA2419" i="64"/>
  <c r="DA2422" i="64" s="1"/>
  <c r="DI2419" i="64"/>
  <c r="DI2422" i="64" s="1"/>
  <c r="CT2419" i="64"/>
  <c r="CT2422" i="64" s="1"/>
  <c r="DB2419" i="64"/>
  <c r="DB2422" i="64" s="1"/>
  <c r="DJ2419" i="64"/>
  <c r="DJ2422" i="64" s="1"/>
  <c r="CU2419" i="64"/>
  <c r="CU2422" i="64" s="1"/>
  <c r="DC2419" i="64"/>
  <c r="DC2422" i="64" s="1"/>
  <c r="DK2419" i="64"/>
  <c r="DK2422" i="64" s="1"/>
  <c r="CV2419" i="64"/>
  <c r="CV2422" i="64" s="1"/>
  <c r="DD2419" i="64"/>
  <c r="DD2422" i="64" s="1"/>
  <c r="DL2419" i="64"/>
  <c r="DL2422" i="64" s="1"/>
  <c r="CO2419" i="64"/>
  <c r="CO2422" i="64" s="1"/>
  <c r="CW2419" i="64"/>
  <c r="CW2422" i="64" s="1"/>
  <c r="DE2419" i="64"/>
  <c r="DE2422" i="64" s="1"/>
  <c r="L1820" i="64" l="1"/>
  <c r="CS1821" i="64" a="1"/>
  <c r="CS1821" i="64" s="1"/>
  <c r="CT1821" i="64" a="1"/>
  <c r="CT1821" i="64" s="1"/>
  <c r="CU1821" i="64" a="1"/>
  <c r="CU1821" i="64" s="1"/>
  <c r="CV1821" i="64" a="1"/>
  <c r="CV1821" i="64" s="1"/>
  <c r="CW1821" i="64" a="1"/>
  <c r="CW1821" i="64" s="1"/>
  <c r="CX1821" i="64" a="1"/>
  <c r="CX1821" i="64" s="1"/>
  <c r="CY1821" i="64" a="1"/>
  <c r="CY1821" i="64" s="1"/>
  <c r="CZ1821" i="64" a="1"/>
  <c r="CZ1821" i="64" s="1"/>
  <c r="DA1821" i="64" a="1"/>
  <c r="DA1821" i="64" s="1"/>
  <c r="DB1821" i="64" a="1"/>
  <c r="DB1821" i="64" s="1"/>
  <c r="DC1821" i="64" a="1"/>
  <c r="DC1821" i="64" s="1"/>
  <c r="DD1821" i="64" a="1"/>
  <c r="DD1821" i="64" s="1"/>
  <c r="DE1821" i="64" a="1"/>
  <c r="DE1821" i="64" s="1"/>
  <c r="DF1821" i="64" a="1"/>
  <c r="DF1821" i="64" s="1"/>
  <c r="DG1821" i="64" a="1"/>
  <c r="DG1821" i="64" s="1"/>
  <c r="DH1821" i="64" a="1"/>
  <c r="DH1821" i="64" s="1"/>
  <c r="DI1821" i="64" a="1"/>
  <c r="DI1821" i="64" s="1"/>
  <c r="DJ1821" i="64" a="1"/>
  <c r="DJ1821" i="64" s="1"/>
  <c r="DK1821" i="64" a="1"/>
  <c r="DK1821" i="64" s="1"/>
  <c r="DL1821" i="64" a="1"/>
  <c r="DL1821" i="64" s="1"/>
  <c r="DG46" i="861" l="1"/>
  <c r="CW46" i="861"/>
  <c r="CP46" i="861"/>
  <c r="DC46" i="861"/>
  <c r="CS46" i="861"/>
  <c r="DA46" i="861"/>
  <c r="CQ46" i="861"/>
  <c r="CV46" i="861"/>
  <c r="DL46" i="861"/>
  <c r="CY46" i="861"/>
  <c r="CT46" i="861"/>
  <c r="CO46" i="861"/>
  <c r="DB46" i="861"/>
  <c r="CR46" i="861"/>
  <c r="DJ46" i="861"/>
  <c r="DE46" i="861"/>
  <c r="CZ46" i="861"/>
  <c r="CU46" i="861"/>
  <c r="DH46" i="861"/>
  <c r="CX46" i="861"/>
  <c r="DK46" i="861"/>
  <c r="DF46" i="861"/>
  <c r="DI46" i="861"/>
  <c r="DD46" i="861"/>
  <c r="DD87" i="861" l="1"/>
  <c r="CX87" i="861"/>
  <c r="CR87" i="861"/>
  <c r="DI87" i="861"/>
  <c r="DC87" i="861"/>
  <c r="CW87" i="861"/>
  <c r="CQ87" i="861"/>
  <c r="DH87" i="861"/>
  <c r="DB87" i="861"/>
  <c r="CV87" i="861"/>
  <c r="CP87" i="861"/>
  <c r="DG87" i="861"/>
  <c r="DA87" i="861"/>
  <c r="CU87" i="861"/>
  <c r="CO87" i="861"/>
  <c r="CO51" i="861"/>
  <c r="CO52" i="861" s="1"/>
  <c r="CO53" i="861" s="1"/>
  <c r="DF87" i="861"/>
  <c r="CZ87" i="861"/>
  <c r="CT87" i="861"/>
  <c r="DK87" i="861"/>
  <c r="DE87" i="861"/>
  <c r="CY87" i="861"/>
  <c r="CS87" i="861"/>
  <c r="DJ87" i="861"/>
  <c r="DL87" i="861"/>
  <c r="CO83" i="861" l="1"/>
  <c r="CO88" i="861" s="1"/>
  <c r="CO54" i="861"/>
  <c r="CO76" i="861"/>
  <c r="CO77" i="861" l="1"/>
  <c r="CN62" i="861" l="1"/>
  <c r="CN64" i="861" s="1"/>
  <c r="CN79" i="861" s="1"/>
  <c r="CP43" i="861" l="1"/>
  <c r="CP51" i="861" s="1"/>
  <c r="CO70" i="861"/>
  <c r="CO72" i="861" s="1"/>
  <c r="CP52" i="861" l="1"/>
  <c r="CP53" i="861" s="1"/>
  <c r="CP70" i="861" l="1"/>
  <c r="CP72" i="861" s="1"/>
  <c r="CP76" i="861"/>
  <c r="CP83" i="861"/>
  <c r="CP88" i="861" s="1"/>
  <c r="CP54" i="861"/>
  <c r="CQ43" i="861" l="1"/>
  <c r="CQ51" i="861" s="1"/>
  <c r="CP77" i="861"/>
  <c r="CQ70" i="861" l="1"/>
  <c r="CQ72" i="861" s="1"/>
  <c r="CQ52" i="861"/>
  <c r="CQ53" i="861" s="1"/>
  <c r="CQ54" i="861" l="1"/>
  <c r="CQ83" i="861"/>
  <c r="CQ88" i="861" s="1"/>
  <c r="CQ76" i="861"/>
  <c r="CR43" i="861"/>
  <c r="CR51" i="861" s="1"/>
  <c r="CR52" i="861" l="1"/>
  <c r="CR53" i="861" s="1"/>
  <c r="CR76" i="861" s="1"/>
  <c r="CR77" i="861" s="1"/>
  <c r="CR70" i="861"/>
  <c r="CR72" i="861" s="1"/>
  <c r="CQ77" i="861"/>
  <c r="CS43" i="861" l="1"/>
  <c r="CS51" i="861" s="1"/>
  <c r="CR54" i="861"/>
  <c r="CR83" i="861"/>
  <c r="CR88" i="861" s="1"/>
  <c r="CS52" i="861" l="1"/>
  <c r="CS53" i="861" s="1"/>
  <c r="CS70" i="861"/>
  <c r="CS72" i="861" s="1"/>
  <c r="CT43" i="861" l="1"/>
  <c r="CT51" i="861" s="1"/>
  <c r="CS54" i="861"/>
  <c r="CS83" i="861"/>
  <c r="CS88" i="861" s="1"/>
  <c r="CS76" i="861"/>
  <c r="CS77" i="861" l="1"/>
  <c r="CT52" i="861"/>
  <c r="CT53" i="861" s="1"/>
  <c r="CT70" i="861"/>
  <c r="CT72" i="861" s="1"/>
  <c r="CU43" i="861" l="1"/>
  <c r="CU51" i="861" s="1"/>
  <c r="CT54" i="861"/>
  <c r="CT83" i="861"/>
  <c r="CT88" i="861" s="1"/>
  <c r="CT76" i="861"/>
  <c r="CT77" i="861" s="1"/>
  <c r="CU70" i="861" l="1"/>
  <c r="CU72" i="861" s="1"/>
  <c r="CU52" i="861"/>
  <c r="CU53" i="861" s="1"/>
  <c r="CU76" i="861" l="1"/>
  <c r="CU54" i="861"/>
  <c r="CU83" i="861"/>
  <c r="CU88" i="861" s="1"/>
  <c r="CV43" i="861"/>
  <c r="CV51" i="861" s="1"/>
  <c r="CV52" i="861" l="1"/>
  <c r="CV53" i="861" s="1"/>
  <c r="CV76" i="861" s="1"/>
  <c r="CV77" i="861" s="1"/>
  <c r="CV70" i="861"/>
  <c r="CV72" i="861" s="1"/>
  <c r="CU77" i="861"/>
  <c r="CW43" i="861" l="1"/>
  <c r="CW51" i="861" s="1"/>
  <c r="CV83" i="861"/>
  <c r="CV88" i="861" s="1"/>
  <c r="CV54" i="861"/>
  <c r="CW70" i="861" l="1"/>
  <c r="CW72" i="861" s="1"/>
  <c r="CW52" i="861"/>
  <c r="CW53" i="861" s="1"/>
  <c r="CW83" i="861" l="1"/>
  <c r="CW88" i="861" s="1"/>
  <c r="CW54" i="861"/>
  <c r="CW76" i="861"/>
  <c r="CW77" i="861" s="1"/>
  <c r="CX43" i="861"/>
  <c r="CX51" i="861" s="1"/>
  <c r="CX70" i="861" l="1"/>
  <c r="CX72" i="861" s="1"/>
  <c r="CX52" i="861"/>
  <c r="CX53" i="861" s="1"/>
  <c r="CX76" i="861" s="1"/>
  <c r="CX77" i="861" s="1"/>
  <c r="CX83" i="861" l="1"/>
  <c r="CX88" i="861" s="1"/>
  <c r="CX54" i="861"/>
  <c r="CY43" i="861"/>
  <c r="CY51" i="861" s="1"/>
  <c r="CY52" i="861" l="1"/>
  <c r="CY53" i="861" s="1"/>
  <c r="CY70" i="861"/>
  <c r="CY72" i="861" s="1"/>
  <c r="CZ43" i="861" l="1"/>
  <c r="CZ51" i="861" s="1"/>
  <c r="CY76" i="861"/>
  <c r="CY77" i="861" s="1"/>
  <c r="CY54" i="861"/>
  <c r="CY83" i="861"/>
  <c r="CY88" i="861" s="1"/>
  <c r="CZ52" i="861" l="1"/>
  <c r="CZ53" i="861" s="1"/>
  <c r="CZ76" i="861" s="1"/>
  <c r="CZ77" i="861" s="1"/>
  <c r="CZ70" i="861"/>
  <c r="CZ72" i="861" s="1"/>
  <c r="DA43" i="861" l="1"/>
  <c r="DA51" i="861" s="1"/>
  <c r="CZ83" i="861"/>
  <c r="CZ88" i="861" s="1"/>
  <c r="CZ54" i="861"/>
  <c r="DA70" i="861" l="1"/>
  <c r="DA72" i="861" s="1"/>
  <c r="DA52" i="861"/>
  <c r="DA53" i="861" s="1"/>
  <c r="DA54" i="861" l="1"/>
  <c r="DA83" i="861"/>
  <c r="DA88" i="861" s="1"/>
  <c r="DA76" i="861"/>
  <c r="DA77" i="861" s="1"/>
  <c r="DB43" i="861"/>
  <c r="DB51" i="861" s="1"/>
  <c r="DB70" i="861" l="1"/>
  <c r="DB72" i="861" s="1"/>
  <c r="DB52" i="861"/>
  <c r="DB53" i="861" s="1"/>
  <c r="DB76" i="861" s="1"/>
  <c r="DB77" i="861" s="1"/>
  <c r="DB83" i="861" l="1"/>
  <c r="DB88" i="861" s="1"/>
  <c r="DB54" i="861"/>
  <c r="DC43" i="861"/>
  <c r="DC51" i="861" s="1"/>
  <c r="DC70" i="861" l="1"/>
  <c r="DC72" i="861" s="1"/>
  <c r="DC52" i="861"/>
  <c r="DC53" i="861" s="1"/>
  <c r="DC76" i="861" l="1"/>
  <c r="DC77" i="861" s="1"/>
  <c r="DC54" i="861"/>
  <c r="DC83" i="861"/>
  <c r="DC88" i="861" s="1"/>
  <c r="DD43" i="861"/>
  <c r="DD51" i="861" s="1"/>
  <c r="DD70" i="861" l="1"/>
  <c r="DD72" i="861" s="1"/>
  <c r="DD52" i="861"/>
  <c r="DD53" i="861" s="1"/>
  <c r="DD76" i="861" l="1"/>
  <c r="DD77" i="861" s="1"/>
  <c r="DD54" i="861"/>
  <c r="DD83" i="861"/>
  <c r="DD88" i="861" s="1"/>
  <c r="DE43" i="861"/>
  <c r="DE51" i="861" s="1"/>
  <c r="DE52" i="861" l="1"/>
  <c r="DE53" i="861" s="1"/>
  <c r="DE76" i="861" s="1"/>
  <c r="DE77" i="861" s="1"/>
  <c r="DE70" i="861"/>
  <c r="DE72" i="861" s="1"/>
  <c r="DF43" i="861" l="1"/>
  <c r="DF51" i="861" s="1"/>
  <c r="DE83" i="861"/>
  <c r="DE88" i="861" s="1"/>
  <c r="DE54" i="861"/>
  <c r="DF70" i="861" l="1"/>
  <c r="DF72" i="861" s="1"/>
  <c r="DF52" i="861"/>
  <c r="DF53" i="861" s="1"/>
  <c r="DF76" i="861" l="1"/>
  <c r="DF77" i="861" s="1"/>
  <c r="DF83" i="861"/>
  <c r="DF88" i="861" s="1"/>
  <c r="DF54" i="861"/>
  <c r="DG43" i="861"/>
  <c r="DG51" i="861" s="1"/>
  <c r="DG70" i="861" l="1"/>
  <c r="DG72" i="861" s="1"/>
  <c r="DG52" i="861"/>
  <c r="DG53" i="861" s="1"/>
  <c r="DG83" i="861" l="1"/>
  <c r="DG88" i="861" s="1"/>
  <c r="DG54" i="861"/>
  <c r="DG76" i="861"/>
  <c r="DH43" i="861"/>
  <c r="DH51" i="861" s="1"/>
  <c r="DH70" i="861" l="1"/>
  <c r="DH72" i="861" s="1"/>
  <c r="DG77" i="861"/>
  <c r="DH52" i="861"/>
  <c r="DH53" i="861" s="1"/>
  <c r="DH54" i="861" l="1"/>
  <c r="DH83" i="861"/>
  <c r="DH88" i="861" s="1"/>
  <c r="DH76" i="861"/>
  <c r="DH77" i="861" s="1"/>
  <c r="DI43" i="861"/>
  <c r="DI51" i="861" s="1"/>
  <c r="DI70" i="861" l="1"/>
  <c r="DI72" i="861" s="1"/>
  <c r="DI52" i="861"/>
  <c r="DI53" i="861" s="1"/>
  <c r="DI76" i="861" s="1"/>
  <c r="DI77" i="861" s="1"/>
  <c r="DI83" i="861" l="1"/>
  <c r="DI88" i="861" s="1"/>
  <c r="DI54" i="861"/>
  <c r="DJ43" i="861"/>
  <c r="DJ51" i="861" s="1"/>
  <c r="DJ52" i="861" l="1"/>
  <c r="DJ53" i="861" s="1"/>
  <c r="DJ70" i="861"/>
  <c r="DJ72" i="861" s="1"/>
  <c r="DJ76" i="861" l="1"/>
  <c r="DJ77" i="861" s="1"/>
  <c r="DJ83" i="861"/>
  <c r="DJ88" i="861" s="1"/>
  <c r="DJ54" i="861"/>
  <c r="DK43" i="861"/>
  <c r="DK51" i="861" s="1"/>
  <c r="DK52" i="861" l="1"/>
  <c r="DK53" i="861" s="1"/>
  <c r="DK70" i="861"/>
  <c r="DK72" i="861" s="1"/>
  <c r="DL70" i="861" l="1"/>
  <c r="DL72" i="861" s="1"/>
  <c r="DL43" i="861"/>
  <c r="DL51" i="861" s="1"/>
  <c r="DK76" i="861"/>
  <c r="DK77" i="861" s="1"/>
  <c r="DK83" i="861"/>
  <c r="DK88" i="861" s="1"/>
  <c r="DK54" i="861"/>
  <c r="DL52" i="861" l="1"/>
  <c r="DL53" i="861" s="1"/>
  <c r="DL83" i="861" l="1"/>
  <c r="DL88" i="861" s="1"/>
  <c r="DL54" i="861"/>
  <c r="DL76" i="861"/>
  <c r="DL77" i="861" s="1"/>
  <c r="CO95" i="861"/>
  <c r="CO97" i="861" s="1"/>
  <c r="CO58" i="861" s="1"/>
  <c r="CP95" i="861"/>
  <c r="CP97" i="861" s="1"/>
  <c r="CQ95" i="861"/>
  <c r="CQ97" i="861" s="1"/>
  <c r="CR95" i="861"/>
  <c r="CR97" i="861" s="1"/>
  <c r="CS95" i="861"/>
  <c r="CS97" i="861" s="1"/>
  <c r="CT95" i="861"/>
  <c r="CT97" i="861" s="1"/>
  <c r="CU95" i="861"/>
  <c r="CU97" i="861" s="1"/>
  <c r="CV95" i="861"/>
  <c r="CV97" i="861" s="1"/>
  <c r="CW95" i="861"/>
  <c r="CW97" i="861" s="1"/>
  <c r="CX95" i="861"/>
  <c r="CX97" i="861" s="1"/>
  <c r="CY95" i="861"/>
  <c r="CY97" i="861" s="1"/>
  <c r="CZ95" i="861"/>
  <c r="CZ97" i="861" s="1"/>
  <c r="DA95" i="861"/>
  <c r="DA97" i="861" s="1"/>
  <c r="DB95" i="861"/>
  <c r="DB97" i="861" s="1"/>
  <c r="DC95" i="861"/>
  <c r="DC97" i="861" s="1"/>
  <c r="DD95" i="861"/>
  <c r="DD97" i="861" s="1"/>
  <c r="DE95" i="861"/>
  <c r="DE97" i="861" s="1"/>
  <c r="DF95" i="861"/>
  <c r="DF97" i="861" s="1"/>
  <c r="DG95" i="861"/>
  <c r="DG97" i="861" s="1"/>
  <c r="DH95" i="861"/>
  <c r="DH97" i="861" s="1"/>
  <c r="DI95" i="861"/>
  <c r="DI97" i="861" s="1"/>
  <c r="DJ95" i="861"/>
  <c r="DJ97" i="861" s="1"/>
  <c r="DK95" i="861"/>
  <c r="DK97" i="861" s="1"/>
  <c r="DL95" i="861"/>
  <c r="DL97" i="861" l="1"/>
  <c r="CO59" i="861"/>
  <c r="CO64" i="861" s="1"/>
  <c r="CO79" i="861" s="1"/>
  <c r="CP58" i="861"/>
  <c r="CP59" i="861" l="1"/>
  <c r="CP64" i="861" s="1"/>
  <c r="CP79" i="861" s="1"/>
  <c r="CQ58" i="861"/>
  <c r="CQ59" i="861" l="1"/>
  <c r="CQ64" i="861" s="1"/>
  <c r="CQ79" i="861" s="1"/>
  <c r="CR58" i="861"/>
  <c r="CS58" i="861" l="1"/>
  <c r="CR59" i="861"/>
  <c r="CR64" i="861" s="1"/>
  <c r="CR79" i="861" s="1"/>
  <c r="CS59" i="861" l="1"/>
  <c r="CS64" i="861" s="1"/>
  <c r="CS79" i="861" s="1"/>
  <c r="CT58" i="861"/>
  <c r="CT59" i="861" l="1"/>
  <c r="CT64" i="861" s="1"/>
  <c r="CT79" i="861" s="1"/>
  <c r="CU58" i="861"/>
  <c r="CU59" i="861" l="1"/>
  <c r="CU64" i="861" s="1"/>
  <c r="CU79" i="861" s="1"/>
  <c r="CV58" i="861"/>
  <c r="CV59" i="861" l="1"/>
  <c r="CV64" i="861" s="1"/>
  <c r="CV79" i="861" s="1"/>
  <c r="CW58" i="861"/>
  <c r="CW59" i="861" l="1"/>
  <c r="CW64" i="861" s="1"/>
  <c r="CW79" i="861" s="1"/>
  <c r="CX58" i="861"/>
  <c r="CX59" i="861" l="1"/>
  <c r="CX64" i="861" s="1"/>
  <c r="CX79" i="861" s="1"/>
  <c r="CY58" i="861"/>
  <c r="CY59" i="861" l="1"/>
  <c r="CY64" i="861" s="1"/>
  <c r="CY79" i="861" s="1"/>
  <c r="CZ58" i="861"/>
  <c r="DA58" i="861" l="1"/>
  <c r="CZ59" i="861"/>
  <c r="CZ64" i="861" s="1"/>
  <c r="CZ79" i="861" s="1"/>
  <c r="DA59" i="861" l="1"/>
  <c r="DA64" i="861" s="1"/>
  <c r="DA79" i="861" s="1"/>
  <c r="DB58" i="861"/>
  <c r="DB59" i="861" l="1"/>
  <c r="DB64" i="861" s="1"/>
  <c r="DB79" i="861" s="1"/>
  <c r="DC58" i="861"/>
  <c r="DC59" i="861" l="1"/>
  <c r="DC64" i="861" s="1"/>
  <c r="DC79" i="861" s="1"/>
  <c r="DD58" i="861"/>
  <c r="DD59" i="861" l="1"/>
  <c r="DD64" i="861" s="1"/>
  <c r="DD79" i="861" s="1"/>
  <c r="DE58" i="861"/>
  <c r="DE59" i="861" l="1"/>
  <c r="DE64" i="861" s="1"/>
  <c r="DE79" i="861" s="1"/>
  <c r="DF58" i="861"/>
  <c r="DG58" i="861" l="1"/>
  <c r="DF59" i="861"/>
  <c r="DF64" i="861" s="1"/>
  <c r="DF79" i="861" s="1"/>
  <c r="DG59" i="861" l="1"/>
  <c r="DG64" i="861" s="1"/>
  <c r="DG79" i="861" s="1"/>
  <c r="DH58" i="861"/>
  <c r="DI58" i="861" l="1"/>
  <c r="DH59" i="861"/>
  <c r="DH64" i="861" s="1"/>
  <c r="DH79" i="861" s="1"/>
  <c r="DI59" i="861" l="1"/>
  <c r="DI64" i="861" s="1"/>
  <c r="DI79" i="861" s="1"/>
  <c r="DJ58" i="861"/>
  <c r="DK58" i="861" l="1"/>
  <c r="DJ59" i="861"/>
  <c r="DJ64" i="861" s="1"/>
  <c r="DJ79" i="861" s="1"/>
  <c r="DK59" i="861" l="1"/>
  <c r="DK64" i="861" s="1"/>
  <c r="DK79" i="861" s="1"/>
  <c r="DL58" i="861"/>
  <c r="DL59" i="861" s="1"/>
  <c r="DL64" i="861" s="1"/>
  <c r="DL79"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3" i="861"/>
  <c r="T23" i="861"/>
  <c r="T28" i="861" s="1"/>
  <c r="T29" i="861" s="1"/>
  <c r="U23" i="861"/>
  <c r="V23" i="861"/>
  <c r="V28" i="861" s="1"/>
  <c r="V29" i="861" s="1"/>
  <c r="W23" i="861"/>
  <c r="W28" i="861" s="1"/>
  <c r="W29" i="861" s="1"/>
  <c r="X23" i="861"/>
  <c r="X28" i="861" s="1"/>
  <c r="X29" i="861" s="1"/>
  <c r="Y23" i="861"/>
  <c r="Z23" i="861"/>
  <c r="AA23" i="861"/>
  <c r="AB23" i="861"/>
  <c r="AC23" i="861"/>
  <c r="AD23" i="861"/>
  <c r="AE23" i="861"/>
  <c r="AF23" i="861"/>
  <c r="AG23" i="861"/>
  <c r="AH23" i="861"/>
  <c r="AI23" i="861"/>
  <c r="AJ23" i="861"/>
  <c r="AJ28" i="861" s="1"/>
  <c r="AJ29" i="861" s="1"/>
  <c r="AK23" i="861"/>
  <c r="AL23" i="861"/>
  <c r="AL28" i="861" s="1"/>
  <c r="AL29" i="861" s="1"/>
  <c r="AM23" i="861"/>
  <c r="AN23" i="861"/>
  <c r="AO23" i="861"/>
  <c r="AP23" i="861"/>
  <c r="AQ23" i="861"/>
  <c r="AR23" i="861"/>
  <c r="AS23" i="861"/>
  <c r="AT23" i="861"/>
  <c r="AU23" i="861"/>
  <c r="AV23" i="861"/>
  <c r="AW23" i="861"/>
  <c r="AX23" i="861"/>
  <c r="AY23" i="861"/>
  <c r="AZ23" i="861"/>
  <c r="AZ28" i="861" s="1"/>
  <c r="AZ29" i="861" s="1"/>
  <c r="BA23" i="861"/>
  <c r="BB23" i="861"/>
  <c r="BB28" i="861" s="1"/>
  <c r="BB29" i="861" s="1"/>
  <c r="BC23" i="861"/>
  <c r="BD23" i="861"/>
  <c r="BE23" i="861"/>
  <c r="BF23" i="861"/>
  <c r="BG23" i="861"/>
  <c r="BH23" i="861"/>
  <c r="BI23" i="861"/>
  <c r="BJ23" i="861"/>
  <c r="BK23" i="861"/>
  <c r="BL23" i="861"/>
  <c r="BM23" i="861"/>
  <c r="BN23" i="861"/>
  <c r="BO23" i="861"/>
  <c r="BP23" i="861"/>
  <c r="BQ23" i="861"/>
  <c r="BR23" i="861"/>
  <c r="BR28" i="861" s="1"/>
  <c r="BS23" i="861"/>
  <c r="BT23" i="861"/>
  <c r="BU23" i="861"/>
  <c r="BV23" i="861"/>
  <c r="BW23" i="861"/>
  <c r="BX23" i="861"/>
  <c r="BY23" i="861"/>
  <c r="BZ23" i="861"/>
  <c r="CA23" i="861"/>
  <c r="CB23" i="861"/>
  <c r="CC23" i="861"/>
  <c r="CD23" i="861"/>
  <c r="CE23" i="861"/>
  <c r="CF23" i="861"/>
  <c r="CG23" i="861"/>
  <c r="CH23" i="861"/>
  <c r="CI23" i="861"/>
  <c r="CJ23" i="861"/>
  <c r="CK23" i="861"/>
  <c r="CL2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62" i="861"/>
  <c r="T62" i="861"/>
  <c r="U62" i="861"/>
  <c r="V62" i="861"/>
  <c r="W62" i="861"/>
  <c r="X62" i="861"/>
  <c r="Y62" i="861"/>
  <c r="Z62" i="861"/>
  <c r="AA62" i="861"/>
  <c r="AB62" i="861"/>
  <c r="AC62" i="861"/>
  <c r="AD62" i="861"/>
  <c r="K62" i="861" s="1"/>
  <c r="AE62" i="861"/>
  <c r="AF62" i="861"/>
  <c r="AG62" i="861"/>
  <c r="AH62" i="861"/>
  <c r="AI62" i="861"/>
  <c r="AJ62" i="861"/>
  <c r="AK62" i="861"/>
  <c r="AL62" i="861"/>
  <c r="AM62" i="861"/>
  <c r="AN62" i="861"/>
  <c r="AO62" i="861"/>
  <c r="AP62" i="861"/>
  <c r="L62" i="861" s="1"/>
  <c r="AQ62" i="861"/>
  <c r="AR62" i="861"/>
  <c r="AS62" i="861"/>
  <c r="AT62" i="861"/>
  <c r="AU62" i="861"/>
  <c r="AV62" i="861"/>
  <c r="AW62" i="861"/>
  <c r="AX62" i="861"/>
  <c r="AY62" i="861"/>
  <c r="AZ62" i="861"/>
  <c r="BA62" i="861"/>
  <c r="BB62" i="861"/>
  <c r="M62" i="861" s="1"/>
  <c r="BC62" i="861"/>
  <c r="BD62" i="861"/>
  <c r="BE62" i="861"/>
  <c r="BF62" i="861"/>
  <c r="BG62" i="861"/>
  <c r="BH62" i="861"/>
  <c r="BI62" i="861"/>
  <c r="BJ62" i="861"/>
  <c r="BK62" i="861"/>
  <c r="BL62" i="861"/>
  <c r="BM62" i="861"/>
  <c r="BN62" i="861"/>
  <c r="N62" i="861" s="1"/>
  <c r="BO62" i="861"/>
  <c r="BP62" i="861"/>
  <c r="BQ62" i="861"/>
  <c r="BR62" i="861"/>
  <c r="BS62" i="861"/>
  <c r="BT62" i="861"/>
  <c r="BU62" i="861"/>
  <c r="BV62" i="861"/>
  <c r="BW62" i="861"/>
  <c r="BX62" i="861"/>
  <c r="BY62" i="861"/>
  <c r="BZ62" i="861"/>
  <c r="O62" i="861" s="1"/>
  <c r="CA62" i="861"/>
  <c r="CB62" i="861"/>
  <c r="CC62" i="861"/>
  <c r="CD62" i="861"/>
  <c r="CE62" i="861"/>
  <c r="CF62" i="861"/>
  <c r="CG62" i="861"/>
  <c r="CH62" i="861"/>
  <c r="CI62" i="861"/>
  <c r="CJ62" i="861"/>
  <c r="CK62" i="861"/>
  <c r="CL62" i="861"/>
  <c r="P62" i="861" s="1"/>
  <c r="S67" i="861"/>
  <c r="S72" i="861" s="1"/>
  <c r="T67" i="861"/>
  <c r="T72" i="861" s="1"/>
  <c r="U67" i="861"/>
  <c r="U72" i="861" s="1"/>
  <c r="V67" i="861"/>
  <c r="V72" i="861" s="1"/>
  <c r="W67" i="861"/>
  <c r="W72" i="861" s="1"/>
  <c r="X67" i="861"/>
  <c r="X72" i="861" s="1"/>
  <c r="Y67" i="861"/>
  <c r="Y72" i="861" s="1"/>
  <c r="Z67" i="861"/>
  <c r="Z72" i="861" s="1"/>
  <c r="AA67" i="861"/>
  <c r="AA72" i="861" s="1"/>
  <c r="AB67" i="861"/>
  <c r="AB72" i="861" s="1"/>
  <c r="AC67" i="861"/>
  <c r="AC72" i="861" s="1"/>
  <c r="AD67" i="861"/>
  <c r="K67" i="861" s="1"/>
  <c r="AE67" i="861"/>
  <c r="AF67" i="861"/>
  <c r="AG67" i="861"/>
  <c r="AH67" i="861"/>
  <c r="AI67" i="861"/>
  <c r="AJ67" i="861"/>
  <c r="AK67" i="861"/>
  <c r="AL67" i="861"/>
  <c r="AM67" i="861"/>
  <c r="AN67" i="861"/>
  <c r="AO67" i="861"/>
  <c r="AP67" i="861"/>
  <c r="L67" i="861" s="1"/>
  <c r="AQ67" i="861"/>
  <c r="AR67" i="861"/>
  <c r="AS67" i="861"/>
  <c r="AT67" i="861"/>
  <c r="AU67" i="861"/>
  <c r="AV67" i="861"/>
  <c r="AW67" i="861"/>
  <c r="AX67" i="861"/>
  <c r="AY67" i="861"/>
  <c r="AZ67" i="861"/>
  <c r="BA67" i="861"/>
  <c r="BB67" i="861"/>
  <c r="M67" i="861" s="1"/>
  <c r="BC67" i="861"/>
  <c r="BD67" i="861"/>
  <c r="BE67" i="861"/>
  <c r="BF67" i="861"/>
  <c r="BG67" i="861"/>
  <c r="BH67" i="861"/>
  <c r="BI67" i="861"/>
  <c r="BJ67" i="861"/>
  <c r="BK67" i="861"/>
  <c r="BL67" i="861"/>
  <c r="BM67" i="861"/>
  <c r="BN67" i="861"/>
  <c r="N67" i="861" s="1"/>
  <c r="BO67" i="861"/>
  <c r="BP67" i="861"/>
  <c r="BQ67" i="861"/>
  <c r="BR67" i="861"/>
  <c r="BS67" i="861"/>
  <c r="BT67" i="861"/>
  <c r="BU67" i="861"/>
  <c r="BV67" i="861"/>
  <c r="BW67" i="861"/>
  <c r="BX67" i="861"/>
  <c r="BY67" i="861"/>
  <c r="BZ67" i="861"/>
  <c r="O67" i="861" s="1"/>
  <c r="CA67" i="861"/>
  <c r="CB67" i="861"/>
  <c r="CC67" i="861"/>
  <c r="CD67" i="861"/>
  <c r="CE67" i="861"/>
  <c r="CF67" i="861"/>
  <c r="CG67" i="861"/>
  <c r="CH67" i="861"/>
  <c r="CI67" i="861"/>
  <c r="CJ67" i="861"/>
  <c r="CK67" i="861"/>
  <c r="CL67" i="861"/>
  <c r="P67"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S86"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S91" i="861"/>
  <c r="T91" i="861"/>
  <c r="U91" i="861"/>
  <c r="V91" i="861"/>
  <c r="W91" i="861"/>
  <c r="X91" i="861"/>
  <c r="Y91" i="861"/>
  <c r="Z91" i="861"/>
  <c r="AA91" i="861"/>
  <c r="AB91" i="861"/>
  <c r="AC91" i="861"/>
  <c r="AD91" i="861"/>
  <c r="AE91" i="861"/>
  <c r="AF91" i="861"/>
  <c r="AG91" i="861"/>
  <c r="AH91" i="861"/>
  <c r="AI91" i="861"/>
  <c r="AJ91" i="861"/>
  <c r="AK91" i="861"/>
  <c r="AL91" i="861"/>
  <c r="AM91" i="861"/>
  <c r="AN91" i="861"/>
  <c r="AO91" i="861"/>
  <c r="AP91" i="861"/>
  <c r="AQ91" i="861"/>
  <c r="AR91" i="861"/>
  <c r="AS91" i="861"/>
  <c r="AT91" i="861"/>
  <c r="AU91" i="861"/>
  <c r="AV91" i="861"/>
  <c r="AW91" i="861"/>
  <c r="AX91" i="861"/>
  <c r="AY91" i="861"/>
  <c r="AZ91" i="861"/>
  <c r="BA91" i="861"/>
  <c r="BB91" i="861"/>
  <c r="BC91" i="861"/>
  <c r="BD91" i="861"/>
  <c r="BE91" i="861"/>
  <c r="BF91" i="861"/>
  <c r="BG91" i="861"/>
  <c r="BH91" i="861"/>
  <c r="BI91" i="861"/>
  <c r="BJ91" i="861"/>
  <c r="BK91" i="861"/>
  <c r="BL91" i="861"/>
  <c r="BM91" i="861"/>
  <c r="BN91" i="861"/>
  <c r="BO91" i="861"/>
  <c r="BP91" i="861"/>
  <c r="BQ91" i="861"/>
  <c r="BR91" i="861"/>
  <c r="BS91" i="861"/>
  <c r="BT91" i="861"/>
  <c r="BU91" i="861"/>
  <c r="BV91" i="861"/>
  <c r="BW91" i="861"/>
  <c r="BX91" i="861"/>
  <c r="BY91" i="861"/>
  <c r="BZ91" i="861"/>
  <c r="CA91" i="861"/>
  <c r="CB91" i="861"/>
  <c r="CC91" i="861"/>
  <c r="CD91" i="861"/>
  <c r="CE91" i="861"/>
  <c r="CF91" i="861"/>
  <c r="CG91" i="861"/>
  <c r="CH91" i="861"/>
  <c r="CI91" i="861"/>
  <c r="CJ91" i="861"/>
  <c r="CK91" i="861"/>
  <c r="CL91" i="861"/>
  <c r="AE95" i="861"/>
  <c r="AF95" i="861"/>
  <c r="AG95" i="861"/>
  <c r="AH95" i="861"/>
  <c r="AI95" i="861"/>
  <c r="AJ95" i="861"/>
  <c r="AK95" i="861"/>
  <c r="AL95" i="861"/>
  <c r="AM95" i="861"/>
  <c r="AN95" i="861"/>
  <c r="AO95" i="861"/>
  <c r="AP95" i="861"/>
  <c r="AQ95" i="861"/>
  <c r="AR95" i="861"/>
  <c r="AS95" i="861"/>
  <c r="AT95" i="861"/>
  <c r="AU95" i="861"/>
  <c r="AV95" i="861"/>
  <c r="AW95" i="861"/>
  <c r="AX95" i="861"/>
  <c r="AY95" i="861"/>
  <c r="AZ95" i="861"/>
  <c r="BA95" i="861"/>
  <c r="BB95" i="861"/>
  <c r="BC95" i="861"/>
  <c r="BD95" i="861"/>
  <c r="BE95" i="861"/>
  <c r="BF95" i="861"/>
  <c r="BG95" i="861"/>
  <c r="BH95" i="861"/>
  <c r="BI95" i="861"/>
  <c r="BJ95" i="861"/>
  <c r="BK95" i="861"/>
  <c r="BL95" i="861"/>
  <c r="BM95" i="861"/>
  <c r="BN95" i="861"/>
  <c r="BO95" i="861"/>
  <c r="BP95" i="861"/>
  <c r="BQ95" i="861"/>
  <c r="BR95" i="861"/>
  <c r="BS95" i="861"/>
  <c r="BT95" i="861"/>
  <c r="BU95" i="861"/>
  <c r="BV95" i="861"/>
  <c r="BW95" i="861"/>
  <c r="BX95" i="861"/>
  <c r="BY95" i="861"/>
  <c r="BZ95" i="861"/>
  <c r="CA95" i="861"/>
  <c r="CB95" i="861"/>
  <c r="CC95" i="861"/>
  <c r="CD95" i="861"/>
  <c r="CE95" i="861"/>
  <c r="CF95" i="861"/>
  <c r="CG95" i="861"/>
  <c r="CH95" i="861"/>
  <c r="CI95" i="861"/>
  <c r="CJ95" i="861"/>
  <c r="CK95" i="861"/>
  <c r="CL95" i="861"/>
  <c r="BC28" i="861" l="1"/>
  <c r="BC29" i="861" s="1"/>
  <c r="CC28" i="861"/>
  <c r="CC29" i="861" s="1"/>
  <c r="BM28" i="861"/>
  <c r="BM29" i="861" s="1"/>
  <c r="AG28" i="861"/>
  <c r="AG29" i="861" s="1"/>
  <c r="AW28" i="861"/>
  <c r="AW29" i="861" s="1"/>
  <c r="S28" i="861"/>
  <c r="S29" i="861" s="1"/>
  <c r="CF28" i="861"/>
  <c r="CF29" i="861" s="1"/>
  <c r="CE28" i="861"/>
  <c r="CE29" i="861" s="1"/>
  <c r="AY28" i="861"/>
  <c r="AY29" i="861" s="1"/>
  <c r="AI28" i="861"/>
  <c r="AI29" i="861" s="1"/>
  <c r="U28" i="861"/>
  <c r="U29" i="861" s="1"/>
  <c r="BU28" i="861"/>
  <c r="BU29" i="861" s="1"/>
  <c r="BE28" i="861"/>
  <c r="BE29" i="861" s="1"/>
  <c r="AO28" i="861"/>
  <c r="AO29" i="861" s="1"/>
  <c r="Y28" i="861"/>
  <c r="Y29" i="861" s="1"/>
  <c r="CK28" i="861"/>
  <c r="CK29" i="861" s="1"/>
  <c r="AQ28" i="861"/>
  <c r="AQ29" i="861" s="1"/>
  <c r="AA28" i="861"/>
  <c r="AA29" i="861" s="1"/>
  <c r="BH28" i="861"/>
  <c r="BH29" i="861" s="1"/>
  <c r="AR28" i="861"/>
  <c r="AR29" i="861" s="1"/>
  <c r="CA28" i="861"/>
  <c r="CA29" i="861" s="1"/>
  <c r="AS28" i="861"/>
  <c r="AS29" i="861" s="1"/>
  <c r="BX28" i="861"/>
  <c r="BX29" i="861" s="1"/>
  <c r="BJ28" i="861"/>
  <c r="BJ29" i="861" s="1"/>
  <c r="AT28" i="861"/>
  <c r="AT29" i="861" s="1"/>
  <c r="AD28" i="861"/>
  <c r="AD29" i="861" s="1"/>
  <c r="CJ28" i="861"/>
  <c r="CJ29" i="861" s="1"/>
  <c r="BO28" i="861"/>
  <c r="BO29" i="861" s="1"/>
  <c r="AB28" i="861"/>
  <c r="AB29" i="861" s="1"/>
  <c r="CI28" i="861"/>
  <c r="CI29" i="861" s="1"/>
  <c r="BS28" i="861"/>
  <c r="BS29" i="861" s="1"/>
  <c r="BP28" i="861"/>
  <c r="BP29" i="861" s="1"/>
  <c r="AE72" i="861"/>
  <c r="CE72" i="861"/>
  <c r="BW72" i="861"/>
  <c r="BO72" i="861"/>
  <c r="BG72" i="861"/>
  <c r="AY72" i="861"/>
  <c r="AQ72" i="861"/>
  <c r="AI72" i="861"/>
  <c r="BC72" i="861"/>
  <c r="AF72" i="861"/>
  <c r="BK28" i="861"/>
  <c r="BK29" i="861" s="1"/>
  <c r="AU28" i="861"/>
  <c r="AU29" i="861" s="1"/>
  <c r="AM28" i="861"/>
  <c r="AM29" i="861" s="1"/>
  <c r="AE28" i="861"/>
  <c r="AE29" i="861" s="1"/>
  <c r="BY28" i="861"/>
  <c r="BY29" i="861" s="1"/>
  <c r="BQ28" i="861"/>
  <c r="BQ29" i="861" s="1"/>
  <c r="BI28" i="861"/>
  <c r="BI29" i="861" s="1"/>
  <c r="BA28" i="861"/>
  <c r="BA29" i="861" s="1"/>
  <c r="AK28" i="861"/>
  <c r="AK29" i="861" s="1"/>
  <c r="AC28" i="861"/>
  <c r="AC29" i="861" s="1"/>
  <c r="AD72" i="861"/>
  <c r="K72" i="861" s="1"/>
  <c r="CH72" i="861"/>
  <c r="BR72" i="861"/>
  <c r="BJ72" i="861"/>
  <c r="AT72" i="861"/>
  <c r="AL72" i="861"/>
  <c r="CG72" i="861"/>
  <c r="BY72" i="861"/>
  <c r="BQ72" i="861"/>
  <c r="BI72" i="861"/>
  <c r="BA72" i="861"/>
  <c r="AS72" i="861"/>
  <c r="AK72" i="861"/>
  <c r="BW28" i="861"/>
  <c r="BW29" i="861" s="1"/>
  <c r="BG28" i="861"/>
  <c r="BG29" i="861" s="1"/>
  <c r="CI72" i="861"/>
  <c r="BS72" i="861"/>
  <c r="BK72" i="861"/>
  <c r="AU72" i="861"/>
  <c r="AM72" i="861"/>
  <c r="CA72" i="861"/>
  <c r="CB28" i="861"/>
  <c r="CB29" i="861" s="1"/>
  <c r="BT28" i="861"/>
  <c r="BT29" i="861" s="1"/>
  <c r="BL28" i="861"/>
  <c r="BL29" i="861" s="1"/>
  <c r="BD28" i="861"/>
  <c r="BD29" i="861" s="1"/>
  <c r="AV28" i="861"/>
  <c r="AV29" i="861" s="1"/>
  <c r="AN28" i="861"/>
  <c r="AN29" i="861" s="1"/>
  <c r="AF28" i="861"/>
  <c r="AF29" i="861" s="1"/>
  <c r="CJ72" i="861"/>
  <c r="CB72" i="861"/>
  <c r="BT72" i="861"/>
  <c r="BL72" i="861"/>
  <c r="BD72" i="861"/>
  <c r="AV72" i="861"/>
  <c r="AN72" i="861"/>
  <c r="BF72" i="861"/>
  <c r="AX72" i="861"/>
  <c r="AH72" i="861"/>
  <c r="BV28" i="861"/>
  <c r="BV29" i="861" s="1"/>
  <c r="BN28" i="861"/>
  <c r="BN29" i="861" s="1"/>
  <c r="BF28" i="861"/>
  <c r="BF29" i="861" s="1"/>
  <c r="AX28" i="861"/>
  <c r="AX29" i="861" s="1"/>
  <c r="AP28" i="861"/>
  <c r="AP29" i="861" s="1"/>
  <c r="AH28" i="861"/>
  <c r="AH29" i="861" s="1"/>
  <c r="Z28" i="861"/>
  <c r="Z29" i="861" s="1"/>
  <c r="BU72" i="861"/>
  <c r="BM72" i="861"/>
  <c r="BE72" i="861"/>
  <c r="AW72" i="861"/>
  <c r="AO72" i="861"/>
  <c r="AG72" i="861"/>
  <c r="BB72" i="861"/>
  <c r="M72" i="861" s="1"/>
  <c r="BP72" i="861"/>
  <c r="BH72" i="861"/>
  <c r="AZ72" i="861"/>
  <c r="AR72" i="861"/>
  <c r="AJ72" i="861"/>
  <c r="CF72" i="861"/>
  <c r="BX72" i="861"/>
  <c r="CL28" i="861"/>
  <c r="CL29" i="861" s="1"/>
  <c r="CD28" i="861"/>
  <c r="CD29" i="861" s="1"/>
  <c r="BN72" i="861"/>
  <c r="N72" i="861" s="1"/>
  <c r="CK72" i="861"/>
  <c r="CC72" i="861"/>
  <c r="AP72" i="861"/>
  <c r="L72" i="861" s="1"/>
  <c r="CD72" i="861"/>
  <c r="BV72" i="861"/>
  <c r="BZ72" i="861"/>
  <c r="O72" i="861" s="1"/>
  <c r="P91" i="861"/>
  <c r="N91" i="861"/>
  <c r="L91" i="861"/>
  <c r="O86" i="861"/>
  <c r="M86" i="861"/>
  <c r="K86" i="861"/>
  <c r="K23" i="861"/>
  <c r="K2316" i="64" s="1"/>
  <c r="O95" i="861"/>
  <c r="M95" i="861"/>
  <c r="O43" i="861"/>
  <c r="M43" i="861"/>
  <c r="O91" i="861"/>
  <c r="M91" i="861"/>
  <c r="K91" i="861"/>
  <c r="P86" i="861"/>
  <c r="N86" i="861"/>
  <c r="L86" i="861"/>
  <c r="L43" i="861"/>
  <c r="L23" i="861"/>
  <c r="L2316" i="64" s="1"/>
  <c r="P23" i="861"/>
  <c r="P2316" i="64" s="1"/>
  <c r="N23" i="861"/>
  <c r="N2316" i="64" s="1"/>
  <c r="P95" i="861"/>
  <c r="N95" i="861"/>
  <c r="L95" i="861"/>
  <c r="P43" i="861"/>
  <c r="N43" i="861"/>
  <c r="M18" i="861"/>
  <c r="M2290" i="64" s="1"/>
  <c r="K18" i="861"/>
  <c r="K2290" i="64" s="1"/>
  <c r="CL72" i="861"/>
  <c r="P72" i="861" s="1"/>
  <c r="CH2316" i="64"/>
  <c r="BZ2316" i="64"/>
  <c r="BR2316" i="64"/>
  <c r="BJ2316" i="64"/>
  <c r="BB2316" i="64"/>
  <c r="AT2316" i="64"/>
  <c r="AL2316" i="64"/>
  <c r="AD2316" i="64"/>
  <c r="V2316" i="64"/>
  <c r="CI2290" i="64"/>
  <c r="CI2367" i="64"/>
  <c r="CI12" i="863"/>
  <c r="CA2290" i="64"/>
  <c r="CA2367" i="64"/>
  <c r="CA12" i="863"/>
  <c r="BS2290" i="64"/>
  <c r="BS2367" i="64"/>
  <c r="BS12" i="863"/>
  <c r="BK2290" i="64"/>
  <c r="BK2367" i="64"/>
  <c r="BK12" i="863"/>
  <c r="BC2290" i="64"/>
  <c r="BC2367" i="64"/>
  <c r="BC12" i="863"/>
  <c r="AU2290" i="64"/>
  <c r="AU2367" i="64"/>
  <c r="AU12" i="863"/>
  <c r="AM2290" i="64"/>
  <c r="AM2367" i="64"/>
  <c r="AM12" i="863"/>
  <c r="AE2290" i="64"/>
  <c r="AE2367" i="64"/>
  <c r="AE12" i="863"/>
  <c r="W2290" i="64"/>
  <c r="W2367" i="64"/>
  <c r="W12" i="863"/>
  <c r="CG2316" i="64"/>
  <c r="BY2316" i="64"/>
  <c r="BQ2316" i="64"/>
  <c r="BI2316" i="64"/>
  <c r="BA2316" i="64"/>
  <c r="AS2316" i="64"/>
  <c r="AK2316" i="64"/>
  <c r="AC2316" i="64"/>
  <c r="U2316" i="64"/>
  <c r="CH2290" i="64"/>
  <c r="CH2367" i="64"/>
  <c r="CH12" i="863"/>
  <c r="BZ2290" i="64"/>
  <c r="BZ2367" i="64"/>
  <c r="BZ12" i="863"/>
  <c r="BR2290" i="64"/>
  <c r="BR2367" i="64"/>
  <c r="BR12" i="863"/>
  <c r="BJ2290" i="64"/>
  <c r="BJ2367" i="64"/>
  <c r="BJ12" i="863"/>
  <c r="BB2290" i="64"/>
  <c r="BB2367" i="64"/>
  <c r="BB12" i="863"/>
  <c r="AT2290" i="64"/>
  <c r="AT2367" i="64"/>
  <c r="AT12" i="863"/>
  <c r="AL2290" i="64"/>
  <c r="AL2367" i="64"/>
  <c r="AL12" i="863"/>
  <c r="AD2290" i="64"/>
  <c r="AD2367" i="64"/>
  <c r="AD12" i="863"/>
  <c r="V2290" i="64"/>
  <c r="V2367" i="64"/>
  <c r="V12" i="863"/>
  <c r="L18" i="861"/>
  <c r="CH28" i="861"/>
  <c r="BZ28" i="861"/>
  <c r="CF2316" i="64"/>
  <c r="BX2316" i="64"/>
  <c r="BP2316" i="64"/>
  <c r="BH2316" i="64"/>
  <c r="AZ2316" i="64"/>
  <c r="AR2316" i="64"/>
  <c r="AJ2316" i="64"/>
  <c r="AB2316" i="64"/>
  <c r="T2316" i="64"/>
  <c r="CG2290" i="64"/>
  <c r="CG2367" i="64"/>
  <c r="CG12" i="863"/>
  <c r="BY2290" i="64"/>
  <c r="BY2367" i="64"/>
  <c r="BY12" i="863"/>
  <c r="BQ2290" i="64"/>
  <c r="BQ2367" i="64"/>
  <c r="BQ12" i="863"/>
  <c r="BI2290" i="64"/>
  <c r="BI2367" i="64"/>
  <c r="BI12" i="863"/>
  <c r="BA2290" i="64"/>
  <c r="BA2367" i="64"/>
  <c r="BA12" i="863"/>
  <c r="AS2290" i="64"/>
  <c r="AS2367" i="64"/>
  <c r="AS12" i="863"/>
  <c r="AK2290" i="64"/>
  <c r="AK2367" i="64"/>
  <c r="AK12" i="863"/>
  <c r="AC2290" i="64"/>
  <c r="AC2367" i="64"/>
  <c r="AC12" i="863"/>
  <c r="U2290" i="64"/>
  <c r="U2367" i="64"/>
  <c r="U12" i="863"/>
  <c r="CG28" i="861"/>
  <c r="CE2316" i="64"/>
  <c r="BW2316" i="64"/>
  <c r="BO2316" i="64"/>
  <c r="BG2316" i="64"/>
  <c r="AY2316" i="64"/>
  <c r="AQ2316" i="64"/>
  <c r="AI2316" i="64"/>
  <c r="AA2316" i="64"/>
  <c r="S2316" i="64"/>
  <c r="S2320" i="64" s="1"/>
  <c r="CF2290" i="64"/>
  <c r="CF2367" i="64"/>
  <c r="CF12" i="863"/>
  <c r="BX2290" i="64"/>
  <c r="BX2367" i="64"/>
  <c r="BX12" i="863"/>
  <c r="BP2290" i="64"/>
  <c r="BP2367" i="64"/>
  <c r="BP12" i="863"/>
  <c r="BH2290" i="64"/>
  <c r="BH2367" i="64"/>
  <c r="BH12" i="863"/>
  <c r="AZ2290" i="64"/>
  <c r="AZ2367" i="64"/>
  <c r="AZ12" i="863"/>
  <c r="AR2290" i="64"/>
  <c r="AR2367" i="64"/>
  <c r="AR12" i="863"/>
  <c r="AJ2290" i="64"/>
  <c r="AJ2367" i="64"/>
  <c r="AJ12" i="863"/>
  <c r="AB2290" i="64"/>
  <c r="AB2367" i="64"/>
  <c r="AB12" i="863"/>
  <c r="T2290" i="64"/>
  <c r="T2367" i="64"/>
  <c r="T12" i="863"/>
  <c r="BR29" i="861"/>
  <c r="CL2316" i="64"/>
  <c r="CD2316" i="64"/>
  <c r="BV2316" i="64"/>
  <c r="BN2316" i="64"/>
  <c r="BF2316" i="64"/>
  <c r="AX2316" i="64"/>
  <c r="AP2316" i="64"/>
  <c r="AH2316" i="64"/>
  <c r="Z2316" i="64"/>
  <c r="CE2290" i="64"/>
  <c r="CE2367" i="64"/>
  <c r="CE12" i="863"/>
  <c r="BW2290" i="64"/>
  <c r="BW2367" i="64"/>
  <c r="BW12" i="863"/>
  <c r="BO2290" i="64"/>
  <c r="BO2367" i="64"/>
  <c r="BO12" i="863"/>
  <c r="BG2290" i="64"/>
  <c r="BG2367" i="64"/>
  <c r="BG12" i="863"/>
  <c r="AY2290" i="64"/>
  <c r="AY2367" i="64"/>
  <c r="AY12" i="863"/>
  <c r="AQ2290" i="64"/>
  <c r="AQ2367" i="64"/>
  <c r="AQ12" i="863"/>
  <c r="AI2290" i="64"/>
  <c r="AI2367" i="64"/>
  <c r="AI12" i="863"/>
  <c r="AA2290" i="64"/>
  <c r="AA2367" i="64"/>
  <c r="AA12" i="863"/>
  <c r="S2290" i="64"/>
  <c r="S2294" i="64" s="1"/>
  <c r="S2367" i="64"/>
  <c r="S2371" i="64" s="1"/>
  <c r="S12" i="863"/>
  <c r="CK2316" i="64"/>
  <c r="CC2316" i="64"/>
  <c r="BU2316" i="64"/>
  <c r="BM2316" i="64"/>
  <c r="BE2316" i="64"/>
  <c r="AW2316" i="64"/>
  <c r="AO2316" i="64"/>
  <c r="AG2316" i="64"/>
  <c r="Y2316" i="64"/>
  <c r="O23" i="861"/>
  <c r="CL2290" i="64"/>
  <c r="CL2367" i="64"/>
  <c r="CL12" i="863"/>
  <c r="CD2290" i="64"/>
  <c r="CD2367" i="64"/>
  <c r="CD12" i="863"/>
  <c r="BV2290" i="64"/>
  <c r="BV2367" i="64"/>
  <c r="BV12" i="863"/>
  <c r="BN2290" i="64"/>
  <c r="BN2367" i="64"/>
  <c r="BN12" i="863"/>
  <c r="BF2290" i="64"/>
  <c r="BF2367" i="64"/>
  <c r="BF12" i="863"/>
  <c r="AX2290" i="64"/>
  <c r="AX2367" i="64"/>
  <c r="AX12" i="863"/>
  <c r="AP2290" i="64"/>
  <c r="AP2367" i="64"/>
  <c r="AP12" i="863"/>
  <c r="AH2290" i="64"/>
  <c r="AH2367" i="64"/>
  <c r="AH12" i="863"/>
  <c r="Z2290" i="64"/>
  <c r="Z2367" i="64"/>
  <c r="Z12" i="863"/>
  <c r="P18" i="861"/>
  <c r="CJ2316" i="64"/>
  <c r="CB2316" i="64"/>
  <c r="BT2316" i="64"/>
  <c r="BL2316" i="64"/>
  <c r="BD2316" i="64"/>
  <c r="AV2316" i="64"/>
  <c r="AN2316" i="64"/>
  <c r="AF2316" i="64"/>
  <c r="X2316" i="64"/>
  <c r="CK2290" i="64"/>
  <c r="CK2367" i="64"/>
  <c r="CK12" i="863"/>
  <c r="CC2290" i="64"/>
  <c r="CC2367" i="64"/>
  <c r="CC12" i="863"/>
  <c r="BU2290" i="64"/>
  <c r="BU2367" i="64"/>
  <c r="BU12" i="863"/>
  <c r="BM2290" i="64"/>
  <c r="BM2367" i="64"/>
  <c r="BM12" i="863"/>
  <c r="BE2290" i="64"/>
  <c r="BE2367" i="64"/>
  <c r="BE12" i="863"/>
  <c r="AW2290" i="64"/>
  <c r="AW2367" i="64"/>
  <c r="AW12" i="863"/>
  <c r="AO2290" i="64"/>
  <c r="AO2367" i="64"/>
  <c r="AO12" i="863"/>
  <c r="AG2290" i="64"/>
  <c r="AG2367" i="64"/>
  <c r="AG12" i="863"/>
  <c r="Y2290" i="64"/>
  <c r="Y2367" i="64"/>
  <c r="Y12" i="863"/>
  <c r="O18" i="861"/>
  <c r="CI2316" i="64"/>
  <c r="CA2316" i="64"/>
  <c r="BS2316" i="64"/>
  <c r="BK2316" i="64"/>
  <c r="BC2316" i="64"/>
  <c r="AU2316" i="64"/>
  <c r="AM2316" i="64"/>
  <c r="AE2316" i="64"/>
  <c r="W2316" i="64"/>
  <c r="M23" i="861"/>
  <c r="CJ2290" i="64"/>
  <c r="CJ2367" i="64"/>
  <c r="CJ12" i="863"/>
  <c r="CB2290" i="64"/>
  <c r="CB2367" i="64"/>
  <c r="CB12" i="863"/>
  <c r="BT2290" i="64"/>
  <c r="BT2367" i="64"/>
  <c r="BT12" i="863"/>
  <c r="BL2290" i="64"/>
  <c r="BL2367" i="64"/>
  <c r="BL12" i="863"/>
  <c r="BD2290" i="64"/>
  <c r="BD2367" i="64"/>
  <c r="BD12" i="863"/>
  <c r="AV2290" i="64"/>
  <c r="AV2367" i="64"/>
  <c r="AV12" i="863"/>
  <c r="AN2290" i="64"/>
  <c r="AN2367" i="64"/>
  <c r="AN12" i="863"/>
  <c r="AF2290" i="64"/>
  <c r="AF2367" i="64"/>
  <c r="AF12" i="863"/>
  <c r="X2290" i="64"/>
  <c r="X2367" i="64"/>
  <c r="X12" i="863"/>
  <c r="N18" i="861"/>
  <c r="M28" i="861" l="1"/>
  <c r="M29" i="861" s="1"/>
  <c r="L28" i="861"/>
  <c r="L29" i="861" s="1"/>
  <c r="P28" i="861"/>
  <c r="P29" i="861" s="1"/>
  <c r="K28" i="861"/>
  <c r="K29" i="861" s="1"/>
  <c r="N28" i="861"/>
  <c r="N29" i="861" s="1"/>
  <c r="K12" i="863"/>
  <c r="M2367" i="64"/>
  <c r="K2367" i="64"/>
  <c r="M12" i="863"/>
  <c r="T2371" i="64"/>
  <c r="T2373"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29" i="861"/>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CH29" i="861"/>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290" i="64"/>
  <c r="L2367" i="64"/>
  <c r="L12" i="863"/>
  <c r="L19" i="861"/>
  <c r="BJ67" i="863"/>
  <c r="BJ71" i="863"/>
  <c r="BJ69" i="863"/>
  <c r="BJ23" i="863" s="1"/>
  <c r="BJ34" i="861" s="1"/>
  <c r="W67" i="863"/>
  <c r="W71" i="863"/>
  <c r="W69" i="863"/>
  <c r="W23" i="863" s="1"/>
  <c r="W34" i="861" s="1"/>
  <c r="CI67" i="863"/>
  <c r="CI71" i="863"/>
  <c r="CI69" i="863"/>
  <c r="CI23" i="863" s="1"/>
  <c r="CI34" i="861" s="1"/>
  <c r="P2290" i="64"/>
  <c r="P2367" i="64"/>
  <c r="P12" i="863"/>
  <c r="P19" i="861"/>
  <c r="S67" i="863"/>
  <c r="S71" i="863"/>
  <c r="S69" i="863"/>
  <c r="CE71" i="863"/>
  <c r="CE69" i="863"/>
  <c r="CE23" i="863" s="1"/>
  <c r="CE34" i="861" s="1"/>
  <c r="CE67" i="863"/>
  <c r="AR71" i="863"/>
  <c r="AR69" i="863"/>
  <c r="AR23" i="863" s="1"/>
  <c r="AR34" i="861" s="1"/>
  <c r="AR67" i="863"/>
  <c r="BL69" i="863"/>
  <c r="BL23" i="863" s="1"/>
  <c r="BL34" i="861" s="1"/>
  <c r="BL67" i="863"/>
  <c r="BL71" i="863"/>
  <c r="O2290" i="64"/>
  <c r="O2367" i="64"/>
  <c r="O12" i="863"/>
  <c r="O19" i="861"/>
  <c r="BM69" i="863"/>
  <c r="BM23" i="863" s="1"/>
  <c r="BM34" i="861" s="1"/>
  <c r="BM67" i="863"/>
  <c r="BM71" i="863"/>
  <c r="Z71" i="863"/>
  <c r="Z69" i="863"/>
  <c r="Z23" i="863" s="1"/>
  <c r="Z34" i="861" s="1"/>
  <c r="Z67" i="863"/>
  <c r="CL71" i="863"/>
  <c r="CL69" i="863"/>
  <c r="CL23" i="863" s="1"/>
  <c r="CL34" i="861" s="1"/>
  <c r="CL67" i="863"/>
  <c r="S2373" i="64"/>
  <c r="AQ71" i="863"/>
  <c r="AQ69" i="863"/>
  <c r="AQ67" i="863"/>
  <c r="T2294" i="64"/>
  <c r="T2296"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290" i="64"/>
  <c r="N2367" i="64"/>
  <c r="N12" i="863"/>
  <c r="N19" i="861"/>
  <c r="CJ69" i="863"/>
  <c r="CJ23" i="863" s="1"/>
  <c r="CJ34" i="861" s="1"/>
  <c r="CJ67" i="863"/>
  <c r="CJ71" i="863"/>
  <c r="S2296"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316" i="64"/>
  <c r="AY71" i="863"/>
  <c r="AY69" i="863"/>
  <c r="AY23" i="863" s="1"/>
  <c r="AY34" i="861" s="1"/>
  <c r="AY67" i="863"/>
  <c r="BX71" i="863"/>
  <c r="BX69" i="863"/>
  <c r="BX23" i="863" s="1"/>
  <c r="BX34" i="861" s="1"/>
  <c r="BX67" i="863"/>
  <c r="S2322" i="64"/>
  <c r="BY71" i="863"/>
  <c r="BY69" i="863"/>
  <c r="BY23" i="863" s="1"/>
  <c r="BY34" i="861" s="1"/>
  <c r="BY67" i="863"/>
  <c r="T2320" i="64"/>
  <c r="T2322" i="64" s="1"/>
  <c r="AD67" i="863"/>
  <c r="AD71" i="863"/>
  <c r="AD69" i="863"/>
  <c r="AD23" i="863" s="1"/>
  <c r="AD34" i="861" s="1"/>
  <c r="BC67" i="863"/>
  <c r="BC71" i="863"/>
  <c r="BC69" i="863"/>
  <c r="BU69" i="863"/>
  <c r="BU23" i="863" s="1"/>
  <c r="BU34" i="861" s="1"/>
  <c r="BU67" i="863"/>
  <c r="BU71" i="863"/>
  <c r="M2316" i="64"/>
  <c r="BF71" i="863"/>
  <c r="BF69" i="863"/>
  <c r="BF23" i="863" s="1"/>
  <c r="BF34" i="861" s="1"/>
  <c r="BF67" i="863"/>
  <c r="BW71" i="863"/>
  <c r="BW69" i="863"/>
  <c r="BW23" i="863" s="1"/>
  <c r="BW34" i="861" s="1"/>
  <c r="BW67" i="863"/>
  <c r="AJ71" i="863"/>
  <c r="AJ69" i="863"/>
  <c r="AJ23" i="863" s="1"/>
  <c r="AJ34" i="861" s="1"/>
  <c r="AJ67" i="863"/>
  <c r="CG29" i="861"/>
  <c r="AK71" i="863"/>
  <c r="AK69" i="863"/>
  <c r="AK23" i="863" s="1"/>
  <c r="AK34" i="861" s="1"/>
  <c r="AK67" i="863"/>
  <c r="BB67" i="863"/>
  <c r="BB71" i="863"/>
  <c r="BB69" i="863"/>
  <c r="BB23" i="863" s="1"/>
  <c r="BB34" i="861" s="1"/>
  <c r="CA67" i="863"/>
  <c r="CA71" i="863"/>
  <c r="CA69" i="863"/>
  <c r="M19"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Q25" i="863"/>
  <c r="BQ36" i="861" s="1"/>
  <c r="S25" i="863"/>
  <c r="S36" i="861" s="1"/>
  <c r="BN25" i="863"/>
  <c r="BN36" i="861" s="1"/>
  <c r="CF25" i="863"/>
  <c r="CF36" i="861" s="1"/>
  <c r="AF25" i="863"/>
  <c r="AF36" i="861" s="1"/>
  <c r="AM25" i="863"/>
  <c r="AM36" i="861" s="1"/>
  <c r="BF25" i="863"/>
  <c r="BF36" i="861" s="1"/>
  <c r="AE25" i="863"/>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371" i="64"/>
  <c r="U2294" i="64"/>
  <c r="V2294" i="64" s="1"/>
  <c r="W2294" i="64" s="1"/>
  <c r="W2296"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320"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6" i="861"/>
  <c r="L36" i="861" s="1"/>
  <c r="BO36" i="861"/>
  <c r="O36" i="861" s="1"/>
  <c r="P25" i="863"/>
  <c r="P36" i="861"/>
  <c r="K36" i="861"/>
  <c r="N36" i="861"/>
  <c r="M36" i="861"/>
  <c r="U2296" i="64"/>
  <c r="V2296" i="64"/>
  <c r="U2373" i="64"/>
  <c r="V2371" i="64"/>
  <c r="AY26" i="863"/>
  <c r="AY33" i="861"/>
  <c r="AY37" i="861" s="1"/>
  <c r="BH26" i="863"/>
  <c r="BH33" i="861"/>
  <c r="BH37" i="861" s="1"/>
  <c r="BK26" i="863"/>
  <c r="BK33" i="861"/>
  <c r="BK37" i="861" s="1"/>
  <c r="L23" i="863"/>
  <c r="AE34" i="861"/>
  <c r="L34" i="861" s="1"/>
  <c r="BN26" i="863"/>
  <c r="BN33" i="861"/>
  <c r="BN37" i="861" s="1"/>
  <c r="M23" i="863"/>
  <c r="AQ34" i="861"/>
  <c r="M34" i="861" s="1"/>
  <c r="BP26" i="863"/>
  <c r="BP33" i="861"/>
  <c r="BP37" i="861" s="1"/>
  <c r="AV26" i="863"/>
  <c r="AV33" i="861"/>
  <c r="AV37" i="861" s="1"/>
  <c r="AN26" i="863"/>
  <c r="AN33" i="861"/>
  <c r="AN37" i="861" s="1"/>
  <c r="AR26" i="863"/>
  <c r="AR33" i="861"/>
  <c r="AR37" i="861" s="1"/>
  <c r="V26" i="863"/>
  <c r="V33" i="861"/>
  <c r="V37" i="861" s="1"/>
  <c r="P72" i="863"/>
  <c r="AG26" i="863"/>
  <c r="AG33" i="861"/>
  <c r="AG37" i="861" s="1"/>
  <c r="AD26" i="863"/>
  <c r="AD33" i="861"/>
  <c r="AD37" i="861" s="1"/>
  <c r="N72" i="863"/>
  <c r="BT26" i="863"/>
  <c r="BT33" i="861"/>
  <c r="BT37" i="861" s="1"/>
  <c r="AL26" i="863"/>
  <c r="AL33" i="861"/>
  <c r="AL37" i="861" s="1"/>
  <c r="BS26" i="863"/>
  <c r="BS33" i="861"/>
  <c r="BS37" i="861" s="1"/>
  <c r="CC26" i="863"/>
  <c r="CC33" i="861"/>
  <c r="CC37" i="861" s="1"/>
  <c r="CG26" i="863"/>
  <c r="CG33" i="861"/>
  <c r="CG37" i="861" s="1"/>
  <c r="BY26" i="863"/>
  <c r="BY33" i="861"/>
  <c r="BY37" i="861" s="1"/>
  <c r="AM26" i="863"/>
  <c r="AM33" i="861"/>
  <c r="AM37" i="861" s="1"/>
  <c r="P22" i="863"/>
  <c r="CA26" i="863"/>
  <c r="CA33" i="861"/>
  <c r="P23" i="863"/>
  <c r="CA34" i="861"/>
  <c r="P34" i="861" s="1"/>
  <c r="BG26" i="863"/>
  <c r="BG33" i="861"/>
  <c r="BG37" i="861" s="1"/>
  <c r="T26" i="863"/>
  <c r="T33" i="861"/>
  <c r="T37" i="861" s="1"/>
  <c r="U26" i="863"/>
  <c r="U33" i="861"/>
  <c r="U37" i="861" s="1"/>
  <c r="AX26" i="863"/>
  <c r="AX33" i="861"/>
  <c r="AX37" i="861" s="1"/>
  <c r="W26" i="863"/>
  <c r="W33" i="861"/>
  <c r="W37" i="861" s="1"/>
  <c r="BL33" i="861"/>
  <c r="BL37" i="861" s="1"/>
  <c r="BL26" i="863"/>
  <c r="N23" i="863"/>
  <c r="BC34" i="861"/>
  <c r="N34" i="861" s="1"/>
  <c r="AS26" i="863"/>
  <c r="AS33" i="861"/>
  <c r="AS37" i="861" s="1"/>
  <c r="BQ26" i="863"/>
  <c r="BQ33" i="861"/>
  <c r="BQ37" i="861" s="1"/>
  <c r="CJ33" i="861"/>
  <c r="CJ37" i="861" s="1"/>
  <c r="CJ26" i="863"/>
  <c r="BV26" i="863"/>
  <c r="BV33" i="861"/>
  <c r="BV37" i="861" s="1"/>
  <c r="AH26" i="863"/>
  <c r="AH33" i="861"/>
  <c r="AH37" i="861" s="1"/>
  <c r="AC26" i="863"/>
  <c r="AC33" i="861"/>
  <c r="AC37" i="861" s="1"/>
  <c r="AI26" i="863"/>
  <c r="AI33" i="861"/>
  <c r="AI37" i="861" s="1"/>
  <c r="AB26" i="863"/>
  <c r="AB33" i="861"/>
  <c r="AB37" i="861" s="1"/>
  <c r="BO26" i="863"/>
  <c r="O22" i="863"/>
  <c r="BO33" i="861"/>
  <c r="AZ26" i="863"/>
  <c r="AZ33" i="861"/>
  <c r="AZ37" i="861" s="1"/>
  <c r="N22" i="863"/>
  <c r="BC26" i="863"/>
  <c r="BC33" i="861"/>
  <c r="BZ26" i="863"/>
  <c r="BZ33" i="861"/>
  <c r="BZ37" i="861" s="1"/>
  <c r="CE26" i="863"/>
  <c r="CE33" i="861"/>
  <c r="CE37" i="861" s="1"/>
  <c r="AW26" i="863"/>
  <c r="AW33" i="861"/>
  <c r="AW37" i="861" s="1"/>
  <c r="CF26" i="863"/>
  <c r="CF33" i="861"/>
  <c r="CF37" i="861" s="1"/>
  <c r="CI26" i="863"/>
  <c r="CI33" i="861"/>
  <c r="CI37" i="861" s="1"/>
  <c r="AO26" i="863"/>
  <c r="AO33" i="861"/>
  <c r="AO37" i="861" s="1"/>
  <c r="BF26" i="863"/>
  <c r="BF33" i="861"/>
  <c r="BF37" i="861" s="1"/>
  <c r="CB26" i="863"/>
  <c r="CB33" i="861"/>
  <c r="CB37" i="861" s="1"/>
  <c r="BB26" i="863"/>
  <c r="BB33" i="861"/>
  <c r="BB37" i="861" s="1"/>
  <c r="Y26" i="863"/>
  <c r="Y33" i="861"/>
  <c r="Y37" i="861" s="1"/>
  <c r="BI26" i="863"/>
  <c r="BI33" i="861"/>
  <c r="BI37" i="861" s="1"/>
  <c r="Z26" i="863"/>
  <c r="Z33" i="861"/>
  <c r="Z37" i="861" s="1"/>
  <c r="BE26" i="863"/>
  <c r="BE33" i="861"/>
  <c r="BE37" i="861" s="1"/>
  <c r="BJ26" i="863"/>
  <c r="BJ33" i="861"/>
  <c r="BJ37" i="861" s="1"/>
  <c r="CH26" i="863"/>
  <c r="CH33" i="861"/>
  <c r="CH37" i="861" s="1"/>
  <c r="M72" i="863"/>
  <c r="AT26" i="863"/>
  <c r="AT33" i="861"/>
  <c r="AT37" i="861" s="1"/>
  <c r="BX26" i="863"/>
  <c r="BX33" i="861"/>
  <c r="BX37" i="861" s="1"/>
  <c r="BD33" i="861"/>
  <c r="BD37" i="861" s="1"/>
  <c r="BD26" i="863"/>
  <c r="K72" i="863"/>
  <c r="BA26" i="863"/>
  <c r="BA33" i="861"/>
  <c r="BA37" i="861" s="1"/>
  <c r="AF33" i="861"/>
  <c r="AF37" i="861" s="1"/>
  <c r="AF26" i="863"/>
  <c r="AU26" i="863"/>
  <c r="AU33" i="861"/>
  <c r="AU37" i="861" s="1"/>
  <c r="BU26" i="863"/>
  <c r="BU33" i="861"/>
  <c r="BU37" i="861" s="1"/>
  <c r="AP26" i="863"/>
  <c r="AP33" i="861"/>
  <c r="AP37" i="861" s="1"/>
  <c r="O72" i="863"/>
  <c r="BR26" i="863"/>
  <c r="BR33" i="861"/>
  <c r="BR37" i="861" s="1"/>
  <c r="M22" i="863"/>
  <c r="AQ26" i="863"/>
  <c r="AQ33" i="861"/>
  <c r="V2320" i="64"/>
  <c r="S26" i="863"/>
  <c r="K22" i="863"/>
  <c r="S33" i="861"/>
  <c r="X33" i="861"/>
  <c r="X37" i="861" s="1"/>
  <c r="X26" i="863"/>
  <c r="AA26" i="863"/>
  <c r="AA33" i="861"/>
  <c r="AA37" i="861" s="1"/>
  <c r="AJ26" i="863"/>
  <c r="AJ33" i="861"/>
  <c r="AJ37" i="861" s="1"/>
  <c r="L72" i="863"/>
  <c r="AE26" i="863"/>
  <c r="L22" i="863"/>
  <c r="AE33" i="861"/>
  <c r="X2294" i="64"/>
  <c r="X2296" i="64" s="1"/>
  <c r="O23" i="863"/>
  <c r="BO34" i="861"/>
  <c r="O34" i="861" s="1"/>
  <c r="CD26" i="863"/>
  <c r="CD33" i="861"/>
  <c r="CD37" i="861" s="1"/>
  <c r="BM26" i="863"/>
  <c r="BM33" i="861"/>
  <c r="BM37" i="861" s="1"/>
  <c r="CK26" i="863"/>
  <c r="CK33" i="861"/>
  <c r="CK37" i="861" s="1"/>
  <c r="BW26" i="863"/>
  <c r="BW33" i="861"/>
  <c r="BW37" i="861" s="1"/>
  <c r="CL26" i="863"/>
  <c r="CL33" i="861"/>
  <c r="CL37" i="861" s="1"/>
  <c r="U2322" i="64"/>
  <c r="AK26" i="863"/>
  <c r="AK33" i="861"/>
  <c r="AK37" i="861" s="1"/>
  <c r="K23" i="863"/>
  <c r="S34" i="861"/>
  <c r="K34" i="861" s="1"/>
  <c r="L26" i="863" l="1"/>
  <c r="M26" i="863"/>
  <c r="V2373" i="64"/>
  <c r="W2371" i="64"/>
  <c r="AP39" i="861"/>
  <c r="AP2341" i="64"/>
  <c r="AP2393" i="64"/>
  <c r="AK39" i="861"/>
  <c r="AK2341" i="64"/>
  <c r="AK2393" i="64"/>
  <c r="V2322" i="64"/>
  <c r="AF39" i="861"/>
  <c r="AF2341" i="64"/>
  <c r="AF2393" i="64"/>
  <c r="AT39" i="861"/>
  <c r="AT2341" i="64"/>
  <c r="AT2393" i="64"/>
  <c r="CG2393" i="64"/>
  <c r="CG2341" i="64"/>
  <c r="CG39" i="861"/>
  <c r="BT39" i="861"/>
  <c r="BT2393" i="64"/>
  <c r="BT2341" i="64"/>
  <c r="V39" i="861"/>
  <c r="V2341" i="64"/>
  <c r="V2393" i="64"/>
  <c r="BP39" i="861"/>
  <c r="BP2393" i="64"/>
  <c r="BP2341" i="64"/>
  <c r="BK39" i="861"/>
  <c r="BK2341" i="64"/>
  <c r="BK2393" i="64"/>
  <c r="BM39" i="861"/>
  <c r="BM2393" i="64"/>
  <c r="BM2341" i="64"/>
  <c r="L33" i="861"/>
  <c r="AE37" i="861"/>
  <c r="BU39" i="861"/>
  <c r="BU2341" i="64"/>
  <c r="BU2393" i="64"/>
  <c r="BA39" i="861"/>
  <c r="BA2341" i="64"/>
  <c r="BA2393" i="64"/>
  <c r="Z39" i="861"/>
  <c r="Z2341" i="64"/>
  <c r="Z2393" i="64"/>
  <c r="CB39" i="861"/>
  <c r="CB2393" i="64"/>
  <c r="CB2341" i="64"/>
  <c r="CF39" i="861"/>
  <c r="CF2341" i="64"/>
  <c r="CF2393" i="64"/>
  <c r="N33" i="861"/>
  <c r="BC37" i="861"/>
  <c r="AB39" i="861"/>
  <c r="AB2393" i="64"/>
  <c r="AB2341" i="64"/>
  <c r="BV39" i="861"/>
  <c r="BV2393" i="64"/>
  <c r="BV2341" i="64"/>
  <c r="U39" i="861"/>
  <c r="U2341" i="64"/>
  <c r="U2393" i="64"/>
  <c r="P33" i="861"/>
  <c r="CA37" i="861"/>
  <c r="K33" i="861"/>
  <c r="S37" i="861"/>
  <c r="AA39" i="861"/>
  <c r="AA2393" i="64"/>
  <c r="AA2341" i="64"/>
  <c r="M33" i="861"/>
  <c r="AQ37" i="861"/>
  <c r="X39" i="861"/>
  <c r="X2341" i="64"/>
  <c r="X2393" i="64"/>
  <c r="CC39" i="861"/>
  <c r="CC2341" i="64"/>
  <c r="CC2393" i="64"/>
  <c r="AR39" i="861"/>
  <c r="AR2341" i="64"/>
  <c r="AR2393" i="64"/>
  <c r="BH39" i="861"/>
  <c r="BH2341" i="64"/>
  <c r="BH2393" i="64"/>
  <c r="CH2341" i="64"/>
  <c r="CH2393" i="64"/>
  <c r="CH39" i="861"/>
  <c r="BI39" i="861"/>
  <c r="BI2341" i="64"/>
  <c r="BI2393" i="64"/>
  <c r="BF39" i="861"/>
  <c r="BF2341" i="64"/>
  <c r="BF2393" i="64"/>
  <c r="AW39" i="861"/>
  <c r="AW2393" i="64"/>
  <c r="AW2341" i="64"/>
  <c r="N26" i="863"/>
  <c r="AI39" i="861"/>
  <c r="AI2341" i="64"/>
  <c r="AI2393" i="64"/>
  <c r="T39" i="861"/>
  <c r="T2341" i="64"/>
  <c r="T2393" i="64"/>
  <c r="P26" i="863"/>
  <c r="AD39" i="861"/>
  <c r="AD2341" i="64"/>
  <c r="AD2393" i="64"/>
  <c r="K26" i="863"/>
  <c r="BR39" i="861"/>
  <c r="BR2393" i="64"/>
  <c r="BR2341" i="64"/>
  <c r="AZ39" i="861"/>
  <c r="AZ2341" i="64"/>
  <c r="AZ2393" i="64"/>
  <c r="CJ39" i="861"/>
  <c r="CJ2393" i="64"/>
  <c r="CJ2341" i="64"/>
  <c r="BL39" i="861"/>
  <c r="BL2393" i="64"/>
  <c r="BL2341" i="64"/>
  <c r="AM39" i="861"/>
  <c r="AM2393" i="64"/>
  <c r="AM2341" i="64"/>
  <c r="BS39" i="861"/>
  <c r="BS2393" i="64"/>
  <c r="BS2341" i="64"/>
  <c r="AN39" i="861"/>
  <c r="AN2393" i="64"/>
  <c r="AN2341" i="64"/>
  <c r="BN39" i="861"/>
  <c r="BN2341" i="64"/>
  <c r="BN2393" i="64"/>
  <c r="AY39" i="861"/>
  <c r="AY2341" i="64"/>
  <c r="AY2393" i="64"/>
  <c r="CD39" i="861"/>
  <c r="CD2341" i="64"/>
  <c r="CD2393" i="64"/>
  <c r="AU39" i="861"/>
  <c r="AU2393" i="64"/>
  <c r="AU2341" i="64"/>
  <c r="BJ39" i="861"/>
  <c r="BJ2341" i="64"/>
  <c r="BJ2393" i="64"/>
  <c r="Y39" i="861"/>
  <c r="Y2341" i="64"/>
  <c r="Y2393" i="64"/>
  <c r="AO39" i="861"/>
  <c r="AO2393" i="64"/>
  <c r="AO2341" i="64"/>
  <c r="CE39" i="861"/>
  <c r="CE2341" i="64"/>
  <c r="CE2393" i="64"/>
  <c r="AC39" i="861"/>
  <c r="AC2341" i="64"/>
  <c r="AC2393" i="64"/>
  <c r="BQ39" i="861"/>
  <c r="BQ2341" i="64"/>
  <c r="BQ2393" i="64"/>
  <c r="W39" i="861"/>
  <c r="W2393" i="64"/>
  <c r="W2341" i="64"/>
  <c r="BG39" i="861"/>
  <c r="BG2341" i="64"/>
  <c r="BG2393" i="64"/>
  <c r="AG39" i="861"/>
  <c r="AG2393" i="64"/>
  <c r="AG2341" i="64"/>
  <c r="BW39" i="861"/>
  <c r="BW2341" i="64"/>
  <c r="BW2393" i="64"/>
  <c r="AJ39" i="861"/>
  <c r="AJ2341" i="64"/>
  <c r="AJ2393" i="64"/>
  <c r="BD39" i="861"/>
  <c r="BD2393" i="64"/>
  <c r="BD2341" i="64"/>
  <c r="BX39" i="861"/>
  <c r="BX2341" i="64"/>
  <c r="BX2393" i="64"/>
  <c r="BO37" i="861"/>
  <c r="O33" i="861"/>
  <c r="BY39" i="861"/>
  <c r="BY2341" i="64"/>
  <c r="BY2393" i="64"/>
  <c r="AL39" i="861"/>
  <c r="AL2341" i="64"/>
  <c r="AL2393" i="64"/>
  <c r="AV39" i="861"/>
  <c r="AV2393" i="64"/>
  <c r="AV2341" i="64"/>
  <c r="CL39" i="861"/>
  <c r="CL2341" i="64"/>
  <c r="CL2393" i="64"/>
  <c r="CK39" i="861"/>
  <c r="CK2393" i="64"/>
  <c r="CK2341" i="64"/>
  <c r="Y2294" i="64"/>
  <c r="W2320" i="64"/>
  <c r="W2322" i="64" s="1"/>
  <c r="BE39" i="861"/>
  <c r="BE2393" i="64"/>
  <c r="BE2341" i="64"/>
  <c r="BB39" i="861"/>
  <c r="BB2341" i="64"/>
  <c r="BB2393" i="64"/>
  <c r="CI39" i="861"/>
  <c r="CI2393" i="64"/>
  <c r="CI2341" i="64"/>
  <c r="BZ2341" i="64"/>
  <c r="BZ2393" i="64"/>
  <c r="BZ39" i="861"/>
  <c r="O26" i="863"/>
  <c r="AH39" i="861"/>
  <c r="AH2341" i="64"/>
  <c r="AH2393" i="64"/>
  <c r="AS39" i="861"/>
  <c r="AS2393" i="64"/>
  <c r="AS2341" i="64"/>
  <c r="AX39" i="861"/>
  <c r="AX2341" i="64"/>
  <c r="AX2393" i="64"/>
  <c r="X2371" i="64" l="1"/>
  <c r="W2373" i="64"/>
  <c r="CI2419" i="64"/>
  <c r="CI2422" i="64" s="1"/>
  <c r="CI40" i="861"/>
  <c r="CI51" i="861"/>
  <c r="AH2419" i="64"/>
  <c r="AH2422" i="64" s="1"/>
  <c r="AH40" i="861"/>
  <c r="AH51" i="861"/>
  <c r="Z2294" i="64"/>
  <c r="Y2296" i="64"/>
  <c r="BY2419" i="64"/>
  <c r="BY2422" i="64" s="1"/>
  <c r="BY40" i="861"/>
  <c r="BY51" i="861"/>
  <c r="AX2419" i="64"/>
  <c r="AX2422" i="64" s="1"/>
  <c r="AX40" i="861"/>
  <c r="AX51" i="861"/>
  <c r="BZ2419" i="64"/>
  <c r="BZ2422" i="64" s="1"/>
  <c r="BZ40" i="861"/>
  <c r="BZ51" i="861"/>
  <c r="BB2419" i="64"/>
  <c r="BB2422" i="64" s="1"/>
  <c r="BB40" i="861"/>
  <c r="BB51" i="861"/>
  <c r="AG2419" i="64"/>
  <c r="AG2422" i="64" s="1"/>
  <c r="AG40" i="861"/>
  <c r="AG51" i="861"/>
  <c r="BJ2419" i="64"/>
  <c r="BJ2422" i="64" s="1"/>
  <c r="BJ40" i="861"/>
  <c r="BJ51" i="861"/>
  <c r="BL2419" i="64"/>
  <c r="BL2422" i="64" s="1"/>
  <c r="BL40" i="861"/>
  <c r="BL51" i="861"/>
  <c r="CH2419" i="64"/>
  <c r="CH2422" i="64" s="1"/>
  <c r="CH40" i="861"/>
  <c r="CH51" i="861"/>
  <c r="X2419" i="64"/>
  <c r="X2422" i="64" s="1"/>
  <c r="X40" i="861"/>
  <c r="X51" i="861"/>
  <c r="BV2419" i="64"/>
  <c r="BV2422" i="64" s="1"/>
  <c r="BV40" i="861"/>
  <c r="BV51" i="861"/>
  <c r="CF2419" i="64"/>
  <c r="CF2422" i="64" s="1"/>
  <c r="CF40" i="861"/>
  <c r="CF51" i="861"/>
  <c r="AV2419" i="64"/>
  <c r="AV2422" i="64" s="1"/>
  <c r="AV40" i="861"/>
  <c r="AV51" i="861"/>
  <c r="O37" i="861"/>
  <c r="BO39" i="861"/>
  <c r="BO2341" i="64"/>
  <c r="BO2393" i="64"/>
  <c r="BQ2419" i="64"/>
  <c r="BQ2422" i="64" s="1"/>
  <c r="BQ40" i="861"/>
  <c r="BQ51" i="861"/>
  <c r="AY2419" i="64"/>
  <c r="AY2422" i="64" s="1"/>
  <c r="AY40" i="861"/>
  <c r="AY51" i="861"/>
  <c r="AW2419" i="64"/>
  <c r="AW2422" i="64" s="1"/>
  <c r="AW40" i="861"/>
  <c r="AW51" i="861"/>
  <c r="P37" i="861"/>
  <c r="CA39" i="861"/>
  <c r="CA2341" i="64"/>
  <c r="CA2393" i="64"/>
  <c r="BA2419" i="64"/>
  <c r="BA2422" i="64" s="1"/>
  <c r="BA40" i="861"/>
  <c r="BA51" i="861"/>
  <c r="BM2419" i="64"/>
  <c r="BM2422" i="64" s="1"/>
  <c r="BM40" i="861"/>
  <c r="BM51" i="861"/>
  <c r="AJ2419" i="64"/>
  <c r="AJ2422" i="64" s="1"/>
  <c r="AJ40" i="861"/>
  <c r="AJ51" i="861"/>
  <c r="AO2419" i="64"/>
  <c r="AO2422" i="64" s="1"/>
  <c r="AO40" i="861"/>
  <c r="AO51" i="861"/>
  <c r="BS2419" i="64"/>
  <c r="BS2422" i="64" s="1"/>
  <c r="BS40" i="861"/>
  <c r="BS51" i="861"/>
  <c r="BR2419" i="64"/>
  <c r="BR2422" i="64" s="1"/>
  <c r="BR40" i="861"/>
  <c r="BR51" i="861"/>
  <c r="T2419" i="64"/>
  <c r="T2422" i="64" s="1"/>
  <c r="T40" i="861"/>
  <c r="T51" i="861"/>
  <c r="AR2419" i="64"/>
  <c r="AR2422" i="64" s="1"/>
  <c r="AR40" i="861"/>
  <c r="AR51" i="861"/>
  <c r="AQ39" i="861"/>
  <c r="M37" i="861"/>
  <c r="AQ2341" i="64"/>
  <c r="AQ2393" i="64"/>
  <c r="V2419" i="64"/>
  <c r="V2422" i="64" s="1"/>
  <c r="V40" i="861"/>
  <c r="V51" i="861"/>
  <c r="AK2419" i="64"/>
  <c r="AK2422" i="64" s="1"/>
  <c r="AK40" i="861"/>
  <c r="AK51" i="861"/>
  <c r="CK2419" i="64"/>
  <c r="CK2422" i="64" s="1"/>
  <c r="CK40" i="861"/>
  <c r="CK51" i="861"/>
  <c r="AS2419" i="64"/>
  <c r="AS2422" i="64" s="1"/>
  <c r="AS40" i="861"/>
  <c r="AS51" i="861"/>
  <c r="BG2419" i="64"/>
  <c r="BG2422" i="64" s="1"/>
  <c r="BG40" i="861"/>
  <c r="BG51" i="861"/>
  <c r="AU2419" i="64"/>
  <c r="AU2422" i="64" s="1"/>
  <c r="AU40" i="861"/>
  <c r="AU51" i="861"/>
  <c r="CJ2419" i="64"/>
  <c r="CJ2422" i="64" s="1"/>
  <c r="CJ40" i="861"/>
  <c r="CJ51" i="861"/>
  <c r="AB2419" i="64"/>
  <c r="AB2422" i="64" s="1"/>
  <c r="AB40" i="861"/>
  <c r="AB51" i="861"/>
  <c r="CB2419" i="64"/>
  <c r="CB2422" i="64" s="1"/>
  <c r="CB40" i="861"/>
  <c r="CB51" i="861"/>
  <c r="AT2419" i="64"/>
  <c r="AT2422" i="64" s="1"/>
  <c r="AT40" i="861"/>
  <c r="AT51" i="861"/>
  <c r="BE2419" i="64"/>
  <c r="BE2422" i="64" s="1"/>
  <c r="BE40" i="861"/>
  <c r="BE51" i="861"/>
  <c r="X2320" i="64"/>
  <c r="X2322" i="64" s="1"/>
  <c r="AL2419" i="64"/>
  <c r="AL2422" i="64" s="1"/>
  <c r="AL40" i="861"/>
  <c r="AL51" i="861"/>
  <c r="BX2419" i="64"/>
  <c r="BX2422" i="64" s="1"/>
  <c r="BX40" i="861"/>
  <c r="BX51" i="861"/>
  <c r="AC2419" i="64"/>
  <c r="AC2422" i="64" s="1"/>
  <c r="AC40" i="861"/>
  <c r="AC51" i="861"/>
  <c r="BN2419" i="64"/>
  <c r="BN2422" i="64" s="1"/>
  <c r="BN40" i="861"/>
  <c r="BN51" i="861"/>
  <c r="BF2419" i="64"/>
  <c r="BF2422" i="64" s="1"/>
  <c r="BF40" i="861"/>
  <c r="BF51" i="861"/>
  <c r="BC39" i="861"/>
  <c r="N37" i="861"/>
  <c r="BC2393" i="64"/>
  <c r="BC2341" i="64"/>
  <c r="BU2419" i="64"/>
  <c r="BU2422" i="64" s="1"/>
  <c r="BU40" i="861"/>
  <c r="BU51" i="861"/>
  <c r="BK2419" i="64"/>
  <c r="BK2422" i="64" s="1"/>
  <c r="BK40" i="861"/>
  <c r="BK51" i="861"/>
  <c r="BW2419" i="64"/>
  <c r="BW2422" i="64" s="1"/>
  <c r="BW40" i="861"/>
  <c r="BW51" i="861"/>
  <c r="Y2419" i="64"/>
  <c r="Y2422" i="64" s="1"/>
  <c r="Y40" i="861"/>
  <c r="Y51" i="861"/>
  <c r="AM2419" i="64"/>
  <c r="AM2422" i="64" s="1"/>
  <c r="AM40" i="861"/>
  <c r="AM51" i="861"/>
  <c r="AI2419" i="64"/>
  <c r="AI2422" i="64" s="1"/>
  <c r="AI40" i="861"/>
  <c r="AI51" i="861"/>
  <c r="CC2419" i="64"/>
  <c r="CC2422" i="64" s="1"/>
  <c r="CC40" i="861"/>
  <c r="CC51" i="861"/>
  <c r="U2419" i="64"/>
  <c r="U2422" i="64" s="1"/>
  <c r="U40" i="861"/>
  <c r="U51" i="861"/>
  <c r="AE39" i="861"/>
  <c r="L37" i="861"/>
  <c r="AE2393" i="64"/>
  <c r="AE2341" i="64"/>
  <c r="BT2419" i="64"/>
  <c r="BT2422" i="64" s="1"/>
  <c r="BT40" i="861"/>
  <c r="BT51" i="861"/>
  <c r="AP2419" i="64"/>
  <c r="AP2422" i="64" s="1"/>
  <c r="AP40" i="861"/>
  <c r="AP51" i="861"/>
  <c r="CL2419" i="64"/>
  <c r="CL2422" i="64" s="1"/>
  <c r="CL40" i="861"/>
  <c r="CL51" i="861"/>
  <c r="W2419" i="64"/>
  <c r="W2422" i="64" s="1"/>
  <c r="W40" i="861"/>
  <c r="W51" i="861"/>
  <c r="CD2419" i="64"/>
  <c r="CD2422" i="64" s="1"/>
  <c r="CD40" i="861"/>
  <c r="CD51" i="861"/>
  <c r="AZ2419" i="64"/>
  <c r="AZ2422" i="64" s="1"/>
  <c r="AZ40" i="861"/>
  <c r="AZ51" i="861"/>
  <c r="AD2419" i="64"/>
  <c r="AD2422" i="64" s="1"/>
  <c r="AD40" i="861"/>
  <c r="AD51" i="861"/>
  <c r="AA2419" i="64"/>
  <c r="AA2422" i="64" s="1"/>
  <c r="AA40" i="861"/>
  <c r="AA51" i="861"/>
  <c r="Z2419" i="64"/>
  <c r="Z2422" i="64" s="1"/>
  <c r="Z40" i="861"/>
  <c r="Z51" i="861"/>
  <c r="CG2419" i="64"/>
  <c r="CG2422" i="64" s="1"/>
  <c r="CG40" i="861"/>
  <c r="CG51" i="861"/>
  <c r="AF2419" i="64"/>
  <c r="AF2422" i="64" s="1"/>
  <c r="AF40" i="861"/>
  <c r="AF51" i="861"/>
  <c r="BD2419" i="64"/>
  <c r="BD2422" i="64" s="1"/>
  <c r="BD40" i="861"/>
  <c r="BD51" i="861"/>
  <c r="CE2419" i="64"/>
  <c r="CE2422" i="64" s="1"/>
  <c r="CE40" i="861"/>
  <c r="CE51" i="861"/>
  <c r="AN2419" i="64"/>
  <c r="AN2422" i="64" s="1"/>
  <c r="AN40" i="861"/>
  <c r="AN51" i="861"/>
  <c r="BI2419" i="64"/>
  <c r="BI2422" i="64" s="1"/>
  <c r="BI40" i="861"/>
  <c r="BI51" i="861"/>
  <c r="BH2419" i="64"/>
  <c r="BH2422" i="64" s="1"/>
  <c r="BH40" i="861"/>
  <c r="BH51" i="861"/>
  <c r="S39" i="861"/>
  <c r="K37" i="861"/>
  <c r="S2341" i="64"/>
  <c r="S2345" i="64" s="1"/>
  <c r="S2393" i="64"/>
  <c r="S2397" i="64" s="1"/>
  <c r="T2397" i="64" s="1"/>
  <c r="BP2419" i="64"/>
  <c r="BP2422" i="64" s="1"/>
  <c r="BP40" i="861"/>
  <c r="BP51" i="861"/>
  <c r="X2373" i="64" l="1"/>
  <c r="Y2371" i="64"/>
  <c r="U2397" i="64"/>
  <c r="AP52" i="861"/>
  <c r="AP53" i="861" s="1"/>
  <c r="AT52" i="861"/>
  <c r="AT53" i="861" s="1"/>
  <c r="S2419" i="64"/>
  <c r="S2422" i="64" s="1"/>
  <c r="K2422" i="64" s="1"/>
  <c r="K39" i="861"/>
  <c r="S40" i="861"/>
  <c r="S51" i="861"/>
  <c r="AA52" i="861"/>
  <c r="AA53" i="861" s="1"/>
  <c r="BA52" i="861"/>
  <c r="BA53" i="861" s="1"/>
  <c r="P2341" i="64"/>
  <c r="P2393" i="64"/>
  <c r="AV52" i="861"/>
  <c r="AV53" i="861" s="1"/>
  <c r="BJ52" i="861"/>
  <c r="BJ53" i="861" s="1"/>
  <c r="BN52" i="861"/>
  <c r="BN53" i="861" s="1"/>
  <c r="CB52" i="861"/>
  <c r="CB53" i="861" s="1"/>
  <c r="BS52" i="861"/>
  <c r="BS53" i="861" s="1"/>
  <c r="X52" i="861"/>
  <c r="X53" i="861" s="1"/>
  <c r="AX52" i="861"/>
  <c r="AX53" i="861" s="1"/>
  <c r="Y52" i="861"/>
  <c r="Y53" i="861" s="1"/>
  <c r="BH52" i="861"/>
  <c r="BH53" i="861" s="1"/>
  <c r="AN52" i="861"/>
  <c r="AN53" i="861" s="1"/>
  <c r="BD52" i="861"/>
  <c r="BD53" i="861" s="1"/>
  <c r="CC52" i="861"/>
  <c r="CC53" i="861" s="1"/>
  <c r="BF52" i="861"/>
  <c r="BF53" i="861" s="1"/>
  <c r="Y2320" i="64"/>
  <c r="AU52" i="861"/>
  <c r="AU53" i="861" s="1"/>
  <c r="V52" i="861"/>
  <c r="V53" i="861" s="1"/>
  <c r="T52" i="861"/>
  <c r="T53" i="861" s="1"/>
  <c r="AJ52" i="861"/>
  <c r="AJ53" i="861" s="1"/>
  <c r="AY52" i="861"/>
  <c r="AY53" i="861" s="1"/>
  <c r="AZ52" i="861"/>
  <c r="AZ53" i="861" s="1"/>
  <c r="BX52" i="861"/>
  <c r="BX53" i="861" s="1"/>
  <c r="CK52" i="861"/>
  <c r="CK53" i="861" s="1"/>
  <c r="AW52" i="861"/>
  <c r="AW53" i="861" s="1"/>
  <c r="CF52" i="861"/>
  <c r="CF53" i="861" s="1"/>
  <c r="BL52" i="861"/>
  <c r="BL53" i="861" s="1"/>
  <c r="BB52" i="861"/>
  <c r="BB53" i="861" s="1"/>
  <c r="AF52" i="861"/>
  <c r="AF53" i="861" s="1"/>
  <c r="AE2419" i="64"/>
  <c r="AE2422" i="64" s="1"/>
  <c r="L2422" i="64" s="1"/>
  <c r="AE40" i="861"/>
  <c r="AE51" i="861"/>
  <c r="L39" i="861"/>
  <c r="AM52" i="861"/>
  <c r="AM53" i="861" s="1"/>
  <c r="BK52" i="861"/>
  <c r="BK53" i="861" s="1"/>
  <c r="AB52" i="861"/>
  <c r="AB53" i="861" s="1"/>
  <c r="AQ2419" i="64"/>
  <c r="AQ2422" i="64" s="1"/>
  <c r="M2422" i="64" s="1"/>
  <c r="M39" i="861"/>
  <c r="AQ40" i="861"/>
  <c r="AQ51" i="861"/>
  <c r="AA2294" i="64"/>
  <c r="CI52" i="861"/>
  <c r="CI53" i="861" s="1"/>
  <c r="L2393" i="64"/>
  <c r="L2341" i="64"/>
  <c r="M2393" i="64"/>
  <c r="M2341" i="64"/>
  <c r="S2399" i="64"/>
  <c r="T2399" i="64"/>
  <c r="BT52" i="861"/>
  <c r="BT53" i="861" s="1"/>
  <c r="N2393" i="64"/>
  <c r="N2341" i="64"/>
  <c r="CJ52" i="861"/>
  <c r="CJ53" i="861" s="1"/>
  <c r="AR52" i="861"/>
  <c r="AR53" i="861" s="1"/>
  <c r="BR52" i="861"/>
  <c r="BR53" i="861" s="1"/>
  <c r="BM52" i="861"/>
  <c r="BM53" i="861" s="1"/>
  <c r="CH52" i="861"/>
  <c r="CH53" i="861" s="1"/>
  <c r="AG52" i="861"/>
  <c r="AG53" i="861" s="1"/>
  <c r="Z2296" i="64"/>
  <c r="Z52" i="861"/>
  <c r="Z53" i="861" s="1"/>
  <c r="W52" i="861"/>
  <c r="W53" i="861" s="1"/>
  <c r="BI52" i="861"/>
  <c r="BI53" i="861" s="1"/>
  <c r="BP52" i="861"/>
  <c r="BP53" i="861" s="1"/>
  <c r="S2347" i="64"/>
  <c r="CE52" i="861"/>
  <c r="CE53" i="861" s="1"/>
  <c r="AD52" i="861"/>
  <c r="AD53" i="861" s="1"/>
  <c r="CD52" i="861"/>
  <c r="CD53" i="861" s="1"/>
  <c r="CL52" i="861"/>
  <c r="CL53" i="861" s="1"/>
  <c r="U52" i="861"/>
  <c r="U53" i="861" s="1"/>
  <c r="BW52" i="861"/>
  <c r="BW53" i="861" s="1"/>
  <c r="BC2419" i="64"/>
  <c r="BC2422" i="64" s="1"/>
  <c r="N2422" i="64" s="1"/>
  <c r="BC40" i="861"/>
  <c r="BC51" i="861"/>
  <c r="N39" i="861"/>
  <c r="AC52" i="861"/>
  <c r="AC53" i="861" s="1"/>
  <c r="AL52" i="861"/>
  <c r="AL53" i="861" s="1"/>
  <c r="AS52" i="861"/>
  <c r="AS53" i="861" s="1"/>
  <c r="AK52" i="861"/>
  <c r="AK53" i="861" s="1"/>
  <c r="AO52" i="861"/>
  <c r="AO53" i="861" s="1"/>
  <c r="T2345" i="64"/>
  <c r="BO2419" i="64"/>
  <c r="BO2422" i="64" s="1"/>
  <c r="O2422" i="64" s="1"/>
  <c r="O39" i="861"/>
  <c r="BO40" i="861"/>
  <c r="BO51" i="861"/>
  <c r="BV52" i="861"/>
  <c r="BV53" i="861" s="1"/>
  <c r="BZ52" i="861"/>
  <c r="BZ53" i="861" s="1"/>
  <c r="BY52" i="861"/>
  <c r="BY53" i="861" s="1"/>
  <c r="K2341" i="64"/>
  <c r="K2393" i="64"/>
  <c r="CG52" i="861"/>
  <c r="CG53" i="861" s="1"/>
  <c r="AI52" i="861"/>
  <c r="AI53" i="861" s="1"/>
  <c r="BU52" i="861"/>
  <c r="BU53" i="861" s="1"/>
  <c r="BE52" i="861"/>
  <c r="BE53" i="861" s="1"/>
  <c r="BG52" i="861"/>
  <c r="BG53" i="861" s="1"/>
  <c r="CA2419" i="64"/>
  <c r="CA2422" i="64" s="1"/>
  <c r="P2422" i="64" s="1"/>
  <c r="CA40" i="861"/>
  <c r="CA51" i="861"/>
  <c r="P39" i="861"/>
  <c r="BQ52" i="861"/>
  <c r="BQ53" i="861" s="1"/>
  <c r="O2341" i="64"/>
  <c r="O2393" i="64"/>
  <c r="AH52" i="861"/>
  <c r="AH53" i="861" s="1"/>
  <c r="Y2373" i="64" l="1"/>
  <c r="Z2371" i="64"/>
  <c r="AA54" i="861"/>
  <c r="AA83" i="861"/>
  <c r="AA88" i="861" s="1"/>
  <c r="AA97" i="861" s="1"/>
  <c r="T54" i="861"/>
  <c r="T83" i="861"/>
  <c r="T88" i="861" s="1"/>
  <c r="T97" i="861" s="1"/>
  <c r="V54" i="861"/>
  <c r="V83" i="861"/>
  <c r="V88" i="861" s="1"/>
  <c r="V97" i="861" s="1"/>
  <c r="AU54" i="861"/>
  <c r="AU83" i="861"/>
  <c r="AU88" i="861" s="1"/>
  <c r="AU97" i="861" s="1"/>
  <c r="Z54" i="861"/>
  <c r="Z83" i="861"/>
  <c r="Z88" i="861" s="1"/>
  <c r="Z97" i="861" s="1"/>
  <c r="BH54" i="861"/>
  <c r="BH83" i="861"/>
  <c r="BH88" i="861" s="1"/>
  <c r="BH97" i="861" s="1"/>
  <c r="BQ54" i="861"/>
  <c r="BQ83" i="861"/>
  <c r="BQ88" i="861" s="1"/>
  <c r="BQ97" i="861" s="1"/>
  <c r="BJ54" i="861"/>
  <c r="BJ83" i="861"/>
  <c r="BJ88" i="861" s="1"/>
  <c r="BJ97" i="861" s="1"/>
  <c r="AM54" i="861"/>
  <c r="AM83" i="861"/>
  <c r="AM88" i="861" s="1"/>
  <c r="AM97" i="861" s="1"/>
  <c r="AZ54" i="861"/>
  <c r="AZ83" i="861"/>
  <c r="AZ88" i="861" s="1"/>
  <c r="AZ97" i="861" s="1"/>
  <c r="CL83" i="861"/>
  <c r="CL88" i="861" s="1"/>
  <c r="CL97" i="861" s="1"/>
  <c r="CL54" i="861"/>
  <c r="BL54" i="861"/>
  <c r="BL83" i="861"/>
  <c r="BL88" i="861" s="1"/>
  <c r="BL97" i="861" s="1"/>
  <c r="AT54" i="861"/>
  <c r="AT83" i="861"/>
  <c r="AT88" i="861" s="1"/>
  <c r="AT97" i="861" s="1"/>
  <c r="BE54" i="861"/>
  <c r="BE83" i="861"/>
  <c r="BE88" i="861" s="1"/>
  <c r="BE97" i="861" s="1"/>
  <c r="BD54" i="861"/>
  <c r="BD83" i="861"/>
  <c r="BD88" i="861" s="1"/>
  <c r="BD97" i="861" s="1"/>
  <c r="AK54" i="861"/>
  <c r="AK83" i="861"/>
  <c r="AK88" i="861" s="1"/>
  <c r="AK97" i="861" s="1"/>
  <c r="CF54" i="861"/>
  <c r="CF83" i="861"/>
  <c r="CF88" i="861" s="1"/>
  <c r="CF97" i="861" s="1"/>
  <c r="AP54" i="861"/>
  <c r="AP83" i="861"/>
  <c r="AP88" i="861" s="1"/>
  <c r="AP97" i="861" s="1"/>
  <c r="W54" i="861"/>
  <c r="W83" i="861"/>
  <c r="W88" i="861" s="1"/>
  <c r="W97" i="861" s="1"/>
  <c r="BN54" i="861"/>
  <c r="BN83" i="861"/>
  <c r="BN88" i="861" s="1"/>
  <c r="BN97" i="861" s="1"/>
  <c r="BT54" i="861"/>
  <c r="BT83" i="861"/>
  <c r="BT88" i="861" s="1"/>
  <c r="BT97" i="861" s="1"/>
  <c r="AW54" i="861"/>
  <c r="AW83" i="861"/>
  <c r="AW88" i="861" s="1"/>
  <c r="AW97" i="861" s="1"/>
  <c r="BA54" i="861"/>
  <c r="BA83" i="861"/>
  <c r="BA88" i="861" s="1"/>
  <c r="BA97" i="861" s="1"/>
  <c r="AD54" i="861"/>
  <c r="AD83" i="861"/>
  <c r="AD88" i="861" s="1"/>
  <c r="AD97" i="861" s="1"/>
  <c r="CI54" i="861"/>
  <c r="CI83" i="861"/>
  <c r="CI88" i="861" s="1"/>
  <c r="CI97" i="861" s="1"/>
  <c r="AE52" i="861"/>
  <c r="L52" i="861" s="1"/>
  <c r="L51" i="861"/>
  <c r="BX54" i="861"/>
  <c r="BX83" i="861"/>
  <c r="BX88" i="861" s="1"/>
  <c r="BX97" i="861" s="1"/>
  <c r="Z2320" i="64"/>
  <c r="Z2322" i="64" s="1"/>
  <c r="AX54" i="861"/>
  <c r="AX83" i="861"/>
  <c r="AX88" i="861" s="1"/>
  <c r="AX97" i="861" s="1"/>
  <c r="CB54" i="861"/>
  <c r="CB83" i="861"/>
  <c r="CB88" i="861" s="1"/>
  <c r="CB97" i="861" s="1"/>
  <c r="K2419" i="64"/>
  <c r="K40" i="861"/>
  <c r="AL54" i="861"/>
  <c r="AL83" i="861"/>
  <c r="AL88" i="861" s="1"/>
  <c r="AL97" i="861" s="1"/>
  <c r="BI54" i="861"/>
  <c r="BI83" i="861"/>
  <c r="BI88" i="861" s="1"/>
  <c r="BI97" i="861" s="1"/>
  <c r="CE54" i="861"/>
  <c r="CE83" i="861"/>
  <c r="CE88" i="861" s="1"/>
  <c r="CE97" i="861" s="1"/>
  <c r="AB2294" i="64"/>
  <c r="AB2296" i="64" s="1"/>
  <c r="AB54" i="861"/>
  <c r="AB83" i="861"/>
  <c r="AB88" i="861" s="1"/>
  <c r="AB97" i="861" s="1"/>
  <c r="Y2322" i="64"/>
  <c r="AN54" i="861"/>
  <c r="AN83" i="861"/>
  <c r="AN88" i="861" s="1"/>
  <c r="AN97" i="861" s="1"/>
  <c r="X54" i="861"/>
  <c r="X83" i="861"/>
  <c r="X88" i="861" s="1"/>
  <c r="X97" i="861" s="1"/>
  <c r="N2419" i="64"/>
  <c r="N40" i="861"/>
  <c r="AA2296" i="64"/>
  <c r="AI54" i="861"/>
  <c r="AI83" i="861"/>
  <c r="AI88" i="861" s="1"/>
  <c r="AI97" i="861" s="1"/>
  <c r="BV54" i="861"/>
  <c r="BV83" i="861"/>
  <c r="BV88" i="861" s="1"/>
  <c r="BV97" i="861" s="1"/>
  <c r="U54" i="861"/>
  <c r="U83" i="861"/>
  <c r="U88" i="861" s="1"/>
  <c r="U97" i="861" s="1"/>
  <c r="CJ54" i="861"/>
  <c r="CJ83" i="861"/>
  <c r="CJ88" i="861" s="1"/>
  <c r="CJ97" i="861" s="1"/>
  <c r="BC52" i="861"/>
  <c r="N52" i="861" s="1"/>
  <c r="N51" i="861"/>
  <c r="BK54" i="861"/>
  <c r="BK83" i="861"/>
  <c r="BK88" i="861" s="1"/>
  <c r="BK97" i="861" s="1"/>
  <c r="AF54" i="861"/>
  <c r="AF83" i="861"/>
  <c r="AF88" i="861" s="1"/>
  <c r="AF97" i="861" s="1"/>
  <c r="BF54" i="861"/>
  <c r="BF83" i="861"/>
  <c r="BF88" i="861" s="1"/>
  <c r="BF97" i="861" s="1"/>
  <c r="BS54" i="861"/>
  <c r="BS83" i="861"/>
  <c r="BS88" i="861" s="1"/>
  <c r="BS97" i="861" s="1"/>
  <c r="BW54" i="861"/>
  <c r="BW83" i="861"/>
  <c r="BW88" i="861" s="1"/>
  <c r="BW97" i="861" s="1"/>
  <c r="CG54" i="861"/>
  <c r="CG83" i="861"/>
  <c r="CG88" i="861" s="1"/>
  <c r="CG97" i="861" s="1"/>
  <c r="AC54" i="861"/>
  <c r="AC83" i="861"/>
  <c r="AC88" i="861" s="1"/>
  <c r="AC97" i="861" s="1"/>
  <c r="CH54" i="861"/>
  <c r="CH83" i="861"/>
  <c r="CH88" i="861" s="1"/>
  <c r="CH97" i="861" s="1"/>
  <c r="P2419" i="64"/>
  <c r="P40" i="861"/>
  <c r="O2419" i="64"/>
  <c r="O40" i="861"/>
  <c r="M51" i="861"/>
  <c r="AQ52" i="861"/>
  <c r="M52" i="861" s="1"/>
  <c r="AH54" i="861"/>
  <c r="AH83" i="861"/>
  <c r="AH88" i="861" s="1"/>
  <c r="AH97" i="861" s="1"/>
  <c r="BR54" i="861"/>
  <c r="BR83" i="861"/>
  <c r="BR88" i="861" s="1"/>
  <c r="BR97" i="861" s="1"/>
  <c r="AS54" i="861"/>
  <c r="AS83" i="861"/>
  <c r="AS88" i="861" s="1"/>
  <c r="AS97" i="861" s="1"/>
  <c r="CD54" i="861"/>
  <c r="CD83" i="861"/>
  <c r="CD88" i="861" s="1"/>
  <c r="CD97" i="861" s="1"/>
  <c r="BP54" i="861"/>
  <c r="BP83" i="861"/>
  <c r="BP88" i="861" s="1"/>
  <c r="BP97" i="861" s="1"/>
  <c r="BM54" i="861"/>
  <c r="BM83" i="861"/>
  <c r="BM88" i="861" s="1"/>
  <c r="BM97" i="861" s="1"/>
  <c r="AY54" i="861"/>
  <c r="AY83" i="861"/>
  <c r="AY88" i="861" s="1"/>
  <c r="AY97" i="861" s="1"/>
  <c r="CC54" i="861"/>
  <c r="CC83" i="861"/>
  <c r="CC88" i="861" s="1"/>
  <c r="CC97" i="861" s="1"/>
  <c r="BZ54" i="861"/>
  <c r="BZ83" i="861"/>
  <c r="BZ88" i="861" s="1"/>
  <c r="BZ97" i="861" s="1"/>
  <c r="AG54" i="861"/>
  <c r="AG83" i="861"/>
  <c r="AG88" i="861" s="1"/>
  <c r="AG97" i="861" s="1"/>
  <c r="BG54" i="861"/>
  <c r="BG83" i="861"/>
  <c r="BG88" i="861" s="1"/>
  <c r="BG97" i="861" s="1"/>
  <c r="AO54" i="861"/>
  <c r="AO83" i="861"/>
  <c r="AO88" i="861" s="1"/>
  <c r="AO97" i="861" s="1"/>
  <c r="AR54" i="861"/>
  <c r="AR83" i="861"/>
  <c r="AR88" i="861" s="1"/>
  <c r="AR97" i="861" s="1"/>
  <c r="O51" i="861"/>
  <c r="BO52" i="861"/>
  <c r="O52" i="861" s="1"/>
  <c r="CA52" i="861"/>
  <c r="P52" i="861" s="1"/>
  <c r="P51" i="861"/>
  <c r="BU54" i="861"/>
  <c r="BU83" i="861"/>
  <c r="BU88" i="861" s="1"/>
  <c r="BU97" i="861" s="1"/>
  <c r="BY54" i="861"/>
  <c r="BY83" i="861"/>
  <c r="BY88" i="861" s="1"/>
  <c r="BY97" i="861" s="1"/>
  <c r="T2347" i="64"/>
  <c r="U2345" i="64"/>
  <c r="M2419" i="64"/>
  <c r="M40" i="861"/>
  <c r="BB54" i="861"/>
  <c r="BB83" i="861"/>
  <c r="BB88" i="861" s="1"/>
  <c r="BB97" i="861" s="1"/>
  <c r="CK54" i="861"/>
  <c r="CK83" i="861"/>
  <c r="CK88" i="861" s="1"/>
  <c r="CK97" i="861" s="1"/>
  <c r="Y54" i="861"/>
  <c r="Y83" i="861"/>
  <c r="Y88" i="861" s="1"/>
  <c r="Y97" i="861" s="1"/>
  <c r="AV54" i="861"/>
  <c r="AV83" i="861"/>
  <c r="AV88" i="861" s="1"/>
  <c r="AV97" i="861" s="1"/>
  <c r="K51" i="861"/>
  <c r="S52" i="861"/>
  <c r="K52" i="861" s="1"/>
  <c r="V2397" i="64"/>
  <c r="V2399" i="64" s="1"/>
  <c r="L2419" i="64"/>
  <c r="L40" i="861"/>
  <c r="AJ54" i="861"/>
  <c r="AJ83" i="861"/>
  <c r="AJ88" i="861" s="1"/>
  <c r="AJ97" i="861" s="1"/>
  <c r="U2399" i="64"/>
  <c r="Z2373" i="64" l="1"/>
  <c r="AA2371" i="64"/>
  <c r="BC53" i="861"/>
  <c r="BC54" i="861" s="1"/>
  <c r="AE53" i="861"/>
  <c r="AE54" i="861" s="1"/>
  <c r="BO53" i="861"/>
  <c r="BO54" i="861" s="1"/>
  <c r="AQ53" i="861"/>
  <c r="M53" i="861" s="1"/>
  <c r="M54" i="861" s="1"/>
  <c r="U2347" i="64"/>
  <c r="V2345" i="64"/>
  <c r="CA53" i="861"/>
  <c r="AA2320" i="64"/>
  <c r="W2397" i="64"/>
  <c r="W2399" i="64" s="1"/>
  <c r="S53" i="861"/>
  <c r="O53" i="861"/>
  <c r="O54" i="861" s="1"/>
  <c r="AC2294" i="64"/>
  <c r="AC2296" i="64" s="1"/>
  <c r="N53" i="861" l="1"/>
  <c r="N54" i="861" s="1"/>
  <c r="L53" i="861"/>
  <c r="L54" i="861" s="1"/>
  <c r="AE83" i="861"/>
  <c r="L83" i="861" s="1"/>
  <c r="AB2371" i="64"/>
  <c r="AA2373" i="64"/>
  <c r="BO83" i="861"/>
  <c r="BO88" i="861" s="1"/>
  <c r="BC83" i="861"/>
  <c r="N83" i="861" s="1"/>
  <c r="AQ54" i="861"/>
  <c r="AQ83" i="861"/>
  <c r="M83" i="861" s="1"/>
  <c r="AD2294" i="64"/>
  <c r="K2294" i="64" s="1"/>
  <c r="V2347" i="64"/>
  <c r="W2345" i="64"/>
  <c r="S54" i="861"/>
  <c r="K53" i="861"/>
  <c r="K54" i="861" s="1"/>
  <c r="S83" i="861"/>
  <c r="AB2320" i="64"/>
  <c r="AB2322" i="64" s="1"/>
  <c r="P53" i="861"/>
  <c r="P54" i="861" s="1"/>
  <c r="CA54" i="861"/>
  <c r="CA83" i="861"/>
  <c r="X2397" i="64"/>
  <c r="X2399" i="64" s="1"/>
  <c r="AA2322" i="64"/>
  <c r="O83" i="861"/>
  <c r="BC88" i="861" l="1"/>
  <c r="BC97" i="861" s="1"/>
  <c r="N97" i="861" s="1"/>
  <c r="AE88" i="861"/>
  <c r="L88" i="861" s="1"/>
  <c r="AB2373" i="64"/>
  <c r="AC2371" i="64"/>
  <c r="AQ88" i="861"/>
  <c r="AQ97" i="861" s="1"/>
  <c r="M97" i="861" s="1"/>
  <c r="AC2320" i="64"/>
  <c r="W2347" i="64"/>
  <c r="X2345" i="64"/>
  <c r="BO97" i="861"/>
  <c r="O97" i="861" s="1"/>
  <c r="O88" i="861"/>
  <c r="AE2294" i="64"/>
  <c r="AD2296" i="64"/>
  <c r="S88" i="861"/>
  <c r="K83" i="861"/>
  <c r="Y2397" i="64"/>
  <c r="CA88" i="861"/>
  <c r="P83" i="861"/>
  <c r="N88" i="861" l="1"/>
  <c r="AE97" i="861"/>
  <c r="L97" i="861" s="1"/>
  <c r="M88" i="861"/>
  <c r="AD2371" i="64"/>
  <c r="K2371" i="64" s="1"/>
  <c r="AC2373" i="64"/>
  <c r="AF2294" i="64"/>
  <c r="P88" i="861"/>
  <c r="CA97" i="861"/>
  <c r="P97" i="861" s="1"/>
  <c r="AE2296" i="64"/>
  <c r="X2347" i="64"/>
  <c r="Y2345" i="64"/>
  <c r="Z2397" i="64"/>
  <c r="AD2320" i="64"/>
  <c r="K2320" i="64" s="1"/>
  <c r="Y2399" i="64"/>
  <c r="AC2322" i="64"/>
  <c r="S97" i="861"/>
  <c r="K88" i="861"/>
  <c r="AD2373" i="64" l="1"/>
  <c r="AE2371" i="64"/>
  <c r="S58" i="861"/>
  <c r="K97" i="861"/>
  <c r="AE2320" i="64"/>
  <c r="AD2322" i="64"/>
  <c r="AG2294" i="64"/>
  <c r="AG2296" i="64" s="1"/>
  <c r="AA2397" i="64"/>
  <c r="AF2296" i="64"/>
  <c r="Z2399" i="64"/>
  <c r="Y2347" i="64"/>
  <c r="Z2345" i="64"/>
  <c r="AF2371" i="64" l="1"/>
  <c r="AE2373" i="64"/>
  <c r="AF2320" i="64"/>
  <c r="AB2397" i="64"/>
  <c r="AE2322" i="64"/>
  <c r="Z2347" i="64"/>
  <c r="AA2345" i="64"/>
  <c r="AA2399" i="64"/>
  <c r="AH2294" i="64"/>
  <c r="S17" i="864"/>
  <c r="S59" i="861"/>
  <c r="S64" i="861" s="1"/>
  <c r="T58" i="861"/>
  <c r="AG2371" i="64" l="1"/>
  <c r="AF2373" i="64"/>
  <c r="AC2397" i="64"/>
  <c r="T17" i="864"/>
  <c r="U58" i="861"/>
  <c r="T59" i="861"/>
  <c r="T64" i="861" s="1"/>
  <c r="AG2320" i="64"/>
  <c r="AG2322" i="64" s="1"/>
  <c r="AI2294" i="64"/>
  <c r="AH2296" i="64"/>
  <c r="AB2399" i="64"/>
  <c r="AA2347" i="64"/>
  <c r="AB2345" i="64"/>
  <c r="AF2322" i="64"/>
  <c r="AH2371" i="64" l="1"/>
  <c r="AG2373" i="64"/>
  <c r="AH2320" i="64"/>
  <c r="U17" i="864"/>
  <c r="V58" i="861"/>
  <c r="U59" i="861"/>
  <c r="U64" i="861" s="1"/>
  <c r="AD2397" i="64"/>
  <c r="K2397" i="64" s="1"/>
  <c r="AB2347" i="64"/>
  <c r="AC2345" i="64"/>
  <c r="AJ2294" i="64"/>
  <c r="AI2296" i="64"/>
  <c r="AC2399" i="64"/>
  <c r="AH2373" i="64" l="1"/>
  <c r="AI2371" i="64"/>
  <c r="AC2347" i="64"/>
  <c r="AD2345" i="64"/>
  <c r="K2345" i="64" s="1"/>
  <c r="V17" i="864"/>
  <c r="W58" i="861"/>
  <c r="V59" i="861"/>
  <c r="V64" i="861" s="1"/>
  <c r="AK2294" i="64"/>
  <c r="AK2296" i="64" s="1"/>
  <c r="AE2397" i="64"/>
  <c r="AJ2296" i="64"/>
  <c r="AD2399" i="64"/>
  <c r="AI2320" i="64"/>
  <c r="AI2322" i="64" s="1"/>
  <c r="AH2322" i="64"/>
  <c r="AJ2371" i="64" l="1"/>
  <c r="AI2373" i="64"/>
  <c r="W59" i="861"/>
  <c r="W64" i="861" s="1"/>
  <c r="W17" i="864"/>
  <c r="X58" i="861"/>
  <c r="AD2347" i="64"/>
  <c r="AE2345" i="64"/>
  <c r="AF2397" i="64"/>
  <c r="AF2399" i="64" s="1"/>
  <c r="AJ2320" i="64"/>
  <c r="AE2399" i="64"/>
  <c r="AL2294" i="64"/>
  <c r="AK2371" i="64" l="1"/>
  <c r="AJ2373" i="64"/>
  <c r="AE2347" i="64"/>
  <c r="AF2345" i="64"/>
  <c r="AK2320" i="64"/>
  <c r="AM2294" i="64"/>
  <c r="AL2296" i="64"/>
  <c r="AJ2322" i="64"/>
  <c r="AG2397" i="64"/>
  <c r="AG2399" i="64" s="1"/>
  <c r="X59" i="861"/>
  <c r="X64" i="861" s="1"/>
  <c r="X17" i="864"/>
  <c r="Y58" i="861"/>
  <c r="AL2371" i="64" l="1"/>
  <c r="AK2373" i="64"/>
  <c r="AH2397" i="64"/>
  <c r="AL2320" i="64"/>
  <c r="AK2322" i="64"/>
  <c r="Y17" i="864"/>
  <c r="Z58" i="861"/>
  <c r="Y59" i="861"/>
  <c r="Y64" i="861" s="1"/>
  <c r="AF2347" i="64"/>
  <c r="AG2345" i="64"/>
  <c r="AN2294" i="64"/>
  <c r="AN2296" i="64" s="1"/>
  <c r="AM2296" i="64"/>
  <c r="AL2373" i="64" l="1"/>
  <c r="AM2371" i="64"/>
  <c r="AI2397" i="64"/>
  <c r="AH2399" i="64"/>
  <c r="AM2320" i="64"/>
  <c r="AO2294" i="64"/>
  <c r="AO2296" i="64" s="1"/>
  <c r="AG2347" i="64"/>
  <c r="AH2345" i="64"/>
  <c r="AL2322" i="64"/>
  <c r="Z17" i="864"/>
  <c r="AA58" i="861"/>
  <c r="Z59" i="861"/>
  <c r="Z64" i="861" s="1"/>
  <c r="AM2373" i="64" l="1"/>
  <c r="AN2371" i="64"/>
  <c r="AA17" i="864"/>
  <c r="AA59" i="861"/>
  <c r="AA64" i="861" s="1"/>
  <c r="AB58" i="861"/>
  <c r="AN2320" i="64"/>
  <c r="AN2322" i="64" s="1"/>
  <c r="AM2322" i="64"/>
  <c r="AH2347" i="64"/>
  <c r="AI2345" i="64"/>
  <c r="AJ2397" i="64"/>
  <c r="AP2294" i="64"/>
  <c r="L2294" i="64" s="1"/>
  <c r="AI2399" i="64"/>
  <c r="AN2373" i="64" l="1"/>
  <c r="AO2371" i="64"/>
  <c r="AO2320" i="64"/>
  <c r="AQ2294" i="64"/>
  <c r="AP2296" i="64"/>
  <c r="AI2347" i="64"/>
  <c r="AJ2345" i="64"/>
  <c r="AB17" i="864"/>
  <c r="AC58" i="861"/>
  <c r="AB59" i="861"/>
  <c r="AB64" i="861" s="1"/>
  <c r="AK2397" i="64"/>
  <c r="AK2399" i="64" s="1"/>
  <c r="AJ2399" i="64"/>
  <c r="AO2373" i="64" l="1"/>
  <c r="AP2371" i="64"/>
  <c r="L2371" i="64" s="1"/>
  <c r="AR2294" i="64"/>
  <c r="AQ2296" i="64"/>
  <c r="AL2397" i="64"/>
  <c r="AL2399" i="64" s="1"/>
  <c r="AC17" i="864"/>
  <c r="AD58" i="861"/>
  <c r="K58" i="861" s="1"/>
  <c r="AC59" i="861"/>
  <c r="AC64" i="861" s="1"/>
  <c r="AP2320" i="64"/>
  <c r="AJ2347" i="64"/>
  <c r="AK2345" i="64"/>
  <c r="AO2322" i="64"/>
  <c r="AP2322" i="64" l="1"/>
  <c r="L2320" i="64"/>
  <c r="AP2373" i="64"/>
  <c r="AQ2371" i="64"/>
  <c r="AQ2320" i="64"/>
  <c r="AS2294" i="64"/>
  <c r="AS2296" i="64" s="1"/>
  <c r="AR2296" i="64"/>
  <c r="K17" i="864"/>
  <c r="AD17" i="864"/>
  <c r="AE58" i="861"/>
  <c r="AD59" i="861"/>
  <c r="AK2347" i="64"/>
  <c r="AL2345" i="64"/>
  <c r="AM2397" i="64"/>
  <c r="AR2371" i="64" l="1"/>
  <c r="AQ2373" i="64"/>
  <c r="K59" i="861"/>
  <c r="AD64" i="861"/>
  <c r="AE17" i="864"/>
  <c r="AF58" i="861"/>
  <c r="AE59" i="861"/>
  <c r="AE64" i="861" s="1"/>
  <c r="AR2320" i="64"/>
  <c r="AN2397" i="64"/>
  <c r="AM2399" i="64"/>
  <c r="AT2294" i="64"/>
  <c r="AQ2322" i="64"/>
  <c r="AL2347" i="64"/>
  <c r="AM2345" i="64"/>
  <c r="AS2371" i="64" l="1"/>
  <c r="AR2373" i="64"/>
  <c r="AM2347" i="64"/>
  <c r="AN2345" i="64"/>
  <c r="AO2397" i="64"/>
  <c r="AO2399" i="64" s="1"/>
  <c r="AN2399" i="64"/>
  <c r="AF17" i="864"/>
  <c r="AG58" i="861"/>
  <c r="AF59" i="861"/>
  <c r="AF64" i="861" s="1"/>
  <c r="AS2320" i="64"/>
  <c r="K64" i="861"/>
  <c r="AU2294" i="64"/>
  <c r="AT2296" i="64"/>
  <c r="AR2322" i="64"/>
  <c r="AT2371" i="64" l="1"/>
  <c r="AS2373" i="64"/>
  <c r="AT2320" i="64"/>
  <c r="AN2347" i="64"/>
  <c r="AO2345" i="64"/>
  <c r="AS2322" i="64"/>
  <c r="AG17" i="864"/>
  <c r="AH58" i="861"/>
  <c r="AG59" i="861"/>
  <c r="AG64" i="861" s="1"/>
  <c r="AV2294" i="64"/>
  <c r="AU2296" i="64"/>
  <c r="AP2397" i="64"/>
  <c r="L2397" i="64" s="1"/>
  <c r="AT2373" i="64" l="1"/>
  <c r="AU2371" i="64"/>
  <c r="AW2294" i="64"/>
  <c r="AV2296" i="64"/>
  <c r="AO2347" i="64"/>
  <c r="AP2345" i="64"/>
  <c r="L2345" i="64" s="1"/>
  <c r="AU2320" i="64"/>
  <c r="AQ2397" i="64"/>
  <c r="AP2399" i="64"/>
  <c r="AH17" i="864"/>
  <c r="AI58" i="861"/>
  <c r="AH59" i="861"/>
  <c r="AH64" i="861" s="1"/>
  <c r="AT2322" i="64"/>
  <c r="AU2373" i="64" l="1"/>
  <c r="AV2371" i="64"/>
  <c r="AR2397" i="64"/>
  <c r="AP2347" i="64"/>
  <c r="AQ2345" i="64"/>
  <c r="AV2320" i="64"/>
  <c r="AV2322" i="64" s="1"/>
  <c r="AU2322" i="64"/>
  <c r="AX2294" i="64"/>
  <c r="AQ2399" i="64"/>
  <c r="AI17" i="864"/>
  <c r="AJ58" i="861"/>
  <c r="AI59" i="861"/>
  <c r="AI64" i="861" s="1"/>
  <c r="AW2296" i="64"/>
  <c r="AV2373" i="64" l="1"/>
  <c r="AW2371" i="64"/>
  <c r="AW2320" i="64"/>
  <c r="AY2294" i="64"/>
  <c r="AS2397" i="64"/>
  <c r="AS2399" i="64" s="1"/>
  <c r="AJ17" i="864"/>
  <c r="AK58" i="861"/>
  <c r="AJ59" i="861"/>
  <c r="AJ64" i="861" s="1"/>
  <c r="AQ2347" i="64"/>
  <c r="AR2345" i="64"/>
  <c r="AX2296" i="64"/>
  <c r="AR2399" i="64"/>
  <c r="AW2373" i="64" l="1"/>
  <c r="AX2371" i="64"/>
  <c r="AT2397" i="64"/>
  <c r="AR2347" i="64"/>
  <c r="AS2345" i="64"/>
  <c r="AZ2294" i="64"/>
  <c r="AY2296" i="64"/>
  <c r="AX2320" i="64"/>
  <c r="AK17" i="864"/>
  <c r="AL58" i="861"/>
  <c r="AK59" i="861"/>
  <c r="AK64" i="861" s="1"/>
  <c r="AW2322" i="64"/>
  <c r="AY2371" i="64" l="1"/>
  <c r="AX2373" i="64"/>
  <c r="AY2320" i="64"/>
  <c r="AX2322" i="64"/>
  <c r="AU2397" i="64"/>
  <c r="AU2399" i="64" s="1"/>
  <c r="AT2399" i="64"/>
  <c r="BA2294" i="64"/>
  <c r="BA2296" i="64" s="1"/>
  <c r="AL17" i="864"/>
  <c r="AM58" i="861"/>
  <c r="AL59" i="861"/>
  <c r="AL64" i="861" s="1"/>
  <c r="AZ2296" i="64"/>
  <c r="AS2347" i="64"/>
  <c r="AT2345" i="64"/>
  <c r="AY2373" i="64" l="1"/>
  <c r="AZ2371" i="64"/>
  <c r="AT2347" i="64"/>
  <c r="AU2345" i="64"/>
  <c r="BB2294" i="64"/>
  <c r="AZ2320" i="64"/>
  <c r="AY2322" i="64"/>
  <c r="AM17" i="864"/>
  <c r="AN58" i="861"/>
  <c r="AM59" i="861"/>
  <c r="AM64" i="861" s="1"/>
  <c r="AV2397" i="64"/>
  <c r="BB2296" i="64" l="1"/>
  <c r="M2294" i="64"/>
  <c r="AZ2373" i="64"/>
  <c r="BA2371" i="64"/>
  <c r="AN17" i="864"/>
  <c r="AO58" i="861"/>
  <c r="AN59" i="861"/>
  <c r="AN64" i="861" s="1"/>
  <c r="AU2347" i="64"/>
  <c r="AV2345" i="64"/>
  <c r="BA2320" i="64"/>
  <c r="AZ2322" i="64"/>
  <c r="AW2397" i="64"/>
  <c r="AV2399" i="64"/>
  <c r="BC2294" i="64"/>
  <c r="BA2373" i="64" l="1"/>
  <c r="BB2371" i="64"/>
  <c r="M2371" i="64" s="1"/>
  <c r="AX2397" i="64"/>
  <c r="AV2347" i="64"/>
  <c r="AW2345" i="64"/>
  <c r="BB2320" i="64"/>
  <c r="AO17" i="864"/>
  <c r="AP58" i="861"/>
  <c r="AO59" i="861"/>
  <c r="AO64" i="861" s="1"/>
  <c r="AW2399" i="64"/>
  <c r="BD2294" i="64"/>
  <c r="BD2296" i="64" s="1"/>
  <c r="BC2296" i="64"/>
  <c r="BA2322" i="64"/>
  <c r="BB2322" i="64" l="1"/>
  <c r="M2320" i="64"/>
  <c r="BB2373" i="64"/>
  <c r="BC2371" i="64"/>
  <c r="AW2347" i="64"/>
  <c r="AX2345" i="64"/>
  <c r="L58" i="861"/>
  <c r="L17" i="864" s="1"/>
  <c r="AP17" i="864"/>
  <c r="AQ58" i="861"/>
  <c r="AP59" i="861"/>
  <c r="BE2294" i="64"/>
  <c r="BE2296" i="64" s="1"/>
  <c r="AY2397" i="64"/>
  <c r="BC2320" i="64"/>
  <c r="AX2399" i="64"/>
  <c r="BD2371" i="64" l="1"/>
  <c r="BC2373" i="64"/>
  <c r="AX2347" i="64"/>
  <c r="AY2345" i="64"/>
  <c r="AZ2397" i="64"/>
  <c r="AY2399" i="64"/>
  <c r="BF2294" i="64"/>
  <c r="BD2320" i="64"/>
  <c r="L59" i="861"/>
  <c r="AP64" i="861"/>
  <c r="AQ17" i="864"/>
  <c r="AR58" i="861"/>
  <c r="AQ59" i="861"/>
  <c r="AQ64" i="861" s="1"/>
  <c r="BC2322" i="64"/>
  <c r="BD2373" i="64" l="1"/>
  <c r="BE2371" i="64"/>
  <c r="BG2294" i="64"/>
  <c r="BF2296" i="64"/>
  <c r="BA2397" i="64"/>
  <c r="BE2320" i="64"/>
  <c r="AZ2399" i="64"/>
  <c r="AR17" i="864"/>
  <c r="AS58" i="861"/>
  <c r="AR59" i="861"/>
  <c r="AR64" i="861" s="1"/>
  <c r="BD2322" i="64"/>
  <c r="AY2347" i="64"/>
  <c r="AZ2345" i="64"/>
  <c r="L64" i="861"/>
  <c r="BE2373" i="64" l="1"/>
  <c r="BF2371" i="64"/>
  <c r="BB2397" i="64"/>
  <c r="M2397" i="64" s="1"/>
  <c r="BA2399" i="64"/>
  <c r="AS17" i="864"/>
  <c r="AT58" i="861"/>
  <c r="AS59" i="861"/>
  <c r="AS64" i="861" s="1"/>
  <c r="AZ2347" i="64"/>
  <c r="BA2345" i="64"/>
  <c r="BH2294" i="64"/>
  <c r="BH2296" i="64" s="1"/>
  <c r="BF2320" i="64"/>
  <c r="BF2322" i="64" s="1"/>
  <c r="BE2322" i="64"/>
  <c r="BG2296" i="64"/>
  <c r="BF2373" i="64" l="1"/>
  <c r="BG2371" i="64"/>
  <c r="AT17" i="864"/>
  <c r="AU58" i="861"/>
  <c r="AT59" i="861"/>
  <c r="AT64" i="861" s="1"/>
  <c r="BG2320" i="64"/>
  <c r="BC2397" i="64"/>
  <c r="BC2399" i="64" s="1"/>
  <c r="BA2347" i="64"/>
  <c r="BB2345" i="64"/>
  <c r="M2345" i="64" s="1"/>
  <c r="BB2399" i="64"/>
  <c r="BI2294" i="64"/>
  <c r="BH2371" i="64" l="1"/>
  <c r="BG2373" i="64"/>
  <c r="BH2320" i="64"/>
  <c r="BG2322" i="64"/>
  <c r="BJ2294" i="64"/>
  <c r="BJ2296" i="64" s="1"/>
  <c r="BI2296" i="64"/>
  <c r="AU17" i="864"/>
  <c r="AV58" i="861"/>
  <c r="AU59" i="861"/>
  <c r="AU64" i="861" s="1"/>
  <c r="BB2347" i="64"/>
  <c r="BC2345" i="64"/>
  <c r="BD2397" i="64"/>
  <c r="BD2399" i="64" s="1"/>
  <c r="BI2371" i="64" l="1"/>
  <c r="BH2373" i="64"/>
  <c r="BI2320" i="64"/>
  <c r="AV17" i="864"/>
  <c r="AW58" i="861"/>
  <c r="AV59" i="861"/>
  <c r="AV64" i="861" s="1"/>
  <c r="BH2322" i="64"/>
  <c r="BK2294" i="64"/>
  <c r="BE2397" i="64"/>
  <c r="BC2347" i="64"/>
  <c r="BD2345" i="64"/>
  <c r="BI2373" i="64" l="1"/>
  <c r="BJ2371" i="64"/>
  <c r="BD2347" i="64"/>
  <c r="BE2345" i="64"/>
  <c r="BF2397" i="64"/>
  <c r="AW17" i="864"/>
  <c r="AX58" i="861"/>
  <c r="AW59" i="861"/>
  <c r="AW64" i="861" s="1"/>
  <c r="BE2399" i="64"/>
  <c r="BL2294" i="64"/>
  <c r="BL2296" i="64" s="1"/>
  <c r="BJ2320" i="64"/>
  <c r="BK2296" i="64"/>
  <c r="BI2322" i="64"/>
  <c r="BK2371" i="64" l="1"/>
  <c r="BJ2373" i="64"/>
  <c r="AX17" i="864"/>
  <c r="AY58" i="861"/>
  <c r="AX59" i="861"/>
  <c r="AX64" i="861" s="1"/>
  <c r="BK2320" i="64"/>
  <c r="BJ2322" i="64"/>
  <c r="BG2397" i="64"/>
  <c r="BG2399" i="64" s="1"/>
  <c r="BM2294" i="64"/>
  <c r="BF2399" i="64"/>
  <c r="BE2347" i="64"/>
  <c r="BF2345" i="64"/>
  <c r="BK2373" i="64" l="1"/>
  <c r="BL2371" i="64"/>
  <c r="BL2320" i="64"/>
  <c r="BN2294" i="64"/>
  <c r="BM2296" i="64"/>
  <c r="BH2397" i="64"/>
  <c r="BH2399" i="64" s="1"/>
  <c r="BK2322" i="64"/>
  <c r="BF2347" i="64"/>
  <c r="BG2345" i="64"/>
  <c r="AY17" i="864"/>
  <c r="AY59" i="861"/>
  <c r="AY64" i="861" s="1"/>
  <c r="AZ58" i="861"/>
  <c r="BN2296" i="64" l="1"/>
  <c r="N2294" i="64"/>
  <c r="BL2373" i="64"/>
  <c r="BM2371" i="64"/>
  <c r="AZ17" i="864"/>
  <c r="BA58" i="861"/>
  <c r="AZ59" i="861"/>
  <c r="AZ64" i="861" s="1"/>
  <c r="BO2294" i="64"/>
  <c r="BG2347" i="64"/>
  <c r="BH2345" i="64"/>
  <c r="BM2320" i="64"/>
  <c r="BL2322" i="64"/>
  <c r="BI2397" i="64"/>
  <c r="BI2399" i="64" s="1"/>
  <c r="BM2373" i="64" l="1"/>
  <c r="BN2371" i="64"/>
  <c r="N2371" i="64" s="1"/>
  <c r="BH2347" i="64"/>
  <c r="BI2345" i="64"/>
  <c r="BP2294" i="64"/>
  <c r="BN2320" i="64"/>
  <c r="BO2296" i="64"/>
  <c r="BJ2397" i="64"/>
  <c r="BM2322" i="64"/>
  <c r="BA17" i="864"/>
  <c r="BB58" i="861"/>
  <c r="BA59" i="861"/>
  <c r="BA64" i="861" s="1"/>
  <c r="BN2322" i="64" l="1"/>
  <c r="N2320" i="64"/>
  <c r="BN2373" i="64"/>
  <c r="BO2371" i="64"/>
  <c r="BQ2294" i="64"/>
  <c r="BK2397" i="64"/>
  <c r="BP2296" i="64"/>
  <c r="BB17" i="864"/>
  <c r="M58" i="861"/>
  <c r="M17" i="864" s="1"/>
  <c r="BC58" i="861"/>
  <c r="BB59" i="861"/>
  <c r="BJ2399" i="64"/>
  <c r="BI2347" i="64"/>
  <c r="BJ2345" i="64"/>
  <c r="BO2320" i="64"/>
  <c r="BO2322" i="64" s="1"/>
  <c r="BP2371" i="64" l="1"/>
  <c r="BO2373" i="64"/>
  <c r="BC17" i="864"/>
  <c r="BD58" i="861"/>
  <c r="BC59" i="861"/>
  <c r="BC64" i="861" s="1"/>
  <c r="BL2397" i="64"/>
  <c r="BL2399" i="64" s="1"/>
  <c r="BJ2347" i="64"/>
  <c r="BK2345" i="64"/>
  <c r="BK2399" i="64"/>
  <c r="BP2320" i="64"/>
  <c r="BP2322" i="64" s="1"/>
  <c r="BR2294" i="64"/>
  <c r="BR2296" i="64" s="1"/>
  <c r="M59" i="861"/>
  <c r="BB64" i="861"/>
  <c r="BQ2296" i="64"/>
  <c r="BQ2371" i="64" l="1"/>
  <c r="BP2373" i="64"/>
  <c r="BM2397" i="64"/>
  <c r="BQ2320" i="64"/>
  <c r="BS2294" i="64"/>
  <c r="BD17" i="864"/>
  <c r="BE58" i="861"/>
  <c r="BD59" i="861"/>
  <c r="BD64" i="861" s="1"/>
  <c r="BK2347" i="64"/>
  <c r="BL2345" i="64"/>
  <c r="M64" i="861"/>
  <c r="BQ2373" i="64" l="1"/>
  <c r="BR2371" i="64"/>
  <c r="BE17" i="864"/>
  <c r="BF58" i="861"/>
  <c r="BE59" i="861"/>
  <c r="BE64" i="861" s="1"/>
  <c r="BT2294" i="64"/>
  <c r="BL2347" i="64"/>
  <c r="BM2345" i="64"/>
  <c r="BS2296" i="64"/>
  <c r="BR2320" i="64"/>
  <c r="BQ2322" i="64"/>
  <c r="BN2397" i="64"/>
  <c r="N2397" i="64" s="1"/>
  <c r="BM2399" i="64"/>
  <c r="BR2373" i="64" l="1"/>
  <c r="BS2371" i="64"/>
  <c r="BO2397" i="64"/>
  <c r="BM2347" i="64"/>
  <c r="BN2345" i="64"/>
  <c r="N2345" i="64" s="1"/>
  <c r="BU2294" i="64"/>
  <c r="BT2296" i="64"/>
  <c r="BN2399" i="64"/>
  <c r="BS2320" i="64"/>
  <c r="BS2322" i="64" s="1"/>
  <c r="BF17" i="864"/>
  <c r="BG58" i="861"/>
  <c r="BF59" i="861"/>
  <c r="BF64" i="861" s="1"/>
  <c r="BR2322" i="64"/>
  <c r="BS2373" i="64" l="1"/>
  <c r="BT2371" i="64"/>
  <c r="BN2347" i="64"/>
  <c r="BO2345" i="64"/>
  <c r="BG17" i="864"/>
  <c r="BG59" i="861"/>
  <c r="BG64" i="861" s="1"/>
  <c r="BH58" i="861"/>
  <c r="BV2294" i="64"/>
  <c r="BV2296" i="64" s="1"/>
  <c r="BP2397" i="64"/>
  <c r="BP2399" i="64" s="1"/>
  <c r="BU2296" i="64"/>
  <c r="BO2399" i="64"/>
  <c r="BT2320" i="64"/>
  <c r="BT2322" i="64" s="1"/>
  <c r="BU2371" i="64" l="1"/>
  <c r="BT2373" i="64"/>
  <c r="BH17" i="864"/>
  <c r="BI58" i="861"/>
  <c r="BH59" i="861"/>
  <c r="BH64" i="861" s="1"/>
  <c r="BQ2397" i="64"/>
  <c r="BO2347" i="64"/>
  <c r="BP2345" i="64"/>
  <c r="BW2294" i="64"/>
  <c r="BW2296" i="64" s="1"/>
  <c r="BU2320" i="64"/>
  <c r="BV2371" i="64" l="1"/>
  <c r="BU2373" i="64"/>
  <c r="BP2347" i="64"/>
  <c r="BQ2345" i="64"/>
  <c r="BV2320" i="64"/>
  <c r="BU2322" i="64"/>
  <c r="BR2397" i="64"/>
  <c r="BX2294" i="64"/>
  <c r="BQ2399" i="64"/>
  <c r="BI17" i="864"/>
  <c r="BJ58" i="861"/>
  <c r="BI59" i="861"/>
  <c r="BI64" i="861" s="1"/>
  <c r="BW2371" i="64" l="1"/>
  <c r="BV2373" i="64"/>
  <c r="BY2294" i="64"/>
  <c r="BX2296" i="64"/>
  <c r="BW2320" i="64"/>
  <c r="BV2322" i="64"/>
  <c r="BQ2347" i="64"/>
  <c r="BR2345" i="64"/>
  <c r="BS2397" i="64"/>
  <c r="BJ17" i="864"/>
  <c r="BK58" i="861"/>
  <c r="BJ59" i="861"/>
  <c r="BJ64" i="861" s="1"/>
  <c r="BR2399" i="64"/>
  <c r="BW2373" i="64" l="1"/>
  <c r="BX2371" i="64"/>
  <c r="BX2320" i="64"/>
  <c r="BK17" i="864"/>
  <c r="BL58" i="861"/>
  <c r="BK59" i="861"/>
  <c r="BK64" i="861" s="1"/>
  <c r="BW2322" i="64"/>
  <c r="BT2397" i="64"/>
  <c r="BZ2294" i="64"/>
  <c r="O2294" i="64" s="1"/>
  <c r="BS2399" i="64"/>
  <c r="BY2296" i="64"/>
  <c r="BR2347" i="64"/>
  <c r="BS2345" i="64"/>
  <c r="BX2373" i="64" l="1"/>
  <c r="BY2371" i="64"/>
  <c r="BL17" i="864"/>
  <c r="BM58" i="861"/>
  <c r="BL59" i="861"/>
  <c r="BL64" i="861" s="1"/>
  <c r="BS2347" i="64"/>
  <c r="BT2345" i="64"/>
  <c r="CA2294" i="64"/>
  <c r="CA2296" i="64" s="1"/>
  <c r="BZ2296" i="64"/>
  <c r="BY2320" i="64"/>
  <c r="BY2322" i="64" s="1"/>
  <c r="BX2322" i="64"/>
  <c r="BU2397" i="64"/>
  <c r="BU2399" i="64" s="1"/>
  <c r="BT2399" i="64"/>
  <c r="BZ2371" i="64" l="1"/>
  <c r="O2371" i="64" s="1"/>
  <c r="BY2373" i="64"/>
  <c r="BM17" i="864"/>
  <c r="BN58" i="861"/>
  <c r="BM59" i="861"/>
  <c r="BM64" i="861" s="1"/>
  <c r="BZ2320" i="64"/>
  <c r="O2320" i="64" s="1"/>
  <c r="CB2294" i="64"/>
  <c r="CB2296" i="64" s="1"/>
  <c r="BV2397" i="64"/>
  <c r="BV2399" i="64" s="1"/>
  <c r="BT2347" i="64"/>
  <c r="BU2345" i="64"/>
  <c r="BZ2373" i="64" l="1"/>
  <c r="CA2371" i="64"/>
  <c r="N58" i="861"/>
  <c r="N17" i="864" s="1"/>
  <c r="BN17" i="864"/>
  <c r="BO58" i="861"/>
  <c r="BN59" i="861"/>
  <c r="CC2294" i="64"/>
  <c r="CC2296" i="64" s="1"/>
  <c r="BU2347" i="64"/>
  <c r="BV2345" i="64"/>
  <c r="CA2320" i="64"/>
  <c r="CA2322" i="64" s="1"/>
  <c r="BZ2322" i="64"/>
  <c r="BW2397" i="64"/>
  <c r="BW2399" i="64" s="1"/>
  <c r="CB2371" i="64" l="1"/>
  <c r="CA2373" i="64"/>
  <c r="CD2294" i="64"/>
  <c r="N59" i="861"/>
  <c r="BN64" i="861"/>
  <c r="BO17" i="864"/>
  <c r="BO59" i="861"/>
  <c r="BO64" i="861" s="1"/>
  <c r="BP58" i="861"/>
  <c r="CB2320" i="64"/>
  <c r="BV2347" i="64"/>
  <c r="BW2345" i="64"/>
  <c r="BX2397" i="64"/>
  <c r="BX2399" i="64" s="1"/>
  <c r="CB2373" i="64" l="1"/>
  <c r="CC2371" i="64"/>
  <c r="CE2294" i="64"/>
  <c r="CD2296" i="64"/>
  <c r="BW2347" i="64"/>
  <c r="BX2345" i="64"/>
  <c r="BP17" i="864"/>
  <c r="BQ58" i="861"/>
  <c r="BP59" i="861"/>
  <c r="BP64" i="861" s="1"/>
  <c r="CC2320" i="64"/>
  <c r="N64" i="861"/>
  <c r="BY2397" i="64"/>
  <c r="CB2322" i="64"/>
  <c r="CC2373" i="64" l="1"/>
  <c r="CD2371" i="64"/>
  <c r="BZ2397" i="64"/>
  <c r="O2397" i="64" s="1"/>
  <c r="CD2320" i="64"/>
  <c r="BX2347" i="64"/>
  <c r="BY2345" i="64"/>
  <c r="CC2322" i="64"/>
  <c r="CF2294" i="64"/>
  <c r="CF2296" i="64" s="1"/>
  <c r="CE2296" i="64"/>
  <c r="BY2399" i="64"/>
  <c r="BQ17" i="864"/>
  <c r="BR58" i="861"/>
  <c r="BQ59" i="861"/>
  <c r="BQ64" i="861" s="1"/>
  <c r="CD2373" i="64" l="1"/>
  <c r="CE2371" i="64"/>
  <c r="BY2347" i="64"/>
  <c r="BZ2345" i="64"/>
  <c r="O2345" i="64" s="1"/>
  <c r="CG2294" i="64"/>
  <c r="CE2320" i="64"/>
  <c r="CE2322" i="64" s="1"/>
  <c r="BR17" i="864"/>
  <c r="BS58" i="861"/>
  <c r="BR59" i="861"/>
  <c r="BR64" i="861" s="1"/>
  <c r="CD2322" i="64"/>
  <c r="CA2397" i="64"/>
  <c r="BZ2399" i="64"/>
  <c r="CE2373" i="64" l="1"/>
  <c r="CF2371" i="64"/>
  <c r="CH2294" i="64"/>
  <c r="CG2296" i="64"/>
  <c r="BS17" i="864"/>
  <c r="BT58" i="861"/>
  <c r="BS59" i="861"/>
  <c r="BS64" i="861" s="1"/>
  <c r="BZ2347" i="64"/>
  <c r="CA2345" i="64"/>
  <c r="CB2397" i="64"/>
  <c r="CB2399" i="64" s="1"/>
  <c r="CA2399" i="64"/>
  <c r="CF2320" i="64"/>
  <c r="CF2373" i="64" l="1"/>
  <c r="CG2371" i="64"/>
  <c r="BT17" i="864"/>
  <c r="BU58" i="861"/>
  <c r="BT59" i="861"/>
  <c r="BT64" i="861" s="1"/>
  <c r="CC2397" i="64"/>
  <c r="CG2320" i="64"/>
  <c r="CF2322" i="64"/>
  <c r="CA2347" i="64"/>
  <c r="CB2345" i="64"/>
  <c r="CI2294" i="64"/>
  <c r="CI2296" i="64" s="1"/>
  <c r="CH2296" i="64"/>
  <c r="CG2373" i="64" l="1"/>
  <c r="CH2371" i="64"/>
  <c r="CD2397" i="64"/>
  <c r="CC2399" i="64"/>
  <c r="CB2347" i="64"/>
  <c r="CC2345" i="64"/>
  <c r="CH2320" i="64"/>
  <c r="BU17" i="864"/>
  <c r="BV58" i="861"/>
  <c r="BU59" i="861"/>
  <c r="BU64" i="861" s="1"/>
  <c r="CG2322" i="64"/>
  <c r="CJ2294" i="64"/>
  <c r="CJ2296" i="64" s="1"/>
  <c r="CI2371" i="64" l="1"/>
  <c r="CH2373" i="64"/>
  <c r="CI2320" i="64"/>
  <c r="CH2322" i="64"/>
  <c r="CC2347" i="64"/>
  <c r="CD2345" i="64"/>
  <c r="BV17" i="864"/>
  <c r="BW58" i="861"/>
  <c r="BV59" i="861"/>
  <c r="BV64" i="861" s="1"/>
  <c r="CK2294" i="64"/>
  <c r="CE2397" i="64"/>
  <c r="CD2399" i="64"/>
  <c r="CI2373" i="64" l="1"/>
  <c r="CJ2371" i="64"/>
  <c r="CL2294" i="64"/>
  <c r="P2294" i="64" s="1"/>
  <c r="CK2296" i="64"/>
  <c r="BW17" i="864"/>
  <c r="BW59" i="861"/>
  <c r="BW64" i="861" s="1"/>
  <c r="BX58" i="861"/>
  <c r="CF2397" i="64"/>
  <c r="CJ2320" i="64"/>
  <c r="CE2399" i="64"/>
  <c r="CD2347" i="64"/>
  <c r="CE2345" i="64"/>
  <c r="CI2322" i="64"/>
  <c r="CJ2373" i="64" l="1"/>
  <c r="CK2371" i="64"/>
  <c r="CK2320" i="64"/>
  <c r="CK2322" i="64" s="1"/>
  <c r="CG2397" i="64"/>
  <c r="CF2399" i="64"/>
  <c r="CJ2322" i="64"/>
  <c r="CE2347" i="64"/>
  <c r="CF2345" i="64"/>
  <c r="CL2296" i="64"/>
  <c r="BX17" i="864"/>
  <c r="BY58" i="861"/>
  <c r="BX59" i="861"/>
  <c r="BX64" i="861" s="1"/>
  <c r="K2296" i="64" l="1"/>
  <c r="L2296" i="64"/>
  <c r="M2296" i="64"/>
  <c r="N2296" i="64"/>
  <c r="O2296" i="64"/>
  <c r="P2296" i="64"/>
  <c r="CK2373" i="64"/>
  <c r="CL2371" i="64"/>
  <c r="P2371" i="64" s="1"/>
  <c r="CF2347" i="64"/>
  <c r="CG2345" i="64"/>
  <c r="BY17" i="864"/>
  <c r="BZ58" i="861"/>
  <c r="BY59" i="861"/>
  <c r="BY64" i="861" s="1"/>
  <c r="CH2397" i="64"/>
  <c r="CG2399" i="64"/>
  <c r="CL2320" i="64"/>
  <c r="P2320" i="64" s="1"/>
  <c r="CL2373" i="64" l="1"/>
  <c r="CI2397" i="64"/>
  <c r="CH2399" i="64"/>
  <c r="BZ17" i="864"/>
  <c r="CA58" i="861"/>
  <c r="O58" i="861"/>
  <c r="O17" i="864" s="1"/>
  <c r="BZ59" i="861"/>
  <c r="CL2322" i="64"/>
  <c r="CG2347" i="64"/>
  <c r="CH2345" i="64"/>
  <c r="K2373" i="64" l="1"/>
  <c r="L2373" i="64"/>
  <c r="M2373" i="64"/>
  <c r="N2373" i="64"/>
  <c r="O2373" i="64"/>
  <c r="P2373" i="64"/>
  <c r="K2322" i="64"/>
  <c r="L2322" i="64"/>
  <c r="M2322" i="64"/>
  <c r="N2322" i="64"/>
  <c r="O2322" i="64"/>
  <c r="P2322" i="64"/>
  <c r="CA17" i="864"/>
  <c r="CB58" i="861"/>
  <c r="CA59" i="861"/>
  <c r="CA64" i="861" s="1"/>
  <c r="CJ2397" i="64"/>
  <c r="CI2399" i="64"/>
  <c r="CH2347" i="64"/>
  <c r="CI2345" i="64"/>
  <c r="O59" i="861"/>
  <c r="BZ64" i="861"/>
  <c r="CI2347" i="64" l="1"/>
  <c r="CJ2345" i="64"/>
  <c r="CK2397" i="64"/>
  <c r="O64" i="861"/>
  <c r="CJ2399" i="64"/>
  <c r="CB17" i="864"/>
  <c r="CC58" i="861"/>
  <c r="CB59" i="861"/>
  <c r="CB64" i="861" s="1"/>
  <c r="CL2397" i="64" l="1"/>
  <c r="P2397" i="64" s="1"/>
  <c r="CK2399" i="64"/>
  <c r="CC17" i="864"/>
  <c r="CD58" i="861"/>
  <c r="CC59" i="861"/>
  <c r="CC64" i="861" s="1"/>
  <c r="CJ2347" i="64"/>
  <c r="CK2345" i="64"/>
  <c r="CD17" i="864" l="1"/>
  <c r="CE58" i="861"/>
  <c r="CD59" i="861"/>
  <c r="CD64" i="861" s="1"/>
  <c r="CK2347" i="64"/>
  <c r="CL2345" i="64"/>
  <c r="P2345" i="64" s="1"/>
  <c r="CL2399" i="64"/>
  <c r="K2399" i="64" l="1"/>
  <c r="L2399" i="64"/>
  <c r="M2399" i="64"/>
  <c r="N2399" i="64"/>
  <c r="O2399" i="64"/>
  <c r="P2399" i="64"/>
  <c r="CL2347" i="64"/>
  <c r="CE17" i="864"/>
  <c r="CE59" i="861"/>
  <c r="CE64" i="861" s="1"/>
  <c r="CF58" i="861"/>
  <c r="K2347" i="64" l="1"/>
  <c r="L2347" i="64"/>
  <c r="M2347" i="64"/>
  <c r="N2347" i="64"/>
  <c r="O2347" i="64"/>
  <c r="P2347" i="64"/>
  <c r="CF17" i="864"/>
  <c r="CG58" i="861"/>
  <c r="CF59" i="861"/>
  <c r="CF64" i="861" s="1"/>
  <c r="CG17" i="864" l="1"/>
  <c r="CH58" i="861"/>
  <c r="CG59" i="861"/>
  <c r="CG64" i="861" s="1"/>
  <c r="CH17" i="864" l="1"/>
  <c r="CI58" i="861"/>
  <c r="CH59" i="861"/>
  <c r="CH64" i="861" s="1"/>
  <c r="CI17" i="864" l="1"/>
  <c r="CJ58" i="861"/>
  <c r="CI59" i="861"/>
  <c r="CI64" i="861" s="1"/>
  <c r="CJ17" i="864" l="1"/>
  <c r="CK58" i="861"/>
  <c r="CJ59" i="861"/>
  <c r="CJ64" i="861" s="1"/>
  <c r="CK17" i="864" l="1"/>
  <c r="CL58" i="861"/>
  <c r="CK59" i="861"/>
  <c r="CK64" i="861" s="1"/>
  <c r="P58" i="861" l="1"/>
  <c r="P17" i="864" s="1"/>
  <c r="CL17" i="864"/>
  <c r="CL59" i="861"/>
  <c r="I17" i="864" l="1" a="1"/>
  <c r="I17" i="864" s="1"/>
  <c r="P59" i="861"/>
  <c r="CL64" i="861"/>
  <c r="P64" i="861" l="1"/>
  <c r="G617" i="64" l="1"/>
  <c r="G619" i="64"/>
  <c r="G624" i="64"/>
  <c r="G634" i="64" s="1"/>
  <c r="G625" i="64"/>
  <c r="G628" i="64"/>
  <c r="G629" i="64"/>
  <c r="G632" i="64"/>
  <c r="G633" i="64"/>
  <c r="R26" i="864" l="1"/>
  <c r="S26" i="864" s="1"/>
  <c r="R79" i="861"/>
  <c r="T26" i="864" l="1"/>
  <c r="U26" i="864" s="1"/>
  <c r="S75" i="861"/>
  <c r="T75" i="861" l="1"/>
  <c r="V26" i="864"/>
  <c r="U75" i="861"/>
  <c r="V75" i="861" l="1"/>
  <c r="W26" i="864"/>
  <c r="W75" i="861" l="1"/>
  <c r="X26" i="864"/>
  <c r="X75" i="861" l="1"/>
  <c r="Y26" i="864"/>
  <c r="Y75" i="861" l="1"/>
  <c r="Z26" i="864"/>
  <c r="Z75" i="861" l="1"/>
  <c r="AA26" i="864"/>
  <c r="AB26" i="864" l="1"/>
  <c r="AA75" i="861"/>
  <c r="AC26" i="864" l="1"/>
  <c r="AB75" i="861"/>
  <c r="AD26" i="864" l="1"/>
  <c r="AC75" i="861"/>
  <c r="K26" i="864" l="1"/>
  <c r="K75" i="861" s="1"/>
  <c r="AD75" i="861"/>
  <c r="AE26" i="864"/>
  <c r="AE75" i="861" l="1"/>
  <c r="AF26" i="864"/>
  <c r="AF75" i="861" l="1"/>
  <c r="AG26" i="864"/>
  <c r="AG75" i="861" l="1"/>
  <c r="AH26" i="864"/>
  <c r="AH75" i="861" l="1"/>
  <c r="AI26" i="864"/>
  <c r="AJ26" i="864" l="1"/>
  <c r="AI75" i="861"/>
  <c r="AK26" i="864" l="1"/>
  <c r="AJ75" i="861"/>
  <c r="AL26" i="864" l="1"/>
  <c r="AK75" i="861"/>
  <c r="AL75" i="861" l="1"/>
  <c r="AM26" i="864"/>
  <c r="AM75" i="861" l="1"/>
  <c r="AN26" i="864"/>
  <c r="AN75" i="861" l="1"/>
  <c r="AO26" i="864"/>
  <c r="AO75" i="861" l="1"/>
  <c r="AP26" i="864"/>
  <c r="L26" i="864" l="1"/>
  <c r="L75" i="861" s="1"/>
  <c r="AP75" i="861"/>
  <c r="AQ26" i="864"/>
  <c r="AR26" i="864" l="1"/>
  <c r="AQ75" i="861"/>
  <c r="AS26" i="864" l="1"/>
  <c r="AR75" i="861"/>
  <c r="AT26" i="864" l="1"/>
  <c r="AS75" i="861"/>
  <c r="AT75" i="861" l="1"/>
  <c r="AU26" i="864"/>
  <c r="AU75" i="861" l="1"/>
  <c r="AV26" i="864"/>
  <c r="AV75" i="861" l="1"/>
  <c r="AW26" i="864"/>
  <c r="AW75" i="861" l="1"/>
  <c r="AX26" i="864"/>
  <c r="AX75" i="861" l="1"/>
  <c r="AY26" i="864"/>
  <c r="AZ26" i="864" l="1"/>
  <c r="AY75" i="861"/>
  <c r="BA26" i="864" l="1"/>
  <c r="AZ75" i="861"/>
  <c r="BB26" i="864" l="1"/>
  <c r="BA75" i="861"/>
  <c r="BB75" i="861" l="1"/>
  <c r="M26" i="864"/>
  <c r="M75" i="861" s="1"/>
  <c r="BC26" i="864"/>
  <c r="BC75" i="861" l="1"/>
  <c r="BD26" i="864"/>
  <c r="BD75" i="861" l="1"/>
  <c r="BE26" i="864"/>
  <c r="BE75" i="861" l="1"/>
  <c r="BF26" i="864"/>
  <c r="BF75" i="861" l="1"/>
  <c r="BG26" i="864"/>
  <c r="BH26" i="864" l="1"/>
  <c r="BG75" i="861"/>
  <c r="BI26" i="864" l="1"/>
  <c r="BH75" i="861"/>
  <c r="BJ26" i="864" l="1"/>
  <c r="BI75" i="861"/>
  <c r="BJ75" i="861" l="1"/>
  <c r="BK26" i="864"/>
  <c r="BK75" i="861" l="1"/>
  <c r="BL26" i="864"/>
  <c r="BL75" i="861" l="1"/>
  <c r="BM26" i="864"/>
  <c r="BM75" i="861" l="1"/>
  <c r="BN26" i="864"/>
  <c r="N26" i="864" l="1"/>
  <c r="N75" i="861" s="1"/>
  <c r="BN75" i="861"/>
  <c r="BO26" i="864"/>
  <c r="BP26" i="864" l="1"/>
  <c r="BO75" i="861"/>
  <c r="BQ26" i="864" l="1"/>
  <c r="BP75" i="861"/>
  <c r="BR26" i="864" l="1"/>
  <c r="BQ75" i="861"/>
  <c r="BR75" i="861" l="1"/>
  <c r="BS26" i="864"/>
  <c r="BS75" i="861" l="1"/>
  <c r="BT26" i="864"/>
  <c r="BT75" i="861" l="1"/>
  <c r="BU26" i="864"/>
  <c r="BU75" i="861" l="1"/>
  <c r="BV26" i="864"/>
  <c r="BV75" i="861" l="1"/>
  <c r="BW26" i="864"/>
  <c r="BX26" i="864" l="1"/>
  <c r="BW75" i="861"/>
  <c r="BY26" i="864" l="1"/>
  <c r="BX75" i="861"/>
  <c r="BZ26" i="864" l="1"/>
  <c r="BY75" i="861"/>
  <c r="BZ75" i="861" l="1"/>
  <c r="CA26" i="864"/>
  <c r="O26" i="864"/>
  <c r="O75" i="861" s="1"/>
  <c r="CA75" i="861" l="1"/>
  <c r="CB26" i="864"/>
  <c r="CB75" i="861" l="1"/>
  <c r="CC26" i="864"/>
  <c r="CC75" i="861" l="1"/>
  <c r="CD26" i="864"/>
  <c r="CD75" i="861" l="1"/>
  <c r="CE26" i="864"/>
  <c r="CF26" i="864" l="1"/>
  <c r="CE75" i="861"/>
  <c r="CG26" i="864" l="1"/>
  <c r="CF75" i="861"/>
  <c r="CH26" i="864" l="1"/>
  <c r="CG75" i="861"/>
  <c r="CH75" i="861" l="1"/>
  <c r="CI26" i="864"/>
  <c r="CI75" i="861" l="1"/>
  <c r="CJ26" i="864"/>
  <c r="CJ75" i="861" l="1"/>
  <c r="CK26" i="864"/>
  <c r="CK75" i="861" l="1"/>
  <c r="CL26" i="864"/>
  <c r="CL75" i="861" l="1"/>
  <c r="P26" i="864"/>
  <c r="P75" i="861" s="1"/>
  <c r="S76" i="861" l="1"/>
  <c r="T76" i="861" s="1"/>
  <c r="S77" i="861" l="1"/>
  <c r="S79" i="861" s="1"/>
  <c r="U76" i="861"/>
  <c r="V76" i="861" s="1"/>
  <c r="T77" i="861"/>
  <c r="T79" i="861" s="1"/>
  <c r="U77" i="861" l="1"/>
  <c r="U79" i="861" s="1"/>
  <c r="W76" i="861"/>
  <c r="X76" i="861" s="1"/>
  <c r="V77" i="861"/>
  <c r="V79" i="861" s="1"/>
  <c r="W77" i="861" l="1"/>
  <c r="W79" i="861" s="1"/>
  <c r="X77" i="861"/>
  <c r="X79" i="861" s="1"/>
  <c r="Y76" i="861"/>
  <c r="Y77" i="861" l="1"/>
  <c r="Y79" i="861" s="1"/>
  <c r="Z76" i="861"/>
  <c r="Z77" i="861" l="1"/>
  <c r="Z79" i="861" s="1"/>
  <c r="AA76" i="861"/>
  <c r="AA77" i="861" l="1"/>
  <c r="AA79" i="861" s="1"/>
  <c r="AB76" i="861"/>
  <c r="AB77" i="861" l="1"/>
  <c r="AB79" i="861" s="1"/>
  <c r="AC76" i="861"/>
  <c r="AD76" i="861" l="1"/>
  <c r="AC77" i="861"/>
  <c r="AC79" i="861" s="1"/>
  <c r="AE76" i="861" l="1"/>
  <c r="AD77" i="861"/>
  <c r="K76" i="861"/>
  <c r="L76" i="861" l="1"/>
  <c r="M76" i="861" s="1"/>
  <c r="N76" i="861" s="1"/>
  <c r="O76" i="861" s="1"/>
  <c r="P76" i="861" s="1"/>
  <c r="AD79" i="861"/>
  <c r="K77" i="861"/>
  <c r="AF76" i="861"/>
  <c r="AE77" i="861"/>
  <c r="AE79" i="861" s="1"/>
  <c r="K79" i="861" l="1"/>
  <c r="AF77" i="861"/>
  <c r="AF79" i="861" s="1"/>
  <c r="AG76" i="861"/>
  <c r="AG77" i="861" l="1"/>
  <c r="AG79" i="861" s="1"/>
  <c r="AH76" i="861"/>
  <c r="AH77" i="861" l="1"/>
  <c r="AH79" i="861" s="1"/>
  <c r="AI76" i="861"/>
  <c r="AI77" i="861" l="1"/>
  <c r="AI79" i="861" s="1"/>
  <c r="AJ76" i="861"/>
  <c r="AJ77" i="861" l="1"/>
  <c r="AJ79" i="861" s="1"/>
  <c r="AK76" i="861"/>
  <c r="AL76" i="861" l="1"/>
  <c r="AK77" i="861"/>
  <c r="AK79" i="861" s="1"/>
  <c r="AM76" i="861" l="1"/>
  <c r="AL77" i="861"/>
  <c r="AL79" i="861" s="1"/>
  <c r="AN76" i="861" l="1"/>
  <c r="AM77" i="861"/>
  <c r="AM79" i="861" s="1"/>
  <c r="AN77" i="861" l="1"/>
  <c r="AN79" i="861" s="1"/>
  <c r="AO76" i="861"/>
  <c r="AO77" i="861" l="1"/>
  <c r="AO79" i="861" s="1"/>
  <c r="AP76" i="861"/>
  <c r="AP77" i="861" l="1"/>
  <c r="AQ76" i="861"/>
  <c r="AQ77" i="861" l="1"/>
  <c r="AQ79" i="861" s="1"/>
  <c r="AR76" i="861"/>
  <c r="AP79" i="861"/>
  <c r="L77" i="861"/>
  <c r="L79" i="861" s="1"/>
  <c r="AR77" i="861" l="1"/>
  <c r="AR79" i="861" s="1"/>
  <c r="AS76" i="861"/>
  <c r="AT76" i="861" l="1"/>
  <c r="AS77" i="861"/>
  <c r="AS79" i="861" s="1"/>
  <c r="AU76" i="861" l="1"/>
  <c r="AT77" i="861"/>
  <c r="AT79" i="861" s="1"/>
  <c r="AV76" i="861" l="1"/>
  <c r="AU77" i="861"/>
  <c r="AU79" i="861" s="1"/>
  <c r="AV77" i="861" l="1"/>
  <c r="AV79" i="861" s="1"/>
  <c r="AW76" i="861"/>
  <c r="AW77" i="861" l="1"/>
  <c r="AW79" i="861" s="1"/>
  <c r="AX76" i="861"/>
  <c r="AX77" i="861" l="1"/>
  <c r="AX79" i="861" s="1"/>
  <c r="AY76" i="861"/>
  <c r="AY77" i="861" l="1"/>
  <c r="AY79" i="861" s="1"/>
  <c r="AZ76" i="861"/>
  <c r="AZ77" i="861" l="1"/>
  <c r="AZ79" i="861" s="1"/>
  <c r="BA76" i="861"/>
  <c r="BB76" i="861" l="1"/>
  <c r="BA77" i="861"/>
  <c r="BA79" i="861" s="1"/>
  <c r="BC76" i="861" l="1"/>
  <c r="BB77" i="861"/>
  <c r="BB79" i="861" l="1"/>
  <c r="M77" i="861"/>
  <c r="M79" i="861" s="1"/>
  <c r="BD76" i="861"/>
  <c r="BC77" i="861"/>
  <c r="BC79" i="861" s="1"/>
  <c r="BD77" i="861" l="1"/>
  <c r="BD79" i="861" s="1"/>
  <c r="BE76" i="861"/>
  <c r="BE77" i="861" l="1"/>
  <c r="BE79" i="861" s="1"/>
  <c r="BF76" i="861"/>
  <c r="BF77" i="861" l="1"/>
  <c r="BF79" i="861" s="1"/>
  <c r="BG76" i="861"/>
  <c r="BG77" i="861" l="1"/>
  <c r="BG79" i="861" s="1"/>
  <c r="BH76" i="861"/>
  <c r="BH77" i="861" l="1"/>
  <c r="BH79" i="861" s="1"/>
  <c r="BI76" i="861"/>
  <c r="BJ76" i="861" l="1"/>
  <c r="BI77" i="861"/>
  <c r="BI79" i="861" s="1"/>
  <c r="BK76" i="861" l="1"/>
  <c r="BJ77" i="861"/>
  <c r="BJ79" i="861" s="1"/>
  <c r="BL76" i="861" l="1"/>
  <c r="BK77" i="861"/>
  <c r="BK79" i="861" s="1"/>
  <c r="BL77" i="861" l="1"/>
  <c r="BL79" i="861" s="1"/>
  <c r="BM76" i="861"/>
  <c r="BM77" i="861" l="1"/>
  <c r="BM79" i="861" s="1"/>
  <c r="BN76" i="861"/>
  <c r="BN77" i="861" l="1"/>
  <c r="BO76" i="861"/>
  <c r="BO77" i="861" l="1"/>
  <c r="BO79" i="861" s="1"/>
  <c r="BP76" i="861"/>
  <c r="N77" i="861"/>
  <c r="N79" i="861" s="1"/>
  <c r="BN79" i="861"/>
  <c r="BP77" i="861" l="1"/>
  <c r="BP79" i="861" s="1"/>
  <c r="BQ76" i="861"/>
  <c r="BR76" i="861" l="1"/>
  <c r="BQ77" i="861"/>
  <c r="BQ79" i="861" s="1"/>
  <c r="BS76" i="861" l="1"/>
  <c r="BR77" i="861"/>
  <c r="BR79" i="861" s="1"/>
  <c r="BT76" i="861" l="1"/>
  <c r="BS77" i="861"/>
  <c r="BS79" i="861" s="1"/>
  <c r="BT77" i="861" l="1"/>
  <c r="BT79" i="861" s="1"/>
  <c r="BU76" i="861"/>
  <c r="BU77" i="861" l="1"/>
  <c r="BU79" i="861" s="1"/>
  <c r="BV76" i="861"/>
  <c r="BV77" i="861" l="1"/>
  <c r="BV79" i="861" s="1"/>
  <c r="BW76" i="861"/>
  <c r="BW77" i="861" l="1"/>
  <c r="BW79" i="861" s="1"/>
  <c r="BX76" i="861"/>
  <c r="BX77" i="861" l="1"/>
  <c r="BX79" i="861" s="1"/>
  <c r="BY76" i="861"/>
  <c r="BZ76" i="861" l="1"/>
  <c r="BY77" i="861"/>
  <c r="BY79" i="861" s="1"/>
  <c r="CA76" i="861" l="1"/>
  <c r="BZ77" i="861"/>
  <c r="O77" i="861" l="1"/>
  <c r="O79" i="861" s="1"/>
  <c r="BZ79" i="861"/>
  <c r="CB76" i="861"/>
  <c r="CA77" i="861"/>
  <c r="CA79" i="861" s="1"/>
  <c r="CB77" i="861" l="1"/>
  <c r="CB79" i="861" s="1"/>
  <c r="CC76" i="861"/>
  <c r="CC77" i="861" l="1"/>
  <c r="CC79" i="861" s="1"/>
  <c r="CD76" i="861"/>
  <c r="CD77" i="861" l="1"/>
  <c r="CD79" i="861" s="1"/>
  <c r="CE76" i="861"/>
  <c r="CE77" i="861" l="1"/>
  <c r="CE79" i="861" s="1"/>
  <c r="CF76" i="861"/>
  <c r="CF77" i="861" l="1"/>
  <c r="CF79" i="861" s="1"/>
  <c r="CG76" i="861"/>
  <c r="CH76" i="861" l="1"/>
  <c r="CG77" i="861"/>
  <c r="CG79" i="861" s="1"/>
  <c r="CI76" i="861" l="1"/>
  <c r="CH77" i="861"/>
  <c r="CH79" i="861" s="1"/>
  <c r="CJ76" i="861" l="1"/>
  <c r="CI77" i="861"/>
  <c r="CI79" i="861" s="1"/>
  <c r="CJ77" i="861" l="1"/>
  <c r="CJ79" i="861" s="1"/>
  <c r="CK76" i="861"/>
  <c r="CK77" i="861" l="1"/>
  <c r="CK79" i="861" s="1"/>
  <c r="CL76" i="861"/>
  <c r="CL77" i="861" s="1"/>
  <c r="CL79" i="861" l="1"/>
  <c r="P77" i="861"/>
  <c r="P79" i="861" s="1"/>
  <c r="L698" i="64" l="1"/>
  <c r="M698" i="64"/>
  <c r="N698" i="64"/>
  <c r="O698" i="64"/>
  <c r="P69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821" i="64" l="1"/>
  <c r="AF1821" i="64" s="1" a="1"/>
  <c r="AF1821" i="64" s="1"/>
  <c r="M1821" i="64"/>
  <c r="AV1821" i="64" s="1" a="1"/>
  <c r="AV1821" i="64" s="1"/>
  <c r="N1821" i="64"/>
  <c r="BD1821" i="64" s="1" a="1"/>
  <c r="BD1821" i="64" s="1"/>
  <c r="O1821" i="64"/>
  <c r="BT1821" i="64" s="1" a="1"/>
  <c r="BT1821" i="64" s="1"/>
  <c r="P1821" i="64"/>
  <c r="CB1821" i="64" s="1" a="1"/>
  <c r="CB1821" i="64" s="1"/>
  <c r="CI1821" i="64" l="1" a="1"/>
  <c r="CI1821" i="64" s="1"/>
  <c r="CH1821" i="64" a="1"/>
  <c r="CH1821" i="64" s="1"/>
  <c r="CG1821" i="64" a="1"/>
  <c r="CG1821" i="64" s="1"/>
  <c r="CE1821" i="64" a="1"/>
  <c r="CE1821" i="64" s="1"/>
  <c r="CA1821" i="64" a="1"/>
  <c r="CA1821" i="64" s="1"/>
  <c r="BZ1821" i="64" a="1"/>
  <c r="BZ1821" i="64" s="1"/>
  <c r="BY1821" i="64" a="1"/>
  <c r="BY1821" i="64" s="1"/>
  <c r="BS1821" i="64" a="1"/>
  <c r="BS1821" i="64" s="1"/>
  <c r="BR1821" i="64" a="1"/>
  <c r="BR1821" i="64" s="1"/>
  <c r="BQ1821" i="64" a="1"/>
  <c r="BQ1821" i="64" s="1"/>
  <c r="BI1821" i="64" a="1"/>
  <c r="BI1821" i="64" s="1"/>
  <c r="BK1821" i="64" a="1"/>
  <c r="BK1821" i="64" s="1"/>
  <c r="BJ1821" i="64" a="1"/>
  <c r="BJ1821" i="64" s="1"/>
  <c r="BC1821" i="64" a="1"/>
  <c r="BC1821" i="64" s="1"/>
  <c r="BB1821" i="64" a="1"/>
  <c r="BB1821" i="64" s="1"/>
  <c r="BA1821" i="64" a="1"/>
  <c r="BA1821" i="64" s="1"/>
  <c r="AU1821" i="64" a="1"/>
  <c r="AU1821" i="64" s="1"/>
  <c r="AT1821" i="64" a="1"/>
  <c r="AT1821" i="64" s="1"/>
  <c r="AS1821" i="64" a="1"/>
  <c r="AS1821" i="64" s="1"/>
  <c r="AM1821" i="64" a="1"/>
  <c r="AM1821" i="64" s="1"/>
  <c r="AE1821" i="64" a="1"/>
  <c r="AE1821" i="64" s="1"/>
  <c r="AL1821" i="64" a="1"/>
  <c r="AL1821" i="64" s="1"/>
  <c r="AK1821" i="64" a="1"/>
  <c r="AK1821" i="64" s="1"/>
  <c r="CF1821" i="64" a="1"/>
  <c r="CF1821" i="64" s="1"/>
  <c r="BX1821" i="64" a="1"/>
  <c r="BX1821" i="64" s="1"/>
  <c r="BP1821" i="64" a="1"/>
  <c r="BP1821" i="64" s="1"/>
  <c r="BH1821" i="64" a="1"/>
  <c r="BH1821" i="64" s="1"/>
  <c r="AZ1821" i="64" a="1"/>
  <c r="AZ1821" i="64" s="1"/>
  <c r="AR1821" i="64" a="1"/>
  <c r="AR1821" i="64" s="1"/>
  <c r="AJ1821" i="64" a="1"/>
  <c r="AJ1821" i="64" s="1"/>
  <c r="BW1821" i="64" a="1"/>
  <c r="BW1821" i="64" s="1"/>
  <c r="BO1821" i="64" a="1"/>
  <c r="BO1821" i="64" s="1"/>
  <c r="BG1821" i="64" a="1"/>
  <c r="BG1821" i="64" s="1"/>
  <c r="AY1821" i="64" a="1"/>
  <c r="AY1821" i="64" s="1"/>
  <c r="AQ1821" i="64" a="1"/>
  <c r="AQ1821" i="64" s="1"/>
  <c r="AI1821" i="64" a="1"/>
  <c r="AI1821" i="64" s="1"/>
  <c r="CL1821" i="64" a="1"/>
  <c r="CL1821" i="64" s="1"/>
  <c r="CD1821" i="64" a="1"/>
  <c r="CD1821" i="64" s="1"/>
  <c r="BV1821" i="64" a="1"/>
  <c r="BV1821" i="64" s="1"/>
  <c r="BN1821" i="64" a="1"/>
  <c r="BN1821" i="64" s="1"/>
  <c r="BF1821" i="64" a="1"/>
  <c r="BF1821" i="64" s="1"/>
  <c r="AX1821" i="64" a="1"/>
  <c r="AX1821" i="64" s="1"/>
  <c r="AP1821" i="64" a="1"/>
  <c r="AP1821" i="64" s="1"/>
  <c r="AH1821" i="64" a="1"/>
  <c r="AH1821" i="64" s="1"/>
  <c r="CK1821" i="64" a="1"/>
  <c r="CK1821" i="64" s="1"/>
  <c r="CC1821" i="64" a="1"/>
  <c r="CC1821" i="64" s="1"/>
  <c r="BU1821" i="64" a="1"/>
  <c r="BU1821" i="64" s="1"/>
  <c r="BM1821" i="64" a="1"/>
  <c r="BM1821" i="64" s="1"/>
  <c r="BE1821" i="64" a="1"/>
  <c r="BE1821" i="64" s="1"/>
  <c r="AW1821" i="64" a="1"/>
  <c r="AW1821" i="64" s="1"/>
  <c r="AO1821" i="64" a="1"/>
  <c r="AO1821" i="64" s="1"/>
  <c r="AG1821" i="64" a="1"/>
  <c r="AG1821" i="64" s="1"/>
  <c r="CJ1821" i="64" a="1"/>
  <c r="CJ1821" i="64" s="1"/>
  <c r="BL1821" i="64" a="1"/>
  <c r="BL1821" i="64" s="1"/>
  <c r="AN1821" i="64" a="1"/>
  <c r="AN1821" i="64" s="1"/>
  <c r="AJ1822" i="64" l="1"/>
  <c r="AZ1822" i="64"/>
  <c r="BP1822" i="64"/>
  <c r="CF1822" i="64"/>
  <c r="CX1822" i="64"/>
  <c r="BA1822" i="64"/>
  <c r="CG1822" i="64"/>
  <c r="AK1822" i="64"/>
  <c r="AL1822" i="64"/>
  <c r="BB1822" i="64"/>
  <c r="BR1822" i="64"/>
  <c r="CH1822" i="64"/>
  <c r="CZ1822" i="64"/>
  <c r="AS1822" i="64"/>
  <c r="CQ1822" i="64"/>
  <c r="AM1822" i="64"/>
  <c r="BC1822" i="64"/>
  <c r="BS1822" i="64"/>
  <c r="CI1822" i="64"/>
  <c r="DA1822" i="64"/>
  <c r="BI1822" i="64"/>
  <c r="DG1822" i="64"/>
  <c r="AN1822" i="64"/>
  <c r="BD1822" i="64"/>
  <c r="BT1822" i="64"/>
  <c r="CJ1822" i="64"/>
  <c r="DB1822" i="64"/>
  <c r="AO1822" i="64"/>
  <c r="BE1822" i="64"/>
  <c r="BU1822" i="64"/>
  <c r="CK1822" i="64"/>
  <c r="DC1822" i="64"/>
  <c r="AP1822" i="64"/>
  <c r="BF1822" i="64"/>
  <c r="BV1822" i="64"/>
  <c r="CL1822" i="64"/>
  <c r="DD1822" i="64"/>
  <c r="AQ1822" i="64"/>
  <c r="BG1822" i="64"/>
  <c r="BW1822" i="64"/>
  <c r="CO1822" i="64"/>
  <c r="CO1823" i="64" s="1"/>
  <c r="CP1820" i="64" s="1"/>
  <c r="DE1822" i="64"/>
  <c r="AR1822" i="64"/>
  <c r="BH1822" i="64"/>
  <c r="BX1822" i="64"/>
  <c r="CP1822" i="64"/>
  <c r="DF1822" i="64"/>
  <c r="AE1825" i="64"/>
  <c r="BY1822" i="64"/>
  <c r="DH1822" i="64"/>
  <c r="AT1822" i="64"/>
  <c r="BJ1822" i="64"/>
  <c r="BZ1822" i="64"/>
  <c r="CR1822" i="64"/>
  <c r="AE1822" i="64"/>
  <c r="AU1822" i="64"/>
  <c r="BK1822" i="64"/>
  <c r="CA1822" i="64"/>
  <c r="CS1822" i="64"/>
  <c r="DI1822" i="64"/>
  <c r="AF1822" i="64"/>
  <c r="BL1822" i="64"/>
  <c r="CT1822" i="64"/>
  <c r="DJ1822" i="64"/>
  <c r="AV1822" i="64"/>
  <c r="CB1822" i="64"/>
  <c r="AG1822" i="64"/>
  <c r="AW1822" i="64"/>
  <c r="BM1822" i="64"/>
  <c r="CC1822" i="64"/>
  <c r="CU1822" i="64"/>
  <c r="DK1822" i="64"/>
  <c r="AH1822" i="64"/>
  <c r="AX1822" i="64"/>
  <c r="BN1822" i="64"/>
  <c r="CD1822" i="64"/>
  <c r="CV1822" i="64"/>
  <c r="DL1822" i="64"/>
  <c r="K1822" i="64" s="1"/>
  <c r="AI1822" i="64"/>
  <c r="AY1822" i="64"/>
  <c r="BO1822" i="64"/>
  <c r="CE1822" i="64"/>
  <c r="CW1822" i="64"/>
  <c r="BQ1822" i="64"/>
  <c r="CY1822" i="64"/>
  <c r="P1822" i="64" l="1"/>
  <c r="O1822" i="64"/>
  <c r="AE1823" i="64"/>
  <c r="AF1820" i="64" s="1"/>
  <c r="L1822" i="64"/>
  <c r="M1822" i="64"/>
  <c r="N1822" i="64"/>
  <c r="CP1823" i="64"/>
  <c r="CQ1820" i="64" s="1"/>
  <c r="CP1825" i="64"/>
  <c r="CQ1823" i="64" l="1"/>
  <c r="CR1820" i="64" s="1"/>
  <c r="CQ1825" i="64"/>
  <c r="AF1823" i="64"/>
  <c r="AF1825" i="64"/>
  <c r="AG1820" i="64" l="1"/>
  <c r="CR1823" i="64"/>
  <c r="CS1820" i="64" s="1"/>
  <c r="CR1825" i="64"/>
  <c r="CS1823" i="64" l="1"/>
  <c r="CT1820" i="64" s="1"/>
  <c r="CS1825" i="64"/>
  <c r="AG1823" i="64"/>
  <c r="AG1825" i="64"/>
  <c r="AH1820" i="64" l="1"/>
  <c r="CT1823" i="64"/>
  <c r="CU1820" i="64" s="1"/>
  <c r="CT1825" i="64"/>
  <c r="CU1825" i="64" l="1"/>
  <c r="CU1823" i="64"/>
  <c r="CV1820" i="64" s="1"/>
  <c r="AH1823" i="64"/>
  <c r="AH1825" i="64"/>
  <c r="AI1820" i="64" l="1"/>
  <c r="CV1825" i="64"/>
  <c r="CV1823" i="64"/>
  <c r="CW1820" i="64" s="1"/>
  <c r="CW1823" i="64" l="1"/>
  <c r="CX1820" i="64" s="1"/>
  <c r="CW1825" i="64"/>
  <c r="AI1823" i="64"/>
  <c r="AI1825" i="64"/>
  <c r="AJ1820" i="64" l="1"/>
  <c r="CX1823" i="64"/>
  <c r="CY1820" i="64" s="1"/>
  <c r="CX1825" i="64"/>
  <c r="CY1823" i="64" l="1"/>
  <c r="CZ1820" i="64" s="1"/>
  <c r="CY1825" i="64"/>
  <c r="AJ1823" i="64"/>
  <c r="AK1820" i="64" s="1"/>
  <c r="AJ1825" i="64"/>
  <c r="AK1823" i="64" l="1"/>
  <c r="AL1820" i="64" s="1"/>
  <c r="AK1825" i="64"/>
  <c r="CZ1823" i="64"/>
  <c r="DA1820" i="64" s="1"/>
  <c r="CZ1825" i="64"/>
  <c r="DA1823" i="64" l="1"/>
  <c r="DB1820" i="64" s="1"/>
  <c r="DA1825" i="64"/>
  <c r="AL1823" i="64"/>
  <c r="AM1820" i="64" s="1"/>
  <c r="AL1825" i="64"/>
  <c r="AM1823" i="64" l="1"/>
  <c r="AN1820" i="64" s="1"/>
  <c r="AM1825" i="64"/>
  <c r="DB1825" i="64"/>
  <c r="DB1823" i="64"/>
  <c r="DC1820" i="64" s="1"/>
  <c r="DC1825" i="64" l="1"/>
  <c r="DC1823" i="64"/>
  <c r="DD1820" i="64" s="1"/>
  <c r="AN1825" i="64"/>
  <c r="AN1823" i="64"/>
  <c r="AO1820" i="64" s="1"/>
  <c r="AO1825" i="64" l="1"/>
  <c r="AO1823" i="64"/>
  <c r="AP1820" i="64" s="1"/>
  <c r="DD1825" i="64"/>
  <c r="DD1823" i="64"/>
  <c r="DE1820" i="64" s="1"/>
  <c r="DE1823" i="64" l="1"/>
  <c r="DF1820" i="64" s="1"/>
  <c r="DE1825" i="64"/>
  <c r="AP1825" i="64"/>
  <c r="AP1823" i="64"/>
  <c r="AQ1820" i="64" l="1"/>
  <c r="AQ1825" i="64" s="1"/>
  <c r="L1823" i="64"/>
  <c r="M1820" i="64" s="1"/>
  <c r="DF1825" i="64"/>
  <c r="DF1823" i="64"/>
  <c r="DG1820" i="64" s="1"/>
  <c r="AQ1823" i="64" l="1"/>
  <c r="AR1820" i="64" s="1"/>
  <c r="DG1823" i="64"/>
  <c r="DH1820" i="64" s="1"/>
  <c r="DG1825" i="64"/>
  <c r="AR1825" i="64" l="1"/>
  <c r="AR1823" i="64"/>
  <c r="DH1823" i="64"/>
  <c r="DI1820" i="64" s="1"/>
  <c r="DH1825" i="64"/>
  <c r="DI1823" i="64" l="1"/>
  <c r="DJ1820" i="64" s="1"/>
  <c r="DI1825" i="64"/>
  <c r="AS1820" i="64"/>
  <c r="AS1823" i="64" l="1"/>
  <c r="AS1825" i="64"/>
  <c r="DJ1823" i="64"/>
  <c r="DK1820" i="64" s="1"/>
  <c r="DJ1825" i="64"/>
  <c r="DK1823" i="64" l="1"/>
  <c r="DL1820" i="64" s="1"/>
  <c r="DK1825" i="64"/>
  <c r="AT1820" i="64"/>
  <c r="AT1823" i="64" l="1"/>
  <c r="AT1825" i="64"/>
  <c r="DL1823" i="64"/>
  <c r="DL1825" i="64"/>
  <c r="K1825" i="64" l="1"/>
  <c r="L1825" i="64"/>
  <c r="AU1820" i="64"/>
  <c r="AU1823" i="64" l="1"/>
  <c r="AU1825" i="64"/>
  <c r="AV1820" i="64" l="1"/>
  <c r="AV1825" i="64" l="1"/>
  <c r="AV1823" i="64"/>
  <c r="AW1820" i="64" l="1"/>
  <c r="AW1823" i="64" s="1"/>
  <c r="AX1820" i="64" s="1"/>
  <c r="AW1825" i="64" l="1"/>
  <c r="AX1823" i="64"/>
  <c r="AX1825" i="64"/>
  <c r="AY1820" i="64" l="1"/>
  <c r="AY1823" i="64" s="1"/>
  <c r="AZ1820" i="64" s="1"/>
  <c r="AY1825" i="64" l="1"/>
  <c r="AZ1823" i="64"/>
  <c r="BA1820" i="64" s="1"/>
  <c r="AZ1825" i="64"/>
  <c r="BA1823" i="64" l="1"/>
  <c r="BB1820" i="64" s="1"/>
  <c r="BA1825" i="64"/>
  <c r="BB1823" i="64" l="1"/>
  <c r="BB1825" i="64"/>
  <c r="BC1820" i="64" l="1"/>
  <c r="BC1825" i="64" s="1"/>
  <c r="M1823" i="64"/>
  <c r="N1820" i="64" s="1"/>
  <c r="BC1823" i="64" l="1"/>
  <c r="BD1820" i="64" s="1"/>
  <c r="BD1825" i="64" l="1"/>
  <c r="BD1823" i="64"/>
  <c r="BE1820" i="64" l="1"/>
  <c r="BE1825" i="64" l="1"/>
  <c r="BE1823" i="64"/>
  <c r="BF1820" i="64" l="1"/>
  <c r="BF1825" i="64" l="1"/>
  <c r="BF1823" i="64"/>
  <c r="BG1820" i="64" l="1"/>
  <c r="BG1825" i="64" l="1"/>
  <c r="BG1823" i="64"/>
  <c r="BH1820" i="64" l="1"/>
  <c r="BH1823" i="64" l="1"/>
  <c r="BI1820" i="64" s="1"/>
  <c r="BH1825" i="64"/>
  <c r="BI1823" i="64" l="1"/>
  <c r="BJ1820" i="64" s="1"/>
  <c r="BI1825" i="64"/>
  <c r="BJ1823" i="64" l="1"/>
  <c r="BK1820" i="64" s="1"/>
  <c r="BJ1825" i="64"/>
  <c r="BK1823" i="64" l="1"/>
  <c r="BL1820" i="64" s="1"/>
  <c r="BK1825" i="64"/>
  <c r="BL1825" i="64" l="1"/>
  <c r="BL1823" i="64"/>
  <c r="BM1820" i="64" s="1"/>
  <c r="BM1825" i="64" l="1"/>
  <c r="BM1823" i="64"/>
  <c r="BN1820" i="64" s="1"/>
  <c r="BN1823" i="64" l="1"/>
  <c r="BN1825" i="64"/>
  <c r="BO1820" i="64" l="1"/>
  <c r="BO1823" i="64" s="1"/>
  <c r="N1823" i="64"/>
  <c r="O1820" i="64" s="1"/>
  <c r="BO1825" i="64" l="1"/>
  <c r="BP1820" i="64"/>
  <c r="BP1823" i="64" l="1"/>
  <c r="BP1825" i="64"/>
  <c r="BQ1820" i="64" l="1"/>
  <c r="BQ1823" i="64" l="1"/>
  <c r="BQ1825" i="64"/>
  <c r="BR1820" i="64" l="1"/>
  <c r="BR1823" i="64" l="1"/>
  <c r="BR1825" i="64"/>
  <c r="BS1820" i="64" l="1"/>
  <c r="BS1823" i="64" l="1"/>
  <c r="BS1825" i="64"/>
  <c r="BT1820" i="64" l="1"/>
  <c r="BT1825" i="64" l="1"/>
  <c r="BT1823" i="64"/>
  <c r="BU1820" i="64" s="1"/>
  <c r="BU1825" i="64" l="1"/>
  <c r="BU1823" i="64"/>
  <c r="BV1820" i="64" s="1"/>
  <c r="BV1825" i="64" l="1"/>
  <c r="BV1823" i="64"/>
  <c r="BW1820" i="64" s="1"/>
  <c r="BW1825" i="64" l="1"/>
  <c r="BW1823" i="64"/>
  <c r="BX1820" i="64" s="1"/>
  <c r="BX1825" i="64" l="1"/>
  <c r="BX1823" i="64"/>
  <c r="BY1820" i="64" s="1"/>
  <c r="BY1823" i="64" l="1"/>
  <c r="BZ1820" i="64" s="1"/>
  <c r="BY1825" i="64"/>
  <c r="BZ1823" i="64" l="1"/>
  <c r="BZ1825" i="64"/>
  <c r="CA1820" i="64" l="1"/>
  <c r="CA1823" i="64" s="1"/>
  <c r="O1823" i="64"/>
  <c r="P1820" i="64" s="1"/>
  <c r="CA1825" i="64" l="1"/>
  <c r="CB1820" i="64"/>
  <c r="CB1823" i="64" l="1"/>
  <c r="CB1825" i="64"/>
  <c r="CC1820" i="64" l="1"/>
  <c r="CC1825" i="64" l="1"/>
  <c r="CC1823" i="64"/>
  <c r="CD1820" i="64" l="1"/>
  <c r="CD1823" i="64" l="1"/>
  <c r="CD1825" i="64"/>
  <c r="CE1820" i="64" l="1"/>
  <c r="CE1823" i="64" l="1"/>
  <c r="CE1825" i="64"/>
  <c r="CF1820" i="64" l="1"/>
  <c r="CF1823" i="64" l="1"/>
  <c r="CG1820" i="64" s="1"/>
  <c r="CF1825" i="64"/>
  <c r="CG1823" i="64" l="1"/>
  <c r="CH1820" i="64" s="1"/>
  <c r="CG1825" i="64"/>
  <c r="CH1823" i="64" l="1"/>
  <c r="CI1820" i="64" s="1"/>
  <c r="CH1825" i="64"/>
  <c r="CI1823" i="64" l="1"/>
  <c r="CJ1820" i="64" s="1"/>
  <c r="CI1825" i="64"/>
  <c r="CJ1823" i="64" l="1"/>
  <c r="CK1820" i="64" s="1"/>
  <c r="CJ1825" i="64"/>
  <c r="CK1825" i="64" l="1"/>
  <c r="CK1823" i="64"/>
  <c r="CL1820" i="64" s="1"/>
  <c r="CL1825" i="64" l="1"/>
  <c r="CL1823" i="64"/>
  <c r="M1825" i="64" l="1"/>
  <c r="N1825" i="64"/>
  <c r="O1825" i="64"/>
  <c r="P1825" i="64"/>
  <c r="P1823" i="64"/>
  <c r="J1918" i="64"/>
  <c r="S1419" i="64" l="1" a="1"/>
  <c r="S1419" i="64" s="1"/>
  <c r="T1419" i="64" a="1"/>
  <c r="T1419" i="64" s="1"/>
  <c r="U1419" i="64" a="1"/>
  <c r="U1419" i="64" s="1"/>
  <c r="V1419" i="64" a="1"/>
  <c r="V1419" i="64" s="1"/>
  <c r="W1419" i="64" a="1"/>
  <c r="W1419" i="64" s="1"/>
  <c r="X1419" i="64" a="1"/>
  <c r="X1419" i="64" s="1"/>
  <c r="Y1419" i="64" a="1"/>
  <c r="Y1419" i="64" s="1"/>
  <c r="Z1419" i="64" a="1"/>
  <c r="Z1419" i="64" s="1"/>
  <c r="AA1419" i="64" a="1"/>
  <c r="AA1419" i="64" s="1"/>
  <c r="AB1419" i="64" a="1"/>
  <c r="AB1419" i="64" s="1"/>
  <c r="AC1419" i="64" a="1"/>
  <c r="AC1419" i="64" s="1"/>
  <c r="AD1419" i="64" a="1"/>
  <c r="AD1419" i="64" s="1"/>
  <c r="AE1419" i="64" a="1"/>
  <c r="AE1419" i="64" s="1"/>
  <c r="AF1419" i="64" a="1"/>
  <c r="AF1419" i="64" s="1"/>
  <c r="AG1419" i="64" a="1"/>
  <c r="AG1419" i="64" s="1"/>
  <c r="AH1419" i="64" a="1"/>
  <c r="AH1419" i="64" s="1"/>
  <c r="AI1419" i="64" a="1"/>
  <c r="AI1419" i="64" s="1"/>
  <c r="AJ1419" i="64" a="1"/>
  <c r="AJ1419" i="64" s="1"/>
  <c r="AK1419" i="64" a="1"/>
  <c r="AK1419" i="64" s="1"/>
  <c r="AL1419" i="64" a="1"/>
  <c r="AL1419" i="64" s="1"/>
  <c r="AM1419" i="64" a="1"/>
  <c r="AM1419" i="64" s="1"/>
  <c r="AN1419" i="64" a="1"/>
  <c r="AN1419" i="64" s="1"/>
  <c r="AO1419" i="64" a="1"/>
  <c r="AO1419" i="64" s="1"/>
  <c r="AP1419" i="64" a="1"/>
  <c r="AP1419" i="64" s="1"/>
  <c r="AQ1419" i="64" a="1"/>
  <c r="AQ1419" i="64" s="1"/>
  <c r="AR1419" i="64" a="1"/>
  <c r="AR1419" i="64" s="1"/>
  <c r="AS1419" i="64" a="1"/>
  <c r="AS1419" i="64" s="1"/>
  <c r="AT1419" i="64" a="1"/>
  <c r="AT1419" i="64" s="1"/>
  <c r="AU1419" i="64" a="1"/>
  <c r="AU1419" i="64" s="1"/>
  <c r="AV1419" i="64" a="1"/>
  <c r="AV1419" i="64" s="1"/>
  <c r="AW1419" i="64" a="1"/>
  <c r="AW1419" i="64" s="1"/>
  <c r="AX1419" i="64" a="1"/>
  <c r="AX1419" i="64" s="1"/>
  <c r="AY1419" i="64" a="1"/>
  <c r="AY1419" i="64" s="1"/>
  <c r="AZ1419" i="64" a="1"/>
  <c r="AZ1419" i="64" s="1"/>
  <c r="BA1419" i="64" a="1"/>
  <c r="BA1419" i="64" s="1"/>
  <c r="BB1419" i="64" a="1"/>
  <c r="BB1419" i="64" s="1"/>
  <c r="BC1419" i="64" a="1"/>
  <c r="BC1419" i="64" s="1"/>
  <c r="BD1419" i="64" a="1"/>
  <c r="BD1419" i="64" s="1"/>
  <c r="BE1419" i="64" a="1"/>
  <c r="BE1419" i="64" s="1"/>
  <c r="BF1419" i="64" a="1"/>
  <c r="BF1419" i="64" s="1"/>
  <c r="BG1419" i="64" a="1"/>
  <c r="BG1419" i="64" s="1"/>
  <c r="BH1419" i="64" a="1"/>
  <c r="BH1419" i="64" s="1"/>
  <c r="BI1419" i="64" a="1"/>
  <c r="BI1419" i="64" s="1"/>
  <c r="BJ1419" i="64" a="1"/>
  <c r="BJ1419" i="64" s="1"/>
  <c r="BK1419" i="64" a="1"/>
  <c r="BK1419" i="64" s="1"/>
  <c r="BL1419" i="64" a="1"/>
  <c r="BL1419" i="64" s="1"/>
  <c r="BM1419" i="64" a="1"/>
  <c r="BM1419" i="64" s="1"/>
  <c r="BN1419" i="64" a="1"/>
  <c r="BN1419" i="64" s="1"/>
  <c r="BO1419" i="64" a="1"/>
  <c r="BO1419" i="64" s="1"/>
  <c r="BP1419" i="64" a="1"/>
  <c r="BP1419" i="64" s="1"/>
  <c r="BQ1419" i="64" a="1"/>
  <c r="BQ1419" i="64" s="1"/>
  <c r="BR1419" i="64" a="1"/>
  <c r="BR1419" i="64" s="1"/>
  <c r="BS1419" i="64" a="1"/>
  <c r="BS1419" i="64" s="1"/>
  <c r="BT1419" i="64" a="1"/>
  <c r="BT1419" i="64" s="1"/>
  <c r="BU1419" i="64" a="1"/>
  <c r="BU1419" i="64" s="1"/>
  <c r="BV1419" i="64" a="1"/>
  <c r="BV1419" i="64" s="1"/>
  <c r="BW1419" i="64" a="1"/>
  <c r="BW1419" i="64" s="1"/>
  <c r="BX1419" i="64" a="1"/>
  <c r="BX1419" i="64" s="1"/>
  <c r="BY1419" i="64" a="1"/>
  <c r="BY1419" i="64" s="1"/>
  <c r="BZ1419" i="64" a="1"/>
  <c r="BZ1419" i="64" s="1"/>
  <c r="CA1419" i="64" a="1"/>
  <c r="CA1419" i="64" s="1"/>
  <c r="CB1419" i="64" a="1"/>
  <c r="CB1419" i="64" s="1"/>
  <c r="CC1419" i="64" a="1"/>
  <c r="CC1419" i="64" s="1"/>
  <c r="CD1419" i="64" a="1"/>
  <c r="CD1419" i="64" s="1"/>
  <c r="CE1419" i="64" a="1"/>
  <c r="CE1419" i="64" s="1"/>
  <c r="CF1419" i="64" a="1"/>
  <c r="CF1419" i="64" s="1"/>
  <c r="CG1419" i="64" a="1"/>
  <c r="CG1419" i="64" s="1"/>
  <c r="CH1419" i="64" a="1"/>
  <c r="CH1419" i="64" s="1"/>
  <c r="CI1419" i="64" a="1"/>
  <c r="CI1419" i="64" s="1"/>
  <c r="CJ1419" i="64" a="1"/>
  <c r="CJ1419" i="64" s="1"/>
  <c r="CK1419" i="64" a="1"/>
  <c r="CK1419" i="64" s="1"/>
  <c r="CL1419" i="64" a="1"/>
  <c r="CL1419" i="64" s="1"/>
  <c r="CO1419" i="64" a="1"/>
  <c r="CO1419" i="64" s="1"/>
  <c r="CO1407" i="64" s="1"/>
  <c r="CP1419" i="64" a="1"/>
  <c r="CP1419" i="64" s="1"/>
  <c r="CQ1419" i="64" a="1"/>
  <c r="CQ1419" i="64" s="1"/>
  <c r="CR1419" i="64" a="1"/>
  <c r="CR1419" i="64" s="1"/>
  <c r="CS1419" i="64" a="1"/>
  <c r="CS1419" i="64" s="1"/>
  <c r="CT1419" i="64" a="1"/>
  <c r="CT1419" i="64" s="1"/>
  <c r="CU1419" i="64" a="1"/>
  <c r="CU1419" i="64" s="1"/>
  <c r="CV1419" i="64" a="1"/>
  <c r="CV1419" i="64" s="1"/>
  <c r="CW1419" i="64" a="1"/>
  <c r="CW1419" i="64" s="1"/>
  <c r="CX1419" i="64" a="1"/>
  <c r="CX1419" i="64" s="1"/>
  <c r="CY1419" i="64" a="1"/>
  <c r="CY1419" i="64" s="1"/>
  <c r="CZ1419" i="64" a="1"/>
  <c r="CZ1419" i="64" s="1"/>
  <c r="DA1419" i="64" a="1"/>
  <c r="DA1419" i="64" s="1"/>
  <c r="DB1419" i="64" a="1"/>
  <c r="DB1419" i="64" s="1"/>
  <c r="DC1419" i="64" a="1"/>
  <c r="DC1419" i="64" s="1"/>
  <c r="DD1419" i="64" a="1"/>
  <c r="DD1419" i="64" s="1"/>
  <c r="DE1419" i="64" a="1"/>
  <c r="DE1419" i="64" s="1"/>
  <c r="DF1419" i="64" a="1"/>
  <c r="DF1419" i="64" s="1"/>
  <c r="DG1419" i="64" a="1"/>
  <c r="DG1419" i="64" s="1"/>
  <c r="DH1419" i="64" a="1"/>
  <c r="DH1419" i="64" s="1"/>
  <c r="DI1419" i="64" a="1"/>
  <c r="DI1419" i="64" s="1"/>
  <c r="DJ1419" i="64" a="1"/>
  <c r="DJ1419" i="64" s="1"/>
  <c r="DK1419" i="64" a="1"/>
  <c r="DK1419" i="64" s="1"/>
  <c r="DL1419" i="64" a="1"/>
  <c r="DL1419" i="64" s="1"/>
  <c r="CO1463" i="64" a="1"/>
  <c r="CO1463" i="64" s="1"/>
  <c r="CO1451" i="64" s="1"/>
  <c r="N1419" i="64" l="1"/>
  <c r="P1419" i="64"/>
  <c r="M1419" i="64"/>
  <c r="O1419" i="64"/>
  <c r="S1407" i="64"/>
  <c r="S1408" i="64" s="1"/>
  <c r="K1419" i="64"/>
  <c r="L1419" i="64"/>
  <c r="CO1459" i="64"/>
  <c r="CO1452" i="64"/>
  <c r="CP1448" i="64" s="1"/>
  <c r="CO1408" i="64"/>
  <c r="CP1403" i="64" s="1"/>
  <c r="CP1410" i="64" s="1"/>
  <c r="CP1407" i="64" s="1"/>
  <c r="CO1415" i="64"/>
  <c r="S1415" i="64" l="1"/>
  <c r="CP1408" i="64"/>
  <c r="CQ1403" i="64" s="1"/>
  <c r="CQ1410" i="64" s="1"/>
  <c r="CQ1407" i="64" s="1"/>
  <c r="CP1415" i="64"/>
  <c r="T1403" i="64"/>
  <c r="T1410" i="64" s="1"/>
  <c r="CP1457" i="64"/>
  <c r="CP1454" i="64"/>
  <c r="CP1462" i="64"/>
  <c r="T1407" i="64" l="1"/>
  <c r="T1415" i="64" s="1"/>
  <c r="CP1463" i="64" a="1"/>
  <c r="CP1463" i="64" s="1"/>
  <c r="CP1451" i="64" s="1"/>
  <c r="CQ1408" i="64"/>
  <c r="CR1403" i="64" s="1"/>
  <c r="CR1410" i="64" s="1"/>
  <c r="CR1407" i="64" s="1"/>
  <c r="CQ1415" i="64"/>
  <c r="T1408" i="64" l="1"/>
  <c r="U1403" i="64" s="1"/>
  <c r="U1410" i="64" s="1"/>
  <c r="CR1408" i="64"/>
  <c r="CS1403" i="64" s="1"/>
  <c r="CS1410" i="64" s="1"/>
  <c r="CS1407" i="64" s="1"/>
  <c r="CR1415" i="64"/>
  <c r="CP1459" i="64"/>
  <c r="CP1452" i="64"/>
  <c r="CQ1448" i="64" s="1"/>
  <c r="U1407" i="64" l="1"/>
  <c r="U1415" i="64" s="1"/>
  <c r="CQ1462" i="64"/>
  <c r="CQ1457" i="64"/>
  <c r="CQ1454" i="64"/>
  <c r="CS1408" i="64"/>
  <c r="CT1403" i="64" s="1"/>
  <c r="CT1410" i="64" s="1"/>
  <c r="CT1407" i="64" s="1"/>
  <c r="CS1415" i="64"/>
  <c r="U1408" i="64" l="1"/>
  <c r="V1403" i="64" s="1"/>
  <c r="V1410" i="64" s="1"/>
  <c r="CQ1463" i="64" a="1"/>
  <c r="CQ1463" i="64" s="1"/>
  <c r="CQ1451" i="64" s="1"/>
  <c r="CT1408" i="64"/>
  <c r="CU1403" i="64" s="1"/>
  <c r="CU1410" i="64" s="1"/>
  <c r="CU1407" i="64" s="1"/>
  <c r="CT1415" i="64"/>
  <c r="V1407" i="64" l="1"/>
  <c r="V1408" i="64" s="1"/>
  <c r="CU1408" i="64"/>
  <c r="CV1403" i="64" s="1"/>
  <c r="CV1410" i="64" s="1"/>
  <c r="CV1407" i="64" s="1"/>
  <c r="CU1415" i="64"/>
  <c r="CQ1459" i="64"/>
  <c r="CQ1452" i="64"/>
  <c r="CR1448" i="64" s="1"/>
  <c r="V1415" i="64" l="1"/>
  <c r="CR1462" i="64"/>
  <c r="CR1457" i="64"/>
  <c r="CR1454" i="64"/>
  <c r="W1403" i="64"/>
  <c r="W1410" i="64" s="1"/>
  <c r="W1407" i="64" s="1"/>
  <c r="CV1408" i="64"/>
  <c r="CW1403" i="64" s="1"/>
  <c r="CW1410" i="64" s="1"/>
  <c r="CW1407" i="64" s="1"/>
  <c r="CV1415" i="64"/>
  <c r="CW1408" i="64" l="1"/>
  <c r="CX1403" i="64" s="1"/>
  <c r="CX1410" i="64" s="1"/>
  <c r="CX1407" i="64" s="1"/>
  <c r="CW1415" i="64"/>
  <c r="W1415" i="64"/>
  <c r="W1408" i="64"/>
  <c r="CR1463" i="64" a="1"/>
  <c r="CR1463" i="64" s="1"/>
  <c r="CR1451" i="64" s="1"/>
  <c r="CR1459" i="64" l="1"/>
  <c r="CR1452" i="64"/>
  <c r="CS1448" i="64" s="1"/>
  <c r="X1403" i="64"/>
  <c r="X1410" i="64" s="1"/>
  <c r="X1407" i="64" s="1"/>
  <c r="CX1415" i="64"/>
  <c r="CX1408" i="64"/>
  <c r="CY1403" i="64" s="1"/>
  <c r="CY1410" i="64" s="1"/>
  <c r="CY1407" i="64" s="1"/>
  <c r="X1408" i="64" l="1"/>
  <c r="Y1403" i="64" s="1"/>
  <c r="Y1410" i="64" s="1"/>
  <c r="Y1407" i="64" s="1"/>
  <c r="X1415" i="64"/>
  <c r="CY1415" i="64"/>
  <c r="CY1408" i="64"/>
  <c r="CZ1403" i="64" s="1"/>
  <c r="CZ1410" i="64" s="1"/>
  <c r="CZ1407" i="64" s="1"/>
  <c r="CS1462" i="64"/>
  <c r="CS1457" i="64"/>
  <c r="CS1454" i="64"/>
  <c r="CS1463" i="64" l="1" a="1"/>
  <c r="CS1463" i="64" s="1"/>
  <c r="CS1451" i="64" s="1"/>
  <c r="CZ1415" i="64"/>
  <c r="CZ1408" i="64"/>
  <c r="DA1403" i="64" s="1"/>
  <c r="DA1410" i="64" s="1"/>
  <c r="DA1407" i="64" s="1"/>
  <c r="Y1408" i="64"/>
  <c r="Z1403" i="64" s="1"/>
  <c r="Z1410" i="64" s="1"/>
  <c r="Z1407" i="64" s="1"/>
  <c r="Y1415" i="64"/>
  <c r="Z1408" i="64" l="1"/>
  <c r="AA1403" i="64" s="1"/>
  <c r="AA1410" i="64" s="1"/>
  <c r="AA1407" i="64" s="1"/>
  <c r="Z1415" i="64"/>
  <c r="CS1459" i="64"/>
  <c r="CS1452" i="64"/>
  <c r="CT1448" i="64" s="1"/>
  <c r="DA1415" i="64"/>
  <c r="DA1408" i="64"/>
  <c r="DB1403" i="64" s="1"/>
  <c r="DB1410" i="64" s="1"/>
  <c r="DB1407" i="64" s="1"/>
  <c r="CT1462" i="64" l="1"/>
  <c r="CT1457" i="64"/>
  <c r="CT1454" i="64"/>
  <c r="DB1408" i="64"/>
  <c r="DC1403" i="64" s="1"/>
  <c r="DC1410" i="64" s="1"/>
  <c r="DC1407" i="64" s="1"/>
  <c r="DB1415" i="64"/>
  <c r="AA1408" i="64"/>
  <c r="AB1403" i="64" s="1"/>
  <c r="AB1410" i="64" s="1"/>
  <c r="AB1407" i="64" s="1"/>
  <c r="AA1415" i="64"/>
  <c r="DC1408" i="64" l="1"/>
  <c r="DD1403" i="64" s="1"/>
  <c r="DD1410" i="64" s="1"/>
  <c r="DD1407" i="64" s="1"/>
  <c r="DC1415" i="64"/>
  <c r="CT1463" i="64" a="1"/>
  <c r="CT1463" i="64" s="1"/>
  <c r="CT1451" i="64" s="1"/>
  <c r="AB1408" i="64"/>
  <c r="AC1403" i="64" s="1"/>
  <c r="AC1410" i="64" s="1"/>
  <c r="AC1407" i="64" s="1"/>
  <c r="AB1415" i="64"/>
  <c r="AC1408" i="64" l="1"/>
  <c r="AD1403" i="64" s="1"/>
  <c r="AC1415" i="64"/>
  <c r="CT1459" i="64"/>
  <c r="CT1452" i="64"/>
  <c r="CU1448" i="64" s="1"/>
  <c r="DD1408" i="64"/>
  <c r="DE1403" i="64" s="1"/>
  <c r="DE1410" i="64" s="1"/>
  <c r="DE1407" i="64" s="1"/>
  <c r="DD1415" i="64"/>
  <c r="AD1410" i="64" l="1"/>
  <c r="AD1407" i="64" s="1"/>
  <c r="K1407" i="64" s="1"/>
  <c r="K1403" i="64"/>
  <c r="DE1408" i="64"/>
  <c r="DF1403" i="64" s="1"/>
  <c r="DF1410" i="64" s="1"/>
  <c r="DF1407" i="64" s="1"/>
  <c r="DE1415" i="64"/>
  <c r="CU1454" i="64"/>
  <c r="CU1462" i="64"/>
  <c r="CU1457" i="64"/>
  <c r="AD1408" i="64" l="1"/>
  <c r="AE1403" i="64" s="1"/>
  <c r="AE1410" i="64" s="1"/>
  <c r="AD1415" i="64"/>
  <c r="CU1463" i="64" a="1"/>
  <c r="CU1463" i="64" s="1"/>
  <c r="CU1451" i="64" s="1"/>
  <c r="DF1408" i="64"/>
  <c r="DG1403" i="64" s="1"/>
  <c r="DG1410" i="64" s="1"/>
  <c r="DG1407" i="64" s="1"/>
  <c r="DF1415" i="64"/>
  <c r="K1408" i="64" l="1"/>
  <c r="AE1407" i="64"/>
  <c r="DG1408" i="64"/>
  <c r="DH1403" i="64" s="1"/>
  <c r="DH1410" i="64" s="1"/>
  <c r="DH1407" i="64" s="1"/>
  <c r="DG1415" i="64"/>
  <c r="CU1459" i="64"/>
  <c r="CU1452" i="64"/>
  <c r="CV1448" i="64" s="1"/>
  <c r="AE1408" i="64" l="1"/>
  <c r="AF1403" i="64" s="1"/>
  <c r="AF1410" i="64" s="1"/>
  <c r="AE1415" i="64"/>
  <c r="CV1454" i="64"/>
  <c r="CV1462" i="64"/>
  <c r="CV1457" i="64"/>
  <c r="DH1408" i="64"/>
  <c r="DI1403" i="64" s="1"/>
  <c r="DI1410" i="64" s="1"/>
  <c r="DI1407" i="64" s="1"/>
  <c r="DH1415" i="64"/>
  <c r="AF1407" i="64" l="1"/>
  <c r="CV1463" i="64" a="1"/>
  <c r="CV1463" i="64" s="1"/>
  <c r="CV1451" i="64" s="1"/>
  <c r="DI1408" i="64"/>
  <c r="DJ1403" i="64" s="1"/>
  <c r="DJ1410" i="64" s="1"/>
  <c r="DJ1407" i="64" s="1"/>
  <c r="DI1415" i="64"/>
  <c r="AF1415" i="64" l="1"/>
  <c r="AF1408" i="64"/>
  <c r="AG1403" i="64" s="1"/>
  <c r="AG1410" i="64" s="1"/>
  <c r="DJ1408" i="64"/>
  <c r="DK1403" i="64" s="1"/>
  <c r="DK1410" i="64" s="1"/>
  <c r="DK1407" i="64" s="1"/>
  <c r="DJ1415" i="64"/>
  <c r="CV1459" i="64"/>
  <c r="CV1452" i="64"/>
  <c r="CW1448" i="64" s="1"/>
  <c r="AG1407" i="64" l="1"/>
  <c r="CW1454" i="64"/>
  <c r="CW1462" i="64"/>
  <c r="CW1457" i="64"/>
  <c r="DK1408" i="64"/>
  <c r="DL1403" i="64" s="1"/>
  <c r="DL1410" i="64" s="1"/>
  <c r="DK1415" i="64"/>
  <c r="DL1407" i="64" l="1"/>
  <c r="DL1408" i="64" s="1"/>
  <c r="K1410" i="64"/>
  <c r="AG1408" i="64"/>
  <c r="AH1403" i="64" s="1"/>
  <c r="AH1410" i="64" s="1"/>
  <c r="AG1415" i="64"/>
  <c r="CW1463" i="64" a="1"/>
  <c r="CW1463" i="64" s="1"/>
  <c r="CW1451" i="64" s="1"/>
  <c r="DL1415" i="64" l="1"/>
  <c r="K1415" i="64" s="1"/>
  <c r="AH1407" i="64"/>
  <c r="CW1459" i="64"/>
  <c r="CW1452" i="64"/>
  <c r="CX1448" i="64" s="1"/>
  <c r="AH1408" i="64" l="1"/>
  <c r="AI1403" i="64" s="1"/>
  <c r="AI1410" i="64" s="1"/>
  <c r="AH1415" i="64"/>
  <c r="CX1454" i="64"/>
  <c r="CX1462" i="64"/>
  <c r="CX1457" i="64"/>
  <c r="AI1407" i="64" l="1"/>
  <c r="CX1463" i="64" a="1"/>
  <c r="CX1463" i="64" s="1"/>
  <c r="CX1451" i="64" s="1"/>
  <c r="AI1415" i="64" l="1"/>
  <c r="AI1408" i="64"/>
  <c r="AJ1403" i="64" s="1"/>
  <c r="AJ1410" i="64" s="1"/>
  <c r="AJ1407" i="64" s="1"/>
  <c r="AJ1415" i="64" s="1"/>
  <c r="CX1459" i="64"/>
  <c r="CX1452" i="64"/>
  <c r="CY1448" i="64" s="1"/>
  <c r="AJ1408" i="64" l="1"/>
  <c r="AK1403" i="64" s="1"/>
  <c r="AK1410" i="64" s="1"/>
  <c r="AK1407" i="64" s="1"/>
  <c r="CY1454" i="64"/>
  <c r="CY1462" i="64"/>
  <c r="CY1457" i="64"/>
  <c r="AK1415" i="64" l="1"/>
  <c r="AK1408" i="64"/>
  <c r="AL1403" i="64" s="1"/>
  <c r="AL1410" i="64" s="1"/>
  <c r="AL1407" i="64" s="1"/>
  <c r="AL1415" i="64" s="1"/>
  <c r="CY1463" i="64" a="1"/>
  <c r="CY1463" i="64" s="1"/>
  <c r="CY1451" i="64" s="1"/>
  <c r="AL1408" i="64" l="1"/>
  <c r="AM1403" i="64" s="1"/>
  <c r="AM1410" i="64" s="1"/>
  <c r="AM1407" i="64" s="1"/>
  <c r="AM1415" i="64" s="1"/>
  <c r="CY1459" i="64"/>
  <c r="CY1452" i="64"/>
  <c r="CZ1448" i="64" s="1"/>
  <c r="AM1408" i="64" l="1"/>
  <c r="AN1403" i="64" s="1"/>
  <c r="AN1410" i="64" s="1"/>
  <c r="AN1407" i="64" s="1"/>
  <c r="AN1408" i="64" s="1"/>
  <c r="AO1403" i="64" s="1"/>
  <c r="AO1410" i="64" s="1"/>
  <c r="AO1407" i="64" s="1"/>
  <c r="CZ1454" i="64"/>
  <c r="CZ1462" i="64"/>
  <c r="CZ1457" i="64"/>
  <c r="AN1415" i="64" l="1"/>
  <c r="CZ1463" i="64" a="1"/>
  <c r="CZ1463" i="64" s="1"/>
  <c r="CZ1451" i="64" s="1"/>
  <c r="AO1408" i="64"/>
  <c r="AP1403" i="64" s="1"/>
  <c r="AO1415" i="64"/>
  <c r="AP1410" i="64" l="1"/>
  <c r="AP1407" i="64" s="1"/>
  <c r="L1407" i="64" s="1"/>
  <c r="L1403" i="64"/>
  <c r="CZ1459" i="64"/>
  <c r="CZ1452" i="64"/>
  <c r="DA1448" i="64" s="1"/>
  <c r="AP1408" i="64" l="1"/>
  <c r="AQ1403" i="64" s="1"/>
  <c r="AQ1410" i="64" s="1"/>
  <c r="AP1415" i="64"/>
  <c r="DA1454" i="64"/>
  <c r="DA1462" i="64"/>
  <c r="DA1457" i="64"/>
  <c r="L1408" i="64" l="1"/>
  <c r="AQ1407" i="64"/>
  <c r="DA1463" i="64" a="1"/>
  <c r="DA1463" i="64" s="1"/>
  <c r="DA1451" i="64" s="1"/>
  <c r="AQ1408" i="64" l="1"/>
  <c r="AR1403" i="64" s="1"/>
  <c r="AR1410" i="64" s="1"/>
  <c r="AQ1415" i="64"/>
  <c r="DA1459" i="64"/>
  <c r="DA1452" i="64"/>
  <c r="DB1448" i="64" s="1"/>
  <c r="AR1407" i="64" l="1"/>
  <c r="DB1454" i="64"/>
  <c r="DB1462" i="64"/>
  <c r="DB1457" i="64"/>
  <c r="AR1408" i="64" l="1"/>
  <c r="AS1403" i="64" s="1"/>
  <c r="AS1410" i="64" s="1"/>
  <c r="AR1415" i="64"/>
  <c r="DB1463" i="64" a="1"/>
  <c r="DB1463" i="64" s="1"/>
  <c r="DB1451" i="64" s="1"/>
  <c r="AS1407" i="64" l="1"/>
  <c r="DB1459" i="64"/>
  <c r="DB1452" i="64"/>
  <c r="DC1448" i="64" s="1"/>
  <c r="AS1408" i="64" l="1"/>
  <c r="AT1403" i="64" s="1"/>
  <c r="AT1410" i="64" s="1"/>
  <c r="AS1415" i="64"/>
  <c r="DC1454" i="64"/>
  <c r="DC1462" i="64"/>
  <c r="DC1457" i="64"/>
  <c r="AT1407" i="64" l="1"/>
  <c r="DC1463" i="64" a="1"/>
  <c r="DC1463" i="64" s="1"/>
  <c r="DC1451" i="64" s="1"/>
  <c r="AT1408" i="64" l="1"/>
  <c r="AU1403" i="64" s="1"/>
  <c r="AU1410" i="64" s="1"/>
  <c r="AT1415" i="64"/>
  <c r="DC1459" i="64"/>
  <c r="DC1452" i="64"/>
  <c r="DD1448" i="64" s="1"/>
  <c r="AU1407" i="64" l="1"/>
  <c r="DD1457" i="64"/>
  <c r="DD1454" i="64"/>
  <c r="DD1462" i="64"/>
  <c r="AU1415" i="64" l="1"/>
  <c r="AU1408" i="64"/>
  <c r="AV1403" i="64" s="1"/>
  <c r="AV1410" i="64" s="1"/>
  <c r="AV1407" i="64" s="1"/>
  <c r="AV1408" i="64" s="1"/>
  <c r="AW1403" i="64" s="1"/>
  <c r="AW1410" i="64" s="1"/>
  <c r="AW1407" i="64" s="1"/>
  <c r="DD1463" i="64" a="1"/>
  <c r="DD1463" i="64" s="1"/>
  <c r="DD1451" i="64" s="1"/>
  <c r="AV1415" i="64" l="1"/>
  <c r="DD1459" i="64"/>
  <c r="DD1452" i="64"/>
  <c r="DE1448" i="64" s="1"/>
  <c r="AW1408" i="64"/>
  <c r="AX1403" i="64" s="1"/>
  <c r="AX1410" i="64" s="1"/>
  <c r="AX1407" i="64" s="1"/>
  <c r="AW1415" i="64"/>
  <c r="AX1408" i="64" l="1"/>
  <c r="AY1403" i="64" s="1"/>
  <c r="AY1410" i="64" s="1"/>
  <c r="AY1407" i="64" s="1"/>
  <c r="AX1415" i="64"/>
  <c r="DE1457" i="64"/>
  <c r="DE1454" i="64"/>
  <c r="DE1462" i="64"/>
  <c r="DE1463" i="64" l="1" a="1"/>
  <c r="DE1463" i="64" s="1"/>
  <c r="DE1451" i="64" s="1"/>
  <c r="AY1408" i="64"/>
  <c r="AZ1403" i="64" s="1"/>
  <c r="AZ1410" i="64" s="1"/>
  <c r="AZ1407" i="64" s="1"/>
  <c r="AY1415" i="64"/>
  <c r="DE1459" i="64" l="1"/>
  <c r="DE1452" i="64"/>
  <c r="DF1448" i="64" s="1"/>
  <c r="AZ1415" i="64"/>
  <c r="AZ1408" i="64"/>
  <c r="BA1403" i="64" s="1"/>
  <c r="BA1410" i="64" s="1"/>
  <c r="BA1407" i="64" s="1"/>
  <c r="BA1415" i="64" l="1"/>
  <c r="BA1408" i="64"/>
  <c r="BB1403" i="64" s="1"/>
  <c r="DF1457" i="64"/>
  <c r="DF1454" i="64"/>
  <c r="DF1462" i="64"/>
  <c r="BB1410" i="64" l="1"/>
  <c r="BB1407" i="64" s="1"/>
  <c r="M1407" i="64" s="1"/>
  <c r="M1403" i="64"/>
  <c r="DF1463" i="64" a="1"/>
  <c r="DF1463" i="64" s="1"/>
  <c r="DF1451" i="64" s="1"/>
  <c r="BB1415" i="64" l="1"/>
  <c r="BB1408" i="64"/>
  <c r="BC1403" i="64" s="1"/>
  <c r="BC1410" i="64" s="1"/>
  <c r="M1408" i="64"/>
  <c r="DF1459" i="64"/>
  <c r="DF1452" i="64"/>
  <c r="DG1448" i="64" s="1"/>
  <c r="BC1407" i="64" l="1"/>
  <c r="DG1462" i="64"/>
  <c r="DG1457" i="64"/>
  <c r="DG1454" i="64"/>
  <c r="BC1415" i="64" l="1"/>
  <c r="BC1408" i="64"/>
  <c r="BD1403" i="64" s="1"/>
  <c r="BD1410" i="64" s="1"/>
  <c r="DG1463" i="64" a="1"/>
  <c r="DG1463" i="64" s="1"/>
  <c r="DG1451" i="64" s="1"/>
  <c r="BD1407" i="64" l="1"/>
  <c r="DG1459" i="64"/>
  <c r="DG1452" i="64"/>
  <c r="DH1448" i="64" s="1"/>
  <c r="BD1408" i="64" l="1"/>
  <c r="BE1403" i="64" s="1"/>
  <c r="BE1410" i="64" s="1"/>
  <c r="BD1415" i="64"/>
  <c r="DH1462" i="64"/>
  <c r="DH1457" i="64"/>
  <c r="DH1454" i="64"/>
  <c r="BE1407" i="64" l="1"/>
  <c r="DH1463" i="64" a="1"/>
  <c r="DH1463" i="64" s="1"/>
  <c r="DH1451" i="64" s="1"/>
  <c r="BE1408" i="64" l="1"/>
  <c r="BF1403" i="64" s="1"/>
  <c r="BF1410" i="64" s="1"/>
  <c r="BE1415" i="64"/>
  <c r="DH1459" i="64"/>
  <c r="DH1452" i="64"/>
  <c r="DI1448" i="64" s="1"/>
  <c r="BF1407" i="64" l="1"/>
  <c r="DI1462" i="64"/>
  <c r="DI1457" i="64"/>
  <c r="DI1454" i="64"/>
  <c r="BF1408" i="64" l="1"/>
  <c r="BG1403" i="64" s="1"/>
  <c r="BG1410" i="64" s="1"/>
  <c r="BF1415" i="64"/>
  <c r="DI1463" i="64" a="1"/>
  <c r="DI1463" i="64" s="1"/>
  <c r="DI1451" i="64" s="1"/>
  <c r="BG1407" i="64" l="1"/>
  <c r="DI1459" i="64"/>
  <c r="DI1452" i="64"/>
  <c r="DJ1448" i="64" s="1"/>
  <c r="BG1408" i="64" l="1"/>
  <c r="BH1403" i="64" s="1"/>
  <c r="BH1410" i="64" s="1"/>
  <c r="BH1407" i="64" s="1"/>
  <c r="BH1408" i="64" s="1"/>
  <c r="BI1403" i="64" s="1"/>
  <c r="BI1410" i="64" s="1"/>
  <c r="BI1407" i="64" s="1"/>
  <c r="BG1415" i="64"/>
  <c r="DJ1462" i="64"/>
  <c r="DJ1457" i="64"/>
  <c r="DJ1454" i="64"/>
  <c r="BH1415" i="64" l="1"/>
  <c r="DJ1463" i="64" a="1"/>
  <c r="DJ1463" i="64" s="1"/>
  <c r="DJ1451" i="64" s="1"/>
  <c r="BI1408" i="64"/>
  <c r="BJ1403" i="64" s="1"/>
  <c r="BJ1410" i="64" s="1"/>
  <c r="BJ1407" i="64" s="1"/>
  <c r="BI1415" i="64"/>
  <c r="BJ1408" i="64" l="1"/>
  <c r="BK1403" i="64" s="1"/>
  <c r="BK1410" i="64" s="1"/>
  <c r="BK1407" i="64" s="1"/>
  <c r="BJ1415" i="64"/>
  <c r="DJ1459" i="64"/>
  <c r="DJ1452" i="64"/>
  <c r="DK1448" i="64" s="1"/>
  <c r="DK1454" i="64" l="1"/>
  <c r="DK1462" i="64"/>
  <c r="DK1457" i="64"/>
  <c r="BK1408" i="64"/>
  <c r="BL1403" i="64" s="1"/>
  <c r="BL1410" i="64" s="1"/>
  <c r="BL1407" i="64" s="1"/>
  <c r="BK1415" i="64"/>
  <c r="DK1463" i="64" l="1" a="1"/>
  <c r="DK1463" i="64" s="1"/>
  <c r="DK1451" i="64" s="1"/>
  <c r="BL1408" i="64"/>
  <c r="BM1403" i="64" s="1"/>
  <c r="BM1410" i="64" s="1"/>
  <c r="BM1407" i="64" s="1"/>
  <c r="BL1415" i="64"/>
  <c r="BM1408" i="64" l="1"/>
  <c r="BN1403" i="64" s="1"/>
  <c r="BM1415" i="64"/>
  <c r="DK1459" i="64"/>
  <c r="DK1452" i="64"/>
  <c r="DL1448" i="64" s="1"/>
  <c r="BN1410" i="64" l="1"/>
  <c r="BN1407" i="64" s="1"/>
  <c r="N1407" i="64" s="1"/>
  <c r="N1403" i="64"/>
  <c r="DL1454" i="64"/>
  <c r="DL1462" i="64"/>
  <c r="DL1463" i="64" s="1" a="1"/>
  <c r="DL1463" i="64" s="1"/>
  <c r="DL1451" i="64" s="1"/>
  <c r="DL1459" i="64" s="1"/>
  <c r="DL1457" i="64"/>
  <c r="BN1408" i="64" l="1"/>
  <c r="BO1403" i="64" s="1"/>
  <c r="BO1410" i="64" s="1"/>
  <c r="BN1415" i="64"/>
  <c r="DL1452" i="64"/>
  <c r="N1408" i="64" l="1"/>
  <c r="BO1407" i="64"/>
  <c r="BO1408" i="64" l="1"/>
  <c r="BP1403" i="64" s="1"/>
  <c r="BP1410" i="64" s="1"/>
  <c r="BO1415" i="64"/>
  <c r="BP1407" i="64" l="1"/>
  <c r="BP1415" i="64" l="1"/>
  <c r="BP1408" i="64"/>
  <c r="BQ1403" i="64" s="1"/>
  <c r="BQ1410" i="64" s="1"/>
  <c r="BQ1407" i="64" l="1"/>
  <c r="BQ1415" i="64" l="1"/>
  <c r="BQ1408" i="64"/>
  <c r="BR1403" i="64" s="1"/>
  <c r="BR1410" i="64" s="1"/>
  <c r="BR1407" i="64" l="1"/>
  <c r="BR1415" i="64" l="1"/>
  <c r="BR1408" i="64"/>
  <c r="BS1403" i="64" s="1"/>
  <c r="BS1410" i="64" s="1"/>
  <c r="BS1407" i="64" l="1"/>
  <c r="BS1415" i="64" l="1"/>
  <c r="BS1408" i="64"/>
  <c r="BT1403" i="64" s="1"/>
  <c r="BT1410" i="64" s="1"/>
  <c r="BT1407" i="64" s="1"/>
  <c r="BT1408" i="64" s="1"/>
  <c r="BU1403" i="64" s="1"/>
  <c r="BU1410" i="64" s="1"/>
  <c r="BU1407" i="64" s="1"/>
  <c r="BT1415" i="64" l="1"/>
  <c r="BU1408" i="64"/>
  <c r="BV1403" i="64" s="1"/>
  <c r="BV1410" i="64" s="1"/>
  <c r="BV1407" i="64" s="1"/>
  <c r="BU1415" i="64"/>
  <c r="BV1408" i="64" l="1"/>
  <c r="BW1403" i="64" s="1"/>
  <c r="BW1410" i="64" s="1"/>
  <c r="BW1407" i="64" s="1"/>
  <c r="BV1415" i="64"/>
  <c r="BW1408" i="64" l="1"/>
  <c r="BX1403" i="64" s="1"/>
  <c r="BX1410" i="64" s="1"/>
  <c r="BX1407" i="64" s="1"/>
  <c r="BW1415" i="64"/>
  <c r="BX1408" i="64" l="1"/>
  <c r="BY1403" i="64" s="1"/>
  <c r="BY1410" i="64" s="1"/>
  <c r="BY1407" i="64" s="1"/>
  <c r="BX1415" i="64"/>
  <c r="BY1408" i="64" l="1"/>
  <c r="BZ1403" i="64" s="1"/>
  <c r="BY1415" i="64"/>
  <c r="BZ1410" i="64" l="1"/>
  <c r="BZ1407" i="64" s="1"/>
  <c r="O1407" i="64" s="1"/>
  <c r="O1403" i="64"/>
  <c r="BZ1415" i="64" l="1"/>
  <c r="BZ1408" i="64"/>
  <c r="CA1403" i="64" s="1"/>
  <c r="CA1410" i="64" s="1"/>
  <c r="O1408" i="64"/>
  <c r="CA1407" i="64" l="1"/>
  <c r="CA1408" i="64" l="1"/>
  <c r="CB1403" i="64" s="1"/>
  <c r="CB1410" i="64" s="1"/>
  <c r="CA1415" i="64"/>
  <c r="CB1407" i="64" l="1"/>
  <c r="CB1415" i="64" l="1"/>
  <c r="CB1408" i="64"/>
  <c r="CC1403" i="64" s="1"/>
  <c r="CC1410" i="64" s="1"/>
  <c r="CC1407" i="64" l="1"/>
  <c r="CC1408" i="64" l="1"/>
  <c r="CD1403" i="64" s="1"/>
  <c r="CD1410" i="64" s="1"/>
  <c r="CC1415" i="64"/>
  <c r="CD1407" i="64" l="1"/>
  <c r="CD1408" i="64" l="1"/>
  <c r="CE1403" i="64" s="1"/>
  <c r="CE1410" i="64" s="1"/>
  <c r="CD1415" i="64"/>
  <c r="CE1407" i="64" l="1"/>
  <c r="CE1408" i="64" l="1"/>
  <c r="CF1403" i="64" s="1"/>
  <c r="CF1410" i="64" s="1"/>
  <c r="CF1407" i="64" s="1"/>
  <c r="CF1415" i="64" s="1"/>
  <c r="CE1415" i="64"/>
  <c r="CF1408" i="64" l="1"/>
  <c r="CG1403" i="64" s="1"/>
  <c r="CG1410" i="64" s="1"/>
  <c r="CG1407" i="64" s="1"/>
  <c r="CG1415" i="64" s="1"/>
  <c r="CG1408" i="64" l="1"/>
  <c r="CH1403" i="64" s="1"/>
  <c r="CH1410" i="64" s="1"/>
  <c r="CH1407" i="64" s="1"/>
  <c r="CH1415" i="64" s="1"/>
  <c r="CH1408" i="64" l="1"/>
  <c r="CI1403" i="64" s="1"/>
  <c r="CI1410" i="64" s="1"/>
  <c r="CI1407" i="64" s="1"/>
  <c r="CI1415" i="64" s="1"/>
  <c r="CI1408" i="64" l="1"/>
  <c r="CJ1403" i="64" s="1"/>
  <c r="CJ1410" i="64" s="1"/>
  <c r="CJ1407" i="64" s="1"/>
  <c r="CJ1408" i="64" s="1"/>
  <c r="CK1403" i="64" s="1"/>
  <c r="CK1410" i="64" s="1"/>
  <c r="CK1407" i="64" s="1"/>
  <c r="CJ1415" i="64" l="1"/>
  <c r="CK1408" i="64"/>
  <c r="CL1403" i="64" s="1"/>
  <c r="CK1415" i="64"/>
  <c r="CL1410" i="64" l="1"/>
  <c r="CL1407" i="64" s="1"/>
  <c r="P1403" i="64"/>
  <c r="L1410" i="64"/>
  <c r="M1410" i="64"/>
  <c r="N1410" i="64"/>
  <c r="O1410" i="64"/>
  <c r="P1410" i="64"/>
  <c r="P1407" i="64" l="1"/>
  <c r="CL1415" i="64"/>
  <c r="CL1408" i="64"/>
  <c r="P1408" i="64"/>
  <c r="R1339" i="64"/>
  <c r="L1415" i="64" l="1"/>
  <c r="M1415" i="64"/>
  <c r="N1415" i="64"/>
  <c r="O1415" i="64"/>
  <c r="P1415" i="64"/>
  <c r="S619" i="64" l="1" a="1"/>
  <c r="S619" i="64"/>
  <c r="T619" i="64" a="1"/>
  <c r="T619" i="64"/>
  <c r="U619" i="64" a="1"/>
  <c r="U619" i="64"/>
  <c r="V619" i="64" a="1"/>
  <c r="V619" i="64"/>
  <c r="W619" i="64" a="1"/>
  <c r="W619" i="64"/>
  <c r="X619" i="64" a="1"/>
  <c r="X619" i="64"/>
  <c r="Y619" i="64" a="1"/>
  <c r="Y619" i="64"/>
  <c r="Z619" i="64" a="1"/>
  <c r="Z619" i="64"/>
  <c r="AA619" i="64" a="1"/>
  <c r="AA619" i="64"/>
  <c r="AB619" i="64" a="1"/>
  <c r="AB619" i="64"/>
  <c r="AC619" i="64" a="1"/>
  <c r="AC619" i="64"/>
  <c r="AD619" i="64" a="1"/>
  <c r="AD619" i="64"/>
  <c r="AE619" i="64" a="1"/>
  <c r="AE619" i="64"/>
  <c r="AF619" i="64" a="1"/>
  <c r="AF619" i="64"/>
  <c r="AG619" i="64" a="1"/>
  <c r="AG619" i="64"/>
  <c r="AH619" i="64" a="1"/>
  <c r="AH619" i="64"/>
  <c r="AI619" i="64" a="1"/>
  <c r="AI619" i="64"/>
  <c r="AJ619" i="64" a="1"/>
  <c r="AJ619" i="64"/>
  <c r="AK619" i="64" a="1"/>
  <c r="AK619" i="64"/>
  <c r="AL619" i="64" a="1"/>
  <c r="AL619" i="64"/>
  <c r="AM619" i="64" a="1"/>
  <c r="AM619" i="64"/>
  <c r="AN619" i="64" a="1"/>
  <c r="AN619" i="64"/>
  <c r="AO619" i="64" a="1"/>
  <c r="AO619" i="64"/>
  <c r="AP619" i="64" a="1"/>
  <c r="AP619" i="64"/>
  <c r="AQ619" i="64" a="1"/>
  <c r="AQ619" i="64"/>
  <c r="AR619" i="64" a="1"/>
  <c r="AR619" i="64"/>
  <c r="AS619" i="64" a="1"/>
  <c r="AS619" i="64"/>
  <c r="AT619" i="64" a="1"/>
  <c r="AT619" i="64"/>
  <c r="AU619" i="64" a="1"/>
  <c r="AU619" i="64"/>
  <c r="AV619" i="64" a="1"/>
  <c r="AV619" i="64"/>
  <c r="AW619" i="64" a="1"/>
  <c r="AW619" i="64"/>
  <c r="AX619" i="64" a="1"/>
  <c r="AX619" i="64"/>
  <c r="AY619" i="64" a="1"/>
  <c r="AY619" i="64"/>
  <c r="AZ619" i="64" a="1"/>
  <c r="AZ619" i="64"/>
  <c r="BA619" i="64" a="1"/>
  <c r="BA619" i="64"/>
  <c r="BB619" i="64" a="1"/>
  <c r="BB619" i="64"/>
  <c r="BC619" i="64" a="1"/>
  <c r="BC619" i="64"/>
  <c r="BD619" i="64" a="1"/>
  <c r="BD619" i="64"/>
  <c r="BE619" i="64" a="1"/>
  <c r="BE619" i="64"/>
  <c r="BF619" i="64" a="1"/>
  <c r="BF619" i="64"/>
  <c r="BG619" i="64" a="1"/>
  <c r="BG619" i="64"/>
  <c r="BH619" i="64" a="1"/>
  <c r="BH619" i="64"/>
  <c r="BI619" i="64" a="1"/>
  <c r="BI619" i="64"/>
  <c r="BJ619" i="64" a="1"/>
  <c r="BJ619" i="64"/>
  <c r="BK619" i="64" a="1"/>
  <c r="BK619" i="64"/>
  <c r="BL619" i="64" a="1"/>
  <c r="BL619" i="64"/>
  <c r="BM619" i="64" a="1"/>
  <c r="BM619" i="64"/>
  <c r="BN619" i="64" a="1"/>
  <c r="BN619" i="64"/>
  <c r="BO619" i="64" a="1"/>
  <c r="BO619" i="64"/>
  <c r="BP619" i="64" a="1"/>
  <c r="BP619" i="64"/>
  <c r="BQ619" i="64" a="1"/>
  <c r="BQ619" i="64"/>
  <c r="BR619" i="64" a="1"/>
  <c r="BR619" i="64"/>
  <c r="BS619" i="64" a="1"/>
  <c r="BS619" i="64"/>
  <c r="BT619" i="64" a="1"/>
  <c r="BT619" i="64"/>
  <c r="BU619" i="64" a="1"/>
  <c r="BU619" i="64"/>
  <c r="BV619" i="64" a="1"/>
  <c r="BV619" i="64"/>
  <c r="BW619" i="64" a="1"/>
  <c r="BW619" i="64"/>
  <c r="BX619" i="64" a="1"/>
  <c r="BX619" i="64"/>
  <c r="BY619" i="64" a="1"/>
  <c r="BY619" i="64"/>
  <c r="BZ619" i="64" a="1"/>
  <c r="BZ619" i="64"/>
  <c r="CA619" i="64" a="1"/>
  <c r="CA619" i="64"/>
  <c r="CB619" i="64" a="1"/>
  <c r="CB619" i="64"/>
  <c r="CC619" i="64" a="1"/>
  <c r="CC619" i="64"/>
  <c r="CD619" i="64" a="1"/>
  <c r="CD619" i="64"/>
  <c r="CE619" i="64" a="1"/>
  <c r="CE619" i="64"/>
  <c r="CF619" i="64" a="1"/>
  <c r="CF619" i="64"/>
  <c r="CG619" i="64" a="1"/>
  <c r="CG619" i="64"/>
  <c r="CH619" i="64" a="1"/>
  <c r="CH619" i="64"/>
  <c r="CI619" i="64" a="1"/>
  <c r="CI619" i="64"/>
  <c r="CJ619" i="64" a="1"/>
  <c r="CJ619" i="64"/>
  <c r="CK619" i="64" a="1"/>
  <c r="CK619" i="64"/>
  <c r="CL619" i="64" a="1"/>
  <c r="CL619" i="64"/>
  <c r="L622" i="64"/>
  <c r="M622" i="64"/>
  <c r="N622" i="64"/>
  <c r="O622" i="64"/>
  <c r="P622" i="64"/>
  <c r="T622" i="64"/>
  <c r="U622" i="64"/>
  <c r="V622" i="64"/>
  <c r="W622" i="64"/>
  <c r="X622" i="64"/>
  <c r="Y622" i="64"/>
  <c r="Z622" i="64"/>
  <c r="AA622" i="64"/>
  <c r="AB622" i="64"/>
  <c r="AC622" i="64"/>
  <c r="AD622" i="64"/>
  <c r="AE622" i="64"/>
  <c r="AF622" i="64"/>
  <c r="AG622" i="64"/>
  <c r="AH622" i="64"/>
  <c r="AI622" i="64"/>
  <c r="AJ622" i="64"/>
  <c r="AK622" i="64"/>
  <c r="AL622" i="64"/>
  <c r="AM622" i="64"/>
  <c r="AN622" i="64"/>
  <c r="AO622" i="64"/>
  <c r="AP622" i="64"/>
  <c r="AQ622" i="64"/>
  <c r="AR622" i="64"/>
  <c r="AS622" i="64"/>
  <c r="AT622" i="64"/>
  <c r="AU622" i="64"/>
  <c r="AV622" i="64"/>
  <c r="AW622" i="64"/>
  <c r="AX622" i="64"/>
  <c r="AY622" i="64"/>
  <c r="AZ622" i="64"/>
  <c r="BA622" i="64"/>
  <c r="BB622" i="64"/>
  <c r="BC622" i="64"/>
  <c r="BD622" i="64"/>
  <c r="BE622" i="64"/>
  <c r="BF622" i="64"/>
  <c r="BG622" i="64"/>
  <c r="BH622" i="64"/>
  <c r="BI622" i="64"/>
  <c r="BJ622" i="64"/>
  <c r="BK622" i="64"/>
  <c r="BL622" i="64"/>
  <c r="BM622" i="64"/>
  <c r="BN622" i="64"/>
  <c r="BO622" i="64"/>
  <c r="BP622" i="64"/>
  <c r="BQ622" i="64"/>
  <c r="BR622" i="64"/>
  <c r="BS622" i="64"/>
  <c r="BT622" i="64"/>
  <c r="BU622" i="64"/>
  <c r="BV622" i="64"/>
  <c r="BW622" i="64"/>
  <c r="BX622" i="64"/>
  <c r="BY622" i="64"/>
  <c r="BZ622" i="64"/>
  <c r="CA622" i="64"/>
  <c r="CB622" i="64"/>
  <c r="CC622" i="64"/>
  <c r="CD622" i="64"/>
  <c r="CE622" i="64"/>
  <c r="CF622" i="64"/>
  <c r="CG622" i="64"/>
  <c r="CH622" i="64"/>
  <c r="CI622" i="64"/>
  <c r="CJ622" i="64"/>
  <c r="CK622" i="64"/>
  <c r="CL622" i="64"/>
  <c r="K625" i="64"/>
  <c r="L625" i="64"/>
  <c r="M625" i="64"/>
  <c r="N625" i="64"/>
  <c r="O625" i="64"/>
  <c r="P625" i="64"/>
  <c r="S625" i="64"/>
  <c r="T625" i="64"/>
  <c r="U625" i="64"/>
  <c r="V625" i="64"/>
  <c r="W625" i="64"/>
  <c r="X625" i="64"/>
  <c r="Y625" i="64"/>
  <c r="Z625" i="64"/>
  <c r="AA625" i="64"/>
  <c r="AB625" i="64"/>
  <c r="AC625" i="64"/>
  <c r="AD625" i="64"/>
  <c r="AE625" i="64"/>
  <c r="AF625" i="64"/>
  <c r="AG625" i="64"/>
  <c r="AH625" i="64"/>
  <c r="AI625" i="64"/>
  <c r="AJ625" i="64"/>
  <c r="AK625" i="64"/>
  <c r="AL625" i="64"/>
  <c r="AM625" i="64"/>
  <c r="AN625" i="64"/>
  <c r="AO625" i="64"/>
  <c r="AP625" i="64"/>
  <c r="AQ625" i="64"/>
  <c r="AR625" i="64"/>
  <c r="AS625" i="64"/>
  <c r="AT625" i="64"/>
  <c r="AU625" i="64"/>
  <c r="AV625" i="64"/>
  <c r="AW625" i="64"/>
  <c r="AX625" i="64"/>
  <c r="AY625" i="64"/>
  <c r="AZ625" i="64"/>
  <c r="BA625" i="64"/>
  <c r="BB625" i="64"/>
  <c r="BC625" i="64"/>
  <c r="BD625" i="64"/>
  <c r="BE625" i="64"/>
  <c r="BF625" i="64"/>
  <c r="BG625" i="64"/>
  <c r="BH625" i="64"/>
  <c r="BI625" i="64"/>
  <c r="BJ625" i="64"/>
  <c r="BK625" i="64"/>
  <c r="BL625" i="64"/>
  <c r="BM625" i="64"/>
  <c r="BN625" i="64"/>
  <c r="BO625" i="64"/>
  <c r="BP625" i="64"/>
  <c r="BQ625" i="64"/>
  <c r="BR625" i="64"/>
  <c r="BS625" i="64"/>
  <c r="BT625" i="64"/>
  <c r="BU625" i="64"/>
  <c r="BV625" i="64"/>
  <c r="BW625" i="64"/>
  <c r="BX625" i="64"/>
  <c r="BY625" i="64"/>
  <c r="BZ625" i="64"/>
  <c r="CA625" i="64"/>
  <c r="CB625" i="64"/>
  <c r="CC625" i="64"/>
  <c r="CD625" i="64"/>
  <c r="CE625" i="64"/>
  <c r="CF625" i="64"/>
  <c r="CG625" i="64"/>
  <c r="CH625" i="64"/>
  <c r="CI625" i="64"/>
  <c r="CJ625" i="64"/>
  <c r="CK625" i="64"/>
  <c r="CL625" i="64"/>
  <c r="K626" i="64"/>
  <c r="L626" i="64"/>
  <c r="M626" i="64"/>
  <c r="N626" i="64"/>
  <c r="O626" i="64"/>
  <c r="P626" i="64"/>
  <c r="S626" i="64"/>
  <c r="T626" i="64"/>
  <c r="U626" i="64"/>
  <c r="V626" i="64"/>
  <c r="W626" i="64"/>
  <c r="X626" i="64"/>
  <c r="Y626" i="64"/>
  <c r="Z626" i="64"/>
  <c r="AA626" i="64"/>
  <c r="AB626" i="64"/>
  <c r="AC626" i="64"/>
  <c r="AD626" i="64"/>
  <c r="AE626" i="64"/>
  <c r="AF626" i="64"/>
  <c r="AG626" i="64"/>
  <c r="AH626" i="64"/>
  <c r="AI626" i="64"/>
  <c r="AJ626" i="64"/>
  <c r="AK626" i="64"/>
  <c r="AL626" i="64"/>
  <c r="AM626" i="64"/>
  <c r="AN626" i="64"/>
  <c r="AO626" i="64"/>
  <c r="AP626" i="64"/>
  <c r="AQ626" i="64"/>
  <c r="AR626" i="64"/>
  <c r="AS626" i="64"/>
  <c r="AT626" i="64"/>
  <c r="AU626" i="64"/>
  <c r="AV626" i="64"/>
  <c r="AW626" i="64"/>
  <c r="AX626" i="64"/>
  <c r="AY626" i="64"/>
  <c r="AZ626" i="64"/>
  <c r="BA626" i="64"/>
  <c r="BB626" i="64"/>
  <c r="BC626" i="64"/>
  <c r="BD626" i="64"/>
  <c r="BE626" i="64"/>
  <c r="BF626" i="64"/>
  <c r="BG626" i="64"/>
  <c r="BH626" i="64"/>
  <c r="BI626" i="64"/>
  <c r="BJ626" i="64"/>
  <c r="BK626" i="64"/>
  <c r="BL626" i="64"/>
  <c r="BM626" i="64"/>
  <c r="BN626" i="64"/>
  <c r="BO626" i="64"/>
  <c r="BP626" i="64"/>
  <c r="BQ626" i="64"/>
  <c r="BR626" i="64"/>
  <c r="BS626" i="64"/>
  <c r="BT626" i="64"/>
  <c r="BU626" i="64"/>
  <c r="BV626" i="64"/>
  <c r="BW626" i="64"/>
  <c r="BX626" i="64"/>
  <c r="BY626" i="64"/>
  <c r="BZ626" i="64"/>
  <c r="CA626" i="64"/>
  <c r="CB626" i="64"/>
  <c r="CC626" i="64"/>
  <c r="CD626" i="64"/>
  <c r="CE626" i="64"/>
  <c r="CF626" i="64"/>
  <c r="CG626" i="64"/>
  <c r="CH626" i="64"/>
  <c r="CI626" i="64"/>
  <c r="CJ626" i="64"/>
  <c r="CK626" i="64"/>
  <c r="CL626" i="64"/>
  <c r="K629" i="64"/>
  <c r="L629" i="64"/>
  <c r="M629" i="64"/>
  <c r="N629" i="64"/>
  <c r="O629" i="64"/>
  <c r="P629" i="64"/>
  <c r="S629" i="64"/>
  <c r="T629" i="64"/>
  <c r="U629" i="64"/>
  <c r="V629" i="64"/>
  <c r="W629" i="64"/>
  <c r="X629" i="64"/>
  <c r="Y629" i="64"/>
  <c r="Z629" i="64"/>
  <c r="AA629" i="64"/>
  <c r="AB629" i="64"/>
  <c r="AC629" i="64"/>
  <c r="AD629" i="64"/>
  <c r="AE629" i="64"/>
  <c r="AF629" i="64"/>
  <c r="AG629" i="64"/>
  <c r="AH629" i="64"/>
  <c r="AI629" i="64"/>
  <c r="AJ629" i="64"/>
  <c r="AK629" i="64"/>
  <c r="AL629" i="64"/>
  <c r="AM629" i="64"/>
  <c r="AN629" i="64"/>
  <c r="AO629" i="64"/>
  <c r="AP629" i="64"/>
  <c r="AQ629" i="64"/>
  <c r="AR629" i="64"/>
  <c r="AS629" i="64"/>
  <c r="AT629" i="64"/>
  <c r="AU629" i="64"/>
  <c r="AV629" i="64"/>
  <c r="AW629" i="64"/>
  <c r="AX629" i="64"/>
  <c r="AY629" i="64"/>
  <c r="AZ629" i="64"/>
  <c r="BA629" i="64"/>
  <c r="BB629" i="64"/>
  <c r="BC629" i="64"/>
  <c r="BD629" i="64"/>
  <c r="BE629" i="64"/>
  <c r="BF629" i="64"/>
  <c r="BG629" i="64"/>
  <c r="BH629" i="64"/>
  <c r="BI629" i="64"/>
  <c r="BJ629" i="64"/>
  <c r="BK629" i="64"/>
  <c r="BL629" i="64"/>
  <c r="BM629" i="64"/>
  <c r="BN629" i="64"/>
  <c r="BO629" i="64"/>
  <c r="BP629" i="64"/>
  <c r="BQ629" i="64"/>
  <c r="BR629" i="64"/>
  <c r="BS629" i="64"/>
  <c r="BT629" i="64"/>
  <c r="BU629" i="64"/>
  <c r="BV629" i="64"/>
  <c r="BW629" i="64"/>
  <c r="BX629" i="64"/>
  <c r="BY629" i="64"/>
  <c r="BZ629" i="64"/>
  <c r="CA629" i="64"/>
  <c r="CB629" i="64"/>
  <c r="CC629" i="64"/>
  <c r="CD629" i="64"/>
  <c r="CE629" i="64"/>
  <c r="CF629" i="64"/>
  <c r="CG629" i="64"/>
  <c r="CH629" i="64"/>
  <c r="CI629" i="64"/>
  <c r="CJ629" i="64"/>
  <c r="CK629" i="64"/>
  <c r="CL629" i="64"/>
  <c r="K632" i="64"/>
  <c r="L632" i="64"/>
  <c r="M632" i="64"/>
  <c r="N632" i="64"/>
  <c r="O632" i="64"/>
  <c r="P632" i="64"/>
  <c r="S632" i="64"/>
  <c r="T632" i="64"/>
  <c r="U632" i="64"/>
  <c r="V632" i="64"/>
  <c r="W632" i="64"/>
  <c r="X632" i="64"/>
  <c r="Y632" i="64"/>
  <c r="Z632" i="64"/>
  <c r="AA632" i="64"/>
  <c r="AB632" i="64"/>
  <c r="AC632" i="64"/>
  <c r="AD632" i="64"/>
  <c r="AE632" i="64"/>
  <c r="AF632" i="64"/>
  <c r="AG632" i="64"/>
  <c r="AH632" i="64"/>
  <c r="AI632" i="64"/>
  <c r="AJ632" i="64"/>
  <c r="AK632" i="64"/>
  <c r="AL632" i="64"/>
  <c r="AM632" i="64"/>
  <c r="AN632" i="64"/>
  <c r="AO632" i="64"/>
  <c r="AP632" i="64"/>
  <c r="AQ632" i="64"/>
  <c r="AR632" i="64"/>
  <c r="AS632" i="64"/>
  <c r="AT632" i="64"/>
  <c r="AU632" i="64"/>
  <c r="AV632" i="64"/>
  <c r="AW632" i="64"/>
  <c r="AX632" i="64"/>
  <c r="AY632" i="64"/>
  <c r="AZ632" i="64"/>
  <c r="BA632" i="64"/>
  <c r="BB632" i="64"/>
  <c r="BC632" i="64"/>
  <c r="BD632" i="64"/>
  <c r="BE632" i="64"/>
  <c r="BF632" i="64"/>
  <c r="BG632" i="64"/>
  <c r="BH632" i="64"/>
  <c r="BI632" i="64"/>
  <c r="BJ632" i="64"/>
  <c r="BK632" i="64"/>
  <c r="BL632" i="64"/>
  <c r="BM632" i="64"/>
  <c r="BN632" i="64"/>
  <c r="BO632" i="64"/>
  <c r="BP632" i="64"/>
  <c r="BQ632" i="64"/>
  <c r="BR632" i="64"/>
  <c r="BS632" i="64"/>
  <c r="BT632" i="64"/>
  <c r="BU632" i="64"/>
  <c r="BV632" i="64"/>
  <c r="BW632" i="64"/>
  <c r="BX632" i="64"/>
  <c r="BY632" i="64"/>
  <c r="BZ632" i="64"/>
  <c r="CA632" i="64"/>
  <c r="CB632" i="64"/>
  <c r="CC632" i="64"/>
  <c r="CD632" i="64"/>
  <c r="CE632" i="64"/>
  <c r="CF632" i="64"/>
  <c r="CG632" i="64"/>
  <c r="CH632" i="64"/>
  <c r="CI632" i="64"/>
  <c r="CJ632" i="64"/>
  <c r="CK632" i="64"/>
  <c r="CL632" i="64"/>
  <c r="K633" i="64"/>
  <c r="L633" i="64"/>
  <c r="M633" i="64"/>
  <c r="N633" i="64"/>
  <c r="O633" i="64"/>
  <c r="P633" i="64"/>
  <c r="S633" i="64"/>
  <c r="T633" i="64"/>
  <c r="U633" i="64"/>
  <c r="V633" i="64"/>
  <c r="W633" i="64"/>
  <c r="X633" i="64"/>
  <c r="Y633" i="64"/>
  <c r="Z633" i="64"/>
  <c r="AA633" i="64"/>
  <c r="AB633" i="64"/>
  <c r="AC633" i="64"/>
  <c r="AD633" i="64"/>
  <c r="AE633" i="64"/>
  <c r="AF633" i="64"/>
  <c r="AG633" i="64"/>
  <c r="AH633" i="64"/>
  <c r="AI633" i="64"/>
  <c r="AJ633" i="64"/>
  <c r="AK633" i="64"/>
  <c r="AL633" i="64"/>
  <c r="AM633" i="64"/>
  <c r="AN633" i="64"/>
  <c r="AO633" i="64"/>
  <c r="AP633" i="64"/>
  <c r="AQ633" i="64"/>
  <c r="AR633" i="64"/>
  <c r="AS633" i="64"/>
  <c r="AT633" i="64"/>
  <c r="AU633" i="64"/>
  <c r="AV633" i="64"/>
  <c r="AW633" i="64"/>
  <c r="AX633" i="64"/>
  <c r="AY633" i="64"/>
  <c r="AZ633" i="64"/>
  <c r="BA633" i="64"/>
  <c r="BB633" i="64"/>
  <c r="BC633" i="64"/>
  <c r="BD633" i="64"/>
  <c r="BE633" i="64"/>
  <c r="BF633" i="64"/>
  <c r="BG633" i="64"/>
  <c r="BH633" i="64"/>
  <c r="BI633" i="64"/>
  <c r="BJ633" i="64"/>
  <c r="BK633" i="64"/>
  <c r="BL633" i="64"/>
  <c r="BM633" i="64"/>
  <c r="BN633" i="64"/>
  <c r="BO633" i="64"/>
  <c r="BP633" i="64"/>
  <c r="BQ633" i="64"/>
  <c r="BR633" i="64"/>
  <c r="BS633" i="64"/>
  <c r="BT633" i="64"/>
  <c r="BU633" i="64"/>
  <c r="BV633" i="64"/>
  <c r="BW633" i="64"/>
  <c r="BX633" i="64"/>
  <c r="BY633" i="64"/>
  <c r="BZ633" i="64"/>
  <c r="CA633" i="64"/>
  <c r="CB633" i="64"/>
  <c r="CC633" i="64"/>
  <c r="CD633" i="64"/>
  <c r="CE633" i="64"/>
  <c r="CF633" i="64"/>
  <c r="CG633" i="64"/>
  <c r="CH633" i="64"/>
  <c r="CI633" i="64"/>
  <c r="CJ633" i="64"/>
  <c r="CK633" i="64"/>
  <c r="CL633" i="64"/>
  <c r="K1262" i="64"/>
  <c r="L1262" i="64"/>
  <c r="M1262" i="64"/>
  <c r="N1262" i="64"/>
  <c r="O1262" i="64"/>
  <c r="P1262" i="64"/>
  <c r="S1262" i="64" a="1"/>
  <c r="S1262" i="64"/>
  <c r="T1262" i="64" a="1"/>
  <c r="T1262" i="64"/>
  <c r="U1262" i="64" a="1"/>
  <c r="U1262" i="64"/>
  <c r="V1262" i="64" a="1"/>
  <c r="V1262" i="64"/>
  <c r="W1262" i="64" a="1"/>
  <c r="W1262" i="64"/>
  <c r="X1262" i="64" a="1"/>
  <c r="X1262" i="64"/>
  <c r="Y1262" i="64" a="1"/>
  <c r="Y1262" i="64"/>
  <c r="Z1262" i="64" a="1"/>
  <c r="Z1262" i="64"/>
  <c r="AA1262" i="64" a="1"/>
  <c r="AA1262" i="64"/>
  <c r="AB1262" i="64" a="1"/>
  <c r="AB1262" i="64"/>
  <c r="AC1262" i="64" a="1"/>
  <c r="AC1262" i="64"/>
  <c r="AD1262" i="64" a="1"/>
  <c r="AD1262" i="64"/>
  <c r="AE1262" i="64" a="1"/>
  <c r="AE1262" i="64"/>
  <c r="AF1262" i="64" a="1"/>
  <c r="AF1262" i="64"/>
  <c r="AG1262" i="64" a="1"/>
  <c r="AG1262" i="64"/>
  <c r="AH1262" i="64" a="1"/>
  <c r="AH1262" i="64"/>
  <c r="AI1262" i="64" a="1"/>
  <c r="AI1262" i="64"/>
  <c r="AJ1262" i="64" a="1"/>
  <c r="AJ1262" i="64"/>
  <c r="AK1262" i="64" a="1"/>
  <c r="AK1262" i="64"/>
  <c r="AL1262" i="64" a="1"/>
  <c r="AL1262" i="64"/>
  <c r="AM1262" i="64" a="1"/>
  <c r="AM1262" i="64"/>
  <c r="AN1262" i="64" a="1"/>
  <c r="AN1262" i="64"/>
  <c r="AO1262" i="64" a="1"/>
  <c r="AO1262" i="64"/>
  <c r="AP1262" i="64" a="1"/>
  <c r="AP1262" i="64"/>
  <c r="AQ1262" i="64" a="1"/>
  <c r="AQ1262" i="64"/>
  <c r="AR1262" i="64" a="1"/>
  <c r="AR1262" i="64"/>
  <c r="AS1262" i="64" a="1"/>
  <c r="AS1262" i="64"/>
  <c r="AT1262" i="64" a="1"/>
  <c r="AT1262" i="64"/>
  <c r="AU1262" i="64" a="1"/>
  <c r="AU1262" i="64"/>
  <c r="AV1262" i="64" a="1"/>
  <c r="AV1262" i="64"/>
  <c r="AW1262" i="64" a="1"/>
  <c r="AW1262" i="64"/>
  <c r="AX1262" i="64" a="1"/>
  <c r="AX1262" i="64"/>
  <c r="AY1262" i="64" a="1"/>
  <c r="AY1262" i="64"/>
  <c r="AZ1262" i="64" a="1"/>
  <c r="AZ1262" i="64"/>
  <c r="BA1262" i="64" a="1"/>
  <c r="BA1262" i="64"/>
  <c r="BB1262" i="64" a="1"/>
  <c r="BB1262" i="64"/>
  <c r="BC1262" i="64" a="1"/>
  <c r="BC1262" i="64"/>
  <c r="BD1262" i="64" a="1"/>
  <c r="BD1262" i="64"/>
  <c r="BE1262" i="64" a="1"/>
  <c r="BE1262" i="64"/>
  <c r="BF1262" i="64" a="1"/>
  <c r="BF1262" i="64"/>
  <c r="BG1262" i="64" a="1"/>
  <c r="BG1262" i="64"/>
  <c r="BH1262" i="64" a="1"/>
  <c r="BH1262" i="64"/>
  <c r="BI1262" i="64" a="1"/>
  <c r="BI1262" i="64"/>
  <c r="BJ1262" i="64" a="1"/>
  <c r="BJ1262" i="64"/>
  <c r="BK1262" i="64" a="1"/>
  <c r="BK1262" i="64"/>
  <c r="BL1262" i="64" a="1"/>
  <c r="BL1262" i="64"/>
  <c r="BM1262" i="64" a="1"/>
  <c r="BM1262" i="64"/>
  <c r="BN1262" i="64" a="1"/>
  <c r="BN1262" i="64"/>
  <c r="BO1262" i="64" a="1"/>
  <c r="BO1262" i="64"/>
  <c r="BP1262" i="64" a="1"/>
  <c r="BP1262" i="64"/>
  <c r="BQ1262" i="64" a="1"/>
  <c r="BQ1262" i="64"/>
  <c r="BR1262" i="64" a="1"/>
  <c r="BR1262" i="64"/>
  <c r="BS1262" i="64" a="1"/>
  <c r="BS1262" i="64"/>
  <c r="BT1262" i="64" a="1"/>
  <c r="BT1262" i="64"/>
  <c r="BU1262" i="64" a="1"/>
  <c r="BU1262" i="64"/>
  <c r="BV1262" i="64" a="1"/>
  <c r="BV1262" i="64"/>
  <c r="BW1262" i="64" a="1"/>
  <c r="BW1262" i="64"/>
  <c r="BX1262" i="64" a="1"/>
  <c r="BX1262" i="64"/>
  <c r="BY1262" i="64" a="1"/>
  <c r="BY1262" i="64"/>
  <c r="BZ1262" i="64" a="1"/>
  <c r="BZ1262" i="64"/>
  <c r="CA1262" i="64" a="1"/>
  <c r="CA1262" i="64"/>
  <c r="CB1262" i="64" a="1"/>
  <c r="CB1262" i="64"/>
  <c r="CC1262" i="64" a="1"/>
  <c r="CC1262" i="64"/>
  <c r="CD1262" i="64" a="1"/>
  <c r="CD1262" i="64"/>
  <c r="CE1262" i="64" a="1"/>
  <c r="CE1262" i="64"/>
  <c r="CF1262" i="64" a="1"/>
  <c r="CF1262" i="64"/>
  <c r="CG1262" i="64" a="1"/>
  <c r="CG1262" i="64"/>
  <c r="CH1262" i="64" a="1"/>
  <c r="CH1262" i="64"/>
  <c r="CI1262" i="64" a="1"/>
  <c r="CI1262" i="64"/>
  <c r="CJ1262" i="64" a="1"/>
  <c r="CJ1262" i="64"/>
  <c r="CK1262" i="64" a="1"/>
  <c r="CK1262" i="64"/>
  <c r="CL1262" i="64" a="1"/>
  <c r="CL1262" i="64"/>
  <c r="CO1262" i="64" a="1"/>
  <c r="CO1262" i="64"/>
  <c r="CP1262" i="64" a="1"/>
  <c r="CP1262" i="64"/>
  <c r="CQ1262" i="64" a="1"/>
  <c r="CQ1262" i="64"/>
  <c r="CR1262" i="64" a="1"/>
  <c r="CR1262" i="64"/>
  <c r="CS1262" i="64" a="1"/>
  <c r="CS1262" i="64"/>
  <c r="CT1262" i="64" a="1"/>
  <c r="CT1262" i="64"/>
  <c r="CU1262" i="64" a="1"/>
  <c r="CU1262" i="64"/>
  <c r="CV1262" i="64" a="1"/>
  <c r="CV1262" i="64"/>
  <c r="CW1262" i="64" a="1"/>
  <c r="CW1262" i="64"/>
  <c r="CX1262" i="64" a="1"/>
  <c r="CX1262" i="64"/>
  <c r="CY1262" i="64" a="1"/>
  <c r="CY1262" i="64"/>
  <c r="CZ1262" i="64" a="1"/>
  <c r="CZ1262" i="64"/>
  <c r="DA1262" i="64" a="1"/>
  <c r="DA1262" i="64"/>
  <c r="DB1262" i="64" a="1"/>
  <c r="DB1262" i="64"/>
  <c r="DC1262" i="64" a="1"/>
  <c r="DC1262" i="64"/>
  <c r="DD1262" i="64" a="1"/>
  <c r="DD1262" i="64"/>
  <c r="DE1262" i="64" a="1"/>
  <c r="DE1262" i="64"/>
  <c r="DF1262" i="64" a="1"/>
  <c r="DF1262" i="64"/>
  <c r="DG1262" i="64" a="1"/>
  <c r="DG1262" i="64"/>
  <c r="DH1262" i="64" a="1"/>
  <c r="DH1262" i="64"/>
  <c r="DI1262" i="64" a="1"/>
  <c r="DI1262" i="64"/>
  <c r="DJ1262" i="64" a="1"/>
  <c r="DJ1262" i="64"/>
  <c r="DK1262" i="64" a="1"/>
  <c r="DK1262" i="64"/>
  <c r="DL1262" i="64" a="1"/>
  <c r="DL1262" i="64"/>
  <c r="K1268" i="64"/>
  <c r="L1268" i="64"/>
  <c r="M1268" i="64"/>
  <c r="N1268" i="64"/>
  <c r="O1268" i="64"/>
  <c r="P1268" i="64"/>
  <c r="S1268" i="64"/>
  <c r="T1268" i="64"/>
  <c r="U1268" i="64"/>
  <c r="V1268" i="64"/>
  <c r="W1268" i="64"/>
  <c r="X1268" i="64"/>
  <c r="Y1268" i="64"/>
  <c r="Z1268" i="64"/>
  <c r="AA1268" i="64"/>
  <c r="AB1268" i="64"/>
  <c r="AC1268" i="64"/>
  <c r="AD1268" i="64"/>
  <c r="AE1268" i="64"/>
  <c r="AF1268" i="64"/>
  <c r="AG1268" i="64"/>
  <c r="AH1268" i="64"/>
  <c r="AI1268" i="64"/>
  <c r="AJ1268" i="64"/>
  <c r="AK1268" i="64"/>
  <c r="AL1268" i="64"/>
  <c r="AM1268" i="64"/>
  <c r="AN1268" i="64"/>
  <c r="AO1268" i="64"/>
  <c r="AP1268" i="64"/>
  <c r="AQ1268" i="64"/>
  <c r="AR1268" i="64"/>
  <c r="AS1268" i="64"/>
  <c r="AT1268" i="64"/>
  <c r="AU1268" i="64"/>
  <c r="AV1268" i="64"/>
  <c r="AW1268" i="64"/>
  <c r="AX1268" i="64"/>
  <c r="AY1268" i="64"/>
  <c r="AZ1268" i="64"/>
  <c r="BA1268" i="64"/>
  <c r="BB1268" i="64"/>
  <c r="BC1268" i="64"/>
  <c r="BD1268" i="64"/>
  <c r="BE1268" i="64"/>
  <c r="BF1268" i="64"/>
  <c r="BG1268" i="64"/>
  <c r="BH1268" i="64"/>
  <c r="BI1268" i="64"/>
  <c r="BJ1268" i="64"/>
  <c r="BK1268" i="64"/>
  <c r="BL1268" i="64"/>
  <c r="BM1268" i="64"/>
  <c r="BN1268" i="64"/>
  <c r="BO1268" i="64"/>
  <c r="BP1268" i="64"/>
  <c r="BQ1268" i="64"/>
  <c r="BR1268" i="64"/>
  <c r="BS1268" i="64"/>
  <c r="BT1268" i="64"/>
  <c r="BU1268" i="64"/>
  <c r="BV1268" i="64"/>
  <c r="BW1268" i="64"/>
  <c r="BX1268" i="64"/>
  <c r="BY1268" i="64"/>
  <c r="BZ1268" i="64"/>
  <c r="CA1268" i="64"/>
  <c r="CB1268" i="64"/>
  <c r="CC1268" i="64"/>
  <c r="CD1268" i="64"/>
  <c r="CE1268" i="64"/>
  <c r="CF1268" i="64"/>
  <c r="CG1268" i="64"/>
  <c r="CH1268" i="64"/>
  <c r="CI1268" i="64"/>
  <c r="CJ1268" i="64"/>
  <c r="CK1268" i="64"/>
  <c r="CL1268" i="64"/>
  <c r="CO1268" i="64"/>
  <c r="CP1268" i="64"/>
  <c r="CQ1268" i="64"/>
  <c r="CR1268" i="64"/>
  <c r="CS1268" i="64"/>
  <c r="CT1268" i="64"/>
  <c r="CU1268" i="64"/>
  <c r="CV1268" i="64"/>
  <c r="CW1268" i="64"/>
  <c r="CX1268" i="64"/>
  <c r="CY1268" i="64"/>
  <c r="CZ1268" i="64"/>
  <c r="DA1268" i="64"/>
  <c r="DB1268" i="64"/>
  <c r="DC1268" i="64"/>
  <c r="DD1268" i="64"/>
  <c r="DE1268" i="64"/>
  <c r="DF1268" i="64"/>
  <c r="DG1268" i="64"/>
  <c r="DH1268" i="64"/>
  <c r="DI1268" i="64"/>
  <c r="DJ1268" i="64"/>
  <c r="DK1268" i="64"/>
  <c r="DL1268" i="64"/>
  <c r="J1269" i="64"/>
  <c r="K1269" i="64"/>
  <c r="L1269" i="64"/>
  <c r="M1269" i="64"/>
  <c r="N1269" i="64"/>
  <c r="O1269" i="64"/>
  <c r="P1269" i="64"/>
  <c r="R1269"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K1332" i="64"/>
  <c r="L1332" i="64"/>
  <c r="M1332" i="64"/>
  <c r="N1332" i="64"/>
  <c r="O1332" i="64"/>
  <c r="P1332" i="64"/>
  <c r="S1332" i="64" a="1"/>
  <c r="S1332" i="64"/>
  <c r="T1332" i="64" a="1"/>
  <c r="T1332" i="64"/>
  <c r="U1332" i="64" a="1"/>
  <c r="U1332" i="64"/>
  <c r="V1332" i="64" a="1"/>
  <c r="V1332" i="64"/>
  <c r="W1332" i="64" a="1"/>
  <c r="W1332" i="64"/>
  <c r="X1332" i="64" a="1"/>
  <c r="X1332" i="64"/>
  <c r="Y1332" i="64" a="1"/>
  <c r="Y1332" i="64"/>
  <c r="Z1332" i="64" a="1"/>
  <c r="Z1332" i="64"/>
  <c r="AA1332" i="64" a="1"/>
  <c r="AA1332" i="64"/>
  <c r="AB1332" i="64" a="1"/>
  <c r="AB1332" i="64"/>
  <c r="AC1332" i="64" a="1"/>
  <c r="AC1332" i="64"/>
  <c r="AD1332" i="64" a="1"/>
  <c r="AD1332" i="64"/>
  <c r="AE1332" i="64" a="1"/>
  <c r="AE1332" i="64"/>
  <c r="AF1332" i="64" a="1"/>
  <c r="AF1332" i="64"/>
  <c r="AG1332" i="64" a="1"/>
  <c r="AG1332" i="64"/>
  <c r="AH1332" i="64" a="1"/>
  <c r="AH1332" i="64"/>
  <c r="AI1332" i="64" a="1"/>
  <c r="AI1332" i="64"/>
  <c r="AJ1332" i="64" a="1"/>
  <c r="AJ1332" i="64"/>
  <c r="AK1332" i="64" a="1"/>
  <c r="AK1332" i="64"/>
  <c r="AL1332" i="64" a="1"/>
  <c r="AL1332" i="64"/>
  <c r="AM1332" i="64" a="1"/>
  <c r="AM1332" i="64"/>
  <c r="AN1332" i="64" a="1"/>
  <c r="AN1332" i="64"/>
  <c r="AO1332" i="64" a="1"/>
  <c r="AO1332" i="64"/>
  <c r="AP1332" i="64" a="1"/>
  <c r="AP1332" i="64"/>
  <c r="AQ1332" i="64" a="1"/>
  <c r="AQ1332" i="64"/>
  <c r="AR1332" i="64" a="1"/>
  <c r="AR1332" i="64"/>
  <c r="AS1332" i="64" a="1"/>
  <c r="AS1332" i="64"/>
  <c r="AT1332" i="64" a="1"/>
  <c r="AT1332" i="64"/>
  <c r="AU1332" i="64" a="1"/>
  <c r="AU1332" i="64"/>
  <c r="AV1332" i="64" a="1"/>
  <c r="AV1332" i="64"/>
  <c r="AW1332" i="64" a="1"/>
  <c r="AW1332" i="64"/>
  <c r="AX1332" i="64" a="1"/>
  <c r="AX1332" i="64"/>
  <c r="AY1332" i="64" a="1"/>
  <c r="AY1332" i="64"/>
  <c r="AZ1332" i="64" a="1"/>
  <c r="AZ1332" i="64"/>
  <c r="BA1332" i="64" a="1"/>
  <c r="BA1332" i="64"/>
  <c r="BB1332" i="64" a="1"/>
  <c r="BB1332" i="64"/>
  <c r="BC1332" i="64" a="1"/>
  <c r="BC1332" i="64"/>
  <c r="BD1332" i="64" a="1"/>
  <c r="BD1332" i="64"/>
  <c r="BE1332" i="64" a="1"/>
  <c r="BE1332" i="64"/>
  <c r="BF1332" i="64" a="1"/>
  <c r="BF1332" i="64"/>
  <c r="BG1332" i="64" a="1"/>
  <c r="BG1332" i="64"/>
  <c r="BH1332" i="64" a="1"/>
  <c r="BH1332" i="64"/>
  <c r="BI1332" i="64" a="1"/>
  <c r="BI1332" i="64"/>
  <c r="BJ1332" i="64" a="1"/>
  <c r="BJ1332" i="64"/>
  <c r="BK1332" i="64" a="1"/>
  <c r="BK1332" i="64"/>
  <c r="BL1332" i="64" a="1"/>
  <c r="BL1332" i="64"/>
  <c r="BM1332" i="64" a="1"/>
  <c r="BM1332" i="64"/>
  <c r="BN1332" i="64" a="1"/>
  <c r="BN1332" i="64"/>
  <c r="BO1332" i="64" a="1"/>
  <c r="BO1332" i="64"/>
  <c r="BP1332" i="64" a="1"/>
  <c r="BP1332" i="64"/>
  <c r="BQ1332" i="64" a="1"/>
  <c r="BQ1332" i="64"/>
  <c r="BR1332" i="64" a="1"/>
  <c r="BR1332" i="64"/>
  <c r="BS1332" i="64" a="1"/>
  <c r="BS1332" i="64"/>
  <c r="BT1332" i="64" a="1"/>
  <c r="BT1332" i="64"/>
  <c r="BU1332" i="64" a="1"/>
  <c r="BU1332" i="64"/>
  <c r="BV1332" i="64" a="1"/>
  <c r="BV1332" i="64"/>
  <c r="BW1332" i="64" a="1"/>
  <c r="BW1332" i="64"/>
  <c r="BX1332" i="64" a="1"/>
  <c r="BX1332" i="64"/>
  <c r="BY1332" i="64" a="1"/>
  <c r="BY1332" i="64"/>
  <c r="BZ1332" i="64" a="1"/>
  <c r="BZ1332" i="64"/>
  <c r="CA1332" i="64" a="1"/>
  <c r="CA1332" i="64"/>
  <c r="CB1332" i="64" a="1"/>
  <c r="CB1332" i="64"/>
  <c r="CC1332" i="64" a="1"/>
  <c r="CC1332" i="64"/>
  <c r="CD1332" i="64" a="1"/>
  <c r="CD1332" i="64"/>
  <c r="CE1332" i="64" a="1"/>
  <c r="CE1332" i="64"/>
  <c r="CF1332" i="64" a="1"/>
  <c r="CF1332" i="64"/>
  <c r="CG1332" i="64" a="1"/>
  <c r="CG1332" i="64"/>
  <c r="CH1332" i="64" a="1"/>
  <c r="CH1332" i="64"/>
  <c r="CI1332" i="64" a="1"/>
  <c r="CI1332" i="64"/>
  <c r="CJ1332" i="64" a="1"/>
  <c r="CJ1332" i="64"/>
  <c r="CK1332" i="64" a="1"/>
  <c r="CK1332" i="64"/>
  <c r="CL1332" i="64" a="1"/>
  <c r="CL1332" i="64"/>
  <c r="CO1332" i="64" a="1"/>
  <c r="CO1332" i="64"/>
  <c r="CP1332" i="64" a="1"/>
  <c r="CP1332" i="64"/>
  <c r="CQ1332" i="64" a="1"/>
  <c r="CQ1332" i="64"/>
  <c r="CR1332" i="64" a="1"/>
  <c r="CR1332" i="64"/>
  <c r="CS1332" i="64" a="1"/>
  <c r="CS1332" i="64"/>
  <c r="CT1332" i="64" a="1"/>
  <c r="CT1332" i="64"/>
  <c r="CU1332" i="64" a="1"/>
  <c r="CU1332" i="64"/>
  <c r="CV1332" i="64" a="1"/>
  <c r="CV1332" i="64"/>
  <c r="CW1332" i="64" a="1"/>
  <c r="CW1332" i="64"/>
  <c r="CX1332" i="64" a="1"/>
  <c r="CX1332" i="64"/>
  <c r="CY1332" i="64" a="1"/>
  <c r="CY1332" i="64"/>
  <c r="CZ1332" i="64" a="1"/>
  <c r="CZ1332" i="64"/>
  <c r="DA1332" i="64" a="1"/>
  <c r="DA1332" i="64"/>
  <c r="DB1332" i="64" a="1"/>
  <c r="DB1332" i="64"/>
  <c r="DC1332" i="64" a="1"/>
  <c r="DC1332" i="64"/>
  <c r="DD1332" i="64" a="1"/>
  <c r="DD1332" i="64"/>
  <c r="DE1332" i="64" a="1"/>
  <c r="DE1332" i="64"/>
  <c r="DF1332" i="64" a="1"/>
  <c r="DF1332" i="64"/>
  <c r="DG1332" i="64" a="1"/>
  <c r="DG1332" i="64"/>
  <c r="DH1332" i="64" a="1"/>
  <c r="DH1332" i="64"/>
  <c r="DI1332" i="64" a="1"/>
  <c r="DI1332" i="64"/>
  <c r="DJ1332" i="64" a="1"/>
  <c r="DJ1332" i="64"/>
  <c r="DK1332" i="64" a="1"/>
  <c r="DK1332" i="64"/>
  <c r="DL1332" i="64" a="1"/>
  <c r="DL1332" i="64"/>
  <c r="K1338" i="64"/>
  <c r="L1338" i="64"/>
  <c r="M1338" i="64"/>
  <c r="N1338" i="64"/>
  <c r="O1338" i="64"/>
  <c r="P1338" i="64"/>
  <c r="S1338" i="64"/>
  <c r="T1338" i="64"/>
  <c r="U1338" i="64"/>
  <c r="V1338" i="64"/>
  <c r="W1338" i="64"/>
  <c r="X1338" i="64"/>
  <c r="Y1338" i="64"/>
  <c r="Z1338" i="64"/>
  <c r="AA1338" i="64"/>
  <c r="AB1338" i="64"/>
  <c r="AC1338" i="64"/>
  <c r="AD1338" i="64"/>
  <c r="AE1338" i="64"/>
  <c r="AF1338" i="64"/>
  <c r="AG1338" i="64"/>
  <c r="AH1338" i="64"/>
  <c r="AI1338" i="64"/>
  <c r="AJ1338" i="64"/>
  <c r="AK1338" i="64"/>
  <c r="AL1338" i="64"/>
  <c r="AM1338" i="64"/>
  <c r="AN1338" i="64"/>
  <c r="AO1338" i="64"/>
  <c r="AP1338" i="64"/>
  <c r="AQ1338" i="64"/>
  <c r="AR1338" i="64"/>
  <c r="AS1338" i="64"/>
  <c r="AT1338" i="64"/>
  <c r="AU1338" i="64"/>
  <c r="AV1338" i="64"/>
  <c r="AW1338" i="64"/>
  <c r="AX1338" i="64"/>
  <c r="AY1338" i="64"/>
  <c r="AZ1338" i="64"/>
  <c r="BA1338" i="64"/>
  <c r="BB1338" i="64"/>
  <c r="BC1338" i="64"/>
  <c r="BD1338" i="64"/>
  <c r="BE1338" i="64"/>
  <c r="BF1338" i="64"/>
  <c r="BG1338" i="64"/>
  <c r="BH1338" i="64"/>
  <c r="BI1338" i="64"/>
  <c r="BJ1338" i="64"/>
  <c r="BK1338" i="64"/>
  <c r="BL1338" i="64"/>
  <c r="BM1338" i="64"/>
  <c r="BN1338" i="64"/>
  <c r="BO1338" i="64"/>
  <c r="BP1338" i="64"/>
  <c r="BQ1338" i="64"/>
  <c r="BR1338" i="64"/>
  <c r="BS1338" i="64"/>
  <c r="BT1338" i="64"/>
  <c r="BU1338" i="64"/>
  <c r="BV1338" i="64"/>
  <c r="BW1338" i="64"/>
  <c r="BX1338" i="64"/>
  <c r="BY1338" i="64"/>
  <c r="BZ1338" i="64"/>
  <c r="CA1338" i="64"/>
  <c r="CB1338" i="64"/>
  <c r="CC1338" i="64"/>
  <c r="CD1338" i="64"/>
  <c r="CE1338" i="64"/>
  <c r="CF1338" i="64"/>
  <c r="CG1338" i="64"/>
  <c r="CH1338" i="64"/>
  <c r="CI1338" i="64"/>
  <c r="CJ1338" i="64"/>
  <c r="CK1338" i="64"/>
  <c r="CL1338" i="64"/>
  <c r="CO1338" i="64"/>
  <c r="CP1338" i="64"/>
  <c r="CQ1338" i="64"/>
  <c r="CR1338" i="64"/>
  <c r="CS1338" i="64"/>
  <c r="CT1338" i="64"/>
  <c r="CU1338" i="64"/>
  <c r="CV1338" i="64"/>
  <c r="CW1338" i="64"/>
  <c r="CX1338" i="64"/>
  <c r="CY1338" i="64"/>
  <c r="CZ1338" i="64"/>
  <c r="DA1338" i="64"/>
  <c r="DB1338" i="64"/>
  <c r="DC1338" i="64"/>
  <c r="DD1338" i="64"/>
  <c r="DE1338" i="64"/>
  <c r="DF1338" i="64"/>
  <c r="DG1338" i="64"/>
  <c r="DH1338" i="64"/>
  <c r="DI1338" i="64"/>
  <c r="DJ1338" i="64"/>
  <c r="DK1338" i="64"/>
  <c r="DL1338" i="64"/>
  <c r="K1339" i="64"/>
  <c r="L1339" i="64"/>
  <c r="M1339" i="64"/>
  <c r="N1339" i="64"/>
  <c r="O1339" i="64"/>
  <c r="P1339" i="64"/>
  <c r="S1339" i="64"/>
  <c r="T1339" i="64"/>
  <c r="U1339" i="64"/>
  <c r="V1339" i="64"/>
  <c r="W1339" i="64"/>
  <c r="X1339" i="64"/>
  <c r="Y1339" i="64"/>
  <c r="Z1339" i="64"/>
  <c r="AA1339" i="64"/>
  <c r="AB1339" i="64"/>
  <c r="AC1339" i="64"/>
  <c r="AD1339" i="64"/>
  <c r="AE1339" i="64"/>
  <c r="AF1339" i="64"/>
  <c r="AG1339" i="64"/>
  <c r="AH1339" i="64"/>
  <c r="AI1339" i="64"/>
  <c r="AJ1339" i="64"/>
  <c r="AK1339" i="64"/>
  <c r="AL1339" i="64"/>
  <c r="AM1339" i="64"/>
  <c r="AN1339" i="64"/>
  <c r="AO1339" i="64"/>
  <c r="AP1339" i="64"/>
  <c r="AQ1339" i="64"/>
  <c r="AR1339" i="64"/>
  <c r="AS1339" i="64"/>
  <c r="AT1339" i="64"/>
  <c r="AU1339" i="64"/>
  <c r="AV1339" i="64"/>
  <c r="AW1339" i="64"/>
  <c r="AX1339" i="64"/>
  <c r="AY1339" i="64"/>
  <c r="AZ1339" i="64"/>
  <c r="BA1339" i="64"/>
  <c r="BB1339" i="64"/>
  <c r="BC1339" i="64"/>
  <c r="BD1339" i="64"/>
  <c r="BE1339" i="64"/>
  <c r="BF1339" i="64"/>
  <c r="BG1339" i="64"/>
  <c r="BH1339" i="64"/>
  <c r="BI1339" i="64"/>
  <c r="BJ1339" i="64"/>
  <c r="BK1339" i="64"/>
  <c r="BL1339" i="64"/>
  <c r="BM1339" i="64"/>
  <c r="BN1339" i="64"/>
  <c r="BO1339" i="64"/>
  <c r="BP1339" i="64"/>
  <c r="BQ1339" i="64"/>
  <c r="BR1339" i="64"/>
  <c r="BS1339" i="64"/>
  <c r="BT1339" i="64"/>
  <c r="BU1339" i="64"/>
  <c r="BV1339" i="64"/>
  <c r="BW1339" i="64"/>
  <c r="BX1339" i="64"/>
  <c r="BY1339" i="64"/>
  <c r="BZ1339" i="64"/>
  <c r="CA1339" i="64"/>
  <c r="CB1339" i="64"/>
  <c r="CC1339" i="64"/>
  <c r="CD1339" i="64"/>
  <c r="CE1339" i="64"/>
  <c r="CF1339" i="64"/>
  <c r="CG1339" i="64"/>
  <c r="CH1339" i="64"/>
  <c r="CI1339" i="64"/>
  <c r="CJ1339" i="64"/>
  <c r="CK1339" i="64"/>
  <c r="CL1339" i="64"/>
  <c r="K1368" i="64"/>
  <c r="L1368" i="64"/>
  <c r="M1368" i="64"/>
  <c r="N1368" i="64"/>
  <c r="O1368" i="64"/>
  <c r="P1368" i="64"/>
  <c r="S1368" i="64" a="1"/>
  <c r="S1368" i="64"/>
  <c r="T1368" i="64" a="1"/>
  <c r="T1368" i="64"/>
  <c r="U1368" i="64" a="1"/>
  <c r="U1368" i="64"/>
  <c r="V1368" i="64" a="1"/>
  <c r="V1368" i="64"/>
  <c r="W1368" i="64" a="1"/>
  <c r="W1368" i="64"/>
  <c r="X1368" i="64" a="1"/>
  <c r="X1368" i="64"/>
  <c r="Y1368" i="64" a="1"/>
  <c r="Y1368" i="64"/>
  <c r="Z1368" i="64" a="1"/>
  <c r="Z1368" i="64"/>
  <c r="AA1368" i="64" a="1"/>
  <c r="AA1368" i="64"/>
  <c r="AB1368" i="64" a="1"/>
  <c r="AB1368" i="64"/>
  <c r="AC1368" i="64" a="1"/>
  <c r="AC1368" i="64"/>
  <c r="AD1368" i="64" a="1"/>
  <c r="AD1368" i="64"/>
  <c r="AE1368" i="64" a="1"/>
  <c r="AE1368" i="64"/>
  <c r="AF1368" i="64" a="1"/>
  <c r="AF1368" i="64"/>
  <c r="AG1368" i="64" a="1"/>
  <c r="AG1368" i="64"/>
  <c r="AH1368" i="64" a="1"/>
  <c r="AH1368" i="64"/>
  <c r="AI1368" i="64" a="1"/>
  <c r="AI1368" i="64"/>
  <c r="AJ1368" i="64" a="1"/>
  <c r="AJ1368" i="64"/>
  <c r="AK1368" i="64" a="1"/>
  <c r="AK1368" i="64"/>
  <c r="AL1368" i="64" a="1"/>
  <c r="AL1368" i="64"/>
  <c r="AM1368" i="64" a="1"/>
  <c r="AM1368" i="64"/>
  <c r="AN1368" i="64" a="1"/>
  <c r="AN1368" i="64"/>
  <c r="AO1368" i="64" a="1"/>
  <c r="AO1368" i="64"/>
  <c r="AP1368" i="64" a="1"/>
  <c r="AP1368" i="64"/>
  <c r="AQ1368" i="64" a="1"/>
  <c r="AQ1368" i="64"/>
  <c r="AR1368" i="64" a="1"/>
  <c r="AR1368" i="64"/>
  <c r="AS1368" i="64" a="1"/>
  <c r="AS1368" i="64"/>
  <c r="AT1368" i="64" a="1"/>
  <c r="AT1368" i="64"/>
  <c r="AU1368" i="64" a="1"/>
  <c r="AU1368" i="64"/>
  <c r="AV1368" i="64" a="1"/>
  <c r="AV1368" i="64"/>
  <c r="AW1368" i="64" a="1"/>
  <c r="AW1368" i="64"/>
  <c r="AX1368" i="64" a="1"/>
  <c r="AX1368" i="64"/>
  <c r="AY1368" i="64" a="1"/>
  <c r="AY1368" i="64"/>
  <c r="AZ1368" i="64" a="1"/>
  <c r="AZ1368" i="64"/>
  <c r="BA1368" i="64" a="1"/>
  <c r="BA1368" i="64"/>
  <c r="BB1368" i="64" a="1"/>
  <c r="BB1368" i="64"/>
  <c r="BC1368" i="64" a="1"/>
  <c r="BC1368" i="64"/>
  <c r="BD1368" i="64" a="1"/>
  <c r="BD1368" i="64"/>
  <c r="BE1368" i="64" a="1"/>
  <c r="BE1368" i="64"/>
  <c r="BF1368" i="64" a="1"/>
  <c r="BF1368" i="64"/>
  <c r="BG1368" i="64" a="1"/>
  <c r="BG1368" i="64"/>
  <c r="BH1368" i="64" a="1"/>
  <c r="BH1368" i="64"/>
  <c r="BI1368" i="64" a="1"/>
  <c r="BI1368" i="64"/>
  <c r="BJ1368" i="64" a="1"/>
  <c r="BJ1368" i="64"/>
  <c r="BK1368" i="64" a="1"/>
  <c r="BK1368" i="64"/>
  <c r="BL1368" i="64" a="1"/>
  <c r="BL1368" i="64"/>
  <c r="BM1368" i="64" a="1"/>
  <c r="BM1368" i="64"/>
  <c r="BN1368" i="64" a="1"/>
  <c r="BN1368" i="64"/>
  <c r="BO1368" i="64" a="1"/>
  <c r="BO1368" i="64"/>
  <c r="BP1368" i="64" a="1"/>
  <c r="BP1368" i="64"/>
  <c r="BQ1368" i="64" a="1"/>
  <c r="BQ1368" i="64"/>
  <c r="BR1368" i="64" a="1"/>
  <c r="BR1368" i="64"/>
  <c r="BS1368" i="64" a="1"/>
  <c r="BS1368" i="64"/>
  <c r="BT1368" i="64" a="1"/>
  <c r="BT1368" i="64"/>
  <c r="BU1368" i="64" a="1"/>
  <c r="BU1368" i="64"/>
  <c r="BV1368" i="64" a="1"/>
  <c r="BV1368" i="64"/>
  <c r="BW1368" i="64" a="1"/>
  <c r="BW1368" i="64"/>
  <c r="BX1368" i="64" a="1"/>
  <c r="BX1368" i="64"/>
  <c r="BY1368" i="64" a="1"/>
  <c r="BY1368" i="64"/>
  <c r="BZ1368" i="64" a="1"/>
  <c r="BZ1368" i="64"/>
  <c r="CA1368" i="64" a="1"/>
  <c r="CA1368" i="64"/>
  <c r="CB1368" i="64" a="1"/>
  <c r="CB1368" i="64"/>
  <c r="CC1368" i="64" a="1"/>
  <c r="CC1368" i="64"/>
  <c r="CD1368" i="64" a="1"/>
  <c r="CD1368" i="64"/>
  <c r="CE1368" i="64" a="1"/>
  <c r="CE1368" i="64"/>
  <c r="CF1368" i="64" a="1"/>
  <c r="CF1368" i="64"/>
  <c r="CG1368" i="64" a="1"/>
  <c r="CG1368" i="64"/>
  <c r="CH1368" i="64" a="1"/>
  <c r="CH1368" i="64"/>
  <c r="CI1368" i="64" a="1"/>
  <c r="CI1368" i="64"/>
  <c r="CJ1368" i="64" a="1"/>
  <c r="CJ1368" i="64"/>
  <c r="CK1368" i="64" a="1"/>
  <c r="CK1368" i="64"/>
  <c r="CL1368" i="64" a="1"/>
  <c r="CL1368" i="64"/>
  <c r="CO1368" i="64" a="1"/>
  <c r="CO1368" i="64"/>
  <c r="CP1368" i="64" a="1"/>
  <c r="CP1368" i="64"/>
  <c r="CQ1368" i="64" a="1"/>
  <c r="CQ1368" i="64"/>
  <c r="CR1368" i="64" a="1"/>
  <c r="CR1368" i="64"/>
  <c r="CS1368" i="64" a="1"/>
  <c r="CS1368" i="64"/>
  <c r="CT1368" i="64" a="1"/>
  <c r="CT1368" i="64"/>
  <c r="CU1368" i="64" a="1"/>
  <c r="CU1368" i="64"/>
  <c r="CV1368" i="64" a="1"/>
  <c r="CV1368" i="64"/>
  <c r="CW1368" i="64" a="1"/>
  <c r="CW1368" i="64"/>
  <c r="CX1368" i="64" a="1"/>
  <c r="CX1368" i="64"/>
  <c r="CY1368" i="64" a="1"/>
  <c r="CY1368" i="64"/>
  <c r="CZ1368" i="64" a="1"/>
  <c r="CZ1368" i="64"/>
  <c r="DA1368" i="64" a="1"/>
  <c r="DA1368" i="64"/>
  <c r="DB1368" i="64" a="1"/>
  <c r="DB1368" i="64"/>
  <c r="DC1368" i="64" a="1"/>
  <c r="DC1368" i="64"/>
  <c r="DD1368" i="64" a="1"/>
  <c r="DD1368" i="64"/>
  <c r="DE1368" i="64" a="1"/>
  <c r="DE1368" i="64"/>
  <c r="DF1368" i="64" a="1"/>
  <c r="DF1368" i="64"/>
  <c r="DG1368" i="64" a="1"/>
  <c r="DG1368" i="64"/>
  <c r="DH1368" i="64" a="1"/>
  <c r="DH1368" i="64"/>
  <c r="DI1368" i="64" a="1"/>
  <c r="DI1368" i="64"/>
  <c r="DJ1368" i="64" a="1"/>
  <c r="DJ1368" i="64"/>
  <c r="DK1368" i="64" a="1"/>
  <c r="DK1368" i="64"/>
  <c r="DL1368" i="64" a="1"/>
  <c r="DL1368" i="64"/>
  <c r="K1374" i="64"/>
  <c r="L1374" i="64"/>
  <c r="M1374" i="64"/>
  <c r="N1374" i="64"/>
  <c r="O1374" i="64"/>
  <c r="P1374" i="64"/>
  <c r="S1374" i="64"/>
  <c r="T1374" i="64"/>
  <c r="U1374" i="64"/>
  <c r="V1374" i="64"/>
  <c r="W1374" i="64"/>
  <c r="X1374" i="64"/>
  <c r="Y1374" i="64"/>
  <c r="Z1374" i="64"/>
  <c r="AA1374" i="64"/>
  <c r="AB1374" i="64"/>
  <c r="AC1374" i="64"/>
  <c r="AD1374" i="64"/>
  <c r="AE1374" i="64"/>
  <c r="AF1374" i="64"/>
  <c r="AG1374" i="64"/>
  <c r="AH1374" i="64"/>
  <c r="AI1374" i="64"/>
  <c r="AJ1374" i="64"/>
  <c r="AK1374" i="64"/>
  <c r="AL1374" i="64"/>
  <c r="AM1374" i="64"/>
  <c r="AN1374" i="64"/>
  <c r="AO1374" i="64"/>
  <c r="AP1374" i="64"/>
  <c r="AQ1374" i="64"/>
  <c r="AR1374" i="64"/>
  <c r="AS1374" i="64"/>
  <c r="AT1374" i="64"/>
  <c r="AU1374" i="64"/>
  <c r="AV1374" i="64"/>
  <c r="AW1374" i="64"/>
  <c r="AX1374" i="64"/>
  <c r="AY1374" i="64"/>
  <c r="AZ1374" i="64"/>
  <c r="BA1374" i="64"/>
  <c r="BB1374" i="64"/>
  <c r="BC1374" i="64"/>
  <c r="BD1374" i="64"/>
  <c r="BE1374" i="64"/>
  <c r="BF1374" i="64"/>
  <c r="BG1374" i="64"/>
  <c r="BH1374" i="64"/>
  <c r="BI1374" i="64"/>
  <c r="BJ1374" i="64"/>
  <c r="BK1374" i="64"/>
  <c r="BL1374" i="64"/>
  <c r="BM1374" i="64"/>
  <c r="BN1374" i="64"/>
  <c r="BO1374" i="64"/>
  <c r="BP1374" i="64"/>
  <c r="BQ1374" i="64"/>
  <c r="BR1374" i="64"/>
  <c r="BS1374" i="64"/>
  <c r="BT1374" i="64"/>
  <c r="BU1374" i="64"/>
  <c r="BV1374" i="64"/>
  <c r="BW1374" i="64"/>
  <c r="BX1374" i="64"/>
  <c r="BY1374" i="64"/>
  <c r="BZ1374" i="64"/>
  <c r="CA1374" i="64"/>
  <c r="CB1374" i="64"/>
  <c r="CC1374" i="64"/>
  <c r="CD1374" i="64"/>
  <c r="CE1374" i="64"/>
  <c r="CF1374" i="64"/>
  <c r="CG1374" i="64"/>
  <c r="CH1374" i="64"/>
  <c r="CI1374" i="64"/>
  <c r="CJ1374" i="64"/>
  <c r="CK1374" i="64"/>
  <c r="CL1374" i="64"/>
  <c r="CO1374" i="64"/>
  <c r="CP1374" i="64"/>
  <c r="CQ1374" i="64"/>
  <c r="CR1374" i="64"/>
  <c r="CS1374" i="64"/>
  <c r="CT1374" i="64"/>
  <c r="CU1374" i="64"/>
  <c r="CV1374" i="64"/>
  <c r="CW1374" i="64"/>
  <c r="CX1374" i="64"/>
  <c r="CY1374" i="64"/>
  <c r="CZ1374" i="64"/>
  <c r="DA1374" i="64"/>
  <c r="DB1374" i="64"/>
  <c r="DC1374" i="64"/>
  <c r="DD1374" i="64"/>
  <c r="DE1374" i="64"/>
  <c r="DF1374" i="64"/>
  <c r="DG1374" i="64"/>
  <c r="DH1374" i="64"/>
  <c r="DI1374" i="64"/>
  <c r="DJ1374" i="64"/>
  <c r="DK1374" i="64"/>
  <c r="DL1374" i="64"/>
  <c r="K1375" i="64"/>
  <c r="L1375" i="64"/>
  <c r="M1375" i="64"/>
  <c r="N1375" i="64"/>
  <c r="O1375" i="64"/>
  <c r="P1375" i="64"/>
  <c r="S1375" i="64"/>
  <c r="T1375" i="64"/>
  <c r="U1375" i="64"/>
  <c r="V1375" i="64"/>
  <c r="W1375" i="64"/>
  <c r="X1375" i="64"/>
  <c r="Y1375" i="64"/>
  <c r="Z1375" i="64"/>
  <c r="AA1375" i="64"/>
  <c r="AB1375" i="64"/>
  <c r="AC1375" i="64"/>
  <c r="AD1375" i="64"/>
  <c r="AE1375" i="64"/>
  <c r="AF1375" i="64"/>
  <c r="AG1375" i="64"/>
  <c r="AH1375" i="64"/>
  <c r="AI1375" i="64"/>
  <c r="AJ1375" i="64"/>
  <c r="AK1375" i="64"/>
  <c r="AL1375" i="64"/>
  <c r="AM1375" i="64"/>
  <c r="AN1375" i="64"/>
  <c r="AO1375" i="64"/>
  <c r="AP1375" i="64"/>
  <c r="AQ1375" i="64"/>
  <c r="AR1375" i="64"/>
  <c r="AS1375" i="64"/>
  <c r="AT1375" i="64"/>
  <c r="AU1375" i="64"/>
  <c r="AV1375" i="64"/>
  <c r="AW1375" i="64"/>
  <c r="AX1375" i="64"/>
  <c r="AY1375" i="64"/>
  <c r="AZ1375" i="64"/>
  <c r="BA1375" i="64"/>
  <c r="BB1375" i="64"/>
  <c r="BC1375" i="64"/>
  <c r="BD1375" i="64"/>
  <c r="BE1375" i="64"/>
  <c r="BF1375" i="64"/>
  <c r="BG1375" i="64"/>
  <c r="BH1375" i="64"/>
  <c r="BI1375" i="64"/>
  <c r="BJ1375" i="64"/>
  <c r="BK1375" i="64"/>
  <c r="BL1375" i="64"/>
  <c r="BM1375" i="64"/>
  <c r="BN1375" i="64"/>
  <c r="BO1375" i="64"/>
  <c r="BP1375" i="64"/>
  <c r="BQ1375" i="64"/>
  <c r="BR1375" i="64"/>
  <c r="BS1375" i="64"/>
  <c r="BT1375" i="64"/>
  <c r="BU1375" i="64"/>
  <c r="BV1375" i="64"/>
  <c r="BW1375" i="64"/>
  <c r="BX1375" i="64"/>
  <c r="BY1375" i="64"/>
  <c r="BZ1375" i="64"/>
  <c r="CA1375" i="64"/>
  <c r="CB1375" i="64"/>
  <c r="CC1375" i="64"/>
  <c r="CD1375" i="64"/>
  <c r="CE1375" i="64"/>
  <c r="CF1375" i="64"/>
  <c r="CG1375" i="64"/>
  <c r="CH1375" i="64"/>
  <c r="CI1375" i="64"/>
  <c r="CJ1375" i="64"/>
  <c r="CK1375" i="64"/>
  <c r="CL1375" i="64"/>
  <c r="L1448" i="64"/>
  <c r="M1448" i="64"/>
  <c r="N1448" i="64"/>
  <c r="O1448" i="64"/>
  <c r="P1448" i="64"/>
  <c r="T1448" i="64"/>
  <c r="U1448" i="64"/>
  <c r="V1448" i="64"/>
  <c r="W1448" i="64"/>
  <c r="X1448" i="64"/>
  <c r="Y1448" i="64"/>
  <c r="Z1448" i="64"/>
  <c r="AA1448" i="64"/>
  <c r="AB1448" i="64"/>
  <c r="AC1448" i="64"/>
  <c r="AD1448" i="64"/>
  <c r="AE1448" i="64"/>
  <c r="AF1448" i="64"/>
  <c r="AG1448" i="64"/>
  <c r="AH1448" i="64"/>
  <c r="AI1448" i="64"/>
  <c r="AJ1448" i="64"/>
  <c r="AK1448" i="64"/>
  <c r="AL1448" i="64"/>
  <c r="AM1448" i="64"/>
  <c r="AN1448" i="64"/>
  <c r="AO1448" i="64"/>
  <c r="AP1448" i="64"/>
  <c r="AQ1448" i="64"/>
  <c r="AR1448" i="64"/>
  <c r="AS1448" i="64"/>
  <c r="AT1448" i="64"/>
  <c r="AU1448" i="64"/>
  <c r="AV1448" i="64"/>
  <c r="AW1448" i="64"/>
  <c r="AX1448" i="64"/>
  <c r="AY1448" i="64"/>
  <c r="AZ1448" i="64"/>
  <c r="BA1448" i="64"/>
  <c r="BB1448" i="64"/>
  <c r="BC1448" i="64"/>
  <c r="BD1448" i="64"/>
  <c r="BE1448" i="64"/>
  <c r="BF1448" i="64"/>
  <c r="BG1448" i="64"/>
  <c r="BH1448" i="64"/>
  <c r="BI1448" i="64"/>
  <c r="BJ1448" i="64"/>
  <c r="BK1448" i="64"/>
  <c r="BL1448" i="64"/>
  <c r="BM1448" i="64"/>
  <c r="BN1448" i="64"/>
  <c r="BO1448" i="64"/>
  <c r="BP1448" i="64"/>
  <c r="BQ1448" i="64"/>
  <c r="BR1448" i="64"/>
  <c r="BS1448" i="64"/>
  <c r="BT1448" i="64"/>
  <c r="BU1448" i="64"/>
  <c r="BV1448" i="64"/>
  <c r="BW1448" i="64"/>
  <c r="BX1448" i="64"/>
  <c r="BY1448" i="64"/>
  <c r="BZ1448" i="64"/>
  <c r="CA1448" i="64"/>
  <c r="CB1448" i="64"/>
  <c r="CC1448" i="64"/>
  <c r="CD1448" i="64"/>
  <c r="CE1448" i="64"/>
  <c r="CF1448" i="64"/>
  <c r="CG1448" i="64"/>
  <c r="CH1448" i="64"/>
  <c r="CI1448" i="64"/>
  <c r="CJ1448" i="64"/>
  <c r="CK1448" i="64"/>
  <c r="CL1448" i="64"/>
  <c r="K1451" i="64"/>
  <c r="L1451" i="64"/>
  <c r="M1451" i="64"/>
  <c r="N1451" i="64"/>
  <c r="O1451" i="64"/>
  <c r="P1451" i="64"/>
  <c r="S1451" i="64"/>
  <c r="T1451" i="64"/>
  <c r="U1451" i="64"/>
  <c r="V1451" i="64"/>
  <c r="W1451" i="64"/>
  <c r="X1451" i="64"/>
  <c r="Y1451" i="64"/>
  <c r="Z1451" i="64"/>
  <c r="AA1451" i="64"/>
  <c r="AB1451" i="64"/>
  <c r="AC1451" i="64"/>
  <c r="AD1451" i="64"/>
  <c r="AE1451" i="64"/>
  <c r="AF1451" i="64"/>
  <c r="AG1451" i="64"/>
  <c r="AH1451" i="64"/>
  <c r="AI1451" i="64"/>
  <c r="AJ1451" i="64"/>
  <c r="AK1451" i="64"/>
  <c r="AL1451" i="64"/>
  <c r="AM1451" i="64"/>
  <c r="AN1451" i="64"/>
  <c r="AO1451" i="64"/>
  <c r="AP1451" i="64"/>
  <c r="AQ1451" i="64"/>
  <c r="AR1451" i="64"/>
  <c r="AS1451" i="64"/>
  <c r="AT1451" i="64"/>
  <c r="AU1451" i="64"/>
  <c r="AV1451" i="64"/>
  <c r="AW1451" i="64"/>
  <c r="AX1451" i="64"/>
  <c r="AY1451" i="64"/>
  <c r="AZ1451" i="64"/>
  <c r="BA1451" i="64"/>
  <c r="BB1451" i="64"/>
  <c r="BC1451" i="64"/>
  <c r="BD1451" i="64"/>
  <c r="BE1451" i="64"/>
  <c r="BF1451" i="64"/>
  <c r="BG1451" i="64"/>
  <c r="BH1451" i="64"/>
  <c r="BI1451" i="64"/>
  <c r="BJ1451" i="64"/>
  <c r="BK1451" i="64"/>
  <c r="BL1451" i="64"/>
  <c r="BM1451" i="64"/>
  <c r="BN1451" i="64"/>
  <c r="BO1451" i="64"/>
  <c r="BP1451" i="64"/>
  <c r="BQ1451" i="64"/>
  <c r="BR1451" i="64"/>
  <c r="BS1451" i="64"/>
  <c r="BT1451" i="64"/>
  <c r="BU1451" i="64"/>
  <c r="BV1451" i="64"/>
  <c r="BW1451" i="64"/>
  <c r="BX1451" i="64"/>
  <c r="BY1451" i="64"/>
  <c r="BZ1451" i="64"/>
  <c r="CA1451" i="64"/>
  <c r="CB1451" i="64"/>
  <c r="CC1451" i="64"/>
  <c r="CD1451" i="64"/>
  <c r="CE1451" i="64"/>
  <c r="CF1451" i="64"/>
  <c r="CG1451" i="64"/>
  <c r="CH1451" i="64"/>
  <c r="CI1451" i="64"/>
  <c r="CJ1451" i="64"/>
  <c r="CK1451" i="64"/>
  <c r="CL1451" i="64"/>
  <c r="K1452" i="64"/>
  <c r="L1452" i="64"/>
  <c r="M1452" i="64"/>
  <c r="N1452" i="64"/>
  <c r="O1452" i="64"/>
  <c r="P1452" i="64"/>
  <c r="S1452" i="64"/>
  <c r="T1452" i="64"/>
  <c r="U1452" i="64"/>
  <c r="V1452" i="64"/>
  <c r="W1452" i="64"/>
  <c r="X1452" i="64"/>
  <c r="Y1452" i="64"/>
  <c r="Z1452" i="64"/>
  <c r="AA1452" i="64"/>
  <c r="AB1452" i="64"/>
  <c r="AC1452" i="64"/>
  <c r="AD1452" i="64"/>
  <c r="AE1452" i="64"/>
  <c r="AF1452" i="64"/>
  <c r="AG1452" i="64"/>
  <c r="AH1452" i="64"/>
  <c r="AI1452" i="64"/>
  <c r="AJ1452" i="64"/>
  <c r="AK1452" i="64"/>
  <c r="AL1452" i="64"/>
  <c r="AM1452" i="64"/>
  <c r="AN1452" i="64"/>
  <c r="AO1452" i="64"/>
  <c r="AP1452" i="64"/>
  <c r="AQ1452" i="64"/>
  <c r="AR1452" i="64"/>
  <c r="AS1452" i="64"/>
  <c r="AT1452" i="64"/>
  <c r="AU1452" i="64"/>
  <c r="AV1452" i="64"/>
  <c r="AW1452" i="64"/>
  <c r="AX1452" i="64"/>
  <c r="AY1452" i="64"/>
  <c r="AZ1452" i="64"/>
  <c r="BA1452" i="64"/>
  <c r="BB1452" i="64"/>
  <c r="BC1452" i="64"/>
  <c r="BD1452" i="64"/>
  <c r="BE1452" i="64"/>
  <c r="BF1452" i="64"/>
  <c r="BG1452" i="64"/>
  <c r="BH1452" i="64"/>
  <c r="BI1452" i="64"/>
  <c r="BJ1452" i="64"/>
  <c r="BK1452" i="64"/>
  <c r="BL1452" i="64"/>
  <c r="BM1452" i="64"/>
  <c r="BN1452" i="64"/>
  <c r="BO1452" i="64"/>
  <c r="BP1452" i="64"/>
  <c r="BQ1452" i="64"/>
  <c r="BR1452" i="64"/>
  <c r="BS1452" i="64"/>
  <c r="BT1452" i="64"/>
  <c r="BU1452" i="64"/>
  <c r="BV1452" i="64"/>
  <c r="BW1452" i="64"/>
  <c r="BX1452" i="64"/>
  <c r="BY1452" i="64"/>
  <c r="BZ1452" i="64"/>
  <c r="CA1452" i="64"/>
  <c r="CB1452" i="64"/>
  <c r="CC1452" i="64"/>
  <c r="CD1452" i="64"/>
  <c r="CE1452" i="64"/>
  <c r="CF1452" i="64"/>
  <c r="CG1452" i="64"/>
  <c r="CH1452" i="64"/>
  <c r="CI1452" i="64"/>
  <c r="CJ1452" i="64"/>
  <c r="CK1452" i="64"/>
  <c r="CL1452" i="64"/>
  <c r="K1454" i="64"/>
  <c r="L1454" i="64"/>
  <c r="M1454" i="64"/>
  <c r="N1454" i="64"/>
  <c r="O1454" i="64"/>
  <c r="P1454" i="64"/>
  <c r="T1454" i="64"/>
  <c r="U1454" i="64"/>
  <c r="V1454" i="64"/>
  <c r="W1454" i="64"/>
  <c r="X1454" i="64"/>
  <c r="Y1454" i="64"/>
  <c r="Z1454" i="64"/>
  <c r="AA1454" i="64"/>
  <c r="AB1454" i="64"/>
  <c r="AC1454" i="64"/>
  <c r="AD1454" i="64"/>
  <c r="AE1454" i="64"/>
  <c r="AF1454" i="64"/>
  <c r="AG1454" i="64"/>
  <c r="AH1454" i="64"/>
  <c r="AI1454" i="64"/>
  <c r="AJ1454" i="64"/>
  <c r="AK1454" i="64"/>
  <c r="AL1454" i="64"/>
  <c r="AM1454" i="64"/>
  <c r="AN1454" i="64"/>
  <c r="AO1454" i="64"/>
  <c r="AP1454" i="64"/>
  <c r="AQ1454" i="64"/>
  <c r="AR1454" i="64"/>
  <c r="AS1454" i="64"/>
  <c r="AT1454" i="64"/>
  <c r="AU1454" i="64"/>
  <c r="AV1454" i="64"/>
  <c r="AW1454" i="64"/>
  <c r="AX1454" i="64"/>
  <c r="AY1454" i="64"/>
  <c r="AZ1454" i="64"/>
  <c r="BA1454" i="64"/>
  <c r="BB1454" i="64"/>
  <c r="BC1454" i="64"/>
  <c r="BD1454" i="64"/>
  <c r="BE1454" i="64"/>
  <c r="BF1454" i="64"/>
  <c r="BG1454" i="64"/>
  <c r="BH1454" i="64"/>
  <c r="BI1454" i="64"/>
  <c r="BJ1454" i="64"/>
  <c r="BK1454" i="64"/>
  <c r="BL1454" i="64"/>
  <c r="BM1454" i="64"/>
  <c r="BN1454" i="64"/>
  <c r="BO1454" i="64"/>
  <c r="BP1454" i="64"/>
  <c r="BQ1454" i="64"/>
  <c r="BR1454" i="64"/>
  <c r="BS1454" i="64"/>
  <c r="BT1454" i="64"/>
  <c r="BU1454" i="64"/>
  <c r="BV1454" i="64"/>
  <c r="BW1454" i="64"/>
  <c r="BX1454" i="64"/>
  <c r="BY1454" i="64"/>
  <c r="BZ1454" i="64"/>
  <c r="CA1454" i="64"/>
  <c r="CB1454" i="64"/>
  <c r="CC1454" i="64"/>
  <c r="CD1454" i="64"/>
  <c r="CE1454" i="64"/>
  <c r="CF1454" i="64"/>
  <c r="CG1454" i="64"/>
  <c r="CH1454" i="64"/>
  <c r="CI1454" i="64"/>
  <c r="CJ1454" i="64"/>
  <c r="CK1454" i="64"/>
  <c r="CL1454" i="64"/>
  <c r="K1459" i="64"/>
  <c r="L1459" i="64"/>
  <c r="M1459" i="64"/>
  <c r="N1459" i="64"/>
  <c r="O1459" i="64"/>
  <c r="P1459" i="64"/>
  <c r="S1459" i="64"/>
  <c r="T1459" i="64"/>
  <c r="U1459" i="64"/>
  <c r="V1459" i="64"/>
  <c r="W1459" i="64"/>
  <c r="X1459" i="64"/>
  <c r="Y1459" i="64"/>
  <c r="Z1459" i="64"/>
  <c r="AA1459" i="64"/>
  <c r="AB1459" i="64"/>
  <c r="AC1459" i="64"/>
  <c r="AD1459" i="64"/>
  <c r="AE1459" i="64"/>
  <c r="AF1459" i="64"/>
  <c r="AG1459" i="64"/>
  <c r="AH1459" i="64"/>
  <c r="AI1459" i="64"/>
  <c r="AJ1459" i="64"/>
  <c r="AK1459" i="64"/>
  <c r="AL1459" i="64"/>
  <c r="AM1459" i="64"/>
  <c r="AN1459" i="64"/>
  <c r="AO1459" i="64"/>
  <c r="AP1459" i="64"/>
  <c r="AQ1459" i="64"/>
  <c r="AR1459" i="64"/>
  <c r="AS1459" i="64"/>
  <c r="AT1459" i="64"/>
  <c r="AU1459" i="64"/>
  <c r="AV1459" i="64"/>
  <c r="AW1459" i="64"/>
  <c r="AX1459" i="64"/>
  <c r="AY1459" i="64"/>
  <c r="AZ1459" i="64"/>
  <c r="BA1459" i="64"/>
  <c r="BB1459" i="64"/>
  <c r="BC1459" i="64"/>
  <c r="BD1459" i="64"/>
  <c r="BE1459" i="64"/>
  <c r="BF1459" i="64"/>
  <c r="BG1459" i="64"/>
  <c r="BH1459" i="64"/>
  <c r="BI1459" i="64"/>
  <c r="BJ1459" i="64"/>
  <c r="BK1459" i="64"/>
  <c r="BL1459" i="64"/>
  <c r="BM1459" i="64"/>
  <c r="BN1459" i="64"/>
  <c r="BO1459" i="64"/>
  <c r="BP1459" i="64"/>
  <c r="BQ1459" i="64"/>
  <c r="BR1459" i="64"/>
  <c r="BS1459" i="64"/>
  <c r="BT1459" i="64"/>
  <c r="BU1459" i="64"/>
  <c r="BV1459" i="64"/>
  <c r="BW1459" i="64"/>
  <c r="BX1459" i="64"/>
  <c r="BY1459" i="64"/>
  <c r="BZ1459" i="64"/>
  <c r="CA1459" i="64"/>
  <c r="CB1459" i="64"/>
  <c r="CC1459" i="64"/>
  <c r="CD1459" i="64"/>
  <c r="CE1459" i="64"/>
  <c r="CF1459" i="64"/>
  <c r="CG1459" i="64"/>
  <c r="CH1459" i="64"/>
  <c r="CI1459" i="64"/>
  <c r="CJ1459" i="64"/>
  <c r="CK1459" i="64"/>
  <c r="CL1459" i="64"/>
  <c r="K1463" i="64"/>
  <c r="L1463" i="64"/>
  <c r="M1463" i="64"/>
  <c r="N1463" i="64"/>
  <c r="O1463" i="64"/>
  <c r="P1463" i="64"/>
  <c r="S1463" i="64" a="1"/>
  <c r="S1463" i="64"/>
  <c r="T1463" i="64" a="1"/>
  <c r="T1463" i="64"/>
  <c r="U1463" i="64" a="1"/>
  <c r="U1463" i="64"/>
  <c r="V1463" i="64" a="1"/>
  <c r="V1463" i="64"/>
  <c r="W1463" i="64" a="1"/>
  <c r="W1463" i="64"/>
  <c r="X1463" i="64" a="1"/>
  <c r="X1463" i="64"/>
  <c r="Y1463" i="64" a="1"/>
  <c r="Y1463" i="64"/>
  <c r="Z1463" i="64" a="1"/>
  <c r="Z1463" i="64"/>
  <c r="AA1463" i="64" a="1"/>
  <c r="AA1463" i="64"/>
  <c r="AB1463" i="64" a="1"/>
  <c r="AB1463" i="64"/>
  <c r="AC1463" i="64" a="1"/>
  <c r="AC1463" i="64"/>
  <c r="AD1463" i="64" a="1"/>
  <c r="AD1463" i="64"/>
  <c r="AE1463" i="64" a="1"/>
  <c r="AE1463" i="64"/>
  <c r="AF1463" i="64" a="1"/>
  <c r="AF1463" i="64"/>
  <c r="AG1463" i="64" a="1"/>
  <c r="AG1463" i="64"/>
  <c r="AH1463" i="64" a="1"/>
  <c r="AH1463" i="64"/>
  <c r="AI1463" i="64" a="1"/>
  <c r="AI1463" i="64"/>
  <c r="AJ1463" i="64" a="1"/>
  <c r="AJ1463" i="64"/>
  <c r="AK1463" i="64" a="1"/>
  <c r="AK1463" i="64"/>
  <c r="AL1463" i="64" a="1"/>
  <c r="AL1463" i="64"/>
  <c r="AM1463" i="64" a="1"/>
  <c r="AM1463" i="64"/>
  <c r="AN1463" i="64" a="1"/>
  <c r="AN1463" i="64"/>
  <c r="AO1463" i="64" a="1"/>
  <c r="AO1463" i="64"/>
  <c r="AP1463" i="64" a="1"/>
  <c r="AP1463" i="64"/>
  <c r="AQ1463" i="64" a="1"/>
  <c r="AQ1463" i="64"/>
  <c r="AR1463" i="64" a="1"/>
  <c r="AR1463" i="64"/>
  <c r="AS1463" i="64" a="1"/>
  <c r="AS1463" i="64"/>
  <c r="AT1463" i="64" a="1"/>
  <c r="AT1463" i="64"/>
  <c r="AU1463" i="64" a="1"/>
  <c r="AU1463" i="64"/>
  <c r="AV1463" i="64" a="1"/>
  <c r="AV1463" i="64"/>
  <c r="AW1463" i="64" a="1"/>
  <c r="AW1463" i="64"/>
  <c r="AX1463" i="64" a="1"/>
  <c r="AX1463" i="64"/>
  <c r="AY1463" i="64" a="1"/>
  <c r="AY1463" i="64"/>
  <c r="AZ1463" i="64" a="1"/>
  <c r="AZ1463" i="64"/>
  <c r="BA1463" i="64" a="1"/>
  <c r="BA1463" i="64"/>
  <c r="BB1463" i="64" a="1"/>
  <c r="BB1463" i="64"/>
  <c r="BC1463" i="64" a="1"/>
  <c r="BC1463" i="64"/>
  <c r="BD1463" i="64" a="1"/>
  <c r="BD1463" i="64"/>
  <c r="BE1463" i="64" a="1"/>
  <c r="BE1463" i="64"/>
  <c r="BF1463" i="64" a="1"/>
  <c r="BF1463" i="64"/>
  <c r="BG1463" i="64" a="1"/>
  <c r="BG1463" i="64"/>
  <c r="BH1463" i="64" a="1"/>
  <c r="BH1463" i="64"/>
  <c r="BI1463" i="64" a="1"/>
  <c r="BI1463" i="64"/>
  <c r="BJ1463" i="64" a="1"/>
  <c r="BJ1463" i="64"/>
  <c r="BK1463" i="64" a="1"/>
  <c r="BK1463" i="64"/>
  <c r="BL1463" i="64" a="1"/>
  <c r="BL1463" i="64"/>
  <c r="BM1463" i="64" a="1"/>
  <c r="BM1463" i="64"/>
  <c r="BN1463" i="64" a="1"/>
  <c r="BN1463" i="64"/>
  <c r="BO1463" i="64" a="1"/>
  <c r="BO1463" i="64"/>
  <c r="BP1463" i="64" a="1"/>
  <c r="BP1463" i="64"/>
  <c r="BQ1463" i="64" a="1"/>
  <c r="BQ1463" i="64"/>
  <c r="BR1463" i="64" a="1"/>
  <c r="BR1463" i="64"/>
  <c r="BS1463" i="64" a="1"/>
  <c r="BS1463" i="64"/>
  <c r="BT1463" i="64" a="1"/>
  <c r="BT1463" i="64"/>
  <c r="BU1463" i="64" a="1"/>
  <c r="BU1463" i="64"/>
  <c r="BV1463" i="64" a="1"/>
  <c r="BV1463" i="64"/>
  <c r="BW1463" i="64" a="1"/>
  <c r="BW1463" i="64"/>
  <c r="BX1463" i="64" a="1"/>
  <c r="BX1463" i="64"/>
  <c r="BY1463" i="64" a="1"/>
  <c r="BY1463" i="64"/>
  <c r="BZ1463" i="64" a="1"/>
  <c r="BZ1463" i="64"/>
  <c r="CA1463" i="64" a="1"/>
  <c r="CA1463" i="64"/>
  <c r="CB1463" i="64" a="1"/>
  <c r="CB1463" i="64"/>
  <c r="CC1463" i="64" a="1"/>
  <c r="CC1463" i="64"/>
  <c r="CD1463" i="64" a="1"/>
  <c r="CD1463" i="64"/>
  <c r="CE1463" i="64" a="1"/>
  <c r="CE1463" i="64"/>
  <c r="CF1463" i="64" a="1"/>
  <c r="CF1463" i="64"/>
  <c r="CG1463" i="64" a="1"/>
  <c r="CG1463" i="64"/>
  <c r="CH1463" i="64" a="1"/>
  <c r="CH1463" i="64"/>
  <c r="CI1463" i="64" a="1"/>
  <c r="CI1463" i="64"/>
  <c r="CJ1463" i="64" a="1"/>
  <c r="CJ1463" i="64"/>
  <c r="CK1463" i="64" a="1"/>
  <c r="CK1463" i="64"/>
  <c r="CL1463" i="64" a="1"/>
  <c r="CL1463" i="64"/>
  <c r="K1884" i="64"/>
  <c r="L1884" i="64"/>
  <c r="M1884" i="64"/>
  <c r="N1884" i="64"/>
  <c r="O1884" i="64"/>
  <c r="P1884" i="64"/>
  <c r="S1884" i="64" a="1"/>
  <c r="S1884" i="64"/>
  <c r="T1884" i="64" a="1"/>
  <c r="T1884" i="64"/>
  <c r="U1884" i="64" a="1"/>
  <c r="U1884" i="64"/>
  <c r="V1884" i="64" a="1"/>
  <c r="V1884" i="64"/>
  <c r="W1884" i="64" a="1"/>
  <c r="W1884" i="64"/>
  <c r="X1884" i="64" a="1"/>
  <c r="X1884" i="64"/>
  <c r="Y1884" i="64" a="1"/>
  <c r="Y1884" i="64"/>
  <c r="Z1884" i="64" a="1"/>
  <c r="Z1884" i="64"/>
  <c r="AA1884" i="64" a="1"/>
  <c r="AA1884" i="64"/>
  <c r="AB1884" i="64" a="1"/>
  <c r="AB1884" i="64"/>
  <c r="AC1884" i="64" a="1"/>
  <c r="AC1884" i="64"/>
  <c r="AD1884" i="64" a="1"/>
  <c r="AD1884" i="64"/>
  <c r="AE1884" i="64" a="1"/>
  <c r="AE1884" i="64"/>
  <c r="AF1884" i="64" a="1"/>
  <c r="AF1884" i="64"/>
  <c r="AG1884" i="64" a="1"/>
  <c r="AG1884" i="64"/>
  <c r="AH1884" i="64" a="1"/>
  <c r="AH1884" i="64"/>
  <c r="AI1884" i="64" a="1"/>
  <c r="AI1884" i="64"/>
  <c r="AJ1884" i="64" a="1"/>
  <c r="AJ1884" i="64"/>
  <c r="AK1884" i="64" a="1"/>
  <c r="AK1884" i="64"/>
  <c r="AL1884" i="64" a="1"/>
  <c r="AL1884" i="64"/>
  <c r="AM1884" i="64" a="1"/>
  <c r="AM1884" i="64"/>
  <c r="AN1884" i="64" a="1"/>
  <c r="AN1884" i="64"/>
  <c r="AO1884" i="64" a="1"/>
  <c r="AO1884" i="64"/>
  <c r="AP1884" i="64" a="1"/>
  <c r="AP1884" i="64"/>
  <c r="AQ1884" i="64" a="1"/>
  <c r="AQ1884" i="64"/>
  <c r="AR1884" i="64" a="1"/>
  <c r="AR1884" i="64"/>
  <c r="AS1884" i="64" a="1"/>
  <c r="AS1884" i="64"/>
  <c r="AT1884" i="64" a="1"/>
  <c r="AT1884" i="64"/>
  <c r="AU1884" i="64" a="1"/>
  <c r="AU1884" i="64"/>
  <c r="AV1884" i="64" a="1"/>
  <c r="AV1884" i="64"/>
  <c r="AW1884" i="64" a="1"/>
  <c r="AW1884" i="64"/>
  <c r="AX1884" i="64" a="1"/>
  <c r="AX1884" i="64"/>
  <c r="AY1884" i="64" a="1"/>
  <c r="AY1884" i="64"/>
  <c r="AZ1884" i="64" a="1"/>
  <c r="AZ1884" i="64"/>
  <c r="BA1884" i="64" a="1"/>
  <c r="BA1884" i="64"/>
  <c r="BB1884" i="64" a="1"/>
  <c r="BB1884" i="64"/>
  <c r="BC1884" i="64" a="1"/>
  <c r="BC1884" i="64"/>
  <c r="BD1884" i="64" a="1"/>
  <c r="BD1884" i="64"/>
  <c r="BE1884" i="64" a="1"/>
  <c r="BE1884" i="64"/>
  <c r="BF1884" i="64" a="1"/>
  <c r="BF1884" i="64"/>
  <c r="BG1884" i="64" a="1"/>
  <c r="BG1884" i="64"/>
  <c r="BH1884" i="64" a="1"/>
  <c r="BH1884" i="64"/>
  <c r="BI1884" i="64" a="1"/>
  <c r="BI1884" i="64"/>
  <c r="BJ1884" i="64" a="1"/>
  <c r="BJ1884" i="64"/>
  <c r="BK1884" i="64" a="1"/>
  <c r="BK1884" i="64"/>
  <c r="BL1884" i="64" a="1"/>
  <c r="BL1884" i="64"/>
  <c r="BM1884" i="64" a="1"/>
  <c r="BM1884" i="64"/>
  <c r="BN1884" i="64" a="1"/>
  <c r="BN1884" i="64"/>
  <c r="BO1884" i="64" a="1"/>
  <c r="BO1884" i="64"/>
  <c r="BP1884" i="64" a="1"/>
  <c r="BP1884" i="64"/>
  <c r="BQ1884" i="64" a="1"/>
  <c r="BQ1884" i="64"/>
  <c r="BR1884" i="64" a="1"/>
  <c r="BR1884" i="64"/>
  <c r="BS1884" i="64" a="1"/>
  <c r="BS1884" i="64"/>
  <c r="BT1884" i="64" a="1"/>
  <c r="BT1884" i="64"/>
  <c r="BU1884" i="64" a="1"/>
  <c r="BU1884" i="64"/>
  <c r="BV1884" i="64" a="1"/>
  <c r="BV1884" i="64"/>
  <c r="BW1884" i="64" a="1"/>
  <c r="BW1884" i="64"/>
  <c r="BX1884" i="64" a="1"/>
  <c r="BX1884" i="64"/>
  <c r="BY1884" i="64" a="1"/>
  <c r="BY1884" i="64"/>
  <c r="BZ1884" i="64" a="1"/>
  <c r="BZ1884" i="64"/>
  <c r="CA1884" i="64" a="1"/>
  <c r="CA1884" i="64"/>
  <c r="CB1884" i="64" a="1"/>
  <c r="CB1884" i="64"/>
  <c r="CC1884" i="64" a="1"/>
  <c r="CC1884" i="64"/>
  <c r="CD1884" i="64" a="1"/>
  <c r="CD1884" i="64"/>
  <c r="CE1884" i="64" a="1"/>
  <c r="CE1884" i="64"/>
  <c r="CF1884" i="64" a="1"/>
  <c r="CF1884" i="64"/>
  <c r="CG1884" i="64" a="1"/>
  <c r="CG1884" i="64"/>
  <c r="CH1884" i="64" a="1"/>
  <c r="CH1884" i="64"/>
  <c r="CI1884" i="64" a="1"/>
  <c r="CI1884" i="64"/>
  <c r="CJ1884" i="64" a="1"/>
  <c r="CJ1884" i="64"/>
  <c r="CK1884" i="64" a="1"/>
  <c r="CK1884" i="64"/>
  <c r="CL1884" i="64" a="1"/>
  <c r="CL1884" i="64"/>
  <c r="CO1884" i="64" a="1"/>
  <c r="CO1884" i="64"/>
  <c r="CP1884" i="64" a="1"/>
  <c r="CP1884" i="64"/>
  <c r="CQ1884" i="64" a="1"/>
  <c r="CQ1884" i="64"/>
  <c r="CR1884" i="64" a="1"/>
  <c r="CR1884" i="64"/>
  <c r="CS1884" i="64" a="1"/>
  <c r="CS1884" i="64"/>
  <c r="CT1884" i="64" a="1"/>
  <c r="CT1884" i="64"/>
  <c r="CU1884" i="64" a="1"/>
  <c r="CU1884" i="64"/>
  <c r="CV1884" i="64" a="1"/>
  <c r="CV1884" i="64"/>
  <c r="CW1884" i="64" a="1"/>
  <c r="CW1884" i="64"/>
  <c r="CX1884" i="64" a="1"/>
  <c r="CX1884" i="64"/>
  <c r="CY1884" i="64" a="1"/>
  <c r="CY1884" i="64"/>
  <c r="CZ1884" i="64" a="1"/>
  <c r="CZ1884" i="64"/>
  <c r="DA1884" i="64" a="1"/>
  <c r="DA1884" i="64"/>
  <c r="DB1884" i="64" a="1"/>
  <c r="DB1884" i="64"/>
  <c r="DC1884" i="64" a="1"/>
  <c r="DC1884" i="64"/>
  <c r="DD1884" i="64" a="1"/>
  <c r="DD1884" i="64"/>
  <c r="DE1884" i="64" a="1"/>
  <c r="DE1884" i="64"/>
  <c r="DF1884" i="64" a="1"/>
  <c r="DF1884" i="64"/>
  <c r="DG1884" i="64" a="1"/>
  <c r="DG1884" i="64"/>
  <c r="DH1884" i="64" a="1"/>
  <c r="DH1884" i="64"/>
  <c r="DI1884" i="64" a="1"/>
  <c r="DI1884" i="64"/>
  <c r="DJ1884" i="64" a="1"/>
  <c r="DJ1884" i="64"/>
  <c r="DK1884" i="64" a="1"/>
  <c r="DK1884" i="64"/>
  <c r="DL1884" i="64" a="1"/>
  <c r="DL1884" i="64"/>
  <c r="K1890" i="64"/>
  <c r="L1890" i="64"/>
  <c r="M1890" i="64"/>
  <c r="N1890" i="64"/>
  <c r="O1890" i="64"/>
  <c r="P1890" i="64"/>
  <c r="S1890" i="64"/>
  <c r="T1890" i="64"/>
  <c r="U1890" i="64"/>
  <c r="V1890" i="64"/>
  <c r="W1890" i="64"/>
  <c r="X1890" i="64"/>
  <c r="Y1890" i="64"/>
  <c r="Z1890" i="64"/>
  <c r="AA1890" i="64"/>
  <c r="AB1890" i="64"/>
  <c r="AC1890" i="64"/>
  <c r="AD1890" i="64"/>
  <c r="AE1890" i="64"/>
  <c r="AF1890" i="64"/>
  <c r="AG1890" i="64"/>
  <c r="AH1890" i="64"/>
  <c r="AI1890" i="64"/>
  <c r="AJ1890" i="64"/>
  <c r="AK1890" i="64"/>
  <c r="AL1890" i="64"/>
  <c r="AM1890" i="64"/>
  <c r="AN1890" i="64"/>
  <c r="AO1890" i="64"/>
  <c r="AP1890" i="64"/>
  <c r="AQ1890" i="64"/>
  <c r="AR1890" i="64"/>
  <c r="AS1890" i="64"/>
  <c r="AT1890" i="64"/>
  <c r="AU1890" i="64"/>
  <c r="AV1890" i="64"/>
  <c r="AW1890" i="64"/>
  <c r="AX1890" i="64"/>
  <c r="AY1890" i="64"/>
  <c r="AZ1890" i="64"/>
  <c r="BA1890" i="64"/>
  <c r="BB1890" i="64"/>
  <c r="BC1890" i="64"/>
  <c r="BD1890" i="64"/>
  <c r="BE1890" i="64"/>
  <c r="BF1890" i="64"/>
  <c r="BG1890" i="64"/>
  <c r="BH1890" i="64"/>
  <c r="BI1890" i="64"/>
  <c r="BJ1890" i="64"/>
  <c r="BK1890" i="64"/>
  <c r="BL1890" i="64"/>
  <c r="BM1890" i="64"/>
  <c r="BN1890" i="64"/>
  <c r="BO1890" i="64"/>
  <c r="BP1890" i="64"/>
  <c r="BQ1890" i="64"/>
  <c r="BR1890" i="64"/>
  <c r="BS1890" i="64"/>
  <c r="BT1890" i="64"/>
  <c r="BU1890" i="64"/>
  <c r="BV1890" i="64"/>
  <c r="BW1890" i="64"/>
  <c r="BX1890" i="64"/>
  <c r="BY1890" i="64"/>
  <c r="BZ1890" i="64"/>
  <c r="CA1890" i="64"/>
  <c r="CB1890" i="64"/>
  <c r="CC1890" i="64"/>
  <c r="CD1890" i="64"/>
  <c r="CE1890" i="64"/>
  <c r="CF1890" i="64"/>
  <c r="CG1890" i="64"/>
  <c r="CH1890" i="64"/>
  <c r="CI1890" i="64"/>
  <c r="CJ1890" i="64"/>
  <c r="CK1890" i="64"/>
  <c r="CL1890" i="64"/>
  <c r="CO1890" i="64"/>
  <c r="CP1890" i="64"/>
  <c r="CQ1890" i="64"/>
  <c r="CR1890" i="64"/>
  <c r="CS1890" i="64"/>
  <c r="CT1890" i="64"/>
  <c r="CU1890" i="64"/>
  <c r="CV1890" i="64"/>
  <c r="CW1890" i="64"/>
  <c r="CX1890" i="64"/>
  <c r="CY1890" i="64"/>
  <c r="CZ1890" i="64"/>
  <c r="DA1890" i="64"/>
  <c r="DB1890" i="64"/>
  <c r="DC1890" i="64"/>
  <c r="DD1890" i="64"/>
  <c r="DE1890" i="64"/>
  <c r="DF1890" i="64"/>
  <c r="DG1890" i="64"/>
  <c r="DH1890" i="64"/>
  <c r="DI1890" i="64"/>
  <c r="DJ1890" i="64"/>
  <c r="DK1890" i="64"/>
  <c r="DL1890" i="64"/>
  <c r="K1891" i="64"/>
  <c r="L1891" i="64"/>
  <c r="M1891" i="64"/>
  <c r="N1891" i="64"/>
  <c r="O1891" i="64"/>
  <c r="P1891" i="64"/>
  <c r="S1891" i="64"/>
  <c r="T1891" i="64"/>
  <c r="U1891" i="64"/>
  <c r="V1891" i="64"/>
  <c r="W1891" i="64"/>
  <c r="X1891" i="64"/>
  <c r="Y1891" i="64"/>
  <c r="Z1891" i="64"/>
  <c r="AA1891" i="64"/>
  <c r="AB1891" i="64"/>
  <c r="AC1891" i="64"/>
  <c r="AD1891" i="64"/>
  <c r="AE1891" i="64"/>
  <c r="AF1891" i="64"/>
  <c r="AG1891" i="64"/>
  <c r="AH1891" i="64"/>
  <c r="AI1891" i="64"/>
  <c r="AJ1891" i="64"/>
  <c r="AK1891" i="64"/>
  <c r="AL1891" i="64"/>
  <c r="AM1891" i="64"/>
  <c r="AN1891" i="64"/>
  <c r="AO1891" i="64"/>
  <c r="AP1891" i="64"/>
  <c r="AQ1891" i="64"/>
  <c r="AR1891" i="64"/>
  <c r="AS1891" i="64"/>
  <c r="AT1891" i="64"/>
  <c r="AU1891" i="64"/>
  <c r="AV1891" i="64"/>
  <c r="AW1891" i="64"/>
  <c r="AX1891" i="64"/>
  <c r="AY1891" i="64"/>
  <c r="AZ1891" i="64"/>
  <c r="BA1891" i="64"/>
  <c r="BB1891" i="64"/>
  <c r="BC1891" i="64"/>
  <c r="BD1891" i="64"/>
  <c r="BE1891" i="64"/>
  <c r="BF1891" i="64"/>
  <c r="BG1891" i="64"/>
  <c r="BH1891" i="64"/>
  <c r="BI1891" i="64"/>
  <c r="BJ1891" i="64"/>
  <c r="BK1891" i="64"/>
  <c r="BL1891" i="64"/>
  <c r="BM1891" i="64"/>
  <c r="BN1891" i="64"/>
  <c r="BO1891" i="64"/>
  <c r="BP1891" i="64"/>
  <c r="BQ1891" i="64"/>
  <c r="BR1891" i="64"/>
  <c r="BS1891" i="64"/>
  <c r="BT1891" i="64"/>
  <c r="BU1891" i="64"/>
  <c r="BV1891" i="64"/>
  <c r="BW1891" i="64"/>
  <c r="BX1891" i="64"/>
  <c r="BY1891" i="64"/>
  <c r="BZ1891" i="64"/>
  <c r="CA1891" i="64"/>
  <c r="CB1891" i="64"/>
  <c r="CC1891" i="64"/>
  <c r="CD1891" i="64"/>
  <c r="CE1891" i="64"/>
  <c r="CF1891" i="64"/>
  <c r="CG1891" i="64"/>
  <c r="CH1891" i="64"/>
  <c r="CI1891" i="64"/>
  <c r="CJ1891" i="64"/>
  <c r="CK1891" i="64"/>
  <c r="CL1891" i="64"/>
  <c r="S1918" i="64" a="1"/>
  <c r="S1918" i="64"/>
  <c r="T1918" i="64" a="1"/>
  <c r="T1918" i="64"/>
  <c r="U1918" i="64" a="1"/>
  <c r="U1918" i="64"/>
  <c r="V1918" i="64" a="1"/>
  <c r="V1918" i="64"/>
  <c r="W1918" i="64" a="1"/>
  <c r="W1918" i="64"/>
  <c r="X1918" i="64" a="1"/>
  <c r="X1918" i="64"/>
  <c r="Y1918" i="64" a="1"/>
  <c r="Y1918" i="64"/>
  <c r="Z1918" i="64" a="1"/>
  <c r="Z1918" i="64"/>
  <c r="AA1918" i="64" a="1"/>
  <c r="AA1918" i="64"/>
  <c r="AB1918" i="64" a="1"/>
  <c r="AB1918" i="64"/>
  <c r="AC1918" i="64" a="1"/>
  <c r="AC1918" i="64"/>
  <c r="AD1918" i="64" a="1"/>
  <c r="AD1918" i="64"/>
  <c r="AE1918" i="64" a="1"/>
  <c r="AE1918" i="64"/>
  <c r="AF1918" i="64" a="1"/>
  <c r="AF1918" i="64"/>
  <c r="AG1918" i="64" a="1"/>
  <c r="AG1918" i="64"/>
  <c r="AH1918" i="64" a="1"/>
  <c r="AH1918" i="64"/>
  <c r="AI1918" i="64" a="1"/>
  <c r="AI1918" i="64"/>
  <c r="AJ1918" i="64" a="1"/>
  <c r="AJ1918" i="64"/>
  <c r="AK1918" i="64" a="1"/>
  <c r="AK1918" i="64"/>
  <c r="AL1918" i="64" a="1"/>
  <c r="AL1918" i="64"/>
  <c r="AM1918" i="64" a="1"/>
  <c r="AM1918" i="64"/>
  <c r="AN1918" i="64" a="1"/>
  <c r="AN1918" i="64"/>
  <c r="AO1918" i="64" a="1"/>
  <c r="AO1918" i="64"/>
  <c r="AP1918" i="64" a="1"/>
  <c r="AP1918" i="64"/>
  <c r="AQ1918" i="64" a="1"/>
  <c r="AQ1918" i="64"/>
  <c r="AR1918" i="64" a="1"/>
  <c r="AR1918" i="64"/>
  <c r="AS1918" i="64" a="1"/>
  <c r="AS1918" i="64"/>
  <c r="AT1918" i="64" a="1"/>
  <c r="AT1918" i="64"/>
  <c r="AU1918" i="64" a="1"/>
  <c r="AU1918" i="64"/>
  <c r="AV1918" i="64" a="1"/>
  <c r="AV1918" i="64"/>
  <c r="AW1918" i="64" a="1"/>
  <c r="AW1918" i="64"/>
  <c r="AX1918" i="64" a="1"/>
  <c r="AX1918" i="64"/>
  <c r="AY1918" i="64" a="1"/>
  <c r="AY1918" i="64"/>
  <c r="AZ1918" i="64" a="1"/>
  <c r="AZ1918" i="64"/>
  <c r="BA1918" i="64" a="1"/>
  <c r="BA1918" i="64"/>
  <c r="BB1918" i="64" a="1"/>
  <c r="BB1918" i="64"/>
  <c r="BC1918" i="64" a="1"/>
  <c r="BC1918" i="64"/>
  <c r="BD1918" i="64" a="1"/>
  <c r="BD1918" i="64"/>
  <c r="BE1918" i="64" a="1"/>
  <c r="BE1918" i="64"/>
  <c r="BF1918" i="64" a="1"/>
  <c r="BF1918" i="64"/>
  <c r="BG1918" i="64" a="1"/>
  <c r="BG1918" i="64"/>
  <c r="BH1918" i="64" a="1"/>
  <c r="BH1918" i="64"/>
  <c r="BI1918" i="64" a="1"/>
  <c r="BI1918" i="64"/>
  <c r="BJ1918" i="64" a="1"/>
  <c r="BJ1918" i="64"/>
  <c r="BK1918" i="64" a="1"/>
  <c r="BK1918" i="64"/>
  <c r="BL1918" i="64" a="1"/>
  <c r="BL1918" i="64"/>
  <c r="BM1918" i="64" a="1"/>
  <c r="BM1918" i="64"/>
  <c r="BN1918" i="64" a="1"/>
  <c r="BN1918" i="64"/>
  <c r="BO1918" i="64" a="1"/>
  <c r="BO1918" i="64"/>
  <c r="BP1918" i="64" a="1"/>
  <c r="BP1918" i="64"/>
  <c r="BQ1918" i="64" a="1"/>
  <c r="BQ1918" i="64"/>
  <c r="BR1918" i="64" a="1"/>
  <c r="BR1918" i="64"/>
  <c r="BS1918" i="64" a="1"/>
  <c r="BS1918" i="64"/>
  <c r="BT1918" i="64" a="1"/>
  <c r="BT1918" i="64"/>
  <c r="BU1918" i="64" a="1"/>
  <c r="BU1918" i="64"/>
  <c r="BV1918" i="64" a="1"/>
  <c r="BV1918" i="64"/>
  <c r="BW1918" i="64" a="1"/>
  <c r="BW1918" i="64"/>
  <c r="BX1918" i="64" a="1"/>
  <c r="BX1918" i="64"/>
  <c r="BY1918" i="64" a="1"/>
  <c r="BY1918" i="64"/>
  <c r="BZ1918" i="64" a="1"/>
  <c r="BZ1918" i="64"/>
  <c r="CA1918" i="64" a="1"/>
  <c r="CA1918" i="64"/>
  <c r="CB1918" i="64" a="1"/>
  <c r="CB1918" i="64"/>
  <c r="CC1918" i="64" a="1"/>
  <c r="CC1918" i="64"/>
  <c r="CD1918" i="64" a="1"/>
  <c r="CD1918" i="64"/>
  <c r="CE1918" i="64" a="1"/>
  <c r="CE1918" i="64"/>
  <c r="CF1918" i="64" a="1"/>
  <c r="CF1918" i="64"/>
  <c r="CG1918" i="64" a="1"/>
  <c r="CG1918" i="64"/>
  <c r="CH1918" i="64" a="1"/>
  <c r="CH1918" i="64"/>
  <c r="CI1918" i="64" a="1"/>
  <c r="CI1918" i="64"/>
  <c r="CJ1918" i="64" a="1"/>
  <c r="CJ1918" i="64"/>
  <c r="CK1918" i="64" a="1"/>
  <c r="CK1918" i="64"/>
  <c r="CL1918" i="64" a="1"/>
  <c r="CL1918" i="64"/>
  <c r="CO1918" i="64" a="1"/>
  <c r="CO1918" i="64"/>
  <c r="CP1918" i="64" a="1"/>
  <c r="CP1918" i="64"/>
  <c r="CQ1918" i="64" a="1"/>
  <c r="CQ1918" i="64"/>
  <c r="CR1918" i="64" a="1"/>
  <c r="CR1918" i="64"/>
  <c r="CS1918" i="64" a="1"/>
  <c r="CS1918" i="64"/>
  <c r="CT1918" i="64" a="1"/>
  <c r="CT1918" i="64"/>
  <c r="CU1918" i="64" a="1"/>
  <c r="CU1918" i="64"/>
  <c r="CV1918" i="64" a="1"/>
  <c r="CV1918" i="64"/>
  <c r="CW1918" i="64" a="1"/>
  <c r="CW1918" i="64"/>
  <c r="CX1918" i="64" a="1"/>
  <c r="CX1918" i="64"/>
  <c r="CY1918" i="64" a="1"/>
  <c r="CY1918" i="64"/>
  <c r="CZ1918" i="64" a="1"/>
  <c r="CZ1918" i="64"/>
  <c r="DA1918" i="64" a="1"/>
  <c r="DA1918" i="64"/>
  <c r="DB1918" i="64" a="1"/>
  <c r="DB1918" i="64"/>
  <c r="DC1918" i="64" a="1"/>
  <c r="DC1918" i="64"/>
  <c r="DD1918" i="64" a="1"/>
  <c r="DD1918" i="64"/>
  <c r="DE1918" i="64" a="1"/>
  <c r="DE1918" i="64"/>
  <c r="DF1918" i="64" a="1"/>
  <c r="DF1918" i="64"/>
  <c r="DG1918" i="64" a="1"/>
  <c r="DG1918" i="64"/>
  <c r="DH1918" i="64" a="1"/>
  <c r="DH1918" i="64"/>
  <c r="DI1918" i="64" a="1"/>
  <c r="DI1918" i="64"/>
  <c r="DJ1918" i="64" a="1"/>
  <c r="DJ1918" i="64"/>
  <c r="DK1918" i="64" a="1"/>
  <c r="DK1918" i="64"/>
  <c r="DL1918" i="64" a="1"/>
  <c r="DL1918" i="64"/>
  <c r="S1924" i="64"/>
  <c r="T1924" i="64"/>
  <c r="U1924" i="64"/>
  <c r="V1924" i="64"/>
  <c r="W1924" i="64"/>
  <c r="X1924" i="64"/>
  <c r="Y1924" i="64"/>
  <c r="Z1924" i="64"/>
  <c r="AA1924" i="64"/>
  <c r="AB1924" i="64"/>
  <c r="AC1924" i="64"/>
  <c r="AD1924" i="64"/>
  <c r="AE1924" i="64"/>
  <c r="AF1924" i="64"/>
  <c r="AG1924" i="64"/>
  <c r="AH1924" i="64"/>
  <c r="AI1924" i="64"/>
  <c r="AJ1924" i="64"/>
  <c r="AK1924" i="64"/>
  <c r="AL1924" i="64"/>
  <c r="AM1924" i="64"/>
  <c r="AN1924" i="64"/>
  <c r="AO1924" i="64"/>
  <c r="AP1924" i="64"/>
  <c r="AQ1924" i="64"/>
  <c r="AR1924" i="64"/>
  <c r="AS1924" i="64"/>
  <c r="AT1924" i="64"/>
  <c r="AU1924" i="64"/>
  <c r="AV1924" i="64"/>
  <c r="AW1924" i="64"/>
  <c r="AX1924" i="64"/>
  <c r="AY1924" i="64"/>
  <c r="AZ1924" i="64"/>
  <c r="BA1924" i="64"/>
  <c r="BB1924" i="64"/>
  <c r="BC1924" i="64"/>
  <c r="BD1924" i="64"/>
  <c r="BE1924" i="64"/>
  <c r="BF1924" i="64"/>
  <c r="BG1924" i="64"/>
  <c r="BH1924" i="64"/>
  <c r="BI1924" i="64"/>
  <c r="BJ1924" i="64"/>
  <c r="BK1924" i="64"/>
  <c r="BL1924" i="64"/>
  <c r="BM1924" i="64"/>
  <c r="BN1924" i="64"/>
  <c r="BO1924" i="64"/>
  <c r="BP1924" i="64"/>
  <c r="BQ1924" i="64"/>
  <c r="BR1924" i="64"/>
  <c r="BS1924" i="64"/>
  <c r="BT1924" i="64"/>
  <c r="BU1924" i="64"/>
  <c r="BV1924" i="64"/>
  <c r="BW1924" i="64"/>
  <c r="BX1924" i="64"/>
  <c r="BY1924" i="64"/>
  <c r="BZ1924" i="64"/>
  <c r="CA1924" i="64"/>
  <c r="CB1924" i="64"/>
  <c r="CC1924" i="64"/>
  <c r="CD1924" i="64"/>
  <c r="CE1924" i="64"/>
  <c r="CF1924" i="64"/>
  <c r="CG1924" i="64"/>
  <c r="CH1924" i="64"/>
  <c r="CI1924" i="64"/>
  <c r="CJ1924" i="64"/>
  <c r="CK1924" i="64"/>
  <c r="CL1924" i="64"/>
  <c r="CO1924" i="64"/>
  <c r="CP1924" i="64"/>
  <c r="CQ1924" i="64"/>
  <c r="CR1924" i="64"/>
  <c r="CS1924" i="64"/>
  <c r="CT1924" i="64"/>
  <c r="CU1924" i="64"/>
  <c r="CV1924" i="64"/>
  <c r="CW1924" i="64"/>
  <c r="CX1924" i="64"/>
  <c r="CY1924" i="64"/>
  <c r="CZ1924" i="64"/>
  <c r="DA1924" i="64"/>
  <c r="DB1924" i="64"/>
  <c r="DC1924" i="64"/>
  <c r="DD1924" i="64"/>
  <c r="DE1924" i="64"/>
  <c r="DF1924" i="64"/>
  <c r="DG1924" i="64"/>
  <c r="DH1924" i="64"/>
  <c r="DI1924" i="64"/>
  <c r="DJ1924" i="64"/>
  <c r="DK1924" i="64"/>
  <c r="DL1924" i="64"/>
  <c r="K1925" i="64"/>
  <c r="L1925" i="64"/>
  <c r="M1925" i="64"/>
  <c r="N1925" i="64"/>
  <c r="O1925" i="64"/>
  <c r="P1925" i="64"/>
  <c r="S1925" i="64"/>
  <c r="T1925" i="64"/>
  <c r="U1925" i="64"/>
  <c r="V1925" i="64"/>
  <c r="W1925" i="64"/>
  <c r="X1925" i="64"/>
  <c r="Y1925" i="64"/>
  <c r="Z1925" i="64"/>
  <c r="AA1925" i="64"/>
  <c r="AB1925" i="64"/>
  <c r="AC1925" i="64"/>
  <c r="AD1925" i="64"/>
  <c r="AE1925" i="64"/>
  <c r="AF1925" i="64"/>
  <c r="AG1925" i="64"/>
  <c r="AH1925" i="64"/>
  <c r="AI1925" i="64"/>
  <c r="AJ1925" i="64"/>
  <c r="AK1925" i="64"/>
  <c r="AL1925" i="64"/>
  <c r="AM1925" i="64"/>
  <c r="AN1925" i="64"/>
  <c r="AO1925" i="64"/>
  <c r="AP1925" i="64"/>
  <c r="AQ1925" i="64"/>
  <c r="AR1925" i="64"/>
  <c r="AS1925" i="64"/>
  <c r="AT1925" i="64"/>
  <c r="AU1925" i="64"/>
  <c r="AV1925" i="64"/>
  <c r="AW1925" i="64"/>
  <c r="AX1925" i="64"/>
  <c r="AY1925" i="64"/>
  <c r="AZ1925" i="64"/>
  <c r="BA1925" i="64"/>
  <c r="BB1925" i="64"/>
  <c r="BC1925" i="64"/>
  <c r="BD1925" i="64"/>
  <c r="BE1925" i="64"/>
  <c r="BF1925" i="64"/>
  <c r="BG1925" i="64"/>
  <c r="BH1925" i="64"/>
  <c r="BI1925" i="64"/>
  <c r="BJ1925" i="64"/>
  <c r="BK1925" i="64"/>
  <c r="BL1925" i="64"/>
  <c r="BM1925" i="64"/>
  <c r="BN1925" i="64"/>
  <c r="BO1925" i="64"/>
  <c r="BP1925" i="64"/>
  <c r="BQ1925" i="64"/>
  <c r="BR1925" i="64"/>
  <c r="BS1925" i="64"/>
  <c r="BT1925" i="64"/>
  <c r="BU1925" i="64"/>
  <c r="BV1925" i="64"/>
  <c r="BW1925" i="64"/>
  <c r="BX1925" i="64"/>
  <c r="BY1925" i="64"/>
  <c r="BZ1925" i="64"/>
  <c r="CA1925" i="64"/>
  <c r="CB1925" i="64"/>
  <c r="CC1925" i="64"/>
  <c r="CD1925" i="64"/>
  <c r="CE1925" i="64"/>
  <c r="CF1925" i="64"/>
  <c r="CG1925" i="64"/>
  <c r="CH1925" i="64"/>
  <c r="CI1925" i="64"/>
  <c r="CJ1925" i="64"/>
  <c r="CK1925" i="64"/>
  <c r="CL1925" i="64"/>
  <c r="K1962" i="64"/>
  <c r="L1962" i="64"/>
  <c r="M1962" i="64"/>
  <c r="N1962" i="64"/>
  <c r="O1962" i="64"/>
  <c r="P1962" i="64"/>
  <c r="S1962" i="64" a="1"/>
  <c r="S1962" i="64"/>
  <c r="T1962" i="64" a="1"/>
  <c r="T1962" i="64"/>
  <c r="U1962" i="64" a="1"/>
  <c r="U1962" i="64"/>
  <c r="V1962" i="64" a="1"/>
  <c r="V1962" i="64"/>
  <c r="W1962" i="64" a="1"/>
  <c r="W1962" i="64"/>
  <c r="X1962" i="64" a="1"/>
  <c r="X1962" i="64"/>
  <c r="Y1962" i="64" a="1"/>
  <c r="Y1962" i="64"/>
  <c r="Z1962" i="64" a="1"/>
  <c r="Z1962" i="64"/>
  <c r="AA1962" i="64" a="1"/>
  <c r="AA1962" i="64"/>
  <c r="AB1962" i="64" a="1"/>
  <c r="AB1962" i="64"/>
  <c r="AC1962" i="64" a="1"/>
  <c r="AC1962" i="64"/>
  <c r="AD1962" i="64" a="1"/>
  <c r="AD1962" i="64"/>
  <c r="AE1962" i="64" a="1"/>
  <c r="AE1962" i="64"/>
  <c r="AF1962" i="64" a="1"/>
  <c r="AF1962" i="64"/>
  <c r="AG1962" i="64" a="1"/>
  <c r="AG1962" i="64"/>
  <c r="AH1962" i="64" a="1"/>
  <c r="AH1962" i="64"/>
  <c r="AI1962" i="64" a="1"/>
  <c r="AI1962" i="64"/>
  <c r="AJ1962" i="64" a="1"/>
  <c r="AJ1962" i="64"/>
  <c r="AK1962" i="64" a="1"/>
  <c r="AK1962" i="64"/>
  <c r="AL1962" i="64" a="1"/>
  <c r="AL1962" i="64"/>
  <c r="AM1962" i="64" a="1"/>
  <c r="AM1962" i="64"/>
  <c r="AN1962" i="64" a="1"/>
  <c r="AN1962" i="64"/>
  <c r="AO1962" i="64" a="1"/>
  <c r="AO1962" i="64"/>
  <c r="AP1962" i="64" a="1"/>
  <c r="AP1962" i="64"/>
  <c r="AQ1962" i="64" a="1"/>
  <c r="AQ1962" i="64"/>
  <c r="AR1962" i="64" a="1"/>
  <c r="AR1962" i="64"/>
  <c r="AS1962" i="64" a="1"/>
  <c r="AS1962" i="64"/>
  <c r="AT1962" i="64" a="1"/>
  <c r="AT1962" i="64"/>
  <c r="AU1962" i="64" a="1"/>
  <c r="AU1962" i="64"/>
  <c r="AV1962" i="64" a="1"/>
  <c r="AV1962" i="64"/>
  <c r="AW1962" i="64" a="1"/>
  <c r="AW1962" i="64"/>
  <c r="AX1962" i="64" a="1"/>
  <c r="AX1962" i="64"/>
  <c r="AY1962" i="64" a="1"/>
  <c r="AY1962" i="64"/>
  <c r="AZ1962" i="64" a="1"/>
  <c r="AZ1962" i="64"/>
  <c r="BA1962" i="64" a="1"/>
  <c r="BA1962" i="64"/>
  <c r="BB1962" i="64" a="1"/>
  <c r="BB1962" i="64"/>
  <c r="BC1962" i="64" a="1"/>
  <c r="BC1962" i="64"/>
  <c r="BD1962" i="64" a="1"/>
  <c r="BD1962" i="64"/>
  <c r="BE1962" i="64" a="1"/>
  <c r="BE1962" i="64"/>
  <c r="BF1962" i="64" a="1"/>
  <c r="BF1962" i="64"/>
  <c r="BG1962" i="64" a="1"/>
  <c r="BG1962" i="64"/>
  <c r="BH1962" i="64" a="1"/>
  <c r="BH1962" i="64"/>
  <c r="BI1962" i="64" a="1"/>
  <c r="BI1962" i="64"/>
  <c r="BJ1962" i="64" a="1"/>
  <c r="BJ1962" i="64"/>
  <c r="BK1962" i="64" a="1"/>
  <c r="BK1962" i="64"/>
  <c r="BL1962" i="64" a="1"/>
  <c r="BL1962" i="64"/>
  <c r="BM1962" i="64" a="1"/>
  <c r="BM1962" i="64"/>
  <c r="BN1962" i="64" a="1"/>
  <c r="BN1962" i="64"/>
  <c r="BO1962" i="64" a="1"/>
  <c r="BO1962" i="64"/>
  <c r="BP1962" i="64" a="1"/>
  <c r="BP1962" i="64"/>
  <c r="BQ1962" i="64" a="1"/>
  <c r="BQ1962" i="64"/>
  <c r="BR1962" i="64" a="1"/>
  <c r="BR1962" i="64"/>
  <c r="BS1962" i="64" a="1"/>
  <c r="BS1962" i="64"/>
  <c r="BT1962" i="64" a="1"/>
  <c r="BT1962" i="64"/>
  <c r="BU1962" i="64" a="1"/>
  <c r="BU1962" i="64"/>
  <c r="BV1962" i="64" a="1"/>
  <c r="BV1962" i="64"/>
  <c r="BW1962" i="64" a="1"/>
  <c r="BW1962" i="64"/>
  <c r="BX1962" i="64" a="1"/>
  <c r="BX1962" i="64"/>
  <c r="BY1962" i="64" a="1"/>
  <c r="BY1962" i="64"/>
  <c r="BZ1962" i="64" a="1"/>
  <c r="BZ1962" i="64"/>
  <c r="CA1962" i="64" a="1"/>
  <c r="CA1962" i="64"/>
  <c r="CB1962" i="64" a="1"/>
  <c r="CB1962" i="64"/>
  <c r="CC1962" i="64" a="1"/>
  <c r="CC1962" i="64"/>
  <c r="CD1962" i="64" a="1"/>
  <c r="CD1962" i="64"/>
  <c r="CE1962" i="64" a="1"/>
  <c r="CE1962" i="64"/>
  <c r="CF1962" i="64" a="1"/>
  <c r="CF1962" i="64"/>
  <c r="CG1962" i="64" a="1"/>
  <c r="CG1962" i="64"/>
  <c r="CH1962" i="64" a="1"/>
  <c r="CH1962" i="64"/>
  <c r="CI1962" i="64" a="1"/>
  <c r="CI1962" i="64"/>
  <c r="CJ1962" i="64" a="1"/>
  <c r="CJ1962" i="64"/>
  <c r="CK1962" i="64" a="1"/>
  <c r="CK1962" i="64"/>
  <c r="CL1962" i="64" a="1"/>
  <c r="CL1962" i="64"/>
  <c r="CO1962" i="64" a="1"/>
  <c r="CO1962" i="64"/>
  <c r="CP1962" i="64" a="1"/>
  <c r="CP1962" i="64"/>
  <c r="CQ1962" i="64" a="1"/>
  <c r="CQ1962" i="64"/>
  <c r="CR1962" i="64" a="1"/>
  <c r="CR1962" i="64"/>
  <c r="CS1962" i="64" a="1"/>
  <c r="CS1962" i="64"/>
  <c r="CT1962" i="64" a="1"/>
  <c r="CT1962" i="64"/>
  <c r="CU1962" i="64" a="1"/>
  <c r="CU1962" i="64"/>
  <c r="CV1962" i="64" a="1"/>
  <c r="CV1962" i="64"/>
  <c r="CW1962" i="64" a="1"/>
  <c r="CW1962" i="64"/>
  <c r="CX1962" i="64" a="1"/>
  <c r="CX1962" i="64"/>
  <c r="CY1962" i="64" a="1"/>
  <c r="CY1962" i="64"/>
  <c r="CZ1962" i="64" a="1"/>
  <c r="CZ1962" i="64"/>
  <c r="DA1962" i="64" a="1"/>
  <c r="DA1962" i="64"/>
  <c r="DB1962" i="64" a="1"/>
  <c r="DB1962" i="64"/>
  <c r="DC1962" i="64" a="1"/>
  <c r="DC1962" i="64"/>
  <c r="DD1962" i="64" a="1"/>
  <c r="DD1962" i="64"/>
  <c r="DE1962" i="64" a="1"/>
  <c r="DE1962" i="64"/>
  <c r="DF1962" i="64" a="1"/>
  <c r="DF1962" i="64"/>
  <c r="DG1962" i="64" a="1"/>
  <c r="DG1962" i="64"/>
  <c r="DH1962" i="64" a="1"/>
  <c r="DH1962" i="64"/>
  <c r="DI1962" i="64" a="1"/>
  <c r="DI1962" i="64"/>
  <c r="DJ1962" i="64" a="1"/>
  <c r="DJ1962" i="64"/>
  <c r="DK1962" i="64" a="1"/>
  <c r="DK1962" i="64"/>
  <c r="DL1962" i="64" a="1"/>
  <c r="DL1962" i="64"/>
  <c r="K1968" i="64"/>
  <c r="L1968" i="64"/>
  <c r="M1968" i="64"/>
  <c r="N1968" i="64"/>
  <c r="O1968" i="64"/>
  <c r="P1968" i="64"/>
  <c r="S1968"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DL1968" i="64"/>
  <c r="K1969" i="64"/>
  <c r="L1969" i="64"/>
  <c r="M1969" i="64"/>
  <c r="N1969" i="64"/>
  <c r="O1969" i="64"/>
  <c r="P1969" i="64"/>
  <c r="S1969" i="64"/>
  <c r="T1969" i="64"/>
  <c r="U1969" i="64"/>
  <c r="V1969" i="64"/>
  <c r="W1969" i="64"/>
  <c r="X1969" i="64"/>
  <c r="Y1969" i="64"/>
  <c r="Z1969" i="64"/>
  <c r="AA1969" i="64"/>
  <c r="AB1969" i="64"/>
  <c r="AC1969" i="64"/>
  <c r="AD1969" i="64"/>
  <c r="AE1969" i="64"/>
  <c r="AF1969" i="64"/>
  <c r="AG1969" i="64"/>
  <c r="AH1969" i="64"/>
  <c r="AI1969" i="64"/>
  <c r="AJ1969" i="64"/>
  <c r="AK1969" i="64"/>
  <c r="AL1969" i="64"/>
  <c r="AM1969" i="64"/>
  <c r="AN1969" i="64"/>
  <c r="AO1969" i="64"/>
  <c r="AP1969" i="64"/>
  <c r="AQ1969" i="64"/>
  <c r="AR1969" i="64"/>
  <c r="AS1969" i="64"/>
  <c r="AT1969" i="64"/>
  <c r="AU1969" i="64"/>
  <c r="AV1969" i="64"/>
  <c r="AW1969" i="64"/>
  <c r="AX1969" i="64"/>
  <c r="AY1969" i="64"/>
  <c r="AZ1969" i="64"/>
  <c r="BA1969" i="64"/>
  <c r="BB1969" i="64"/>
  <c r="BC1969" i="64"/>
  <c r="BD1969" i="64"/>
  <c r="BE1969" i="64"/>
  <c r="BF1969" i="64"/>
  <c r="BG1969" i="64"/>
  <c r="BH1969" i="64"/>
  <c r="BI1969" i="64"/>
  <c r="BJ1969" i="64"/>
  <c r="BK1969" i="64"/>
  <c r="BL1969" i="64"/>
  <c r="BM1969" i="64"/>
  <c r="BN1969" i="64"/>
  <c r="BO1969" i="64"/>
  <c r="BP1969" i="64"/>
  <c r="BQ1969" i="64"/>
  <c r="BR1969" i="64"/>
  <c r="BS1969" i="64"/>
  <c r="BT1969" i="64"/>
  <c r="BU1969" i="64"/>
  <c r="BV1969" i="64"/>
  <c r="BW1969" i="64"/>
  <c r="BX1969" i="64"/>
  <c r="BY1969" i="64"/>
  <c r="BZ1969" i="64"/>
  <c r="CA1969" i="64"/>
  <c r="CB1969" i="64"/>
  <c r="CC1969" i="64"/>
  <c r="CD1969" i="64"/>
  <c r="CE1969" i="64"/>
  <c r="CF1969" i="64"/>
  <c r="CG1969" i="64"/>
  <c r="CH1969" i="64"/>
  <c r="CI1969" i="64"/>
  <c r="CJ1969" i="64"/>
  <c r="CK1969" i="64"/>
  <c r="CL1969"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255"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290"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325"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361"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879"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913"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947"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106"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140"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175"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02"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744428C-2947-4EB4-8891-06A0E5B42E32}">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<sst xmlns="http://schemas.openxmlformats.org/spreadsheetml/2006/main" count="5593" uniqueCount="837">
  <si>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</si>
  <si>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</si>
  <si>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</si>
  <si>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</si>
  <si>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</si>
  <si>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</si>
  <si>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</si>
  <si>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</si>
  <si>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</si>
  <si>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</si>
  <si>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</si>
  <si>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</si>
  <si>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</si>
  <si>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</si>
  <si>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</si>
  <si>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</si>
  <si>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</si>
  <si>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</si>
  <si>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</si>
  <si>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</si>
  <si>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</si>
  <si>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</si>
  <si>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</si>
  <si>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</si>
  <si>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</si>
  <si>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</si>
  <si>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</si>
  <si>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</si>
  <si>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</si>
  <si>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</si>
  <si>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</si>
  <si>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</si>
  <si>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</si>
  <si>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</si>
  <si>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</si>
  <si>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</si>
  <si>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</si>
  <si>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</si>
  <si>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</si>
  <si>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</si>
  <si>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</si>
  <si>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</si>
  <si>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</si>
  <si>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</si>
  <si>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</si>
  <si>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</si>
  <si>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</si>
  <si>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</si>
  <si>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</si>
  <si>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</si>
  <si>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</si>
  <si>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</si>
  <si>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</si>
  <si>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</si>
  <si>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</si>
  <si>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</si>
  <si>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</si>
  <si>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</si>
  <si>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</si>
  <si>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</si>
  <si>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</si>
  <si>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</si>
  <si>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</si>
  <si>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</si>
  <si>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</si>
  <si>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</si>
  <si>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</si>
  <si>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</si>
  <si>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</si>
  <si>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</si>
  <si>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</si>
  <si>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</si>
  <si>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</si>
  <si>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</si>
  <si>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</si>
  <si>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</si>
  <si>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</si>
  <si>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</si>
  <si>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</si>
  <si>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</si>
  <si>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</si>
  <si>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</si>
  <si>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</si>
  <si>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</si>
  <si>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</si>
  <si>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</si>
  <si>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</si>
  <si>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</si>
  <si>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</si>
  <si>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</si>
  <si>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</si>
  <si>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</si>
  <si>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</si>
  <si>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</si>
  <si>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</si>
  <si>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</si>
  <si>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</si>
  <si>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</si>
  <si>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</si>
  <si>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</si>
  <si>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</si>
  <si>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</si>
  <si>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</si>
  <si>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</si>
  <si>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</si>
  <si>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</si>
  <si>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</si>
  <si>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</si>
  <si>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</si>
  <si>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</si>
  <si>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</si>
  <si>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</si>
  <si>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</si>
  <si>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</si>
  <si>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</si>
  <si>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</si>
  <si>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</si>
  <si>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</si>
  <si>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</si>
  <si>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</si>
  <si>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</si>
  <si>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</si>
  <si>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</si>
  <si>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</si>
  <si>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</si>
  <si>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</si>
  <si>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</si>
  <si>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</si>
  <si>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</si>
  <si>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</si>
  <si>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</si>
  <si>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</si>
  <si>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</si>
  <si>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</si>
  <si>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</si>
  <si>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</si>
  <si>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</si>
  <si>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</si>
  <si>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</si>
  <si>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</si>
  <si>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</si>
  <si>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</si>
  <si>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</si>
  <si>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</si>
  <si>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</si>
  <si>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</si>
  <si>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</si>
  <si>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</si>
  <si>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</si>
  <si>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</si>
  <si>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</si>
  <si>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</si>
  <si>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</si>
  <si>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</si>
  <si>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</si>
  <si>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</si>
  <si>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</si>
  <si>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</si>
  <si>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</si>
  <si>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</si>
  <si>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</si>
  <si>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</si>
  <si>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</si>
  <si>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</si>
  <si>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</si>
  <si>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</si>
  <si>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</si>
  <si>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</si>
  <si>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</si>
  <si>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</si>
  <si>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</si>
  <si>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</si>
  <si>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</si>
  <si>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</si>
  <si>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</si>
  <si>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</si>
  <si>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</si>
  <si>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</si>
  <si>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</si>
  <si>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</si>
  <si>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</si>
  <si>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</si>
  <si>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</si>
  <si>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</si>
  <si>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</si>
  <si>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</si>
  <si>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</si>
  <si>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</si>
  <si>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</si>
  <si>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</si>
  <si>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</si>
  <si>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</si>
  <si>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</si>
  <si>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</si>
  <si>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</si>
  <si>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</si>
  <si>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</si>
  <si>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</si>
  <si>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</si>
  <si>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</si>
  <si>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</si>
  <si>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</si>
  <si>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</si>
  <si>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</si>
  <si>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</si>
  <si>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</si>
  <si>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</si>
  <si>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</si>
  <si>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</si>
  <si>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</si>
  <si>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</si>
  <si>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</si>
  <si>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</si>
  <si>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</si>
  <si>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</si>
  <si>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</si>
  <si>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</si>
  <si>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</si>
  <si>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</si>
  <si>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</si>
  <si>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</si>
  <si>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</si>
  <si>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</si>
  <si>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</si>
  <si>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</si>
  <si>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</si>
  <si>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</si>
  <si>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</si>
  <si>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</si>
  <si>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</si>
  <si>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</si>
  <si>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</si>
  <si>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</si>
  <si>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</si>
  <si>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</si>
  <si>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</si>
  <si>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</si>
  <si>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</si>
  <si>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</si>
  <si>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</si>
  <si>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</si>
  <si>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</si>
  <si>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</si>
  <si>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</si>
  <si>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</si>
  <si>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</si>
  <si>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</si>
  <si>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</si>
  <si>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</si>
  <si>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</si>
  <si>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</si>
  <si>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</si>
  <si>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</si>
  <si>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</si>
  <si>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</si>
  <si>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</si>
  <si>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</si>
  <si>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</si>
  <si>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</si>
  <si>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</si>
  <si>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</si>
  <si>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</si>
  <si>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</si>
  <si>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</si>
  <si>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</si>
  <si>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</si>
  <si>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</si>
  <si>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</si>
  <si>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</si>
  <si>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</si>
  <si>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</si>
  <si>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</si>
  <si>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</si>
  <si>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</si>
  <si>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</si>
  <si>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</si>
  <si>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</si>
  <si>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</si>
  <si>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</si>
  <si>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</si>
  <si>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</si>
  <si>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</si>
  <si>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</si>
  <si>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</si>
  <si>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</si>
  <si>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</si>
  <si>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</si>
  <si>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</si>
  <si>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</si>
  <si>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</si>
  <si>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</si>
  <si>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</si>
  <si>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</si>
  <si>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</si>
  <si>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</si>
  <si>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</si>
  <si>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</si>
  <si>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</si>
  <si>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</si>
  <si>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</si>
  <si>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</si>
  <si>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</si>
  <si>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</si>
  <si>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</si>
  <si>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</si>
  <si>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</si>
  <si>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</si>
  <si>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</si>
  <si>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</si>
  <si>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</si>
  <si>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</si>
  <si>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</si>
  <si>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</si>
  <si>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</si>
  <si>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</si>
  <si>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</si>
  <si>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</si>
  <si>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</si>
  <si>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</si>
  <si>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</si>
  <si>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</si>
  <si>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</si>
  <si>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</si>
  <si>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</si>
  <si>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</si>
  <si>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</si>
  <si>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</si>
  <si>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</si>
  <si>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</si>
  <si>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</si>
  <si>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</si>
  <si>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</si>
  <si>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</si>
  <si>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</si>
  <si>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</si>
  <si>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</si>
  <si>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</si>
  <si>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</si>
  <si>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</si>
  <si>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</si>
  <si>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</si>
  <si>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</si>
  <si>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</si>
  <si>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</si>
  <si>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</si>
  <si>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</si>
  <si>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</si>
  <si>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</si>
  <si>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</si>
  <si>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</si>
  <si>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</si>
  <si>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</si>
  <si>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</si>
  <si>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</si>
  <si>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</si>
  <si>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</si>
  <si>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</si>
  <si>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</si>
  <si>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</si>
  <si>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</si>
  <si>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</si>
  <si>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</si>
  <si>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</si>
  <si>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</si>
  <si>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</si>
  <si>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</si>
  <si>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</si>
  <si>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</si>
  <si>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</si>
  <si>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</si>
  <si>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</si>
  <si>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</si>
  <si>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</si>
  <si>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</si>
  <si>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</si>
  <si>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</si>
  <si>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</si>
  <si>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</si>
  <si>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</si>
  <si>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</si>
  <si>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</si>
  <si>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</si>
  <si>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</si>
  <si>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</si>
  <si>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</si>
  <si>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</si>
  <si>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</si>
  <si>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</si>
  <si>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</si>
  <si>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</si>
  <si>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</si>
  <si>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</si>
  <si>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</si>
  <si>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</si>
  <si>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</si>
  <si>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</si>
  <si>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</si>
  <si>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</si>
  <si>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</si>
  <si>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</si>
  <si>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</si>
  <si>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</si>
  <si>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</si>
  <si>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</si>
  <si>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</si>
  <si>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</si>
  <si>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</si>
  <si>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</si>
  <si>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</si>
  <si>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</si>
  <si>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</si>
  <si>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</si>
  <si>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</si>
  <si>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</si>
  <si>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</si>
  <si>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</si>
  <si>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</si>
  <si>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</si>
  <si>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</si>
  <si>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</si>
  <si>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</si>
  <si>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</si>
  <si>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</si>
  <si>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</si>
  <si>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</si>
  <si>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</si>
  <si>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</si>
  <si>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</si>
  <si>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</si>
  <si>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</si>
  <si>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</si>
  <si>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</si>
  <si>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</si>
  <si>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</si>
  <si>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</si>
  <si>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</si>
  <si>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</si>
  <si>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</si>
  <si>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</si>
  <si>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</si>
  <si>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</si>
  <si>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</si>
  <si>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</si>
  <si>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</si>
  <si>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</si>
  <si>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</si>
  <si>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</si>
  <si>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</si>
  <si>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</si>
  <si>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</si>
  <si>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</si>
  <si>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</si>
  <si>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</si>
  <si>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</si>
  <si>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</si>
  <si>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</si>
  <si>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</si>
  <si>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</si>
  <si>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</si>
  <si>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</si>
  <si>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</si>
  <si>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</si>
  <si>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</si>
  <si>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</si>
  <si>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</si>
  <si>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</si>
  <si>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</si>
  <si>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</si>
  <si>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</si>
  <si>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</si>
  <si>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</si>
  <si>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</si>
  <si>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</si>
  <si>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</si>
  <si>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</si>
  <si>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</si>
  <si>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</si>
  <si>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</si>
  <si>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</si>
  <si>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</si>
  <si>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</si>
  <si>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</si>
  <si>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</si>
  <si>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</si>
  <si>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</si>
  <si>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</si>
  <si>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</si>
  <si>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</si>
  <si>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</si>
  <si>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</si>
  <si>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</si>
  <si>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</si>
  <si>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</si>
  <si>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</si>
  <si>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</si>
  <si>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</si>
  <si>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</si>
  <si>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</si>
  <si>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</si>
  <si>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</si>
  <si>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</si>
  <si>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</si>
  <si>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</si>
  <si>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</si>
  <si>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</si>
  <si>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</si>
  <si>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</si>
  <si>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</si>
  <si>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</si>
  <si>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</si>
  <si>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</si>
  <si>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</si>
  <si>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</si>
  <si>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</si>
  <si>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</si>
  <si>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</si>
  <si>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</si>
  <si>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</si>
  <si>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</si>
  <si>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</si>
  <si>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</si>
  <si>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</si>
  <si>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</si>
  <si>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</si>
  <si>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</si>
  <si>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</si>
  <si>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</si>
  <si>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</si>
  <si>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</si>
  <si>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</si>
  <si>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</si>
  <si>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</si>
  <si>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</si>
  <si>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</si>
  <si>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</si>
  <si>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</si>
  <si>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</si>
  <si>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</si>
  <si>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</si>
  <si>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</si>
  <si>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</si>
  <si>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</si>
  <si>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</si>
  <si>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</si>
  <si>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</si>
  <si>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</si>
  <si>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</si>
  <si>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</si>
  <si>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</si>
  <si>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</si>
  <si>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</si>
  <si>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</si>
  <si>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</si>
  <si>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</si>
  <si>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</si>
  <si>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</si>
  <si>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</si>
  <si>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</si>
  <si>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</si>
  <si>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</si>
  <si>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</si>
  <si>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</si>
  <si>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</si>
  <si>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</si>
  <si>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</si>
  <si>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</si>
  <si>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</si>
  <si>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</si>
  <si>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</si>
  <si>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</si>
  <si>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</si>
  <si>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</si>
  <si>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</si>
  <si>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</si>
  <si>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</si>
  <si>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</si>
  <si>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</si>
  <si>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</si>
  <si>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</si>
  <si>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</si>
  <si>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</si>
  <si>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</si>
  <si>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</si>
  <si>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</si>
  <si>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</si>
  <si>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</si>
  <si>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</si>
  <si>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</si>
  <si>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</si>
  <si>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</si>
  <si>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</si>
  <si>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</si>
  <si>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</si>
  <si>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</si>
  <si>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</si>
  <si>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</si>
  <si>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</si>
  <si>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</si>
  <si>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</si>
  <si>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</si>
  <si>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</si>
  <si>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</si>
  <si>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</si>
  <si>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</si>
  <si>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</si>
  <si>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</si>
  <si>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</si>
  <si>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</si>
  <si>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</si>
  <si>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</si>
  <si>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</si>
  <si>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</si>
  <si>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</si>
  <si>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</si>
  <si>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</si>
  <si>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</si>
  <si>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</si>
  <si>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</si>
  <si>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</si>
  <si>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</si>
  <si>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</si>
  <si>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</si>
  <si>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</si>
  <si>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</si>
  <si>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</si>
  <si>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</si>
  <si>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</si>
  <si>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</si>
  <si>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</si>
  <si>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</si>
  <si>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</si>
  <si>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</si>
  <si>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</si>
  <si>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</si>
  <si>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</si>
  <si>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</si>
  <si>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</si>
  <si>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</si>
  <si>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</si>
  <si>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</si>
  <si>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</si>
  <si>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</si>
  <si>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</si>
  <si>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</si>
  <si>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</si>
  <si>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</si>
  <si>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</si>
  <si>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</si>
  <si>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</si>
  <si>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</si>
  <si>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</si>
  <si>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</si>
  <si>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</si>
  <si>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</si>
  <si>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</si>
  <si>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</si>
  <si>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</si>
  <si>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</si>
  <si>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</si>
  <si>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</si>
  <si>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</si>
  <si>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</si>
  <si>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</si>
  <si>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</si>
  <si>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</si>
  <si>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</si>
  <si>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</si>
  <si>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</si>
  <si>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</si>
  <si>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</si>
  <si>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</si>
  <si>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</si>
  <si>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</si>
  <si>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</si>
  <si>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</si>
  <si>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</si>
  <si>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</si>
  <si>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</si>
  <si>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</si>
  <si>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</si>
  <si>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</si>
  <si>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</si>
  <si>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</si>
  <si>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</si>
  <si>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</si>
  <si>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</si>
  <si>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</si>
  <si>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</si>
  <si>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</si>
  <si>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</si>
  <si>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</si>
  <si>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</si>
  <si>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</si>
  <si>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</si>
  <si>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</si>
  <si>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</si>
  <si>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</si>
  <si>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</si>
  <si>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</si>
  <si>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</si>
  <si>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</si>
  <si>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</si>
  <si>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</si>
  <si>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</si>
  <si>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</si>
  <si>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</si>
  <si>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</si>
  <si>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</si>
  <si>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</si>
  <si>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</si>
  <si>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</si>
  <si>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</si>
  <si>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</si>
  <si>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</si>
  <si>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</si>
  <si>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</si>
  <si>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</si>
  <si>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</si>
  <si>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</si>
  <si>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</si>
  <si>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</si>
  <si>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</si>
  <si>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</si>
  <si>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</si>
  <si>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</si>
  <si>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</si>
  <si>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</si>
  <si>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</si>
  <si>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</si>
  <si>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</si>
  <si>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</si>
  <si>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</si>
  <si>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</si>
  <si>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</si>
  <si>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</si>
  <si>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</si>
  <si>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</si>
  <si>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</si>
  <si>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</si>
  <si>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</si>
  <si>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</si>
  <si>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</si>
  <si>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</si>
  <si>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</si>
  <si>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</si>
  <si>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</si>
  <si>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</si>
  <si>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</si>
  <si>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</si>
  <si>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</si>
  <si>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</si>
  <si>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</si>
  <si>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</si>
  <si>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</si>
  <si>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</si>
  <si>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</si>
  <si>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</si>
  <si>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</si>
  <si>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</si>
  <si>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</si>
  <si>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</si>
  <si>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</si>
  <si>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</si>
  <si>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</si>
  <si>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</si>
  <si>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</si>
  <si>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</si>
  <si>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</si>
  <si>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</si>
  <si>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</si>
  <si>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</si>
  <si>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</si>
  <si>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</si>
  <si>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</si>
  <si>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</si>
  <si>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</si>
  <si>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</si>
  <si>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</si>
  <si>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</si>
  <si>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</si>
  <si>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</si>
  <si>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</si>
  <si>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</si>
  <si>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</si>
  <si>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</si>
  <si>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</si>
  <si>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</si>
  <si>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</si>
  <si>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</si>
  <si>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</si>
  <si>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</si>
  <si>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</si>
  <si>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</si>
  <si>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</si>
  <si>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</si>
  <si>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</si>
  <si>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</si>
  <si>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</si>
  <si>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</si>
  <si>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</si>
  <si>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</si>
  <si>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</si>
  <si>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</si>
  <si>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</si>
  <si>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</si>
  <si>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</si>
  <si>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</si>
  <si>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</si>
  <si>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</si>
  <si>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</si>
  <si>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</si>
  <si>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</si>
  <si>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</si>
  <si>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</si>
  <si>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</si>
  <si>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</si>
  <si>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</si>
  <si>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</si>
  <si>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</si>
  <si>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</si>
  <si>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</si>
  <si>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</si>
  <si>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</si>
  <si>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VOLLIST-EVP</t>
  </si>
  <si>
    <t>COGS/unit:</t>
  </si>
  <si>
    <t>Price/unit:</t>
  </si>
  <si>
    <t>Retail</t>
  </si>
  <si>
    <t>SALES=PV</t>
  </si>
  <si>
    <t>Codes: "Label:", VOLLIST-EVP "Retail", SALES=PV "unit"</t>
  </si>
  <si>
    <t>Retail:</t>
  </si>
  <si>
    <t># of units sold:</t>
  </si>
  <si>
    <t>WCINVBATCH-SV</t>
  </si>
  <si>
    <t># of units - batch size</t>
  </si>
  <si>
    <t xml:space="preserve">  </t>
  </si>
  <si>
    <t># of units purchased</t>
  </si>
  <si>
    <t>Ending</t>
  </si>
  <si>
    <t># of units inventory: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</si>
</sst>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21" fillId="0" borderId="0" xfId="0" applyFont="1"/>
    <xf numFmtId="0" fontId="34" fillId="0" borderId="0" xfId="0" applyFont="1"/>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0" fontId="10" fillId="0" borderId="0" xfId="0" applyFont="1" applyAlignment="1">
      <alignment horizontal="left" indent="1"/>
    </xf>
    <xf numFmtId="0" fontId="11" fillId="0" borderId="0" xfId="0" applyFont="1" applyAlignment="1">
      <alignment horizontal="left" indent="2"/>
    </xf>
    <xf numFmtId="0" fontId="10" fillId="8" borderId="0" xfId="0" applyFont="1" applyFill="1"/>
  </cellXfs>
  <cellStyles count="4">
    <cellStyle name="Hyperlink" xfId="3" builtinId="8"/>
    <cellStyle name="Normal" xfId="0" builtinId="0"/>
    <cellStyle name="Normal 2" xfId="1" xr:uid="{9FBD822F-62FC-46CA-A0D4-D97D57097C03}"/>
    <cellStyle name="Normal 4" xfId="2" xr:uid="{AFAA109E-7779-491D-915B-0DA239BD65A6}"/>
  </cellStyles>
  <dxfs count="4">
    <dxf>
      <font>
        <color rgb="FF9C0006"/>
      </font>
      <fill>
        <patternFill>
          <bgColor rgb="FFFFC7CE"/>
        </patternFill>
      </fill>
    </dxf>
    <dxf>
      <font>
        <color rgb="FF008000"/>
      </font>
    </dxf>
    <dxf>
      <font>
        <color rgb="FF008000"/>
      </font>
    </dxf>
    <dxf>
      <font>
        <color rgb="FF9C0006"/>
      </font>
      <fill>
        <patternFill>
          <bgColor rgb="FFFFC7CE"/>
        </patternFill>
      </fill>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828</v>
      </c>
      <c r="H1" s="235" t="s">
        <v>502</v>
      </c>
      <c r="I1" s="236" t="s">
        <v>500</v>
      </c>
      <c r="J1" s="249"/>
      <c r="N1" s="87">
        <v>0.37471064814814814</v>
      </c>
      <c r="O1" s="87">
        <v>0.3755324074074074</v>
      </c>
      <c r="P1" t="str">
        <f>TEXT(O1-N1, "h:mm:ss")</f>
        <v>0:01:11</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823</v>
      </c>
      <c r="I4" s="294" t="s">
        <v>826</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827</v>
      </c>
      <c r="I5" s="294" t="s">
        <v>778</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I6" s="294" t="s">
        <v>822</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0:01:11</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431"/>
  <sheetViews>
    <sheetView showGridLines="0" tabSelected="1" zoomScale="85" zoomScaleNormal="85" workbookViewId="0">
      <pane xSplit="7" ySplit="9" topLeftCell="H997" activePane="bottomRight" state="frozen"/>
      <selection pane="topRight" activeCell="H1" sqref="H1"/>
      <selection pane="bottomLeft" activeCell="A8" sqref="A8"/>
      <selection pane="bottomRight" activeCell="G1027" sqref="G1027"/>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823</v>
      </c>
      <c r="E105" s="8" t="str">
        <f t="shared" ref="E105:E153" si="85">ROW()&amp;" "&amp;D105</f>
        <v>105 VOLLIST-EVP</v>
      </c>
      <c r="F105" t="s">
        <v>326</v>
      </c>
      <c r="G105" s="66" t="s">
        <v>325</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6">E106</f>
        <v>106 VOLLIST-EVP</v>
      </c>
      <c r="D106" t="s">
        <v>823</v>
      </c>
      <c r="E106" s="8" t="str">
        <f t="shared" si="85"/>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6"/>
        <v>107 VOLLIST-EVP</v>
      </c>
      <c r="D107" t="s">
        <v>823</v>
      </c>
      <c r="E107" s="8" t="str">
        <f t="shared" si="85"/>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6"/>
        <v>108 VOLLIST-EVP</v>
      </c>
      <c r="D108" t="s">
        <v>823</v>
      </c>
      <c r="E108" s="8" t="str">
        <f t="shared" si="85"/>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6"/>
        <v>109 VOLLIST-EVP</v>
      </c>
      <c r="D109" t="s">
        <v>823</v>
      </c>
      <c r="E109" s="8" t="str">
        <f t="shared" si="85"/>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6"/>
        <v>110 VOLLIST-EVP</v>
      </c>
      <c r="D110" t="s">
        <v>823</v>
      </c>
      <c r="E110" s="8" t="str">
        <f t="shared" si="85"/>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7">E111</f>
        <v>111 VOLLIST-EVP</v>
      </c>
      <c r="D111" t="s">
        <v>823</v>
      </c>
      <c r="E111" s="8" t="str">
        <f t="shared" ref="E111" si="88">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6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6"/>
        <v>112 VOLLIST-EVP</v>
      </c>
      <c r="D112" t="s">
        <v>823</v>
      </c>
      <c r="E112" s="8" t="str">
        <f t="shared" si="85"/>
        <v>112 VOLLIST-EVP</v>
      </c>
      <c r="G112" s="127" t="s">
        <v>810</v>
      </c>
      <c r="H112" s="31"/>
      <c r="I112" s="73"/>
      <c r="J112" s="73"/>
      <c r="K112" s="38">
        <f t="shared" ref="K112:P112" si="89">SUMIF($3:$3,K$2,112:112)</f>
        <v>399999.99999999994</v>
      </c>
      <c r="L112" s="38">
        <f t="shared" si="89"/>
        <v>799999.99999999988</v>
      </c>
      <c r="M112" s="38">
        <f t="shared" si="89"/>
        <v>1599999.9999999998</v>
      </c>
      <c r="N112" s="38">
        <f t="shared" si="89"/>
        <v>3199999.9999999995</v>
      </c>
      <c r="O112" s="38">
        <f t="shared" si="89"/>
        <v>6399999.9999999991</v>
      </c>
      <c r="P112" s="38">
        <f t="shared" si="89"/>
        <v>12799999.999999998</v>
      </c>
      <c r="R112" s="38"/>
      <c r="S112" s="38">
        <f>SUM(S107:S110)</f>
        <v>33333.333333333336</v>
      </c>
      <c r="T112" s="38">
        <f t="shared" ref="T112:CE112" si="90">SUM(T107:T110)</f>
        <v>33333.333333333336</v>
      </c>
      <c r="U112" s="38">
        <f t="shared" si="90"/>
        <v>33333.333333333336</v>
      </c>
      <c r="V112" s="38">
        <f t="shared" si="90"/>
        <v>33333.333333333336</v>
      </c>
      <c r="W112" s="38">
        <f t="shared" si="90"/>
        <v>33333.333333333336</v>
      </c>
      <c r="X112" s="38">
        <f t="shared" si="90"/>
        <v>33333.333333333336</v>
      </c>
      <c r="Y112" s="38">
        <f t="shared" si="90"/>
        <v>33333.333333333336</v>
      </c>
      <c r="Z112" s="38">
        <f t="shared" si="90"/>
        <v>33333.333333333336</v>
      </c>
      <c r="AA112" s="38">
        <f t="shared" si="90"/>
        <v>33333.333333333336</v>
      </c>
      <c r="AB112" s="38">
        <f t="shared" si="90"/>
        <v>33333.333333333336</v>
      </c>
      <c r="AC112" s="38">
        <f t="shared" si="90"/>
        <v>33333.333333333336</v>
      </c>
      <c r="AD112" s="38">
        <f t="shared" si="90"/>
        <v>33333.333333333336</v>
      </c>
      <c r="AE112" s="38">
        <f t="shared" si="90"/>
        <v>66666.666666666672</v>
      </c>
      <c r="AF112" s="38">
        <f t="shared" si="90"/>
        <v>66666.666666666672</v>
      </c>
      <c r="AG112" s="38">
        <f t="shared" si="90"/>
        <v>66666.666666666672</v>
      </c>
      <c r="AH112" s="38">
        <f t="shared" si="90"/>
        <v>66666.666666666672</v>
      </c>
      <c r="AI112" s="38">
        <f t="shared" si="90"/>
        <v>66666.666666666672</v>
      </c>
      <c r="AJ112" s="38">
        <f t="shared" si="90"/>
        <v>66666.666666666672</v>
      </c>
      <c r="AK112" s="38">
        <f t="shared" si="90"/>
        <v>66666.666666666672</v>
      </c>
      <c r="AL112" s="38">
        <f t="shared" si="90"/>
        <v>66666.666666666672</v>
      </c>
      <c r="AM112" s="38">
        <f t="shared" si="90"/>
        <v>66666.666666666672</v>
      </c>
      <c r="AN112" s="38">
        <f t="shared" si="90"/>
        <v>66666.666666666672</v>
      </c>
      <c r="AO112" s="38">
        <f t="shared" si="90"/>
        <v>66666.666666666672</v>
      </c>
      <c r="AP112" s="38">
        <f t="shared" si="90"/>
        <v>66666.666666666672</v>
      </c>
      <c r="AQ112" s="38">
        <f t="shared" si="90"/>
        <v>133333.33333333334</v>
      </c>
      <c r="AR112" s="38">
        <f t="shared" si="90"/>
        <v>133333.33333333334</v>
      </c>
      <c r="AS112" s="38">
        <f t="shared" si="90"/>
        <v>133333.33333333334</v>
      </c>
      <c r="AT112" s="38">
        <f t="shared" si="90"/>
        <v>133333.33333333334</v>
      </c>
      <c r="AU112" s="38">
        <f t="shared" si="90"/>
        <v>133333.33333333334</v>
      </c>
      <c r="AV112" s="38">
        <f t="shared" si="90"/>
        <v>133333.33333333334</v>
      </c>
      <c r="AW112" s="38">
        <f t="shared" si="90"/>
        <v>133333.33333333334</v>
      </c>
      <c r="AX112" s="38">
        <f t="shared" si="90"/>
        <v>133333.33333333334</v>
      </c>
      <c r="AY112" s="38">
        <f t="shared" si="90"/>
        <v>133333.33333333334</v>
      </c>
      <c r="AZ112" s="38">
        <f t="shared" si="90"/>
        <v>133333.33333333334</v>
      </c>
      <c r="BA112" s="38">
        <f t="shared" si="90"/>
        <v>133333.33333333334</v>
      </c>
      <c r="BB112" s="38">
        <f t="shared" si="90"/>
        <v>133333.33333333334</v>
      </c>
      <c r="BC112" s="38">
        <f t="shared" si="90"/>
        <v>266666.66666666669</v>
      </c>
      <c r="BD112" s="38">
        <f t="shared" si="90"/>
        <v>266666.66666666669</v>
      </c>
      <c r="BE112" s="38">
        <f t="shared" si="90"/>
        <v>266666.66666666669</v>
      </c>
      <c r="BF112" s="38">
        <f t="shared" si="90"/>
        <v>266666.66666666669</v>
      </c>
      <c r="BG112" s="38">
        <f t="shared" si="90"/>
        <v>266666.66666666669</v>
      </c>
      <c r="BH112" s="38">
        <f t="shared" si="90"/>
        <v>266666.66666666669</v>
      </c>
      <c r="BI112" s="38">
        <f t="shared" si="90"/>
        <v>266666.66666666669</v>
      </c>
      <c r="BJ112" s="38">
        <f t="shared" si="90"/>
        <v>266666.66666666669</v>
      </c>
      <c r="BK112" s="38">
        <f t="shared" si="90"/>
        <v>266666.66666666669</v>
      </c>
      <c r="BL112" s="38">
        <f t="shared" si="90"/>
        <v>266666.66666666669</v>
      </c>
      <c r="BM112" s="38">
        <f t="shared" si="90"/>
        <v>266666.66666666669</v>
      </c>
      <c r="BN112" s="38">
        <f t="shared" si="90"/>
        <v>266666.66666666669</v>
      </c>
      <c r="BO112" s="38">
        <f t="shared" si="90"/>
        <v>533333.33333333337</v>
      </c>
      <c r="BP112" s="38">
        <f t="shared" si="90"/>
        <v>533333.33333333337</v>
      </c>
      <c r="BQ112" s="38">
        <f t="shared" si="90"/>
        <v>533333.33333333337</v>
      </c>
      <c r="BR112" s="38">
        <f t="shared" si="90"/>
        <v>533333.33333333337</v>
      </c>
      <c r="BS112" s="38">
        <f t="shared" si="90"/>
        <v>533333.33333333337</v>
      </c>
      <c r="BT112" s="38">
        <f t="shared" si="90"/>
        <v>533333.33333333337</v>
      </c>
      <c r="BU112" s="38">
        <f t="shared" si="90"/>
        <v>533333.33333333337</v>
      </c>
      <c r="BV112" s="38">
        <f t="shared" si="90"/>
        <v>533333.33333333337</v>
      </c>
      <c r="BW112" s="38">
        <f t="shared" si="90"/>
        <v>533333.33333333337</v>
      </c>
      <c r="BX112" s="38">
        <f t="shared" si="90"/>
        <v>533333.33333333337</v>
      </c>
      <c r="BY112" s="38">
        <f t="shared" si="90"/>
        <v>533333.33333333337</v>
      </c>
      <c r="BZ112" s="38">
        <f t="shared" si="90"/>
        <v>533333.33333333337</v>
      </c>
      <c r="CA112" s="38">
        <f t="shared" si="90"/>
        <v>1066666.6666666667</v>
      </c>
      <c r="CB112" s="38">
        <f t="shared" si="90"/>
        <v>1066666.6666666667</v>
      </c>
      <c r="CC112" s="38">
        <f t="shared" si="90"/>
        <v>1066666.6666666667</v>
      </c>
      <c r="CD112" s="38">
        <f t="shared" si="90"/>
        <v>1066666.6666666667</v>
      </c>
      <c r="CE112" s="38">
        <f t="shared" si="90"/>
        <v>1066666.6666666667</v>
      </c>
      <c r="CF112" s="38">
        <f t="shared" ref="CF112:CL112" si="91">SUM(CF107:CF110)</f>
        <v>1066666.6666666667</v>
      </c>
      <c r="CG112" s="38">
        <f t="shared" si="91"/>
        <v>1066666.6666666667</v>
      </c>
      <c r="CH112" s="38">
        <f t="shared" si="91"/>
        <v>1066666.6666666667</v>
      </c>
      <c r="CI112" s="38">
        <f t="shared" si="91"/>
        <v>1066666.6666666667</v>
      </c>
      <c r="CJ112" s="38">
        <f t="shared" si="91"/>
        <v>1066666.6666666667</v>
      </c>
      <c r="CK112" s="38">
        <f t="shared" si="91"/>
        <v>1066666.6666666667</v>
      </c>
      <c r="CL112" s="38">
        <f t="shared" si="91"/>
        <v>1066666.6666666667</v>
      </c>
      <c r="CN112" s="73"/>
      <c r="CO112" s="38" t="e">
        <f t="shared" ref="CO112:DL112" si="92">SUM(CO107:CO110)</f>
        <v>#N/A</v>
      </c>
      <c r="CP112" s="38" t="e">
        <f t="shared" si="92"/>
        <v>#N/A</v>
      </c>
      <c r="CQ112" s="38" t="e">
        <f t="shared" si="92"/>
        <v>#N/A</v>
      </c>
      <c r="CR112" s="38" t="e">
        <f t="shared" si="92"/>
        <v>#N/A</v>
      </c>
      <c r="CS112" s="38" t="e">
        <f t="shared" si="92"/>
        <v>#N/A</v>
      </c>
      <c r="CT112" s="38" t="e">
        <f t="shared" si="92"/>
        <v>#N/A</v>
      </c>
      <c r="CU112" s="38" t="e">
        <f t="shared" si="92"/>
        <v>#N/A</v>
      </c>
      <c r="CV112" s="38" t="e">
        <f t="shared" si="92"/>
        <v>#N/A</v>
      </c>
      <c r="CW112" s="38" t="e">
        <f t="shared" si="92"/>
        <v>#N/A</v>
      </c>
      <c r="CX112" s="38" t="e">
        <f t="shared" si="92"/>
        <v>#N/A</v>
      </c>
      <c r="CY112" s="38" t="e">
        <f t="shared" si="92"/>
        <v>#N/A</v>
      </c>
      <c r="CZ112" s="38" t="e">
        <f t="shared" si="92"/>
        <v>#N/A</v>
      </c>
      <c r="DA112" s="38" t="e">
        <f t="shared" si="92"/>
        <v>#N/A</v>
      </c>
      <c r="DB112" s="38" t="e">
        <f t="shared" si="92"/>
        <v>#N/A</v>
      </c>
      <c r="DC112" s="38" t="e">
        <f t="shared" si="92"/>
        <v>#N/A</v>
      </c>
      <c r="DD112" s="38" t="e">
        <f t="shared" si="92"/>
        <v>#N/A</v>
      </c>
      <c r="DE112" s="38" t="e">
        <f t="shared" si="92"/>
        <v>#N/A</v>
      </c>
      <c r="DF112" s="38" t="e">
        <f t="shared" si="92"/>
        <v>#N/A</v>
      </c>
      <c r="DG112" s="38" t="e">
        <f t="shared" si="92"/>
        <v>#N/A</v>
      </c>
      <c r="DH112" s="38" t="e">
        <f t="shared" si="92"/>
        <v>#N/A</v>
      </c>
      <c r="DI112" s="38" t="e">
        <f t="shared" si="92"/>
        <v>#N/A</v>
      </c>
      <c r="DJ112" s="38" t="e">
        <f t="shared" si="92"/>
        <v>#N/A</v>
      </c>
      <c r="DK112" s="38" t="e">
        <f t="shared" si="92"/>
        <v>#N/A</v>
      </c>
      <c r="DL112" s="38" t="e">
        <f t="shared" si="92"/>
        <v>#N/A</v>
      </c>
    </row>
    <row r="113" spans="1:116" x14ac:dyDescent="0.4">
      <c r="D113" t="s">
        <v>823</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823</v>
      </c>
      <c r="E114" s="8" t="str">
        <f t="shared" ref="E114:E146" si="93">ROW()&amp;" "&amp;D114</f>
        <v>114 VOLLIST-EVP</v>
      </c>
      <c r="G114" s="95" t="s">
        <v>825</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823</v>
      </c>
      <c r="E115" s="8" t="str">
        <f t="shared" si="93"/>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823</v>
      </c>
      <c r="E116" s="8" t="str">
        <f t="shared" si="93"/>
        <v>116 VOLLIST-EVP</v>
      </c>
      <c r="G116" s="145" t="str">
        <f t="shared" ref="G116:G119" si="94">+G108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823</v>
      </c>
      <c r="E117" s="8" t="str">
        <f t="shared" si="93"/>
        <v>117 VOLLIST-EVP</v>
      </c>
      <c r="G117" s="145" t="str">
        <f t="shared" si="94"/>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823</v>
      </c>
      <c r="E118" s="8" t="str">
        <f t="shared" si="93"/>
        <v>118 VOLLIST-EVP</v>
      </c>
      <c r="G118" s="145" t="str">
        <f t="shared" si="94"/>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823</v>
      </c>
      <c r="E119" s="8" t="str">
        <f t="shared" si="93"/>
        <v>119 VOLLIST-EVP</v>
      </c>
      <c r="G119" s="145" t="str">
        <f t="shared" si="94"/>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823</v>
      </c>
      <c r="E120" s="8" t="str">
        <f t="shared" si="93"/>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823</v>
      </c>
      <c r="E121" s="8" t="str">
        <f t="shared" si="93"/>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823</v>
      </c>
      <c r="E122" s="8" t="str">
        <f t="shared" si="93"/>
        <v>122 VOLLIST-EVP</v>
      </c>
      <c r="G122" s="158" t="str">
        <f>+G107</f>
        <v>Item 1</v>
      </c>
      <c r="H122" s="31"/>
      <c r="I122" s="73"/>
      <c r="J122" s="73"/>
      <c r="K122" s="24">
        <f>+K107*K115</f>
        <v>1000000</v>
      </c>
      <c r="L122" s="23">
        <f t="shared" ref="L122:P127" si="95">SUMIF($3:$3,L$2,122:122)</f>
        <v>2000000.0000000007</v>
      </c>
      <c r="M122" s="23">
        <f t="shared" si="95"/>
        <v>4000000.0000000014</v>
      </c>
      <c r="N122" s="23">
        <f t="shared" si="95"/>
        <v>8000000.0000000028</v>
      </c>
      <c r="O122" s="23">
        <f t="shared" si="95"/>
        <v>16000000.000000006</v>
      </c>
      <c r="P122" s="23">
        <f t="shared" si="95"/>
        <v>32000000.000000011</v>
      </c>
      <c r="R122" s="33"/>
      <c r="S122" s="24">
        <f>+S107*S115</f>
        <v>83333.333333333343</v>
      </c>
      <c r="T122" s="24">
        <f t="shared" ref="T122:CE123" si="96">+T107*T115</f>
        <v>83333.333333333343</v>
      </c>
      <c r="U122" s="24">
        <f t="shared" si="96"/>
        <v>83333.333333333343</v>
      </c>
      <c r="V122" s="24">
        <f t="shared" si="96"/>
        <v>83333.333333333343</v>
      </c>
      <c r="W122" s="24">
        <f t="shared" si="96"/>
        <v>83333.333333333343</v>
      </c>
      <c r="X122" s="24">
        <f t="shared" si="96"/>
        <v>83333.333333333343</v>
      </c>
      <c r="Y122" s="24">
        <f t="shared" si="96"/>
        <v>83333.333333333343</v>
      </c>
      <c r="Z122" s="24">
        <f t="shared" si="96"/>
        <v>83333.333333333343</v>
      </c>
      <c r="AA122" s="24">
        <f t="shared" si="96"/>
        <v>83333.333333333343</v>
      </c>
      <c r="AB122" s="24">
        <f t="shared" si="96"/>
        <v>83333.333333333343</v>
      </c>
      <c r="AC122" s="24">
        <f t="shared" si="96"/>
        <v>83333.333333333343</v>
      </c>
      <c r="AD122" s="24">
        <f t="shared" si="96"/>
        <v>83333.333333333343</v>
      </c>
      <c r="AE122" s="24">
        <f t="shared" si="96"/>
        <v>166666.66666666669</v>
      </c>
      <c r="AF122" s="24">
        <f t="shared" si="96"/>
        <v>166666.66666666669</v>
      </c>
      <c r="AG122" s="24">
        <f t="shared" si="96"/>
        <v>166666.66666666669</v>
      </c>
      <c r="AH122" s="24">
        <f t="shared" si="96"/>
        <v>166666.66666666669</v>
      </c>
      <c r="AI122" s="24">
        <f t="shared" si="96"/>
        <v>166666.66666666669</v>
      </c>
      <c r="AJ122" s="24">
        <f t="shared" si="96"/>
        <v>166666.66666666669</v>
      </c>
      <c r="AK122" s="24">
        <f t="shared" si="96"/>
        <v>166666.66666666669</v>
      </c>
      <c r="AL122" s="24">
        <f t="shared" si="96"/>
        <v>166666.66666666669</v>
      </c>
      <c r="AM122" s="24">
        <f t="shared" si="96"/>
        <v>166666.66666666669</v>
      </c>
      <c r="AN122" s="24">
        <f t="shared" si="96"/>
        <v>166666.66666666669</v>
      </c>
      <c r="AO122" s="24">
        <f t="shared" si="96"/>
        <v>166666.66666666669</v>
      </c>
      <c r="AP122" s="24">
        <f t="shared" si="96"/>
        <v>166666.66666666669</v>
      </c>
      <c r="AQ122" s="24">
        <f t="shared" si="96"/>
        <v>333333.33333333337</v>
      </c>
      <c r="AR122" s="24">
        <f t="shared" si="96"/>
        <v>333333.33333333337</v>
      </c>
      <c r="AS122" s="24">
        <f t="shared" si="96"/>
        <v>333333.33333333337</v>
      </c>
      <c r="AT122" s="24">
        <f t="shared" si="96"/>
        <v>333333.33333333337</v>
      </c>
      <c r="AU122" s="24">
        <f t="shared" si="96"/>
        <v>333333.33333333337</v>
      </c>
      <c r="AV122" s="24">
        <f t="shared" si="96"/>
        <v>333333.33333333337</v>
      </c>
      <c r="AW122" s="24">
        <f t="shared" si="96"/>
        <v>333333.33333333337</v>
      </c>
      <c r="AX122" s="24">
        <f t="shared" si="96"/>
        <v>333333.33333333337</v>
      </c>
      <c r="AY122" s="24">
        <f t="shared" si="96"/>
        <v>333333.33333333337</v>
      </c>
      <c r="AZ122" s="24">
        <f t="shared" si="96"/>
        <v>333333.33333333337</v>
      </c>
      <c r="BA122" s="24">
        <f t="shared" si="96"/>
        <v>333333.33333333337</v>
      </c>
      <c r="BB122" s="24">
        <f t="shared" si="96"/>
        <v>333333.33333333337</v>
      </c>
      <c r="BC122" s="24">
        <f t="shared" si="96"/>
        <v>666666.66666666674</v>
      </c>
      <c r="BD122" s="24">
        <f t="shared" si="96"/>
        <v>666666.66666666674</v>
      </c>
      <c r="BE122" s="24">
        <f t="shared" si="96"/>
        <v>666666.66666666674</v>
      </c>
      <c r="BF122" s="24">
        <f t="shared" si="96"/>
        <v>666666.66666666674</v>
      </c>
      <c r="BG122" s="24">
        <f t="shared" si="96"/>
        <v>666666.66666666674</v>
      </c>
      <c r="BH122" s="24">
        <f t="shared" si="96"/>
        <v>666666.66666666674</v>
      </c>
      <c r="BI122" s="24">
        <f t="shared" si="96"/>
        <v>666666.66666666674</v>
      </c>
      <c r="BJ122" s="24">
        <f t="shared" si="96"/>
        <v>666666.66666666674</v>
      </c>
      <c r="BK122" s="24">
        <f t="shared" si="96"/>
        <v>666666.66666666674</v>
      </c>
      <c r="BL122" s="24">
        <f t="shared" si="96"/>
        <v>666666.66666666674</v>
      </c>
      <c r="BM122" s="24">
        <f t="shared" si="96"/>
        <v>666666.66666666674</v>
      </c>
      <c r="BN122" s="24">
        <f t="shared" si="96"/>
        <v>666666.66666666674</v>
      </c>
      <c r="BO122" s="24">
        <f t="shared" si="96"/>
        <v>1333333.3333333335</v>
      </c>
      <c r="BP122" s="24">
        <f t="shared" si="96"/>
        <v>1333333.3333333335</v>
      </c>
      <c r="BQ122" s="24">
        <f t="shared" si="96"/>
        <v>1333333.3333333335</v>
      </c>
      <c r="BR122" s="24">
        <f t="shared" si="96"/>
        <v>1333333.3333333335</v>
      </c>
      <c r="BS122" s="24">
        <f t="shared" si="96"/>
        <v>1333333.3333333335</v>
      </c>
      <c r="BT122" s="24">
        <f t="shared" si="96"/>
        <v>1333333.3333333335</v>
      </c>
      <c r="BU122" s="24">
        <f t="shared" si="96"/>
        <v>1333333.3333333335</v>
      </c>
      <c r="BV122" s="24">
        <f t="shared" si="96"/>
        <v>1333333.3333333335</v>
      </c>
      <c r="BW122" s="24">
        <f t="shared" si="96"/>
        <v>1333333.3333333335</v>
      </c>
      <c r="BX122" s="24">
        <f t="shared" si="96"/>
        <v>1333333.3333333335</v>
      </c>
      <c r="BY122" s="24">
        <f t="shared" si="96"/>
        <v>1333333.3333333335</v>
      </c>
      <c r="BZ122" s="24">
        <f t="shared" si="96"/>
        <v>1333333.3333333335</v>
      </c>
      <c r="CA122" s="24">
        <f t="shared" si="96"/>
        <v>2666666.666666667</v>
      </c>
      <c r="CB122" s="24">
        <f t="shared" si="96"/>
        <v>2666666.666666667</v>
      </c>
      <c r="CC122" s="24">
        <f t="shared" si="96"/>
        <v>2666666.666666667</v>
      </c>
      <c r="CD122" s="24">
        <f t="shared" si="96"/>
        <v>2666666.666666667</v>
      </c>
      <c r="CE122" s="24">
        <f t="shared" si="96"/>
        <v>2666666.666666667</v>
      </c>
      <c r="CF122" s="24">
        <f t="shared" ref="CF122:DL126" si="97">+CF107*CF115</f>
        <v>2666666.666666667</v>
      </c>
      <c r="CG122" s="24">
        <f t="shared" si="97"/>
        <v>2666666.666666667</v>
      </c>
      <c r="CH122" s="24">
        <f t="shared" si="97"/>
        <v>2666666.666666667</v>
      </c>
      <c r="CI122" s="24">
        <f t="shared" si="97"/>
        <v>2666666.666666667</v>
      </c>
      <c r="CJ122" s="24">
        <f t="shared" si="97"/>
        <v>2666666.666666667</v>
      </c>
      <c r="CK122" s="24">
        <f t="shared" si="97"/>
        <v>2666666.666666667</v>
      </c>
      <c r="CL122" s="24">
        <f t="shared" si="97"/>
        <v>2666666.666666667</v>
      </c>
      <c r="CM122" s="24" t="e">
        <f t="shared" si="97"/>
        <v>#N/A</v>
      </c>
      <c r="CN122" s="24" t="e">
        <f t="shared" si="97"/>
        <v>#N/A</v>
      </c>
      <c r="CO122" s="24" t="e">
        <f t="shared" si="97"/>
        <v>#N/A</v>
      </c>
      <c r="CP122" s="24" t="e">
        <f t="shared" si="97"/>
        <v>#N/A</v>
      </c>
      <c r="CQ122" s="24" t="e">
        <f t="shared" si="97"/>
        <v>#N/A</v>
      </c>
      <c r="CR122" s="24" t="e">
        <f t="shared" si="97"/>
        <v>#N/A</v>
      </c>
      <c r="CS122" s="24" t="e">
        <f t="shared" si="97"/>
        <v>#N/A</v>
      </c>
      <c r="CT122" s="24" t="e">
        <f t="shared" si="97"/>
        <v>#N/A</v>
      </c>
      <c r="CU122" s="24" t="e">
        <f t="shared" si="97"/>
        <v>#N/A</v>
      </c>
      <c r="CV122" s="24" t="e">
        <f t="shared" si="97"/>
        <v>#N/A</v>
      </c>
      <c r="CW122" s="24" t="e">
        <f t="shared" si="97"/>
        <v>#N/A</v>
      </c>
      <c r="CX122" s="24" t="e">
        <f t="shared" si="97"/>
        <v>#N/A</v>
      </c>
      <c r="CY122" s="24" t="e">
        <f t="shared" si="97"/>
        <v>#N/A</v>
      </c>
      <c r="CZ122" s="24" t="e">
        <f t="shared" si="97"/>
        <v>#N/A</v>
      </c>
      <c r="DA122" s="24" t="e">
        <f t="shared" si="97"/>
        <v>#N/A</v>
      </c>
      <c r="DB122" s="24" t="e">
        <f t="shared" si="97"/>
        <v>#N/A</v>
      </c>
      <c r="DC122" s="24" t="e">
        <f t="shared" si="97"/>
        <v>#N/A</v>
      </c>
      <c r="DD122" s="24" t="e">
        <f t="shared" si="97"/>
        <v>#N/A</v>
      </c>
      <c r="DE122" s="24" t="e">
        <f t="shared" si="97"/>
        <v>#N/A</v>
      </c>
      <c r="DF122" s="24" t="e">
        <f t="shared" si="97"/>
        <v>#N/A</v>
      </c>
      <c r="DG122" s="24" t="e">
        <f t="shared" si="97"/>
        <v>#N/A</v>
      </c>
      <c r="DH122" s="24" t="e">
        <f t="shared" si="97"/>
        <v>#N/A</v>
      </c>
      <c r="DI122" s="24" t="e">
        <f t="shared" si="97"/>
        <v>#N/A</v>
      </c>
      <c r="DJ122" s="24" t="e">
        <f t="shared" si="97"/>
        <v>#N/A</v>
      </c>
      <c r="DK122" s="24" t="e">
        <f t="shared" si="97"/>
        <v>#N/A</v>
      </c>
      <c r="DL122" s="24" t="e">
        <f t="shared" si="97"/>
        <v>#N/A</v>
      </c>
    </row>
    <row r="123" spans="1:116" x14ac:dyDescent="0.4">
      <c r="D123" t="s">
        <v>823</v>
      </c>
      <c r="E123" s="8" t="str">
        <f t="shared" si="93"/>
        <v>123 VOLLIST-EVP</v>
      </c>
      <c r="G123" s="158" t="str">
        <f t="shared" ref="G123:G126" si="98">+G108</f>
        <v>Item 2</v>
      </c>
      <c r="H123" s="31"/>
      <c r="I123" s="73"/>
      <c r="J123" s="73"/>
      <c r="K123" s="23">
        <f>SUMIF($3:$3,K$2,123:123)</f>
        <v>1000000.0000000003</v>
      </c>
      <c r="L123" s="23">
        <f t="shared" si="95"/>
        <v>2000000.0000000007</v>
      </c>
      <c r="M123" s="23">
        <f t="shared" si="95"/>
        <v>4000000.0000000014</v>
      </c>
      <c r="N123" s="23">
        <f t="shared" si="95"/>
        <v>8000000.0000000028</v>
      </c>
      <c r="O123" s="23">
        <f t="shared" si="95"/>
        <v>16000000.000000006</v>
      </c>
      <c r="P123" s="23">
        <f t="shared" si="95"/>
        <v>32000000.000000011</v>
      </c>
      <c r="R123" s="33"/>
      <c r="S123" s="24">
        <f t="shared" ref="S123:AH126" si="99">+S108*S116</f>
        <v>83333.333333333343</v>
      </c>
      <c r="T123" s="24">
        <f t="shared" si="99"/>
        <v>83333.333333333343</v>
      </c>
      <c r="U123" s="24">
        <f t="shared" si="99"/>
        <v>83333.333333333343</v>
      </c>
      <c r="V123" s="24">
        <f t="shared" si="99"/>
        <v>83333.333333333343</v>
      </c>
      <c r="W123" s="24">
        <f t="shared" si="99"/>
        <v>83333.333333333343</v>
      </c>
      <c r="X123" s="24">
        <f t="shared" si="99"/>
        <v>83333.333333333343</v>
      </c>
      <c r="Y123" s="24">
        <f t="shared" si="99"/>
        <v>83333.333333333343</v>
      </c>
      <c r="Z123" s="24">
        <f t="shared" si="99"/>
        <v>83333.333333333343</v>
      </c>
      <c r="AA123" s="24">
        <f t="shared" si="99"/>
        <v>83333.333333333343</v>
      </c>
      <c r="AB123" s="24">
        <f t="shared" si="99"/>
        <v>83333.333333333343</v>
      </c>
      <c r="AC123" s="24">
        <f t="shared" si="99"/>
        <v>83333.333333333343</v>
      </c>
      <c r="AD123" s="24">
        <f t="shared" si="99"/>
        <v>83333.333333333343</v>
      </c>
      <c r="AE123" s="24">
        <f t="shared" si="99"/>
        <v>166666.66666666669</v>
      </c>
      <c r="AF123" s="24">
        <f t="shared" si="99"/>
        <v>166666.66666666669</v>
      </c>
      <c r="AG123" s="24">
        <f t="shared" si="99"/>
        <v>166666.66666666669</v>
      </c>
      <c r="AH123" s="24">
        <f t="shared" si="99"/>
        <v>166666.66666666669</v>
      </c>
      <c r="AI123" s="24">
        <f t="shared" si="96"/>
        <v>166666.66666666669</v>
      </c>
      <c r="AJ123" s="24">
        <f t="shared" si="96"/>
        <v>166666.66666666669</v>
      </c>
      <c r="AK123" s="24">
        <f t="shared" si="96"/>
        <v>166666.66666666669</v>
      </c>
      <c r="AL123" s="24">
        <f t="shared" si="96"/>
        <v>166666.66666666669</v>
      </c>
      <c r="AM123" s="24">
        <f t="shared" si="96"/>
        <v>166666.66666666669</v>
      </c>
      <c r="AN123" s="24">
        <f t="shared" si="96"/>
        <v>166666.66666666669</v>
      </c>
      <c r="AO123" s="24">
        <f t="shared" si="96"/>
        <v>166666.66666666669</v>
      </c>
      <c r="AP123" s="24">
        <f t="shared" si="96"/>
        <v>166666.66666666669</v>
      </c>
      <c r="AQ123" s="24">
        <f t="shared" si="96"/>
        <v>333333.33333333337</v>
      </c>
      <c r="AR123" s="24">
        <f t="shared" si="96"/>
        <v>333333.33333333337</v>
      </c>
      <c r="AS123" s="24">
        <f t="shared" si="96"/>
        <v>333333.33333333337</v>
      </c>
      <c r="AT123" s="24">
        <f t="shared" si="96"/>
        <v>333333.33333333337</v>
      </c>
      <c r="AU123" s="24">
        <f t="shared" si="96"/>
        <v>333333.33333333337</v>
      </c>
      <c r="AV123" s="24">
        <f t="shared" si="96"/>
        <v>333333.33333333337</v>
      </c>
      <c r="AW123" s="24">
        <f t="shared" si="96"/>
        <v>333333.33333333337</v>
      </c>
      <c r="AX123" s="24">
        <f t="shared" si="96"/>
        <v>333333.33333333337</v>
      </c>
      <c r="AY123" s="24">
        <f t="shared" si="96"/>
        <v>333333.33333333337</v>
      </c>
      <c r="AZ123" s="24">
        <f t="shared" si="96"/>
        <v>333333.33333333337</v>
      </c>
      <c r="BA123" s="24">
        <f t="shared" si="96"/>
        <v>333333.33333333337</v>
      </c>
      <c r="BB123" s="24">
        <f t="shared" si="96"/>
        <v>333333.33333333337</v>
      </c>
      <c r="BC123" s="24">
        <f t="shared" si="96"/>
        <v>666666.66666666674</v>
      </c>
      <c r="BD123" s="24">
        <f t="shared" si="96"/>
        <v>666666.66666666674</v>
      </c>
      <c r="BE123" s="24">
        <f t="shared" si="96"/>
        <v>666666.66666666674</v>
      </c>
      <c r="BF123" s="24">
        <f t="shared" si="96"/>
        <v>666666.66666666674</v>
      </c>
      <c r="BG123" s="24">
        <f t="shared" si="96"/>
        <v>666666.66666666674</v>
      </c>
      <c r="BH123" s="24">
        <f t="shared" si="96"/>
        <v>666666.66666666674</v>
      </c>
      <c r="BI123" s="24">
        <f t="shared" si="96"/>
        <v>666666.66666666674</v>
      </c>
      <c r="BJ123" s="24">
        <f t="shared" si="96"/>
        <v>666666.66666666674</v>
      </c>
      <c r="BK123" s="24">
        <f t="shared" si="96"/>
        <v>666666.66666666674</v>
      </c>
      <c r="BL123" s="24">
        <f t="shared" si="96"/>
        <v>666666.66666666674</v>
      </c>
      <c r="BM123" s="24">
        <f t="shared" si="96"/>
        <v>666666.66666666674</v>
      </c>
      <c r="BN123" s="24">
        <f t="shared" si="96"/>
        <v>666666.66666666674</v>
      </c>
      <c r="BO123" s="24">
        <f t="shared" si="96"/>
        <v>1333333.3333333335</v>
      </c>
      <c r="BP123" s="24">
        <f t="shared" si="96"/>
        <v>1333333.3333333335</v>
      </c>
      <c r="BQ123" s="24">
        <f t="shared" si="96"/>
        <v>1333333.3333333335</v>
      </c>
      <c r="BR123" s="24">
        <f t="shared" si="96"/>
        <v>1333333.3333333335</v>
      </c>
      <c r="BS123" s="24">
        <f t="shared" si="96"/>
        <v>1333333.3333333335</v>
      </c>
      <c r="BT123" s="24">
        <f t="shared" si="96"/>
        <v>1333333.3333333335</v>
      </c>
      <c r="BU123" s="24">
        <f t="shared" si="96"/>
        <v>1333333.3333333335</v>
      </c>
      <c r="BV123" s="24">
        <f t="shared" si="96"/>
        <v>1333333.3333333335</v>
      </c>
      <c r="BW123" s="24">
        <f t="shared" si="96"/>
        <v>1333333.3333333335</v>
      </c>
      <c r="BX123" s="24">
        <f t="shared" si="96"/>
        <v>1333333.3333333335</v>
      </c>
      <c r="BY123" s="24">
        <f t="shared" si="96"/>
        <v>1333333.3333333335</v>
      </c>
      <c r="BZ123" s="24">
        <f t="shared" si="96"/>
        <v>1333333.3333333335</v>
      </c>
      <c r="CA123" s="24">
        <f t="shared" si="96"/>
        <v>2666666.666666667</v>
      </c>
      <c r="CB123" s="24">
        <f t="shared" si="96"/>
        <v>2666666.666666667</v>
      </c>
      <c r="CC123" s="24">
        <f t="shared" si="96"/>
        <v>2666666.666666667</v>
      </c>
      <c r="CD123" s="24">
        <f t="shared" si="96"/>
        <v>2666666.666666667</v>
      </c>
      <c r="CE123" s="24">
        <f t="shared" si="96"/>
        <v>2666666.666666667</v>
      </c>
      <c r="CF123" s="24">
        <f t="shared" si="97"/>
        <v>2666666.666666667</v>
      </c>
      <c r="CG123" s="24">
        <f t="shared" si="97"/>
        <v>2666666.666666667</v>
      </c>
      <c r="CH123" s="24">
        <f t="shared" si="97"/>
        <v>2666666.666666667</v>
      </c>
      <c r="CI123" s="24">
        <f t="shared" si="97"/>
        <v>2666666.666666667</v>
      </c>
      <c r="CJ123" s="24">
        <f t="shared" si="97"/>
        <v>2666666.666666667</v>
      </c>
      <c r="CK123" s="24">
        <f t="shared" si="97"/>
        <v>2666666.666666667</v>
      </c>
      <c r="CL123" s="24">
        <f t="shared" si="97"/>
        <v>2666666.666666667</v>
      </c>
      <c r="CM123" s="24" t="e">
        <f t="shared" si="97"/>
        <v>#N/A</v>
      </c>
      <c r="CN123" s="24" t="e">
        <f t="shared" si="97"/>
        <v>#N/A</v>
      </c>
      <c r="CO123" s="24" t="e">
        <f t="shared" si="97"/>
        <v>#N/A</v>
      </c>
      <c r="CP123" s="24" t="e">
        <f t="shared" si="97"/>
        <v>#N/A</v>
      </c>
      <c r="CQ123" s="24" t="e">
        <f t="shared" si="97"/>
        <v>#N/A</v>
      </c>
      <c r="CR123" s="24" t="e">
        <f t="shared" si="97"/>
        <v>#N/A</v>
      </c>
      <c r="CS123" s="24" t="e">
        <f t="shared" si="97"/>
        <v>#N/A</v>
      </c>
      <c r="CT123" s="24" t="e">
        <f t="shared" si="97"/>
        <v>#N/A</v>
      </c>
      <c r="CU123" s="24" t="e">
        <f t="shared" si="97"/>
        <v>#N/A</v>
      </c>
      <c r="CV123" s="24" t="e">
        <f t="shared" si="97"/>
        <v>#N/A</v>
      </c>
      <c r="CW123" s="24" t="e">
        <f t="shared" si="97"/>
        <v>#N/A</v>
      </c>
      <c r="CX123" s="24" t="e">
        <f t="shared" si="97"/>
        <v>#N/A</v>
      </c>
      <c r="CY123" s="24" t="e">
        <f t="shared" si="97"/>
        <v>#N/A</v>
      </c>
      <c r="CZ123" s="24" t="e">
        <f t="shared" si="97"/>
        <v>#N/A</v>
      </c>
      <c r="DA123" s="24" t="e">
        <f t="shared" si="97"/>
        <v>#N/A</v>
      </c>
      <c r="DB123" s="24" t="e">
        <f t="shared" si="97"/>
        <v>#N/A</v>
      </c>
      <c r="DC123" s="24" t="e">
        <f t="shared" si="97"/>
        <v>#N/A</v>
      </c>
      <c r="DD123" s="24" t="e">
        <f t="shared" si="97"/>
        <v>#N/A</v>
      </c>
      <c r="DE123" s="24" t="e">
        <f t="shared" si="97"/>
        <v>#N/A</v>
      </c>
      <c r="DF123" s="24" t="e">
        <f t="shared" si="97"/>
        <v>#N/A</v>
      </c>
      <c r="DG123" s="24" t="e">
        <f t="shared" si="97"/>
        <v>#N/A</v>
      </c>
      <c r="DH123" s="24" t="e">
        <f t="shared" si="97"/>
        <v>#N/A</v>
      </c>
      <c r="DI123" s="24" t="e">
        <f t="shared" si="97"/>
        <v>#N/A</v>
      </c>
      <c r="DJ123" s="24" t="e">
        <f t="shared" si="97"/>
        <v>#N/A</v>
      </c>
      <c r="DK123" s="24" t="e">
        <f t="shared" si="97"/>
        <v>#N/A</v>
      </c>
      <c r="DL123" s="24" t="e">
        <f t="shared" si="97"/>
        <v>#N/A</v>
      </c>
    </row>
    <row r="124" spans="1:116" x14ac:dyDescent="0.4">
      <c r="D124" t="s">
        <v>823</v>
      </c>
      <c r="E124" s="8" t="str">
        <f t="shared" si="93"/>
        <v>124 VOLLIST-EVP</v>
      </c>
      <c r="G124" s="158" t="str">
        <f t="shared" si="98"/>
        <v>Item 3</v>
      </c>
      <c r="H124" s="31"/>
      <c r="I124" s="73"/>
      <c r="J124" s="73"/>
      <c r="K124" s="23">
        <f>SUMIF($3:$3,K$2,124:124)</f>
        <v>1000000.0000000003</v>
      </c>
      <c r="L124" s="23">
        <f t="shared" si="95"/>
        <v>2000000.0000000007</v>
      </c>
      <c r="M124" s="23">
        <f t="shared" si="95"/>
        <v>4000000.0000000014</v>
      </c>
      <c r="N124" s="23">
        <f t="shared" si="95"/>
        <v>8000000.0000000028</v>
      </c>
      <c r="O124" s="23">
        <f t="shared" si="95"/>
        <v>16000000.000000006</v>
      </c>
      <c r="P124" s="23">
        <f t="shared" si="95"/>
        <v>32000000.000000011</v>
      </c>
      <c r="R124" s="33"/>
      <c r="S124" s="24">
        <f t="shared" si="99"/>
        <v>83333.333333333343</v>
      </c>
      <c r="T124" s="24">
        <f t="shared" ref="T124:CE126" si="100">+T109*T117</f>
        <v>83333.333333333343</v>
      </c>
      <c r="U124" s="24">
        <f t="shared" si="100"/>
        <v>83333.333333333343</v>
      </c>
      <c r="V124" s="24">
        <f t="shared" si="100"/>
        <v>83333.333333333343</v>
      </c>
      <c r="W124" s="24">
        <f t="shared" si="100"/>
        <v>83333.333333333343</v>
      </c>
      <c r="X124" s="24">
        <f t="shared" si="100"/>
        <v>83333.333333333343</v>
      </c>
      <c r="Y124" s="24">
        <f t="shared" si="100"/>
        <v>83333.333333333343</v>
      </c>
      <c r="Z124" s="24">
        <f t="shared" si="100"/>
        <v>83333.333333333343</v>
      </c>
      <c r="AA124" s="24">
        <f t="shared" si="100"/>
        <v>83333.333333333343</v>
      </c>
      <c r="AB124" s="24">
        <f t="shared" si="100"/>
        <v>83333.333333333343</v>
      </c>
      <c r="AC124" s="24">
        <f t="shared" si="100"/>
        <v>83333.333333333343</v>
      </c>
      <c r="AD124" s="24">
        <f t="shared" si="100"/>
        <v>83333.333333333343</v>
      </c>
      <c r="AE124" s="24">
        <f t="shared" si="100"/>
        <v>166666.66666666669</v>
      </c>
      <c r="AF124" s="24">
        <f t="shared" si="100"/>
        <v>166666.66666666669</v>
      </c>
      <c r="AG124" s="24">
        <f t="shared" si="100"/>
        <v>166666.66666666669</v>
      </c>
      <c r="AH124" s="24">
        <f t="shared" si="100"/>
        <v>166666.66666666669</v>
      </c>
      <c r="AI124" s="24">
        <f t="shared" si="100"/>
        <v>166666.66666666669</v>
      </c>
      <c r="AJ124" s="24">
        <f t="shared" si="100"/>
        <v>166666.66666666669</v>
      </c>
      <c r="AK124" s="24">
        <f t="shared" si="100"/>
        <v>166666.66666666669</v>
      </c>
      <c r="AL124" s="24">
        <f t="shared" si="100"/>
        <v>166666.66666666669</v>
      </c>
      <c r="AM124" s="24">
        <f t="shared" si="100"/>
        <v>166666.66666666669</v>
      </c>
      <c r="AN124" s="24">
        <f t="shared" si="100"/>
        <v>166666.66666666669</v>
      </c>
      <c r="AO124" s="24">
        <f t="shared" si="100"/>
        <v>166666.66666666669</v>
      </c>
      <c r="AP124" s="24">
        <f t="shared" si="100"/>
        <v>166666.66666666669</v>
      </c>
      <c r="AQ124" s="24">
        <f t="shared" si="100"/>
        <v>333333.33333333337</v>
      </c>
      <c r="AR124" s="24">
        <f t="shared" si="100"/>
        <v>333333.33333333337</v>
      </c>
      <c r="AS124" s="24">
        <f t="shared" si="100"/>
        <v>333333.33333333337</v>
      </c>
      <c r="AT124" s="24">
        <f t="shared" si="100"/>
        <v>333333.33333333337</v>
      </c>
      <c r="AU124" s="24">
        <f t="shared" si="100"/>
        <v>333333.33333333337</v>
      </c>
      <c r="AV124" s="24">
        <f t="shared" si="100"/>
        <v>333333.33333333337</v>
      </c>
      <c r="AW124" s="24">
        <f t="shared" si="100"/>
        <v>333333.33333333337</v>
      </c>
      <c r="AX124" s="24">
        <f t="shared" si="100"/>
        <v>333333.33333333337</v>
      </c>
      <c r="AY124" s="24">
        <f t="shared" si="100"/>
        <v>333333.33333333337</v>
      </c>
      <c r="AZ124" s="24">
        <f t="shared" si="100"/>
        <v>333333.33333333337</v>
      </c>
      <c r="BA124" s="24">
        <f t="shared" si="100"/>
        <v>333333.33333333337</v>
      </c>
      <c r="BB124" s="24">
        <f t="shared" si="100"/>
        <v>333333.33333333337</v>
      </c>
      <c r="BC124" s="24">
        <f t="shared" si="100"/>
        <v>666666.66666666674</v>
      </c>
      <c r="BD124" s="24">
        <f t="shared" si="100"/>
        <v>666666.66666666674</v>
      </c>
      <c r="BE124" s="24">
        <f t="shared" si="100"/>
        <v>666666.66666666674</v>
      </c>
      <c r="BF124" s="24">
        <f t="shared" si="100"/>
        <v>666666.66666666674</v>
      </c>
      <c r="BG124" s="24">
        <f t="shared" si="100"/>
        <v>666666.66666666674</v>
      </c>
      <c r="BH124" s="24">
        <f t="shared" si="100"/>
        <v>666666.66666666674</v>
      </c>
      <c r="BI124" s="24">
        <f t="shared" si="100"/>
        <v>666666.66666666674</v>
      </c>
      <c r="BJ124" s="24">
        <f t="shared" si="100"/>
        <v>666666.66666666674</v>
      </c>
      <c r="BK124" s="24">
        <f t="shared" si="100"/>
        <v>666666.66666666674</v>
      </c>
      <c r="BL124" s="24">
        <f t="shared" si="100"/>
        <v>666666.66666666674</v>
      </c>
      <c r="BM124" s="24">
        <f t="shared" si="100"/>
        <v>666666.66666666674</v>
      </c>
      <c r="BN124" s="24">
        <f t="shared" si="100"/>
        <v>666666.66666666674</v>
      </c>
      <c r="BO124" s="24">
        <f t="shared" si="100"/>
        <v>1333333.3333333335</v>
      </c>
      <c r="BP124" s="24">
        <f t="shared" si="100"/>
        <v>1333333.3333333335</v>
      </c>
      <c r="BQ124" s="24">
        <f t="shared" si="100"/>
        <v>1333333.3333333335</v>
      </c>
      <c r="BR124" s="24">
        <f t="shared" si="100"/>
        <v>1333333.3333333335</v>
      </c>
      <c r="BS124" s="24">
        <f t="shared" si="100"/>
        <v>1333333.3333333335</v>
      </c>
      <c r="BT124" s="24">
        <f t="shared" si="100"/>
        <v>1333333.3333333335</v>
      </c>
      <c r="BU124" s="24">
        <f t="shared" si="100"/>
        <v>1333333.3333333335</v>
      </c>
      <c r="BV124" s="24">
        <f t="shared" si="100"/>
        <v>1333333.3333333335</v>
      </c>
      <c r="BW124" s="24">
        <f t="shared" si="100"/>
        <v>1333333.3333333335</v>
      </c>
      <c r="BX124" s="24">
        <f t="shared" si="100"/>
        <v>1333333.3333333335</v>
      </c>
      <c r="BY124" s="24">
        <f t="shared" si="100"/>
        <v>1333333.3333333335</v>
      </c>
      <c r="BZ124" s="24">
        <f t="shared" si="100"/>
        <v>1333333.3333333335</v>
      </c>
      <c r="CA124" s="24">
        <f t="shared" si="100"/>
        <v>2666666.666666667</v>
      </c>
      <c r="CB124" s="24">
        <f t="shared" si="100"/>
        <v>2666666.666666667</v>
      </c>
      <c r="CC124" s="24">
        <f t="shared" si="100"/>
        <v>2666666.666666667</v>
      </c>
      <c r="CD124" s="24">
        <f t="shared" si="100"/>
        <v>2666666.666666667</v>
      </c>
      <c r="CE124" s="24">
        <f t="shared" si="100"/>
        <v>2666666.666666667</v>
      </c>
      <c r="CF124" s="24">
        <f t="shared" si="97"/>
        <v>2666666.666666667</v>
      </c>
      <c r="CG124" s="24">
        <f t="shared" si="97"/>
        <v>2666666.666666667</v>
      </c>
      <c r="CH124" s="24">
        <f t="shared" si="97"/>
        <v>2666666.666666667</v>
      </c>
      <c r="CI124" s="24">
        <f t="shared" si="97"/>
        <v>2666666.666666667</v>
      </c>
      <c r="CJ124" s="24">
        <f t="shared" si="97"/>
        <v>2666666.666666667</v>
      </c>
      <c r="CK124" s="24">
        <f t="shared" si="97"/>
        <v>2666666.666666667</v>
      </c>
      <c r="CL124" s="24">
        <f t="shared" si="97"/>
        <v>2666666.666666667</v>
      </c>
      <c r="CM124" s="24" t="e">
        <f t="shared" si="97"/>
        <v>#N/A</v>
      </c>
      <c r="CN124" s="24" t="e">
        <f t="shared" si="97"/>
        <v>#N/A</v>
      </c>
      <c r="CO124" s="24" t="e">
        <f t="shared" si="97"/>
        <v>#N/A</v>
      </c>
      <c r="CP124" s="24" t="e">
        <f t="shared" si="97"/>
        <v>#N/A</v>
      </c>
      <c r="CQ124" s="24" t="e">
        <f t="shared" si="97"/>
        <v>#N/A</v>
      </c>
      <c r="CR124" s="24" t="e">
        <f t="shared" si="97"/>
        <v>#N/A</v>
      </c>
      <c r="CS124" s="24" t="e">
        <f t="shared" si="97"/>
        <v>#N/A</v>
      </c>
      <c r="CT124" s="24" t="e">
        <f t="shared" si="97"/>
        <v>#N/A</v>
      </c>
      <c r="CU124" s="24" t="e">
        <f t="shared" si="97"/>
        <v>#N/A</v>
      </c>
      <c r="CV124" s="24" t="e">
        <f t="shared" si="97"/>
        <v>#N/A</v>
      </c>
      <c r="CW124" s="24" t="e">
        <f t="shared" si="97"/>
        <v>#N/A</v>
      </c>
      <c r="CX124" s="24" t="e">
        <f t="shared" si="97"/>
        <v>#N/A</v>
      </c>
      <c r="CY124" s="24" t="e">
        <f t="shared" si="97"/>
        <v>#N/A</v>
      </c>
      <c r="CZ124" s="24" t="e">
        <f t="shared" si="97"/>
        <v>#N/A</v>
      </c>
      <c r="DA124" s="24" t="e">
        <f t="shared" si="97"/>
        <v>#N/A</v>
      </c>
      <c r="DB124" s="24" t="e">
        <f t="shared" si="97"/>
        <v>#N/A</v>
      </c>
      <c r="DC124" s="24" t="e">
        <f t="shared" si="97"/>
        <v>#N/A</v>
      </c>
      <c r="DD124" s="24" t="e">
        <f t="shared" si="97"/>
        <v>#N/A</v>
      </c>
      <c r="DE124" s="24" t="e">
        <f t="shared" si="97"/>
        <v>#N/A</v>
      </c>
      <c r="DF124" s="24" t="e">
        <f t="shared" si="97"/>
        <v>#N/A</v>
      </c>
      <c r="DG124" s="24" t="e">
        <f t="shared" si="97"/>
        <v>#N/A</v>
      </c>
      <c r="DH124" s="24" t="e">
        <f t="shared" si="97"/>
        <v>#N/A</v>
      </c>
      <c r="DI124" s="24" t="e">
        <f t="shared" si="97"/>
        <v>#N/A</v>
      </c>
      <c r="DJ124" s="24" t="e">
        <f t="shared" si="97"/>
        <v>#N/A</v>
      </c>
      <c r="DK124" s="24" t="e">
        <f t="shared" si="97"/>
        <v>#N/A</v>
      </c>
      <c r="DL124" s="24" t="e">
        <f t="shared" si="97"/>
        <v>#N/A</v>
      </c>
    </row>
    <row r="125" spans="1:116" x14ac:dyDescent="0.4">
      <c r="D125" t="s">
        <v>823</v>
      </c>
      <c r="E125" s="8" t="str">
        <f t="shared" si="93"/>
        <v>125 VOLLIST-EVP</v>
      </c>
      <c r="G125" s="158" t="str">
        <f t="shared" si="98"/>
        <v>Item 4</v>
      </c>
      <c r="H125" s="31"/>
      <c r="I125" s="73"/>
      <c r="J125" s="73"/>
      <c r="K125" s="23">
        <f>SUMIF($3:$3,K$2,125:125)</f>
        <v>1000000.0000000003</v>
      </c>
      <c r="L125" s="23">
        <f t="shared" si="95"/>
        <v>2000000.0000000007</v>
      </c>
      <c r="M125" s="23">
        <f t="shared" si="95"/>
        <v>4000000.0000000014</v>
      </c>
      <c r="N125" s="23">
        <f t="shared" si="95"/>
        <v>8000000.0000000028</v>
      </c>
      <c r="O125" s="23">
        <f t="shared" si="95"/>
        <v>16000000.000000006</v>
      </c>
      <c r="P125" s="23">
        <f t="shared" si="95"/>
        <v>32000000.000000011</v>
      </c>
      <c r="R125" s="33"/>
      <c r="S125" s="24">
        <f t="shared" si="99"/>
        <v>83333.333333333343</v>
      </c>
      <c r="T125" s="24">
        <f t="shared" si="100"/>
        <v>83333.333333333343</v>
      </c>
      <c r="U125" s="24">
        <f t="shared" si="100"/>
        <v>83333.333333333343</v>
      </c>
      <c r="V125" s="24">
        <f t="shared" si="100"/>
        <v>83333.333333333343</v>
      </c>
      <c r="W125" s="24">
        <f t="shared" si="100"/>
        <v>83333.333333333343</v>
      </c>
      <c r="X125" s="24">
        <f t="shared" si="100"/>
        <v>83333.333333333343</v>
      </c>
      <c r="Y125" s="24">
        <f t="shared" si="100"/>
        <v>83333.333333333343</v>
      </c>
      <c r="Z125" s="24">
        <f t="shared" si="100"/>
        <v>83333.333333333343</v>
      </c>
      <c r="AA125" s="24">
        <f t="shared" si="100"/>
        <v>83333.333333333343</v>
      </c>
      <c r="AB125" s="24">
        <f t="shared" si="100"/>
        <v>83333.333333333343</v>
      </c>
      <c r="AC125" s="24">
        <f t="shared" si="100"/>
        <v>83333.333333333343</v>
      </c>
      <c r="AD125" s="24">
        <f t="shared" si="100"/>
        <v>83333.333333333343</v>
      </c>
      <c r="AE125" s="24">
        <f t="shared" si="100"/>
        <v>166666.66666666669</v>
      </c>
      <c r="AF125" s="24">
        <f t="shared" si="100"/>
        <v>166666.66666666669</v>
      </c>
      <c r="AG125" s="24">
        <f t="shared" si="100"/>
        <v>166666.66666666669</v>
      </c>
      <c r="AH125" s="24">
        <f t="shared" si="100"/>
        <v>166666.66666666669</v>
      </c>
      <c r="AI125" s="24">
        <f t="shared" si="100"/>
        <v>166666.66666666669</v>
      </c>
      <c r="AJ125" s="24">
        <f t="shared" si="100"/>
        <v>166666.66666666669</v>
      </c>
      <c r="AK125" s="24">
        <f t="shared" si="100"/>
        <v>166666.66666666669</v>
      </c>
      <c r="AL125" s="24">
        <f t="shared" si="100"/>
        <v>166666.66666666669</v>
      </c>
      <c r="AM125" s="24">
        <f t="shared" si="100"/>
        <v>166666.66666666669</v>
      </c>
      <c r="AN125" s="24">
        <f t="shared" si="100"/>
        <v>166666.66666666669</v>
      </c>
      <c r="AO125" s="24">
        <f t="shared" si="100"/>
        <v>166666.66666666669</v>
      </c>
      <c r="AP125" s="24">
        <f t="shared" si="100"/>
        <v>166666.66666666669</v>
      </c>
      <c r="AQ125" s="24">
        <f t="shared" si="100"/>
        <v>333333.33333333337</v>
      </c>
      <c r="AR125" s="24">
        <f t="shared" si="100"/>
        <v>333333.33333333337</v>
      </c>
      <c r="AS125" s="24">
        <f t="shared" si="100"/>
        <v>333333.33333333337</v>
      </c>
      <c r="AT125" s="24">
        <f t="shared" si="100"/>
        <v>333333.33333333337</v>
      </c>
      <c r="AU125" s="24">
        <f t="shared" si="100"/>
        <v>333333.33333333337</v>
      </c>
      <c r="AV125" s="24">
        <f t="shared" si="100"/>
        <v>333333.33333333337</v>
      </c>
      <c r="AW125" s="24">
        <f t="shared" si="100"/>
        <v>333333.33333333337</v>
      </c>
      <c r="AX125" s="24">
        <f t="shared" si="100"/>
        <v>333333.33333333337</v>
      </c>
      <c r="AY125" s="24">
        <f t="shared" si="100"/>
        <v>333333.33333333337</v>
      </c>
      <c r="AZ125" s="24">
        <f t="shared" si="100"/>
        <v>333333.33333333337</v>
      </c>
      <c r="BA125" s="24">
        <f t="shared" si="100"/>
        <v>333333.33333333337</v>
      </c>
      <c r="BB125" s="24">
        <f t="shared" si="100"/>
        <v>333333.33333333337</v>
      </c>
      <c r="BC125" s="24">
        <f t="shared" si="100"/>
        <v>666666.66666666674</v>
      </c>
      <c r="BD125" s="24">
        <f t="shared" si="100"/>
        <v>666666.66666666674</v>
      </c>
      <c r="BE125" s="24">
        <f t="shared" si="100"/>
        <v>666666.66666666674</v>
      </c>
      <c r="BF125" s="24">
        <f t="shared" si="100"/>
        <v>666666.66666666674</v>
      </c>
      <c r="BG125" s="24">
        <f t="shared" si="100"/>
        <v>666666.66666666674</v>
      </c>
      <c r="BH125" s="24">
        <f t="shared" si="100"/>
        <v>666666.66666666674</v>
      </c>
      <c r="BI125" s="24">
        <f t="shared" si="100"/>
        <v>666666.66666666674</v>
      </c>
      <c r="BJ125" s="24">
        <f t="shared" si="100"/>
        <v>666666.66666666674</v>
      </c>
      <c r="BK125" s="24">
        <f t="shared" si="100"/>
        <v>666666.66666666674</v>
      </c>
      <c r="BL125" s="24">
        <f t="shared" si="100"/>
        <v>666666.66666666674</v>
      </c>
      <c r="BM125" s="24">
        <f t="shared" si="100"/>
        <v>666666.66666666674</v>
      </c>
      <c r="BN125" s="24">
        <f t="shared" si="100"/>
        <v>666666.66666666674</v>
      </c>
      <c r="BO125" s="24">
        <f t="shared" si="100"/>
        <v>1333333.3333333335</v>
      </c>
      <c r="BP125" s="24">
        <f t="shared" si="100"/>
        <v>1333333.3333333335</v>
      </c>
      <c r="BQ125" s="24">
        <f t="shared" si="100"/>
        <v>1333333.3333333335</v>
      </c>
      <c r="BR125" s="24">
        <f t="shared" si="100"/>
        <v>1333333.3333333335</v>
      </c>
      <c r="BS125" s="24">
        <f t="shared" si="100"/>
        <v>1333333.3333333335</v>
      </c>
      <c r="BT125" s="24">
        <f t="shared" si="100"/>
        <v>1333333.3333333335</v>
      </c>
      <c r="BU125" s="24">
        <f t="shared" si="100"/>
        <v>1333333.3333333335</v>
      </c>
      <c r="BV125" s="24">
        <f t="shared" si="100"/>
        <v>1333333.3333333335</v>
      </c>
      <c r="BW125" s="24">
        <f t="shared" si="100"/>
        <v>1333333.3333333335</v>
      </c>
      <c r="BX125" s="24">
        <f t="shared" si="100"/>
        <v>1333333.3333333335</v>
      </c>
      <c r="BY125" s="24">
        <f t="shared" si="100"/>
        <v>1333333.3333333335</v>
      </c>
      <c r="BZ125" s="24">
        <f t="shared" si="100"/>
        <v>1333333.3333333335</v>
      </c>
      <c r="CA125" s="24">
        <f t="shared" si="100"/>
        <v>2666666.666666667</v>
      </c>
      <c r="CB125" s="24">
        <f t="shared" si="100"/>
        <v>2666666.666666667</v>
      </c>
      <c r="CC125" s="24">
        <f t="shared" si="100"/>
        <v>2666666.666666667</v>
      </c>
      <c r="CD125" s="24">
        <f t="shared" si="100"/>
        <v>2666666.666666667</v>
      </c>
      <c r="CE125" s="24">
        <f t="shared" si="100"/>
        <v>2666666.666666667</v>
      </c>
      <c r="CF125" s="24">
        <f t="shared" si="97"/>
        <v>2666666.666666667</v>
      </c>
      <c r="CG125" s="24">
        <f t="shared" si="97"/>
        <v>2666666.666666667</v>
      </c>
      <c r="CH125" s="24">
        <f t="shared" si="97"/>
        <v>2666666.666666667</v>
      </c>
      <c r="CI125" s="24">
        <f t="shared" si="97"/>
        <v>2666666.666666667</v>
      </c>
      <c r="CJ125" s="24">
        <f t="shared" si="97"/>
        <v>2666666.666666667</v>
      </c>
      <c r="CK125" s="24">
        <f t="shared" si="97"/>
        <v>2666666.666666667</v>
      </c>
      <c r="CL125" s="24">
        <f t="shared" si="97"/>
        <v>2666666.666666667</v>
      </c>
      <c r="CM125" s="24" t="e">
        <f t="shared" si="97"/>
        <v>#N/A</v>
      </c>
      <c r="CN125" s="24" t="e">
        <f t="shared" si="97"/>
        <v>#N/A</v>
      </c>
      <c r="CO125" s="24" t="e">
        <f t="shared" si="97"/>
        <v>#N/A</v>
      </c>
      <c r="CP125" s="24" t="e">
        <f t="shared" si="97"/>
        <v>#N/A</v>
      </c>
      <c r="CQ125" s="24" t="e">
        <f t="shared" si="97"/>
        <v>#N/A</v>
      </c>
      <c r="CR125" s="24" t="e">
        <f t="shared" si="97"/>
        <v>#N/A</v>
      </c>
      <c r="CS125" s="24" t="e">
        <f t="shared" si="97"/>
        <v>#N/A</v>
      </c>
      <c r="CT125" s="24" t="e">
        <f t="shared" si="97"/>
        <v>#N/A</v>
      </c>
      <c r="CU125" s="24" t="e">
        <f t="shared" si="97"/>
        <v>#N/A</v>
      </c>
      <c r="CV125" s="24" t="e">
        <f t="shared" si="97"/>
        <v>#N/A</v>
      </c>
      <c r="CW125" s="24" t="e">
        <f t="shared" si="97"/>
        <v>#N/A</v>
      </c>
      <c r="CX125" s="24" t="e">
        <f t="shared" si="97"/>
        <v>#N/A</v>
      </c>
      <c r="CY125" s="24" t="e">
        <f t="shared" si="97"/>
        <v>#N/A</v>
      </c>
      <c r="CZ125" s="24" t="e">
        <f t="shared" si="97"/>
        <v>#N/A</v>
      </c>
      <c r="DA125" s="24" t="e">
        <f t="shared" si="97"/>
        <v>#N/A</v>
      </c>
      <c r="DB125" s="24" t="e">
        <f t="shared" si="97"/>
        <v>#N/A</v>
      </c>
      <c r="DC125" s="24" t="e">
        <f t="shared" si="97"/>
        <v>#N/A</v>
      </c>
      <c r="DD125" s="24" t="e">
        <f t="shared" si="97"/>
        <v>#N/A</v>
      </c>
      <c r="DE125" s="24" t="e">
        <f t="shared" si="97"/>
        <v>#N/A</v>
      </c>
      <c r="DF125" s="24" t="e">
        <f t="shared" si="97"/>
        <v>#N/A</v>
      </c>
      <c r="DG125" s="24" t="e">
        <f t="shared" si="97"/>
        <v>#N/A</v>
      </c>
      <c r="DH125" s="24" t="e">
        <f t="shared" si="97"/>
        <v>#N/A</v>
      </c>
      <c r="DI125" s="24" t="e">
        <f t="shared" si="97"/>
        <v>#N/A</v>
      </c>
      <c r="DJ125" s="24" t="e">
        <f t="shared" si="97"/>
        <v>#N/A</v>
      </c>
      <c r="DK125" s="24" t="e">
        <f t="shared" si="97"/>
        <v>#N/A</v>
      </c>
      <c r="DL125" s="24" t="e">
        <f t="shared" si="97"/>
        <v>#N/A</v>
      </c>
    </row>
    <row r="126" spans="1:116" x14ac:dyDescent="0.4">
      <c r="D126" t="s">
        <v>823</v>
      </c>
      <c r="E126" s="8" t="str">
        <f t="shared" si="93"/>
        <v>126 VOLLIST-EVP</v>
      </c>
      <c r="G126" s="158" t="str">
        <f t="shared" si="98"/>
        <v>Item 5</v>
      </c>
      <c r="H126" s="31"/>
      <c r="I126" s="73"/>
      <c r="J126" s="73"/>
      <c r="K126" s="258">
        <f>SUMIF($3:$3,K$2,126:126)</f>
        <v>1000000.0000000003</v>
      </c>
      <c r="L126" s="258">
        <f t="shared" si="95"/>
        <v>2000000.0000000007</v>
      </c>
      <c r="M126" s="258">
        <f t="shared" si="95"/>
        <v>4000000.0000000014</v>
      </c>
      <c r="N126" s="258">
        <f t="shared" si="95"/>
        <v>8000000.0000000028</v>
      </c>
      <c r="O126" s="258">
        <f t="shared" si="95"/>
        <v>16000000.000000006</v>
      </c>
      <c r="P126" s="258">
        <f t="shared" si="95"/>
        <v>32000000.000000011</v>
      </c>
      <c r="R126" s="33"/>
      <c r="S126" s="138">
        <f t="shared" si="99"/>
        <v>83333.333333333343</v>
      </c>
      <c r="T126" s="138">
        <f t="shared" si="100"/>
        <v>83333.333333333343</v>
      </c>
      <c r="U126" s="138">
        <f t="shared" si="100"/>
        <v>83333.333333333343</v>
      </c>
      <c r="V126" s="138">
        <f t="shared" si="100"/>
        <v>83333.333333333343</v>
      </c>
      <c r="W126" s="138">
        <f t="shared" si="100"/>
        <v>83333.333333333343</v>
      </c>
      <c r="X126" s="138">
        <f t="shared" si="100"/>
        <v>83333.333333333343</v>
      </c>
      <c r="Y126" s="138">
        <f t="shared" si="100"/>
        <v>83333.333333333343</v>
      </c>
      <c r="Z126" s="138">
        <f t="shared" si="100"/>
        <v>83333.333333333343</v>
      </c>
      <c r="AA126" s="138">
        <f t="shared" si="100"/>
        <v>83333.333333333343</v>
      </c>
      <c r="AB126" s="138">
        <f t="shared" si="100"/>
        <v>83333.333333333343</v>
      </c>
      <c r="AC126" s="138">
        <f t="shared" si="100"/>
        <v>83333.333333333343</v>
      </c>
      <c r="AD126" s="138">
        <f t="shared" si="100"/>
        <v>83333.333333333343</v>
      </c>
      <c r="AE126" s="138">
        <f t="shared" si="100"/>
        <v>166666.66666666669</v>
      </c>
      <c r="AF126" s="138">
        <f t="shared" si="100"/>
        <v>166666.66666666669</v>
      </c>
      <c r="AG126" s="138">
        <f t="shared" si="100"/>
        <v>166666.66666666669</v>
      </c>
      <c r="AH126" s="138">
        <f t="shared" si="100"/>
        <v>166666.66666666669</v>
      </c>
      <c r="AI126" s="138">
        <f t="shared" si="100"/>
        <v>166666.66666666669</v>
      </c>
      <c r="AJ126" s="138">
        <f t="shared" si="100"/>
        <v>166666.66666666669</v>
      </c>
      <c r="AK126" s="138">
        <f t="shared" si="100"/>
        <v>166666.66666666669</v>
      </c>
      <c r="AL126" s="138">
        <f t="shared" si="100"/>
        <v>166666.66666666669</v>
      </c>
      <c r="AM126" s="138">
        <f t="shared" si="100"/>
        <v>166666.66666666669</v>
      </c>
      <c r="AN126" s="138">
        <f t="shared" si="100"/>
        <v>166666.66666666669</v>
      </c>
      <c r="AO126" s="138">
        <f t="shared" si="100"/>
        <v>166666.66666666669</v>
      </c>
      <c r="AP126" s="138">
        <f t="shared" si="100"/>
        <v>166666.66666666669</v>
      </c>
      <c r="AQ126" s="138">
        <f t="shared" si="100"/>
        <v>333333.33333333337</v>
      </c>
      <c r="AR126" s="138">
        <f t="shared" si="100"/>
        <v>333333.33333333337</v>
      </c>
      <c r="AS126" s="138">
        <f t="shared" si="100"/>
        <v>333333.33333333337</v>
      </c>
      <c r="AT126" s="138">
        <f t="shared" si="100"/>
        <v>333333.33333333337</v>
      </c>
      <c r="AU126" s="138">
        <f t="shared" si="100"/>
        <v>333333.33333333337</v>
      </c>
      <c r="AV126" s="138">
        <f t="shared" si="100"/>
        <v>333333.33333333337</v>
      </c>
      <c r="AW126" s="138">
        <f t="shared" si="100"/>
        <v>333333.33333333337</v>
      </c>
      <c r="AX126" s="138">
        <f t="shared" si="100"/>
        <v>333333.33333333337</v>
      </c>
      <c r="AY126" s="138">
        <f t="shared" si="100"/>
        <v>333333.33333333337</v>
      </c>
      <c r="AZ126" s="138">
        <f t="shared" si="100"/>
        <v>333333.33333333337</v>
      </c>
      <c r="BA126" s="138">
        <f t="shared" si="100"/>
        <v>333333.33333333337</v>
      </c>
      <c r="BB126" s="138">
        <f t="shared" si="100"/>
        <v>333333.33333333337</v>
      </c>
      <c r="BC126" s="138">
        <f t="shared" si="100"/>
        <v>666666.66666666674</v>
      </c>
      <c r="BD126" s="138">
        <f t="shared" si="100"/>
        <v>666666.66666666674</v>
      </c>
      <c r="BE126" s="138">
        <f t="shared" si="100"/>
        <v>666666.66666666674</v>
      </c>
      <c r="BF126" s="138">
        <f t="shared" si="100"/>
        <v>666666.66666666674</v>
      </c>
      <c r="BG126" s="138">
        <f t="shared" si="100"/>
        <v>666666.66666666674</v>
      </c>
      <c r="BH126" s="138">
        <f t="shared" si="100"/>
        <v>666666.66666666674</v>
      </c>
      <c r="BI126" s="138">
        <f t="shared" si="100"/>
        <v>666666.66666666674</v>
      </c>
      <c r="BJ126" s="138">
        <f t="shared" si="100"/>
        <v>666666.66666666674</v>
      </c>
      <c r="BK126" s="138">
        <f t="shared" si="100"/>
        <v>666666.66666666674</v>
      </c>
      <c r="BL126" s="138">
        <f t="shared" si="100"/>
        <v>666666.66666666674</v>
      </c>
      <c r="BM126" s="138">
        <f t="shared" si="100"/>
        <v>666666.66666666674</v>
      </c>
      <c r="BN126" s="138">
        <f t="shared" si="100"/>
        <v>666666.66666666674</v>
      </c>
      <c r="BO126" s="138">
        <f t="shared" si="100"/>
        <v>1333333.3333333335</v>
      </c>
      <c r="BP126" s="138">
        <f t="shared" si="100"/>
        <v>1333333.3333333335</v>
      </c>
      <c r="BQ126" s="138">
        <f t="shared" si="100"/>
        <v>1333333.3333333335</v>
      </c>
      <c r="BR126" s="138">
        <f t="shared" si="100"/>
        <v>1333333.3333333335</v>
      </c>
      <c r="BS126" s="138">
        <f t="shared" si="100"/>
        <v>1333333.3333333335</v>
      </c>
      <c r="BT126" s="138">
        <f t="shared" si="100"/>
        <v>1333333.3333333335</v>
      </c>
      <c r="BU126" s="138">
        <f t="shared" si="100"/>
        <v>1333333.3333333335</v>
      </c>
      <c r="BV126" s="138">
        <f t="shared" si="100"/>
        <v>1333333.3333333335</v>
      </c>
      <c r="BW126" s="138">
        <f t="shared" si="100"/>
        <v>1333333.3333333335</v>
      </c>
      <c r="BX126" s="138">
        <f t="shared" si="100"/>
        <v>1333333.3333333335</v>
      </c>
      <c r="BY126" s="138">
        <f t="shared" si="100"/>
        <v>1333333.3333333335</v>
      </c>
      <c r="BZ126" s="138">
        <f t="shared" si="100"/>
        <v>1333333.3333333335</v>
      </c>
      <c r="CA126" s="138">
        <f t="shared" si="100"/>
        <v>2666666.666666667</v>
      </c>
      <c r="CB126" s="138">
        <f t="shared" si="100"/>
        <v>2666666.666666667</v>
      </c>
      <c r="CC126" s="138">
        <f t="shared" si="100"/>
        <v>2666666.666666667</v>
      </c>
      <c r="CD126" s="138">
        <f t="shared" si="100"/>
        <v>2666666.666666667</v>
      </c>
      <c r="CE126" s="138">
        <f t="shared" si="100"/>
        <v>2666666.666666667</v>
      </c>
      <c r="CF126" s="138">
        <f t="shared" si="97"/>
        <v>2666666.666666667</v>
      </c>
      <c r="CG126" s="138">
        <f t="shared" si="97"/>
        <v>2666666.666666667</v>
      </c>
      <c r="CH126" s="138">
        <f t="shared" si="97"/>
        <v>2666666.666666667</v>
      </c>
      <c r="CI126" s="138">
        <f t="shared" si="97"/>
        <v>2666666.666666667</v>
      </c>
      <c r="CJ126" s="138">
        <f t="shared" si="97"/>
        <v>2666666.666666667</v>
      </c>
      <c r="CK126" s="138">
        <f t="shared" si="97"/>
        <v>2666666.666666667</v>
      </c>
      <c r="CL126" s="138">
        <f t="shared" si="97"/>
        <v>2666666.666666667</v>
      </c>
      <c r="CM126" s="138" t="e">
        <f t="shared" si="97"/>
        <v>#N/A</v>
      </c>
      <c r="CN126" s="138" t="e">
        <f t="shared" si="97"/>
        <v>#N/A</v>
      </c>
      <c r="CO126" s="138" t="e">
        <f t="shared" si="97"/>
        <v>#N/A</v>
      </c>
      <c r="CP126" s="138" t="e">
        <f t="shared" si="97"/>
        <v>#N/A</v>
      </c>
      <c r="CQ126" s="138" t="e">
        <f t="shared" si="97"/>
        <v>#N/A</v>
      </c>
      <c r="CR126" s="138" t="e">
        <f t="shared" si="97"/>
        <v>#N/A</v>
      </c>
      <c r="CS126" s="138" t="e">
        <f t="shared" si="97"/>
        <v>#N/A</v>
      </c>
      <c r="CT126" s="138" t="e">
        <f t="shared" si="97"/>
        <v>#N/A</v>
      </c>
      <c r="CU126" s="138" t="e">
        <f t="shared" si="97"/>
        <v>#N/A</v>
      </c>
      <c r="CV126" s="138" t="e">
        <f t="shared" si="97"/>
        <v>#N/A</v>
      </c>
      <c r="CW126" s="138" t="e">
        <f t="shared" si="97"/>
        <v>#N/A</v>
      </c>
      <c r="CX126" s="138" t="e">
        <f t="shared" si="97"/>
        <v>#N/A</v>
      </c>
      <c r="CY126" s="138" t="e">
        <f t="shared" si="97"/>
        <v>#N/A</v>
      </c>
      <c r="CZ126" s="138" t="e">
        <f t="shared" si="97"/>
        <v>#N/A</v>
      </c>
      <c r="DA126" s="138" t="e">
        <f t="shared" si="97"/>
        <v>#N/A</v>
      </c>
      <c r="DB126" s="138" t="e">
        <f t="shared" si="97"/>
        <v>#N/A</v>
      </c>
      <c r="DC126" s="138" t="e">
        <f t="shared" si="97"/>
        <v>#N/A</v>
      </c>
      <c r="DD126" s="138" t="e">
        <f t="shared" si="97"/>
        <v>#N/A</v>
      </c>
      <c r="DE126" s="138" t="e">
        <f t="shared" si="97"/>
        <v>#N/A</v>
      </c>
      <c r="DF126" s="138" t="e">
        <f t="shared" si="97"/>
        <v>#N/A</v>
      </c>
      <c r="DG126" s="138" t="e">
        <f t="shared" si="97"/>
        <v>#N/A</v>
      </c>
      <c r="DH126" s="138" t="e">
        <f t="shared" si="97"/>
        <v>#N/A</v>
      </c>
      <c r="DI126" s="138" t="e">
        <f t="shared" si="97"/>
        <v>#N/A</v>
      </c>
      <c r="DJ126" s="138" t="e">
        <f t="shared" si="97"/>
        <v>#N/A</v>
      </c>
      <c r="DK126" s="138" t="e">
        <f t="shared" si="97"/>
        <v>#N/A</v>
      </c>
      <c r="DL126" s="138" t="e">
        <f t="shared" si="97"/>
        <v>#N/A</v>
      </c>
    </row>
    <row r="127" spans="1:116" x14ac:dyDescent="0.4">
      <c r="A127" s="27"/>
      <c r="B127" s="27"/>
      <c r="C127" t="s">
        <v>198</v>
      </c>
      <c r="D127" t="s">
        <v>823</v>
      </c>
      <c r="E127" s="8" t="str">
        <f t="shared" si="93"/>
        <v>127 VOLLIST-EVP</v>
      </c>
      <c r="F127" s="27"/>
      <c r="G127" s="126" t="s">
        <v>812</v>
      </c>
      <c r="H127" s="31"/>
      <c r="I127" s="73"/>
      <c r="J127" s="73"/>
      <c r="K127" s="33">
        <f>SUMIF($3:$3,K$2,127:127)</f>
        <v>5000000.0000000019</v>
      </c>
      <c r="L127" s="33">
        <f t="shared" si="95"/>
        <v>10000000.000000004</v>
      </c>
      <c r="M127" s="33">
        <f t="shared" si="95"/>
        <v>20000000.000000007</v>
      </c>
      <c r="N127" s="33">
        <f t="shared" si="95"/>
        <v>40000000.000000015</v>
      </c>
      <c r="O127" s="33">
        <f t="shared" si="95"/>
        <v>80000000.00000003</v>
      </c>
      <c r="P127" s="33">
        <f t="shared" si="95"/>
        <v>160000000.00000006</v>
      </c>
      <c r="R127" s="33"/>
      <c r="S127" s="33">
        <f>SUM(S122:S126)</f>
        <v>416666.66666666674</v>
      </c>
      <c r="T127" s="33">
        <f t="shared" ref="T127:CE127" si="101">SUM(T122:T126)</f>
        <v>416666.66666666674</v>
      </c>
      <c r="U127" s="33">
        <f t="shared" si="101"/>
        <v>416666.66666666674</v>
      </c>
      <c r="V127" s="33">
        <f t="shared" si="101"/>
        <v>416666.66666666674</v>
      </c>
      <c r="W127" s="33">
        <f t="shared" si="101"/>
        <v>416666.66666666674</v>
      </c>
      <c r="X127" s="33">
        <f t="shared" si="101"/>
        <v>416666.66666666674</v>
      </c>
      <c r="Y127" s="33">
        <f t="shared" si="101"/>
        <v>416666.66666666674</v>
      </c>
      <c r="Z127" s="33">
        <f t="shared" si="101"/>
        <v>416666.66666666674</v>
      </c>
      <c r="AA127" s="33">
        <f t="shared" si="101"/>
        <v>416666.66666666674</v>
      </c>
      <c r="AB127" s="33">
        <f t="shared" si="101"/>
        <v>416666.66666666674</v>
      </c>
      <c r="AC127" s="33">
        <f t="shared" si="101"/>
        <v>416666.66666666674</v>
      </c>
      <c r="AD127" s="33">
        <f t="shared" si="101"/>
        <v>416666.66666666674</v>
      </c>
      <c r="AE127" s="33">
        <f t="shared" si="101"/>
        <v>833333.33333333349</v>
      </c>
      <c r="AF127" s="33">
        <f t="shared" si="101"/>
        <v>833333.33333333349</v>
      </c>
      <c r="AG127" s="33">
        <f t="shared" si="101"/>
        <v>833333.33333333349</v>
      </c>
      <c r="AH127" s="33">
        <f t="shared" si="101"/>
        <v>833333.33333333349</v>
      </c>
      <c r="AI127" s="33">
        <f t="shared" si="101"/>
        <v>833333.33333333349</v>
      </c>
      <c r="AJ127" s="33">
        <f t="shared" si="101"/>
        <v>833333.33333333349</v>
      </c>
      <c r="AK127" s="33">
        <f t="shared" si="101"/>
        <v>833333.33333333349</v>
      </c>
      <c r="AL127" s="33">
        <f t="shared" si="101"/>
        <v>833333.33333333349</v>
      </c>
      <c r="AM127" s="33">
        <f t="shared" si="101"/>
        <v>833333.33333333349</v>
      </c>
      <c r="AN127" s="33">
        <f t="shared" si="101"/>
        <v>833333.33333333349</v>
      </c>
      <c r="AO127" s="33">
        <f t="shared" si="101"/>
        <v>833333.33333333349</v>
      </c>
      <c r="AP127" s="33">
        <f t="shared" si="101"/>
        <v>833333.33333333349</v>
      </c>
      <c r="AQ127" s="33">
        <f t="shared" si="101"/>
        <v>1666666.666666667</v>
      </c>
      <c r="AR127" s="33">
        <f t="shared" si="101"/>
        <v>1666666.666666667</v>
      </c>
      <c r="AS127" s="33">
        <f t="shared" si="101"/>
        <v>1666666.666666667</v>
      </c>
      <c r="AT127" s="33">
        <f t="shared" si="101"/>
        <v>1666666.666666667</v>
      </c>
      <c r="AU127" s="33">
        <f t="shared" si="101"/>
        <v>1666666.666666667</v>
      </c>
      <c r="AV127" s="33">
        <f t="shared" si="101"/>
        <v>1666666.666666667</v>
      </c>
      <c r="AW127" s="33">
        <f t="shared" si="101"/>
        <v>1666666.666666667</v>
      </c>
      <c r="AX127" s="33">
        <f t="shared" si="101"/>
        <v>1666666.666666667</v>
      </c>
      <c r="AY127" s="33">
        <f t="shared" si="101"/>
        <v>1666666.666666667</v>
      </c>
      <c r="AZ127" s="33">
        <f t="shared" si="101"/>
        <v>1666666.666666667</v>
      </c>
      <c r="BA127" s="33">
        <f t="shared" si="101"/>
        <v>1666666.666666667</v>
      </c>
      <c r="BB127" s="33">
        <f t="shared" si="101"/>
        <v>1666666.666666667</v>
      </c>
      <c r="BC127" s="33">
        <f t="shared" si="101"/>
        <v>3333333.333333334</v>
      </c>
      <c r="BD127" s="33">
        <f t="shared" si="101"/>
        <v>3333333.333333334</v>
      </c>
      <c r="BE127" s="33">
        <f t="shared" si="101"/>
        <v>3333333.333333334</v>
      </c>
      <c r="BF127" s="33">
        <f t="shared" si="101"/>
        <v>3333333.333333334</v>
      </c>
      <c r="BG127" s="33">
        <f t="shared" si="101"/>
        <v>3333333.333333334</v>
      </c>
      <c r="BH127" s="33">
        <f t="shared" si="101"/>
        <v>3333333.333333334</v>
      </c>
      <c r="BI127" s="33">
        <f t="shared" si="101"/>
        <v>3333333.333333334</v>
      </c>
      <c r="BJ127" s="33">
        <f t="shared" si="101"/>
        <v>3333333.333333334</v>
      </c>
      <c r="BK127" s="33">
        <f t="shared" si="101"/>
        <v>3333333.333333334</v>
      </c>
      <c r="BL127" s="33">
        <f t="shared" si="101"/>
        <v>3333333.333333334</v>
      </c>
      <c r="BM127" s="33">
        <f t="shared" si="101"/>
        <v>3333333.333333334</v>
      </c>
      <c r="BN127" s="33">
        <f t="shared" si="101"/>
        <v>3333333.333333334</v>
      </c>
      <c r="BO127" s="33">
        <f t="shared" si="101"/>
        <v>6666666.6666666679</v>
      </c>
      <c r="BP127" s="33">
        <f t="shared" si="101"/>
        <v>6666666.6666666679</v>
      </c>
      <c r="BQ127" s="33">
        <f t="shared" si="101"/>
        <v>6666666.6666666679</v>
      </c>
      <c r="BR127" s="33">
        <f t="shared" si="101"/>
        <v>6666666.6666666679</v>
      </c>
      <c r="BS127" s="33">
        <f t="shared" si="101"/>
        <v>6666666.6666666679</v>
      </c>
      <c r="BT127" s="33">
        <f t="shared" si="101"/>
        <v>6666666.6666666679</v>
      </c>
      <c r="BU127" s="33">
        <f t="shared" si="101"/>
        <v>6666666.6666666679</v>
      </c>
      <c r="BV127" s="33">
        <f t="shared" si="101"/>
        <v>6666666.6666666679</v>
      </c>
      <c r="BW127" s="33">
        <f t="shared" si="101"/>
        <v>6666666.6666666679</v>
      </c>
      <c r="BX127" s="33">
        <f t="shared" si="101"/>
        <v>6666666.6666666679</v>
      </c>
      <c r="BY127" s="33">
        <f t="shared" si="101"/>
        <v>6666666.6666666679</v>
      </c>
      <c r="BZ127" s="33">
        <f t="shared" si="101"/>
        <v>6666666.6666666679</v>
      </c>
      <c r="CA127" s="33">
        <f t="shared" si="101"/>
        <v>13333333.333333336</v>
      </c>
      <c r="CB127" s="33">
        <f t="shared" si="101"/>
        <v>13333333.333333336</v>
      </c>
      <c r="CC127" s="33">
        <f t="shared" si="101"/>
        <v>13333333.333333336</v>
      </c>
      <c r="CD127" s="33">
        <f t="shared" si="101"/>
        <v>13333333.333333336</v>
      </c>
      <c r="CE127" s="33">
        <f t="shared" si="101"/>
        <v>13333333.333333336</v>
      </c>
      <c r="CF127" s="33">
        <f t="shared" ref="CF127:DL127" si="102">SUM(CF122:CF126)</f>
        <v>13333333.333333336</v>
      </c>
      <c r="CG127" s="33">
        <f t="shared" si="102"/>
        <v>13333333.333333336</v>
      </c>
      <c r="CH127" s="33">
        <f t="shared" si="102"/>
        <v>13333333.333333336</v>
      </c>
      <c r="CI127" s="33">
        <f t="shared" si="102"/>
        <v>13333333.333333336</v>
      </c>
      <c r="CJ127" s="33">
        <f t="shared" si="102"/>
        <v>13333333.333333336</v>
      </c>
      <c r="CK127" s="33">
        <f t="shared" si="102"/>
        <v>13333333.333333336</v>
      </c>
      <c r="CL127" s="33">
        <f t="shared" si="102"/>
        <v>13333333.333333336</v>
      </c>
      <c r="CM127" s="33" t="e">
        <f t="shared" si="102"/>
        <v>#N/A</v>
      </c>
      <c r="CN127" s="33" t="e">
        <f t="shared" si="102"/>
        <v>#N/A</v>
      </c>
      <c r="CO127" s="33" t="e">
        <f t="shared" si="102"/>
        <v>#N/A</v>
      </c>
      <c r="CP127" s="33" t="e">
        <f t="shared" si="102"/>
        <v>#N/A</v>
      </c>
      <c r="CQ127" s="33" t="e">
        <f t="shared" si="102"/>
        <v>#N/A</v>
      </c>
      <c r="CR127" s="33" t="e">
        <f t="shared" si="102"/>
        <v>#N/A</v>
      </c>
      <c r="CS127" s="33" t="e">
        <f t="shared" si="102"/>
        <v>#N/A</v>
      </c>
      <c r="CT127" s="33" t="e">
        <f t="shared" si="102"/>
        <v>#N/A</v>
      </c>
      <c r="CU127" s="33" t="e">
        <f t="shared" si="102"/>
        <v>#N/A</v>
      </c>
      <c r="CV127" s="33" t="e">
        <f t="shared" si="102"/>
        <v>#N/A</v>
      </c>
      <c r="CW127" s="33" t="e">
        <f t="shared" si="102"/>
        <v>#N/A</v>
      </c>
      <c r="CX127" s="33" t="e">
        <f t="shared" si="102"/>
        <v>#N/A</v>
      </c>
      <c r="CY127" s="33" t="e">
        <f t="shared" si="102"/>
        <v>#N/A</v>
      </c>
      <c r="CZ127" s="33" t="e">
        <f t="shared" si="102"/>
        <v>#N/A</v>
      </c>
      <c r="DA127" s="33" t="e">
        <f t="shared" si="102"/>
        <v>#N/A</v>
      </c>
      <c r="DB127" s="33" t="e">
        <f t="shared" si="102"/>
        <v>#N/A</v>
      </c>
      <c r="DC127" s="33" t="e">
        <f t="shared" si="102"/>
        <v>#N/A</v>
      </c>
      <c r="DD127" s="33" t="e">
        <f t="shared" si="102"/>
        <v>#N/A</v>
      </c>
      <c r="DE127" s="33" t="e">
        <f t="shared" si="102"/>
        <v>#N/A</v>
      </c>
      <c r="DF127" s="33" t="e">
        <f t="shared" si="102"/>
        <v>#N/A</v>
      </c>
      <c r="DG127" s="33" t="e">
        <f t="shared" si="102"/>
        <v>#N/A</v>
      </c>
      <c r="DH127" s="33" t="e">
        <f t="shared" si="102"/>
        <v>#N/A</v>
      </c>
      <c r="DI127" s="33" t="e">
        <f t="shared" si="102"/>
        <v>#N/A</v>
      </c>
      <c r="DJ127" s="33" t="e">
        <f t="shared" si="102"/>
        <v>#N/A</v>
      </c>
      <c r="DK127" s="33" t="e">
        <f t="shared" si="102"/>
        <v>#N/A</v>
      </c>
      <c r="DL127" s="33" t="e">
        <f t="shared" si="102"/>
        <v>#N/A</v>
      </c>
    </row>
    <row r="128" spans="1:116" x14ac:dyDescent="0.4">
      <c r="A128" s="27"/>
      <c r="B128" s="27"/>
      <c r="C128" s="27"/>
      <c r="D128" t="s">
        <v>823</v>
      </c>
      <c r="E128" s="8" t="str">
        <f t="shared" si="93"/>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823</v>
      </c>
      <c r="E129" s="8" t="str">
        <f t="shared" si="93"/>
        <v>129 VOLLIST-EVP</v>
      </c>
      <c r="G129" s="95" t="s">
        <v>824</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823</v>
      </c>
      <c r="E130" s="8" t="str">
        <f t="shared" si="93"/>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823</v>
      </c>
      <c r="E131" s="8" t="str">
        <f t="shared" si="93"/>
        <v>131 VOLLIST-EVP</v>
      </c>
      <c r="G131" s="145" t="str">
        <f t="shared" ref="G131:G134" si="103">+G108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823</v>
      </c>
      <c r="E132" s="8" t="str">
        <f t="shared" si="93"/>
        <v>132 VOLLIST-EVP</v>
      </c>
      <c r="G132" s="145" t="str">
        <f t="shared" si="103"/>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823</v>
      </c>
      <c r="E133" s="8" t="str">
        <f t="shared" si="93"/>
        <v>133 VOLLIST-EVP</v>
      </c>
      <c r="G133" s="145" t="str">
        <f t="shared" si="103"/>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823</v>
      </c>
      <c r="E134" s="8" t="str">
        <f t="shared" si="93"/>
        <v>134 VOLLIST-EVP</v>
      </c>
      <c r="G134" s="145" t="str">
        <f t="shared" si="103"/>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823</v>
      </c>
      <c r="E135" s="8" t="str">
        <f t="shared" si="93"/>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823</v>
      </c>
      <c r="E136" s="8" t="str">
        <f t="shared" si="93"/>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823</v>
      </c>
      <c r="E137" s="8" t="str">
        <f t="shared" si="93"/>
        <v>137 VOLLIST-EVP</v>
      </c>
      <c r="G137" s="158" t="str">
        <f>+G107</f>
        <v>Item 1</v>
      </c>
      <c r="H137" s="31"/>
      <c r="I137" s="73"/>
      <c r="J137" s="73"/>
      <c r="K137" s="23">
        <f t="shared" ref="K137:P142" si="104">SUMIF($3:$3,K$2,137:137)</f>
        <v>-1000000.0000000003</v>
      </c>
      <c r="L137" s="23">
        <f t="shared" si="104"/>
        <v>-2000000.0000000007</v>
      </c>
      <c r="M137" s="23">
        <f t="shared" si="104"/>
        <v>-4000000.0000000014</v>
      </c>
      <c r="N137" s="23">
        <f t="shared" si="104"/>
        <v>-8000000.0000000028</v>
      </c>
      <c r="O137" s="23">
        <f t="shared" si="104"/>
        <v>-16000000.000000006</v>
      </c>
      <c r="P137" s="23">
        <f t="shared" si="104"/>
        <v>-32000000.000000011</v>
      </c>
      <c r="R137" s="33"/>
      <c r="S137" s="24">
        <f>-S107*S130</f>
        <v>-83333.333333333343</v>
      </c>
      <c r="T137" s="24">
        <f t="shared" ref="T137:CE138" si="105">-T107*T130</f>
        <v>-83333.333333333343</v>
      </c>
      <c r="U137" s="24">
        <f t="shared" si="105"/>
        <v>-83333.333333333343</v>
      </c>
      <c r="V137" s="24">
        <f t="shared" si="105"/>
        <v>-83333.333333333343</v>
      </c>
      <c r="W137" s="24">
        <f t="shared" si="105"/>
        <v>-83333.333333333343</v>
      </c>
      <c r="X137" s="24">
        <f t="shared" si="105"/>
        <v>-83333.333333333343</v>
      </c>
      <c r="Y137" s="24">
        <f t="shared" si="105"/>
        <v>-83333.333333333343</v>
      </c>
      <c r="Z137" s="24">
        <f t="shared" si="105"/>
        <v>-83333.333333333343</v>
      </c>
      <c r="AA137" s="24">
        <f t="shared" si="105"/>
        <v>-83333.333333333343</v>
      </c>
      <c r="AB137" s="24">
        <f t="shared" si="105"/>
        <v>-83333.333333333343</v>
      </c>
      <c r="AC137" s="24">
        <f t="shared" si="105"/>
        <v>-83333.333333333343</v>
      </c>
      <c r="AD137" s="24">
        <f t="shared" si="105"/>
        <v>-83333.333333333343</v>
      </c>
      <c r="AE137" s="24">
        <f t="shared" si="105"/>
        <v>-166666.66666666669</v>
      </c>
      <c r="AF137" s="24">
        <f t="shared" si="105"/>
        <v>-166666.66666666669</v>
      </c>
      <c r="AG137" s="24">
        <f t="shared" si="105"/>
        <v>-166666.66666666669</v>
      </c>
      <c r="AH137" s="24">
        <f t="shared" si="105"/>
        <v>-166666.66666666669</v>
      </c>
      <c r="AI137" s="24">
        <f t="shared" si="105"/>
        <v>-166666.66666666669</v>
      </c>
      <c r="AJ137" s="24">
        <f t="shared" si="105"/>
        <v>-166666.66666666669</v>
      </c>
      <c r="AK137" s="24">
        <f t="shared" si="105"/>
        <v>-166666.66666666669</v>
      </c>
      <c r="AL137" s="24">
        <f t="shared" si="105"/>
        <v>-166666.66666666669</v>
      </c>
      <c r="AM137" s="24">
        <f t="shared" si="105"/>
        <v>-166666.66666666669</v>
      </c>
      <c r="AN137" s="24">
        <f t="shared" si="105"/>
        <v>-166666.66666666669</v>
      </c>
      <c r="AO137" s="24">
        <f t="shared" si="105"/>
        <v>-166666.66666666669</v>
      </c>
      <c r="AP137" s="24">
        <f t="shared" si="105"/>
        <v>-166666.66666666669</v>
      </c>
      <c r="AQ137" s="24">
        <f t="shared" si="105"/>
        <v>-333333.33333333337</v>
      </c>
      <c r="AR137" s="24">
        <f t="shared" si="105"/>
        <v>-333333.33333333337</v>
      </c>
      <c r="AS137" s="24">
        <f t="shared" si="105"/>
        <v>-333333.33333333337</v>
      </c>
      <c r="AT137" s="24">
        <f t="shared" si="105"/>
        <v>-333333.33333333337</v>
      </c>
      <c r="AU137" s="24">
        <f t="shared" si="105"/>
        <v>-333333.33333333337</v>
      </c>
      <c r="AV137" s="24">
        <f t="shared" si="105"/>
        <v>-333333.33333333337</v>
      </c>
      <c r="AW137" s="24">
        <f t="shared" si="105"/>
        <v>-333333.33333333337</v>
      </c>
      <c r="AX137" s="24">
        <f t="shared" si="105"/>
        <v>-333333.33333333337</v>
      </c>
      <c r="AY137" s="24">
        <f t="shared" si="105"/>
        <v>-333333.33333333337</v>
      </c>
      <c r="AZ137" s="24">
        <f t="shared" si="105"/>
        <v>-333333.33333333337</v>
      </c>
      <c r="BA137" s="24">
        <f t="shared" si="105"/>
        <v>-333333.33333333337</v>
      </c>
      <c r="BB137" s="24">
        <f t="shared" si="105"/>
        <v>-333333.33333333337</v>
      </c>
      <c r="BC137" s="24">
        <f t="shared" si="105"/>
        <v>-666666.66666666674</v>
      </c>
      <c r="BD137" s="24">
        <f t="shared" si="105"/>
        <v>-666666.66666666674</v>
      </c>
      <c r="BE137" s="24">
        <f t="shared" si="105"/>
        <v>-666666.66666666674</v>
      </c>
      <c r="BF137" s="24">
        <f t="shared" si="105"/>
        <v>-666666.66666666674</v>
      </c>
      <c r="BG137" s="24">
        <f t="shared" si="105"/>
        <v>-666666.66666666674</v>
      </c>
      <c r="BH137" s="24">
        <f t="shared" si="105"/>
        <v>-666666.66666666674</v>
      </c>
      <c r="BI137" s="24">
        <f t="shared" si="105"/>
        <v>-666666.66666666674</v>
      </c>
      <c r="BJ137" s="24">
        <f t="shared" si="105"/>
        <v>-666666.66666666674</v>
      </c>
      <c r="BK137" s="24">
        <f t="shared" si="105"/>
        <v>-666666.66666666674</v>
      </c>
      <c r="BL137" s="24">
        <f t="shared" si="105"/>
        <v>-666666.66666666674</v>
      </c>
      <c r="BM137" s="24">
        <f t="shared" si="105"/>
        <v>-666666.66666666674</v>
      </c>
      <c r="BN137" s="24">
        <f t="shared" si="105"/>
        <v>-666666.66666666674</v>
      </c>
      <c r="BO137" s="24">
        <f t="shared" si="105"/>
        <v>-1333333.3333333335</v>
      </c>
      <c r="BP137" s="24">
        <f t="shared" si="105"/>
        <v>-1333333.3333333335</v>
      </c>
      <c r="BQ137" s="24">
        <f t="shared" si="105"/>
        <v>-1333333.3333333335</v>
      </c>
      <c r="BR137" s="24">
        <f t="shared" si="105"/>
        <v>-1333333.3333333335</v>
      </c>
      <c r="BS137" s="24">
        <f t="shared" si="105"/>
        <v>-1333333.3333333335</v>
      </c>
      <c r="BT137" s="24">
        <f t="shared" si="105"/>
        <v>-1333333.3333333335</v>
      </c>
      <c r="BU137" s="24">
        <f t="shared" si="105"/>
        <v>-1333333.3333333335</v>
      </c>
      <c r="BV137" s="24">
        <f t="shared" si="105"/>
        <v>-1333333.3333333335</v>
      </c>
      <c r="BW137" s="24">
        <f t="shared" si="105"/>
        <v>-1333333.3333333335</v>
      </c>
      <c r="BX137" s="24">
        <f t="shared" si="105"/>
        <v>-1333333.3333333335</v>
      </c>
      <c r="BY137" s="24">
        <f t="shared" si="105"/>
        <v>-1333333.3333333335</v>
      </c>
      <c r="BZ137" s="24">
        <f t="shared" si="105"/>
        <v>-1333333.3333333335</v>
      </c>
      <c r="CA137" s="24">
        <f t="shared" si="105"/>
        <v>-2666666.666666667</v>
      </c>
      <c r="CB137" s="24">
        <f t="shared" si="105"/>
        <v>-2666666.666666667</v>
      </c>
      <c r="CC137" s="24">
        <f t="shared" si="105"/>
        <v>-2666666.666666667</v>
      </c>
      <c r="CD137" s="24">
        <f t="shared" si="105"/>
        <v>-2666666.666666667</v>
      </c>
      <c r="CE137" s="24">
        <f t="shared" si="105"/>
        <v>-2666666.666666667</v>
      </c>
      <c r="CF137" s="24">
        <f t="shared" ref="CF137:DL141" si="106">-CF107*CF130</f>
        <v>-2666666.666666667</v>
      </c>
      <c r="CG137" s="24">
        <f t="shared" si="106"/>
        <v>-2666666.666666667</v>
      </c>
      <c r="CH137" s="24">
        <f t="shared" si="106"/>
        <v>-2666666.666666667</v>
      </c>
      <c r="CI137" s="24">
        <f t="shared" si="106"/>
        <v>-2666666.666666667</v>
      </c>
      <c r="CJ137" s="24">
        <f t="shared" si="106"/>
        <v>-2666666.666666667</v>
      </c>
      <c r="CK137" s="24">
        <f t="shared" si="106"/>
        <v>-2666666.666666667</v>
      </c>
      <c r="CL137" s="24">
        <f t="shared" si="106"/>
        <v>-2666666.666666667</v>
      </c>
      <c r="CM137" s="24" t="e">
        <f t="shared" si="106"/>
        <v>#N/A</v>
      </c>
      <c r="CN137" s="24" t="e">
        <f t="shared" si="106"/>
        <v>#N/A</v>
      </c>
      <c r="CO137" s="24" t="e">
        <f t="shared" si="106"/>
        <v>#N/A</v>
      </c>
      <c r="CP137" s="24" t="e">
        <f t="shared" si="106"/>
        <v>#N/A</v>
      </c>
      <c r="CQ137" s="24" t="e">
        <f t="shared" si="106"/>
        <v>#N/A</v>
      </c>
      <c r="CR137" s="24" t="e">
        <f t="shared" si="106"/>
        <v>#N/A</v>
      </c>
      <c r="CS137" s="24" t="e">
        <f t="shared" si="106"/>
        <v>#N/A</v>
      </c>
      <c r="CT137" s="24" t="e">
        <f t="shared" si="106"/>
        <v>#N/A</v>
      </c>
      <c r="CU137" s="24" t="e">
        <f t="shared" si="106"/>
        <v>#N/A</v>
      </c>
      <c r="CV137" s="24" t="e">
        <f t="shared" si="106"/>
        <v>#N/A</v>
      </c>
      <c r="CW137" s="24" t="e">
        <f t="shared" si="106"/>
        <v>#N/A</v>
      </c>
      <c r="CX137" s="24" t="e">
        <f t="shared" si="106"/>
        <v>#N/A</v>
      </c>
      <c r="CY137" s="24" t="e">
        <f t="shared" si="106"/>
        <v>#N/A</v>
      </c>
      <c r="CZ137" s="24" t="e">
        <f t="shared" si="106"/>
        <v>#N/A</v>
      </c>
      <c r="DA137" s="24" t="e">
        <f t="shared" si="106"/>
        <v>#N/A</v>
      </c>
      <c r="DB137" s="24" t="e">
        <f t="shared" si="106"/>
        <v>#N/A</v>
      </c>
      <c r="DC137" s="24" t="e">
        <f t="shared" si="106"/>
        <v>#N/A</v>
      </c>
      <c r="DD137" s="24" t="e">
        <f t="shared" si="106"/>
        <v>#N/A</v>
      </c>
      <c r="DE137" s="24" t="e">
        <f t="shared" si="106"/>
        <v>#N/A</v>
      </c>
      <c r="DF137" s="24" t="e">
        <f t="shared" si="106"/>
        <v>#N/A</v>
      </c>
      <c r="DG137" s="24" t="e">
        <f t="shared" si="106"/>
        <v>#N/A</v>
      </c>
      <c r="DH137" s="24" t="e">
        <f t="shared" si="106"/>
        <v>#N/A</v>
      </c>
      <c r="DI137" s="24" t="e">
        <f t="shared" si="106"/>
        <v>#N/A</v>
      </c>
      <c r="DJ137" s="24" t="e">
        <f t="shared" si="106"/>
        <v>#N/A</v>
      </c>
      <c r="DK137" s="24" t="e">
        <f t="shared" si="106"/>
        <v>#N/A</v>
      </c>
      <c r="DL137" s="24" t="e">
        <f t="shared" si="106"/>
        <v>#N/A</v>
      </c>
    </row>
    <row r="138" spans="1:116" x14ac:dyDescent="0.4">
      <c r="D138" t="s">
        <v>823</v>
      </c>
      <c r="E138" s="8" t="str">
        <f t="shared" si="93"/>
        <v>138 VOLLIST-EVP</v>
      </c>
      <c r="G138" s="158" t="str">
        <f t="shared" ref="G138:G141" si="107">+G108</f>
        <v>Item 2</v>
      </c>
      <c r="H138" s="31"/>
      <c r="I138" s="73"/>
      <c r="J138" s="73"/>
      <c r="K138" s="23">
        <f t="shared" si="104"/>
        <v>-1000000.0000000003</v>
      </c>
      <c r="L138" s="23">
        <f t="shared" si="104"/>
        <v>-2000000.0000000007</v>
      </c>
      <c r="M138" s="23">
        <f t="shared" si="104"/>
        <v>-4000000.0000000014</v>
      </c>
      <c r="N138" s="23">
        <f t="shared" si="104"/>
        <v>-8000000.0000000028</v>
      </c>
      <c r="O138" s="23">
        <f t="shared" si="104"/>
        <v>-16000000.000000006</v>
      </c>
      <c r="P138" s="23">
        <f t="shared" si="104"/>
        <v>-32000000.000000011</v>
      </c>
      <c r="R138" s="33"/>
      <c r="S138" s="24">
        <f t="shared" ref="S138:AH141" si="108">-S108*S131</f>
        <v>-83333.333333333343</v>
      </c>
      <c r="T138" s="24">
        <f t="shared" si="108"/>
        <v>-83333.333333333343</v>
      </c>
      <c r="U138" s="24">
        <f t="shared" si="108"/>
        <v>-83333.333333333343</v>
      </c>
      <c r="V138" s="24">
        <f t="shared" si="108"/>
        <v>-83333.333333333343</v>
      </c>
      <c r="W138" s="24">
        <f t="shared" si="108"/>
        <v>-83333.333333333343</v>
      </c>
      <c r="X138" s="24">
        <f t="shared" si="108"/>
        <v>-83333.333333333343</v>
      </c>
      <c r="Y138" s="24">
        <f t="shared" si="108"/>
        <v>-83333.333333333343</v>
      </c>
      <c r="Z138" s="24">
        <f t="shared" si="108"/>
        <v>-83333.333333333343</v>
      </c>
      <c r="AA138" s="24">
        <f t="shared" si="108"/>
        <v>-83333.333333333343</v>
      </c>
      <c r="AB138" s="24">
        <f t="shared" si="108"/>
        <v>-83333.333333333343</v>
      </c>
      <c r="AC138" s="24">
        <f t="shared" si="108"/>
        <v>-83333.333333333343</v>
      </c>
      <c r="AD138" s="24">
        <f t="shared" si="108"/>
        <v>-83333.333333333343</v>
      </c>
      <c r="AE138" s="24">
        <f t="shared" si="108"/>
        <v>-166666.66666666669</v>
      </c>
      <c r="AF138" s="24">
        <f t="shared" si="108"/>
        <v>-166666.66666666669</v>
      </c>
      <c r="AG138" s="24">
        <f t="shared" si="108"/>
        <v>-166666.66666666669</v>
      </c>
      <c r="AH138" s="24">
        <f t="shared" si="108"/>
        <v>-166666.66666666669</v>
      </c>
      <c r="AI138" s="24">
        <f t="shared" si="105"/>
        <v>-166666.66666666669</v>
      </c>
      <c r="AJ138" s="24">
        <f t="shared" si="105"/>
        <v>-166666.66666666669</v>
      </c>
      <c r="AK138" s="24">
        <f t="shared" si="105"/>
        <v>-166666.66666666669</v>
      </c>
      <c r="AL138" s="24">
        <f t="shared" si="105"/>
        <v>-166666.66666666669</v>
      </c>
      <c r="AM138" s="24">
        <f t="shared" si="105"/>
        <v>-166666.66666666669</v>
      </c>
      <c r="AN138" s="24">
        <f t="shared" si="105"/>
        <v>-166666.66666666669</v>
      </c>
      <c r="AO138" s="24">
        <f t="shared" si="105"/>
        <v>-166666.66666666669</v>
      </c>
      <c r="AP138" s="24">
        <f t="shared" si="105"/>
        <v>-166666.66666666669</v>
      </c>
      <c r="AQ138" s="24">
        <f t="shared" si="105"/>
        <v>-333333.33333333337</v>
      </c>
      <c r="AR138" s="24">
        <f t="shared" si="105"/>
        <v>-333333.33333333337</v>
      </c>
      <c r="AS138" s="24">
        <f t="shared" si="105"/>
        <v>-333333.33333333337</v>
      </c>
      <c r="AT138" s="24">
        <f t="shared" si="105"/>
        <v>-333333.33333333337</v>
      </c>
      <c r="AU138" s="24">
        <f t="shared" si="105"/>
        <v>-333333.33333333337</v>
      </c>
      <c r="AV138" s="24">
        <f t="shared" si="105"/>
        <v>-333333.33333333337</v>
      </c>
      <c r="AW138" s="24">
        <f t="shared" si="105"/>
        <v>-333333.33333333337</v>
      </c>
      <c r="AX138" s="24">
        <f t="shared" si="105"/>
        <v>-333333.33333333337</v>
      </c>
      <c r="AY138" s="24">
        <f t="shared" si="105"/>
        <v>-333333.33333333337</v>
      </c>
      <c r="AZ138" s="24">
        <f t="shared" si="105"/>
        <v>-333333.33333333337</v>
      </c>
      <c r="BA138" s="24">
        <f t="shared" si="105"/>
        <v>-333333.33333333337</v>
      </c>
      <c r="BB138" s="24">
        <f t="shared" si="105"/>
        <v>-333333.33333333337</v>
      </c>
      <c r="BC138" s="24">
        <f t="shared" si="105"/>
        <v>-666666.66666666674</v>
      </c>
      <c r="BD138" s="24">
        <f t="shared" si="105"/>
        <v>-666666.66666666674</v>
      </c>
      <c r="BE138" s="24">
        <f t="shared" si="105"/>
        <v>-666666.66666666674</v>
      </c>
      <c r="BF138" s="24">
        <f t="shared" si="105"/>
        <v>-666666.66666666674</v>
      </c>
      <c r="BG138" s="24">
        <f t="shared" si="105"/>
        <v>-666666.66666666674</v>
      </c>
      <c r="BH138" s="24">
        <f t="shared" si="105"/>
        <v>-666666.66666666674</v>
      </c>
      <c r="BI138" s="24">
        <f t="shared" si="105"/>
        <v>-666666.66666666674</v>
      </c>
      <c r="BJ138" s="24">
        <f t="shared" si="105"/>
        <v>-666666.66666666674</v>
      </c>
      <c r="BK138" s="24">
        <f t="shared" si="105"/>
        <v>-666666.66666666674</v>
      </c>
      <c r="BL138" s="24">
        <f t="shared" si="105"/>
        <v>-666666.66666666674</v>
      </c>
      <c r="BM138" s="24">
        <f t="shared" si="105"/>
        <v>-666666.66666666674</v>
      </c>
      <c r="BN138" s="24">
        <f t="shared" si="105"/>
        <v>-666666.66666666674</v>
      </c>
      <c r="BO138" s="24">
        <f t="shared" si="105"/>
        <v>-1333333.3333333335</v>
      </c>
      <c r="BP138" s="24">
        <f t="shared" si="105"/>
        <v>-1333333.3333333335</v>
      </c>
      <c r="BQ138" s="24">
        <f t="shared" si="105"/>
        <v>-1333333.3333333335</v>
      </c>
      <c r="BR138" s="24">
        <f t="shared" si="105"/>
        <v>-1333333.3333333335</v>
      </c>
      <c r="BS138" s="24">
        <f t="shared" si="105"/>
        <v>-1333333.3333333335</v>
      </c>
      <c r="BT138" s="24">
        <f t="shared" si="105"/>
        <v>-1333333.3333333335</v>
      </c>
      <c r="BU138" s="24">
        <f t="shared" si="105"/>
        <v>-1333333.3333333335</v>
      </c>
      <c r="BV138" s="24">
        <f t="shared" si="105"/>
        <v>-1333333.3333333335</v>
      </c>
      <c r="BW138" s="24">
        <f t="shared" si="105"/>
        <v>-1333333.3333333335</v>
      </c>
      <c r="BX138" s="24">
        <f t="shared" si="105"/>
        <v>-1333333.3333333335</v>
      </c>
      <c r="BY138" s="24">
        <f t="shared" si="105"/>
        <v>-1333333.3333333335</v>
      </c>
      <c r="BZ138" s="24">
        <f t="shared" si="105"/>
        <v>-1333333.3333333335</v>
      </c>
      <c r="CA138" s="24">
        <f t="shared" si="105"/>
        <v>-2666666.666666667</v>
      </c>
      <c r="CB138" s="24">
        <f t="shared" si="105"/>
        <v>-2666666.666666667</v>
      </c>
      <c r="CC138" s="24">
        <f t="shared" si="105"/>
        <v>-2666666.666666667</v>
      </c>
      <c r="CD138" s="24">
        <f t="shared" si="105"/>
        <v>-2666666.666666667</v>
      </c>
      <c r="CE138" s="24">
        <f t="shared" si="105"/>
        <v>-2666666.666666667</v>
      </c>
      <c r="CF138" s="24">
        <f t="shared" si="106"/>
        <v>-2666666.666666667</v>
      </c>
      <c r="CG138" s="24">
        <f t="shared" si="106"/>
        <v>-2666666.666666667</v>
      </c>
      <c r="CH138" s="24">
        <f t="shared" si="106"/>
        <v>-2666666.666666667</v>
      </c>
      <c r="CI138" s="24">
        <f t="shared" si="106"/>
        <v>-2666666.666666667</v>
      </c>
      <c r="CJ138" s="24">
        <f t="shared" si="106"/>
        <v>-2666666.666666667</v>
      </c>
      <c r="CK138" s="24">
        <f t="shared" si="106"/>
        <v>-2666666.666666667</v>
      </c>
      <c r="CL138" s="24">
        <f t="shared" si="106"/>
        <v>-2666666.666666667</v>
      </c>
      <c r="CM138" s="24" t="e">
        <f t="shared" si="106"/>
        <v>#N/A</v>
      </c>
      <c r="CN138" s="24" t="e">
        <f t="shared" si="106"/>
        <v>#N/A</v>
      </c>
      <c r="CO138" s="24" t="e">
        <f t="shared" si="106"/>
        <v>#N/A</v>
      </c>
      <c r="CP138" s="24" t="e">
        <f t="shared" si="106"/>
        <v>#N/A</v>
      </c>
      <c r="CQ138" s="24" t="e">
        <f t="shared" si="106"/>
        <v>#N/A</v>
      </c>
      <c r="CR138" s="24" t="e">
        <f t="shared" si="106"/>
        <v>#N/A</v>
      </c>
      <c r="CS138" s="24" t="e">
        <f t="shared" si="106"/>
        <v>#N/A</v>
      </c>
      <c r="CT138" s="24" t="e">
        <f t="shared" si="106"/>
        <v>#N/A</v>
      </c>
      <c r="CU138" s="24" t="e">
        <f t="shared" si="106"/>
        <v>#N/A</v>
      </c>
      <c r="CV138" s="24" t="e">
        <f t="shared" si="106"/>
        <v>#N/A</v>
      </c>
      <c r="CW138" s="24" t="e">
        <f t="shared" si="106"/>
        <v>#N/A</v>
      </c>
      <c r="CX138" s="24" t="e">
        <f t="shared" si="106"/>
        <v>#N/A</v>
      </c>
      <c r="CY138" s="24" t="e">
        <f t="shared" si="106"/>
        <v>#N/A</v>
      </c>
      <c r="CZ138" s="24" t="e">
        <f t="shared" si="106"/>
        <v>#N/A</v>
      </c>
      <c r="DA138" s="24" t="e">
        <f t="shared" si="106"/>
        <v>#N/A</v>
      </c>
      <c r="DB138" s="24" t="e">
        <f t="shared" si="106"/>
        <v>#N/A</v>
      </c>
      <c r="DC138" s="24" t="e">
        <f t="shared" si="106"/>
        <v>#N/A</v>
      </c>
      <c r="DD138" s="24" t="e">
        <f t="shared" si="106"/>
        <v>#N/A</v>
      </c>
      <c r="DE138" s="24" t="e">
        <f t="shared" si="106"/>
        <v>#N/A</v>
      </c>
      <c r="DF138" s="24" t="e">
        <f t="shared" si="106"/>
        <v>#N/A</v>
      </c>
      <c r="DG138" s="24" t="e">
        <f t="shared" si="106"/>
        <v>#N/A</v>
      </c>
      <c r="DH138" s="24" t="e">
        <f t="shared" si="106"/>
        <v>#N/A</v>
      </c>
      <c r="DI138" s="24" t="e">
        <f t="shared" si="106"/>
        <v>#N/A</v>
      </c>
      <c r="DJ138" s="24" t="e">
        <f t="shared" si="106"/>
        <v>#N/A</v>
      </c>
      <c r="DK138" s="24" t="e">
        <f t="shared" si="106"/>
        <v>#N/A</v>
      </c>
      <c r="DL138" s="24" t="e">
        <f t="shared" si="106"/>
        <v>#N/A</v>
      </c>
    </row>
    <row r="139" spans="1:116" x14ac:dyDescent="0.4">
      <c r="D139" t="s">
        <v>823</v>
      </c>
      <c r="E139" s="8" t="str">
        <f t="shared" si="93"/>
        <v>139 VOLLIST-EVP</v>
      </c>
      <c r="G139" s="158" t="str">
        <f t="shared" si="107"/>
        <v>Item 3</v>
      </c>
      <c r="H139" s="31"/>
      <c r="I139" s="73"/>
      <c r="J139" s="73"/>
      <c r="K139" s="23">
        <f t="shared" si="104"/>
        <v>-1000000.0000000003</v>
      </c>
      <c r="L139" s="23">
        <f t="shared" si="104"/>
        <v>-2000000.0000000007</v>
      </c>
      <c r="M139" s="23">
        <f t="shared" si="104"/>
        <v>-4000000.0000000014</v>
      </c>
      <c r="N139" s="23">
        <f t="shared" si="104"/>
        <v>-8000000.0000000028</v>
      </c>
      <c r="O139" s="23">
        <f t="shared" si="104"/>
        <v>-16000000.000000006</v>
      </c>
      <c r="P139" s="23">
        <f t="shared" si="104"/>
        <v>-32000000.000000011</v>
      </c>
      <c r="R139" s="33"/>
      <c r="S139" s="24">
        <f t="shared" si="108"/>
        <v>-83333.333333333343</v>
      </c>
      <c r="T139" s="24">
        <f t="shared" ref="T139:CE141" si="109">-T109*T132</f>
        <v>-83333.333333333343</v>
      </c>
      <c r="U139" s="24">
        <f t="shared" si="109"/>
        <v>-83333.333333333343</v>
      </c>
      <c r="V139" s="24">
        <f t="shared" si="109"/>
        <v>-83333.333333333343</v>
      </c>
      <c r="W139" s="24">
        <f t="shared" si="109"/>
        <v>-83333.333333333343</v>
      </c>
      <c r="X139" s="24">
        <f t="shared" si="109"/>
        <v>-83333.333333333343</v>
      </c>
      <c r="Y139" s="24">
        <f t="shared" si="109"/>
        <v>-83333.333333333343</v>
      </c>
      <c r="Z139" s="24">
        <f t="shared" si="109"/>
        <v>-83333.333333333343</v>
      </c>
      <c r="AA139" s="24">
        <f t="shared" si="109"/>
        <v>-83333.333333333343</v>
      </c>
      <c r="AB139" s="24">
        <f t="shared" si="109"/>
        <v>-83333.333333333343</v>
      </c>
      <c r="AC139" s="24">
        <f t="shared" si="109"/>
        <v>-83333.333333333343</v>
      </c>
      <c r="AD139" s="24">
        <f t="shared" si="109"/>
        <v>-83333.333333333343</v>
      </c>
      <c r="AE139" s="24">
        <f t="shared" si="109"/>
        <v>-166666.66666666669</v>
      </c>
      <c r="AF139" s="24">
        <f t="shared" si="109"/>
        <v>-166666.66666666669</v>
      </c>
      <c r="AG139" s="24">
        <f t="shared" si="109"/>
        <v>-166666.66666666669</v>
      </c>
      <c r="AH139" s="24">
        <f t="shared" si="109"/>
        <v>-166666.66666666669</v>
      </c>
      <c r="AI139" s="24">
        <f t="shared" si="109"/>
        <v>-166666.66666666669</v>
      </c>
      <c r="AJ139" s="24">
        <f t="shared" si="109"/>
        <v>-166666.66666666669</v>
      </c>
      <c r="AK139" s="24">
        <f t="shared" si="109"/>
        <v>-166666.66666666669</v>
      </c>
      <c r="AL139" s="24">
        <f t="shared" si="109"/>
        <v>-166666.66666666669</v>
      </c>
      <c r="AM139" s="24">
        <f t="shared" si="109"/>
        <v>-166666.66666666669</v>
      </c>
      <c r="AN139" s="24">
        <f t="shared" si="109"/>
        <v>-166666.66666666669</v>
      </c>
      <c r="AO139" s="24">
        <f t="shared" si="109"/>
        <v>-166666.66666666669</v>
      </c>
      <c r="AP139" s="24">
        <f t="shared" si="109"/>
        <v>-166666.66666666669</v>
      </c>
      <c r="AQ139" s="24">
        <f t="shared" si="109"/>
        <v>-333333.33333333337</v>
      </c>
      <c r="AR139" s="24">
        <f t="shared" si="109"/>
        <v>-333333.33333333337</v>
      </c>
      <c r="AS139" s="24">
        <f t="shared" si="109"/>
        <v>-333333.33333333337</v>
      </c>
      <c r="AT139" s="24">
        <f t="shared" si="109"/>
        <v>-333333.33333333337</v>
      </c>
      <c r="AU139" s="24">
        <f t="shared" si="109"/>
        <v>-333333.33333333337</v>
      </c>
      <c r="AV139" s="24">
        <f t="shared" si="109"/>
        <v>-333333.33333333337</v>
      </c>
      <c r="AW139" s="24">
        <f t="shared" si="109"/>
        <v>-333333.33333333337</v>
      </c>
      <c r="AX139" s="24">
        <f t="shared" si="109"/>
        <v>-333333.33333333337</v>
      </c>
      <c r="AY139" s="24">
        <f t="shared" si="109"/>
        <v>-333333.33333333337</v>
      </c>
      <c r="AZ139" s="24">
        <f t="shared" si="109"/>
        <v>-333333.33333333337</v>
      </c>
      <c r="BA139" s="24">
        <f t="shared" si="109"/>
        <v>-333333.33333333337</v>
      </c>
      <c r="BB139" s="24">
        <f t="shared" si="109"/>
        <v>-333333.33333333337</v>
      </c>
      <c r="BC139" s="24">
        <f t="shared" si="109"/>
        <v>-666666.66666666674</v>
      </c>
      <c r="BD139" s="24">
        <f t="shared" si="109"/>
        <v>-666666.66666666674</v>
      </c>
      <c r="BE139" s="24">
        <f t="shared" si="109"/>
        <v>-666666.66666666674</v>
      </c>
      <c r="BF139" s="24">
        <f t="shared" si="109"/>
        <v>-666666.66666666674</v>
      </c>
      <c r="BG139" s="24">
        <f t="shared" si="109"/>
        <v>-666666.66666666674</v>
      </c>
      <c r="BH139" s="24">
        <f t="shared" si="109"/>
        <v>-666666.66666666674</v>
      </c>
      <c r="BI139" s="24">
        <f t="shared" si="109"/>
        <v>-666666.66666666674</v>
      </c>
      <c r="BJ139" s="24">
        <f t="shared" si="109"/>
        <v>-666666.66666666674</v>
      </c>
      <c r="BK139" s="24">
        <f t="shared" si="109"/>
        <v>-666666.66666666674</v>
      </c>
      <c r="BL139" s="24">
        <f t="shared" si="109"/>
        <v>-666666.66666666674</v>
      </c>
      <c r="BM139" s="24">
        <f t="shared" si="109"/>
        <v>-666666.66666666674</v>
      </c>
      <c r="BN139" s="24">
        <f t="shared" si="109"/>
        <v>-666666.66666666674</v>
      </c>
      <c r="BO139" s="24">
        <f t="shared" si="109"/>
        <v>-1333333.3333333335</v>
      </c>
      <c r="BP139" s="24">
        <f t="shared" si="109"/>
        <v>-1333333.3333333335</v>
      </c>
      <c r="BQ139" s="24">
        <f t="shared" si="109"/>
        <v>-1333333.3333333335</v>
      </c>
      <c r="BR139" s="24">
        <f t="shared" si="109"/>
        <v>-1333333.3333333335</v>
      </c>
      <c r="BS139" s="24">
        <f t="shared" si="109"/>
        <v>-1333333.3333333335</v>
      </c>
      <c r="BT139" s="24">
        <f t="shared" si="109"/>
        <v>-1333333.3333333335</v>
      </c>
      <c r="BU139" s="24">
        <f t="shared" si="109"/>
        <v>-1333333.3333333335</v>
      </c>
      <c r="BV139" s="24">
        <f t="shared" si="109"/>
        <v>-1333333.3333333335</v>
      </c>
      <c r="BW139" s="24">
        <f t="shared" si="109"/>
        <v>-1333333.3333333335</v>
      </c>
      <c r="BX139" s="24">
        <f t="shared" si="109"/>
        <v>-1333333.3333333335</v>
      </c>
      <c r="BY139" s="24">
        <f t="shared" si="109"/>
        <v>-1333333.3333333335</v>
      </c>
      <c r="BZ139" s="24">
        <f t="shared" si="109"/>
        <v>-1333333.3333333335</v>
      </c>
      <c r="CA139" s="24">
        <f t="shared" si="109"/>
        <v>-2666666.666666667</v>
      </c>
      <c r="CB139" s="24">
        <f t="shared" si="109"/>
        <v>-2666666.666666667</v>
      </c>
      <c r="CC139" s="24">
        <f t="shared" si="109"/>
        <v>-2666666.666666667</v>
      </c>
      <c r="CD139" s="24">
        <f t="shared" si="109"/>
        <v>-2666666.666666667</v>
      </c>
      <c r="CE139" s="24">
        <f t="shared" si="109"/>
        <v>-2666666.666666667</v>
      </c>
      <c r="CF139" s="24">
        <f t="shared" si="106"/>
        <v>-2666666.666666667</v>
      </c>
      <c r="CG139" s="24">
        <f t="shared" si="106"/>
        <v>-2666666.666666667</v>
      </c>
      <c r="CH139" s="24">
        <f t="shared" si="106"/>
        <v>-2666666.666666667</v>
      </c>
      <c r="CI139" s="24">
        <f t="shared" si="106"/>
        <v>-2666666.666666667</v>
      </c>
      <c r="CJ139" s="24">
        <f t="shared" si="106"/>
        <v>-2666666.666666667</v>
      </c>
      <c r="CK139" s="24">
        <f t="shared" si="106"/>
        <v>-2666666.666666667</v>
      </c>
      <c r="CL139" s="24">
        <f t="shared" si="106"/>
        <v>-2666666.666666667</v>
      </c>
      <c r="CM139" s="24" t="e">
        <f t="shared" si="106"/>
        <v>#N/A</v>
      </c>
      <c r="CN139" s="24" t="e">
        <f t="shared" si="106"/>
        <v>#N/A</v>
      </c>
      <c r="CO139" s="24" t="e">
        <f t="shared" si="106"/>
        <v>#N/A</v>
      </c>
      <c r="CP139" s="24" t="e">
        <f t="shared" si="106"/>
        <v>#N/A</v>
      </c>
      <c r="CQ139" s="24" t="e">
        <f t="shared" si="106"/>
        <v>#N/A</v>
      </c>
      <c r="CR139" s="24" t="e">
        <f t="shared" si="106"/>
        <v>#N/A</v>
      </c>
      <c r="CS139" s="24" t="e">
        <f t="shared" si="106"/>
        <v>#N/A</v>
      </c>
      <c r="CT139" s="24" t="e">
        <f t="shared" si="106"/>
        <v>#N/A</v>
      </c>
      <c r="CU139" s="24" t="e">
        <f t="shared" si="106"/>
        <v>#N/A</v>
      </c>
      <c r="CV139" s="24" t="e">
        <f t="shared" si="106"/>
        <v>#N/A</v>
      </c>
      <c r="CW139" s="24" t="e">
        <f t="shared" si="106"/>
        <v>#N/A</v>
      </c>
      <c r="CX139" s="24" t="e">
        <f t="shared" si="106"/>
        <v>#N/A</v>
      </c>
      <c r="CY139" s="24" t="e">
        <f t="shared" si="106"/>
        <v>#N/A</v>
      </c>
      <c r="CZ139" s="24" t="e">
        <f t="shared" si="106"/>
        <v>#N/A</v>
      </c>
      <c r="DA139" s="24" t="e">
        <f t="shared" si="106"/>
        <v>#N/A</v>
      </c>
      <c r="DB139" s="24" t="e">
        <f t="shared" si="106"/>
        <v>#N/A</v>
      </c>
      <c r="DC139" s="24" t="e">
        <f t="shared" si="106"/>
        <v>#N/A</v>
      </c>
      <c r="DD139" s="24" t="e">
        <f t="shared" si="106"/>
        <v>#N/A</v>
      </c>
      <c r="DE139" s="24" t="e">
        <f t="shared" si="106"/>
        <v>#N/A</v>
      </c>
      <c r="DF139" s="24" t="e">
        <f t="shared" si="106"/>
        <v>#N/A</v>
      </c>
      <c r="DG139" s="24" t="e">
        <f t="shared" si="106"/>
        <v>#N/A</v>
      </c>
      <c r="DH139" s="24" t="e">
        <f t="shared" si="106"/>
        <v>#N/A</v>
      </c>
      <c r="DI139" s="24" t="e">
        <f t="shared" si="106"/>
        <v>#N/A</v>
      </c>
      <c r="DJ139" s="24" t="e">
        <f t="shared" si="106"/>
        <v>#N/A</v>
      </c>
      <c r="DK139" s="24" t="e">
        <f t="shared" si="106"/>
        <v>#N/A</v>
      </c>
      <c r="DL139" s="24" t="e">
        <f t="shared" si="106"/>
        <v>#N/A</v>
      </c>
    </row>
    <row r="140" spans="1:116" x14ac:dyDescent="0.4">
      <c r="D140" t="s">
        <v>823</v>
      </c>
      <c r="E140" s="8" t="str">
        <f t="shared" si="93"/>
        <v>140 VOLLIST-EVP</v>
      </c>
      <c r="G140" s="158" t="str">
        <f t="shared" si="107"/>
        <v>Item 4</v>
      </c>
      <c r="H140" s="31"/>
      <c r="I140" s="73"/>
      <c r="J140" s="73"/>
      <c r="K140" s="23">
        <f t="shared" si="104"/>
        <v>-1000000.0000000003</v>
      </c>
      <c r="L140" s="23">
        <f t="shared" si="104"/>
        <v>-2000000.0000000007</v>
      </c>
      <c r="M140" s="23">
        <f t="shared" si="104"/>
        <v>-4000000.0000000014</v>
      </c>
      <c r="N140" s="23">
        <f t="shared" si="104"/>
        <v>-8000000.0000000028</v>
      </c>
      <c r="O140" s="23">
        <f t="shared" si="104"/>
        <v>-16000000.000000006</v>
      </c>
      <c r="P140" s="23">
        <f t="shared" si="104"/>
        <v>-32000000.000000011</v>
      </c>
      <c r="R140" s="33"/>
      <c r="S140" s="24">
        <f t="shared" si="108"/>
        <v>-83333.333333333343</v>
      </c>
      <c r="T140" s="24">
        <f t="shared" si="109"/>
        <v>-83333.333333333343</v>
      </c>
      <c r="U140" s="24">
        <f t="shared" si="109"/>
        <v>-83333.333333333343</v>
      </c>
      <c r="V140" s="24">
        <f t="shared" si="109"/>
        <v>-83333.333333333343</v>
      </c>
      <c r="W140" s="24">
        <f t="shared" si="109"/>
        <v>-83333.333333333343</v>
      </c>
      <c r="X140" s="24">
        <f t="shared" si="109"/>
        <v>-83333.333333333343</v>
      </c>
      <c r="Y140" s="24">
        <f t="shared" si="109"/>
        <v>-83333.333333333343</v>
      </c>
      <c r="Z140" s="24">
        <f t="shared" si="109"/>
        <v>-83333.333333333343</v>
      </c>
      <c r="AA140" s="24">
        <f t="shared" si="109"/>
        <v>-83333.333333333343</v>
      </c>
      <c r="AB140" s="24">
        <f t="shared" si="109"/>
        <v>-83333.333333333343</v>
      </c>
      <c r="AC140" s="24">
        <f t="shared" si="109"/>
        <v>-83333.333333333343</v>
      </c>
      <c r="AD140" s="24">
        <f t="shared" si="109"/>
        <v>-83333.333333333343</v>
      </c>
      <c r="AE140" s="24">
        <f t="shared" si="109"/>
        <v>-166666.66666666669</v>
      </c>
      <c r="AF140" s="24">
        <f t="shared" si="109"/>
        <v>-166666.66666666669</v>
      </c>
      <c r="AG140" s="24">
        <f t="shared" si="109"/>
        <v>-166666.66666666669</v>
      </c>
      <c r="AH140" s="24">
        <f t="shared" si="109"/>
        <v>-166666.66666666669</v>
      </c>
      <c r="AI140" s="24">
        <f t="shared" si="109"/>
        <v>-166666.66666666669</v>
      </c>
      <c r="AJ140" s="24">
        <f t="shared" si="109"/>
        <v>-166666.66666666669</v>
      </c>
      <c r="AK140" s="24">
        <f t="shared" si="109"/>
        <v>-166666.66666666669</v>
      </c>
      <c r="AL140" s="24">
        <f t="shared" si="109"/>
        <v>-166666.66666666669</v>
      </c>
      <c r="AM140" s="24">
        <f t="shared" si="109"/>
        <v>-166666.66666666669</v>
      </c>
      <c r="AN140" s="24">
        <f t="shared" si="109"/>
        <v>-166666.66666666669</v>
      </c>
      <c r="AO140" s="24">
        <f t="shared" si="109"/>
        <v>-166666.66666666669</v>
      </c>
      <c r="AP140" s="24">
        <f t="shared" si="109"/>
        <v>-166666.66666666669</v>
      </c>
      <c r="AQ140" s="24">
        <f t="shared" si="109"/>
        <v>-333333.33333333337</v>
      </c>
      <c r="AR140" s="24">
        <f t="shared" si="109"/>
        <v>-333333.33333333337</v>
      </c>
      <c r="AS140" s="24">
        <f t="shared" si="109"/>
        <v>-333333.33333333337</v>
      </c>
      <c r="AT140" s="24">
        <f t="shared" si="109"/>
        <v>-333333.33333333337</v>
      </c>
      <c r="AU140" s="24">
        <f t="shared" si="109"/>
        <v>-333333.33333333337</v>
      </c>
      <c r="AV140" s="24">
        <f t="shared" si="109"/>
        <v>-333333.33333333337</v>
      </c>
      <c r="AW140" s="24">
        <f t="shared" si="109"/>
        <v>-333333.33333333337</v>
      </c>
      <c r="AX140" s="24">
        <f t="shared" si="109"/>
        <v>-333333.33333333337</v>
      </c>
      <c r="AY140" s="24">
        <f t="shared" si="109"/>
        <v>-333333.33333333337</v>
      </c>
      <c r="AZ140" s="24">
        <f t="shared" si="109"/>
        <v>-333333.33333333337</v>
      </c>
      <c r="BA140" s="24">
        <f t="shared" si="109"/>
        <v>-333333.33333333337</v>
      </c>
      <c r="BB140" s="24">
        <f t="shared" si="109"/>
        <v>-333333.33333333337</v>
      </c>
      <c r="BC140" s="24">
        <f t="shared" si="109"/>
        <v>-666666.66666666674</v>
      </c>
      <c r="BD140" s="24">
        <f t="shared" si="109"/>
        <v>-666666.66666666674</v>
      </c>
      <c r="BE140" s="24">
        <f t="shared" si="109"/>
        <v>-666666.66666666674</v>
      </c>
      <c r="BF140" s="24">
        <f t="shared" si="109"/>
        <v>-666666.66666666674</v>
      </c>
      <c r="BG140" s="24">
        <f t="shared" si="109"/>
        <v>-666666.66666666674</v>
      </c>
      <c r="BH140" s="24">
        <f t="shared" si="109"/>
        <v>-666666.66666666674</v>
      </c>
      <c r="BI140" s="24">
        <f t="shared" si="109"/>
        <v>-666666.66666666674</v>
      </c>
      <c r="BJ140" s="24">
        <f t="shared" si="109"/>
        <v>-666666.66666666674</v>
      </c>
      <c r="BK140" s="24">
        <f t="shared" si="109"/>
        <v>-666666.66666666674</v>
      </c>
      <c r="BL140" s="24">
        <f t="shared" si="109"/>
        <v>-666666.66666666674</v>
      </c>
      <c r="BM140" s="24">
        <f t="shared" si="109"/>
        <v>-666666.66666666674</v>
      </c>
      <c r="BN140" s="24">
        <f t="shared" si="109"/>
        <v>-666666.66666666674</v>
      </c>
      <c r="BO140" s="24">
        <f t="shared" si="109"/>
        <v>-1333333.3333333335</v>
      </c>
      <c r="BP140" s="24">
        <f t="shared" si="109"/>
        <v>-1333333.3333333335</v>
      </c>
      <c r="BQ140" s="24">
        <f t="shared" si="109"/>
        <v>-1333333.3333333335</v>
      </c>
      <c r="BR140" s="24">
        <f t="shared" si="109"/>
        <v>-1333333.3333333335</v>
      </c>
      <c r="BS140" s="24">
        <f t="shared" si="109"/>
        <v>-1333333.3333333335</v>
      </c>
      <c r="BT140" s="24">
        <f t="shared" si="109"/>
        <v>-1333333.3333333335</v>
      </c>
      <c r="BU140" s="24">
        <f t="shared" si="109"/>
        <v>-1333333.3333333335</v>
      </c>
      <c r="BV140" s="24">
        <f t="shared" si="109"/>
        <v>-1333333.3333333335</v>
      </c>
      <c r="BW140" s="24">
        <f t="shared" si="109"/>
        <v>-1333333.3333333335</v>
      </c>
      <c r="BX140" s="24">
        <f t="shared" si="109"/>
        <v>-1333333.3333333335</v>
      </c>
      <c r="BY140" s="24">
        <f t="shared" si="109"/>
        <v>-1333333.3333333335</v>
      </c>
      <c r="BZ140" s="24">
        <f t="shared" si="109"/>
        <v>-1333333.3333333335</v>
      </c>
      <c r="CA140" s="24">
        <f t="shared" si="109"/>
        <v>-2666666.666666667</v>
      </c>
      <c r="CB140" s="24">
        <f t="shared" si="109"/>
        <v>-2666666.666666667</v>
      </c>
      <c r="CC140" s="24">
        <f t="shared" si="109"/>
        <v>-2666666.666666667</v>
      </c>
      <c r="CD140" s="24">
        <f t="shared" si="109"/>
        <v>-2666666.666666667</v>
      </c>
      <c r="CE140" s="24">
        <f t="shared" si="109"/>
        <v>-2666666.666666667</v>
      </c>
      <c r="CF140" s="24">
        <f t="shared" si="106"/>
        <v>-2666666.666666667</v>
      </c>
      <c r="CG140" s="24">
        <f t="shared" si="106"/>
        <v>-2666666.666666667</v>
      </c>
      <c r="CH140" s="24">
        <f t="shared" si="106"/>
        <v>-2666666.666666667</v>
      </c>
      <c r="CI140" s="24">
        <f t="shared" si="106"/>
        <v>-2666666.666666667</v>
      </c>
      <c r="CJ140" s="24">
        <f t="shared" si="106"/>
        <v>-2666666.666666667</v>
      </c>
      <c r="CK140" s="24">
        <f t="shared" si="106"/>
        <v>-2666666.666666667</v>
      </c>
      <c r="CL140" s="24">
        <f t="shared" si="106"/>
        <v>-2666666.666666667</v>
      </c>
      <c r="CM140" s="24" t="e">
        <f t="shared" si="106"/>
        <v>#N/A</v>
      </c>
      <c r="CN140" s="24" t="e">
        <f t="shared" si="106"/>
        <v>#N/A</v>
      </c>
      <c r="CO140" s="24" t="e">
        <f t="shared" si="106"/>
        <v>#N/A</v>
      </c>
      <c r="CP140" s="24" t="e">
        <f t="shared" si="106"/>
        <v>#N/A</v>
      </c>
      <c r="CQ140" s="24" t="e">
        <f t="shared" si="106"/>
        <v>#N/A</v>
      </c>
      <c r="CR140" s="24" t="e">
        <f t="shared" si="106"/>
        <v>#N/A</v>
      </c>
      <c r="CS140" s="24" t="e">
        <f t="shared" si="106"/>
        <v>#N/A</v>
      </c>
      <c r="CT140" s="24" t="e">
        <f t="shared" si="106"/>
        <v>#N/A</v>
      </c>
      <c r="CU140" s="24" t="e">
        <f t="shared" si="106"/>
        <v>#N/A</v>
      </c>
      <c r="CV140" s="24" t="e">
        <f t="shared" si="106"/>
        <v>#N/A</v>
      </c>
      <c r="CW140" s="24" t="e">
        <f t="shared" si="106"/>
        <v>#N/A</v>
      </c>
      <c r="CX140" s="24" t="e">
        <f t="shared" si="106"/>
        <v>#N/A</v>
      </c>
      <c r="CY140" s="24" t="e">
        <f t="shared" si="106"/>
        <v>#N/A</v>
      </c>
      <c r="CZ140" s="24" t="e">
        <f t="shared" si="106"/>
        <v>#N/A</v>
      </c>
      <c r="DA140" s="24" t="e">
        <f t="shared" si="106"/>
        <v>#N/A</v>
      </c>
      <c r="DB140" s="24" t="e">
        <f t="shared" si="106"/>
        <v>#N/A</v>
      </c>
      <c r="DC140" s="24" t="e">
        <f t="shared" si="106"/>
        <v>#N/A</v>
      </c>
      <c r="DD140" s="24" t="e">
        <f t="shared" si="106"/>
        <v>#N/A</v>
      </c>
      <c r="DE140" s="24" t="e">
        <f t="shared" si="106"/>
        <v>#N/A</v>
      </c>
      <c r="DF140" s="24" t="e">
        <f t="shared" si="106"/>
        <v>#N/A</v>
      </c>
      <c r="DG140" s="24" t="e">
        <f t="shared" si="106"/>
        <v>#N/A</v>
      </c>
      <c r="DH140" s="24" t="e">
        <f t="shared" si="106"/>
        <v>#N/A</v>
      </c>
      <c r="DI140" s="24" t="e">
        <f t="shared" si="106"/>
        <v>#N/A</v>
      </c>
      <c r="DJ140" s="24" t="e">
        <f t="shared" si="106"/>
        <v>#N/A</v>
      </c>
      <c r="DK140" s="24" t="e">
        <f t="shared" si="106"/>
        <v>#N/A</v>
      </c>
      <c r="DL140" s="24" t="e">
        <f t="shared" si="106"/>
        <v>#N/A</v>
      </c>
    </row>
    <row r="141" spans="1:116" x14ac:dyDescent="0.4">
      <c r="D141" t="s">
        <v>823</v>
      </c>
      <c r="E141" s="8" t="str">
        <f t="shared" si="93"/>
        <v>141 VOLLIST-EVP</v>
      </c>
      <c r="G141" s="158" t="str">
        <f t="shared" si="107"/>
        <v>Item 5</v>
      </c>
      <c r="H141" s="31"/>
      <c r="I141" s="73"/>
      <c r="J141" s="73"/>
      <c r="K141" s="258">
        <f t="shared" si="104"/>
        <v>-1000000.0000000003</v>
      </c>
      <c r="L141" s="258">
        <f t="shared" si="104"/>
        <v>-2000000.0000000007</v>
      </c>
      <c r="M141" s="258">
        <f t="shared" si="104"/>
        <v>-4000000.0000000014</v>
      </c>
      <c r="N141" s="258">
        <f t="shared" si="104"/>
        <v>-8000000.0000000028</v>
      </c>
      <c r="O141" s="258">
        <f t="shared" si="104"/>
        <v>-16000000.000000006</v>
      </c>
      <c r="P141" s="258">
        <f t="shared" si="104"/>
        <v>-32000000.000000011</v>
      </c>
      <c r="R141" s="33"/>
      <c r="S141" s="138">
        <f t="shared" si="108"/>
        <v>-83333.333333333343</v>
      </c>
      <c r="T141" s="138">
        <f t="shared" si="109"/>
        <v>-83333.333333333343</v>
      </c>
      <c r="U141" s="138">
        <f t="shared" si="109"/>
        <v>-83333.333333333343</v>
      </c>
      <c r="V141" s="138">
        <f t="shared" si="109"/>
        <v>-83333.333333333343</v>
      </c>
      <c r="W141" s="138">
        <f t="shared" si="109"/>
        <v>-83333.333333333343</v>
      </c>
      <c r="X141" s="138">
        <f t="shared" si="109"/>
        <v>-83333.333333333343</v>
      </c>
      <c r="Y141" s="138">
        <f t="shared" si="109"/>
        <v>-83333.333333333343</v>
      </c>
      <c r="Z141" s="138">
        <f t="shared" si="109"/>
        <v>-83333.333333333343</v>
      </c>
      <c r="AA141" s="138">
        <f t="shared" si="109"/>
        <v>-83333.333333333343</v>
      </c>
      <c r="AB141" s="138">
        <f t="shared" si="109"/>
        <v>-83333.333333333343</v>
      </c>
      <c r="AC141" s="138">
        <f t="shared" si="109"/>
        <v>-83333.333333333343</v>
      </c>
      <c r="AD141" s="138">
        <f t="shared" si="109"/>
        <v>-83333.333333333343</v>
      </c>
      <c r="AE141" s="138">
        <f t="shared" si="109"/>
        <v>-166666.66666666669</v>
      </c>
      <c r="AF141" s="138">
        <f t="shared" si="109"/>
        <v>-166666.66666666669</v>
      </c>
      <c r="AG141" s="138">
        <f t="shared" si="109"/>
        <v>-166666.66666666669</v>
      </c>
      <c r="AH141" s="138">
        <f t="shared" si="109"/>
        <v>-166666.66666666669</v>
      </c>
      <c r="AI141" s="138">
        <f t="shared" si="109"/>
        <v>-166666.66666666669</v>
      </c>
      <c r="AJ141" s="138">
        <f t="shared" si="109"/>
        <v>-166666.66666666669</v>
      </c>
      <c r="AK141" s="138">
        <f t="shared" si="109"/>
        <v>-166666.66666666669</v>
      </c>
      <c r="AL141" s="138">
        <f t="shared" si="109"/>
        <v>-166666.66666666669</v>
      </c>
      <c r="AM141" s="138">
        <f t="shared" si="109"/>
        <v>-166666.66666666669</v>
      </c>
      <c r="AN141" s="138">
        <f t="shared" si="109"/>
        <v>-166666.66666666669</v>
      </c>
      <c r="AO141" s="138">
        <f t="shared" si="109"/>
        <v>-166666.66666666669</v>
      </c>
      <c r="AP141" s="138">
        <f t="shared" si="109"/>
        <v>-166666.66666666669</v>
      </c>
      <c r="AQ141" s="138">
        <f t="shared" si="109"/>
        <v>-333333.33333333337</v>
      </c>
      <c r="AR141" s="138">
        <f t="shared" si="109"/>
        <v>-333333.33333333337</v>
      </c>
      <c r="AS141" s="138">
        <f t="shared" si="109"/>
        <v>-333333.33333333337</v>
      </c>
      <c r="AT141" s="138">
        <f t="shared" si="109"/>
        <v>-333333.33333333337</v>
      </c>
      <c r="AU141" s="138">
        <f t="shared" si="109"/>
        <v>-333333.33333333337</v>
      </c>
      <c r="AV141" s="138">
        <f t="shared" si="109"/>
        <v>-333333.33333333337</v>
      </c>
      <c r="AW141" s="138">
        <f t="shared" si="109"/>
        <v>-333333.33333333337</v>
      </c>
      <c r="AX141" s="138">
        <f t="shared" si="109"/>
        <v>-333333.33333333337</v>
      </c>
      <c r="AY141" s="138">
        <f t="shared" si="109"/>
        <v>-333333.33333333337</v>
      </c>
      <c r="AZ141" s="138">
        <f t="shared" si="109"/>
        <v>-333333.33333333337</v>
      </c>
      <c r="BA141" s="138">
        <f t="shared" si="109"/>
        <v>-333333.33333333337</v>
      </c>
      <c r="BB141" s="138">
        <f t="shared" si="109"/>
        <v>-333333.33333333337</v>
      </c>
      <c r="BC141" s="138">
        <f t="shared" si="109"/>
        <v>-666666.66666666674</v>
      </c>
      <c r="BD141" s="138">
        <f t="shared" si="109"/>
        <v>-666666.66666666674</v>
      </c>
      <c r="BE141" s="138">
        <f t="shared" si="109"/>
        <v>-666666.66666666674</v>
      </c>
      <c r="BF141" s="138">
        <f t="shared" si="109"/>
        <v>-666666.66666666674</v>
      </c>
      <c r="BG141" s="138">
        <f t="shared" si="109"/>
        <v>-666666.66666666674</v>
      </c>
      <c r="BH141" s="138">
        <f t="shared" si="109"/>
        <v>-666666.66666666674</v>
      </c>
      <c r="BI141" s="138">
        <f t="shared" si="109"/>
        <v>-666666.66666666674</v>
      </c>
      <c r="BJ141" s="138">
        <f t="shared" si="109"/>
        <v>-666666.66666666674</v>
      </c>
      <c r="BK141" s="138">
        <f t="shared" si="109"/>
        <v>-666666.66666666674</v>
      </c>
      <c r="BL141" s="138">
        <f t="shared" si="109"/>
        <v>-666666.66666666674</v>
      </c>
      <c r="BM141" s="138">
        <f t="shared" si="109"/>
        <v>-666666.66666666674</v>
      </c>
      <c r="BN141" s="138">
        <f t="shared" si="109"/>
        <v>-666666.66666666674</v>
      </c>
      <c r="BO141" s="138">
        <f t="shared" si="109"/>
        <v>-1333333.3333333335</v>
      </c>
      <c r="BP141" s="138">
        <f t="shared" si="109"/>
        <v>-1333333.3333333335</v>
      </c>
      <c r="BQ141" s="138">
        <f t="shared" si="109"/>
        <v>-1333333.3333333335</v>
      </c>
      <c r="BR141" s="138">
        <f t="shared" si="109"/>
        <v>-1333333.3333333335</v>
      </c>
      <c r="BS141" s="138">
        <f t="shared" si="109"/>
        <v>-1333333.3333333335</v>
      </c>
      <c r="BT141" s="138">
        <f t="shared" si="109"/>
        <v>-1333333.3333333335</v>
      </c>
      <c r="BU141" s="138">
        <f t="shared" si="109"/>
        <v>-1333333.3333333335</v>
      </c>
      <c r="BV141" s="138">
        <f t="shared" si="109"/>
        <v>-1333333.3333333335</v>
      </c>
      <c r="BW141" s="138">
        <f t="shared" si="109"/>
        <v>-1333333.3333333335</v>
      </c>
      <c r="BX141" s="138">
        <f t="shared" si="109"/>
        <v>-1333333.3333333335</v>
      </c>
      <c r="BY141" s="138">
        <f t="shared" si="109"/>
        <v>-1333333.3333333335</v>
      </c>
      <c r="BZ141" s="138">
        <f t="shared" si="109"/>
        <v>-1333333.3333333335</v>
      </c>
      <c r="CA141" s="138">
        <f t="shared" si="109"/>
        <v>-2666666.666666667</v>
      </c>
      <c r="CB141" s="138">
        <f t="shared" si="109"/>
        <v>-2666666.666666667</v>
      </c>
      <c r="CC141" s="138">
        <f t="shared" si="109"/>
        <v>-2666666.666666667</v>
      </c>
      <c r="CD141" s="138">
        <f t="shared" si="109"/>
        <v>-2666666.666666667</v>
      </c>
      <c r="CE141" s="138">
        <f t="shared" si="109"/>
        <v>-2666666.666666667</v>
      </c>
      <c r="CF141" s="138">
        <f t="shared" si="106"/>
        <v>-2666666.666666667</v>
      </c>
      <c r="CG141" s="138">
        <f t="shared" si="106"/>
        <v>-2666666.666666667</v>
      </c>
      <c r="CH141" s="138">
        <f t="shared" si="106"/>
        <v>-2666666.666666667</v>
      </c>
      <c r="CI141" s="138">
        <f t="shared" si="106"/>
        <v>-2666666.666666667</v>
      </c>
      <c r="CJ141" s="138">
        <f t="shared" si="106"/>
        <v>-2666666.666666667</v>
      </c>
      <c r="CK141" s="138">
        <f t="shared" si="106"/>
        <v>-2666666.666666667</v>
      </c>
      <c r="CL141" s="138">
        <f t="shared" si="106"/>
        <v>-2666666.666666667</v>
      </c>
      <c r="CM141" s="138" t="e">
        <f t="shared" si="106"/>
        <v>#N/A</v>
      </c>
      <c r="CN141" s="138" t="e">
        <f t="shared" si="106"/>
        <v>#N/A</v>
      </c>
      <c r="CO141" s="138" t="e">
        <f t="shared" si="106"/>
        <v>#N/A</v>
      </c>
      <c r="CP141" s="138" t="e">
        <f t="shared" si="106"/>
        <v>#N/A</v>
      </c>
      <c r="CQ141" s="138" t="e">
        <f t="shared" si="106"/>
        <v>#N/A</v>
      </c>
      <c r="CR141" s="138" t="e">
        <f t="shared" si="106"/>
        <v>#N/A</v>
      </c>
      <c r="CS141" s="138" t="e">
        <f t="shared" si="106"/>
        <v>#N/A</v>
      </c>
      <c r="CT141" s="138" t="e">
        <f t="shared" si="106"/>
        <v>#N/A</v>
      </c>
      <c r="CU141" s="138" t="e">
        <f t="shared" si="106"/>
        <v>#N/A</v>
      </c>
      <c r="CV141" s="138" t="e">
        <f t="shared" si="106"/>
        <v>#N/A</v>
      </c>
      <c r="CW141" s="138" t="e">
        <f t="shared" si="106"/>
        <v>#N/A</v>
      </c>
      <c r="CX141" s="138" t="e">
        <f t="shared" si="106"/>
        <v>#N/A</v>
      </c>
      <c r="CY141" s="138" t="e">
        <f t="shared" si="106"/>
        <v>#N/A</v>
      </c>
      <c r="CZ141" s="138" t="e">
        <f t="shared" si="106"/>
        <v>#N/A</v>
      </c>
      <c r="DA141" s="138" t="e">
        <f t="shared" si="106"/>
        <v>#N/A</v>
      </c>
      <c r="DB141" s="138" t="e">
        <f t="shared" si="106"/>
        <v>#N/A</v>
      </c>
      <c r="DC141" s="138" t="e">
        <f t="shared" si="106"/>
        <v>#N/A</v>
      </c>
      <c r="DD141" s="138" t="e">
        <f t="shared" si="106"/>
        <v>#N/A</v>
      </c>
      <c r="DE141" s="138" t="e">
        <f t="shared" si="106"/>
        <v>#N/A</v>
      </c>
      <c r="DF141" s="138" t="e">
        <f t="shared" si="106"/>
        <v>#N/A</v>
      </c>
      <c r="DG141" s="138" t="e">
        <f t="shared" si="106"/>
        <v>#N/A</v>
      </c>
      <c r="DH141" s="138" t="e">
        <f t="shared" si="106"/>
        <v>#N/A</v>
      </c>
      <c r="DI141" s="138" t="e">
        <f t="shared" si="106"/>
        <v>#N/A</v>
      </c>
      <c r="DJ141" s="138" t="e">
        <f t="shared" si="106"/>
        <v>#N/A</v>
      </c>
      <c r="DK141" s="138" t="e">
        <f t="shared" si="106"/>
        <v>#N/A</v>
      </c>
      <c r="DL141" s="138" t="e">
        <f t="shared" si="106"/>
        <v>#N/A</v>
      </c>
    </row>
    <row r="142" spans="1:116" x14ac:dyDescent="0.4">
      <c r="A142" s="27"/>
      <c r="B142" s="27"/>
      <c r="C142" t="s">
        <v>203</v>
      </c>
      <c r="D142" t="s">
        <v>823</v>
      </c>
      <c r="E142" s="8" t="str">
        <f t="shared" si="93"/>
        <v>142 VOLLIST-EVP</v>
      </c>
      <c r="F142" s="27"/>
      <c r="G142" s="126" t="s">
        <v>813</v>
      </c>
      <c r="H142" s="31"/>
      <c r="I142" s="73"/>
      <c r="J142" s="73"/>
      <c r="K142" s="33">
        <f t="shared" si="104"/>
        <v>-5000000.0000000019</v>
      </c>
      <c r="L142" s="33">
        <f t="shared" si="104"/>
        <v>-10000000.000000004</v>
      </c>
      <c r="M142" s="33">
        <f t="shared" si="104"/>
        <v>-20000000.000000007</v>
      </c>
      <c r="N142" s="33">
        <f t="shared" si="104"/>
        <v>-40000000.000000015</v>
      </c>
      <c r="O142" s="33">
        <f t="shared" si="104"/>
        <v>-80000000.00000003</v>
      </c>
      <c r="P142" s="33">
        <f t="shared" si="104"/>
        <v>-160000000.00000006</v>
      </c>
      <c r="R142" s="33"/>
      <c r="S142" s="33">
        <f>SUM(S137:S141)</f>
        <v>-416666.66666666674</v>
      </c>
      <c r="T142" s="33">
        <f t="shared" ref="T142:CE142" si="110">SUM(T137:T141)</f>
        <v>-416666.66666666674</v>
      </c>
      <c r="U142" s="33">
        <f t="shared" si="110"/>
        <v>-416666.66666666674</v>
      </c>
      <c r="V142" s="33">
        <f t="shared" si="110"/>
        <v>-416666.66666666674</v>
      </c>
      <c r="W142" s="33">
        <f t="shared" si="110"/>
        <v>-416666.66666666674</v>
      </c>
      <c r="X142" s="33">
        <f t="shared" si="110"/>
        <v>-416666.66666666674</v>
      </c>
      <c r="Y142" s="33">
        <f t="shared" si="110"/>
        <v>-416666.66666666674</v>
      </c>
      <c r="Z142" s="33">
        <f t="shared" si="110"/>
        <v>-416666.66666666674</v>
      </c>
      <c r="AA142" s="33">
        <f t="shared" si="110"/>
        <v>-416666.66666666674</v>
      </c>
      <c r="AB142" s="33">
        <f t="shared" si="110"/>
        <v>-416666.66666666674</v>
      </c>
      <c r="AC142" s="33">
        <f t="shared" si="110"/>
        <v>-416666.66666666674</v>
      </c>
      <c r="AD142" s="33">
        <f t="shared" si="110"/>
        <v>-416666.66666666674</v>
      </c>
      <c r="AE142" s="33">
        <f t="shared" si="110"/>
        <v>-833333.33333333349</v>
      </c>
      <c r="AF142" s="33">
        <f t="shared" si="110"/>
        <v>-833333.33333333349</v>
      </c>
      <c r="AG142" s="33">
        <f t="shared" si="110"/>
        <v>-833333.33333333349</v>
      </c>
      <c r="AH142" s="33">
        <f t="shared" si="110"/>
        <v>-833333.33333333349</v>
      </c>
      <c r="AI142" s="33">
        <f t="shared" si="110"/>
        <v>-833333.33333333349</v>
      </c>
      <c r="AJ142" s="33">
        <f t="shared" si="110"/>
        <v>-833333.33333333349</v>
      </c>
      <c r="AK142" s="33">
        <f t="shared" si="110"/>
        <v>-833333.33333333349</v>
      </c>
      <c r="AL142" s="33">
        <f t="shared" si="110"/>
        <v>-833333.33333333349</v>
      </c>
      <c r="AM142" s="33">
        <f t="shared" si="110"/>
        <v>-833333.33333333349</v>
      </c>
      <c r="AN142" s="33">
        <f t="shared" si="110"/>
        <v>-833333.33333333349</v>
      </c>
      <c r="AO142" s="33">
        <f t="shared" si="110"/>
        <v>-833333.33333333349</v>
      </c>
      <c r="AP142" s="33">
        <f t="shared" si="110"/>
        <v>-833333.33333333349</v>
      </c>
      <c r="AQ142" s="33">
        <f t="shared" si="110"/>
        <v>-1666666.666666667</v>
      </c>
      <c r="AR142" s="33">
        <f t="shared" si="110"/>
        <v>-1666666.666666667</v>
      </c>
      <c r="AS142" s="33">
        <f t="shared" si="110"/>
        <v>-1666666.666666667</v>
      </c>
      <c r="AT142" s="33">
        <f t="shared" si="110"/>
        <v>-1666666.666666667</v>
      </c>
      <c r="AU142" s="33">
        <f t="shared" si="110"/>
        <v>-1666666.666666667</v>
      </c>
      <c r="AV142" s="33">
        <f t="shared" si="110"/>
        <v>-1666666.666666667</v>
      </c>
      <c r="AW142" s="33">
        <f t="shared" si="110"/>
        <v>-1666666.666666667</v>
      </c>
      <c r="AX142" s="33">
        <f t="shared" si="110"/>
        <v>-1666666.666666667</v>
      </c>
      <c r="AY142" s="33">
        <f t="shared" si="110"/>
        <v>-1666666.666666667</v>
      </c>
      <c r="AZ142" s="33">
        <f t="shared" si="110"/>
        <v>-1666666.666666667</v>
      </c>
      <c r="BA142" s="33">
        <f t="shared" si="110"/>
        <v>-1666666.666666667</v>
      </c>
      <c r="BB142" s="33">
        <f t="shared" si="110"/>
        <v>-1666666.666666667</v>
      </c>
      <c r="BC142" s="33">
        <f t="shared" si="110"/>
        <v>-3333333.333333334</v>
      </c>
      <c r="BD142" s="33">
        <f t="shared" si="110"/>
        <v>-3333333.333333334</v>
      </c>
      <c r="BE142" s="33">
        <f t="shared" si="110"/>
        <v>-3333333.333333334</v>
      </c>
      <c r="BF142" s="33">
        <f t="shared" si="110"/>
        <v>-3333333.333333334</v>
      </c>
      <c r="BG142" s="33">
        <f t="shared" si="110"/>
        <v>-3333333.333333334</v>
      </c>
      <c r="BH142" s="33">
        <f t="shared" si="110"/>
        <v>-3333333.333333334</v>
      </c>
      <c r="BI142" s="33">
        <f t="shared" si="110"/>
        <v>-3333333.333333334</v>
      </c>
      <c r="BJ142" s="33">
        <f t="shared" si="110"/>
        <v>-3333333.333333334</v>
      </c>
      <c r="BK142" s="33">
        <f t="shared" si="110"/>
        <v>-3333333.333333334</v>
      </c>
      <c r="BL142" s="33">
        <f t="shared" si="110"/>
        <v>-3333333.333333334</v>
      </c>
      <c r="BM142" s="33">
        <f t="shared" si="110"/>
        <v>-3333333.333333334</v>
      </c>
      <c r="BN142" s="33">
        <f t="shared" si="110"/>
        <v>-3333333.333333334</v>
      </c>
      <c r="BO142" s="33">
        <f t="shared" si="110"/>
        <v>-6666666.6666666679</v>
      </c>
      <c r="BP142" s="33">
        <f t="shared" si="110"/>
        <v>-6666666.6666666679</v>
      </c>
      <c r="BQ142" s="33">
        <f t="shared" si="110"/>
        <v>-6666666.6666666679</v>
      </c>
      <c r="BR142" s="33">
        <f t="shared" si="110"/>
        <v>-6666666.6666666679</v>
      </c>
      <c r="BS142" s="33">
        <f t="shared" si="110"/>
        <v>-6666666.6666666679</v>
      </c>
      <c r="BT142" s="33">
        <f t="shared" si="110"/>
        <v>-6666666.6666666679</v>
      </c>
      <c r="BU142" s="33">
        <f t="shared" si="110"/>
        <v>-6666666.6666666679</v>
      </c>
      <c r="BV142" s="33">
        <f t="shared" si="110"/>
        <v>-6666666.6666666679</v>
      </c>
      <c r="BW142" s="33">
        <f t="shared" si="110"/>
        <v>-6666666.6666666679</v>
      </c>
      <c r="BX142" s="33">
        <f t="shared" si="110"/>
        <v>-6666666.6666666679</v>
      </c>
      <c r="BY142" s="33">
        <f t="shared" si="110"/>
        <v>-6666666.6666666679</v>
      </c>
      <c r="BZ142" s="33">
        <f t="shared" si="110"/>
        <v>-6666666.6666666679</v>
      </c>
      <c r="CA142" s="33">
        <f t="shared" si="110"/>
        <v>-13333333.333333336</v>
      </c>
      <c r="CB142" s="33">
        <f t="shared" si="110"/>
        <v>-13333333.333333336</v>
      </c>
      <c r="CC142" s="33">
        <f t="shared" si="110"/>
        <v>-13333333.333333336</v>
      </c>
      <c r="CD142" s="33">
        <f t="shared" si="110"/>
        <v>-13333333.333333336</v>
      </c>
      <c r="CE142" s="33">
        <f t="shared" si="110"/>
        <v>-13333333.333333336</v>
      </c>
      <c r="CF142" s="33">
        <f t="shared" ref="CF142:DL142" si="111">SUM(CF137:CF141)</f>
        <v>-13333333.333333336</v>
      </c>
      <c r="CG142" s="33">
        <f t="shared" si="111"/>
        <v>-13333333.333333336</v>
      </c>
      <c r="CH142" s="33">
        <f t="shared" si="111"/>
        <v>-13333333.333333336</v>
      </c>
      <c r="CI142" s="33">
        <f t="shared" si="111"/>
        <v>-13333333.333333336</v>
      </c>
      <c r="CJ142" s="33">
        <f t="shared" si="111"/>
        <v>-13333333.333333336</v>
      </c>
      <c r="CK142" s="33">
        <f t="shared" si="111"/>
        <v>-13333333.333333336</v>
      </c>
      <c r="CL142" s="33">
        <f t="shared" si="111"/>
        <v>-13333333.333333336</v>
      </c>
      <c r="CM142" s="33" t="e">
        <f t="shared" si="111"/>
        <v>#N/A</v>
      </c>
      <c r="CN142" s="33" t="e">
        <f t="shared" si="111"/>
        <v>#N/A</v>
      </c>
      <c r="CO142" s="33" t="e">
        <f t="shared" si="111"/>
        <v>#N/A</v>
      </c>
      <c r="CP142" s="33" t="e">
        <f t="shared" si="111"/>
        <v>#N/A</v>
      </c>
      <c r="CQ142" s="33" t="e">
        <f t="shared" si="111"/>
        <v>#N/A</v>
      </c>
      <c r="CR142" s="33" t="e">
        <f t="shared" si="111"/>
        <v>#N/A</v>
      </c>
      <c r="CS142" s="33" t="e">
        <f t="shared" si="111"/>
        <v>#N/A</v>
      </c>
      <c r="CT142" s="33" t="e">
        <f t="shared" si="111"/>
        <v>#N/A</v>
      </c>
      <c r="CU142" s="33" t="e">
        <f t="shared" si="111"/>
        <v>#N/A</v>
      </c>
      <c r="CV142" s="33" t="e">
        <f t="shared" si="111"/>
        <v>#N/A</v>
      </c>
      <c r="CW142" s="33" t="e">
        <f t="shared" si="111"/>
        <v>#N/A</v>
      </c>
      <c r="CX142" s="33" t="e">
        <f t="shared" si="111"/>
        <v>#N/A</v>
      </c>
      <c r="CY142" s="33" t="e">
        <f t="shared" si="111"/>
        <v>#N/A</v>
      </c>
      <c r="CZ142" s="33" t="e">
        <f t="shared" si="111"/>
        <v>#N/A</v>
      </c>
      <c r="DA142" s="33" t="e">
        <f t="shared" si="111"/>
        <v>#N/A</v>
      </c>
      <c r="DB142" s="33" t="e">
        <f t="shared" si="111"/>
        <v>#N/A</v>
      </c>
      <c r="DC142" s="33" t="e">
        <f t="shared" si="111"/>
        <v>#N/A</v>
      </c>
      <c r="DD142" s="33" t="e">
        <f t="shared" si="111"/>
        <v>#N/A</v>
      </c>
      <c r="DE142" s="33" t="e">
        <f t="shared" si="111"/>
        <v>#N/A</v>
      </c>
      <c r="DF142" s="33" t="e">
        <f t="shared" si="111"/>
        <v>#N/A</v>
      </c>
      <c r="DG142" s="33" t="e">
        <f t="shared" si="111"/>
        <v>#N/A</v>
      </c>
      <c r="DH142" s="33" t="e">
        <f t="shared" si="111"/>
        <v>#N/A</v>
      </c>
      <c r="DI142" s="33" t="e">
        <f t="shared" si="111"/>
        <v>#N/A</v>
      </c>
      <c r="DJ142" s="33" t="e">
        <f t="shared" si="111"/>
        <v>#N/A</v>
      </c>
      <c r="DK142" s="33" t="e">
        <f t="shared" si="111"/>
        <v>#N/A</v>
      </c>
      <c r="DL142" s="33" t="e">
        <f t="shared" si="111"/>
        <v>#N/A</v>
      </c>
    </row>
    <row r="143" spans="1:116" x14ac:dyDescent="0.4">
      <c r="A143" s="27"/>
      <c r="B143" s="27"/>
      <c r="C143" s="27"/>
      <c r="D143" t="s">
        <v>823</v>
      </c>
      <c r="E143" s="8" t="str">
        <f t="shared" si="93"/>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823</v>
      </c>
      <c r="E144" s="8" t="str">
        <f t="shared" si="93"/>
        <v>144 VOLLIST-EVP</v>
      </c>
      <c r="F144" s="27"/>
      <c r="G144" s="126" t="s">
        <v>814</v>
      </c>
      <c r="H144" s="31"/>
      <c r="I144" s="73"/>
      <c r="J144" s="73"/>
      <c r="K144" s="33">
        <f t="shared" ref="K144:P144" si="112">SUMIF($3:$3,K$2,144:144)</f>
        <v>0</v>
      </c>
      <c r="L144" s="33">
        <f t="shared" si="112"/>
        <v>0</v>
      </c>
      <c r="M144" s="33">
        <f t="shared" si="112"/>
        <v>0</v>
      </c>
      <c r="N144" s="33">
        <f t="shared" si="112"/>
        <v>0</v>
      </c>
      <c r="O144" s="33">
        <f t="shared" si="112"/>
        <v>0</v>
      </c>
      <c r="P144" s="33">
        <f t="shared" si="112"/>
        <v>0</v>
      </c>
      <c r="R144" s="33"/>
      <c r="S144" s="33">
        <f>+S127+S142</f>
        <v>0</v>
      </c>
      <c r="T144" s="33">
        <f t="shared" ref="T144:CE144" si="113">+T127+T142</f>
        <v>0</v>
      </c>
      <c r="U144" s="33">
        <f t="shared" si="113"/>
        <v>0</v>
      </c>
      <c r="V144" s="33">
        <f t="shared" si="113"/>
        <v>0</v>
      </c>
      <c r="W144" s="33">
        <f t="shared" si="113"/>
        <v>0</v>
      </c>
      <c r="X144" s="33">
        <f t="shared" si="113"/>
        <v>0</v>
      </c>
      <c r="Y144" s="33">
        <f t="shared" si="113"/>
        <v>0</v>
      </c>
      <c r="Z144" s="33">
        <f t="shared" si="113"/>
        <v>0</v>
      </c>
      <c r="AA144" s="33">
        <f t="shared" si="113"/>
        <v>0</v>
      </c>
      <c r="AB144" s="33">
        <f t="shared" si="113"/>
        <v>0</v>
      </c>
      <c r="AC144" s="33">
        <f t="shared" si="113"/>
        <v>0</v>
      </c>
      <c r="AD144" s="33">
        <f t="shared" si="113"/>
        <v>0</v>
      </c>
      <c r="AE144" s="33">
        <f t="shared" si="113"/>
        <v>0</v>
      </c>
      <c r="AF144" s="33">
        <f t="shared" si="113"/>
        <v>0</v>
      </c>
      <c r="AG144" s="33">
        <f t="shared" si="113"/>
        <v>0</v>
      </c>
      <c r="AH144" s="33">
        <f t="shared" si="113"/>
        <v>0</v>
      </c>
      <c r="AI144" s="33">
        <f t="shared" si="113"/>
        <v>0</v>
      </c>
      <c r="AJ144" s="33">
        <f t="shared" si="113"/>
        <v>0</v>
      </c>
      <c r="AK144" s="33">
        <f t="shared" si="113"/>
        <v>0</v>
      </c>
      <c r="AL144" s="33">
        <f t="shared" si="113"/>
        <v>0</v>
      </c>
      <c r="AM144" s="33">
        <f t="shared" si="113"/>
        <v>0</v>
      </c>
      <c r="AN144" s="33">
        <f t="shared" si="113"/>
        <v>0</v>
      </c>
      <c r="AO144" s="33">
        <f t="shared" si="113"/>
        <v>0</v>
      </c>
      <c r="AP144" s="33">
        <f t="shared" si="113"/>
        <v>0</v>
      </c>
      <c r="AQ144" s="33">
        <f t="shared" si="113"/>
        <v>0</v>
      </c>
      <c r="AR144" s="33">
        <f t="shared" si="113"/>
        <v>0</v>
      </c>
      <c r="AS144" s="33">
        <f t="shared" si="113"/>
        <v>0</v>
      </c>
      <c r="AT144" s="33">
        <f t="shared" si="113"/>
        <v>0</v>
      </c>
      <c r="AU144" s="33">
        <f t="shared" si="113"/>
        <v>0</v>
      </c>
      <c r="AV144" s="33">
        <f t="shared" si="113"/>
        <v>0</v>
      </c>
      <c r="AW144" s="33">
        <f t="shared" si="113"/>
        <v>0</v>
      </c>
      <c r="AX144" s="33">
        <f t="shared" si="113"/>
        <v>0</v>
      </c>
      <c r="AY144" s="33">
        <f t="shared" si="113"/>
        <v>0</v>
      </c>
      <c r="AZ144" s="33">
        <f t="shared" si="113"/>
        <v>0</v>
      </c>
      <c r="BA144" s="33">
        <f t="shared" si="113"/>
        <v>0</v>
      </c>
      <c r="BB144" s="33">
        <f t="shared" si="113"/>
        <v>0</v>
      </c>
      <c r="BC144" s="33">
        <f t="shared" si="113"/>
        <v>0</v>
      </c>
      <c r="BD144" s="33">
        <f t="shared" si="113"/>
        <v>0</v>
      </c>
      <c r="BE144" s="33">
        <f t="shared" si="113"/>
        <v>0</v>
      </c>
      <c r="BF144" s="33">
        <f t="shared" si="113"/>
        <v>0</v>
      </c>
      <c r="BG144" s="33">
        <f t="shared" si="113"/>
        <v>0</v>
      </c>
      <c r="BH144" s="33">
        <f t="shared" si="113"/>
        <v>0</v>
      </c>
      <c r="BI144" s="33">
        <f t="shared" si="113"/>
        <v>0</v>
      </c>
      <c r="BJ144" s="33">
        <f t="shared" si="113"/>
        <v>0</v>
      </c>
      <c r="BK144" s="33">
        <f t="shared" si="113"/>
        <v>0</v>
      </c>
      <c r="BL144" s="33">
        <f t="shared" si="113"/>
        <v>0</v>
      </c>
      <c r="BM144" s="33">
        <f t="shared" si="113"/>
        <v>0</v>
      </c>
      <c r="BN144" s="33">
        <f t="shared" si="113"/>
        <v>0</v>
      </c>
      <c r="BO144" s="33">
        <f t="shared" si="113"/>
        <v>0</v>
      </c>
      <c r="BP144" s="33">
        <f t="shared" si="113"/>
        <v>0</v>
      </c>
      <c r="BQ144" s="33">
        <f t="shared" si="113"/>
        <v>0</v>
      </c>
      <c r="BR144" s="33">
        <f t="shared" si="113"/>
        <v>0</v>
      </c>
      <c r="BS144" s="33">
        <f t="shared" si="113"/>
        <v>0</v>
      </c>
      <c r="BT144" s="33">
        <f t="shared" si="113"/>
        <v>0</v>
      </c>
      <c r="BU144" s="33">
        <f t="shared" si="113"/>
        <v>0</v>
      </c>
      <c r="BV144" s="33">
        <f t="shared" si="113"/>
        <v>0</v>
      </c>
      <c r="BW144" s="33">
        <f t="shared" si="113"/>
        <v>0</v>
      </c>
      <c r="BX144" s="33">
        <f t="shared" si="113"/>
        <v>0</v>
      </c>
      <c r="BY144" s="33">
        <f t="shared" si="113"/>
        <v>0</v>
      </c>
      <c r="BZ144" s="33">
        <f t="shared" si="113"/>
        <v>0</v>
      </c>
      <c r="CA144" s="33">
        <f t="shared" si="113"/>
        <v>0</v>
      </c>
      <c r="CB144" s="33">
        <f t="shared" si="113"/>
        <v>0</v>
      </c>
      <c r="CC144" s="33">
        <f t="shared" si="113"/>
        <v>0</v>
      </c>
      <c r="CD144" s="33">
        <f t="shared" si="113"/>
        <v>0</v>
      </c>
      <c r="CE144" s="33">
        <f t="shared" si="113"/>
        <v>0</v>
      </c>
      <c r="CF144" s="33">
        <f t="shared" ref="CF144:DL144" si="114">+CF127+CF142</f>
        <v>0</v>
      </c>
      <c r="CG144" s="33">
        <f t="shared" si="114"/>
        <v>0</v>
      </c>
      <c r="CH144" s="33">
        <f t="shared" si="114"/>
        <v>0</v>
      </c>
      <c r="CI144" s="33">
        <f t="shared" si="114"/>
        <v>0</v>
      </c>
      <c r="CJ144" s="33">
        <f t="shared" si="114"/>
        <v>0</v>
      </c>
      <c r="CK144" s="33">
        <f t="shared" si="114"/>
        <v>0</v>
      </c>
      <c r="CL144" s="33">
        <f t="shared" si="114"/>
        <v>0</v>
      </c>
      <c r="CM144" s="33" t="e">
        <f t="shared" si="114"/>
        <v>#N/A</v>
      </c>
      <c r="CN144" s="33" t="e">
        <f t="shared" si="114"/>
        <v>#N/A</v>
      </c>
      <c r="CO144" s="33" t="e">
        <f t="shared" si="114"/>
        <v>#N/A</v>
      </c>
      <c r="CP144" s="33" t="e">
        <f t="shared" si="114"/>
        <v>#N/A</v>
      </c>
      <c r="CQ144" s="33" t="e">
        <f t="shared" si="114"/>
        <v>#N/A</v>
      </c>
      <c r="CR144" s="33" t="e">
        <f t="shared" si="114"/>
        <v>#N/A</v>
      </c>
      <c r="CS144" s="33" t="e">
        <f t="shared" si="114"/>
        <v>#N/A</v>
      </c>
      <c r="CT144" s="33" t="e">
        <f t="shared" si="114"/>
        <v>#N/A</v>
      </c>
      <c r="CU144" s="33" t="e">
        <f t="shared" si="114"/>
        <v>#N/A</v>
      </c>
      <c r="CV144" s="33" t="e">
        <f t="shared" si="114"/>
        <v>#N/A</v>
      </c>
      <c r="CW144" s="33" t="e">
        <f t="shared" si="114"/>
        <v>#N/A</v>
      </c>
      <c r="CX144" s="33" t="e">
        <f t="shared" si="114"/>
        <v>#N/A</v>
      </c>
      <c r="CY144" s="33" t="e">
        <f t="shared" si="114"/>
        <v>#N/A</v>
      </c>
      <c r="CZ144" s="33" t="e">
        <f t="shared" si="114"/>
        <v>#N/A</v>
      </c>
      <c r="DA144" s="33" t="e">
        <f t="shared" si="114"/>
        <v>#N/A</v>
      </c>
      <c r="DB144" s="33" t="e">
        <f t="shared" si="114"/>
        <v>#N/A</v>
      </c>
      <c r="DC144" s="33" t="e">
        <f t="shared" si="114"/>
        <v>#N/A</v>
      </c>
      <c r="DD144" s="33" t="e">
        <f t="shared" si="114"/>
        <v>#N/A</v>
      </c>
      <c r="DE144" s="33" t="e">
        <f t="shared" si="114"/>
        <v>#N/A</v>
      </c>
      <c r="DF144" s="33" t="e">
        <f t="shared" si="114"/>
        <v>#N/A</v>
      </c>
      <c r="DG144" s="33" t="e">
        <f t="shared" si="114"/>
        <v>#N/A</v>
      </c>
      <c r="DH144" s="33" t="e">
        <f t="shared" si="114"/>
        <v>#N/A</v>
      </c>
      <c r="DI144" s="33" t="e">
        <f t="shared" si="114"/>
        <v>#N/A</v>
      </c>
      <c r="DJ144" s="33" t="e">
        <f t="shared" si="114"/>
        <v>#N/A</v>
      </c>
      <c r="DK144" s="33" t="e">
        <f t="shared" si="114"/>
        <v>#N/A</v>
      </c>
      <c r="DL144" s="33" t="e">
        <f t="shared" si="114"/>
        <v>#N/A</v>
      </c>
    </row>
    <row r="145" spans="1:116" x14ac:dyDescent="0.4">
      <c r="A145" s="27"/>
      <c r="B145" s="27"/>
      <c r="C145" s="27"/>
      <c r="D145" t="s">
        <v>823</v>
      </c>
      <c r="E145" s="8" t="str">
        <f t="shared" si="93"/>
        <v>145 VOLLIST-EVP</v>
      </c>
      <c r="F145" s="27"/>
      <c r="G145" s="145" t="s">
        <v>69</v>
      </c>
      <c r="H145" s="31"/>
      <c r="I145" s="73"/>
      <c r="J145" s="73"/>
      <c r="K145" s="20">
        <f>+IFERROR(K144/K127,0)</f>
        <v>0</v>
      </c>
      <c r="L145" s="20">
        <f t="shared" ref="L145:P145" si="115">+IFERROR(L144/L127,0)</f>
        <v>0</v>
      </c>
      <c r="M145" s="20">
        <f t="shared" si="115"/>
        <v>0</v>
      </c>
      <c r="N145" s="20">
        <f t="shared" si="115"/>
        <v>0</v>
      </c>
      <c r="O145" s="20">
        <f t="shared" si="115"/>
        <v>0</v>
      </c>
      <c r="P145" s="20">
        <f t="shared" si="115"/>
        <v>0</v>
      </c>
      <c r="R145" s="33"/>
      <c r="S145" s="20">
        <f>+IFERROR(S144/S127,0)</f>
        <v>0</v>
      </c>
      <c r="T145" s="20">
        <f t="shared" ref="T145:CE145" si="116">+IFERROR(T144/T127,0)</f>
        <v>0</v>
      </c>
      <c r="U145" s="20">
        <f t="shared" si="116"/>
        <v>0</v>
      </c>
      <c r="V145" s="20">
        <f t="shared" si="116"/>
        <v>0</v>
      </c>
      <c r="W145" s="20">
        <f t="shared" si="116"/>
        <v>0</v>
      </c>
      <c r="X145" s="20">
        <f t="shared" si="116"/>
        <v>0</v>
      </c>
      <c r="Y145" s="20">
        <f t="shared" si="116"/>
        <v>0</v>
      </c>
      <c r="Z145" s="20">
        <f t="shared" si="116"/>
        <v>0</v>
      </c>
      <c r="AA145" s="20">
        <f t="shared" si="116"/>
        <v>0</v>
      </c>
      <c r="AB145" s="20">
        <f t="shared" si="116"/>
        <v>0</v>
      </c>
      <c r="AC145" s="20">
        <f t="shared" si="116"/>
        <v>0</v>
      </c>
      <c r="AD145" s="20">
        <f t="shared" si="116"/>
        <v>0</v>
      </c>
      <c r="AE145" s="20">
        <f t="shared" si="116"/>
        <v>0</v>
      </c>
      <c r="AF145" s="20">
        <f t="shared" si="116"/>
        <v>0</v>
      </c>
      <c r="AG145" s="20">
        <f t="shared" si="116"/>
        <v>0</v>
      </c>
      <c r="AH145" s="20">
        <f t="shared" si="116"/>
        <v>0</v>
      </c>
      <c r="AI145" s="20">
        <f t="shared" si="116"/>
        <v>0</v>
      </c>
      <c r="AJ145" s="20">
        <f t="shared" si="116"/>
        <v>0</v>
      </c>
      <c r="AK145" s="20">
        <f t="shared" si="116"/>
        <v>0</v>
      </c>
      <c r="AL145" s="20">
        <f t="shared" si="116"/>
        <v>0</v>
      </c>
      <c r="AM145" s="20">
        <f t="shared" si="116"/>
        <v>0</v>
      </c>
      <c r="AN145" s="20">
        <f t="shared" si="116"/>
        <v>0</v>
      </c>
      <c r="AO145" s="20">
        <f t="shared" si="116"/>
        <v>0</v>
      </c>
      <c r="AP145" s="20">
        <f t="shared" si="116"/>
        <v>0</v>
      </c>
      <c r="AQ145" s="20">
        <f t="shared" si="116"/>
        <v>0</v>
      </c>
      <c r="AR145" s="20">
        <f t="shared" si="116"/>
        <v>0</v>
      </c>
      <c r="AS145" s="20">
        <f t="shared" si="116"/>
        <v>0</v>
      </c>
      <c r="AT145" s="20">
        <f t="shared" si="116"/>
        <v>0</v>
      </c>
      <c r="AU145" s="20">
        <f t="shared" si="116"/>
        <v>0</v>
      </c>
      <c r="AV145" s="20">
        <f t="shared" si="116"/>
        <v>0</v>
      </c>
      <c r="AW145" s="20">
        <f t="shared" si="116"/>
        <v>0</v>
      </c>
      <c r="AX145" s="20">
        <f t="shared" si="116"/>
        <v>0</v>
      </c>
      <c r="AY145" s="20">
        <f t="shared" si="116"/>
        <v>0</v>
      </c>
      <c r="AZ145" s="20">
        <f t="shared" si="116"/>
        <v>0</v>
      </c>
      <c r="BA145" s="20">
        <f t="shared" si="116"/>
        <v>0</v>
      </c>
      <c r="BB145" s="20">
        <f t="shared" si="116"/>
        <v>0</v>
      </c>
      <c r="BC145" s="20">
        <f t="shared" si="116"/>
        <v>0</v>
      </c>
      <c r="BD145" s="20">
        <f t="shared" si="116"/>
        <v>0</v>
      </c>
      <c r="BE145" s="20">
        <f t="shared" si="116"/>
        <v>0</v>
      </c>
      <c r="BF145" s="20">
        <f t="shared" si="116"/>
        <v>0</v>
      </c>
      <c r="BG145" s="20">
        <f t="shared" si="116"/>
        <v>0</v>
      </c>
      <c r="BH145" s="20">
        <f t="shared" si="116"/>
        <v>0</v>
      </c>
      <c r="BI145" s="20">
        <f t="shared" si="116"/>
        <v>0</v>
      </c>
      <c r="BJ145" s="20">
        <f t="shared" si="116"/>
        <v>0</v>
      </c>
      <c r="BK145" s="20">
        <f t="shared" si="116"/>
        <v>0</v>
      </c>
      <c r="BL145" s="20">
        <f t="shared" si="116"/>
        <v>0</v>
      </c>
      <c r="BM145" s="20">
        <f t="shared" si="116"/>
        <v>0</v>
      </c>
      <c r="BN145" s="20">
        <f t="shared" si="116"/>
        <v>0</v>
      </c>
      <c r="BO145" s="20">
        <f t="shared" si="116"/>
        <v>0</v>
      </c>
      <c r="BP145" s="20">
        <f t="shared" si="116"/>
        <v>0</v>
      </c>
      <c r="BQ145" s="20">
        <f t="shared" si="116"/>
        <v>0</v>
      </c>
      <c r="BR145" s="20">
        <f t="shared" si="116"/>
        <v>0</v>
      </c>
      <c r="BS145" s="20">
        <f t="shared" si="116"/>
        <v>0</v>
      </c>
      <c r="BT145" s="20">
        <f t="shared" si="116"/>
        <v>0</v>
      </c>
      <c r="BU145" s="20">
        <f t="shared" si="116"/>
        <v>0</v>
      </c>
      <c r="BV145" s="20">
        <f t="shared" si="116"/>
        <v>0</v>
      </c>
      <c r="BW145" s="20">
        <f t="shared" si="116"/>
        <v>0</v>
      </c>
      <c r="BX145" s="20">
        <f t="shared" si="116"/>
        <v>0</v>
      </c>
      <c r="BY145" s="20">
        <f t="shared" si="116"/>
        <v>0</v>
      </c>
      <c r="BZ145" s="20">
        <f t="shared" si="116"/>
        <v>0</v>
      </c>
      <c r="CA145" s="20">
        <f t="shared" si="116"/>
        <v>0</v>
      </c>
      <c r="CB145" s="20">
        <f t="shared" si="116"/>
        <v>0</v>
      </c>
      <c r="CC145" s="20">
        <f t="shared" si="116"/>
        <v>0</v>
      </c>
      <c r="CD145" s="20">
        <f t="shared" si="116"/>
        <v>0</v>
      </c>
      <c r="CE145" s="20">
        <f t="shared" si="116"/>
        <v>0</v>
      </c>
      <c r="CF145" s="20">
        <f t="shared" ref="CF145:DL145" si="117">+IFERROR(CF144/CF127,0)</f>
        <v>0</v>
      </c>
      <c r="CG145" s="20">
        <f t="shared" si="117"/>
        <v>0</v>
      </c>
      <c r="CH145" s="20">
        <f t="shared" si="117"/>
        <v>0</v>
      </c>
      <c r="CI145" s="20">
        <f t="shared" si="117"/>
        <v>0</v>
      </c>
      <c r="CJ145" s="20">
        <f t="shared" si="117"/>
        <v>0</v>
      </c>
      <c r="CK145" s="20">
        <f t="shared" si="117"/>
        <v>0</v>
      </c>
      <c r="CL145" s="20">
        <f t="shared" si="117"/>
        <v>0</v>
      </c>
      <c r="CM145" s="20">
        <f t="shared" si="117"/>
        <v>0</v>
      </c>
      <c r="CN145" s="20">
        <f t="shared" si="117"/>
        <v>0</v>
      </c>
      <c r="CO145" s="20">
        <f t="shared" si="117"/>
        <v>0</v>
      </c>
      <c r="CP145" s="20">
        <f t="shared" si="117"/>
        <v>0</v>
      </c>
      <c r="CQ145" s="20">
        <f t="shared" si="117"/>
        <v>0</v>
      </c>
      <c r="CR145" s="20">
        <f t="shared" si="117"/>
        <v>0</v>
      </c>
      <c r="CS145" s="20">
        <f t="shared" si="117"/>
        <v>0</v>
      </c>
      <c r="CT145" s="20">
        <f t="shared" si="117"/>
        <v>0</v>
      </c>
      <c r="CU145" s="20">
        <f t="shared" si="117"/>
        <v>0</v>
      </c>
      <c r="CV145" s="20">
        <f t="shared" si="117"/>
        <v>0</v>
      </c>
      <c r="CW145" s="20">
        <f t="shared" si="117"/>
        <v>0</v>
      </c>
      <c r="CX145" s="20">
        <f t="shared" si="117"/>
        <v>0</v>
      </c>
      <c r="CY145" s="20">
        <f t="shared" si="117"/>
        <v>0</v>
      </c>
      <c r="CZ145" s="20">
        <f t="shared" si="117"/>
        <v>0</v>
      </c>
      <c r="DA145" s="20">
        <f t="shared" si="117"/>
        <v>0</v>
      </c>
      <c r="DB145" s="20">
        <f t="shared" si="117"/>
        <v>0</v>
      </c>
      <c r="DC145" s="20">
        <f t="shared" si="117"/>
        <v>0</v>
      </c>
      <c r="DD145" s="20">
        <f t="shared" si="117"/>
        <v>0</v>
      </c>
      <c r="DE145" s="20">
        <f t="shared" si="117"/>
        <v>0</v>
      </c>
      <c r="DF145" s="20">
        <f t="shared" si="117"/>
        <v>0</v>
      </c>
      <c r="DG145" s="20">
        <f t="shared" si="117"/>
        <v>0</v>
      </c>
      <c r="DH145" s="20">
        <f t="shared" si="117"/>
        <v>0</v>
      </c>
      <c r="DI145" s="20">
        <f t="shared" si="117"/>
        <v>0</v>
      </c>
      <c r="DJ145" s="20">
        <f t="shared" si="117"/>
        <v>0</v>
      </c>
      <c r="DK145" s="20">
        <f t="shared" si="117"/>
        <v>0</v>
      </c>
      <c r="DL145" s="20">
        <f t="shared" si="117"/>
        <v>0</v>
      </c>
    </row>
    <row r="146" spans="1:116" ht="12.9" customHeight="1" x14ac:dyDescent="0.4">
      <c r="A146" s="27"/>
      <c r="B146" s="27"/>
      <c r="C146" s="27"/>
      <c r="D146" t="s">
        <v>823</v>
      </c>
      <c r="E146" s="8" t="str">
        <f t="shared" si="93"/>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823</v>
      </c>
      <c r="E147" s="8" t="str">
        <f t="shared" si="85"/>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823</v>
      </c>
      <c r="E148" s="8" t="str">
        <f t="shared" si="85"/>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823</v>
      </c>
      <c r="E149" s="8" t="str">
        <f t="shared" si="85"/>
        <v>149 VOLLIST-EVP</v>
      </c>
      <c r="G149" s="136" t="s">
        <v>334</v>
      </c>
      <c r="H149" s="31"/>
      <c r="I149" s="73"/>
      <c r="J149" s="73"/>
      <c r="K149" s="39"/>
      <c r="L149" s="39"/>
      <c r="M149" s="39"/>
      <c r="N149" s="39"/>
      <c r="O149" s="39"/>
      <c r="P149" s="39"/>
      <c r="R149" s="38"/>
      <c r="S149" s="203" t="str">
        <f>ADDRESS(ROW(S127),COLUMN(S127),2)</f>
        <v>S$127</v>
      </c>
      <c r="T149" s="203" t="str">
        <f t="shared" ref="T149:CE149" si="118">ADDRESS(ROW(T126),COLUMN(T126),2)</f>
        <v>T$126</v>
      </c>
      <c r="U149" s="203" t="str">
        <f t="shared" si="118"/>
        <v>U$126</v>
      </c>
      <c r="V149" s="203" t="str">
        <f t="shared" si="118"/>
        <v>V$126</v>
      </c>
      <c r="W149" s="203" t="str">
        <f t="shared" si="118"/>
        <v>W$126</v>
      </c>
      <c r="X149" s="203" t="str">
        <f t="shared" si="118"/>
        <v>X$126</v>
      </c>
      <c r="Y149" s="203" t="str">
        <f t="shared" si="118"/>
        <v>Y$126</v>
      </c>
      <c r="Z149" s="203" t="str">
        <f t="shared" si="118"/>
        <v>Z$126</v>
      </c>
      <c r="AA149" s="203" t="str">
        <f t="shared" si="118"/>
        <v>AA$126</v>
      </c>
      <c r="AB149" s="203" t="str">
        <f t="shared" si="118"/>
        <v>AB$126</v>
      </c>
      <c r="AC149" s="203" t="str">
        <f t="shared" si="118"/>
        <v>AC$126</v>
      </c>
      <c r="AD149" s="203" t="str">
        <f t="shared" si="118"/>
        <v>AD$126</v>
      </c>
      <c r="AE149" s="203" t="str">
        <f t="shared" si="118"/>
        <v>AE$126</v>
      </c>
      <c r="AF149" s="203" t="str">
        <f t="shared" si="118"/>
        <v>AF$126</v>
      </c>
      <c r="AG149" s="203" t="str">
        <f t="shared" si="118"/>
        <v>AG$126</v>
      </c>
      <c r="AH149" s="203" t="str">
        <f t="shared" si="118"/>
        <v>AH$126</v>
      </c>
      <c r="AI149" s="203" t="str">
        <f t="shared" si="118"/>
        <v>AI$126</v>
      </c>
      <c r="AJ149" s="203" t="str">
        <f t="shared" si="118"/>
        <v>AJ$126</v>
      </c>
      <c r="AK149" s="203" t="str">
        <f t="shared" si="118"/>
        <v>AK$126</v>
      </c>
      <c r="AL149" s="203" t="str">
        <f t="shared" si="118"/>
        <v>AL$126</v>
      </c>
      <c r="AM149" s="203" t="str">
        <f t="shared" si="118"/>
        <v>AM$126</v>
      </c>
      <c r="AN149" s="203" t="str">
        <f t="shared" si="118"/>
        <v>AN$126</v>
      </c>
      <c r="AO149" s="203" t="str">
        <f t="shared" si="118"/>
        <v>AO$126</v>
      </c>
      <c r="AP149" s="203" t="str">
        <f t="shared" si="118"/>
        <v>AP$126</v>
      </c>
      <c r="AQ149" s="203" t="str">
        <f t="shared" si="118"/>
        <v>AQ$126</v>
      </c>
      <c r="AR149" s="203" t="str">
        <f t="shared" si="118"/>
        <v>AR$126</v>
      </c>
      <c r="AS149" s="203" t="str">
        <f t="shared" si="118"/>
        <v>AS$126</v>
      </c>
      <c r="AT149" s="203" t="str">
        <f t="shared" si="118"/>
        <v>AT$126</v>
      </c>
      <c r="AU149" s="203" t="str">
        <f t="shared" si="118"/>
        <v>AU$126</v>
      </c>
      <c r="AV149" s="203" t="str">
        <f t="shared" si="118"/>
        <v>AV$126</v>
      </c>
      <c r="AW149" s="203" t="str">
        <f t="shared" si="118"/>
        <v>AW$126</v>
      </c>
      <c r="AX149" s="203" t="str">
        <f t="shared" si="118"/>
        <v>AX$126</v>
      </c>
      <c r="AY149" s="203" t="str">
        <f t="shared" si="118"/>
        <v>AY$126</v>
      </c>
      <c r="AZ149" s="203" t="str">
        <f t="shared" si="118"/>
        <v>AZ$126</v>
      </c>
      <c r="BA149" s="203" t="str">
        <f t="shared" si="118"/>
        <v>BA$126</v>
      </c>
      <c r="BB149" s="203" t="str">
        <f t="shared" si="118"/>
        <v>BB$126</v>
      </c>
      <c r="BC149" s="203" t="str">
        <f t="shared" si="118"/>
        <v>BC$126</v>
      </c>
      <c r="BD149" s="203" t="str">
        <f t="shared" si="118"/>
        <v>BD$126</v>
      </c>
      <c r="BE149" s="203" t="str">
        <f t="shared" si="118"/>
        <v>BE$126</v>
      </c>
      <c r="BF149" s="203" t="str">
        <f t="shared" si="118"/>
        <v>BF$126</v>
      </c>
      <c r="BG149" s="203" t="str">
        <f t="shared" si="118"/>
        <v>BG$126</v>
      </c>
      <c r="BH149" s="203" t="str">
        <f t="shared" si="118"/>
        <v>BH$126</v>
      </c>
      <c r="BI149" s="203" t="str">
        <f t="shared" si="118"/>
        <v>BI$126</v>
      </c>
      <c r="BJ149" s="203" t="str">
        <f t="shared" si="118"/>
        <v>BJ$126</v>
      </c>
      <c r="BK149" s="203" t="str">
        <f t="shared" si="118"/>
        <v>BK$126</v>
      </c>
      <c r="BL149" s="203" t="str">
        <f t="shared" si="118"/>
        <v>BL$126</v>
      </c>
      <c r="BM149" s="203" t="str">
        <f t="shared" si="118"/>
        <v>BM$126</v>
      </c>
      <c r="BN149" s="203" t="str">
        <f t="shared" si="118"/>
        <v>BN$126</v>
      </c>
      <c r="BO149" s="203" t="str">
        <f t="shared" si="118"/>
        <v>BO$126</v>
      </c>
      <c r="BP149" s="203" t="str">
        <f t="shared" si="118"/>
        <v>BP$126</v>
      </c>
      <c r="BQ149" s="203" t="str">
        <f t="shared" si="118"/>
        <v>BQ$126</v>
      </c>
      <c r="BR149" s="203" t="str">
        <f t="shared" si="118"/>
        <v>BR$126</v>
      </c>
      <c r="BS149" s="203" t="str">
        <f t="shared" si="118"/>
        <v>BS$126</v>
      </c>
      <c r="BT149" s="203" t="str">
        <f t="shared" si="118"/>
        <v>BT$126</v>
      </c>
      <c r="BU149" s="203" t="str">
        <f t="shared" si="118"/>
        <v>BU$126</v>
      </c>
      <c r="BV149" s="203" t="str">
        <f t="shared" si="118"/>
        <v>BV$126</v>
      </c>
      <c r="BW149" s="203" t="str">
        <f t="shared" si="118"/>
        <v>BW$126</v>
      </c>
      <c r="BX149" s="203" t="str">
        <f t="shared" si="118"/>
        <v>BX$126</v>
      </c>
      <c r="BY149" s="203" t="str">
        <f t="shared" si="118"/>
        <v>BY$126</v>
      </c>
      <c r="BZ149" s="203" t="str">
        <f t="shared" si="118"/>
        <v>BZ$126</v>
      </c>
      <c r="CA149" s="203" t="str">
        <f t="shared" si="118"/>
        <v>CA$126</v>
      </c>
      <c r="CB149" s="203" t="str">
        <f t="shared" si="118"/>
        <v>CB$126</v>
      </c>
      <c r="CC149" s="203" t="str">
        <f t="shared" si="118"/>
        <v>CC$126</v>
      </c>
      <c r="CD149" s="203" t="str">
        <f t="shared" si="118"/>
        <v>CD$126</v>
      </c>
      <c r="CE149" s="203" t="str">
        <f t="shared" si="118"/>
        <v>CE$126</v>
      </c>
      <c r="CF149" s="203" t="str">
        <f t="shared" ref="CF149:DL149" si="119">ADDRESS(ROW(CF126),COLUMN(CF126),2)</f>
        <v>CF$126</v>
      </c>
      <c r="CG149" s="203" t="str">
        <f t="shared" si="119"/>
        <v>CG$126</v>
      </c>
      <c r="CH149" s="203" t="str">
        <f t="shared" si="119"/>
        <v>CH$126</v>
      </c>
      <c r="CI149" s="203" t="str">
        <f t="shared" si="119"/>
        <v>CI$126</v>
      </c>
      <c r="CJ149" s="203" t="str">
        <f t="shared" si="119"/>
        <v>CJ$126</v>
      </c>
      <c r="CK149" s="203" t="str">
        <f t="shared" si="119"/>
        <v>CK$126</v>
      </c>
      <c r="CL149" s="203" t="str">
        <f t="shared" si="119"/>
        <v>CL$126</v>
      </c>
      <c r="CM149" s="203" t="str">
        <f t="shared" si="119"/>
        <v>CM$126</v>
      </c>
      <c r="CN149" s="203" t="str">
        <f t="shared" si="119"/>
        <v>CN$126</v>
      </c>
      <c r="CO149" s="203" t="str">
        <f t="shared" si="119"/>
        <v>CO$126</v>
      </c>
      <c r="CP149" s="203" t="str">
        <f t="shared" si="119"/>
        <v>CP$126</v>
      </c>
      <c r="CQ149" s="203" t="str">
        <f t="shared" si="119"/>
        <v>CQ$126</v>
      </c>
      <c r="CR149" s="203" t="str">
        <f t="shared" si="119"/>
        <v>CR$126</v>
      </c>
      <c r="CS149" s="203" t="str">
        <f t="shared" si="119"/>
        <v>CS$126</v>
      </c>
      <c r="CT149" s="203" t="str">
        <f t="shared" si="119"/>
        <v>CT$126</v>
      </c>
      <c r="CU149" s="203" t="str">
        <f t="shared" si="119"/>
        <v>CU$126</v>
      </c>
      <c r="CV149" s="203" t="str">
        <f t="shared" si="119"/>
        <v>CV$126</v>
      </c>
      <c r="CW149" s="203" t="str">
        <f t="shared" si="119"/>
        <v>CW$126</v>
      </c>
      <c r="CX149" s="203" t="str">
        <f t="shared" si="119"/>
        <v>CX$126</v>
      </c>
      <c r="CY149" s="203" t="str">
        <f t="shared" si="119"/>
        <v>CY$126</v>
      </c>
      <c r="CZ149" s="203" t="str">
        <f t="shared" si="119"/>
        <v>CZ$126</v>
      </c>
      <c r="DA149" s="203" t="str">
        <f t="shared" si="119"/>
        <v>DA$126</v>
      </c>
      <c r="DB149" s="203" t="str">
        <f t="shared" si="119"/>
        <v>DB$126</v>
      </c>
      <c r="DC149" s="203" t="str">
        <f t="shared" si="119"/>
        <v>DC$126</v>
      </c>
      <c r="DD149" s="203" t="str">
        <f t="shared" si="119"/>
        <v>DD$126</v>
      </c>
      <c r="DE149" s="203" t="str">
        <f t="shared" si="119"/>
        <v>DE$126</v>
      </c>
      <c r="DF149" s="203" t="str">
        <f t="shared" si="119"/>
        <v>DF$126</v>
      </c>
      <c r="DG149" s="203" t="str">
        <f t="shared" si="119"/>
        <v>DG$126</v>
      </c>
      <c r="DH149" s="203" t="str">
        <f t="shared" si="119"/>
        <v>DH$126</v>
      </c>
      <c r="DI149" s="203" t="str">
        <f t="shared" si="119"/>
        <v>DI$126</v>
      </c>
      <c r="DJ149" s="203" t="str">
        <f t="shared" si="119"/>
        <v>DJ$126</v>
      </c>
      <c r="DK149" s="203" t="str">
        <f t="shared" si="119"/>
        <v>DK$126</v>
      </c>
      <c r="DL149" s="203" t="str">
        <f t="shared" si="119"/>
        <v>DL$126</v>
      </c>
    </row>
    <row r="150" spans="1:116" x14ac:dyDescent="0.4">
      <c r="B150" t="s">
        <v>332</v>
      </c>
      <c r="D150" t="s">
        <v>823</v>
      </c>
      <c r="E150" s="8" t="str">
        <f t="shared" si="85"/>
        <v>150 VOLLIST-EVP</v>
      </c>
      <c r="G150" s="136" t="s">
        <v>333</v>
      </c>
      <c r="H150" s="31"/>
      <c r="I150" s="73"/>
      <c r="J150" s="73"/>
      <c r="K150" s="39"/>
      <c r="L150" s="39"/>
      <c r="M150" s="39"/>
      <c r="N150" s="39"/>
      <c r="O150" s="39"/>
      <c r="P150" s="39"/>
      <c r="R150" s="38"/>
      <c r="S150" s="203" t="str">
        <f>ADDRESS(ROW(S112),COLUMN(S112),2)</f>
        <v>S$112</v>
      </c>
      <c r="T150" s="203" t="str">
        <f t="shared" ref="T150:AY150" si="120">ADDRESS(ROW(T107),COLUMN(T107),2)</f>
        <v>T$107</v>
      </c>
      <c r="U150" s="203" t="str">
        <f t="shared" si="120"/>
        <v>U$107</v>
      </c>
      <c r="V150" s="203" t="str">
        <f t="shared" si="120"/>
        <v>V$107</v>
      </c>
      <c r="W150" s="203" t="str">
        <f t="shared" si="120"/>
        <v>W$107</v>
      </c>
      <c r="X150" s="203" t="str">
        <f t="shared" si="120"/>
        <v>X$107</v>
      </c>
      <c r="Y150" s="203" t="str">
        <f t="shared" si="120"/>
        <v>Y$107</v>
      </c>
      <c r="Z150" s="203" t="str">
        <f t="shared" si="120"/>
        <v>Z$107</v>
      </c>
      <c r="AA150" s="203" t="str">
        <f t="shared" si="120"/>
        <v>AA$107</v>
      </c>
      <c r="AB150" s="203" t="str">
        <f t="shared" si="120"/>
        <v>AB$107</v>
      </c>
      <c r="AC150" s="203" t="str">
        <f t="shared" si="120"/>
        <v>AC$107</v>
      </c>
      <c r="AD150" s="203" t="str">
        <f t="shared" si="120"/>
        <v>AD$107</v>
      </c>
      <c r="AE150" s="203" t="str">
        <f t="shared" si="120"/>
        <v>AE$107</v>
      </c>
      <c r="AF150" s="203" t="str">
        <f t="shared" si="120"/>
        <v>AF$107</v>
      </c>
      <c r="AG150" s="203" t="str">
        <f t="shared" si="120"/>
        <v>AG$107</v>
      </c>
      <c r="AH150" s="203" t="str">
        <f t="shared" si="120"/>
        <v>AH$107</v>
      </c>
      <c r="AI150" s="203" t="str">
        <f t="shared" si="120"/>
        <v>AI$107</v>
      </c>
      <c r="AJ150" s="203" t="str">
        <f t="shared" si="120"/>
        <v>AJ$107</v>
      </c>
      <c r="AK150" s="203" t="str">
        <f t="shared" si="120"/>
        <v>AK$107</v>
      </c>
      <c r="AL150" s="203" t="str">
        <f t="shared" si="120"/>
        <v>AL$107</v>
      </c>
      <c r="AM150" s="203" t="str">
        <f t="shared" si="120"/>
        <v>AM$107</v>
      </c>
      <c r="AN150" s="203" t="str">
        <f t="shared" si="120"/>
        <v>AN$107</v>
      </c>
      <c r="AO150" s="203" t="str">
        <f t="shared" si="120"/>
        <v>AO$107</v>
      </c>
      <c r="AP150" s="203" t="str">
        <f t="shared" si="120"/>
        <v>AP$107</v>
      </c>
      <c r="AQ150" s="203" t="str">
        <f t="shared" si="120"/>
        <v>AQ$107</v>
      </c>
      <c r="AR150" s="203" t="str">
        <f t="shared" si="120"/>
        <v>AR$107</v>
      </c>
      <c r="AS150" s="203" t="str">
        <f t="shared" si="120"/>
        <v>AS$107</v>
      </c>
      <c r="AT150" s="203" t="str">
        <f t="shared" si="120"/>
        <v>AT$107</v>
      </c>
      <c r="AU150" s="203" t="str">
        <f t="shared" si="120"/>
        <v>AU$107</v>
      </c>
      <c r="AV150" s="203" t="str">
        <f t="shared" si="120"/>
        <v>AV$107</v>
      </c>
      <c r="AW150" s="203" t="str">
        <f t="shared" si="120"/>
        <v>AW$107</v>
      </c>
      <c r="AX150" s="203" t="str">
        <f t="shared" si="120"/>
        <v>AX$107</v>
      </c>
      <c r="AY150" s="203" t="str">
        <f t="shared" si="120"/>
        <v>AY$107</v>
      </c>
      <c r="AZ150" s="203" t="str">
        <f t="shared" ref="AZ150:CE150" si="121">ADDRESS(ROW(AZ107),COLUMN(AZ107),2)</f>
        <v>AZ$107</v>
      </c>
      <c r="BA150" s="203" t="str">
        <f t="shared" si="121"/>
        <v>BA$107</v>
      </c>
      <c r="BB150" s="203" t="str">
        <f t="shared" si="121"/>
        <v>BB$107</v>
      </c>
      <c r="BC150" s="203" t="str">
        <f t="shared" si="121"/>
        <v>BC$107</v>
      </c>
      <c r="BD150" s="203" t="str">
        <f t="shared" si="121"/>
        <v>BD$107</v>
      </c>
      <c r="BE150" s="203" t="str">
        <f t="shared" si="121"/>
        <v>BE$107</v>
      </c>
      <c r="BF150" s="203" t="str">
        <f t="shared" si="121"/>
        <v>BF$107</v>
      </c>
      <c r="BG150" s="203" t="str">
        <f t="shared" si="121"/>
        <v>BG$107</v>
      </c>
      <c r="BH150" s="203" t="str">
        <f t="shared" si="121"/>
        <v>BH$107</v>
      </c>
      <c r="BI150" s="203" t="str">
        <f t="shared" si="121"/>
        <v>BI$107</v>
      </c>
      <c r="BJ150" s="203" t="str">
        <f t="shared" si="121"/>
        <v>BJ$107</v>
      </c>
      <c r="BK150" s="203" t="str">
        <f t="shared" si="121"/>
        <v>BK$107</v>
      </c>
      <c r="BL150" s="203" t="str">
        <f t="shared" si="121"/>
        <v>BL$107</v>
      </c>
      <c r="BM150" s="203" t="str">
        <f t="shared" si="121"/>
        <v>BM$107</v>
      </c>
      <c r="BN150" s="203" t="str">
        <f t="shared" si="121"/>
        <v>BN$107</v>
      </c>
      <c r="BO150" s="203" t="str">
        <f t="shared" si="121"/>
        <v>BO$107</v>
      </c>
      <c r="BP150" s="203" t="str">
        <f t="shared" si="121"/>
        <v>BP$107</v>
      </c>
      <c r="BQ150" s="203" t="str">
        <f t="shared" si="121"/>
        <v>BQ$107</v>
      </c>
      <c r="BR150" s="203" t="str">
        <f t="shared" si="121"/>
        <v>BR$107</v>
      </c>
      <c r="BS150" s="203" t="str">
        <f t="shared" si="121"/>
        <v>BS$107</v>
      </c>
      <c r="BT150" s="203" t="str">
        <f t="shared" si="121"/>
        <v>BT$107</v>
      </c>
      <c r="BU150" s="203" t="str">
        <f t="shared" si="121"/>
        <v>BU$107</v>
      </c>
      <c r="BV150" s="203" t="str">
        <f t="shared" si="121"/>
        <v>BV$107</v>
      </c>
      <c r="BW150" s="203" t="str">
        <f t="shared" si="121"/>
        <v>BW$107</v>
      </c>
      <c r="BX150" s="203" t="str">
        <f t="shared" si="121"/>
        <v>BX$107</v>
      </c>
      <c r="BY150" s="203" t="str">
        <f t="shared" si="121"/>
        <v>BY$107</v>
      </c>
      <c r="BZ150" s="203" t="str">
        <f t="shared" si="121"/>
        <v>BZ$107</v>
      </c>
      <c r="CA150" s="203" t="str">
        <f t="shared" si="121"/>
        <v>CA$107</v>
      </c>
      <c r="CB150" s="203" t="str">
        <f t="shared" si="121"/>
        <v>CB$107</v>
      </c>
      <c r="CC150" s="203" t="str">
        <f t="shared" si="121"/>
        <v>CC$107</v>
      </c>
      <c r="CD150" s="203" t="str">
        <f t="shared" si="121"/>
        <v>CD$107</v>
      </c>
      <c r="CE150" s="203" t="str">
        <f t="shared" si="121"/>
        <v>CE$107</v>
      </c>
      <c r="CF150" s="203" t="str">
        <f t="shared" ref="CF150:CL150" si="122">ADDRESS(ROW(CF107),COLUMN(CF107),2)</f>
        <v>CF$107</v>
      </c>
      <c r="CG150" s="203" t="str">
        <f t="shared" si="122"/>
        <v>CG$107</v>
      </c>
      <c r="CH150" s="203" t="str">
        <f t="shared" si="122"/>
        <v>CH$107</v>
      </c>
      <c r="CI150" s="203" t="str">
        <f t="shared" si="122"/>
        <v>CI$107</v>
      </c>
      <c r="CJ150" s="203" t="str">
        <f t="shared" si="122"/>
        <v>CJ$107</v>
      </c>
      <c r="CK150" s="203" t="str">
        <f t="shared" si="122"/>
        <v>CK$107</v>
      </c>
      <c r="CL150" s="203" t="str">
        <f t="shared" si="122"/>
        <v>CL$107</v>
      </c>
      <c r="CN150" s="73"/>
      <c r="CO150" s="203" t="str">
        <f t="shared" ref="CO150:DL150" si="123">ADDRESS(ROW(CO107),COLUMN(CO107),2)</f>
        <v>CO$107</v>
      </c>
      <c r="CP150" s="203" t="str">
        <f t="shared" si="123"/>
        <v>CP$107</v>
      </c>
      <c r="CQ150" s="203" t="str">
        <f t="shared" si="123"/>
        <v>CQ$107</v>
      </c>
      <c r="CR150" s="203" t="str">
        <f t="shared" si="123"/>
        <v>CR$107</v>
      </c>
      <c r="CS150" s="203" t="str">
        <f t="shared" si="123"/>
        <v>CS$107</v>
      </c>
      <c r="CT150" s="203" t="str">
        <f t="shared" si="123"/>
        <v>CT$107</v>
      </c>
      <c r="CU150" s="203" t="str">
        <f t="shared" si="123"/>
        <v>CU$107</v>
      </c>
      <c r="CV150" s="203" t="str">
        <f t="shared" si="123"/>
        <v>CV$107</v>
      </c>
      <c r="CW150" s="203" t="str">
        <f t="shared" si="123"/>
        <v>CW$107</v>
      </c>
      <c r="CX150" s="203" t="str">
        <f t="shared" si="123"/>
        <v>CX$107</v>
      </c>
      <c r="CY150" s="203" t="str">
        <f t="shared" si="123"/>
        <v>CY$107</v>
      </c>
      <c r="CZ150" s="203" t="str">
        <f t="shared" si="123"/>
        <v>CZ$107</v>
      </c>
      <c r="DA150" s="203" t="str">
        <f t="shared" si="123"/>
        <v>DA$107</v>
      </c>
      <c r="DB150" s="203" t="str">
        <f t="shared" si="123"/>
        <v>DB$107</v>
      </c>
      <c r="DC150" s="203" t="str">
        <f t="shared" si="123"/>
        <v>DC$107</v>
      </c>
      <c r="DD150" s="203" t="str">
        <f t="shared" si="123"/>
        <v>DD$107</v>
      </c>
      <c r="DE150" s="203" t="str">
        <f t="shared" si="123"/>
        <v>DE$107</v>
      </c>
      <c r="DF150" s="203" t="str">
        <f t="shared" si="123"/>
        <v>DF$107</v>
      </c>
      <c r="DG150" s="203" t="str">
        <f t="shared" si="123"/>
        <v>DG$107</v>
      </c>
      <c r="DH150" s="203" t="str">
        <f t="shared" si="123"/>
        <v>DH$107</v>
      </c>
      <c r="DI150" s="203" t="str">
        <f t="shared" si="123"/>
        <v>DI$107</v>
      </c>
      <c r="DJ150" s="203" t="str">
        <f t="shared" si="123"/>
        <v>DJ$107</v>
      </c>
      <c r="DK150" s="203" t="str">
        <f t="shared" si="123"/>
        <v>DK$107</v>
      </c>
      <c r="DL150" s="203" t="str">
        <f t="shared" si="123"/>
        <v>DL$107</v>
      </c>
    </row>
    <row r="151" spans="1:116" x14ac:dyDescent="0.4">
      <c r="B151" t="s">
        <v>332</v>
      </c>
      <c r="D151" t="s">
        <v>823</v>
      </c>
      <c r="E151" s="8" t="str">
        <f t="shared" si="85"/>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823</v>
      </c>
      <c r="E152" s="8" t="str">
        <f t="shared" si="85"/>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823</v>
      </c>
      <c r="E153" s="8" t="str">
        <f t="shared" si="85"/>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B154" t="s">
        <v>332</v>
      </c>
      <c r="D154" t="s">
        <v>823</v>
      </c>
      <c r="E154" s="8" t="str">
        <f t="shared" ref="E154:E155" si="124">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B155" t="s">
        <v>332</v>
      </c>
      <c r="D155" t="s">
        <v>823</v>
      </c>
      <c r="E155" s="8" t="str">
        <f t="shared" si="124"/>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5">ROW()&amp;" "&amp;D174</f>
        <v>174 AD-EV</v>
      </c>
      <c r="F174" t="s">
        <v>341</v>
      </c>
      <c r="G174" s="66" t="s">
        <v>497</v>
      </c>
      <c r="H174" s="22"/>
      <c r="I174" s="306"/>
      <c r="J174" s="306"/>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306"/>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5"/>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5"/>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6">ROW()&amp;" "&amp;D177</f>
        <v>177 AD-EV</v>
      </c>
      <c r="G177" s="129" t="str">
        <f ca="1">OFFSET(G177,ROW(G187)-ROW(G177),0)</f>
        <v># of assets</v>
      </c>
      <c r="H177" s="31"/>
      <c r="I177" s="73"/>
      <c r="J177" s="73"/>
      <c r="K177" s="38">
        <f t="shared" ref="K177:P177" si="127">SUMIF($3:$3,K$2,177:177)</f>
        <v>10000</v>
      </c>
      <c r="L177" s="32">
        <f t="shared" si="127"/>
        <v>20000</v>
      </c>
      <c r="M177" s="38">
        <f t="shared" si="127"/>
        <v>20000</v>
      </c>
      <c r="N177" s="38">
        <f t="shared" si="127"/>
        <v>20000</v>
      </c>
      <c r="O177" s="38">
        <f t="shared" si="127"/>
        <v>20000</v>
      </c>
      <c r="P177" s="38">
        <f t="shared" si="127"/>
        <v>20000</v>
      </c>
      <c r="R177" s="38"/>
      <c r="S177" s="38">
        <f>-S175/S176</f>
        <v>833.33333333333337</v>
      </c>
      <c r="T177" s="38">
        <f t="shared" ref="T177:CE177" si="128">-T175/T176</f>
        <v>833.33333333333337</v>
      </c>
      <c r="U177" s="38">
        <f t="shared" si="128"/>
        <v>833.33333333333337</v>
      </c>
      <c r="V177" s="38">
        <f t="shared" si="128"/>
        <v>833.33333333333337</v>
      </c>
      <c r="W177" s="38">
        <f t="shared" si="128"/>
        <v>833.33333333333337</v>
      </c>
      <c r="X177" s="38">
        <f t="shared" si="128"/>
        <v>833.33333333333337</v>
      </c>
      <c r="Y177" s="38">
        <f t="shared" si="128"/>
        <v>833.33333333333337</v>
      </c>
      <c r="Z177" s="38">
        <f t="shared" si="128"/>
        <v>833.33333333333337</v>
      </c>
      <c r="AA177" s="38">
        <f t="shared" si="128"/>
        <v>833.33333333333337</v>
      </c>
      <c r="AB177" s="38">
        <f t="shared" si="128"/>
        <v>833.33333333333337</v>
      </c>
      <c r="AC177" s="38">
        <f t="shared" si="128"/>
        <v>833.33333333333337</v>
      </c>
      <c r="AD177" s="38">
        <f t="shared" si="128"/>
        <v>833.33333333333337</v>
      </c>
      <c r="AE177" s="38">
        <f t="shared" si="128"/>
        <v>1666.6666666666667</v>
      </c>
      <c r="AF177" s="38">
        <f t="shared" si="128"/>
        <v>1666.6666666666667</v>
      </c>
      <c r="AG177" s="38">
        <f t="shared" si="128"/>
        <v>1666.6666666666667</v>
      </c>
      <c r="AH177" s="38">
        <f t="shared" si="128"/>
        <v>1666.6666666666667</v>
      </c>
      <c r="AI177" s="38">
        <f t="shared" si="128"/>
        <v>1666.6666666666667</v>
      </c>
      <c r="AJ177" s="38">
        <f t="shared" si="128"/>
        <v>1666.6666666666667</v>
      </c>
      <c r="AK177" s="38">
        <f t="shared" si="128"/>
        <v>1666.6666666666667</v>
      </c>
      <c r="AL177" s="38">
        <f t="shared" si="128"/>
        <v>1666.6666666666667</v>
      </c>
      <c r="AM177" s="38">
        <f t="shared" si="128"/>
        <v>1666.6666666666667</v>
      </c>
      <c r="AN177" s="38">
        <f t="shared" si="128"/>
        <v>1666.6666666666667</v>
      </c>
      <c r="AO177" s="38">
        <f t="shared" si="128"/>
        <v>1666.6666666666667</v>
      </c>
      <c r="AP177" s="38">
        <f t="shared" si="128"/>
        <v>1666.6666666666667</v>
      </c>
      <c r="AQ177" s="38">
        <f t="shared" si="128"/>
        <v>1666.6666666666667</v>
      </c>
      <c r="AR177" s="38">
        <f t="shared" si="128"/>
        <v>1666.6666666666667</v>
      </c>
      <c r="AS177" s="38">
        <f t="shared" si="128"/>
        <v>1666.6666666666667</v>
      </c>
      <c r="AT177" s="38">
        <f t="shared" si="128"/>
        <v>1666.6666666666667</v>
      </c>
      <c r="AU177" s="38">
        <f t="shared" si="128"/>
        <v>1666.6666666666667</v>
      </c>
      <c r="AV177" s="38">
        <f t="shared" si="128"/>
        <v>1666.6666666666667</v>
      </c>
      <c r="AW177" s="38">
        <f t="shared" si="128"/>
        <v>1666.6666666666667</v>
      </c>
      <c r="AX177" s="38">
        <f t="shared" si="128"/>
        <v>1666.6666666666667</v>
      </c>
      <c r="AY177" s="38">
        <f t="shared" si="128"/>
        <v>1666.6666666666667</v>
      </c>
      <c r="AZ177" s="38">
        <f t="shared" si="128"/>
        <v>1666.6666666666667</v>
      </c>
      <c r="BA177" s="38">
        <f t="shared" si="128"/>
        <v>1666.6666666666667</v>
      </c>
      <c r="BB177" s="38">
        <f t="shared" si="128"/>
        <v>1666.6666666666667</v>
      </c>
      <c r="BC177" s="38">
        <f t="shared" si="128"/>
        <v>1666.6666666666667</v>
      </c>
      <c r="BD177" s="38">
        <f t="shared" si="128"/>
        <v>1666.6666666666667</v>
      </c>
      <c r="BE177" s="38">
        <f t="shared" si="128"/>
        <v>1666.6666666666667</v>
      </c>
      <c r="BF177" s="38">
        <f t="shared" si="128"/>
        <v>1666.6666666666667</v>
      </c>
      <c r="BG177" s="38">
        <f t="shared" si="128"/>
        <v>1666.6666666666667</v>
      </c>
      <c r="BH177" s="38">
        <f t="shared" si="128"/>
        <v>1666.6666666666667</v>
      </c>
      <c r="BI177" s="38">
        <f t="shared" si="128"/>
        <v>1666.6666666666667</v>
      </c>
      <c r="BJ177" s="38">
        <f t="shared" si="128"/>
        <v>1666.6666666666667</v>
      </c>
      <c r="BK177" s="38">
        <f t="shared" si="128"/>
        <v>1666.6666666666667</v>
      </c>
      <c r="BL177" s="38">
        <f t="shared" si="128"/>
        <v>1666.6666666666667</v>
      </c>
      <c r="BM177" s="38">
        <f t="shared" si="128"/>
        <v>1666.6666666666667</v>
      </c>
      <c r="BN177" s="38">
        <f t="shared" si="128"/>
        <v>1666.6666666666667</v>
      </c>
      <c r="BO177" s="38">
        <f t="shared" si="128"/>
        <v>1666.6666666666667</v>
      </c>
      <c r="BP177" s="38">
        <f t="shared" si="128"/>
        <v>1666.6666666666667</v>
      </c>
      <c r="BQ177" s="38">
        <f t="shared" si="128"/>
        <v>1666.6666666666667</v>
      </c>
      <c r="BR177" s="38">
        <f t="shared" si="128"/>
        <v>1666.6666666666667</v>
      </c>
      <c r="BS177" s="38">
        <f t="shared" si="128"/>
        <v>1666.6666666666667</v>
      </c>
      <c r="BT177" s="38">
        <f t="shared" si="128"/>
        <v>1666.6666666666667</v>
      </c>
      <c r="BU177" s="38">
        <f t="shared" si="128"/>
        <v>1666.6666666666667</v>
      </c>
      <c r="BV177" s="38">
        <f t="shared" si="128"/>
        <v>1666.6666666666667</v>
      </c>
      <c r="BW177" s="38">
        <f t="shared" si="128"/>
        <v>1666.6666666666667</v>
      </c>
      <c r="BX177" s="38">
        <f t="shared" si="128"/>
        <v>1666.6666666666667</v>
      </c>
      <c r="BY177" s="38">
        <f t="shared" si="128"/>
        <v>1666.6666666666667</v>
      </c>
      <c r="BZ177" s="38">
        <f t="shared" si="128"/>
        <v>1666.6666666666667</v>
      </c>
      <c r="CA177" s="38">
        <f t="shared" si="128"/>
        <v>1666.6666666666667</v>
      </c>
      <c r="CB177" s="38">
        <f t="shared" si="128"/>
        <v>1666.6666666666667</v>
      </c>
      <c r="CC177" s="38">
        <f t="shared" si="128"/>
        <v>1666.6666666666667</v>
      </c>
      <c r="CD177" s="38">
        <f t="shared" si="128"/>
        <v>1666.6666666666667</v>
      </c>
      <c r="CE177" s="38">
        <f t="shared" si="128"/>
        <v>1666.6666666666667</v>
      </c>
      <c r="CF177" s="38">
        <f t="shared" ref="CF177:DL177" si="129">-CF175/CF176</f>
        <v>1666.6666666666667</v>
      </c>
      <c r="CG177" s="38">
        <f t="shared" si="129"/>
        <v>1666.6666666666667</v>
      </c>
      <c r="CH177" s="38">
        <f t="shared" si="129"/>
        <v>1666.6666666666667</v>
      </c>
      <c r="CI177" s="38">
        <f t="shared" si="129"/>
        <v>1666.6666666666667</v>
      </c>
      <c r="CJ177" s="38">
        <f t="shared" si="129"/>
        <v>1666.6666666666667</v>
      </c>
      <c r="CK177" s="38">
        <f t="shared" si="129"/>
        <v>1666.6666666666667</v>
      </c>
      <c r="CL177" s="38">
        <f t="shared" si="129"/>
        <v>1666.6666666666667</v>
      </c>
      <c r="CM177" s="38" t="e">
        <f t="shared" si="129"/>
        <v>#DIV/0!</v>
      </c>
      <c r="CN177" s="38" t="e">
        <f t="shared" si="129"/>
        <v>#DIV/0!</v>
      </c>
      <c r="CO177" s="38" t="e">
        <f t="shared" si="129"/>
        <v>#N/A</v>
      </c>
      <c r="CP177" s="38" t="e">
        <f t="shared" si="129"/>
        <v>#N/A</v>
      </c>
      <c r="CQ177" s="38" t="e">
        <f t="shared" si="129"/>
        <v>#N/A</v>
      </c>
      <c r="CR177" s="38" t="e">
        <f t="shared" si="129"/>
        <v>#N/A</v>
      </c>
      <c r="CS177" s="38" t="e">
        <f t="shared" si="129"/>
        <v>#N/A</v>
      </c>
      <c r="CT177" s="38" t="e">
        <f t="shared" si="129"/>
        <v>#N/A</v>
      </c>
      <c r="CU177" s="38" t="e">
        <f t="shared" si="129"/>
        <v>#N/A</v>
      </c>
      <c r="CV177" s="38" t="e">
        <f t="shared" si="129"/>
        <v>#N/A</v>
      </c>
      <c r="CW177" s="38" t="e">
        <f t="shared" si="129"/>
        <v>#N/A</v>
      </c>
      <c r="CX177" s="38" t="e">
        <f t="shared" si="129"/>
        <v>#N/A</v>
      </c>
      <c r="CY177" s="38" t="e">
        <f t="shared" si="129"/>
        <v>#N/A</v>
      </c>
      <c r="CZ177" s="38" t="e">
        <f t="shared" si="129"/>
        <v>#N/A</v>
      </c>
      <c r="DA177" s="38" t="e">
        <f t="shared" si="129"/>
        <v>#N/A</v>
      </c>
      <c r="DB177" s="38" t="e">
        <f t="shared" si="129"/>
        <v>#N/A</v>
      </c>
      <c r="DC177" s="38" t="e">
        <f t="shared" si="129"/>
        <v>#N/A</v>
      </c>
      <c r="DD177" s="38" t="e">
        <f t="shared" si="129"/>
        <v>#N/A</v>
      </c>
      <c r="DE177" s="38" t="e">
        <f t="shared" si="129"/>
        <v>#N/A</v>
      </c>
      <c r="DF177" s="38" t="e">
        <f t="shared" si="129"/>
        <v>#N/A</v>
      </c>
      <c r="DG177" s="38" t="e">
        <f t="shared" si="129"/>
        <v>#N/A</v>
      </c>
      <c r="DH177" s="38" t="e">
        <f t="shared" si="129"/>
        <v>#N/A</v>
      </c>
      <c r="DI177" s="38" t="e">
        <f t="shared" si="129"/>
        <v>#N/A</v>
      </c>
      <c r="DJ177" s="38" t="e">
        <f t="shared" si="129"/>
        <v>#N/A</v>
      </c>
      <c r="DK177" s="38" t="e">
        <f t="shared" si="129"/>
        <v>#N/A</v>
      </c>
      <c r="DL177" s="38" t="e">
        <f t="shared" si="129"/>
        <v>#N/A</v>
      </c>
    </row>
    <row r="178" spans="1:116" x14ac:dyDescent="0.4">
      <c r="B178" t="s">
        <v>332</v>
      </c>
      <c r="D178" t="s">
        <v>259</v>
      </c>
      <c r="E178" s="8" t="str">
        <f t="shared" si="125"/>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0">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5"/>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5"/>
        <v>181 AD-EV</v>
      </c>
      <c r="G181" s="136" t="s">
        <v>333</v>
      </c>
      <c r="H181" s="31"/>
      <c r="I181" s="73"/>
      <c r="J181" s="73"/>
      <c r="K181" s="58"/>
      <c r="L181" s="58"/>
      <c r="M181" s="58"/>
      <c r="N181" s="58"/>
      <c r="O181" s="58"/>
      <c r="P181" s="58"/>
      <c r="R181" s="33"/>
      <c r="S181" s="203" t="str">
        <f>ADDRESS(ROW(S177),COLUMN(S177),2)</f>
        <v>S$177</v>
      </c>
      <c r="T181" s="203" t="str">
        <f t="shared" ref="T181:CE181" si="131">ADDRESS(ROW(T177),COLUMN(T177),2)</f>
        <v>T$177</v>
      </c>
      <c r="U181" s="203" t="str">
        <f t="shared" si="131"/>
        <v>U$177</v>
      </c>
      <c r="V181" s="203" t="str">
        <f t="shared" si="131"/>
        <v>V$177</v>
      </c>
      <c r="W181" s="203" t="str">
        <f t="shared" si="131"/>
        <v>W$177</v>
      </c>
      <c r="X181" s="203" t="str">
        <f t="shared" si="131"/>
        <v>X$177</v>
      </c>
      <c r="Y181" s="203" t="str">
        <f t="shared" si="131"/>
        <v>Y$177</v>
      </c>
      <c r="Z181" s="203" t="str">
        <f t="shared" si="131"/>
        <v>Z$177</v>
      </c>
      <c r="AA181" s="203" t="str">
        <f t="shared" si="131"/>
        <v>AA$177</v>
      </c>
      <c r="AB181" s="203" t="str">
        <f t="shared" si="131"/>
        <v>AB$177</v>
      </c>
      <c r="AC181" s="203" t="str">
        <f t="shared" si="131"/>
        <v>AC$177</v>
      </c>
      <c r="AD181" s="203" t="str">
        <f t="shared" si="131"/>
        <v>AD$177</v>
      </c>
      <c r="AE181" s="203" t="str">
        <f t="shared" si="131"/>
        <v>AE$177</v>
      </c>
      <c r="AF181" s="203" t="str">
        <f t="shared" si="131"/>
        <v>AF$177</v>
      </c>
      <c r="AG181" s="203" t="str">
        <f t="shared" si="131"/>
        <v>AG$177</v>
      </c>
      <c r="AH181" s="203" t="str">
        <f t="shared" si="131"/>
        <v>AH$177</v>
      </c>
      <c r="AI181" s="203" t="str">
        <f t="shared" si="131"/>
        <v>AI$177</v>
      </c>
      <c r="AJ181" s="203" t="str">
        <f t="shared" si="131"/>
        <v>AJ$177</v>
      </c>
      <c r="AK181" s="203" t="str">
        <f t="shared" si="131"/>
        <v>AK$177</v>
      </c>
      <c r="AL181" s="203" t="str">
        <f t="shared" si="131"/>
        <v>AL$177</v>
      </c>
      <c r="AM181" s="203" t="str">
        <f t="shared" si="131"/>
        <v>AM$177</v>
      </c>
      <c r="AN181" s="203" t="str">
        <f t="shared" si="131"/>
        <v>AN$177</v>
      </c>
      <c r="AO181" s="203" t="str">
        <f t="shared" si="131"/>
        <v>AO$177</v>
      </c>
      <c r="AP181" s="203" t="str">
        <f t="shared" si="131"/>
        <v>AP$177</v>
      </c>
      <c r="AQ181" s="203" t="str">
        <f t="shared" si="131"/>
        <v>AQ$177</v>
      </c>
      <c r="AR181" s="203" t="str">
        <f t="shared" si="131"/>
        <v>AR$177</v>
      </c>
      <c r="AS181" s="203" t="str">
        <f t="shared" si="131"/>
        <v>AS$177</v>
      </c>
      <c r="AT181" s="203" t="str">
        <f t="shared" si="131"/>
        <v>AT$177</v>
      </c>
      <c r="AU181" s="203" t="str">
        <f t="shared" si="131"/>
        <v>AU$177</v>
      </c>
      <c r="AV181" s="203" t="str">
        <f t="shared" si="131"/>
        <v>AV$177</v>
      </c>
      <c r="AW181" s="203" t="str">
        <f t="shared" si="131"/>
        <v>AW$177</v>
      </c>
      <c r="AX181" s="203" t="str">
        <f t="shared" si="131"/>
        <v>AX$177</v>
      </c>
      <c r="AY181" s="203" t="str">
        <f t="shared" si="131"/>
        <v>AY$177</v>
      </c>
      <c r="AZ181" s="203" t="str">
        <f t="shared" si="131"/>
        <v>AZ$177</v>
      </c>
      <c r="BA181" s="203" t="str">
        <f t="shared" si="131"/>
        <v>BA$177</v>
      </c>
      <c r="BB181" s="203" t="str">
        <f t="shared" si="131"/>
        <v>BB$177</v>
      </c>
      <c r="BC181" s="203" t="str">
        <f t="shared" si="131"/>
        <v>BC$177</v>
      </c>
      <c r="BD181" s="203" t="str">
        <f t="shared" si="131"/>
        <v>BD$177</v>
      </c>
      <c r="BE181" s="203" t="str">
        <f t="shared" si="131"/>
        <v>BE$177</v>
      </c>
      <c r="BF181" s="203" t="str">
        <f t="shared" si="131"/>
        <v>BF$177</v>
      </c>
      <c r="BG181" s="203" t="str">
        <f t="shared" si="131"/>
        <v>BG$177</v>
      </c>
      <c r="BH181" s="203" t="str">
        <f t="shared" si="131"/>
        <v>BH$177</v>
      </c>
      <c r="BI181" s="203" t="str">
        <f t="shared" si="131"/>
        <v>BI$177</v>
      </c>
      <c r="BJ181" s="203" t="str">
        <f t="shared" si="131"/>
        <v>BJ$177</v>
      </c>
      <c r="BK181" s="203" t="str">
        <f t="shared" si="131"/>
        <v>BK$177</v>
      </c>
      <c r="BL181" s="203" t="str">
        <f t="shared" si="131"/>
        <v>BL$177</v>
      </c>
      <c r="BM181" s="203" t="str">
        <f t="shared" si="131"/>
        <v>BM$177</v>
      </c>
      <c r="BN181" s="203" t="str">
        <f t="shared" si="131"/>
        <v>BN$177</v>
      </c>
      <c r="BO181" s="203" t="str">
        <f t="shared" si="131"/>
        <v>BO$177</v>
      </c>
      <c r="BP181" s="203" t="str">
        <f t="shared" si="131"/>
        <v>BP$177</v>
      </c>
      <c r="BQ181" s="203" t="str">
        <f t="shared" si="131"/>
        <v>BQ$177</v>
      </c>
      <c r="BR181" s="203" t="str">
        <f t="shared" si="131"/>
        <v>BR$177</v>
      </c>
      <c r="BS181" s="203" t="str">
        <f t="shared" si="131"/>
        <v>BS$177</v>
      </c>
      <c r="BT181" s="203" t="str">
        <f t="shared" si="131"/>
        <v>BT$177</v>
      </c>
      <c r="BU181" s="203" t="str">
        <f t="shared" si="131"/>
        <v>BU$177</v>
      </c>
      <c r="BV181" s="203" t="str">
        <f t="shared" si="131"/>
        <v>BV$177</v>
      </c>
      <c r="BW181" s="203" t="str">
        <f t="shared" si="131"/>
        <v>BW$177</v>
      </c>
      <c r="BX181" s="203" t="str">
        <f t="shared" si="131"/>
        <v>BX$177</v>
      </c>
      <c r="BY181" s="203" t="str">
        <f t="shared" si="131"/>
        <v>BY$177</v>
      </c>
      <c r="BZ181" s="203" t="str">
        <f t="shared" si="131"/>
        <v>BZ$177</v>
      </c>
      <c r="CA181" s="203" t="str">
        <f t="shared" si="131"/>
        <v>CA$177</v>
      </c>
      <c r="CB181" s="203" t="str">
        <f t="shared" si="131"/>
        <v>CB$177</v>
      </c>
      <c r="CC181" s="203" t="str">
        <f t="shared" si="131"/>
        <v>CC$177</v>
      </c>
      <c r="CD181" s="203" t="str">
        <f t="shared" si="131"/>
        <v>CD$177</v>
      </c>
      <c r="CE181" s="203" t="str">
        <f t="shared" si="131"/>
        <v>CE$177</v>
      </c>
      <c r="CF181" s="203" t="str">
        <f t="shared" ref="CF181:CL181" si="132">ADDRESS(ROW(CF177),COLUMN(CF177),2)</f>
        <v>CF$177</v>
      </c>
      <c r="CG181" s="203" t="str">
        <f t="shared" si="132"/>
        <v>CG$177</v>
      </c>
      <c r="CH181" s="203" t="str">
        <f t="shared" si="132"/>
        <v>CH$177</v>
      </c>
      <c r="CI181" s="203" t="str">
        <f t="shared" si="132"/>
        <v>CI$177</v>
      </c>
      <c r="CJ181" s="203" t="str">
        <f t="shared" si="132"/>
        <v>CJ$177</v>
      </c>
      <c r="CK181" s="203" t="str">
        <f t="shared" si="132"/>
        <v>CK$177</v>
      </c>
      <c r="CL181" s="203" t="str">
        <f t="shared" si="132"/>
        <v>CL$177</v>
      </c>
      <c r="CN181" s="73"/>
      <c r="CO181" s="203" t="str">
        <f t="shared" ref="CO181:DK181" si="133">ADDRESS(ROW(CO177),COLUMN(CO177),2)</f>
        <v>CO$177</v>
      </c>
      <c r="CP181" s="203" t="str">
        <f t="shared" si="133"/>
        <v>CP$177</v>
      </c>
      <c r="CQ181" s="203" t="str">
        <f t="shared" si="133"/>
        <v>CQ$177</v>
      </c>
      <c r="CR181" s="203" t="str">
        <f t="shared" si="133"/>
        <v>CR$177</v>
      </c>
      <c r="CS181" s="203" t="str">
        <f t="shared" si="133"/>
        <v>CS$177</v>
      </c>
      <c r="CT181" s="203" t="str">
        <f t="shared" si="133"/>
        <v>CT$177</v>
      </c>
      <c r="CU181" s="203" t="str">
        <f t="shared" si="133"/>
        <v>CU$177</v>
      </c>
      <c r="CV181" s="203" t="str">
        <f t="shared" si="133"/>
        <v>CV$177</v>
      </c>
      <c r="CW181" s="203" t="str">
        <f t="shared" si="133"/>
        <v>CW$177</v>
      </c>
      <c r="CX181" s="203" t="str">
        <f t="shared" si="133"/>
        <v>CX$177</v>
      </c>
      <c r="CY181" s="203" t="str">
        <f t="shared" si="133"/>
        <v>CY$177</v>
      </c>
      <c r="CZ181" s="203" t="str">
        <f t="shared" si="133"/>
        <v>CZ$177</v>
      </c>
      <c r="DA181" s="203" t="str">
        <f t="shared" si="133"/>
        <v>DA$177</v>
      </c>
      <c r="DB181" s="203" t="str">
        <f t="shared" si="133"/>
        <v>DB$177</v>
      </c>
      <c r="DC181" s="203" t="str">
        <f t="shared" si="133"/>
        <v>DC$177</v>
      </c>
      <c r="DD181" s="203" t="str">
        <f t="shared" si="133"/>
        <v>DD$177</v>
      </c>
      <c r="DE181" s="203" t="str">
        <f t="shared" si="133"/>
        <v>DE$177</v>
      </c>
      <c r="DF181" s="203" t="str">
        <f t="shared" si="133"/>
        <v>DF$177</v>
      </c>
      <c r="DG181" s="203" t="str">
        <f t="shared" si="133"/>
        <v>DG$177</v>
      </c>
      <c r="DH181" s="203" t="str">
        <f t="shared" si="133"/>
        <v>DH$177</v>
      </c>
      <c r="DI181" s="203" t="str">
        <f t="shared" si="133"/>
        <v>DI$177</v>
      </c>
      <c r="DJ181" s="203" t="str">
        <f t="shared" si="133"/>
        <v>DJ$177</v>
      </c>
      <c r="DK181" s="203" t="str">
        <f t="shared" si="133"/>
        <v>DK$177</v>
      </c>
      <c r="DL181" s="203" t="str">
        <f t="shared" ref="DL181" si="134">ADDRESS(ROW(DL177),COLUMN(DL177),2)</f>
        <v>DL$177</v>
      </c>
    </row>
    <row r="182" spans="1:116" x14ac:dyDescent="0.4">
      <c r="B182" t="s">
        <v>332</v>
      </c>
      <c r="D182" t="s">
        <v>259</v>
      </c>
      <c r="E182" s="8" t="str">
        <f t="shared" si="125"/>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5">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5"/>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5"/>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6">ROW()&amp;" "&amp;D189</f>
        <v>189 TAM-ER</v>
      </c>
      <c r="F189" t="s">
        <v>342</v>
      </c>
      <c r="G189" s="66" t="s">
        <v>409</v>
      </c>
      <c r="H189" s="22"/>
      <c r="I189" s="306"/>
      <c r="J189" s="306"/>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306"/>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6"/>
        <v>190 TAM-ER</v>
      </c>
      <c r="F190" s="27"/>
      <c r="G190" s="126" t="s">
        <v>63</v>
      </c>
      <c r="H190" s="27"/>
      <c r="J190" s="180">
        <v>100</v>
      </c>
      <c r="K190" s="33">
        <f t="shared" ref="K190:P190" si="137">SUMIF($4:$4,K$2,190:190)</f>
        <v>105.11618978817329</v>
      </c>
      <c r="L190" s="33">
        <f t="shared" si="137"/>
        <v>110.49413355583269</v>
      </c>
      <c r="M190" s="33">
        <f t="shared" si="137"/>
        <v>116.14722313334676</v>
      </c>
      <c r="N190" s="33">
        <f t="shared" si="137"/>
        <v>122.08953550254191</v>
      </c>
      <c r="O190" s="33">
        <f t="shared" si="137"/>
        <v>128.33586785035118</v>
      </c>
      <c r="P190" s="33">
        <f t="shared" si="137"/>
        <v>134.9017744158744</v>
      </c>
      <c r="R190" s="181" cm="1">
        <f t="array" ref="R190">INDEX($J:$P,ROW(),MATCH(R$3,$J$2:$P$2,0))</f>
        <v>100</v>
      </c>
      <c r="S190" s="181">
        <f t="shared" ref="S190:CC190" si="138">R190*(1+S191)</f>
        <v>100.41666666666667</v>
      </c>
      <c r="T190" s="181">
        <f t="shared" si="138"/>
        <v>100.83506944444444</v>
      </c>
      <c r="U190" s="181">
        <f t="shared" si="138"/>
        <v>101.25521556712962</v>
      </c>
      <c r="V190" s="181">
        <f t="shared" si="138"/>
        <v>101.67711229865932</v>
      </c>
      <c r="W190" s="181">
        <f t="shared" si="138"/>
        <v>102.10076693323707</v>
      </c>
      <c r="X190" s="181">
        <f t="shared" si="138"/>
        <v>102.52618679545888</v>
      </c>
      <c r="Y190" s="181">
        <f t="shared" si="138"/>
        <v>102.95337924043996</v>
      </c>
      <c r="Z190" s="181">
        <f t="shared" si="138"/>
        <v>103.38235165394178</v>
      </c>
      <c r="AA190" s="181">
        <f t="shared" si="138"/>
        <v>103.81311145249987</v>
      </c>
      <c r="AB190" s="181">
        <f t="shared" si="138"/>
        <v>104.24566608355195</v>
      </c>
      <c r="AC190" s="181">
        <f t="shared" si="138"/>
        <v>104.68002302556675</v>
      </c>
      <c r="AD190" s="181">
        <f t="shared" si="138"/>
        <v>105.11618978817329</v>
      </c>
      <c r="AE190" s="181">
        <f t="shared" si="138"/>
        <v>105.55417391229068</v>
      </c>
      <c r="AF190" s="181">
        <f t="shared" si="138"/>
        <v>105.99398297025856</v>
      </c>
      <c r="AG190" s="181">
        <f t="shared" si="138"/>
        <v>106.43562456596797</v>
      </c>
      <c r="AH190" s="181">
        <f t="shared" si="138"/>
        <v>106.87910633499284</v>
      </c>
      <c r="AI190" s="181">
        <f t="shared" si="138"/>
        <v>107.32443594472197</v>
      </c>
      <c r="AJ190" s="181">
        <f t="shared" si="138"/>
        <v>107.77162109449165</v>
      </c>
      <c r="AK190" s="181">
        <f t="shared" si="138"/>
        <v>108.2206695157187</v>
      </c>
      <c r="AL190" s="181">
        <f t="shared" si="138"/>
        <v>108.67158897203419</v>
      </c>
      <c r="AM190" s="181">
        <f t="shared" si="138"/>
        <v>109.12438725941766</v>
      </c>
      <c r="AN190" s="181">
        <f t="shared" si="138"/>
        <v>109.5790722063319</v>
      </c>
      <c r="AO190" s="181">
        <f t="shared" si="138"/>
        <v>110.03565167385828</v>
      </c>
      <c r="AP190" s="181">
        <f t="shared" si="138"/>
        <v>110.49413355583269</v>
      </c>
      <c r="AQ190" s="181">
        <f t="shared" si="138"/>
        <v>110.95452577898199</v>
      </c>
      <c r="AR190" s="181">
        <f t="shared" si="138"/>
        <v>111.41683630306107</v>
      </c>
      <c r="AS190" s="181">
        <f t="shared" si="138"/>
        <v>111.88107312099049</v>
      </c>
      <c r="AT190" s="181">
        <f t="shared" si="138"/>
        <v>112.34724425899462</v>
      </c>
      <c r="AU190" s="181">
        <f t="shared" si="138"/>
        <v>112.81535777674043</v>
      </c>
      <c r="AV190" s="181">
        <f t="shared" si="138"/>
        <v>113.28542176747685</v>
      </c>
      <c r="AW190" s="181">
        <f t="shared" si="138"/>
        <v>113.75744435817467</v>
      </c>
      <c r="AX190" s="181">
        <f t="shared" si="138"/>
        <v>114.23143370966706</v>
      </c>
      <c r="AY190" s="181">
        <f t="shared" si="138"/>
        <v>114.70739801679066</v>
      </c>
      <c r="AZ190" s="181">
        <f t="shared" si="138"/>
        <v>115.18534550852729</v>
      </c>
      <c r="BA190" s="181">
        <f t="shared" si="138"/>
        <v>115.66528444814615</v>
      </c>
      <c r="BB190" s="181">
        <f t="shared" si="138"/>
        <v>116.14722313334676</v>
      </c>
      <c r="BC190" s="181">
        <f t="shared" si="138"/>
        <v>116.63116989640237</v>
      </c>
      <c r="BD190" s="181">
        <f t="shared" si="138"/>
        <v>117.11713310430405</v>
      </c>
      <c r="BE190" s="181">
        <f t="shared" si="138"/>
        <v>117.60512115890531</v>
      </c>
      <c r="BF190" s="181">
        <f t="shared" si="138"/>
        <v>118.09514249706741</v>
      </c>
      <c r="BG190" s="181">
        <f t="shared" si="138"/>
        <v>118.5872055908052</v>
      </c>
      <c r="BH190" s="181">
        <f t="shared" si="138"/>
        <v>119.08131894743354</v>
      </c>
      <c r="BI190" s="181">
        <f t="shared" si="138"/>
        <v>119.57749110971452</v>
      </c>
      <c r="BJ190" s="181">
        <f t="shared" si="138"/>
        <v>120.07573065600499</v>
      </c>
      <c r="BK190" s="181">
        <f t="shared" si="138"/>
        <v>120.57604620040502</v>
      </c>
      <c r="BL190" s="181">
        <f t="shared" si="138"/>
        <v>121.0784463929067</v>
      </c>
      <c r="BM190" s="181">
        <f t="shared" si="138"/>
        <v>121.5829399195438</v>
      </c>
      <c r="BN190" s="181">
        <f t="shared" si="138"/>
        <v>122.08953550254191</v>
      </c>
      <c r="BO190" s="181">
        <f t="shared" si="138"/>
        <v>122.59824190046916</v>
      </c>
      <c r="BP190" s="181">
        <f t="shared" si="138"/>
        <v>123.10906790838779</v>
      </c>
      <c r="BQ190" s="181">
        <f t="shared" si="138"/>
        <v>123.62202235800606</v>
      </c>
      <c r="BR190" s="181">
        <f t="shared" si="138"/>
        <v>124.13711411783109</v>
      </c>
      <c r="BS190" s="181">
        <f t="shared" si="138"/>
        <v>124.65435209332205</v>
      </c>
      <c r="BT190" s="181">
        <f t="shared" si="138"/>
        <v>125.17374522704422</v>
      </c>
      <c r="BU190" s="181">
        <f t="shared" si="138"/>
        <v>125.69530249882357</v>
      </c>
      <c r="BV190" s="181">
        <f t="shared" si="138"/>
        <v>126.219032925902</v>
      </c>
      <c r="BW190" s="181">
        <f t="shared" si="138"/>
        <v>126.74494556309325</v>
      </c>
      <c r="BX190" s="181">
        <f t="shared" si="138"/>
        <v>127.27304950293947</v>
      </c>
      <c r="BY190" s="181">
        <f t="shared" si="138"/>
        <v>127.80335387586838</v>
      </c>
      <c r="BZ190" s="181">
        <f t="shared" si="138"/>
        <v>128.33586785035118</v>
      </c>
      <c r="CA190" s="181">
        <f t="shared" si="138"/>
        <v>128.87060063306097</v>
      </c>
      <c r="CB190" s="181">
        <f t="shared" si="138"/>
        <v>129.40756146903206</v>
      </c>
      <c r="CC190" s="181">
        <f t="shared" si="138"/>
        <v>129.94675964181968</v>
      </c>
      <c r="CD190" s="181">
        <f t="shared" ref="CD190:CL190" si="139">CC190*(1+CD191)</f>
        <v>130.4882044736606</v>
      </c>
      <c r="CE190" s="181">
        <f t="shared" si="139"/>
        <v>131.0319053256342</v>
      </c>
      <c r="CF190" s="181">
        <f t="shared" si="139"/>
        <v>131.57787159782433</v>
      </c>
      <c r="CG190" s="181">
        <f t="shared" si="139"/>
        <v>132.12611272948192</v>
      </c>
      <c r="CH190" s="181">
        <f t="shared" si="139"/>
        <v>132.67663819918809</v>
      </c>
      <c r="CI190" s="181">
        <f t="shared" si="139"/>
        <v>133.22945752501803</v>
      </c>
      <c r="CJ190" s="181">
        <f t="shared" si="139"/>
        <v>133.7845802647056</v>
      </c>
      <c r="CK190" s="181">
        <f t="shared" si="139"/>
        <v>134.34201601580853</v>
      </c>
      <c r="CL190" s="181">
        <f t="shared" si="139"/>
        <v>134.9017744158744</v>
      </c>
      <c r="CN190" s="180">
        <v>100</v>
      </c>
      <c r="CO190" s="181" t="e">
        <f>CN190*(1+CO191)</f>
        <v>#N/A</v>
      </c>
      <c r="CP190" s="181" t="e">
        <f t="shared" ref="CP190:DL190" si="140">CO190*(1+CP191)</f>
        <v>#N/A</v>
      </c>
      <c r="CQ190" s="181" t="e">
        <f t="shared" si="140"/>
        <v>#N/A</v>
      </c>
      <c r="CR190" s="181" t="e">
        <f t="shared" si="140"/>
        <v>#N/A</v>
      </c>
      <c r="CS190" s="181" t="e">
        <f t="shared" si="140"/>
        <v>#N/A</v>
      </c>
      <c r="CT190" s="181" t="e">
        <f t="shared" si="140"/>
        <v>#N/A</v>
      </c>
      <c r="CU190" s="181" t="e">
        <f t="shared" si="140"/>
        <v>#N/A</v>
      </c>
      <c r="CV190" s="181" t="e">
        <f t="shared" si="140"/>
        <v>#N/A</v>
      </c>
      <c r="CW190" s="181" t="e">
        <f t="shared" si="140"/>
        <v>#N/A</v>
      </c>
      <c r="CX190" s="181" t="e">
        <f t="shared" si="140"/>
        <v>#N/A</v>
      </c>
      <c r="CY190" s="181" t="e">
        <f t="shared" si="140"/>
        <v>#N/A</v>
      </c>
      <c r="CZ190" s="181" t="e">
        <f t="shared" si="140"/>
        <v>#N/A</v>
      </c>
      <c r="DA190" s="181" t="e">
        <f t="shared" si="140"/>
        <v>#N/A</v>
      </c>
      <c r="DB190" s="181" t="e">
        <f t="shared" si="140"/>
        <v>#N/A</v>
      </c>
      <c r="DC190" s="181" t="e">
        <f t="shared" si="140"/>
        <v>#N/A</v>
      </c>
      <c r="DD190" s="181" t="e">
        <f t="shared" si="140"/>
        <v>#N/A</v>
      </c>
      <c r="DE190" s="181" t="e">
        <f t="shared" si="140"/>
        <v>#N/A</v>
      </c>
      <c r="DF190" s="181" t="e">
        <f t="shared" si="140"/>
        <v>#N/A</v>
      </c>
      <c r="DG190" s="181" t="e">
        <f t="shared" si="140"/>
        <v>#N/A</v>
      </c>
      <c r="DH190" s="181" t="e">
        <f t="shared" si="140"/>
        <v>#N/A</v>
      </c>
      <c r="DI190" s="181" t="e">
        <f t="shared" si="140"/>
        <v>#N/A</v>
      </c>
      <c r="DJ190" s="181" t="e">
        <f t="shared" si="140"/>
        <v>#N/A</v>
      </c>
      <c r="DK190" s="181" t="e">
        <f t="shared" si="140"/>
        <v>#N/A</v>
      </c>
      <c r="DL190" s="181" t="e">
        <f t="shared" si="140"/>
        <v>#N/A</v>
      </c>
    </row>
    <row r="191" spans="1:116" x14ac:dyDescent="0.4">
      <c r="B191" t="str">
        <f>E191</f>
        <v>191 TAM-ER</v>
      </c>
      <c r="D191" t="s">
        <v>260</v>
      </c>
      <c r="E191" s="8" t="str">
        <f t="shared" si="136"/>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6"/>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6"/>
        <v>193 TAM-ER</v>
      </c>
      <c r="F193" s="27"/>
      <c r="G193" s="126" t="str">
        <f>G203</f>
        <v>Revenue</v>
      </c>
      <c r="H193" s="24"/>
      <c r="I193" s="24"/>
      <c r="J193" s="24"/>
      <c r="K193" s="33">
        <f t="shared" ref="K193:P193" si="141">SUMIF($3:$3,K$2,193:193)</f>
        <v>32302414.077809874</v>
      </c>
      <c r="L193" s="33">
        <f t="shared" si="141"/>
        <v>89093148.124102876</v>
      </c>
      <c r="M193" s="33">
        <f t="shared" si="141"/>
        <v>145422317.02126443</v>
      </c>
      <c r="N193" s="33">
        <f t="shared" si="141"/>
        <v>207282095.43152076</v>
      </c>
      <c r="O193" s="33">
        <f t="shared" si="141"/>
        <v>275090952.47193754</v>
      </c>
      <c r="P193" s="33">
        <f t="shared" si="141"/>
        <v>316476696.45822203</v>
      </c>
      <c r="R193" s="165"/>
      <c r="S193" s="33">
        <f>S192*S190*1000000</f>
        <v>401666.66666666669</v>
      </c>
      <c r="T193" s="33">
        <f t="shared" ref="T193:CE193" si="142">T192*T190*1000000</f>
        <v>806680.5555555555</v>
      </c>
      <c r="U193" s="33">
        <f t="shared" si="142"/>
        <v>1215062.5868055555</v>
      </c>
      <c r="V193" s="33">
        <f t="shared" si="142"/>
        <v>1626833.7967785492</v>
      </c>
      <c r="W193" s="33">
        <f t="shared" si="142"/>
        <v>2042015.3386647413</v>
      </c>
      <c r="X193" s="33">
        <f t="shared" si="142"/>
        <v>2460628.483091013</v>
      </c>
      <c r="Y193" s="33">
        <f t="shared" si="142"/>
        <v>2882694.6187323192</v>
      </c>
      <c r="Z193" s="33">
        <f t="shared" si="142"/>
        <v>3308235.2529261373</v>
      </c>
      <c r="AA193" s="33">
        <f t="shared" si="142"/>
        <v>3737272.0122899958</v>
      </c>
      <c r="AB193" s="33">
        <f t="shared" si="142"/>
        <v>4169826.6433420787</v>
      </c>
      <c r="AC193" s="33">
        <f t="shared" si="142"/>
        <v>4605921.0131249381</v>
      </c>
      <c r="AD193" s="33">
        <f t="shared" si="142"/>
        <v>5045577.1098323194</v>
      </c>
      <c r="AE193" s="33">
        <f t="shared" si="142"/>
        <v>5400855.2318455409</v>
      </c>
      <c r="AF193" s="33">
        <f t="shared" si="142"/>
        <v>5759006.4080507159</v>
      </c>
      <c r="AG193" s="33">
        <f t="shared" si="142"/>
        <v>6120048.412543159</v>
      </c>
      <c r="AH193" s="33">
        <f t="shared" si="142"/>
        <v>6483999.1176562328</v>
      </c>
      <c r="AI193" s="33">
        <f t="shared" si="142"/>
        <v>6850876.4944714196</v>
      </c>
      <c r="AJ193" s="33">
        <f t="shared" si="142"/>
        <v>7220698.6133309416</v>
      </c>
      <c r="AK193" s="33">
        <f t="shared" si="142"/>
        <v>7593483.6443529297</v>
      </c>
      <c r="AL193" s="33">
        <f t="shared" si="142"/>
        <v>7969249.8579491731</v>
      </c>
      <c r="AM193" s="33">
        <f t="shared" si="142"/>
        <v>8348015.6253454499</v>
      </c>
      <c r="AN193" s="33">
        <f t="shared" si="142"/>
        <v>8729799.419104442</v>
      </c>
      <c r="AO193" s="33">
        <f t="shared" si="142"/>
        <v>9114619.8136512619</v>
      </c>
      <c r="AP193" s="33">
        <f t="shared" si="142"/>
        <v>9502495.4858016111</v>
      </c>
      <c r="AQ193" s="33">
        <f t="shared" si="142"/>
        <v>9893445.2152925599</v>
      </c>
      <c r="AR193" s="33">
        <f t="shared" si="142"/>
        <v>10287487.885315971</v>
      </c>
      <c r="AS193" s="33">
        <f t="shared" si="142"/>
        <v>10684642.483054589</v>
      </c>
      <c r="AT193" s="33">
        <f t="shared" si="142"/>
        <v>11084928.100220799</v>
      </c>
      <c r="AU193" s="33">
        <f t="shared" si="142"/>
        <v>11488363.933598064</v>
      </c>
      <c r="AV193" s="33">
        <f t="shared" si="142"/>
        <v>11894969.285585066</v>
      </c>
      <c r="AW193" s="33">
        <f t="shared" si="142"/>
        <v>12304763.564742558</v>
      </c>
      <c r="AX193" s="33">
        <f t="shared" si="142"/>
        <v>12717766.28634293</v>
      </c>
      <c r="AY193" s="33">
        <f t="shared" si="142"/>
        <v>13133997.072922528</v>
      </c>
      <c r="AZ193" s="33">
        <f t="shared" si="142"/>
        <v>13553475.654836709</v>
      </c>
      <c r="BA193" s="33">
        <f t="shared" si="142"/>
        <v>13976221.870817658</v>
      </c>
      <c r="BB193" s="33">
        <f t="shared" si="142"/>
        <v>14402255.668534994</v>
      </c>
      <c r="BC193" s="33">
        <f t="shared" si="142"/>
        <v>14831597.105159165</v>
      </c>
      <c r="BD193" s="33">
        <f t="shared" si="142"/>
        <v>15264266.347927628</v>
      </c>
      <c r="BE193" s="33">
        <f t="shared" si="142"/>
        <v>15700283.674713859</v>
      </c>
      <c r="BF193" s="33">
        <f t="shared" si="142"/>
        <v>16139669.474599216</v>
      </c>
      <c r="BG193" s="33">
        <f t="shared" si="142"/>
        <v>16582444.248447597</v>
      </c>
      <c r="BH193" s="33">
        <f t="shared" si="142"/>
        <v>17028628.609483</v>
      </c>
      <c r="BI193" s="33">
        <f t="shared" si="142"/>
        <v>17478243.283869945</v>
      </c>
      <c r="BJ193" s="33">
        <f t="shared" si="142"/>
        <v>17931309.111296751</v>
      </c>
      <c r="BK193" s="33">
        <f t="shared" si="142"/>
        <v>18387847.045561776</v>
      </c>
      <c r="BL193" s="33">
        <f t="shared" si="142"/>
        <v>18847878.155162487</v>
      </c>
      <c r="BM193" s="33">
        <f t="shared" si="142"/>
        <v>19311423.623887554</v>
      </c>
      <c r="BN193" s="33">
        <f t="shared" si="142"/>
        <v>19778504.751411803</v>
      </c>
      <c r="BO193" s="33">
        <f t="shared" si="142"/>
        <v>20249142.953894172</v>
      </c>
      <c r="BP193" s="33">
        <f t="shared" si="142"/>
        <v>20723359.764578629</v>
      </c>
      <c r="BQ193" s="33">
        <f t="shared" si="142"/>
        <v>21201176.834398057</v>
      </c>
      <c r="BR193" s="33">
        <f t="shared" si="142"/>
        <v>21682615.932581183</v>
      </c>
      <c r="BS193" s="33">
        <f t="shared" si="142"/>
        <v>22167698.947262459</v>
      </c>
      <c r="BT193" s="33">
        <f t="shared" si="142"/>
        <v>22656447.886095028</v>
      </c>
      <c r="BU193" s="33">
        <f t="shared" si="142"/>
        <v>23148884.876866698</v>
      </c>
      <c r="BV193" s="33">
        <f t="shared" si="142"/>
        <v>23645032.168119002</v>
      </c>
      <c r="BW193" s="33">
        <f t="shared" si="142"/>
        <v>24144912.129769292</v>
      </c>
      <c r="BX193" s="33">
        <f t="shared" si="142"/>
        <v>24648547.253735974</v>
      </c>
      <c r="BY193" s="33">
        <f t="shared" si="142"/>
        <v>25155960.154566791</v>
      </c>
      <c r="BZ193" s="33">
        <f t="shared" si="142"/>
        <v>25667173.570070267</v>
      </c>
      <c r="CA193" s="33">
        <f t="shared" si="142"/>
        <v>25774120.126612227</v>
      </c>
      <c r="CB193" s="33">
        <f t="shared" si="142"/>
        <v>25881512.293806445</v>
      </c>
      <c r="CC193" s="33">
        <f t="shared" si="142"/>
        <v>25989351.928363971</v>
      </c>
      <c r="CD193" s="33">
        <f t="shared" si="142"/>
        <v>26097640.894732155</v>
      </c>
      <c r="CE193" s="33">
        <f t="shared" si="142"/>
        <v>26206381.065126874</v>
      </c>
      <c r="CF193" s="33">
        <f t="shared" ref="CF193:CL193" si="143">CF192*CF190*1000000</f>
        <v>26315574.319564898</v>
      </c>
      <c r="CG193" s="33">
        <f t="shared" si="143"/>
        <v>26425222.545896418</v>
      </c>
      <c r="CH193" s="33">
        <f t="shared" si="143"/>
        <v>26535327.639837652</v>
      </c>
      <c r="CI193" s="33">
        <f t="shared" si="143"/>
        <v>26645891.505003642</v>
      </c>
      <c r="CJ193" s="33">
        <f t="shared" si="143"/>
        <v>26756916.052941155</v>
      </c>
      <c r="CK193" s="33">
        <f t="shared" si="143"/>
        <v>26868403.203161739</v>
      </c>
      <c r="CL193" s="33">
        <f t="shared" si="143"/>
        <v>26980354.883174915</v>
      </c>
      <c r="CN193" s="24"/>
      <c r="CO193" s="33" t="e">
        <f t="shared" ref="CO193:CP193" si="144">CO190*CO192*1000000</f>
        <v>#N/A</v>
      </c>
      <c r="CP193" s="33" t="e">
        <f t="shared" si="144"/>
        <v>#N/A</v>
      </c>
      <c r="CQ193" s="33" t="e">
        <f t="shared" ref="CQ193" si="145">CQ190*CQ192*1000000</f>
        <v>#N/A</v>
      </c>
      <c r="CR193" s="33" t="e">
        <f t="shared" ref="CR193" si="146">CR190*CR192*1000000</f>
        <v>#N/A</v>
      </c>
      <c r="CS193" s="33" t="e">
        <f t="shared" ref="CS193" si="147">CS190*CS192*1000000</f>
        <v>#N/A</v>
      </c>
      <c r="CT193" s="33" t="e">
        <f t="shared" ref="CT193" si="148">CT190*CT192*1000000</f>
        <v>#N/A</v>
      </c>
      <c r="CU193" s="33" t="e">
        <f t="shared" ref="CU193" si="149">CU190*CU192*1000000</f>
        <v>#N/A</v>
      </c>
      <c r="CV193" s="33" t="e">
        <f t="shared" ref="CV193" si="150">CV190*CV192*1000000</f>
        <v>#N/A</v>
      </c>
      <c r="CW193" s="33" t="e">
        <f t="shared" ref="CW193" si="151">CW190*CW192*1000000</f>
        <v>#N/A</v>
      </c>
      <c r="CX193" s="33" t="e">
        <f t="shared" ref="CX193" si="152">CX190*CX192*1000000</f>
        <v>#N/A</v>
      </c>
      <c r="CY193" s="33" t="e">
        <f t="shared" ref="CY193" si="153">CY190*CY192*1000000</f>
        <v>#N/A</v>
      </c>
      <c r="CZ193" s="33" t="e">
        <f t="shared" ref="CZ193" si="154">CZ190*CZ192*1000000</f>
        <v>#N/A</v>
      </c>
      <c r="DA193" s="33" t="e">
        <f t="shared" ref="DA193" si="155">DA190*DA192*1000000</f>
        <v>#N/A</v>
      </c>
      <c r="DB193" s="33" t="e">
        <f t="shared" ref="DB193" si="156">DB190*DB192*1000000</f>
        <v>#N/A</v>
      </c>
      <c r="DC193" s="33" t="e">
        <f t="shared" ref="DC193" si="157">DC190*DC192*1000000</f>
        <v>#N/A</v>
      </c>
      <c r="DD193" s="33" t="e">
        <f t="shared" ref="DD193" si="158">DD190*DD192*1000000</f>
        <v>#N/A</v>
      </c>
      <c r="DE193" s="33" t="e">
        <f t="shared" ref="DE193" si="159">DE190*DE192*1000000</f>
        <v>#N/A</v>
      </c>
      <c r="DF193" s="33" t="e">
        <f t="shared" ref="DF193" si="160">DF190*DF192*1000000</f>
        <v>#N/A</v>
      </c>
      <c r="DG193" s="33" t="e">
        <f t="shared" ref="DG193" si="161">DG190*DG192*1000000</f>
        <v>#N/A</v>
      </c>
      <c r="DH193" s="33" t="e">
        <f t="shared" ref="DH193" si="162">DH190*DH192*1000000</f>
        <v>#N/A</v>
      </c>
      <c r="DI193" s="33" t="e">
        <f t="shared" ref="DI193" si="163">DI190*DI192*1000000</f>
        <v>#N/A</v>
      </c>
      <c r="DJ193" s="33" t="e">
        <f t="shared" ref="DJ193" si="164">DJ190*DJ192*1000000</f>
        <v>#N/A</v>
      </c>
      <c r="DK193" s="33" t="e">
        <f t="shared" ref="DK193" si="165">DK190*DK192*1000000</f>
        <v>#N/A</v>
      </c>
      <c r="DL193" s="33" t="e">
        <f t="shared" ref="DL193" si="166">DL190*DL192*1000000</f>
        <v>#N/A</v>
      </c>
    </row>
    <row r="194" spans="1:116" x14ac:dyDescent="0.4">
      <c r="B194" t="s">
        <v>332</v>
      </c>
      <c r="D194" t="s">
        <v>260</v>
      </c>
      <c r="E194" s="8" t="str">
        <f t="shared" si="136"/>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7">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7"/>
        <v>196 TAM-ER</v>
      </c>
      <c r="G196" s="136" t="s">
        <v>334</v>
      </c>
      <c r="H196" s="31"/>
      <c r="I196" s="73"/>
      <c r="J196" s="73"/>
      <c r="K196" s="58"/>
      <c r="L196" s="58"/>
      <c r="M196" s="58"/>
      <c r="N196" s="58"/>
      <c r="O196" s="58"/>
      <c r="P196" s="58"/>
      <c r="R196" s="33"/>
      <c r="S196" s="203" t="str">
        <f>ADDRESS(ROW(S193),COLUMN(S193),2)</f>
        <v>S$193</v>
      </c>
      <c r="T196" s="203" t="str">
        <f t="shared" ref="T196:CE196" si="168">ADDRESS(ROW(T193),COLUMN(T193),2)</f>
        <v>T$193</v>
      </c>
      <c r="U196" s="203" t="str">
        <f t="shared" si="168"/>
        <v>U$193</v>
      </c>
      <c r="V196" s="203" t="str">
        <f t="shared" si="168"/>
        <v>V$193</v>
      </c>
      <c r="W196" s="203" t="str">
        <f t="shared" si="168"/>
        <v>W$193</v>
      </c>
      <c r="X196" s="203" t="str">
        <f t="shared" si="168"/>
        <v>X$193</v>
      </c>
      <c r="Y196" s="203" t="str">
        <f t="shared" si="168"/>
        <v>Y$193</v>
      </c>
      <c r="Z196" s="203" t="str">
        <f t="shared" si="168"/>
        <v>Z$193</v>
      </c>
      <c r="AA196" s="203" t="str">
        <f t="shared" si="168"/>
        <v>AA$193</v>
      </c>
      <c r="AB196" s="203" t="str">
        <f t="shared" si="168"/>
        <v>AB$193</v>
      </c>
      <c r="AC196" s="203" t="str">
        <f t="shared" si="168"/>
        <v>AC$193</v>
      </c>
      <c r="AD196" s="203" t="str">
        <f t="shared" si="168"/>
        <v>AD$193</v>
      </c>
      <c r="AE196" s="203" t="str">
        <f t="shared" si="168"/>
        <v>AE$193</v>
      </c>
      <c r="AF196" s="203" t="str">
        <f t="shared" si="168"/>
        <v>AF$193</v>
      </c>
      <c r="AG196" s="203" t="str">
        <f t="shared" si="168"/>
        <v>AG$193</v>
      </c>
      <c r="AH196" s="203" t="str">
        <f t="shared" si="168"/>
        <v>AH$193</v>
      </c>
      <c r="AI196" s="203" t="str">
        <f t="shared" si="168"/>
        <v>AI$193</v>
      </c>
      <c r="AJ196" s="203" t="str">
        <f t="shared" si="168"/>
        <v>AJ$193</v>
      </c>
      <c r="AK196" s="203" t="str">
        <f t="shared" si="168"/>
        <v>AK$193</v>
      </c>
      <c r="AL196" s="203" t="str">
        <f t="shared" si="168"/>
        <v>AL$193</v>
      </c>
      <c r="AM196" s="203" t="str">
        <f t="shared" si="168"/>
        <v>AM$193</v>
      </c>
      <c r="AN196" s="203" t="str">
        <f t="shared" si="168"/>
        <v>AN$193</v>
      </c>
      <c r="AO196" s="203" t="str">
        <f t="shared" si="168"/>
        <v>AO$193</v>
      </c>
      <c r="AP196" s="203" t="str">
        <f t="shared" si="168"/>
        <v>AP$193</v>
      </c>
      <c r="AQ196" s="203" t="str">
        <f t="shared" si="168"/>
        <v>AQ$193</v>
      </c>
      <c r="AR196" s="203" t="str">
        <f t="shared" si="168"/>
        <v>AR$193</v>
      </c>
      <c r="AS196" s="203" t="str">
        <f t="shared" si="168"/>
        <v>AS$193</v>
      </c>
      <c r="AT196" s="203" t="str">
        <f t="shared" si="168"/>
        <v>AT$193</v>
      </c>
      <c r="AU196" s="203" t="str">
        <f t="shared" si="168"/>
        <v>AU$193</v>
      </c>
      <c r="AV196" s="203" t="str">
        <f t="shared" si="168"/>
        <v>AV$193</v>
      </c>
      <c r="AW196" s="203" t="str">
        <f t="shared" si="168"/>
        <v>AW$193</v>
      </c>
      <c r="AX196" s="203" t="str">
        <f t="shared" si="168"/>
        <v>AX$193</v>
      </c>
      <c r="AY196" s="203" t="str">
        <f t="shared" si="168"/>
        <v>AY$193</v>
      </c>
      <c r="AZ196" s="203" t="str">
        <f t="shared" si="168"/>
        <v>AZ$193</v>
      </c>
      <c r="BA196" s="203" t="str">
        <f t="shared" si="168"/>
        <v>BA$193</v>
      </c>
      <c r="BB196" s="203" t="str">
        <f t="shared" si="168"/>
        <v>BB$193</v>
      </c>
      <c r="BC196" s="203" t="str">
        <f t="shared" si="168"/>
        <v>BC$193</v>
      </c>
      <c r="BD196" s="203" t="str">
        <f t="shared" si="168"/>
        <v>BD$193</v>
      </c>
      <c r="BE196" s="203" t="str">
        <f t="shared" si="168"/>
        <v>BE$193</v>
      </c>
      <c r="BF196" s="203" t="str">
        <f t="shared" si="168"/>
        <v>BF$193</v>
      </c>
      <c r="BG196" s="203" t="str">
        <f t="shared" si="168"/>
        <v>BG$193</v>
      </c>
      <c r="BH196" s="203" t="str">
        <f t="shared" si="168"/>
        <v>BH$193</v>
      </c>
      <c r="BI196" s="203" t="str">
        <f t="shared" si="168"/>
        <v>BI$193</v>
      </c>
      <c r="BJ196" s="203" t="str">
        <f t="shared" si="168"/>
        <v>BJ$193</v>
      </c>
      <c r="BK196" s="203" t="str">
        <f t="shared" si="168"/>
        <v>BK$193</v>
      </c>
      <c r="BL196" s="203" t="str">
        <f t="shared" si="168"/>
        <v>BL$193</v>
      </c>
      <c r="BM196" s="203" t="str">
        <f t="shared" si="168"/>
        <v>BM$193</v>
      </c>
      <c r="BN196" s="203" t="str">
        <f t="shared" si="168"/>
        <v>BN$193</v>
      </c>
      <c r="BO196" s="203" t="str">
        <f t="shared" si="168"/>
        <v>BO$193</v>
      </c>
      <c r="BP196" s="203" t="str">
        <f t="shared" si="168"/>
        <v>BP$193</v>
      </c>
      <c r="BQ196" s="203" t="str">
        <f t="shared" si="168"/>
        <v>BQ$193</v>
      </c>
      <c r="BR196" s="203" t="str">
        <f t="shared" si="168"/>
        <v>BR$193</v>
      </c>
      <c r="BS196" s="203" t="str">
        <f t="shared" si="168"/>
        <v>BS$193</v>
      </c>
      <c r="BT196" s="203" t="str">
        <f t="shared" si="168"/>
        <v>BT$193</v>
      </c>
      <c r="BU196" s="203" t="str">
        <f t="shared" si="168"/>
        <v>BU$193</v>
      </c>
      <c r="BV196" s="203" t="str">
        <f t="shared" si="168"/>
        <v>BV$193</v>
      </c>
      <c r="BW196" s="203" t="str">
        <f t="shared" si="168"/>
        <v>BW$193</v>
      </c>
      <c r="BX196" s="203" t="str">
        <f t="shared" si="168"/>
        <v>BX$193</v>
      </c>
      <c r="BY196" s="203" t="str">
        <f t="shared" si="168"/>
        <v>BY$193</v>
      </c>
      <c r="BZ196" s="203" t="str">
        <f t="shared" si="168"/>
        <v>BZ$193</v>
      </c>
      <c r="CA196" s="203" t="str">
        <f t="shared" si="168"/>
        <v>CA$193</v>
      </c>
      <c r="CB196" s="203" t="str">
        <f t="shared" si="168"/>
        <v>CB$193</v>
      </c>
      <c r="CC196" s="203" t="str">
        <f t="shared" si="168"/>
        <v>CC$193</v>
      </c>
      <c r="CD196" s="203" t="str">
        <f t="shared" si="168"/>
        <v>CD$193</v>
      </c>
      <c r="CE196" s="203" t="str">
        <f t="shared" si="168"/>
        <v>CE$193</v>
      </c>
      <c r="CF196" s="203" t="str">
        <f t="shared" ref="CF196:CL196" si="169">ADDRESS(ROW(CF193),COLUMN(CF193),2)</f>
        <v>CF$193</v>
      </c>
      <c r="CG196" s="203" t="str">
        <f t="shared" si="169"/>
        <v>CG$193</v>
      </c>
      <c r="CH196" s="203" t="str">
        <f t="shared" si="169"/>
        <v>CH$193</v>
      </c>
      <c r="CI196" s="203" t="str">
        <f t="shared" si="169"/>
        <v>CI$193</v>
      </c>
      <c r="CJ196" s="203" t="str">
        <f t="shared" si="169"/>
        <v>CJ$193</v>
      </c>
      <c r="CK196" s="203" t="str">
        <f t="shared" si="169"/>
        <v>CK$193</v>
      </c>
      <c r="CL196" s="203" t="str">
        <f t="shared" si="169"/>
        <v>CL$193</v>
      </c>
      <c r="CN196" s="73"/>
      <c r="CO196" s="203" t="str">
        <f t="shared" ref="CO196:DL196" si="170">ADDRESS(ROW(CO193),COLUMN(CO193),2)</f>
        <v>CO$193</v>
      </c>
      <c r="CP196" s="203" t="str">
        <f t="shared" si="170"/>
        <v>CP$193</v>
      </c>
      <c r="CQ196" s="203" t="str">
        <f t="shared" si="170"/>
        <v>CQ$193</v>
      </c>
      <c r="CR196" s="203" t="str">
        <f t="shared" si="170"/>
        <v>CR$193</v>
      </c>
      <c r="CS196" s="203" t="str">
        <f t="shared" si="170"/>
        <v>CS$193</v>
      </c>
      <c r="CT196" s="203" t="str">
        <f t="shared" si="170"/>
        <v>CT$193</v>
      </c>
      <c r="CU196" s="203" t="str">
        <f t="shared" si="170"/>
        <v>CU$193</v>
      </c>
      <c r="CV196" s="203" t="str">
        <f t="shared" si="170"/>
        <v>CV$193</v>
      </c>
      <c r="CW196" s="203" t="str">
        <f t="shared" si="170"/>
        <v>CW$193</v>
      </c>
      <c r="CX196" s="203" t="str">
        <f t="shared" si="170"/>
        <v>CX$193</v>
      </c>
      <c r="CY196" s="203" t="str">
        <f t="shared" si="170"/>
        <v>CY$193</v>
      </c>
      <c r="CZ196" s="203" t="str">
        <f t="shared" si="170"/>
        <v>CZ$193</v>
      </c>
      <c r="DA196" s="203" t="str">
        <f t="shared" si="170"/>
        <v>DA$193</v>
      </c>
      <c r="DB196" s="203" t="str">
        <f t="shared" si="170"/>
        <v>DB$193</v>
      </c>
      <c r="DC196" s="203" t="str">
        <f t="shared" si="170"/>
        <v>DC$193</v>
      </c>
      <c r="DD196" s="203" t="str">
        <f t="shared" si="170"/>
        <v>DD$193</v>
      </c>
      <c r="DE196" s="203" t="str">
        <f t="shared" si="170"/>
        <v>DE$193</v>
      </c>
      <c r="DF196" s="203" t="str">
        <f t="shared" si="170"/>
        <v>DF$193</v>
      </c>
      <c r="DG196" s="203" t="str">
        <f t="shared" si="170"/>
        <v>DG$193</v>
      </c>
      <c r="DH196" s="203" t="str">
        <f t="shared" si="170"/>
        <v>DH$193</v>
      </c>
      <c r="DI196" s="203" t="str">
        <f t="shared" si="170"/>
        <v>DI$193</v>
      </c>
      <c r="DJ196" s="203" t="str">
        <f t="shared" si="170"/>
        <v>DJ$193</v>
      </c>
      <c r="DK196" s="203" t="str">
        <f t="shared" si="170"/>
        <v>DK$193</v>
      </c>
      <c r="DL196" s="203" t="str">
        <f t="shared" si="170"/>
        <v>DL$193</v>
      </c>
    </row>
    <row r="197" spans="1:116" x14ac:dyDescent="0.4">
      <c r="B197" t="s">
        <v>332</v>
      </c>
      <c r="D197" t="s">
        <v>260</v>
      </c>
      <c r="E197" s="8" t="str">
        <f t="shared" si="167"/>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7"/>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7"/>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6"/>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6"/>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1">ROW()&amp;" "&amp;D206</f>
        <v>206 TAM-EV</v>
      </c>
      <c r="F206" t="s">
        <v>804</v>
      </c>
      <c r="G206" s="66" t="s">
        <v>409</v>
      </c>
      <c r="H206" s="22"/>
      <c r="I206" s="306"/>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306"/>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1"/>
        <v>207 TAM-EV</v>
      </c>
      <c r="F207" s="27"/>
      <c r="G207" s="126" t="s">
        <v>63</v>
      </c>
      <c r="H207" s="27"/>
      <c r="J207" s="371">
        <v>100</v>
      </c>
      <c r="K207" s="38">
        <f t="shared" ref="K207:P207" si="172">SUMIF($4:$4,K$2,207:207)</f>
        <v>105.11618978817329</v>
      </c>
      <c r="L207" s="38">
        <f t="shared" si="172"/>
        <v>110.49413355583269</v>
      </c>
      <c r="M207" s="38">
        <f t="shared" si="172"/>
        <v>116.14722313334676</v>
      </c>
      <c r="N207" s="38">
        <f t="shared" si="172"/>
        <v>122.08953550254191</v>
      </c>
      <c r="O207" s="38">
        <f t="shared" si="172"/>
        <v>128.33586785035118</v>
      </c>
      <c r="P207" s="38">
        <f t="shared" si="172"/>
        <v>134.9017744158744</v>
      </c>
      <c r="R207" s="38" cm="1">
        <f t="array" ref="R207">INDEX($J:$P,ROW(),MATCH(R$3,$J$2:$P$2,0))</f>
        <v>100</v>
      </c>
      <c r="S207" s="38">
        <f t="shared" ref="S207" si="173">R207*(1+S208)</f>
        <v>100.41666666666667</v>
      </c>
      <c r="T207" s="38">
        <f t="shared" ref="T207" si="174">S207*(1+T208)</f>
        <v>100.83506944444444</v>
      </c>
      <c r="U207" s="38">
        <f t="shared" ref="U207" si="175">T207*(1+U208)</f>
        <v>101.25521556712962</v>
      </c>
      <c r="V207" s="38">
        <f t="shared" ref="V207" si="176">U207*(1+V208)</f>
        <v>101.67711229865932</v>
      </c>
      <c r="W207" s="38">
        <f t="shared" ref="W207" si="177">V207*(1+W208)</f>
        <v>102.10076693323707</v>
      </c>
      <c r="X207" s="38">
        <f t="shared" ref="X207" si="178">W207*(1+X208)</f>
        <v>102.52618679545888</v>
      </c>
      <c r="Y207" s="38">
        <f t="shared" ref="Y207" si="179">X207*(1+Y208)</f>
        <v>102.95337924043996</v>
      </c>
      <c r="Z207" s="38">
        <f t="shared" ref="Z207" si="180">Y207*(1+Z208)</f>
        <v>103.38235165394178</v>
      </c>
      <c r="AA207" s="38">
        <f t="shared" ref="AA207" si="181">Z207*(1+AA208)</f>
        <v>103.81311145249987</v>
      </c>
      <c r="AB207" s="38">
        <f t="shared" ref="AB207" si="182">AA207*(1+AB208)</f>
        <v>104.24566608355195</v>
      </c>
      <c r="AC207" s="38">
        <f t="shared" ref="AC207" si="183">AB207*(1+AC208)</f>
        <v>104.68002302556675</v>
      </c>
      <c r="AD207" s="38">
        <f t="shared" ref="AD207" si="184">AC207*(1+AD208)</f>
        <v>105.11618978817329</v>
      </c>
      <c r="AE207" s="38">
        <f t="shared" ref="AE207" si="185">AD207*(1+AE208)</f>
        <v>105.55417391229068</v>
      </c>
      <c r="AF207" s="38">
        <f t="shared" ref="AF207" si="186">AE207*(1+AF208)</f>
        <v>105.99398297025856</v>
      </c>
      <c r="AG207" s="38">
        <f t="shared" ref="AG207" si="187">AF207*(1+AG208)</f>
        <v>106.43562456596797</v>
      </c>
      <c r="AH207" s="38">
        <f t="shared" ref="AH207" si="188">AG207*(1+AH208)</f>
        <v>106.87910633499284</v>
      </c>
      <c r="AI207" s="38">
        <f t="shared" ref="AI207" si="189">AH207*(1+AI208)</f>
        <v>107.32443594472197</v>
      </c>
      <c r="AJ207" s="38">
        <f t="shared" ref="AJ207" si="190">AI207*(1+AJ208)</f>
        <v>107.77162109449165</v>
      </c>
      <c r="AK207" s="38">
        <f t="shared" ref="AK207" si="191">AJ207*(1+AK208)</f>
        <v>108.2206695157187</v>
      </c>
      <c r="AL207" s="38">
        <f t="shared" ref="AL207" si="192">AK207*(1+AL208)</f>
        <v>108.67158897203419</v>
      </c>
      <c r="AM207" s="38">
        <f t="shared" ref="AM207" si="193">AL207*(1+AM208)</f>
        <v>109.12438725941766</v>
      </c>
      <c r="AN207" s="38">
        <f t="shared" ref="AN207" si="194">AM207*(1+AN208)</f>
        <v>109.5790722063319</v>
      </c>
      <c r="AO207" s="38">
        <f t="shared" ref="AO207" si="195">AN207*(1+AO208)</f>
        <v>110.03565167385828</v>
      </c>
      <c r="AP207" s="38">
        <f t="shared" ref="AP207" si="196">AO207*(1+AP208)</f>
        <v>110.49413355583269</v>
      </c>
      <c r="AQ207" s="38">
        <f t="shared" ref="AQ207" si="197">AP207*(1+AQ208)</f>
        <v>110.95452577898199</v>
      </c>
      <c r="AR207" s="38">
        <f t="shared" ref="AR207" si="198">AQ207*(1+AR208)</f>
        <v>111.41683630306107</v>
      </c>
      <c r="AS207" s="38">
        <f t="shared" ref="AS207" si="199">AR207*(1+AS208)</f>
        <v>111.88107312099049</v>
      </c>
      <c r="AT207" s="38">
        <f t="shared" ref="AT207" si="200">AS207*(1+AT208)</f>
        <v>112.34724425899462</v>
      </c>
      <c r="AU207" s="38">
        <f t="shared" ref="AU207" si="201">AT207*(1+AU208)</f>
        <v>112.81535777674043</v>
      </c>
      <c r="AV207" s="38">
        <f t="shared" ref="AV207" si="202">AU207*(1+AV208)</f>
        <v>113.28542176747685</v>
      </c>
      <c r="AW207" s="38">
        <f t="shared" ref="AW207" si="203">AV207*(1+AW208)</f>
        <v>113.75744435817467</v>
      </c>
      <c r="AX207" s="38">
        <f t="shared" ref="AX207" si="204">AW207*(1+AX208)</f>
        <v>114.23143370966706</v>
      </c>
      <c r="AY207" s="38">
        <f t="shared" ref="AY207" si="205">AX207*(1+AY208)</f>
        <v>114.70739801679066</v>
      </c>
      <c r="AZ207" s="38">
        <f t="shared" ref="AZ207" si="206">AY207*(1+AZ208)</f>
        <v>115.18534550852729</v>
      </c>
      <c r="BA207" s="38">
        <f t="shared" ref="BA207" si="207">AZ207*(1+BA208)</f>
        <v>115.66528444814615</v>
      </c>
      <c r="BB207" s="38">
        <f t="shared" ref="BB207" si="208">BA207*(1+BB208)</f>
        <v>116.14722313334676</v>
      </c>
      <c r="BC207" s="38">
        <f t="shared" ref="BC207" si="209">BB207*(1+BC208)</f>
        <v>116.63116989640237</v>
      </c>
      <c r="BD207" s="38">
        <f t="shared" ref="BD207" si="210">BC207*(1+BD208)</f>
        <v>117.11713310430405</v>
      </c>
      <c r="BE207" s="38">
        <f t="shared" ref="BE207" si="211">BD207*(1+BE208)</f>
        <v>117.60512115890531</v>
      </c>
      <c r="BF207" s="38">
        <f t="shared" ref="BF207" si="212">BE207*(1+BF208)</f>
        <v>118.09514249706741</v>
      </c>
      <c r="BG207" s="38">
        <f t="shared" ref="BG207" si="213">BF207*(1+BG208)</f>
        <v>118.5872055908052</v>
      </c>
      <c r="BH207" s="38">
        <f t="shared" ref="BH207" si="214">BG207*(1+BH208)</f>
        <v>119.08131894743354</v>
      </c>
      <c r="BI207" s="38">
        <f t="shared" ref="BI207" si="215">BH207*(1+BI208)</f>
        <v>119.57749110971452</v>
      </c>
      <c r="BJ207" s="38">
        <f t="shared" ref="BJ207" si="216">BI207*(1+BJ208)</f>
        <v>120.07573065600499</v>
      </c>
      <c r="BK207" s="38">
        <f t="shared" ref="BK207" si="217">BJ207*(1+BK208)</f>
        <v>120.57604620040502</v>
      </c>
      <c r="BL207" s="38">
        <f t="shared" ref="BL207" si="218">BK207*(1+BL208)</f>
        <v>121.0784463929067</v>
      </c>
      <c r="BM207" s="38">
        <f t="shared" ref="BM207" si="219">BL207*(1+BM208)</f>
        <v>121.5829399195438</v>
      </c>
      <c r="BN207" s="38">
        <f t="shared" ref="BN207" si="220">BM207*(1+BN208)</f>
        <v>122.08953550254191</v>
      </c>
      <c r="BO207" s="38">
        <f t="shared" ref="BO207" si="221">BN207*(1+BO208)</f>
        <v>122.59824190046916</v>
      </c>
      <c r="BP207" s="38">
        <f t="shared" ref="BP207" si="222">BO207*(1+BP208)</f>
        <v>123.10906790838779</v>
      </c>
      <c r="BQ207" s="38">
        <f t="shared" ref="BQ207" si="223">BP207*(1+BQ208)</f>
        <v>123.62202235800606</v>
      </c>
      <c r="BR207" s="38">
        <f t="shared" ref="BR207" si="224">BQ207*(1+BR208)</f>
        <v>124.13711411783109</v>
      </c>
      <c r="BS207" s="38">
        <f t="shared" ref="BS207" si="225">BR207*(1+BS208)</f>
        <v>124.65435209332205</v>
      </c>
      <c r="BT207" s="38">
        <f t="shared" ref="BT207" si="226">BS207*(1+BT208)</f>
        <v>125.17374522704422</v>
      </c>
      <c r="BU207" s="38">
        <f t="shared" ref="BU207" si="227">BT207*(1+BU208)</f>
        <v>125.69530249882357</v>
      </c>
      <c r="BV207" s="38">
        <f t="shared" ref="BV207" si="228">BU207*(1+BV208)</f>
        <v>126.219032925902</v>
      </c>
      <c r="BW207" s="38">
        <f t="shared" ref="BW207" si="229">BV207*(1+BW208)</f>
        <v>126.74494556309325</v>
      </c>
      <c r="BX207" s="38">
        <f t="shared" ref="BX207" si="230">BW207*(1+BX208)</f>
        <v>127.27304950293947</v>
      </c>
      <c r="BY207" s="38">
        <f t="shared" ref="BY207" si="231">BX207*(1+BY208)</f>
        <v>127.80335387586838</v>
      </c>
      <c r="BZ207" s="38">
        <f t="shared" ref="BZ207" si="232">BY207*(1+BZ208)</f>
        <v>128.33586785035118</v>
      </c>
      <c r="CA207" s="38">
        <f t="shared" ref="CA207" si="233">BZ207*(1+CA208)</f>
        <v>128.87060063306097</v>
      </c>
      <c r="CB207" s="38">
        <f t="shared" ref="CB207" si="234">CA207*(1+CB208)</f>
        <v>129.40756146903206</v>
      </c>
      <c r="CC207" s="38">
        <f t="shared" ref="CC207" si="235">CB207*(1+CC208)</f>
        <v>129.94675964181968</v>
      </c>
      <c r="CD207" s="38">
        <f t="shared" ref="CD207" si="236">CC207*(1+CD208)</f>
        <v>130.4882044736606</v>
      </c>
      <c r="CE207" s="38">
        <f t="shared" ref="CE207" si="237">CD207*(1+CE208)</f>
        <v>131.0319053256342</v>
      </c>
      <c r="CF207" s="38">
        <f t="shared" ref="CF207" si="238">CE207*(1+CF208)</f>
        <v>131.57787159782433</v>
      </c>
      <c r="CG207" s="38">
        <f t="shared" ref="CG207" si="239">CF207*(1+CG208)</f>
        <v>132.12611272948192</v>
      </c>
      <c r="CH207" s="38">
        <f t="shared" ref="CH207" si="240">CG207*(1+CH208)</f>
        <v>132.67663819918809</v>
      </c>
      <c r="CI207" s="38">
        <f t="shared" ref="CI207" si="241">CH207*(1+CI208)</f>
        <v>133.22945752501803</v>
      </c>
      <c r="CJ207" s="38">
        <f t="shared" ref="CJ207" si="242">CI207*(1+CJ208)</f>
        <v>133.7845802647056</v>
      </c>
      <c r="CK207" s="38">
        <f t="shared" ref="CK207" si="243">CJ207*(1+CK208)</f>
        <v>134.34201601580853</v>
      </c>
      <c r="CL207" s="38">
        <f t="shared" ref="CL207" si="244">CK207*(1+CL208)</f>
        <v>134.9017744158744</v>
      </c>
      <c r="CM207" s="64"/>
      <c r="CN207" s="370">
        <v>100</v>
      </c>
      <c r="CO207" s="38" t="e">
        <f>CN207*(1+CO208)</f>
        <v>#N/A</v>
      </c>
      <c r="CP207" s="38" t="e">
        <f t="shared" ref="CP207" si="245">CO207*(1+CP208)</f>
        <v>#N/A</v>
      </c>
      <c r="CQ207" s="38" t="e">
        <f t="shared" ref="CQ207" si="246">CP207*(1+CQ208)</f>
        <v>#N/A</v>
      </c>
      <c r="CR207" s="38" t="e">
        <f t="shared" ref="CR207" si="247">CQ207*(1+CR208)</f>
        <v>#N/A</v>
      </c>
      <c r="CS207" s="38" t="e">
        <f t="shared" ref="CS207" si="248">CR207*(1+CS208)</f>
        <v>#N/A</v>
      </c>
      <c r="CT207" s="38" t="e">
        <f t="shared" ref="CT207" si="249">CS207*(1+CT208)</f>
        <v>#N/A</v>
      </c>
      <c r="CU207" s="38" t="e">
        <f t="shared" ref="CU207" si="250">CT207*(1+CU208)</f>
        <v>#N/A</v>
      </c>
      <c r="CV207" s="38" t="e">
        <f t="shared" ref="CV207" si="251">CU207*(1+CV208)</f>
        <v>#N/A</v>
      </c>
      <c r="CW207" s="38" t="e">
        <f t="shared" ref="CW207" si="252">CV207*(1+CW208)</f>
        <v>#N/A</v>
      </c>
      <c r="CX207" s="38" t="e">
        <f t="shared" ref="CX207" si="253">CW207*(1+CX208)</f>
        <v>#N/A</v>
      </c>
      <c r="CY207" s="38" t="e">
        <f t="shared" ref="CY207" si="254">CX207*(1+CY208)</f>
        <v>#N/A</v>
      </c>
      <c r="CZ207" s="38" t="e">
        <f t="shared" ref="CZ207" si="255">CY207*(1+CZ208)</f>
        <v>#N/A</v>
      </c>
      <c r="DA207" s="38" t="e">
        <f t="shared" ref="DA207" si="256">CZ207*(1+DA208)</f>
        <v>#N/A</v>
      </c>
      <c r="DB207" s="38" t="e">
        <f t="shared" ref="DB207" si="257">DA207*(1+DB208)</f>
        <v>#N/A</v>
      </c>
      <c r="DC207" s="38" t="e">
        <f t="shared" ref="DC207" si="258">DB207*(1+DC208)</f>
        <v>#N/A</v>
      </c>
      <c r="DD207" s="38" t="e">
        <f t="shared" ref="DD207" si="259">DC207*(1+DD208)</f>
        <v>#N/A</v>
      </c>
      <c r="DE207" s="38" t="e">
        <f t="shared" ref="DE207" si="260">DD207*(1+DE208)</f>
        <v>#N/A</v>
      </c>
      <c r="DF207" s="38" t="e">
        <f t="shared" ref="DF207" si="261">DE207*(1+DF208)</f>
        <v>#N/A</v>
      </c>
      <c r="DG207" s="38" t="e">
        <f t="shared" ref="DG207" si="262">DF207*(1+DG208)</f>
        <v>#N/A</v>
      </c>
      <c r="DH207" s="38" t="e">
        <f t="shared" ref="DH207" si="263">DG207*(1+DH208)</f>
        <v>#N/A</v>
      </c>
      <c r="DI207" s="38" t="e">
        <f t="shared" ref="DI207" si="264">DH207*(1+DI208)</f>
        <v>#N/A</v>
      </c>
      <c r="DJ207" s="38" t="e">
        <f t="shared" ref="DJ207" si="265">DI207*(1+DJ208)</f>
        <v>#N/A</v>
      </c>
      <c r="DK207" s="38" t="e">
        <f t="shared" ref="DK207" si="266">DJ207*(1+DK208)</f>
        <v>#N/A</v>
      </c>
      <c r="DL207" s="38" t="e">
        <f t="shared" ref="DL207" si="267">DK207*(1+DL208)</f>
        <v>#N/A</v>
      </c>
    </row>
    <row r="208" spans="1:116" x14ac:dyDescent="0.4">
      <c r="B208" t="str">
        <f>E208</f>
        <v>208 TAM-EV</v>
      </c>
      <c r="D208" t="s">
        <v>803</v>
      </c>
      <c r="E208" s="8" t="str">
        <f t="shared" si="171"/>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1"/>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1"/>
        <v>210 TAM-EV</v>
      </c>
      <c r="F210" s="27"/>
      <c r="G210" s="126" t="str">
        <f>G222</f>
        <v># of units</v>
      </c>
      <c r="H210" s="24"/>
      <c r="I210" s="24"/>
      <c r="J210" s="24"/>
      <c r="K210" s="38">
        <f t="shared" ref="K210:P210" si="268">SUMIF($3:$3,K$2,210:210)</f>
        <v>32302414.077809874</v>
      </c>
      <c r="L210" s="38">
        <f t="shared" si="268"/>
        <v>89093148.124102876</v>
      </c>
      <c r="M210" s="38">
        <f t="shared" si="268"/>
        <v>145422317.02126443</v>
      </c>
      <c r="N210" s="38">
        <f t="shared" si="268"/>
        <v>207282095.43152076</v>
      </c>
      <c r="O210" s="38">
        <f t="shared" si="268"/>
        <v>275090952.47193754</v>
      </c>
      <c r="P210" s="38">
        <f t="shared" si="268"/>
        <v>316476696.45822203</v>
      </c>
      <c r="R210" s="165"/>
      <c r="S210" s="38">
        <f>S209*S207*1000000</f>
        <v>401666.66666666669</v>
      </c>
      <c r="T210" s="38">
        <f t="shared" ref="T210:CE210" si="269">T209*T207*1000000</f>
        <v>806680.5555555555</v>
      </c>
      <c r="U210" s="38">
        <f t="shared" si="269"/>
        <v>1215062.5868055555</v>
      </c>
      <c r="V210" s="38">
        <f t="shared" si="269"/>
        <v>1626833.7967785492</v>
      </c>
      <c r="W210" s="38">
        <f t="shared" si="269"/>
        <v>2042015.3386647413</v>
      </c>
      <c r="X210" s="38">
        <f t="shared" si="269"/>
        <v>2460628.483091013</v>
      </c>
      <c r="Y210" s="38">
        <f t="shared" si="269"/>
        <v>2882694.6187323192</v>
      </c>
      <c r="Z210" s="38">
        <f t="shared" si="269"/>
        <v>3308235.2529261373</v>
      </c>
      <c r="AA210" s="38">
        <f t="shared" si="269"/>
        <v>3737272.0122899958</v>
      </c>
      <c r="AB210" s="38">
        <f t="shared" si="269"/>
        <v>4169826.6433420787</v>
      </c>
      <c r="AC210" s="38">
        <f t="shared" si="269"/>
        <v>4605921.0131249381</v>
      </c>
      <c r="AD210" s="38">
        <f t="shared" si="269"/>
        <v>5045577.1098323194</v>
      </c>
      <c r="AE210" s="38">
        <f t="shared" si="269"/>
        <v>5400855.2318455409</v>
      </c>
      <c r="AF210" s="38">
        <f t="shared" si="269"/>
        <v>5759006.4080507159</v>
      </c>
      <c r="AG210" s="38">
        <f t="shared" si="269"/>
        <v>6120048.412543159</v>
      </c>
      <c r="AH210" s="38">
        <f t="shared" si="269"/>
        <v>6483999.1176562328</v>
      </c>
      <c r="AI210" s="38">
        <f t="shared" si="269"/>
        <v>6850876.4944714196</v>
      </c>
      <c r="AJ210" s="38">
        <f t="shared" si="269"/>
        <v>7220698.6133309416</v>
      </c>
      <c r="AK210" s="38">
        <f t="shared" si="269"/>
        <v>7593483.6443529297</v>
      </c>
      <c r="AL210" s="38">
        <f t="shared" si="269"/>
        <v>7969249.8579491731</v>
      </c>
      <c r="AM210" s="38">
        <f t="shared" si="269"/>
        <v>8348015.6253454499</v>
      </c>
      <c r="AN210" s="38">
        <f t="shared" si="269"/>
        <v>8729799.419104442</v>
      </c>
      <c r="AO210" s="38">
        <f t="shared" si="269"/>
        <v>9114619.8136512619</v>
      </c>
      <c r="AP210" s="38">
        <f t="shared" si="269"/>
        <v>9502495.4858016111</v>
      </c>
      <c r="AQ210" s="38">
        <f t="shared" si="269"/>
        <v>9893445.2152925599</v>
      </c>
      <c r="AR210" s="38">
        <f t="shared" si="269"/>
        <v>10287487.885315971</v>
      </c>
      <c r="AS210" s="38">
        <f t="shared" si="269"/>
        <v>10684642.483054589</v>
      </c>
      <c r="AT210" s="38">
        <f t="shared" si="269"/>
        <v>11084928.100220799</v>
      </c>
      <c r="AU210" s="38">
        <f t="shared" si="269"/>
        <v>11488363.933598064</v>
      </c>
      <c r="AV210" s="38">
        <f t="shared" si="269"/>
        <v>11894969.285585066</v>
      </c>
      <c r="AW210" s="38">
        <f t="shared" si="269"/>
        <v>12304763.564742558</v>
      </c>
      <c r="AX210" s="38">
        <f t="shared" si="269"/>
        <v>12717766.28634293</v>
      </c>
      <c r="AY210" s="38">
        <f t="shared" si="269"/>
        <v>13133997.072922528</v>
      </c>
      <c r="AZ210" s="38">
        <f t="shared" si="269"/>
        <v>13553475.654836709</v>
      </c>
      <c r="BA210" s="38">
        <f t="shared" si="269"/>
        <v>13976221.870817658</v>
      </c>
      <c r="BB210" s="38">
        <f t="shared" si="269"/>
        <v>14402255.668534994</v>
      </c>
      <c r="BC210" s="38">
        <f t="shared" si="269"/>
        <v>14831597.105159165</v>
      </c>
      <c r="BD210" s="38">
        <f t="shared" si="269"/>
        <v>15264266.347927628</v>
      </c>
      <c r="BE210" s="38">
        <f t="shared" si="269"/>
        <v>15700283.674713859</v>
      </c>
      <c r="BF210" s="38">
        <f t="shared" si="269"/>
        <v>16139669.474599216</v>
      </c>
      <c r="BG210" s="38">
        <f t="shared" si="269"/>
        <v>16582444.248447597</v>
      </c>
      <c r="BH210" s="38">
        <f t="shared" si="269"/>
        <v>17028628.609483</v>
      </c>
      <c r="BI210" s="38">
        <f t="shared" si="269"/>
        <v>17478243.283869945</v>
      </c>
      <c r="BJ210" s="38">
        <f t="shared" si="269"/>
        <v>17931309.111296751</v>
      </c>
      <c r="BK210" s="38">
        <f t="shared" si="269"/>
        <v>18387847.045561776</v>
      </c>
      <c r="BL210" s="38">
        <f t="shared" si="269"/>
        <v>18847878.155162487</v>
      </c>
      <c r="BM210" s="38">
        <f t="shared" si="269"/>
        <v>19311423.623887554</v>
      </c>
      <c r="BN210" s="38">
        <f t="shared" si="269"/>
        <v>19778504.751411803</v>
      </c>
      <c r="BO210" s="38">
        <f t="shared" si="269"/>
        <v>20249142.953894172</v>
      </c>
      <c r="BP210" s="38">
        <f t="shared" si="269"/>
        <v>20723359.764578629</v>
      </c>
      <c r="BQ210" s="38">
        <f t="shared" si="269"/>
        <v>21201176.834398057</v>
      </c>
      <c r="BR210" s="38">
        <f t="shared" si="269"/>
        <v>21682615.932581183</v>
      </c>
      <c r="BS210" s="38">
        <f t="shared" si="269"/>
        <v>22167698.947262459</v>
      </c>
      <c r="BT210" s="38">
        <f t="shared" si="269"/>
        <v>22656447.886095028</v>
      </c>
      <c r="BU210" s="38">
        <f t="shared" si="269"/>
        <v>23148884.876866698</v>
      </c>
      <c r="BV210" s="38">
        <f t="shared" si="269"/>
        <v>23645032.168119002</v>
      </c>
      <c r="BW210" s="38">
        <f t="shared" si="269"/>
        <v>24144912.129769292</v>
      </c>
      <c r="BX210" s="38">
        <f t="shared" si="269"/>
        <v>24648547.253735974</v>
      </c>
      <c r="BY210" s="38">
        <f t="shared" si="269"/>
        <v>25155960.154566791</v>
      </c>
      <c r="BZ210" s="38">
        <f t="shared" si="269"/>
        <v>25667173.570070267</v>
      </c>
      <c r="CA210" s="38">
        <f t="shared" si="269"/>
        <v>25774120.126612227</v>
      </c>
      <c r="CB210" s="38">
        <f t="shared" si="269"/>
        <v>25881512.293806445</v>
      </c>
      <c r="CC210" s="38">
        <f t="shared" si="269"/>
        <v>25989351.928363971</v>
      </c>
      <c r="CD210" s="38">
        <f t="shared" si="269"/>
        <v>26097640.894732155</v>
      </c>
      <c r="CE210" s="38">
        <f t="shared" si="269"/>
        <v>26206381.065126874</v>
      </c>
      <c r="CF210" s="38">
        <f t="shared" ref="CF210:CL210" si="270">CF209*CF207*1000000</f>
        <v>26315574.319564898</v>
      </c>
      <c r="CG210" s="38">
        <f t="shared" si="270"/>
        <v>26425222.545896418</v>
      </c>
      <c r="CH210" s="38">
        <f t="shared" si="270"/>
        <v>26535327.639837652</v>
      </c>
      <c r="CI210" s="38">
        <f t="shared" si="270"/>
        <v>26645891.505003642</v>
      </c>
      <c r="CJ210" s="38">
        <f t="shared" si="270"/>
        <v>26756916.052941155</v>
      </c>
      <c r="CK210" s="38">
        <f t="shared" si="270"/>
        <v>26868403.203161739</v>
      </c>
      <c r="CL210" s="38">
        <f t="shared" si="270"/>
        <v>26980354.883174915</v>
      </c>
      <c r="CM210" s="34"/>
      <c r="CN210" s="15"/>
      <c r="CO210" s="38" t="e">
        <f t="shared" ref="CO210:DL210" si="271">CO207*CO209*1000000</f>
        <v>#N/A</v>
      </c>
      <c r="CP210" s="38" t="e">
        <f t="shared" si="271"/>
        <v>#N/A</v>
      </c>
      <c r="CQ210" s="38" t="e">
        <f t="shared" si="271"/>
        <v>#N/A</v>
      </c>
      <c r="CR210" s="38" t="e">
        <f t="shared" si="271"/>
        <v>#N/A</v>
      </c>
      <c r="CS210" s="38" t="e">
        <f t="shared" si="271"/>
        <v>#N/A</v>
      </c>
      <c r="CT210" s="38" t="e">
        <f t="shared" si="271"/>
        <v>#N/A</v>
      </c>
      <c r="CU210" s="38" t="e">
        <f t="shared" si="271"/>
        <v>#N/A</v>
      </c>
      <c r="CV210" s="38" t="e">
        <f t="shared" si="271"/>
        <v>#N/A</v>
      </c>
      <c r="CW210" s="38" t="e">
        <f t="shared" si="271"/>
        <v>#N/A</v>
      </c>
      <c r="CX210" s="38" t="e">
        <f t="shared" si="271"/>
        <v>#N/A</v>
      </c>
      <c r="CY210" s="38" t="e">
        <f t="shared" si="271"/>
        <v>#N/A</v>
      </c>
      <c r="CZ210" s="38" t="e">
        <f t="shared" si="271"/>
        <v>#N/A</v>
      </c>
      <c r="DA210" s="38" t="e">
        <f t="shared" si="271"/>
        <v>#N/A</v>
      </c>
      <c r="DB210" s="38" t="e">
        <f t="shared" si="271"/>
        <v>#N/A</v>
      </c>
      <c r="DC210" s="38" t="e">
        <f t="shared" si="271"/>
        <v>#N/A</v>
      </c>
      <c r="DD210" s="38" t="e">
        <f t="shared" si="271"/>
        <v>#N/A</v>
      </c>
      <c r="DE210" s="38" t="e">
        <f t="shared" si="271"/>
        <v>#N/A</v>
      </c>
      <c r="DF210" s="38" t="e">
        <f t="shared" si="271"/>
        <v>#N/A</v>
      </c>
      <c r="DG210" s="38" t="e">
        <f t="shared" si="271"/>
        <v>#N/A</v>
      </c>
      <c r="DH210" s="38" t="e">
        <f t="shared" si="271"/>
        <v>#N/A</v>
      </c>
      <c r="DI210" s="38" t="e">
        <f t="shared" si="271"/>
        <v>#N/A</v>
      </c>
      <c r="DJ210" s="38" t="e">
        <f t="shared" si="271"/>
        <v>#N/A</v>
      </c>
      <c r="DK210" s="38" t="e">
        <f t="shared" si="271"/>
        <v>#N/A</v>
      </c>
      <c r="DL210" s="38" t="e">
        <f t="shared" si="271"/>
        <v>#N/A</v>
      </c>
    </row>
    <row r="211" spans="1:116" x14ac:dyDescent="0.4">
      <c r="A211" s="27"/>
      <c r="B211" t="str">
        <f t="shared" ref="B211:B212" si="272">E211</f>
        <v>211 TAM-EV</v>
      </c>
      <c r="D211" t="s">
        <v>803</v>
      </c>
      <c r="E211" s="9" t="str">
        <f t="shared" ref="E211:E212" si="273">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2"/>
        <v>212 TAM-EV</v>
      </c>
      <c r="D212" t="s">
        <v>803</v>
      </c>
      <c r="E212" s="9" t="str">
        <f t="shared" si="273"/>
        <v>212 TAM-EV</v>
      </c>
      <c r="F212" s="27"/>
      <c r="G212" s="126" t="s">
        <v>805</v>
      </c>
      <c r="H212" s="24"/>
      <c r="I212" s="24"/>
      <c r="J212" s="24"/>
      <c r="K212" s="38">
        <f t="shared" ref="K212:P212" si="274">SUMIF($3:$3,K$2,212:212)</f>
        <v>5045577.1098323194</v>
      </c>
      <c r="L212" s="38">
        <f t="shared" si="274"/>
        <v>4456918.3759692917</v>
      </c>
      <c r="M212" s="38">
        <f t="shared" si="274"/>
        <v>4899760.182733383</v>
      </c>
      <c r="N212" s="38">
        <f t="shared" si="274"/>
        <v>5376249.0828768089</v>
      </c>
      <c r="O212" s="38">
        <f t="shared" si="274"/>
        <v>5888668.8186584637</v>
      </c>
      <c r="P212" s="38">
        <f t="shared" si="274"/>
        <v>1313181.3131046481</v>
      </c>
      <c r="R212" s="165"/>
      <c r="S212" s="38">
        <f>S210-R210</f>
        <v>401666.66666666669</v>
      </c>
      <c r="T212" s="38">
        <f>T210-S210</f>
        <v>405013.88888888882</v>
      </c>
      <c r="U212" s="38">
        <f t="shared" ref="U212:CF212" si="275">U210-T210</f>
        <v>408382.03125</v>
      </c>
      <c r="V212" s="38">
        <f t="shared" si="275"/>
        <v>411771.2099729937</v>
      </c>
      <c r="W212" s="38">
        <f t="shared" si="275"/>
        <v>415181.54188619205</v>
      </c>
      <c r="X212" s="38">
        <f t="shared" si="275"/>
        <v>418613.14442627179</v>
      </c>
      <c r="Y212" s="38">
        <f t="shared" si="275"/>
        <v>422066.13564130617</v>
      </c>
      <c r="Z212" s="38">
        <f t="shared" si="275"/>
        <v>425540.63419381808</v>
      </c>
      <c r="AA212" s="38">
        <f t="shared" si="275"/>
        <v>429036.75936385849</v>
      </c>
      <c r="AB212" s="38">
        <f t="shared" si="275"/>
        <v>432554.63105208287</v>
      </c>
      <c r="AC212" s="38">
        <f t="shared" si="275"/>
        <v>436094.36978285946</v>
      </c>
      <c r="AD212" s="38">
        <f t="shared" si="275"/>
        <v>439656.09670738131</v>
      </c>
      <c r="AE212" s="38">
        <f t="shared" si="275"/>
        <v>355278.12201322149</v>
      </c>
      <c r="AF212" s="38">
        <f t="shared" si="275"/>
        <v>358151.176205175</v>
      </c>
      <c r="AG212" s="38">
        <f t="shared" si="275"/>
        <v>361042.00449244305</v>
      </c>
      <c r="AH212" s="38">
        <f t="shared" si="275"/>
        <v>363950.70511307381</v>
      </c>
      <c r="AI212" s="38">
        <f t="shared" si="275"/>
        <v>366877.37681518681</v>
      </c>
      <c r="AJ212" s="38">
        <f t="shared" si="275"/>
        <v>369822.11885952204</v>
      </c>
      <c r="AK212" s="38">
        <f t="shared" si="275"/>
        <v>372785.03102198802</v>
      </c>
      <c r="AL212" s="38">
        <f t="shared" si="275"/>
        <v>375766.21359624341</v>
      </c>
      <c r="AM212" s="38">
        <f t="shared" si="275"/>
        <v>378765.76739627682</v>
      </c>
      <c r="AN212" s="38">
        <f t="shared" si="275"/>
        <v>381783.79375899211</v>
      </c>
      <c r="AO212" s="38">
        <f t="shared" si="275"/>
        <v>384820.39454681985</v>
      </c>
      <c r="AP212" s="38">
        <f t="shared" si="275"/>
        <v>387875.67215034924</v>
      </c>
      <c r="AQ212" s="38">
        <f t="shared" si="275"/>
        <v>390949.72949094884</v>
      </c>
      <c r="AR212" s="38">
        <f t="shared" si="275"/>
        <v>394042.67002341151</v>
      </c>
      <c r="AS212" s="38">
        <f t="shared" si="275"/>
        <v>397154.59773861803</v>
      </c>
      <c r="AT212" s="38">
        <f t="shared" si="275"/>
        <v>400285.61716620997</v>
      </c>
      <c r="AU212" s="38">
        <f t="shared" si="275"/>
        <v>403435.83337726444</v>
      </c>
      <c r="AV212" s="38">
        <f t="shared" si="275"/>
        <v>406605.35198700242</v>
      </c>
      <c r="AW212" s="38">
        <f t="shared" si="275"/>
        <v>409794.2791574914</v>
      </c>
      <c r="AX212" s="38">
        <f t="shared" si="275"/>
        <v>413002.72160037234</v>
      </c>
      <c r="AY212" s="38">
        <f t="shared" si="275"/>
        <v>416230.78657959774</v>
      </c>
      <c r="AZ212" s="38">
        <f t="shared" si="275"/>
        <v>419478.58191418089</v>
      </c>
      <c r="BA212" s="38">
        <f t="shared" si="275"/>
        <v>422746.21598094888</v>
      </c>
      <c r="BB212" s="38">
        <f t="shared" si="275"/>
        <v>426033.79771733657</v>
      </c>
      <c r="BC212" s="38">
        <f t="shared" si="275"/>
        <v>429341.43662417121</v>
      </c>
      <c r="BD212" s="38">
        <f t="shared" si="275"/>
        <v>432669.24276846275</v>
      </c>
      <c r="BE212" s="38">
        <f t="shared" si="275"/>
        <v>436017.32678623125</v>
      </c>
      <c r="BF212" s="38">
        <f t="shared" si="275"/>
        <v>439385.7998853568</v>
      </c>
      <c r="BG212" s="38">
        <f t="shared" si="275"/>
        <v>442774.77384838089</v>
      </c>
      <c r="BH212" s="38">
        <f t="shared" si="275"/>
        <v>446184.36103540286</v>
      </c>
      <c r="BI212" s="38">
        <f t="shared" si="275"/>
        <v>449614.67438694462</v>
      </c>
      <c r="BJ212" s="38">
        <f t="shared" si="275"/>
        <v>453065.82742680609</v>
      </c>
      <c r="BK212" s="38">
        <f t="shared" si="275"/>
        <v>456537.93426502496</v>
      </c>
      <c r="BL212" s="38">
        <f t="shared" si="275"/>
        <v>460031.10960071161</v>
      </c>
      <c r="BM212" s="38">
        <f t="shared" si="275"/>
        <v>463545.46872506663</v>
      </c>
      <c r="BN212" s="38">
        <f t="shared" si="275"/>
        <v>467081.12752424926</v>
      </c>
      <c r="BO212" s="38">
        <f t="shared" si="275"/>
        <v>470638.2024823688</v>
      </c>
      <c r="BP212" s="38">
        <f t="shared" si="275"/>
        <v>474216.81068445742</v>
      </c>
      <c r="BQ212" s="38">
        <f t="shared" si="275"/>
        <v>477817.06981942803</v>
      </c>
      <c r="BR212" s="38">
        <f t="shared" si="275"/>
        <v>481439.09818312526</v>
      </c>
      <c r="BS212" s="38">
        <f t="shared" si="275"/>
        <v>485083.01468127593</v>
      </c>
      <c r="BT212" s="38">
        <f t="shared" si="275"/>
        <v>488748.93883256987</v>
      </c>
      <c r="BU212" s="38">
        <f t="shared" si="275"/>
        <v>492436.99077166989</v>
      </c>
      <c r="BV212" s="38">
        <f t="shared" si="275"/>
        <v>496147.29125230387</v>
      </c>
      <c r="BW212" s="38">
        <f t="shared" si="275"/>
        <v>499879.9616502896</v>
      </c>
      <c r="BX212" s="38">
        <f t="shared" si="275"/>
        <v>503635.1239666827</v>
      </c>
      <c r="BY212" s="38">
        <f t="shared" si="275"/>
        <v>507412.90083081648</v>
      </c>
      <c r="BZ212" s="38">
        <f t="shared" si="275"/>
        <v>511213.41550347582</v>
      </c>
      <c r="CA212" s="38">
        <f t="shared" si="275"/>
        <v>106946.55654196069</v>
      </c>
      <c r="CB212" s="38">
        <f t="shared" si="275"/>
        <v>107392.16719421744</v>
      </c>
      <c r="CC212" s="38">
        <f t="shared" si="275"/>
        <v>107839.63455752656</v>
      </c>
      <c r="CD212" s="38">
        <f t="shared" si="275"/>
        <v>108288.96636818349</v>
      </c>
      <c r="CE212" s="38">
        <f t="shared" si="275"/>
        <v>108740.17039471865</v>
      </c>
      <c r="CF212" s="38">
        <f t="shared" si="275"/>
        <v>109193.25443802401</v>
      </c>
      <c r="CG212" s="38">
        <f t="shared" ref="CG212:DL212" si="276">CG210-CF210</f>
        <v>109648.22633152083</v>
      </c>
      <c r="CH212" s="38">
        <f t="shared" si="276"/>
        <v>110105.09394123405</v>
      </c>
      <c r="CI212" s="38">
        <f t="shared" si="276"/>
        <v>110563.86516598985</v>
      </c>
      <c r="CJ212" s="38">
        <f t="shared" si="276"/>
        <v>111024.5479375124</v>
      </c>
      <c r="CK212" s="38">
        <f t="shared" si="276"/>
        <v>111487.15022058412</v>
      </c>
      <c r="CL212" s="38">
        <f t="shared" si="276"/>
        <v>111951.68001317605</v>
      </c>
      <c r="CM212" s="38">
        <f t="shared" si="276"/>
        <v>-26980354.883174915</v>
      </c>
      <c r="CN212" s="38">
        <f t="shared" si="276"/>
        <v>0</v>
      </c>
      <c r="CO212" s="38" t="e">
        <f t="shared" si="276"/>
        <v>#N/A</v>
      </c>
      <c r="CP212" s="38" t="e">
        <f t="shared" si="276"/>
        <v>#N/A</v>
      </c>
      <c r="CQ212" s="38" t="e">
        <f t="shared" si="276"/>
        <v>#N/A</v>
      </c>
      <c r="CR212" s="38" t="e">
        <f t="shared" si="276"/>
        <v>#N/A</v>
      </c>
      <c r="CS212" s="38" t="e">
        <f t="shared" si="276"/>
        <v>#N/A</v>
      </c>
      <c r="CT212" s="38" t="e">
        <f t="shared" si="276"/>
        <v>#N/A</v>
      </c>
      <c r="CU212" s="38" t="e">
        <f t="shared" si="276"/>
        <v>#N/A</v>
      </c>
      <c r="CV212" s="38" t="e">
        <f t="shared" si="276"/>
        <v>#N/A</v>
      </c>
      <c r="CW212" s="38" t="e">
        <f t="shared" si="276"/>
        <v>#N/A</v>
      </c>
      <c r="CX212" s="38" t="e">
        <f t="shared" si="276"/>
        <v>#N/A</v>
      </c>
      <c r="CY212" s="38" t="e">
        <f t="shared" si="276"/>
        <v>#N/A</v>
      </c>
      <c r="CZ212" s="38" t="e">
        <f t="shared" si="276"/>
        <v>#N/A</v>
      </c>
      <c r="DA212" s="38" t="e">
        <f t="shared" si="276"/>
        <v>#N/A</v>
      </c>
      <c r="DB212" s="38" t="e">
        <f t="shared" si="276"/>
        <v>#N/A</v>
      </c>
      <c r="DC212" s="38" t="e">
        <f t="shared" si="276"/>
        <v>#N/A</v>
      </c>
      <c r="DD212" s="38" t="e">
        <f t="shared" si="276"/>
        <v>#N/A</v>
      </c>
      <c r="DE212" s="38" t="e">
        <f t="shared" si="276"/>
        <v>#N/A</v>
      </c>
      <c r="DF212" s="38" t="e">
        <f t="shared" si="276"/>
        <v>#N/A</v>
      </c>
      <c r="DG212" s="38" t="e">
        <f t="shared" si="276"/>
        <v>#N/A</v>
      </c>
      <c r="DH212" s="38" t="e">
        <f t="shared" si="276"/>
        <v>#N/A</v>
      </c>
      <c r="DI212" s="38" t="e">
        <f t="shared" si="276"/>
        <v>#N/A</v>
      </c>
      <c r="DJ212" s="38" t="e">
        <f t="shared" si="276"/>
        <v>#N/A</v>
      </c>
      <c r="DK212" s="38" t="e">
        <f t="shared" si="276"/>
        <v>#N/A</v>
      </c>
      <c r="DL212" s="38" t="e">
        <f t="shared" si="276"/>
        <v>#N/A</v>
      </c>
    </row>
    <row r="213" spans="1:116" x14ac:dyDescent="0.4">
      <c r="B213" t="s">
        <v>332</v>
      </c>
      <c r="D213" t="s">
        <v>803</v>
      </c>
      <c r="E213" s="8" t="str">
        <f t="shared" si="171"/>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1"/>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1"/>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1"/>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7">ADDRESS(ROW(U212),COLUMN(U212),2)</f>
        <v>U$212</v>
      </c>
      <c r="V216" s="203" t="str">
        <f t="shared" si="277"/>
        <v>V$212</v>
      </c>
      <c r="W216" s="203" t="str">
        <f t="shared" si="277"/>
        <v>W$212</v>
      </c>
      <c r="X216" s="203" t="str">
        <f t="shared" si="277"/>
        <v>X$212</v>
      </c>
      <c r="Y216" s="203" t="str">
        <f t="shared" si="277"/>
        <v>Y$212</v>
      </c>
      <c r="Z216" s="203" t="str">
        <f t="shared" si="277"/>
        <v>Z$212</v>
      </c>
      <c r="AA216" s="203" t="str">
        <f t="shared" si="277"/>
        <v>AA$212</v>
      </c>
      <c r="AB216" s="203" t="str">
        <f t="shared" si="277"/>
        <v>AB$212</v>
      </c>
      <c r="AC216" s="203" t="str">
        <f t="shared" si="277"/>
        <v>AC$212</v>
      </c>
      <c r="AD216" s="203" t="str">
        <f t="shared" si="277"/>
        <v>AD$212</v>
      </c>
      <c r="AE216" s="203" t="str">
        <f t="shared" si="277"/>
        <v>AE$212</v>
      </c>
      <c r="AF216" s="203" t="str">
        <f t="shared" si="277"/>
        <v>AF$212</v>
      </c>
      <c r="AG216" s="203" t="str">
        <f t="shared" si="277"/>
        <v>AG$212</v>
      </c>
      <c r="AH216" s="203" t="str">
        <f t="shared" si="277"/>
        <v>AH$212</v>
      </c>
      <c r="AI216" s="203" t="str">
        <f t="shared" si="277"/>
        <v>AI$212</v>
      </c>
      <c r="AJ216" s="203" t="str">
        <f t="shared" si="277"/>
        <v>AJ$212</v>
      </c>
      <c r="AK216" s="203" t="str">
        <f t="shared" si="277"/>
        <v>AK$212</v>
      </c>
      <c r="AL216" s="203" t="str">
        <f t="shared" si="277"/>
        <v>AL$212</v>
      </c>
      <c r="AM216" s="203" t="str">
        <f t="shared" si="277"/>
        <v>AM$212</v>
      </c>
      <c r="AN216" s="203" t="str">
        <f t="shared" si="277"/>
        <v>AN$212</v>
      </c>
      <c r="AO216" s="203" t="str">
        <f t="shared" si="277"/>
        <v>AO$212</v>
      </c>
      <c r="AP216" s="203" t="str">
        <f t="shared" si="277"/>
        <v>AP$212</v>
      </c>
      <c r="AQ216" s="203" t="str">
        <f t="shared" si="277"/>
        <v>AQ$212</v>
      </c>
      <c r="AR216" s="203" t="str">
        <f t="shared" si="277"/>
        <v>AR$212</v>
      </c>
      <c r="AS216" s="203" t="str">
        <f t="shared" si="277"/>
        <v>AS$212</v>
      </c>
      <c r="AT216" s="203" t="str">
        <f t="shared" si="277"/>
        <v>AT$212</v>
      </c>
      <c r="AU216" s="203" t="str">
        <f t="shared" si="277"/>
        <v>AU$212</v>
      </c>
      <c r="AV216" s="203" t="str">
        <f t="shared" si="277"/>
        <v>AV$212</v>
      </c>
      <c r="AW216" s="203" t="str">
        <f t="shared" si="277"/>
        <v>AW$212</v>
      </c>
      <c r="AX216" s="203" t="str">
        <f t="shared" si="277"/>
        <v>AX$212</v>
      </c>
      <c r="AY216" s="203" t="str">
        <f t="shared" si="277"/>
        <v>AY$212</v>
      </c>
      <c r="AZ216" s="203" t="str">
        <f t="shared" si="277"/>
        <v>AZ$212</v>
      </c>
      <c r="BA216" s="203" t="str">
        <f t="shared" si="277"/>
        <v>BA$212</v>
      </c>
      <c r="BB216" s="203" t="str">
        <f t="shared" si="277"/>
        <v>BB$212</v>
      </c>
      <c r="BC216" s="203" t="str">
        <f t="shared" si="277"/>
        <v>BC$212</v>
      </c>
      <c r="BD216" s="203" t="str">
        <f t="shared" si="277"/>
        <v>BD$212</v>
      </c>
      <c r="BE216" s="203" t="str">
        <f t="shared" si="277"/>
        <v>BE$212</v>
      </c>
      <c r="BF216" s="203" t="str">
        <f t="shared" si="277"/>
        <v>BF$212</v>
      </c>
      <c r="BG216" s="203" t="str">
        <f t="shared" si="277"/>
        <v>BG$212</v>
      </c>
      <c r="BH216" s="203" t="str">
        <f t="shared" si="277"/>
        <v>BH$212</v>
      </c>
      <c r="BI216" s="203" t="str">
        <f t="shared" si="277"/>
        <v>BI$212</v>
      </c>
      <c r="BJ216" s="203" t="str">
        <f t="shared" si="277"/>
        <v>BJ$212</v>
      </c>
      <c r="BK216" s="203" t="str">
        <f t="shared" si="277"/>
        <v>BK$212</v>
      </c>
      <c r="BL216" s="203" t="str">
        <f t="shared" si="277"/>
        <v>BL$212</v>
      </c>
      <c r="BM216" s="203" t="str">
        <f t="shared" si="277"/>
        <v>BM$212</v>
      </c>
      <c r="BN216" s="203" t="str">
        <f t="shared" si="277"/>
        <v>BN$212</v>
      </c>
      <c r="BO216" s="203" t="str">
        <f t="shared" si="277"/>
        <v>BO$212</v>
      </c>
      <c r="BP216" s="203" t="str">
        <f t="shared" si="277"/>
        <v>BP$212</v>
      </c>
      <c r="BQ216" s="203" t="str">
        <f t="shared" si="277"/>
        <v>BQ$212</v>
      </c>
      <c r="BR216" s="203" t="str">
        <f t="shared" si="277"/>
        <v>BR$212</v>
      </c>
      <c r="BS216" s="203" t="str">
        <f t="shared" si="277"/>
        <v>BS$212</v>
      </c>
      <c r="BT216" s="203" t="str">
        <f t="shared" si="277"/>
        <v>BT$212</v>
      </c>
      <c r="BU216" s="203" t="str">
        <f t="shared" si="277"/>
        <v>BU$212</v>
      </c>
      <c r="BV216" s="203" t="str">
        <f t="shared" si="277"/>
        <v>BV$212</v>
      </c>
      <c r="BW216" s="203" t="str">
        <f t="shared" si="277"/>
        <v>BW$212</v>
      </c>
      <c r="BX216" s="203" t="str">
        <f t="shared" si="277"/>
        <v>BX$212</v>
      </c>
      <c r="BY216" s="203" t="str">
        <f t="shared" si="277"/>
        <v>BY$212</v>
      </c>
      <c r="BZ216" s="203" t="str">
        <f t="shared" si="277"/>
        <v>BZ$212</v>
      </c>
      <c r="CA216" s="203" t="str">
        <f t="shared" si="277"/>
        <v>CA$212</v>
      </c>
      <c r="CB216" s="203" t="str">
        <f t="shared" si="277"/>
        <v>CB$212</v>
      </c>
      <c r="CC216" s="203" t="str">
        <f t="shared" si="277"/>
        <v>CC$212</v>
      </c>
      <c r="CD216" s="203" t="str">
        <f t="shared" si="277"/>
        <v>CD$212</v>
      </c>
      <c r="CE216" s="203" t="str">
        <f t="shared" si="277"/>
        <v>CE$212</v>
      </c>
      <c r="CF216" s="203" t="str">
        <f t="shared" si="277"/>
        <v>CF$212</v>
      </c>
      <c r="CG216" s="203" t="str">
        <f t="shared" ref="CG216:DL216" si="278">ADDRESS(ROW(CG212),COLUMN(CG212),2)</f>
        <v>CG$212</v>
      </c>
      <c r="CH216" s="203" t="str">
        <f t="shared" si="278"/>
        <v>CH$212</v>
      </c>
      <c r="CI216" s="203" t="str">
        <f t="shared" si="278"/>
        <v>CI$212</v>
      </c>
      <c r="CJ216" s="203" t="str">
        <f t="shared" si="278"/>
        <v>CJ$212</v>
      </c>
      <c r="CK216" s="203" t="str">
        <f t="shared" si="278"/>
        <v>CK$212</v>
      </c>
      <c r="CL216" s="203" t="str">
        <f t="shared" si="278"/>
        <v>CL$212</v>
      </c>
      <c r="CM216" s="203" t="str">
        <f t="shared" si="278"/>
        <v>CM$212</v>
      </c>
      <c r="CN216" s="203" t="str">
        <f t="shared" si="278"/>
        <v>CN$212</v>
      </c>
      <c r="CO216" s="203" t="str">
        <f t="shared" si="278"/>
        <v>CO$212</v>
      </c>
      <c r="CP216" s="203" t="str">
        <f t="shared" si="278"/>
        <v>CP$212</v>
      </c>
      <c r="CQ216" s="203" t="str">
        <f t="shared" si="278"/>
        <v>CQ$212</v>
      </c>
      <c r="CR216" s="203" t="str">
        <f t="shared" si="278"/>
        <v>CR$212</v>
      </c>
      <c r="CS216" s="203" t="str">
        <f t="shared" si="278"/>
        <v>CS$212</v>
      </c>
      <c r="CT216" s="203" t="str">
        <f t="shared" si="278"/>
        <v>CT$212</v>
      </c>
      <c r="CU216" s="203" t="str">
        <f t="shared" si="278"/>
        <v>CU$212</v>
      </c>
      <c r="CV216" s="203" t="str">
        <f t="shared" si="278"/>
        <v>CV$212</v>
      </c>
      <c r="CW216" s="203" t="str">
        <f t="shared" si="278"/>
        <v>CW$212</v>
      </c>
      <c r="CX216" s="203" t="str">
        <f t="shared" si="278"/>
        <v>CX$212</v>
      </c>
      <c r="CY216" s="203" t="str">
        <f t="shared" si="278"/>
        <v>CY$212</v>
      </c>
      <c r="CZ216" s="203" t="str">
        <f t="shared" si="278"/>
        <v>CZ$212</v>
      </c>
      <c r="DA216" s="203" t="str">
        <f t="shared" si="278"/>
        <v>DA$212</v>
      </c>
      <c r="DB216" s="203" t="str">
        <f t="shared" si="278"/>
        <v>DB$212</v>
      </c>
      <c r="DC216" s="203" t="str">
        <f t="shared" si="278"/>
        <v>DC$212</v>
      </c>
      <c r="DD216" s="203" t="str">
        <f t="shared" si="278"/>
        <v>DD$212</v>
      </c>
      <c r="DE216" s="203" t="str">
        <f t="shared" si="278"/>
        <v>DE$212</v>
      </c>
      <c r="DF216" s="203" t="str">
        <f t="shared" si="278"/>
        <v>DF$212</v>
      </c>
      <c r="DG216" s="203" t="str">
        <f t="shared" si="278"/>
        <v>DG$212</v>
      </c>
      <c r="DH216" s="203" t="str">
        <f t="shared" si="278"/>
        <v>DH$212</v>
      </c>
      <c r="DI216" s="203" t="str">
        <f t="shared" si="278"/>
        <v>DI$212</v>
      </c>
      <c r="DJ216" s="203" t="str">
        <f t="shared" si="278"/>
        <v>DJ$212</v>
      </c>
      <c r="DK216" s="203" t="str">
        <f t="shared" si="278"/>
        <v>DK$212</v>
      </c>
      <c r="DL216" s="203" t="str">
        <f t="shared" si="278"/>
        <v>DL$212</v>
      </c>
    </row>
    <row r="217" spans="1:116" x14ac:dyDescent="0.4">
      <c r="B217" t="s">
        <v>332</v>
      </c>
      <c r="D217" t="s">
        <v>803</v>
      </c>
      <c r="E217" s="8" t="str">
        <f t="shared" si="171"/>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1"/>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1"/>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1"/>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79">ROW()&amp;" "&amp;D244</f>
        <v>244 REV-ER</v>
      </c>
      <c r="F244" t="s">
        <v>412</v>
      </c>
      <c r="G244" s="66" t="s">
        <v>411</v>
      </c>
      <c r="H244" s="22"/>
      <c r="I244" s="306"/>
      <c r="J244" s="306"/>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306"/>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79"/>
        <v>245 REV-ER</v>
      </c>
      <c r="G245" s="301" t="str">
        <f>"Revenue -"&amp;SUBSTITUTE(G244,":","")</f>
        <v>Revenue -Revenue hard code</v>
      </c>
      <c r="H245" s="31"/>
      <c r="I245" s="73"/>
      <c r="J245" s="73"/>
      <c r="K245" s="335">
        <v>100000</v>
      </c>
      <c r="L245" s="335">
        <v>200000</v>
      </c>
      <c r="M245" s="335">
        <v>400000</v>
      </c>
      <c r="N245" s="335">
        <v>800000</v>
      </c>
      <c r="O245" s="335">
        <v>1600000</v>
      </c>
      <c r="P245" s="335">
        <v>3200000</v>
      </c>
      <c r="R245" s="33"/>
      <c r="S245" s="336" cm="1">
        <f t="array" ref="S245">INDEX($K:$P,ROW(),MATCH(S$3,$K$2:$P$2,0))/12</f>
        <v>8333.3333333333339</v>
      </c>
      <c r="T245" s="336" cm="1">
        <f t="array" ref="T245">INDEX($K:$P,ROW(),MATCH(T$3,$K$2:$P$2,0))/12</f>
        <v>8333.3333333333339</v>
      </c>
      <c r="U245" s="336" cm="1">
        <f t="array" ref="U245">INDEX($K:$P,ROW(),MATCH(U$3,$K$2:$P$2,0))/12</f>
        <v>8333.3333333333339</v>
      </c>
      <c r="V245" s="336" cm="1">
        <f t="array" ref="V245">INDEX($K:$P,ROW(),MATCH(V$3,$K$2:$P$2,0))/12</f>
        <v>8333.3333333333339</v>
      </c>
      <c r="W245" s="336" cm="1">
        <f t="array" ref="W245">INDEX($K:$P,ROW(),MATCH(W$3,$K$2:$P$2,0))/12</f>
        <v>8333.3333333333339</v>
      </c>
      <c r="X245" s="336" cm="1">
        <f t="array" ref="X245">INDEX($K:$P,ROW(),MATCH(X$3,$K$2:$P$2,0))/12</f>
        <v>8333.3333333333339</v>
      </c>
      <c r="Y245" s="336" cm="1">
        <f t="array" ref="Y245">INDEX($K:$P,ROW(),MATCH(Y$3,$K$2:$P$2,0))/12</f>
        <v>8333.3333333333339</v>
      </c>
      <c r="Z245" s="336" cm="1">
        <f t="array" ref="Z245">INDEX($K:$P,ROW(),MATCH(Z$3,$K$2:$P$2,0))/12</f>
        <v>8333.3333333333339</v>
      </c>
      <c r="AA245" s="336" cm="1">
        <f t="array" ref="AA245">INDEX($K:$P,ROW(),MATCH(AA$3,$K$2:$P$2,0))/12</f>
        <v>8333.3333333333339</v>
      </c>
      <c r="AB245" s="336" cm="1">
        <f t="array" ref="AB245">INDEX($K:$P,ROW(),MATCH(AB$3,$K$2:$P$2,0))/12</f>
        <v>8333.3333333333339</v>
      </c>
      <c r="AC245" s="336" cm="1">
        <f t="array" ref="AC245">INDEX($K:$P,ROW(),MATCH(AC$3,$K$2:$P$2,0))/12</f>
        <v>8333.3333333333339</v>
      </c>
      <c r="AD245" s="336" cm="1">
        <f t="array" ref="AD245">INDEX($K:$P,ROW(),MATCH(AD$3,$K$2:$P$2,0))/12</f>
        <v>8333.3333333333339</v>
      </c>
      <c r="AE245" s="336" cm="1">
        <f t="array" ref="AE245">INDEX($K:$P,ROW(),MATCH(AE$3,$K$2:$P$2,0))/12</f>
        <v>16666.666666666668</v>
      </c>
      <c r="AF245" s="336" cm="1">
        <f t="array" ref="AF245">INDEX($K:$P,ROW(),MATCH(AF$3,$K$2:$P$2,0))/12</f>
        <v>16666.666666666668</v>
      </c>
      <c r="AG245" s="336" cm="1">
        <f t="array" ref="AG245">INDEX($K:$P,ROW(),MATCH(AG$3,$K$2:$P$2,0))/12</f>
        <v>16666.666666666668</v>
      </c>
      <c r="AH245" s="336" cm="1">
        <f t="array" ref="AH245">INDEX($K:$P,ROW(),MATCH(AH$3,$K$2:$P$2,0))/12</f>
        <v>16666.666666666668</v>
      </c>
      <c r="AI245" s="336" cm="1">
        <f t="array" ref="AI245">INDEX($K:$P,ROW(),MATCH(AI$3,$K$2:$P$2,0))/12</f>
        <v>16666.666666666668</v>
      </c>
      <c r="AJ245" s="336" cm="1">
        <f t="array" ref="AJ245">INDEX($K:$P,ROW(),MATCH(AJ$3,$K$2:$P$2,0))/12</f>
        <v>16666.666666666668</v>
      </c>
      <c r="AK245" s="336" cm="1">
        <f t="array" ref="AK245">INDEX($K:$P,ROW(),MATCH(AK$3,$K$2:$P$2,0))/12</f>
        <v>16666.666666666668</v>
      </c>
      <c r="AL245" s="336" cm="1">
        <f t="array" ref="AL245">INDEX($K:$P,ROW(),MATCH(AL$3,$K$2:$P$2,0))/12</f>
        <v>16666.666666666668</v>
      </c>
      <c r="AM245" s="336" cm="1">
        <f t="array" ref="AM245">INDEX($K:$P,ROW(),MATCH(AM$3,$K$2:$P$2,0))/12</f>
        <v>16666.666666666668</v>
      </c>
      <c r="AN245" s="336" cm="1">
        <f t="array" ref="AN245">INDEX($K:$P,ROW(),MATCH(AN$3,$K$2:$P$2,0))/12</f>
        <v>16666.666666666668</v>
      </c>
      <c r="AO245" s="336" cm="1">
        <f t="array" ref="AO245">INDEX($K:$P,ROW(),MATCH(AO$3,$K$2:$P$2,0))/12</f>
        <v>16666.666666666668</v>
      </c>
      <c r="AP245" s="336" cm="1">
        <f t="array" ref="AP245">INDEX($K:$P,ROW(),MATCH(AP$3,$K$2:$P$2,0))/12</f>
        <v>16666.666666666668</v>
      </c>
      <c r="AQ245" s="336" cm="1">
        <f t="array" ref="AQ245">INDEX($K:$P,ROW(),MATCH(AQ$3,$K$2:$P$2,0))/12</f>
        <v>33333.333333333336</v>
      </c>
      <c r="AR245" s="336" cm="1">
        <f t="array" ref="AR245">INDEX($K:$P,ROW(),MATCH(AR$3,$K$2:$P$2,0))/12</f>
        <v>33333.333333333336</v>
      </c>
      <c r="AS245" s="336" cm="1">
        <f t="array" ref="AS245">INDEX($K:$P,ROW(),MATCH(AS$3,$K$2:$P$2,0))/12</f>
        <v>33333.333333333336</v>
      </c>
      <c r="AT245" s="336" cm="1">
        <f t="array" ref="AT245">INDEX($K:$P,ROW(),MATCH(AT$3,$K$2:$P$2,0))/12</f>
        <v>33333.333333333336</v>
      </c>
      <c r="AU245" s="336" cm="1">
        <f t="array" ref="AU245">INDEX($K:$P,ROW(),MATCH(AU$3,$K$2:$P$2,0))/12</f>
        <v>33333.333333333336</v>
      </c>
      <c r="AV245" s="336" cm="1">
        <f t="array" ref="AV245">INDEX($K:$P,ROW(),MATCH(AV$3,$K$2:$P$2,0))/12</f>
        <v>33333.333333333336</v>
      </c>
      <c r="AW245" s="336" cm="1">
        <f t="array" ref="AW245">INDEX($K:$P,ROW(),MATCH(AW$3,$K$2:$P$2,0))/12</f>
        <v>33333.333333333336</v>
      </c>
      <c r="AX245" s="336" cm="1">
        <f t="array" ref="AX245">INDEX($K:$P,ROW(),MATCH(AX$3,$K$2:$P$2,0))/12</f>
        <v>33333.333333333336</v>
      </c>
      <c r="AY245" s="336" cm="1">
        <f t="array" ref="AY245">INDEX($K:$P,ROW(),MATCH(AY$3,$K$2:$P$2,0))/12</f>
        <v>33333.333333333336</v>
      </c>
      <c r="AZ245" s="336" cm="1">
        <f t="array" ref="AZ245">INDEX($K:$P,ROW(),MATCH(AZ$3,$K$2:$P$2,0))/12</f>
        <v>33333.333333333336</v>
      </c>
      <c r="BA245" s="336" cm="1">
        <f t="array" ref="BA245">INDEX($K:$P,ROW(),MATCH(BA$3,$K$2:$P$2,0))/12</f>
        <v>33333.333333333336</v>
      </c>
      <c r="BB245" s="336" cm="1">
        <f t="array" ref="BB245">INDEX($K:$P,ROW(),MATCH(BB$3,$K$2:$P$2,0))/12</f>
        <v>33333.333333333336</v>
      </c>
      <c r="BC245" s="336" cm="1">
        <f t="array" ref="BC245">INDEX($K:$P,ROW(),MATCH(BC$3,$K$2:$P$2,0))/12</f>
        <v>66666.666666666672</v>
      </c>
      <c r="BD245" s="336" cm="1">
        <f t="array" ref="BD245">INDEX($K:$P,ROW(),MATCH(BD$3,$K$2:$P$2,0))/12</f>
        <v>66666.666666666672</v>
      </c>
      <c r="BE245" s="336" cm="1">
        <f t="array" ref="BE245">INDEX($K:$P,ROW(),MATCH(BE$3,$K$2:$P$2,0))/12</f>
        <v>66666.666666666672</v>
      </c>
      <c r="BF245" s="336" cm="1">
        <f t="array" ref="BF245">INDEX($K:$P,ROW(),MATCH(BF$3,$K$2:$P$2,0))/12</f>
        <v>66666.666666666672</v>
      </c>
      <c r="BG245" s="336" cm="1">
        <f t="array" ref="BG245">INDEX($K:$P,ROW(),MATCH(BG$3,$K$2:$P$2,0))/12</f>
        <v>66666.666666666672</v>
      </c>
      <c r="BH245" s="336" cm="1">
        <f t="array" ref="BH245">INDEX($K:$P,ROW(),MATCH(BH$3,$K$2:$P$2,0))/12</f>
        <v>66666.666666666672</v>
      </c>
      <c r="BI245" s="336" cm="1">
        <f t="array" ref="BI245">INDEX($K:$P,ROW(),MATCH(BI$3,$K$2:$P$2,0))/12</f>
        <v>66666.666666666672</v>
      </c>
      <c r="BJ245" s="336" cm="1">
        <f t="array" ref="BJ245">INDEX($K:$P,ROW(),MATCH(BJ$3,$K$2:$P$2,0))/12</f>
        <v>66666.666666666672</v>
      </c>
      <c r="BK245" s="336" cm="1">
        <f t="array" ref="BK245">INDEX($K:$P,ROW(),MATCH(BK$3,$K$2:$P$2,0))/12</f>
        <v>66666.666666666672</v>
      </c>
      <c r="BL245" s="336" cm="1">
        <f t="array" ref="BL245">INDEX($K:$P,ROW(),MATCH(BL$3,$K$2:$P$2,0))/12</f>
        <v>66666.666666666672</v>
      </c>
      <c r="BM245" s="336" cm="1">
        <f t="array" ref="BM245">INDEX($K:$P,ROW(),MATCH(BM$3,$K$2:$P$2,0))/12</f>
        <v>66666.666666666672</v>
      </c>
      <c r="BN245" s="336" cm="1">
        <f t="array" ref="BN245">INDEX($K:$P,ROW(),MATCH(BN$3,$K$2:$P$2,0))/12</f>
        <v>66666.666666666672</v>
      </c>
      <c r="BO245" s="336" cm="1">
        <f t="array" ref="BO245">INDEX($K:$P,ROW(),MATCH(BO$3,$K$2:$P$2,0))/12</f>
        <v>133333.33333333334</v>
      </c>
      <c r="BP245" s="336" cm="1">
        <f t="array" ref="BP245">INDEX($K:$P,ROW(),MATCH(BP$3,$K$2:$P$2,0))/12</f>
        <v>133333.33333333334</v>
      </c>
      <c r="BQ245" s="336" cm="1">
        <f t="array" ref="BQ245">INDEX($K:$P,ROW(),MATCH(BQ$3,$K$2:$P$2,0))/12</f>
        <v>133333.33333333334</v>
      </c>
      <c r="BR245" s="336" cm="1">
        <f t="array" ref="BR245">INDEX($K:$P,ROW(),MATCH(BR$3,$K$2:$P$2,0))/12</f>
        <v>133333.33333333334</v>
      </c>
      <c r="BS245" s="336" cm="1">
        <f t="array" ref="BS245">INDEX($K:$P,ROW(),MATCH(BS$3,$K$2:$P$2,0))/12</f>
        <v>133333.33333333334</v>
      </c>
      <c r="BT245" s="336" cm="1">
        <f t="array" ref="BT245">INDEX($K:$P,ROW(),MATCH(BT$3,$K$2:$P$2,0))/12</f>
        <v>133333.33333333334</v>
      </c>
      <c r="BU245" s="336" cm="1">
        <f t="array" ref="BU245">INDEX($K:$P,ROW(),MATCH(BU$3,$K$2:$P$2,0))/12</f>
        <v>133333.33333333334</v>
      </c>
      <c r="BV245" s="336" cm="1">
        <f t="array" ref="BV245">INDEX($K:$P,ROW(),MATCH(BV$3,$K$2:$P$2,0))/12</f>
        <v>133333.33333333334</v>
      </c>
      <c r="BW245" s="336" cm="1">
        <f t="array" ref="BW245">INDEX($K:$P,ROW(),MATCH(BW$3,$K$2:$P$2,0))/12</f>
        <v>133333.33333333334</v>
      </c>
      <c r="BX245" s="336" cm="1">
        <f t="array" ref="BX245">INDEX($K:$P,ROW(),MATCH(BX$3,$K$2:$P$2,0))/12</f>
        <v>133333.33333333334</v>
      </c>
      <c r="BY245" s="336" cm="1">
        <f t="array" ref="BY245">INDEX($K:$P,ROW(),MATCH(BY$3,$K$2:$P$2,0))/12</f>
        <v>133333.33333333334</v>
      </c>
      <c r="BZ245" s="336" cm="1">
        <f t="array" ref="BZ245">INDEX($K:$P,ROW(),MATCH(BZ$3,$K$2:$P$2,0))/12</f>
        <v>133333.33333333334</v>
      </c>
      <c r="CA245" s="336" cm="1">
        <f t="array" ref="CA245">INDEX($K:$P,ROW(),MATCH(CA$3,$K$2:$P$2,0))/12</f>
        <v>266666.66666666669</v>
      </c>
      <c r="CB245" s="336" cm="1">
        <f t="array" ref="CB245">INDEX($K:$P,ROW(),MATCH(CB$3,$K$2:$P$2,0))/12</f>
        <v>266666.66666666669</v>
      </c>
      <c r="CC245" s="336" cm="1">
        <f t="array" ref="CC245">INDEX($K:$P,ROW(),MATCH(CC$3,$K$2:$P$2,0))/12</f>
        <v>266666.66666666669</v>
      </c>
      <c r="CD245" s="336" cm="1">
        <f t="array" ref="CD245">INDEX($K:$P,ROW(),MATCH(CD$3,$K$2:$P$2,0))/12</f>
        <v>266666.66666666669</v>
      </c>
      <c r="CE245" s="336" cm="1">
        <f t="array" ref="CE245">INDEX($K:$P,ROW(),MATCH(CE$3,$K$2:$P$2,0))/12</f>
        <v>266666.66666666669</v>
      </c>
      <c r="CF245" s="336" cm="1">
        <f t="array" ref="CF245">INDEX($K:$P,ROW(),MATCH(CF$3,$K$2:$P$2,0))/12</f>
        <v>266666.66666666669</v>
      </c>
      <c r="CG245" s="336" cm="1">
        <f t="array" ref="CG245">INDEX($K:$P,ROW(),MATCH(CG$3,$K$2:$P$2,0))/12</f>
        <v>266666.66666666669</v>
      </c>
      <c r="CH245" s="336" cm="1">
        <f t="array" ref="CH245">INDEX($K:$P,ROW(),MATCH(CH$3,$K$2:$P$2,0))/12</f>
        <v>266666.66666666669</v>
      </c>
      <c r="CI245" s="336" cm="1">
        <f t="array" ref="CI245">INDEX($K:$P,ROW(),MATCH(CI$3,$K$2:$P$2,0))/12</f>
        <v>266666.66666666669</v>
      </c>
      <c r="CJ245" s="336" cm="1">
        <f t="array" ref="CJ245">INDEX($K:$P,ROW(),MATCH(CJ$3,$K$2:$P$2,0))/12</f>
        <v>266666.66666666669</v>
      </c>
      <c r="CK245" s="336" cm="1">
        <f t="array" ref="CK245">INDEX($K:$P,ROW(),MATCH(CK$3,$K$2:$P$2,0))/12</f>
        <v>266666.66666666669</v>
      </c>
      <c r="CL245" s="33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79"/>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0">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0"/>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1">ADDRESS(ROW(T245),COLUMN(T245),2)</f>
        <v>T$245</v>
      </c>
      <c r="U248" s="203" t="str">
        <f t="shared" si="281"/>
        <v>U$245</v>
      </c>
      <c r="V248" s="203" t="str">
        <f t="shared" si="281"/>
        <v>V$245</v>
      </c>
      <c r="W248" s="203" t="str">
        <f t="shared" si="281"/>
        <v>W$245</v>
      </c>
      <c r="X248" s="203" t="str">
        <f t="shared" si="281"/>
        <v>X$245</v>
      </c>
      <c r="Y248" s="203" t="str">
        <f t="shared" si="281"/>
        <v>Y$245</v>
      </c>
      <c r="Z248" s="203" t="str">
        <f t="shared" si="281"/>
        <v>Z$245</v>
      </c>
      <c r="AA248" s="203" t="str">
        <f t="shared" si="281"/>
        <v>AA$245</v>
      </c>
      <c r="AB248" s="203" t="str">
        <f t="shared" si="281"/>
        <v>AB$245</v>
      </c>
      <c r="AC248" s="203" t="str">
        <f t="shared" si="281"/>
        <v>AC$245</v>
      </c>
      <c r="AD248" s="203" t="str">
        <f t="shared" si="281"/>
        <v>AD$245</v>
      </c>
      <c r="AE248" s="203" t="str">
        <f t="shared" si="281"/>
        <v>AE$245</v>
      </c>
      <c r="AF248" s="203" t="str">
        <f t="shared" si="281"/>
        <v>AF$245</v>
      </c>
      <c r="AG248" s="203" t="str">
        <f t="shared" si="281"/>
        <v>AG$245</v>
      </c>
      <c r="AH248" s="203" t="str">
        <f t="shared" si="281"/>
        <v>AH$245</v>
      </c>
      <c r="AI248" s="203" t="str">
        <f t="shared" si="281"/>
        <v>AI$245</v>
      </c>
      <c r="AJ248" s="203" t="str">
        <f t="shared" si="281"/>
        <v>AJ$245</v>
      </c>
      <c r="AK248" s="203" t="str">
        <f t="shared" si="281"/>
        <v>AK$245</v>
      </c>
      <c r="AL248" s="203" t="str">
        <f t="shared" si="281"/>
        <v>AL$245</v>
      </c>
      <c r="AM248" s="203" t="str">
        <f t="shared" si="281"/>
        <v>AM$245</v>
      </c>
      <c r="AN248" s="203" t="str">
        <f t="shared" si="281"/>
        <v>AN$245</v>
      </c>
      <c r="AO248" s="203" t="str">
        <f t="shared" si="281"/>
        <v>AO$245</v>
      </c>
      <c r="AP248" s="203" t="str">
        <f t="shared" si="281"/>
        <v>AP$245</v>
      </c>
      <c r="AQ248" s="203" t="str">
        <f t="shared" si="281"/>
        <v>AQ$245</v>
      </c>
      <c r="AR248" s="203" t="str">
        <f t="shared" si="281"/>
        <v>AR$245</v>
      </c>
      <c r="AS248" s="203" t="str">
        <f t="shared" si="281"/>
        <v>AS$245</v>
      </c>
      <c r="AT248" s="203" t="str">
        <f t="shared" si="281"/>
        <v>AT$245</v>
      </c>
      <c r="AU248" s="203" t="str">
        <f t="shared" si="281"/>
        <v>AU$245</v>
      </c>
      <c r="AV248" s="203" t="str">
        <f t="shared" si="281"/>
        <v>AV$245</v>
      </c>
      <c r="AW248" s="203" t="str">
        <f t="shared" si="281"/>
        <v>AW$245</v>
      </c>
      <c r="AX248" s="203" t="str">
        <f t="shared" si="281"/>
        <v>AX$245</v>
      </c>
      <c r="AY248" s="203" t="str">
        <f t="shared" si="281"/>
        <v>AY$245</v>
      </c>
      <c r="AZ248" s="203" t="str">
        <f t="shared" si="281"/>
        <v>AZ$245</v>
      </c>
      <c r="BA248" s="203" t="str">
        <f t="shared" si="281"/>
        <v>BA$245</v>
      </c>
      <c r="BB248" s="203" t="str">
        <f t="shared" si="281"/>
        <v>BB$245</v>
      </c>
      <c r="BC248" s="203" t="str">
        <f t="shared" si="281"/>
        <v>BC$245</v>
      </c>
      <c r="BD248" s="203" t="str">
        <f t="shared" si="281"/>
        <v>BD$245</v>
      </c>
      <c r="BE248" s="203" t="str">
        <f t="shared" si="281"/>
        <v>BE$245</v>
      </c>
      <c r="BF248" s="203" t="str">
        <f t="shared" si="281"/>
        <v>BF$245</v>
      </c>
      <c r="BG248" s="203" t="str">
        <f t="shared" si="281"/>
        <v>BG$245</v>
      </c>
      <c r="BH248" s="203" t="str">
        <f t="shared" si="281"/>
        <v>BH$245</v>
      </c>
      <c r="BI248" s="203" t="str">
        <f t="shared" si="281"/>
        <v>BI$245</v>
      </c>
      <c r="BJ248" s="203" t="str">
        <f t="shared" si="281"/>
        <v>BJ$245</v>
      </c>
      <c r="BK248" s="203" t="str">
        <f t="shared" si="281"/>
        <v>BK$245</v>
      </c>
      <c r="BL248" s="203" t="str">
        <f t="shared" si="281"/>
        <v>BL$245</v>
      </c>
      <c r="BM248" s="203" t="str">
        <f t="shared" si="281"/>
        <v>BM$245</v>
      </c>
      <c r="BN248" s="203" t="str">
        <f t="shared" si="281"/>
        <v>BN$245</v>
      </c>
      <c r="BO248" s="203" t="str">
        <f t="shared" si="281"/>
        <v>BO$245</v>
      </c>
      <c r="BP248" s="203" t="str">
        <f t="shared" si="281"/>
        <v>BP$245</v>
      </c>
      <c r="BQ248" s="203" t="str">
        <f t="shared" si="281"/>
        <v>BQ$245</v>
      </c>
      <c r="BR248" s="203" t="str">
        <f t="shared" si="281"/>
        <v>BR$245</v>
      </c>
      <c r="BS248" s="203" t="str">
        <f t="shared" si="281"/>
        <v>BS$245</v>
      </c>
      <c r="BT248" s="203" t="str">
        <f t="shared" si="281"/>
        <v>BT$245</v>
      </c>
      <c r="BU248" s="203" t="str">
        <f t="shared" si="281"/>
        <v>BU$245</v>
      </c>
      <c r="BV248" s="203" t="str">
        <f t="shared" si="281"/>
        <v>BV$245</v>
      </c>
      <c r="BW248" s="203" t="str">
        <f t="shared" si="281"/>
        <v>BW$245</v>
      </c>
      <c r="BX248" s="203" t="str">
        <f t="shared" si="281"/>
        <v>BX$245</v>
      </c>
      <c r="BY248" s="203" t="str">
        <f t="shared" si="281"/>
        <v>BY$245</v>
      </c>
      <c r="BZ248" s="203" t="str">
        <f t="shared" si="281"/>
        <v>BZ$245</v>
      </c>
      <c r="CA248" s="203" t="str">
        <f t="shared" si="281"/>
        <v>CA$245</v>
      </c>
      <c r="CB248" s="203" t="str">
        <f t="shared" si="281"/>
        <v>CB$245</v>
      </c>
      <c r="CC248" s="203" t="str">
        <f t="shared" si="281"/>
        <v>CC$245</v>
      </c>
      <c r="CD248" s="203" t="str">
        <f t="shared" si="281"/>
        <v>CD$245</v>
      </c>
      <c r="CE248" s="203" t="str">
        <f t="shared" si="281"/>
        <v>CE$245</v>
      </c>
      <c r="CF248" s="203" t="str">
        <f t="shared" ref="CF248:CL248" si="282">ADDRESS(ROW(CF245),COLUMN(CF245),2)</f>
        <v>CF$245</v>
      </c>
      <c r="CG248" s="203" t="str">
        <f t="shared" si="282"/>
        <v>CG$245</v>
      </c>
      <c r="CH248" s="203" t="str">
        <f t="shared" si="282"/>
        <v>CH$245</v>
      </c>
      <c r="CI248" s="203" t="str">
        <f t="shared" si="282"/>
        <v>CI$245</v>
      </c>
      <c r="CJ248" s="203" t="str">
        <f t="shared" si="282"/>
        <v>CJ$245</v>
      </c>
      <c r="CK248" s="203" t="str">
        <f t="shared" si="282"/>
        <v>CK$245</v>
      </c>
      <c r="CL248" s="203" t="str">
        <f t="shared" si="282"/>
        <v>CL$245</v>
      </c>
      <c r="CN248" s="73"/>
      <c r="CO248" s="203" t="str">
        <f t="shared" ref="CO248:DK248" si="283">ADDRESS(ROW(CO245),COLUMN(CO245),2)</f>
        <v>CO$245</v>
      </c>
      <c r="CP248" s="203" t="str">
        <f t="shared" si="283"/>
        <v>CP$245</v>
      </c>
      <c r="CQ248" s="203" t="str">
        <f t="shared" si="283"/>
        <v>CQ$245</v>
      </c>
      <c r="CR248" s="203" t="str">
        <f t="shared" si="283"/>
        <v>CR$245</v>
      </c>
      <c r="CS248" s="203" t="str">
        <f t="shared" si="283"/>
        <v>CS$245</v>
      </c>
      <c r="CT248" s="203" t="str">
        <f t="shared" si="283"/>
        <v>CT$245</v>
      </c>
      <c r="CU248" s="203" t="str">
        <f t="shared" si="283"/>
        <v>CU$245</v>
      </c>
      <c r="CV248" s="203" t="str">
        <f t="shared" si="283"/>
        <v>CV$245</v>
      </c>
      <c r="CW248" s="203" t="str">
        <f t="shared" si="283"/>
        <v>CW$245</v>
      </c>
      <c r="CX248" s="203" t="str">
        <f t="shared" si="283"/>
        <v>CX$245</v>
      </c>
      <c r="CY248" s="203" t="str">
        <f t="shared" si="283"/>
        <v>CY$245</v>
      </c>
      <c r="CZ248" s="203" t="str">
        <f t="shared" si="283"/>
        <v>CZ$245</v>
      </c>
      <c r="DA248" s="203" t="str">
        <f t="shared" si="283"/>
        <v>DA$245</v>
      </c>
      <c r="DB248" s="203" t="str">
        <f t="shared" si="283"/>
        <v>DB$245</v>
      </c>
      <c r="DC248" s="203" t="str">
        <f t="shared" si="283"/>
        <v>DC$245</v>
      </c>
      <c r="DD248" s="203" t="str">
        <f t="shared" si="283"/>
        <v>DD$245</v>
      </c>
      <c r="DE248" s="203" t="str">
        <f t="shared" si="283"/>
        <v>DE$245</v>
      </c>
      <c r="DF248" s="203" t="str">
        <f t="shared" si="283"/>
        <v>DF$245</v>
      </c>
      <c r="DG248" s="203" t="str">
        <f t="shared" si="283"/>
        <v>DG$245</v>
      </c>
      <c r="DH248" s="203" t="str">
        <f t="shared" si="283"/>
        <v>DH$245</v>
      </c>
      <c r="DI248" s="203" t="str">
        <f t="shared" si="283"/>
        <v>DI$245</v>
      </c>
      <c r="DJ248" s="203" t="str">
        <f t="shared" si="283"/>
        <v>DJ$245</v>
      </c>
      <c r="DK248" s="203" t="str">
        <f t="shared" si="283"/>
        <v>DK$245</v>
      </c>
      <c r="DL248" s="203" t="str">
        <f t="shared" ref="DL248" si="284">ADDRESS(ROW(DL245),COLUMN(DL245),2)</f>
        <v>DL$245</v>
      </c>
    </row>
    <row r="249" spans="1:116" x14ac:dyDescent="0.4">
      <c r="B249" t="s">
        <v>332</v>
      </c>
      <c r="D249" t="s">
        <v>261</v>
      </c>
      <c r="E249" s="8" t="str">
        <f t="shared" si="280"/>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0"/>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0"/>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79"/>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79"/>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5">ROW()&amp;" "&amp;D257</f>
        <v>257 PROB-EV</v>
      </c>
      <c r="F257" t="s">
        <v>585</v>
      </c>
      <c r="G257" s="66" t="s">
        <v>586</v>
      </c>
      <c r="H257" s="22"/>
      <c r="I257" s="22"/>
      <c r="J257" s="22"/>
      <c r="K257" s="306"/>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306"/>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6">E258</f>
        <v>258 PROB-EV</v>
      </c>
      <c r="D258" t="s">
        <v>584</v>
      </c>
      <c r="E258" s="8" t="str">
        <f t="shared" si="285"/>
        <v>258 PROB-EV</v>
      </c>
      <c r="G258" s="95" t="s">
        <v>683</v>
      </c>
      <c r="H258" s="334" t="s">
        <v>685</v>
      </c>
      <c r="I258" s="334" t="s">
        <v>216</v>
      </c>
      <c r="J258" s="33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6"/>
        <v>259 PROB-EV</v>
      </c>
      <c r="D259" t="s">
        <v>584</v>
      </c>
      <c r="E259" s="8" t="str">
        <f t="shared" si="285"/>
        <v>259 PROB-EV</v>
      </c>
      <c r="G259" s="141" t="s">
        <v>320</v>
      </c>
      <c r="H259" s="17">
        <v>10000</v>
      </c>
      <c r="I259" s="101">
        <v>45292</v>
      </c>
      <c r="J259" s="255">
        <v>0.5</v>
      </c>
      <c r="K259" s="17">
        <f t="shared" ref="K259:P263" si="287">SUMIF($3:$3,K$2,259:259)</f>
        <v>5000</v>
      </c>
      <c r="L259" s="17">
        <f t="shared" si="287"/>
        <v>5000</v>
      </c>
      <c r="M259" s="17">
        <f t="shared" si="287"/>
        <v>5000</v>
      </c>
      <c r="N259" s="17">
        <f t="shared" si="287"/>
        <v>5000</v>
      </c>
      <c r="O259" s="17">
        <f t="shared" si="287"/>
        <v>5000</v>
      </c>
      <c r="P259" s="17">
        <f t="shared" si="287"/>
        <v>5000</v>
      </c>
      <c r="R259"/>
      <c r="S259" s="15">
        <f t="shared" ref="S259:AB262" si="288">$H259*(EOMONTH($I259,0)&lt;=S$2)/S$5*$J259</f>
        <v>416.66666666666669</v>
      </c>
      <c r="T259" s="15">
        <f t="shared" si="288"/>
        <v>416.66666666666669</v>
      </c>
      <c r="U259" s="15">
        <f t="shared" si="288"/>
        <v>416.66666666666669</v>
      </c>
      <c r="V259" s="15">
        <f t="shared" si="288"/>
        <v>416.66666666666669</v>
      </c>
      <c r="W259" s="15">
        <f t="shared" si="288"/>
        <v>416.66666666666669</v>
      </c>
      <c r="X259" s="15">
        <f t="shared" si="288"/>
        <v>416.66666666666669</v>
      </c>
      <c r="Y259" s="15">
        <f t="shared" si="288"/>
        <v>416.66666666666669</v>
      </c>
      <c r="Z259" s="15">
        <f t="shared" si="288"/>
        <v>416.66666666666669</v>
      </c>
      <c r="AA259" s="15">
        <f t="shared" si="288"/>
        <v>416.66666666666669</v>
      </c>
      <c r="AB259" s="15">
        <f t="shared" si="288"/>
        <v>416.66666666666669</v>
      </c>
      <c r="AC259" s="15">
        <f t="shared" ref="AC259:AL262" si="289">$H259*(EOMONTH($I259,0)&lt;=AC$2)/AC$5*$J259</f>
        <v>416.66666666666669</v>
      </c>
      <c r="AD259" s="15">
        <f t="shared" si="289"/>
        <v>416.66666666666669</v>
      </c>
      <c r="AE259" s="15">
        <f t="shared" si="289"/>
        <v>416.66666666666669</v>
      </c>
      <c r="AF259" s="15">
        <f t="shared" si="289"/>
        <v>416.66666666666669</v>
      </c>
      <c r="AG259" s="15">
        <f t="shared" si="289"/>
        <v>416.66666666666669</v>
      </c>
      <c r="AH259" s="15">
        <f t="shared" si="289"/>
        <v>416.66666666666669</v>
      </c>
      <c r="AI259" s="15">
        <f t="shared" si="289"/>
        <v>416.66666666666669</v>
      </c>
      <c r="AJ259" s="15">
        <f t="shared" si="289"/>
        <v>416.66666666666669</v>
      </c>
      <c r="AK259" s="15">
        <f t="shared" si="289"/>
        <v>416.66666666666669</v>
      </c>
      <c r="AL259" s="15">
        <f t="shared" si="289"/>
        <v>416.66666666666669</v>
      </c>
      <c r="AM259" s="15">
        <f t="shared" ref="AM259:AV262" si="290">$H259*(EOMONTH($I259,0)&lt;=AM$2)/AM$5*$J259</f>
        <v>416.66666666666669</v>
      </c>
      <c r="AN259" s="15">
        <f t="shared" si="290"/>
        <v>416.66666666666669</v>
      </c>
      <c r="AO259" s="15">
        <f t="shared" si="290"/>
        <v>416.66666666666669</v>
      </c>
      <c r="AP259" s="15">
        <f t="shared" si="290"/>
        <v>416.66666666666669</v>
      </c>
      <c r="AQ259" s="15">
        <f t="shared" si="290"/>
        <v>416.66666666666669</v>
      </c>
      <c r="AR259" s="15">
        <f t="shared" si="290"/>
        <v>416.66666666666669</v>
      </c>
      <c r="AS259" s="15">
        <f t="shared" si="290"/>
        <v>416.66666666666669</v>
      </c>
      <c r="AT259" s="15">
        <f t="shared" si="290"/>
        <v>416.66666666666669</v>
      </c>
      <c r="AU259" s="15">
        <f t="shared" si="290"/>
        <v>416.66666666666669</v>
      </c>
      <c r="AV259" s="15">
        <f t="shared" si="290"/>
        <v>416.66666666666669</v>
      </c>
      <c r="AW259" s="15">
        <f t="shared" ref="AW259:BF262" si="291">$H259*(EOMONTH($I259,0)&lt;=AW$2)/AW$5*$J259</f>
        <v>416.66666666666669</v>
      </c>
      <c r="AX259" s="15">
        <f t="shared" si="291"/>
        <v>416.66666666666669</v>
      </c>
      <c r="AY259" s="15">
        <f t="shared" si="291"/>
        <v>416.66666666666669</v>
      </c>
      <c r="AZ259" s="15">
        <f t="shared" si="291"/>
        <v>416.66666666666669</v>
      </c>
      <c r="BA259" s="15">
        <f t="shared" si="291"/>
        <v>416.66666666666669</v>
      </c>
      <c r="BB259" s="15">
        <f t="shared" si="291"/>
        <v>416.66666666666669</v>
      </c>
      <c r="BC259" s="15">
        <f t="shared" si="291"/>
        <v>416.66666666666669</v>
      </c>
      <c r="BD259" s="15">
        <f t="shared" si="291"/>
        <v>416.66666666666669</v>
      </c>
      <c r="BE259" s="15">
        <f t="shared" si="291"/>
        <v>416.66666666666669</v>
      </c>
      <c r="BF259" s="15">
        <f t="shared" si="291"/>
        <v>416.66666666666669</v>
      </c>
      <c r="BG259" s="15">
        <f t="shared" ref="BG259:BP262" si="292">$H259*(EOMONTH($I259,0)&lt;=BG$2)/BG$5*$J259</f>
        <v>416.66666666666669</v>
      </c>
      <c r="BH259" s="15">
        <f t="shared" si="292"/>
        <v>416.66666666666669</v>
      </c>
      <c r="BI259" s="15">
        <f t="shared" si="292"/>
        <v>416.66666666666669</v>
      </c>
      <c r="BJ259" s="15">
        <f t="shared" si="292"/>
        <v>416.66666666666669</v>
      </c>
      <c r="BK259" s="15">
        <f t="shared" si="292"/>
        <v>416.66666666666669</v>
      </c>
      <c r="BL259" s="15">
        <f t="shared" si="292"/>
        <v>416.66666666666669</v>
      </c>
      <c r="BM259" s="15">
        <f t="shared" si="292"/>
        <v>416.66666666666669</v>
      </c>
      <c r="BN259" s="15">
        <f t="shared" si="292"/>
        <v>416.66666666666669</v>
      </c>
      <c r="BO259" s="15">
        <f t="shared" si="292"/>
        <v>416.66666666666669</v>
      </c>
      <c r="BP259" s="15">
        <f t="shared" si="292"/>
        <v>416.66666666666669</v>
      </c>
      <c r="BQ259" s="15">
        <f t="shared" ref="BQ259:BZ262" si="293">$H259*(EOMONTH($I259,0)&lt;=BQ$2)/BQ$5*$J259</f>
        <v>416.66666666666669</v>
      </c>
      <c r="BR259" s="15">
        <f t="shared" si="293"/>
        <v>416.66666666666669</v>
      </c>
      <c r="BS259" s="15">
        <f t="shared" si="293"/>
        <v>416.66666666666669</v>
      </c>
      <c r="BT259" s="15">
        <f t="shared" si="293"/>
        <v>416.66666666666669</v>
      </c>
      <c r="BU259" s="15">
        <f t="shared" si="293"/>
        <v>416.66666666666669</v>
      </c>
      <c r="BV259" s="15">
        <f t="shared" si="293"/>
        <v>416.66666666666669</v>
      </c>
      <c r="BW259" s="15">
        <f t="shared" si="293"/>
        <v>416.66666666666669</v>
      </c>
      <c r="BX259" s="15">
        <f t="shared" si="293"/>
        <v>416.66666666666669</v>
      </c>
      <c r="BY259" s="15">
        <f t="shared" si="293"/>
        <v>416.66666666666669</v>
      </c>
      <c r="BZ259" s="15">
        <f t="shared" si="293"/>
        <v>416.66666666666669</v>
      </c>
      <c r="CA259" s="15">
        <f t="shared" ref="CA259:CL262" si="294">$H259*(EOMONTH($I259,0)&lt;=CA$2)/CA$5*$J259</f>
        <v>416.66666666666669</v>
      </c>
      <c r="CB259" s="15">
        <f t="shared" si="294"/>
        <v>416.66666666666669</v>
      </c>
      <c r="CC259" s="15">
        <f t="shared" si="294"/>
        <v>416.66666666666669</v>
      </c>
      <c r="CD259" s="15">
        <f t="shared" si="294"/>
        <v>416.66666666666669</v>
      </c>
      <c r="CE259" s="15">
        <f t="shared" si="294"/>
        <v>416.66666666666669</v>
      </c>
      <c r="CF259" s="15">
        <f t="shared" si="294"/>
        <v>416.66666666666669</v>
      </c>
      <c r="CG259" s="15">
        <f t="shared" si="294"/>
        <v>416.66666666666669</v>
      </c>
      <c r="CH259" s="15">
        <f t="shared" si="294"/>
        <v>416.66666666666669</v>
      </c>
      <c r="CI259" s="15">
        <f t="shared" si="294"/>
        <v>416.66666666666669</v>
      </c>
      <c r="CJ259" s="15">
        <f t="shared" si="294"/>
        <v>416.66666666666669</v>
      </c>
      <c r="CK259" s="15">
        <f t="shared" si="294"/>
        <v>416.66666666666669</v>
      </c>
      <c r="CL259" s="15">
        <f t="shared" si="294"/>
        <v>416.66666666666669</v>
      </c>
      <c r="CN259" s="15"/>
      <c r="CO259" s="15"/>
      <c r="CP259" s="15">
        <f t="shared" ref="CP259:CY262" si="295">$H259*(EOMONTH($I259,0)&lt;=CP$2)/CP$5*$J259</f>
        <v>1250</v>
      </c>
      <c r="CQ259" s="15">
        <f t="shared" si="295"/>
        <v>1250</v>
      </c>
      <c r="CR259" s="15">
        <f t="shared" si="295"/>
        <v>1250</v>
      </c>
      <c r="CS259" s="15">
        <f t="shared" si="295"/>
        <v>1250</v>
      </c>
      <c r="CT259" s="15">
        <f t="shared" si="295"/>
        <v>1250</v>
      </c>
      <c r="CU259" s="15">
        <f t="shared" si="295"/>
        <v>1250</v>
      </c>
      <c r="CV259" s="15">
        <f t="shared" si="295"/>
        <v>1250</v>
      </c>
      <c r="CW259" s="15">
        <f t="shared" si="295"/>
        <v>1250</v>
      </c>
      <c r="CX259" s="15">
        <f t="shared" si="295"/>
        <v>1250</v>
      </c>
      <c r="CY259" s="15">
        <f t="shared" si="295"/>
        <v>1250</v>
      </c>
      <c r="CZ259" s="15">
        <f t="shared" ref="CZ259:DL262" si="296">$H259*(EOMONTH($I259,0)&lt;=CZ$2)/CZ$5*$J259</f>
        <v>1250</v>
      </c>
      <c r="DA259" s="15">
        <f t="shared" si="296"/>
        <v>1250</v>
      </c>
      <c r="DB259" s="15">
        <f t="shared" si="296"/>
        <v>1250</v>
      </c>
      <c r="DC259" s="15">
        <f t="shared" si="296"/>
        <v>1250</v>
      </c>
      <c r="DD259" s="15">
        <f t="shared" si="296"/>
        <v>1250</v>
      </c>
      <c r="DE259" s="15">
        <f t="shared" si="296"/>
        <v>1250</v>
      </c>
      <c r="DF259" s="15">
        <f t="shared" si="296"/>
        <v>1250</v>
      </c>
      <c r="DG259" s="15">
        <f t="shared" si="296"/>
        <v>1250</v>
      </c>
      <c r="DH259" s="15">
        <f t="shared" si="296"/>
        <v>1250</v>
      </c>
      <c r="DI259" s="15">
        <f t="shared" si="296"/>
        <v>1250</v>
      </c>
      <c r="DJ259" s="15">
        <f t="shared" si="296"/>
        <v>1250</v>
      </c>
      <c r="DK259" s="15">
        <f t="shared" si="296"/>
        <v>1250</v>
      </c>
      <c r="DL259" s="15">
        <f t="shared" si="296"/>
        <v>1250</v>
      </c>
    </row>
    <row r="260" spans="1:116" x14ac:dyDescent="0.4">
      <c r="A260" s="31"/>
      <c r="B260" t="str">
        <f t="shared" si="286"/>
        <v>260 PROB-EV</v>
      </c>
      <c r="D260" t="s">
        <v>584</v>
      </c>
      <c r="E260" s="8" t="str">
        <f t="shared" si="285"/>
        <v>260 PROB-EV</v>
      </c>
      <c r="G260" s="141" t="s">
        <v>321</v>
      </c>
      <c r="H260" s="17">
        <v>10000</v>
      </c>
      <c r="I260" s="101">
        <f>EOMONTH(I259,7)</f>
        <v>45535</v>
      </c>
      <c r="J260" s="255">
        <v>0.5</v>
      </c>
      <c r="K260" s="17">
        <f t="shared" si="287"/>
        <v>2083.3333333333335</v>
      </c>
      <c r="L260" s="17">
        <f t="shared" si="287"/>
        <v>5000</v>
      </c>
      <c r="M260" s="17">
        <f t="shared" si="287"/>
        <v>5000</v>
      </c>
      <c r="N260" s="17">
        <f t="shared" si="287"/>
        <v>5000</v>
      </c>
      <c r="O260" s="17">
        <f t="shared" si="287"/>
        <v>5000</v>
      </c>
      <c r="P260" s="17">
        <f t="shared" si="287"/>
        <v>5000</v>
      </c>
      <c r="R260"/>
      <c r="S260" s="15">
        <f t="shared" si="288"/>
        <v>0</v>
      </c>
      <c r="T260" s="15">
        <f t="shared" si="288"/>
        <v>0</v>
      </c>
      <c r="U260" s="15">
        <f t="shared" si="288"/>
        <v>0</v>
      </c>
      <c r="V260" s="15">
        <f t="shared" si="288"/>
        <v>0</v>
      </c>
      <c r="W260" s="15">
        <f t="shared" si="288"/>
        <v>0</v>
      </c>
      <c r="X260" s="15">
        <f t="shared" si="288"/>
        <v>0</v>
      </c>
      <c r="Y260" s="15">
        <f t="shared" si="288"/>
        <v>0</v>
      </c>
      <c r="Z260" s="15">
        <f t="shared" si="288"/>
        <v>416.66666666666669</v>
      </c>
      <c r="AA260" s="15">
        <f t="shared" si="288"/>
        <v>416.66666666666669</v>
      </c>
      <c r="AB260" s="15">
        <f t="shared" si="288"/>
        <v>416.66666666666669</v>
      </c>
      <c r="AC260" s="15">
        <f t="shared" si="289"/>
        <v>416.66666666666669</v>
      </c>
      <c r="AD260" s="15">
        <f t="shared" si="289"/>
        <v>416.66666666666669</v>
      </c>
      <c r="AE260" s="15">
        <f t="shared" si="289"/>
        <v>416.66666666666669</v>
      </c>
      <c r="AF260" s="15">
        <f t="shared" si="289"/>
        <v>416.66666666666669</v>
      </c>
      <c r="AG260" s="15">
        <f t="shared" si="289"/>
        <v>416.66666666666669</v>
      </c>
      <c r="AH260" s="15">
        <f t="shared" si="289"/>
        <v>416.66666666666669</v>
      </c>
      <c r="AI260" s="15">
        <f t="shared" si="289"/>
        <v>416.66666666666669</v>
      </c>
      <c r="AJ260" s="15">
        <f t="shared" si="289"/>
        <v>416.66666666666669</v>
      </c>
      <c r="AK260" s="15">
        <f t="shared" si="289"/>
        <v>416.66666666666669</v>
      </c>
      <c r="AL260" s="15">
        <f t="shared" si="289"/>
        <v>416.66666666666669</v>
      </c>
      <c r="AM260" s="15">
        <f t="shared" si="290"/>
        <v>416.66666666666669</v>
      </c>
      <c r="AN260" s="15">
        <f t="shared" si="290"/>
        <v>416.66666666666669</v>
      </c>
      <c r="AO260" s="15">
        <f t="shared" si="290"/>
        <v>416.66666666666669</v>
      </c>
      <c r="AP260" s="15">
        <f t="shared" si="290"/>
        <v>416.66666666666669</v>
      </c>
      <c r="AQ260" s="15">
        <f t="shared" si="290"/>
        <v>416.66666666666669</v>
      </c>
      <c r="AR260" s="15">
        <f t="shared" si="290"/>
        <v>416.66666666666669</v>
      </c>
      <c r="AS260" s="15">
        <f t="shared" si="290"/>
        <v>416.66666666666669</v>
      </c>
      <c r="AT260" s="15">
        <f t="shared" si="290"/>
        <v>416.66666666666669</v>
      </c>
      <c r="AU260" s="15">
        <f t="shared" si="290"/>
        <v>416.66666666666669</v>
      </c>
      <c r="AV260" s="15">
        <f t="shared" si="290"/>
        <v>416.66666666666669</v>
      </c>
      <c r="AW260" s="15">
        <f t="shared" si="291"/>
        <v>416.66666666666669</v>
      </c>
      <c r="AX260" s="15">
        <f t="shared" si="291"/>
        <v>416.66666666666669</v>
      </c>
      <c r="AY260" s="15">
        <f t="shared" si="291"/>
        <v>416.66666666666669</v>
      </c>
      <c r="AZ260" s="15">
        <f t="shared" si="291"/>
        <v>416.66666666666669</v>
      </c>
      <c r="BA260" s="15">
        <f t="shared" si="291"/>
        <v>416.66666666666669</v>
      </c>
      <c r="BB260" s="15">
        <f t="shared" si="291"/>
        <v>416.66666666666669</v>
      </c>
      <c r="BC260" s="15">
        <f t="shared" si="291"/>
        <v>416.66666666666669</v>
      </c>
      <c r="BD260" s="15">
        <f t="shared" si="291"/>
        <v>416.66666666666669</v>
      </c>
      <c r="BE260" s="15">
        <f t="shared" si="291"/>
        <v>416.66666666666669</v>
      </c>
      <c r="BF260" s="15">
        <f t="shared" si="291"/>
        <v>416.66666666666669</v>
      </c>
      <c r="BG260" s="15">
        <f t="shared" si="292"/>
        <v>416.66666666666669</v>
      </c>
      <c r="BH260" s="15">
        <f t="shared" si="292"/>
        <v>416.66666666666669</v>
      </c>
      <c r="BI260" s="15">
        <f t="shared" si="292"/>
        <v>416.66666666666669</v>
      </c>
      <c r="BJ260" s="15">
        <f t="shared" si="292"/>
        <v>416.66666666666669</v>
      </c>
      <c r="BK260" s="15">
        <f t="shared" si="292"/>
        <v>416.66666666666669</v>
      </c>
      <c r="BL260" s="15">
        <f t="shared" si="292"/>
        <v>416.66666666666669</v>
      </c>
      <c r="BM260" s="15">
        <f t="shared" si="292"/>
        <v>416.66666666666669</v>
      </c>
      <c r="BN260" s="15">
        <f t="shared" si="292"/>
        <v>416.66666666666669</v>
      </c>
      <c r="BO260" s="15">
        <f t="shared" si="292"/>
        <v>416.66666666666669</v>
      </c>
      <c r="BP260" s="15">
        <f t="shared" si="292"/>
        <v>416.66666666666669</v>
      </c>
      <c r="BQ260" s="15">
        <f t="shared" si="293"/>
        <v>416.66666666666669</v>
      </c>
      <c r="BR260" s="15">
        <f t="shared" si="293"/>
        <v>416.66666666666669</v>
      </c>
      <c r="BS260" s="15">
        <f t="shared" si="293"/>
        <v>416.66666666666669</v>
      </c>
      <c r="BT260" s="15">
        <f t="shared" si="293"/>
        <v>416.66666666666669</v>
      </c>
      <c r="BU260" s="15">
        <f t="shared" si="293"/>
        <v>416.66666666666669</v>
      </c>
      <c r="BV260" s="15">
        <f t="shared" si="293"/>
        <v>416.66666666666669</v>
      </c>
      <c r="BW260" s="15">
        <f t="shared" si="293"/>
        <v>416.66666666666669</v>
      </c>
      <c r="BX260" s="15">
        <f t="shared" si="293"/>
        <v>416.66666666666669</v>
      </c>
      <c r="BY260" s="15">
        <f t="shared" si="293"/>
        <v>416.66666666666669</v>
      </c>
      <c r="BZ260" s="15">
        <f t="shared" si="293"/>
        <v>416.66666666666669</v>
      </c>
      <c r="CA260" s="15">
        <f t="shared" si="294"/>
        <v>416.66666666666669</v>
      </c>
      <c r="CB260" s="15">
        <f t="shared" si="294"/>
        <v>416.66666666666669</v>
      </c>
      <c r="CC260" s="15">
        <f t="shared" si="294"/>
        <v>416.66666666666669</v>
      </c>
      <c r="CD260" s="15">
        <f t="shared" si="294"/>
        <v>416.66666666666669</v>
      </c>
      <c r="CE260" s="15">
        <f t="shared" si="294"/>
        <v>416.66666666666669</v>
      </c>
      <c r="CF260" s="15">
        <f t="shared" si="294"/>
        <v>416.66666666666669</v>
      </c>
      <c r="CG260" s="15">
        <f t="shared" si="294"/>
        <v>416.66666666666669</v>
      </c>
      <c r="CH260" s="15">
        <f t="shared" si="294"/>
        <v>416.66666666666669</v>
      </c>
      <c r="CI260" s="15">
        <f t="shared" si="294"/>
        <v>416.66666666666669</v>
      </c>
      <c r="CJ260" s="15">
        <f t="shared" si="294"/>
        <v>416.66666666666669</v>
      </c>
      <c r="CK260" s="15">
        <f t="shared" si="294"/>
        <v>416.66666666666669</v>
      </c>
      <c r="CL260" s="15">
        <f t="shared" si="294"/>
        <v>416.66666666666669</v>
      </c>
      <c r="CN260" s="15"/>
      <c r="CO260" s="15"/>
      <c r="CP260" s="15">
        <f t="shared" si="295"/>
        <v>0</v>
      </c>
      <c r="CQ260" s="15">
        <f t="shared" si="295"/>
        <v>1250</v>
      </c>
      <c r="CR260" s="15">
        <f t="shared" si="295"/>
        <v>1250</v>
      </c>
      <c r="CS260" s="15">
        <f t="shared" si="295"/>
        <v>1250</v>
      </c>
      <c r="CT260" s="15">
        <f t="shared" si="295"/>
        <v>1250</v>
      </c>
      <c r="CU260" s="15">
        <f t="shared" si="295"/>
        <v>1250</v>
      </c>
      <c r="CV260" s="15">
        <f t="shared" si="295"/>
        <v>1250</v>
      </c>
      <c r="CW260" s="15">
        <f t="shared" si="295"/>
        <v>1250</v>
      </c>
      <c r="CX260" s="15">
        <f t="shared" si="295"/>
        <v>1250</v>
      </c>
      <c r="CY260" s="15">
        <f t="shared" si="295"/>
        <v>1250</v>
      </c>
      <c r="CZ260" s="15">
        <f t="shared" si="296"/>
        <v>1250</v>
      </c>
      <c r="DA260" s="15">
        <f t="shared" si="296"/>
        <v>1250</v>
      </c>
      <c r="DB260" s="15">
        <f t="shared" si="296"/>
        <v>1250</v>
      </c>
      <c r="DC260" s="15">
        <f t="shared" si="296"/>
        <v>1250</v>
      </c>
      <c r="DD260" s="15">
        <f t="shared" si="296"/>
        <v>1250</v>
      </c>
      <c r="DE260" s="15">
        <f t="shared" si="296"/>
        <v>1250</v>
      </c>
      <c r="DF260" s="15">
        <f t="shared" si="296"/>
        <v>1250</v>
      </c>
      <c r="DG260" s="15">
        <f t="shared" si="296"/>
        <v>1250</v>
      </c>
      <c r="DH260" s="15">
        <f t="shared" si="296"/>
        <v>1250</v>
      </c>
      <c r="DI260" s="15">
        <f t="shared" si="296"/>
        <v>1250</v>
      </c>
      <c r="DJ260" s="15">
        <f t="shared" si="296"/>
        <v>1250</v>
      </c>
      <c r="DK260" s="15">
        <f t="shared" si="296"/>
        <v>1250</v>
      </c>
      <c r="DL260" s="15">
        <f t="shared" si="296"/>
        <v>1250</v>
      </c>
    </row>
    <row r="261" spans="1:116" x14ac:dyDescent="0.4">
      <c r="A261" s="31"/>
      <c r="B261" t="str">
        <f t="shared" si="286"/>
        <v>261 PROB-EV</v>
      </c>
      <c r="D261" t="s">
        <v>584</v>
      </c>
      <c r="E261" s="8" t="str">
        <f t="shared" si="285"/>
        <v>261 PROB-EV</v>
      </c>
      <c r="G261" s="141" t="s">
        <v>322</v>
      </c>
      <c r="H261" s="17">
        <v>10000</v>
      </c>
      <c r="I261" s="101">
        <f t="shared" ref="I261:I262" si="297">EOMONTH(I260,7)</f>
        <v>45747</v>
      </c>
      <c r="J261" s="255">
        <v>0.5</v>
      </c>
      <c r="K261" s="17">
        <f t="shared" si="287"/>
        <v>0</v>
      </c>
      <c r="L261" s="17">
        <f t="shared" si="287"/>
        <v>4166.6666666666661</v>
      </c>
      <c r="M261" s="17">
        <f t="shared" si="287"/>
        <v>5000</v>
      </c>
      <c r="N261" s="17">
        <f t="shared" si="287"/>
        <v>5000</v>
      </c>
      <c r="O261" s="17">
        <f t="shared" si="287"/>
        <v>5000</v>
      </c>
      <c r="P261" s="17">
        <f t="shared" si="287"/>
        <v>5000</v>
      </c>
      <c r="R261"/>
      <c r="S261" s="15">
        <f t="shared" si="288"/>
        <v>0</v>
      </c>
      <c r="T261" s="15">
        <f t="shared" si="288"/>
        <v>0</v>
      </c>
      <c r="U261" s="15">
        <f t="shared" si="288"/>
        <v>0</v>
      </c>
      <c r="V261" s="15">
        <f t="shared" si="288"/>
        <v>0</v>
      </c>
      <c r="W261" s="15">
        <f t="shared" si="288"/>
        <v>0</v>
      </c>
      <c r="X261" s="15">
        <f t="shared" si="288"/>
        <v>0</v>
      </c>
      <c r="Y261" s="15">
        <f t="shared" si="288"/>
        <v>0</v>
      </c>
      <c r="Z261" s="15">
        <f t="shared" si="288"/>
        <v>0</v>
      </c>
      <c r="AA261" s="15">
        <f t="shared" si="288"/>
        <v>0</v>
      </c>
      <c r="AB261" s="15">
        <f t="shared" si="288"/>
        <v>0</v>
      </c>
      <c r="AC261" s="15">
        <f t="shared" si="289"/>
        <v>0</v>
      </c>
      <c r="AD261" s="15">
        <f t="shared" si="289"/>
        <v>0</v>
      </c>
      <c r="AE261" s="15">
        <f t="shared" si="289"/>
        <v>0</v>
      </c>
      <c r="AF261" s="15">
        <f t="shared" si="289"/>
        <v>0</v>
      </c>
      <c r="AG261" s="15">
        <f t="shared" si="289"/>
        <v>416.66666666666669</v>
      </c>
      <c r="AH261" s="15">
        <f t="shared" si="289"/>
        <v>416.66666666666669</v>
      </c>
      <c r="AI261" s="15">
        <f t="shared" si="289"/>
        <v>416.66666666666669</v>
      </c>
      <c r="AJ261" s="15">
        <f t="shared" si="289"/>
        <v>416.66666666666669</v>
      </c>
      <c r="AK261" s="15">
        <f t="shared" si="289"/>
        <v>416.66666666666669</v>
      </c>
      <c r="AL261" s="15">
        <f t="shared" si="289"/>
        <v>416.66666666666669</v>
      </c>
      <c r="AM261" s="15">
        <f t="shared" si="290"/>
        <v>416.66666666666669</v>
      </c>
      <c r="AN261" s="15">
        <f t="shared" si="290"/>
        <v>416.66666666666669</v>
      </c>
      <c r="AO261" s="15">
        <f t="shared" si="290"/>
        <v>416.66666666666669</v>
      </c>
      <c r="AP261" s="15">
        <f t="shared" si="290"/>
        <v>416.66666666666669</v>
      </c>
      <c r="AQ261" s="15">
        <f t="shared" si="290"/>
        <v>416.66666666666669</v>
      </c>
      <c r="AR261" s="15">
        <f t="shared" si="290"/>
        <v>416.66666666666669</v>
      </c>
      <c r="AS261" s="15">
        <f t="shared" si="290"/>
        <v>416.66666666666669</v>
      </c>
      <c r="AT261" s="15">
        <f t="shared" si="290"/>
        <v>416.66666666666669</v>
      </c>
      <c r="AU261" s="15">
        <f t="shared" si="290"/>
        <v>416.66666666666669</v>
      </c>
      <c r="AV261" s="15">
        <f t="shared" si="290"/>
        <v>416.66666666666669</v>
      </c>
      <c r="AW261" s="15">
        <f t="shared" si="291"/>
        <v>416.66666666666669</v>
      </c>
      <c r="AX261" s="15">
        <f t="shared" si="291"/>
        <v>416.66666666666669</v>
      </c>
      <c r="AY261" s="15">
        <f t="shared" si="291"/>
        <v>416.66666666666669</v>
      </c>
      <c r="AZ261" s="15">
        <f t="shared" si="291"/>
        <v>416.66666666666669</v>
      </c>
      <c r="BA261" s="15">
        <f t="shared" si="291"/>
        <v>416.66666666666669</v>
      </c>
      <c r="BB261" s="15">
        <f t="shared" si="291"/>
        <v>416.66666666666669</v>
      </c>
      <c r="BC261" s="15">
        <f t="shared" si="291"/>
        <v>416.66666666666669</v>
      </c>
      <c r="BD261" s="15">
        <f t="shared" si="291"/>
        <v>416.66666666666669</v>
      </c>
      <c r="BE261" s="15">
        <f t="shared" si="291"/>
        <v>416.66666666666669</v>
      </c>
      <c r="BF261" s="15">
        <f t="shared" si="291"/>
        <v>416.66666666666669</v>
      </c>
      <c r="BG261" s="15">
        <f t="shared" si="292"/>
        <v>416.66666666666669</v>
      </c>
      <c r="BH261" s="15">
        <f t="shared" si="292"/>
        <v>416.66666666666669</v>
      </c>
      <c r="BI261" s="15">
        <f t="shared" si="292"/>
        <v>416.66666666666669</v>
      </c>
      <c r="BJ261" s="15">
        <f t="shared" si="292"/>
        <v>416.66666666666669</v>
      </c>
      <c r="BK261" s="15">
        <f t="shared" si="292"/>
        <v>416.66666666666669</v>
      </c>
      <c r="BL261" s="15">
        <f t="shared" si="292"/>
        <v>416.66666666666669</v>
      </c>
      <c r="BM261" s="15">
        <f t="shared" si="292"/>
        <v>416.66666666666669</v>
      </c>
      <c r="BN261" s="15">
        <f t="shared" si="292"/>
        <v>416.66666666666669</v>
      </c>
      <c r="BO261" s="15">
        <f t="shared" si="292"/>
        <v>416.66666666666669</v>
      </c>
      <c r="BP261" s="15">
        <f t="shared" si="292"/>
        <v>416.66666666666669</v>
      </c>
      <c r="BQ261" s="15">
        <f t="shared" si="293"/>
        <v>416.66666666666669</v>
      </c>
      <c r="BR261" s="15">
        <f t="shared" si="293"/>
        <v>416.66666666666669</v>
      </c>
      <c r="BS261" s="15">
        <f t="shared" si="293"/>
        <v>416.66666666666669</v>
      </c>
      <c r="BT261" s="15">
        <f t="shared" si="293"/>
        <v>416.66666666666669</v>
      </c>
      <c r="BU261" s="15">
        <f t="shared" si="293"/>
        <v>416.66666666666669</v>
      </c>
      <c r="BV261" s="15">
        <f t="shared" si="293"/>
        <v>416.66666666666669</v>
      </c>
      <c r="BW261" s="15">
        <f t="shared" si="293"/>
        <v>416.66666666666669</v>
      </c>
      <c r="BX261" s="15">
        <f t="shared" si="293"/>
        <v>416.66666666666669</v>
      </c>
      <c r="BY261" s="15">
        <f t="shared" si="293"/>
        <v>416.66666666666669</v>
      </c>
      <c r="BZ261" s="15">
        <f t="shared" si="293"/>
        <v>416.66666666666669</v>
      </c>
      <c r="CA261" s="15">
        <f t="shared" si="294"/>
        <v>416.66666666666669</v>
      </c>
      <c r="CB261" s="15">
        <f t="shared" si="294"/>
        <v>416.66666666666669</v>
      </c>
      <c r="CC261" s="15">
        <f t="shared" si="294"/>
        <v>416.66666666666669</v>
      </c>
      <c r="CD261" s="15">
        <f t="shared" si="294"/>
        <v>416.66666666666669</v>
      </c>
      <c r="CE261" s="15">
        <f t="shared" si="294"/>
        <v>416.66666666666669</v>
      </c>
      <c r="CF261" s="15">
        <f t="shared" si="294"/>
        <v>416.66666666666669</v>
      </c>
      <c r="CG261" s="15">
        <f t="shared" si="294"/>
        <v>416.66666666666669</v>
      </c>
      <c r="CH261" s="15">
        <f t="shared" si="294"/>
        <v>416.66666666666669</v>
      </c>
      <c r="CI261" s="15">
        <f t="shared" si="294"/>
        <v>416.66666666666669</v>
      </c>
      <c r="CJ261" s="15">
        <f t="shared" si="294"/>
        <v>416.66666666666669</v>
      </c>
      <c r="CK261" s="15">
        <f t="shared" si="294"/>
        <v>416.66666666666669</v>
      </c>
      <c r="CL261" s="15">
        <f t="shared" si="294"/>
        <v>416.66666666666669</v>
      </c>
      <c r="CN261" s="15"/>
      <c r="CO261" s="15"/>
      <c r="CP261" s="15">
        <f t="shared" si="295"/>
        <v>0</v>
      </c>
      <c r="CQ261" s="15">
        <f t="shared" si="295"/>
        <v>0</v>
      </c>
      <c r="CR261" s="15">
        <f t="shared" si="295"/>
        <v>0</v>
      </c>
      <c r="CS261" s="15">
        <f t="shared" si="295"/>
        <v>1250</v>
      </c>
      <c r="CT261" s="15">
        <f t="shared" si="295"/>
        <v>1250</v>
      </c>
      <c r="CU261" s="15">
        <f t="shared" si="295"/>
        <v>1250</v>
      </c>
      <c r="CV261" s="15">
        <f t="shared" si="295"/>
        <v>1250</v>
      </c>
      <c r="CW261" s="15">
        <f t="shared" si="295"/>
        <v>1250</v>
      </c>
      <c r="CX261" s="15">
        <f t="shared" si="295"/>
        <v>1250</v>
      </c>
      <c r="CY261" s="15">
        <f t="shared" si="295"/>
        <v>1250</v>
      </c>
      <c r="CZ261" s="15">
        <f t="shared" si="296"/>
        <v>1250</v>
      </c>
      <c r="DA261" s="15">
        <f t="shared" si="296"/>
        <v>1250</v>
      </c>
      <c r="DB261" s="15">
        <f t="shared" si="296"/>
        <v>1250</v>
      </c>
      <c r="DC261" s="15">
        <f t="shared" si="296"/>
        <v>1250</v>
      </c>
      <c r="DD261" s="15">
        <f t="shared" si="296"/>
        <v>1250</v>
      </c>
      <c r="DE261" s="15">
        <f t="shared" si="296"/>
        <v>1250</v>
      </c>
      <c r="DF261" s="15">
        <f t="shared" si="296"/>
        <v>1250</v>
      </c>
      <c r="DG261" s="15">
        <f t="shared" si="296"/>
        <v>1250</v>
      </c>
      <c r="DH261" s="15">
        <f t="shared" si="296"/>
        <v>1250</v>
      </c>
      <c r="DI261" s="15">
        <f t="shared" si="296"/>
        <v>1250</v>
      </c>
      <c r="DJ261" s="15">
        <f t="shared" si="296"/>
        <v>1250</v>
      </c>
      <c r="DK261" s="15">
        <f t="shared" si="296"/>
        <v>1250</v>
      </c>
      <c r="DL261" s="15">
        <f t="shared" si="296"/>
        <v>1250</v>
      </c>
    </row>
    <row r="262" spans="1:116" x14ac:dyDescent="0.4">
      <c r="A262" s="31"/>
      <c r="B262" t="str">
        <f t="shared" si="286"/>
        <v>262 PROB-EV</v>
      </c>
      <c r="D262" t="s">
        <v>584</v>
      </c>
      <c r="E262" s="8" t="str">
        <f t="shared" si="285"/>
        <v>262 PROB-EV</v>
      </c>
      <c r="G262" s="141" t="s">
        <v>323</v>
      </c>
      <c r="H262" s="17">
        <v>10000</v>
      </c>
      <c r="I262" s="101">
        <f t="shared" si="297"/>
        <v>45961</v>
      </c>
      <c r="J262" s="255">
        <v>0.5</v>
      </c>
      <c r="K262" s="256">
        <f t="shared" si="287"/>
        <v>0</v>
      </c>
      <c r="L262" s="256">
        <f t="shared" si="287"/>
        <v>1250</v>
      </c>
      <c r="M262" s="256">
        <f t="shared" si="287"/>
        <v>5000</v>
      </c>
      <c r="N262" s="256">
        <f t="shared" si="287"/>
        <v>5000</v>
      </c>
      <c r="O262" s="256">
        <f t="shared" si="287"/>
        <v>5000</v>
      </c>
      <c r="P262" s="256">
        <f t="shared" si="287"/>
        <v>5000</v>
      </c>
      <c r="R262"/>
      <c r="S262" s="257">
        <f t="shared" si="288"/>
        <v>0</v>
      </c>
      <c r="T262" s="257">
        <f t="shared" si="288"/>
        <v>0</v>
      </c>
      <c r="U262" s="257">
        <f t="shared" si="288"/>
        <v>0</v>
      </c>
      <c r="V262" s="257">
        <f t="shared" si="288"/>
        <v>0</v>
      </c>
      <c r="W262" s="257">
        <f t="shared" si="288"/>
        <v>0</v>
      </c>
      <c r="X262" s="257">
        <f t="shared" si="288"/>
        <v>0</v>
      </c>
      <c r="Y262" s="257">
        <f t="shared" si="288"/>
        <v>0</v>
      </c>
      <c r="Z262" s="257">
        <f t="shared" si="288"/>
        <v>0</v>
      </c>
      <c r="AA262" s="257">
        <f t="shared" si="288"/>
        <v>0</v>
      </c>
      <c r="AB262" s="257">
        <f t="shared" si="288"/>
        <v>0</v>
      </c>
      <c r="AC262" s="257">
        <f t="shared" si="289"/>
        <v>0</v>
      </c>
      <c r="AD262" s="257">
        <f t="shared" si="289"/>
        <v>0</v>
      </c>
      <c r="AE262" s="257">
        <f t="shared" si="289"/>
        <v>0</v>
      </c>
      <c r="AF262" s="257">
        <f t="shared" si="289"/>
        <v>0</v>
      </c>
      <c r="AG262" s="257">
        <f t="shared" si="289"/>
        <v>0</v>
      </c>
      <c r="AH262" s="257">
        <f t="shared" si="289"/>
        <v>0</v>
      </c>
      <c r="AI262" s="257">
        <f t="shared" si="289"/>
        <v>0</v>
      </c>
      <c r="AJ262" s="257">
        <f t="shared" si="289"/>
        <v>0</v>
      </c>
      <c r="AK262" s="257">
        <f t="shared" si="289"/>
        <v>0</v>
      </c>
      <c r="AL262" s="257">
        <f t="shared" si="289"/>
        <v>0</v>
      </c>
      <c r="AM262" s="257">
        <f t="shared" si="290"/>
        <v>0</v>
      </c>
      <c r="AN262" s="257">
        <f t="shared" si="290"/>
        <v>416.66666666666669</v>
      </c>
      <c r="AO262" s="257">
        <f t="shared" si="290"/>
        <v>416.66666666666669</v>
      </c>
      <c r="AP262" s="257">
        <f t="shared" si="290"/>
        <v>416.66666666666669</v>
      </c>
      <c r="AQ262" s="257">
        <f t="shared" si="290"/>
        <v>416.66666666666669</v>
      </c>
      <c r="AR262" s="257">
        <f t="shared" si="290"/>
        <v>416.66666666666669</v>
      </c>
      <c r="AS262" s="257">
        <f t="shared" si="290"/>
        <v>416.66666666666669</v>
      </c>
      <c r="AT262" s="257">
        <f t="shared" si="290"/>
        <v>416.66666666666669</v>
      </c>
      <c r="AU262" s="257">
        <f t="shared" si="290"/>
        <v>416.66666666666669</v>
      </c>
      <c r="AV262" s="257">
        <f t="shared" si="290"/>
        <v>416.66666666666669</v>
      </c>
      <c r="AW262" s="257">
        <f t="shared" si="291"/>
        <v>416.66666666666669</v>
      </c>
      <c r="AX262" s="257">
        <f t="shared" si="291"/>
        <v>416.66666666666669</v>
      </c>
      <c r="AY262" s="257">
        <f t="shared" si="291"/>
        <v>416.66666666666669</v>
      </c>
      <c r="AZ262" s="257">
        <f t="shared" si="291"/>
        <v>416.66666666666669</v>
      </c>
      <c r="BA262" s="257">
        <f t="shared" si="291"/>
        <v>416.66666666666669</v>
      </c>
      <c r="BB262" s="257">
        <f t="shared" si="291"/>
        <v>416.66666666666669</v>
      </c>
      <c r="BC262" s="257">
        <f t="shared" si="291"/>
        <v>416.66666666666669</v>
      </c>
      <c r="BD262" s="257">
        <f t="shared" si="291"/>
        <v>416.66666666666669</v>
      </c>
      <c r="BE262" s="257">
        <f t="shared" si="291"/>
        <v>416.66666666666669</v>
      </c>
      <c r="BF262" s="257">
        <f t="shared" si="291"/>
        <v>416.66666666666669</v>
      </c>
      <c r="BG262" s="257">
        <f t="shared" si="292"/>
        <v>416.66666666666669</v>
      </c>
      <c r="BH262" s="257">
        <f t="shared" si="292"/>
        <v>416.66666666666669</v>
      </c>
      <c r="BI262" s="257">
        <f t="shared" si="292"/>
        <v>416.66666666666669</v>
      </c>
      <c r="BJ262" s="257">
        <f t="shared" si="292"/>
        <v>416.66666666666669</v>
      </c>
      <c r="BK262" s="257">
        <f t="shared" si="292"/>
        <v>416.66666666666669</v>
      </c>
      <c r="BL262" s="257">
        <f t="shared" si="292"/>
        <v>416.66666666666669</v>
      </c>
      <c r="BM262" s="257">
        <f t="shared" si="292"/>
        <v>416.66666666666669</v>
      </c>
      <c r="BN262" s="257">
        <f t="shared" si="292"/>
        <v>416.66666666666669</v>
      </c>
      <c r="BO262" s="257">
        <f t="shared" si="292"/>
        <v>416.66666666666669</v>
      </c>
      <c r="BP262" s="257">
        <f t="shared" si="292"/>
        <v>416.66666666666669</v>
      </c>
      <c r="BQ262" s="257">
        <f t="shared" si="293"/>
        <v>416.66666666666669</v>
      </c>
      <c r="BR262" s="257">
        <f t="shared" si="293"/>
        <v>416.66666666666669</v>
      </c>
      <c r="BS262" s="257">
        <f t="shared" si="293"/>
        <v>416.66666666666669</v>
      </c>
      <c r="BT262" s="257">
        <f t="shared" si="293"/>
        <v>416.66666666666669</v>
      </c>
      <c r="BU262" s="257">
        <f t="shared" si="293"/>
        <v>416.66666666666669</v>
      </c>
      <c r="BV262" s="257">
        <f t="shared" si="293"/>
        <v>416.66666666666669</v>
      </c>
      <c r="BW262" s="257">
        <f t="shared" si="293"/>
        <v>416.66666666666669</v>
      </c>
      <c r="BX262" s="257">
        <f t="shared" si="293"/>
        <v>416.66666666666669</v>
      </c>
      <c r="BY262" s="257">
        <f t="shared" si="293"/>
        <v>416.66666666666669</v>
      </c>
      <c r="BZ262" s="257">
        <f t="shared" si="293"/>
        <v>416.66666666666669</v>
      </c>
      <c r="CA262" s="257">
        <f t="shared" si="294"/>
        <v>416.66666666666669</v>
      </c>
      <c r="CB262" s="257">
        <f t="shared" si="294"/>
        <v>416.66666666666669</v>
      </c>
      <c r="CC262" s="257">
        <f t="shared" si="294"/>
        <v>416.66666666666669</v>
      </c>
      <c r="CD262" s="257">
        <f t="shared" si="294"/>
        <v>416.66666666666669</v>
      </c>
      <c r="CE262" s="257">
        <f t="shared" si="294"/>
        <v>416.66666666666669</v>
      </c>
      <c r="CF262" s="257">
        <f t="shared" si="294"/>
        <v>416.66666666666669</v>
      </c>
      <c r="CG262" s="257">
        <f t="shared" si="294"/>
        <v>416.66666666666669</v>
      </c>
      <c r="CH262" s="257">
        <f t="shared" si="294"/>
        <v>416.66666666666669</v>
      </c>
      <c r="CI262" s="257">
        <f t="shared" si="294"/>
        <v>416.66666666666669</v>
      </c>
      <c r="CJ262" s="257">
        <f t="shared" si="294"/>
        <v>416.66666666666669</v>
      </c>
      <c r="CK262" s="257">
        <f t="shared" si="294"/>
        <v>416.66666666666669</v>
      </c>
      <c r="CL262" s="257">
        <f t="shared" si="294"/>
        <v>416.66666666666669</v>
      </c>
      <c r="CN262" s="15"/>
      <c r="CO262" s="15"/>
      <c r="CP262" s="257">
        <f t="shared" si="295"/>
        <v>0</v>
      </c>
      <c r="CQ262" s="257">
        <f t="shared" si="295"/>
        <v>0</v>
      </c>
      <c r="CR262" s="257">
        <f t="shared" si="295"/>
        <v>0</v>
      </c>
      <c r="CS262" s="257">
        <f t="shared" si="295"/>
        <v>0</v>
      </c>
      <c r="CT262" s="257">
        <f t="shared" si="295"/>
        <v>0</v>
      </c>
      <c r="CU262" s="257">
        <f t="shared" si="295"/>
        <v>0</v>
      </c>
      <c r="CV262" s="257">
        <f t="shared" si="295"/>
        <v>1250</v>
      </c>
      <c r="CW262" s="257">
        <f t="shared" si="295"/>
        <v>1250</v>
      </c>
      <c r="CX262" s="257">
        <f t="shared" si="295"/>
        <v>1250</v>
      </c>
      <c r="CY262" s="257">
        <f t="shared" si="295"/>
        <v>1250</v>
      </c>
      <c r="CZ262" s="257">
        <f t="shared" si="296"/>
        <v>1250</v>
      </c>
      <c r="DA262" s="257">
        <f t="shared" si="296"/>
        <v>1250</v>
      </c>
      <c r="DB262" s="257">
        <f t="shared" si="296"/>
        <v>1250</v>
      </c>
      <c r="DC262" s="257">
        <f t="shared" si="296"/>
        <v>1250</v>
      </c>
      <c r="DD262" s="257">
        <f t="shared" si="296"/>
        <v>1250</v>
      </c>
      <c r="DE262" s="257">
        <f t="shared" si="296"/>
        <v>1250</v>
      </c>
      <c r="DF262" s="257">
        <f t="shared" si="296"/>
        <v>1250</v>
      </c>
      <c r="DG262" s="257">
        <f t="shared" si="296"/>
        <v>1250</v>
      </c>
      <c r="DH262" s="257">
        <f t="shared" si="296"/>
        <v>1250</v>
      </c>
      <c r="DI262" s="257">
        <f t="shared" si="296"/>
        <v>1250</v>
      </c>
      <c r="DJ262" s="257">
        <f t="shared" si="296"/>
        <v>1250</v>
      </c>
      <c r="DK262" s="257">
        <f t="shared" si="296"/>
        <v>1250</v>
      </c>
      <c r="DL262" s="257">
        <f t="shared" si="296"/>
        <v>1250</v>
      </c>
    </row>
    <row r="263" spans="1:116" x14ac:dyDescent="0.4">
      <c r="B263" t="str">
        <f t="shared" si="286"/>
        <v>263 PROB-EV</v>
      </c>
      <c r="D263" t="s">
        <v>584</v>
      </c>
      <c r="E263" s="8" t="str">
        <f t="shared" si="285"/>
        <v>263 PROB-EV</v>
      </c>
      <c r="G263" s="126" t="s">
        <v>684</v>
      </c>
      <c r="H263" s="31"/>
      <c r="I263" s="31"/>
      <c r="J263" s="73"/>
      <c r="K263" s="39">
        <f t="shared" si="287"/>
        <v>7083.3333333333321</v>
      </c>
      <c r="L263" s="39">
        <f t="shared" si="287"/>
        <v>15416.666666666666</v>
      </c>
      <c r="M263" s="39">
        <f t="shared" si="287"/>
        <v>20000</v>
      </c>
      <c r="N263" s="39">
        <f t="shared" si="287"/>
        <v>20000</v>
      </c>
      <c r="O263" s="39">
        <f t="shared" si="287"/>
        <v>20000</v>
      </c>
      <c r="P263" s="39">
        <f t="shared" si="287"/>
        <v>20000</v>
      </c>
      <c r="R263"/>
      <c r="S263" s="38">
        <f>SUM(S259:S262)</f>
        <v>416.66666666666669</v>
      </c>
      <c r="T263" s="38">
        <f>SUM(T259:T262)</f>
        <v>416.66666666666669</v>
      </c>
      <c r="U263" s="38">
        <f t="shared" ref="U263:CF263" si="298">SUM(U259:U262)</f>
        <v>416.66666666666669</v>
      </c>
      <c r="V263" s="38">
        <f t="shared" si="298"/>
        <v>416.66666666666669</v>
      </c>
      <c r="W263" s="38">
        <f t="shared" si="298"/>
        <v>416.66666666666669</v>
      </c>
      <c r="X263" s="38">
        <f t="shared" si="298"/>
        <v>416.66666666666669</v>
      </c>
      <c r="Y263" s="38">
        <f t="shared" si="298"/>
        <v>416.66666666666669</v>
      </c>
      <c r="Z263" s="38">
        <f t="shared" si="298"/>
        <v>833.33333333333337</v>
      </c>
      <c r="AA263" s="38">
        <f t="shared" si="298"/>
        <v>833.33333333333337</v>
      </c>
      <c r="AB263" s="38">
        <f t="shared" si="298"/>
        <v>833.33333333333337</v>
      </c>
      <c r="AC263" s="38">
        <f t="shared" si="298"/>
        <v>833.33333333333337</v>
      </c>
      <c r="AD263" s="38">
        <f t="shared" si="298"/>
        <v>833.33333333333337</v>
      </c>
      <c r="AE263" s="38">
        <f t="shared" si="298"/>
        <v>833.33333333333337</v>
      </c>
      <c r="AF263" s="38">
        <f t="shared" si="298"/>
        <v>833.33333333333337</v>
      </c>
      <c r="AG263" s="38">
        <f t="shared" si="298"/>
        <v>1250</v>
      </c>
      <c r="AH263" s="38">
        <f t="shared" si="298"/>
        <v>1250</v>
      </c>
      <c r="AI263" s="38">
        <f t="shared" si="298"/>
        <v>1250</v>
      </c>
      <c r="AJ263" s="38">
        <f t="shared" si="298"/>
        <v>1250</v>
      </c>
      <c r="AK263" s="38">
        <f t="shared" si="298"/>
        <v>1250</v>
      </c>
      <c r="AL263" s="38">
        <f t="shared" si="298"/>
        <v>1250</v>
      </c>
      <c r="AM263" s="38">
        <f t="shared" si="298"/>
        <v>1250</v>
      </c>
      <c r="AN263" s="38">
        <f t="shared" si="298"/>
        <v>1666.6666666666667</v>
      </c>
      <c r="AO263" s="38">
        <f t="shared" si="298"/>
        <v>1666.6666666666667</v>
      </c>
      <c r="AP263" s="38">
        <f t="shared" si="298"/>
        <v>1666.6666666666667</v>
      </c>
      <c r="AQ263" s="38">
        <f t="shared" si="298"/>
        <v>1666.6666666666667</v>
      </c>
      <c r="AR263" s="38">
        <f t="shared" si="298"/>
        <v>1666.6666666666667</v>
      </c>
      <c r="AS263" s="38">
        <f t="shared" si="298"/>
        <v>1666.6666666666667</v>
      </c>
      <c r="AT263" s="38">
        <f t="shared" si="298"/>
        <v>1666.6666666666667</v>
      </c>
      <c r="AU263" s="38">
        <f t="shared" si="298"/>
        <v>1666.6666666666667</v>
      </c>
      <c r="AV263" s="38">
        <f t="shared" si="298"/>
        <v>1666.6666666666667</v>
      </c>
      <c r="AW263" s="38">
        <f t="shared" si="298"/>
        <v>1666.6666666666667</v>
      </c>
      <c r="AX263" s="38">
        <f t="shared" si="298"/>
        <v>1666.6666666666667</v>
      </c>
      <c r="AY263" s="38">
        <f t="shared" si="298"/>
        <v>1666.6666666666667</v>
      </c>
      <c r="AZ263" s="38">
        <f t="shared" si="298"/>
        <v>1666.6666666666667</v>
      </c>
      <c r="BA263" s="38">
        <f t="shared" si="298"/>
        <v>1666.6666666666667</v>
      </c>
      <c r="BB263" s="38">
        <f t="shared" si="298"/>
        <v>1666.6666666666667</v>
      </c>
      <c r="BC263" s="38">
        <f t="shared" si="298"/>
        <v>1666.6666666666667</v>
      </c>
      <c r="BD263" s="38">
        <f t="shared" si="298"/>
        <v>1666.6666666666667</v>
      </c>
      <c r="BE263" s="38">
        <f t="shared" si="298"/>
        <v>1666.6666666666667</v>
      </c>
      <c r="BF263" s="38">
        <f t="shared" si="298"/>
        <v>1666.6666666666667</v>
      </c>
      <c r="BG263" s="38">
        <f t="shared" si="298"/>
        <v>1666.6666666666667</v>
      </c>
      <c r="BH263" s="38">
        <f t="shared" si="298"/>
        <v>1666.6666666666667</v>
      </c>
      <c r="BI263" s="38">
        <f t="shared" si="298"/>
        <v>1666.6666666666667</v>
      </c>
      <c r="BJ263" s="38">
        <f t="shared" si="298"/>
        <v>1666.6666666666667</v>
      </c>
      <c r="BK263" s="38">
        <f t="shared" si="298"/>
        <v>1666.6666666666667</v>
      </c>
      <c r="BL263" s="38">
        <f t="shared" si="298"/>
        <v>1666.6666666666667</v>
      </c>
      <c r="BM263" s="38">
        <f t="shared" si="298"/>
        <v>1666.6666666666667</v>
      </c>
      <c r="BN263" s="38">
        <f t="shared" si="298"/>
        <v>1666.6666666666667</v>
      </c>
      <c r="BO263" s="38">
        <f t="shared" si="298"/>
        <v>1666.6666666666667</v>
      </c>
      <c r="BP263" s="38">
        <f t="shared" si="298"/>
        <v>1666.6666666666667</v>
      </c>
      <c r="BQ263" s="38">
        <f t="shared" si="298"/>
        <v>1666.6666666666667</v>
      </c>
      <c r="BR263" s="38">
        <f t="shared" si="298"/>
        <v>1666.6666666666667</v>
      </c>
      <c r="BS263" s="38">
        <f t="shared" si="298"/>
        <v>1666.6666666666667</v>
      </c>
      <c r="BT263" s="38">
        <f t="shared" si="298"/>
        <v>1666.6666666666667</v>
      </c>
      <c r="BU263" s="38">
        <f t="shared" si="298"/>
        <v>1666.6666666666667</v>
      </c>
      <c r="BV263" s="38">
        <f t="shared" si="298"/>
        <v>1666.6666666666667</v>
      </c>
      <c r="BW263" s="38">
        <f t="shared" si="298"/>
        <v>1666.6666666666667</v>
      </c>
      <c r="BX263" s="38">
        <f t="shared" si="298"/>
        <v>1666.6666666666667</v>
      </c>
      <c r="BY263" s="38">
        <f t="shared" si="298"/>
        <v>1666.6666666666667</v>
      </c>
      <c r="BZ263" s="38">
        <f t="shared" si="298"/>
        <v>1666.6666666666667</v>
      </c>
      <c r="CA263" s="38">
        <f t="shared" si="298"/>
        <v>1666.6666666666667</v>
      </c>
      <c r="CB263" s="38">
        <f t="shared" si="298"/>
        <v>1666.6666666666667</v>
      </c>
      <c r="CC263" s="38">
        <f t="shared" si="298"/>
        <v>1666.6666666666667</v>
      </c>
      <c r="CD263" s="38">
        <f t="shared" si="298"/>
        <v>1666.6666666666667</v>
      </c>
      <c r="CE263" s="38">
        <f t="shared" si="298"/>
        <v>1666.6666666666667</v>
      </c>
      <c r="CF263" s="38">
        <f t="shared" si="298"/>
        <v>1666.6666666666667</v>
      </c>
      <c r="CG263" s="38">
        <f t="shared" ref="CG263:CL263" si="299">SUM(CG259:CG262)</f>
        <v>1666.6666666666667</v>
      </c>
      <c r="CH263" s="38">
        <f t="shared" si="299"/>
        <v>1666.6666666666667</v>
      </c>
      <c r="CI263" s="38">
        <f t="shared" si="299"/>
        <v>1666.6666666666667</v>
      </c>
      <c r="CJ263" s="38">
        <f t="shared" si="299"/>
        <v>1666.6666666666667</v>
      </c>
      <c r="CK263" s="38">
        <f t="shared" si="299"/>
        <v>1666.6666666666667</v>
      </c>
      <c r="CL263" s="38">
        <f t="shared" si="299"/>
        <v>1666.6666666666667</v>
      </c>
      <c r="CN263"/>
      <c r="CO263" s="73"/>
      <c r="CP263" s="38">
        <f t="shared" ref="CP263:DL263" si="300">SUM(CP259:CP262)</f>
        <v>1250</v>
      </c>
      <c r="CQ263" s="38">
        <f t="shared" si="300"/>
        <v>2500</v>
      </c>
      <c r="CR263" s="38">
        <f t="shared" si="300"/>
        <v>2500</v>
      </c>
      <c r="CS263" s="38">
        <f t="shared" si="300"/>
        <v>3750</v>
      </c>
      <c r="CT263" s="38">
        <f t="shared" si="300"/>
        <v>3750</v>
      </c>
      <c r="CU263" s="38">
        <f t="shared" si="300"/>
        <v>3750</v>
      </c>
      <c r="CV263" s="38">
        <f t="shared" si="300"/>
        <v>5000</v>
      </c>
      <c r="CW263" s="38">
        <f t="shared" si="300"/>
        <v>5000</v>
      </c>
      <c r="CX263" s="38">
        <f t="shared" si="300"/>
        <v>5000</v>
      </c>
      <c r="CY263" s="38">
        <f t="shared" si="300"/>
        <v>5000</v>
      </c>
      <c r="CZ263" s="38">
        <f t="shared" si="300"/>
        <v>5000</v>
      </c>
      <c r="DA263" s="38">
        <f t="shared" si="300"/>
        <v>5000</v>
      </c>
      <c r="DB263" s="38">
        <f t="shared" si="300"/>
        <v>5000</v>
      </c>
      <c r="DC263" s="38">
        <f t="shared" si="300"/>
        <v>5000</v>
      </c>
      <c r="DD263" s="38">
        <f t="shared" si="300"/>
        <v>5000</v>
      </c>
      <c r="DE263" s="38">
        <f t="shared" si="300"/>
        <v>5000</v>
      </c>
      <c r="DF263" s="38">
        <f t="shared" si="300"/>
        <v>5000</v>
      </c>
      <c r="DG263" s="38">
        <f t="shared" si="300"/>
        <v>5000</v>
      </c>
      <c r="DH263" s="38">
        <f t="shared" si="300"/>
        <v>5000</v>
      </c>
      <c r="DI263" s="38">
        <f t="shared" si="300"/>
        <v>5000</v>
      </c>
      <c r="DJ263" s="38">
        <f t="shared" si="300"/>
        <v>5000</v>
      </c>
      <c r="DK263" s="38">
        <f t="shared" si="300"/>
        <v>5000</v>
      </c>
      <c r="DL263" s="38">
        <f t="shared" si="300"/>
        <v>5000</v>
      </c>
    </row>
    <row r="264" spans="1:116" x14ac:dyDescent="0.4">
      <c r="B264" t="s">
        <v>332</v>
      </c>
      <c r="D264" t="s">
        <v>584</v>
      </c>
      <c r="E264" s="8" t="str">
        <f t="shared" si="285"/>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5"/>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5"/>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5"/>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1">ADDRESS(ROW(U263),COLUMN(U263),2)</f>
        <v>U$263</v>
      </c>
      <c r="V267" s="203" t="str">
        <f t="shared" si="301"/>
        <v>V$263</v>
      </c>
      <c r="W267" s="203" t="str">
        <f t="shared" si="301"/>
        <v>W$263</v>
      </c>
      <c r="X267" s="203" t="str">
        <f t="shared" si="301"/>
        <v>X$263</v>
      </c>
      <c r="Y267" s="203" t="str">
        <f t="shared" si="301"/>
        <v>Y$263</v>
      </c>
      <c r="Z267" s="203" t="str">
        <f t="shared" si="301"/>
        <v>Z$263</v>
      </c>
      <c r="AA267" s="203" t="str">
        <f t="shared" si="301"/>
        <v>AA$263</v>
      </c>
      <c r="AB267" s="203" t="str">
        <f t="shared" si="301"/>
        <v>AB$263</v>
      </c>
      <c r="AC267" s="203" t="str">
        <f t="shared" si="301"/>
        <v>AC$263</v>
      </c>
      <c r="AD267" s="203" t="str">
        <f t="shared" si="301"/>
        <v>AD$263</v>
      </c>
      <c r="AE267" s="203" t="str">
        <f t="shared" si="301"/>
        <v>AE$263</v>
      </c>
      <c r="AF267" s="203" t="str">
        <f t="shared" si="301"/>
        <v>AF$263</v>
      </c>
      <c r="AG267" s="203" t="str">
        <f t="shared" si="301"/>
        <v>AG$263</v>
      </c>
      <c r="AH267" s="203" t="str">
        <f t="shared" si="301"/>
        <v>AH$263</v>
      </c>
      <c r="AI267" s="203" t="str">
        <f t="shared" si="301"/>
        <v>AI$263</v>
      </c>
      <c r="AJ267" s="203" t="str">
        <f t="shared" si="301"/>
        <v>AJ$263</v>
      </c>
      <c r="AK267" s="203" t="str">
        <f t="shared" si="301"/>
        <v>AK$263</v>
      </c>
      <c r="AL267" s="203" t="str">
        <f t="shared" si="301"/>
        <v>AL$263</v>
      </c>
      <c r="AM267" s="203" t="str">
        <f t="shared" si="301"/>
        <v>AM$263</v>
      </c>
      <c r="AN267" s="203" t="str">
        <f t="shared" si="301"/>
        <v>AN$263</v>
      </c>
      <c r="AO267" s="203" t="str">
        <f t="shared" si="301"/>
        <v>AO$263</v>
      </c>
      <c r="AP267" s="203" t="str">
        <f t="shared" si="301"/>
        <v>AP$263</v>
      </c>
      <c r="AQ267" s="203" t="str">
        <f t="shared" si="301"/>
        <v>AQ$263</v>
      </c>
      <c r="AR267" s="203" t="str">
        <f t="shared" si="301"/>
        <v>AR$263</v>
      </c>
      <c r="AS267" s="203" t="str">
        <f t="shared" si="301"/>
        <v>AS$263</v>
      </c>
      <c r="AT267" s="203" t="str">
        <f t="shared" si="301"/>
        <v>AT$263</v>
      </c>
      <c r="AU267" s="203" t="str">
        <f t="shared" si="301"/>
        <v>AU$263</v>
      </c>
      <c r="AV267" s="203" t="str">
        <f t="shared" si="301"/>
        <v>AV$263</v>
      </c>
      <c r="AW267" s="203" t="str">
        <f t="shared" si="301"/>
        <v>AW$263</v>
      </c>
      <c r="AX267" s="203" t="str">
        <f t="shared" si="301"/>
        <v>AX$263</v>
      </c>
      <c r="AY267" s="203" t="str">
        <f t="shared" si="301"/>
        <v>AY$263</v>
      </c>
      <c r="AZ267" s="203" t="str">
        <f t="shared" si="301"/>
        <v>AZ$263</v>
      </c>
      <c r="BA267" s="203" t="str">
        <f t="shared" si="301"/>
        <v>BA$263</v>
      </c>
      <c r="BB267" s="203" t="str">
        <f t="shared" si="301"/>
        <v>BB$263</v>
      </c>
      <c r="BC267" s="203" t="str">
        <f t="shared" si="301"/>
        <v>BC$263</v>
      </c>
      <c r="BD267" s="203" t="str">
        <f t="shared" si="301"/>
        <v>BD$263</v>
      </c>
      <c r="BE267" s="203" t="str">
        <f t="shared" si="301"/>
        <v>BE$263</v>
      </c>
      <c r="BF267" s="203" t="str">
        <f t="shared" si="301"/>
        <v>BF$263</v>
      </c>
      <c r="BG267" s="203" t="str">
        <f t="shared" si="301"/>
        <v>BG$263</v>
      </c>
      <c r="BH267" s="203" t="str">
        <f t="shared" si="301"/>
        <v>BH$263</v>
      </c>
      <c r="BI267" s="203" t="str">
        <f t="shared" si="301"/>
        <v>BI$263</v>
      </c>
      <c r="BJ267" s="203" t="str">
        <f t="shared" si="301"/>
        <v>BJ$263</v>
      </c>
      <c r="BK267" s="203" t="str">
        <f t="shared" si="301"/>
        <v>BK$263</v>
      </c>
      <c r="BL267" s="203" t="str">
        <f t="shared" si="301"/>
        <v>BL$263</v>
      </c>
      <c r="BM267" s="203" t="str">
        <f t="shared" si="301"/>
        <v>BM$263</v>
      </c>
      <c r="BN267" s="203" t="str">
        <f t="shared" si="301"/>
        <v>BN$263</v>
      </c>
      <c r="BO267" s="203" t="str">
        <f t="shared" si="301"/>
        <v>BO$263</v>
      </c>
      <c r="BP267" s="203" t="str">
        <f t="shared" si="301"/>
        <v>BP$263</v>
      </c>
      <c r="BQ267" s="203" t="str">
        <f t="shared" si="301"/>
        <v>BQ$263</v>
      </c>
      <c r="BR267" s="203" t="str">
        <f t="shared" si="301"/>
        <v>BR$263</v>
      </c>
      <c r="BS267" s="203" t="str">
        <f t="shared" si="301"/>
        <v>BS$263</v>
      </c>
      <c r="BT267" s="203" t="str">
        <f t="shared" si="301"/>
        <v>BT$263</v>
      </c>
      <c r="BU267" s="203" t="str">
        <f t="shared" si="301"/>
        <v>BU$263</v>
      </c>
      <c r="BV267" s="203" t="str">
        <f t="shared" si="301"/>
        <v>BV$263</v>
      </c>
      <c r="BW267" s="203" t="str">
        <f t="shared" si="301"/>
        <v>BW$263</v>
      </c>
      <c r="BX267" s="203" t="str">
        <f t="shared" si="301"/>
        <v>BX$263</v>
      </c>
      <c r="BY267" s="203" t="str">
        <f t="shared" si="301"/>
        <v>BY$263</v>
      </c>
      <c r="BZ267" s="203" t="str">
        <f t="shared" si="301"/>
        <v>BZ$263</v>
      </c>
      <c r="CA267" s="203" t="str">
        <f t="shared" si="301"/>
        <v>CA$263</v>
      </c>
      <c r="CB267" s="203" t="str">
        <f t="shared" si="301"/>
        <v>CB$263</v>
      </c>
      <c r="CC267" s="203" t="str">
        <f t="shared" si="301"/>
        <v>CC$263</v>
      </c>
      <c r="CD267" s="203" t="str">
        <f t="shared" si="301"/>
        <v>CD$263</v>
      </c>
      <c r="CE267" s="203" t="str">
        <f t="shared" si="301"/>
        <v>CE$263</v>
      </c>
      <c r="CF267" s="203" t="str">
        <f t="shared" si="301"/>
        <v>CF$263</v>
      </c>
      <c r="CG267" s="203" t="str">
        <f t="shared" ref="CG267:CL267" si="302">ADDRESS(ROW(CG263),COLUMN(CG263),2)</f>
        <v>CG$263</v>
      </c>
      <c r="CH267" s="203" t="str">
        <f t="shared" si="302"/>
        <v>CH$263</v>
      </c>
      <c r="CI267" s="203" t="str">
        <f t="shared" si="302"/>
        <v>CI$263</v>
      </c>
      <c r="CJ267" s="203" t="str">
        <f t="shared" si="302"/>
        <v>CJ$263</v>
      </c>
      <c r="CK267" s="203" t="str">
        <f t="shared" si="302"/>
        <v>CK$263</v>
      </c>
      <c r="CL267" s="203" t="str">
        <f t="shared" si="302"/>
        <v>CL$263</v>
      </c>
      <c r="CN267"/>
      <c r="CO267" s="73"/>
      <c r="CP267" s="203" t="str">
        <f t="shared" ref="CP267:DL267" si="303">ADDRESS(ROW(CP263),COLUMN(CP263),2)</f>
        <v>CP$263</v>
      </c>
      <c r="CQ267" s="203" t="str">
        <f t="shared" si="303"/>
        <v>CQ$263</v>
      </c>
      <c r="CR267" s="203" t="str">
        <f t="shared" si="303"/>
        <v>CR$263</v>
      </c>
      <c r="CS267" s="203" t="str">
        <f t="shared" si="303"/>
        <v>CS$263</v>
      </c>
      <c r="CT267" s="203" t="str">
        <f t="shared" si="303"/>
        <v>CT$263</v>
      </c>
      <c r="CU267" s="203" t="str">
        <f t="shared" si="303"/>
        <v>CU$263</v>
      </c>
      <c r="CV267" s="203" t="str">
        <f t="shared" si="303"/>
        <v>CV$263</v>
      </c>
      <c r="CW267" s="203" t="str">
        <f t="shared" si="303"/>
        <v>CW$263</v>
      </c>
      <c r="CX267" s="203" t="str">
        <f t="shared" si="303"/>
        <v>CX$263</v>
      </c>
      <c r="CY267" s="203" t="str">
        <f t="shared" si="303"/>
        <v>CY$263</v>
      </c>
      <c r="CZ267" s="203" t="str">
        <f t="shared" si="303"/>
        <v>CZ$263</v>
      </c>
      <c r="DA267" s="203" t="str">
        <f t="shared" si="303"/>
        <v>DA$263</v>
      </c>
      <c r="DB267" s="203" t="str">
        <f t="shared" si="303"/>
        <v>DB$263</v>
      </c>
      <c r="DC267" s="203" t="str">
        <f t="shared" si="303"/>
        <v>DC$263</v>
      </c>
      <c r="DD267" s="203" t="str">
        <f t="shared" si="303"/>
        <v>DD$263</v>
      </c>
      <c r="DE267" s="203" t="str">
        <f t="shared" si="303"/>
        <v>DE$263</v>
      </c>
      <c r="DF267" s="203" t="str">
        <f t="shared" si="303"/>
        <v>DF$263</v>
      </c>
      <c r="DG267" s="203" t="str">
        <f t="shared" si="303"/>
        <v>DG$263</v>
      </c>
      <c r="DH267" s="203" t="str">
        <f t="shared" si="303"/>
        <v>DH$263</v>
      </c>
      <c r="DI267" s="203" t="str">
        <f t="shared" si="303"/>
        <v>DI$263</v>
      </c>
      <c r="DJ267" s="203" t="str">
        <f t="shared" si="303"/>
        <v>DJ$263</v>
      </c>
      <c r="DK267" s="203" t="str">
        <f t="shared" si="303"/>
        <v>DK$263</v>
      </c>
      <c r="DL267" s="203" t="str">
        <f t="shared" si="303"/>
        <v>DL$263</v>
      </c>
    </row>
    <row r="268" spans="1:116" x14ac:dyDescent="0.4">
      <c r="B268" t="s">
        <v>332</v>
      </c>
      <c r="D268" t="s">
        <v>584</v>
      </c>
      <c r="E268" s="8" t="str">
        <f t="shared" si="285"/>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5"/>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5"/>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5"/>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4">ROW()&amp;" "&amp;D275</f>
        <v>275 PROB-ER</v>
      </c>
      <c r="F275" t="s">
        <v>589</v>
      </c>
      <c r="G275" s="66" t="s">
        <v>586</v>
      </c>
      <c r="H275" s="22"/>
      <c r="I275" s="22"/>
      <c r="J275" s="306"/>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306"/>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5">E276</f>
        <v>276 PROB-ER</v>
      </c>
      <c r="D276" t="s">
        <v>588</v>
      </c>
      <c r="E276" s="8" t="str">
        <f t="shared" si="304"/>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5"/>
        <v>277 PROB-ER</v>
      </c>
      <c r="D277" t="s">
        <v>588</v>
      </c>
      <c r="E277" s="8" t="str">
        <f t="shared" si="304"/>
        <v>277 PROB-ER</v>
      </c>
      <c r="G277" s="141" t="s">
        <v>320</v>
      </c>
      <c r="H277" s="23">
        <v>5000</v>
      </c>
      <c r="I277" s="101">
        <v>45292</v>
      </c>
      <c r="J277" s="255">
        <v>0.5</v>
      </c>
      <c r="K277" s="23">
        <f t="shared" ref="K277:P281" si="306">SUMIF($3:$3,K$2,277:277)</f>
        <v>2500</v>
      </c>
      <c r="L277" s="23">
        <f t="shared" si="306"/>
        <v>2500</v>
      </c>
      <c r="M277" s="23">
        <f t="shared" si="306"/>
        <v>2500</v>
      </c>
      <c r="N277" s="23">
        <f t="shared" si="306"/>
        <v>2500</v>
      </c>
      <c r="O277" s="23">
        <f t="shared" si="306"/>
        <v>2500</v>
      </c>
      <c r="P277" s="23">
        <f t="shared" si="306"/>
        <v>2500</v>
      </c>
      <c r="R277"/>
      <c r="S277" s="24">
        <f t="shared" ref="S277:AB280" si="307">$H277*(EOMONTH($I277,0)&lt;=S$2)/S$5*$J277</f>
        <v>208.33333333333334</v>
      </c>
      <c r="T277" s="24">
        <f t="shared" si="307"/>
        <v>208.33333333333334</v>
      </c>
      <c r="U277" s="24">
        <f t="shared" si="307"/>
        <v>208.33333333333334</v>
      </c>
      <c r="V277" s="24">
        <f t="shared" si="307"/>
        <v>208.33333333333334</v>
      </c>
      <c r="W277" s="24">
        <f t="shared" si="307"/>
        <v>208.33333333333334</v>
      </c>
      <c r="X277" s="24">
        <f t="shared" si="307"/>
        <v>208.33333333333334</v>
      </c>
      <c r="Y277" s="24">
        <f t="shared" si="307"/>
        <v>208.33333333333334</v>
      </c>
      <c r="Z277" s="24">
        <f t="shared" si="307"/>
        <v>208.33333333333334</v>
      </c>
      <c r="AA277" s="24">
        <f t="shared" si="307"/>
        <v>208.33333333333334</v>
      </c>
      <c r="AB277" s="24">
        <f t="shared" si="307"/>
        <v>208.33333333333334</v>
      </c>
      <c r="AC277" s="24">
        <f t="shared" ref="AC277:AL280" si="308">$H277*(EOMONTH($I277,0)&lt;=AC$2)/AC$5*$J277</f>
        <v>208.33333333333334</v>
      </c>
      <c r="AD277" s="24">
        <f t="shared" si="308"/>
        <v>208.33333333333334</v>
      </c>
      <c r="AE277" s="24">
        <f t="shared" si="308"/>
        <v>208.33333333333334</v>
      </c>
      <c r="AF277" s="24">
        <f t="shared" si="308"/>
        <v>208.33333333333334</v>
      </c>
      <c r="AG277" s="24">
        <f t="shared" si="308"/>
        <v>208.33333333333334</v>
      </c>
      <c r="AH277" s="24">
        <f t="shared" si="308"/>
        <v>208.33333333333334</v>
      </c>
      <c r="AI277" s="24">
        <f t="shared" si="308"/>
        <v>208.33333333333334</v>
      </c>
      <c r="AJ277" s="24">
        <f t="shared" si="308"/>
        <v>208.33333333333334</v>
      </c>
      <c r="AK277" s="24">
        <f t="shared" si="308"/>
        <v>208.33333333333334</v>
      </c>
      <c r="AL277" s="24">
        <f t="shared" si="308"/>
        <v>208.33333333333334</v>
      </c>
      <c r="AM277" s="24">
        <f t="shared" ref="AM277:AV280" si="309">$H277*(EOMONTH($I277,0)&lt;=AM$2)/AM$5*$J277</f>
        <v>208.33333333333334</v>
      </c>
      <c r="AN277" s="24">
        <f t="shared" si="309"/>
        <v>208.33333333333334</v>
      </c>
      <c r="AO277" s="24">
        <f t="shared" si="309"/>
        <v>208.33333333333334</v>
      </c>
      <c r="AP277" s="24">
        <f t="shared" si="309"/>
        <v>208.33333333333334</v>
      </c>
      <c r="AQ277" s="24">
        <f t="shared" si="309"/>
        <v>208.33333333333334</v>
      </c>
      <c r="AR277" s="24">
        <f t="shared" si="309"/>
        <v>208.33333333333334</v>
      </c>
      <c r="AS277" s="24">
        <f t="shared" si="309"/>
        <v>208.33333333333334</v>
      </c>
      <c r="AT277" s="24">
        <f t="shared" si="309"/>
        <v>208.33333333333334</v>
      </c>
      <c r="AU277" s="24">
        <f t="shared" si="309"/>
        <v>208.33333333333334</v>
      </c>
      <c r="AV277" s="24">
        <f t="shared" si="309"/>
        <v>208.33333333333334</v>
      </c>
      <c r="AW277" s="24">
        <f t="shared" ref="AW277:BF280" si="310">$H277*(EOMONTH($I277,0)&lt;=AW$2)/AW$5*$J277</f>
        <v>208.33333333333334</v>
      </c>
      <c r="AX277" s="24">
        <f t="shared" si="310"/>
        <v>208.33333333333334</v>
      </c>
      <c r="AY277" s="24">
        <f t="shared" si="310"/>
        <v>208.33333333333334</v>
      </c>
      <c r="AZ277" s="24">
        <f t="shared" si="310"/>
        <v>208.33333333333334</v>
      </c>
      <c r="BA277" s="24">
        <f t="shared" si="310"/>
        <v>208.33333333333334</v>
      </c>
      <c r="BB277" s="24">
        <f t="shared" si="310"/>
        <v>208.33333333333334</v>
      </c>
      <c r="BC277" s="24">
        <f t="shared" si="310"/>
        <v>208.33333333333334</v>
      </c>
      <c r="BD277" s="24">
        <f t="shared" si="310"/>
        <v>208.33333333333334</v>
      </c>
      <c r="BE277" s="24">
        <f t="shared" si="310"/>
        <v>208.33333333333334</v>
      </c>
      <c r="BF277" s="24">
        <f t="shared" si="310"/>
        <v>208.33333333333334</v>
      </c>
      <c r="BG277" s="24">
        <f t="shared" ref="BG277:BP280" si="311">$H277*(EOMONTH($I277,0)&lt;=BG$2)/BG$5*$J277</f>
        <v>208.33333333333334</v>
      </c>
      <c r="BH277" s="24">
        <f t="shared" si="311"/>
        <v>208.33333333333334</v>
      </c>
      <c r="BI277" s="24">
        <f t="shared" si="311"/>
        <v>208.33333333333334</v>
      </c>
      <c r="BJ277" s="24">
        <f t="shared" si="311"/>
        <v>208.33333333333334</v>
      </c>
      <c r="BK277" s="24">
        <f t="shared" si="311"/>
        <v>208.33333333333334</v>
      </c>
      <c r="BL277" s="24">
        <f t="shared" si="311"/>
        <v>208.33333333333334</v>
      </c>
      <c r="BM277" s="24">
        <f t="shared" si="311"/>
        <v>208.33333333333334</v>
      </c>
      <c r="BN277" s="24">
        <f t="shared" si="311"/>
        <v>208.33333333333334</v>
      </c>
      <c r="BO277" s="24">
        <f t="shared" si="311"/>
        <v>208.33333333333334</v>
      </c>
      <c r="BP277" s="24">
        <f t="shared" si="311"/>
        <v>208.33333333333334</v>
      </c>
      <c r="BQ277" s="24">
        <f t="shared" ref="BQ277:BZ280" si="312">$H277*(EOMONTH($I277,0)&lt;=BQ$2)/BQ$5*$J277</f>
        <v>208.33333333333334</v>
      </c>
      <c r="BR277" s="24">
        <f t="shared" si="312"/>
        <v>208.33333333333334</v>
      </c>
      <c r="BS277" s="24">
        <f t="shared" si="312"/>
        <v>208.33333333333334</v>
      </c>
      <c r="BT277" s="24">
        <f t="shared" si="312"/>
        <v>208.33333333333334</v>
      </c>
      <c r="BU277" s="24">
        <f t="shared" si="312"/>
        <v>208.33333333333334</v>
      </c>
      <c r="BV277" s="24">
        <f t="shared" si="312"/>
        <v>208.33333333333334</v>
      </c>
      <c r="BW277" s="24">
        <f t="shared" si="312"/>
        <v>208.33333333333334</v>
      </c>
      <c r="BX277" s="24">
        <f t="shared" si="312"/>
        <v>208.33333333333334</v>
      </c>
      <c r="BY277" s="24">
        <f t="shared" si="312"/>
        <v>208.33333333333334</v>
      </c>
      <c r="BZ277" s="24">
        <f t="shared" si="312"/>
        <v>208.33333333333334</v>
      </c>
      <c r="CA277" s="24">
        <f t="shared" ref="CA277:CL280" si="313">$H277*(EOMONTH($I277,0)&lt;=CA$2)/CA$5*$J277</f>
        <v>208.33333333333334</v>
      </c>
      <c r="CB277" s="24">
        <f t="shared" si="313"/>
        <v>208.33333333333334</v>
      </c>
      <c r="CC277" s="24">
        <f t="shared" si="313"/>
        <v>208.33333333333334</v>
      </c>
      <c r="CD277" s="24">
        <f t="shared" si="313"/>
        <v>208.33333333333334</v>
      </c>
      <c r="CE277" s="24">
        <f t="shared" si="313"/>
        <v>208.33333333333334</v>
      </c>
      <c r="CF277" s="24">
        <f t="shared" si="313"/>
        <v>208.33333333333334</v>
      </c>
      <c r="CG277" s="24">
        <f t="shared" si="313"/>
        <v>208.33333333333334</v>
      </c>
      <c r="CH277" s="24">
        <f t="shared" si="313"/>
        <v>208.33333333333334</v>
      </c>
      <c r="CI277" s="24">
        <f t="shared" si="313"/>
        <v>208.33333333333334</v>
      </c>
      <c r="CJ277" s="24">
        <f t="shared" si="313"/>
        <v>208.33333333333334</v>
      </c>
      <c r="CK277" s="24">
        <f t="shared" si="313"/>
        <v>208.33333333333334</v>
      </c>
      <c r="CL277" s="24">
        <f t="shared" si="313"/>
        <v>208.33333333333334</v>
      </c>
      <c r="CN277" s="24"/>
      <c r="CO277" s="24"/>
      <c r="CP277" s="24">
        <f t="shared" ref="CP277:CY280" si="314">$H277*(EOMONTH($I277,0)&lt;=CP$2)/CP$5*$J277</f>
        <v>625</v>
      </c>
      <c r="CQ277" s="24">
        <f t="shared" si="314"/>
        <v>625</v>
      </c>
      <c r="CR277" s="24">
        <f t="shared" si="314"/>
        <v>625</v>
      </c>
      <c r="CS277" s="24">
        <f t="shared" si="314"/>
        <v>625</v>
      </c>
      <c r="CT277" s="24">
        <f t="shared" si="314"/>
        <v>625</v>
      </c>
      <c r="CU277" s="24">
        <f t="shared" si="314"/>
        <v>625</v>
      </c>
      <c r="CV277" s="24">
        <f t="shared" si="314"/>
        <v>625</v>
      </c>
      <c r="CW277" s="24">
        <f t="shared" si="314"/>
        <v>625</v>
      </c>
      <c r="CX277" s="24">
        <f t="shared" si="314"/>
        <v>625</v>
      </c>
      <c r="CY277" s="24">
        <f t="shared" si="314"/>
        <v>625</v>
      </c>
      <c r="CZ277" s="24">
        <f t="shared" ref="CZ277:DL280" si="315">$H277*(EOMONTH($I277,0)&lt;=CZ$2)/CZ$5*$J277</f>
        <v>625</v>
      </c>
      <c r="DA277" s="24">
        <f t="shared" si="315"/>
        <v>625</v>
      </c>
      <c r="DB277" s="24">
        <f t="shared" si="315"/>
        <v>625</v>
      </c>
      <c r="DC277" s="24">
        <f t="shared" si="315"/>
        <v>625</v>
      </c>
      <c r="DD277" s="24">
        <f t="shared" si="315"/>
        <v>625</v>
      </c>
      <c r="DE277" s="24">
        <f t="shared" si="315"/>
        <v>625</v>
      </c>
      <c r="DF277" s="24">
        <f t="shared" si="315"/>
        <v>625</v>
      </c>
      <c r="DG277" s="24">
        <f t="shared" si="315"/>
        <v>625</v>
      </c>
      <c r="DH277" s="24">
        <f t="shared" si="315"/>
        <v>625</v>
      </c>
      <c r="DI277" s="24">
        <f t="shared" si="315"/>
        <v>625</v>
      </c>
      <c r="DJ277" s="24">
        <f t="shared" si="315"/>
        <v>625</v>
      </c>
      <c r="DK277" s="24">
        <f t="shared" si="315"/>
        <v>625</v>
      </c>
      <c r="DL277" s="24">
        <f t="shared" si="315"/>
        <v>625</v>
      </c>
    </row>
    <row r="278" spans="1:116" x14ac:dyDescent="0.4">
      <c r="A278" s="31"/>
      <c r="B278" t="str">
        <f t="shared" si="305"/>
        <v>278 PROB-ER</v>
      </c>
      <c r="D278" t="s">
        <v>588</v>
      </c>
      <c r="E278" s="8" t="str">
        <f t="shared" si="304"/>
        <v>278 PROB-ER</v>
      </c>
      <c r="G278" s="141" t="s">
        <v>321</v>
      </c>
      <c r="H278" s="23">
        <v>5000</v>
      </c>
      <c r="I278" s="101">
        <f>EOMONTH(I277,7)</f>
        <v>45535</v>
      </c>
      <c r="J278" s="255">
        <v>0.5</v>
      </c>
      <c r="K278" s="23">
        <f t="shared" si="306"/>
        <v>1041.6666666666667</v>
      </c>
      <c r="L278" s="23">
        <f t="shared" si="306"/>
        <v>2500</v>
      </c>
      <c r="M278" s="23">
        <f t="shared" si="306"/>
        <v>2500</v>
      </c>
      <c r="N278" s="23">
        <f t="shared" si="306"/>
        <v>2500</v>
      </c>
      <c r="O278" s="23">
        <f t="shared" si="306"/>
        <v>2500</v>
      </c>
      <c r="P278" s="23">
        <f t="shared" si="306"/>
        <v>2500</v>
      </c>
      <c r="R278"/>
      <c r="S278" s="24">
        <f t="shared" si="307"/>
        <v>0</v>
      </c>
      <c r="T278" s="24">
        <f t="shared" si="307"/>
        <v>0</v>
      </c>
      <c r="U278" s="24">
        <f t="shared" si="307"/>
        <v>0</v>
      </c>
      <c r="V278" s="24">
        <f t="shared" si="307"/>
        <v>0</v>
      </c>
      <c r="W278" s="24">
        <f t="shared" si="307"/>
        <v>0</v>
      </c>
      <c r="X278" s="24">
        <f t="shared" si="307"/>
        <v>0</v>
      </c>
      <c r="Y278" s="24">
        <f t="shared" si="307"/>
        <v>0</v>
      </c>
      <c r="Z278" s="24">
        <f t="shared" si="307"/>
        <v>208.33333333333334</v>
      </c>
      <c r="AA278" s="24">
        <f t="shared" si="307"/>
        <v>208.33333333333334</v>
      </c>
      <c r="AB278" s="24">
        <f t="shared" si="307"/>
        <v>208.33333333333334</v>
      </c>
      <c r="AC278" s="24">
        <f t="shared" si="308"/>
        <v>208.33333333333334</v>
      </c>
      <c r="AD278" s="24">
        <f t="shared" si="308"/>
        <v>208.33333333333334</v>
      </c>
      <c r="AE278" s="24">
        <f t="shared" si="308"/>
        <v>208.33333333333334</v>
      </c>
      <c r="AF278" s="24">
        <f t="shared" si="308"/>
        <v>208.33333333333334</v>
      </c>
      <c r="AG278" s="24">
        <f t="shared" si="308"/>
        <v>208.33333333333334</v>
      </c>
      <c r="AH278" s="24">
        <f t="shared" si="308"/>
        <v>208.33333333333334</v>
      </c>
      <c r="AI278" s="24">
        <f t="shared" si="308"/>
        <v>208.33333333333334</v>
      </c>
      <c r="AJ278" s="24">
        <f t="shared" si="308"/>
        <v>208.33333333333334</v>
      </c>
      <c r="AK278" s="24">
        <f t="shared" si="308"/>
        <v>208.33333333333334</v>
      </c>
      <c r="AL278" s="24">
        <f t="shared" si="308"/>
        <v>208.33333333333334</v>
      </c>
      <c r="AM278" s="24">
        <f t="shared" si="309"/>
        <v>208.33333333333334</v>
      </c>
      <c r="AN278" s="24">
        <f t="shared" si="309"/>
        <v>208.33333333333334</v>
      </c>
      <c r="AO278" s="24">
        <f t="shared" si="309"/>
        <v>208.33333333333334</v>
      </c>
      <c r="AP278" s="24">
        <f t="shared" si="309"/>
        <v>208.33333333333334</v>
      </c>
      <c r="AQ278" s="24">
        <f t="shared" si="309"/>
        <v>208.33333333333334</v>
      </c>
      <c r="AR278" s="24">
        <f t="shared" si="309"/>
        <v>208.33333333333334</v>
      </c>
      <c r="AS278" s="24">
        <f t="shared" si="309"/>
        <v>208.33333333333334</v>
      </c>
      <c r="AT278" s="24">
        <f t="shared" si="309"/>
        <v>208.33333333333334</v>
      </c>
      <c r="AU278" s="24">
        <f t="shared" si="309"/>
        <v>208.33333333333334</v>
      </c>
      <c r="AV278" s="24">
        <f t="shared" si="309"/>
        <v>208.33333333333334</v>
      </c>
      <c r="AW278" s="24">
        <f t="shared" si="310"/>
        <v>208.33333333333334</v>
      </c>
      <c r="AX278" s="24">
        <f t="shared" si="310"/>
        <v>208.33333333333334</v>
      </c>
      <c r="AY278" s="24">
        <f t="shared" si="310"/>
        <v>208.33333333333334</v>
      </c>
      <c r="AZ278" s="24">
        <f t="shared" si="310"/>
        <v>208.33333333333334</v>
      </c>
      <c r="BA278" s="24">
        <f t="shared" si="310"/>
        <v>208.33333333333334</v>
      </c>
      <c r="BB278" s="24">
        <f t="shared" si="310"/>
        <v>208.33333333333334</v>
      </c>
      <c r="BC278" s="24">
        <f t="shared" si="310"/>
        <v>208.33333333333334</v>
      </c>
      <c r="BD278" s="24">
        <f t="shared" si="310"/>
        <v>208.33333333333334</v>
      </c>
      <c r="BE278" s="24">
        <f t="shared" si="310"/>
        <v>208.33333333333334</v>
      </c>
      <c r="BF278" s="24">
        <f t="shared" si="310"/>
        <v>208.33333333333334</v>
      </c>
      <c r="BG278" s="24">
        <f t="shared" si="311"/>
        <v>208.33333333333334</v>
      </c>
      <c r="BH278" s="24">
        <f t="shared" si="311"/>
        <v>208.33333333333334</v>
      </c>
      <c r="BI278" s="24">
        <f t="shared" si="311"/>
        <v>208.33333333333334</v>
      </c>
      <c r="BJ278" s="24">
        <f t="shared" si="311"/>
        <v>208.33333333333334</v>
      </c>
      <c r="BK278" s="24">
        <f t="shared" si="311"/>
        <v>208.33333333333334</v>
      </c>
      <c r="BL278" s="24">
        <f t="shared" si="311"/>
        <v>208.33333333333334</v>
      </c>
      <c r="BM278" s="24">
        <f t="shared" si="311"/>
        <v>208.33333333333334</v>
      </c>
      <c r="BN278" s="24">
        <f t="shared" si="311"/>
        <v>208.33333333333334</v>
      </c>
      <c r="BO278" s="24">
        <f t="shared" si="311"/>
        <v>208.33333333333334</v>
      </c>
      <c r="BP278" s="24">
        <f t="shared" si="311"/>
        <v>208.33333333333334</v>
      </c>
      <c r="BQ278" s="24">
        <f t="shared" si="312"/>
        <v>208.33333333333334</v>
      </c>
      <c r="BR278" s="24">
        <f t="shared" si="312"/>
        <v>208.33333333333334</v>
      </c>
      <c r="BS278" s="24">
        <f t="shared" si="312"/>
        <v>208.33333333333334</v>
      </c>
      <c r="BT278" s="24">
        <f t="shared" si="312"/>
        <v>208.33333333333334</v>
      </c>
      <c r="BU278" s="24">
        <f t="shared" si="312"/>
        <v>208.33333333333334</v>
      </c>
      <c r="BV278" s="24">
        <f t="shared" si="312"/>
        <v>208.33333333333334</v>
      </c>
      <c r="BW278" s="24">
        <f t="shared" si="312"/>
        <v>208.33333333333334</v>
      </c>
      <c r="BX278" s="24">
        <f t="shared" si="312"/>
        <v>208.33333333333334</v>
      </c>
      <c r="BY278" s="24">
        <f t="shared" si="312"/>
        <v>208.33333333333334</v>
      </c>
      <c r="BZ278" s="24">
        <f t="shared" si="312"/>
        <v>208.33333333333334</v>
      </c>
      <c r="CA278" s="24">
        <f t="shared" si="313"/>
        <v>208.33333333333334</v>
      </c>
      <c r="CB278" s="24">
        <f t="shared" si="313"/>
        <v>208.33333333333334</v>
      </c>
      <c r="CC278" s="24">
        <f t="shared" si="313"/>
        <v>208.33333333333334</v>
      </c>
      <c r="CD278" s="24">
        <f t="shared" si="313"/>
        <v>208.33333333333334</v>
      </c>
      <c r="CE278" s="24">
        <f t="shared" si="313"/>
        <v>208.33333333333334</v>
      </c>
      <c r="CF278" s="24">
        <f t="shared" si="313"/>
        <v>208.33333333333334</v>
      </c>
      <c r="CG278" s="24">
        <f t="shared" si="313"/>
        <v>208.33333333333334</v>
      </c>
      <c r="CH278" s="24">
        <f t="shared" si="313"/>
        <v>208.33333333333334</v>
      </c>
      <c r="CI278" s="24">
        <f t="shared" si="313"/>
        <v>208.33333333333334</v>
      </c>
      <c r="CJ278" s="24">
        <f t="shared" si="313"/>
        <v>208.33333333333334</v>
      </c>
      <c r="CK278" s="24">
        <f t="shared" si="313"/>
        <v>208.33333333333334</v>
      </c>
      <c r="CL278" s="24">
        <f t="shared" si="313"/>
        <v>208.33333333333334</v>
      </c>
      <c r="CN278" s="24"/>
      <c r="CO278" s="24"/>
      <c r="CP278" s="24">
        <f t="shared" si="314"/>
        <v>0</v>
      </c>
      <c r="CQ278" s="24">
        <f t="shared" si="314"/>
        <v>625</v>
      </c>
      <c r="CR278" s="24">
        <f t="shared" si="314"/>
        <v>625</v>
      </c>
      <c r="CS278" s="24">
        <f t="shared" si="314"/>
        <v>625</v>
      </c>
      <c r="CT278" s="24">
        <f t="shared" si="314"/>
        <v>625</v>
      </c>
      <c r="CU278" s="24">
        <f t="shared" si="314"/>
        <v>625</v>
      </c>
      <c r="CV278" s="24">
        <f t="shared" si="314"/>
        <v>625</v>
      </c>
      <c r="CW278" s="24">
        <f t="shared" si="314"/>
        <v>625</v>
      </c>
      <c r="CX278" s="24">
        <f t="shared" si="314"/>
        <v>625</v>
      </c>
      <c r="CY278" s="24">
        <f t="shared" si="314"/>
        <v>625</v>
      </c>
      <c r="CZ278" s="24">
        <f t="shared" si="315"/>
        <v>625</v>
      </c>
      <c r="DA278" s="24">
        <f t="shared" si="315"/>
        <v>625</v>
      </c>
      <c r="DB278" s="24">
        <f t="shared" si="315"/>
        <v>625</v>
      </c>
      <c r="DC278" s="24">
        <f t="shared" si="315"/>
        <v>625</v>
      </c>
      <c r="DD278" s="24">
        <f t="shared" si="315"/>
        <v>625</v>
      </c>
      <c r="DE278" s="24">
        <f t="shared" si="315"/>
        <v>625</v>
      </c>
      <c r="DF278" s="24">
        <f t="shared" si="315"/>
        <v>625</v>
      </c>
      <c r="DG278" s="24">
        <f t="shared" si="315"/>
        <v>625</v>
      </c>
      <c r="DH278" s="24">
        <f t="shared" si="315"/>
        <v>625</v>
      </c>
      <c r="DI278" s="24">
        <f t="shared" si="315"/>
        <v>625</v>
      </c>
      <c r="DJ278" s="24">
        <f t="shared" si="315"/>
        <v>625</v>
      </c>
      <c r="DK278" s="24">
        <f t="shared" si="315"/>
        <v>625</v>
      </c>
      <c r="DL278" s="24">
        <f t="shared" si="315"/>
        <v>625</v>
      </c>
    </row>
    <row r="279" spans="1:116" x14ac:dyDescent="0.4">
      <c r="A279" s="31"/>
      <c r="B279" t="str">
        <f t="shared" si="305"/>
        <v>279 PROB-ER</v>
      </c>
      <c r="D279" t="s">
        <v>588</v>
      </c>
      <c r="E279" s="8" t="str">
        <f t="shared" si="304"/>
        <v>279 PROB-ER</v>
      </c>
      <c r="G279" s="141" t="s">
        <v>322</v>
      </c>
      <c r="H279" s="23">
        <v>5000</v>
      </c>
      <c r="I279" s="101">
        <f t="shared" ref="I279:I280" si="316">EOMONTH(I278,7)</f>
        <v>45747</v>
      </c>
      <c r="J279" s="255">
        <v>0.5</v>
      </c>
      <c r="K279" s="23">
        <f t="shared" si="306"/>
        <v>0</v>
      </c>
      <c r="L279" s="23">
        <f t="shared" si="306"/>
        <v>2083.333333333333</v>
      </c>
      <c r="M279" s="23">
        <f t="shared" si="306"/>
        <v>2500</v>
      </c>
      <c r="N279" s="23">
        <f t="shared" si="306"/>
        <v>2500</v>
      </c>
      <c r="O279" s="23">
        <f t="shared" si="306"/>
        <v>2500</v>
      </c>
      <c r="P279" s="23">
        <f t="shared" si="306"/>
        <v>2500</v>
      </c>
      <c r="R279"/>
      <c r="S279" s="24">
        <f t="shared" si="307"/>
        <v>0</v>
      </c>
      <c r="T279" s="24">
        <f t="shared" si="307"/>
        <v>0</v>
      </c>
      <c r="U279" s="24">
        <f t="shared" si="307"/>
        <v>0</v>
      </c>
      <c r="V279" s="24">
        <f t="shared" si="307"/>
        <v>0</v>
      </c>
      <c r="W279" s="24">
        <f t="shared" si="307"/>
        <v>0</v>
      </c>
      <c r="X279" s="24">
        <f t="shared" si="307"/>
        <v>0</v>
      </c>
      <c r="Y279" s="24">
        <f t="shared" si="307"/>
        <v>0</v>
      </c>
      <c r="Z279" s="24">
        <f t="shared" si="307"/>
        <v>0</v>
      </c>
      <c r="AA279" s="24">
        <f t="shared" si="307"/>
        <v>0</v>
      </c>
      <c r="AB279" s="24">
        <f t="shared" si="307"/>
        <v>0</v>
      </c>
      <c r="AC279" s="24">
        <f t="shared" si="308"/>
        <v>0</v>
      </c>
      <c r="AD279" s="24">
        <f t="shared" si="308"/>
        <v>0</v>
      </c>
      <c r="AE279" s="24">
        <f t="shared" si="308"/>
        <v>0</v>
      </c>
      <c r="AF279" s="24">
        <f t="shared" si="308"/>
        <v>0</v>
      </c>
      <c r="AG279" s="24">
        <f t="shared" si="308"/>
        <v>208.33333333333334</v>
      </c>
      <c r="AH279" s="24">
        <f t="shared" si="308"/>
        <v>208.33333333333334</v>
      </c>
      <c r="AI279" s="24">
        <f t="shared" si="308"/>
        <v>208.33333333333334</v>
      </c>
      <c r="AJ279" s="24">
        <f t="shared" si="308"/>
        <v>208.33333333333334</v>
      </c>
      <c r="AK279" s="24">
        <f t="shared" si="308"/>
        <v>208.33333333333334</v>
      </c>
      <c r="AL279" s="24">
        <f t="shared" si="308"/>
        <v>208.33333333333334</v>
      </c>
      <c r="AM279" s="24">
        <f t="shared" si="309"/>
        <v>208.33333333333334</v>
      </c>
      <c r="AN279" s="24">
        <f t="shared" si="309"/>
        <v>208.33333333333334</v>
      </c>
      <c r="AO279" s="24">
        <f t="shared" si="309"/>
        <v>208.33333333333334</v>
      </c>
      <c r="AP279" s="24">
        <f t="shared" si="309"/>
        <v>208.33333333333334</v>
      </c>
      <c r="AQ279" s="24">
        <f t="shared" si="309"/>
        <v>208.33333333333334</v>
      </c>
      <c r="AR279" s="24">
        <f t="shared" si="309"/>
        <v>208.33333333333334</v>
      </c>
      <c r="AS279" s="24">
        <f t="shared" si="309"/>
        <v>208.33333333333334</v>
      </c>
      <c r="AT279" s="24">
        <f t="shared" si="309"/>
        <v>208.33333333333334</v>
      </c>
      <c r="AU279" s="24">
        <f t="shared" si="309"/>
        <v>208.33333333333334</v>
      </c>
      <c r="AV279" s="24">
        <f t="shared" si="309"/>
        <v>208.33333333333334</v>
      </c>
      <c r="AW279" s="24">
        <f t="shared" si="310"/>
        <v>208.33333333333334</v>
      </c>
      <c r="AX279" s="24">
        <f t="shared" si="310"/>
        <v>208.33333333333334</v>
      </c>
      <c r="AY279" s="24">
        <f t="shared" si="310"/>
        <v>208.33333333333334</v>
      </c>
      <c r="AZ279" s="24">
        <f t="shared" si="310"/>
        <v>208.33333333333334</v>
      </c>
      <c r="BA279" s="24">
        <f t="shared" si="310"/>
        <v>208.33333333333334</v>
      </c>
      <c r="BB279" s="24">
        <f t="shared" si="310"/>
        <v>208.33333333333334</v>
      </c>
      <c r="BC279" s="24">
        <f t="shared" si="310"/>
        <v>208.33333333333334</v>
      </c>
      <c r="BD279" s="24">
        <f t="shared" si="310"/>
        <v>208.33333333333334</v>
      </c>
      <c r="BE279" s="24">
        <f t="shared" si="310"/>
        <v>208.33333333333334</v>
      </c>
      <c r="BF279" s="24">
        <f t="shared" si="310"/>
        <v>208.33333333333334</v>
      </c>
      <c r="BG279" s="24">
        <f t="shared" si="311"/>
        <v>208.33333333333334</v>
      </c>
      <c r="BH279" s="24">
        <f t="shared" si="311"/>
        <v>208.33333333333334</v>
      </c>
      <c r="BI279" s="24">
        <f t="shared" si="311"/>
        <v>208.33333333333334</v>
      </c>
      <c r="BJ279" s="24">
        <f t="shared" si="311"/>
        <v>208.33333333333334</v>
      </c>
      <c r="BK279" s="24">
        <f t="shared" si="311"/>
        <v>208.33333333333334</v>
      </c>
      <c r="BL279" s="24">
        <f t="shared" si="311"/>
        <v>208.33333333333334</v>
      </c>
      <c r="BM279" s="24">
        <f t="shared" si="311"/>
        <v>208.33333333333334</v>
      </c>
      <c r="BN279" s="24">
        <f t="shared" si="311"/>
        <v>208.33333333333334</v>
      </c>
      <c r="BO279" s="24">
        <f t="shared" si="311"/>
        <v>208.33333333333334</v>
      </c>
      <c r="BP279" s="24">
        <f t="shared" si="311"/>
        <v>208.33333333333334</v>
      </c>
      <c r="BQ279" s="24">
        <f t="shared" si="312"/>
        <v>208.33333333333334</v>
      </c>
      <c r="BR279" s="24">
        <f t="shared" si="312"/>
        <v>208.33333333333334</v>
      </c>
      <c r="BS279" s="24">
        <f t="shared" si="312"/>
        <v>208.33333333333334</v>
      </c>
      <c r="BT279" s="24">
        <f t="shared" si="312"/>
        <v>208.33333333333334</v>
      </c>
      <c r="BU279" s="24">
        <f t="shared" si="312"/>
        <v>208.33333333333334</v>
      </c>
      <c r="BV279" s="24">
        <f t="shared" si="312"/>
        <v>208.33333333333334</v>
      </c>
      <c r="BW279" s="24">
        <f t="shared" si="312"/>
        <v>208.33333333333334</v>
      </c>
      <c r="BX279" s="24">
        <f t="shared" si="312"/>
        <v>208.33333333333334</v>
      </c>
      <c r="BY279" s="24">
        <f t="shared" si="312"/>
        <v>208.33333333333334</v>
      </c>
      <c r="BZ279" s="24">
        <f t="shared" si="312"/>
        <v>208.33333333333334</v>
      </c>
      <c r="CA279" s="24">
        <f t="shared" si="313"/>
        <v>208.33333333333334</v>
      </c>
      <c r="CB279" s="24">
        <f t="shared" si="313"/>
        <v>208.33333333333334</v>
      </c>
      <c r="CC279" s="24">
        <f t="shared" si="313"/>
        <v>208.33333333333334</v>
      </c>
      <c r="CD279" s="24">
        <f t="shared" si="313"/>
        <v>208.33333333333334</v>
      </c>
      <c r="CE279" s="24">
        <f t="shared" si="313"/>
        <v>208.33333333333334</v>
      </c>
      <c r="CF279" s="24">
        <f t="shared" si="313"/>
        <v>208.33333333333334</v>
      </c>
      <c r="CG279" s="24">
        <f t="shared" si="313"/>
        <v>208.33333333333334</v>
      </c>
      <c r="CH279" s="24">
        <f t="shared" si="313"/>
        <v>208.33333333333334</v>
      </c>
      <c r="CI279" s="24">
        <f t="shared" si="313"/>
        <v>208.33333333333334</v>
      </c>
      <c r="CJ279" s="24">
        <f t="shared" si="313"/>
        <v>208.33333333333334</v>
      </c>
      <c r="CK279" s="24">
        <f t="shared" si="313"/>
        <v>208.33333333333334</v>
      </c>
      <c r="CL279" s="24">
        <f t="shared" si="313"/>
        <v>208.33333333333334</v>
      </c>
      <c r="CN279" s="24"/>
      <c r="CO279" s="24"/>
      <c r="CP279" s="24">
        <f t="shared" si="314"/>
        <v>0</v>
      </c>
      <c r="CQ279" s="24">
        <f t="shared" si="314"/>
        <v>0</v>
      </c>
      <c r="CR279" s="24">
        <f t="shared" si="314"/>
        <v>0</v>
      </c>
      <c r="CS279" s="24">
        <f t="shared" si="314"/>
        <v>625</v>
      </c>
      <c r="CT279" s="24">
        <f t="shared" si="314"/>
        <v>625</v>
      </c>
      <c r="CU279" s="24">
        <f t="shared" si="314"/>
        <v>625</v>
      </c>
      <c r="CV279" s="24">
        <f t="shared" si="314"/>
        <v>625</v>
      </c>
      <c r="CW279" s="24">
        <f t="shared" si="314"/>
        <v>625</v>
      </c>
      <c r="CX279" s="24">
        <f t="shared" si="314"/>
        <v>625</v>
      </c>
      <c r="CY279" s="24">
        <f t="shared" si="314"/>
        <v>625</v>
      </c>
      <c r="CZ279" s="24">
        <f t="shared" si="315"/>
        <v>625</v>
      </c>
      <c r="DA279" s="24">
        <f t="shared" si="315"/>
        <v>625</v>
      </c>
      <c r="DB279" s="24">
        <f t="shared" si="315"/>
        <v>625</v>
      </c>
      <c r="DC279" s="24">
        <f t="shared" si="315"/>
        <v>625</v>
      </c>
      <c r="DD279" s="24">
        <f t="shared" si="315"/>
        <v>625</v>
      </c>
      <c r="DE279" s="24">
        <f t="shared" si="315"/>
        <v>625</v>
      </c>
      <c r="DF279" s="24">
        <f t="shared" si="315"/>
        <v>625</v>
      </c>
      <c r="DG279" s="24">
        <f t="shared" si="315"/>
        <v>625</v>
      </c>
      <c r="DH279" s="24">
        <f t="shared" si="315"/>
        <v>625</v>
      </c>
      <c r="DI279" s="24">
        <f t="shared" si="315"/>
        <v>625</v>
      </c>
      <c r="DJ279" s="24">
        <f t="shared" si="315"/>
        <v>625</v>
      </c>
      <c r="DK279" s="24">
        <f t="shared" si="315"/>
        <v>625</v>
      </c>
      <c r="DL279" s="24">
        <f t="shared" si="315"/>
        <v>625</v>
      </c>
    </row>
    <row r="280" spans="1:116" x14ac:dyDescent="0.4">
      <c r="A280" s="31"/>
      <c r="B280" t="str">
        <f t="shared" si="305"/>
        <v>280 PROB-ER</v>
      </c>
      <c r="D280" t="s">
        <v>588</v>
      </c>
      <c r="E280" s="8" t="str">
        <f t="shared" si="304"/>
        <v>280 PROB-ER</v>
      </c>
      <c r="G280" s="141" t="s">
        <v>323</v>
      </c>
      <c r="H280" s="23">
        <v>5000</v>
      </c>
      <c r="I280" s="101">
        <f t="shared" si="316"/>
        <v>45961</v>
      </c>
      <c r="J280" s="255">
        <v>0.5</v>
      </c>
      <c r="K280" s="258">
        <f t="shared" si="306"/>
        <v>0</v>
      </c>
      <c r="L280" s="258">
        <f t="shared" si="306"/>
        <v>625</v>
      </c>
      <c r="M280" s="258">
        <f t="shared" si="306"/>
        <v>2500</v>
      </c>
      <c r="N280" s="258">
        <f t="shared" si="306"/>
        <v>2500</v>
      </c>
      <c r="O280" s="258">
        <f t="shared" si="306"/>
        <v>2500</v>
      </c>
      <c r="P280" s="258">
        <f t="shared" si="306"/>
        <v>2500</v>
      </c>
      <c r="R280"/>
      <c r="S280" s="138">
        <f t="shared" si="307"/>
        <v>0</v>
      </c>
      <c r="T280" s="138">
        <f t="shared" si="307"/>
        <v>0</v>
      </c>
      <c r="U280" s="138">
        <f t="shared" si="307"/>
        <v>0</v>
      </c>
      <c r="V280" s="138">
        <f t="shared" si="307"/>
        <v>0</v>
      </c>
      <c r="W280" s="138">
        <f t="shared" si="307"/>
        <v>0</v>
      </c>
      <c r="X280" s="138">
        <f t="shared" si="307"/>
        <v>0</v>
      </c>
      <c r="Y280" s="138">
        <f t="shared" si="307"/>
        <v>0</v>
      </c>
      <c r="Z280" s="138">
        <f t="shared" si="307"/>
        <v>0</v>
      </c>
      <c r="AA280" s="138">
        <f t="shared" si="307"/>
        <v>0</v>
      </c>
      <c r="AB280" s="138">
        <f t="shared" si="307"/>
        <v>0</v>
      </c>
      <c r="AC280" s="138">
        <f t="shared" si="308"/>
        <v>0</v>
      </c>
      <c r="AD280" s="138">
        <f t="shared" si="308"/>
        <v>0</v>
      </c>
      <c r="AE280" s="138">
        <f t="shared" si="308"/>
        <v>0</v>
      </c>
      <c r="AF280" s="138">
        <f t="shared" si="308"/>
        <v>0</v>
      </c>
      <c r="AG280" s="138">
        <f t="shared" si="308"/>
        <v>0</v>
      </c>
      <c r="AH280" s="138">
        <f t="shared" si="308"/>
        <v>0</v>
      </c>
      <c r="AI280" s="138">
        <f t="shared" si="308"/>
        <v>0</v>
      </c>
      <c r="AJ280" s="138">
        <f t="shared" si="308"/>
        <v>0</v>
      </c>
      <c r="AK280" s="138">
        <f t="shared" si="308"/>
        <v>0</v>
      </c>
      <c r="AL280" s="138">
        <f t="shared" si="308"/>
        <v>0</v>
      </c>
      <c r="AM280" s="138">
        <f t="shared" si="309"/>
        <v>0</v>
      </c>
      <c r="AN280" s="138">
        <f t="shared" si="309"/>
        <v>208.33333333333334</v>
      </c>
      <c r="AO280" s="138">
        <f t="shared" si="309"/>
        <v>208.33333333333334</v>
      </c>
      <c r="AP280" s="138">
        <f t="shared" si="309"/>
        <v>208.33333333333334</v>
      </c>
      <c r="AQ280" s="138">
        <f t="shared" si="309"/>
        <v>208.33333333333334</v>
      </c>
      <c r="AR280" s="138">
        <f t="shared" si="309"/>
        <v>208.33333333333334</v>
      </c>
      <c r="AS280" s="138">
        <f t="shared" si="309"/>
        <v>208.33333333333334</v>
      </c>
      <c r="AT280" s="138">
        <f t="shared" si="309"/>
        <v>208.33333333333334</v>
      </c>
      <c r="AU280" s="138">
        <f t="shared" si="309"/>
        <v>208.33333333333334</v>
      </c>
      <c r="AV280" s="138">
        <f t="shared" si="309"/>
        <v>208.33333333333334</v>
      </c>
      <c r="AW280" s="138">
        <f t="shared" si="310"/>
        <v>208.33333333333334</v>
      </c>
      <c r="AX280" s="138">
        <f t="shared" si="310"/>
        <v>208.33333333333334</v>
      </c>
      <c r="AY280" s="138">
        <f t="shared" si="310"/>
        <v>208.33333333333334</v>
      </c>
      <c r="AZ280" s="138">
        <f t="shared" si="310"/>
        <v>208.33333333333334</v>
      </c>
      <c r="BA280" s="138">
        <f t="shared" si="310"/>
        <v>208.33333333333334</v>
      </c>
      <c r="BB280" s="138">
        <f t="shared" si="310"/>
        <v>208.33333333333334</v>
      </c>
      <c r="BC280" s="138">
        <f t="shared" si="310"/>
        <v>208.33333333333334</v>
      </c>
      <c r="BD280" s="138">
        <f t="shared" si="310"/>
        <v>208.33333333333334</v>
      </c>
      <c r="BE280" s="138">
        <f t="shared" si="310"/>
        <v>208.33333333333334</v>
      </c>
      <c r="BF280" s="138">
        <f t="shared" si="310"/>
        <v>208.33333333333334</v>
      </c>
      <c r="BG280" s="138">
        <f t="shared" si="311"/>
        <v>208.33333333333334</v>
      </c>
      <c r="BH280" s="138">
        <f t="shared" si="311"/>
        <v>208.33333333333334</v>
      </c>
      <c r="BI280" s="138">
        <f t="shared" si="311"/>
        <v>208.33333333333334</v>
      </c>
      <c r="BJ280" s="138">
        <f t="shared" si="311"/>
        <v>208.33333333333334</v>
      </c>
      <c r="BK280" s="138">
        <f t="shared" si="311"/>
        <v>208.33333333333334</v>
      </c>
      <c r="BL280" s="138">
        <f t="shared" si="311"/>
        <v>208.33333333333334</v>
      </c>
      <c r="BM280" s="138">
        <f t="shared" si="311"/>
        <v>208.33333333333334</v>
      </c>
      <c r="BN280" s="138">
        <f t="shared" si="311"/>
        <v>208.33333333333334</v>
      </c>
      <c r="BO280" s="138">
        <f t="shared" si="311"/>
        <v>208.33333333333334</v>
      </c>
      <c r="BP280" s="138">
        <f t="shared" si="311"/>
        <v>208.33333333333334</v>
      </c>
      <c r="BQ280" s="138">
        <f t="shared" si="312"/>
        <v>208.33333333333334</v>
      </c>
      <c r="BR280" s="138">
        <f t="shared" si="312"/>
        <v>208.33333333333334</v>
      </c>
      <c r="BS280" s="138">
        <f t="shared" si="312"/>
        <v>208.33333333333334</v>
      </c>
      <c r="BT280" s="138">
        <f t="shared" si="312"/>
        <v>208.33333333333334</v>
      </c>
      <c r="BU280" s="138">
        <f t="shared" si="312"/>
        <v>208.33333333333334</v>
      </c>
      <c r="BV280" s="138">
        <f t="shared" si="312"/>
        <v>208.33333333333334</v>
      </c>
      <c r="BW280" s="138">
        <f t="shared" si="312"/>
        <v>208.33333333333334</v>
      </c>
      <c r="BX280" s="138">
        <f t="shared" si="312"/>
        <v>208.33333333333334</v>
      </c>
      <c r="BY280" s="138">
        <f t="shared" si="312"/>
        <v>208.33333333333334</v>
      </c>
      <c r="BZ280" s="138">
        <f t="shared" si="312"/>
        <v>208.33333333333334</v>
      </c>
      <c r="CA280" s="138">
        <f t="shared" si="313"/>
        <v>208.33333333333334</v>
      </c>
      <c r="CB280" s="138">
        <f t="shared" si="313"/>
        <v>208.33333333333334</v>
      </c>
      <c r="CC280" s="138">
        <f t="shared" si="313"/>
        <v>208.33333333333334</v>
      </c>
      <c r="CD280" s="138">
        <f t="shared" si="313"/>
        <v>208.33333333333334</v>
      </c>
      <c r="CE280" s="138">
        <f t="shared" si="313"/>
        <v>208.33333333333334</v>
      </c>
      <c r="CF280" s="138">
        <f t="shared" si="313"/>
        <v>208.33333333333334</v>
      </c>
      <c r="CG280" s="138">
        <f t="shared" si="313"/>
        <v>208.33333333333334</v>
      </c>
      <c r="CH280" s="138">
        <f t="shared" si="313"/>
        <v>208.33333333333334</v>
      </c>
      <c r="CI280" s="138">
        <f t="shared" si="313"/>
        <v>208.33333333333334</v>
      </c>
      <c r="CJ280" s="138">
        <f t="shared" si="313"/>
        <v>208.33333333333334</v>
      </c>
      <c r="CK280" s="138">
        <f t="shared" si="313"/>
        <v>208.33333333333334</v>
      </c>
      <c r="CL280" s="138">
        <f t="shared" si="313"/>
        <v>208.33333333333334</v>
      </c>
      <c r="CN280" s="24"/>
      <c r="CO280" s="24"/>
      <c r="CP280" s="138">
        <f t="shared" si="314"/>
        <v>0</v>
      </c>
      <c r="CQ280" s="138">
        <f t="shared" si="314"/>
        <v>0</v>
      </c>
      <c r="CR280" s="138">
        <f t="shared" si="314"/>
        <v>0</v>
      </c>
      <c r="CS280" s="138">
        <f t="shared" si="314"/>
        <v>0</v>
      </c>
      <c r="CT280" s="138">
        <f t="shared" si="314"/>
        <v>0</v>
      </c>
      <c r="CU280" s="138">
        <f t="shared" si="314"/>
        <v>0</v>
      </c>
      <c r="CV280" s="138">
        <f t="shared" si="314"/>
        <v>625</v>
      </c>
      <c r="CW280" s="138">
        <f t="shared" si="314"/>
        <v>625</v>
      </c>
      <c r="CX280" s="138">
        <f t="shared" si="314"/>
        <v>625</v>
      </c>
      <c r="CY280" s="138">
        <f t="shared" si="314"/>
        <v>625</v>
      </c>
      <c r="CZ280" s="138">
        <f t="shared" si="315"/>
        <v>625</v>
      </c>
      <c r="DA280" s="138">
        <f t="shared" si="315"/>
        <v>625</v>
      </c>
      <c r="DB280" s="138">
        <f t="shared" si="315"/>
        <v>625</v>
      </c>
      <c r="DC280" s="138">
        <f t="shared" si="315"/>
        <v>625</v>
      </c>
      <c r="DD280" s="138">
        <f t="shared" si="315"/>
        <v>625</v>
      </c>
      <c r="DE280" s="138">
        <f t="shared" si="315"/>
        <v>625</v>
      </c>
      <c r="DF280" s="138">
        <f t="shared" si="315"/>
        <v>625</v>
      </c>
      <c r="DG280" s="138">
        <f t="shared" si="315"/>
        <v>625</v>
      </c>
      <c r="DH280" s="138">
        <f t="shared" si="315"/>
        <v>625</v>
      </c>
      <c r="DI280" s="138">
        <f t="shared" si="315"/>
        <v>625</v>
      </c>
      <c r="DJ280" s="138">
        <f t="shared" si="315"/>
        <v>625</v>
      </c>
      <c r="DK280" s="138">
        <f t="shared" si="315"/>
        <v>625</v>
      </c>
      <c r="DL280" s="138">
        <f t="shared" si="315"/>
        <v>625</v>
      </c>
    </row>
    <row r="281" spans="1:116" x14ac:dyDescent="0.4">
      <c r="B281" t="str">
        <f t="shared" si="305"/>
        <v>281 PROB-ER</v>
      </c>
      <c r="C281" t="s">
        <v>198</v>
      </c>
      <c r="D281" t="s">
        <v>588</v>
      </c>
      <c r="E281" s="8" t="str">
        <f t="shared" si="304"/>
        <v>281 PROB-ER</v>
      </c>
      <c r="G281" s="126" t="str">
        <f ca="1">OFFSET(G281,ROW(G291)-ROW(G281),0)</f>
        <v>Revenue</v>
      </c>
      <c r="H281" s="31"/>
      <c r="I281" s="31"/>
      <c r="J281" s="31"/>
      <c r="K281" s="58">
        <f t="shared" si="306"/>
        <v>3541.6666666666661</v>
      </c>
      <c r="L281" s="58">
        <f t="shared" si="306"/>
        <v>7708.333333333333</v>
      </c>
      <c r="M281" s="58">
        <f t="shared" si="306"/>
        <v>10000</v>
      </c>
      <c r="N281" s="58">
        <f t="shared" si="306"/>
        <v>10000</v>
      </c>
      <c r="O281" s="58">
        <f t="shared" si="306"/>
        <v>10000</v>
      </c>
      <c r="P281" s="58">
        <f t="shared" si="306"/>
        <v>10000</v>
      </c>
      <c r="R281"/>
      <c r="S281" s="33">
        <f>SUM(S277:S280)</f>
        <v>208.33333333333334</v>
      </c>
      <c r="T281" s="33">
        <f>SUM(T277:T280)</f>
        <v>208.33333333333334</v>
      </c>
      <c r="U281" s="33">
        <f t="shared" ref="U281:CF281" si="317">SUM(U277:U280)</f>
        <v>208.33333333333334</v>
      </c>
      <c r="V281" s="33">
        <f t="shared" si="317"/>
        <v>208.33333333333334</v>
      </c>
      <c r="W281" s="33">
        <f t="shared" si="317"/>
        <v>208.33333333333334</v>
      </c>
      <c r="X281" s="33">
        <f t="shared" si="317"/>
        <v>208.33333333333334</v>
      </c>
      <c r="Y281" s="33">
        <f t="shared" si="317"/>
        <v>208.33333333333334</v>
      </c>
      <c r="Z281" s="33">
        <f t="shared" si="317"/>
        <v>416.66666666666669</v>
      </c>
      <c r="AA281" s="33">
        <f t="shared" si="317"/>
        <v>416.66666666666669</v>
      </c>
      <c r="AB281" s="33">
        <f t="shared" si="317"/>
        <v>416.66666666666669</v>
      </c>
      <c r="AC281" s="33">
        <f t="shared" si="317"/>
        <v>416.66666666666669</v>
      </c>
      <c r="AD281" s="33">
        <f t="shared" si="317"/>
        <v>416.66666666666669</v>
      </c>
      <c r="AE281" s="33">
        <f t="shared" si="317"/>
        <v>416.66666666666669</v>
      </c>
      <c r="AF281" s="33">
        <f t="shared" si="317"/>
        <v>416.66666666666669</v>
      </c>
      <c r="AG281" s="33">
        <f t="shared" si="317"/>
        <v>625</v>
      </c>
      <c r="AH281" s="33">
        <f t="shared" si="317"/>
        <v>625</v>
      </c>
      <c r="AI281" s="33">
        <f t="shared" si="317"/>
        <v>625</v>
      </c>
      <c r="AJ281" s="33">
        <f t="shared" si="317"/>
        <v>625</v>
      </c>
      <c r="AK281" s="33">
        <f t="shared" si="317"/>
        <v>625</v>
      </c>
      <c r="AL281" s="33">
        <f t="shared" si="317"/>
        <v>625</v>
      </c>
      <c r="AM281" s="33">
        <f t="shared" si="317"/>
        <v>625</v>
      </c>
      <c r="AN281" s="33">
        <f t="shared" si="317"/>
        <v>833.33333333333337</v>
      </c>
      <c r="AO281" s="33">
        <f t="shared" si="317"/>
        <v>833.33333333333337</v>
      </c>
      <c r="AP281" s="33">
        <f t="shared" si="317"/>
        <v>833.33333333333337</v>
      </c>
      <c r="AQ281" s="33">
        <f t="shared" si="317"/>
        <v>833.33333333333337</v>
      </c>
      <c r="AR281" s="33">
        <f t="shared" si="317"/>
        <v>833.33333333333337</v>
      </c>
      <c r="AS281" s="33">
        <f t="shared" si="317"/>
        <v>833.33333333333337</v>
      </c>
      <c r="AT281" s="33">
        <f t="shared" si="317"/>
        <v>833.33333333333337</v>
      </c>
      <c r="AU281" s="33">
        <f t="shared" si="317"/>
        <v>833.33333333333337</v>
      </c>
      <c r="AV281" s="33">
        <f t="shared" si="317"/>
        <v>833.33333333333337</v>
      </c>
      <c r="AW281" s="33">
        <f t="shared" si="317"/>
        <v>833.33333333333337</v>
      </c>
      <c r="AX281" s="33">
        <f t="shared" si="317"/>
        <v>833.33333333333337</v>
      </c>
      <c r="AY281" s="33">
        <f t="shared" si="317"/>
        <v>833.33333333333337</v>
      </c>
      <c r="AZ281" s="33">
        <f t="shared" si="317"/>
        <v>833.33333333333337</v>
      </c>
      <c r="BA281" s="33">
        <f t="shared" si="317"/>
        <v>833.33333333333337</v>
      </c>
      <c r="BB281" s="33">
        <f t="shared" si="317"/>
        <v>833.33333333333337</v>
      </c>
      <c r="BC281" s="33">
        <f t="shared" si="317"/>
        <v>833.33333333333337</v>
      </c>
      <c r="BD281" s="33">
        <f t="shared" si="317"/>
        <v>833.33333333333337</v>
      </c>
      <c r="BE281" s="33">
        <f t="shared" si="317"/>
        <v>833.33333333333337</v>
      </c>
      <c r="BF281" s="33">
        <f t="shared" si="317"/>
        <v>833.33333333333337</v>
      </c>
      <c r="BG281" s="33">
        <f t="shared" si="317"/>
        <v>833.33333333333337</v>
      </c>
      <c r="BH281" s="33">
        <f t="shared" si="317"/>
        <v>833.33333333333337</v>
      </c>
      <c r="BI281" s="33">
        <f t="shared" si="317"/>
        <v>833.33333333333337</v>
      </c>
      <c r="BJ281" s="33">
        <f t="shared" si="317"/>
        <v>833.33333333333337</v>
      </c>
      <c r="BK281" s="33">
        <f t="shared" si="317"/>
        <v>833.33333333333337</v>
      </c>
      <c r="BL281" s="33">
        <f t="shared" si="317"/>
        <v>833.33333333333337</v>
      </c>
      <c r="BM281" s="33">
        <f t="shared" si="317"/>
        <v>833.33333333333337</v>
      </c>
      <c r="BN281" s="33">
        <f t="shared" si="317"/>
        <v>833.33333333333337</v>
      </c>
      <c r="BO281" s="33">
        <f t="shared" si="317"/>
        <v>833.33333333333337</v>
      </c>
      <c r="BP281" s="33">
        <f t="shared" si="317"/>
        <v>833.33333333333337</v>
      </c>
      <c r="BQ281" s="33">
        <f t="shared" si="317"/>
        <v>833.33333333333337</v>
      </c>
      <c r="BR281" s="33">
        <f t="shared" si="317"/>
        <v>833.33333333333337</v>
      </c>
      <c r="BS281" s="33">
        <f t="shared" si="317"/>
        <v>833.33333333333337</v>
      </c>
      <c r="BT281" s="33">
        <f t="shared" si="317"/>
        <v>833.33333333333337</v>
      </c>
      <c r="BU281" s="33">
        <f t="shared" si="317"/>
        <v>833.33333333333337</v>
      </c>
      <c r="BV281" s="33">
        <f t="shared" si="317"/>
        <v>833.33333333333337</v>
      </c>
      <c r="BW281" s="33">
        <f t="shared" si="317"/>
        <v>833.33333333333337</v>
      </c>
      <c r="BX281" s="33">
        <f t="shared" si="317"/>
        <v>833.33333333333337</v>
      </c>
      <c r="BY281" s="33">
        <f t="shared" si="317"/>
        <v>833.33333333333337</v>
      </c>
      <c r="BZ281" s="33">
        <f t="shared" si="317"/>
        <v>833.33333333333337</v>
      </c>
      <c r="CA281" s="33">
        <f t="shared" si="317"/>
        <v>833.33333333333337</v>
      </c>
      <c r="CB281" s="33">
        <f t="shared" si="317"/>
        <v>833.33333333333337</v>
      </c>
      <c r="CC281" s="33">
        <f t="shared" si="317"/>
        <v>833.33333333333337</v>
      </c>
      <c r="CD281" s="33">
        <f t="shared" si="317"/>
        <v>833.33333333333337</v>
      </c>
      <c r="CE281" s="33">
        <f t="shared" si="317"/>
        <v>833.33333333333337</v>
      </c>
      <c r="CF281" s="33">
        <f t="shared" si="317"/>
        <v>833.33333333333337</v>
      </c>
      <c r="CG281" s="33">
        <f t="shared" ref="CG281:CL281" si="318">SUM(CG277:CG280)</f>
        <v>833.33333333333337</v>
      </c>
      <c r="CH281" s="33">
        <f t="shared" si="318"/>
        <v>833.33333333333337</v>
      </c>
      <c r="CI281" s="33">
        <f t="shared" si="318"/>
        <v>833.33333333333337</v>
      </c>
      <c r="CJ281" s="33">
        <f t="shared" si="318"/>
        <v>833.33333333333337</v>
      </c>
      <c r="CK281" s="33">
        <f t="shared" si="318"/>
        <v>833.33333333333337</v>
      </c>
      <c r="CL281" s="33">
        <f t="shared" si="318"/>
        <v>833.33333333333337</v>
      </c>
      <c r="CN281" s="53"/>
      <c r="CO281" s="93"/>
      <c r="CP281" s="33">
        <f t="shared" ref="CP281:DL281" si="319">SUM(CP277:CP280)</f>
        <v>625</v>
      </c>
      <c r="CQ281" s="33">
        <f t="shared" si="319"/>
        <v>1250</v>
      </c>
      <c r="CR281" s="33">
        <f t="shared" si="319"/>
        <v>1250</v>
      </c>
      <c r="CS281" s="33">
        <f t="shared" si="319"/>
        <v>1875</v>
      </c>
      <c r="CT281" s="33">
        <f t="shared" si="319"/>
        <v>1875</v>
      </c>
      <c r="CU281" s="33">
        <f t="shared" si="319"/>
        <v>1875</v>
      </c>
      <c r="CV281" s="33">
        <f t="shared" si="319"/>
        <v>2500</v>
      </c>
      <c r="CW281" s="33">
        <f t="shared" si="319"/>
        <v>2500</v>
      </c>
      <c r="CX281" s="33">
        <f t="shared" si="319"/>
        <v>2500</v>
      </c>
      <c r="CY281" s="33">
        <f t="shared" si="319"/>
        <v>2500</v>
      </c>
      <c r="CZ281" s="33">
        <f t="shared" si="319"/>
        <v>2500</v>
      </c>
      <c r="DA281" s="33">
        <f t="shared" si="319"/>
        <v>2500</v>
      </c>
      <c r="DB281" s="33">
        <f t="shared" si="319"/>
        <v>2500</v>
      </c>
      <c r="DC281" s="33">
        <f t="shared" si="319"/>
        <v>2500</v>
      </c>
      <c r="DD281" s="33">
        <f t="shared" si="319"/>
        <v>2500</v>
      </c>
      <c r="DE281" s="33">
        <f t="shared" si="319"/>
        <v>2500</v>
      </c>
      <c r="DF281" s="33">
        <f t="shared" si="319"/>
        <v>2500</v>
      </c>
      <c r="DG281" s="33">
        <f t="shared" si="319"/>
        <v>2500</v>
      </c>
      <c r="DH281" s="33">
        <f t="shared" si="319"/>
        <v>2500</v>
      </c>
      <c r="DI281" s="33">
        <f t="shared" si="319"/>
        <v>2500</v>
      </c>
      <c r="DJ281" s="33">
        <f t="shared" si="319"/>
        <v>2500</v>
      </c>
      <c r="DK281" s="33">
        <f t="shared" si="319"/>
        <v>2500</v>
      </c>
      <c r="DL281" s="33">
        <f t="shared" si="319"/>
        <v>2500</v>
      </c>
    </row>
    <row r="282" spans="1:116" x14ac:dyDescent="0.4">
      <c r="B282" t="s">
        <v>332</v>
      </c>
      <c r="D282" t="s">
        <v>588</v>
      </c>
      <c r="E282" s="8" t="str">
        <f t="shared" si="304"/>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4"/>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4"/>
        <v>284 PROB-ER</v>
      </c>
      <c r="G284" s="136" t="s">
        <v>334</v>
      </c>
      <c r="H284" s="31"/>
      <c r="I284" s="31"/>
      <c r="J284" s="31"/>
      <c r="K284" s="73"/>
      <c r="L284" s="39"/>
      <c r="M284" s="39"/>
      <c r="N284" s="39"/>
      <c r="O284" s="39"/>
      <c r="P284" s="39"/>
      <c r="R284"/>
      <c r="S284" s="203" t="str">
        <f t="shared" ref="S284" si="320">ADDRESS(ROW(S281),COLUMN(S281),2)</f>
        <v>S$281</v>
      </c>
      <c r="T284" s="203" t="str">
        <f t="shared" ref="T284:CE284" si="321">ADDRESS(ROW(T281),COLUMN(T281),2)</f>
        <v>T$281</v>
      </c>
      <c r="U284" s="203" t="str">
        <f t="shared" si="321"/>
        <v>U$281</v>
      </c>
      <c r="V284" s="203" t="str">
        <f t="shared" si="321"/>
        <v>V$281</v>
      </c>
      <c r="W284" s="203" t="str">
        <f t="shared" si="321"/>
        <v>W$281</v>
      </c>
      <c r="X284" s="203" t="str">
        <f t="shared" si="321"/>
        <v>X$281</v>
      </c>
      <c r="Y284" s="203" t="str">
        <f t="shared" si="321"/>
        <v>Y$281</v>
      </c>
      <c r="Z284" s="203" t="str">
        <f t="shared" si="321"/>
        <v>Z$281</v>
      </c>
      <c r="AA284" s="203" t="str">
        <f t="shared" si="321"/>
        <v>AA$281</v>
      </c>
      <c r="AB284" s="203" t="str">
        <f t="shared" si="321"/>
        <v>AB$281</v>
      </c>
      <c r="AC284" s="203" t="str">
        <f t="shared" si="321"/>
        <v>AC$281</v>
      </c>
      <c r="AD284" s="203" t="str">
        <f t="shared" si="321"/>
        <v>AD$281</v>
      </c>
      <c r="AE284" s="203" t="str">
        <f t="shared" si="321"/>
        <v>AE$281</v>
      </c>
      <c r="AF284" s="203" t="str">
        <f t="shared" si="321"/>
        <v>AF$281</v>
      </c>
      <c r="AG284" s="203" t="str">
        <f t="shared" si="321"/>
        <v>AG$281</v>
      </c>
      <c r="AH284" s="203" t="str">
        <f t="shared" si="321"/>
        <v>AH$281</v>
      </c>
      <c r="AI284" s="203" t="str">
        <f t="shared" si="321"/>
        <v>AI$281</v>
      </c>
      <c r="AJ284" s="203" t="str">
        <f t="shared" si="321"/>
        <v>AJ$281</v>
      </c>
      <c r="AK284" s="203" t="str">
        <f t="shared" si="321"/>
        <v>AK$281</v>
      </c>
      <c r="AL284" s="203" t="str">
        <f t="shared" si="321"/>
        <v>AL$281</v>
      </c>
      <c r="AM284" s="203" t="str">
        <f t="shared" si="321"/>
        <v>AM$281</v>
      </c>
      <c r="AN284" s="203" t="str">
        <f t="shared" si="321"/>
        <v>AN$281</v>
      </c>
      <c r="AO284" s="203" t="str">
        <f t="shared" si="321"/>
        <v>AO$281</v>
      </c>
      <c r="AP284" s="203" t="str">
        <f t="shared" si="321"/>
        <v>AP$281</v>
      </c>
      <c r="AQ284" s="203" t="str">
        <f t="shared" si="321"/>
        <v>AQ$281</v>
      </c>
      <c r="AR284" s="203" t="str">
        <f t="shared" si="321"/>
        <v>AR$281</v>
      </c>
      <c r="AS284" s="203" t="str">
        <f t="shared" si="321"/>
        <v>AS$281</v>
      </c>
      <c r="AT284" s="203" t="str">
        <f t="shared" si="321"/>
        <v>AT$281</v>
      </c>
      <c r="AU284" s="203" t="str">
        <f t="shared" si="321"/>
        <v>AU$281</v>
      </c>
      <c r="AV284" s="203" t="str">
        <f t="shared" si="321"/>
        <v>AV$281</v>
      </c>
      <c r="AW284" s="203" t="str">
        <f t="shared" si="321"/>
        <v>AW$281</v>
      </c>
      <c r="AX284" s="203" t="str">
        <f t="shared" si="321"/>
        <v>AX$281</v>
      </c>
      <c r="AY284" s="203" t="str">
        <f t="shared" si="321"/>
        <v>AY$281</v>
      </c>
      <c r="AZ284" s="203" t="str">
        <f t="shared" si="321"/>
        <v>AZ$281</v>
      </c>
      <c r="BA284" s="203" t="str">
        <f t="shared" si="321"/>
        <v>BA$281</v>
      </c>
      <c r="BB284" s="203" t="str">
        <f t="shared" si="321"/>
        <v>BB$281</v>
      </c>
      <c r="BC284" s="203" t="str">
        <f t="shared" si="321"/>
        <v>BC$281</v>
      </c>
      <c r="BD284" s="203" t="str">
        <f t="shared" si="321"/>
        <v>BD$281</v>
      </c>
      <c r="BE284" s="203" t="str">
        <f t="shared" si="321"/>
        <v>BE$281</v>
      </c>
      <c r="BF284" s="203" t="str">
        <f t="shared" si="321"/>
        <v>BF$281</v>
      </c>
      <c r="BG284" s="203" t="str">
        <f t="shared" si="321"/>
        <v>BG$281</v>
      </c>
      <c r="BH284" s="203" t="str">
        <f t="shared" si="321"/>
        <v>BH$281</v>
      </c>
      <c r="BI284" s="203" t="str">
        <f t="shared" si="321"/>
        <v>BI$281</v>
      </c>
      <c r="BJ284" s="203" t="str">
        <f t="shared" si="321"/>
        <v>BJ$281</v>
      </c>
      <c r="BK284" s="203" t="str">
        <f t="shared" si="321"/>
        <v>BK$281</v>
      </c>
      <c r="BL284" s="203" t="str">
        <f t="shared" si="321"/>
        <v>BL$281</v>
      </c>
      <c r="BM284" s="203" t="str">
        <f t="shared" si="321"/>
        <v>BM$281</v>
      </c>
      <c r="BN284" s="203" t="str">
        <f t="shared" si="321"/>
        <v>BN$281</v>
      </c>
      <c r="BO284" s="203" t="str">
        <f t="shared" si="321"/>
        <v>BO$281</v>
      </c>
      <c r="BP284" s="203" t="str">
        <f t="shared" si="321"/>
        <v>BP$281</v>
      </c>
      <c r="BQ284" s="203" t="str">
        <f t="shared" si="321"/>
        <v>BQ$281</v>
      </c>
      <c r="BR284" s="203" t="str">
        <f t="shared" si="321"/>
        <v>BR$281</v>
      </c>
      <c r="BS284" s="203" t="str">
        <f t="shared" si="321"/>
        <v>BS$281</v>
      </c>
      <c r="BT284" s="203" t="str">
        <f t="shared" si="321"/>
        <v>BT$281</v>
      </c>
      <c r="BU284" s="203" t="str">
        <f t="shared" si="321"/>
        <v>BU$281</v>
      </c>
      <c r="BV284" s="203" t="str">
        <f t="shared" si="321"/>
        <v>BV$281</v>
      </c>
      <c r="BW284" s="203" t="str">
        <f t="shared" si="321"/>
        <v>BW$281</v>
      </c>
      <c r="BX284" s="203" t="str">
        <f t="shared" si="321"/>
        <v>BX$281</v>
      </c>
      <c r="BY284" s="203" t="str">
        <f t="shared" si="321"/>
        <v>BY$281</v>
      </c>
      <c r="BZ284" s="203" t="str">
        <f t="shared" si="321"/>
        <v>BZ$281</v>
      </c>
      <c r="CA284" s="203" t="str">
        <f t="shared" si="321"/>
        <v>CA$281</v>
      </c>
      <c r="CB284" s="203" t="str">
        <f t="shared" si="321"/>
        <v>CB$281</v>
      </c>
      <c r="CC284" s="203" t="str">
        <f t="shared" si="321"/>
        <v>CC$281</v>
      </c>
      <c r="CD284" s="203" t="str">
        <f t="shared" si="321"/>
        <v>CD$281</v>
      </c>
      <c r="CE284" s="203" t="str">
        <f t="shared" si="321"/>
        <v>CE$281</v>
      </c>
      <c r="CF284" s="203" t="str">
        <f t="shared" ref="CF284:CL284" si="322">ADDRESS(ROW(CF281),COLUMN(CF281),2)</f>
        <v>CF$281</v>
      </c>
      <c r="CG284" s="203" t="str">
        <f t="shared" si="322"/>
        <v>CG$281</v>
      </c>
      <c r="CH284" s="203" t="str">
        <f t="shared" si="322"/>
        <v>CH$281</v>
      </c>
      <c r="CI284" s="203" t="str">
        <f t="shared" si="322"/>
        <v>CI$281</v>
      </c>
      <c r="CJ284" s="203" t="str">
        <f t="shared" si="322"/>
        <v>CJ$281</v>
      </c>
      <c r="CK284" s="203" t="str">
        <f t="shared" si="322"/>
        <v>CK$281</v>
      </c>
      <c r="CL284" s="203" t="str">
        <f t="shared" si="322"/>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4"/>
        <v>285 PROB-ER</v>
      </c>
      <c r="G285" s="136" t="s">
        <v>333</v>
      </c>
      <c r="H285" s="31"/>
      <c r="I285" s="31"/>
      <c r="J285" s="31"/>
      <c r="K285" s="73"/>
      <c r="L285" s="39"/>
      <c r="M285" s="39"/>
      <c r="N285" s="39"/>
      <c r="O285" s="39"/>
      <c r="P285" s="39"/>
      <c r="R285"/>
      <c r="S285" s="38"/>
      <c r="CN285"/>
      <c r="CO285" s="73"/>
      <c r="CP285" s="203" t="str">
        <f t="shared" ref="CP285:DL285" si="323">ADDRESS(ROW(CP281),COLUMN(CP281),2)</f>
        <v>CP$281</v>
      </c>
      <c r="CQ285" s="203" t="str">
        <f t="shared" si="323"/>
        <v>CQ$281</v>
      </c>
      <c r="CR285" s="203" t="str">
        <f t="shared" si="323"/>
        <v>CR$281</v>
      </c>
      <c r="CS285" s="203" t="str">
        <f t="shared" si="323"/>
        <v>CS$281</v>
      </c>
      <c r="CT285" s="203" t="str">
        <f t="shared" si="323"/>
        <v>CT$281</v>
      </c>
      <c r="CU285" s="203" t="str">
        <f t="shared" si="323"/>
        <v>CU$281</v>
      </c>
      <c r="CV285" s="203" t="str">
        <f t="shared" si="323"/>
        <v>CV$281</v>
      </c>
      <c r="CW285" s="203" t="str">
        <f t="shared" si="323"/>
        <v>CW$281</v>
      </c>
      <c r="CX285" s="203" t="str">
        <f t="shared" si="323"/>
        <v>CX$281</v>
      </c>
      <c r="CY285" s="203" t="str">
        <f t="shared" si="323"/>
        <v>CY$281</v>
      </c>
      <c r="CZ285" s="203" t="str">
        <f t="shared" si="323"/>
        <v>CZ$281</v>
      </c>
      <c r="DA285" s="203" t="str">
        <f t="shared" si="323"/>
        <v>DA$281</v>
      </c>
      <c r="DB285" s="203" t="str">
        <f t="shared" si="323"/>
        <v>DB$281</v>
      </c>
      <c r="DC285" s="203" t="str">
        <f t="shared" si="323"/>
        <v>DC$281</v>
      </c>
      <c r="DD285" s="203" t="str">
        <f t="shared" si="323"/>
        <v>DD$281</v>
      </c>
      <c r="DE285" s="203" t="str">
        <f t="shared" si="323"/>
        <v>DE$281</v>
      </c>
      <c r="DF285" s="203" t="str">
        <f t="shared" si="323"/>
        <v>DF$281</v>
      </c>
      <c r="DG285" s="203" t="str">
        <f t="shared" si="323"/>
        <v>DG$281</v>
      </c>
      <c r="DH285" s="203" t="str">
        <f t="shared" si="323"/>
        <v>DH$281</v>
      </c>
      <c r="DI285" s="203" t="str">
        <f t="shared" si="323"/>
        <v>DI$281</v>
      </c>
      <c r="DJ285" s="203" t="str">
        <f t="shared" si="323"/>
        <v>DJ$281</v>
      </c>
      <c r="DK285" s="203" t="str">
        <f t="shared" si="323"/>
        <v>DK$281</v>
      </c>
      <c r="DL285" s="203" t="str">
        <f t="shared" si="323"/>
        <v>DL$281</v>
      </c>
    </row>
    <row r="286" spans="1:116" x14ac:dyDescent="0.4">
      <c r="B286" t="s">
        <v>332</v>
      </c>
      <c r="D286" t="s">
        <v>588</v>
      </c>
      <c r="E286" s="8" t="str">
        <f t="shared" si="304"/>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4"/>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4"/>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4"/>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4">ROW()&amp;" "&amp;D293</f>
        <v>293 SCENARIO-EV</v>
      </c>
      <c r="F293" t="s">
        <v>454</v>
      </c>
      <c r="G293" s="66" t="s">
        <v>517</v>
      </c>
      <c r="H293" s="22"/>
      <c r="I293" s="306"/>
      <c r="J293" s="306"/>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306"/>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5">E294</f>
        <v>294 SCENARIO-EV</v>
      </c>
      <c r="D294" t="s">
        <v>793</v>
      </c>
      <c r="E294" s="8" t="str">
        <f t="shared" ref="E294:E298" si="326">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5"/>
        <v>295 SCENARIO-EV</v>
      </c>
      <c r="D295" t="s">
        <v>793</v>
      </c>
      <c r="E295" s="8" t="str">
        <f t="shared" si="326"/>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5"/>
        <v>296 SCENARIO-EV</v>
      </c>
      <c r="D296" t="s">
        <v>793</v>
      </c>
      <c r="E296" s="8" t="str">
        <f t="shared" si="326"/>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5"/>
        <v>297 SCENARIO-EV</v>
      </c>
      <c r="D297" t="s">
        <v>793</v>
      </c>
      <c r="E297" s="8" t="str">
        <f t="shared" si="326"/>
        <v>297 SCENARIO-EV</v>
      </c>
      <c r="G297" s="36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5"/>
        <v>298 SCENARIO-EV</v>
      </c>
      <c r="D298" t="s">
        <v>793</v>
      </c>
      <c r="E298" s="8" t="str">
        <f t="shared" si="326"/>
        <v>298 SCENARIO-EV</v>
      </c>
      <c r="G298" s="36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4"/>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4"/>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4"/>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4"/>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4"/>
        <v>303 SCENARIO-EV</v>
      </c>
      <c r="G303" s="136" t="s">
        <v>462</v>
      </c>
      <c r="H303" s="31"/>
      <c r="I303" s="73"/>
      <c r="J303" s="73"/>
      <c r="K303" s="39"/>
      <c r="L303" s="39"/>
      <c r="M303" s="39"/>
      <c r="N303" s="39"/>
      <c r="O303" s="39"/>
      <c r="P303" s="39"/>
      <c r="R303" s="38"/>
      <c r="S303" s="203" t="str">
        <f t="shared" ref="S303:CD303" si="327">ADDRESS(ROW(S299),COLUMN(S299))</f>
        <v>$S$299</v>
      </c>
      <c r="T303" s="203" t="str">
        <f t="shared" si="327"/>
        <v>$T$299</v>
      </c>
      <c r="U303" s="203" t="str">
        <f t="shared" si="327"/>
        <v>$U$299</v>
      </c>
      <c r="V303" s="203" t="str">
        <f t="shared" si="327"/>
        <v>$V$299</v>
      </c>
      <c r="W303" s="203" t="str">
        <f t="shared" si="327"/>
        <v>$W$299</v>
      </c>
      <c r="X303" s="203" t="str">
        <f t="shared" si="327"/>
        <v>$X$299</v>
      </c>
      <c r="Y303" s="203" t="str">
        <f t="shared" si="327"/>
        <v>$Y$299</v>
      </c>
      <c r="Z303" s="203" t="str">
        <f t="shared" si="327"/>
        <v>$Z$299</v>
      </c>
      <c r="AA303" s="203" t="str">
        <f t="shared" si="327"/>
        <v>$AA$299</v>
      </c>
      <c r="AB303" s="203" t="str">
        <f t="shared" si="327"/>
        <v>$AB$299</v>
      </c>
      <c r="AC303" s="203" t="str">
        <f t="shared" si="327"/>
        <v>$AC$299</v>
      </c>
      <c r="AD303" s="203" t="str">
        <f t="shared" si="327"/>
        <v>$AD$299</v>
      </c>
      <c r="AE303" s="203" t="str">
        <f t="shared" si="327"/>
        <v>$AE$299</v>
      </c>
      <c r="AF303" s="203" t="str">
        <f t="shared" si="327"/>
        <v>$AF$299</v>
      </c>
      <c r="AG303" s="203" t="str">
        <f t="shared" si="327"/>
        <v>$AG$299</v>
      </c>
      <c r="AH303" s="203" t="str">
        <f t="shared" si="327"/>
        <v>$AH$299</v>
      </c>
      <c r="AI303" s="203" t="str">
        <f t="shared" si="327"/>
        <v>$AI$299</v>
      </c>
      <c r="AJ303" s="203" t="str">
        <f t="shared" si="327"/>
        <v>$AJ$299</v>
      </c>
      <c r="AK303" s="203" t="str">
        <f t="shared" si="327"/>
        <v>$AK$299</v>
      </c>
      <c r="AL303" s="203" t="str">
        <f t="shared" si="327"/>
        <v>$AL$299</v>
      </c>
      <c r="AM303" s="203" t="str">
        <f t="shared" si="327"/>
        <v>$AM$299</v>
      </c>
      <c r="AN303" s="203" t="str">
        <f t="shared" si="327"/>
        <v>$AN$299</v>
      </c>
      <c r="AO303" s="203" t="str">
        <f t="shared" si="327"/>
        <v>$AO$299</v>
      </c>
      <c r="AP303" s="203" t="str">
        <f t="shared" si="327"/>
        <v>$AP$299</v>
      </c>
      <c r="AQ303" s="203" t="str">
        <f t="shared" si="327"/>
        <v>$AQ$299</v>
      </c>
      <c r="AR303" s="203" t="str">
        <f t="shared" si="327"/>
        <v>$AR$299</v>
      </c>
      <c r="AS303" s="203" t="str">
        <f t="shared" si="327"/>
        <v>$AS$299</v>
      </c>
      <c r="AT303" s="203" t="str">
        <f t="shared" si="327"/>
        <v>$AT$299</v>
      </c>
      <c r="AU303" s="203" t="str">
        <f t="shared" si="327"/>
        <v>$AU$299</v>
      </c>
      <c r="AV303" s="203" t="str">
        <f t="shared" si="327"/>
        <v>$AV$299</v>
      </c>
      <c r="AW303" s="203" t="str">
        <f t="shared" si="327"/>
        <v>$AW$299</v>
      </c>
      <c r="AX303" s="203" t="str">
        <f t="shared" si="327"/>
        <v>$AX$299</v>
      </c>
      <c r="AY303" s="203" t="str">
        <f t="shared" si="327"/>
        <v>$AY$299</v>
      </c>
      <c r="AZ303" s="203" t="str">
        <f t="shared" si="327"/>
        <v>$AZ$299</v>
      </c>
      <c r="BA303" s="203" t="str">
        <f t="shared" si="327"/>
        <v>$BA$299</v>
      </c>
      <c r="BB303" s="203" t="str">
        <f t="shared" si="327"/>
        <v>$BB$299</v>
      </c>
      <c r="BC303" s="203" t="str">
        <f t="shared" si="327"/>
        <v>$BC$299</v>
      </c>
      <c r="BD303" s="203" t="str">
        <f t="shared" si="327"/>
        <v>$BD$299</v>
      </c>
      <c r="BE303" s="203" t="str">
        <f t="shared" si="327"/>
        <v>$BE$299</v>
      </c>
      <c r="BF303" s="203" t="str">
        <f t="shared" si="327"/>
        <v>$BF$299</v>
      </c>
      <c r="BG303" s="203" t="str">
        <f t="shared" si="327"/>
        <v>$BG$299</v>
      </c>
      <c r="BH303" s="203" t="str">
        <f t="shared" si="327"/>
        <v>$BH$299</v>
      </c>
      <c r="BI303" s="203" t="str">
        <f t="shared" si="327"/>
        <v>$BI$299</v>
      </c>
      <c r="BJ303" s="203" t="str">
        <f t="shared" si="327"/>
        <v>$BJ$299</v>
      </c>
      <c r="BK303" s="203" t="str">
        <f t="shared" si="327"/>
        <v>$BK$299</v>
      </c>
      <c r="BL303" s="203" t="str">
        <f t="shared" si="327"/>
        <v>$BL$299</v>
      </c>
      <c r="BM303" s="203" t="str">
        <f t="shared" si="327"/>
        <v>$BM$299</v>
      </c>
      <c r="BN303" s="203" t="str">
        <f t="shared" si="327"/>
        <v>$BN$299</v>
      </c>
      <c r="BO303" s="203" t="str">
        <f t="shared" si="327"/>
        <v>$BO$299</v>
      </c>
      <c r="BP303" s="203" t="str">
        <f t="shared" si="327"/>
        <v>$BP$299</v>
      </c>
      <c r="BQ303" s="203" t="str">
        <f t="shared" si="327"/>
        <v>$BQ$299</v>
      </c>
      <c r="BR303" s="203" t="str">
        <f t="shared" si="327"/>
        <v>$BR$299</v>
      </c>
      <c r="BS303" s="203" t="str">
        <f t="shared" si="327"/>
        <v>$BS$299</v>
      </c>
      <c r="BT303" s="203" t="str">
        <f t="shared" si="327"/>
        <v>$BT$299</v>
      </c>
      <c r="BU303" s="203" t="str">
        <f t="shared" si="327"/>
        <v>$BU$299</v>
      </c>
      <c r="BV303" s="203" t="str">
        <f t="shared" si="327"/>
        <v>$BV$299</v>
      </c>
      <c r="BW303" s="203" t="str">
        <f t="shared" si="327"/>
        <v>$BW$299</v>
      </c>
      <c r="BX303" s="203" t="str">
        <f t="shared" si="327"/>
        <v>$BX$299</v>
      </c>
      <c r="BY303" s="203" t="str">
        <f t="shared" si="327"/>
        <v>$BY$299</v>
      </c>
      <c r="BZ303" s="203" t="str">
        <f t="shared" si="327"/>
        <v>$BZ$299</v>
      </c>
      <c r="CA303" s="203" t="str">
        <f t="shared" si="327"/>
        <v>$CA$299</v>
      </c>
      <c r="CB303" s="203" t="str">
        <f t="shared" si="327"/>
        <v>$CB$299</v>
      </c>
      <c r="CC303" s="203" t="str">
        <f t="shared" si="327"/>
        <v>$CC$299</v>
      </c>
      <c r="CD303" s="203" t="str">
        <f t="shared" si="327"/>
        <v>$CD$299</v>
      </c>
      <c r="CE303" s="203" t="str">
        <f t="shared" ref="CE303:CL303" si="328">ADDRESS(ROW(CE299),COLUMN(CE299))</f>
        <v>$CE$299</v>
      </c>
      <c r="CF303" s="203" t="str">
        <f t="shared" si="328"/>
        <v>$CF$299</v>
      </c>
      <c r="CG303" s="203" t="str">
        <f t="shared" si="328"/>
        <v>$CG$299</v>
      </c>
      <c r="CH303" s="203" t="str">
        <f t="shared" si="328"/>
        <v>$CH$299</v>
      </c>
      <c r="CI303" s="203" t="str">
        <f t="shared" si="328"/>
        <v>$CI$299</v>
      </c>
      <c r="CJ303" s="203" t="str">
        <f t="shared" si="328"/>
        <v>$CJ$299</v>
      </c>
      <c r="CK303" s="203" t="str">
        <f t="shared" si="328"/>
        <v>$CK$299</v>
      </c>
      <c r="CL303" s="203" t="str">
        <f t="shared" si="328"/>
        <v>$CL$299</v>
      </c>
      <c r="CN303" s="73"/>
      <c r="CO303" s="203" t="str">
        <f t="shared" ref="CO303:DL303" si="329">ADDRESS(ROW(CO299),COLUMN(CO299))</f>
        <v>$CO$299</v>
      </c>
      <c r="CP303" s="203" t="str">
        <f t="shared" si="329"/>
        <v>$CP$299</v>
      </c>
      <c r="CQ303" s="203" t="str">
        <f t="shared" si="329"/>
        <v>$CQ$299</v>
      </c>
      <c r="CR303" s="203" t="str">
        <f t="shared" si="329"/>
        <v>$CR$299</v>
      </c>
      <c r="CS303" s="203" t="str">
        <f t="shared" si="329"/>
        <v>$CS$299</v>
      </c>
      <c r="CT303" s="203" t="str">
        <f t="shared" si="329"/>
        <v>$CT$299</v>
      </c>
      <c r="CU303" s="203" t="str">
        <f t="shared" si="329"/>
        <v>$CU$299</v>
      </c>
      <c r="CV303" s="203" t="str">
        <f t="shared" si="329"/>
        <v>$CV$299</v>
      </c>
      <c r="CW303" s="203" t="str">
        <f t="shared" si="329"/>
        <v>$CW$299</v>
      </c>
      <c r="CX303" s="203" t="str">
        <f t="shared" si="329"/>
        <v>$CX$299</v>
      </c>
      <c r="CY303" s="203" t="str">
        <f t="shared" si="329"/>
        <v>$CY$299</v>
      </c>
      <c r="CZ303" s="203" t="str">
        <f t="shared" si="329"/>
        <v>$CZ$299</v>
      </c>
      <c r="DA303" s="203" t="str">
        <f t="shared" si="329"/>
        <v>$DA$299</v>
      </c>
      <c r="DB303" s="203" t="str">
        <f t="shared" si="329"/>
        <v>$DB$299</v>
      </c>
      <c r="DC303" s="203" t="str">
        <f t="shared" si="329"/>
        <v>$DC$299</v>
      </c>
      <c r="DD303" s="203" t="str">
        <f t="shared" si="329"/>
        <v>$DD$299</v>
      </c>
      <c r="DE303" s="203" t="str">
        <f t="shared" si="329"/>
        <v>$DE$299</v>
      </c>
      <c r="DF303" s="203" t="str">
        <f t="shared" si="329"/>
        <v>$DF$299</v>
      </c>
      <c r="DG303" s="203" t="str">
        <f t="shared" si="329"/>
        <v>$DG$299</v>
      </c>
      <c r="DH303" s="203" t="str">
        <f t="shared" si="329"/>
        <v>$DH$299</v>
      </c>
      <c r="DI303" s="203" t="str">
        <f t="shared" si="329"/>
        <v>$DI$299</v>
      </c>
      <c r="DJ303" s="203" t="str">
        <f t="shared" si="329"/>
        <v>$DJ$299</v>
      </c>
      <c r="DK303" s="203" t="str">
        <f t="shared" si="329"/>
        <v>$DK$299</v>
      </c>
      <c r="DL303" s="203" t="str">
        <f t="shared" si="329"/>
        <v>$DL$299</v>
      </c>
    </row>
    <row r="304" spans="1:116" x14ac:dyDescent="0.4">
      <c r="B304" t="s">
        <v>332</v>
      </c>
      <c r="D304" t="s">
        <v>793</v>
      </c>
      <c r="E304" s="8" t="str">
        <f t="shared" si="324"/>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4"/>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4"/>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4"/>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0">ROW()&amp;" "&amp;D311</f>
        <v>311 CAGRP-EV</v>
      </c>
      <c r="F311" t="s">
        <v>454</v>
      </c>
      <c r="G311" s="66" t="s">
        <v>517</v>
      </c>
      <c r="H311" s="22"/>
      <c r="I311" s="306"/>
      <c r="J311" s="306"/>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306"/>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0"/>
        <v>312 CAGRP-EV</v>
      </c>
      <c r="G312" s="127" t="str">
        <f ca="1">OFFSET(G312,ROW(G323)-ROW(G312),0)</f>
        <v># of units</v>
      </c>
      <c r="H312" s="12"/>
      <c r="I312" s="60"/>
      <c r="J312" s="60"/>
      <c r="K312" s="17">
        <v>100000</v>
      </c>
      <c r="L312" s="17">
        <f>K312*(1+L313)</f>
        <v>103000</v>
      </c>
      <c r="M312" s="17">
        <f t="shared" ref="M312:P312" si="331">L312*(1+M313)</f>
        <v>106090</v>
      </c>
      <c r="N312" s="17">
        <f t="shared" si="331"/>
        <v>109272.7</v>
      </c>
      <c r="O312" s="17">
        <f t="shared" si="331"/>
        <v>112550.88099999999</v>
      </c>
      <c r="P312" s="17">
        <f t="shared" si="331"/>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2">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0"/>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0"/>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0"/>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0"/>
        <v>317 CAGRP-EV</v>
      </c>
      <c r="G317" s="136" t="s">
        <v>462</v>
      </c>
      <c r="H317" s="31"/>
      <c r="I317" s="73"/>
      <c r="J317" s="73"/>
      <c r="K317" s="39"/>
      <c r="L317" s="39"/>
      <c r="M317" s="39"/>
      <c r="N317" s="39"/>
      <c r="O317" s="39"/>
      <c r="P317" s="39"/>
      <c r="R317" s="38"/>
      <c r="S317" s="203" t="str">
        <f t="shared" ref="S317:CD317" si="333">ADDRESS(ROW(S312),COLUMN(S312))</f>
        <v>$S$312</v>
      </c>
      <c r="T317" s="203" t="str">
        <f t="shared" si="333"/>
        <v>$T$312</v>
      </c>
      <c r="U317" s="203" t="str">
        <f t="shared" si="333"/>
        <v>$U$312</v>
      </c>
      <c r="V317" s="203" t="str">
        <f t="shared" si="333"/>
        <v>$V$312</v>
      </c>
      <c r="W317" s="203" t="str">
        <f t="shared" si="333"/>
        <v>$W$312</v>
      </c>
      <c r="X317" s="203" t="str">
        <f t="shared" si="333"/>
        <v>$X$312</v>
      </c>
      <c r="Y317" s="203" t="str">
        <f t="shared" si="333"/>
        <v>$Y$312</v>
      </c>
      <c r="Z317" s="203" t="str">
        <f t="shared" si="333"/>
        <v>$Z$312</v>
      </c>
      <c r="AA317" s="203" t="str">
        <f t="shared" si="333"/>
        <v>$AA$312</v>
      </c>
      <c r="AB317" s="203" t="str">
        <f t="shared" si="333"/>
        <v>$AB$312</v>
      </c>
      <c r="AC317" s="203" t="str">
        <f t="shared" si="333"/>
        <v>$AC$312</v>
      </c>
      <c r="AD317" s="203" t="str">
        <f t="shared" si="333"/>
        <v>$AD$312</v>
      </c>
      <c r="AE317" s="203" t="str">
        <f t="shared" si="333"/>
        <v>$AE$312</v>
      </c>
      <c r="AF317" s="203" t="str">
        <f t="shared" si="333"/>
        <v>$AF$312</v>
      </c>
      <c r="AG317" s="203" t="str">
        <f t="shared" si="333"/>
        <v>$AG$312</v>
      </c>
      <c r="AH317" s="203" t="str">
        <f t="shared" si="333"/>
        <v>$AH$312</v>
      </c>
      <c r="AI317" s="203" t="str">
        <f t="shared" si="333"/>
        <v>$AI$312</v>
      </c>
      <c r="AJ317" s="203" t="str">
        <f t="shared" si="333"/>
        <v>$AJ$312</v>
      </c>
      <c r="AK317" s="203" t="str">
        <f t="shared" si="333"/>
        <v>$AK$312</v>
      </c>
      <c r="AL317" s="203" t="str">
        <f t="shared" si="333"/>
        <v>$AL$312</v>
      </c>
      <c r="AM317" s="203" t="str">
        <f t="shared" si="333"/>
        <v>$AM$312</v>
      </c>
      <c r="AN317" s="203" t="str">
        <f t="shared" si="333"/>
        <v>$AN$312</v>
      </c>
      <c r="AO317" s="203" t="str">
        <f t="shared" si="333"/>
        <v>$AO$312</v>
      </c>
      <c r="AP317" s="203" t="str">
        <f t="shared" si="333"/>
        <v>$AP$312</v>
      </c>
      <c r="AQ317" s="203" t="str">
        <f t="shared" si="333"/>
        <v>$AQ$312</v>
      </c>
      <c r="AR317" s="203" t="str">
        <f t="shared" si="333"/>
        <v>$AR$312</v>
      </c>
      <c r="AS317" s="203" t="str">
        <f t="shared" si="333"/>
        <v>$AS$312</v>
      </c>
      <c r="AT317" s="203" t="str">
        <f t="shared" si="333"/>
        <v>$AT$312</v>
      </c>
      <c r="AU317" s="203" t="str">
        <f t="shared" si="333"/>
        <v>$AU$312</v>
      </c>
      <c r="AV317" s="203" t="str">
        <f t="shared" si="333"/>
        <v>$AV$312</v>
      </c>
      <c r="AW317" s="203" t="str">
        <f t="shared" si="333"/>
        <v>$AW$312</v>
      </c>
      <c r="AX317" s="203" t="str">
        <f t="shared" si="333"/>
        <v>$AX$312</v>
      </c>
      <c r="AY317" s="203" t="str">
        <f t="shared" si="333"/>
        <v>$AY$312</v>
      </c>
      <c r="AZ317" s="203" t="str">
        <f t="shared" si="333"/>
        <v>$AZ$312</v>
      </c>
      <c r="BA317" s="203" t="str">
        <f t="shared" si="333"/>
        <v>$BA$312</v>
      </c>
      <c r="BB317" s="203" t="str">
        <f t="shared" si="333"/>
        <v>$BB$312</v>
      </c>
      <c r="BC317" s="203" t="str">
        <f t="shared" si="333"/>
        <v>$BC$312</v>
      </c>
      <c r="BD317" s="203" t="str">
        <f t="shared" si="333"/>
        <v>$BD$312</v>
      </c>
      <c r="BE317" s="203" t="str">
        <f t="shared" si="333"/>
        <v>$BE$312</v>
      </c>
      <c r="BF317" s="203" t="str">
        <f t="shared" si="333"/>
        <v>$BF$312</v>
      </c>
      <c r="BG317" s="203" t="str">
        <f t="shared" si="333"/>
        <v>$BG$312</v>
      </c>
      <c r="BH317" s="203" t="str">
        <f t="shared" si="333"/>
        <v>$BH$312</v>
      </c>
      <c r="BI317" s="203" t="str">
        <f t="shared" si="333"/>
        <v>$BI$312</v>
      </c>
      <c r="BJ317" s="203" t="str">
        <f t="shared" si="333"/>
        <v>$BJ$312</v>
      </c>
      <c r="BK317" s="203" t="str">
        <f t="shared" si="333"/>
        <v>$BK$312</v>
      </c>
      <c r="BL317" s="203" t="str">
        <f t="shared" si="333"/>
        <v>$BL$312</v>
      </c>
      <c r="BM317" s="203" t="str">
        <f t="shared" si="333"/>
        <v>$BM$312</v>
      </c>
      <c r="BN317" s="203" t="str">
        <f t="shared" si="333"/>
        <v>$BN$312</v>
      </c>
      <c r="BO317" s="203" t="str">
        <f t="shared" si="333"/>
        <v>$BO$312</v>
      </c>
      <c r="BP317" s="203" t="str">
        <f t="shared" si="333"/>
        <v>$BP$312</v>
      </c>
      <c r="BQ317" s="203" t="str">
        <f t="shared" si="333"/>
        <v>$BQ$312</v>
      </c>
      <c r="BR317" s="203" t="str">
        <f t="shared" si="333"/>
        <v>$BR$312</v>
      </c>
      <c r="BS317" s="203" t="str">
        <f t="shared" si="333"/>
        <v>$BS$312</v>
      </c>
      <c r="BT317" s="203" t="str">
        <f t="shared" si="333"/>
        <v>$BT$312</v>
      </c>
      <c r="BU317" s="203" t="str">
        <f t="shared" si="333"/>
        <v>$BU$312</v>
      </c>
      <c r="BV317" s="203" t="str">
        <f t="shared" si="333"/>
        <v>$BV$312</v>
      </c>
      <c r="BW317" s="203" t="str">
        <f t="shared" si="333"/>
        <v>$BW$312</v>
      </c>
      <c r="BX317" s="203" t="str">
        <f t="shared" si="333"/>
        <v>$BX$312</v>
      </c>
      <c r="BY317" s="203" t="str">
        <f t="shared" si="333"/>
        <v>$BY$312</v>
      </c>
      <c r="BZ317" s="203" t="str">
        <f t="shared" si="333"/>
        <v>$BZ$312</v>
      </c>
      <c r="CA317" s="203" t="str">
        <f t="shared" si="333"/>
        <v>$CA$312</v>
      </c>
      <c r="CB317" s="203" t="str">
        <f t="shared" si="333"/>
        <v>$CB$312</v>
      </c>
      <c r="CC317" s="203" t="str">
        <f t="shared" si="333"/>
        <v>$CC$312</v>
      </c>
      <c r="CD317" s="203" t="str">
        <f t="shared" si="333"/>
        <v>$CD$312</v>
      </c>
      <c r="CE317" s="203" t="str">
        <f t="shared" ref="CE317:CL317" si="334">ADDRESS(ROW(CE312),COLUMN(CE312))</f>
        <v>$CE$312</v>
      </c>
      <c r="CF317" s="203" t="str">
        <f t="shared" si="334"/>
        <v>$CF$312</v>
      </c>
      <c r="CG317" s="203" t="str">
        <f t="shared" si="334"/>
        <v>$CG$312</v>
      </c>
      <c r="CH317" s="203" t="str">
        <f t="shared" si="334"/>
        <v>$CH$312</v>
      </c>
      <c r="CI317" s="203" t="str">
        <f t="shared" si="334"/>
        <v>$CI$312</v>
      </c>
      <c r="CJ317" s="203" t="str">
        <f t="shared" si="334"/>
        <v>$CJ$312</v>
      </c>
      <c r="CK317" s="203" t="str">
        <f t="shared" si="334"/>
        <v>$CK$312</v>
      </c>
      <c r="CL317" s="203" t="str">
        <f t="shared" si="334"/>
        <v>$CL$312</v>
      </c>
      <c r="CN317" s="73"/>
      <c r="CO317" s="203" t="str">
        <f t="shared" ref="CO317:DL317" si="335">ADDRESS(ROW(CO312),COLUMN(CO312))</f>
        <v>$CO$312</v>
      </c>
      <c r="CP317" s="203" t="str">
        <f t="shared" si="335"/>
        <v>$CP$312</v>
      </c>
      <c r="CQ317" s="203" t="str">
        <f t="shared" si="335"/>
        <v>$CQ$312</v>
      </c>
      <c r="CR317" s="203" t="str">
        <f t="shared" si="335"/>
        <v>$CR$312</v>
      </c>
      <c r="CS317" s="203" t="str">
        <f t="shared" si="335"/>
        <v>$CS$312</v>
      </c>
      <c r="CT317" s="203" t="str">
        <f t="shared" si="335"/>
        <v>$CT$312</v>
      </c>
      <c r="CU317" s="203" t="str">
        <f t="shared" si="335"/>
        <v>$CU$312</v>
      </c>
      <c r="CV317" s="203" t="str">
        <f t="shared" si="335"/>
        <v>$CV$312</v>
      </c>
      <c r="CW317" s="203" t="str">
        <f t="shared" si="335"/>
        <v>$CW$312</v>
      </c>
      <c r="CX317" s="203" t="str">
        <f t="shared" si="335"/>
        <v>$CX$312</v>
      </c>
      <c r="CY317" s="203" t="str">
        <f t="shared" si="335"/>
        <v>$CY$312</v>
      </c>
      <c r="CZ317" s="203" t="str">
        <f t="shared" si="335"/>
        <v>$CZ$312</v>
      </c>
      <c r="DA317" s="203" t="str">
        <f t="shared" si="335"/>
        <v>$DA$312</v>
      </c>
      <c r="DB317" s="203" t="str">
        <f t="shared" si="335"/>
        <v>$DB$312</v>
      </c>
      <c r="DC317" s="203" t="str">
        <f t="shared" si="335"/>
        <v>$DC$312</v>
      </c>
      <c r="DD317" s="203" t="str">
        <f t="shared" si="335"/>
        <v>$DD$312</v>
      </c>
      <c r="DE317" s="203" t="str">
        <f t="shared" si="335"/>
        <v>$DE$312</v>
      </c>
      <c r="DF317" s="203" t="str">
        <f t="shared" si="335"/>
        <v>$DF$312</v>
      </c>
      <c r="DG317" s="203" t="str">
        <f t="shared" si="335"/>
        <v>$DG$312</v>
      </c>
      <c r="DH317" s="203" t="str">
        <f t="shared" si="335"/>
        <v>$DH$312</v>
      </c>
      <c r="DI317" s="203" t="str">
        <f t="shared" si="335"/>
        <v>$DI$312</v>
      </c>
      <c r="DJ317" s="203" t="str">
        <f t="shared" si="335"/>
        <v>$DJ$312</v>
      </c>
      <c r="DK317" s="203" t="str">
        <f t="shared" si="335"/>
        <v>$DK$312</v>
      </c>
      <c r="DL317" s="203" t="str">
        <f t="shared" si="335"/>
        <v>$DL$312</v>
      </c>
    </row>
    <row r="318" spans="1:116" x14ac:dyDescent="0.4">
      <c r="B318" t="s">
        <v>332</v>
      </c>
      <c r="D318" t="s">
        <v>794</v>
      </c>
      <c r="E318" s="8" t="str">
        <f t="shared" si="330"/>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0"/>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0"/>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0"/>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6">ROW()&amp;" "&amp;D325</f>
        <v>325 SCENARIOCAGR-EP</v>
      </c>
      <c r="F325" t="s">
        <v>454</v>
      </c>
      <c r="G325" s="66" t="s">
        <v>517</v>
      </c>
      <c r="H325" s="22"/>
      <c r="I325" s="306"/>
      <c r="J325" s="306"/>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306"/>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7">E326</f>
        <v>326 SCENARIOCAGR-EP</v>
      </c>
      <c r="D326" t="s">
        <v>796</v>
      </c>
      <c r="E326" s="8" t="str">
        <f t="shared" si="336"/>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7"/>
        <v>327 SCENARIOCAGR-EP</v>
      </c>
      <c r="D327" t="s">
        <v>796</v>
      </c>
      <c r="E327" s="8" t="str">
        <f t="shared" si="336"/>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7"/>
        <v>328 SCENARIOCAGR-EP</v>
      </c>
      <c r="D328" t="s">
        <v>796</v>
      </c>
      <c r="E328" s="8" t="str">
        <f t="shared" si="336"/>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7"/>
        <v>329 SCENARIOCAGR-EP</v>
      </c>
      <c r="D329" t="s">
        <v>796</v>
      </c>
      <c r="E329" s="8" t="str">
        <f t="shared" si="336"/>
        <v>329 SCENARIOCAGR-EP</v>
      </c>
      <c r="G329" s="36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7"/>
        <v>330 SCENARIOCAGR-EP</v>
      </c>
      <c r="D330" t="s">
        <v>796</v>
      </c>
      <c r="E330" s="8" t="str">
        <f t="shared" si="336"/>
        <v>330 SCENARIOCAGR-EP</v>
      </c>
      <c r="G330" s="36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6"/>
        <v>331 SCENARIOCAGR-EP</v>
      </c>
      <c r="G331" s="127" t="str">
        <f ca="1">"Selection - "&amp;OFFSET(G331,ROW(G341)-ROW(G331),0)</f>
        <v>Selection - # of units</v>
      </c>
      <c r="H331" s="12"/>
      <c r="I331" s="60"/>
      <c r="J331" s="60"/>
      <c r="K331" s="270">
        <f>INDEX($K329:$P330,MATCH($H326,$G329:$G330,0),MATCH(K$1,K$1:P$1,0))</f>
        <v>0.03</v>
      </c>
      <c r="L331" s="270">
        <f t="shared" ref="L331:P331" si="338">INDEX($K329:$P330,MATCH($H326,$G329:$G330,0),MATCH(L$1,L$1:Q$1,0))</f>
        <v>0.03</v>
      </c>
      <c r="M331" s="270">
        <f t="shared" si="338"/>
        <v>0.03</v>
      </c>
      <c r="N331" s="270">
        <f t="shared" si="338"/>
        <v>0.03</v>
      </c>
      <c r="O331" s="270">
        <f t="shared" si="338"/>
        <v>0.03</v>
      </c>
      <c r="P331" s="270">
        <f t="shared" si="338"/>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6"/>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6"/>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6"/>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6"/>
        <v>335 SCENARIOCAGR-EP</v>
      </c>
      <c r="G335" s="136" t="s">
        <v>462</v>
      </c>
      <c r="H335" s="31"/>
      <c r="I335" s="73"/>
      <c r="J335" s="73"/>
      <c r="K335" s="39"/>
      <c r="L335" s="39"/>
      <c r="M335" s="39"/>
      <c r="N335" s="39"/>
      <c r="O335" s="39"/>
      <c r="P335" s="39"/>
      <c r="R335" s="38"/>
      <c r="S335" s="203" t="str">
        <f t="shared" ref="S335:CD335" si="339">ADDRESS(ROW(S331),COLUMN(S331))</f>
        <v>$S$331</v>
      </c>
      <c r="T335" s="203" t="str">
        <f t="shared" si="339"/>
        <v>$T$331</v>
      </c>
      <c r="U335" s="203" t="str">
        <f t="shared" si="339"/>
        <v>$U$331</v>
      </c>
      <c r="V335" s="203" t="str">
        <f t="shared" si="339"/>
        <v>$V$331</v>
      </c>
      <c r="W335" s="203" t="str">
        <f t="shared" si="339"/>
        <v>$W$331</v>
      </c>
      <c r="X335" s="203" t="str">
        <f t="shared" si="339"/>
        <v>$X$331</v>
      </c>
      <c r="Y335" s="203" t="str">
        <f t="shared" si="339"/>
        <v>$Y$331</v>
      </c>
      <c r="Z335" s="203" t="str">
        <f t="shared" si="339"/>
        <v>$Z$331</v>
      </c>
      <c r="AA335" s="203" t="str">
        <f t="shared" si="339"/>
        <v>$AA$331</v>
      </c>
      <c r="AB335" s="203" t="str">
        <f t="shared" si="339"/>
        <v>$AB$331</v>
      </c>
      <c r="AC335" s="203" t="str">
        <f t="shared" si="339"/>
        <v>$AC$331</v>
      </c>
      <c r="AD335" s="203" t="str">
        <f t="shared" si="339"/>
        <v>$AD$331</v>
      </c>
      <c r="AE335" s="203" t="str">
        <f t="shared" si="339"/>
        <v>$AE$331</v>
      </c>
      <c r="AF335" s="203" t="str">
        <f t="shared" si="339"/>
        <v>$AF$331</v>
      </c>
      <c r="AG335" s="203" t="str">
        <f t="shared" si="339"/>
        <v>$AG$331</v>
      </c>
      <c r="AH335" s="203" t="str">
        <f t="shared" si="339"/>
        <v>$AH$331</v>
      </c>
      <c r="AI335" s="203" t="str">
        <f t="shared" si="339"/>
        <v>$AI$331</v>
      </c>
      <c r="AJ335" s="203" t="str">
        <f t="shared" si="339"/>
        <v>$AJ$331</v>
      </c>
      <c r="AK335" s="203" t="str">
        <f t="shared" si="339"/>
        <v>$AK$331</v>
      </c>
      <c r="AL335" s="203" t="str">
        <f t="shared" si="339"/>
        <v>$AL$331</v>
      </c>
      <c r="AM335" s="203" t="str">
        <f t="shared" si="339"/>
        <v>$AM$331</v>
      </c>
      <c r="AN335" s="203" t="str">
        <f t="shared" si="339"/>
        <v>$AN$331</v>
      </c>
      <c r="AO335" s="203" t="str">
        <f t="shared" si="339"/>
        <v>$AO$331</v>
      </c>
      <c r="AP335" s="203" t="str">
        <f t="shared" si="339"/>
        <v>$AP$331</v>
      </c>
      <c r="AQ335" s="203" t="str">
        <f t="shared" si="339"/>
        <v>$AQ$331</v>
      </c>
      <c r="AR335" s="203" t="str">
        <f t="shared" si="339"/>
        <v>$AR$331</v>
      </c>
      <c r="AS335" s="203" t="str">
        <f t="shared" si="339"/>
        <v>$AS$331</v>
      </c>
      <c r="AT335" s="203" t="str">
        <f t="shared" si="339"/>
        <v>$AT$331</v>
      </c>
      <c r="AU335" s="203" t="str">
        <f t="shared" si="339"/>
        <v>$AU$331</v>
      </c>
      <c r="AV335" s="203" t="str">
        <f t="shared" si="339"/>
        <v>$AV$331</v>
      </c>
      <c r="AW335" s="203" t="str">
        <f t="shared" si="339"/>
        <v>$AW$331</v>
      </c>
      <c r="AX335" s="203" t="str">
        <f t="shared" si="339"/>
        <v>$AX$331</v>
      </c>
      <c r="AY335" s="203" t="str">
        <f t="shared" si="339"/>
        <v>$AY$331</v>
      </c>
      <c r="AZ335" s="203" t="str">
        <f t="shared" si="339"/>
        <v>$AZ$331</v>
      </c>
      <c r="BA335" s="203" t="str">
        <f t="shared" si="339"/>
        <v>$BA$331</v>
      </c>
      <c r="BB335" s="203" t="str">
        <f t="shared" si="339"/>
        <v>$BB$331</v>
      </c>
      <c r="BC335" s="203" t="str">
        <f t="shared" si="339"/>
        <v>$BC$331</v>
      </c>
      <c r="BD335" s="203" t="str">
        <f t="shared" si="339"/>
        <v>$BD$331</v>
      </c>
      <c r="BE335" s="203" t="str">
        <f t="shared" si="339"/>
        <v>$BE$331</v>
      </c>
      <c r="BF335" s="203" t="str">
        <f t="shared" si="339"/>
        <v>$BF$331</v>
      </c>
      <c r="BG335" s="203" t="str">
        <f t="shared" si="339"/>
        <v>$BG$331</v>
      </c>
      <c r="BH335" s="203" t="str">
        <f t="shared" si="339"/>
        <v>$BH$331</v>
      </c>
      <c r="BI335" s="203" t="str">
        <f t="shared" si="339"/>
        <v>$BI$331</v>
      </c>
      <c r="BJ335" s="203" t="str">
        <f t="shared" si="339"/>
        <v>$BJ$331</v>
      </c>
      <c r="BK335" s="203" t="str">
        <f t="shared" si="339"/>
        <v>$BK$331</v>
      </c>
      <c r="BL335" s="203" t="str">
        <f t="shared" si="339"/>
        <v>$BL$331</v>
      </c>
      <c r="BM335" s="203" t="str">
        <f t="shared" si="339"/>
        <v>$BM$331</v>
      </c>
      <c r="BN335" s="203" t="str">
        <f t="shared" si="339"/>
        <v>$BN$331</v>
      </c>
      <c r="BO335" s="203" t="str">
        <f t="shared" si="339"/>
        <v>$BO$331</v>
      </c>
      <c r="BP335" s="203" t="str">
        <f t="shared" si="339"/>
        <v>$BP$331</v>
      </c>
      <c r="BQ335" s="203" t="str">
        <f t="shared" si="339"/>
        <v>$BQ$331</v>
      </c>
      <c r="BR335" s="203" t="str">
        <f t="shared" si="339"/>
        <v>$BR$331</v>
      </c>
      <c r="BS335" s="203" t="str">
        <f t="shared" si="339"/>
        <v>$BS$331</v>
      </c>
      <c r="BT335" s="203" t="str">
        <f t="shared" si="339"/>
        <v>$BT$331</v>
      </c>
      <c r="BU335" s="203" t="str">
        <f t="shared" si="339"/>
        <v>$BU$331</v>
      </c>
      <c r="BV335" s="203" t="str">
        <f t="shared" si="339"/>
        <v>$BV$331</v>
      </c>
      <c r="BW335" s="203" t="str">
        <f t="shared" si="339"/>
        <v>$BW$331</v>
      </c>
      <c r="BX335" s="203" t="str">
        <f t="shared" si="339"/>
        <v>$BX$331</v>
      </c>
      <c r="BY335" s="203" t="str">
        <f t="shared" si="339"/>
        <v>$BY$331</v>
      </c>
      <c r="BZ335" s="203" t="str">
        <f t="shared" si="339"/>
        <v>$BZ$331</v>
      </c>
      <c r="CA335" s="203" t="str">
        <f t="shared" si="339"/>
        <v>$CA$331</v>
      </c>
      <c r="CB335" s="203" t="str">
        <f t="shared" si="339"/>
        <v>$CB$331</v>
      </c>
      <c r="CC335" s="203" t="str">
        <f t="shared" si="339"/>
        <v>$CC$331</v>
      </c>
      <c r="CD335" s="203" t="str">
        <f t="shared" si="339"/>
        <v>$CD$331</v>
      </c>
      <c r="CE335" s="203" t="str">
        <f t="shared" ref="CE335:CL335" si="340">ADDRESS(ROW(CE331),COLUMN(CE331))</f>
        <v>$CE$331</v>
      </c>
      <c r="CF335" s="203" t="str">
        <f t="shared" si="340"/>
        <v>$CF$331</v>
      </c>
      <c r="CG335" s="203" t="str">
        <f t="shared" si="340"/>
        <v>$CG$331</v>
      </c>
      <c r="CH335" s="203" t="str">
        <f t="shared" si="340"/>
        <v>$CH$331</v>
      </c>
      <c r="CI335" s="203" t="str">
        <f t="shared" si="340"/>
        <v>$CI$331</v>
      </c>
      <c r="CJ335" s="203" t="str">
        <f t="shared" si="340"/>
        <v>$CJ$331</v>
      </c>
      <c r="CK335" s="203" t="str">
        <f t="shared" si="340"/>
        <v>$CK$331</v>
      </c>
      <c r="CL335" s="203" t="str">
        <f t="shared" si="340"/>
        <v>$CL$331</v>
      </c>
      <c r="CN335" s="73"/>
      <c r="CO335" s="203" t="str">
        <f t="shared" ref="CO335:DL335" si="341">ADDRESS(ROW(CO331),COLUMN(CO331))</f>
        <v>$CO$331</v>
      </c>
      <c r="CP335" s="203" t="str">
        <f t="shared" si="341"/>
        <v>$CP$331</v>
      </c>
      <c r="CQ335" s="203" t="str">
        <f t="shared" si="341"/>
        <v>$CQ$331</v>
      </c>
      <c r="CR335" s="203" t="str">
        <f t="shared" si="341"/>
        <v>$CR$331</v>
      </c>
      <c r="CS335" s="203" t="str">
        <f t="shared" si="341"/>
        <v>$CS$331</v>
      </c>
      <c r="CT335" s="203" t="str">
        <f t="shared" si="341"/>
        <v>$CT$331</v>
      </c>
      <c r="CU335" s="203" t="str">
        <f t="shared" si="341"/>
        <v>$CU$331</v>
      </c>
      <c r="CV335" s="203" t="str">
        <f t="shared" si="341"/>
        <v>$CV$331</v>
      </c>
      <c r="CW335" s="203" t="str">
        <f t="shared" si="341"/>
        <v>$CW$331</v>
      </c>
      <c r="CX335" s="203" t="str">
        <f t="shared" si="341"/>
        <v>$CX$331</v>
      </c>
      <c r="CY335" s="203" t="str">
        <f t="shared" si="341"/>
        <v>$CY$331</v>
      </c>
      <c r="CZ335" s="203" t="str">
        <f t="shared" si="341"/>
        <v>$CZ$331</v>
      </c>
      <c r="DA335" s="203" t="str">
        <f t="shared" si="341"/>
        <v>$DA$331</v>
      </c>
      <c r="DB335" s="203" t="str">
        <f t="shared" si="341"/>
        <v>$DB$331</v>
      </c>
      <c r="DC335" s="203" t="str">
        <f t="shared" si="341"/>
        <v>$DC$331</v>
      </c>
      <c r="DD335" s="203" t="str">
        <f t="shared" si="341"/>
        <v>$DD$331</v>
      </c>
      <c r="DE335" s="203" t="str">
        <f t="shared" si="341"/>
        <v>$DE$331</v>
      </c>
      <c r="DF335" s="203" t="str">
        <f t="shared" si="341"/>
        <v>$DF$331</v>
      </c>
      <c r="DG335" s="203" t="str">
        <f t="shared" si="341"/>
        <v>$DG$331</v>
      </c>
      <c r="DH335" s="203" t="str">
        <f t="shared" si="341"/>
        <v>$DH$331</v>
      </c>
      <c r="DI335" s="203" t="str">
        <f t="shared" si="341"/>
        <v>$DI$331</v>
      </c>
      <c r="DJ335" s="203" t="str">
        <f t="shared" si="341"/>
        <v>$DJ$331</v>
      </c>
      <c r="DK335" s="203" t="str">
        <f t="shared" si="341"/>
        <v>$DK$331</v>
      </c>
      <c r="DL335" s="203" t="str">
        <f t="shared" si="341"/>
        <v>$DL$331</v>
      </c>
    </row>
    <row r="336" spans="1:116" x14ac:dyDescent="0.4">
      <c r="B336" t="s">
        <v>332</v>
      </c>
      <c r="D336" t="s">
        <v>796</v>
      </c>
      <c r="E336" s="8" t="str">
        <f t="shared" si="336"/>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6"/>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6"/>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6"/>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2">ROW()&amp;" "&amp;D343</f>
        <v>343 LAGVOL-EV</v>
      </c>
      <c r="F343" t="s">
        <v>819</v>
      </c>
      <c r="G343" s="66" t="s">
        <v>821</v>
      </c>
      <c r="H343" s="22"/>
      <c r="I343" s="306"/>
      <c r="J343" s="306"/>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306"/>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3">E344</f>
        <v>344 LAGVOL-EV</v>
      </c>
      <c r="C344" s="31"/>
      <c r="D344" t="s">
        <v>818</v>
      </c>
      <c r="E344" s="8" t="str">
        <f t="shared" ref="E344:E354" si="344">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3"/>
        <v>345 LAGVOL-EV</v>
      </c>
      <c r="C345" s="31"/>
      <c r="D345" t="s">
        <v>818</v>
      </c>
      <c r="E345" s="8" t="str">
        <f t="shared" si="344"/>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3"/>
        <v>346 LAGVOL-EV</v>
      </c>
      <c r="C346" s="12"/>
      <c r="D346" t="s">
        <v>818</v>
      </c>
      <c r="E346" s="8" t="str">
        <f t="shared" si="344"/>
        <v>346 LAGVOL-EV</v>
      </c>
      <c r="G346" s="95" t="str">
        <f ca="1">G347&amp;" - new"</f>
        <v># of assets - completed - new</v>
      </c>
      <c r="H346" s="12"/>
      <c r="I346" s="60"/>
      <c r="J346" s="60"/>
      <c r="K346" s="256">
        <v>10</v>
      </c>
      <c r="L346" s="256">
        <v>15</v>
      </c>
      <c r="M346" s="256">
        <v>20</v>
      </c>
      <c r="N346" s="256">
        <v>25</v>
      </c>
      <c r="O346" s="256">
        <v>30</v>
      </c>
      <c r="P346" s="256">
        <v>35</v>
      </c>
      <c r="R346" s="15"/>
      <c r="S346" s="383" cm="1">
        <f t="array" ref="S346">INDEX($K:$P,ROW(),MATCH(S$3,$K$2:$P$2,0))/12</f>
        <v>0.83333333333333337</v>
      </c>
      <c r="T346" s="383" cm="1">
        <f t="array" ref="T346">INDEX($K:$P,ROW(),MATCH(T$3,$K$2:$P$2,0))/12</f>
        <v>0.83333333333333337</v>
      </c>
      <c r="U346" s="383" cm="1">
        <f t="array" ref="U346">INDEX($K:$P,ROW(),MATCH(U$3,$K$2:$P$2,0))/12</f>
        <v>0.83333333333333337</v>
      </c>
      <c r="V346" s="383" cm="1">
        <f t="array" ref="V346">INDEX($K:$P,ROW(),MATCH(V$3,$K$2:$P$2,0))/12</f>
        <v>0.83333333333333337</v>
      </c>
      <c r="W346" s="383" cm="1">
        <f t="array" ref="W346">INDEX($K:$P,ROW(),MATCH(W$3,$K$2:$P$2,0))/12</f>
        <v>0.83333333333333337</v>
      </c>
      <c r="X346" s="383" cm="1">
        <f t="array" ref="X346">INDEX($K:$P,ROW(),MATCH(X$3,$K$2:$P$2,0))/12</f>
        <v>0.83333333333333337</v>
      </c>
      <c r="Y346" s="383" cm="1">
        <f t="array" ref="Y346">INDEX($K:$P,ROW(),MATCH(Y$3,$K$2:$P$2,0))/12</f>
        <v>0.83333333333333337</v>
      </c>
      <c r="Z346" s="383" cm="1">
        <f t="array" ref="Z346">INDEX($K:$P,ROW(),MATCH(Z$3,$K$2:$P$2,0))/12</f>
        <v>0.83333333333333337</v>
      </c>
      <c r="AA346" s="383" cm="1">
        <f t="array" ref="AA346">INDEX($K:$P,ROW(),MATCH(AA$3,$K$2:$P$2,0))/12</f>
        <v>0.83333333333333337</v>
      </c>
      <c r="AB346" s="383" cm="1">
        <f t="array" ref="AB346">INDEX($K:$P,ROW(),MATCH(AB$3,$K$2:$P$2,0))/12</f>
        <v>0.83333333333333337</v>
      </c>
      <c r="AC346" s="383" cm="1">
        <f t="array" ref="AC346">INDEX($K:$P,ROW(),MATCH(AC$3,$K$2:$P$2,0))/12</f>
        <v>0.83333333333333337</v>
      </c>
      <c r="AD346" s="383" cm="1">
        <f t="array" ref="AD346">INDEX($K:$P,ROW(),MATCH(AD$3,$K$2:$P$2,0))/12</f>
        <v>0.83333333333333337</v>
      </c>
      <c r="AE346" s="383" cm="1">
        <f t="array" ref="AE346">INDEX($K:$P,ROW(),MATCH(AE$3,$K$2:$P$2,0))/12</f>
        <v>1.25</v>
      </c>
      <c r="AF346" s="383" cm="1">
        <f t="array" ref="AF346">INDEX($K:$P,ROW(),MATCH(AF$3,$K$2:$P$2,0))/12</f>
        <v>1.25</v>
      </c>
      <c r="AG346" s="383" cm="1">
        <f t="array" ref="AG346">INDEX($K:$P,ROW(),MATCH(AG$3,$K$2:$P$2,0))/12</f>
        <v>1.25</v>
      </c>
      <c r="AH346" s="383" cm="1">
        <f t="array" ref="AH346">INDEX($K:$P,ROW(),MATCH(AH$3,$K$2:$P$2,0))/12</f>
        <v>1.25</v>
      </c>
      <c r="AI346" s="383" cm="1">
        <f t="array" ref="AI346">INDEX($K:$P,ROW(),MATCH(AI$3,$K$2:$P$2,0))/12</f>
        <v>1.25</v>
      </c>
      <c r="AJ346" s="383" cm="1">
        <f t="array" ref="AJ346">INDEX($K:$P,ROW(),MATCH(AJ$3,$K$2:$P$2,0))/12</f>
        <v>1.25</v>
      </c>
      <c r="AK346" s="383" cm="1">
        <f t="array" ref="AK346">INDEX($K:$P,ROW(),MATCH(AK$3,$K$2:$P$2,0))/12</f>
        <v>1.25</v>
      </c>
      <c r="AL346" s="383" cm="1">
        <f t="array" ref="AL346">INDEX($K:$P,ROW(),MATCH(AL$3,$K$2:$P$2,0))/12</f>
        <v>1.25</v>
      </c>
      <c r="AM346" s="383" cm="1">
        <f t="array" ref="AM346">INDEX($K:$P,ROW(),MATCH(AM$3,$K$2:$P$2,0))/12</f>
        <v>1.25</v>
      </c>
      <c r="AN346" s="383" cm="1">
        <f t="array" ref="AN346">INDEX($K:$P,ROW(),MATCH(AN$3,$K$2:$P$2,0))/12</f>
        <v>1.25</v>
      </c>
      <c r="AO346" s="383" cm="1">
        <f t="array" ref="AO346">INDEX($K:$P,ROW(),MATCH(AO$3,$K$2:$P$2,0))/12</f>
        <v>1.25</v>
      </c>
      <c r="AP346" s="383" cm="1">
        <f t="array" ref="AP346">INDEX($K:$P,ROW(),MATCH(AP$3,$K$2:$P$2,0))/12</f>
        <v>1.25</v>
      </c>
      <c r="AQ346" s="383" cm="1">
        <f t="array" ref="AQ346">INDEX($K:$P,ROW(),MATCH(AQ$3,$K$2:$P$2,0))/12</f>
        <v>1.6666666666666667</v>
      </c>
      <c r="AR346" s="383" cm="1">
        <f t="array" ref="AR346">INDEX($K:$P,ROW(),MATCH(AR$3,$K$2:$P$2,0))/12</f>
        <v>1.6666666666666667</v>
      </c>
      <c r="AS346" s="383" cm="1">
        <f t="array" ref="AS346">INDEX($K:$P,ROW(),MATCH(AS$3,$K$2:$P$2,0))/12</f>
        <v>1.6666666666666667</v>
      </c>
      <c r="AT346" s="383" cm="1">
        <f t="array" ref="AT346">INDEX($K:$P,ROW(),MATCH(AT$3,$K$2:$P$2,0))/12</f>
        <v>1.6666666666666667</v>
      </c>
      <c r="AU346" s="383" cm="1">
        <f t="array" ref="AU346">INDEX($K:$P,ROW(),MATCH(AU$3,$K$2:$P$2,0))/12</f>
        <v>1.6666666666666667</v>
      </c>
      <c r="AV346" s="383" cm="1">
        <f t="array" ref="AV346">INDEX($K:$P,ROW(),MATCH(AV$3,$K$2:$P$2,0))/12</f>
        <v>1.6666666666666667</v>
      </c>
      <c r="AW346" s="383" cm="1">
        <f t="array" ref="AW346">INDEX($K:$P,ROW(),MATCH(AW$3,$K$2:$P$2,0))/12</f>
        <v>1.6666666666666667</v>
      </c>
      <c r="AX346" s="383" cm="1">
        <f t="array" ref="AX346">INDEX($K:$P,ROW(),MATCH(AX$3,$K$2:$P$2,0))/12</f>
        <v>1.6666666666666667</v>
      </c>
      <c r="AY346" s="383" cm="1">
        <f t="array" ref="AY346">INDEX($K:$P,ROW(),MATCH(AY$3,$K$2:$P$2,0))/12</f>
        <v>1.6666666666666667</v>
      </c>
      <c r="AZ346" s="383" cm="1">
        <f t="array" ref="AZ346">INDEX($K:$P,ROW(),MATCH(AZ$3,$K$2:$P$2,0))/12</f>
        <v>1.6666666666666667</v>
      </c>
      <c r="BA346" s="383" cm="1">
        <f t="array" ref="BA346">INDEX($K:$P,ROW(),MATCH(BA$3,$K$2:$P$2,0))/12</f>
        <v>1.6666666666666667</v>
      </c>
      <c r="BB346" s="383" cm="1">
        <f t="array" ref="BB346">INDEX($K:$P,ROW(),MATCH(BB$3,$K$2:$P$2,0))/12</f>
        <v>1.6666666666666667</v>
      </c>
      <c r="BC346" s="383" cm="1">
        <f t="array" ref="BC346">INDEX($K:$P,ROW(),MATCH(BC$3,$K$2:$P$2,0))/12</f>
        <v>2.0833333333333335</v>
      </c>
      <c r="BD346" s="383" cm="1">
        <f t="array" ref="BD346">INDEX($K:$P,ROW(),MATCH(BD$3,$K$2:$P$2,0))/12</f>
        <v>2.0833333333333335</v>
      </c>
      <c r="BE346" s="383" cm="1">
        <f t="array" ref="BE346">INDEX($K:$P,ROW(),MATCH(BE$3,$K$2:$P$2,0))/12</f>
        <v>2.0833333333333335</v>
      </c>
      <c r="BF346" s="383" cm="1">
        <f t="array" ref="BF346">INDEX($K:$P,ROW(),MATCH(BF$3,$K$2:$P$2,0))/12</f>
        <v>2.0833333333333335</v>
      </c>
      <c r="BG346" s="383" cm="1">
        <f t="array" ref="BG346">INDEX($K:$P,ROW(),MATCH(BG$3,$K$2:$P$2,0))/12</f>
        <v>2.0833333333333335</v>
      </c>
      <c r="BH346" s="383" cm="1">
        <f t="array" ref="BH346">INDEX($K:$P,ROW(),MATCH(BH$3,$K$2:$P$2,0))/12</f>
        <v>2.0833333333333335</v>
      </c>
      <c r="BI346" s="383" cm="1">
        <f t="array" ref="BI346">INDEX($K:$P,ROW(),MATCH(BI$3,$K$2:$P$2,0))/12</f>
        <v>2.0833333333333335</v>
      </c>
      <c r="BJ346" s="383" cm="1">
        <f t="array" ref="BJ346">INDEX($K:$P,ROW(),MATCH(BJ$3,$K$2:$P$2,0))/12</f>
        <v>2.0833333333333335</v>
      </c>
      <c r="BK346" s="383" cm="1">
        <f t="array" ref="BK346">INDEX($K:$P,ROW(),MATCH(BK$3,$K$2:$P$2,0))/12</f>
        <v>2.0833333333333335</v>
      </c>
      <c r="BL346" s="383" cm="1">
        <f t="array" ref="BL346">INDEX($K:$P,ROW(),MATCH(BL$3,$K$2:$P$2,0))/12</f>
        <v>2.0833333333333335</v>
      </c>
      <c r="BM346" s="383" cm="1">
        <f t="array" ref="BM346">INDEX($K:$P,ROW(),MATCH(BM$3,$K$2:$P$2,0))/12</f>
        <v>2.0833333333333335</v>
      </c>
      <c r="BN346" s="383" cm="1">
        <f t="array" ref="BN346">INDEX($K:$P,ROW(),MATCH(BN$3,$K$2:$P$2,0))/12</f>
        <v>2.0833333333333335</v>
      </c>
      <c r="BO346" s="383" cm="1">
        <f t="array" ref="BO346">INDEX($K:$P,ROW(),MATCH(BO$3,$K$2:$P$2,0))/12</f>
        <v>2.5</v>
      </c>
      <c r="BP346" s="383" cm="1">
        <f t="array" ref="BP346">INDEX($K:$P,ROW(),MATCH(BP$3,$K$2:$P$2,0))/12</f>
        <v>2.5</v>
      </c>
      <c r="BQ346" s="383" cm="1">
        <f t="array" ref="BQ346">INDEX($K:$P,ROW(),MATCH(BQ$3,$K$2:$P$2,0))/12</f>
        <v>2.5</v>
      </c>
      <c r="BR346" s="383" cm="1">
        <f t="array" ref="BR346">INDEX($K:$P,ROW(),MATCH(BR$3,$K$2:$P$2,0))/12</f>
        <v>2.5</v>
      </c>
      <c r="BS346" s="383" cm="1">
        <f t="array" ref="BS346">INDEX($K:$P,ROW(),MATCH(BS$3,$K$2:$P$2,0))/12</f>
        <v>2.5</v>
      </c>
      <c r="BT346" s="383" cm="1">
        <f t="array" ref="BT346">INDEX($K:$P,ROW(),MATCH(BT$3,$K$2:$P$2,0))/12</f>
        <v>2.5</v>
      </c>
      <c r="BU346" s="383" cm="1">
        <f t="array" ref="BU346">INDEX($K:$P,ROW(),MATCH(BU$3,$K$2:$P$2,0))/12</f>
        <v>2.5</v>
      </c>
      <c r="BV346" s="383" cm="1">
        <f t="array" ref="BV346">INDEX($K:$P,ROW(),MATCH(BV$3,$K$2:$P$2,0))/12</f>
        <v>2.5</v>
      </c>
      <c r="BW346" s="383" cm="1">
        <f t="array" ref="BW346">INDEX($K:$P,ROW(),MATCH(BW$3,$K$2:$P$2,0))/12</f>
        <v>2.5</v>
      </c>
      <c r="BX346" s="383" cm="1">
        <f t="array" ref="BX346">INDEX($K:$P,ROW(),MATCH(BX$3,$K$2:$P$2,0))/12</f>
        <v>2.5</v>
      </c>
      <c r="BY346" s="383" cm="1">
        <f t="array" ref="BY346">INDEX($K:$P,ROW(),MATCH(BY$3,$K$2:$P$2,0))/12</f>
        <v>2.5</v>
      </c>
      <c r="BZ346" s="383" cm="1">
        <f t="array" ref="BZ346">INDEX($K:$P,ROW(),MATCH(BZ$3,$K$2:$P$2,0))/12</f>
        <v>2.5</v>
      </c>
      <c r="CA346" s="383" cm="1">
        <f t="array" ref="CA346">INDEX($K:$P,ROW(),MATCH(CA$3,$K$2:$P$2,0))/12</f>
        <v>2.9166666666666665</v>
      </c>
      <c r="CB346" s="383" cm="1">
        <f t="array" ref="CB346">INDEX($K:$P,ROW(),MATCH(CB$3,$K$2:$P$2,0))/12</f>
        <v>2.9166666666666665</v>
      </c>
      <c r="CC346" s="383" cm="1">
        <f t="array" ref="CC346">INDEX($K:$P,ROW(),MATCH(CC$3,$K$2:$P$2,0))/12</f>
        <v>2.9166666666666665</v>
      </c>
      <c r="CD346" s="383" cm="1">
        <f t="array" ref="CD346">INDEX($K:$P,ROW(),MATCH(CD$3,$K$2:$P$2,0))/12</f>
        <v>2.9166666666666665</v>
      </c>
      <c r="CE346" s="383" cm="1">
        <f t="array" ref="CE346">INDEX($K:$P,ROW(),MATCH(CE$3,$K$2:$P$2,0))/12</f>
        <v>2.9166666666666665</v>
      </c>
      <c r="CF346" s="383" cm="1">
        <f t="array" ref="CF346">INDEX($K:$P,ROW(),MATCH(CF$3,$K$2:$P$2,0))/12</f>
        <v>2.9166666666666665</v>
      </c>
      <c r="CG346" s="383" cm="1">
        <f t="array" ref="CG346">INDEX($K:$P,ROW(),MATCH(CG$3,$K$2:$P$2,0))/12</f>
        <v>2.9166666666666665</v>
      </c>
      <c r="CH346" s="383" cm="1">
        <f t="array" ref="CH346">INDEX($K:$P,ROW(),MATCH(CH$3,$K$2:$P$2,0))/12</f>
        <v>2.9166666666666665</v>
      </c>
      <c r="CI346" s="383" cm="1">
        <f t="array" ref="CI346">INDEX($K:$P,ROW(),MATCH(CI$3,$K$2:$P$2,0))/12</f>
        <v>2.9166666666666665</v>
      </c>
      <c r="CJ346" s="383" cm="1">
        <f t="array" ref="CJ346">INDEX($K:$P,ROW(),MATCH(CJ$3,$K$2:$P$2,0))/12</f>
        <v>2.9166666666666665</v>
      </c>
      <c r="CK346" s="383" cm="1">
        <f t="array" ref="CK346">INDEX($K:$P,ROW(),MATCH(CK$3,$K$2:$P$2,0))/12</f>
        <v>2.9166666666666665</v>
      </c>
      <c r="CL346" s="383" cm="1">
        <f t="array" ref="CL346">INDEX($K:$P,ROW(),MATCH(CL$3,$K$2:$P$2,0))/12</f>
        <v>2.9166666666666665</v>
      </c>
      <c r="CM346" s="384"/>
      <c r="CN346" s="385"/>
      <c r="CO346" s="383" t="e" cm="1">
        <f t="array" ref="CO346">INDEX($K:$P,ROW(),MATCH(CO$3,$K$2:$P$2,0))/CO$5</f>
        <v>#N/A</v>
      </c>
      <c r="CP346" s="383" t="e" cm="1">
        <f t="array" ref="CP346">INDEX($K:$P,ROW(),MATCH(CP$3,$K$2:$P$2,0))/CP$5</f>
        <v>#N/A</v>
      </c>
      <c r="CQ346" s="383" t="e" cm="1">
        <f t="array" ref="CQ346">INDEX($K:$P,ROW(),MATCH(CQ$3,$K$2:$P$2,0))/CQ$5</f>
        <v>#N/A</v>
      </c>
      <c r="CR346" s="383" t="e" cm="1">
        <f t="array" ref="CR346">INDEX($K:$P,ROW(),MATCH(CR$3,$K$2:$P$2,0))/CR$5</f>
        <v>#N/A</v>
      </c>
      <c r="CS346" s="383" t="e" cm="1">
        <f t="array" ref="CS346">INDEX($K:$P,ROW(),MATCH(CS$3,$K$2:$P$2,0))/CS$5</f>
        <v>#N/A</v>
      </c>
      <c r="CT346" s="383" t="e" cm="1">
        <f t="array" ref="CT346">INDEX($K:$P,ROW(),MATCH(CT$3,$K$2:$P$2,0))/CT$5</f>
        <v>#N/A</v>
      </c>
      <c r="CU346" s="383" t="e" cm="1">
        <f t="array" ref="CU346">INDEX($K:$P,ROW(),MATCH(CU$3,$K$2:$P$2,0))/CU$5</f>
        <v>#N/A</v>
      </c>
      <c r="CV346" s="383" t="e" cm="1">
        <f t="array" ref="CV346">INDEX($K:$P,ROW(),MATCH(CV$3,$K$2:$P$2,0))/CV$5</f>
        <v>#N/A</v>
      </c>
      <c r="CW346" s="383" t="e" cm="1">
        <f t="array" ref="CW346">INDEX($K:$P,ROW(),MATCH(CW$3,$K$2:$P$2,0))/CW$5</f>
        <v>#N/A</v>
      </c>
      <c r="CX346" s="383" t="e" cm="1">
        <f t="array" ref="CX346">INDEX($K:$P,ROW(),MATCH(CX$3,$K$2:$P$2,0))/CX$5</f>
        <v>#N/A</v>
      </c>
      <c r="CY346" s="383" t="e" cm="1">
        <f t="array" ref="CY346">INDEX($K:$P,ROW(),MATCH(CY$3,$K$2:$P$2,0))/CL$5</f>
        <v>#N/A</v>
      </c>
      <c r="CZ346" s="383" t="e" cm="1">
        <f t="array" ref="CZ346">INDEX($K:$P,ROW(),MATCH(CZ$3,$K$2:$P$2,0))/CZ$5</f>
        <v>#N/A</v>
      </c>
      <c r="DA346" s="383" t="e" cm="1">
        <f t="array" ref="DA346">INDEX($K:$P,ROW(),MATCH(DA$3,$K$2:$P$2,0))/DA$5</f>
        <v>#N/A</v>
      </c>
      <c r="DB346" s="383" t="e" cm="1">
        <f t="array" ref="DB346">INDEX($K:$P,ROW(),MATCH(DB$3,$K$2:$P$2,0))/DB$5</f>
        <v>#N/A</v>
      </c>
      <c r="DC346" s="383" t="e" cm="1">
        <f t="array" ref="DC346">INDEX($K:$P,ROW(),MATCH(DC$3,$K$2:$P$2,0))/DC$5</f>
        <v>#N/A</v>
      </c>
      <c r="DD346" s="383" t="e" cm="1">
        <f t="array" ref="DD346">INDEX($K:$P,ROW(),MATCH(DD$3,$K$2:$P$2,0))/DD$5</f>
        <v>#N/A</v>
      </c>
      <c r="DE346" s="383" t="e" cm="1">
        <f t="array" ref="DE346">INDEX($K:$P,ROW(),MATCH(DE$3,$K$2:$P$2,0))/DE$5</f>
        <v>#N/A</v>
      </c>
      <c r="DF346" s="383" t="e" cm="1">
        <f t="array" ref="DF346">INDEX($K:$P,ROW(),MATCH(DF$3,$K$2:$P$2,0))/DF$5</f>
        <v>#N/A</v>
      </c>
      <c r="DG346" s="383" t="e" cm="1">
        <f t="array" ref="DG346">INDEX($K:$P,ROW(),MATCH(DG$3,$K$2:$P$2,0))/DG$5</f>
        <v>#N/A</v>
      </c>
      <c r="DH346" s="383" t="e" cm="1">
        <f t="array" ref="DH346">INDEX($K:$P,ROW(),MATCH(DH$3,$K$2:$P$2,0))/DH$5</f>
        <v>#N/A</v>
      </c>
      <c r="DI346" s="383" t="e" cm="1">
        <f t="array" ref="DI346">INDEX($K:$P,ROW(),MATCH(DI$3,$K$2:$P$2,0))/DI$5</f>
        <v>#N/A</v>
      </c>
      <c r="DJ346" s="383" t="e" cm="1">
        <f t="array" ref="DJ346">INDEX($K:$P,ROW(),MATCH(DJ$3,$K$2:$P$2,0))/DJ$5</f>
        <v>#N/A</v>
      </c>
      <c r="DK346" s="383" t="e" cm="1">
        <f t="array" ref="DK346">INDEX($K:$P,ROW(),MATCH(DK$3,$K$2:$P$2,0))/DK$5</f>
        <v>#N/A</v>
      </c>
      <c r="DL346" s="383" t="e" cm="1">
        <f t="array" ref="DL346">INDEX($K:$P,ROW(),MATCH(DL$3,$K$2:$P$2,0))/DL$5</f>
        <v>#N/A</v>
      </c>
    </row>
    <row r="347" spans="1:116" x14ac:dyDescent="0.4">
      <c r="B347" t="str">
        <f>E347</f>
        <v>347 LAGVOL-EV</v>
      </c>
      <c r="D347" t="s">
        <v>818</v>
      </c>
      <c r="E347" s="8" t="str">
        <f t="shared" si="344"/>
        <v>347 LAGVOL-EV</v>
      </c>
      <c r="G347" s="127" t="str">
        <f ca="1">OFFSET(G347,ROW(G356)-ROW(G347),0)&amp;" - completed"</f>
        <v># of assets - completed</v>
      </c>
      <c r="H347" s="12"/>
      <c r="I347" s="60"/>
      <c r="J347" s="60"/>
      <c r="K347" s="39">
        <f t="shared" ref="K347:P347" ca="1" si="345">SUMIF($4:$4,K$2,347:347)</f>
        <v>8.3333333333333321</v>
      </c>
      <c r="L347" s="39">
        <f t="shared" ca="1" si="345"/>
        <v>22.5</v>
      </c>
      <c r="M347" s="39">
        <f t="shared" ca="1" si="345"/>
        <v>41.666666666666657</v>
      </c>
      <c r="N347" s="39">
        <f t="shared" ca="1" si="345"/>
        <v>65.833333333333343</v>
      </c>
      <c r="O347" s="39">
        <f t="shared" ca="1" si="345"/>
        <v>95</v>
      </c>
      <c r="P347" s="39">
        <f t="shared" ca="1" si="345"/>
        <v>129.16666666666671</v>
      </c>
      <c r="R347" s="15"/>
      <c r="S347" s="382">
        <f ca="1">+R347+OFFSET(S346, 0,- MIN($H344, COLUMN(S346)-COLUMN($Q$1))+1)</f>
        <v>0</v>
      </c>
      <c r="T347" s="382">
        <f t="shared" ref="T347:CE347" ca="1" si="346">+S347+OFFSET(T346, 0,- MIN($H344, COLUMN(T346)-COLUMN($Q$1))+1)</f>
        <v>0</v>
      </c>
      <c r="U347" s="382">
        <f t="shared" ca="1" si="346"/>
        <v>0.83333333333333337</v>
      </c>
      <c r="V347" s="382">
        <f t="shared" ca="1" si="346"/>
        <v>1.6666666666666667</v>
      </c>
      <c r="W347" s="382">
        <f t="shared" ca="1" si="346"/>
        <v>2.5</v>
      </c>
      <c r="X347" s="382">
        <f t="shared" ca="1" si="346"/>
        <v>3.3333333333333335</v>
      </c>
      <c r="Y347" s="382">
        <f t="shared" ca="1" si="346"/>
        <v>4.166666666666667</v>
      </c>
      <c r="Z347" s="382">
        <f t="shared" ca="1" si="346"/>
        <v>5</v>
      </c>
      <c r="AA347" s="382">
        <f t="shared" ca="1" si="346"/>
        <v>5.833333333333333</v>
      </c>
      <c r="AB347" s="382">
        <f t="shared" ca="1" si="346"/>
        <v>6.6666666666666661</v>
      </c>
      <c r="AC347" s="382">
        <f t="shared" ca="1" si="346"/>
        <v>7.4999999999999991</v>
      </c>
      <c r="AD347" s="382">
        <f t="shared" ca="1" si="346"/>
        <v>8.3333333333333321</v>
      </c>
      <c r="AE347" s="382">
        <f t="shared" ca="1" si="346"/>
        <v>9.1666666666666661</v>
      </c>
      <c r="AF347" s="382">
        <f t="shared" ca="1" si="346"/>
        <v>10</v>
      </c>
      <c r="AG347" s="382">
        <f t="shared" ca="1" si="346"/>
        <v>11.25</v>
      </c>
      <c r="AH347" s="382">
        <f t="shared" ca="1" si="346"/>
        <v>12.5</v>
      </c>
      <c r="AI347" s="382">
        <f t="shared" ca="1" si="346"/>
        <v>13.75</v>
      </c>
      <c r="AJ347" s="382">
        <f t="shared" ca="1" si="346"/>
        <v>15</v>
      </c>
      <c r="AK347" s="382">
        <f t="shared" ca="1" si="346"/>
        <v>16.25</v>
      </c>
      <c r="AL347" s="382">
        <f t="shared" ca="1" si="346"/>
        <v>17.5</v>
      </c>
      <c r="AM347" s="382">
        <f t="shared" ca="1" si="346"/>
        <v>18.75</v>
      </c>
      <c r="AN347" s="382">
        <f t="shared" ca="1" si="346"/>
        <v>20</v>
      </c>
      <c r="AO347" s="382">
        <f t="shared" ca="1" si="346"/>
        <v>21.25</v>
      </c>
      <c r="AP347" s="382">
        <f t="shared" ca="1" si="346"/>
        <v>22.5</v>
      </c>
      <c r="AQ347" s="382">
        <f t="shared" ca="1" si="346"/>
        <v>23.75</v>
      </c>
      <c r="AR347" s="382">
        <f t="shared" ca="1" si="346"/>
        <v>25</v>
      </c>
      <c r="AS347" s="382">
        <f t="shared" ca="1" si="346"/>
        <v>26.666666666666668</v>
      </c>
      <c r="AT347" s="382">
        <f t="shared" ca="1" si="346"/>
        <v>28.333333333333336</v>
      </c>
      <c r="AU347" s="382">
        <f t="shared" ca="1" si="346"/>
        <v>30.000000000000004</v>
      </c>
      <c r="AV347" s="382">
        <f t="shared" ca="1" si="346"/>
        <v>31.666666666666671</v>
      </c>
      <c r="AW347" s="382">
        <f t="shared" ca="1" si="346"/>
        <v>33.333333333333336</v>
      </c>
      <c r="AX347" s="382">
        <f t="shared" ca="1" si="346"/>
        <v>35</v>
      </c>
      <c r="AY347" s="382">
        <f t="shared" ca="1" si="346"/>
        <v>36.666666666666664</v>
      </c>
      <c r="AZ347" s="382">
        <f t="shared" ca="1" si="346"/>
        <v>38.333333333333329</v>
      </c>
      <c r="BA347" s="382">
        <f t="shared" ca="1" si="346"/>
        <v>39.999999999999993</v>
      </c>
      <c r="BB347" s="382">
        <f t="shared" ca="1" si="346"/>
        <v>41.666666666666657</v>
      </c>
      <c r="BC347" s="382">
        <f t="shared" ca="1" si="346"/>
        <v>43.333333333333321</v>
      </c>
      <c r="BD347" s="382">
        <f t="shared" ca="1" si="346"/>
        <v>44.999999999999986</v>
      </c>
      <c r="BE347" s="382">
        <f t="shared" ca="1" si="346"/>
        <v>47.083333333333321</v>
      </c>
      <c r="BF347" s="382">
        <f t="shared" ca="1" si="346"/>
        <v>49.166666666666657</v>
      </c>
      <c r="BG347" s="382">
        <f t="shared" ca="1" si="346"/>
        <v>51.249999999999993</v>
      </c>
      <c r="BH347" s="382">
        <f t="shared" ca="1" si="346"/>
        <v>53.333333333333329</v>
      </c>
      <c r="BI347" s="382">
        <f t="shared" ca="1" si="346"/>
        <v>55.416666666666664</v>
      </c>
      <c r="BJ347" s="382">
        <f t="shared" ca="1" si="346"/>
        <v>57.5</v>
      </c>
      <c r="BK347" s="382">
        <f t="shared" ca="1" si="346"/>
        <v>59.583333333333336</v>
      </c>
      <c r="BL347" s="382">
        <f t="shared" ca="1" si="346"/>
        <v>61.666666666666671</v>
      </c>
      <c r="BM347" s="382">
        <f t="shared" ca="1" si="346"/>
        <v>63.750000000000007</v>
      </c>
      <c r="BN347" s="382">
        <f t="shared" ca="1" si="346"/>
        <v>65.833333333333343</v>
      </c>
      <c r="BO347" s="382">
        <f t="shared" ca="1" si="346"/>
        <v>67.916666666666671</v>
      </c>
      <c r="BP347" s="382">
        <f t="shared" ca="1" si="346"/>
        <v>70</v>
      </c>
      <c r="BQ347" s="382">
        <f t="shared" ca="1" si="346"/>
        <v>72.5</v>
      </c>
      <c r="BR347" s="382">
        <f t="shared" ca="1" si="346"/>
        <v>75</v>
      </c>
      <c r="BS347" s="382">
        <f t="shared" ca="1" si="346"/>
        <v>77.5</v>
      </c>
      <c r="BT347" s="382">
        <f t="shared" ca="1" si="346"/>
        <v>80</v>
      </c>
      <c r="BU347" s="382">
        <f t="shared" ca="1" si="346"/>
        <v>82.5</v>
      </c>
      <c r="BV347" s="382">
        <f t="shared" ca="1" si="346"/>
        <v>85</v>
      </c>
      <c r="BW347" s="382">
        <f t="shared" ca="1" si="346"/>
        <v>87.5</v>
      </c>
      <c r="BX347" s="382">
        <f t="shared" ca="1" si="346"/>
        <v>90</v>
      </c>
      <c r="BY347" s="382">
        <f t="shared" ca="1" si="346"/>
        <v>92.5</v>
      </c>
      <c r="BZ347" s="382">
        <f t="shared" ca="1" si="346"/>
        <v>95</v>
      </c>
      <c r="CA347" s="382">
        <f t="shared" ca="1" si="346"/>
        <v>97.5</v>
      </c>
      <c r="CB347" s="382">
        <f t="shared" ca="1" si="346"/>
        <v>100</v>
      </c>
      <c r="CC347" s="382">
        <f t="shared" ca="1" si="346"/>
        <v>102.91666666666667</v>
      </c>
      <c r="CD347" s="382">
        <f t="shared" ca="1" si="346"/>
        <v>105.83333333333334</v>
      </c>
      <c r="CE347" s="382">
        <f t="shared" ca="1" si="346"/>
        <v>108.75000000000001</v>
      </c>
      <c r="CF347" s="382">
        <f t="shared" ref="CF347:DL347" ca="1" si="347">+CE347+OFFSET(CF346, 0,- MIN($H344, COLUMN(CF346)-COLUMN($Q$1))+1)</f>
        <v>111.66666666666669</v>
      </c>
      <c r="CG347" s="382">
        <f t="shared" ca="1" si="347"/>
        <v>114.58333333333336</v>
      </c>
      <c r="CH347" s="382">
        <f t="shared" ca="1" si="347"/>
        <v>117.50000000000003</v>
      </c>
      <c r="CI347" s="382">
        <f t="shared" ca="1" si="347"/>
        <v>120.4166666666667</v>
      </c>
      <c r="CJ347" s="382">
        <f t="shared" ca="1" si="347"/>
        <v>123.33333333333337</v>
      </c>
      <c r="CK347" s="382">
        <f t="shared" ca="1" si="347"/>
        <v>126.25000000000004</v>
      </c>
      <c r="CL347" s="382">
        <f t="shared" ca="1" si="347"/>
        <v>129.16666666666671</v>
      </c>
      <c r="CM347" s="382">
        <f t="shared" ca="1" si="347"/>
        <v>132.08333333333337</v>
      </c>
      <c r="CN347" s="382">
        <f t="shared" ca="1" si="347"/>
        <v>135.00000000000003</v>
      </c>
      <c r="CO347" s="382">
        <f t="shared" ca="1" si="347"/>
        <v>135.00000000000003</v>
      </c>
      <c r="CP347" s="382">
        <f t="shared" ca="1" si="347"/>
        <v>135.00000000000003</v>
      </c>
      <c r="CQ347" s="382" t="e">
        <f t="shared" ca="1" si="347"/>
        <v>#N/A</v>
      </c>
      <c r="CR347" s="382" t="e">
        <f t="shared" ca="1" si="347"/>
        <v>#N/A</v>
      </c>
      <c r="CS347" s="382" t="e">
        <f t="shared" ca="1" si="347"/>
        <v>#N/A</v>
      </c>
      <c r="CT347" s="382" t="e">
        <f t="shared" ca="1" si="347"/>
        <v>#N/A</v>
      </c>
      <c r="CU347" s="382" t="e">
        <f t="shared" ca="1" si="347"/>
        <v>#N/A</v>
      </c>
      <c r="CV347" s="382" t="e">
        <f t="shared" ca="1" si="347"/>
        <v>#N/A</v>
      </c>
      <c r="CW347" s="382" t="e">
        <f t="shared" ca="1" si="347"/>
        <v>#N/A</v>
      </c>
      <c r="CX347" s="382" t="e">
        <f t="shared" ca="1" si="347"/>
        <v>#N/A</v>
      </c>
      <c r="CY347" s="382" t="e">
        <f t="shared" ca="1" si="347"/>
        <v>#N/A</v>
      </c>
      <c r="CZ347" s="382" t="e">
        <f t="shared" ca="1" si="347"/>
        <v>#N/A</v>
      </c>
      <c r="DA347" s="382" t="e">
        <f t="shared" ca="1" si="347"/>
        <v>#N/A</v>
      </c>
      <c r="DB347" s="382" t="e">
        <f t="shared" ca="1" si="347"/>
        <v>#N/A</v>
      </c>
      <c r="DC347" s="382" t="e">
        <f t="shared" ca="1" si="347"/>
        <v>#N/A</v>
      </c>
      <c r="DD347" s="382" t="e">
        <f t="shared" ca="1" si="347"/>
        <v>#N/A</v>
      </c>
      <c r="DE347" s="382" t="e">
        <f t="shared" ca="1" si="347"/>
        <v>#N/A</v>
      </c>
      <c r="DF347" s="382" t="e">
        <f t="shared" ca="1" si="347"/>
        <v>#N/A</v>
      </c>
      <c r="DG347" s="382" t="e">
        <f t="shared" ca="1" si="347"/>
        <v>#N/A</v>
      </c>
      <c r="DH347" s="382" t="e">
        <f t="shared" ca="1" si="347"/>
        <v>#N/A</v>
      </c>
      <c r="DI347" s="382" t="e">
        <f t="shared" ca="1" si="347"/>
        <v>#N/A</v>
      </c>
      <c r="DJ347" s="382" t="e">
        <f t="shared" ca="1" si="347"/>
        <v>#N/A</v>
      </c>
      <c r="DK347" s="382" t="e">
        <f t="shared" ca="1" si="347"/>
        <v>#N/A</v>
      </c>
      <c r="DL347" s="382" t="e">
        <f t="shared" ca="1" si="347"/>
        <v>#N/A</v>
      </c>
    </row>
    <row r="348" spans="1:116" x14ac:dyDescent="0.4">
      <c r="B348" t="s">
        <v>332</v>
      </c>
      <c r="D348" t="s">
        <v>818</v>
      </c>
      <c r="E348" s="8" t="str">
        <f t="shared" si="344"/>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4"/>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4"/>
        <v>350 LAGVOL-EV</v>
      </c>
      <c r="G350" s="136" t="s">
        <v>333</v>
      </c>
      <c r="H350" s="31"/>
      <c r="I350" s="73"/>
      <c r="J350" s="73"/>
      <c r="K350" s="39"/>
      <c r="L350" s="39"/>
      <c r="M350" s="39"/>
      <c r="N350" s="39"/>
      <c r="O350" s="39"/>
      <c r="P350" s="39"/>
      <c r="R350" s="38"/>
      <c r="S350" s="203" t="str">
        <f t="shared" ref="S350:AX350" si="348">ADDRESS(ROW(S347),COLUMN(S347),2)</f>
        <v>S$347</v>
      </c>
      <c r="T350" s="203" t="str">
        <f t="shared" si="348"/>
        <v>T$347</v>
      </c>
      <c r="U350" s="203" t="str">
        <f t="shared" si="348"/>
        <v>U$347</v>
      </c>
      <c r="V350" s="203" t="str">
        <f t="shared" si="348"/>
        <v>V$347</v>
      </c>
      <c r="W350" s="203" t="str">
        <f t="shared" si="348"/>
        <v>W$347</v>
      </c>
      <c r="X350" s="203" t="str">
        <f t="shared" si="348"/>
        <v>X$347</v>
      </c>
      <c r="Y350" s="203" t="str">
        <f t="shared" si="348"/>
        <v>Y$347</v>
      </c>
      <c r="Z350" s="203" t="str">
        <f t="shared" si="348"/>
        <v>Z$347</v>
      </c>
      <c r="AA350" s="203" t="str">
        <f t="shared" si="348"/>
        <v>AA$347</v>
      </c>
      <c r="AB350" s="203" t="str">
        <f t="shared" si="348"/>
        <v>AB$347</v>
      </c>
      <c r="AC350" s="203" t="str">
        <f t="shared" si="348"/>
        <v>AC$347</v>
      </c>
      <c r="AD350" s="203" t="str">
        <f t="shared" si="348"/>
        <v>AD$347</v>
      </c>
      <c r="AE350" s="203" t="str">
        <f t="shared" si="348"/>
        <v>AE$347</v>
      </c>
      <c r="AF350" s="203" t="str">
        <f t="shared" si="348"/>
        <v>AF$347</v>
      </c>
      <c r="AG350" s="203" t="str">
        <f t="shared" si="348"/>
        <v>AG$347</v>
      </c>
      <c r="AH350" s="203" t="str">
        <f t="shared" si="348"/>
        <v>AH$347</v>
      </c>
      <c r="AI350" s="203" t="str">
        <f t="shared" si="348"/>
        <v>AI$347</v>
      </c>
      <c r="AJ350" s="203" t="str">
        <f t="shared" si="348"/>
        <v>AJ$347</v>
      </c>
      <c r="AK350" s="203" t="str">
        <f t="shared" si="348"/>
        <v>AK$347</v>
      </c>
      <c r="AL350" s="203" t="str">
        <f t="shared" si="348"/>
        <v>AL$347</v>
      </c>
      <c r="AM350" s="203" t="str">
        <f t="shared" si="348"/>
        <v>AM$347</v>
      </c>
      <c r="AN350" s="203" t="str">
        <f t="shared" si="348"/>
        <v>AN$347</v>
      </c>
      <c r="AO350" s="203" t="str">
        <f t="shared" si="348"/>
        <v>AO$347</v>
      </c>
      <c r="AP350" s="203" t="str">
        <f t="shared" si="348"/>
        <v>AP$347</v>
      </c>
      <c r="AQ350" s="203" t="str">
        <f t="shared" si="348"/>
        <v>AQ$347</v>
      </c>
      <c r="AR350" s="203" t="str">
        <f t="shared" si="348"/>
        <v>AR$347</v>
      </c>
      <c r="AS350" s="203" t="str">
        <f t="shared" si="348"/>
        <v>AS$347</v>
      </c>
      <c r="AT350" s="203" t="str">
        <f t="shared" si="348"/>
        <v>AT$347</v>
      </c>
      <c r="AU350" s="203" t="str">
        <f t="shared" si="348"/>
        <v>AU$347</v>
      </c>
      <c r="AV350" s="203" t="str">
        <f t="shared" si="348"/>
        <v>AV$347</v>
      </c>
      <c r="AW350" s="203" t="str">
        <f t="shared" si="348"/>
        <v>AW$347</v>
      </c>
      <c r="AX350" s="203" t="str">
        <f t="shared" si="348"/>
        <v>AX$347</v>
      </c>
      <c r="AY350" s="203" t="str">
        <f t="shared" ref="AY350:CD350" si="349">ADDRESS(ROW(AY347),COLUMN(AY347),2)</f>
        <v>AY$347</v>
      </c>
      <c r="AZ350" s="203" t="str">
        <f t="shared" si="349"/>
        <v>AZ$347</v>
      </c>
      <c r="BA350" s="203" t="str">
        <f t="shared" si="349"/>
        <v>BA$347</v>
      </c>
      <c r="BB350" s="203" t="str">
        <f t="shared" si="349"/>
        <v>BB$347</v>
      </c>
      <c r="BC350" s="203" t="str">
        <f t="shared" si="349"/>
        <v>BC$347</v>
      </c>
      <c r="BD350" s="203" t="str">
        <f t="shared" si="349"/>
        <v>BD$347</v>
      </c>
      <c r="BE350" s="203" t="str">
        <f t="shared" si="349"/>
        <v>BE$347</v>
      </c>
      <c r="BF350" s="203" t="str">
        <f t="shared" si="349"/>
        <v>BF$347</v>
      </c>
      <c r="BG350" s="203" t="str">
        <f t="shared" si="349"/>
        <v>BG$347</v>
      </c>
      <c r="BH350" s="203" t="str">
        <f t="shared" si="349"/>
        <v>BH$347</v>
      </c>
      <c r="BI350" s="203" t="str">
        <f t="shared" si="349"/>
        <v>BI$347</v>
      </c>
      <c r="BJ350" s="203" t="str">
        <f t="shared" si="349"/>
        <v>BJ$347</v>
      </c>
      <c r="BK350" s="203" t="str">
        <f t="shared" si="349"/>
        <v>BK$347</v>
      </c>
      <c r="BL350" s="203" t="str">
        <f t="shared" si="349"/>
        <v>BL$347</v>
      </c>
      <c r="BM350" s="203" t="str">
        <f t="shared" si="349"/>
        <v>BM$347</v>
      </c>
      <c r="BN350" s="203" t="str">
        <f t="shared" si="349"/>
        <v>BN$347</v>
      </c>
      <c r="BO350" s="203" t="str">
        <f t="shared" si="349"/>
        <v>BO$347</v>
      </c>
      <c r="BP350" s="203" t="str">
        <f t="shared" si="349"/>
        <v>BP$347</v>
      </c>
      <c r="BQ350" s="203" t="str">
        <f t="shared" si="349"/>
        <v>BQ$347</v>
      </c>
      <c r="BR350" s="203" t="str">
        <f t="shared" si="349"/>
        <v>BR$347</v>
      </c>
      <c r="BS350" s="203" t="str">
        <f t="shared" si="349"/>
        <v>BS$347</v>
      </c>
      <c r="BT350" s="203" t="str">
        <f t="shared" si="349"/>
        <v>BT$347</v>
      </c>
      <c r="BU350" s="203" t="str">
        <f t="shared" si="349"/>
        <v>BU$347</v>
      </c>
      <c r="BV350" s="203" t="str">
        <f t="shared" si="349"/>
        <v>BV$347</v>
      </c>
      <c r="BW350" s="203" t="str">
        <f t="shared" si="349"/>
        <v>BW$347</v>
      </c>
      <c r="BX350" s="203" t="str">
        <f t="shared" si="349"/>
        <v>BX$347</v>
      </c>
      <c r="BY350" s="203" t="str">
        <f t="shared" si="349"/>
        <v>BY$347</v>
      </c>
      <c r="BZ350" s="203" t="str">
        <f t="shared" si="349"/>
        <v>BZ$347</v>
      </c>
      <c r="CA350" s="203" t="str">
        <f t="shared" si="349"/>
        <v>CA$347</v>
      </c>
      <c r="CB350" s="203" t="str">
        <f t="shared" si="349"/>
        <v>CB$347</v>
      </c>
      <c r="CC350" s="203" t="str">
        <f t="shared" si="349"/>
        <v>CC$347</v>
      </c>
      <c r="CD350" s="203" t="str">
        <f t="shared" si="349"/>
        <v>CD$347</v>
      </c>
      <c r="CE350" s="203" t="str">
        <f t="shared" ref="CE350:CL350" si="350">ADDRESS(ROW(CE347),COLUMN(CE347),2)</f>
        <v>CE$347</v>
      </c>
      <c r="CF350" s="203" t="str">
        <f t="shared" si="350"/>
        <v>CF$347</v>
      </c>
      <c r="CG350" s="203" t="str">
        <f t="shared" si="350"/>
        <v>CG$347</v>
      </c>
      <c r="CH350" s="203" t="str">
        <f t="shared" si="350"/>
        <v>CH$347</v>
      </c>
      <c r="CI350" s="203" t="str">
        <f t="shared" si="350"/>
        <v>CI$347</v>
      </c>
      <c r="CJ350" s="203" t="str">
        <f t="shared" si="350"/>
        <v>CJ$347</v>
      </c>
      <c r="CK350" s="203" t="str">
        <f t="shared" si="350"/>
        <v>CK$347</v>
      </c>
      <c r="CL350" s="203" t="str">
        <f t="shared" si="350"/>
        <v>CL$347</v>
      </c>
      <c r="CN350" s="73"/>
      <c r="CO350" s="203" t="str">
        <f t="shared" ref="CO350:DL350" si="351">ADDRESS(ROW(CO347),COLUMN(CO347),2)</f>
        <v>CO$347</v>
      </c>
      <c r="CP350" s="203" t="str">
        <f t="shared" si="351"/>
        <v>CP$347</v>
      </c>
      <c r="CQ350" s="203" t="str">
        <f t="shared" si="351"/>
        <v>CQ$347</v>
      </c>
      <c r="CR350" s="203" t="str">
        <f t="shared" si="351"/>
        <v>CR$347</v>
      </c>
      <c r="CS350" s="203" t="str">
        <f t="shared" si="351"/>
        <v>CS$347</v>
      </c>
      <c r="CT350" s="203" t="str">
        <f t="shared" si="351"/>
        <v>CT$347</v>
      </c>
      <c r="CU350" s="203" t="str">
        <f t="shared" si="351"/>
        <v>CU$347</v>
      </c>
      <c r="CV350" s="203" t="str">
        <f t="shared" si="351"/>
        <v>CV$347</v>
      </c>
      <c r="CW350" s="203" t="str">
        <f t="shared" si="351"/>
        <v>CW$347</v>
      </c>
      <c r="CX350" s="203" t="str">
        <f t="shared" si="351"/>
        <v>CX$347</v>
      </c>
      <c r="CY350" s="203" t="str">
        <f t="shared" si="351"/>
        <v>CY$347</v>
      </c>
      <c r="CZ350" s="203" t="str">
        <f t="shared" si="351"/>
        <v>CZ$347</v>
      </c>
      <c r="DA350" s="203" t="str">
        <f t="shared" si="351"/>
        <v>DA$347</v>
      </c>
      <c r="DB350" s="203" t="str">
        <f t="shared" si="351"/>
        <v>DB$347</v>
      </c>
      <c r="DC350" s="203" t="str">
        <f t="shared" si="351"/>
        <v>DC$347</v>
      </c>
      <c r="DD350" s="203" t="str">
        <f t="shared" si="351"/>
        <v>DD$347</v>
      </c>
      <c r="DE350" s="203" t="str">
        <f t="shared" si="351"/>
        <v>DE$347</v>
      </c>
      <c r="DF350" s="203" t="str">
        <f t="shared" si="351"/>
        <v>DF$347</v>
      </c>
      <c r="DG350" s="203" t="str">
        <f t="shared" si="351"/>
        <v>DG$347</v>
      </c>
      <c r="DH350" s="203" t="str">
        <f t="shared" si="351"/>
        <v>DH$347</v>
      </c>
      <c r="DI350" s="203" t="str">
        <f t="shared" si="351"/>
        <v>DI$347</v>
      </c>
      <c r="DJ350" s="203" t="str">
        <f t="shared" si="351"/>
        <v>DJ$347</v>
      </c>
      <c r="DK350" s="203" t="str">
        <f t="shared" si="351"/>
        <v>DK$347</v>
      </c>
      <c r="DL350" s="203" t="str">
        <f t="shared" si="351"/>
        <v>DL$347</v>
      </c>
    </row>
    <row r="351" spans="1:116" x14ac:dyDescent="0.4">
      <c r="B351" t="s">
        <v>332</v>
      </c>
      <c r="D351" t="s">
        <v>818</v>
      </c>
      <c r="E351" s="8" t="str">
        <f t="shared" si="344"/>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4"/>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4"/>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4"/>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2">S$20</f>
        <v>S$16</v>
      </c>
      <c r="T381" s="199" t="str">
        <f t="shared" si="352"/>
        <v>T$16</v>
      </c>
      <c r="U381" s="199" t="str">
        <f t="shared" si="352"/>
        <v>U$16</v>
      </c>
      <c r="V381" s="199" t="str">
        <f t="shared" si="352"/>
        <v>V$16</v>
      </c>
      <c r="W381" s="199" t="str">
        <f t="shared" si="352"/>
        <v>W$16</v>
      </c>
      <c r="X381" s="199" t="str">
        <f t="shared" si="352"/>
        <v>X$16</v>
      </c>
      <c r="Y381" s="199" t="str">
        <f t="shared" si="352"/>
        <v>Y$16</v>
      </c>
      <c r="Z381" s="199" t="str">
        <f t="shared" si="352"/>
        <v>Z$16</v>
      </c>
      <c r="AA381" s="199" t="str">
        <f t="shared" si="352"/>
        <v>AA$16</v>
      </c>
      <c r="AB381" s="199" t="str">
        <f t="shared" si="352"/>
        <v>AB$16</v>
      </c>
      <c r="AC381" s="199" t="str">
        <f t="shared" si="352"/>
        <v>AC$16</v>
      </c>
      <c r="AD381" s="199" t="str">
        <f t="shared" si="352"/>
        <v>AD$16</v>
      </c>
      <c r="AE381" s="199" t="str">
        <f t="shared" si="352"/>
        <v>AE$16</v>
      </c>
      <c r="AF381" s="199" t="str">
        <f t="shared" si="352"/>
        <v>AF$16</v>
      </c>
      <c r="AG381" s="199" t="str">
        <f t="shared" si="352"/>
        <v>AG$16</v>
      </c>
      <c r="AH381" s="199" t="str">
        <f t="shared" si="352"/>
        <v>AH$16</v>
      </c>
      <c r="AI381" s="199" t="str">
        <f t="shared" si="352"/>
        <v>AI$16</v>
      </c>
      <c r="AJ381" s="199" t="str">
        <f t="shared" si="352"/>
        <v>AJ$16</v>
      </c>
      <c r="AK381" s="199" t="str">
        <f t="shared" si="352"/>
        <v>AK$16</v>
      </c>
      <c r="AL381" s="199" t="str">
        <f t="shared" si="352"/>
        <v>AL$16</v>
      </c>
      <c r="AM381" s="199" t="str">
        <f t="shared" si="352"/>
        <v>AM$16</v>
      </c>
      <c r="AN381" s="199" t="str">
        <f t="shared" si="352"/>
        <v>AN$16</v>
      </c>
      <c r="AO381" s="199" t="str">
        <f t="shared" si="352"/>
        <v>AO$16</v>
      </c>
      <c r="AP381" s="199" t="str">
        <f t="shared" si="352"/>
        <v>AP$16</v>
      </c>
      <c r="AQ381" s="199" t="str">
        <f t="shared" si="352"/>
        <v>AQ$16</v>
      </c>
      <c r="AR381" s="199" t="str">
        <f t="shared" si="352"/>
        <v>AR$16</v>
      </c>
      <c r="AS381" s="199" t="str">
        <f t="shared" si="352"/>
        <v>AS$16</v>
      </c>
      <c r="AT381" s="199" t="str">
        <f t="shared" si="352"/>
        <v>AT$16</v>
      </c>
      <c r="AU381" s="199" t="str">
        <f t="shared" si="352"/>
        <v>AU$16</v>
      </c>
      <c r="AV381" s="199" t="str">
        <f t="shared" si="352"/>
        <v>AV$16</v>
      </c>
      <c r="AW381" s="199" t="str">
        <f t="shared" si="352"/>
        <v>AW$16</v>
      </c>
      <c r="AX381" s="199" t="str">
        <f t="shared" si="352"/>
        <v>AX$16</v>
      </c>
      <c r="AY381" s="199" t="str">
        <f t="shared" ref="AY381:CD381" si="353">AY$20</f>
        <v>AY$16</v>
      </c>
      <c r="AZ381" s="199" t="str">
        <f t="shared" si="353"/>
        <v>AZ$16</v>
      </c>
      <c r="BA381" s="199" t="str">
        <f t="shared" si="353"/>
        <v>BA$16</v>
      </c>
      <c r="BB381" s="199" t="str">
        <f t="shared" si="353"/>
        <v>BB$16</v>
      </c>
      <c r="BC381" s="199" t="str">
        <f t="shared" si="353"/>
        <v>BC$16</v>
      </c>
      <c r="BD381" s="199" t="str">
        <f t="shared" si="353"/>
        <v>BD$16</v>
      </c>
      <c r="BE381" s="199" t="str">
        <f t="shared" si="353"/>
        <v>BE$16</v>
      </c>
      <c r="BF381" s="199" t="str">
        <f t="shared" si="353"/>
        <v>BF$16</v>
      </c>
      <c r="BG381" s="199" t="str">
        <f t="shared" si="353"/>
        <v>BG$16</v>
      </c>
      <c r="BH381" s="199" t="str">
        <f t="shared" si="353"/>
        <v>BH$16</v>
      </c>
      <c r="BI381" s="199" t="str">
        <f t="shared" si="353"/>
        <v>BI$16</v>
      </c>
      <c r="BJ381" s="199" t="str">
        <f t="shared" si="353"/>
        <v>BJ$16</v>
      </c>
      <c r="BK381" s="199" t="str">
        <f t="shared" si="353"/>
        <v>BK$16</v>
      </c>
      <c r="BL381" s="199" t="str">
        <f t="shared" si="353"/>
        <v>BL$16</v>
      </c>
      <c r="BM381" s="199" t="str">
        <f t="shared" si="353"/>
        <v>BM$16</v>
      </c>
      <c r="BN381" s="199" t="str">
        <f t="shared" si="353"/>
        <v>BN$16</v>
      </c>
      <c r="BO381" s="199" t="str">
        <f t="shared" si="353"/>
        <v>BO$16</v>
      </c>
      <c r="BP381" s="199" t="str">
        <f t="shared" si="353"/>
        <v>BP$16</v>
      </c>
      <c r="BQ381" s="199" t="str">
        <f t="shared" si="353"/>
        <v>BQ$16</v>
      </c>
      <c r="BR381" s="199" t="str">
        <f t="shared" si="353"/>
        <v>BR$16</v>
      </c>
      <c r="BS381" s="199" t="str">
        <f t="shared" si="353"/>
        <v>BS$16</v>
      </c>
      <c r="BT381" s="199" t="str">
        <f t="shared" si="353"/>
        <v>BT$16</v>
      </c>
      <c r="BU381" s="199" t="str">
        <f t="shared" si="353"/>
        <v>BU$16</v>
      </c>
      <c r="BV381" s="199" t="str">
        <f t="shared" si="353"/>
        <v>BV$16</v>
      </c>
      <c r="BW381" s="199" t="str">
        <f t="shared" si="353"/>
        <v>BW$16</v>
      </c>
      <c r="BX381" s="199" t="str">
        <f t="shared" si="353"/>
        <v>BX$16</v>
      </c>
      <c r="BY381" s="199" t="str">
        <f t="shared" si="353"/>
        <v>BY$16</v>
      </c>
      <c r="BZ381" s="199" t="str">
        <f t="shared" si="353"/>
        <v>BZ$16</v>
      </c>
      <c r="CA381" s="199" t="str">
        <f t="shared" si="353"/>
        <v>CA$16</v>
      </c>
      <c r="CB381" s="199" t="str">
        <f t="shared" si="353"/>
        <v>CB$16</v>
      </c>
      <c r="CC381" s="199" t="str">
        <f t="shared" si="353"/>
        <v>CC$16</v>
      </c>
      <c r="CD381" s="199" t="str">
        <f t="shared" si="353"/>
        <v>CD$16</v>
      </c>
      <c r="CE381" s="199" t="str">
        <f t="shared" ref="CE381:CL381" si="354">CE$20</f>
        <v>CE$16</v>
      </c>
      <c r="CF381" s="199" t="str">
        <f t="shared" si="354"/>
        <v>CF$16</v>
      </c>
      <c r="CG381" s="199" t="str">
        <f t="shared" si="354"/>
        <v>CG$16</v>
      </c>
      <c r="CH381" s="199" t="str">
        <f t="shared" si="354"/>
        <v>CH$16</v>
      </c>
      <c r="CI381" s="199" t="str">
        <f t="shared" si="354"/>
        <v>CI$16</v>
      </c>
      <c r="CJ381" s="199" t="str">
        <f t="shared" si="354"/>
        <v>CJ$16</v>
      </c>
      <c r="CK381" s="199" t="str">
        <f t="shared" si="354"/>
        <v>CK$16</v>
      </c>
      <c r="CL381" s="199" t="str">
        <f t="shared" si="354"/>
        <v>CL$16</v>
      </c>
      <c r="CN381" s="176"/>
      <c r="CO381" s="199" t="str">
        <f t="shared" ref="CO381:DL381" si="355">CO$20</f>
        <v>CO$16</v>
      </c>
      <c r="CP381" s="199" t="str">
        <f t="shared" si="355"/>
        <v>CP$16</v>
      </c>
      <c r="CQ381" s="199" t="str">
        <f t="shared" si="355"/>
        <v>CQ$16</v>
      </c>
      <c r="CR381" s="199" t="str">
        <f t="shared" si="355"/>
        <v>CR$16</v>
      </c>
      <c r="CS381" s="199" t="str">
        <f t="shared" si="355"/>
        <v>CS$16</v>
      </c>
      <c r="CT381" s="199" t="str">
        <f t="shared" si="355"/>
        <v>CT$16</v>
      </c>
      <c r="CU381" s="199" t="str">
        <f t="shared" si="355"/>
        <v>CU$16</v>
      </c>
      <c r="CV381" s="199" t="str">
        <f t="shared" si="355"/>
        <v>CV$16</v>
      </c>
      <c r="CW381" s="199" t="str">
        <f t="shared" si="355"/>
        <v>CW$16</v>
      </c>
      <c r="CX381" s="199" t="str">
        <f t="shared" si="355"/>
        <v>CX$16</v>
      </c>
      <c r="CY381" s="199" t="str">
        <f t="shared" si="355"/>
        <v>CY$16</v>
      </c>
      <c r="CZ381" s="199" t="str">
        <f t="shared" si="355"/>
        <v>CZ$16</v>
      </c>
      <c r="DA381" s="199" t="str">
        <f t="shared" si="355"/>
        <v>DA$16</v>
      </c>
      <c r="DB381" s="199" t="str">
        <f t="shared" si="355"/>
        <v>DB$16</v>
      </c>
      <c r="DC381" s="199" t="str">
        <f t="shared" si="355"/>
        <v>DC$16</v>
      </c>
      <c r="DD381" s="199" t="str">
        <f t="shared" si="355"/>
        <v>DD$16</v>
      </c>
      <c r="DE381" s="199" t="str">
        <f t="shared" si="355"/>
        <v>DE$16</v>
      </c>
      <c r="DF381" s="199" t="str">
        <f t="shared" si="355"/>
        <v>DF$16</v>
      </c>
      <c r="DG381" s="199" t="str">
        <f t="shared" si="355"/>
        <v>DG$16</v>
      </c>
      <c r="DH381" s="199" t="str">
        <f t="shared" si="355"/>
        <v>DH$16</v>
      </c>
      <c r="DI381" s="199" t="str">
        <f t="shared" si="355"/>
        <v>DI$16</v>
      </c>
      <c r="DJ381" s="199" t="str">
        <f t="shared" si="355"/>
        <v>DJ$16</v>
      </c>
      <c r="DK381" s="199" t="str">
        <f t="shared" si="355"/>
        <v>DK$16</v>
      </c>
      <c r="DL381" s="199" t="str">
        <f t="shared" si="355"/>
        <v>DL$16</v>
      </c>
    </row>
    <row r="382" spans="1:116" x14ac:dyDescent="0.4">
      <c r="A382" s="174"/>
      <c r="E382" s="8"/>
      <c r="G382" s="175" t="s">
        <v>462</v>
      </c>
      <c r="H382" s="200"/>
      <c r="I382" s="201"/>
      <c r="J382" s="201"/>
      <c r="K382" s="202"/>
      <c r="L382" s="202"/>
      <c r="M382" s="202"/>
      <c r="N382" s="202"/>
      <c r="O382" s="202"/>
      <c r="P382" s="202"/>
      <c r="R382" s="202"/>
      <c r="S382" s="199" t="str">
        <f t="shared" ref="S382:AX382" si="356">S$21</f>
        <v>S$17</v>
      </c>
      <c r="T382" s="199" t="str">
        <f t="shared" si="356"/>
        <v>T$17</v>
      </c>
      <c r="U382" s="199" t="str">
        <f t="shared" si="356"/>
        <v>U$17</v>
      </c>
      <c r="V382" s="199" t="str">
        <f t="shared" si="356"/>
        <v>V$17</v>
      </c>
      <c r="W382" s="199" t="str">
        <f t="shared" si="356"/>
        <v>W$17</v>
      </c>
      <c r="X382" s="199" t="str">
        <f t="shared" si="356"/>
        <v>X$17</v>
      </c>
      <c r="Y382" s="199" t="str">
        <f t="shared" si="356"/>
        <v>Y$17</v>
      </c>
      <c r="Z382" s="199" t="str">
        <f t="shared" si="356"/>
        <v>Z$17</v>
      </c>
      <c r="AA382" s="199" t="str">
        <f t="shared" si="356"/>
        <v>AA$17</v>
      </c>
      <c r="AB382" s="199" t="str">
        <f t="shared" si="356"/>
        <v>AB$17</v>
      </c>
      <c r="AC382" s="199" t="str">
        <f t="shared" si="356"/>
        <v>AC$17</v>
      </c>
      <c r="AD382" s="199" t="str">
        <f t="shared" si="356"/>
        <v>AD$17</v>
      </c>
      <c r="AE382" s="199" t="str">
        <f t="shared" si="356"/>
        <v>AE$17</v>
      </c>
      <c r="AF382" s="199" t="str">
        <f t="shared" si="356"/>
        <v>AF$17</v>
      </c>
      <c r="AG382" s="199" t="str">
        <f t="shared" si="356"/>
        <v>AG$17</v>
      </c>
      <c r="AH382" s="199" t="str">
        <f t="shared" si="356"/>
        <v>AH$17</v>
      </c>
      <c r="AI382" s="199" t="str">
        <f t="shared" si="356"/>
        <v>AI$17</v>
      </c>
      <c r="AJ382" s="199" t="str">
        <f t="shared" si="356"/>
        <v>AJ$17</v>
      </c>
      <c r="AK382" s="199" t="str">
        <f t="shared" si="356"/>
        <v>AK$17</v>
      </c>
      <c r="AL382" s="199" t="str">
        <f t="shared" si="356"/>
        <v>AL$17</v>
      </c>
      <c r="AM382" s="199" t="str">
        <f t="shared" si="356"/>
        <v>AM$17</v>
      </c>
      <c r="AN382" s="199" t="str">
        <f t="shared" si="356"/>
        <v>AN$17</v>
      </c>
      <c r="AO382" s="199" t="str">
        <f t="shared" si="356"/>
        <v>AO$17</v>
      </c>
      <c r="AP382" s="199" t="str">
        <f t="shared" si="356"/>
        <v>AP$17</v>
      </c>
      <c r="AQ382" s="199" t="str">
        <f t="shared" si="356"/>
        <v>AQ$17</v>
      </c>
      <c r="AR382" s="199" t="str">
        <f t="shared" si="356"/>
        <v>AR$17</v>
      </c>
      <c r="AS382" s="199" t="str">
        <f t="shared" si="356"/>
        <v>AS$17</v>
      </c>
      <c r="AT382" s="199" t="str">
        <f t="shared" si="356"/>
        <v>AT$17</v>
      </c>
      <c r="AU382" s="199" t="str">
        <f t="shared" si="356"/>
        <v>AU$17</v>
      </c>
      <c r="AV382" s="199" t="str">
        <f t="shared" si="356"/>
        <v>AV$17</v>
      </c>
      <c r="AW382" s="199" t="str">
        <f t="shared" si="356"/>
        <v>AW$17</v>
      </c>
      <c r="AX382" s="199" t="str">
        <f t="shared" si="356"/>
        <v>AX$17</v>
      </c>
      <c r="AY382" s="199" t="str">
        <f t="shared" ref="AY382:CD382" si="357">AY$21</f>
        <v>AY$17</v>
      </c>
      <c r="AZ382" s="199" t="str">
        <f t="shared" si="357"/>
        <v>AZ$17</v>
      </c>
      <c r="BA382" s="199" t="str">
        <f t="shared" si="357"/>
        <v>BA$17</v>
      </c>
      <c r="BB382" s="199" t="str">
        <f t="shared" si="357"/>
        <v>BB$17</v>
      </c>
      <c r="BC382" s="199" t="str">
        <f t="shared" si="357"/>
        <v>BC$17</v>
      </c>
      <c r="BD382" s="199" t="str">
        <f t="shared" si="357"/>
        <v>BD$17</v>
      </c>
      <c r="BE382" s="199" t="str">
        <f t="shared" si="357"/>
        <v>BE$17</v>
      </c>
      <c r="BF382" s="199" t="str">
        <f t="shared" si="357"/>
        <v>BF$17</v>
      </c>
      <c r="BG382" s="199" t="str">
        <f t="shared" si="357"/>
        <v>BG$17</v>
      </c>
      <c r="BH382" s="199" t="str">
        <f t="shared" si="357"/>
        <v>BH$17</v>
      </c>
      <c r="BI382" s="199" t="str">
        <f t="shared" si="357"/>
        <v>BI$17</v>
      </c>
      <c r="BJ382" s="199" t="str">
        <f t="shared" si="357"/>
        <v>BJ$17</v>
      </c>
      <c r="BK382" s="199" t="str">
        <f t="shared" si="357"/>
        <v>BK$17</v>
      </c>
      <c r="BL382" s="199" t="str">
        <f t="shared" si="357"/>
        <v>BL$17</v>
      </c>
      <c r="BM382" s="199" t="str">
        <f t="shared" si="357"/>
        <v>BM$17</v>
      </c>
      <c r="BN382" s="199" t="str">
        <f t="shared" si="357"/>
        <v>BN$17</v>
      </c>
      <c r="BO382" s="199" t="str">
        <f t="shared" si="357"/>
        <v>BO$17</v>
      </c>
      <c r="BP382" s="199" t="str">
        <f t="shared" si="357"/>
        <v>BP$17</v>
      </c>
      <c r="BQ382" s="199" t="str">
        <f t="shared" si="357"/>
        <v>BQ$17</v>
      </c>
      <c r="BR382" s="199" t="str">
        <f t="shared" si="357"/>
        <v>BR$17</v>
      </c>
      <c r="BS382" s="199" t="str">
        <f t="shared" si="357"/>
        <v>BS$17</v>
      </c>
      <c r="BT382" s="199" t="str">
        <f t="shared" si="357"/>
        <v>BT$17</v>
      </c>
      <c r="BU382" s="199" t="str">
        <f t="shared" si="357"/>
        <v>BU$17</v>
      </c>
      <c r="BV382" s="199" t="str">
        <f t="shared" si="357"/>
        <v>BV$17</v>
      </c>
      <c r="BW382" s="199" t="str">
        <f t="shared" si="357"/>
        <v>BW$17</v>
      </c>
      <c r="BX382" s="199" t="str">
        <f t="shared" si="357"/>
        <v>BX$17</v>
      </c>
      <c r="BY382" s="199" t="str">
        <f t="shared" si="357"/>
        <v>BY$17</v>
      </c>
      <c r="BZ382" s="199" t="str">
        <f t="shared" si="357"/>
        <v>BZ$17</v>
      </c>
      <c r="CA382" s="199" t="str">
        <f t="shared" si="357"/>
        <v>CA$17</v>
      </c>
      <c r="CB382" s="199" t="str">
        <f t="shared" si="357"/>
        <v>CB$17</v>
      </c>
      <c r="CC382" s="199" t="str">
        <f t="shared" si="357"/>
        <v>CC$17</v>
      </c>
      <c r="CD382" s="199" t="str">
        <f t="shared" si="357"/>
        <v>CD$17</v>
      </c>
      <c r="CE382" s="199" t="str">
        <f t="shared" ref="CE382:CL382" si="358">CE$21</f>
        <v>CE$17</v>
      </c>
      <c r="CF382" s="199" t="str">
        <f t="shared" si="358"/>
        <v>CF$17</v>
      </c>
      <c r="CG382" s="199" t="str">
        <f t="shared" si="358"/>
        <v>CG$17</v>
      </c>
      <c r="CH382" s="199" t="str">
        <f t="shared" si="358"/>
        <v>CH$17</v>
      </c>
      <c r="CI382" s="199" t="str">
        <f t="shared" si="358"/>
        <v>CI$17</v>
      </c>
      <c r="CJ382" s="199" t="str">
        <f t="shared" si="358"/>
        <v>CJ$17</v>
      </c>
      <c r="CK382" s="199" t="str">
        <f t="shared" si="358"/>
        <v>CK$17</v>
      </c>
      <c r="CL382" s="199" t="str">
        <f t="shared" si="358"/>
        <v>CL$17</v>
      </c>
      <c r="CN382" s="201"/>
      <c r="CO382" s="199" t="str">
        <f t="shared" ref="CO382:DL382" si="359">CO$21</f>
        <v>CO$17</v>
      </c>
      <c r="CP382" s="199" t="str">
        <f t="shared" si="359"/>
        <v>CP$17</v>
      </c>
      <c r="CQ382" s="199" t="str">
        <f t="shared" si="359"/>
        <v>CQ$17</v>
      </c>
      <c r="CR382" s="199" t="str">
        <f t="shared" si="359"/>
        <v>CR$17</v>
      </c>
      <c r="CS382" s="199" t="str">
        <f t="shared" si="359"/>
        <v>CS$17</v>
      </c>
      <c r="CT382" s="199" t="str">
        <f t="shared" si="359"/>
        <v>CT$17</v>
      </c>
      <c r="CU382" s="199" t="str">
        <f t="shared" si="359"/>
        <v>CU$17</v>
      </c>
      <c r="CV382" s="199" t="str">
        <f t="shared" si="359"/>
        <v>CV$17</v>
      </c>
      <c r="CW382" s="199" t="str">
        <f t="shared" si="359"/>
        <v>CW$17</v>
      </c>
      <c r="CX382" s="199" t="str">
        <f t="shared" si="359"/>
        <v>CX$17</v>
      </c>
      <c r="CY382" s="199" t="str">
        <f t="shared" si="359"/>
        <v>CY$17</v>
      </c>
      <c r="CZ382" s="199" t="str">
        <f t="shared" si="359"/>
        <v>CZ$17</v>
      </c>
      <c r="DA382" s="199" t="str">
        <f t="shared" si="359"/>
        <v>DA$17</v>
      </c>
      <c r="DB382" s="199" t="str">
        <f t="shared" si="359"/>
        <v>DB$17</v>
      </c>
      <c r="DC382" s="199" t="str">
        <f t="shared" si="359"/>
        <v>DC$17</v>
      </c>
      <c r="DD382" s="199" t="str">
        <f t="shared" si="359"/>
        <v>DD$17</v>
      </c>
      <c r="DE382" s="199" t="str">
        <f t="shared" si="359"/>
        <v>DE$17</v>
      </c>
      <c r="DF382" s="199" t="str">
        <f t="shared" si="359"/>
        <v>DF$17</v>
      </c>
      <c r="DG382" s="199" t="str">
        <f t="shared" si="359"/>
        <v>DG$17</v>
      </c>
      <c r="DH382" s="199" t="str">
        <f t="shared" si="359"/>
        <v>DH$17</v>
      </c>
      <c r="DI382" s="199" t="str">
        <f t="shared" si="359"/>
        <v>DI$17</v>
      </c>
      <c r="DJ382" s="199" t="str">
        <f t="shared" si="359"/>
        <v>DJ$17</v>
      </c>
      <c r="DK382" s="199" t="str">
        <f t="shared" si="359"/>
        <v>DK$17</v>
      </c>
      <c r="DL382" s="199" t="str">
        <f t="shared" si="359"/>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0">S$22</f>
        <v>S$18</v>
      </c>
      <c r="T385" s="190" t="str">
        <f t="shared" si="360"/>
        <v>T$18</v>
      </c>
      <c r="U385" s="190" t="str">
        <f t="shared" si="360"/>
        <v>U$18</v>
      </c>
      <c r="V385" s="190" t="str">
        <f t="shared" si="360"/>
        <v>V$18</v>
      </c>
      <c r="W385" s="190" t="str">
        <f t="shared" si="360"/>
        <v>W$18</v>
      </c>
      <c r="X385" s="190" t="str">
        <f t="shared" si="360"/>
        <v>X$18</v>
      </c>
      <c r="Y385" s="190" t="str">
        <f t="shared" si="360"/>
        <v>Y$18</v>
      </c>
      <c r="Z385" s="190" t="str">
        <f t="shared" si="360"/>
        <v>Z$18</v>
      </c>
      <c r="AA385" s="190" t="str">
        <f t="shared" si="360"/>
        <v>AA$18</v>
      </c>
      <c r="AB385" s="190" t="str">
        <f t="shared" si="360"/>
        <v>AB$18</v>
      </c>
      <c r="AC385" s="190" t="str">
        <f t="shared" si="360"/>
        <v>AC$18</v>
      </c>
      <c r="AD385" s="190" t="str">
        <f t="shared" si="360"/>
        <v>AD$18</v>
      </c>
      <c r="AE385" s="190" t="str">
        <f t="shared" si="360"/>
        <v>AE$18</v>
      </c>
      <c r="AF385" s="190" t="str">
        <f t="shared" si="360"/>
        <v>AF$18</v>
      </c>
      <c r="AG385" s="190" t="str">
        <f t="shared" si="360"/>
        <v>AG$18</v>
      </c>
      <c r="AH385" s="190" t="str">
        <f t="shared" si="360"/>
        <v>AH$18</v>
      </c>
      <c r="AI385" s="190" t="str">
        <f t="shared" si="360"/>
        <v>AI$18</v>
      </c>
      <c r="AJ385" s="190" t="str">
        <f t="shared" si="360"/>
        <v>AJ$18</v>
      </c>
      <c r="AK385" s="190" t="str">
        <f t="shared" si="360"/>
        <v>AK$18</v>
      </c>
      <c r="AL385" s="190" t="str">
        <f t="shared" si="360"/>
        <v>AL$18</v>
      </c>
      <c r="AM385" s="190" t="str">
        <f t="shared" si="360"/>
        <v>AM$18</v>
      </c>
      <c r="AN385" s="190" t="str">
        <f t="shared" si="360"/>
        <v>AN$18</v>
      </c>
      <c r="AO385" s="190" t="str">
        <f t="shared" si="360"/>
        <v>AO$18</v>
      </c>
      <c r="AP385" s="190" t="str">
        <f t="shared" si="360"/>
        <v>AP$18</v>
      </c>
      <c r="AQ385" s="190" t="str">
        <f t="shared" si="360"/>
        <v>AQ$18</v>
      </c>
      <c r="AR385" s="190" t="str">
        <f t="shared" si="360"/>
        <v>AR$18</v>
      </c>
      <c r="AS385" s="190" t="str">
        <f t="shared" si="360"/>
        <v>AS$18</v>
      </c>
      <c r="AT385" s="190" t="str">
        <f t="shared" si="360"/>
        <v>AT$18</v>
      </c>
      <c r="AU385" s="190" t="str">
        <f t="shared" si="360"/>
        <v>AU$18</v>
      </c>
      <c r="AV385" s="190" t="str">
        <f t="shared" si="360"/>
        <v>AV$18</v>
      </c>
      <c r="AW385" s="190" t="str">
        <f t="shared" si="360"/>
        <v>AW$18</v>
      </c>
      <c r="AX385" s="190" t="str">
        <f t="shared" si="360"/>
        <v>AX$18</v>
      </c>
      <c r="AY385" s="190" t="str">
        <f t="shared" ref="AY385:CD385" si="361">AY$22</f>
        <v>AY$18</v>
      </c>
      <c r="AZ385" s="190" t="str">
        <f t="shared" si="361"/>
        <v>AZ$18</v>
      </c>
      <c r="BA385" s="190" t="str">
        <f t="shared" si="361"/>
        <v>BA$18</v>
      </c>
      <c r="BB385" s="190" t="str">
        <f t="shared" si="361"/>
        <v>BB$18</v>
      </c>
      <c r="BC385" s="190" t="str">
        <f t="shared" si="361"/>
        <v>BC$18</v>
      </c>
      <c r="BD385" s="190" t="str">
        <f t="shared" si="361"/>
        <v>BD$18</v>
      </c>
      <c r="BE385" s="190" t="str">
        <f t="shared" si="361"/>
        <v>BE$18</v>
      </c>
      <c r="BF385" s="190" t="str">
        <f t="shared" si="361"/>
        <v>BF$18</v>
      </c>
      <c r="BG385" s="190" t="str">
        <f t="shared" si="361"/>
        <v>BG$18</v>
      </c>
      <c r="BH385" s="190" t="str">
        <f t="shared" si="361"/>
        <v>BH$18</v>
      </c>
      <c r="BI385" s="190" t="str">
        <f t="shared" si="361"/>
        <v>BI$18</v>
      </c>
      <c r="BJ385" s="190" t="str">
        <f t="shared" si="361"/>
        <v>BJ$18</v>
      </c>
      <c r="BK385" s="190" t="str">
        <f t="shared" si="361"/>
        <v>BK$18</v>
      </c>
      <c r="BL385" s="190" t="str">
        <f t="shared" si="361"/>
        <v>BL$18</v>
      </c>
      <c r="BM385" s="190" t="str">
        <f t="shared" si="361"/>
        <v>BM$18</v>
      </c>
      <c r="BN385" s="190" t="str">
        <f t="shared" si="361"/>
        <v>BN$18</v>
      </c>
      <c r="BO385" s="190" t="str">
        <f t="shared" si="361"/>
        <v>BO$18</v>
      </c>
      <c r="BP385" s="190" t="str">
        <f t="shared" si="361"/>
        <v>BP$18</v>
      </c>
      <c r="BQ385" s="190" t="str">
        <f t="shared" si="361"/>
        <v>BQ$18</v>
      </c>
      <c r="BR385" s="190" t="str">
        <f t="shared" si="361"/>
        <v>BR$18</v>
      </c>
      <c r="BS385" s="190" t="str">
        <f t="shared" si="361"/>
        <v>BS$18</v>
      </c>
      <c r="BT385" s="190" t="str">
        <f t="shared" si="361"/>
        <v>BT$18</v>
      </c>
      <c r="BU385" s="190" t="str">
        <f t="shared" si="361"/>
        <v>BU$18</v>
      </c>
      <c r="BV385" s="190" t="str">
        <f t="shared" si="361"/>
        <v>BV$18</v>
      </c>
      <c r="BW385" s="190" t="str">
        <f t="shared" si="361"/>
        <v>BW$18</v>
      </c>
      <c r="BX385" s="190" t="str">
        <f t="shared" si="361"/>
        <v>BX$18</v>
      </c>
      <c r="BY385" s="190" t="str">
        <f t="shared" si="361"/>
        <v>BY$18</v>
      </c>
      <c r="BZ385" s="190" t="str">
        <f t="shared" si="361"/>
        <v>BZ$18</v>
      </c>
      <c r="CA385" s="190" t="str">
        <f t="shared" si="361"/>
        <v>CA$18</v>
      </c>
      <c r="CB385" s="190" t="str">
        <f t="shared" si="361"/>
        <v>CB$18</v>
      </c>
      <c r="CC385" s="190" t="str">
        <f t="shared" si="361"/>
        <v>CC$18</v>
      </c>
      <c r="CD385" s="190" t="str">
        <f t="shared" si="361"/>
        <v>CD$18</v>
      </c>
      <c r="CE385" s="190" t="str">
        <f t="shared" ref="CE385:CL385" si="362">CE$22</f>
        <v>CE$18</v>
      </c>
      <c r="CF385" s="190" t="str">
        <f t="shared" si="362"/>
        <v>CF$18</v>
      </c>
      <c r="CG385" s="190" t="str">
        <f t="shared" si="362"/>
        <v>CG$18</v>
      </c>
      <c r="CH385" s="190" t="str">
        <f t="shared" si="362"/>
        <v>CH$18</v>
      </c>
      <c r="CI385" s="190" t="str">
        <f t="shared" si="362"/>
        <v>CI$18</v>
      </c>
      <c r="CJ385" s="190" t="str">
        <f t="shared" si="362"/>
        <v>CJ$18</v>
      </c>
      <c r="CK385" s="190" t="str">
        <f t="shared" si="362"/>
        <v>CK$18</v>
      </c>
      <c r="CL385" s="190" t="str">
        <f t="shared" si="362"/>
        <v>CL$18</v>
      </c>
      <c r="CN385" s="201"/>
      <c r="CO385" s="190" t="str">
        <f t="shared" ref="CO385:DL385" si="363">CO$22</f>
        <v>CO$18</v>
      </c>
      <c r="CP385" s="190" t="str">
        <f t="shared" si="363"/>
        <v>CP$18</v>
      </c>
      <c r="CQ385" s="190" t="str">
        <f t="shared" si="363"/>
        <v>CQ$18</v>
      </c>
      <c r="CR385" s="190" t="str">
        <f t="shared" si="363"/>
        <v>CR$18</v>
      </c>
      <c r="CS385" s="190" t="str">
        <f t="shared" si="363"/>
        <v>CS$18</v>
      </c>
      <c r="CT385" s="190" t="str">
        <f t="shared" si="363"/>
        <v>CT$18</v>
      </c>
      <c r="CU385" s="190" t="str">
        <f t="shared" si="363"/>
        <v>CU$18</v>
      </c>
      <c r="CV385" s="190" t="str">
        <f t="shared" si="363"/>
        <v>CV$18</v>
      </c>
      <c r="CW385" s="190" t="str">
        <f t="shared" si="363"/>
        <v>CW$18</v>
      </c>
      <c r="CX385" s="190" t="str">
        <f t="shared" si="363"/>
        <v>CX$18</v>
      </c>
      <c r="CY385" s="190" t="str">
        <f t="shared" si="363"/>
        <v>CY$18</v>
      </c>
      <c r="CZ385" s="190" t="str">
        <f t="shared" si="363"/>
        <v>CZ$18</v>
      </c>
      <c r="DA385" s="190" t="str">
        <f t="shared" si="363"/>
        <v>DA$18</v>
      </c>
      <c r="DB385" s="190" t="str">
        <f t="shared" si="363"/>
        <v>DB$18</v>
      </c>
      <c r="DC385" s="190" t="str">
        <f t="shared" si="363"/>
        <v>DC$18</v>
      </c>
      <c r="DD385" s="190" t="str">
        <f t="shared" si="363"/>
        <v>DD$18</v>
      </c>
      <c r="DE385" s="190" t="str">
        <f t="shared" si="363"/>
        <v>DE$18</v>
      </c>
      <c r="DF385" s="190" t="str">
        <f t="shared" si="363"/>
        <v>DF$18</v>
      </c>
      <c r="DG385" s="190" t="str">
        <f t="shared" si="363"/>
        <v>DG$18</v>
      </c>
      <c r="DH385" s="190" t="str">
        <f t="shared" si="363"/>
        <v>DH$18</v>
      </c>
      <c r="DI385" s="190" t="str">
        <f t="shared" si="363"/>
        <v>DI$18</v>
      </c>
      <c r="DJ385" s="190" t="str">
        <f t="shared" si="363"/>
        <v>DJ$18</v>
      </c>
      <c r="DK385" s="190" t="str">
        <f t="shared" si="363"/>
        <v>DK$18</v>
      </c>
      <c r="DL385" s="190" t="str">
        <f t="shared" si="363"/>
        <v>DL$18</v>
      </c>
    </row>
    <row r="386" spans="1:116" x14ac:dyDescent="0.4">
      <c r="A386" s="174"/>
      <c r="E386" s="8"/>
      <c r="G386" s="175" t="s">
        <v>464</v>
      </c>
      <c r="H386" s="200"/>
      <c r="I386" s="201"/>
      <c r="J386" s="201"/>
      <c r="K386" s="202"/>
      <c r="L386" s="202"/>
      <c r="M386" s="202"/>
      <c r="N386" s="202"/>
      <c r="O386" s="202"/>
      <c r="P386" s="202"/>
      <c r="R386" s="202"/>
      <c r="S386" s="190" t="str">
        <f t="shared" ref="S386:AX386" si="364">S$23</f>
        <v>S$19</v>
      </c>
      <c r="T386" s="190" t="str">
        <f t="shared" si="364"/>
        <v>T$19</v>
      </c>
      <c r="U386" s="190" t="str">
        <f t="shared" si="364"/>
        <v>U$19</v>
      </c>
      <c r="V386" s="190" t="str">
        <f t="shared" si="364"/>
        <v>V$19</v>
      </c>
      <c r="W386" s="190" t="str">
        <f t="shared" si="364"/>
        <v>W$19</v>
      </c>
      <c r="X386" s="190" t="str">
        <f t="shared" si="364"/>
        <v>X$19</v>
      </c>
      <c r="Y386" s="190" t="str">
        <f t="shared" si="364"/>
        <v>Y$19</v>
      </c>
      <c r="Z386" s="190" t="str">
        <f t="shared" si="364"/>
        <v>Z$19</v>
      </c>
      <c r="AA386" s="190" t="str">
        <f t="shared" si="364"/>
        <v>AA$19</v>
      </c>
      <c r="AB386" s="190" t="str">
        <f t="shared" si="364"/>
        <v>AB$19</v>
      </c>
      <c r="AC386" s="190" t="str">
        <f t="shared" si="364"/>
        <v>AC$19</v>
      </c>
      <c r="AD386" s="190" t="str">
        <f t="shared" si="364"/>
        <v>AD$19</v>
      </c>
      <c r="AE386" s="190" t="str">
        <f t="shared" si="364"/>
        <v>AE$19</v>
      </c>
      <c r="AF386" s="190" t="str">
        <f t="shared" si="364"/>
        <v>AF$19</v>
      </c>
      <c r="AG386" s="190" t="str">
        <f t="shared" si="364"/>
        <v>AG$19</v>
      </c>
      <c r="AH386" s="190" t="str">
        <f t="shared" si="364"/>
        <v>AH$19</v>
      </c>
      <c r="AI386" s="190" t="str">
        <f t="shared" si="364"/>
        <v>AI$19</v>
      </c>
      <c r="AJ386" s="190" t="str">
        <f t="shared" si="364"/>
        <v>AJ$19</v>
      </c>
      <c r="AK386" s="190" t="str">
        <f t="shared" si="364"/>
        <v>AK$19</v>
      </c>
      <c r="AL386" s="190" t="str">
        <f t="shared" si="364"/>
        <v>AL$19</v>
      </c>
      <c r="AM386" s="190" t="str">
        <f t="shared" si="364"/>
        <v>AM$19</v>
      </c>
      <c r="AN386" s="190" t="str">
        <f t="shared" si="364"/>
        <v>AN$19</v>
      </c>
      <c r="AO386" s="190" t="str">
        <f t="shared" si="364"/>
        <v>AO$19</v>
      </c>
      <c r="AP386" s="190" t="str">
        <f t="shared" si="364"/>
        <v>AP$19</v>
      </c>
      <c r="AQ386" s="190" t="str">
        <f t="shared" si="364"/>
        <v>AQ$19</v>
      </c>
      <c r="AR386" s="190" t="str">
        <f t="shared" si="364"/>
        <v>AR$19</v>
      </c>
      <c r="AS386" s="190" t="str">
        <f t="shared" si="364"/>
        <v>AS$19</v>
      </c>
      <c r="AT386" s="190" t="str">
        <f t="shared" si="364"/>
        <v>AT$19</v>
      </c>
      <c r="AU386" s="190" t="str">
        <f t="shared" si="364"/>
        <v>AU$19</v>
      </c>
      <c r="AV386" s="190" t="str">
        <f t="shared" si="364"/>
        <v>AV$19</v>
      </c>
      <c r="AW386" s="190" t="str">
        <f t="shared" si="364"/>
        <v>AW$19</v>
      </c>
      <c r="AX386" s="190" t="str">
        <f t="shared" si="364"/>
        <v>AX$19</v>
      </c>
      <c r="AY386" s="190" t="str">
        <f t="shared" ref="AY386:CD386" si="365">AY$23</f>
        <v>AY$19</v>
      </c>
      <c r="AZ386" s="190" t="str">
        <f t="shared" si="365"/>
        <v>AZ$19</v>
      </c>
      <c r="BA386" s="190" t="str">
        <f t="shared" si="365"/>
        <v>BA$19</v>
      </c>
      <c r="BB386" s="190" t="str">
        <f t="shared" si="365"/>
        <v>BB$19</v>
      </c>
      <c r="BC386" s="190" t="str">
        <f t="shared" si="365"/>
        <v>BC$19</v>
      </c>
      <c r="BD386" s="190" t="str">
        <f t="shared" si="365"/>
        <v>BD$19</v>
      </c>
      <c r="BE386" s="190" t="str">
        <f t="shared" si="365"/>
        <v>BE$19</v>
      </c>
      <c r="BF386" s="190" t="str">
        <f t="shared" si="365"/>
        <v>BF$19</v>
      </c>
      <c r="BG386" s="190" t="str">
        <f t="shared" si="365"/>
        <v>BG$19</v>
      </c>
      <c r="BH386" s="190" t="str">
        <f t="shared" si="365"/>
        <v>BH$19</v>
      </c>
      <c r="BI386" s="190" t="str">
        <f t="shared" si="365"/>
        <v>BI$19</v>
      </c>
      <c r="BJ386" s="190" t="str">
        <f t="shared" si="365"/>
        <v>BJ$19</v>
      </c>
      <c r="BK386" s="190" t="str">
        <f t="shared" si="365"/>
        <v>BK$19</v>
      </c>
      <c r="BL386" s="190" t="str">
        <f t="shared" si="365"/>
        <v>BL$19</v>
      </c>
      <c r="BM386" s="190" t="str">
        <f t="shared" si="365"/>
        <v>BM$19</v>
      </c>
      <c r="BN386" s="190" t="str">
        <f t="shared" si="365"/>
        <v>BN$19</v>
      </c>
      <c r="BO386" s="190" t="str">
        <f t="shared" si="365"/>
        <v>BO$19</v>
      </c>
      <c r="BP386" s="190" t="str">
        <f t="shared" si="365"/>
        <v>BP$19</v>
      </c>
      <c r="BQ386" s="190" t="str">
        <f t="shared" si="365"/>
        <v>BQ$19</v>
      </c>
      <c r="BR386" s="190" t="str">
        <f t="shared" si="365"/>
        <v>BR$19</v>
      </c>
      <c r="BS386" s="190" t="str">
        <f t="shared" si="365"/>
        <v>BS$19</v>
      </c>
      <c r="BT386" s="190" t="str">
        <f t="shared" si="365"/>
        <v>BT$19</v>
      </c>
      <c r="BU386" s="190" t="str">
        <f t="shared" si="365"/>
        <v>BU$19</v>
      </c>
      <c r="BV386" s="190" t="str">
        <f t="shared" si="365"/>
        <v>BV$19</v>
      </c>
      <c r="BW386" s="190" t="str">
        <f t="shared" si="365"/>
        <v>BW$19</v>
      </c>
      <c r="BX386" s="190" t="str">
        <f t="shared" si="365"/>
        <v>BX$19</v>
      </c>
      <c r="BY386" s="190" t="str">
        <f t="shared" si="365"/>
        <v>BY$19</v>
      </c>
      <c r="BZ386" s="190" t="str">
        <f t="shared" si="365"/>
        <v>BZ$19</v>
      </c>
      <c r="CA386" s="190" t="str">
        <f t="shared" si="365"/>
        <v>CA$19</v>
      </c>
      <c r="CB386" s="190" t="str">
        <f t="shared" si="365"/>
        <v>CB$19</v>
      </c>
      <c r="CC386" s="190" t="str">
        <f t="shared" si="365"/>
        <v>CC$19</v>
      </c>
      <c r="CD386" s="190" t="str">
        <f t="shared" si="365"/>
        <v>CD$19</v>
      </c>
      <c r="CE386" s="190" t="str">
        <f t="shared" ref="CE386:CL386" si="366">CE$23</f>
        <v>CE$19</v>
      </c>
      <c r="CF386" s="190" t="str">
        <f t="shared" si="366"/>
        <v>CF$19</v>
      </c>
      <c r="CG386" s="190" t="str">
        <f t="shared" si="366"/>
        <v>CG$19</v>
      </c>
      <c r="CH386" s="190" t="str">
        <f t="shared" si="366"/>
        <v>CH$19</v>
      </c>
      <c r="CI386" s="190" t="str">
        <f t="shared" si="366"/>
        <v>CI$19</v>
      </c>
      <c r="CJ386" s="190" t="str">
        <f t="shared" si="366"/>
        <v>CJ$19</v>
      </c>
      <c r="CK386" s="190" t="str">
        <f t="shared" si="366"/>
        <v>CK$19</v>
      </c>
      <c r="CL386" s="190" t="str">
        <f t="shared" si="366"/>
        <v>CL$19</v>
      </c>
      <c r="CN386" s="201"/>
      <c r="CO386" s="190" t="str">
        <f t="shared" ref="CO386:DL386" si="367">CO$23</f>
        <v>CO$19</v>
      </c>
      <c r="CP386" s="190" t="str">
        <f t="shared" si="367"/>
        <v>CP$19</v>
      </c>
      <c r="CQ386" s="190" t="str">
        <f t="shared" si="367"/>
        <v>CQ$19</v>
      </c>
      <c r="CR386" s="190" t="str">
        <f t="shared" si="367"/>
        <v>CR$19</v>
      </c>
      <c r="CS386" s="190" t="str">
        <f t="shared" si="367"/>
        <v>CS$19</v>
      </c>
      <c r="CT386" s="190" t="str">
        <f t="shared" si="367"/>
        <v>CT$19</v>
      </c>
      <c r="CU386" s="190" t="str">
        <f t="shared" si="367"/>
        <v>CU$19</v>
      </c>
      <c r="CV386" s="190" t="str">
        <f t="shared" si="367"/>
        <v>CV$19</v>
      </c>
      <c r="CW386" s="190" t="str">
        <f t="shared" si="367"/>
        <v>CW$19</v>
      </c>
      <c r="CX386" s="190" t="str">
        <f t="shared" si="367"/>
        <v>CX$19</v>
      </c>
      <c r="CY386" s="190" t="str">
        <f t="shared" si="367"/>
        <v>CY$19</v>
      </c>
      <c r="CZ386" s="190" t="str">
        <f t="shared" si="367"/>
        <v>CZ$19</v>
      </c>
      <c r="DA386" s="190" t="str">
        <f t="shared" si="367"/>
        <v>DA$19</v>
      </c>
      <c r="DB386" s="190" t="str">
        <f t="shared" si="367"/>
        <v>DB$19</v>
      </c>
      <c r="DC386" s="190" t="str">
        <f t="shared" si="367"/>
        <v>DC$19</v>
      </c>
      <c r="DD386" s="190" t="str">
        <f t="shared" si="367"/>
        <v>DD$19</v>
      </c>
      <c r="DE386" s="190" t="str">
        <f t="shared" si="367"/>
        <v>DE$19</v>
      </c>
      <c r="DF386" s="190" t="str">
        <f t="shared" si="367"/>
        <v>DF$19</v>
      </c>
      <c r="DG386" s="190" t="str">
        <f t="shared" si="367"/>
        <v>DG$19</v>
      </c>
      <c r="DH386" s="190" t="str">
        <f t="shared" si="367"/>
        <v>DH$19</v>
      </c>
      <c r="DI386" s="190" t="str">
        <f t="shared" si="367"/>
        <v>DI$19</v>
      </c>
      <c r="DJ386" s="190" t="str">
        <f t="shared" si="367"/>
        <v>DJ$19</v>
      </c>
      <c r="DK386" s="190" t="str">
        <f t="shared" si="367"/>
        <v>DK$19</v>
      </c>
      <c r="DL386" s="190" t="str">
        <f t="shared" si="367"/>
        <v>DL$19</v>
      </c>
    </row>
    <row r="387" spans="1:116" x14ac:dyDescent="0.4">
      <c r="A387" s="48" t="s">
        <v>218</v>
      </c>
      <c r="B387" s="31" t="s">
        <v>81</v>
      </c>
      <c r="C387" s="31"/>
      <c r="D387" t="s">
        <v>336</v>
      </c>
      <c r="E387" s="8" t="str">
        <f t="shared" ref="E387:E392" si="368">ROW()&amp;" "&amp;D387</f>
        <v>387 ADREV-PV</v>
      </c>
      <c r="F387" t="s">
        <v>327</v>
      </c>
      <c r="G387" s="70" t="s">
        <v>777</v>
      </c>
      <c r="H387" s="48"/>
      <c r="I387" s="304"/>
      <c r="J387" s="304"/>
      <c r="K387" s="48"/>
      <c r="L387" s="48"/>
      <c r="M387" s="48"/>
      <c r="N387" s="48"/>
      <c r="O387" s="48"/>
      <c r="P387" s="48"/>
      <c r="R387" s="70"/>
      <c r="S387" s="305"/>
      <c r="T387" s="305"/>
      <c r="U387" s="305"/>
      <c r="V387" s="305"/>
      <c r="W387" s="305"/>
      <c r="X387" s="305"/>
      <c r="Y387" s="305"/>
      <c r="Z387" s="305"/>
      <c r="AA387" s="305"/>
      <c r="AB387" s="305"/>
      <c r="AC387" s="305"/>
      <c r="AD387" s="305"/>
      <c r="AE387" s="305"/>
      <c r="AF387" s="305"/>
      <c r="AG387" s="305"/>
      <c r="AH387" s="305"/>
      <c r="AI387" s="305"/>
      <c r="AJ387" s="305"/>
      <c r="AK387" s="305"/>
      <c r="AL387" s="305"/>
      <c r="AM387" s="305"/>
      <c r="AN387" s="305"/>
      <c r="AO387" s="305"/>
      <c r="AP387" s="305"/>
      <c r="AQ387" s="305"/>
      <c r="AR387" s="305"/>
      <c r="AS387" s="305"/>
      <c r="AT387" s="305"/>
      <c r="AU387" s="305"/>
      <c r="AV387" s="305"/>
      <c r="AW387" s="305"/>
      <c r="AX387" s="305"/>
      <c r="AY387" s="305"/>
      <c r="AZ387" s="305"/>
      <c r="BA387" s="305"/>
      <c r="BB387" s="305"/>
      <c r="BC387" s="305"/>
      <c r="BD387" s="305"/>
      <c r="BE387" s="305"/>
      <c r="BF387" s="305"/>
      <c r="BG387" s="305"/>
      <c r="BH387" s="305"/>
      <c r="BI387" s="305"/>
      <c r="BJ387" s="305"/>
      <c r="BK387" s="305"/>
      <c r="BL387" s="305"/>
      <c r="BM387" s="305"/>
      <c r="BN387" s="305"/>
      <c r="BO387" s="305"/>
      <c r="BP387" s="305"/>
      <c r="BQ387" s="305"/>
      <c r="BR387" s="305"/>
      <c r="BS387" s="305"/>
      <c r="BT387" s="305"/>
      <c r="BU387" s="305"/>
      <c r="BV387" s="305"/>
      <c r="BW387" s="305"/>
      <c r="BX387" s="305"/>
      <c r="BY387" s="305"/>
      <c r="BZ387" s="305"/>
      <c r="CA387" s="305"/>
      <c r="CB387" s="305"/>
      <c r="CC387" s="305"/>
      <c r="CD387" s="305"/>
      <c r="CE387" s="305"/>
      <c r="CF387" s="305"/>
      <c r="CG387" s="305"/>
      <c r="CH387" s="305"/>
      <c r="CI387" s="305"/>
      <c r="CJ387" s="305"/>
      <c r="CK387" s="305"/>
      <c r="CL387" s="305"/>
      <c r="CN387" s="304"/>
      <c r="CO387" s="305"/>
      <c r="CP387" s="305"/>
      <c r="CQ387" s="305"/>
      <c r="CR387" s="305"/>
      <c r="CS387" s="305"/>
      <c r="CT387" s="305"/>
      <c r="CU387" s="305"/>
      <c r="CV387" s="305"/>
      <c r="CW387" s="305"/>
      <c r="CX387" s="305"/>
      <c r="CY387" s="305"/>
      <c r="CZ387" s="305"/>
      <c r="DA387" s="305"/>
      <c r="DB387" s="305"/>
      <c r="DC387" s="305"/>
      <c r="DD387" s="305"/>
      <c r="DE387" s="305"/>
      <c r="DF387" s="305"/>
      <c r="DG387" s="305"/>
      <c r="DH387" s="305"/>
      <c r="DI387" s="305"/>
      <c r="DJ387" s="305"/>
      <c r="DK387" s="305"/>
      <c r="DL387" s="305"/>
    </row>
    <row r="388" spans="1:116" x14ac:dyDescent="0.4">
      <c r="B388" t="s">
        <v>332</v>
      </c>
      <c r="D388" t="s">
        <v>336</v>
      </c>
      <c r="E388" s="8" t="str">
        <f t="shared" si="368"/>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8"/>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8"/>
        <v>390 ADREV-PV</v>
      </c>
      <c r="G390" s="126" t="str">
        <f>"Revenue - "&amp;G392</f>
        <v>Revenue - (Primary label)</v>
      </c>
      <c r="H390" s="27"/>
      <c r="I390" s="78"/>
      <c r="J390" s="78"/>
      <c r="K390" s="118">
        <f t="shared" ref="K390:P390" ca="1" si="369">SUMIF($3:$3,K$2,390:390)</f>
        <v>6000</v>
      </c>
      <c r="L390" s="118">
        <f t="shared" ca="1" si="369"/>
        <v>6000</v>
      </c>
      <c r="M390" s="118">
        <f t="shared" ca="1" si="369"/>
        <v>6000</v>
      </c>
      <c r="N390" s="118">
        <f t="shared" ca="1" si="369"/>
        <v>6000</v>
      </c>
      <c r="O390" s="118">
        <f t="shared" ca="1" si="369"/>
        <v>6000</v>
      </c>
      <c r="P390" s="118">
        <f t="shared" ca="1" si="369"/>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0">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8"/>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1">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1"/>
        <v>394 ADREV-PV</v>
      </c>
      <c r="G394" s="136" t="s">
        <v>461</v>
      </c>
      <c r="K394" s="53"/>
      <c r="L394" s="53"/>
      <c r="M394" s="53"/>
      <c r="N394" s="53"/>
      <c r="O394" s="53"/>
      <c r="P394" s="53"/>
      <c r="R394" s="24"/>
      <c r="S394" s="211" t="str">
        <f t="shared" ref="S394:AX394" si="372">ADDRESS(ROW(S390),COLUMN(S390),2)</f>
        <v>S$390</v>
      </c>
      <c r="T394" s="211" t="str">
        <f t="shared" si="372"/>
        <v>T$390</v>
      </c>
      <c r="U394" s="211" t="str">
        <f t="shared" si="372"/>
        <v>U$390</v>
      </c>
      <c r="V394" s="211" t="str">
        <f t="shared" si="372"/>
        <v>V$390</v>
      </c>
      <c r="W394" s="211" t="str">
        <f t="shared" si="372"/>
        <v>W$390</v>
      </c>
      <c r="X394" s="211" t="str">
        <f t="shared" si="372"/>
        <v>X$390</v>
      </c>
      <c r="Y394" s="211" t="str">
        <f t="shared" si="372"/>
        <v>Y$390</v>
      </c>
      <c r="Z394" s="211" t="str">
        <f t="shared" si="372"/>
        <v>Z$390</v>
      </c>
      <c r="AA394" s="211" t="str">
        <f t="shared" si="372"/>
        <v>AA$390</v>
      </c>
      <c r="AB394" s="211" t="str">
        <f t="shared" si="372"/>
        <v>AB$390</v>
      </c>
      <c r="AC394" s="211" t="str">
        <f t="shared" si="372"/>
        <v>AC$390</v>
      </c>
      <c r="AD394" s="211" t="str">
        <f t="shared" si="372"/>
        <v>AD$390</v>
      </c>
      <c r="AE394" s="211" t="str">
        <f t="shared" si="372"/>
        <v>AE$390</v>
      </c>
      <c r="AF394" s="211" t="str">
        <f t="shared" si="372"/>
        <v>AF$390</v>
      </c>
      <c r="AG394" s="211" t="str">
        <f t="shared" si="372"/>
        <v>AG$390</v>
      </c>
      <c r="AH394" s="211" t="str">
        <f t="shared" si="372"/>
        <v>AH$390</v>
      </c>
      <c r="AI394" s="211" t="str">
        <f t="shared" si="372"/>
        <v>AI$390</v>
      </c>
      <c r="AJ394" s="211" t="str">
        <f t="shared" si="372"/>
        <v>AJ$390</v>
      </c>
      <c r="AK394" s="211" t="str">
        <f t="shared" si="372"/>
        <v>AK$390</v>
      </c>
      <c r="AL394" s="211" t="str">
        <f t="shared" si="372"/>
        <v>AL$390</v>
      </c>
      <c r="AM394" s="211" t="str">
        <f t="shared" si="372"/>
        <v>AM$390</v>
      </c>
      <c r="AN394" s="211" t="str">
        <f t="shared" si="372"/>
        <v>AN$390</v>
      </c>
      <c r="AO394" s="211" t="str">
        <f t="shared" si="372"/>
        <v>AO$390</v>
      </c>
      <c r="AP394" s="211" t="str">
        <f t="shared" si="372"/>
        <v>AP$390</v>
      </c>
      <c r="AQ394" s="211" t="str">
        <f t="shared" si="372"/>
        <v>AQ$390</v>
      </c>
      <c r="AR394" s="211" t="str">
        <f t="shared" si="372"/>
        <v>AR$390</v>
      </c>
      <c r="AS394" s="211" t="str">
        <f t="shared" si="372"/>
        <v>AS$390</v>
      </c>
      <c r="AT394" s="211" t="str">
        <f t="shared" si="372"/>
        <v>AT$390</v>
      </c>
      <c r="AU394" s="211" t="str">
        <f t="shared" si="372"/>
        <v>AU$390</v>
      </c>
      <c r="AV394" s="211" t="str">
        <f t="shared" si="372"/>
        <v>AV$390</v>
      </c>
      <c r="AW394" s="211" t="str">
        <f t="shared" si="372"/>
        <v>AW$390</v>
      </c>
      <c r="AX394" s="211" t="str">
        <f t="shared" si="372"/>
        <v>AX$390</v>
      </c>
      <c r="AY394" s="211" t="str">
        <f t="shared" ref="AY394:CD394" si="373">ADDRESS(ROW(AY390),COLUMN(AY390),2)</f>
        <v>AY$390</v>
      </c>
      <c r="AZ394" s="211" t="str">
        <f t="shared" si="373"/>
        <v>AZ$390</v>
      </c>
      <c r="BA394" s="211" t="str">
        <f t="shared" si="373"/>
        <v>BA$390</v>
      </c>
      <c r="BB394" s="211" t="str">
        <f t="shared" si="373"/>
        <v>BB$390</v>
      </c>
      <c r="BC394" s="211" t="str">
        <f t="shared" si="373"/>
        <v>BC$390</v>
      </c>
      <c r="BD394" s="211" t="str">
        <f t="shared" si="373"/>
        <v>BD$390</v>
      </c>
      <c r="BE394" s="211" t="str">
        <f t="shared" si="373"/>
        <v>BE$390</v>
      </c>
      <c r="BF394" s="211" t="str">
        <f t="shared" si="373"/>
        <v>BF$390</v>
      </c>
      <c r="BG394" s="211" t="str">
        <f t="shared" si="373"/>
        <v>BG$390</v>
      </c>
      <c r="BH394" s="211" t="str">
        <f t="shared" si="373"/>
        <v>BH$390</v>
      </c>
      <c r="BI394" s="211" t="str">
        <f t="shared" si="373"/>
        <v>BI$390</v>
      </c>
      <c r="BJ394" s="211" t="str">
        <f t="shared" si="373"/>
        <v>BJ$390</v>
      </c>
      <c r="BK394" s="211" t="str">
        <f t="shared" si="373"/>
        <v>BK$390</v>
      </c>
      <c r="BL394" s="211" t="str">
        <f t="shared" si="373"/>
        <v>BL$390</v>
      </c>
      <c r="BM394" s="211" t="str">
        <f t="shared" si="373"/>
        <v>BM$390</v>
      </c>
      <c r="BN394" s="211" t="str">
        <f t="shared" si="373"/>
        <v>BN$390</v>
      </c>
      <c r="BO394" s="211" t="str">
        <f t="shared" si="373"/>
        <v>BO$390</v>
      </c>
      <c r="BP394" s="211" t="str">
        <f t="shared" si="373"/>
        <v>BP$390</v>
      </c>
      <c r="BQ394" s="211" t="str">
        <f t="shared" si="373"/>
        <v>BQ$390</v>
      </c>
      <c r="BR394" s="211" t="str">
        <f t="shared" si="373"/>
        <v>BR$390</v>
      </c>
      <c r="BS394" s="211" t="str">
        <f t="shared" si="373"/>
        <v>BS$390</v>
      </c>
      <c r="BT394" s="211" t="str">
        <f t="shared" si="373"/>
        <v>BT$390</v>
      </c>
      <c r="BU394" s="211" t="str">
        <f t="shared" si="373"/>
        <v>BU$390</v>
      </c>
      <c r="BV394" s="211" t="str">
        <f t="shared" si="373"/>
        <v>BV$390</v>
      </c>
      <c r="BW394" s="211" t="str">
        <f t="shared" si="373"/>
        <v>BW$390</v>
      </c>
      <c r="BX394" s="211" t="str">
        <f t="shared" si="373"/>
        <v>BX$390</v>
      </c>
      <c r="BY394" s="211" t="str">
        <f t="shared" si="373"/>
        <v>BY$390</v>
      </c>
      <c r="BZ394" s="211" t="str">
        <f t="shared" si="373"/>
        <v>BZ$390</v>
      </c>
      <c r="CA394" s="211" t="str">
        <f t="shared" si="373"/>
        <v>CA$390</v>
      </c>
      <c r="CB394" s="211" t="str">
        <f t="shared" si="373"/>
        <v>CB$390</v>
      </c>
      <c r="CC394" s="211" t="str">
        <f t="shared" si="373"/>
        <v>CC$390</v>
      </c>
      <c r="CD394" s="211" t="str">
        <f t="shared" si="373"/>
        <v>CD$390</v>
      </c>
      <c r="CE394" s="211" t="str">
        <f t="shared" ref="CE394:CL394" si="374">ADDRESS(ROW(CE390),COLUMN(CE390),2)</f>
        <v>CE$390</v>
      </c>
      <c r="CF394" s="211" t="str">
        <f t="shared" si="374"/>
        <v>CF$390</v>
      </c>
      <c r="CG394" s="211" t="str">
        <f t="shared" si="374"/>
        <v>CG$390</v>
      </c>
      <c r="CH394" s="211" t="str">
        <f t="shared" si="374"/>
        <v>CH$390</v>
      </c>
      <c r="CI394" s="211" t="str">
        <f t="shared" si="374"/>
        <v>CI$390</v>
      </c>
      <c r="CJ394" s="211" t="str">
        <f t="shared" si="374"/>
        <v>CJ$390</v>
      </c>
      <c r="CK394" s="211" t="str">
        <f t="shared" si="374"/>
        <v>CK$390</v>
      </c>
      <c r="CL394" s="211" t="str">
        <f t="shared" si="374"/>
        <v>CL$390</v>
      </c>
      <c r="CO394" s="211" t="str">
        <f t="shared" ref="CO394:DK394" si="375">ADDRESS(ROW(CO390),COLUMN(CO390),2)</f>
        <v>CO$390</v>
      </c>
      <c r="CP394" s="211" t="str">
        <f t="shared" si="375"/>
        <v>CP$390</v>
      </c>
      <c r="CQ394" s="211" t="str">
        <f t="shared" si="375"/>
        <v>CQ$390</v>
      </c>
      <c r="CR394" s="211" t="str">
        <f t="shared" si="375"/>
        <v>CR$390</v>
      </c>
      <c r="CS394" s="211" t="str">
        <f t="shared" si="375"/>
        <v>CS$390</v>
      </c>
      <c r="CT394" s="211" t="str">
        <f t="shared" si="375"/>
        <v>CT$390</v>
      </c>
      <c r="CU394" s="211" t="str">
        <f t="shared" si="375"/>
        <v>CU$390</v>
      </c>
      <c r="CV394" s="211" t="str">
        <f t="shared" si="375"/>
        <v>CV$390</v>
      </c>
      <c r="CW394" s="211" t="str">
        <f t="shared" si="375"/>
        <v>CW$390</v>
      </c>
      <c r="CX394" s="211" t="str">
        <f t="shared" si="375"/>
        <v>CX$390</v>
      </c>
      <c r="CY394" s="211" t="str">
        <f t="shared" si="375"/>
        <v>CY$390</v>
      </c>
      <c r="CZ394" s="211" t="str">
        <f t="shared" si="375"/>
        <v>CZ$390</v>
      </c>
      <c r="DA394" s="211" t="str">
        <f t="shared" si="375"/>
        <v>DA$390</v>
      </c>
      <c r="DB394" s="211" t="str">
        <f t="shared" si="375"/>
        <v>DB$390</v>
      </c>
      <c r="DC394" s="211" t="str">
        <f t="shared" si="375"/>
        <v>DC$390</v>
      </c>
      <c r="DD394" s="211" t="str">
        <f t="shared" si="375"/>
        <v>DD$390</v>
      </c>
      <c r="DE394" s="211" t="str">
        <f t="shared" si="375"/>
        <v>DE$390</v>
      </c>
      <c r="DF394" s="211" t="str">
        <f t="shared" si="375"/>
        <v>DF$390</v>
      </c>
      <c r="DG394" s="211" t="str">
        <f t="shared" si="375"/>
        <v>DG$390</v>
      </c>
      <c r="DH394" s="211" t="str">
        <f t="shared" si="375"/>
        <v>DH$390</v>
      </c>
      <c r="DI394" s="211" t="str">
        <f t="shared" si="375"/>
        <v>DI$390</v>
      </c>
      <c r="DJ394" s="211" t="str">
        <f t="shared" si="375"/>
        <v>DJ$390</v>
      </c>
      <c r="DK394" s="211" t="str">
        <f t="shared" si="375"/>
        <v>DK$390</v>
      </c>
      <c r="DL394" s="211" t="str">
        <f t="shared" ref="DL394" si="376">ADDRESS(ROW(DL390),COLUMN(DL390),2)</f>
        <v>DL$390</v>
      </c>
    </row>
    <row r="395" spans="1:116" x14ac:dyDescent="0.4">
      <c r="B395" t="s">
        <v>332</v>
      </c>
      <c r="D395" t="s">
        <v>336</v>
      </c>
      <c r="E395" s="8" t="str">
        <f t="shared" si="371"/>
        <v>395 ADREV-PV</v>
      </c>
      <c r="G395" s="136" t="s">
        <v>462</v>
      </c>
      <c r="K395" s="53"/>
      <c r="L395" s="53"/>
      <c r="M395" s="53"/>
      <c r="N395" s="53"/>
      <c r="O395" s="53"/>
      <c r="P395" s="53"/>
      <c r="R395" s="24"/>
      <c r="S395" s="80" t="str">
        <f t="shared" ref="S395:AX395" si="377">S382</f>
        <v>S$17</v>
      </c>
      <c r="T395" s="80" t="str">
        <f t="shared" si="377"/>
        <v>T$17</v>
      </c>
      <c r="U395" s="80" t="str">
        <f t="shared" si="377"/>
        <v>U$17</v>
      </c>
      <c r="V395" s="80" t="str">
        <f t="shared" si="377"/>
        <v>V$17</v>
      </c>
      <c r="W395" s="80" t="str">
        <f t="shared" si="377"/>
        <v>W$17</v>
      </c>
      <c r="X395" s="80" t="str">
        <f t="shared" si="377"/>
        <v>X$17</v>
      </c>
      <c r="Y395" s="80" t="str">
        <f t="shared" si="377"/>
        <v>Y$17</v>
      </c>
      <c r="Z395" s="80" t="str">
        <f t="shared" si="377"/>
        <v>Z$17</v>
      </c>
      <c r="AA395" s="80" t="str">
        <f t="shared" si="377"/>
        <v>AA$17</v>
      </c>
      <c r="AB395" s="80" t="str">
        <f t="shared" si="377"/>
        <v>AB$17</v>
      </c>
      <c r="AC395" s="80" t="str">
        <f t="shared" si="377"/>
        <v>AC$17</v>
      </c>
      <c r="AD395" s="80" t="str">
        <f t="shared" si="377"/>
        <v>AD$17</v>
      </c>
      <c r="AE395" s="80" t="str">
        <f t="shared" si="377"/>
        <v>AE$17</v>
      </c>
      <c r="AF395" s="80" t="str">
        <f t="shared" si="377"/>
        <v>AF$17</v>
      </c>
      <c r="AG395" s="80" t="str">
        <f t="shared" si="377"/>
        <v>AG$17</v>
      </c>
      <c r="AH395" s="80" t="str">
        <f t="shared" si="377"/>
        <v>AH$17</v>
      </c>
      <c r="AI395" s="80" t="str">
        <f t="shared" si="377"/>
        <v>AI$17</v>
      </c>
      <c r="AJ395" s="80" t="str">
        <f t="shared" si="377"/>
        <v>AJ$17</v>
      </c>
      <c r="AK395" s="80" t="str">
        <f t="shared" si="377"/>
        <v>AK$17</v>
      </c>
      <c r="AL395" s="80" t="str">
        <f t="shared" si="377"/>
        <v>AL$17</v>
      </c>
      <c r="AM395" s="80" t="str">
        <f t="shared" si="377"/>
        <v>AM$17</v>
      </c>
      <c r="AN395" s="80" t="str">
        <f t="shared" si="377"/>
        <v>AN$17</v>
      </c>
      <c r="AO395" s="80" t="str">
        <f t="shared" si="377"/>
        <v>AO$17</v>
      </c>
      <c r="AP395" s="80" t="str">
        <f t="shared" si="377"/>
        <v>AP$17</v>
      </c>
      <c r="AQ395" s="80" t="str">
        <f t="shared" si="377"/>
        <v>AQ$17</v>
      </c>
      <c r="AR395" s="80" t="str">
        <f t="shared" si="377"/>
        <v>AR$17</v>
      </c>
      <c r="AS395" s="80" t="str">
        <f t="shared" si="377"/>
        <v>AS$17</v>
      </c>
      <c r="AT395" s="80" t="str">
        <f t="shared" si="377"/>
        <v>AT$17</v>
      </c>
      <c r="AU395" s="80" t="str">
        <f t="shared" si="377"/>
        <v>AU$17</v>
      </c>
      <c r="AV395" s="80" t="str">
        <f t="shared" si="377"/>
        <v>AV$17</v>
      </c>
      <c r="AW395" s="80" t="str">
        <f t="shared" si="377"/>
        <v>AW$17</v>
      </c>
      <c r="AX395" s="80" t="str">
        <f t="shared" si="377"/>
        <v>AX$17</v>
      </c>
      <c r="AY395" s="80" t="str">
        <f t="shared" ref="AY395:CD395" si="378">AY382</f>
        <v>AY$17</v>
      </c>
      <c r="AZ395" s="80" t="str">
        <f t="shared" si="378"/>
        <v>AZ$17</v>
      </c>
      <c r="BA395" s="80" t="str">
        <f t="shared" si="378"/>
        <v>BA$17</v>
      </c>
      <c r="BB395" s="80" t="str">
        <f t="shared" si="378"/>
        <v>BB$17</v>
      </c>
      <c r="BC395" s="80" t="str">
        <f t="shared" si="378"/>
        <v>BC$17</v>
      </c>
      <c r="BD395" s="80" t="str">
        <f t="shared" si="378"/>
        <v>BD$17</v>
      </c>
      <c r="BE395" s="80" t="str">
        <f t="shared" si="378"/>
        <v>BE$17</v>
      </c>
      <c r="BF395" s="80" t="str">
        <f t="shared" si="378"/>
        <v>BF$17</v>
      </c>
      <c r="BG395" s="80" t="str">
        <f t="shared" si="378"/>
        <v>BG$17</v>
      </c>
      <c r="BH395" s="80" t="str">
        <f t="shared" si="378"/>
        <v>BH$17</v>
      </c>
      <c r="BI395" s="80" t="str">
        <f t="shared" si="378"/>
        <v>BI$17</v>
      </c>
      <c r="BJ395" s="80" t="str">
        <f t="shared" si="378"/>
        <v>BJ$17</v>
      </c>
      <c r="BK395" s="80" t="str">
        <f t="shared" si="378"/>
        <v>BK$17</v>
      </c>
      <c r="BL395" s="80" t="str">
        <f t="shared" si="378"/>
        <v>BL$17</v>
      </c>
      <c r="BM395" s="80" t="str">
        <f t="shared" si="378"/>
        <v>BM$17</v>
      </c>
      <c r="BN395" s="80" t="str">
        <f t="shared" si="378"/>
        <v>BN$17</v>
      </c>
      <c r="BO395" s="80" t="str">
        <f t="shared" si="378"/>
        <v>BO$17</v>
      </c>
      <c r="BP395" s="80" t="str">
        <f t="shared" si="378"/>
        <v>BP$17</v>
      </c>
      <c r="BQ395" s="80" t="str">
        <f t="shared" si="378"/>
        <v>BQ$17</v>
      </c>
      <c r="BR395" s="80" t="str">
        <f t="shared" si="378"/>
        <v>BR$17</v>
      </c>
      <c r="BS395" s="80" t="str">
        <f t="shared" si="378"/>
        <v>BS$17</v>
      </c>
      <c r="BT395" s="80" t="str">
        <f t="shared" si="378"/>
        <v>BT$17</v>
      </c>
      <c r="BU395" s="80" t="str">
        <f t="shared" si="378"/>
        <v>BU$17</v>
      </c>
      <c r="BV395" s="80" t="str">
        <f t="shared" si="378"/>
        <v>BV$17</v>
      </c>
      <c r="BW395" s="80" t="str">
        <f t="shared" si="378"/>
        <v>BW$17</v>
      </c>
      <c r="BX395" s="80" t="str">
        <f t="shared" si="378"/>
        <v>BX$17</v>
      </c>
      <c r="BY395" s="80" t="str">
        <f t="shared" si="378"/>
        <v>BY$17</v>
      </c>
      <c r="BZ395" s="80" t="str">
        <f t="shared" si="378"/>
        <v>BZ$17</v>
      </c>
      <c r="CA395" s="80" t="str">
        <f t="shared" si="378"/>
        <v>CA$17</v>
      </c>
      <c r="CB395" s="80" t="str">
        <f t="shared" si="378"/>
        <v>CB$17</v>
      </c>
      <c r="CC395" s="80" t="str">
        <f t="shared" si="378"/>
        <v>CC$17</v>
      </c>
      <c r="CD395" s="80" t="str">
        <f t="shared" si="378"/>
        <v>CD$17</v>
      </c>
      <c r="CE395" s="80" t="str">
        <f t="shared" ref="CE395:CL395" si="379">CE382</f>
        <v>CE$17</v>
      </c>
      <c r="CF395" s="80" t="str">
        <f t="shared" si="379"/>
        <v>CF$17</v>
      </c>
      <c r="CG395" s="80" t="str">
        <f t="shared" si="379"/>
        <v>CG$17</v>
      </c>
      <c r="CH395" s="80" t="str">
        <f t="shared" si="379"/>
        <v>CH$17</v>
      </c>
      <c r="CI395" s="80" t="str">
        <f t="shared" si="379"/>
        <v>CI$17</v>
      </c>
      <c r="CJ395" s="80" t="str">
        <f t="shared" si="379"/>
        <v>CJ$17</v>
      </c>
      <c r="CK395" s="80" t="str">
        <f t="shared" si="379"/>
        <v>CK$17</v>
      </c>
      <c r="CL395" s="80" t="str">
        <f t="shared" si="379"/>
        <v>CL$17</v>
      </c>
      <c r="CO395" s="80" t="str">
        <f t="shared" ref="CO395:DK395" si="380">CO382</f>
        <v>CO$17</v>
      </c>
      <c r="CP395" s="80" t="str">
        <f t="shared" si="380"/>
        <v>CP$17</v>
      </c>
      <c r="CQ395" s="80" t="str">
        <f t="shared" si="380"/>
        <v>CQ$17</v>
      </c>
      <c r="CR395" s="80" t="str">
        <f t="shared" si="380"/>
        <v>CR$17</v>
      </c>
      <c r="CS395" s="80" t="str">
        <f t="shared" si="380"/>
        <v>CS$17</v>
      </c>
      <c r="CT395" s="80" t="str">
        <f t="shared" si="380"/>
        <v>CT$17</v>
      </c>
      <c r="CU395" s="80" t="str">
        <f t="shared" si="380"/>
        <v>CU$17</v>
      </c>
      <c r="CV395" s="80" t="str">
        <f t="shared" si="380"/>
        <v>CV$17</v>
      </c>
      <c r="CW395" s="80" t="str">
        <f t="shared" si="380"/>
        <v>CW$17</v>
      </c>
      <c r="CX395" s="80" t="str">
        <f t="shared" si="380"/>
        <v>CX$17</v>
      </c>
      <c r="CY395" s="80" t="str">
        <f t="shared" si="380"/>
        <v>CY$17</v>
      </c>
      <c r="CZ395" s="80" t="str">
        <f t="shared" si="380"/>
        <v>CZ$17</v>
      </c>
      <c r="DA395" s="80" t="str">
        <f t="shared" si="380"/>
        <v>DA$17</v>
      </c>
      <c r="DB395" s="80" t="str">
        <f t="shared" si="380"/>
        <v>DB$17</v>
      </c>
      <c r="DC395" s="80" t="str">
        <f t="shared" si="380"/>
        <v>DC$17</v>
      </c>
      <c r="DD395" s="80" t="str">
        <f t="shared" si="380"/>
        <v>DD$17</v>
      </c>
      <c r="DE395" s="80" t="str">
        <f t="shared" si="380"/>
        <v>DE$17</v>
      </c>
      <c r="DF395" s="80" t="str">
        <f t="shared" si="380"/>
        <v>DF$17</v>
      </c>
      <c r="DG395" s="80" t="str">
        <f t="shared" si="380"/>
        <v>DG$17</v>
      </c>
      <c r="DH395" s="80" t="str">
        <f t="shared" si="380"/>
        <v>DH$17</v>
      </c>
      <c r="DI395" s="80" t="str">
        <f t="shared" si="380"/>
        <v>DI$17</v>
      </c>
      <c r="DJ395" s="80" t="str">
        <f t="shared" si="380"/>
        <v>DJ$17</v>
      </c>
      <c r="DK395" s="80" t="str">
        <f t="shared" si="380"/>
        <v>DK$17</v>
      </c>
      <c r="DL395" s="80" t="str">
        <f t="shared" ref="DL395" si="381">DL382</f>
        <v>DL$17</v>
      </c>
    </row>
    <row r="396" spans="1:116" x14ac:dyDescent="0.4">
      <c r="B396" t="s">
        <v>332</v>
      </c>
      <c r="D396" t="s">
        <v>336</v>
      </c>
      <c r="E396" s="8" t="str">
        <f t="shared" si="371"/>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1"/>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1"/>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1"/>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2">S$20</f>
        <v>S$16</v>
      </c>
      <c r="T404" s="199" t="str">
        <f t="shared" si="382"/>
        <v>T$16</v>
      </c>
      <c r="U404" s="199" t="str">
        <f t="shared" si="382"/>
        <v>U$16</v>
      </c>
      <c r="V404" s="199" t="str">
        <f t="shared" si="382"/>
        <v>V$16</v>
      </c>
      <c r="W404" s="199" t="str">
        <f t="shared" si="382"/>
        <v>W$16</v>
      </c>
      <c r="X404" s="199" t="str">
        <f t="shared" si="382"/>
        <v>X$16</v>
      </c>
      <c r="Y404" s="199" t="str">
        <f t="shared" si="382"/>
        <v>Y$16</v>
      </c>
      <c r="Z404" s="199" t="str">
        <f t="shared" si="382"/>
        <v>Z$16</v>
      </c>
      <c r="AA404" s="199" t="str">
        <f t="shared" si="382"/>
        <v>AA$16</v>
      </c>
      <c r="AB404" s="199" t="str">
        <f t="shared" si="382"/>
        <v>AB$16</v>
      </c>
      <c r="AC404" s="199" t="str">
        <f t="shared" si="382"/>
        <v>AC$16</v>
      </c>
      <c r="AD404" s="199" t="str">
        <f t="shared" si="382"/>
        <v>AD$16</v>
      </c>
      <c r="AE404" s="199" t="str">
        <f t="shared" si="382"/>
        <v>AE$16</v>
      </c>
      <c r="AF404" s="199" t="str">
        <f t="shared" si="382"/>
        <v>AF$16</v>
      </c>
      <c r="AG404" s="199" t="str">
        <f t="shared" si="382"/>
        <v>AG$16</v>
      </c>
      <c r="AH404" s="199" t="str">
        <f t="shared" si="382"/>
        <v>AH$16</v>
      </c>
      <c r="AI404" s="199" t="str">
        <f t="shared" si="382"/>
        <v>AI$16</v>
      </c>
      <c r="AJ404" s="199" t="str">
        <f t="shared" si="382"/>
        <v>AJ$16</v>
      </c>
      <c r="AK404" s="199" t="str">
        <f t="shared" si="382"/>
        <v>AK$16</v>
      </c>
      <c r="AL404" s="199" t="str">
        <f t="shared" si="382"/>
        <v>AL$16</v>
      </c>
      <c r="AM404" s="199" t="str">
        <f t="shared" si="382"/>
        <v>AM$16</v>
      </c>
      <c r="AN404" s="199" t="str">
        <f t="shared" si="382"/>
        <v>AN$16</v>
      </c>
      <c r="AO404" s="199" t="str">
        <f t="shared" si="382"/>
        <v>AO$16</v>
      </c>
      <c r="AP404" s="199" t="str">
        <f t="shared" si="382"/>
        <v>AP$16</v>
      </c>
      <c r="AQ404" s="199" t="str">
        <f t="shared" si="382"/>
        <v>AQ$16</v>
      </c>
      <c r="AR404" s="199" t="str">
        <f t="shared" si="382"/>
        <v>AR$16</v>
      </c>
      <c r="AS404" s="199" t="str">
        <f t="shared" si="382"/>
        <v>AS$16</v>
      </c>
      <c r="AT404" s="199" t="str">
        <f t="shared" si="382"/>
        <v>AT$16</v>
      </c>
      <c r="AU404" s="199" t="str">
        <f t="shared" si="382"/>
        <v>AU$16</v>
      </c>
      <c r="AV404" s="199" t="str">
        <f t="shared" si="382"/>
        <v>AV$16</v>
      </c>
      <c r="AW404" s="199" t="str">
        <f t="shared" si="382"/>
        <v>AW$16</v>
      </c>
      <c r="AX404" s="199" t="str">
        <f t="shared" si="382"/>
        <v>AX$16</v>
      </c>
      <c r="AY404" s="199" t="str">
        <f t="shared" ref="AY404:CD404" si="383">AY$20</f>
        <v>AY$16</v>
      </c>
      <c r="AZ404" s="199" t="str">
        <f t="shared" si="383"/>
        <v>AZ$16</v>
      </c>
      <c r="BA404" s="199" t="str">
        <f t="shared" si="383"/>
        <v>BA$16</v>
      </c>
      <c r="BB404" s="199" t="str">
        <f t="shared" si="383"/>
        <v>BB$16</v>
      </c>
      <c r="BC404" s="199" t="str">
        <f t="shared" si="383"/>
        <v>BC$16</v>
      </c>
      <c r="BD404" s="199" t="str">
        <f t="shared" si="383"/>
        <v>BD$16</v>
      </c>
      <c r="BE404" s="199" t="str">
        <f t="shared" si="383"/>
        <v>BE$16</v>
      </c>
      <c r="BF404" s="199" t="str">
        <f t="shared" si="383"/>
        <v>BF$16</v>
      </c>
      <c r="BG404" s="199" t="str">
        <f t="shared" si="383"/>
        <v>BG$16</v>
      </c>
      <c r="BH404" s="199" t="str">
        <f t="shared" si="383"/>
        <v>BH$16</v>
      </c>
      <c r="BI404" s="199" t="str">
        <f t="shared" si="383"/>
        <v>BI$16</v>
      </c>
      <c r="BJ404" s="199" t="str">
        <f t="shared" si="383"/>
        <v>BJ$16</v>
      </c>
      <c r="BK404" s="199" t="str">
        <f t="shared" si="383"/>
        <v>BK$16</v>
      </c>
      <c r="BL404" s="199" t="str">
        <f t="shared" si="383"/>
        <v>BL$16</v>
      </c>
      <c r="BM404" s="199" t="str">
        <f t="shared" si="383"/>
        <v>BM$16</v>
      </c>
      <c r="BN404" s="199" t="str">
        <f t="shared" si="383"/>
        <v>BN$16</v>
      </c>
      <c r="BO404" s="199" t="str">
        <f t="shared" si="383"/>
        <v>BO$16</v>
      </c>
      <c r="BP404" s="199" t="str">
        <f t="shared" si="383"/>
        <v>BP$16</v>
      </c>
      <c r="BQ404" s="199" t="str">
        <f t="shared" si="383"/>
        <v>BQ$16</v>
      </c>
      <c r="BR404" s="199" t="str">
        <f t="shared" si="383"/>
        <v>BR$16</v>
      </c>
      <c r="BS404" s="199" t="str">
        <f t="shared" si="383"/>
        <v>BS$16</v>
      </c>
      <c r="BT404" s="199" t="str">
        <f t="shared" si="383"/>
        <v>BT$16</v>
      </c>
      <c r="BU404" s="199" t="str">
        <f t="shared" si="383"/>
        <v>BU$16</v>
      </c>
      <c r="BV404" s="199" t="str">
        <f t="shared" si="383"/>
        <v>BV$16</v>
      </c>
      <c r="BW404" s="199" t="str">
        <f t="shared" si="383"/>
        <v>BW$16</v>
      </c>
      <c r="BX404" s="199" t="str">
        <f t="shared" si="383"/>
        <v>BX$16</v>
      </c>
      <c r="BY404" s="199" t="str">
        <f t="shared" si="383"/>
        <v>BY$16</v>
      </c>
      <c r="BZ404" s="199" t="str">
        <f t="shared" si="383"/>
        <v>BZ$16</v>
      </c>
      <c r="CA404" s="199" t="str">
        <f t="shared" si="383"/>
        <v>CA$16</v>
      </c>
      <c r="CB404" s="199" t="str">
        <f t="shared" si="383"/>
        <v>CB$16</v>
      </c>
      <c r="CC404" s="199" t="str">
        <f t="shared" si="383"/>
        <v>CC$16</v>
      </c>
      <c r="CD404" s="199" t="str">
        <f t="shared" si="383"/>
        <v>CD$16</v>
      </c>
      <c r="CE404" s="199" t="str">
        <f t="shared" ref="CE404:CL404" si="384">CE$20</f>
        <v>CE$16</v>
      </c>
      <c r="CF404" s="199" t="str">
        <f t="shared" si="384"/>
        <v>CF$16</v>
      </c>
      <c r="CG404" s="199" t="str">
        <f t="shared" si="384"/>
        <v>CG$16</v>
      </c>
      <c r="CH404" s="199" t="str">
        <f t="shared" si="384"/>
        <v>CH$16</v>
      </c>
      <c r="CI404" s="199" t="str">
        <f t="shared" si="384"/>
        <v>CI$16</v>
      </c>
      <c r="CJ404" s="199" t="str">
        <f t="shared" si="384"/>
        <v>CJ$16</v>
      </c>
      <c r="CK404" s="199" t="str">
        <f t="shared" si="384"/>
        <v>CK$16</v>
      </c>
      <c r="CL404" s="199" t="str">
        <f t="shared" si="384"/>
        <v>CL$16</v>
      </c>
      <c r="CN404" s="176"/>
      <c r="CO404" s="199" t="str">
        <f t="shared" ref="CO404:DL404" si="385">CO$20</f>
        <v>CO$16</v>
      </c>
      <c r="CP404" s="199" t="str">
        <f t="shared" si="385"/>
        <v>CP$16</v>
      </c>
      <c r="CQ404" s="199" t="str">
        <f t="shared" si="385"/>
        <v>CQ$16</v>
      </c>
      <c r="CR404" s="199" t="str">
        <f t="shared" si="385"/>
        <v>CR$16</v>
      </c>
      <c r="CS404" s="199" t="str">
        <f t="shared" si="385"/>
        <v>CS$16</v>
      </c>
      <c r="CT404" s="199" t="str">
        <f t="shared" si="385"/>
        <v>CT$16</v>
      </c>
      <c r="CU404" s="199" t="str">
        <f t="shared" si="385"/>
        <v>CU$16</v>
      </c>
      <c r="CV404" s="199" t="str">
        <f t="shared" si="385"/>
        <v>CV$16</v>
      </c>
      <c r="CW404" s="199" t="str">
        <f t="shared" si="385"/>
        <v>CW$16</v>
      </c>
      <c r="CX404" s="199" t="str">
        <f t="shared" si="385"/>
        <v>CX$16</v>
      </c>
      <c r="CY404" s="199" t="str">
        <f t="shared" si="385"/>
        <v>CY$16</v>
      </c>
      <c r="CZ404" s="199" t="str">
        <f t="shared" si="385"/>
        <v>CZ$16</v>
      </c>
      <c r="DA404" s="199" t="str">
        <f t="shared" si="385"/>
        <v>DA$16</v>
      </c>
      <c r="DB404" s="199" t="str">
        <f t="shared" si="385"/>
        <v>DB$16</v>
      </c>
      <c r="DC404" s="199" t="str">
        <f t="shared" si="385"/>
        <v>DC$16</v>
      </c>
      <c r="DD404" s="199" t="str">
        <f t="shared" si="385"/>
        <v>DD$16</v>
      </c>
      <c r="DE404" s="199" t="str">
        <f t="shared" si="385"/>
        <v>DE$16</v>
      </c>
      <c r="DF404" s="199" t="str">
        <f t="shared" si="385"/>
        <v>DF$16</v>
      </c>
      <c r="DG404" s="199" t="str">
        <f t="shared" si="385"/>
        <v>DG$16</v>
      </c>
      <c r="DH404" s="199" t="str">
        <f t="shared" si="385"/>
        <v>DH$16</v>
      </c>
      <c r="DI404" s="199" t="str">
        <f t="shared" si="385"/>
        <v>DI$16</v>
      </c>
      <c r="DJ404" s="199" t="str">
        <f t="shared" si="385"/>
        <v>DJ$16</v>
      </c>
      <c r="DK404" s="199" t="str">
        <f t="shared" si="385"/>
        <v>DK$16</v>
      </c>
      <c r="DL404" s="199" t="str">
        <f t="shared" si="385"/>
        <v>DL$16</v>
      </c>
    </row>
    <row r="405" spans="1:116" x14ac:dyDescent="0.4">
      <c r="A405" s="174"/>
      <c r="E405" s="8"/>
      <c r="G405" s="175" t="s">
        <v>462</v>
      </c>
      <c r="H405" s="200"/>
      <c r="I405" s="201"/>
      <c r="J405" s="201"/>
      <c r="K405" s="202"/>
      <c r="L405" s="202"/>
      <c r="M405" s="202"/>
      <c r="N405" s="202"/>
      <c r="O405" s="202"/>
      <c r="P405" s="202"/>
      <c r="R405" s="202"/>
      <c r="S405" s="199" t="str">
        <f t="shared" ref="S405:AX405" si="386">S$21</f>
        <v>S$17</v>
      </c>
      <c r="T405" s="199" t="str">
        <f t="shared" si="386"/>
        <v>T$17</v>
      </c>
      <c r="U405" s="199" t="str">
        <f t="shared" si="386"/>
        <v>U$17</v>
      </c>
      <c r="V405" s="199" t="str">
        <f t="shared" si="386"/>
        <v>V$17</v>
      </c>
      <c r="W405" s="199" t="str">
        <f t="shared" si="386"/>
        <v>W$17</v>
      </c>
      <c r="X405" s="199" t="str">
        <f t="shared" si="386"/>
        <v>X$17</v>
      </c>
      <c r="Y405" s="199" t="str">
        <f t="shared" si="386"/>
        <v>Y$17</v>
      </c>
      <c r="Z405" s="199" t="str">
        <f t="shared" si="386"/>
        <v>Z$17</v>
      </c>
      <c r="AA405" s="199" t="str">
        <f t="shared" si="386"/>
        <v>AA$17</v>
      </c>
      <c r="AB405" s="199" t="str">
        <f t="shared" si="386"/>
        <v>AB$17</v>
      </c>
      <c r="AC405" s="199" t="str">
        <f t="shared" si="386"/>
        <v>AC$17</v>
      </c>
      <c r="AD405" s="199" t="str">
        <f t="shared" si="386"/>
        <v>AD$17</v>
      </c>
      <c r="AE405" s="199" t="str">
        <f t="shared" si="386"/>
        <v>AE$17</v>
      </c>
      <c r="AF405" s="199" t="str">
        <f t="shared" si="386"/>
        <v>AF$17</v>
      </c>
      <c r="AG405" s="199" t="str">
        <f t="shared" si="386"/>
        <v>AG$17</v>
      </c>
      <c r="AH405" s="199" t="str">
        <f t="shared" si="386"/>
        <v>AH$17</v>
      </c>
      <c r="AI405" s="199" t="str">
        <f t="shared" si="386"/>
        <v>AI$17</v>
      </c>
      <c r="AJ405" s="199" t="str">
        <f t="shared" si="386"/>
        <v>AJ$17</v>
      </c>
      <c r="AK405" s="199" t="str">
        <f t="shared" si="386"/>
        <v>AK$17</v>
      </c>
      <c r="AL405" s="199" t="str">
        <f t="shared" si="386"/>
        <v>AL$17</v>
      </c>
      <c r="AM405" s="199" t="str">
        <f t="shared" si="386"/>
        <v>AM$17</v>
      </c>
      <c r="AN405" s="199" t="str">
        <f t="shared" si="386"/>
        <v>AN$17</v>
      </c>
      <c r="AO405" s="199" t="str">
        <f t="shared" si="386"/>
        <v>AO$17</v>
      </c>
      <c r="AP405" s="199" t="str">
        <f t="shared" si="386"/>
        <v>AP$17</v>
      </c>
      <c r="AQ405" s="199" t="str">
        <f t="shared" si="386"/>
        <v>AQ$17</v>
      </c>
      <c r="AR405" s="199" t="str">
        <f t="shared" si="386"/>
        <v>AR$17</v>
      </c>
      <c r="AS405" s="199" t="str">
        <f t="shared" si="386"/>
        <v>AS$17</v>
      </c>
      <c r="AT405" s="199" t="str">
        <f t="shared" si="386"/>
        <v>AT$17</v>
      </c>
      <c r="AU405" s="199" t="str">
        <f t="shared" si="386"/>
        <v>AU$17</v>
      </c>
      <c r="AV405" s="199" t="str">
        <f t="shared" si="386"/>
        <v>AV$17</v>
      </c>
      <c r="AW405" s="199" t="str">
        <f t="shared" si="386"/>
        <v>AW$17</v>
      </c>
      <c r="AX405" s="199" t="str">
        <f t="shared" si="386"/>
        <v>AX$17</v>
      </c>
      <c r="AY405" s="199" t="str">
        <f t="shared" ref="AY405:CD405" si="387">AY$21</f>
        <v>AY$17</v>
      </c>
      <c r="AZ405" s="199" t="str">
        <f t="shared" si="387"/>
        <v>AZ$17</v>
      </c>
      <c r="BA405" s="199" t="str">
        <f t="shared" si="387"/>
        <v>BA$17</v>
      </c>
      <c r="BB405" s="199" t="str">
        <f t="shared" si="387"/>
        <v>BB$17</v>
      </c>
      <c r="BC405" s="199" t="str">
        <f t="shared" si="387"/>
        <v>BC$17</v>
      </c>
      <c r="BD405" s="199" t="str">
        <f t="shared" si="387"/>
        <v>BD$17</v>
      </c>
      <c r="BE405" s="199" t="str">
        <f t="shared" si="387"/>
        <v>BE$17</v>
      </c>
      <c r="BF405" s="199" t="str">
        <f t="shared" si="387"/>
        <v>BF$17</v>
      </c>
      <c r="BG405" s="199" t="str">
        <f t="shared" si="387"/>
        <v>BG$17</v>
      </c>
      <c r="BH405" s="199" t="str">
        <f t="shared" si="387"/>
        <v>BH$17</v>
      </c>
      <c r="BI405" s="199" t="str">
        <f t="shared" si="387"/>
        <v>BI$17</v>
      </c>
      <c r="BJ405" s="199" t="str">
        <f t="shared" si="387"/>
        <v>BJ$17</v>
      </c>
      <c r="BK405" s="199" t="str">
        <f t="shared" si="387"/>
        <v>BK$17</v>
      </c>
      <c r="BL405" s="199" t="str">
        <f t="shared" si="387"/>
        <v>BL$17</v>
      </c>
      <c r="BM405" s="199" t="str">
        <f t="shared" si="387"/>
        <v>BM$17</v>
      </c>
      <c r="BN405" s="199" t="str">
        <f t="shared" si="387"/>
        <v>BN$17</v>
      </c>
      <c r="BO405" s="199" t="str">
        <f t="shared" si="387"/>
        <v>BO$17</v>
      </c>
      <c r="BP405" s="199" t="str">
        <f t="shared" si="387"/>
        <v>BP$17</v>
      </c>
      <c r="BQ405" s="199" t="str">
        <f t="shared" si="387"/>
        <v>BQ$17</v>
      </c>
      <c r="BR405" s="199" t="str">
        <f t="shared" si="387"/>
        <v>BR$17</v>
      </c>
      <c r="BS405" s="199" t="str">
        <f t="shared" si="387"/>
        <v>BS$17</v>
      </c>
      <c r="BT405" s="199" t="str">
        <f t="shared" si="387"/>
        <v>BT$17</v>
      </c>
      <c r="BU405" s="199" t="str">
        <f t="shared" si="387"/>
        <v>BU$17</v>
      </c>
      <c r="BV405" s="199" t="str">
        <f t="shared" si="387"/>
        <v>BV$17</v>
      </c>
      <c r="BW405" s="199" t="str">
        <f t="shared" si="387"/>
        <v>BW$17</v>
      </c>
      <c r="BX405" s="199" t="str">
        <f t="shared" si="387"/>
        <v>BX$17</v>
      </c>
      <c r="BY405" s="199" t="str">
        <f t="shared" si="387"/>
        <v>BY$17</v>
      </c>
      <c r="BZ405" s="199" t="str">
        <f t="shared" si="387"/>
        <v>BZ$17</v>
      </c>
      <c r="CA405" s="199" t="str">
        <f t="shared" si="387"/>
        <v>CA$17</v>
      </c>
      <c r="CB405" s="199" t="str">
        <f t="shared" si="387"/>
        <v>CB$17</v>
      </c>
      <c r="CC405" s="199" t="str">
        <f t="shared" si="387"/>
        <v>CC$17</v>
      </c>
      <c r="CD405" s="199" t="str">
        <f t="shared" si="387"/>
        <v>CD$17</v>
      </c>
      <c r="CE405" s="199" t="str">
        <f t="shared" ref="CE405:CL405" si="388">CE$21</f>
        <v>CE$17</v>
      </c>
      <c r="CF405" s="199" t="str">
        <f t="shared" si="388"/>
        <v>CF$17</v>
      </c>
      <c r="CG405" s="199" t="str">
        <f t="shared" si="388"/>
        <v>CG$17</v>
      </c>
      <c r="CH405" s="199" t="str">
        <f t="shared" si="388"/>
        <v>CH$17</v>
      </c>
      <c r="CI405" s="199" t="str">
        <f t="shared" si="388"/>
        <v>CI$17</v>
      </c>
      <c r="CJ405" s="199" t="str">
        <f t="shared" si="388"/>
        <v>CJ$17</v>
      </c>
      <c r="CK405" s="199" t="str">
        <f t="shared" si="388"/>
        <v>CK$17</v>
      </c>
      <c r="CL405" s="199" t="str">
        <f t="shared" si="388"/>
        <v>CL$17</v>
      </c>
      <c r="CN405" s="201"/>
      <c r="CO405" s="199" t="str">
        <f t="shared" ref="CO405:DL405" si="389">CO$21</f>
        <v>CO$17</v>
      </c>
      <c r="CP405" s="199" t="str">
        <f t="shared" si="389"/>
        <v>CP$17</v>
      </c>
      <c r="CQ405" s="199" t="str">
        <f t="shared" si="389"/>
        <v>CQ$17</v>
      </c>
      <c r="CR405" s="199" t="str">
        <f t="shared" si="389"/>
        <v>CR$17</v>
      </c>
      <c r="CS405" s="199" t="str">
        <f t="shared" si="389"/>
        <v>CS$17</v>
      </c>
      <c r="CT405" s="199" t="str">
        <f t="shared" si="389"/>
        <v>CT$17</v>
      </c>
      <c r="CU405" s="199" t="str">
        <f t="shared" si="389"/>
        <v>CU$17</v>
      </c>
      <c r="CV405" s="199" t="str">
        <f t="shared" si="389"/>
        <v>CV$17</v>
      </c>
      <c r="CW405" s="199" t="str">
        <f t="shared" si="389"/>
        <v>CW$17</v>
      </c>
      <c r="CX405" s="199" t="str">
        <f t="shared" si="389"/>
        <v>CX$17</v>
      </c>
      <c r="CY405" s="199" t="str">
        <f t="shared" si="389"/>
        <v>CY$17</v>
      </c>
      <c r="CZ405" s="199" t="str">
        <f t="shared" si="389"/>
        <v>CZ$17</v>
      </c>
      <c r="DA405" s="199" t="str">
        <f t="shared" si="389"/>
        <v>DA$17</v>
      </c>
      <c r="DB405" s="199" t="str">
        <f t="shared" si="389"/>
        <v>DB$17</v>
      </c>
      <c r="DC405" s="199" t="str">
        <f t="shared" si="389"/>
        <v>DC$17</v>
      </c>
      <c r="DD405" s="199" t="str">
        <f t="shared" si="389"/>
        <v>DD$17</v>
      </c>
      <c r="DE405" s="199" t="str">
        <f t="shared" si="389"/>
        <v>DE$17</v>
      </c>
      <c r="DF405" s="199" t="str">
        <f t="shared" si="389"/>
        <v>DF$17</v>
      </c>
      <c r="DG405" s="199" t="str">
        <f t="shared" si="389"/>
        <v>DG$17</v>
      </c>
      <c r="DH405" s="199" t="str">
        <f t="shared" si="389"/>
        <v>DH$17</v>
      </c>
      <c r="DI405" s="199" t="str">
        <f t="shared" si="389"/>
        <v>DI$17</v>
      </c>
      <c r="DJ405" s="199" t="str">
        <f t="shared" si="389"/>
        <v>DJ$17</v>
      </c>
      <c r="DK405" s="199" t="str">
        <f t="shared" si="389"/>
        <v>DK$17</v>
      </c>
      <c r="DL405" s="199" t="str">
        <f t="shared" si="389"/>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0">S$22</f>
        <v>S$18</v>
      </c>
      <c r="T408" s="190" t="str">
        <f t="shared" si="390"/>
        <v>T$18</v>
      </c>
      <c r="U408" s="190" t="str">
        <f t="shared" si="390"/>
        <v>U$18</v>
      </c>
      <c r="V408" s="190" t="str">
        <f t="shared" si="390"/>
        <v>V$18</v>
      </c>
      <c r="W408" s="190" t="str">
        <f t="shared" si="390"/>
        <v>W$18</v>
      </c>
      <c r="X408" s="190" t="str">
        <f t="shared" si="390"/>
        <v>X$18</v>
      </c>
      <c r="Y408" s="190" t="str">
        <f t="shared" si="390"/>
        <v>Y$18</v>
      </c>
      <c r="Z408" s="190" t="str">
        <f t="shared" si="390"/>
        <v>Z$18</v>
      </c>
      <c r="AA408" s="190" t="str">
        <f t="shared" si="390"/>
        <v>AA$18</v>
      </c>
      <c r="AB408" s="190" t="str">
        <f t="shared" si="390"/>
        <v>AB$18</v>
      </c>
      <c r="AC408" s="190" t="str">
        <f t="shared" si="390"/>
        <v>AC$18</v>
      </c>
      <c r="AD408" s="190" t="str">
        <f t="shared" si="390"/>
        <v>AD$18</v>
      </c>
      <c r="AE408" s="190" t="str">
        <f t="shared" si="390"/>
        <v>AE$18</v>
      </c>
      <c r="AF408" s="190" t="str">
        <f t="shared" si="390"/>
        <v>AF$18</v>
      </c>
      <c r="AG408" s="190" t="str">
        <f t="shared" si="390"/>
        <v>AG$18</v>
      </c>
      <c r="AH408" s="190" t="str">
        <f t="shared" si="390"/>
        <v>AH$18</v>
      </c>
      <c r="AI408" s="190" t="str">
        <f t="shared" si="390"/>
        <v>AI$18</v>
      </c>
      <c r="AJ408" s="190" t="str">
        <f t="shared" si="390"/>
        <v>AJ$18</v>
      </c>
      <c r="AK408" s="190" t="str">
        <f t="shared" si="390"/>
        <v>AK$18</v>
      </c>
      <c r="AL408" s="190" t="str">
        <f t="shared" si="390"/>
        <v>AL$18</v>
      </c>
      <c r="AM408" s="190" t="str">
        <f t="shared" si="390"/>
        <v>AM$18</v>
      </c>
      <c r="AN408" s="190" t="str">
        <f t="shared" si="390"/>
        <v>AN$18</v>
      </c>
      <c r="AO408" s="190" t="str">
        <f t="shared" si="390"/>
        <v>AO$18</v>
      </c>
      <c r="AP408" s="190" t="str">
        <f t="shared" si="390"/>
        <v>AP$18</v>
      </c>
      <c r="AQ408" s="190" t="str">
        <f t="shared" si="390"/>
        <v>AQ$18</v>
      </c>
      <c r="AR408" s="190" t="str">
        <f t="shared" si="390"/>
        <v>AR$18</v>
      </c>
      <c r="AS408" s="190" t="str">
        <f t="shared" si="390"/>
        <v>AS$18</v>
      </c>
      <c r="AT408" s="190" t="str">
        <f t="shared" si="390"/>
        <v>AT$18</v>
      </c>
      <c r="AU408" s="190" t="str">
        <f t="shared" si="390"/>
        <v>AU$18</v>
      </c>
      <c r="AV408" s="190" t="str">
        <f t="shared" si="390"/>
        <v>AV$18</v>
      </c>
      <c r="AW408" s="190" t="str">
        <f t="shared" si="390"/>
        <v>AW$18</v>
      </c>
      <c r="AX408" s="190" t="str">
        <f t="shared" si="390"/>
        <v>AX$18</v>
      </c>
      <c r="AY408" s="190" t="str">
        <f t="shared" ref="AY408:CD408" si="391">AY$22</f>
        <v>AY$18</v>
      </c>
      <c r="AZ408" s="190" t="str">
        <f t="shared" si="391"/>
        <v>AZ$18</v>
      </c>
      <c r="BA408" s="190" t="str">
        <f t="shared" si="391"/>
        <v>BA$18</v>
      </c>
      <c r="BB408" s="190" t="str">
        <f t="shared" si="391"/>
        <v>BB$18</v>
      </c>
      <c r="BC408" s="190" t="str">
        <f t="shared" si="391"/>
        <v>BC$18</v>
      </c>
      <c r="BD408" s="190" t="str">
        <f t="shared" si="391"/>
        <v>BD$18</v>
      </c>
      <c r="BE408" s="190" t="str">
        <f t="shared" si="391"/>
        <v>BE$18</v>
      </c>
      <c r="BF408" s="190" t="str">
        <f t="shared" si="391"/>
        <v>BF$18</v>
      </c>
      <c r="BG408" s="190" t="str">
        <f t="shared" si="391"/>
        <v>BG$18</v>
      </c>
      <c r="BH408" s="190" t="str">
        <f t="shared" si="391"/>
        <v>BH$18</v>
      </c>
      <c r="BI408" s="190" t="str">
        <f t="shared" si="391"/>
        <v>BI$18</v>
      </c>
      <c r="BJ408" s="190" t="str">
        <f t="shared" si="391"/>
        <v>BJ$18</v>
      </c>
      <c r="BK408" s="190" t="str">
        <f t="shared" si="391"/>
        <v>BK$18</v>
      </c>
      <c r="BL408" s="190" t="str">
        <f t="shared" si="391"/>
        <v>BL$18</v>
      </c>
      <c r="BM408" s="190" t="str">
        <f t="shared" si="391"/>
        <v>BM$18</v>
      </c>
      <c r="BN408" s="190" t="str">
        <f t="shared" si="391"/>
        <v>BN$18</v>
      </c>
      <c r="BO408" s="190" t="str">
        <f t="shared" si="391"/>
        <v>BO$18</v>
      </c>
      <c r="BP408" s="190" t="str">
        <f t="shared" si="391"/>
        <v>BP$18</v>
      </c>
      <c r="BQ408" s="190" t="str">
        <f t="shared" si="391"/>
        <v>BQ$18</v>
      </c>
      <c r="BR408" s="190" t="str">
        <f t="shared" si="391"/>
        <v>BR$18</v>
      </c>
      <c r="BS408" s="190" t="str">
        <f t="shared" si="391"/>
        <v>BS$18</v>
      </c>
      <c r="BT408" s="190" t="str">
        <f t="shared" si="391"/>
        <v>BT$18</v>
      </c>
      <c r="BU408" s="190" t="str">
        <f t="shared" si="391"/>
        <v>BU$18</v>
      </c>
      <c r="BV408" s="190" t="str">
        <f t="shared" si="391"/>
        <v>BV$18</v>
      </c>
      <c r="BW408" s="190" t="str">
        <f t="shared" si="391"/>
        <v>BW$18</v>
      </c>
      <c r="BX408" s="190" t="str">
        <f t="shared" si="391"/>
        <v>BX$18</v>
      </c>
      <c r="BY408" s="190" t="str">
        <f t="shared" si="391"/>
        <v>BY$18</v>
      </c>
      <c r="BZ408" s="190" t="str">
        <f t="shared" si="391"/>
        <v>BZ$18</v>
      </c>
      <c r="CA408" s="190" t="str">
        <f t="shared" si="391"/>
        <v>CA$18</v>
      </c>
      <c r="CB408" s="190" t="str">
        <f t="shared" si="391"/>
        <v>CB$18</v>
      </c>
      <c r="CC408" s="190" t="str">
        <f t="shared" si="391"/>
        <v>CC$18</v>
      </c>
      <c r="CD408" s="190" t="str">
        <f t="shared" si="391"/>
        <v>CD$18</v>
      </c>
      <c r="CE408" s="190" t="str">
        <f t="shared" ref="CE408:CL408" si="392">CE$22</f>
        <v>CE$18</v>
      </c>
      <c r="CF408" s="190" t="str">
        <f t="shared" si="392"/>
        <v>CF$18</v>
      </c>
      <c r="CG408" s="190" t="str">
        <f t="shared" si="392"/>
        <v>CG$18</v>
      </c>
      <c r="CH408" s="190" t="str">
        <f t="shared" si="392"/>
        <v>CH$18</v>
      </c>
      <c r="CI408" s="190" t="str">
        <f t="shared" si="392"/>
        <v>CI$18</v>
      </c>
      <c r="CJ408" s="190" t="str">
        <f t="shared" si="392"/>
        <v>CJ$18</v>
      </c>
      <c r="CK408" s="190" t="str">
        <f t="shared" si="392"/>
        <v>CK$18</v>
      </c>
      <c r="CL408" s="190" t="str">
        <f t="shared" si="392"/>
        <v>CL$18</v>
      </c>
      <c r="CN408" s="201"/>
      <c r="CO408" s="190" t="str">
        <f t="shared" ref="CO408:DL408" si="393">CO$22</f>
        <v>CO$18</v>
      </c>
      <c r="CP408" s="190" t="str">
        <f t="shared" si="393"/>
        <v>CP$18</v>
      </c>
      <c r="CQ408" s="190" t="str">
        <f t="shared" si="393"/>
        <v>CQ$18</v>
      </c>
      <c r="CR408" s="190" t="str">
        <f t="shared" si="393"/>
        <v>CR$18</v>
      </c>
      <c r="CS408" s="190" t="str">
        <f t="shared" si="393"/>
        <v>CS$18</v>
      </c>
      <c r="CT408" s="190" t="str">
        <f t="shared" si="393"/>
        <v>CT$18</v>
      </c>
      <c r="CU408" s="190" t="str">
        <f t="shared" si="393"/>
        <v>CU$18</v>
      </c>
      <c r="CV408" s="190" t="str">
        <f t="shared" si="393"/>
        <v>CV$18</v>
      </c>
      <c r="CW408" s="190" t="str">
        <f t="shared" si="393"/>
        <v>CW$18</v>
      </c>
      <c r="CX408" s="190" t="str">
        <f t="shared" si="393"/>
        <v>CX$18</v>
      </c>
      <c r="CY408" s="190" t="str">
        <f t="shared" si="393"/>
        <v>CY$18</v>
      </c>
      <c r="CZ408" s="190" t="str">
        <f t="shared" si="393"/>
        <v>CZ$18</v>
      </c>
      <c r="DA408" s="190" t="str">
        <f t="shared" si="393"/>
        <v>DA$18</v>
      </c>
      <c r="DB408" s="190" t="str">
        <f t="shared" si="393"/>
        <v>DB$18</v>
      </c>
      <c r="DC408" s="190" t="str">
        <f t="shared" si="393"/>
        <v>DC$18</v>
      </c>
      <c r="DD408" s="190" t="str">
        <f t="shared" si="393"/>
        <v>DD$18</v>
      </c>
      <c r="DE408" s="190" t="str">
        <f t="shared" si="393"/>
        <v>DE$18</v>
      </c>
      <c r="DF408" s="190" t="str">
        <f t="shared" si="393"/>
        <v>DF$18</v>
      </c>
      <c r="DG408" s="190" t="str">
        <f t="shared" si="393"/>
        <v>DG$18</v>
      </c>
      <c r="DH408" s="190" t="str">
        <f t="shared" si="393"/>
        <v>DH$18</v>
      </c>
      <c r="DI408" s="190" t="str">
        <f t="shared" si="393"/>
        <v>DI$18</v>
      </c>
      <c r="DJ408" s="190" t="str">
        <f t="shared" si="393"/>
        <v>DJ$18</v>
      </c>
      <c r="DK408" s="190" t="str">
        <f t="shared" si="393"/>
        <v>DK$18</v>
      </c>
      <c r="DL408" s="190" t="str">
        <f t="shared" si="393"/>
        <v>DL$18</v>
      </c>
    </row>
    <row r="409" spans="1:116" x14ac:dyDescent="0.4">
      <c r="A409" s="174"/>
      <c r="E409" s="8"/>
      <c r="G409" s="175" t="s">
        <v>464</v>
      </c>
      <c r="H409" s="200"/>
      <c r="I409" s="201"/>
      <c r="J409" s="201"/>
      <c r="K409" s="202"/>
      <c r="L409" s="202"/>
      <c r="M409" s="202"/>
      <c r="N409" s="202"/>
      <c r="O409" s="202"/>
      <c r="P409" s="202"/>
      <c r="R409" s="202"/>
      <c r="S409" s="190" t="str">
        <f t="shared" ref="S409:AX409" si="394">S$23</f>
        <v>S$19</v>
      </c>
      <c r="T409" s="190" t="str">
        <f t="shared" si="394"/>
        <v>T$19</v>
      </c>
      <c r="U409" s="190" t="str">
        <f t="shared" si="394"/>
        <v>U$19</v>
      </c>
      <c r="V409" s="190" t="str">
        <f t="shared" si="394"/>
        <v>V$19</v>
      </c>
      <c r="W409" s="190" t="str">
        <f t="shared" si="394"/>
        <v>W$19</v>
      </c>
      <c r="X409" s="190" t="str">
        <f t="shared" si="394"/>
        <v>X$19</v>
      </c>
      <c r="Y409" s="190" t="str">
        <f t="shared" si="394"/>
        <v>Y$19</v>
      </c>
      <c r="Z409" s="190" t="str">
        <f t="shared" si="394"/>
        <v>Z$19</v>
      </c>
      <c r="AA409" s="190" t="str">
        <f t="shared" si="394"/>
        <v>AA$19</v>
      </c>
      <c r="AB409" s="190" t="str">
        <f t="shared" si="394"/>
        <v>AB$19</v>
      </c>
      <c r="AC409" s="190" t="str">
        <f t="shared" si="394"/>
        <v>AC$19</v>
      </c>
      <c r="AD409" s="190" t="str">
        <f t="shared" si="394"/>
        <v>AD$19</v>
      </c>
      <c r="AE409" s="190" t="str">
        <f t="shared" si="394"/>
        <v>AE$19</v>
      </c>
      <c r="AF409" s="190" t="str">
        <f t="shared" si="394"/>
        <v>AF$19</v>
      </c>
      <c r="AG409" s="190" t="str">
        <f t="shared" si="394"/>
        <v>AG$19</v>
      </c>
      <c r="AH409" s="190" t="str">
        <f t="shared" si="394"/>
        <v>AH$19</v>
      </c>
      <c r="AI409" s="190" t="str">
        <f t="shared" si="394"/>
        <v>AI$19</v>
      </c>
      <c r="AJ409" s="190" t="str">
        <f t="shared" si="394"/>
        <v>AJ$19</v>
      </c>
      <c r="AK409" s="190" t="str">
        <f t="shared" si="394"/>
        <v>AK$19</v>
      </c>
      <c r="AL409" s="190" t="str">
        <f t="shared" si="394"/>
        <v>AL$19</v>
      </c>
      <c r="AM409" s="190" t="str">
        <f t="shared" si="394"/>
        <v>AM$19</v>
      </c>
      <c r="AN409" s="190" t="str">
        <f t="shared" si="394"/>
        <v>AN$19</v>
      </c>
      <c r="AO409" s="190" t="str">
        <f t="shared" si="394"/>
        <v>AO$19</v>
      </c>
      <c r="AP409" s="190" t="str">
        <f t="shared" si="394"/>
        <v>AP$19</v>
      </c>
      <c r="AQ409" s="190" t="str">
        <f t="shared" si="394"/>
        <v>AQ$19</v>
      </c>
      <c r="AR409" s="190" t="str">
        <f t="shared" si="394"/>
        <v>AR$19</v>
      </c>
      <c r="AS409" s="190" t="str">
        <f t="shared" si="394"/>
        <v>AS$19</v>
      </c>
      <c r="AT409" s="190" t="str">
        <f t="shared" si="394"/>
        <v>AT$19</v>
      </c>
      <c r="AU409" s="190" t="str">
        <f t="shared" si="394"/>
        <v>AU$19</v>
      </c>
      <c r="AV409" s="190" t="str">
        <f t="shared" si="394"/>
        <v>AV$19</v>
      </c>
      <c r="AW409" s="190" t="str">
        <f t="shared" si="394"/>
        <v>AW$19</v>
      </c>
      <c r="AX409" s="190" t="str">
        <f t="shared" si="394"/>
        <v>AX$19</v>
      </c>
      <c r="AY409" s="190" t="str">
        <f t="shared" ref="AY409:CD409" si="395">AY$23</f>
        <v>AY$19</v>
      </c>
      <c r="AZ409" s="190" t="str">
        <f t="shared" si="395"/>
        <v>AZ$19</v>
      </c>
      <c r="BA409" s="190" t="str">
        <f t="shared" si="395"/>
        <v>BA$19</v>
      </c>
      <c r="BB409" s="190" t="str">
        <f t="shared" si="395"/>
        <v>BB$19</v>
      </c>
      <c r="BC409" s="190" t="str">
        <f t="shared" si="395"/>
        <v>BC$19</v>
      </c>
      <c r="BD409" s="190" t="str">
        <f t="shared" si="395"/>
        <v>BD$19</v>
      </c>
      <c r="BE409" s="190" t="str">
        <f t="shared" si="395"/>
        <v>BE$19</v>
      </c>
      <c r="BF409" s="190" t="str">
        <f t="shared" si="395"/>
        <v>BF$19</v>
      </c>
      <c r="BG409" s="190" t="str">
        <f t="shared" si="395"/>
        <v>BG$19</v>
      </c>
      <c r="BH409" s="190" t="str">
        <f t="shared" si="395"/>
        <v>BH$19</v>
      </c>
      <c r="BI409" s="190" t="str">
        <f t="shared" si="395"/>
        <v>BI$19</v>
      </c>
      <c r="BJ409" s="190" t="str">
        <f t="shared" si="395"/>
        <v>BJ$19</v>
      </c>
      <c r="BK409" s="190" t="str">
        <f t="shared" si="395"/>
        <v>BK$19</v>
      </c>
      <c r="BL409" s="190" t="str">
        <f t="shared" si="395"/>
        <v>BL$19</v>
      </c>
      <c r="BM409" s="190" t="str">
        <f t="shared" si="395"/>
        <v>BM$19</v>
      </c>
      <c r="BN409" s="190" t="str">
        <f t="shared" si="395"/>
        <v>BN$19</v>
      </c>
      <c r="BO409" s="190" t="str">
        <f t="shared" si="395"/>
        <v>BO$19</v>
      </c>
      <c r="BP409" s="190" t="str">
        <f t="shared" si="395"/>
        <v>BP$19</v>
      </c>
      <c r="BQ409" s="190" t="str">
        <f t="shared" si="395"/>
        <v>BQ$19</v>
      </c>
      <c r="BR409" s="190" t="str">
        <f t="shared" si="395"/>
        <v>BR$19</v>
      </c>
      <c r="BS409" s="190" t="str">
        <f t="shared" si="395"/>
        <v>BS$19</v>
      </c>
      <c r="BT409" s="190" t="str">
        <f t="shared" si="395"/>
        <v>BT$19</v>
      </c>
      <c r="BU409" s="190" t="str">
        <f t="shared" si="395"/>
        <v>BU$19</v>
      </c>
      <c r="BV409" s="190" t="str">
        <f t="shared" si="395"/>
        <v>BV$19</v>
      </c>
      <c r="BW409" s="190" t="str">
        <f t="shared" si="395"/>
        <v>BW$19</v>
      </c>
      <c r="BX409" s="190" t="str">
        <f t="shared" si="395"/>
        <v>BX$19</v>
      </c>
      <c r="BY409" s="190" t="str">
        <f t="shared" si="395"/>
        <v>BY$19</v>
      </c>
      <c r="BZ409" s="190" t="str">
        <f t="shared" si="395"/>
        <v>BZ$19</v>
      </c>
      <c r="CA409" s="190" t="str">
        <f t="shared" si="395"/>
        <v>CA$19</v>
      </c>
      <c r="CB409" s="190" t="str">
        <f t="shared" si="395"/>
        <v>CB$19</v>
      </c>
      <c r="CC409" s="190" t="str">
        <f t="shared" si="395"/>
        <v>CC$19</v>
      </c>
      <c r="CD409" s="190" t="str">
        <f t="shared" si="395"/>
        <v>CD$19</v>
      </c>
      <c r="CE409" s="190" t="str">
        <f t="shared" ref="CE409:CL409" si="396">CE$23</f>
        <v>CE$19</v>
      </c>
      <c r="CF409" s="190" t="str">
        <f t="shared" si="396"/>
        <v>CF$19</v>
      </c>
      <c r="CG409" s="190" t="str">
        <f t="shared" si="396"/>
        <v>CG$19</v>
      </c>
      <c r="CH409" s="190" t="str">
        <f t="shared" si="396"/>
        <v>CH$19</v>
      </c>
      <c r="CI409" s="190" t="str">
        <f t="shared" si="396"/>
        <v>CI$19</v>
      </c>
      <c r="CJ409" s="190" t="str">
        <f t="shared" si="396"/>
        <v>CJ$19</v>
      </c>
      <c r="CK409" s="190" t="str">
        <f t="shared" si="396"/>
        <v>CK$19</v>
      </c>
      <c r="CL409" s="190" t="str">
        <f t="shared" si="396"/>
        <v>CL$19</v>
      </c>
      <c r="CN409" s="201"/>
      <c r="CO409" s="190" t="str">
        <f t="shared" ref="CO409:DL409" si="397">CO$23</f>
        <v>CO$19</v>
      </c>
      <c r="CP409" s="190" t="str">
        <f t="shared" si="397"/>
        <v>CP$19</v>
      </c>
      <c r="CQ409" s="190" t="str">
        <f t="shared" si="397"/>
        <v>CQ$19</v>
      </c>
      <c r="CR409" s="190" t="str">
        <f t="shared" si="397"/>
        <v>CR$19</v>
      </c>
      <c r="CS409" s="190" t="str">
        <f t="shared" si="397"/>
        <v>CS$19</v>
      </c>
      <c r="CT409" s="190" t="str">
        <f t="shared" si="397"/>
        <v>CT$19</v>
      </c>
      <c r="CU409" s="190" t="str">
        <f t="shared" si="397"/>
        <v>CU$19</v>
      </c>
      <c r="CV409" s="190" t="str">
        <f t="shared" si="397"/>
        <v>CV$19</v>
      </c>
      <c r="CW409" s="190" t="str">
        <f t="shared" si="397"/>
        <v>CW$19</v>
      </c>
      <c r="CX409" s="190" t="str">
        <f t="shared" si="397"/>
        <v>CX$19</v>
      </c>
      <c r="CY409" s="190" t="str">
        <f t="shared" si="397"/>
        <v>CY$19</v>
      </c>
      <c r="CZ409" s="190" t="str">
        <f t="shared" si="397"/>
        <v>CZ$19</v>
      </c>
      <c r="DA409" s="190" t="str">
        <f t="shared" si="397"/>
        <v>DA$19</v>
      </c>
      <c r="DB409" s="190" t="str">
        <f t="shared" si="397"/>
        <v>DB$19</v>
      </c>
      <c r="DC409" s="190" t="str">
        <f t="shared" si="397"/>
        <v>DC$19</v>
      </c>
      <c r="DD409" s="190" t="str">
        <f t="shared" si="397"/>
        <v>DD$19</v>
      </c>
      <c r="DE409" s="190" t="str">
        <f t="shared" si="397"/>
        <v>DE$19</v>
      </c>
      <c r="DF409" s="190" t="str">
        <f t="shared" si="397"/>
        <v>DF$19</v>
      </c>
      <c r="DG409" s="190" t="str">
        <f t="shared" si="397"/>
        <v>DG$19</v>
      </c>
      <c r="DH409" s="190" t="str">
        <f t="shared" si="397"/>
        <v>DH$19</v>
      </c>
      <c r="DI409" s="190" t="str">
        <f t="shared" si="397"/>
        <v>DI$19</v>
      </c>
      <c r="DJ409" s="190" t="str">
        <f t="shared" si="397"/>
        <v>DJ$19</v>
      </c>
      <c r="DK409" s="190" t="str">
        <f t="shared" si="397"/>
        <v>DK$19</v>
      </c>
      <c r="DL409" s="190" t="str">
        <f t="shared" si="397"/>
        <v>DL$19</v>
      </c>
    </row>
    <row r="410" spans="1:116" x14ac:dyDescent="0.4">
      <c r="A410" s="48" t="s">
        <v>218</v>
      </c>
      <c r="B410" s="31" t="s">
        <v>81</v>
      </c>
      <c r="C410" s="31"/>
      <c r="D410" t="s">
        <v>756</v>
      </c>
      <c r="E410" s="8" t="str">
        <f t="shared" ref="E410:E414" si="398">ROW()&amp;" "&amp;D410</f>
        <v>410 MONTHRENT-PV</v>
      </c>
      <c r="F410" t="s">
        <v>571</v>
      </c>
      <c r="G410" s="70" t="s">
        <v>778</v>
      </c>
      <c r="H410" s="48"/>
      <c r="I410" s="304"/>
      <c r="J410" s="304"/>
      <c r="K410" s="48"/>
      <c r="L410" s="48"/>
      <c r="M410" s="48"/>
      <c r="N410" s="48"/>
      <c r="O410" s="48"/>
      <c r="P410" s="48"/>
      <c r="R410" s="70"/>
      <c r="S410" s="305"/>
      <c r="T410" s="305"/>
      <c r="U410" s="305"/>
      <c r="V410" s="305"/>
      <c r="W410" s="305"/>
      <c r="X410" s="305"/>
      <c r="Y410" s="305"/>
      <c r="Z410" s="305"/>
      <c r="AA410" s="305"/>
      <c r="AB410" s="305"/>
      <c r="AC410" s="305"/>
      <c r="AD410" s="305"/>
      <c r="AE410" s="305"/>
      <c r="AF410" s="305"/>
      <c r="AG410" s="305"/>
      <c r="AH410" s="305"/>
      <c r="AI410" s="305"/>
      <c r="AJ410" s="305"/>
      <c r="AK410" s="305"/>
      <c r="AL410" s="305"/>
      <c r="AM410" s="305"/>
      <c r="AN410" s="305"/>
      <c r="AO410" s="305"/>
      <c r="AP410" s="305"/>
      <c r="AQ410" s="305"/>
      <c r="AR410" s="305"/>
      <c r="AS410" s="305"/>
      <c r="AT410" s="305"/>
      <c r="AU410" s="305"/>
      <c r="AV410" s="305"/>
      <c r="AW410" s="305"/>
      <c r="AX410" s="305"/>
      <c r="AY410" s="305"/>
      <c r="AZ410" s="305"/>
      <c r="BA410" s="305"/>
      <c r="BB410" s="305"/>
      <c r="BC410" s="305"/>
      <c r="BD410" s="305"/>
      <c r="BE410" s="305"/>
      <c r="BF410" s="305"/>
      <c r="BG410" s="305"/>
      <c r="BH410" s="305"/>
      <c r="BI410" s="305"/>
      <c r="BJ410" s="305"/>
      <c r="BK410" s="305"/>
      <c r="BL410" s="305"/>
      <c r="BM410" s="305"/>
      <c r="BN410" s="305"/>
      <c r="BO410" s="305"/>
      <c r="BP410" s="305"/>
      <c r="BQ410" s="305"/>
      <c r="BR410" s="305"/>
      <c r="BS410" s="305"/>
      <c r="BT410" s="305"/>
      <c r="BU410" s="305"/>
      <c r="BV410" s="305"/>
      <c r="BW410" s="305"/>
      <c r="BX410" s="305"/>
      <c r="BY410" s="305"/>
      <c r="BZ410" s="305"/>
      <c r="CA410" s="305"/>
      <c r="CB410" s="305"/>
      <c r="CC410" s="305"/>
      <c r="CD410" s="305"/>
      <c r="CE410" s="305"/>
      <c r="CF410" s="305"/>
      <c r="CG410" s="305"/>
      <c r="CH410" s="305"/>
      <c r="CI410" s="305"/>
      <c r="CJ410" s="305"/>
      <c r="CK410" s="305"/>
      <c r="CL410" s="305"/>
      <c r="CN410" s="304"/>
      <c r="CO410" s="305"/>
      <c r="CP410" s="305"/>
      <c r="CQ410" s="305"/>
      <c r="CR410" s="305"/>
      <c r="CS410" s="305"/>
      <c r="CT410" s="305"/>
      <c r="CU410" s="305"/>
      <c r="CV410" s="305"/>
      <c r="CW410" s="305"/>
      <c r="CX410" s="305"/>
      <c r="CY410" s="305"/>
      <c r="CZ410" s="305"/>
      <c r="DA410" s="305"/>
      <c r="DB410" s="305"/>
      <c r="DC410" s="305"/>
      <c r="DD410" s="305"/>
      <c r="DE410" s="305"/>
      <c r="DF410" s="305"/>
      <c r="DG410" s="305"/>
      <c r="DH410" s="305"/>
      <c r="DI410" s="305"/>
      <c r="DJ410" s="305"/>
      <c r="DK410" s="305"/>
      <c r="DL410" s="305"/>
    </row>
    <row r="411" spans="1:116" x14ac:dyDescent="0.4">
      <c r="B411" t="s">
        <v>332</v>
      </c>
      <c r="D411" t="s">
        <v>756</v>
      </c>
      <c r="E411" s="8" t="str">
        <f t="shared" si="398"/>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8"/>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8"/>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8"/>
        <v>414 MONTHRENT-PV</v>
      </c>
      <c r="G414" s="126" t="str">
        <f>"Revenue - "&amp;G416</f>
        <v>Revenue - (Primary label)</v>
      </c>
      <c r="H414" s="31"/>
      <c r="I414" s="73"/>
      <c r="J414" s="73"/>
      <c r="K414" s="118">
        <f t="shared" ref="K414:P414" ca="1" si="399">SUMIF($3:$3,K$2,414:414)</f>
        <v>24000000</v>
      </c>
      <c r="L414" s="118">
        <f t="shared" ca="1" si="399"/>
        <v>24000000</v>
      </c>
      <c r="M414" s="118">
        <f t="shared" ca="1" si="399"/>
        <v>24000000</v>
      </c>
      <c r="N414" s="118">
        <f t="shared" ca="1" si="399"/>
        <v>24000000</v>
      </c>
      <c r="O414" s="118">
        <f t="shared" ca="1" si="399"/>
        <v>24000000</v>
      </c>
      <c r="P414" s="118">
        <f t="shared" ca="1" si="399"/>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0">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1">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2">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2"/>
        <v>418 MONTHRENT-PV</v>
      </c>
      <c r="G418" s="136" t="str">
        <f>G404</f>
        <v>Primary revenue driver</v>
      </c>
      <c r="H418" s="31"/>
      <c r="I418" s="73"/>
      <c r="J418" s="73"/>
      <c r="K418" s="39"/>
      <c r="L418" s="39"/>
      <c r="M418" s="39"/>
      <c r="N418" s="39"/>
      <c r="O418" s="39"/>
      <c r="P418" s="39"/>
      <c r="R418" s="38"/>
      <c r="S418" s="203" t="str">
        <f t="shared" ref="S418:AX418" si="403">ADDRESS(ROW(S414),COLUMN(S414),2)</f>
        <v>S$414</v>
      </c>
      <c r="T418" s="203" t="str">
        <f t="shared" si="403"/>
        <v>T$414</v>
      </c>
      <c r="U418" s="203" t="str">
        <f t="shared" si="403"/>
        <v>U$414</v>
      </c>
      <c r="V418" s="203" t="str">
        <f t="shared" si="403"/>
        <v>V$414</v>
      </c>
      <c r="W418" s="203" t="str">
        <f t="shared" si="403"/>
        <v>W$414</v>
      </c>
      <c r="X418" s="203" t="str">
        <f t="shared" si="403"/>
        <v>X$414</v>
      </c>
      <c r="Y418" s="203" t="str">
        <f t="shared" si="403"/>
        <v>Y$414</v>
      </c>
      <c r="Z418" s="203" t="str">
        <f t="shared" si="403"/>
        <v>Z$414</v>
      </c>
      <c r="AA418" s="203" t="str">
        <f t="shared" si="403"/>
        <v>AA$414</v>
      </c>
      <c r="AB418" s="203" t="str">
        <f t="shared" si="403"/>
        <v>AB$414</v>
      </c>
      <c r="AC418" s="203" t="str">
        <f t="shared" si="403"/>
        <v>AC$414</v>
      </c>
      <c r="AD418" s="203" t="str">
        <f t="shared" si="403"/>
        <v>AD$414</v>
      </c>
      <c r="AE418" s="203" t="str">
        <f t="shared" si="403"/>
        <v>AE$414</v>
      </c>
      <c r="AF418" s="203" t="str">
        <f t="shared" si="403"/>
        <v>AF$414</v>
      </c>
      <c r="AG418" s="203" t="str">
        <f t="shared" si="403"/>
        <v>AG$414</v>
      </c>
      <c r="AH418" s="203" t="str">
        <f t="shared" si="403"/>
        <v>AH$414</v>
      </c>
      <c r="AI418" s="203" t="str">
        <f t="shared" si="403"/>
        <v>AI$414</v>
      </c>
      <c r="AJ418" s="203" t="str">
        <f t="shared" si="403"/>
        <v>AJ$414</v>
      </c>
      <c r="AK418" s="203" t="str">
        <f t="shared" si="403"/>
        <v>AK$414</v>
      </c>
      <c r="AL418" s="203" t="str">
        <f t="shared" si="403"/>
        <v>AL$414</v>
      </c>
      <c r="AM418" s="203" t="str">
        <f t="shared" si="403"/>
        <v>AM$414</v>
      </c>
      <c r="AN418" s="203" t="str">
        <f t="shared" si="403"/>
        <v>AN$414</v>
      </c>
      <c r="AO418" s="203" t="str">
        <f t="shared" si="403"/>
        <v>AO$414</v>
      </c>
      <c r="AP418" s="203" t="str">
        <f t="shared" si="403"/>
        <v>AP$414</v>
      </c>
      <c r="AQ418" s="203" t="str">
        <f t="shared" si="403"/>
        <v>AQ$414</v>
      </c>
      <c r="AR418" s="203" t="str">
        <f t="shared" si="403"/>
        <v>AR$414</v>
      </c>
      <c r="AS418" s="203" t="str">
        <f t="shared" si="403"/>
        <v>AS$414</v>
      </c>
      <c r="AT418" s="203" t="str">
        <f t="shared" si="403"/>
        <v>AT$414</v>
      </c>
      <c r="AU418" s="203" t="str">
        <f t="shared" si="403"/>
        <v>AU$414</v>
      </c>
      <c r="AV418" s="203" t="str">
        <f t="shared" si="403"/>
        <v>AV$414</v>
      </c>
      <c r="AW418" s="203" t="str">
        <f t="shared" si="403"/>
        <v>AW$414</v>
      </c>
      <c r="AX418" s="203" t="str">
        <f t="shared" si="403"/>
        <v>AX$414</v>
      </c>
      <c r="AY418" s="203" t="str">
        <f t="shared" ref="AY418:BX418" si="404">ADDRESS(ROW(AY414),COLUMN(AY414),2)</f>
        <v>AY$414</v>
      </c>
      <c r="AZ418" s="203" t="str">
        <f t="shared" si="404"/>
        <v>AZ$414</v>
      </c>
      <c r="BA418" s="203" t="str">
        <f t="shared" si="404"/>
        <v>BA$414</v>
      </c>
      <c r="BB418" s="203" t="str">
        <f t="shared" si="404"/>
        <v>BB$414</v>
      </c>
      <c r="BC418" s="203" t="str">
        <f t="shared" si="404"/>
        <v>BC$414</v>
      </c>
      <c r="BD418" s="203" t="str">
        <f t="shared" si="404"/>
        <v>BD$414</v>
      </c>
      <c r="BE418" s="203" t="str">
        <f t="shared" si="404"/>
        <v>BE$414</v>
      </c>
      <c r="BF418" s="203" t="str">
        <f t="shared" si="404"/>
        <v>BF$414</v>
      </c>
      <c r="BG418" s="203" t="str">
        <f t="shared" si="404"/>
        <v>BG$414</v>
      </c>
      <c r="BH418" s="203" t="str">
        <f t="shared" si="404"/>
        <v>BH$414</v>
      </c>
      <c r="BI418" s="203" t="str">
        <f t="shared" si="404"/>
        <v>BI$414</v>
      </c>
      <c r="BJ418" s="203" t="str">
        <f t="shared" si="404"/>
        <v>BJ$414</v>
      </c>
      <c r="BK418" s="203" t="str">
        <f t="shared" si="404"/>
        <v>BK$414</v>
      </c>
      <c r="BL418" s="203" t="str">
        <f t="shared" si="404"/>
        <v>BL$414</v>
      </c>
      <c r="BM418" s="203" t="str">
        <f t="shared" si="404"/>
        <v>BM$414</v>
      </c>
      <c r="BN418" s="203" t="str">
        <f t="shared" si="404"/>
        <v>BN$414</v>
      </c>
      <c r="BO418" s="203" t="str">
        <f t="shared" si="404"/>
        <v>BO$414</v>
      </c>
      <c r="BP418" s="203" t="str">
        <f t="shared" si="404"/>
        <v>BP$414</v>
      </c>
      <c r="BQ418" s="203" t="str">
        <f t="shared" si="404"/>
        <v>BQ$414</v>
      </c>
      <c r="BR418" s="203" t="str">
        <f t="shared" si="404"/>
        <v>BR$414</v>
      </c>
      <c r="BS418" s="203" t="str">
        <f t="shared" si="404"/>
        <v>BS$414</v>
      </c>
      <c r="BT418" s="203" t="str">
        <f t="shared" si="404"/>
        <v>BT$414</v>
      </c>
      <c r="BU418" s="203" t="str">
        <f t="shared" si="404"/>
        <v>BU$414</v>
      </c>
      <c r="BV418" s="203" t="str">
        <f t="shared" si="404"/>
        <v>BV$414</v>
      </c>
      <c r="BW418" s="203" t="str">
        <f t="shared" si="404"/>
        <v>BW$414</v>
      </c>
      <c r="BX418" s="203" t="str">
        <f t="shared" si="404"/>
        <v>BX$414</v>
      </c>
      <c r="BY418" s="203" t="str">
        <f>BY404</f>
        <v>BY$16</v>
      </c>
      <c r="BZ418" s="203" t="str">
        <f t="shared" ref="BZ418:CL418" si="405">ADDRESS(ROW(BZ414),COLUMN(BZ414),2)</f>
        <v>BZ$414</v>
      </c>
      <c r="CA418" s="203" t="str">
        <f t="shared" si="405"/>
        <v>CA$414</v>
      </c>
      <c r="CB418" s="203" t="str">
        <f t="shared" si="405"/>
        <v>CB$414</v>
      </c>
      <c r="CC418" s="203" t="str">
        <f t="shared" si="405"/>
        <v>CC$414</v>
      </c>
      <c r="CD418" s="203" t="str">
        <f t="shared" si="405"/>
        <v>CD$414</v>
      </c>
      <c r="CE418" s="203" t="str">
        <f t="shared" si="405"/>
        <v>CE$414</v>
      </c>
      <c r="CF418" s="203" t="str">
        <f t="shared" si="405"/>
        <v>CF$414</v>
      </c>
      <c r="CG418" s="203" t="str">
        <f t="shared" si="405"/>
        <v>CG$414</v>
      </c>
      <c r="CH418" s="203" t="str">
        <f t="shared" si="405"/>
        <v>CH$414</v>
      </c>
      <c r="CI418" s="203" t="str">
        <f t="shared" si="405"/>
        <v>CI$414</v>
      </c>
      <c r="CJ418" s="203" t="str">
        <f t="shared" si="405"/>
        <v>CJ$414</v>
      </c>
      <c r="CK418" s="203" t="str">
        <f t="shared" si="405"/>
        <v>CK$414</v>
      </c>
      <c r="CL418" s="203" t="str">
        <f t="shared" si="405"/>
        <v>CL$414</v>
      </c>
      <c r="CN418" s="73"/>
      <c r="CO418" s="203" t="str">
        <f t="shared" ref="CO418:DK418" si="406">ADDRESS(ROW(CO414),COLUMN(CO414),2)</f>
        <v>CO$414</v>
      </c>
      <c r="CP418" s="203" t="str">
        <f t="shared" si="406"/>
        <v>CP$414</v>
      </c>
      <c r="CQ418" s="203" t="str">
        <f t="shared" si="406"/>
        <v>CQ$414</v>
      </c>
      <c r="CR418" s="203" t="str">
        <f t="shared" si="406"/>
        <v>CR$414</v>
      </c>
      <c r="CS418" s="203" t="str">
        <f t="shared" si="406"/>
        <v>CS$414</v>
      </c>
      <c r="CT418" s="203" t="str">
        <f t="shared" si="406"/>
        <v>CT$414</v>
      </c>
      <c r="CU418" s="203" t="str">
        <f t="shared" si="406"/>
        <v>CU$414</v>
      </c>
      <c r="CV418" s="203" t="str">
        <f t="shared" si="406"/>
        <v>CV$414</v>
      </c>
      <c r="CW418" s="203" t="str">
        <f t="shared" si="406"/>
        <v>CW$414</v>
      </c>
      <c r="CX418" s="203" t="str">
        <f t="shared" si="406"/>
        <v>CX$414</v>
      </c>
      <c r="CY418" s="203" t="str">
        <f t="shared" si="406"/>
        <v>CY$414</v>
      </c>
      <c r="CZ418" s="203" t="str">
        <f t="shared" si="406"/>
        <v>CZ$414</v>
      </c>
      <c r="DA418" s="203" t="str">
        <f t="shared" si="406"/>
        <v>DA$414</v>
      </c>
      <c r="DB418" s="203" t="str">
        <f t="shared" si="406"/>
        <v>DB$414</v>
      </c>
      <c r="DC418" s="203" t="str">
        <f t="shared" si="406"/>
        <v>DC$414</v>
      </c>
      <c r="DD418" s="203" t="str">
        <f t="shared" si="406"/>
        <v>DD$414</v>
      </c>
      <c r="DE418" s="203" t="str">
        <f t="shared" si="406"/>
        <v>DE$414</v>
      </c>
      <c r="DF418" s="203" t="str">
        <f t="shared" si="406"/>
        <v>DF$414</v>
      </c>
      <c r="DG418" s="203" t="str">
        <f t="shared" si="406"/>
        <v>DG$414</v>
      </c>
      <c r="DH418" s="203" t="str">
        <f t="shared" si="406"/>
        <v>DH$414</v>
      </c>
      <c r="DI418" s="203" t="str">
        <f t="shared" si="406"/>
        <v>DI$414</v>
      </c>
      <c r="DJ418" s="203" t="str">
        <f t="shared" si="406"/>
        <v>DJ$414</v>
      </c>
      <c r="DK418" s="203" t="str">
        <f t="shared" si="406"/>
        <v>DK$414</v>
      </c>
      <c r="DL418" s="203" t="str">
        <f t="shared" ref="DL418" si="407">ADDRESS(ROW(DL414),COLUMN(DL414),2)</f>
        <v>DL$414</v>
      </c>
    </row>
    <row r="419" spans="1:116" x14ac:dyDescent="0.4">
      <c r="B419" t="s">
        <v>332</v>
      </c>
      <c r="D419" t="s">
        <v>756</v>
      </c>
      <c r="E419" s="8" t="str">
        <f t="shared" si="402"/>
        <v>419 MONTHRENT-PV</v>
      </c>
      <c r="G419" s="136" t="str">
        <f>G405</f>
        <v>Primary volume driver</v>
      </c>
      <c r="H419" s="31"/>
      <c r="I419" s="73"/>
      <c r="J419" s="73"/>
      <c r="K419" s="39"/>
      <c r="L419" s="39"/>
      <c r="M419" s="39"/>
      <c r="N419" s="39"/>
      <c r="O419" s="39"/>
      <c r="P419" s="39"/>
      <c r="R419" s="38"/>
      <c r="S419" s="76" t="str">
        <f t="shared" ref="S419:AX419" si="408">S409</f>
        <v>S$19</v>
      </c>
      <c r="T419" s="76" t="str">
        <f t="shared" si="408"/>
        <v>T$19</v>
      </c>
      <c r="U419" s="76" t="str">
        <f t="shared" si="408"/>
        <v>U$19</v>
      </c>
      <c r="V419" s="76" t="str">
        <f t="shared" si="408"/>
        <v>V$19</v>
      </c>
      <c r="W419" s="76" t="str">
        <f t="shared" si="408"/>
        <v>W$19</v>
      </c>
      <c r="X419" s="76" t="str">
        <f t="shared" si="408"/>
        <v>X$19</v>
      </c>
      <c r="Y419" s="76" t="str">
        <f t="shared" si="408"/>
        <v>Y$19</v>
      </c>
      <c r="Z419" s="76" t="str">
        <f t="shared" si="408"/>
        <v>Z$19</v>
      </c>
      <c r="AA419" s="76" t="str">
        <f t="shared" si="408"/>
        <v>AA$19</v>
      </c>
      <c r="AB419" s="76" t="str">
        <f t="shared" si="408"/>
        <v>AB$19</v>
      </c>
      <c r="AC419" s="76" t="str">
        <f t="shared" si="408"/>
        <v>AC$19</v>
      </c>
      <c r="AD419" s="76" t="str">
        <f t="shared" si="408"/>
        <v>AD$19</v>
      </c>
      <c r="AE419" s="76" t="str">
        <f t="shared" si="408"/>
        <v>AE$19</v>
      </c>
      <c r="AF419" s="76" t="str">
        <f t="shared" si="408"/>
        <v>AF$19</v>
      </c>
      <c r="AG419" s="76" t="str">
        <f t="shared" si="408"/>
        <v>AG$19</v>
      </c>
      <c r="AH419" s="76" t="str">
        <f t="shared" si="408"/>
        <v>AH$19</v>
      </c>
      <c r="AI419" s="76" t="str">
        <f t="shared" si="408"/>
        <v>AI$19</v>
      </c>
      <c r="AJ419" s="76" t="str">
        <f t="shared" si="408"/>
        <v>AJ$19</v>
      </c>
      <c r="AK419" s="76" t="str">
        <f t="shared" si="408"/>
        <v>AK$19</v>
      </c>
      <c r="AL419" s="76" t="str">
        <f t="shared" si="408"/>
        <v>AL$19</v>
      </c>
      <c r="AM419" s="76" t="str">
        <f t="shared" si="408"/>
        <v>AM$19</v>
      </c>
      <c r="AN419" s="76" t="str">
        <f t="shared" si="408"/>
        <v>AN$19</v>
      </c>
      <c r="AO419" s="76" t="str">
        <f t="shared" si="408"/>
        <v>AO$19</v>
      </c>
      <c r="AP419" s="76" t="str">
        <f t="shared" si="408"/>
        <v>AP$19</v>
      </c>
      <c r="AQ419" s="76" t="str">
        <f t="shared" si="408"/>
        <v>AQ$19</v>
      </c>
      <c r="AR419" s="76" t="str">
        <f t="shared" si="408"/>
        <v>AR$19</v>
      </c>
      <c r="AS419" s="76" t="str">
        <f t="shared" si="408"/>
        <v>AS$19</v>
      </c>
      <c r="AT419" s="76" t="str">
        <f t="shared" si="408"/>
        <v>AT$19</v>
      </c>
      <c r="AU419" s="76" t="str">
        <f t="shared" si="408"/>
        <v>AU$19</v>
      </c>
      <c r="AV419" s="76" t="str">
        <f t="shared" si="408"/>
        <v>AV$19</v>
      </c>
      <c r="AW419" s="76" t="str">
        <f t="shared" si="408"/>
        <v>AW$19</v>
      </c>
      <c r="AX419" s="76" t="str">
        <f t="shared" si="408"/>
        <v>AX$19</v>
      </c>
      <c r="AY419" s="76" t="str">
        <f t="shared" ref="AY419:CD419" si="409">AY409</f>
        <v>AY$19</v>
      </c>
      <c r="AZ419" s="76" t="str">
        <f t="shared" si="409"/>
        <v>AZ$19</v>
      </c>
      <c r="BA419" s="76" t="str">
        <f t="shared" si="409"/>
        <v>BA$19</v>
      </c>
      <c r="BB419" s="76" t="str">
        <f t="shared" si="409"/>
        <v>BB$19</v>
      </c>
      <c r="BC419" s="76" t="str">
        <f t="shared" si="409"/>
        <v>BC$19</v>
      </c>
      <c r="BD419" s="76" t="str">
        <f t="shared" si="409"/>
        <v>BD$19</v>
      </c>
      <c r="BE419" s="76" t="str">
        <f t="shared" si="409"/>
        <v>BE$19</v>
      </c>
      <c r="BF419" s="76" t="str">
        <f t="shared" si="409"/>
        <v>BF$19</v>
      </c>
      <c r="BG419" s="76" t="str">
        <f t="shared" si="409"/>
        <v>BG$19</v>
      </c>
      <c r="BH419" s="76" t="str">
        <f t="shared" si="409"/>
        <v>BH$19</v>
      </c>
      <c r="BI419" s="76" t="str">
        <f t="shared" si="409"/>
        <v>BI$19</v>
      </c>
      <c r="BJ419" s="76" t="str">
        <f t="shared" si="409"/>
        <v>BJ$19</v>
      </c>
      <c r="BK419" s="76" t="str">
        <f t="shared" si="409"/>
        <v>BK$19</v>
      </c>
      <c r="BL419" s="76" t="str">
        <f t="shared" si="409"/>
        <v>BL$19</v>
      </c>
      <c r="BM419" s="76" t="str">
        <f t="shared" si="409"/>
        <v>BM$19</v>
      </c>
      <c r="BN419" s="76" t="str">
        <f t="shared" si="409"/>
        <v>BN$19</v>
      </c>
      <c r="BO419" s="76" t="str">
        <f t="shared" si="409"/>
        <v>BO$19</v>
      </c>
      <c r="BP419" s="76" t="str">
        <f t="shared" si="409"/>
        <v>BP$19</v>
      </c>
      <c r="BQ419" s="76" t="str">
        <f t="shared" si="409"/>
        <v>BQ$19</v>
      </c>
      <c r="BR419" s="76" t="str">
        <f t="shared" si="409"/>
        <v>BR$19</v>
      </c>
      <c r="BS419" s="76" t="str">
        <f t="shared" si="409"/>
        <v>BS$19</v>
      </c>
      <c r="BT419" s="76" t="str">
        <f t="shared" si="409"/>
        <v>BT$19</v>
      </c>
      <c r="BU419" s="76" t="str">
        <f t="shared" si="409"/>
        <v>BU$19</v>
      </c>
      <c r="BV419" s="76" t="str">
        <f t="shared" si="409"/>
        <v>BV$19</v>
      </c>
      <c r="BW419" s="76" t="str">
        <f t="shared" si="409"/>
        <v>BW$19</v>
      </c>
      <c r="BX419" s="76" t="str">
        <f t="shared" si="409"/>
        <v>BX$19</v>
      </c>
      <c r="BY419" s="76" t="str">
        <f t="shared" si="409"/>
        <v>BY$19</v>
      </c>
      <c r="BZ419" s="76" t="str">
        <f t="shared" si="409"/>
        <v>BZ$19</v>
      </c>
      <c r="CA419" s="76" t="str">
        <f t="shared" si="409"/>
        <v>CA$19</v>
      </c>
      <c r="CB419" s="76" t="str">
        <f t="shared" si="409"/>
        <v>CB$19</v>
      </c>
      <c r="CC419" s="76" t="str">
        <f t="shared" si="409"/>
        <v>CC$19</v>
      </c>
      <c r="CD419" s="76" t="str">
        <f t="shared" si="409"/>
        <v>CD$19</v>
      </c>
      <c r="CE419" s="76" t="str">
        <f t="shared" ref="CE419:CL419" si="410">CE409</f>
        <v>CE$19</v>
      </c>
      <c r="CF419" s="76" t="str">
        <f t="shared" si="410"/>
        <v>CF$19</v>
      </c>
      <c r="CG419" s="76" t="str">
        <f t="shared" si="410"/>
        <v>CG$19</v>
      </c>
      <c r="CH419" s="76" t="str">
        <f t="shared" si="410"/>
        <v>CH$19</v>
      </c>
      <c r="CI419" s="76" t="str">
        <f t="shared" si="410"/>
        <v>CI$19</v>
      </c>
      <c r="CJ419" s="76" t="str">
        <f t="shared" si="410"/>
        <v>CJ$19</v>
      </c>
      <c r="CK419" s="76" t="str">
        <f t="shared" si="410"/>
        <v>CK$19</v>
      </c>
      <c r="CL419" s="76" t="str">
        <f t="shared" si="410"/>
        <v>CL$19</v>
      </c>
      <c r="CN419" s="73"/>
      <c r="CO419" s="76" t="str">
        <f t="shared" ref="CO419:DK419" si="411">CO409</f>
        <v>CO$19</v>
      </c>
      <c r="CP419" s="76" t="str">
        <f t="shared" si="411"/>
        <v>CP$19</v>
      </c>
      <c r="CQ419" s="76" t="str">
        <f t="shared" si="411"/>
        <v>CQ$19</v>
      </c>
      <c r="CR419" s="76" t="str">
        <f t="shared" si="411"/>
        <v>CR$19</v>
      </c>
      <c r="CS419" s="76" t="str">
        <f t="shared" si="411"/>
        <v>CS$19</v>
      </c>
      <c r="CT419" s="76" t="str">
        <f t="shared" si="411"/>
        <v>CT$19</v>
      </c>
      <c r="CU419" s="76" t="str">
        <f t="shared" si="411"/>
        <v>CU$19</v>
      </c>
      <c r="CV419" s="76" t="str">
        <f t="shared" si="411"/>
        <v>CV$19</v>
      </c>
      <c r="CW419" s="76" t="str">
        <f t="shared" si="411"/>
        <v>CW$19</v>
      </c>
      <c r="CX419" s="76" t="str">
        <f t="shared" si="411"/>
        <v>CX$19</v>
      </c>
      <c r="CY419" s="76" t="str">
        <f t="shared" si="411"/>
        <v>CY$19</v>
      </c>
      <c r="CZ419" s="76" t="str">
        <f t="shared" si="411"/>
        <v>CZ$19</v>
      </c>
      <c r="DA419" s="76" t="str">
        <f t="shared" si="411"/>
        <v>DA$19</v>
      </c>
      <c r="DB419" s="76" t="str">
        <f t="shared" si="411"/>
        <v>DB$19</v>
      </c>
      <c r="DC419" s="76" t="str">
        <f t="shared" si="411"/>
        <v>DC$19</v>
      </c>
      <c r="DD419" s="76" t="str">
        <f t="shared" si="411"/>
        <v>DD$19</v>
      </c>
      <c r="DE419" s="76" t="str">
        <f t="shared" si="411"/>
        <v>DE$19</v>
      </c>
      <c r="DF419" s="76" t="str">
        <f t="shared" si="411"/>
        <v>DF$19</v>
      </c>
      <c r="DG419" s="76" t="str">
        <f t="shared" si="411"/>
        <v>DG$19</v>
      </c>
      <c r="DH419" s="76" t="str">
        <f t="shared" si="411"/>
        <v>DH$19</v>
      </c>
      <c r="DI419" s="76" t="str">
        <f t="shared" si="411"/>
        <v>DI$19</v>
      </c>
      <c r="DJ419" s="76" t="str">
        <f t="shared" si="411"/>
        <v>DJ$19</v>
      </c>
      <c r="DK419" s="76" t="str">
        <f t="shared" si="411"/>
        <v>DK$19</v>
      </c>
      <c r="DL419" s="76" t="str">
        <f t="shared" ref="DL419" si="412">DL409</f>
        <v>DL$19</v>
      </c>
    </row>
    <row r="420" spans="1:116" x14ac:dyDescent="0.4">
      <c r="B420" t="s">
        <v>332</v>
      </c>
      <c r="D420" t="s">
        <v>756</v>
      </c>
      <c r="E420" s="8" t="str">
        <f t="shared" si="402"/>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2"/>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2"/>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1"/>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3">S$20</f>
        <v>S$16</v>
      </c>
      <c r="T427" s="199" t="str">
        <f t="shared" si="413"/>
        <v>T$16</v>
      </c>
      <c r="U427" s="199" t="str">
        <f t="shared" si="413"/>
        <v>U$16</v>
      </c>
      <c r="V427" s="199" t="str">
        <f t="shared" si="413"/>
        <v>V$16</v>
      </c>
      <c r="W427" s="199" t="str">
        <f t="shared" si="413"/>
        <v>W$16</v>
      </c>
      <c r="X427" s="199" t="str">
        <f t="shared" si="413"/>
        <v>X$16</v>
      </c>
      <c r="Y427" s="199" t="str">
        <f t="shared" si="413"/>
        <v>Y$16</v>
      </c>
      <c r="Z427" s="199" t="str">
        <f t="shared" si="413"/>
        <v>Z$16</v>
      </c>
      <c r="AA427" s="199" t="str">
        <f t="shared" si="413"/>
        <v>AA$16</v>
      </c>
      <c r="AB427" s="199" t="str">
        <f t="shared" si="413"/>
        <v>AB$16</v>
      </c>
      <c r="AC427" s="199" t="str">
        <f t="shared" si="413"/>
        <v>AC$16</v>
      </c>
      <c r="AD427" s="199" t="str">
        <f t="shared" si="413"/>
        <v>AD$16</v>
      </c>
      <c r="AE427" s="199" t="str">
        <f t="shared" si="413"/>
        <v>AE$16</v>
      </c>
      <c r="AF427" s="199" t="str">
        <f t="shared" si="413"/>
        <v>AF$16</v>
      </c>
      <c r="AG427" s="199" t="str">
        <f t="shared" si="413"/>
        <v>AG$16</v>
      </c>
      <c r="AH427" s="199" t="str">
        <f t="shared" si="413"/>
        <v>AH$16</v>
      </c>
      <c r="AI427" s="199" t="str">
        <f t="shared" si="413"/>
        <v>AI$16</v>
      </c>
      <c r="AJ427" s="199" t="str">
        <f t="shared" si="413"/>
        <v>AJ$16</v>
      </c>
      <c r="AK427" s="199" t="str">
        <f t="shared" si="413"/>
        <v>AK$16</v>
      </c>
      <c r="AL427" s="199" t="str">
        <f t="shared" si="413"/>
        <v>AL$16</v>
      </c>
      <c r="AM427" s="199" t="str">
        <f t="shared" si="413"/>
        <v>AM$16</v>
      </c>
      <c r="AN427" s="199" t="str">
        <f t="shared" si="413"/>
        <v>AN$16</v>
      </c>
      <c r="AO427" s="199" t="str">
        <f t="shared" si="413"/>
        <v>AO$16</v>
      </c>
      <c r="AP427" s="199" t="str">
        <f t="shared" si="413"/>
        <v>AP$16</v>
      </c>
      <c r="AQ427" s="199" t="str">
        <f t="shared" si="413"/>
        <v>AQ$16</v>
      </c>
      <c r="AR427" s="199" t="str">
        <f t="shared" si="413"/>
        <v>AR$16</v>
      </c>
      <c r="AS427" s="199" t="str">
        <f t="shared" si="413"/>
        <v>AS$16</v>
      </c>
      <c r="AT427" s="199" t="str">
        <f t="shared" si="413"/>
        <v>AT$16</v>
      </c>
      <c r="AU427" s="199" t="str">
        <f t="shared" si="413"/>
        <v>AU$16</v>
      </c>
      <c r="AV427" s="199" t="str">
        <f t="shared" si="413"/>
        <v>AV$16</v>
      </c>
      <c r="AW427" s="199" t="str">
        <f t="shared" si="413"/>
        <v>AW$16</v>
      </c>
      <c r="AX427" s="199" t="str">
        <f t="shared" si="413"/>
        <v>AX$16</v>
      </c>
      <c r="AY427" s="199" t="str">
        <f t="shared" si="413"/>
        <v>AY$16</v>
      </c>
      <c r="AZ427" s="199" t="str">
        <f t="shared" si="413"/>
        <v>AZ$16</v>
      </c>
      <c r="BA427" s="199" t="str">
        <f t="shared" si="413"/>
        <v>BA$16</v>
      </c>
      <c r="BB427" s="199" t="str">
        <f t="shared" si="413"/>
        <v>BB$16</v>
      </c>
      <c r="BC427" s="199" t="str">
        <f t="shared" si="413"/>
        <v>BC$16</v>
      </c>
      <c r="BD427" s="199" t="str">
        <f t="shared" si="413"/>
        <v>BD$16</v>
      </c>
      <c r="BE427" s="199" t="str">
        <f t="shared" si="413"/>
        <v>BE$16</v>
      </c>
      <c r="BF427" s="199" t="str">
        <f t="shared" si="413"/>
        <v>BF$16</v>
      </c>
      <c r="BG427" s="199" t="str">
        <f t="shared" si="413"/>
        <v>BG$16</v>
      </c>
      <c r="BH427" s="199" t="str">
        <f t="shared" si="413"/>
        <v>BH$16</v>
      </c>
      <c r="BI427" s="199" t="str">
        <f t="shared" si="413"/>
        <v>BI$16</v>
      </c>
      <c r="BJ427" s="199" t="str">
        <f t="shared" si="413"/>
        <v>BJ$16</v>
      </c>
      <c r="BK427" s="199" t="str">
        <f t="shared" si="413"/>
        <v>BK$16</v>
      </c>
      <c r="BL427" s="199" t="str">
        <f t="shared" si="413"/>
        <v>BL$16</v>
      </c>
      <c r="BM427" s="199" t="str">
        <f t="shared" si="413"/>
        <v>BM$16</v>
      </c>
      <c r="BN427" s="199" t="str">
        <f t="shared" si="413"/>
        <v>BN$16</v>
      </c>
      <c r="BO427" s="199" t="str">
        <f t="shared" si="413"/>
        <v>BO$16</v>
      </c>
      <c r="BP427" s="199" t="str">
        <f t="shared" si="413"/>
        <v>BP$16</v>
      </c>
      <c r="BQ427" s="199" t="str">
        <f t="shared" si="413"/>
        <v>BQ$16</v>
      </c>
      <c r="BR427" s="199" t="str">
        <f t="shared" si="413"/>
        <v>BR$16</v>
      </c>
      <c r="BS427" s="199" t="str">
        <f t="shared" si="413"/>
        <v>BS$16</v>
      </c>
      <c r="BT427" s="199" t="str">
        <f t="shared" si="413"/>
        <v>BT$16</v>
      </c>
      <c r="BU427" s="199" t="str">
        <f t="shared" si="413"/>
        <v>BU$16</v>
      </c>
      <c r="BV427" s="199" t="str">
        <f t="shared" si="413"/>
        <v>BV$16</v>
      </c>
      <c r="BW427" s="199" t="str">
        <f t="shared" si="413"/>
        <v>BW$16</v>
      </c>
      <c r="BX427" s="199" t="str">
        <f t="shared" si="413"/>
        <v>BX$16</v>
      </c>
      <c r="BY427" s="199" t="str">
        <f t="shared" si="413"/>
        <v>BY$16</v>
      </c>
      <c r="BZ427" s="199" t="str">
        <f t="shared" si="413"/>
        <v>BZ$16</v>
      </c>
      <c r="CA427" s="199" t="str">
        <f t="shared" si="413"/>
        <v>CA$16</v>
      </c>
      <c r="CB427" s="199" t="str">
        <f t="shared" si="413"/>
        <v>CB$16</v>
      </c>
      <c r="CC427" s="199" t="str">
        <f t="shared" si="413"/>
        <v>CC$16</v>
      </c>
      <c r="CD427" s="199" t="str">
        <f t="shared" si="413"/>
        <v>CD$16</v>
      </c>
      <c r="CE427" s="199" t="str">
        <f t="shared" ref="CE427:CL427" si="414">CE$20</f>
        <v>CE$16</v>
      </c>
      <c r="CF427" s="199" t="str">
        <f t="shared" si="414"/>
        <v>CF$16</v>
      </c>
      <c r="CG427" s="199" t="str">
        <f t="shared" si="414"/>
        <v>CG$16</v>
      </c>
      <c r="CH427" s="199" t="str">
        <f t="shared" si="414"/>
        <v>CH$16</v>
      </c>
      <c r="CI427" s="199" t="str">
        <f t="shared" si="414"/>
        <v>CI$16</v>
      </c>
      <c r="CJ427" s="199" t="str">
        <f t="shared" si="414"/>
        <v>CJ$16</v>
      </c>
      <c r="CK427" s="199" t="str">
        <f t="shared" si="414"/>
        <v>CK$16</v>
      </c>
      <c r="CL427" s="199" t="str">
        <f t="shared" si="414"/>
        <v>CL$16</v>
      </c>
      <c r="CN427" s="176"/>
      <c r="CO427" s="199" t="str">
        <f t="shared" ref="CO427:DL427" si="415">CO$20</f>
        <v>CO$16</v>
      </c>
      <c r="CP427" s="199" t="str">
        <f t="shared" si="415"/>
        <v>CP$16</v>
      </c>
      <c r="CQ427" s="199" t="str">
        <f t="shared" si="415"/>
        <v>CQ$16</v>
      </c>
      <c r="CR427" s="199" t="str">
        <f t="shared" si="415"/>
        <v>CR$16</v>
      </c>
      <c r="CS427" s="199" t="str">
        <f t="shared" si="415"/>
        <v>CS$16</v>
      </c>
      <c r="CT427" s="199" t="str">
        <f t="shared" si="415"/>
        <v>CT$16</v>
      </c>
      <c r="CU427" s="199" t="str">
        <f t="shared" si="415"/>
        <v>CU$16</v>
      </c>
      <c r="CV427" s="199" t="str">
        <f t="shared" si="415"/>
        <v>CV$16</v>
      </c>
      <c r="CW427" s="199" t="str">
        <f t="shared" si="415"/>
        <v>CW$16</v>
      </c>
      <c r="CX427" s="199" t="str">
        <f t="shared" si="415"/>
        <v>CX$16</v>
      </c>
      <c r="CY427" s="199" t="str">
        <f t="shared" si="415"/>
        <v>CY$16</v>
      </c>
      <c r="CZ427" s="199" t="str">
        <f t="shared" si="415"/>
        <v>CZ$16</v>
      </c>
      <c r="DA427" s="199" t="str">
        <f t="shared" si="415"/>
        <v>DA$16</v>
      </c>
      <c r="DB427" s="199" t="str">
        <f t="shared" si="415"/>
        <v>DB$16</v>
      </c>
      <c r="DC427" s="199" t="str">
        <f t="shared" si="415"/>
        <v>DC$16</v>
      </c>
      <c r="DD427" s="199" t="str">
        <f t="shared" si="415"/>
        <v>DD$16</v>
      </c>
      <c r="DE427" s="199" t="str">
        <f t="shared" si="415"/>
        <v>DE$16</v>
      </c>
      <c r="DF427" s="199" t="str">
        <f t="shared" si="415"/>
        <v>DF$16</v>
      </c>
      <c r="DG427" s="199" t="str">
        <f t="shared" si="415"/>
        <v>DG$16</v>
      </c>
      <c r="DH427" s="199" t="str">
        <f t="shared" si="415"/>
        <v>DH$16</v>
      </c>
      <c r="DI427" s="199" t="str">
        <f t="shared" si="415"/>
        <v>DI$16</v>
      </c>
      <c r="DJ427" s="199" t="str">
        <f t="shared" si="415"/>
        <v>DJ$16</v>
      </c>
      <c r="DK427" s="199" t="str">
        <f t="shared" si="415"/>
        <v>DK$16</v>
      </c>
      <c r="DL427" s="199" t="str">
        <f t="shared" si="415"/>
        <v>DL$16</v>
      </c>
    </row>
    <row r="428" spans="1:116" x14ac:dyDescent="0.4">
      <c r="A428" s="174"/>
      <c r="E428" s="8"/>
      <c r="G428" s="175" t="s">
        <v>462</v>
      </c>
      <c r="H428" s="200"/>
      <c r="I428" s="201"/>
      <c r="J428" s="201"/>
      <c r="K428" s="202"/>
      <c r="L428" s="202"/>
      <c r="M428" s="202"/>
      <c r="N428" s="202"/>
      <c r="O428" s="202"/>
      <c r="P428" s="202"/>
      <c r="R428" s="202"/>
      <c r="S428" s="199" t="str">
        <f t="shared" ref="S428:CD428" si="416">S$21</f>
        <v>S$17</v>
      </c>
      <c r="T428" s="199" t="str">
        <f t="shared" si="416"/>
        <v>T$17</v>
      </c>
      <c r="U428" s="199" t="str">
        <f t="shared" si="416"/>
        <v>U$17</v>
      </c>
      <c r="V428" s="199" t="str">
        <f t="shared" si="416"/>
        <v>V$17</v>
      </c>
      <c r="W428" s="199" t="str">
        <f t="shared" si="416"/>
        <v>W$17</v>
      </c>
      <c r="X428" s="199" t="str">
        <f t="shared" si="416"/>
        <v>X$17</v>
      </c>
      <c r="Y428" s="199" t="str">
        <f t="shared" si="416"/>
        <v>Y$17</v>
      </c>
      <c r="Z428" s="199" t="str">
        <f t="shared" si="416"/>
        <v>Z$17</v>
      </c>
      <c r="AA428" s="199" t="str">
        <f t="shared" si="416"/>
        <v>AA$17</v>
      </c>
      <c r="AB428" s="199" t="str">
        <f t="shared" si="416"/>
        <v>AB$17</v>
      </c>
      <c r="AC428" s="199" t="str">
        <f t="shared" si="416"/>
        <v>AC$17</v>
      </c>
      <c r="AD428" s="199" t="str">
        <f t="shared" si="416"/>
        <v>AD$17</v>
      </c>
      <c r="AE428" s="199" t="str">
        <f t="shared" si="416"/>
        <v>AE$17</v>
      </c>
      <c r="AF428" s="199" t="str">
        <f t="shared" si="416"/>
        <v>AF$17</v>
      </c>
      <c r="AG428" s="199" t="str">
        <f t="shared" si="416"/>
        <v>AG$17</v>
      </c>
      <c r="AH428" s="199" t="str">
        <f t="shared" si="416"/>
        <v>AH$17</v>
      </c>
      <c r="AI428" s="199" t="str">
        <f t="shared" si="416"/>
        <v>AI$17</v>
      </c>
      <c r="AJ428" s="199" t="str">
        <f t="shared" si="416"/>
        <v>AJ$17</v>
      </c>
      <c r="AK428" s="199" t="str">
        <f t="shared" si="416"/>
        <v>AK$17</v>
      </c>
      <c r="AL428" s="199" t="str">
        <f t="shared" si="416"/>
        <v>AL$17</v>
      </c>
      <c r="AM428" s="199" t="str">
        <f t="shared" si="416"/>
        <v>AM$17</v>
      </c>
      <c r="AN428" s="199" t="str">
        <f t="shared" si="416"/>
        <v>AN$17</v>
      </c>
      <c r="AO428" s="199" t="str">
        <f t="shared" si="416"/>
        <v>AO$17</v>
      </c>
      <c r="AP428" s="199" t="str">
        <f t="shared" si="416"/>
        <v>AP$17</v>
      </c>
      <c r="AQ428" s="199" t="str">
        <f t="shared" si="416"/>
        <v>AQ$17</v>
      </c>
      <c r="AR428" s="199" t="str">
        <f t="shared" si="416"/>
        <v>AR$17</v>
      </c>
      <c r="AS428" s="199" t="str">
        <f t="shared" si="416"/>
        <v>AS$17</v>
      </c>
      <c r="AT428" s="199" t="str">
        <f t="shared" si="416"/>
        <v>AT$17</v>
      </c>
      <c r="AU428" s="199" t="str">
        <f t="shared" si="416"/>
        <v>AU$17</v>
      </c>
      <c r="AV428" s="199" t="str">
        <f t="shared" si="416"/>
        <v>AV$17</v>
      </c>
      <c r="AW428" s="199" t="str">
        <f t="shared" si="416"/>
        <v>AW$17</v>
      </c>
      <c r="AX428" s="199" t="str">
        <f t="shared" si="416"/>
        <v>AX$17</v>
      </c>
      <c r="AY428" s="199" t="str">
        <f t="shared" si="416"/>
        <v>AY$17</v>
      </c>
      <c r="AZ428" s="199" t="str">
        <f t="shared" si="416"/>
        <v>AZ$17</v>
      </c>
      <c r="BA428" s="199" t="str">
        <f t="shared" si="416"/>
        <v>BA$17</v>
      </c>
      <c r="BB428" s="199" t="str">
        <f t="shared" si="416"/>
        <v>BB$17</v>
      </c>
      <c r="BC428" s="199" t="str">
        <f t="shared" si="416"/>
        <v>BC$17</v>
      </c>
      <c r="BD428" s="199" t="str">
        <f t="shared" si="416"/>
        <v>BD$17</v>
      </c>
      <c r="BE428" s="199" t="str">
        <f t="shared" si="416"/>
        <v>BE$17</v>
      </c>
      <c r="BF428" s="199" t="str">
        <f t="shared" si="416"/>
        <v>BF$17</v>
      </c>
      <c r="BG428" s="199" t="str">
        <f t="shared" si="416"/>
        <v>BG$17</v>
      </c>
      <c r="BH428" s="199" t="str">
        <f t="shared" si="416"/>
        <v>BH$17</v>
      </c>
      <c r="BI428" s="199" t="str">
        <f t="shared" si="416"/>
        <v>BI$17</v>
      </c>
      <c r="BJ428" s="199" t="str">
        <f t="shared" si="416"/>
        <v>BJ$17</v>
      </c>
      <c r="BK428" s="199" t="str">
        <f t="shared" si="416"/>
        <v>BK$17</v>
      </c>
      <c r="BL428" s="199" t="str">
        <f t="shared" si="416"/>
        <v>BL$17</v>
      </c>
      <c r="BM428" s="199" t="str">
        <f t="shared" si="416"/>
        <v>BM$17</v>
      </c>
      <c r="BN428" s="199" t="str">
        <f t="shared" si="416"/>
        <v>BN$17</v>
      </c>
      <c r="BO428" s="199" t="str">
        <f t="shared" si="416"/>
        <v>BO$17</v>
      </c>
      <c r="BP428" s="199" t="str">
        <f t="shared" si="416"/>
        <v>BP$17</v>
      </c>
      <c r="BQ428" s="199" t="str">
        <f t="shared" si="416"/>
        <v>BQ$17</v>
      </c>
      <c r="BR428" s="199" t="str">
        <f t="shared" si="416"/>
        <v>BR$17</v>
      </c>
      <c r="BS428" s="199" t="str">
        <f t="shared" si="416"/>
        <v>BS$17</v>
      </c>
      <c r="BT428" s="199" t="str">
        <f t="shared" si="416"/>
        <v>BT$17</v>
      </c>
      <c r="BU428" s="199" t="str">
        <f t="shared" si="416"/>
        <v>BU$17</v>
      </c>
      <c r="BV428" s="199" t="str">
        <f t="shared" si="416"/>
        <v>BV$17</v>
      </c>
      <c r="BW428" s="199" t="str">
        <f t="shared" si="416"/>
        <v>BW$17</v>
      </c>
      <c r="BX428" s="199" t="str">
        <f t="shared" si="416"/>
        <v>BX$17</v>
      </c>
      <c r="BY428" s="199" t="str">
        <f t="shared" si="416"/>
        <v>BY$17</v>
      </c>
      <c r="BZ428" s="199" t="str">
        <f t="shared" si="416"/>
        <v>BZ$17</v>
      </c>
      <c r="CA428" s="199" t="str">
        <f t="shared" si="416"/>
        <v>CA$17</v>
      </c>
      <c r="CB428" s="199" t="str">
        <f t="shared" si="416"/>
        <v>CB$17</v>
      </c>
      <c r="CC428" s="199" t="str">
        <f t="shared" si="416"/>
        <v>CC$17</v>
      </c>
      <c r="CD428" s="199" t="str">
        <f t="shared" si="416"/>
        <v>CD$17</v>
      </c>
      <c r="CE428" s="199" t="str">
        <f t="shared" ref="CE428:CL428" si="417">CE$21</f>
        <v>CE$17</v>
      </c>
      <c r="CF428" s="199" t="str">
        <f t="shared" si="417"/>
        <v>CF$17</v>
      </c>
      <c r="CG428" s="199" t="str">
        <f t="shared" si="417"/>
        <v>CG$17</v>
      </c>
      <c r="CH428" s="199" t="str">
        <f t="shared" si="417"/>
        <v>CH$17</v>
      </c>
      <c r="CI428" s="199" t="str">
        <f t="shared" si="417"/>
        <v>CI$17</v>
      </c>
      <c r="CJ428" s="199" t="str">
        <f t="shared" si="417"/>
        <v>CJ$17</v>
      </c>
      <c r="CK428" s="199" t="str">
        <f t="shared" si="417"/>
        <v>CK$17</v>
      </c>
      <c r="CL428" s="199" t="str">
        <f t="shared" si="417"/>
        <v>CL$17</v>
      </c>
      <c r="CN428" s="201"/>
      <c r="CO428" s="199" t="str">
        <f t="shared" ref="CO428:DL428" si="418">CO$21</f>
        <v>CO$17</v>
      </c>
      <c r="CP428" s="199" t="str">
        <f t="shared" si="418"/>
        <v>CP$17</v>
      </c>
      <c r="CQ428" s="199" t="str">
        <f t="shared" si="418"/>
        <v>CQ$17</v>
      </c>
      <c r="CR428" s="199" t="str">
        <f t="shared" si="418"/>
        <v>CR$17</v>
      </c>
      <c r="CS428" s="199" t="str">
        <f t="shared" si="418"/>
        <v>CS$17</v>
      </c>
      <c r="CT428" s="199" t="str">
        <f t="shared" si="418"/>
        <v>CT$17</v>
      </c>
      <c r="CU428" s="199" t="str">
        <f t="shared" si="418"/>
        <v>CU$17</v>
      </c>
      <c r="CV428" s="199" t="str">
        <f t="shared" si="418"/>
        <v>CV$17</v>
      </c>
      <c r="CW428" s="199" t="str">
        <f t="shared" si="418"/>
        <v>CW$17</v>
      </c>
      <c r="CX428" s="199" t="str">
        <f t="shared" si="418"/>
        <v>CX$17</v>
      </c>
      <c r="CY428" s="199" t="str">
        <f t="shared" si="418"/>
        <v>CY$17</v>
      </c>
      <c r="CZ428" s="199" t="str">
        <f t="shared" si="418"/>
        <v>CZ$17</v>
      </c>
      <c r="DA428" s="199" t="str">
        <f t="shared" si="418"/>
        <v>DA$17</v>
      </c>
      <c r="DB428" s="199" t="str">
        <f t="shared" si="418"/>
        <v>DB$17</v>
      </c>
      <c r="DC428" s="199" t="str">
        <f t="shared" si="418"/>
        <v>DC$17</v>
      </c>
      <c r="DD428" s="199" t="str">
        <f t="shared" si="418"/>
        <v>DD$17</v>
      </c>
      <c r="DE428" s="199" t="str">
        <f t="shared" si="418"/>
        <v>DE$17</v>
      </c>
      <c r="DF428" s="199" t="str">
        <f t="shared" si="418"/>
        <v>DF$17</v>
      </c>
      <c r="DG428" s="199" t="str">
        <f t="shared" si="418"/>
        <v>DG$17</v>
      </c>
      <c r="DH428" s="199" t="str">
        <f t="shared" si="418"/>
        <v>DH$17</v>
      </c>
      <c r="DI428" s="199" t="str">
        <f t="shared" si="418"/>
        <v>DI$17</v>
      </c>
      <c r="DJ428" s="199" t="str">
        <f t="shared" si="418"/>
        <v>DJ$17</v>
      </c>
      <c r="DK428" s="199" t="str">
        <f t="shared" si="418"/>
        <v>DK$17</v>
      </c>
      <c r="DL428" s="199" t="str">
        <f t="shared" si="418"/>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19">S$22</f>
        <v>S$18</v>
      </c>
      <c r="T431" s="190" t="str">
        <f t="shared" si="419"/>
        <v>T$18</v>
      </c>
      <c r="U431" s="190" t="str">
        <f t="shared" si="419"/>
        <v>U$18</v>
      </c>
      <c r="V431" s="190" t="str">
        <f t="shared" si="419"/>
        <v>V$18</v>
      </c>
      <c r="W431" s="190" t="str">
        <f t="shared" si="419"/>
        <v>W$18</v>
      </c>
      <c r="X431" s="190" t="str">
        <f t="shared" si="419"/>
        <v>X$18</v>
      </c>
      <c r="Y431" s="190" t="str">
        <f t="shared" si="419"/>
        <v>Y$18</v>
      </c>
      <c r="Z431" s="190" t="str">
        <f t="shared" si="419"/>
        <v>Z$18</v>
      </c>
      <c r="AA431" s="190" t="str">
        <f t="shared" si="419"/>
        <v>AA$18</v>
      </c>
      <c r="AB431" s="190" t="str">
        <f t="shared" si="419"/>
        <v>AB$18</v>
      </c>
      <c r="AC431" s="190" t="str">
        <f t="shared" si="419"/>
        <v>AC$18</v>
      </c>
      <c r="AD431" s="190" t="str">
        <f t="shared" si="419"/>
        <v>AD$18</v>
      </c>
      <c r="AE431" s="190" t="str">
        <f t="shared" si="419"/>
        <v>AE$18</v>
      </c>
      <c r="AF431" s="190" t="str">
        <f t="shared" si="419"/>
        <v>AF$18</v>
      </c>
      <c r="AG431" s="190" t="str">
        <f t="shared" si="419"/>
        <v>AG$18</v>
      </c>
      <c r="AH431" s="190" t="str">
        <f t="shared" si="419"/>
        <v>AH$18</v>
      </c>
      <c r="AI431" s="190" t="str">
        <f t="shared" si="419"/>
        <v>AI$18</v>
      </c>
      <c r="AJ431" s="190" t="str">
        <f t="shared" si="419"/>
        <v>AJ$18</v>
      </c>
      <c r="AK431" s="190" t="str">
        <f t="shared" si="419"/>
        <v>AK$18</v>
      </c>
      <c r="AL431" s="190" t="str">
        <f t="shared" si="419"/>
        <v>AL$18</v>
      </c>
      <c r="AM431" s="190" t="str">
        <f t="shared" si="419"/>
        <v>AM$18</v>
      </c>
      <c r="AN431" s="190" t="str">
        <f t="shared" si="419"/>
        <v>AN$18</v>
      </c>
      <c r="AO431" s="190" t="str">
        <f t="shared" si="419"/>
        <v>AO$18</v>
      </c>
      <c r="AP431" s="190" t="str">
        <f t="shared" si="419"/>
        <v>AP$18</v>
      </c>
      <c r="AQ431" s="190" t="str">
        <f t="shared" si="419"/>
        <v>AQ$18</v>
      </c>
      <c r="AR431" s="190" t="str">
        <f t="shared" si="419"/>
        <v>AR$18</v>
      </c>
      <c r="AS431" s="190" t="str">
        <f t="shared" si="419"/>
        <v>AS$18</v>
      </c>
      <c r="AT431" s="190" t="str">
        <f t="shared" si="419"/>
        <v>AT$18</v>
      </c>
      <c r="AU431" s="190" t="str">
        <f t="shared" si="419"/>
        <v>AU$18</v>
      </c>
      <c r="AV431" s="190" t="str">
        <f t="shared" si="419"/>
        <v>AV$18</v>
      </c>
      <c r="AW431" s="190" t="str">
        <f t="shared" si="419"/>
        <v>AW$18</v>
      </c>
      <c r="AX431" s="190" t="str">
        <f t="shared" si="419"/>
        <v>AX$18</v>
      </c>
      <c r="AY431" s="190" t="str">
        <f t="shared" si="419"/>
        <v>AY$18</v>
      </c>
      <c r="AZ431" s="190" t="str">
        <f t="shared" si="419"/>
        <v>AZ$18</v>
      </c>
      <c r="BA431" s="190" t="str">
        <f t="shared" si="419"/>
        <v>BA$18</v>
      </c>
      <c r="BB431" s="190" t="str">
        <f t="shared" si="419"/>
        <v>BB$18</v>
      </c>
      <c r="BC431" s="190" t="str">
        <f t="shared" si="419"/>
        <v>BC$18</v>
      </c>
      <c r="BD431" s="190" t="str">
        <f t="shared" si="419"/>
        <v>BD$18</v>
      </c>
      <c r="BE431" s="190" t="str">
        <f t="shared" si="419"/>
        <v>BE$18</v>
      </c>
      <c r="BF431" s="190" t="str">
        <f t="shared" si="419"/>
        <v>BF$18</v>
      </c>
      <c r="BG431" s="190" t="str">
        <f t="shared" si="419"/>
        <v>BG$18</v>
      </c>
      <c r="BH431" s="190" t="str">
        <f t="shared" si="419"/>
        <v>BH$18</v>
      </c>
      <c r="BI431" s="190" t="str">
        <f t="shared" si="419"/>
        <v>BI$18</v>
      </c>
      <c r="BJ431" s="190" t="str">
        <f t="shared" si="419"/>
        <v>BJ$18</v>
      </c>
      <c r="BK431" s="190" t="str">
        <f t="shared" si="419"/>
        <v>BK$18</v>
      </c>
      <c r="BL431" s="190" t="str">
        <f t="shared" si="419"/>
        <v>BL$18</v>
      </c>
      <c r="BM431" s="190" t="str">
        <f t="shared" si="419"/>
        <v>BM$18</v>
      </c>
      <c r="BN431" s="190" t="str">
        <f t="shared" si="419"/>
        <v>BN$18</v>
      </c>
      <c r="BO431" s="190" t="str">
        <f t="shared" si="419"/>
        <v>BO$18</v>
      </c>
      <c r="BP431" s="190" t="str">
        <f t="shared" si="419"/>
        <v>BP$18</v>
      </c>
      <c r="BQ431" s="190" t="str">
        <f t="shared" si="419"/>
        <v>BQ$18</v>
      </c>
      <c r="BR431" s="190" t="str">
        <f t="shared" si="419"/>
        <v>BR$18</v>
      </c>
      <c r="BS431" s="190" t="str">
        <f t="shared" si="419"/>
        <v>BS$18</v>
      </c>
      <c r="BT431" s="190" t="str">
        <f t="shared" si="419"/>
        <v>BT$18</v>
      </c>
      <c r="BU431" s="190" t="str">
        <f t="shared" si="419"/>
        <v>BU$18</v>
      </c>
      <c r="BV431" s="190" t="str">
        <f t="shared" si="419"/>
        <v>BV$18</v>
      </c>
      <c r="BW431" s="190" t="str">
        <f t="shared" si="419"/>
        <v>BW$18</v>
      </c>
      <c r="BX431" s="190" t="str">
        <f t="shared" si="419"/>
        <v>BX$18</v>
      </c>
      <c r="BY431" s="190" t="str">
        <f t="shared" si="419"/>
        <v>BY$18</v>
      </c>
      <c r="BZ431" s="190" t="str">
        <f t="shared" si="419"/>
        <v>BZ$18</v>
      </c>
      <c r="CA431" s="190" t="str">
        <f t="shared" si="419"/>
        <v>CA$18</v>
      </c>
      <c r="CB431" s="190" t="str">
        <f t="shared" si="419"/>
        <v>CB$18</v>
      </c>
      <c r="CC431" s="190" t="str">
        <f t="shared" si="419"/>
        <v>CC$18</v>
      </c>
      <c r="CD431" s="190" t="str">
        <f t="shared" si="419"/>
        <v>CD$18</v>
      </c>
      <c r="CE431" s="190" t="str">
        <f t="shared" ref="CE431:CL431" si="420">CE$22</f>
        <v>CE$18</v>
      </c>
      <c r="CF431" s="190" t="str">
        <f t="shared" si="420"/>
        <v>CF$18</v>
      </c>
      <c r="CG431" s="190" t="str">
        <f t="shared" si="420"/>
        <v>CG$18</v>
      </c>
      <c r="CH431" s="190" t="str">
        <f t="shared" si="420"/>
        <v>CH$18</v>
      </c>
      <c r="CI431" s="190" t="str">
        <f t="shared" si="420"/>
        <v>CI$18</v>
      </c>
      <c r="CJ431" s="190" t="str">
        <f t="shared" si="420"/>
        <v>CJ$18</v>
      </c>
      <c r="CK431" s="190" t="str">
        <f t="shared" si="420"/>
        <v>CK$18</v>
      </c>
      <c r="CL431" s="190" t="str">
        <f t="shared" si="420"/>
        <v>CL$18</v>
      </c>
      <c r="CN431" s="201"/>
      <c r="CO431" s="190" t="str">
        <f t="shared" ref="CO431:DL431" si="421">CO$22</f>
        <v>CO$18</v>
      </c>
      <c r="CP431" s="190" t="str">
        <f t="shared" si="421"/>
        <v>CP$18</v>
      </c>
      <c r="CQ431" s="190" t="str">
        <f t="shared" si="421"/>
        <v>CQ$18</v>
      </c>
      <c r="CR431" s="190" t="str">
        <f t="shared" si="421"/>
        <v>CR$18</v>
      </c>
      <c r="CS431" s="190" t="str">
        <f t="shared" si="421"/>
        <v>CS$18</v>
      </c>
      <c r="CT431" s="190" t="str">
        <f t="shared" si="421"/>
        <v>CT$18</v>
      </c>
      <c r="CU431" s="190" t="str">
        <f t="shared" si="421"/>
        <v>CU$18</v>
      </c>
      <c r="CV431" s="190" t="str">
        <f t="shared" si="421"/>
        <v>CV$18</v>
      </c>
      <c r="CW431" s="190" t="str">
        <f t="shared" si="421"/>
        <v>CW$18</v>
      </c>
      <c r="CX431" s="190" t="str">
        <f t="shared" si="421"/>
        <v>CX$18</v>
      </c>
      <c r="CY431" s="190" t="str">
        <f t="shared" si="421"/>
        <v>CY$18</v>
      </c>
      <c r="CZ431" s="190" t="str">
        <f t="shared" si="421"/>
        <v>CZ$18</v>
      </c>
      <c r="DA431" s="190" t="str">
        <f t="shared" si="421"/>
        <v>DA$18</v>
      </c>
      <c r="DB431" s="190" t="str">
        <f t="shared" si="421"/>
        <v>DB$18</v>
      </c>
      <c r="DC431" s="190" t="str">
        <f t="shared" si="421"/>
        <v>DC$18</v>
      </c>
      <c r="DD431" s="190" t="str">
        <f t="shared" si="421"/>
        <v>DD$18</v>
      </c>
      <c r="DE431" s="190" t="str">
        <f t="shared" si="421"/>
        <v>DE$18</v>
      </c>
      <c r="DF431" s="190" t="str">
        <f t="shared" si="421"/>
        <v>DF$18</v>
      </c>
      <c r="DG431" s="190" t="str">
        <f t="shared" si="421"/>
        <v>DG$18</v>
      </c>
      <c r="DH431" s="190" t="str">
        <f t="shared" si="421"/>
        <v>DH$18</v>
      </c>
      <c r="DI431" s="190" t="str">
        <f t="shared" si="421"/>
        <v>DI$18</v>
      </c>
      <c r="DJ431" s="190" t="str">
        <f t="shared" si="421"/>
        <v>DJ$18</v>
      </c>
      <c r="DK431" s="190" t="str">
        <f t="shared" si="421"/>
        <v>DK$18</v>
      </c>
      <c r="DL431" s="190" t="str">
        <f t="shared" si="421"/>
        <v>DL$18</v>
      </c>
    </row>
    <row r="432" spans="1:116" x14ac:dyDescent="0.4">
      <c r="A432" s="174"/>
      <c r="E432" s="8"/>
      <c r="G432" s="175" t="s">
        <v>464</v>
      </c>
      <c r="H432" s="200"/>
      <c r="I432" s="201"/>
      <c r="J432" s="201"/>
      <c r="K432" s="202"/>
      <c r="L432" s="202"/>
      <c r="M432" s="202"/>
      <c r="N432" s="202"/>
      <c r="O432" s="202"/>
      <c r="P432" s="202"/>
      <c r="R432" s="202"/>
      <c r="S432" s="190" t="str">
        <f t="shared" ref="S432:CD432" si="422">S$23</f>
        <v>S$19</v>
      </c>
      <c r="T432" s="190" t="str">
        <f t="shared" si="422"/>
        <v>T$19</v>
      </c>
      <c r="U432" s="190" t="str">
        <f t="shared" si="422"/>
        <v>U$19</v>
      </c>
      <c r="V432" s="190" t="str">
        <f t="shared" si="422"/>
        <v>V$19</v>
      </c>
      <c r="W432" s="190" t="str">
        <f t="shared" si="422"/>
        <v>W$19</v>
      </c>
      <c r="X432" s="190" t="str">
        <f t="shared" si="422"/>
        <v>X$19</v>
      </c>
      <c r="Y432" s="190" t="str">
        <f t="shared" si="422"/>
        <v>Y$19</v>
      </c>
      <c r="Z432" s="190" t="str">
        <f t="shared" si="422"/>
        <v>Z$19</v>
      </c>
      <c r="AA432" s="190" t="str">
        <f t="shared" si="422"/>
        <v>AA$19</v>
      </c>
      <c r="AB432" s="190" t="str">
        <f t="shared" si="422"/>
        <v>AB$19</v>
      </c>
      <c r="AC432" s="190" t="str">
        <f t="shared" si="422"/>
        <v>AC$19</v>
      </c>
      <c r="AD432" s="190" t="str">
        <f t="shared" si="422"/>
        <v>AD$19</v>
      </c>
      <c r="AE432" s="190" t="str">
        <f t="shared" si="422"/>
        <v>AE$19</v>
      </c>
      <c r="AF432" s="190" t="str">
        <f t="shared" si="422"/>
        <v>AF$19</v>
      </c>
      <c r="AG432" s="190" t="str">
        <f t="shared" si="422"/>
        <v>AG$19</v>
      </c>
      <c r="AH432" s="190" t="str">
        <f t="shared" si="422"/>
        <v>AH$19</v>
      </c>
      <c r="AI432" s="190" t="str">
        <f t="shared" si="422"/>
        <v>AI$19</v>
      </c>
      <c r="AJ432" s="190" t="str">
        <f t="shared" si="422"/>
        <v>AJ$19</v>
      </c>
      <c r="AK432" s="190" t="str">
        <f t="shared" si="422"/>
        <v>AK$19</v>
      </c>
      <c r="AL432" s="190" t="str">
        <f t="shared" si="422"/>
        <v>AL$19</v>
      </c>
      <c r="AM432" s="190" t="str">
        <f t="shared" si="422"/>
        <v>AM$19</v>
      </c>
      <c r="AN432" s="190" t="str">
        <f t="shared" si="422"/>
        <v>AN$19</v>
      </c>
      <c r="AO432" s="190" t="str">
        <f t="shared" si="422"/>
        <v>AO$19</v>
      </c>
      <c r="AP432" s="190" t="str">
        <f t="shared" si="422"/>
        <v>AP$19</v>
      </c>
      <c r="AQ432" s="190" t="str">
        <f t="shared" si="422"/>
        <v>AQ$19</v>
      </c>
      <c r="AR432" s="190" t="str">
        <f t="shared" si="422"/>
        <v>AR$19</v>
      </c>
      <c r="AS432" s="190" t="str">
        <f t="shared" si="422"/>
        <v>AS$19</v>
      </c>
      <c r="AT432" s="190" t="str">
        <f t="shared" si="422"/>
        <v>AT$19</v>
      </c>
      <c r="AU432" s="190" t="str">
        <f t="shared" si="422"/>
        <v>AU$19</v>
      </c>
      <c r="AV432" s="190" t="str">
        <f t="shared" si="422"/>
        <v>AV$19</v>
      </c>
      <c r="AW432" s="190" t="str">
        <f t="shared" si="422"/>
        <v>AW$19</v>
      </c>
      <c r="AX432" s="190" t="str">
        <f t="shared" si="422"/>
        <v>AX$19</v>
      </c>
      <c r="AY432" s="190" t="str">
        <f t="shared" si="422"/>
        <v>AY$19</v>
      </c>
      <c r="AZ432" s="190" t="str">
        <f t="shared" si="422"/>
        <v>AZ$19</v>
      </c>
      <c r="BA432" s="190" t="str">
        <f t="shared" si="422"/>
        <v>BA$19</v>
      </c>
      <c r="BB432" s="190" t="str">
        <f t="shared" si="422"/>
        <v>BB$19</v>
      </c>
      <c r="BC432" s="190" t="str">
        <f t="shared" si="422"/>
        <v>BC$19</v>
      </c>
      <c r="BD432" s="190" t="str">
        <f t="shared" si="422"/>
        <v>BD$19</v>
      </c>
      <c r="BE432" s="190" t="str">
        <f t="shared" si="422"/>
        <v>BE$19</v>
      </c>
      <c r="BF432" s="190" t="str">
        <f t="shared" si="422"/>
        <v>BF$19</v>
      </c>
      <c r="BG432" s="190" t="str">
        <f t="shared" si="422"/>
        <v>BG$19</v>
      </c>
      <c r="BH432" s="190" t="str">
        <f t="shared" si="422"/>
        <v>BH$19</v>
      </c>
      <c r="BI432" s="190" t="str">
        <f t="shared" si="422"/>
        <v>BI$19</v>
      </c>
      <c r="BJ432" s="190" t="str">
        <f t="shared" si="422"/>
        <v>BJ$19</v>
      </c>
      <c r="BK432" s="190" t="str">
        <f t="shared" si="422"/>
        <v>BK$19</v>
      </c>
      <c r="BL432" s="190" t="str">
        <f t="shared" si="422"/>
        <v>BL$19</v>
      </c>
      <c r="BM432" s="190" t="str">
        <f t="shared" si="422"/>
        <v>BM$19</v>
      </c>
      <c r="BN432" s="190" t="str">
        <f t="shared" si="422"/>
        <v>BN$19</v>
      </c>
      <c r="BO432" s="190" t="str">
        <f t="shared" si="422"/>
        <v>BO$19</v>
      </c>
      <c r="BP432" s="190" t="str">
        <f t="shared" si="422"/>
        <v>BP$19</v>
      </c>
      <c r="BQ432" s="190" t="str">
        <f t="shared" si="422"/>
        <v>BQ$19</v>
      </c>
      <c r="BR432" s="190" t="str">
        <f t="shared" si="422"/>
        <v>BR$19</v>
      </c>
      <c r="BS432" s="190" t="str">
        <f t="shared" si="422"/>
        <v>BS$19</v>
      </c>
      <c r="BT432" s="190" t="str">
        <f t="shared" si="422"/>
        <v>BT$19</v>
      </c>
      <c r="BU432" s="190" t="str">
        <f t="shared" si="422"/>
        <v>BU$19</v>
      </c>
      <c r="BV432" s="190" t="str">
        <f t="shared" si="422"/>
        <v>BV$19</v>
      </c>
      <c r="BW432" s="190" t="str">
        <f t="shared" si="422"/>
        <v>BW$19</v>
      </c>
      <c r="BX432" s="190" t="str">
        <f t="shared" si="422"/>
        <v>BX$19</v>
      </c>
      <c r="BY432" s="190" t="str">
        <f t="shared" si="422"/>
        <v>BY$19</v>
      </c>
      <c r="BZ432" s="190" t="str">
        <f t="shared" si="422"/>
        <v>BZ$19</v>
      </c>
      <c r="CA432" s="190" t="str">
        <f t="shared" si="422"/>
        <v>CA$19</v>
      </c>
      <c r="CB432" s="190" t="str">
        <f t="shared" si="422"/>
        <v>CB$19</v>
      </c>
      <c r="CC432" s="190" t="str">
        <f t="shared" si="422"/>
        <v>CC$19</v>
      </c>
      <c r="CD432" s="190" t="str">
        <f t="shared" si="422"/>
        <v>CD$19</v>
      </c>
      <c r="CE432" s="190" t="str">
        <f t="shared" ref="CE432:CL432" si="423">CE$23</f>
        <v>CE$19</v>
      </c>
      <c r="CF432" s="190" t="str">
        <f t="shared" si="423"/>
        <v>CF$19</v>
      </c>
      <c r="CG432" s="190" t="str">
        <f t="shared" si="423"/>
        <v>CG$19</v>
      </c>
      <c r="CH432" s="190" t="str">
        <f t="shared" si="423"/>
        <v>CH$19</v>
      </c>
      <c r="CI432" s="190" t="str">
        <f t="shared" si="423"/>
        <v>CI$19</v>
      </c>
      <c r="CJ432" s="190" t="str">
        <f t="shared" si="423"/>
        <v>CJ$19</v>
      </c>
      <c r="CK432" s="190" t="str">
        <f t="shared" si="423"/>
        <v>CK$19</v>
      </c>
      <c r="CL432" s="190" t="str">
        <f t="shared" si="423"/>
        <v>CL$19</v>
      </c>
      <c r="CN432" s="201"/>
      <c r="CO432" s="190" t="str">
        <f t="shared" ref="CO432:DL432" si="424">CO$23</f>
        <v>CO$19</v>
      </c>
      <c r="CP432" s="190" t="str">
        <f t="shared" si="424"/>
        <v>CP$19</v>
      </c>
      <c r="CQ432" s="190" t="str">
        <f t="shared" si="424"/>
        <v>CQ$19</v>
      </c>
      <c r="CR432" s="190" t="str">
        <f t="shared" si="424"/>
        <v>CR$19</v>
      </c>
      <c r="CS432" s="190" t="str">
        <f t="shared" si="424"/>
        <v>CS$19</v>
      </c>
      <c r="CT432" s="190" t="str">
        <f t="shared" si="424"/>
        <v>CT$19</v>
      </c>
      <c r="CU432" s="190" t="str">
        <f t="shared" si="424"/>
        <v>CU$19</v>
      </c>
      <c r="CV432" s="190" t="str">
        <f t="shared" si="424"/>
        <v>CV$19</v>
      </c>
      <c r="CW432" s="190" t="str">
        <f t="shared" si="424"/>
        <v>CW$19</v>
      </c>
      <c r="CX432" s="190" t="str">
        <f t="shared" si="424"/>
        <v>CX$19</v>
      </c>
      <c r="CY432" s="190" t="str">
        <f t="shared" si="424"/>
        <v>CY$19</v>
      </c>
      <c r="CZ432" s="190" t="str">
        <f t="shared" si="424"/>
        <v>CZ$19</v>
      </c>
      <c r="DA432" s="190" t="str">
        <f t="shared" si="424"/>
        <v>DA$19</v>
      </c>
      <c r="DB432" s="190" t="str">
        <f t="shared" si="424"/>
        <v>DB$19</v>
      </c>
      <c r="DC432" s="190" t="str">
        <f t="shared" si="424"/>
        <v>DC$19</v>
      </c>
      <c r="DD432" s="190" t="str">
        <f t="shared" si="424"/>
        <v>DD$19</v>
      </c>
      <c r="DE432" s="190" t="str">
        <f t="shared" si="424"/>
        <v>DE$19</v>
      </c>
      <c r="DF432" s="190" t="str">
        <f t="shared" si="424"/>
        <v>DF$19</v>
      </c>
      <c r="DG432" s="190" t="str">
        <f t="shared" si="424"/>
        <v>DG$19</v>
      </c>
      <c r="DH432" s="190" t="str">
        <f t="shared" si="424"/>
        <v>DH$19</v>
      </c>
      <c r="DI432" s="190" t="str">
        <f t="shared" si="424"/>
        <v>DI$19</v>
      </c>
      <c r="DJ432" s="190" t="str">
        <f t="shared" si="424"/>
        <v>DJ$19</v>
      </c>
      <c r="DK432" s="190" t="str">
        <f t="shared" si="424"/>
        <v>DK$19</v>
      </c>
      <c r="DL432" s="190" t="str">
        <f t="shared" si="424"/>
        <v>DL$19</v>
      </c>
    </row>
    <row r="433" spans="1:116" x14ac:dyDescent="0.4">
      <c r="A433" s="48" t="s">
        <v>218</v>
      </c>
      <c r="B433" s="31" t="s">
        <v>81</v>
      </c>
      <c r="C433" s="31"/>
      <c r="D433" t="s">
        <v>757</v>
      </c>
      <c r="E433" s="8" t="str">
        <f t="shared" ref="E433:E446" si="425">ROW()&amp;" "&amp;D433</f>
        <v>433 DAYRENT-PV</v>
      </c>
      <c r="F433" t="s">
        <v>572</v>
      </c>
      <c r="G433" s="70" t="s">
        <v>779</v>
      </c>
      <c r="H433" s="48"/>
      <c r="I433" s="304"/>
      <c r="J433" s="304"/>
      <c r="K433" s="48"/>
      <c r="L433" s="48"/>
      <c r="M433" s="48"/>
      <c r="N433" s="48"/>
      <c r="O433" s="48"/>
      <c r="P433" s="48"/>
      <c r="R433" s="70"/>
      <c r="S433" s="305"/>
      <c r="T433" s="305"/>
      <c r="U433" s="305"/>
      <c r="V433" s="305"/>
      <c r="W433" s="305"/>
      <c r="X433" s="305"/>
      <c r="Y433" s="305"/>
      <c r="Z433" s="305"/>
      <c r="AA433" s="305"/>
      <c r="AB433" s="305"/>
      <c r="AC433" s="305"/>
      <c r="AD433" s="305"/>
      <c r="AE433" s="305"/>
      <c r="AF433" s="305"/>
      <c r="AG433" s="305"/>
      <c r="AH433" s="305"/>
      <c r="AI433" s="305"/>
      <c r="AJ433" s="305"/>
      <c r="AK433" s="305"/>
      <c r="AL433" s="305"/>
      <c r="AM433" s="305"/>
      <c r="AN433" s="305"/>
      <c r="AO433" s="305"/>
      <c r="AP433" s="305"/>
      <c r="AQ433" s="305"/>
      <c r="AR433" s="305"/>
      <c r="AS433" s="305"/>
      <c r="AT433" s="305"/>
      <c r="AU433" s="305"/>
      <c r="AV433" s="305"/>
      <c r="AW433" s="305"/>
      <c r="AX433" s="305"/>
      <c r="AY433" s="305"/>
      <c r="AZ433" s="305"/>
      <c r="BA433" s="305"/>
      <c r="BB433" s="305"/>
      <c r="BC433" s="305"/>
      <c r="BD433" s="305"/>
      <c r="BE433" s="305"/>
      <c r="BF433" s="305"/>
      <c r="BG433" s="305"/>
      <c r="BH433" s="305"/>
      <c r="BI433" s="305"/>
      <c r="BJ433" s="305"/>
      <c r="BK433" s="305"/>
      <c r="BL433" s="305"/>
      <c r="BM433" s="305"/>
      <c r="BN433" s="305"/>
      <c r="BO433" s="305"/>
      <c r="BP433" s="305"/>
      <c r="BQ433" s="305"/>
      <c r="BR433" s="305"/>
      <c r="BS433" s="305"/>
      <c r="BT433" s="305"/>
      <c r="BU433" s="305"/>
      <c r="BV433" s="305"/>
      <c r="BW433" s="305"/>
      <c r="BX433" s="305"/>
      <c r="BY433" s="305"/>
      <c r="BZ433" s="305"/>
      <c r="CA433" s="305"/>
      <c r="CB433" s="305"/>
      <c r="CC433" s="305"/>
      <c r="CD433" s="305"/>
      <c r="CE433" s="305"/>
      <c r="CF433" s="305"/>
      <c r="CG433" s="305"/>
      <c r="CH433" s="305"/>
      <c r="CI433" s="305"/>
      <c r="CJ433" s="305"/>
      <c r="CK433" s="305"/>
      <c r="CL433" s="305"/>
      <c r="CN433" s="304"/>
      <c r="CO433" s="305"/>
      <c r="CP433" s="305"/>
      <c r="CQ433" s="305"/>
      <c r="CR433" s="305"/>
      <c r="CS433" s="305"/>
      <c r="CT433" s="305"/>
      <c r="CU433" s="305"/>
      <c r="CV433" s="305"/>
      <c r="CW433" s="305"/>
      <c r="CX433" s="305"/>
      <c r="CY433" s="305"/>
      <c r="CZ433" s="305"/>
      <c r="DA433" s="305"/>
      <c r="DB433" s="305"/>
      <c r="DC433" s="305"/>
      <c r="DD433" s="305"/>
      <c r="DE433" s="305"/>
      <c r="DF433" s="305"/>
      <c r="DG433" s="305"/>
      <c r="DH433" s="305"/>
      <c r="DI433" s="305"/>
      <c r="DJ433" s="305"/>
      <c r="DK433" s="305"/>
      <c r="DL433" s="305"/>
    </row>
    <row r="434" spans="1:116" x14ac:dyDescent="0.4">
      <c r="B434" t="s">
        <v>332</v>
      </c>
      <c r="D434" t="s">
        <v>757</v>
      </c>
      <c r="E434" s="8" t="str">
        <f t="shared" si="425"/>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5"/>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5"/>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5"/>
        <v>437 DAYRENT-PV</v>
      </c>
      <c r="G437" s="126" t="str">
        <f>"Revenue - "&amp;G439</f>
        <v>Revenue - (Primary label)</v>
      </c>
      <c r="H437" s="31"/>
      <c r="I437" s="73"/>
      <c r="J437" s="73"/>
      <c r="K437" s="118">
        <f t="shared" ref="K437:P437" ca="1" si="426">SUMIF($3:$3,K$2,437:437)</f>
        <v>144000000</v>
      </c>
      <c r="L437" s="118">
        <f t="shared" ca="1" si="426"/>
        <v>144000000</v>
      </c>
      <c r="M437" s="118">
        <f t="shared" ca="1" si="426"/>
        <v>144000000</v>
      </c>
      <c r="N437" s="118">
        <f t="shared" ca="1" si="426"/>
        <v>144000000</v>
      </c>
      <c r="O437" s="118">
        <f t="shared" ca="1" si="426"/>
        <v>144000000</v>
      </c>
      <c r="P437" s="118">
        <f t="shared" ca="1" si="426"/>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7">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5"/>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5"/>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5"/>
        <v>441 DAYRENT-PV</v>
      </c>
      <c r="G441" s="136" t="str">
        <f>G427</f>
        <v>Primary revenue driver</v>
      </c>
      <c r="H441" s="31"/>
      <c r="I441" s="73"/>
      <c r="J441" s="73"/>
      <c r="K441" s="39"/>
      <c r="L441" s="39"/>
      <c r="M441" s="39"/>
      <c r="N441" s="39"/>
      <c r="O441" s="39"/>
      <c r="P441" s="39"/>
      <c r="R441" s="38"/>
      <c r="S441" s="203" t="str">
        <f t="shared" ref="S441:BX441" si="428">ADDRESS(ROW(S437),COLUMN(S437),2)</f>
        <v>S$437</v>
      </c>
      <c r="T441" s="203" t="str">
        <f t="shared" si="428"/>
        <v>T$437</v>
      </c>
      <c r="U441" s="203" t="str">
        <f t="shared" si="428"/>
        <v>U$437</v>
      </c>
      <c r="V441" s="203" t="str">
        <f t="shared" si="428"/>
        <v>V$437</v>
      </c>
      <c r="W441" s="203" t="str">
        <f t="shared" si="428"/>
        <v>W$437</v>
      </c>
      <c r="X441" s="203" t="str">
        <f t="shared" si="428"/>
        <v>X$437</v>
      </c>
      <c r="Y441" s="203" t="str">
        <f t="shared" si="428"/>
        <v>Y$437</v>
      </c>
      <c r="Z441" s="203" t="str">
        <f t="shared" si="428"/>
        <v>Z$437</v>
      </c>
      <c r="AA441" s="203" t="str">
        <f t="shared" si="428"/>
        <v>AA$437</v>
      </c>
      <c r="AB441" s="203" t="str">
        <f t="shared" si="428"/>
        <v>AB$437</v>
      </c>
      <c r="AC441" s="203" t="str">
        <f t="shared" si="428"/>
        <v>AC$437</v>
      </c>
      <c r="AD441" s="203" t="str">
        <f t="shared" si="428"/>
        <v>AD$437</v>
      </c>
      <c r="AE441" s="203" t="str">
        <f t="shared" si="428"/>
        <v>AE$437</v>
      </c>
      <c r="AF441" s="203" t="str">
        <f t="shared" si="428"/>
        <v>AF$437</v>
      </c>
      <c r="AG441" s="203" t="str">
        <f t="shared" si="428"/>
        <v>AG$437</v>
      </c>
      <c r="AH441" s="203" t="str">
        <f t="shared" si="428"/>
        <v>AH$437</v>
      </c>
      <c r="AI441" s="203" t="str">
        <f t="shared" si="428"/>
        <v>AI$437</v>
      </c>
      <c r="AJ441" s="203" t="str">
        <f t="shared" si="428"/>
        <v>AJ$437</v>
      </c>
      <c r="AK441" s="203" t="str">
        <f t="shared" si="428"/>
        <v>AK$437</v>
      </c>
      <c r="AL441" s="203" t="str">
        <f t="shared" si="428"/>
        <v>AL$437</v>
      </c>
      <c r="AM441" s="203" t="str">
        <f t="shared" si="428"/>
        <v>AM$437</v>
      </c>
      <c r="AN441" s="203" t="str">
        <f t="shared" si="428"/>
        <v>AN$437</v>
      </c>
      <c r="AO441" s="203" t="str">
        <f t="shared" si="428"/>
        <v>AO$437</v>
      </c>
      <c r="AP441" s="203" t="str">
        <f t="shared" si="428"/>
        <v>AP$437</v>
      </c>
      <c r="AQ441" s="203" t="str">
        <f t="shared" si="428"/>
        <v>AQ$437</v>
      </c>
      <c r="AR441" s="203" t="str">
        <f t="shared" si="428"/>
        <v>AR$437</v>
      </c>
      <c r="AS441" s="203" t="str">
        <f t="shared" si="428"/>
        <v>AS$437</v>
      </c>
      <c r="AT441" s="203" t="str">
        <f t="shared" si="428"/>
        <v>AT$437</v>
      </c>
      <c r="AU441" s="203" t="str">
        <f t="shared" si="428"/>
        <v>AU$437</v>
      </c>
      <c r="AV441" s="203" t="str">
        <f t="shared" si="428"/>
        <v>AV$437</v>
      </c>
      <c r="AW441" s="203" t="str">
        <f t="shared" si="428"/>
        <v>AW$437</v>
      </c>
      <c r="AX441" s="203" t="str">
        <f t="shared" si="428"/>
        <v>AX$437</v>
      </c>
      <c r="AY441" s="203" t="str">
        <f t="shared" si="428"/>
        <v>AY$437</v>
      </c>
      <c r="AZ441" s="203" t="str">
        <f t="shared" si="428"/>
        <v>AZ$437</v>
      </c>
      <c r="BA441" s="203" t="str">
        <f t="shared" si="428"/>
        <v>BA$437</v>
      </c>
      <c r="BB441" s="203" t="str">
        <f t="shared" si="428"/>
        <v>BB$437</v>
      </c>
      <c r="BC441" s="203" t="str">
        <f t="shared" si="428"/>
        <v>BC$437</v>
      </c>
      <c r="BD441" s="203" t="str">
        <f t="shared" si="428"/>
        <v>BD$437</v>
      </c>
      <c r="BE441" s="203" t="str">
        <f t="shared" si="428"/>
        <v>BE$437</v>
      </c>
      <c r="BF441" s="203" t="str">
        <f t="shared" si="428"/>
        <v>BF$437</v>
      </c>
      <c r="BG441" s="203" t="str">
        <f t="shared" si="428"/>
        <v>BG$437</v>
      </c>
      <c r="BH441" s="203" t="str">
        <f t="shared" si="428"/>
        <v>BH$437</v>
      </c>
      <c r="BI441" s="203" t="str">
        <f t="shared" si="428"/>
        <v>BI$437</v>
      </c>
      <c r="BJ441" s="203" t="str">
        <f t="shared" si="428"/>
        <v>BJ$437</v>
      </c>
      <c r="BK441" s="203" t="str">
        <f t="shared" si="428"/>
        <v>BK$437</v>
      </c>
      <c r="BL441" s="203" t="str">
        <f t="shared" si="428"/>
        <v>BL$437</v>
      </c>
      <c r="BM441" s="203" t="str">
        <f t="shared" si="428"/>
        <v>BM$437</v>
      </c>
      <c r="BN441" s="203" t="str">
        <f t="shared" si="428"/>
        <v>BN$437</v>
      </c>
      <c r="BO441" s="203" t="str">
        <f t="shared" si="428"/>
        <v>BO$437</v>
      </c>
      <c r="BP441" s="203" t="str">
        <f t="shared" si="428"/>
        <v>BP$437</v>
      </c>
      <c r="BQ441" s="203" t="str">
        <f t="shared" si="428"/>
        <v>BQ$437</v>
      </c>
      <c r="BR441" s="203" t="str">
        <f t="shared" si="428"/>
        <v>BR$437</v>
      </c>
      <c r="BS441" s="203" t="str">
        <f t="shared" si="428"/>
        <v>BS$437</v>
      </c>
      <c r="BT441" s="203" t="str">
        <f t="shared" si="428"/>
        <v>BT$437</v>
      </c>
      <c r="BU441" s="203" t="str">
        <f t="shared" si="428"/>
        <v>BU$437</v>
      </c>
      <c r="BV441" s="203" t="str">
        <f t="shared" si="428"/>
        <v>BV$437</v>
      </c>
      <c r="BW441" s="203" t="str">
        <f t="shared" si="428"/>
        <v>BW$437</v>
      </c>
      <c r="BX441" s="203" t="str">
        <f t="shared" si="428"/>
        <v>BX$437</v>
      </c>
      <c r="BY441" s="203" t="str">
        <f>BY427</f>
        <v>BY$16</v>
      </c>
      <c r="BZ441" s="203" t="str">
        <f t="shared" ref="BZ441:CL441" si="429">ADDRESS(ROW(BZ437),COLUMN(BZ437),2)</f>
        <v>BZ$437</v>
      </c>
      <c r="CA441" s="203" t="str">
        <f t="shared" si="429"/>
        <v>CA$437</v>
      </c>
      <c r="CB441" s="203" t="str">
        <f t="shared" si="429"/>
        <v>CB$437</v>
      </c>
      <c r="CC441" s="203" t="str">
        <f t="shared" si="429"/>
        <v>CC$437</v>
      </c>
      <c r="CD441" s="203" t="str">
        <f t="shared" si="429"/>
        <v>CD$437</v>
      </c>
      <c r="CE441" s="203" t="str">
        <f t="shared" si="429"/>
        <v>CE$437</v>
      </c>
      <c r="CF441" s="203" t="str">
        <f t="shared" si="429"/>
        <v>CF$437</v>
      </c>
      <c r="CG441" s="203" t="str">
        <f t="shared" si="429"/>
        <v>CG$437</v>
      </c>
      <c r="CH441" s="203" t="str">
        <f t="shared" si="429"/>
        <v>CH$437</v>
      </c>
      <c r="CI441" s="203" t="str">
        <f t="shared" si="429"/>
        <v>CI$437</v>
      </c>
      <c r="CJ441" s="203" t="str">
        <f t="shared" si="429"/>
        <v>CJ$437</v>
      </c>
      <c r="CK441" s="203" t="str">
        <f t="shared" si="429"/>
        <v>CK$437</v>
      </c>
      <c r="CL441" s="203" t="str">
        <f t="shared" si="429"/>
        <v>CL$437</v>
      </c>
      <c r="CN441" s="73"/>
      <c r="CO441" s="203" t="str">
        <f t="shared" ref="CO441:DL441" si="430">ADDRESS(ROW(CO437),COLUMN(CO437),2)</f>
        <v>CO$437</v>
      </c>
      <c r="CP441" s="203" t="str">
        <f t="shared" si="430"/>
        <v>CP$437</v>
      </c>
      <c r="CQ441" s="203" t="str">
        <f t="shared" si="430"/>
        <v>CQ$437</v>
      </c>
      <c r="CR441" s="203" t="str">
        <f t="shared" si="430"/>
        <v>CR$437</v>
      </c>
      <c r="CS441" s="203" t="str">
        <f t="shared" si="430"/>
        <v>CS$437</v>
      </c>
      <c r="CT441" s="203" t="str">
        <f t="shared" si="430"/>
        <v>CT$437</v>
      </c>
      <c r="CU441" s="203" t="str">
        <f t="shared" si="430"/>
        <v>CU$437</v>
      </c>
      <c r="CV441" s="203" t="str">
        <f t="shared" si="430"/>
        <v>CV$437</v>
      </c>
      <c r="CW441" s="203" t="str">
        <f t="shared" si="430"/>
        <v>CW$437</v>
      </c>
      <c r="CX441" s="203" t="str">
        <f t="shared" si="430"/>
        <v>CX$437</v>
      </c>
      <c r="CY441" s="203" t="str">
        <f t="shared" si="430"/>
        <v>CY$437</v>
      </c>
      <c r="CZ441" s="203" t="str">
        <f t="shared" si="430"/>
        <v>CZ$437</v>
      </c>
      <c r="DA441" s="203" t="str">
        <f t="shared" si="430"/>
        <v>DA$437</v>
      </c>
      <c r="DB441" s="203" t="str">
        <f t="shared" si="430"/>
        <v>DB$437</v>
      </c>
      <c r="DC441" s="203" t="str">
        <f t="shared" si="430"/>
        <v>DC$437</v>
      </c>
      <c r="DD441" s="203" t="str">
        <f t="shared" si="430"/>
        <v>DD$437</v>
      </c>
      <c r="DE441" s="203" t="str">
        <f t="shared" si="430"/>
        <v>DE$437</v>
      </c>
      <c r="DF441" s="203" t="str">
        <f t="shared" si="430"/>
        <v>DF$437</v>
      </c>
      <c r="DG441" s="203" t="str">
        <f t="shared" si="430"/>
        <v>DG$437</v>
      </c>
      <c r="DH441" s="203" t="str">
        <f t="shared" si="430"/>
        <v>DH$437</v>
      </c>
      <c r="DI441" s="203" t="str">
        <f t="shared" si="430"/>
        <v>DI$437</v>
      </c>
      <c r="DJ441" s="203" t="str">
        <f t="shared" si="430"/>
        <v>DJ$437</v>
      </c>
      <c r="DK441" s="203" t="str">
        <f t="shared" si="430"/>
        <v>DK$437</v>
      </c>
      <c r="DL441" s="203" t="str">
        <f t="shared" si="430"/>
        <v>DL$437</v>
      </c>
    </row>
    <row r="442" spans="1:116" x14ac:dyDescent="0.4">
      <c r="B442" t="s">
        <v>332</v>
      </c>
      <c r="D442" t="s">
        <v>757</v>
      </c>
      <c r="E442" s="8" t="str">
        <f t="shared" si="425"/>
        <v>442 DAYRENT-PV</v>
      </c>
      <c r="G442" s="136" t="str">
        <f>G428</f>
        <v>Primary volume driver</v>
      </c>
      <c r="H442" s="31"/>
      <c r="I442" s="73"/>
      <c r="J442" s="73"/>
      <c r="K442" s="39"/>
      <c r="L442" s="39"/>
      <c r="M442" s="39"/>
      <c r="N442" s="39"/>
      <c r="O442" s="39"/>
      <c r="P442" s="39"/>
      <c r="R442" s="38"/>
      <c r="S442" s="203" t="str">
        <f t="shared" ref="S442:CD442" si="431">S428</f>
        <v>S$17</v>
      </c>
      <c r="T442" s="203" t="str">
        <f t="shared" si="431"/>
        <v>T$17</v>
      </c>
      <c r="U442" s="203" t="str">
        <f t="shared" si="431"/>
        <v>U$17</v>
      </c>
      <c r="V442" s="203" t="str">
        <f t="shared" si="431"/>
        <v>V$17</v>
      </c>
      <c r="W442" s="203" t="str">
        <f t="shared" si="431"/>
        <v>W$17</v>
      </c>
      <c r="X442" s="203" t="str">
        <f t="shared" si="431"/>
        <v>X$17</v>
      </c>
      <c r="Y442" s="203" t="str">
        <f t="shared" si="431"/>
        <v>Y$17</v>
      </c>
      <c r="Z442" s="203" t="str">
        <f t="shared" si="431"/>
        <v>Z$17</v>
      </c>
      <c r="AA442" s="203" t="str">
        <f t="shared" si="431"/>
        <v>AA$17</v>
      </c>
      <c r="AB442" s="203" t="str">
        <f t="shared" si="431"/>
        <v>AB$17</v>
      </c>
      <c r="AC442" s="203" t="str">
        <f t="shared" si="431"/>
        <v>AC$17</v>
      </c>
      <c r="AD442" s="203" t="str">
        <f t="shared" si="431"/>
        <v>AD$17</v>
      </c>
      <c r="AE442" s="203" t="str">
        <f t="shared" si="431"/>
        <v>AE$17</v>
      </c>
      <c r="AF442" s="203" t="str">
        <f t="shared" si="431"/>
        <v>AF$17</v>
      </c>
      <c r="AG442" s="203" t="str">
        <f t="shared" si="431"/>
        <v>AG$17</v>
      </c>
      <c r="AH442" s="203" t="str">
        <f t="shared" si="431"/>
        <v>AH$17</v>
      </c>
      <c r="AI442" s="203" t="str">
        <f t="shared" si="431"/>
        <v>AI$17</v>
      </c>
      <c r="AJ442" s="203" t="str">
        <f t="shared" si="431"/>
        <v>AJ$17</v>
      </c>
      <c r="AK442" s="203" t="str">
        <f t="shared" si="431"/>
        <v>AK$17</v>
      </c>
      <c r="AL442" s="203" t="str">
        <f t="shared" si="431"/>
        <v>AL$17</v>
      </c>
      <c r="AM442" s="203" t="str">
        <f t="shared" si="431"/>
        <v>AM$17</v>
      </c>
      <c r="AN442" s="203" t="str">
        <f t="shared" si="431"/>
        <v>AN$17</v>
      </c>
      <c r="AO442" s="203" t="str">
        <f t="shared" si="431"/>
        <v>AO$17</v>
      </c>
      <c r="AP442" s="203" t="str">
        <f t="shared" si="431"/>
        <v>AP$17</v>
      </c>
      <c r="AQ442" s="203" t="str">
        <f t="shared" si="431"/>
        <v>AQ$17</v>
      </c>
      <c r="AR442" s="203" t="str">
        <f t="shared" si="431"/>
        <v>AR$17</v>
      </c>
      <c r="AS442" s="203" t="str">
        <f t="shared" si="431"/>
        <v>AS$17</v>
      </c>
      <c r="AT442" s="203" t="str">
        <f t="shared" si="431"/>
        <v>AT$17</v>
      </c>
      <c r="AU442" s="203" t="str">
        <f t="shared" si="431"/>
        <v>AU$17</v>
      </c>
      <c r="AV442" s="203" t="str">
        <f t="shared" si="431"/>
        <v>AV$17</v>
      </c>
      <c r="AW442" s="203" t="str">
        <f t="shared" si="431"/>
        <v>AW$17</v>
      </c>
      <c r="AX442" s="203" t="str">
        <f t="shared" si="431"/>
        <v>AX$17</v>
      </c>
      <c r="AY442" s="203" t="str">
        <f t="shared" si="431"/>
        <v>AY$17</v>
      </c>
      <c r="AZ442" s="203" t="str">
        <f t="shared" si="431"/>
        <v>AZ$17</v>
      </c>
      <c r="BA442" s="203" t="str">
        <f t="shared" si="431"/>
        <v>BA$17</v>
      </c>
      <c r="BB442" s="203" t="str">
        <f t="shared" si="431"/>
        <v>BB$17</v>
      </c>
      <c r="BC442" s="203" t="str">
        <f t="shared" si="431"/>
        <v>BC$17</v>
      </c>
      <c r="BD442" s="203" t="str">
        <f t="shared" si="431"/>
        <v>BD$17</v>
      </c>
      <c r="BE442" s="203" t="str">
        <f t="shared" si="431"/>
        <v>BE$17</v>
      </c>
      <c r="BF442" s="203" t="str">
        <f t="shared" si="431"/>
        <v>BF$17</v>
      </c>
      <c r="BG442" s="203" t="str">
        <f t="shared" si="431"/>
        <v>BG$17</v>
      </c>
      <c r="BH442" s="203" t="str">
        <f t="shared" si="431"/>
        <v>BH$17</v>
      </c>
      <c r="BI442" s="203" t="str">
        <f t="shared" si="431"/>
        <v>BI$17</v>
      </c>
      <c r="BJ442" s="203" t="str">
        <f t="shared" si="431"/>
        <v>BJ$17</v>
      </c>
      <c r="BK442" s="203" t="str">
        <f t="shared" si="431"/>
        <v>BK$17</v>
      </c>
      <c r="BL442" s="203" t="str">
        <f t="shared" si="431"/>
        <v>BL$17</v>
      </c>
      <c r="BM442" s="203" t="str">
        <f t="shared" si="431"/>
        <v>BM$17</v>
      </c>
      <c r="BN442" s="203" t="str">
        <f t="shared" si="431"/>
        <v>BN$17</v>
      </c>
      <c r="BO442" s="203" t="str">
        <f t="shared" si="431"/>
        <v>BO$17</v>
      </c>
      <c r="BP442" s="203" t="str">
        <f t="shared" si="431"/>
        <v>BP$17</v>
      </c>
      <c r="BQ442" s="203" t="str">
        <f t="shared" si="431"/>
        <v>BQ$17</v>
      </c>
      <c r="BR442" s="203" t="str">
        <f t="shared" si="431"/>
        <v>BR$17</v>
      </c>
      <c r="BS442" s="203" t="str">
        <f t="shared" si="431"/>
        <v>BS$17</v>
      </c>
      <c r="BT442" s="203" t="str">
        <f t="shared" si="431"/>
        <v>BT$17</v>
      </c>
      <c r="BU442" s="203" t="str">
        <f t="shared" si="431"/>
        <v>BU$17</v>
      </c>
      <c r="BV442" s="203" t="str">
        <f t="shared" si="431"/>
        <v>BV$17</v>
      </c>
      <c r="BW442" s="203" t="str">
        <f t="shared" si="431"/>
        <v>BW$17</v>
      </c>
      <c r="BX442" s="203" t="str">
        <f t="shared" si="431"/>
        <v>BX$17</v>
      </c>
      <c r="BY442" s="203" t="str">
        <f t="shared" si="431"/>
        <v>BY$17</v>
      </c>
      <c r="BZ442" s="203" t="str">
        <f t="shared" si="431"/>
        <v>BZ$17</v>
      </c>
      <c r="CA442" s="203" t="str">
        <f t="shared" si="431"/>
        <v>CA$17</v>
      </c>
      <c r="CB442" s="203" t="str">
        <f t="shared" si="431"/>
        <v>CB$17</v>
      </c>
      <c r="CC442" s="203" t="str">
        <f t="shared" si="431"/>
        <v>CC$17</v>
      </c>
      <c r="CD442" s="203" t="str">
        <f t="shared" si="431"/>
        <v>CD$17</v>
      </c>
      <c r="CE442" s="203" t="str">
        <f t="shared" ref="CE442:CL442" si="432">CE428</f>
        <v>CE$17</v>
      </c>
      <c r="CF442" s="203" t="str">
        <f t="shared" si="432"/>
        <v>CF$17</v>
      </c>
      <c r="CG442" s="203" t="str">
        <f t="shared" si="432"/>
        <v>CG$17</v>
      </c>
      <c r="CH442" s="203" t="str">
        <f t="shared" si="432"/>
        <v>CH$17</v>
      </c>
      <c r="CI442" s="203" t="str">
        <f t="shared" si="432"/>
        <v>CI$17</v>
      </c>
      <c r="CJ442" s="203" t="str">
        <f t="shared" si="432"/>
        <v>CJ$17</v>
      </c>
      <c r="CK442" s="203" t="str">
        <f t="shared" si="432"/>
        <v>CK$17</v>
      </c>
      <c r="CL442" s="203" t="str">
        <f t="shared" si="432"/>
        <v>CL$17</v>
      </c>
      <c r="CN442" s="73"/>
      <c r="CO442" s="203" t="str">
        <f>CO428</f>
        <v>CO$17</v>
      </c>
      <c r="CP442" s="203" t="str">
        <f t="shared" ref="CP442:DL442" si="433">CP428</f>
        <v>CP$17</v>
      </c>
      <c r="CQ442" s="203" t="str">
        <f t="shared" si="433"/>
        <v>CQ$17</v>
      </c>
      <c r="CR442" s="203" t="str">
        <f t="shared" si="433"/>
        <v>CR$17</v>
      </c>
      <c r="CS442" s="203" t="str">
        <f t="shared" si="433"/>
        <v>CS$17</v>
      </c>
      <c r="CT442" s="203" t="str">
        <f t="shared" si="433"/>
        <v>CT$17</v>
      </c>
      <c r="CU442" s="203" t="str">
        <f t="shared" si="433"/>
        <v>CU$17</v>
      </c>
      <c r="CV442" s="203" t="str">
        <f t="shared" si="433"/>
        <v>CV$17</v>
      </c>
      <c r="CW442" s="203" t="str">
        <f t="shared" si="433"/>
        <v>CW$17</v>
      </c>
      <c r="CX442" s="203" t="str">
        <f t="shared" si="433"/>
        <v>CX$17</v>
      </c>
      <c r="CY442" s="203" t="str">
        <f t="shared" si="433"/>
        <v>CY$17</v>
      </c>
      <c r="CZ442" s="203" t="str">
        <f t="shared" si="433"/>
        <v>CZ$17</v>
      </c>
      <c r="DA442" s="203" t="str">
        <f t="shared" si="433"/>
        <v>DA$17</v>
      </c>
      <c r="DB442" s="203" t="str">
        <f t="shared" si="433"/>
        <v>DB$17</v>
      </c>
      <c r="DC442" s="203" t="str">
        <f t="shared" si="433"/>
        <v>DC$17</v>
      </c>
      <c r="DD442" s="203" t="str">
        <f t="shared" si="433"/>
        <v>DD$17</v>
      </c>
      <c r="DE442" s="203" t="str">
        <f t="shared" si="433"/>
        <v>DE$17</v>
      </c>
      <c r="DF442" s="203" t="str">
        <f t="shared" si="433"/>
        <v>DF$17</v>
      </c>
      <c r="DG442" s="203" t="str">
        <f t="shared" si="433"/>
        <v>DG$17</v>
      </c>
      <c r="DH442" s="203" t="str">
        <f t="shared" si="433"/>
        <v>DH$17</v>
      </c>
      <c r="DI442" s="203" t="str">
        <f t="shared" si="433"/>
        <v>DI$17</v>
      </c>
      <c r="DJ442" s="203" t="str">
        <f t="shared" si="433"/>
        <v>DJ$17</v>
      </c>
      <c r="DK442" s="203" t="str">
        <f t="shared" si="433"/>
        <v>DK$17</v>
      </c>
      <c r="DL442" s="203" t="str">
        <f t="shared" si="433"/>
        <v>DL$17</v>
      </c>
    </row>
    <row r="443" spans="1:116" x14ac:dyDescent="0.4">
      <c r="B443" t="s">
        <v>332</v>
      </c>
      <c r="D443" t="s">
        <v>757</v>
      </c>
      <c r="E443" s="8" t="str">
        <f t="shared" si="425"/>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5"/>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5"/>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5"/>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4">S$20</f>
        <v>S$16</v>
      </c>
      <c r="T454" s="199" t="str">
        <f t="shared" si="434"/>
        <v>T$16</v>
      </c>
      <c r="U454" s="199" t="str">
        <f t="shared" si="434"/>
        <v>U$16</v>
      </c>
      <c r="V454" s="199" t="str">
        <f t="shared" si="434"/>
        <v>V$16</v>
      </c>
      <c r="W454" s="199" t="str">
        <f t="shared" si="434"/>
        <v>W$16</v>
      </c>
      <c r="X454" s="199" t="str">
        <f t="shared" si="434"/>
        <v>X$16</v>
      </c>
      <c r="Y454" s="199" t="str">
        <f t="shared" si="434"/>
        <v>Y$16</v>
      </c>
      <c r="Z454" s="199" t="str">
        <f t="shared" si="434"/>
        <v>Z$16</v>
      </c>
      <c r="AA454" s="199" t="str">
        <f t="shared" si="434"/>
        <v>AA$16</v>
      </c>
      <c r="AB454" s="199" t="str">
        <f t="shared" si="434"/>
        <v>AB$16</v>
      </c>
      <c r="AC454" s="199" t="str">
        <f t="shared" si="434"/>
        <v>AC$16</v>
      </c>
      <c r="AD454" s="199" t="str">
        <f t="shared" si="434"/>
        <v>AD$16</v>
      </c>
      <c r="AE454" s="199" t="str">
        <f t="shared" si="434"/>
        <v>AE$16</v>
      </c>
      <c r="AF454" s="199" t="str">
        <f t="shared" si="434"/>
        <v>AF$16</v>
      </c>
      <c r="AG454" s="199" t="str">
        <f t="shared" si="434"/>
        <v>AG$16</v>
      </c>
      <c r="AH454" s="199" t="str">
        <f t="shared" si="434"/>
        <v>AH$16</v>
      </c>
      <c r="AI454" s="199" t="str">
        <f t="shared" si="434"/>
        <v>AI$16</v>
      </c>
      <c r="AJ454" s="199" t="str">
        <f t="shared" si="434"/>
        <v>AJ$16</v>
      </c>
      <c r="AK454" s="199" t="str">
        <f t="shared" si="434"/>
        <v>AK$16</v>
      </c>
      <c r="AL454" s="199" t="str">
        <f t="shared" si="434"/>
        <v>AL$16</v>
      </c>
      <c r="AM454" s="199" t="str">
        <f t="shared" si="434"/>
        <v>AM$16</v>
      </c>
      <c r="AN454" s="199" t="str">
        <f t="shared" si="434"/>
        <v>AN$16</v>
      </c>
      <c r="AO454" s="199" t="str">
        <f t="shared" si="434"/>
        <v>AO$16</v>
      </c>
      <c r="AP454" s="199" t="str">
        <f t="shared" si="434"/>
        <v>AP$16</v>
      </c>
      <c r="AQ454" s="199" t="str">
        <f t="shared" si="434"/>
        <v>AQ$16</v>
      </c>
      <c r="AR454" s="199" t="str">
        <f t="shared" si="434"/>
        <v>AR$16</v>
      </c>
      <c r="AS454" s="199" t="str">
        <f t="shared" si="434"/>
        <v>AS$16</v>
      </c>
      <c r="AT454" s="199" t="str">
        <f t="shared" si="434"/>
        <v>AT$16</v>
      </c>
      <c r="AU454" s="199" t="str">
        <f t="shared" si="434"/>
        <v>AU$16</v>
      </c>
      <c r="AV454" s="199" t="str">
        <f t="shared" si="434"/>
        <v>AV$16</v>
      </c>
      <c r="AW454" s="199" t="str">
        <f t="shared" si="434"/>
        <v>AW$16</v>
      </c>
      <c r="AX454" s="199" t="str">
        <f t="shared" si="434"/>
        <v>AX$16</v>
      </c>
      <c r="AY454" s="199" t="str">
        <f t="shared" ref="AY454:CD454" si="435">AY$20</f>
        <v>AY$16</v>
      </c>
      <c r="AZ454" s="199" t="str">
        <f t="shared" si="435"/>
        <v>AZ$16</v>
      </c>
      <c r="BA454" s="199" t="str">
        <f t="shared" si="435"/>
        <v>BA$16</v>
      </c>
      <c r="BB454" s="199" t="str">
        <f t="shared" si="435"/>
        <v>BB$16</v>
      </c>
      <c r="BC454" s="199" t="str">
        <f t="shared" si="435"/>
        <v>BC$16</v>
      </c>
      <c r="BD454" s="199" t="str">
        <f t="shared" si="435"/>
        <v>BD$16</v>
      </c>
      <c r="BE454" s="199" t="str">
        <f t="shared" si="435"/>
        <v>BE$16</v>
      </c>
      <c r="BF454" s="199" t="str">
        <f t="shared" si="435"/>
        <v>BF$16</v>
      </c>
      <c r="BG454" s="199" t="str">
        <f t="shared" si="435"/>
        <v>BG$16</v>
      </c>
      <c r="BH454" s="199" t="str">
        <f t="shared" si="435"/>
        <v>BH$16</v>
      </c>
      <c r="BI454" s="199" t="str">
        <f t="shared" si="435"/>
        <v>BI$16</v>
      </c>
      <c r="BJ454" s="199" t="str">
        <f t="shared" si="435"/>
        <v>BJ$16</v>
      </c>
      <c r="BK454" s="199" t="str">
        <f t="shared" si="435"/>
        <v>BK$16</v>
      </c>
      <c r="BL454" s="199" t="str">
        <f t="shared" si="435"/>
        <v>BL$16</v>
      </c>
      <c r="BM454" s="199" t="str">
        <f t="shared" si="435"/>
        <v>BM$16</v>
      </c>
      <c r="BN454" s="199" t="str">
        <f t="shared" si="435"/>
        <v>BN$16</v>
      </c>
      <c r="BO454" s="199" t="str">
        <f t="shared" si="435"/>
        <v>BO$16</v>
      </c>
      <c r="BP454" s="199" t="str">
        <f t="shared" si="435"/>
        <v>BP$16</v>
      </c>
      <c r="BQ454" s="199" t="str">
        <f t="shared" si="435"/>
        <v>BQ$16</v>
      </c>
      <c r="BR454" s="199" t="str">
        <f t="shared" si="435"/>
        <v>BR$16</v>
      </c>
      <c r="BS454" s="199" t="str">
        <f t="shared" si="435"/>
        <v>BS$16</v>
      </c>
      <c r="BT454" s="199" t="str">
        <f t="shared" si="435"/>
        <v>BT$16</v>
      </c>
      <c r="BU454" s="199" t="str">
        <f t="shared" si="435"/>
        <v>BU$16</v>
      </c>
      <c r="BV454" s="199" t="str">
        <f t="shared" si="435"/>
        <v>BV$16</v>
      </c>
      <c r="BW454" s="199" t="str">
        <f t="shared" si="435"/>
        <v>BW$16</v>
      </c>
      <c r="BX454" s="199" t="str">
        <f t="shared" si="435"/>
        <v>BX$16</v>
      </c>
      <c r="BY454" s="199" t="str">
        <f t="shared" si="435"/>
        <v>BY$16</v>
      </c>
      <c r="BZ454" s="199" t="str">
        <f t="shared" si="435"/>
        <v>BZ$16</v>
      </c>
      <c r="CA454" s="199" t="str">
        <f t="shared" si="435"/>
        <v>CA$16</v>
      </c>
      <c r="CB454" s="199" t="str">
        <f t="shared" si="435"/>
        <v>CB$16</v>
      </c>
      <c r="CC454" s="199" t="str">
        <f t="shared" si="435"/>
        <v>CC$16</v>
      </c>
      <c r="CD454" s="199" t="str">
        <f t="shared" si="435"/>
        <v>CD$16</v>
      </c>
      <c r="CE454" s="199" t="str">
        <f t="shared" ref="CE454:CL454" si="436">CE$20</f>
        <v>CE$16</v>
      </c>
      <c r="CF454" s="199" t="str">
        <f t="shared" si="436"/>
        <v>CF$16</v>
      </c>
      <c r="CG454" s="199" t="str">
        <f t="shared" si="436"/>
        <v>CG$16</v>
      </c>
      <c r="CH454" s="199" t="str">
        <f t="shared" si="436"/>
        <v>CH$16</v>
      </c>
      <c r="CI454" s="199" t="str">
        <f t="shared" si="436"/>
        <v>CI$16</v>
      </c>
      <c r="CJ454" s="199" t="str">
        <f t="shared" si="436"/>
        <v>CJ$16</v>
      </c>
      <c r="CK454" s="199" t="str">
        <f t="shared" si="436"/>
        <v>CK$16</v>
      </c>
      <c r="CL454" s="199" t="str">
        <f t="shared" si="436"/>
        <v>CL$16</v>
      </c>
      <c r="CN454" s="176"/>
      <c r="CO454" s="199" t="str">
        <f t="shared" ref="CO454:DL454" si="437">CO$20</f>
        <v>CO$16</v>
      </c>
      <c r="CP454" s="199" t="str">
        <f t="shared" si="437"/>
        <v>CP$16</v>
      </c>
      <c r="CQ454" s="199" t="str">
        <f t="shared" si="437"/>
        <v>CQ$16</v>
      </c>
      <c r="CR454" s="199" t="str">
        <f t="shared" si="437"/>
        <v>CR$16</v>
      </c>
      <c r="CS454" s="199" t="str">
        <f t="shared" si="437"/>
        <v>CS$16</v>
      </c>
      <c r="CT454" s="199" t="str">
        <f t="shared" si="437"/>
        <v>CT$16</v>
      </c>
      <c r="CU454" s="199" t="str">
        <f t="shared" si="437"/>
        <v>CU$16</v>
      </c>
      <c r="CV454" s="199" t="str">
        <f t="shared" si="437"/>
        <v>CV$16</v>
      </c>
      <c r="CW454" s="199" t="str">
        <f t="shared" si="437"/>
        <v>CW$16</v>
      </c>
      <c r="CX454" s="199" t="str">
        <f t="shared" si="437"/>
        <v>CX$16</v>
      </c>
      <c r="CY454" s="199" t="str">
        <f t="shared" si="437"/>
        <v>CY$16</v>
      </c>
      <c r="CZ454" s="199" t="str">
        <f t="shared" si="437"/>
        <v>CZ$16</v>
      </c>
      <c r="DA454" s="199" t="str">
        <f t="shared" si="437"/>
        <v>DA$16</v>
      </c>
      <c r="DB454" s="199" t="str">
        <f t="shared" si="437"/>
        <v>DB$16</v>
      </c>
      <c r="DC454" s="199" t="str">
        <f t="shared" si="437"/>
        <v>DC$16</v>
      </c>
      <c r="DD454" s="199" t="str">
        <f t="shared" si="437"/>
        <v>DD$16</v>
      </c>
      <c r="DE454" s="199" t="str">
        <f t="shared" si="437"/>
        <v>DE$16</v>
      </c>
      <c r="DF454" s="199" t="str">
        <f t="shared" si="437"/>
        <v>DF$16</v>
      </c>
      <c r="DG454" s="199" t="str">
        <f t="shared" si="437"/>
        <v>DG$16</v>
      </c>
      <c r="DH454" s="199" t="str">
        <f t="shared" si="437"/>
        <v>DH$16</v>
      </c>
      <c r="DI454" s="199" t="str">
        <f t="shared" si="437"/>
        <v>DI$16</v>
      </c>
      <c r="DJ454" s="199" t="str">
        <f t="shared" si="437"/>
        <v>DJ$16</v>
      </c>
      <c r="DK454" s="199" t="str">
        <f t="shared" si="437"/>
        <v>DK$16</v>
      </c>
      <c r="DL454" s="199" t="str">
        <f t="shared" si="437"/>
        <v>DL$16</v>
      </c>
    </row>
    <row r="455" spans="1:116" x14ac:dyDescent="0.4">
      <c r="A455" s="174"/>
      <c r="E455" s="8"/>
      <c r="G455" s="175" t="s">
        <v>462</v>
      </c>
      <c r="H455" s="200"/>
      <c r="I455" s="201"/>
      <c r="J455" s="201"/>
      <c r="K455" s="202"/>
      <c r="L455" s="202"/>
      <c r="M455" s="202"/>
      <c r="N455" s="202"/>
      <c r="O455" s="202"/>
      <c r="P455" s="202"/>
      <c r="R455" s="202"/>
      <c r="S455" s="199" t="str">
        <f t="shared" ref="S455:AX455" si="438">S$21</f>
        <v>S$17</v>
      </c>
      <c r="T455" s="199" t="str">
        <f t="shared" si="438"/>
        <v>T$17</v>
      </c>
      <c r="U455" s="199" t="str">
        <f t="shared" si="438"/>
        <v>U$17</v>
      </c>
      <c r="V455" s="199" t="str">
        <f t="shared" si="438"/>
        <v>V$17</v>
      </c>
      <c r="W455" s="199" t="str">
        <f t="shared" si="438"/>
        <v>W$17</v>
      </c>
      <c r="X455" s="199" t="str">
        <f t="shared" si="438"/>
        <v>X$17</v>
      </c>
      <c r="Y455" s="199" t="str">
        <f t="shared" si="438"/>
        <v>Y$17</v>
      </c>
      <c r="Z455" s="199" t="str">
        <f t="shared" si="438"/>
        <v>Z$17</v>
      </c>
      <c r="AA455" s="199" t="str">
        <f t="shared" si="438"/>
        <v>AA$17</v>
      </c>
      <c r="AB455" s="199" t="str">
        <f t="shared" si="438"/>
        <v>AB$17</v>
      </c>
      <c r="AC455" s="199" t="str">
        <f t="shared" si="438"/>
        <v>AC$17</v>
      </c>
      <c r="AD455" s="199" t="str">
        <f t="shared" si="438"/>
        <v>AD$17</v>
      </c>
      <c r="AE455" s="199" t="str">
        <f t="shared" si="438"/>
        <v>AE$17</v>
      </c>
      <c r="AF455" s="199" t="str">
        <f t="shared" si="438"/>
        <v>AF$17</v>
      </c>
      <c r="AG455" s="199" t="str">
        <f t="shared" si="438"/>
        <v>AG$17</v>
      </c>
      <c r="AH455" s="199" t="str">
        <f t="shared" si="438"/>
        <v>AH$17</v>
      </c>
      <c r="AI455" s="199" t="str">
        <f t="shared" si="438"/>
        <v>AI$17</v>
      </c>
      <c r="AJ455" s="199" t="str">
        <f t="shared" si="438"/>
        <v>AJ$17</v>
      </c>
      <c r="AK455" s="199" t="str">
        <f t="shared" si="438"/>
        <v>AK$17</v>
      </c>
      <c r="AL455" s="199" t="str">
        <f t="shared" si="438"/>
        <v>AL$17</v>
      </c>
      <c r="AM455" s="199" t="str">
        <f t="shared" si="438"/>
        <v>AM$17</v>
      </c>
      <c r="AN455" s="199" t="str">
        <f t="shared" si="438"/>
        <v>AN$17</v>
      </c>
      <c r="AO455" s="199" t="str">
        <f t="shared" si="438"/>
        <v>AO$17</v>
      </c>
      <c r="AP455" s="199" t="str">
        <f t="shared" si="438"/>
        <v>AP$17</v>
      </c>
      <c r="AQ455" s="199" t="str">
        <f t="shared" si="438"/>
        <v>AQ$17</v>
      </c>
      <c r="AR455" s="199" t="str">
        <f t="shared" si="438"/>
        <v>AR$17</v>
      </c>
      <c r="AS455" s="199" t="str">
        <f t="shared" si="438"/>
        <v>AS$17</v>
      </c>
      <c r="AT455" s="199" t="str">
        <f t="shared" si="438"/>
        <v>AT$17</v>
      </c>
      <c r="AU455" s="199" t="str">
        <f t="shared" si="438"/>
        <v>AU$17</v>
      </c>
      <c r="AV455" s="199" t="str">
        <f t="shared" si="438"/>
        <v>AV$17</v>
      </c>
      <c r="AW455" s="199" t="str">
        <f t="shared" si="438"/>
        <v>AW$17</v>
      </c>
      <c r="AX455" s="199" t="str">
        <f t="shared" si="438"/>
        <v>AX$17</v>
      </c>
      <c r="AY455" s="199" t="str">
        <f t="shared" ref="AY455:CD455" si="439">AY$21</f>
        <v>AY$17</v>
      </c>
      <c r="AZ455" s="199" t="str">
        <f t="shared" si="439"/>
        <v>AZ$17</v>
      </c>
      <c r="BA455" s="199" t="str">
        <f t="shared" si="439"/>
        <v>BA$17</v>
      </c>
      <c r="BB455" s="199" t="str">
        <f t="shared" si="439"/>
        <v>BB$17</v>
      </c>
      <c r="BC455" s="199" t="str">
        <f t="shared" si="439"/>
        <v>BC$17</v>
      </c>
      <c r="BD455" s="199" t="str">
        <f t="shared" si="439"/>
        <v>BD$17</v>
      </c>
      <c r="BE455" s="199" t="str">
        <f t="shared" si="439"/>
        <v>BE$17</v>
      </c>
      <c r="BF455" s="199" t="str">
        <f t="shared" si="439"/>
        <v>BF$17</v>
      </c>
      <c r="BG455" s="199" t="str">
        <f t="shared" si="439"/>
        <v>BG$17</v>
      </c>
      <c r="BH455" s="199" t="str">
        <f t="shared" si="439"/>
        <v>BH$17</v>
      </c>
      <c r="BI455" s="199" t="str">
        <f t="shared" si="439"/>
        <v>BI$17</v>
      </c>
      <c r="BJ455" s="199" t="str">
        <f t="shared" si="439"/>
        <v>BJ$17</v>
      </c>
      <c r="BK455" s="199" t="str">
        <f t="shared" si="439"/>
        <v>BK$17</v>
      </c>
      <c r="BL455" s="199" t="str">
        <f t="shared" si="439"/>
        <v>BL$17</v>
      </c>
      <c r="BM455" s="199" t="str">
        <f t="shared" si="439"/>
        <v>BM$17</v>
      </c>
      <c r="BN455" s="199" t="str">
        <f t="shared" si="439"/>
        <v>BN$17</v>
      </c>
      <c r="BO455" s="199" t="str">
        <f t="shared" si="439"/>
        <v>BO$17</v>
      </c>
      <c r="BP455" s="199" t="str">
        <f t="shared" si="439"/>
        <v>BP$17</v>
      </c>
      <c r="BQ455" s="199" t="str">
        <f t="shared" si="439"/>
        <v>BQ$17</v>
      </c>
      <c r="BR455" s="199" t="str">
        <f t="shared" si="439"/>
        <v>BR$17</v>
      </c>
      <c r="BS455" s="199" t="str">
        <f t="shared" si="439"/>
        <v>BS$17</v>
      </c>
      <c r="BT455" s="199" t="str">
        <f t="shared" si="439"/>
        <v>BT$17</v>
      </c>
      <c r="BU455" s="199" t="str">
        <f t="shared" si="439"/>
        <v>BU$17</v>
      </c>
      <c r="BV455" s="199" t="str">
        <f t="shared" si="439"/>
        <v>BV$17</v>
      </c>
      <c r="BW455" s="199" t="str">
        <f t="shared" si="439"/>
        <v>BW$17</v>
      </c>
      <c r="BX455" s="199" t="str">
        <f t="shared" si="439"/>
        <v>BX$17</v>
      </c>
      <c r="BY455" s="199" t="str">
        <f t="shared" si="439"/>
        <v>BY$17</v>
      </c>
      <c r="BZ455" s="199" t="str">
        <f t="shared" si="439"/>
        <v>BZ$17</v>
      </c>
      <c r="CA455" s="199" t="str">
        <f t="shared" si="439"/>
        <v>CA$17</v>
      </c>
      <c r="CB455" s="199" t="str">
        <f t="shared" si="439"/>
        <v>CB$17</v>
      </c>
      <c r="CC455" s="199" t="str">
        <f t="shared" si="439"/>
        <v>CC$17</v>
      </c>
      <c r="CD455" s="199" t="str">
        <f t="shared" si="439"/>
        <v>CD$17</v>
      </c>
      <c r="CE455" s="199" t="str">
        <f t="shared" ref="CE455:CL455" si="440">CE$21</f>
        <v>CE$17</v>
      </c>
      <c r="CF455" s="199" t="str">
        <f t="shared" si="440"/>
        <v>CF$17</v>
      </c>
      <c r="CG455" s="199" t="str">
        <f t="shared" si="440"/>
        <v>CG$17</v>
      </c>
      <c r="CH455" s="199" t="str">
        <f t="shared" si="440"/>
        <v>CH$17</v>
      </c>
      <c r="CI455" s="199" t="str">
        <f t="shared" si="440"/>
        <v>CI$17</v>
      </c>
      <c r="CJ455" s="199" t="str">
        <f t="shared" si="440"/>
        <v>CJ$17</v>
      </c>
      <c r="CK455" s="199" t="str">
        <f t="shared" si="440"/>
        <v>CK$17</v>
      </c>
      <c r="CL455" s="199" t="str">
        <f t="shared" si="440"/>
        <v>CL$17</v>
      </c>
      <c r="CN455" s="201"/>
      <c r="CO455" s="199" t="str">
        <f t="shared" ref="CO455:DL455" si="441">CO$21</f>
        <v>CO$17</v>
      </c>
      <c r="CP455" s="199" t="str">
        <f t="shared" si="441"/>
        <v>CP$17</v>
      </c>
      <c r="CQ455" s="199" t="str">
        <f t="shared" si="441"/>
        <v>CQ$17</v>
      </c>
      <c r="CR455" s="199" t="str">
        <f t="shared" si="441"/>
        <v>CR$17</v>
      </c>
      <c r="CS455" s="199" t="str">
        <f t="shared" si="441"/>
        <v>CS$17</v>
      </c>
      <c r="CT455" s="199" t="str">
        <f t="shared" si="441"/>
        <v>CT$17</v>
      </c>
      <c r="CU455" s="199" t="str">
        <f t="shared" si="441"/>
        <v>CU$17</v>
      </c>
      <c r="CV455" s="199" t="str">
        <f t="shared" si="441"/>
        <v>CV$17</v>
      </c>
      <c r="CW455" s="199" t="str">
        <f t="shared" si="441"/>
        <v>CW$17</v>
      </c>
      <c r="CX455" s="199" t="str">
        <f t="shared" si="441"/>
        <v>CX$17</v>
      </c>
      <c r="CY455" s="199" t="str">
        <f t="shared" si="441"/>
        <v>CY$17</v>
      </c>
      <c r="CZ455" s="199" t="str">
        <f t="shared" si="441"/>
        <v>CZ$17</v>
      </c>
      <c r="DA455" s="199" t="str">
        <f t="shared" si="441"/>
        <v>DA$17</v>
      </c>
      <c r="DB455" s="199" t="str">
        <f t="shared" si="441"/>
        <v>DB$17</v>
      </c>
      <c r="DC455" s="199" t="str">
        <f t="shared" si="441"/>
        <v>DC$17</v>
      </c>
      <c r="DD455" s="199" t="str">
        <f t="shared" si="441"/>
        <v>DD$17</v>
      </c>
      <c r="DE455" s="199" t="str">
        <f t="shared" si="441"/>
        <v>DE$17</v>
      </c>
      <c r="DF455" s="199" t="str">
        <f t="shared" si="441"/>
        <v>DF$17</v>
      </c>
      <c r="DG455" s="199" t="str">
        <f t="shared" si="441"/>
        <v>DG$17</v>
      </c>
      <c r="DH455" s="199" t="str">
        <f t="shared" si="441"/>
        <v>DH$17</v>
      </c>
      <c r="DI455" s="199" t="str">
        <f t="shared" si="441"/>
        <v>DI$17</v>
      </c>
      <c r="DJ455" s="199" t="str">
        <f t="shared" si="441"/>
        <v>DJ$17</v>
      </c>
      <c r="DK455" s="199" t="str">
        <f t="shared" si="441"/>
        <v>DK$17</v>
      </c>
      <c r="DL455" s="199" t="str">
        <f t="shared" si="441"/>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2">S$22</f>
        <v>S$18</v>
      </c>
      <c r="T458" s="190" t="str">
        <f t="shared" si="442"/>
        <v>T$18</v>
      </c>
      <c r="U458" s="190" t="str">
        <f t="shared" si="442"/>
        <v>U$18</v>
      </c>
      <c r="V458" s="190" t="str">
        <f t="shared" si="442"/>
        <v>V$18</v>
      </c>
      <c r="W458" s="190" t="str">
        <f t="shared" si="442"/>
        <v>W$18</v>
      </c>
      <c r="X458" s="190" t="str">
        <f t="shared" si="442"/>
        <v>X$18</v>
      </c>
      <c r="Y458" s="190" t="str">
        <f t="shared" si="442"/>
        <v>Y$18</v>
      </c>
      <c r="Z458" s="190" t="str">
        <f t="shared" si="442"/>
        <v>Z$18</v>
      </c>
      <c r="AA458" s="190" t="str">
        <f t="shared" si="442"/>
        <v>AA$18</v>
      </c>
      <c r="AB458" s="190" t="str">
        <f t="shared" si="442"/>
        <v>AB$18</v>
      </c>
      <c r="AC458" s="190" t="str">
        <f t="shared" si="442"/>
        <v>AC$18</v>
      </c>
      <c r="AD458" s="190" t="str">
        <f t="shared" si="442"/>
        <v>AD$18</v>
      </c>
      <c r="AE458" s="190" t="str">
        <f t="shared" si="442"/>
        <v>AE$18</v>
      </c>
      <c r="AF458" s="190" t="str">
        <f t="shared" si="442"/>
        <v>AF$18</v>
      </c>
      <c r="AG458" s="190" t="str">
        <f t="shared" si="442"/>
        <v>AG$18</v>
      </c>
      <c r="AH458" s="190" t="str">
        <f t="shared" si="442"/>
        <v>AH$18</v>
      </c>
      <c r="AI458" s="190" t="str">
        <f t="shared" si="442"/>
        <v>AI$18</v>
      </c>
      <c r="AJ458" s="190" t="str">
        <f t="shared" si="442"/>
        <v>AJ$18</v>
      </c>
      <c r="AK458" s="190" t="str">
        <f t="shared" si="442"/>
        <v>AK$18</v>
      </c>
      <c r="AL458" s="190" t="str">
        <f t="shared" si="442"/>
        <v>AL$18</v>
      </c>
      <c r="AM458" s="190" t="str">
        <f t="shared" si="442"/>
        <v>AM$18</v>
      </c>
      <c r="AN458" s="190" t="str">
        <f t="shared" si="442"/>
        <v>AN$18</v>
      </c>
      <c r="AO458" s="190" t="str">
        <f t="shared" si="442"/>
        <v>AO$18</v>
      </c>
      <c r="AP458" s="190" t="str">
        <f t="shared" si="442"/>
        <v>AP$18</v>
      </c>
      <c r="AQ458" s="190" t="str">
        <f t="shared" si="442"/>
        <v>AQ$18</v>
      </c>
      <c r="AR458" s="190" t="str">
        <f t="shared" si="442"/>
        <v>AR$18</v>
      </c>
      <c r="AS458" s="190" t="str">
        <f t="shared" si="442"/>
        <v>AS$18</v>
      </c>
      <c r="AT458" s="190" t="str">
        <f t="shared" si="442"/>
        <v>AT$18</v>
      </c>
      <c r="AU458" s="190" t="str">
        <f t="shared" si="442"/>
        <v>AU$18</v>
      </c>
      <c r="AV458" s="190" t="str">
        <f t="shared" si="442"/>
        <v>AV$18</v>
      </c>
      <c r="AW458" s="190" t="str">
        <f t="shared" si="442"/>
        <v>AW$18</v>
      </c>
      <c r="AX458" s="190" t="str">
        <f t="shared" si="442"/>
        <v>AX$18</v>
      </c>
      <c r="AY458" s="190" t="str">
        <f t="shared" ref="AY458:CD458" si="443">AY$22</f>
        <v>AY$18</v>
      </c>
      <c r="AZ458" s="190" t="str">
        <f t="shared" si="443"/>
        <v>AZ$18</v>
      </c>
      <c r="BA458" s="190" t="str">
        <f t="shared" si="443"/>
        <v>BA$18</v>
      </c>
      <c r="BB458" s="190" t="str">
        <f t="shared" si="443"/>
        <v>BB$18</v>
      </c>
      <c r="BC458" s="190" t="str">
        <f t="shared" si="443"/>
        <v>BC$18</v>
      </c>
      <c r="BD458" s="190" t="str">
        <f t="shared" si="443"/>
        <v>BD$18</v>
      </c>
      <c r="BE458" s="190" t="str">
        <f t="shared" si="443"/>
        <v>BE$18</v>
      </c>
      <c r="BF458" s="190" t="str">
        <f t="shared" si="443"/>
        <v>BF$18</v>
      </c>
      <c r="BG458" s="190" t="str">
        <f t="shared" si="443"/>
        <v>BG$18</v>
      </c>
      <c r="BH458" s="190" t="str">
        <f t="shared" si="443"/>
        <v>BH$18</v>
      </c>
      <c r="BI458" s="190" t="str">
        <f t="shared" si="443"/>
        <v>BI$18</v>
      </c>
      <c r="BJ458" s="190" t="str">
        <f t="shared" si="443"/>
        <v>BJ$18</v>
      </c>
      <c r="BK458" s="190" t="str">
        <f t="shared" si="443"/>
        <v>BK$18</v>
      </c>
      <c r="BL458" s="190" t="str">
        <f t="shared" si="443"/>
        <v>BL$18</v>
      </c>
      <c r="BM458" s="190" t="str">
        <f t="shared" si="443"/>
        <v>BM$18</v>
      </c>
      <c r="BN458" s="190" t="str">
        <f t="shared" si="443"/>
        <v>BN$18</v>
      </c>
      <c r="BO458" s="190" t="str">
        <f t="shared" si="443"/>
        <v>BO$18</v>
      </c>
      <c r="BP458" s="190" t="str">
        <f t="shared" si="443"/>
        <v>BP$18</v>
      </c>
      <c r="BQ458" s="190" t="str">
        <f t="shared" si="443"/>
        <v>BQ$18</v>
      </c>
      <c r="BR458" s="190" t="str">
        <f t="shared" si="443"/>
        <v>BR$18</v>
      </c>
      <c r="BS458" s="190" t="str">
        <f t="shared" si="443"/>
        <v>BS$18</v>
      </c>
      <c r="BT458" s="190" t="str">
        <f t="shared" si="443"/>
        <v>BT$18</v>
      </c>
      <c r="BU458" s="190" t="str">
        <f t="shared" si="443"/>
        <v>BU$18</v>
      </c>
      <c r="BV458" s="190" t="str">
        <f t="shared" si="443"/>
        <v>BV$18</v>
      </c>
      <c r="BW458" s="190" t="str">
        <f t="shared" si="443"/>
        <v>BW$18</v>
      </c>
      <c r="BX458" s="190" t="str">
        <f t="shared" si="443"/>
        <v>BX$18</v>
      </c>
      <c r="BY458" s="190" t="str">
        <f t="shared" si="443"/>
        <v>BY$18</v>
      </c>
      <c r="BZ458" s="190" t="str">
        <f t="shared" si="443"/>
        <v>BZ$18</v>
      </c>
      <c r="CA458" s="190" t="str">
        <f t="shared" si="443"/>
        <v>CA$18</v>
      </c>
      <c r="CB458" s="190" t="str">
        <f t="shared" si="443"/>
        <v>CB$18</v>
      </c>
      <c r="CC458" s="190" t="str">
        <f t="shared" si="443"/>
        <v>CC$18</v>
      </c>
      <c r="CD458" s="190" t="str">
        <f t="shared" si="443"/>
        <v>CD$18</v>
      </c>
      <c r="CE458" s="190" t="str">
        <f t="shared" ref="CE458:CL458" si="444">CE$22</f>
        <v>CE$18</v>
      </c>
      <c r="CF458" s="190" t="str">
        <f t="shared" si="444"/>
        <v>CF$18</v>
      </c>
      <c r="CG458" s="190" t="str">
        <f t="shared" si="444"/>
        <v>CG$18</v>
      </c>
      <c r="CH458" s="190" t="str">
        <f t="shared" si="444"/>
        <v>CH$18</v>
      </c>
      <c r="CI458" s="190" t="str">
        <f t="shared" si="444"/>
        <v>CI$18</v>
      </c>
      <c r="CJ458" s="190" t="str">
        <f t="shared" si="444"/>
        <v>CJ$18</v>
      </c>
      <c r="CK458" s="190" t="str">
        <f t="shared" si="444"/>
        <v>CK$18</v>
      </c>
      <c r="CL458" s="190" t="str">
        <f t="shared" si="444"/>
        <v>CL$18</v>
      </c>
      <c r="CN458" s="201"/>
      <c r="CO458" s="190" t="str">
        <f t="shared" ref="CO458:DL458" si="445">CO$22</f>
        <v>CO$18</v>
      </c>
      <c r="CP458" s="190" t="str">
        <f t="shared" si="445"/>
        <v>CP$18</v>
      </c>
      <c r="CQ458" s="190" t="str">
        <f t="shared" si="445"/>
        <v>CQ$18</v>
      </c>
      <c r="CR458" s="190" t="str">
        <f t="shared" si="445"/>
        <v>CR$18</v>
      </c>
      <c r="CS458" s="190" t="str">
        <f t="shared" si="445"/>
        <v>CS$18</v>
      </c>
      <c r="CT458" s="190" t="str">
        <f t="shared" si="445"/>
        <v>CT$18</v>
      </c>
      <c r="CU458" s="190" t="str">
        <f t="shared" si="445"/>
        <v>CU$18</v>
      </c>
      <c r="CV458" s="190" t="str">
        <f t="shared" si="445"/>
        <v>CV$18</v>
      </c>
      <c r="CW458" s="190" t="str">
        <f t="shared" si="445"/>
        <v>CW$18</v>
      </c>
      <c r="CX458" s="190" t="str">
        <f t="shared" si="445"/>
        <v>CX$18</v>
      </c>
      <c r="CY458" s="190" t="str">
        <f t="shared" si="445"/>
        <v>CY$18</v>
      </c>
      <c r="CZ458" s="190" t="str">
        <f t="shared" si="445"/>
        <v>CZ$18</v>
      </c>
      <c r="DA458" s="190" t="str">
        <f t="shared" si="445"/>
        <v>DA$18</v>
      </c>
      <c r="DB458" s="190" t="str">
        <f t="shared" si="445"/>
        <v>DB$18</v>
      </c>
      <c r="DC458" s="190" t="str">
        <f t="shared" si="445"/>
        <v>DC$18</v>
      </c>
      <c r="DD458" s="190" t="str">
        <f t="shared" si="445"/>
        <v>DD$18</v>
      </c>
      <c r="DE458" s="190" t="str">
        <f t="shared" si="445"/>
        <v>DE$18</v>
      </c>
      <c r="DF458" s="190" t="str">
        <f t="shared" si="445"/>
        <v>DF$18</v>
      </c>
      <c r="DG458" s="190" t="str">
        <f t="shared" si="445"/>
        <v>DG$18</v>
      </c>
      <c r="DH458" s="190" t="str">
        <f t="shared" si="445"/>
        <v>DH$18</v>
      </c>
      <c r="DI458" s="190" t="str">
        <f t="shared" si="445"/>
        <v>DI$18</v>
      </c>
      <c r="DJ458" s="190" t="str">
        <f t="shared" si="445"/>
        <v>DJ$18</v>
      </c>
      <c r="DK458" s="190" t="str">
        <f t="shared" si="445"/>
        <v>DK$18</v>
      </c>
      <c r="DL458" s="190" t="str">
        <f t="shared" si="445"/>
        <v>DL$18</v>
      </c>
    </row>
    <row r="459" spans="1:116" x14ac:dyDescent="0.4">
      <c r="A459" s="174"/>
      <c r="E459" s="8"/>
      <c r="G459" s="175" t="s">
        <v>464</v>
      </c>
      <c r="H459" s="200"/>
      <c r="I459" s="201"/>
      <c r="J459" s="201"/>
      <c r="K459" s="202"/>
      <c r="L459" s="202"/>
      <c r="M459" s="202"/>
      <c r="N459" s="202"/>
      <c r="O459" s="202"/>
      <c r="P459" s="202"/>
      <c r="R459" s="202"/>
      <c r="S459" s="190" t="str">
        <f t="shared" ref="S459:AX459" si="446">S$23</f>
        <v>S$19</v>
      </c>
      <c r="T459" s="190" t="str">
        <f t="shared" si="446"/>
        <v>T$19</v>
      </c>
      <c r="U459" s="190" t="str">
        <f t="shared" si="446"/>
        <v>U$19</v>
      </c>
      <c r="V459" s="190" t="str">
        <f t="shared" si="446"/>
        <v>V$19</v>
      </c>
      <c r="W459" s="190" t="str">
        <f t="shared" si="446"/>
        <v>W$19</v>
      </c>
      <c r="X459" s="190" t="str">
        <f t="shared" si="446"/>
        <v>X$19</v>
      </c>
      <c r="Y459" s="190" t="str">
        <f t="shared" si="446"/>
        <v>Y$19</v>
      </c>
      <c r="Z459" s="190" t="str">
        <f t="shared" si="446"/>
        <v>Z$19</v>
      </c>
      <c r="AA459" s="190" t="str">
        <f t="shared" si="446"/>
        <v>AA$19</v>
      </c>
      <c r="AB459" s="190" t="str">
        <f t="shared" si="446"/>
        <v>AB$19</v>
      </c>
      <c r="AC459" s="190" t="str">
        <f t="shared" si="446"/>
        <v>AC$19</v>
      </c>
      <c r="AD459" s="190" t="str">
        <f t="shared" si="446"/>
        <v>AD$19</v>
      </c>
      <c r="AE459" s="190" t="str">
        <f t="shared" si="446"/>
        <v>AE$19</v>
      </c>
      <c r="AF459" s="190" t="str">
        <f t="shared" si="446"/>
        <v>AF$19</v>
      </c>
      <c r="AG459" s="190" t="str">
        <f t="shared" si="446"/>
        <v>AG$19</v>
      </c>
      <c r="AH459" s="190" t="str">
        <f t="shared" si="446"/>
        <v>AH$19</v>
      </c>
      <c r="AI459" s="190" t="str">
        <f t="shared" si="446"/>
        <v>AI$19</v>
      </c>
      <c r="AJ459" s="190" t="str">
        <f t="shared" si="446"/>
        <v>AJ$19</v>
      </c>
      <c r="AK459" s="190" t="str">
        <f t="shared" si="446"/>
        <v>AK$19</v>
      </c>
      <c r="AL459" s="190" t="str">
        <f t="shared" si="446"/>
        <v>AL$19</v>
      </c>
      <c r="AM459" s="190" t="str">
        <f t="shared" si="446"/>
        <v>AM$19</v>
      </c>
      <c r="AN459" s="190" t="str">
        <f t="shared" si="446"/>
        <v>AN$19</v>
      </c>
      <c r="AO459" s="190" t="str">
        <f t="shared" si="446"/>
        <v>AO$19</v>
      </c>
      <c r="AP459" s="190" t="str">
        <f t="shared" si="446"/>
        <v>AP$19</v>
      </c>
      <c r="AQ459" s="190" t="str">
        <f t="shared" si="446"/>
        <v>AQ$19</v>
      </c>
      <c r="AR459" s="190" t="str">
        <f t="shared" si="446"/>
        <v>AR$19</v>
      </c>
      <c r="AS459" s="190" t="str">
        <f t="shared" si="446"/>
        <v>AS$19</v>
      </c>
      <c r="AT459" s="190" t="str">
        <f t="shared" si="446"/>
        <v>AT$19</v>
      </c>
      <c r="AU459" s="190" t="str">
        <f t="shared" si="446"/>
        <v>AU$19</v>
      </c>
      <c r="AV459" s="190" t="str">
        <f t="shared" si="446"/>
        <v>AV$19</v>
      </c>
      <c r="AW459" s="190" t="str">
        <f t="shared" si="446"/>
        <v>AW$19</v>
      </c>
      <c r="AX459" s="190" t="str">
        <f t="shared" si="446"/>
        <v>AX$19</v>
      </c>
      <c r="AY459" s="190" t="str">
        <f t="shared" ref="AY459:CD459" si="447">AY$23</f>
        <v>AY$19</v>
      </c>
      <c r="AZ459" s="190" t="str">
        <f t="shared" si="447"/>
        <v>AZ$19</v>
      </c>
      <c r="BA459" s="190" t="str">
        <f t="shared" si="447"/>
        <v>BA$19</v>
      </c>
      <c r="BB459" s="190" t="str">
        <f t="shared" si="447"/>
        <v>BB$19</v>
      </c>
      <c r="BC459" s="190" t="str">
        <f t="shared" si="447"/>
        <v>BC$19</v>
      </c>
      <c r="BD459" s="190" t="str">
        <f t="shared" si="447"/>
        <v>BD$19</v>
      </c>
      <c r="BE459" s="190" t="str">
        <f t="shared" si="447"/>
        <v>BE$19</v>
      </c>
      <c r="BF459" s="190" t="str">
        <f t="shared" si="447"/>
        <v>BF$19</v>
      </c>
      <c r="BG459" s="190" t="str">
        <f t="shared" si="447"/>
        <v>BG$19</v>
      </c>
      <c r="BH459" s="190" t="str">
        <f t="shared" si="447"/>
        <v>BH$19</v>
      </c>
      <c r="BI459" s="190" t="str">
        <f t="shared" si="447"/>
        <v>BI$19</v>
      </c>
      <c r="BJ459" s="190" t="str">
        <f t="shared" si="447"/>
        <v>BJ$19</v>
      </c>
      <c r="BK459" s="190" t="str">
        <f t="shared" si="447"/>
        <v>BK$19</v>
      </c>
      <c r="BL459" s="190" t="str">
        <f t="shared" si="447"/>
        <v>BL$19</v>
      </c>
      <c r="BM459" s="190" t="str">
        <f t="shared" si="447"/>
        <v>BM$19</v>
      </c>
      <c r="BN459" s="190" t="str">
        <f t="shared" si="447"/>
        <v>BN$19</v>
      </c>
      <c r="BO459" s="190" t="str">
        <f t="shared" si="447"/>
        <v>BO$19</v>
      </c>
      <c r="BP459" s="190" t="str">
        <f t="shared" si="447"/>
        <v>BP$19</v>
      </c>
      <c r="BQ459" s="190" t="str">
        <f t="shared" si="447"/>
        <v>BQ$19</v>
      </c>
      <c r="BR459" s="190" t="str">
        <f t="shared" si="447"/>
        <v>BR$19</v>
      </c>
      <c r="BS459" s="190" t="str">
        <f t="shared" si="447"/>
        <v>BS$19</v>
      </c>
      <c r="BT459" s="190" t="str">
        <f t="shared" si="447"/>
        <v>BT$19</v>
      </c>
      <c r="BU459" s="190" t="str">
        <f t="shared" si="447"/>
        <v>BU$19</v>
      </c>
      <c r="BV459" s="190" t="str">
        <f t="shared" si="447"/>
        <v>BV$19</v>
      </c>
      <c r="BW459" s="190" t="str">
        <f t="shared" si="447"/>
        <v>BW$19</v>
      </c>
      <c r="BX459" s="190" t="str">
        <f t="shared" si="447"/>
        <v>BX$19</v>
      </c>
      <c r="BY459" s="190" t="str">
        <f t="shared" si="447"/>
        <v>BY$19</v>
      </c>
      <c r="BZ459" s="190" t="str">
        <f t="shared" si="447"/>
        <v>BZ$19</v>
      </c>
      <c r="CA459" s="190" t="str">
        <f t="shared" si="447"/>
        <v>CA$19</v>
      </c>
      <c r="CB459" s="190" t="str">
        <f t="shared" si="447"/>
        <v>CB$19</v>
      </c>
      <c r="CC459" s="190" t="str">
        <f t="shared" si="447"/>
        <v>CC$19</v>
      </c>
      <c r="CD459" s="190" t="str">
        <f t="shared" si="447"/>
        <v>CD$19</v>
      </c>
      <c r="CE459" s="190" t="str">
        <f t="shared" ref="CE459:CL459" si="448">CE$23</f>
        <v>CE$19</v>
      </c>
      <c r="CF459" s="190" t="str">
        <f t="shared" si="448"/>
        <v>CF$19</v>
      </c>
      <c r="CG459" s="190" t="str">
        <f t="shared" si="448"/>
        <v>CG$19</v>
      </c>
      <c r="CH459" s="190" t="str">
        <f t="shared" si="448"/>
        <v>CH$19</v>
      </c>
      <c r="CI459" s="190" t="str">
        <f t="shared" si="448"/>
        <v>CI$19</v>
      </c>
      <c r="CJ459" s="190" t="str">
        <f t="shared" si="448"/>
        <v>CJ$19</v>
      </c>
      <c r="CK459" s="190" t="str">
        <f t="shared" si="448"/>
        <v>CK$19</v>
      </c>
      <c r="CL459" s="190" t="str">
        <f t="shared" si="448"/>
        <v>CL$19</v>
      </c>
      <c r="CN459" s="201"/>
      <c r="CO459" s="190" t="str">
        <f t="shared" ref="CO459:DL459" si="449">CO$23</f>
        <v>CO$19</v>
      </c>
      <c r="CP459" s="190" t="str">
        <f t="shared" si="449"/>
        <v>CP$19</v>
      </c>
      <c r="CQ459" s="190" t="str">
        <f t="shared" si="449"/>
        <v>CQ$19</v>
      </c>
      <c r="CR459" s="190" t="str">
        <f t="shared" si="449"/>
        <v>CR$19</v>
      </c>
      <c r="CS459" s="190" t="str">
        <f t="shared" si="449"/>
        <v>CS$19</v>
      </c>
      <c r="CT459" s="190" t="str">
        <f t="shared" si="449"/>
        <v>CT$19</v>
      </c>
      <c r="CU459" s="190" t="str">
        <f t="shared" si="449"/>
        <v>CU$19</v>
      </c>
      <c r="CV459" s="190" t="str">
        <f t="shared" si="449"/>
        <v>CV$19</v>
      </c>
      <c r="CW459" s="190" t="str">
        <f t="shared" si="449"/>
        <v>CW$19</v>
      </c>
      <c r="CX459" s="190" t="str">
        <f t="shared" si="449"/>
        <v>CX$19</v>
      </c>
      <c r="CY459" s="190" t="str">
        <f t="shared" si="449"/>
        <v>CY$19</v>
      </c>
      <c r="CZ459" s="190" t="str">
        <f t="shared" si="449"/>
        <v>CZ$19</v>
      </c>
      <c r="DA459" s="190" t="str">
        <f t="shared" si="449"/>
        <v>DA$19</v>
      </c>
      <c r="DB459" s="190" t="str">
        <f t="shared" si="449"/>
        <v>DB$19</v>
      </c>
      <c r="DC459" s="190" t="str">
        <f t="shared" si="449"/>
        <v>DC$19</v>
      </c>
      <c r="DD459" s="190" t="str">
        <f t="shared" si="449"/>
        <v>DD$19</v>
      </c>
      <c r="DE459" s="190" t="str">
        <f t="shared" si="449"/>
        <v>DE$19</v>
      </c>
      <c r="DF459" s="190" t="str">
        <f t="shared" si="449"/>
        <v>DF$19</v>
      </c>
      <c r="DG459" s="190" t="str">
        <f t="shared" si="449"/>
        <v>DG$19</v>
      </c>
      <c r="DH459" s="190" t="str">
        <f t="shared" si="449"/>
        <v>DH$19</v>
      </c>
      <c r="DI459" s="190" t="str">
        <f t="shared" si="449"/>
        <v>DI$19</v>
      </c>
      <c r="DJ459" s="190" t="str">
        <f t="shared" si="449"/>
        <v>DJ$19</v>
      </c>
      <c r="DK459" s="190" t="str">
        <f t="shared" si="449"/>
        <v>DK$19</v>
      </c>
      <c r="DL459" s="190" t="str">
        <f t="shared" si="449"/>
        <v>DL$19</v>
      </c>
    </row>
    <row r="460" spans="1:116" x14ac:dyDescent="0.4">
      <c r="A460" s="48" t="s">
        <v>218</v>
      </c>
      <c r="B460" s="31" t="s">
        <v>81</v>
      </c>
      <c r="C460" s="31"/>
      <c r="D460" t="s">
        <v>268</v>
      </c>
      <c r="E460" s="8" t="str">
        <f t="shared" ref="E460:E482" si="450">ROW()&amp;" "&amp;D460</f>
        <v>460 SUB-PV</v>
      </c>
      <c r="F460" t="s">
        <v>445</v>
      </c>
      <c r="G460" s="70" t="s">
        <v>780</v>
      </c>
      <c r="H460" s="48"/>
      <c r="I460" s="304"/>
      <c r="J460" s="304"/>
      <c r="K460" s="48"/>
      <c r="L460" s="48"/>
      <c r="M460" s="48"/>
      <c r="N460" s="48"/>
      <c r="O460" s="48"/>
      <c r="P460" s="48"/>
      <c r="R460" s="70"/>
      <c r="S460" s="305"/>
      <c r="T460" s="305"/>
      <c r="U460" s="305"/>
      <c r="V460" s="305"/>
      <c r="W460" s="305"/>
      <c r="X460" s="305"/>
      <c r="Y460" s="305"/>
      <c r="Z460" s="305"/>
      <c r="AA460" s="305"/>
      <c r="AB460" s="305"/>
      <c r="AC460" s="305"/>
      <c r="AD460" s="305"/>
      <c r="AE460" s="305"/>
      <c r="AF460" s="305"/>
      <c r="AG460" s="305"/>
      <c r="AH460" s="305"/>
      <c r="AI460" s="305"/>
      <c r="AJ460" s="305"/>
      <c r="AK460" s="305"/>
      <c r="AL460" s="305"/>
      <c r="AM460" s="305"/>
      <c r="AN460" s="305"/>
      <c r="AO460" s="305"/>
      <c r="AP460" s="305"/>
      <c r="AQ460" s="305"/>
      <c r="AR460" s="305"/>
      <c r="AS460" s="305"/>
      <c r="AT460" s="305"/>
      <c r="AU460" s="305"/>
      <c r="AV460" s="305"/>
      <c r="AW460" s="305"/>
      <c r="AX460" s="305"/>
      <c r="AY460" s="305"/>
      <c r="AZ460" s="305"/>
      <c r="BA460" s="305"/>
      <c r="BB460" s="305"/>
      <c r="BC460" s="305"/>
      <c r="BD460" s="305"/>
      <c r="BE460" s="305"/>
      <c r="BF460" s="305"/>
      <c r="BG460" s="305"/>
      <c r="BH460" s="305"/>
      <c r="BI460" s="305"/>
      <c r="BJ460" s="305"/>
      <c r="BK460" s="305"/>
      <c r="BL460" s="305"/>
      <c r="BM460" s="305"/>
      <c r="BN460" s="305"/>
      <c r="BO460" s="305"/>
      <c r="BP460" s="305"/>
      <c r="BQ460" s="305"/>
      <c r="BR460" s="305"/>
      <c r="BS460" s="305"/>
      <c r="BT460" s="305"/>
      <c r="BU460" s="305"/>
      <c r="BV460" s="305"/>
      <c r="BW460" s="305"/>
      <c r="BX460" s="305"/>
      <c r="BY460" s="305"/>
      <c r="BZ460" s="305"/>
      <c r="CA460" s="305"/>
      <c r="CB460" s="305"/>
      <c r="CC460" s="305"/>
      <c r="CD460" s="305"/>
      <c r="CE460" s="305"/>
      <c r="CF460" s="305"/>
      <c r="CG460" s="305"/>
      <c r="CH460" s="305"/>
      <c r="CI460" s="305"/>
      <c r="CJ460" s="305"/>
      <c r="CK460" s="305"/>
      <c r="CL460" s="305"/>
      <c r="CN460" s="304"/>
      <c r="CO460" s="305"/>
      <c r="CP460" s="305"/>
      <c r="CQ460" s="305"/>
      <c r="CR460" s="305"/>
      <c r="CS460" s="305"/>
      <c r="CT460" s="305"/>
      <c r="CU460" s="305"/>
      <c r="CV460" s="305"/>
      <c r="CW460" s="305"/>
      <c r="CX460" s="305"/>
      <c r="CY460" s="305"/>
      <c r="CZ460" s="305"/>
      <c r="DA460" s="305"/>
      <c r="DB460" s="305"/>
      <c r="DC460" s="305"/>
      <c r="DD460" s="305"/>
      <c r="DE460" s="305"/>
      <c r="DF460" s="305"/>
      <c r="DG460" s="305"/>
      <c r="DH460" s="305"/>
      <c r="DI460" s="305"/>
      <c r="DJ460" s="305"/>
      <c r="DK460" s="305"/>
      <c r="DL460" s="305"/>
    </row>
    <row r="461" spans="1:116" collapsed="1" x14ac:dyDescent="0.4">
      <c r="B461" t="s">
        <v>332</v>
      </c>
      <c r="D461" t="s">
        <v>268</v>
      </c>
      <c r="E461" s="8" t="str">
        <f t="shared" si="450"/>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0"/>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0"/>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0"/>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1">R468</f>
        <v>0</v>
      </c>
      <c r="T464" s="76">
        <f t="shared" ref="T464:AY464" ca="1" si="452">S468</f>
        <v>4750</v>
      </c>
      <c r="U464" s="76">
        <f t="shared" ca="1" si="452"/>
        <v>9500</v>
      </c>
      <c r="V464" s="76">
        <f t="shared" ca="1" si="452"/>
        <v>14250</v>
      </c>
      <c r="W464" s="76">
        <f t="shared" ca="1" si="452"/>
        <v>19000</v>
      </c>
      <c r="X464" s="76">
        <f t="shared" ca="1" si="452"/>
        <v>23750</v>
      </c>
      <c r="Y464" s="76">
        <f t="shared" ca="1" si="452"/>
        <v>28500</v>
      </c>
      <c r="Z464" s="76">
        <f t="shared" ca="1" si="452"/>
        <v>33250</v>
      </c>
      <c r="AA464" s="76">
        <f t="shared" ca="1" si="452"/>
        <v>38000</v>
      </c>
      <c r="AB464" s="76">
        <f t="shared" ca="1" si="452"/>
        <v>42750</v>
      </c>
      <c r="AC464" s="76">
        <f t="shared" ca="1" si="452"/>
        <v>47500</v>
      </c>
      <c r="AD464" s="76">
        <f t="shared" ca="1" si="452"/>
        <v>52250</v>
      </c>
      <c r="AE464" s="76">
        <f t="shared" ca="1" si="452"/>
        <v>57000</v>
      </c>
      <c r="AF464" s="76">
        <f t="shared" ca="1" si="452"/>
        <v>61750</v>
      </c>
      <c r="AG464" s="76">
        <f t="shared" ca="1" si="452"/>
        <v>66500</v>
      </c>
      <c r="AH464" s="76">
        <f t="shared" ca="1" si="452"/>
        <v>71250</v>
      </c>
      <c r="AI464" s="76">
        <f t="shared" ca="1" si="452"/>
        <v>76000</v>
      </c>
      <c r="AJ464" s="76">
        <f t="shared" ca="1" si="452"/>
        <v>80750</v>
      </c>
      <c r="AK464" s="76">
        <f t="shared" ca="1" si="452"/>
        <v>85500</v>
      </c>
      <c r="AL464" s="76">
        <f t="shared" ca="1" si="452"/>
        <v>90250</v>
      </c>
      <c r="AM464" s="76">
        <f t="shared" ca="1" si="452"/>
        <v>95000</v>
      </c>
      <c r="AN464" s="76">
        <f t="shared" ca="1" si="452"/>
        <v>99750</v>
      </c>
      <c r="AO464" s="76">
        <f t="shared" ca="1" si="452"/>
        <v>104500</v>
      </c>
      <c r="AP464" s="76">
        <f t="shared" ca="1" si="452"/>
        <v>109250</v>
      </c>
      <c r="AQ464" s="76">
        <f t="shared" ca="1" si="452"/>
        <v>114000</v>
      </c>
      <c r="AR464" s="76">
        <f t="shared" ca="1" si="452"/>
        <v>118750</v>
      </c>
      <c r="AS464" s="76">
        <f t="shared" ca="1" si="452"/>
        <v>123500</v>
      </c>
      <c r="AT464" s="76">
        <f t="shared" ca="1" si="452"/>
        <v>128250</v>
      </c>
      <c r="AU464" s="76">
        <f t="shared" ca="1" si="452"/>
        <v>133000</v>
      </c>
      <c r="AV464" s="76">
        <f t="shared" ca="1" si="452"/>
        <v>137750</v>
      </c>
      <c r="AW464" s="76">
        <f t="shared" ca="1" si="452"/>
        <v>142500</v>
      </c>
      <c r="AX464" s="76">
        <f t="shared" ca="1" si="452"/>
        <v>147250</v>
      </c>
      <c r="AY464" s="76">
        <f t="shared" ca="1" si="452"/>
        <v>152000</v>
      </c>
      <c r="AZ464" s="76">
        <f t="shared" ref="AZ464:CE464" ca="1" si="453">AY468</f>
        <v>156750</v>
      </c>
      <c r="BA464" s="76">
        <f t="shared" ca="1" si="453"/>
        <v>161500</v>
      </c>
      <c r="BB464" s="76">
        <f t="shared" ca="1" si="453"/>
        <v>166250</v>
      </c>
      <c r="BC464" s="76">
        <f t="shared" ca="1" si="453"/>
        <v>171000</v>
      </c>
      <c r="BD464" s="76">
        <f t="shared" ca="1" si="453"/>
        <v>175750</v>
      </c>
      <c r="BE464" s="76">
        <f t="shared" ca="1" si="453"/>
        <v>180500</v>
      </c>
      <c r="BF464" s="76">
        <f t="shared" ca="1" si="453"/>
        <v>185250</v>
      </c>
      <c r="BG464" s="76">
        <f t="shared" ca="1" si="453"/>
        <v>190000</v>
      </c>
      <c r="BH464" s="76">
        <f t="shared" ca="1" si="453"/>
        <v>194750</v>
      </c>
      <c r="BI464" s="76">
        <f t="shared" ca="1" si="453"/>
        <v>199500</v>
      </c>
      <c r="BJ464" s="76">
        <f t="shared" ca="1" si="453"/>
        <v>204250</v>
      </c>
      <c r="BK464" s="76">
        <f t="shared" ca="1" si="453"/>
        <v>209000</v>
      </c>
      <c r="BL464" s="76">
        <f t="shared" ca="1" si="453"/>
        <v>213750</v>
      </c>
      <c r="BM464" s="76">
        <f t="shared" ca="1" si="453"/>
        <v>218500</v>
      </c>
      <c r="BN464" s="76">
        <f t="shared" ca="1" si="453"/>
        <v>223250</v>
      </c>
      <c r="BO464" s="76">
        <f t="shared" ca="1" si="453"/>
        <v>228000</v>
      </c>
      <c r="BP464" s="76">
        <f t="shared" ca="1" si="453"/>
        <v>232750</v>
      </c>
      <c r="BQ464" s="76">
        <f t="shared" ca="1" si="453"/>
        <v>237500</v>
      </c>
      <c r="BR464" s="76">
        <f t="shared" ca="1" si="453"/>
        <v>242250</v>
      </c>
      <c r="BS464" s="76">
        <f t="shared" ca="1" si="453"/>
        <v>247000</v>
      </c>
      <c r="BT464" s="76">
        <f t="shared" ca="1" si="453"/>
        <v>251750</v>
      </c>
      <c r="BU464" s="76">
        <f t="shared" ca="1" si="453"/>
        <v>256500</v>
      </c>
      <c r="BV464" s="76">
        <f t="shared" ca="1" si="453"/>
        <v>261250</v>
      </c>
      <c r="BW464" s="76">
        <f t="shared" ca="1" si="453"/>
        <v>266000</v>
      </c>
      <c r="BX464" s="76">
        <f t="shared" ca="1" si="453"/>
        <v>270750</v>
      </c>
      <c r="BY464" s="76">
        <f t="shared" ca="1" si="453"/>
        <v>275500</v>
      </c>
      <c r="BZ464" s="76">
        <f t="shared" ca="1" si="453"/>
        <v>280250</v>
      </c>
      <c r="CA464" s="76">
        <f t="shared" ca="1" si="453"/>
        <v>285000</v>
      </c>
      <c r="CB464" s="76">
        <f t="shared" ca="1" si="453"/>
        <v>289750</v>
      </c>
      <c r="CC464" s="76">
        <f t="shared" ca="1" si="453"/>
        <v>294500</v>
      </c>
      <c r="CD464" s="76">
        <f t="shared" ca="1" si="453"/>
        <v>299250</v>
      </c>
      <c r="CE464" s="76">
        <f t="shared" ca="1" si="453"/>
        <v>304000</v>
      </c>
      <c r="CF464" s="76">
        <f t="shared" ref="CF464:CL464" ca="1" si="454">CE468</f>
        <v>308750</v>
      </c>
      <c r="CG464" s="76">
        <f t="shared" ca="1" si="454"/>
        <v>313500</v>
      </c>
      <c r="CH464" s="76">
        <f t="shared" ca="1" si="454"/>
        <v>318250</v>
      </c>
      <c r="CI464" s="76">
        <f t="shared" ca="1" si="454"/>
        <v>323000</v>
      </c>
      <c r="CJ464" s="76">
        <f t="shared" ca="1" si="454"/>
        <v>327750</v>
      </c>
      <c r="CK464" s="76">
        <f t="shared" ca="1" si="454"/>
        <v>332500</v>
      </c>
      <c r="CL464" s="76">
        <f t="shared" ca="1" si="454"/>
        <v>337250</v>
      </c>
      <c r="CO464" s="76">
        <f t="shared" ref="CO464:DL464" si="455">CN468</f>
        <v>0</v>
      </c>
      <c r="CP464" s="76" t="e">
        <f t="shared" ca="1" si="455"/>
        <v>#N/A</v>
      </c>
      <c r="CQ464" s="76" t="e">
        <f t="shared" ca="1" si="455"/>
        <v>#N/A</v>
      </c>
      <c r="CR464" s="76" t="e">
        <f t="shared" ca="1" si="455"/>
        <v>#N/A</v>
      </c>
      <c r="CS464" s="76" t="e">
        <f t="shared" ca="1" si="455"/>
        <v>#N/A</v>
      </c>
      <c r="CT464" s="76" t="e">
        <f t="shared" ca="1" si="455"/>
        <v>#N/A</v>
      </c>
      <c r="CU464" s="76" t="e">
        <f t="shared" ca="1" si="455"/>
        <v>#N/A</v>
      </c>
      <c r="CV464" s="76" t="e">
        <f t="shared" ca="1" si="455"/>
        <v>#N/A</v>
      </c>
      <c r="CW464" s="76" t="e">
        <f t="shared" ca="1" si="455"/>
        <v>#N/A</v>
      </c>
      <c r="CX464" s="76" t="e">
        <f t="shared" ca="1" si="455"/>
        <v>#N/A</v>
      </c>
      <c r="CY464" s="76" t="e">
        <f t="shared" ca="1" si="455"/>
        <v>#N/A</v>
      </c>
      <c r="CZ464" s="76" t="e">
        <f t="shared" ca="1" si="455"/>
        <v>#N/A</v>
      </c>
      <c r="DA464" s="76" t="e">
        <f t="shared" ca="1" si="455"/>
        <v>#N/A</v>
      </c>
      <c r="DB464" s="76" t="e">
        <f t="shared" ca="1" si="455"/>
        <v>#N/A</v>
      </c>
      <c r="DC464" s="76" t="e">
        <f t="shared" ca="1" si="455"/>
        <v>#N/A</v>
      </c>
      <c r="DD464" s="76" t="e">
        <f t="shared" ca="1" si="455"/>
        <v>#N/A</v>
      </c>
      <c r="DE464" s="76" t="e">
        <f t="shared" ca="1" si="455"/>
        <v>#N/A</v>
      </c>
      <c r="DF464" s="76" t="e">
        <f t="shared" ca="1" si="455"/>
        <v>#N/A</v>
      </c>
      <c r="DG464" s="76" t="e">
        <f t="shared" ca="1" si="455"/>
        <v>#N/A</v>
      </c>
      <c r="DH464" s="76" t="e">
        <f t="shared" ca="1" si="455"/>
        <v>#N/A</v>
      </c>
      <c r="DI464" s="76" t="e">
        <f t="shared" ca="1" si="455"/>
        <v>#N/A</v>
      </c>
      <c r="DJ464" s="76" t="e">
        <f t="shared" ca="1" si="455"/>
        <v>#N/A</v>
      </c>
      <c r="DK464" s="76" t="e">
        <f t="shared" ca="1" si="455"/>
        <v>#N/A</v>
      </c>
      <c r="DL464" s="76" t="e">
        <f t="shared" ca="1" si="455"/>
        <v>#N/A</v>
      </c>
    </row>
    <row r="465" spans="2:116" x14ac:dyDescent="0.4">
      <c r="B465" s="6"/>
      <c r="C465" s="6"/>
      <c r="D465" t="s">
        <v>268</v>
      </c>
      <c r="E465" s="8" t="str">
        <f t="shared" si="450"/>
        <v>465 SUB-PV</v>
      </c>
      <c r="G465" s="158" t="s">
        <v>72</v>
      </c>
      <c r="K465" s="34">
        <f t="shared" ref="K465:P465" ca="1" si="456">SUMIF($3:$3,K$2,465:465)</f>
        <v>60000</v>
      </c>
      <c r="L465" s="34">
        <f t="shared" ca="1" si="456"/>
        <v>60000</v>
      </c>
      <c r="M465" s="34">
        <f t="shared" ca="1" si="456"/>
        <v>60000</v>
      </c>
      <c r="N465" s="34">
        <f t="shared" ca="1" si="456"/>
        <v>60000</v>
      </c>
      <c r="O465" s="34">
        <f t="shared" ca="1" si="456"/>
        <v>60000</v>
      </c>
      <c r="P465" s="34">
        <f t="shared" ca="1" si="456"/>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0"/>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0"/>
        <v>467 SUB-PV</v>
      </c>
      <c r="G467" s="158" t="s">
        <v>74</v>
      </c>
      <c r="K467" s="34">
        <f t="shared" ref="K467:P467" ca="1" si="457">SUMIF($3:$3,K$2,467:467)</f>
        <v>-3000</v>
      </c>
      <c r="L467" s="34">
        <f t="shared" ca="1" si="457"/>
        <v>-3000</v>
      </c>
      <c r="M467" s="34">
        <f t="shared" ca="1" si="457"/>
        <v>-3000</v>
      </c>
      <c r="N467" s="34">
        <f t="shared" ca="1" si="457"/>
        <v>-3000</v>
      </c>
      <c r="O467" s="34">
        <f t="shared" ca="1" si="457"/>
        <v>-3000</v>
      </c>
      <c r="P467" s="34">
        <f t="shared" ca="1" si="457"/>
        <v>-3000</v>
      </c>
      <c r="R467" s="15"/>
      <c r="S467" s="76">
        <f t="shared" ref="S467:AX467" ca="1" si="458">-S465*S466</f>
        <v>-250</v>
      </c>
      <c r="T467" s="76">
        <f t="shared" ca="1" si="458"/>
        <v>-250</v>
      </c>
      <c r="U467" s="76">
        <f t="shared" ca="1" si="458"/>
        <v>-250</v>
      </c>
      <c r="V467" s="76">
        <f t="shared" ca="1" si="458"/>
        <v>-250</v>
      </c>
      <c r="W467" s="76">
        <f t="shared" ca="1" si="458"/>
        <v>-250</v>
      </c>
      <c r="X467" s="76">
        <f t="shared" ca="1" si="458"/>
        <v>-250</v>
      </c>
      <c r="Y467" s="76">
        <f t="shared" ca="1" si="458"/>
        <v>-250</v>
      </c>
      <c r="Z467" s="76">
        <f t="shared" ca="1" si="458"/>
        <v>-250</v>
      </c>
      <c r="AA467" s="76">
        <f t="shared" ca="1" si="458"/>
        <v>-250</v>
      </c>
      <c r="AB467" s="76">
        <f t="shared" ca="1" si="458"/>
        <v>-250</v>
      </c>
      <c r="AC467" s="76">
        <f t="shared" ca="1" si="458"/>
        <v>-250</v>
      </c>
      <c r="AD467" s="76">
        <f t="shared" ca="1" si="458"/>
        <v>-250</v>
      </c>
      <c r="AE467" s="76">
        <f t="shared" ca="1" si="458"/>
        <v>-250</v>
      </c>
      <c r="AF467" s="76">
        <f t="shared" ca="1" si="458"/>
        <v>-250</v>
      </c>
      <c r="AG467" s="76">
        <f t="shared" ca="1" si="458"/>
        <v>-250</v>
      </c>
      <c r="AH467" s="76">
        <f t="shared" ca="1" si="458"/>
        <v>-250</v>
      </c>
      <c r="AI467" s="76">
        <f t="shared" ca="1" si="458"/>
        <v>-250</v>
      </c>
      <c r="AJ467" s="76">
        <f t="shared" ca="1" si="458"/>
        <v>-250</v>
      </c>
      <c r="AK467" s="76">
        <f t="shared" ca="1" si="458"/>
        <v>-250</v>
      </c>
      <c r="AL467" s="76">
        <f t="shared" ca="1" si="458"/>
        <v>-250</v>
      </c>
      <c r="AM467" s="76">
        <f t="shared" ca="1" si="458"/>
        <v>-250</v>
      </c>
      <c r="AN467" s="76">
        <f t="shared" ca="1" si="458"/>
        <v>-250</v>
      </c>
      <c r="AO467" s="76">
        <f t="shared" ca="1" si="458"/>
        <v>-250</v>
      </c>
      <c r="AP467" s="76">
        <f t="shared" ca="1" si="458"/>
        <v>-250</v>
      </c>
      <c r="AQ467" s="76">
        <f t="shared" ca="1" si="458"/>
        <v>-250</v>
      </c>
      <c r="AR467" s="76">
        <f t="shared" ca="1" si="458"/>
        <v>-250</v>
      </c>
      <c r="AS467" s="76">
        <f t="shared" ca="1" si="458"/>
        <v>-250</v>
      </c>
      <c r="AT467" s="76">
        <f t="shared" ca="1" si="458"/>
        <v>-250</v>
      </c>
      <c r="AU467" s="76">
        <f t="shared" ca="1" si="458"/>
        <v>-250</v>
      </c>
      <c r="AV467" s="76">
        <f t="shared" ca="1" si="458"/>
        <v>-250</v>
      </c>
      <c r="AW467" s="76">
        <f t="shared" ca="1" si="458"/>
        <v>-250</v>
      </c>
      <c r="AX467" s="76">
        <f t="shared" ca="1" si="458"/>
        <v>-250</v>
      </c>
      <c r="AY467" s="76">
        <f t="shared" ref="AY467:CD467" ca="1" si="459">-AY465*AY466</f>
        <v>-250</v>
      </c>
      <c r="AZ467" s="76">
        <f t="shared" ca="1" si="459"/>
        <v>-250</v>
      </c>
      <c r="BA467" s="76">
        <f t="shared" ca="1" si="459"/>
        <v>-250</v>
      </c>
      <c r="BB467" s="76">
        <f t="shared" ca="1" si="459"/>
        <v>-250</v>
      </c>
      <c r="BC467" s="76">
        <f t="shared" ca="1" si="459"/>
        <v>-250</v>
      </c>
      <c r="BD467" s="76">
        <f t="shared" ca="1" si="459"/>
        <v>-250</v>
      </c>
      <c r="BE467" s="76">
        <f t="shared" ca="1" si="459"/>
        <v>-250</v>
      </c>
      <c r="BF467" s="76">
        <f t="shared" ca="1" si="459"/>
        <v>-250</v>
      </c>
      <c r="BG467" s="76">
        <f t="shared" ca="1" si="459"/>
        <v>-250</v>
      </c>
      <c r="BH467" s="76">
        <f t="shared" ca="1" si="459"/>
        <v>-250</v>
      </c>
      <c r="BI467" s="76">
        <f t="shared" ca="1" si="459"/>
        <v>-250</v>
      </c>
      <c r="BJ467" s="76">
        <f t="shared" ca="1" si="459"/>
        <v>-250</v>
      </c>
      <c r="BK467" s="76">
        <f t="shared" ca="1" si="459"/>
        <v>-250</v>
      </c>
      <c r="BL467" s="76">
        <f t="shared" ca="1" si="459"/>
        <v>-250</v>
      </c>
      <c r="BM467" s="76">
        <f t="shared" ca="1" si="459"/>
        <v>-250</v>
      </c>
      <c r="BN467" s="76">
        <f t="shared" ca="1" si="459"/>
        <v>-250</v>
      </c>
      <c r="BO467" s="76">
        <f t="shared" ca="1" si="459"/>
        <v>-250</v>
      </c>
      <c r="BP467" s="76">
        <f t="shared" ca="1" si="459"/>
        <v>-250</v>
      </c>
      <c r="BQ467" s="76">
        <f t="shared" ca="1" si="459"/>
        <v>-250</v>
      </c>
      <c r="BR467" s="76">
        <f t="shared" ca="1" si="459"/>
        <v>-250</v>
      </c>
      <c r="BS467" s="76">
        <f t="shared" ca="1" si="459"/>
        <v>-250</v>
      </c>
      <c r="BT467" s="76">
        <f t="shared" ca="1" si="459"/>
        <v>-250</v>
      </c>
      <c r="BU467" s="76">
        <f t="shared" ca="1" si="459"/>
        <v>-250</v>
      </c>
      <c r="BV467" s="76">
        <f t="shared" ca="1" si="459"/>
        <v>-250</v>
      </c>
      <c r="BW467" s="76">
        <f t="shared" ca="1" si="459"/>
        <v>-250</v>
      </c>
      <c r="BX467" s="76">
        <f t="shared" ca="1" si="459"/>
        <v>-250</v>
      </c>
      <c r="BY467" s="76">
        <f t="shared" ca="1" si="459"/>
        <v>-250</v>
      </c>
      <c r="BZ467" s="76">
        <f t="shared" ca="1" si="459"/>
        <v>-250</v>
      </c>
      <c r="CA467" s="76">
        <f t="shared" ca="1" si="459"/>
        <v>-250</v>
      </c>
      <c r="CB467" s="76">
        <f t="shared" ca="1" si="459"/>
        <v>-250</v>
      </c>
      <c r="CC467" s="76">
        <f t="shared" ca="1" si="459"/>
        <v>-250</v>
      </c>
      <c r="CD467" s="76">
        <f t="shared" ca="1" si="459"/>
        <v>-250</v>
      </c>
      <c r="CE467" s="76">
        <f t="shared" ref="CE467:CL467" ca="1" si="460">-CE465*CE466</f>
        <v>-250</v>
      </c>
      <c r="CF467" s="76">
        <f t="shared" ca="1" si="460"/>
        <v>-250</v>
      </c>
      <c r="CG467" s="76">
        <f t="shared" ca="1" si="460"/>
        <v>-250</v>
      </c>
      <c r="CH467" s="76">
        <f t="shared" ca="1" si="460"/>
        <v>-250</v>
      </c>
      <c r="CI467" s="76">
        <f t="shared" ca="1" si="460"/>
        <v>-250</v>
      </c>
      <c r="CJ467" s="76">
        <f t="shared" ca="1" si="460"/>
        <v>-250</v>
      </c>
      <c r="CK467" s="76">
        <f t="shared" ca="1" si="460"/>
        <v>-250</v>
      </c>
      <c r="CL467" s="76">
        <f t="shared" ca="1" si="460"/>
        <v>-250</v>
      </c>
      <c r="CO467" s="76" t="e">
        <f t="shared" ref="CO467:DK467" ca="1" si="461">-CO465*CO466</f>
        <v>#N/A</v>
      </c>
      <c r="CP467" s="76" t="e">
        <f t="shared" ca="1" si="461"/>
        <v>#N/A</v>
      </c>
      <c r="CQ467" s="76" t="e">
        <f t="shared" ca="1" si="461"/>
        <v>#N/A</v>
      </c>
      <c r="CR467" s="76" t="e">
        <f t="shared" ca="1" si="461"/>
        <v>#N/A</v>
      </c>
      <c r="CS467" s="76" t="e">
        <f t="shared" ca="1" si="461"/>
        <v>#N/A</v>
      </c>
      <c r="CT467" s="76" t="e">
        <f t="shared" ca="1" si="461"/>
        <v>#N/A</v>
      </c>
      <c r="CU467" s="76" t="e">
        <f t="shared" ca="1" si="461"/>
        <v>#N/A</v>
      </c>
      <c r="CV467" s="76" t="e">
        <f t="shared" ca="1" si="461"/>
        <v>#N/A</v>
      </c>
      <c r="CW467" s="76" t="e">
        <f t="shared" ca="1" si="461"/>
        <v>#N/A</v>
      </c>
      <c r="CX467" s="76" t="e">
        <f t="shared" ca="1" si="461"/>
        <v>#N/A</v>
      </c>
      <c r="CY467" s="76" t="e">
        <f t="shared" ca="1" si="461"/>
        <v>#N/A</v>
      </c>
      <c r="CZ467" s="76" t="e">
        <f t="shared" ca="1" si="461"/>
        <v>#N/A</v>
      </c>
      <c r="DA467" s="76" t="e">
        <f t="shared" ca="1" si="461"/>
        <v>#N/A</v>
      </c>
      <c r="DB467" s="76" t="e">
        <f t="shared" ca="1" si="461"/>
        <v>#N/A</v>
      </c>
      <c r="DC467" s="76" t="e">
        <f t="shared" ca="1" si="461"/>
        <v>#N/A</v>
      </c>
      <c r="DD467" s="76" t="e">
        <f t="shared" ca="1" si="461"/>
        <v>#N/A</v>
      </c>
      <c r="DE467" s="76" t="e">
        <f t="shared" ca="1" si="461"/>
        <v>#N/A</v>
      </c>
      <c r="DF467" s="76" t="e">
        <f t="shared" ca="1" si="461"/>
        <v>#N/A</v>
      </c>
      <c r="DG467" s="76" t="e">
        <f t="shared" ca="1" si="461"/>
        <v>#N/A</v>
      </c>
      <c r="DH467" s="76" t="e">
        <f t="shared" ca="1" si="461"/>
        <v>#N/A</v>
      </c>
      <c r="DI467" s="76" t="e">
        <f t="shared" ca="1" si="461"/>
        <v>#N/A</v>
      </c>
      <c r="DJ467" s="76" t="e">
        <f t="shared" ca="1" si="461"/>
        <v>#N/A</v>
      </c>
      <c r="DK467" s="76" t="e">
        <f t="shared" ca="1" si="461"/>
        <v>#N/A</v>
      </c>
      <c r="DL467" s="76" t="e">
        <f t="shared" ref="DL467" ca="1" si="462">-DL465*DL466</f>
        <v>#N/A</v>
      </c>
    </row>
    <row r="468" spans="2:116" x14ac:dyDescent="0.4">
      <c r="C468" t="s">
        <v>80</v>
      </c>
      <c r="D468" t="s">
        <v>268</v>
      </c>
      <c r="E468" s="8" t="str">
        <f t="shared" si="450"/>
        <v>468 SUB-PV</v>
      </c>
      <c r="G468" s="127" t="str">
        <f>"# of "&amp;G476&amp;"s"</f>
        <v># of subscribers</v>
      </c>
      <c r="H468" s="31"/>
      <c r="I468" s="73"/>
      <c r="J468" s="73"/>
      <c r="K468" s="119">
        <f t="shared" ref="K468:P468" ca="1" si="463">SUMIF($4:$4,K$2,468:468)</f>
        <v>57000</v>
      </c>
      <c r="L468" s="119">
        <f t="shared" ca="1" si="463"/>
        <v>114000</v>
      </c>
      <c r="M468" s="119">
        <f t="shared" ca="1" si="463"/>
        <v>171000</v>
      </c>
      <c r="N468" s="119">
        <f t="shared" ca="1" si="463"/>
        <v>228000</v>
      </c>
      <c r="O468" s="119">
        <f t="shared" ca="1" si="463"/>
        <v>285000</v>
      </c>
      <c r="P468" s="119">
        <f t="shared" ca="1" si="463"/>
        <v>342000</v>
      </c>
      <c r="R468" s="117"/>
      <c r="S468" s="151">
        <f t="shared" ref="S468:AX468" ca="1" si="464">S464+S465+S467</f>
        <v>4750</v>
      </c>
      <c r="T468" s="151">
        <f t="shared" ca="1" si="464"/>
        <v>9500</v>
      </c>
      <c r="U468" s="151">
        <f t="shared" ca="1" si="464"/>
        <v>14250</v>
      </c>
      <c r="V468" s="151">
        <f t="shared" ca="1" si="464"/>
        <v>19000</v>
      </c>
      <c r="W468" s="151">
        <f t="shared" ca="1" si="464"/>
        <v>23750</v>
      </c>
      <c r="X468" s="151">
        <f t="shared" ca="1" si="464"/>
        <v>28500</v>
      </c>
      <c r="Y468" s="151">
        <f t="shared" ca="1" si="464"/>
        <v>33250</v>
      </c>
      <c r="Z468" s="151">
        <f t="shared" ca="1" si="464"/>
        <v>38000</v>
      </c>
      <c r="AA468" s="151">
        <f t="shared" ca="1" si="464"/>
        <v>42750</v>
      </c>
      <c r="AB468" s="151">
        <f t="shared" ca="1" si="464"/>
        <v>47500</v>
      </c>
      <c r="AC468" s="151">
        <f t="shared" ca="1" si="464"/>
        <v>52250</v>
      </c>
      <c r="AD468" s="151">
        <f t="shared" ca="1" si="464"/>
        <v>57000</v>
      </c>
      <c r="AE468" s="151">
        <f t="shared" ca="1" si="464"/>
        <v>61750</v>
      </c>
      <c r="AF468" s="151">
        <f t="shared" ca="1" si="464"/>
        <v>66500</v>
      </c>
      <c r="AG468" s="151">
        <f t="shared" ca="1" si="464"/>
        <v>71250</v>
      </c>
      <c r="AH468" s="151">
        <f t="shared" ca="1" si="464"/>
        <v>76000</v>
      </c>
      <c r="AI468" s="151">
        <f t="shared" ca="1" si="464"/>
        <v>80750</v>
      </c>
      <c r="AJ468" s="151">
        <f t="shared" ca="1" si="464"/>
        <v>85500</v>
      </c>
      <c r="AK468" s="151">
        <f t="shared" ca="1" si="464"/>
        <v>90250</v>
      </c>
      <c r="AL468" s="151">
        <f t="shared" ca="1" si="464"/>
        <v>95000</v>
      </c>
      <c r="AM468" s="151">
        <f t="shared" ca="1" si="464"/>
        <v>99750</v>
      </c>
      <c r="AN468" s="151">
        <f t="shared" ca="1" si="464"/>
        <v>104500</v>
      </c>
      <c r="AO468" s="151">
        <f t="shared" ca="1" si="464"/>
        <v>109250</v>
      </c>
      <c r="AP468" s="151">
        <f t="shared" ca="1" si="464"/>
        <v>114000</v>
      </c>
      <c r="AQ468" s="151">
        <f t="shared" ca="1" si="464"/>
        <v>118750</v>
      </c>
      <c r="AR468" s="151">
        <f t="shared" ca="1" si="464"/>
        <v>123500</v>
      </c>
      <c r="AS468" s="151">
        <f t="shared" ca="1" si="464"/>
        <v>128250</v>
      </c>
      <c r="AT468" s="151">
        <f t="shared" ca="1" si="464"/>
        <v>133000</v>
      </c>
      <c r="AU468" s="151">
        <f t="shared" ca="1" si="464"/>
        <v>137750</v>
      </c>
      <c r="AV468" s="151">
        <f t="shared" ca="1" si="464"/>
        <v>142500</v>
      </c>
      <c r="AW468" s="151">
        <f t="shared" ca="1" si="464"/>
        <v>147250</v>
      </c>
      <c r="AX468" s="151">
        <f t="shared" ca="1" si="464"/>
        <v>152000</v>
      </c>
      <c r="AY468" s="151">
        <f t="shared" ref="AY468:CD468" ca="1" si="465">AY464+AY465+AY467</f>
        <v>156750</v>
      </c>
      <c r="AZ468" s="151">
        <f t="shared" ca="1" si="465"/>
        <v>161500</v>
      </c>
      <c r="BA468" s="151">
        <f t="shared" ca="1" si="465"/>
        <v>166250</v>
      </c>
      <c r="BB468" s="151">
        <f t="shared" ca="1" si="465"/>
        <v>171000</v>
      </c>
      <c r="BC468" s="151">
        <f t="shared" ca="1" si="465"/>
        <v>175750</v>
      </c>
      <c r="BD468" s="151">
        <f t="shared" ca="1" si="465"/>
        <v>180500</v>
      </c>
      <c r="BE468" s="151">
        <f t="shared" ca="1" si="465"/>
        <v>185250</v>
      </c>
      <c r="BF468" s="151">
        <f t="shared" ca="1" si="465"/>
        <v>190000</v>
      </c>
      <c r="BG468" s="151">
        <f t="shared" ca="1" si="465"/>
        <v>194750</v>
      </c>
      <c r="BH468" s="151">
        <f t="shared" ca="1" si="465"/>
        <v>199500</v>
      </c>
      <c r="BI468" s="151">
        <f t="shared" ca="1" si="465"/>
        <v>204250</v>
      </c>
      <c r="BJ468" s="151">
        <f t="shared" ca="1" si="465"/>
        <v>209000</v>
      </c>
      <c r="BK468" s="151">
        <f t="shared" ca="1" si="465"/>
        <v>213750</v>
      </c>
      <c r="BL468" s="151">
        <f t="shared" ca="1" si="465"/>
        <v>218500</v>
      </c>
      <c r="BM468" s="151">
        <f t="shared" ca="1" si="465"/>
        <v>223250</v>
      </c>
      <c r="BN468" s="151">
        <f t="shared" ca="1" si="465"/>
        <v>228000</v>
      </c>
      <c r="BO468" s="151">
        <f t="shared" ca="1" si="465"/>
        <v>232750</v>
      </c>
      <c r="BP468" s="151">
        <f t="shared" ca="1" si="465"/>
        <v>237500</v>
      </c>
      <c r="BQ468" s="151">
        <f t="shared" ca="1" si="465"/>
        <v>242250</v>
      </c>
      <c r="BR468" s="151">
        <f t="shared" ca="1" si="465"/>
        <v>247000</v>
      </c>
      <c r="BS468" s="151">
        <f t="shared" ca="1" si="465"/>
        <v>251750</v>
      </c>
      <c r="BT468" s="151">
        <f t="shared" ca="1" si="465"/>
        <v>256500</v>
      </c>
      <c r="BU468" s="151">
        <f t="shared" ca="1" si="465"/>
        <v>261250</v>
      </c>
      <c r="BV468" s="151">
        <f t="shared" ca="1" si="465"/>
        <v>266000</v>
      </c>
      <c r="BW468" s="151">
        <f t="shared" ca="1" si="465"/>
        <v>270750</v>
      </c>
      <c r="BX468" s="151">
        <f t="shared" ca="1" si="465"/>
        <v>275500</v>
      </c>
      <c r="BY468" s="151">
        <f t="shared" ca="1" si="465"/>
        <v>280250</v>
      </c>
      <c r="BZ468" s="151">
        <f t="shared" ca="1" si="465"/>
        <v>285000</v>
      </c>
      <c r="CA468" s="151">
        <f t="shared" ca="1" si="465"/>
        <v>289750</v>
      </c>
      <c r="CB468" s="151">
        <f t="shared" ca="1" si="465"/>
        <v>294500</v>
      </c>
      <c r="CC468" s="151">
        <f t="shared" ca="1" si="465"/>
        <v>299250</v>
      </c>
      <c r="CD468" s="151">
        <f t="shared" ca="1" si="465"/>
        <v>304000</v>
      </c>
      <c r="CE468" s="151">
        <f t="shared" ref="CE468:CL468" ca="1" si="466">CE464+CE465+CE467</f>
        <v>308750</v>
      </c>
      <c r="CF468" s="151">
        <f t="shared" ca="1" si="466"/>
        <v>313500</v>
      </c>
      <c r="CG468" s="151">
        <f t="shared" ca="1" si="466"/>
        <v>318250</v>
      </c>
      <c r="CH468" s="151">
        <f t="shared" ca="1" si="466"/>
        <v>323000</v>
      </c>
      <c r="CI468" s="151">
        <f t="shared" ca="1" si="466"/>
        <v>327750</v>
      </c>
      <c r="CJ468" s="151">
        <f t="shared" ca="1" si="466"/>
        <v>332500</v>
      </c>
      <c r="CK468" s="151">
        <f t="shared" ca="1" si="466"/>
        <v>337250</v>
      </c>
      <c r="CL468" s="151">
        <f t="shared" ca="1" si="466"/>
        <v>342000</v>
      </c>
      <c r="CN468" s="73"/>
      <c r="CO468" s="151" t="e">
        <f t="shared" ref="CO468:DL468" ca="1" si="467">CO464+CO465+CO467</f>
        <v>#N/A</v>
      </c>
      <c r="CP468" s="151" t="e">
        <f t="shared" ca="1" si="467"/>
        <v>#N/A</v>
      </c>
      <c r="CQ468" s="151" t="e">
        <f t="shared" ca="1" si="467"/>
        <v>#N/A</v>
      </c>
      <c r="CR468" s="151" t="e">
        <f t="shared" ca="1" si="467"/>
        <v>#N/A</v>
      </c>
      <c r="CS468" s="151" t="e">
        <f t="shared" ca="1" si="467"/>
        <v>#N/A</v>
      </c>
      <c r="CT468" s="151" t="e">
        <f t="shared" ca="1" si="467"/>
        <v>#N/A</v>
      </c>
      <c r="CU468" s="151" t="e">
        <f t="shared" ca="1" si="467"/>
        <v>#N/A</v>
      </c>
      <c r="CV468" s="151" t="e">
        <f t="shared" ca="1" si="467"/>
        <v>#N/A</v>
      </c>
      <c r="CW468" s="151" t="e">
        <f t="shared" ca="1" si="467"/>
        <v>#N/A</v>
      </c>
      <c r="CX468" s="151" t="e">
        <f t="shared" ca="1" si="467"/>
        <v>#N/A</v>
      </c>
      <c r="CY468" s="151" t="e">
        <f t="shared" ca="1" si="467"/>
        <v>#N/A</v>
      </c>
      <c r="CZ468" s="151" t="e">
        <f t="shared" ca="1" si="467"/>
        <v>#N/A</v>
      </c>
      <c r="DA468" s="151" t="e">
        <f t="shared" ca="1" si="467"/>
        <v>#N/A</v>
      </c>
      <c r="DB468" s="151" t="e">
        <f t="shared" ca="1" si="467"/>
        <v>#N/A</v>
      </c>
      <c r="DC468" s="151" t="e">
        <f t="shared" ca="1" si="467"/>
        <v>#N/A</v>
      </c>
      <c r="DD468" s="151" t="e">
        <f t="shared" ca="1" si="467"/>
        <v>#N/A</v>
      </c>
      <c r="DE468" s="151" t="e">
        <f t="shared" ca="1" si="467"/>
        <v>#N/A</v>
      </c>
      <c r="DF468" s="151" t="e">
        <f t="shared" ca="1" si="467"/>
        <v>#N/A</v>
      </c>
      <c r="DG468" s="151" t="e">
        <f t="shared" ca="1" si="467"/>
        <v>#N/A</v>
      </c>
      <c r="DH468" s="151" t="e">
        <f t="shared" ca="1" si="467"/>
        <v>#N/A</v>
      </c>
      <c r="DI468" s="151" t="e">
        <f t="shared" ca="1" si="467"/>
        <v>#N/A</v>
      </c>
      <c r="DJ468" s="151" t="e">
        <f t="shared" ca="1" si="467"/>
        <v>#N/A</v>
      </c>
      <c r="DK468" s="151" t="e">
        <f t="shared" ca="1" si="467"/>
        <v>#N/A</v>
      </c>
      <c r="DL468" s="151" t="e">
        <f t="shared" ca="1" si="467"/>
        <v>#N/A</v>
      </c>
    </row>
    <row r="469" spans="2:116" x14ac:dyDescent="0.4">
      <c r="D469" t="s">
        <v>268</v>
      </c>
      <c r="E469" s="8" t="str">
        <f t="shared" si="450"/>
        <v>469 SUB-PV</v>
      </c>
      <c r="G469" s="145" t="s">
        <v>62</v>
      </c>
      <c r="H469" s="12"/>
      <c r="I469" s="60"/>
      <c r="J469" s="60"/>
      <c r="K469" s="34">
        <f t="shared" ref="K469:P469" ca="1" si="468">K468-SUM(K467,K464:K465)</f>
        <v>0</v>
      </c>
      <c r="L469" s="34">
        <f t="shared" ca="1" si="468"/>
        <v>0</v>
      </c>
      <c r="M469" s="34">
        <f t="shared" ca="1" si="468"/>
        <v>0</v>
      </c>
      <c r="N469" s="34">
        <f t="shared" ca="1" si="468"/>
        <v>0</v>
      </c>
      <c r="O469" s="34">
        <f t="shared" ca="1" si="468"/>
        <v>0</v>
      </c>
      <c r="P469" s="34">
        <f t="shared" ca="1" si="468"/>
        <v>0</v>
      </c>
      <c r="R469" s="15"/>
      <c r="S469" s="76">
        <f t="shared" ref="S469:AX469" ca="1" si="469">S468-SUM(S467,S464:S465)</f>
        <v>0</v>
      </c>
      <c r="T469" s="76">
        <f t="shared" ca="1" si="469"/>
        <v>0</v>
      </c>
      <c r="U469" s="76">
        <f t="shared" ca="1" si="469"/>
        <v>0</v>
      </c>
      <c r="V469" s="76">
        <f t="shared" ca="1" si="469"/>
        <v>0</v>
      </c>
      <c r="W469" s="76">
        <f t="shared" ca="1" si="469"/>
        <v>0</v>
      </c>
      <c r="X469" s="76">
        <f t="shared" ca="1" si="469"/>
        <v>0</v>
      </c>
      <c r="Y469" s="76">
        <f t="shared" ca="1" si="469"/>
        <v>0</v>
      </c>
      <c r="Z469" s="76">
        <f t="shared" ca="1" si="469"/>
        <v>0</v>
      </c>
      <c r="AA469" s="76">
        <f t="shared" ca="1" si="469"/>
        <v>0</v>
      </c>
      <c r="AB469" s="76">
        <f t="shared" ca="1" si="469"/>
        <v>0</v>
      </c>
      <c r="AC469" s="76">
        <f t="shared" ca="1" si="469"/>
        <v>0</v>
      </c>
      <c r="AD469" s="76">
        <f t="shared" ca="1" si="469"/>
        <v>0</v>
      </c>
      <c r="AE469" s="76">
        <f t="shared" ca="1" si="469"/>
        <v>0</v>
      </c>
      <c r="AF469" s="76">
        <f t="shared" ca="1" si="469"/>
        <v>0</v>
      </c>
      <c r="AG469" s="76">
        <f t="shared" ca="1" si="469"/>
        <v>0</v>
      </c>
      <c r="AH469" s="76">
        <f t="shared" ca="1" si="469"/>
        <v>0</v>
      </c>
      <c r="AI469" s="76">
        <f t="shared" ca="1" si="469"/>
        <v>0</v>
      </c>
      <c r="AJ469" s="76">
        <f t="shared" ca="1" si="469"/>
        <v>0</v>
      </c>
      <c r="AK469" s="76">
        <f t="shared" ca="1" si="469"/>
        <v>0</v>
      </c>
      <c r="AL469" s="76">
        <f t="shared" ca="1" si="469"/>
        <v>0</v>
      </c>
      <c r="AM469" s="76">
        <f t="shared" ca="1" si="469"/>
        <v>0</v>
      </c>
      <c r="AN469" s="76">
        <f t="shared" ca="1" si="469"/>
        <v>0</v>
      </c>
      <c r="AO469" s="76">
        <f t="shared" ca="1" si="469"/>
        <v>0</v>
      </c>
      <c r="AP469" s="76">
        <f t="shared" ca="1" si="469"/>
        <v>0</v>
      </c>
      <c r="AQ469" s="76">
        <f t="shared" ca="1" si="469"/>
        <v>0</v>
      </c>
      <c r="AR469" s="76">
        <f t="shared" ca="1" si="469"/>
        <v>0</v>
      </c>
      <c r="AS469" s="76">
        <f t="shared" ca="1" si="469"/>
        <v>0</v>
      </c>
      <c r="AT469" s="76">
        <f t="shared" ca="1" si="469"/>
        <v>0</v>
      </c>
      <c r="AU469" s="76">
        <f t="shared" ca="1" si="469"/>
        <v>0</v>
      </c>
      <c r="AV469" s="76">
        <f t="shared" ca="1" si="469"/>
        <v>0</v>
      </c>
      <c r="AW469" s="76">
        <f t="shared" ca="1" si="469"/>
        <v>0</v>
      </c>
      <c r="AX469" s="76">
        <f t="shared" ca="1" si="469"/>
        <v>0</v>
      </c>
      <c r="AY469" s="76">
        <f t="shared" ref="AY469:CD469" ca="1" si="470">AY468-SUM(AY467,AY464:AY465)</f>
        <v>0</v>
      </c>
      <c r="AZ469" s="76">
        <f t="shared" ca="1" si="470"/>
        <v>0</v>
      </c>
      <c r="BA469" s="76">
        <f t="shared" ca="1" si="470"/>
        <v>0</v>
      </c>
      <c r="BB469" s="76">
        <f t="shared" ca="1" si="470"/>
        <v>0</v>
      </c>
      <c r="BC469" s="76">
        <f t="shared" ca="1" si="470"/>
        <v>0</v>
      </c>
      <c r="BD469" s="76">
        <f t="shared" ca="1" si="470"/>
        <v>0</v>
      </c>
      <c r="BE469" s="76">
        <f t="shared" ca="1" si="470"/>
        <v>0</v>
      </c>
      <c r="BF469" s="76">
        <f t="shared" ca="1" si="470"/>
        <v>0</v>
      </c>
      <c r="BG469" s="76">
        <f t="shared" ca="1" si="470"/>
        <v>0</v>
      </c>
      <c r="BH469" s="76">
        <f t="shared" ca="1" si="470"/>
        <v>0</v>
      </c>
      <c r="BI469" s="76">
        <f t="shared" ca="1" si="470"/>
        <v>0</v>
      </c>
      <c r="BJ469" s="76">
        <f t="shared" ca="1" si="470"/>
        <v>0</v>
      </c>
      <c r="BK469" s="76">
        <f t="shared" ca="1" si="470"/>
        <v>0</v>
      </c>
      <c r="BL469" s="76">
        <f t="shared" ca="1" si="470"/>
        <v>0</v>
      </c>
      <c r="BM469" s="76">
        <f t="shared" ca="1" si="470"/>
        <v>0</v>
      </c>
      <c r="BN469" s="76">
        <f t="shared" ca="1" si="470"/>
        <v>0</v>
      </c>
      <c r="BO469" s="76">
        <f t="shared" ca="1" si="470"/>
        <v>0</v>
      </c>
      <c r="BP469" s="76">
        <f t="shared" ca="1" si="470"/>
        <v>0</v>
      </c>
      <c r="BQ469" s="76">
        <f t="shared" ca="1" si="470"/>
        <v>0</v>
      </c>
      <c r="BR469" s="76">
        <f t="shared" ca="1" si="470"/>
        <v>0</v>
      </c>
      <c r="BS469" s="76">
        <f t="shared" ca="1" si="470"/>
        <v>0</v>
      </c>
      <c r="BT469" s="76">
        <f t="shared" ca="1" si="470"/>
        <v>0</v>
      </c>
      <c r="BU469" s="76">
        <f t="shared" ca="1" si="470"/>
        <v>0</v>
      </c>
      <c r="BV469" s="76">
        <f t="shared" ca="1" si="470"/>
        <v>0</v>
      </c>
      <c r="BW469" s="76">
        <f t="shared" ca="1" si="470"/>
        <v>0</v>
      </c>
      <c r="BX469" s="76">
        <f t="shared" ca="1" si="470"/>
        <v>0</v>
      </c>
      <c r="BY469" s="76">
        <f t="shared" ca="1" si="470"/>
        <v>0</v>
      </c>
      <c r="BZ469" s="76">
        <f t="shared" ca="1" si="470"/>
        <v>0</v>
      </c>
      <c r="CA469" s="76">
        <f t="shared" ca="1" si="470"/>
        <v>0</v>
      </c>
      <c r="CB469" s="76">
        <f t="shared" ca="1" si="470"/>
        <v>0</v>
      </c>
      <c r="CC469" s="76">
        <f t="shared" ca="1" si="470"/>
        <v>0</v>
      </c>
      <c r="CD469" s="76">
        <f t="shared" ca="1" si="470"/>
        <v>0</v>
      </c>
      <c r="CE469" s="76">
        <f t="shared" ref="CE469:CL469" ca="1" si="471">CE468-SUM(CE467,CE464:CE465)</f>
        <v>0</v>
      </c>
      <c r="CF469" s="76">
        <f t="shared" ca="1" si="471"/>
        <v>0</v>
      </c>
      <c r="CG469" s="76">
        <f t="shared" ca="1" si="471"/>
        <v>0</v>
      </c>
      <c r="CH469" s="76">
        <f t="shared" ca="1" si="471"/>
        <v>0</v>
      </c>
      <c r="CI469" s="76">
        <f t="shared" ca="1" si="471"/>
        <v>0</v>
      </c>
      <c r="CJ469" s="76">
        <f t="shared" ca="1" si="471"/>
        <v>0</v>
      </c>
      <c r="CK469" s="76">
        <f t="shared" ca="1" si="471"/>
        <v>0</v>
      </c>
      <c r="CL469" s="76">
        <f t="shared" ca="1" si="471"/>
        <v>0</v>
      </c>
      <c r="CN469" s="60"/>
      <c r="CO469" s="76" t="e">
        <f t="shared" ref="CO469:DL469" ca="1" si="472">CO468-SUM(CO467,CO464:CO465)</f>
        <v>#N/A</v>
      </c>
      <c r="CP469" s="76" t="e">
        <f t="shared" ca="1" si="472"/>
        <v>#N/A</v>
      </c>
      <c r="CQ469" s="76" t="e">
        <f t="shared" ca="1" si="472"/>
        <v>#N/A</v>
      </c>
      <c r="CR469" s="76" t="e">
        <f t="shared" ca="1" si="472"/>
        <v>#N/A</v>
      </c>
      <c r="CS469" s="76" t="e">
        <f t="shared" ca="1" si="472"/>
        <v>#N/A</v>
      </c>
      <c r="CT469" s="76" t="e">
        <f t="shared" ca="1" si="472"/>
        <v>#N/A</v>
      </c>
      <c r="CU469" s="76" t="e">
        <f t="shared" ca="1" si="472"/>
        <v>#N/A</v>
      </c>
      <c r="CV469" s="76" t="e">
        <f t="shared" ca="1" si="472"/>
        <v>#N/A</v>
      </c>
      <c r="CW469" s="76" t="e">
        <f t="shared" ca="1" si="472"/>
        <v>#N/A</v>
      </c>
      <c r="CX469" s="76" t="e">
        <f t="shared" ca="1" si="472"/>
        <v>#N/A</v>
      </c>
      <c r="CY469" s="76" t="e">
        <f t="shared" ca="1" si="472"/>
        <v>#N/A</v>
      </c>
      <c r="CZ469" s="76" t="e">
        <f t="shared" ca="1" si="472"/>
        <v>#N/A</v>
      </c>
      <c r="DA469" s="76" t="e">
        <f t="shared" ca="1" si="472"/>
        <v>#N/A</v>
      </c>
      <c r="DB469" s="76" t="e">
        <f t="shared" ca="1" si="472"/>
        <v>#N/A</v>
      </c>
      <c r="DC469" s="76" t="e">
        <f t="shared" ca="1" si="472"/>
        <v>#N/A</v>
      </c>
      <c r="DD469" s="76" t="e">
        <f t="shared" ca="1" si="472"/>
        <v>#N/A</v>
      </c>
      <c r="DE469" s="76" t="e">
        <f t="shared" ca="1" si="472"/>
        <v>#N/A</v>
      </c>
      <c r="DF469" s="76" t="e">
        <f t="shared" ca="1" si="472"/>
        <v>#N/A</v>
      </c>
      <c r="DG469" s="76" t="e">
        <f t="shared" ca="1" si="472"/>
        <v>#N/A</v>
      </c>
      <c r="DH469" s="76" t="e">
        <f t="shared" ca="1" si="472"/>
        <v>#N/A</v>
      </c>
      <c r="DI469" s="76" t="e">
        <f t="shared" ca="1" si="472"/>
        <v>#N/A</v>
      </c>
      <c r="DJ469" s="76" t="e">
        <f t="shared" ca="1" si="472"/>
        <v>#N/A</v>
      </c>
      <c r="DK469" s="76" t="e">
        <f t="shared" ca="1" si="472"/>
        <v>#N/A</v>
      </c>
      <c r="DL469" s="76" t="e">
        <f t="shared" ca="1" si="472"/>
        <v>#N/A</v>
      </c>
    </row>
    <row r="470" spans="2:116" x14ac:dyDescent="0.4">
      <c r="D470" t="s">
        <v>268</v>
      </c>
      <c r="E470" s="8" t="str">
        <f t="shared" si="450"/>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0"/>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0"/>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0"/>
        <v>473 SUB-PV</v>
      </c>
      <c r="G473" s="126" t="str">
        <f>"Revenue - "&amp;G475</f>
        <v>Revenue - (Primary label)</v>
      </c>
      <c r="H473" s="27"/>
      <c r="I473" s="78"/>
      <c r="J473" s="78"/>
      <c r="K473" s="63">
        <f t="shared" ref="K473:P473" ca="1" si="473">SUMIF($3:$3,K$2,473:473)</f>
        <v>6840000</v>
      </c>
      <c r="L473" s="63">
        <f t="shared" ca="1" si="473"/>
        <v>20520000</v>
      </c>
      <c r="M473" s="63">
        <f t="shared" ca="1" si="473"/>
        <v>34200000</v>
      </c>
      <c r="N473" s="63">
        <f t="shared" ca="1" si="473"/>
        <v>47880000</v>
      </c>
      <c r="O473" s="63">
        <f t="shared" ca="1" si="473"/>
        <v>61560000</v>
      </c>
      <c r="P473" s="63">
        <f t="shared" ca="1" si="473"/>
        <v>75240000</v>
      </c>
      <c r="R473" s="118"/>
      <c r="S473" s="148">
        <f t="shared" ref="S473:AX473" ca="1" si="474">S472*AVERAGE(S468,S464)</f>
        <v>47500</v>
      </c>
      <c r="T473" s="148">
        <f t="shared" ca="1" si="474"/>
        <v>142500</v>
      </c>
      <c r="U473" s="148">
        <f t="shared" ca="1" si="474"/>
        <v>237500</v>
      </c>
      <c r="V473" s="148">
        <f t="shared" ca="1" si="474"/>
        <v>332500</v>
      </c>
      <c r="W473" s="148">
        <f t="shared" ca="1" si="474"/>
        <v>427500</v>
      </c>
      <c r="X473" s="148">
        <f t="shared" ca="1" si="474"/>
        <v>522500</v>
      </c>
      <c r="Y473" s="148">
        <f t="shared" ca="1" si="474"/>
        <v>617500</v>
      </c>
      <c r="Z473" s="148">
        <f t="shared" ca="1" si="474"/>
        <v>712500</v>
      </c>
      <c r="AA473" s="148">
        <f t="shared" ca="1" si="474"/>
        <v>807500</v>
      </c>
      <c r="AB473" s="148">
        <f t="shared" ca="1" si="474"/>
        <v>902500</v>
      </c>
      <c r="AC473" s="148">
        <f t="shared" ca="1" si="474"/>
        <v>997500</v>
      </c>
      <c r="AD473" s="148">
        <f t="shared" ca="1" si="474"/>
        <v>1092500</v>
      </c>
      <c r="AE473" s="148">
        <f t="shared" ca="1" si="474"/>
        <v>1187500</v>
      </c>
      <c r="AF473" s="148">
        <f t="shared" ca="1" si="474"/>
        <v>1282500</v>
      </c>
      <c r="AG473" s="148">
        <f t="shared" ca="1" si="474"/>
        <v>1377500</v>
      </c>
      <c r="AH473" s="148">
        <f t="shared" ca="1" si="474"/>
        <v>1472500</v>
      </c>
      <c r="AI473" s="148">
        <f t="shared" ca="1" si="474"/>
        <v>1567500</v>
      </c>
      <c r="AJ473" s="148">
        <f t="shared" ca="1" si="474"/>
        <v>1662500</v>
      </c>
      <c r="AK473" s="148">
        <f t="shared" ca="1" si="474"/>
        <v>1757500</v>
      </c>
      <c r="AL473" s="148">
        <f t="shared" ca="1" si="474"/>
        <v>1852500</v>
      </c>
      <c r="AM473" s="148">
        <f t="shared" ca="1" si="474"/>
        <v>1947500</v>
      </c>
      <c r="AN473" s="148">
        <f t="shared" ca="1" si="474"/>
        <v>2042500</v>
      </c>
      <c r="AO473" s="148">
        <f t="shared" ca="1" si="474"/>
        <v>2137500</v>
      </c>
      <c r="AP473" s="148">
        <f t="shared" ca="1" si="474"/>
        <v>2232500</v>
      </c>
      <c r="AQ473" s="148">
        <f t="shared" ca="1" si="474"/>
        <v>2327500</v>
      </c>
      <c r="AR473" s="148">
        <f t="shared" ca="1" si="474"/>
        <v>2422500</v>
      </c>
      <c r="AS473" s="148">
        <f t="shared" ca="1" si="474"/>
        <v>2517500</v>
      </c>
      <c r="AT473" s="148">
        <f t="shared" ca="1" si="474"/>
        <v>2612500</v>
      </c>
      <c r="AU473" s="148">
        <f t="shared" ca="1" si="474"/>
        <v>2707500</v>
      </c>
      <c r="AV473" s="148">
        <f t="shared" ca="1" si="474"/>
        <v>2802500</v>
      </c>
      <c r="AW473" s="148">
        <f t="shared" ca="1" si="474"/>
        <v>2897500</v>
      </c>
      <c r="AX473" s="148">
        <f t="shared" ca="1" si="474"/>
        <v>2992500</v>
      </c>
      <c r="AY473" s="148">
        <f t="shared" ref="AY473:CD473" ca="1" si="475">AY472*AVERAGE(AY468,AY464)</f>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ref="CE473:CL473" ca="1" si="476">CE472*AVERAGE(CE468,CE464)</f>
        <v>6127500</v>
      </c>
      <c r="CF473" s="148">
        <f t="shared" ca="1" si="476"/>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N473" s="78"/>
      <c r="CO473" s="148" t="e">
        <f t="shared" ref="CO473:DK473" ca="1" si="477">CO472*AVERAGE(CO468,CO464)</f>
        <v>#N/A</v>
      </c>
      <c r="CP473" s="148" t="e">
        <f t="shared" ca="1" si="477"/>
        <v>#N/A</v>
      </c>
      <c r="CQ473" s="148" t="e">
        <f t="shared" ca="1" si="477"/>
        <v>#N/A</v>
      </c>
      <c r="CR473" s="148" t="e">
        <f t="shared" ca="1" si="477"/>
        <v>#N/A</v>
      </c>
      <c r="CS473" s="148" t="e">
        <f t="shared" ca="1" si="477"/>
        <v>#N/A</v>
      </c>
      <c r="CT473" s="148" t="e">
        <f t="shared" ca="1" si="477"/>
        <v>#N/A</v>
      </c>
      <c r="CU473" s="148" t="e">
        <f t="shared" ca="1" si="477"/>
        <v>#N/A</v>
      </c>
      <c r="CV473" s="148" t="e">
        <f t="shared" ca="1" si="477"/>
        <v>#N/A</v>
      </c>
      <c r="CW473" s="148" t="e">
        <f t="shared" ca="1" si="477"/>
        <v>#N/A</v>
      </c>
      <c r="CX473" s="148" t="e">
        <f t="shared" ca="1" si="477"/>
        <v>#N/A</v>
      </c>
      <c r="CY473" s="148" t="e">
        <f t="shared" ca="1" si="477"/>
        <v>#N/A</v>
      </c>
      <c r="CZ473" s="148" t="e">
        <f t="shared" ca="1" si="477"/>
        <v>#N/A</v>
      </c>
      <c r="DA473" s="148" t="e">
        <f t="shared" ca="1" si="477"/>
        <v>#N/A</v>
      </c>
      <c r="DB473" s="148" t="e">
        <f t="shared" ca="1" si="477"/>
        <v>#N/A</v>
      </c>
      <c r="DC473" s="148" t="e">
        <f t="shared" ca="1" si="477"/>
        <v>#N/A</v>
      </c>
      <c r="DD473" s="148" t="e">
        <f t="shared" ca="1" si="477"/>
        <v>#N/A</v>
      </c>
      <c r="DE473" s="148" t="e">
        <f t="shared" ca="1" si="477"/>
        <v>#N/A</v>
      </c>
      <c r="DF473" s="148" t="e">
        <f t="shared" ca="1" si="477"/>
        <v>#N/A</v>
      </c>
      <c r="DG473" s="148" t="e">
        <f t="shared" ca="1" si="477"/>
        <v>#N/A</v>
      </c>
      <c r="DH473" s="148" t="e">
        <f t="shared" ca="1" si="477"/>
        <v>#N/A</v>
      </c>
      <c r="DI473" s="148" t="e">
        <f t="shared" ca="1" si="477"/>
        <v>#N/A</v>
      </c>
      <c r="DJ473" s="148" t="e">
        <f t="shared" ca="1" si="477"/>
        <v>#N/A</v>
      </c>
      <c r="DK473" s="148" t="e">
        <f t="shared" ca="1" si="477"/>
        <v>#N/A</v>
      </c>
      <c r="DL473" s="148" t="e">
        <f t="shared" ref="DL473" ca="1" si="478">DL472*AVERAGE(DL468,DL464)</f>
        <v>#N/A</v>
      </c>
    </row>
    <row r="474" spans="2:116" x14ac:dyDescent="0.4">
      <c r="D474" t="s">
        <v>268</v>
      </c>
      <c r="E474" s="8" t="str">
        <f t="shared" ref="E474" si="479">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80">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81">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80"/>
        <v>477 SUB-PV</v>
      </c>
      <c r="G477" s="8" t="str">
        <f t="shared" ref="G477:G482" si="482">G454</f>
        <v>Primary revenue driver</v>
      </c>
      <c r="K477" s="53"/>
      <c r="L477" s="53"/>
      <c r="M477" s="53"/>
      <c r="N477" s="53"/>
      <c r="O477" s="53"/>
      <c r="P477" s="53"/>
      <c r="R477" s="24"/>
      <c r="S477" s="203" t="str">
        <f>ADDRESS(ROW(S473),COLUMN(S473),2)</f>
        <v>S$473</v>
      </c>
      <c r="T477" s="203" t="str">
        <f t="shared" ref="T477:AY477" si="483">ADDRESS(ROW(T473),COLUMN(T473))</f>
        <v>$T$473</v>
      </c>
      <c r="U477" s="203" t="str">
        <f t="shared" si="483"/>
        <v>$U$473</v>
      </c>
      <c r="V477" s="203" t="str">
        <f t="shared" si="483"/>
        <v>$V$473</v>
      </c>
      <c r="W477" s="203" t="str">
        <f t="shared" si="483"/>
        <v>$W$473</v>
      </c>
      <c r="X477" s="203" t="str">
        <f t="shared" si="483"/>
        <v>$X$473</v>
      </c>
      <c r="Y477" s="203" t="str">
        <f t="shared" si="483"/>
        <v>$Y$473</v>
      </c>
      <c r="Z477" s="203" t="str">
        <f t="shared" si="483"/>
        <v>$Z$473</v>
      </c>
      <c r="AA477" s="203" t="str">
        <f t="shared" si="483"/>
        <v>$AA$473</v>
      </c>
      <c r="AB477" s="203" t="str">
        <f t="shared" si="483"/>
        <v>$AB$473</v>
      </c>
      <c r="AC477" s="203" t="str">
        <f t="shared" si="483"/>
        <v>$AC$473</v>
      </c>
      <c r="AD477" s="203" t="str">
        <f t="shared" si="483"/>
        <v>$AD$473</v>
      </c>
      <c r="AE477" s="203" t="str">
        <f t="shared" si="483"/>
        <v>$AE$473</v>
      </c>
      <c r="AF477" s="203" t="str">
        <f t="shared" si="483"/>
        <v>$AF$473</v>
      </c>
      <c r="AG477" s="203" t="str">
        <f t="shared" si="483"/>
        <v>$AG$473</v>
      </c>
      <c r="AH477" s="203" t="str">
        <f t="shared" si="483"/>
        <v>$AH$473</v>
      </c>
      <c r="AI477" s="203" t="str">
        <f t="shared" si="483"/>
        <v>$AI$473</v>
      </c>
      <c r="AJ477" s="203" t="str">
        <f t="shared" si="483"/>
        <v>$AJ$473</v>
      </c>
      <c r="AK477" s="203" t="str">
        <f t="shared" si="483"/>
        <v>$AK$473</v>
      </c>
      <c r="AL477" s="203" t="str">
        <f t="shared" si="483"/>
        <v>$AL$473</v>
      </c>
      <c r="AM477" s="203" t="str">
        <f t="shared" si="483"/>
        <v>$AM$473</v>
      </c>
      <c r="AN477" s="203" t="str">
        <f t="shared" si="483"/>
        <v>$AN$473</v>
      </c>
      <c r="AO477" s="203" t="str">
        <f t="shared" si="483"/>
        <v>$AO$473</v>
      </c>
      <c r="AP477" s="203" t="str">
        <f t="shared" si="483"/>
        <v>$AP$473</v>
      </c>
      <c r="AQ477" s="203" t="str">
        <f t="shared" si="483"/>
        <v>$AQ$473</v>
      </c>
      <c r="AR477" s="203" t="str">
        <f t="shared" si="483"/>
        <v>$AR$473</v>
      </c>
      <c r="AS477" s="203" t="str">
        <f t="shared" si="483"/>
        <v>$AS$473</v>
      </c>
      <c r="AT477" s="203" t="str">
        <f t="shared" si="483"/>
        <v>$AT$473</v>
      </c>
      <c r="AU477" s="203" t="str">
        <f t="shared" si="483"/>
        <v>$AU$473</v>
      </c>
      <c r="AV477" s="203" t="str">
        <f t="shared" si="483"/>
        <v>$AV$473</v>
      </c>
      <c r="AW477" s="203" t="str">
        <f t="shared" si="483"/>
        <v>$AW$473</v>
      </c>
      <c r="AX477" s="203" t="str">
        <f t="shared" si="483"/>
        <v>$AX$473</v>
      </c>
      <c r="AY477" s="203" t="str">
        <f t="shared" si="483"/>
        <v>$AY$473</v>
      </c>
      <c r="AZ477" s="203" t="str">
        <f t="shared" ref="AZ477:CE477" si="484">ADDRESS(ROW(AZ473),COLUMN(AZ473))</f>
        <v>$AZ$473</v>
      </c>
      <c r="BA477" s="203" t="str">
        <f t="shared" si="484"/>
        <v>$BA$473</v>
      </c>
      <c r="BB477" s="203" t="str">
        <f t="shared" si="484"/>
        <v>$BB$473</v>
      </c>
      <c r="BC477" s="203" t="str">
        <f t="shared" si="484"/>
        <v>$BC$473</v>
      </c>
      <c r="BD477" s="203" t="str">
        <f t="shared" si="484"/>
        <v>$BD$473</v>
      </c>
      <c r="BE477" s="203" t="str">
        <f t="shared" si="484"/>
        <v>$BE$473</v>
      </c>
      <c r="BF477" s="203" t="str">
        <f t="shared" si="484"/>
        <v>$BF$473</v>
      </c>
      <c r="BG477" s="203" t="str">
        <f t="shared" si="484"/>
        <v>$BG$473</v>
      </c>
      <c r="BH477" s="203" t="str">
        <f t="shared" si="484"/>
        <v>$BH$473</v>
      </c>
      <c r="BI477" s="203" t="str">
        <f t="shared" si="484"/>
        <v>$BI$473</v>
      </c>
      <c r="BJ477" s="203" t="str">
        <f t="shared" si="484"/>
        <v>$BJ$473</v>
      </c>
      <c r="BK477" s="203" t="str">
        <f t="shared" si="484"/>
        <v>$BK$473</v>
      </c>
      <c r="BL477" s="203" t="str">
        <f t="shared" si="484"/>
        <v>$BL$473</v>
      </c>
      <c r="BM477" s="203" t="str">
        <f t="shared" si="484"/>
        <v>$BM$473</v>
      </c>
      <c r="BN477" s="203" t="str">
        <f t="shared" si="484"/>
        <v>$BN$473</v>
      </c>
      <c r="BO477" s="203" t="str">
        <f t="shared" si="484"/>
        <v>$BO$473</v>
      </c>
      <c r="BP477" s="203" t="str">
        <f t="shared" si="484"/>
        <v>$BP$473</v>
      </c>
      <c r="BQ477" s="203" t="str">
        <f t="shared" si="484"/>
        <v>$BQ$473</v>
      </c>
      <c r="BR477" s="203" t="str">
        <f t="shared" si="484"/>
        <v>$BR$473</v>
      </c>
      <c r="BS477" s="203" t="str">
        <f t="shared" si="484"/>
        <v>$BS$473</v>
      </c>
      <c r="BT477" s="203" t="str">
        <f t="shared" si="484"/>
        <v>$BT$473</v>
      </c>
      <c r="BU477" s="203" t="str">
        <f t="shared" si="484"/>
        <v>$BU$473</v>
      </c>
      <c r="BV477" s="203" t="str">
        <f t="shared" si="484"/>
        <v>$BV$473</v>
      </c>
      <c r="BW477" s="203" t="str">
        <f t="shared" si="484"/>
        <v>$BW$473</v>
      </c>
      <c r="BX477" s="203" t="str">
        <f t="shared" si="484"/>
        <v>$BX$473</v>
      </c>
      <c r="BY477" s="203" t="str">
        <f t="shared" si="484"/>
        <v>$BY$473</v>
      </c>
      <c r="BZ477" s="203" t="str">
        <f t="shared" si="484"/>
        <v>$BZ$473</v>
      </c>
      <c r="CA477" s="203" t="str">
        <f t="shared" si="484"/>
        <v>$CA$473</v>
      </c>
      <c r="CB477" s="203" t="str">
        <f t="shared" si="484"/>
        <v>$CB$473</v>
      </c>
      <c r="CC477" s="203" t="str">
        <f t="shared" si="484"/>
        <v>$CC$473</v>
      </c>
      <c r="CD477" s="203" t="str">
        <f t="shared" si="484"/>
        <v>$CD$473</v>
      </c>
      <c r="CE477" s="203" t="str">
        <f t="shared" si="484"/>
        <v>$CE$473</v>
      </c>
      <c r="CF477" s="203" t="str">
        <f t="shared" ref="CF477:CL477" si="485">ADDRESS(ROW(CF473),COLUMN(CF473))</f>
        <v>$CF$473</v>
      </c>
      <c r="CG477" s="203" t="str">
        <f t="shared" si="485"/>
        <v>$CG$473</v>
      </c>
      <c r="CH477" s="203" t="str">
        <f t="shared" si="485"/>
        <v>$CH$473</v>
      </c>
      <c r="CI477" s="203" t="str">
        <f t="shared" si="485"/>
        <v>$CI$473</v>
      </c>
      <c r="CJ477" s="203" t="str">
        <f t="shared" si="485"/>
        <v>$CJ$473</v>
      </c>
      <c r="CK477" s="203" t="str">
        <f t="shared" si="485"/>
        <v>$CK$473</v>
      </c>
      <c r="CL477" s="203" t="str">
        <f t="shared" si="485"/>
        <v>$CL$473</v>
      </c>
      <c r="CO477" s="203" t="str">
        <f t="shared" ref="CO477:DK477" si="486">ADDRESS(ROW(CO473),COLUMN(CO473))</f>
        <v>$CO$473</v>
      </c>
      <c r="CP477" s="203" t="str">
        <f t="shared" si="486"/>
        <v>$CP$473</v>
      </c>
      <c r="CQ477" s="203" t="str">
        <f t="shared" si="486"/>
        <v>$CQ$473</v>
      </c>
      <c r="CR477" s="203" t="str">
        <f t="shared" si="486"/>
        <v>$CR$473</v>
      </c>
      <c r="CS477" s="203" t="str">
        <f t="shared" si="486"/>
        <v>$CS$473</v>
      </c>
      <c r="CT477" s="203" t="str">
        <f t="shared" si="486"/>
        <v>$CT$473</v>
      </c>
      <c r="CU477" s="203" t="str">
        <f t="shared" si="486"/>
        <v>$CU$473</v>
      </c>
      <c r="CV477" s="203" t="str">
        <f t="shared" si="486"/>
        <v>$CV$473</v>
      </c>
      <c r="CW477" s="203" t="str">
        <f t="shared" si="486"/>
        <v>$CW$473</v>
      </c>
      <c r="CX477" s="203" t="str">
        <f t="shared" si="486"/>
        <v>$CX$473</v>
      </c>
      <c r="CY477" s="203" t="str">
        <f t="shared" si="486"/>
        <v>$CY$473</v>
      </c>
      <c r="CZ477" s="203" t="str">
        <f t="shared" si="486"/>
        <v>$CZ$473</v>
      </c>
      <c r="DA477" s="203" t="str">
        <f t="shared" si="486"/>
        <v>$DA$473</v>
      </c>
      <c r="DB477" s="203" t="str">
        <f t="shared" si="486"/>
        <v>$DB$473</v>
      </c>
      <c r="DC477" s="203" t="str">
        <f t="shared" si="486"/>
        <v>$DC$473</v>
      </c>
      <c r="DD477" s="203" t="str">
        <f t="shared" si="486"/>
        <v>$DD$473</v>
      </c>
      <c r="DE477" s="203" t="str">
        <f t="shared" si="486"/>
        <v>$DE$473</v>
      </c>
      <c r="DF477" s="203" t="str">
        <f t="shared" si="486"/>
        <v>$DF$473</v>
      </c>
      <c r="DG477" s="203" t="str">
        <f t="shared" si="486"/>
        <v>$DG$473</v>
      </c>
      <c r="DH477" s="203" t="str">
        <f t="shared" si="486"/>
        <v>$DH$473</v>
      </c>
      <c r="DI477" s="203" t="str">
        <f t="shared" si="486"/>
        <v>$DI$473</v>
      </c>
      <c r="DJ477" s="203" t="str">
        <f t="shared" si="486"/>
        <v>$DJ$473</v>
      </c>
      <c r="DK477" s="203" t="str">
        <f t="shared" si="486"/>
        <v>$DK$473</v>
      </c>
      <c r="DL477" s="203" t="str">
        <f t="shared" ref="DL477" si="487">ADDRESS(ROW(DL473),COLUMN(DL473))</f>
        <v>$DL$473</v>
      </c>
    </row>
    <row r="478" spans="2:116" x14ac:dyDescent="0.4">
      <c r="B478" t="s">
        <v>332</v>
      </c>
      <c r="D478" t="s">
        <v>268</v>
      </c>
      <c r="E478" s="8" t="str">
        <f t="shared" si="480"/>
        <v>478 SUB-PV</v>
      </c>
      <c r="G478" s="8" t="str">
        <f t="shared" si="482"/>
        <v>Primary volume driver</v>
      </c>
      <c r="H478" s="12"/>
      <c r="I478" s="60"/>
      <c r="J478" s="60"/>
      <c r="K478" s="34"/>
      <c r="L478" s="34"/>
      <c r="M478" s="34"/>
      <c r="N478" s="34"/>
      <c r="O478" s="34"/>
      <c r="P478" s="34"/>
      <c r="R478" s="15"/>
      <c r="S478" s="76" t="str">
        <f t="shared" ref="S478:AX478" si="488">S455</f>
        <v>S$17</v>
      </c>
      <c r="T478" s="76" t="str">
        <f t="shared" si="488"/>
        <v>T$17</v>
      </c>
      <c r="U478" s="76" t="str">
        <f t="shared" si="488"/>
        <v>U$17</v>
      </c>
      <c r="V478" s="76" t="str">
        <f t="shared" si="488"/>
        <v>V$17</v>
      </c>
      <c r="W478" s="76" t="str">
        <f t="shared" si="488"/>
        <v>W$17</v>
      </c>
      <c r="X478" s="76" t="str">
        <f t="shared" si="488"/>
        <v>X$17</v>
      </c>
      <c r="Y478" s="76" t="str">
        <f t="shared" si="488"/>
        <v>Y$17</v>
      </c>
      <c r="Z478" s="76" t="str">
        <f t="shared" si="488"/>
        <v>Z$17</v>
      </c>
      <c r="AA478" s="76" t="str">
        <f t="shared" si="488"/>
        <v>AA$17</v>
      </c>
      <c r="AB478" s="76" t="str">
        <f t="shared" si="488"/>
        <v>AB$17</v>
      </c>
      <c r="AC478" s="76" t="str">
        <f t="shared" si="488"/>
        <v>AC$17</v>
      </c>
      <c r="AD478" s="76" t="str">
        <f t="shared" si="488"/>
        <v>AD$17</v>
      </c>
      <c r="AE478" s="76" t="str">
        <f t="shared" si="488"/>
        <v>AE$17</v>
      </c>
      <c r="AF478" s="76" t="str">
        <f t="shared" si="488"/>
        <v>AF$17</v>
      </c>
      <c r="AG478" s="76" t="str">
        <f t="shared" si="488"/>
        <v>AG$17</v>
      </c>
      <c r="AH478" s="76" t="str">
        <f t="shared" si="488"/>
        <v>AH$17</v>
      </c>
      <c r="AI478" s="76" t="str">
        <f t="shared" si="488"/>
        <v>AI$17</v>
      </c>
      <c r="AJ478" s="76" t="str">
        <f t="shared" si="488"/>
        <v>AJ$17</v>
      </c>
      <c r="AK478" s="76" t="str">
        <f t="shared" si="488"/>
        <v>AK$17</v>
      </c>
      <c r="AL478" s="76" t="str">
        <f t="shared" si="488"/>
        <v>AL$17</v>
      </c>
      <c r="AM478" s="76" t="str">
        <f t="shared" si="488"/>
        <v>AM$17</v>
      </c>
      <c r="AN478" s="76" t="str">
        <f t="shared" si="488"/>
        <v>AN$17</v>
      </c>
      <c r="AO478" s="76" t="str">
        <f t="shared" si="488"/>
        <v>AO$17</v>
      </c>
      <c r="AP478" s="76" t="str">
        <f t="shared" si="488"/>
        <v>AP$17</v>
      </c>
      <c r="AQ478" s="76" t="str">
        <f t="shared" si="488"/>
        <v>AQ$17</v>
      </c>
      <c r="AR478" s="76" t="str">
        <f t="shared" si="488"/>
        <v>AR$17</v>
      </c>
      <c r="AS478" s="76" t="str">
        <f t="shared" si="488"/>
        <v>AS$17</v>
      </c>
      <c r="AT478" s="76" t="str">
        <f t="shared" si="488"/>
        <v>AT$17</v>
      </c>
      <c r="AU478" s="76" t="str">
        <f t="shared" si="488"/>
        <v>AU$17</v>
      </c>
      <c r="AV478" s="76" t="str">
        <f t="shared" si="488"/>
        <v>AV$17</v>
      </c>
      <c r="AW478" s="76" t="str">
        <f t="shared" si="488"/>
        <v>AW$17</v>
      </c>
      <c r="AX478" s="76" t="str">
        <f t="shared" si="488"/>
        <v>AX$17</v>
      </c>
      <c r="AY478" s="76" t="str">
        <f t="shared" ref="AY478:CD478" si="489">AY455</f>
        <v>AY$17</v>
      </c>
      <c r="AZ478" s="76" t="str">
        <f t="shared" si="489"/>
        <v>AZ$17</v>
      </c>
      <c r="BA478" s="76" t="str">
        <f t="shared" si="489"/>
        <v>BA$17</v>
      </c>
      <c r="BB478" s="76" t="str">
        <f t="shared" si="489"/>
        <v>BB$17</v>
      </c>
      <c r="BC478" s="76" t="str">
        <f t="shared" si="489"/>
        <v>BC$17</v>
      </c>
      <c r="BD478" s="76" t="str">
        <f t="shared" si="489"/>
        <v>BD$17</v>
      </c>
      <c r="BE478" s="76" t="str">
        <f t="shared" si="489"/>
        <v>BE$17</v>
      </c>
      <c r="BF478" s="76" t="str">
        <f t="shared" si="489"/>
        <v>BF$17</v>
      </c>
      <c r="BG478" s="76" t="str">
        <f t="shared" si="489"/>
        <v>BG$17</v>
      </c>
      <c r="BH478" s="76" t="str">
        <f t="shared" si="489"/>
        <v>BH$17</v>
      </c>
      <c r="BI478" s="76" t="str">
        <f t="shared" si="489"/>
        <v>BI$17</v>
      </c>
      <c r="BJ478" s="76" t="str">
        <f t="shared" si="489"/>
        <v>BJ$17</v>
      </c>
      <c r="BK478" s="76" t="str">
        <f t="shared" si="489"/>
        <v>BK$17</v>
      </c>
      <c r="BL478" s="76" t="str">
        <f t="shared" si="489"/>
        <v>BL$17</v>
      </c>
      <c r="BM478" s="76" t="str">
        <f t="shared" si="489"/>
        <v>BM$17</v>
      </c>
      <c r="BN478" s="76" t="str">
        <f t="shared" si="489"/>
        <v>BN$17</v>
      </c>
      <c r="BO478" s="76" t="str">
        <f t="shared" si="489"/>
        <v>BO$17</v>
      </c>
      <c r="BP478" s="76" t="str">
        <f t="shared" si="489"/>
        <v>BP$17</v>
      </c>
      <c r="BQ478" s="76" t="str">
        <f t="shared" si="489"/>
        <v>BQ$17</v>
      </c>
      <c r="BR478" s="76" t="str">
        <f t="shared" si="489"/>
        <v>BR$17</v>
      </c>
      <c r="BS478" s="76" t="str">
        <f t="shared" si="489"/>
        <v>BS$17</v>
      </c>
      <c r="BT478" s="76" t="str">
        <f t="shared" si="489"/>
        <v>BT$17</v>
      </c>
      <c r="BU478" s="76" t="str">
        <f t="shared" si="489"/>
        <v>BU$17</v>
      </c>
      <c r="BV478" s="76" t="str">
        <f t="shared" si="489"/>
        <v>BV$17</v>
      </c>
      <c r="BW478" s="76" t="str">
        <f t="shared" si="489"/>
        <v>BW$17</v>
      </c>
      <c r="BX478" s="76" t="str">
        <f t="shared" si="489"/>
        <v>BX$17</v>
      </c>
      <c r="BY478" s="76" t="str">
        <f t="shared" si="489"/>
        <v>BY$17</v>
      </c>
      <c r="BZ478" s="76" t="str">
        <f t="shared" si="489"/>
        <v>BZ$17</v>
      </c>
      <c r="CA478" s="76" t="str">
        <f t="shared" si="489"/>
        <v>CA$17</v>
      </c>
      <c r="CB478" s="76" t="str">
        <f t="shared" si="489"/>
        <v>CB$17</v>
      </c>
      <c r="CC478" s="76" t="str">
        <f t="shared" si="489"/>
        <v>CC$17</v>
      </c>
      <c r="CD478" s="76" t="str">
        <f t="shared" si="489"/>
        <v>CD$17</v>
      </c>
      <c r="CE478" s="76" t="str">
        <f t="shared" ref="CE478:CL478" si="490">CE455</f>
        <v>CE$17</v>
      </c>
      <c r="CF478" s="76" t="str">
        <f t="shared" si="490"/>
        <v>CF$17</v>
      </c>
      <c r="CG478" s="76" t="str">
        <f t="shared" si="490"/>
        <v>CG$17</v>
      </c>
      <c r="CH478" s="76" t="str">
        <f t="shared" si="490"/>
        <v>CH$17</v>
      </c>
      <c r="CI478" s="76" t="str">
        <f t="shared" si="490"/>
        <v>CI$17</v>
      </c>
      <c r="CJ478" s="76" t="str">
        <f t="shared" si="490"/>
        <v>CJ$17</v>
      </c>
      <c r="CK478" s="76" t="str">
        <f t="shared" si="490"/>
        <v>CK$17</v>
      </c>
      <c r="CL478" s="76" t="str">
        <f t="shared" si="490"/>
        <v>CL$17</v>
      </c>
      <c r="CN478" s="60"/>
      <c r="CO478" s="76" t="str">
        <f t="shared" ref="CO478:DK478" si="491">CO455</f>
        <v>CO$17</v>
      </c>
      <c r="CP478" s="76" t="str">
        <f t="shared" si="491"/>
        <v>CP$17</v>
      </c>
      <c r="CQ478" s="76" t="str">
        <f t="shared" si="491"/>
        <v>CQ$17</v>
      </c>
      <c r="CR478" s="76" t="str">
        <f t="shared" si="491"/>
        <v>CR$17</v>
      </c>
      <c r="CS478" s="76" t="str">
        <f t="shared" si="491"/>
        <v>CS$17</v>
      </c>
      <c r="CT478" s="76" t="str">
        <f t="shared" si="491"/>
        <v>CT$17</v>
      </c>
      <c r="CU478" s="76" t="str">
        <f t="shared" si="491"/>
        <v>CU$17</v>
      </c>
      <c r="CV478" s="76" t="str">
        <f t="shared" si="491"/>
        <v>CV$17</v>
      </c>
      <c r="CW478" s="76" t="str">
        <f t="shared" si="491"/>
        <v>CW$17</v>
      </c>
      <c r="CX478" s="76" t="str">
        <f t="shared" si="491"/>
        <v>CX$17</v>
      </c>
      <c r="CY478" s="76" t="str">
        <f t="shared" si="491"/>
        <v>CY$17</v>
      </c>
      <c r="CZ478" s="76" t="str">
        <f t="shared" si="491"/>
        <v>CZ$17</v>
      </c>
      <c r="DA478" s="76" t="str">
        <f t="shared" si="491"/>
        <v>DA$17</v>
      </c>
      <c r="DB478" s="76" t="str">
        <f t="shared" si="491"/>
        <v>DB$17</v>
      </c>
      <c r="DC478" s="76" t="str">
        <f t="shared" si="491"/>
        <v>DC$17</v>
      </c>
      <c r="DD478" s="76" t="str">
        <f t="shared" si="491"/>
        <v>DD$17</v>
      </c>
      <c r="DE478" s="76" t="str">
        <f t="shared" si="491"/>
        <v>DE$17</v>
      </c>
      <c r="DF478" s="76" t="str">
        <f t="shared" si="491"/>
        <v>DF$17</v>
      </c>
      <c r="DG478" s="76" t="str">
        <f t="shared" si="491"/>
        <v>DG$17</v>
      </c>
      <c r="DH478" s="76" t="str">
        <f t="shared" si="491"/>
        <v>DH$17</v>
      </c>
      <c r="DI478" s="76" t="str">
        <f t="shared" si="491"/>
        <v>DI$17</v>
      </c>
      <c r="DJ478" s="76" t="str">
        <f t="shared" si="491"/>
        <v>DJ$17</v>
      </c>
      <c r="DK478" s="76" t="str">
        <f t="shared" si="491"/>
        <v>DK$17</v>
      </c>
      <c r="DL478" s="76" t="str">
        <f t="shared" ref="DL478" si="492">DL455</f>
        <v>DL$17</v>
      </c>
    </row>
    <row r="479" spans="2:116" x14ac:dyDescent="0.4">
      <c r="B479" t="s">
        <v>332</v>
      </c>
      <c r="D479" t="s">
        <v>268</v>
      </c>
      <c r="E479" s="8" t="str">
        <f t="shared" si="480"/>
        <v>479 SUB-PV</v>
      </c>
      <c r="G479" s="8" t="str">
        <f t="shared" si="482"/>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N479" s="60"/>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80"/>
        <v>480 SUB-PV</v>
      </c>
      <c r="G480" s="8" t="str">
        <f t="shared" si="482"/>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N480" s="60"/>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80"/>
        <v>481 SUB-PV</v>
      </c>
      <c r="G481" s="8" t="str">
        <f t="shared" si="482"/>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60"/>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268</v>
      </c>
      <c r="E482" s="8" t="str">
        <f t="shared" si="450"/>
        <v>482 SUB-PV</v>
      </c>
      <c r="G482" s="8" t="str">
        <f t="shared" si="482"/>
        <v>Secondary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CO483" s="8"/>
      <c r="CP483" s="8"/>
      <c r="CQ483" s="8"/>
      <c r="CR483" s="8"/>
      <c r="CS483" s="8"/>
      <c r="CT483" s="8"/>
      <c r="CU483" s="8"/>
      <c r="CV483" s="8"/>
      <c r="CW483" s="8"/>
      <c r="CX483" s="8"/>
      <c r="CY483" s="8"/>
      <c r="CZ483" s="8"/>
      <c r="DA483" s="8"/>
      <c r="DB483" s="8"/>
      <c r="DC483" s="8"/>
      <c r="DD483" s="8"/>
      <c r="DE483" s="8"/>
      <c r="DF483" s="8"/>
      <c r="DG483" s="8"/>
      <c r="DH483" s="8"/>
      <c r="DI483" s="8"/>
      <c r="DJ483" s="8"/>
      <c r="DK483" s="8"/>
      <c r="DL483" s="8"/>
    </row>
    <row r="484" spans="1:116" x14ac:dyDescent="0.4">
      <c r="A484" s="174"/>
      <c r="E484" s="8"/>
      <c r="G484" s="175" t="s">
        <v>490</v>
      </c>
      <c r="H484" s="174"/>
      <c r="I484" s="176"/>
      <c r="J484" s="176"/>
      <c r="K484" s="197"/>
      <c r="L484" s="197"/>
      <c r="M484" s="197"/>
      <c r="N484" s="197"/>
      <c r="O484" s="197"/>
      <c r="P484" s="197"/>
      <c r="R484" s="198"/>
      <c r="S484" s="174"/>
      <c r="T484" s="174"/>
      <c r="U484" s="174"/>
      <c r="V484" s="174"/>
      <c r="W484" s="174"/>
      <c r="X484" s="174"/>
      <c r="Y484" s="174"/>
      <c r="Z484" s="174"/>
      <c r="AA484" s="174"/>
      <c r="AB484" s="174"/>
      <c r="AC484" s="174"/>
      <c r="AD484" s="174"/>
      <c r="AE484" s="174"/>
      <c r="AF484" s="174"/>
      <c r="AG484" s="174"/>
      <c r="AH484" s="174"/>
      <c r="AI484" s="174"/>
      <c r="AJ484" s="174"/>
      <c r="AK484" s="174"/>
      <c r="AL484" s="174"/>
      <c r="AM484" s="174"/>
      <c r="AN484" s="174"/>
      <c r="AO484" s="174"/>
      <c r="AP484" s="174"/>
      <c r="AQ484" s="174"/>
      <c r="AR484" s="174"/>
      <c r="AS484" s="174"/>
      <c r="AT484" s="174"/>
      <c r="AU484" s="174"/>
      <c r="AV484" s="174"/>
      <c r="AW484" s="174"/>
      <c r="AX484" s="174"/>
      <c r="AY484" s="174"/>
      <c r="AZ484" s="174"/>
      <c r="BA484" s="174"/>
      <c r="BB484" s="174"/>
      <c r="BC484" s="174"/>
      <c r="BD484" s="174"/>
      <c r="BE484" s="174"/>
      <c r="BF484" s="174"/>
      <c r="BG484" s="174"/>
      <c r="BH484" s="174"/>
      <c r="BI484" s="174"/>
      <c r="BJ484" s="174"/>
      <c r="BK484" s="174"/>
      <c r="BL484" s="174"/>
      <c r="BM484" s="174"/>
      <c r="BN484" s="174"/>
      <c r="BO484" s="174"/>
      <c r="BP484" s="174"/>
      <c r="BQ484" s="174"/>
      <c r="BR484" s="174"/>
      <c r="BS484" s="174"/>
      <c r="BT484" s="174"/>
      <c r="BU484" s="174"/>
      <c r="BV484" s="174"/>
      <c r="BW484" s="174"/>
      <c r="BX484" s="174"/>
      <c r="BY484" s="174"/>
      <c r="BZ484" s="174"/>
      <c r="CA484" s="174"/>
      <c r="CB484" s="174"/>
      <c r="CC484" s="174"/>
      <c r="CD484" s="174"/>
      <c r="CE484" s="174"/>
      <c r="CF484" s="174"/>
      <c r="CG484" s="174"/>
      <c r="CH484" s="174"/>
      <c r="CI484" s="174"/>
      <c r="CJ484" s="174"/>
      <c r="CK484" s="174"/>
      <c r="CL484" s="174"/>
      <c r="CN484" s="176"/>
      <c r="CO484" s="174"/>
      <c r="CP484" s="174"/>
      <c r="CQ484" s="174"/>
      <c r="CR484" s="174"/>
      <c r="CS484" s="174"/>
      <c r="CT484" s="174"/>
      <c r="CU484" s="174"/>
      <c r="CV484" s="174"/>
      <c r="CW484" s="174"/>
      <c r="CX484" s="174"/>
      <c r="CY484" s="174"/>
      <c r="CZ484" s="174"/>
      <c r="DA484" s="174"/>
      <c r="DB484" s="174"/>
      <c r="DC484" s="174"/>
      <c r="DD484" s="174"/>
      <c r="DE484" s="174"/>
      <c r="DF484" s="174"/>
      <c r="DG484" s="174"/>
      <c r="DH484" s="174"/>
      <c r="DI484" s="174"/>
      <c r="DJ484" s="174"/>
      <c r="DK484" s="174"/>
      <c r="DL484" s="174"/>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AX486" si="493">S$20</f>
        <v>S$16</v>
      </c>
      <c r="T486" s="199" t="str">
        <f t="shared" si="493"/>
        <v>T$16</v>
      </c>
      <c r="U486" s="199" t="str">
        <f t="shared" si="493"/>
        <v>U$16</v>
      </c>
      <c r="V486" s="199" t="str">
        <f t="shared" si="493"/>
        <v>V$16</v>
      </c>
      <c r="W486" s="199" t="str">
        <f t="shared" si="493"/>
        <v>W$16</v>
      </c>
      <c r="X486" s="199" t="str">
        <f t="shared" si="493"/>
        <v>X$16</v>
      </c>
      <c r="Y486" s="199" t="str">
        <f t="shared" si="493"/>
        <v>Y$16</v>
      </c>
      <c r="Z486" s="199" t="str">
        <f t="shared" si="493"/>
        <v>Z$16</v>
      </c>
      <c r="AA486" s="199" t="str">
        <f t="shared" si="493"/>
        <v>AA$16</v>
      </c>
      <c r="AB486" s="199" t="str">
        <f t="shared" si="493"/>
        <v>AB$16</v>
      </c>
      <c r="AC486" s="199" t="str">
        <f t="shared" si="493"/>
        <v>AC$16</v>
      </c>
      <c r="AD486" s="199" t="str">
        <f t="shared" si="493"/>
        <v>AD$16</v>
      </c>
      <c r="AE486" s="199" t="str">
        <f t="shared" si="493"/>
        <v>AE$16</v>
      </c>
      <c r="AF486" s="199" t="str">
        <f t="shared" si="493"/>
        <v>AF$16</v>
      </c>
      <c r="AG486" s="199" t="str">
        <f t="shared" si="493"/>
        <v>AG$16</v>
      </c>
      <c r="AH486" s="199" t="str">
        <f t="shared" si="493"/>
        <v>AH$16</v>
      </c>
      <c r="AI486" s="199" t="str">
        <f t="shared" si="493"/>
        <v>AI$16</v>
      </c>
      <c r="AJ486" s="199" t="str">
        <f t="shared" si="493"/>
        <v>AJ$16</v>
      </c>
      <c r="AK486" s="199" t="str">
        <f t="shared" si="493"/>
        <v>AK$16</v>
      </c>
      <c r="AL486" s="199" t="str">
        <f t="shared" si="493"/>
        <v>AL$16</v>
      </c>
      <c r="AM486" s="199" t="str">
        <f t="shared" si="493"/>
        <v>AM$16</v>
      </c>
      <c r="AN486" s="199" t="str">
        <f t="shared" si="493"/>
        <v>AN$16</v>
      </c>
      <c r="AO486" s="199" t="str">
        <f t="shared" si="493"/>
        <v>AO$16</v>
      </c>
      <c r="AP486" s="199" t="str">
        <f t="shared" si="493"/>
        <v>AP$16</v>
      </c>
      <c r="AQ486" s="199" t="str">
        <f t="shared" si="493"/>
        <v>AQ$16</v>
      </c>
      <c r="AR486" s="199" t="str">
        <f t="shared" si="493"/>
        <v>AR$16</v>
      </c>
      <c r="AS486" s="199" t="str">
        <f t="shared" si="493"/>
        <v>AS$16</v>
      </c>
      <c r="AT486" s="199" t="str">
        <f t="shared" si="493"/>
        <v>AT$16</v>
      </c>
      <c r="AU486" s="199" t="str">
        <f t="shared" si="493"/>
        <v>AU$16</v>
      </c>
      <c r="AV486" s="199" t="str">
        <f t="shared" si="493"/>
        <v>AV$16</v>
      </c>
      <c r="AW486" s="199" t="str">
        <f t="shared" si="493"/>
        <v>AW$16</v>
      </c>
      <c r="AX486" s="199" t="str">
        <f t="shared" si="493"/>
        <v>AX$16</v>
      </c>
      <c r="AY486" s="199" t="str">
        <f t="shared" ref="AY486:CD486" si="494">AY$20</f>
        <v>AY$16</v>
      </c>
      <c r="AZ486" s="199" t="str">
        <f t="shared" si="494"/>
        <v>AZ$16</v>
      </c>
      <c r="BA486" s="199" t="str">
        <f t="shared" si="494"/>
        <v>BA$16</v>
      </c>
      <c r="BB486" s="199" t="str">
        <f t="shared" si="494"/>
        <v>BB$16</v>
      </c>
      <c r="BC486" s="199" t="str">
        <f t="shared" si="494"/>
        <v>BC$16</v>
      </c>
      <c r="BD486" s="199" t="str">
        <f t="shared" si="494"/>
        <v>BD$16</v>
      </c>
      <c r="BE486" s="199" t="str">
        <f t="shared" si="494"/>
        <v>BE$16</v>
      </c>
      <c r="BF486" s="199" t="str">
        <f t="shared" si="494"/>
        <v>BF$16</v>
      </c>
      <c r="BG486" s="199" t="str">
        <f t="shared" si="494"/>
        <v>BG$16</v>
      </c>
      <c r="BH486" s="199" t="str">
        <f t="shared" si="494"/>
        <v>BH$16</v>
      </c>
      <c r="BI486" s="199" t="str">
        <f t="shared" si="494"/>
        <v>BI$16</v>
      </c>
      <c r="BJ486" s="199" t="str">
        <f t="shared" si="494"/>
        <v>BJ$16</v>
      </c>
      <c r="BK486" s="199" t="str">
        <f t="shared" si="494"/>
        <v>BK$16</v>
      </c>
      <c r="BL486" s="199" t="str">
        <f t="shared" si="494"/>
        <v>BL$16</v>
      </c>
      <c r="BM486" s="199" t="str">
        <f t="shared" si="494"/>
        <v>BM$16</v>
      </c>
      <c r="BN486" s="199" t="str">
        <f t="shared" si="494"/>
        <v>BN$16</v>
      </c>
      <c r="BO486" s="199" t="str">
        <f t="shared" si="494"/>
        <v>BO$16</v>
      </c>
      <c r="BP486" s="199" t="str">
        <f t="shared" si="494"/>
        <v>BP$16</v>
      </c>
      <c r="BQ486" s="199" t="str">
        <f t="shared" si="494"/>
        <v>BQ$16</v>
      </c>
      <c r="BR486" s="199" t="str">
        <f t="shared" si="494"/>
        <v>BR$16</v>
      </c>
      <c r="BS486" s="199" t="str">
        <f t="shared" si="494"/>
        <v>BS$16</v>
      </c>
      <c r="BT486" s="199" t="str">
        <f t="shared" si="494"/>
        <v>BT$16</v>
      </c>
      <c r="BU486" s="199" t="str">
        <f t="shared" si="494"/>
        <v>BU$16</v>
      </c>
      <c r="BV486" s="199" t="str">
        <f t="shared" si="494"/>
        <v>BV$16</v>
      </c>
      <c r="BW486" s="199" t="str">
        <f t="shared" si="494"/>
        <v>BW$16</v>
      </c>
      <c r="BX486" s="199" t="str">
        <f t="shared" si="494"/>
        <v>BX$16</v>
      </c>
      <c r="BY486" s="199" t="str">
        <f t="shared" si="494"/>
        <v>BY$16</v>
      </c>
      <c r="BZ486" s="199" t="str">
        <f t="shared" si="494"/>
        <v>BZ$16</v>
      </c>
      <c r="CA486" s="199" t="str">
        <f t="shared" si="494"/>
        <v>CA$16</v>
      </c>
      <c r="CB486" s="199" t="str">
        <f t="shared" si="494"/>
        <v>CB$16</v>
      </c>
      <c r="CC486" s="199" t="str">
        <f t="shared" si="494"/>
        <v>CC$16</v>
      </c>
      <c r="CD486" s="199" t="str">
        <f t="shared" si="494"/>
        <v>CD$16</v>
      </c>
      <c r="CE486" s="199" t="str">
        <f t="shared" ref="CE486:CL486" si="495">CE$20</f>
        <v>CE$16</v>
      </c>
      <c r="CF486" s="199" t="str">
        <f t="shared" si="495"/>
        <v>CF$16</v>
      </c>
      <c r="CG486" s="199" t="str">
        <f t="shared" si="495"/>
        <v>CG$16</v>
      </c>
      <c r="CH486" s="199" t="str">
        <f t="shared" si="495"/>
        <v>CH$16</v>
      </c>
      <c r="CI486" s="199" t="str">
        <f t="shared" si="495"/>
        <v>CI$16</v>
      </c>
      <c r="CJ486" s="199" t="str">
        <f t="shared" si="495"/>
        <v>CJ$16</v>
      </c>
      <c r="CK486" s="199" t="str">
        <f t="shared" si="495"/>
        <v>CK$16</v>
      </c>
      <c r="CL486" s="199" t="str">
        <f t="shared" si="495"/>
        <v>CL$16</v>
      </c>
      <c r="CN486" s="176"/>
      <c r="CO486" s="199" t="str">
        <f t="shared" ref="CO486:DL486" si="496">CO$20</f>
        <v>CO$16</v>
      </c>
      <c r="CP486" s="199" t="str">
        <f t="shared" si="496"/>
        <v>CP$16</v>
      </c>
      <c r="CQ486" s="199" t="str">
        <f t="shared" si="496"/>
        <v>CQ$16</v>
      </c>
      <c r="CR486" s="199" t="str">
        <f t="shared" si="496"/>
        <v>CR$16</v>
      </c>
      <c r="CS486" s="199" t="str">
        <f t="shared" si="496"/>
        <v>CS$16</v>
      </c>
      <c r="CT486" s="199" t="str">
        <f t="shared" si="496"/>
        <v>CT$16</v>
      </c>
      <c r="CU486" s="199" t="str">
        <f t="shared" si="496"/>
        <v>CU$16</v>
      </c>
      <c r="CV486" s="199" t="str">
        <f t="shared" si="496"/>
        <v>CV$16</v>
      </c>
      <c r="CW486" s="199" t="str">
        <f t="shared" si="496"/>
        <v>CW$16</v>
      </c>
      <c r="CX486" s="199" t="str">
        <f t="shared" si="496"/>
        <v>CX$16</v>
      </c>
      <c r="CY486" s="199" t="str">
        <f t="shared" si="496"/>
        <v>CY$16</v>
      </c>
      <c r="CZ486" s="199" t="str">
        <f t="shared" si="496"/>
        <v>CZ$16</v>
      </c>
      <c r="DA486" s="199" t="str">
        <f t="shared" si="496"/>
        <v>DA$16</v>
      </c>
      <c r="DB486" s="199" t="str">
        <f t="shared" si="496"/>
        <v>DB$16</v>
      </c>
      <c r="DC486" s="199" t="str">
        <f t="shared" si="496"/>
        <v>DC$16</v>
      </c>
      <c r="DD486" s="199" t="str">
        <f t="shared" si="496"/>
        <v>DD$16</v>
      </c>
      <c r="DE486" s="199" t="str">
        <f t="shared" si="496"/>
        <v>DE$16</v>
      </c>
      <c r="DF486" s="199" t="str">
        <f t="shared" si="496"/>
        <v>DF$16</v>
      </c>
      <c r="DG486" s="199" t="str">
        <f t="shared" si="496"/>
        <v>DG$16</v>
      </c>
      <c r="DH486" s="199" t="str">
        <f t="shared" si="496"/>
        <v>DH$16</v>
      </c>
      <c r="DI486" s="199" t="str">
        <f t="shared" si="496"/>
        <v>DI$16</v>
      </c>
      <c r="DJ486" s="199" t="str">
        <f t="shared" si="496"/>
        <v>DJ$16</v>
      </c>
      <c r="DK486" s="199" t="str">
        <f t="shared" si="496"/>
        <v>DK$16</v>
      </c>
      <c r="DL486" s="199" t="str">
        <f t="shared" si="496"/>
        <v>DL$16</v>
      </c>
    </row>
    <row r="487" spans="1:116" x14ac:dyDescent="0.4">
      <c r="A487" s="174"/>
      <c r="E487" s="8"/>
      <c r="G487" s="175" t="s">
        <v>462</v>
      </c>
      <c r="H487" s="200"/>
      <c r="I487" s="201"/>
      <c r="J487" s="201"/>
      <c r="K487" s="202"/>
      <c r="L487" s="202"/>
      <c r="M487" s="202"/>
      <c r="N487" s="202"/>
      <c r="O487" s="202"/>
      <c r="P487" s="202"/>
      <c r="R487" s="202"/>
      <c r="S487" s="199" t="str">
        <f t="shared" ref="S487:AX487" si="497">S$21</f>
        <v>S$17</v>
      </c>
      <c r="T487" s="199" t="str">
        <f t="shared" si="497"/>
        <v>T$17</v>
      </c>
      <c r="U487" s="199" t="str">
        <f t="shared" si="497"/>
        <v>U$17</v>
      </c>
      <c r="V487" s="199" t="str">
        <f t="shared" si="497"/>
        <v>V$17</v>
      </c>
      <c r="W487" s="199" t="str">
        <f t="shared" si="497"/>
        <v>W$17</v>
      </c>
      <c r="X487" s="199" t="str">
        <f t="shared" si="497"/>
        <v>X$17</v>
      </c>
      <c r="Y487" s="199" t="str">
        <f t="shared" si="497"/>
        <v>Y$17</v>
      </c>
      <c r="Z487" s="199" t="str">
        <f t="shared" si="497"/>
        <v>Z$17</v>
      </c>
      <c r="AA487" s="199" t="str">
        <f t="shared" si="497"/>
        <v>AA$17</v>
      </c>
      <c r="AB487" s="199" t="str">
        <f t="shared" si="497"/>
        <v>AB$17</v>
      </c>
      <c r="AC487" s="199" t="str">
        <f t="shared" si="497"/>
        <v>AC$17</v>
      </c>
      <c r="AD487" s="199" t="str">
        <f t="shared" si="497"/>
        <v>AD$17</v>
      </c>
      <c r="AE487" s="199" t="str">
        <f t="shared" si="497"/>
        <v>AE$17</v>
      </c>
      <c r="AF487" s="199" t="str">
        <f t="shared" si="497"/>
        <v>AF$17</v>
      </c>
      <c r="AG487" s="199" t="str">
        <f t="shared" si="497"/>
        <v>AG$17</v>
      </c>
      <c r="AH487" s="199" t="str">
        <f t="shared" si="497"/>
        <v>AH$17</v>
      </c>
      <c r="AI487" s="199" t="str">
        <f t="shared" si="497"/>
        <v>AI$17</v>
      </c>
      <c r="AJ487" s="199" t="str">
        <f t="shared" si="497"/>
        <v>AJ$17</v>
      </c>
      <c r="AK487" s="199" t="str">
        <f t="shared" si="497"/>
        <v>AK$17</v>
      </c>
      <c r="AL487" s="199" t="str">
        <f t="shared" si="497"/>
        <v>AL$17</v>
      </c>
      <c r="AM487" s="199" t="str">
        <f t="shared" si="497"/>
        <v>AM$17</v>
      </c>
      <c r="AN487" s="199" t="str">
        <f t="shared" si="497"/>
        <v>AN$17</v>
      </c>
      <c r="AO487" s="199" t="str">
        <f t="shared" si="497"/>
        <v>AO$17</v>
      </c>
      <c r="AP487" s="199" t="str">
        <f t="shared" si="497"/>
        <v>AP$17</v>
      </c>
      <c r="AQ487" s="199" t="str">
        <f t="shared" si="497"/>
        <v>AQ$17</v>
      </c>
      <c r="AR487" s="199" t="str">
        <f t="shared" si="497"/>
        <v>AR$17</v>
      </c>
      <c r="AS487" s="199" t="str">
        <f t="shared" si="497"/>
        <v>AS$17</v>
      </c>
      <c r="AT487" s="199" t="str">
        <f t="shared" si="497"/>
        <v>AT$17</v>
      </c>
      <c r="AU487" s="199" t="str">
        <f t="shared" si="497"/>
        <v>AU$17</v>
      </c>
      <c r="AV487" s="199" t="str">
        <f t="shared" si="497"/>
        <v>AV$17</v>
      </c>
      <c r="AW487" s="199" t="str">
        <f t="shared" si="497"/>
        <v>AW$17</v>
      </c>
      <c r="AX487" s="199" t="str">
        <f t="shared" si="497"/>
        <v>AX$17</v>
      </c>
      <c r="AY487" s="199" t="str">
        <f t="shared" ref="AY487:CD487" si="498">AY$21</f>
        <v>AY$17</v>
      </c>
      <c r="AZ487" s="199" t="str">
        <f t="shared" si="498"/>
        <v>AZ$17</v>
      </c>
      <c r="BA487" s="199" t="str">
        <f t="shared" si="498"/>
        <v>BA$17</v>
      </c>
      <c r="BB487" s="199" t="str">
        <f t="shared" si="498"/>
        <v>BB$17</v>
      </c>
      <c r="BC487" s="199" t="str">
        <f t="shared" si="498"/>
        <v>BC$17</v>
      </c>
      <c r="BD487" s="199" t="str">
        <f t="shared" si="498"/>
        <v>BD$17</v>
      </c>
      <c r="BE487" s="199" t="str">
        <f t="shared" si="498"/>
        <v>BE$17</v>
      </c>
      <c r="BF487" s="199" t="str">
        <f t="shared" si="498"/>
        <v>BF$17</v>
      </c>
      <c r="BG487" s="199" t="str">
        <f t="shared" si="498"/>
        <v>BG$17</v>
      </c>
      <c r="BH487" s="199" t="str">
        <f t="shared" si="498"/>
        <v>BH$17</v>
      </c>
      <c r="BI487" s="199" t="str">
        <f t="shared" si="498"/>
        <v>BI$17</v>
      </c>
      <c r="BJ487" s="199" t="str">
        <f t="shared" si="498"/>
        <v>BJ$17</v>
      </c>
      <c r="BK487" s="199" t="str">
        <f t="shared" si="498"/>
        <v>BK$17</v>
      </c>
      <c r="BL487" s="199" t="str">
        <f t="shared" si="498"/>
        <v>BL$17</v>
      </c>
      <c r="BM487" s="199" t="str">
        <f t="shared" si="498"/>
        <v>BM$17</v>
      </c>
      <c r="BN487" s="199" t="str">
        <f t="shared" si="498"/>
        <v>BN$17</v>
      </c>
      <c r="BO487" s="199" t="str">
        <f t="shared" si="498"/>
        <v>BO$17</v>
      </c>
      <c r="BP487" s="199" t="str">
        <f t="shared" si="498"/>
        <v>BP$17</v>
      </c>
      <c r="BQ487" s="199" t="str">
        <f t="shared" si="498"/>
        <v>BQ$17</v>
      </c>
      <c r="BR487" s="199" t="str">
        <f t="shared" si="498"/>
        <v>BR$17</v>
      </c>
      <c r="BS487" s="199" t="str">
        <f t="shared" si="498"/>
        <v>BS$17</v>
      </c>
      <c r="BT487" s="199" t="str">
        <f t="shared" si="498"/>
        <v>BT$17</v>
      </c>
      <c r="BU487" s="199" t="str">
        <f t="shared" si="498"/>
        <v>BU$17</v>
      </c>
      <c r="BV487" s="199" t="str">
        <f t="shared" si="498"/>
        <v>BV$17</v>
      </c>
      <c r="BW487" s="199" t="str">
        <f t="shared" si="498"/>
        <v>BW$17</v>
      </c>
      <c r="BX487" s="199" t="str">
        <f t="shared" si="498"/>
        <v>BX$17</v>
      </c>
      <c r="BY487" s="199" t="str">
        <f t="shared" si="498"/>
        <v>BY$17</v>
      </c>
      <c r="BZ487" s="199" t="str">
        <f t="shared" si="498"/>
        <v>BZ$17</v>
      </c>
      <c r="CA487" s="199" t="str">
        <f t="shared" si="498"/>
        <v>CA$17</v>
      </c>
      <c r="CB487" s="199" t="str">
        <f t="shared" si="498"/>
        <v>CB$17</v>
      </c>
      <c r="CC487" s="199" t="str">
        <f t="shared" si="498"/>
        <v>CC$17</v>
      </c>
      <c r="CD487" s="199" t="str">
        <f t="shared" si="498"/>
        <v>CD$17</v>
      </c>
      <c r="CE487" s="199" t="str">
        <f t="shared" ref="CE487:CL487" si="499">CE$21</f>
        <v>CE$17</v>
      </c>
      <c r="CF487" s="199" t="str">
        <f t="shared" si="499"/>
        <v>CF$17</v>
      </c>
      <c r="CG487" s="199" t="str">
        <f t="shared" si="499"/>
        <v>CG$17</v>
      </c>
      <c r="CH487" s="199" t="str">
        <f t="shared" si="499"/>
        <v>CH$17</v>
      </c>
      <c r="CI487" s="199" t="str">
        <f t="shared" si="499"/>
        <v>CI$17</v>
      </c>
      <c r="CJ487" s="199" t="str">
        <f t="shared" si="499"/>
        <v>CJ$17</v>
      </c>
      <c r="CK487" s="199" t="str">
        <f t="shared" si="499"/>
        <v>CK$17</v>
      </c>
      <c r="CL487" s="199" t="str">
        <f t="shared" si="499"/>
        <v>CL$17</v>
      </c>
      <c r="CN487" s="201"/>
      <c r="CO487" s="199" t="str">
        <f t="shared" ref="CO487:DL487" si="500">CO$21</f>
        <v>CO$17</v>
      </c>
      <c r="CP487" s="199" t="str">
        <f t="shared" si="500"/>
        <v>CP$17</v>
      </c>
      <c r="CQ487" s="199" t="str">
        <f t="shared" si="500"/>
        <v>CQ$17</v>
      </c>
      <c r="CR487" s="199" t="str">
        <f t="shared" si="500"/>
        <v>CR$17</v>
      </c>
      <c r="CS487" s="199" t="str">
        <f t="shared" si="500"/>
        <v>CS$17</v>
      </c>
      <c r="CT487" s="199" t="str">
        <f t="shared" si="500"/>
        <v>CT$17</v>
      </c>
      <c r="CU487" s="199" t="str">
        <f t="shared" si="500"/>
        <v>CU$17</v>
      </c>
      <c r="CV487" s="199" t="str">
        <f t="shared" si="500"/>
        <v>CV$17</v>
      </c>
      <c r="CW487" s="199" t="str">
        <f t="shared" si="500"/>
        <v>CW$17</v>
      </c>
      <c r="CX487" s="199" t="str">
        <f t="shared" si="500"/>
        <v>CX$17</v>
      </c>
      <c r="CY487" s="199" t="str">
        <f t="shared" si="500"/>
        <v>CY$17</v>
      </c>
      <c r="CZ487" s="199" t="str">
        <f t="shared" si="500"/>
        <v>CZ$17</v>
      </c>
      <c r="DA487" s="199" t="str">
        <f t="shared" si="500"/>
        <v>DA$17</v>
      </c>
      <c r="DB487" s="199" t="str">
        <f t="shared" si="500"/>
        <v>DB$17</v>
      </c>
      <c r="DC487" s="199" t="str">
        <f t="shared" si="500"/>
        <v>DC$17</v>
      </c>
      <c r="DD487" s="199" t="str">
        <f t="shared" si="500"/>
        <v>DD$17</v>
      </c>
      <c r="DE487" s="199" t="str">
        <f t="shared" si="500"/>
        <v>DE$17</v>
      </c>
      <c r="DF487" s="199" t="str">
        <f t="shared" si="500"/>
        <v>DF$17</v>
      </c>
      <c r="DG487" s="199" t="str">
        <f t="shared" si="500"/>
        <v>DG$17</v>
      </c>
      <c r="DH487" s="199" t="str">
        <f t="shared" si="500"/>
        <v>DH$17</v>
      </c>
      <c r="DI487" s="199" t="str">
        <f t="shared" si="500"/>
        <v>DI$17</v>
      </c>
      <c r="DJ487" s="199" t="str">
        <f t="shared" si="500"/>
        <v>DJ$17</v>
      </c>
      <c r="DK487" s="199" t="str">
        <f t="shared" si="500"/>
        <v>DK$17</v>
      </c>
      <c r="DL487" s="199" t="str">
        <f t="shared" si="500"/>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AX490" si="501">S$22</f>
        <v>S$18</v>
      </c>
      <c r="T490" s="190" t="str">
        <f t="shared" si="501"/>
        <v>T$18</v>
      </c>
      <c r="U490" s="190" t="str">
        <f t="shared" si="501"/>
        <v>U$18</v>
      </c>
      <c r="V490" s="190" t="str">
        <f t="shared" si="501"/>
        <v>V$18</v>
      </c>
      <c r="W490" s="190" t="str">
        <f t="shared" si="501"/>
        <v>W$18</v>
      </c>
      <c r="X490" s="190" t="str">
        <f t="shared" si="501"/>
        <v>X$18</v>
      </c>
      <c r="Y490" s="190" t="str">
        <f t="shared" si="501"/>
        <v>Y$18</v>
      </c>
      <c r="Z490" s="190" t="str">
        <f t="shared" si="501"/>
        <v>Z$18</v>
      </c>
      <c r="AA490" s="190" t="str">
        <f t="shared" si="501"/>
        <v>AA$18</v>
      </c>
      <c r="AB490" s="190" t="str">
        <f t="shared" si="501"/>
        <v>AB$18</v>
      </c>
      <c r="AC490" s="190" t="str">
        <f t="shared" si="501"/>
        <v>AC$18</v>
      </c>
      <c r="AD490" s="190" t="str">
        <f t="shared" si="501"/>
        <v>AD$18</v>
      </c>
      <c r="AE490" s="190" t="str">
        <f t="shared" si="501"/>
        <v>AE$18</v>
      </c>
      <c r="AF490" s="190" t="str">
        <f t="shared" si="501"/>
        <v>AF$18</v>
      </c>
      <c r="AG490" s="190" t="str">
        <f t="shared" si="501"/>
        <v>AG$18</v>
      </c>
      <c r="AH490" s="190" t="str">
        <f t="shared" si="501"/>
        <v>AH$18</v>
      </c>
      <c r="AI490" s="190" t="str">
        <f t="shared" si="501"/>
        <v>AI$18</v>
      </c>
      <c r="AJ490" s="190" t="str">
        <f t="shared" si="501"/>
        <v>AJ$18</v>
      </c>
      <c r="AK490" s="190" t="str">
        <f t="shared" si="501"/>
        <v>AK$18</v>
      </c>
      <c r="AL490" s="190" t="str">
        <f t="shared" si="501"/>
        <v>AL$18</v>
      </c>
      <c r="AM490" s="190" t="str">
        <f t="shared" si="501"/>
        <v>AM$18</v>
      </c>
      <c r="AN490" s="190" t="str">
        <f t="shared" si="501"/>
        <v>AN$18</v>
      </c>
      <c r="AO490" s="190" t="str">
        <f t="shared" si="501"/>
        <v>AO$18</v>
      </c>
      <c r="AP490" s="190" t="str">
        <f t="shared" si="501"/>
        <v>AP$18</v>
      </c>
      <c r="AQ490" s="190" t="str">
        <f t="shared" si="501"/>
        <v>AQ$18</v>
      </c>
      <c r="AR490" s="190" t="str">
        <f t="shared" si="501"/>
        <v>AR$18</v>
      </c>
      <c r="AS490" s="190" t="str">
        <f t="shared" si="501"/>
        <v>AS$18</v>
      </c>
      <c r="AT490" s="190" t="str">
        <f t="shared" si="501"/>
        <v>AT$18</v>
      </c>
      <c r="AU490" s="190" t="str">
        <f t="shared" si="501"/>
        <v>AU$18</v>
      </c>
      <c r="AV490" s="190" t="str">
        <f t="shared" si="501"/>
        <v>AV$18</v>
      </c>
      <c r="AW490" s="190" t="str">
        <f t="shared" si="501"/>
        <v>AW$18</v>
      </c>
      <c r="AX490" s="190" t="str">
        <f t="shared" si="501"/>
        <v>AX$18</v>
      </c>
      <c r="AY490" s="190" t="str">
        <f t="shared" ref="AY490:CD490" si="502">AY$22</f>
        <v>AY$18</v>
      </c>
      <c r="AZ490" s="190" t="str">
        <f t="shared" si="502"/>
        <v>AZ$18</v>
      </c>
      <c r="BA490" s="190" t="str">
        <f t="shared" si="502"/>
        <v>BA$18</v>
      </c>
      <c r="BB490" s="190" t="str">
        <f t="shared" si="502"/>
        <v>BB$18</v>
      </c>
      <c r="BC490" s="190" t="str">
        <f t="shared" si="502"/>
        <v>BC$18</v>
      </c>
      <c r="BD490" s="190" t="str">
        <f t="shared" si="502"/>
        <v>BD$18</v>
      </c>
      <c r="BE490" s="190" t="str">
        <f t="shared" si="502"/>
        <v>BE$18</v>
      </c>
      <c r="BF490" s="190" t="str">
        <f t="shared" si="502"/>
        <v>BF$18</v>
      </c>
      <c r="BG490" s="190" t="str">
        <f t="shared" si="502"/>
        <v>BG$18</v>
      </c>
      <c r="BH490" s="190" t="str">
        <f t="shared" si="502"/>
        <v>BH$18</v>
      </c>
      <c r="BI490" s="190" t="str">
        <f t="shared" si="502"/>
        <v>BI$18</v>
      </c>
      <c r="BJ490" s="190" t="str">
        <f t="shared" si="502"/>
        <v>BJ$18</v>
      </c>
      <c r="BK490" s="190" t="str">
        <f t="shared" si="502"/>
        <v>BK$18</v>
      </c>
      <c r="BL490" s="190" t="str">
        <f t="shared" si="502"/>
        <v>BL$18</v>
      </c>
      <c r="BM490" s="190" t="str">
        <f t="shared" si="502"/>
        <v>BM$18</v>
      </c>
      <c r="BN490" s="190" t="str">
        <f t="shared" si="502"/>
        <v>BN$18</v>
      </c>
      <c r="BO490" s="190" t="str">
        <f t="shared" si="502"/>
        <v>BO$18</v>
      </c>
      <c r="BP490" s="190" t="str">
        <f t="shared" si="502"/>
        <v>BP$18</v>
      </c>
      <c r="BQ490" s="190" t="str">
        <f t="shared" si="502"/>
        <v>BQ$18</v>
      </c>
      <c r="BR490" s="190" t="str">
        <f t="shared" si="502"/>
        <v>BR$18</v>
      </c>
      <c r="BS490" s="190" t="str">
        <f t="shared" si="502"/>
        <v>BS$18</v>
      </c>
      <c r="BT490" s="190" t="str">
        <f t="shared" si="502"/>
        <v>BT$18</v>
      </c>
      <c r="BU490" s="190" t="str">
        <f t="shared" si="502"/>
        <v>BU$18</v>
      </c>
      <c r="BV490" s="190" t="str">
        <f t="shared" si="502"/>
        <v>BV$18</v>
      </c>
      <c r="BW490" s="190" t="str">
        <f t="shared" si="502"/>
        <v>BW$18</v>
      </c>
      <c r="BX490" s="190" t="str">
        <f t="shared" si="502"/>
        <v>BX$18</v>
      </c>
      <c r="BY490" s="190" t="str">
        <f t="shared" si="502"/>
        <v>BY$18</v>
      </c>
      <c r="BZ490" s="190" t="str">
        <f t="shared" si="502"/>
        <v>BZ$18</v>
      </c>
      <c r="CA490" s="190" t="str">
        <f t="shared" si="502"/>
        <v>CA$18</v>
      </c>
      <c r="CB490" s="190" t="str">
        <f t="shared" si="502"/>
        <v>CB$18</v>
      </c>
      <c r="CC490" s="190" t="str">
        <f t="shared" si="502"/>
        <v>CC$18</v>
      </c>
      <c r="CD490" s="190" t="str">
        <f t="shared" si="502"/>
        <v>CD$18</v>
      </c>
      <c r="CE490" s="190" t="str">
        <f t="shared" ref="CE490:CL490" si="503">CE$22</f>
        <v>CE$18</v>
      </c>
      <c r="CF490" s="190" t="str">
        <f t="shared" si="503"/>
        <v>CF$18</v>
      </c>
      <c r="CG490" s="190" t="str">
        <f t="shared" si="503"/>
        <v>CG$18</v>
      </c>
      <c r="CH490" s="190" t="str">
        <f t="shared" si="503"/>
        <v>CH$18</v>
      </c>
      <c r="CI490" s="190" t="str">
        <f t="shared" si="503"/>
        <v>CI$18</v>
      </c>
      <c r="CJ490" s="190" t="str">
        <f t="shared" si="503"/>
        <v>CJ$18</v>
      </c>
      <c r="CK490" s="190" t="str">
        <f t="shared" si="503"/>
        <v>CK$18</v>
      </c>
      <c r="CL490" s="190" t="str">
        <f t="shared" si="503"/>
        <v>CL$18</v>
      </c>
      <c r="CN490" s="201"/>
      <c r="CO490" s="190" t="str">
        <f t="shared" ref="CO490:DL490" si="504">CO$22</f>
        <v>CO$18</v>
      </c>
      <c r="CP490" s="190" t="str">
        <f t="shared" si="504"/>
        <v>CP$18</v>
      </c>
      <c r="CQ490" s="190" t="str">
        <f t="shared" si="504"/>
        <v>CQ$18</v>
      </c>
      <c r="CR490" s="190" t="str">
        <f t="shared" si="504"/>
        <v>CR$18</v>
      </c>
      <c r="CS490" s="190" t="str">
        <f t="shared" si="504"/>
        <v>CS$18</v>
      </c>
      <c r="CT490" s="190" t="str">
        <f t="shared" si="504"/>
        <v>CT$18</v>
      </c>
      <c r="CU490" s="190" t="str">
        <f t="shared" si="504"/>
        <v>CU$18</v>
      </c>
      <c r="CV490" s="190" t="str">
        <f t="shared" si="504"/>
        <v>CV$18</v>
      </c>
      <c r="CW490" s="190" t="str">
        <f t="shared" si="504"/>
        <v>CW$18</v>
      </c>
      <c r="CX490" s="190" t="str">
        <f t="shared" si="504"/>
        <v>CX$18</v>
      </c>
      <c r="CY490" s="190" t="str">
        <f t="shared" si="504"/>
        <v>CY$18</v>
      </c>
      <c r="CZ490" s="190" t="str">
        <f t="shared" si="504"/>
        <v>CZ$18</v>
      </c>
      <c r="DA490" s="190" t="str">
        <f t="shared" si="504"/>
        <v>DA$18</v>
      </c>
      <c r="DB490" s="190" t="str">
        <f t="shared" si="504"/>
        <v>DB$18</v>
      </c>
      <c r="DC490" s="190" t="str">
        <f t="shared" si="504"/>
        <v>DC$18</v>
      </c>
      <c r="DD490" s="190" t="str">
        <f t="shared" si="504"/>
        <v>DD$18</v>
      </c>
      <c r="DE490" s="190" t="str">
        <f t="shared" si="504"/>
        <v>DE$18</v>
      </c>
      <c r="DF490" s="190" t="str">
        <f t="shared" si="504"/>
        <v>DF$18</v>
      </c>
      <c r="DG490" s="190" t="str">
        <f t="shared" si="504"/>
        <v>DG$18</v>
      </c>
      <c r="DH490" s="190" t="str">
        <f t="shared" si="504"/>
        <v>DH$18</v>
      </c>
      <c r="DI490" s="190" t="str">
        <f t="shared" si="504"/>
        <v>DI$18</v>
      </c>
      <c r="DJ490" s="190" t="str">
        <f t="shared" si="504"/>
        <v>DJ$18</v>
      </c>
      <c r="DK490" s="190" t="str">
        <f t="shared" si="504"/>
        <v>DK$18</v>
      </c>
      <c r="DL490" s="190" t="str">
        <f t="shared" si="504"/>
        <v>DL$18</v>
      </c>
    </row>
    <row r="491" spans="1:116" x14ac:dyDescent="0.4">
      <c r="A491" s="174"/>
      <c r="E491" s="8"/>
      <c r="G491" s="175" t="s">
        <v>464</v>
      </c>
      <c r="H491" s="200"/>
      <c r="I491" s="201"/>
      <c r="J491" s="201"/>
      <c r="K491" s="202"/>
      <c r="L491" s="202"/>
      <c r="M491" s="202"/>
      <c r="N491" s="202"/>
      <c r="O491" s="202"/>
      <c r="P491" s="202"/>
      <c r="R491" s="202"/>
      <c r="S491" s="190" t="str">
        <f t="shared" ref="S491:AX491" si="505">S$23</f>
        <v>S$19</v>
      </c>
      <c r="T491" s="190" t="str">
        <f t="shared" si="505"/>
        <v>T$19</v>
      </c>
      <c r="U491" s="190" t="str">
        <f t="shared" si="505"/>
        <v>U$19</v>
      </c>
      <c r="V491" s="190" t="str">
        <f t="shared" si="505"/>
        <v>V$19</v>
      </c>
      <c r="W491" s="190" t="str">
        <f t="shared" si="505"/>
        <v>W$19</v>
      </c>
      <c r="X491" s="190" t="str">
        <f t="shared" si="505"/>
        <v>X$19</v>
      </c>
      <c r="Y491" s="190" t="str">
        <f t="shared" si="505"/>
        <v>Y$19</v>
      </c>
      <c r="Z491" s="190" t="str">
        <f t="shared" si="505"/>
        <v>Z$19</v>
      </c>
      <c r="AA491" s="190" t="str">
        <f t="shared" si="505"/>
        <v>AA$19</v>
      </c>
      <c r="AB491" s="190" t="str">
        <f t="shared" si="505"/>
        <v>AB$19</v>
      </c>
      <c r="AC491" s="190" t="str">
        <f t="shared" si="505"/>
        <v>AC$19</v>
      </c>
      <c r="AD491" s="190" t="str">
        <f t="shared" si="505"/>
        <v>AD$19</v>
      </c>
      <c r="AE491" s="190" t="str">
        <f t="shared" si="505"/>
        <v>AE$19</v>
      </c>
      <c r="AF491" s="190" t="str">
        <f t="shared" si="505"/>
        <v>AF$19</v>
      </c>
      <c r="AG491" s="190" t="str">
        <f t="shared" si="505"/>
        <v>AG$19</v>
      </c>
      <c r="AH491" s="190" t="str">
        <f t="shared" si="505"/>
        <v>AH$19</v>
      </c>
      <c r="AI491" s="190" t="str">
        <f t="shared" si="505"/>
        <v>AI$19</v>
      </c>
      <c r="AJ491" s="190" t="str">
        <f t="shared" si="505"/>
        <v>AJ$19</v>
      </c>
      <c r="AK491" s="190" t="str">
        <f t="shared" si="505"/>
        <v>AK$19</v>
      </c>
      <c r="AL491" s="190" t="str">
        <f t="shared" si="505"/>
        <v>AL$19</v>
      </c>
      <c r="AM491" s="190" t="str">
        <f t="shared" si="505"/>
        <v>AM$19</v>
      </c>
      <c r="AN491" s="190" t="str">
        <f t="shared" si="505"/>
        <v>AN$19</v>
      </c>
      <c r="AO491" s="190" t="str">
        <f t="shared" si="505"/>
        <v>AO$19</v>
      </c>
      <c r="AP491" s="190" t="str">
        <f t="shared" si="505"/>
        <v>AP$19</v>
      </c>
      <c r="AQ491" s="190" t="str">
        <f t="shared" si="505"/>
        <v>AQ$19</v>
      </c>
      <c r="AR491" s="190" t="str">
        <f t="shared" si="505"/>
        <v>AR$19</v>
      </c>
      <c r="AS491" s="190" t="str">
        <f t="shared" si="505"/>
        <v>AS$19</v>
      </c>
      <c r="AT491" s="190" t="str">
        <f t="shared" si="505"/>
        <v>AT$19</v>
      </c>
      <c r="AU491" s="190" t="str">
        <f t="shared" si="505"/>
        <v>AU$19</v>
      </c>
      <c r="AV491" s="190" t="str">
        <f t="shared" si="505"/>
        <v>AV$19</v>
      </c>
      <c r="AW491" s="190" t="str">
        <f t="shared" si="505"/>
        <v>AW$19</v>
      </c>
      <c r="AX491" s="190" t="str">
        <f t="shared" si="505"/>
        <v>AX$19</v>
      </c>
      <c r="AY491" s="190" t="str">
        <f t="shared" ref="AY491:CD491" si="506">AY$23</f>
        <v>AY$19</v>
      </c>
      <c r="AZ491" s="190" t="str">
        <f t="shared" si="506"/>
        <v>AZ$19</v>
      </c>
      <c r="BA491" s="190" t="str">
        <f t="shared" si="506"/>
        <v>BA$19</v>
      </c>
      <c r="BB491" s="190" t="str">
        <f t="shared" si="506"/>
        <v>BB$19</v>
      </c>
      <c r="BC491" s="190" t="str">
        <f t="shared" si="506"/>
        <v>BC$19</v>
      </c>
      <c r="BD491" s="190" t="str">
        <f t="shared" si="506"/>
        <v>BD$19</v>
      </c>
      <c r="BE491" s="190" t="str">
        <f t="shared" si="506"/>
        <v>BE$19</v>
      </c>
      <c r="BF491" s="190" t="str">
        <f t="shared" si="506"/>
        <v>BF$19</v>
      </c>
      <c r="BG491" s="190" t="str">
        <f t="shared" si="506"/>
        <v>BG$19</v>
      </c>
      <c r="BH491" s="190" t="str">
        <f t="shared" si="506"/>
        <v>BH$19</v>
      </c>
      <c r="BI491" s="190" t="str">
        <f t="shared" si="506"/>
        <v>BI$19</v>
      </c>
      <c r="BJ491" s="190" t="str">
        <f t="shared" si="506"/>
        <v>BJ$19</v>
      </c>
      <c r="BK491" s="190" t="str">
        <f t="shared" si="506"/>
        <v>BK$19</v>
      </c>
      <c r="BL491" s="190" t="str">
        <f t="shared" si="506"/>
        <v>BL$19</v>
      </c>
      <c r="BM491" s="190" t="str">
        <f t="shared" si="506"/>
        <v>BM$19</v>
      </c>
      <c r="BN491" s="190" t="str">
        <f t="shared" si="506"/>
        <v>BN$19</v>
      </c>
      <c r="BO491" s="190" t="str">
        <f t="shared" si="506"/>
        <v>BO$19</v>
      </c>
      <c r="BP491" s="190" t="str">
        <f t="shared" si="506"/>
        <v>BP$19</v>
      </c>
      <c r="BQ491" s="190" t="str">
        <f t="shared" si="506"/>
        <v>BQ$19</v>
      </c>
      <c r="BR491" s="190" t="str">
        <f t="shared" si="506"/>
        <v>BR$19</v>
      </c>
      <c r="BS491" s="190" t="str">
        <f t="shared" si="506"/>
        <v>BS$19</v>
      </c>
      <c r="BT491" s="190" t="str">
        <f t="shared" si="506"/>
        <v>BT$19</v>
      </c>
      <c r="BU491" s="190" t="str">
        <f t="shared" si="506"/>
        <v>BU$19</v>
      </c>
      <c r="BV491" s="190" t="str">
        <f t="shared" si="506"/>
        <v>BV$19</v>
      </c>
      <c r="BW491" s="190" t="str">
        <f t="shared" si="506"/>
        <v>BW$19</v>
      </c>
      <c r="BX491" s="190" t="str">
        <f t="shared" si="506"/>
        <v>BX$19</v>
      </c>
      <c r="BY491" s="190" t="str">
        <f t="shared" si="506"/>
        <v>BY$19</v>
      </c>
      <c r="BZ491" s="190" t="str">
        <f t="shared" si="506"/>
        <v>BZ$19</v>
      </c>
      <c r="CA491" s="190" t="str">
        <f t="shared" si="506"/>
        <v>CA$19</v>
      </c>
      <c r="CB491" s="190" t="str">
        <f t="shared" si="506"/>
        <v>CB$19</v>
      </c>
      <c r="CC491" s="190" t="str">
        <f t="shared" si="506"/>
        <v>CC$19</v>
      </c>
      <c r="CD491" s="190" t="str">
        <f t="shared" si="506"/>
        <v>CD$19</v>
      </c>
      <c r="CE491" s="190" t="str">
        <f t="shared" ref="CE491:CL491" si="507">CE$23</f>
        <v>CE$19</v>
      </c>
      <c r="CF491" s="190" t="str">
        <f t="shared" si="507"/>
        <v>CF$19</v>
      </c>
      <c r="CG491" s="190" t="str">
        <f t="shared" si="507"/>
        <v>CG$19</v>
      </c>
      <c r="CH491" s="190" t="str">
        <f t="shared" si="507"/>
        <v>CH$19</v>
      </c>
      <c r="CI491" s="190" t="str">
        <f t="shared" si="507"/>
        <v>CI$19</v>
      </c>
      <c r="CJ491" s="190" t="str">
        <f t="shared" si="507"/>
        <v>CJ$19</v>
      </c>
      <c r="CK491" s="190" t="str">
        <f t="shared" si="507"/>
        <v>CK$19</v>
      </c>
      <c r="CL491" s="190" t="str">
        <f t="shared" si="507"/>
        <v>CL$19</v>
      </c>
      <c r="CN491" s="201"/>
      <c r="CO491" s="190" t="str">
        <f t="shared" ref="CO491:DL491" si="508">CO$23</f>
        <v>CO$19</v>
      </c>
      <c r="CP491" s="190" t="str">
        <f t="shared" si="508"/>
        <v>CP$19</v>
      </c>
      <c r="CQ491" s="190" t="str">
        <f t="shared" si="508"/>
        <v>CQ$19</v>
      </c>
      <c r="CR491" s="190" t="str">
        <f t="shared" si="508"/>
        <v>CR$19</v>
      </c>
      <c r="CS491" s="190" t="str">
        <f t="shared" si="508"/>
        <v>CS$19</v>
      </c>
      <c r="CT491" s="190" t="str">
        <f t="shared" si="508"/>
        <v>CT$19</v>
      </c>
      <c r="CU491" s="190" t="str">
        <f t="shared" si="508"/>
        <v>CU$19</v>
      </c>
      <c r="CV491" s="190" t="str">
        <f t="shared" si="508"/>
        <v>CV$19</v>
      </c>
      <c r="CW491" s="190" t="str">
        <f t="shared" si="508"/>
        <v>CW$19</v>
      </c>
      <c r="CX491" s="190" t="str">
        <f t="shared" si="508"/>
        <v>CX$19</v>
      </c>
      <c r="CY491" s="190" t="str">
        <f t="shared" si="508"/>
        <v>CY$19</v>
      </c>
      <c r="CZ491" s="190" t="str">
        <f t="shared" si="508"/>
        <v>CZ$19</v>
      </c>
      <c r="DA491" s="190" t="str">
        <f t="shared" si="508"/>
        <v>DA$19</v>
      </c>
      <c r="DB491" s="190" t="str">
        <f t="shared" si="508"/>
        <v>DB$19</v>
      </c>
      <c r="DC491" s="190" t="str">
        <f t="shared" si="508"/>
        <v>DC$19</v>
      </c>
      <c r="DD491" s="190" t="str">
        <f t="shared" si="508"/>
        <v>DD$19</v>
      </c>
      <c r="DE491" s="190" t="str">
        <f t="shared" si="508"/>
        <v>DE$19</v>
      </c>
      <c r="DF491" s="190" t="str">
        <f t="shared" si="508"/>
        <v>DF$19</v>
      </c>
      <c r="DG491" s="190" t="str">
        <f t="shared" si="508"/>
        <v>DG$19</v>
      </c>
      <c r="DH491" s="190" t="str">
        <f t="shared" si="508"/>
        <v>DH$19</v>
      </c>
      <c r="DI491" s="190" t="str">
        <f t="shared" si="508"/>
        <v>DI$19</v>
      </c>
      <c r="DJ491" s="190" t="str">
        <f t="shared" si="508"/>
        <v>DJ$19</v>
      </c>
      <c r="DK491" s="190" t="str">
        <f t="shared" si="508"/>
        <v>DK$19</v>
      </c>
      <c r="DL491" s="190" t="str">
        <f t="shared" si="508"/>
        <v>DL$19</v>
      </c>
    </row>
    <row r="492" spans="1:116" x14ac:dyDescent="0.4">
      <c r="A492" s="48" t="s">
        <v>218</v>
      </c>
      <c r="B492" s="31" t="s">
        <v>81</v>
      </c>
      <c r="C492" s="31"/>
      <c r="D492" t="s">
        <v>758</v>
      </c>
      <c r="E492" s="8" t="str">
        <f t="shared" ref="E492:E502" si="509">ROW()&amp;" "&amp;D492</f>
        <v>492 SUB-PR</v>
      </c>
      <c r="F492" t="s">
        <v>445</v>
      </c>
      <c r="G492" s="70" t="s">
        <v>780</v>
      </c>
      <c r="H492" s="48"/>
      <c r="I492" s="304"/>
      <c r="J492" s="304"/>
      <c r="K492" s="48"/>
      <c r="L492" s="48"/>
      <c r="M492" s="48"/>
      <c r="N492" s="48"/>
      <c r="O492" s="48"/>
      <c r="P492" s="48"/>
      <c r="R492" s="70"/>
      <c r="S492" s="305"/>
      <c r="T492" s="305"/>
      <c r="U492" s="305"/>
      <c r="V492" s="305"/>
      <c r="W492" s="305"/>
      <c r="X492" s="305"/>
      <c r="Y492" s="305"/>
      <c r="Z492" s="305"/>
      <c r="AA492" s="305"/>
      <c r="AB492" s="305"/>
      <c r="AC492" s="305"/>
      <c r="AD492" s="305"/>
      <c r="AE492" s="305"/>
      <c r="AF492" s="305"/>
      <c r="AG492" s="305"/>
      <c r="AH492" s="305"/>
      <c r="AI492" s="305"/>
      <c r="AJ492" s="305"/>
      <c r="AK492" s="305"/>
      <c r="AL492" s="305"/>
      <c r="AM492" s="305"/>
      <c r="AN492" s="305"/>
      <c r="AO492" s="305"/>
      <c r="AP492" s="305"/>
      <c r="AQ492" s="305"/>
      <c r="AR492" s="305"/>
      <c r="AS492" s="305"/>
      <c r="AT492" s="305"/>
      <c r="AU492" s="305"/>
      <c r="AV492" s="305"/>
      <c r="AW492" s="305"/>
      <c r="AX492" s="305"/>
      <c r="AY492" s="305"/>
      <c r="AZ492" s="305"/>
      <c r="BA492" s="305"/>
      <c r="BB492" s="305"/>
      <c r="BC492" s="305"/>
      <c r="BD492" s="305"/>
      <c r="BE492" s="305"/>
      <c r="BF492" s="305"/>
      <c r="BG492" s="305"/>
      <c r="BH492" s="305"/>
      <c r="BI492" s="305"/>
      <c r="BJ492" s="305"/>
      <c r="BK492" s="305"/>
      <c r="BL492" s="305"/>
      <c r="BM492" s="305"/>
      <c r="BN492" s="305"/>
      <c r="BO492" s="305"/>
      <c r="BP492" s="305"/>
      <c r="BQ492" s="305"/>
      <c r="BR492" s="305"/>
      <c r="BS492" s="305"/>
      <c r="BT492" s="305"/>
      <c r="BU492" s="305"/>
      <c r="BV492" s="305"/>
      <c r="BW492" s="305"/>
      <c r="BX492" s="305"/>
      <c r="BY492" s="305"/>
      <c r="BZ492" s="305"/>
      <c r="CA492" s="305"/>
      <c r="CB492" s="305"/>
      <c r="CC492" s="305"/>
      <c r="CD492" s="305"/>
      <c r="CE492" s="305"/>
      <c r="CF492" s="305"/>
      <c r="CG492" s="305"/>
      <c r="CH492" s="305"/>
      <c r="CI492" s="305"/>
      <c r="CJ492" s="305"/>
      <c r="CK492" s="305"/>
      <c r="CL492" s="305"/>
      <c r="CN492" s="304"/>
      <c r="CO492" s="305"/>
      <c r="CP492" s="305"/>
      <c r="CQ492" s="305"/>
      <c r="CR492" s="305"/>
      <c r="CS492" s="305"/>
      <c r="CT492" s="305"/>
      <c r="CU492" s="305"/>
      <c r="CV492" s="305"/>
      <c r="CW492" s="305"/>
      <c r="CX492" s="305"/>
      <c r="CY492" s="305"/>
      <c r="CZ492" s="305"/>
      <c r="DA492" s="305"/>
      <c r="DB492" s="305"/>
      <c r="DC492" s="305"/>
      <c r="DD492" s="305"/>
      <c r="DE492" s="305"/>
      <c r="DF492" s="305"/>
      <c r="DG492" s="305"/>
      <c r="DH492" s="305"/>
      <c r="DI492" s="305"/>
      <c r="DJ492" s="305"/>
      <c r="DK492" s="305"/>
      <c r="DL492" s="305"/>
    </row>
    <row r="493" spans="1:116" x14ac:dyDescent="0.4">
      <c r="A493" s="31"/>
      <c r="B493" s="31" t="s">
        <v>81</v>
      </c>
      <c r="C493" s="31" t="s">
        <v>198</v>
      </c>
      <c r="D493" t="s">
        <v>758</v>
      </c>
      <c r="E493" s="8" t="str">
        <f>ROW()&amp;" "&amp;D493</f>
        <v>493 SUB-PR</v>
      </c>
      <c r="G493" s="13" t="str">
        <f>"Subscription Revenue - "&amp;G504</f>
        <v>Subscription Revenue - (Primary label)</v>
      </c>
      <c r="H493" s="31"/>
      <c r="I493" s="73"/>
      <c r="J493" s="73"/>
      <c r="K493" s="31"/>
      <c r="L493" s="31"/>
      <c r="M493" s="31"/>
      <c r="N493" s="31"/>
      <c r="O493" s="31"/>
      <c r="P493" s="31"/>
      <c r="R493" s="67"/>
      <c r="S493" s="156"/>
      <c r="T493" s="156"/>
      <c r="U493" s="156"/>
      <c r="V493" s="156"/>
      <c r="W493" s="156"/>
      <c r="X493" s="156"/>
      <c r="Y493" s="156"/>
      <c r="Z493" s="156"/>
      <c r="AA493" s="156"/>
      <c r="AB493" s="156"/>
      <c r="AC493" s="156"/>
      <c r="AD493" s="156"/>
      <c r="AE493" s="156"/>
      <c r="AF493" s="156"/>
      <c r="AG493" s="156"/>
      <c r="AH493" s="156"/>
      <c r="AI493" s="156"/>
      <c r="AJ493" s="156"/>
      <c r="AK493" s="156"/>
      <c r="AL493" s="156"/>
      <c r="AM493" s="156"/>
      <c r="AN493" s="156"/>
      <c r="AO493" s="156"/>
      <c r="AP493" s="156"/>
      <c r="AQ493" s="156"/>
      <c r="AR493" s="156"/>
      <c r="AS493" s="156"/>
      <c r="AT493" s="156"/>
      <c r="AU493" s="156"/>
      <c r="AV493" s="156"/>
      <c r="AW493" s="156"/>
      <c r="AX493" s="156"/>
      <c r="AY493" s="156"/>
      <c r="AZ493" s="156"/>
      <c r="BA493" s="156"/>
      <c r="BB493" s="156"/>
      <c r="BC493" s="156"/>
      <c r="BD493" s="156"/>
      <c r="BE493" s="156"/>
      <c r="BF493" s="156"/>
      <c r="BG493" s="156"/>
      <c r="BH493" s="156"/>
      <c r="BI493" s="156"/>
      <c r="BJ493" s="156"/>
      <c r="BK493" s="156"/>
      <c r="BL493" s="156"/>
      <c r="BM493" s="156"/>
      <c r="BN493" s="156"/>
      <c r="BO493" s="156"/>
      <c r="BP493" s="156"/>
      <c r="BQ493" s="156"/>
      <c r="BR493" s="156"/>
      <c r="BS493" s="156"/>
      <c r="BT493" s="156"/>
      <c r="BU493" s="156"/>
      <c r="BV493" s="156"/>
      <c r="BW493" s="156"/>
      <c r="BX493" s="156"/>
      <c r="BY493" s="156"/>
      <c r="BZ493" s="156"/>
      <c r="CA493" s="156"/>
      <c r="CB493" s="156"/>
      <c r="CC493" s="156"/>
      <c r="CD493" s="156"/>
      <c r="CE493" s="156"/>
      <c r="CF493" s="156"/>
      <c r="CG493" s="156"/>
      <c r="CH493" s="156"/>
      <c r="CI493" s="156"/>
      <c r="CJ493" s="156"/>
      <c r="CK493" s="156"/>
      <c r="CL493" s="156"/>
      <c r="CN493" s="73"/>
      <c r="CO493" s="156"/>
      <c r="CP493" s="156"/>
      <c r="CQ493" s="156"/>
      <c r="CR493" s="156"/>
      <c r="CS493" s="156"/>
      <c r="CT493" s="156"/>
      <c r="CU493" s="156"/>
      <c r="CV493" s="156"/>
      <c r="CW493" s="156"/>
      <c r="CX493" s="156"/>
      <c r="CY493" s="156"/>
      <c r="CZ493" s="156"/>
      <c r="DA493" s="156"/>
      <c r="DB493" s="156"/>
      <c r="DC493" s="156"/>
      <c r="DD493" s="156"/>
      <c r="DE493" s="156"/>
      <c r="DF493" s="156"/>
      <c r="DG493" s="156"/>
      <c r="DH493" s="156"/>
      <c r="DI493" s="156"/>
      <c r="DJ493" s="156"/>
      <c r="DK493" s="156"/>
      <c r="DL493" s="156"/>
    </row>
    <row r="494" spans="1:116" x14ac:dyDescent="0.4">
      <c r="B494" t="str">
        <f>E494</f>
        <v>494 SUB-PR</v>
      </c>
      <c r="D494" t="s">
        <v>758</v>
      </c>
      <c r="E494" s="8" t="str">
        <f>ROW()&amp;" "&amp;D494</f>
        <v>494 SUB-PR</v>
      </c>
      <c r="G494" s="145" t="s">
        <v>414</v>
      </c>
      <c r="H494" s="12"/>
      <c r="I494" s="60"/>
      <c r="J494" s="60"/>
      <c r="K494" s="18">
        <v>20</v>
      </c>
      <c r="L494" s="18">
        <v>20</v>
      </c>
      <c r="M494" s="18">
        <v>20</v>
      </c>
      <c r="N494" s="18">
        <v>20</v>
      </c>
      <c r="O494" s="18">
        <v>20</v>
      </c>
      <c r="P494" s="18">
        <v>20</v>
      </c>
      <c r="R494" s="19"/>
      <c r="S494" s="147" cm="1">
        <f t="array" ref="S494">INDEX($K:$P,ROW(),MATCH(S$3,$K$2:$P$2,0))</f>
        <v>20</v>
      </c>
      <c r="T494" s="147" cm="1">
        <f t="array" ref="T494">INDEX($K:$P,ROW(),MATCH(T$3,$K$2:$P$2,0))</f>
        <v>20</v>
      </c>
      <c r="U494" s="147" cm="1">
        <f t="array" ref="U494">INDEX($K:$P,ROW(),MATCH(U$3,$K$2:$P$2,0))</f>
        <v>20</v>
      </c>
      <c r="V494" s="147" cm="1">
        <f t="array" ref="V494">INDEX($K:$P,ROW(),MATCH(V$3,$K$2:$P$2,0))</f>
        <v>20</v>
      </c>
      <c r="W494" s="147" cm="1">
        <f t="array" ref="W494">INDEX($K:$P,ROW(),MATCH(W$3,$K$2:$P$2,0))</f>
        <v>20</v>
      </c>
      <c r="X494" s="147" cm="1">
        <f t="array" ref="X494">INDEX($K:$P,ROW(),MATCH(X$3,$K$2:$P$2,0))</f>
        <v>20</v>
      </c>
      <c r="Y494" s="147" cm="1">
        <f t="array" ref="Y494">INDEX($K:$P,ROW(),MATCH(Y$3,$K$2:$P$2,0))</f>
        <v>20</v>
      </c>
      <c r="Z494" s="147" cm="1">
        <f t="array" ref="Z494">INDEX($K:$P,ROW(),MATCH(Z$3,$K$2:$P$2,0))</f>
        <v>20</v>
      </c>
      <c r="AA494" s="147" cm="1">
        <f t="array" ref="AA494">INDEX($K:$P,ROW(),MATCH(AA$3,$K$2:$P$2,0))</f>
        <v>20</v>
      </c>
      <c r="AB494" s="147" cm="1">
        <f t="array" ref="AB494">INDEX($K:$P,ROW(),MATCH(AB$3,$K$2:$P$2,0))</f>
        <v>20</v>
      </c>
      <c r="AC494" s="147" cm="1">
        <f t="array" ref="AC494">INDEX($K:$P,ROW(),MATCH(AC$3,$K$2:$P$2,0))</f>
        <v>20</v>
      </c>
      <c r="AD494" s="147" cm="1">
        <f t="array" ref="AD494">INDEX($K:$P,ROW(),MATCH(AD$3,$K$2:$P$2,0))</f>
        <v>20</v>
      </c>
      <c r="AE494" s="147" cm="1">
        <f t="array" ref="AE494">INDEX($K:$P,ROW(),MATCH(AE$3,$K$2:$P$2,0))</f>
        <v>20</v>
      </c>
      <c r="AF494" s="147" cm="1">
        <f t="array" ref="AF494">INDEX($K:$P,ROW(),MATCH(AF$3,$K$2:$P$2,0))</f>
        <v>20</v>
      </c>
      <c r="AG494" s="147" cm="1">
        <f t="array" ref="AG494">INDEX($K:$P,ROW(),MATCH(AG$3,$K$2:$P$2,0))</f>
        <v>20</v>
      </c>
      <c r="AH494" s="147" cm="1">
        <f t="array" ref="AH494">INDEX($K:$P,ROW(),MATCH(AH$3,$K$2:$P$2,0))</f>
        <v>20</v>
      </c>
      <c r="AI494" s="147" cm="1">
        <f t="array" ref="AI494">INDEX($K:$P,ROW(),MATCH(AI$3,$K$2:$P$2,0))</f>
        <v>20</v>
      </c>
      <c r="AJ494" s="147" cm="1">
        <f t="array" ref="AJ494">INDEX($K:$P,ROW(),MATCH(AJ$3,$K$2:$P$2,0))</f>
        <v>20</v>
      </c>
      <c r="AK494" s="147" cm="1">
        <f t="array" ref="AK494">INDEX($K:$P,ROW(),MATCH(AK$3,$K$2:$P$2,0))</f>
        <v>20</v>
      </c>
      <c r="AL494" s="147" cm="1">
        <f t="array" ref="AL494">INDEX($K:$P,ROW(),MATCH(AL$3,$K$2:$P$2,0))</f>
        <v>20</v>
      </c>
      <c r="AM494" s="147" cm="1">
        <f t="array" ref="AM494">INDEX($K:$P,ROW(),MATCH(AM$3,$K$2:$P$2,0))</f>
        <v>20</v>
      </c>
      <c r="AN494" s="147" cm="1">
        <f t="array" ref="AN494">INDEX($K:$P,ROW(),MATCH(AN$3,$K$2:$P$2,0))</f>
        <v>20</v>
      </c>
      <c r="AO494" s="147" cm="1">
        <f t="array" ref="AO494">INDEX($K:$P,ROW(),MATCH(AO$3,$K$2:$P$2,0))</f>
        <v>20</v>
      </c>
      <c r="AP494" s="147" cm="1">
        <f t="array" ref="AP494">INDEX($K:$P,ROW(),MATCH(AP$3,$K$2:$P$2,0))</f>
        <v>20</v>
      </c>
      <c r="AQ494" s="147" cm="1">
        <f t="array" ref="AQ494">INDEX($K:$P,ROW(),MATCH(AQ$3,$K$2:$P$2,0))</f>
        <v>20</v>
      </c>
      <c r="AR494" s="147" cm="1">
        <f t="array" ref="AR494">INDEX($K:$P,ROW(),MATCH(AR$3,$K$2:$P$2,0))</f>
        <v>20</v>
      </c>
      <c r="AS494" s="147" cm="1">
        <f t="array" ref="AS494">INDEX($K:$P,ROW(),MATCH(AS$3,$K$2:$P$2,0))</f>
        <v>20</v>
      </c>
      <c r="AT494" s="147" cm="1">
        <f t="array" ref="AT494">INDEX($K:$P,ROW(),MATCH(AT$3,$K$2:$P$2,0))</f>
        <v>20</v>
      </c>
      <c r="AU494" s="147" cm="1">
        <f t="array" ref="AU494">INDEX($K:$P,ROW(),MATCH(AU$3,$K$2:$P$2,0))</f>
        <v>20</v>
      </c>
      <c r="AV494" s="147" cm="1">
        <f t="array" ref="AV494">INDEX($K:$P,ROW(),MATCH(AV$3,$K$2:$P$2,0))</f>
        <v>20</v>
      </c>
      <c r="AW494" s="147" cm="1">
        <f t="array" ref="AW494">INDEX($K:$P,ROW(),MATCH(AW$3,$K$2:$P$2,0))</f>
        <v>20</v>
      </c>
      <c r="AX494" s="147" cm="1">
        <f t="array" ref="AX494">INDEX($K:$P,ROW(),MATCH(AX$3,$K$2:$P$2,0))</f>
        <v>20</v>
      </c>
      <c r="AY494" s="147" cm="1">
        <f t="array" ref="AY494">INDEX($K:$P,ROW(),MATCH(AY$3,$K$2:$P$2,0))</f>
        <v>20</v>
      </c>
      <c r="AZ494" s="147" cm="1">
        <f t="array" ref="AZ494">INDEX($K:$P,ROW(),MATCH(AZ$3,$K$2:$P$2,0))</f>
        <v>20</v>
      </c>
      <c r="BA494" s="147" cm="1">
        <f t="array" ref="BA494">INDEX($K:$P,ROW(),MATCH(BA$3,$K$2:$P$2,0))</f>
        <v>20</v>
      </c>
      <c r="BB494" s="147" cm="1">
        <f t="array" ref="BB494">INDEX($K:$P,ROW(),MATCH(BB$3,$K$2:$P$2,0))</f>
        <v>20</v>
      </c>
      <c r="BC494" s="147" cm="1">
        <f t="array" ref="BC494">INDEX($K:$P,ROW(),MATCH(BC$3,$K$2:$P$2,0))</f>
        <v>20</v>
      </c>
      <c r="BD494" s="147" cm="1">
        <f t="array" ref="BD494">INDEX($K:$P,ROW(),MATCH(BD$3,$K$2:$P$2,0))</f>
        <v>20</v>
      </c>
      <c r="BE494" s="147" cm="1">
        <f t="array" ref="BE494">INDEX($K:$P,ROW(),MATCH(BE$3,$K$2:$P$2,0))</f>
        <v>20</v>
      </c>
      <c r="BF494" s="147" cm="1">
        <f t="array" ref="BF494">INDEX($K:$P,ROW(),MATCH(BF$3,$K$2:$P$2,0))</f>
        <v>20</v>
      </c>
      <c r="BG494" s="147" cm="1">
        <f t="array" ref="BG494">INDEX($K:$P,ROW(),MATCH(BG$3,$K$2:$P$2,0))</f>
        <v>20</v>
      </c>
      <c r="BH494" s="147" cm="1">
        <f t="array" ref="BH494">INDEX($K:$P,ROW(),MATCH(BH$3,$K$2:$P$2,0))</f>
        <v>20</v>
      </c>
      <c r="BI494" s="147" cm="1">
        <f t="array" ref="BI494">INDEX($K:$P,ROW(),MATCH(BI$3,$K$2:$P$2,0))</f>
        <v>20</v>
      </c>
      <c r="BJ494" s="147" cm="1">
        <f t="array" ref="BJ494">INDEX($K:$P,ROW(),MATCH(BJ$3,$K$2:$P$2,0))</f>
        <v>20</v>
      </c>
      <c r="BK494" s="147" cm="1">
        <f t="array" ref="BK494">INDEX($K:$P,ROW(),MATCH(BK$3,$K$2:$P$2,0))</f>
        <v>20</v>
      </c>
      <c r="BL494" s="147" cm="1">
        <f t="array" ref="BL494">INDEX($K:$P,ROW(),MATCH(BL$3,$K$2:$P$2,0))</f>
        <v>20</v>
      </c>
      <c r="BM494" s="147" cm="1">
        <f t="array" ref="BM494">INDEX($K:$P,ROW(),MATCH(BM$3,$K$2:$P$2,0))</f>
        <v>20</v>
      </c>
      <c r="BN494" s="147" cm="1">
        <f t="array" ref="BN494">INDEX($K:$P,ROW(),MATCH(BN$3,$K$2:$P$2,0))</f>
        <v>20</v>
      </c>
      <c r="BO494" s="147" cm="1">
        <f t="array" ref="BO494">INDEX($K:$P,ROW(),MATCH(BO$3,$K$2:$P$2,0))</f>
        <v>20</v>
      </c>
      <c r="BP494" s="147" cm="1">
        <f t="array" ref="BP494">INDEX($K:$P,ROW(),MATCH(BP$3,$K$2:$P$2,0))</f>
        <v>20</v>
      </c>
      <c r="BQ494" s="147" cm="1">
        <f t="array" ref="BQ494">INDEX($K:$P,ROW(),MATCH(BQ$3,$K$2:$P$2,0))</f>
        <v>20</v>
      </c>
      <c r="BR494" s="147" cm="1">
        <f t="array" ref="BR494">INDEX($K:$P,ROW(),MATCH(BR$3,$K$2:$P$2,0))</f>
        <v>20</v>
      </c>
      <c r="BS494" s="147" cm="1">
        <f t="array" ref="BS494">INDEX($K:$P,ROW(),MATCH(BS$3,$K$2:$P$2,0))</f>
        <v>20</v>
      </c>
      <c r="BT494" s="147" cm="1">
        <f t="array" ref="BT494">INDEX($K:$P,ROW(),MATCH(BT$3,$K$2:$P$2,0))</f>
        <v>20</v>
      </c>
      <c r="BU494" s="147" cm="1">
        <f t="array" ref="BU494">INDEX($K:$P,ROW(),MATCH(BU$3,$K$2:$P$2,0))</f>
        <v>20</v>
      </c>
      <c r="BV494" s="147" cm="1">
        <f t="array" ref="BV494">INDEX($K:$P,ROW(),MATCH(BV$3,$K$2:$P$2,0))</f>
        <v>20</v>
      </c>
      <c r="BW494" s="147" cm="1">
        <f t="array" ref="BW494">INDEX($K:$P,ROW(),MATCH(BW$3,$K$2:$P$2,0))</f>
        <v>20</v>
      </c>
      <c r="BX494" s="147" cm="1">
        <f t="array" ref="BX494">INDEX($K:$P,ROW(),MATCH(BX$3,$K$2:$P$2,0))</f>
        <v>20</v>
      </c>
      <c r="BY494" s="147" cm="1">
        <f t="array" ref="BY494">INDEX($K:$P,ROW(),MATCH(BY$3,$K$2:$P$2,0))</f>
        <v>20</v>
      </c>
      <c r="BZ494" s="147" cm="1">
        <f t="array" ref="BZ494">INDEX($K:$P,ROW(),MATCH(BZ$3,$K$2:$P$2,0))</f>
        <v>20</v>
      </c>
      <c r="CA494" s="147" cm="1">
        <f t="array" ref="CA494">INDEX($K:$P,ROW(),MATCH(CA$3,$K$2:$P$2,0))</f>
        <v>20</v>
      </c>
      <c r="CB494" s="147" cm="1">
        <f t="array" ref="CB494">INDEX($K:$P,ROW(),MATCH(CB$3,$K$2:$P$2,0))</f>
        <v>20</v>
      </c>
      <c r="CC494" s="147" cm="1">
        <f t="array" ref="CC494">INDEX($K:$P,ROW(),MATCH(CC$3,$K$2:$P$2,0))</f>
        <v>20</v>
      </c>
      <c r="CD494" s="147" cm="1">
        <f t="array" ref="CD494">INDEX($K:$P,ROW(),MATCH(CD$3,$K$2:$P$2,0))</f>
        <v>20</v>
      </c>
      <c r="CE494" s="147" cm="1">
        <f t="array" ref="CE494">INDEX($K:$P,ROW(),MATCH(CE$3,$K$2:$P$2,0))</f>
        <v>20</v>
      </c>
      <c r="CF494" s="147" cm="1">
        <f t="array" ref="CF494">INDEX($K:$P,ROW(),MATCH(CF$3,$K$2:$P$2,0))</f>
        <v>20</v>
      </c>
      <c r="CG494" s="147" cm="1">
        <f t="array" ref="CG494">INDEX($K:$P,ROW(),MATCH(CG$3,$K$2:$P$2,0))</f>
        <v>20</v>
      </c>
      <c r="CH494" s="147" cm="1">
        <f t="array" ref="CH494">INDEX($K:$P,ROW(),MATCH(CH$3,$K$2:$P$2,0))</f>
        <v>20</v>
      </c>
      <c r="CI494" s="147" cm="1">
        <f t="array" ref="CI494">INDEX($K:$P,ROW(),MATCH(CI$3,$K$2:$P$2,0))</f>
        <v>20</v>
      </c>
      <c r="CJ494" s="147" cm="1">
        <f t="array" ref="CJ494">INDEX($K:$P,ROW(),MATCH(CJ$3,$K$2:$P$2,0))</f>
        <v>20</v>
      </c>
      <c r="CK494" s="147" cm="1">
        <f t="array" ref="CK494">INDEX($K:$P,ROW(),MATCH(CK$3,$K$2:$P$2,0))</f>
        <v>20</v>
      </c>
      <c r="CL494" s="147" cm="1">
        <f t="array" ref="CL494">INDEX($K:$P,ROW(),MATCH(CL$3,$K$2:$P$2,0))</f>
        <v>20</v>
      </c>
      <c r="CN494" s="60"/>
      <c r="CO494" s="147" t="e" cm="1">
        <f t="array" ref="CO494">INDEX($K:$P,ROW(),MATCH(CO$3,$K$2:$P$2,0))</f>
        <v>#N/A</v>
      </c>
      <c r="CP494" s="147" t="e" cm="1">
        <f t="array" ref="CP494">INDEX($K:$P,ROW(),MATCH(CP$3,$K$2:$P$2,0))</f>
        <v>#N/A</v>
      </c>
      <c r="CQ494" s="147" t="e" cm="1">
        <f t="array" ref="CQ494">INDEX($K:$P,ROW(),MATCH(CQ$3,$K$2:$P$2,0))</f>
        <v>#N/A</v>
      </c>
      <c r="CR494" s="147" t="e" cm="1">
        <f t="array" ref="CR494">INDEX($K:$P,ROW(),MATCH(CR$3,$K$2:$P$2,0))</f>
        <v>#N/A</v>
      </c>
      <c r="CS494" s="147" t="e" cm="1">
        <f t="array" ref="CS494">INDEX($K:$P,ROW(),MATCH(CS$3,$K$2:$P$2,0))</f>
        <v>#N/A</v>
      </c>
      <c r="CT494" s="147" t="e" cm="1">
        <f t="array" ref="CT494">INDEX($K:$P,ROW(),MATCH(CT$3,$K$2:$P$2,0))</f>
        <v>#N/A</v>
      </c>
      <c r="CU494" s="147" t="e" cm="1">
        <f t="array" ref="CU494">INDEX($K:$P,ROW(),MATCH(CU$3,$K$2:$P$2,0))</f>
        <v>#N/A</v>
      </c>
      <c r="CV494" s="147" t="e" cm="1">
        <f t="array" ref="CV494">INDEX($K:$P,ROW(),MATCH(CV$3,$K$2:$P$2,0))</f>
        <v>#N/A</v>
      </c>
      <c r="CW494" s="147" t="e" cm="1">
        <f t="array" ref="CW494">INDEX($K:$P,ROW(),MATCH(CW$3,$K$2:$P$2,0))</f>
        <v>#N/A</v>
      </c>
      <c r="CX494" s="147" t="e" cm="1">
        <f t="array" ref="CX494">INDEX($K:$P,ROW(),MATCH(CX$3,$K$2:$P$2,0))</f>
        <v>#N/A</v>
      </c>
      <c r="CY494" s="147" t="e" cm="1">
        <f t="array" ref="CY494">INDEX($K:$P,ROW(),MATCH(CY$3,$K$2:$P$2,0))</f>
        <v>#N/A</v>
      </c>
      <c r="CZ494" s="147" t="e" cm="1">
        <f t="array" ref="CZ494">INDEX($K:$P,ROW(),MATCH(CZ$3,$K$2:$P$2,0))</f>
        <v>#N/A</v>
      </c>
      <c r="DA494" s="147" t="e" cm="1">
        <f t="array" ref="DA494">INDEX($K:$P,ROW(),MATCH(DA$3,$K$2:$P$2,0))</f>
        <v>#N/A</v>
      </c>
      <c r="DB494" s="147" t="e" cm="1">
        <f t="array" ref="DB494">INDEX($K:$P,ROW(),MATCH(DB$3,$K$2:$P$2,0))</f>
        <v>#N/A</v>
      </c>
      <c r="DC494" s="147" t="e" cm="1">
        <f t="array" ref="DC494">INDEX($K:$P,ROW(),MATCH(DC$3,$K$2:$P$2,0))</f>
        <v>#N/A</v>
      </c>
      <c r="DD494" s="147" t="e" cm="1">
        <f t="array" ref="DD494">INDEX($K:$P,ROW(),MATCH(DD$3,$K$2:$P$2,0))</f>
        <v>#N/A</v>
      </c>
      <c r="DE494" s="147" t="e" cm="1">
        <f t="array" ref="DE494">INDEX($K:$P,ROW(),MATCH(DE$3,$K$2:$P$2,0))</f>
        <v>#N/A</v>
      </c>
      <c r="DF494" s="147" t="e" cm="1">
        <f t="array" ref="DF494">INDEX($K:$P,ROW(),MATCH(DF$3,$K$2:$P$2,0))</f>
        <v>#N/A</v>
      </c>
      <c r="DG494" s="147" t="e" cm="1">
        <f t="array" ref="DG494">INDEX($K:$P,ROW(),MATCH(DG$3,$K$2:$P$2,0))</f>
        <v>#N/A</v>
      </c>
      <c r="DH494" s="147" t="e" cm="1">
        <f t="array" ref="DH494">INDEX($K:$P,ROW(),MATCH(DH$3,$K$2:$P$2,0))</f>
        <v>#N/A</v>
      </c>
      <c r="DI494" s="147" t="e" cm="1">
        <f t="array" ref="DI494">INDEX($K:$P,ROW(),MATCH(DI$3,$K$2:$P$2,0))</f>
        <v>#N/A</v>
      </c>
      <c r="DJ494" s="147" t="e" cm="1">
        <f t="array" ref="DJ494">INDEX($K:$P,ROW(),MATCH(DJ$3,$K$2:$P$2,0))</f>
        <v>#N/A</v>
      </c>
      <c r="DK494" s="147" t="e" cm="1">
        <f t="array" ref="DK494">INDEX($K:$P,ROW(),MATCH(DK$3,$K$2:$P$2,0))</f>
        <v>#N/A</v>
      </c>
      <c r="DL494" s="147" t="e" cm="1">
        <f t="array" ref="DL494">INDEX($K:$P,ROW(),MATCH(DL$3,$K$2:$P$2,0))</f>
        <v>#N/A</v>
      </c>
    </row>
    <row r="495" spans="1:116" x14ac:dyDescent="0.4">
      <c r="D495" t="s">
        <v>758</v>
      </c>
      <c r="E495" s="8" t="str">
        <f t="shared" ref="E495" si="510">ROW()&amp;" "&amp;D495</f>
        <v>495 SUB-PR</v>
      </c>
      <c r="G495"/>
      <c r="I495"/>
      <c r="J495"/>
      <c r="R495" s="15"/>
      <c r="S495" s="76"/>
      <c r="T495" s="76"/>
      <c r="U495" s="76"/>
      <c r="V495" s="76"/>
      <c r="W495" s="76"/>
      <c r="X495" s="76"/>
      <c r="Y495" s="76"/>
      <c r="Z495" s="76"/>
      <c r="AA495" s="76"/>
      <c r="AB495" s="76"/>
      <c r="AC495" s="76"/>
      <c r="AD495" s="76"/>
      <c r="AE495" s="76"/>
      <c r="AF495" s="76"/>
      <c r="AG495" s="76"/>
      <c r="AH495" s="76"/>
      <c r="AI495" s="76"/>
      <c r="AJ495" s="76"/>
      <c r="AK495" s="76"/>
      <c r="AL495" s="76"/>
      <c r="AM495" s="76"/>
      <c r="AN495" s="76"/>
      <c r="AO495" s="76"/>
      <c r="AP495" s="76"/>
      <c r="AQ495" s="76"/>
      <c r="AR495" s="76"/>
      <c r="AS495" s="76"/>
      <c r="AT495" s="76"/>
      <c r="AU495" s="76"/>
      <c r="AV495" s="76"/>
      <c r="AW495" s="76"/>
      <c r="AX495" s="76"/>
      <c r="AY495" s="76"/>
      <c r="AZ495" s="76"/>
      <c r="BA495" s="76"/>
      <c r="BB495" s="76"/>
      <c r="BC495" s="76"/>
      <c r="BD495" s="76"/>
      <c r="BE495" s="76"/>
      <c r="BF495" s="76"/>
      <c r="BG495" s="76"/>
      <c r="BH495" s="76"/>
      <c r="BI495" s="76"/>
      <c r="BJ495" s="76"/>
      <c r="BK495" s="76"/>
      <c r="BL495" s="76"/>
      <c r="BM495" s="76"/>
      <c r="BN495" s="76"/>
      <c r="BO495" s="76"/>
      <c r="BP495" s="76"/>
      <c r="BQ495" s="76"/>
      <c r="BR495" s="76"/>
      <c r="BS495" s="76"/>
      <c r="BT495" s="76"/>
      <c r="BU495" s="76"/>
      <c r="BV495" s="76"/>
      <c r="BW495" s="76"/>
      <c r="BX495" s="76"/>
      <c r="BY495" s="76"/>
      <c r="BZ495" s="76"/>
      <c r="CA495" s="76"/>
      <c r="CB495" s="76"/>
      <c r="CC495" s="76"/>
      <c r="CD495" s="76"/>
      <c r="CE495" s="76"/>
      <c r="CF495" s="76"/>
      <c r="CG495" s="76"/>
      <c r="CH495" s="76"/>
      <c r="CI495" s="76"/>
      <c r="CJ495" s="76"/>
      <c r="CK495" s="76"/>
      <c r="CL495" s="76"/>
      <c r="CN495" s="60"/>
      <c r="CO495" s="76"/>
      <c r="CP495" s="76"/>
      <c r="CQ495" s="76"/>
      <c r="CR495" s="76"/>
      <c r="CS495" s="76"/>
      <c r="CT495" s="76"/>
      <c r="CU495" s="76"/>
      <c r="CV495" s="76"/>
      <c r="CW495" s="76"/>
      <c r="CX495" s="76"/>
      <c r="CY495" s="76"/>
      <c r="CZ495" s="76"/>
      <c r="DA495" s="76"/>
      <c r="DB495" s="76"/>
      <c r="DC495" s="76"/>
      <c r="DD495" s="76"/>
      <c r="DE495" s="76"/>
      <c r="DF495" s="76"/>
      <c r="DG495" s="76"/>
      <c r="DH495" s="76"/>
      <c r="DI495" s="76"/>
      <c r="DJ495" s="76"/>
      <c r="DK495" s="76"/>
      <c r="DL495" s="76"/>
    </row>
    <row r="496" spans="1:116" x14ac:dyDescent="0.4">
      <c r="B496" s="6"/>
      <c r="C496" s="6"/>
      <c r="D496" t="s">
        <v>758</v>
      </c>
      <c r="E496" s="8" t="str">
        <f t="shared" si="509"/>
        <v>496 SUB-PR</v>
      </c>
      <c r="G496" s="95" t="str">
        <f>G501&amp;":"</f>
        <v># of subscribers:</v>
      </c>
      <c r="H496" s="12"/>
      <c r="I496" s="60"/>
      <c r="J496" s="60"/>
      <c r="S496" s="72"/>
      <c r="T496" s="72"/>
      <c r="U496" s="72"/>
      <c r="V496" s="72"/>
      <c r="W496" s="72"/>
      <c r="X496" s="72"/>
      <c r="Y496" s="72"/>
      <c r="Z496" s="72"/>
      <c r="AA496" s="72"/>
      <c r="AB496" s="72"/>
      <c r="AC496" s="72"/>
      <c r="AD496" s="72"/>
      <c r="AE496" s="72"/>
      <c r="AF496" s="72"/>
      <c r="AG496" s="72"/>
      <c r="AH496" s="72"/>
      <c r="AI496" s="72"/>
      <c r="AJ496" s="72"/>
      <c r="AK496" s="72"/>
      <c r="AL496" s="72"/>
      <c r="AM496" s="72"/>
      <c r="AN496" s="72"/>
      <c r="AO496" s="72"/>
      <c r="AP496" s="72"/>
      <c r="AQ496" s="72"/>
      <c r="AR496" s="72"/>
      <c r="AS496" s="72"/>
      <c r="AT496" s="72"/>
      <c r="AU496" s="72"/>
      <c r="AV496" s="72"/>
      <c r="AW496" s="72"/>
      <c r="AX496" s="72"/>
      <c r="AY496" s="72"/>
      <c r="AZ496" s="72"/>
      <c r="BA496" s="72"/>
      <c r="BB496" s="72"/>
      <c r="BC496" s="72"/>
      <c r="BD496" s="72"/>
      <c r="BE496" s="72"/>
      <c r="BF496" s="72"/>
      <c r="BG496" s="72"/>
      <c r="BH496" s="72"/>
      <c r="BI496" s="72"/>
      <c r="BJ496" s="72"/>
      <c r="BK496" s="72"/>
      <c r="BL496" s="72"/>
      <c r="BM496" s="72"/>
      <c r="BN496" s="72"/>
      <c r="BO496" s="72"/>
      <c r="BP496" s="72"/>
      <c r="BQ496" s="72"/>
      <c r="BR496" s="72"/>
      <c r="BS496" s="72"/>
      <c r="BT496" s="72"/>
      <c r="BU496" s="72"/>
      <c r="BV496" s="72"/>
      <c r="BW496" s="72"/>
      <c r="BX496" s="72"/>
      <c r="BY496" s="72"/>
      <c r="BZ496" s="72"/>
      <c r="CA496" s="72"/>
      <c r="CB496" s="72"/>
      <c r="CC496" s="72"/>
      <c r="CD496" s="72"/>
      <c r="CE496" s="72"/>
      <c r="CF496" s="72"/>
      <c r="CG496" s="72"/>
      <c r="CH496" s="72"/>
      <c r="CI496" s="72"/>
      <c r="CJ496" s="72"/>
      <c r="CK496" s="72"/>
      <c r="CL496" s="72"/>
      <c r="CN496" s="60"/>
      <c r="CO496" s="72"/>
      <c r="CP496" s="72"/>
      <c r="CQ496" s="72"/>
      <c r="CR496" s="72"/>
      <c r="CS496" s="72"/>
      <c r="CT496" s="72"/>
      <c r="CU496" s="72"/>
      <c r="CV496" s="72"/>
      <c r="CW496" s="72"/>
      <c r="CX496" s="72"/>
      <c r="CY496" s="72"/>
      <c r="CZ496" s="72"/>
      <c r="DA496" s="72"/>
      <c r="DB496" s="72"/>
      <c r="DC496" s="72"/>
      <c r="DD496" s="72"/>
      <c r="DE496" s="72"/>
      <c r="DF496" s="72"/>
      <c r="DG496" s="72"/>
      <c r="DH496" s="72"/>
      <c r="DI496" s="72"/>
      <c r="DJ496" s="72"/>
      <c r="DK496" s="72"/>
      <c r="DL496" s="72"/>
    </row>
    <row r="497" spans="1:116" x14ac:dyDescent="0.4">
      <c r="B497" s="6"/>
      <c r="C497" s="6"/>
      <c r="D497" t="s">
        <v>758</v>
      </c>
      <c r="E497" s="8" t="str">
        <f t="shared" si="509"/>
        <v>497 SUB-PR</v>
      </c>
      <c r="G497" s="158" t="s">
        <v>71</v>
      </c>
      <c r="K497" s="15">
        <f>SUMIF($4:$4,K$2-1,497:497)</f>
        <v>0</v>
      </c>
      <c r="L497" s="15">
        <f ca="1">K501</f>
        <v>500</v>
      </c>
      <c r="M497" s="15">
        <f ca="1">L501</f>
        <v>500</v>
      </c>
      <c r="N497" s="15">
        <f ca="1">M501</f>
        <v>500</v>
      </c>
      <c r="O497" s="15">
        <f ca="1">N501</f>
        <v>500</v>
      </c>
      <c r="P497" s="15">
        <f ca="1">O501</f>
        <v>500</v>
      </c>
      <c r="R497" s="15"/>
      <c r="S497" s="76">
        <f t="shared" ref="S497" si="511">R501</f>
        <v>0</v>
      </c>
      <c r="T497" s="76">
        <f t="shared" ref="T497:AY497" ca="1" si="512">S501</f>
        <v>500</v>
      </c>
      <c r="U497" s="76">
        <f t="shared" ca="1" si="512"/>
        <v>500</v>
      </c>
      <c r="V497" s="76">
        <f t="shared" ca="1" si="512"/>
        <v>500</v>
      </c>
      <c r="W497" s="76">
        <f t="shared" ca="1" si="512"/>
        <v>500</v>
      </c>
      <c r="X497" s="76">
        <f t="shared" ca="1" si="512"/>
        <v>500</v>
      </c>
      <c r="Y497" s="76">
        <f t="shared" ca="1" si="512"/>
        <v>500</v>
      </c>
      <c r="Z497" s="76">
        <f t="shared" ca="1" si="512"/>
        <v>500</v>
      </c>
      <c r="AA497" s="76">
        <f t="shared" ca="1" si="512"/>
        <v>500</v>
      </c>
      <c r="AB497" s="76">
        <f t="shared" ca="1" si="512"/>
        <v>500</v>
      </c>
      <c r="AC497" s="76">
        <f t="shared" ca="1" si="512"/>
        <v>500</v>
      </c>
      <c r="AD497" s="76">
        <f t="shared" ca="1" si="512"/>
        <v>500</v>
      </c>
      <c r="AE497" s="76">
        <f t="shared" ca="1" si="512"/>
        <v>500</v>
      </c>
      <c r="AF497" s="76">
        <f t="shared" ca="1" si="512"/>
        <v>500</v>
      </c>
      <c r="AG497" s="76">
        <f t="shared" ca="1" si="512"/>
        <v>500</v>
      </c>
      <c r="AH497" s="76">
        <f t="shared" ca="1" si="512"/>
        <v>500</v>
      </c>
      <c r="AI497" s="76">
        <f t="shared" ca="1" si="512"/>
        <v>500</v>
      </c>
      <c r="AJ497" s="76">
        <f t="shared" ca="1" si="512"/>
        <v>500</v>
      </c>
      <c r="AK497" s="76">
        <f t="shared" ca="1" si="512"/>
        <v>500</v>
      </c>
      <c r="AL497" s="76">
        <f t="shared" ca="1" si="512"/>
        <v>500</v>
      </c>
      <c r="AM497" s="76">
        <f t="shared" ca="1" si="512"/>
        <v>500</v>
      </c>
      <c r="AN497" s="76">
        <f t="shared" ca="1" si="512"/>
        <v>500</v>
      </c>
      <c r="AO497" s="76">
        <f t="shared" ca="1" si="512"/>
        <v>500</v>
      </c>
      <c r="AP497" s="76">
        <f t="shared" ca="1" si="512"/>
        <v>500</v>
      </c>
      <c r="AQ497" s="76">
        <f t="shared" ca="1" si="512"/>
        <v>500</v>
      </c>
      <c r="AR497" s="76">
        <f t="shared" ca="1" si="512"/>
        <v>500</v>
      </c>
      <c r="AS497" s="76">
        <f t="shared" ca="1" si="512"/>
        <v>500</v>
      </c>
      <c r="AT497" s="76">
        <f t="shared" ca="1" si="512"/>
        <v>500</v>
      </c>
      <c r="AU497" s="76">
        <f t="shared" ca="1" si="512"/>
        <v>500</v>
      </c>
      <c r="AV497" s="76">
        <f t="shared" ca="1" si="512"/>
        <v>500</v>
      </c>
      <c r="AW497" s="76">
        <f t="shared" ca="1" si="512"/>
        <v>500</v>
      </c>
      <c r="AX497" s="76">
        <f t="shared" ca="1" si="512"/>
        <v>500</v>
      </c>
      <c r="AY497" s="76">
        <f t="shared" ca="1" si="512"/>
        <v>500</v>
      </c>
      <c r="AZ497" s="76">
        <f t="shared" ref="AZ497:CE497" ca="1" si="513">AY501</f>
        <v>500</v>
      </c>
      <c r="BA497" s="76">
        <f t="shared" ca="1" si="513"/>
        <v>500</v>
      </c>
      <c r="BB497" s="76">
        <f t="shared" ca="1" si="513"/>
        <v>500</v>
      </c>
      <c r="BC497" s="76">
        <f t="shared" ca="1" si="513"/>
        <v>500</v>
      </c>
      <c r="BD497" s="76">
        <f t="shared" ca="1" si="513"/>
        <v>500</v>
      </c>
      <c r="BE497" s="76">
        <f t="shared" ca="1" si="513"/>
        <v>500</v>
      </c>
      <c r="BF497" s="76">
        <f t="shared" ca="1" si="513"/>
        <v>500</v>
      </c>
      <c r="BG497" s="76">
        <f t="shared" ca="1" si="513"/>
        <v>500</v>
      </c>
      <c r="BH497" s="76">
        <f t="shared" ca="1" si="513"/>
        <v>500</v>
      </c>
      <c r="BI497" s="76">
        <f t="shared" ca="1" si="513"/>
        <v>500</v>
      </c>
      <c r="BJ497" s="76">
        <f t="shared" ca="1" si="513"/>
        <v>500</v>
      </c>
      <c r="BK497" s="76">
        <f t="shared" ca="1" si="513"/>
        <v>500</v>
      </c>
      <c r="BL497" s="76">
        <f t="shared" ca="1" si="513"/>
        <v>500</v>
      </c>
      <c r="BM497" s="76">
        <f t="shared" ca="1" si="513"/>
        <v>500</v>
      </c>
      <c r="BN497" s="76">
        <f t="shared" ca="1" si="513"/>
        <v>500</v>
      </c>
      <c r="BO497" s="76">
        <f t="shared" ca="1" si="513"/>
        <v>500</v>
      </c>
      <c r="BP497" s="76">
        <f t="shared" ca="1" si="513"/>
        <v>500</v>
      </c>
      <c r="BQ497" s="76">
        <f t="shared" ca="1" si="513"/>
        <v>500</v>
      </c>
      <c r="BR497" s="76">
        <f t="shared" ca="1" si="513"/>
        <v>500</v>
      </c>
      <c r="BS497" s="76">
        <f t="shared" ca="1" si="513"/>
        <v>500</v>
      </c>
      <c r="BT497" s="76">
        <f t="shared" ca="1" si="513"/>
        <v>500</v>
      </c>
      <c r="BU497" s="76">
        <f t="shared" ca="1" si="513"/>
        <v>500</v>
      </c>
      <c r="BV497" s="76">
        <f t="shared" ca="1" si="513"/>
        <v>500</v>
      </c>
      <c r="BW497" s="76">
        <f t="shared" ca="1" si="513"/>
        <v>500</v>
      </c>
      <c r="BX497" s="76">
        <f t="shared" ca="1" si="513"/>
        <v>500</v>
      </c>
      <c r="BY497" s="76">
        <f t="shared" ca="1" si="513"/>
        <v>500</v>
      </c>
      <c r="BZ497" s="76">
        <f t="shared" ca="1" si="513"/>
        <v>500</v>
      </c>
      <c r="CA497" s="76">
        <f t="shared" ca="1" si="513"/>
        <v>500</v>
      </c>
      <c r="CB497" s="76">
        <f t="shared" ca="1" si="513"/>
        <v>500</v>
      </c>
      <c r="CC497" s="76">
        <f t="shared" ca="1" si="513"/>
        <v>500</v>
      </c>
      <c r="CD497" s="76">
        <f t="shared" ca="1" si="513"/>
        <v>500</v>
      </c>
      <c r="CE497" s="76">
        <f t="shared" ca="1" si="513"/>
        <v>500</v>
      </c>
      <c r="CF497" s="76">
        <f t="shared" ref="CF497:CL497" ca="1" si="514">CE501</f>
        <v>500</v>
      </c>
      <c r="CG497" s="76">
        <f t="shared" ca="1" si="514"/>
        <v>500</v>
      </c>
      <c r="CH497" s="76">
        <f t="shared" ca="1" si="514"/>
        <v>500</v>
      </c>
      <c r="CI497" s="76">
        <f t="shared" ca="1" si="514"/>
        <v>500</v>
      </c>
      <c r="CJ497" s="76">
        <f t="shared" ca="1" si="514"/>
        <v>500</v>
      </c>
      <c r="CK497" s="76">
        <f t="shared" ca="1" si="514"/>
        <v>500</v>
      </c>
      <c r="CL497" s="76">
        <f t="shared" ca="1" si="514"/>
        <v>500</v>
      </c>
      <c r="CO497" s="76">
        <f t="shared" ref="CO497:DL497" si="515">CN501</f>
        <v>0</v>
      </c>
      <c r="CP497" s="76" t="e">
        <f t="shared" ca="1" si="515"/>
        <v>#N/A</v>
      </c>
      <c r="CQ497" s="76" t="e">
        <f t="shared" ca="1" si="515"/>
        <v>#N/A</v>
      </c>
      <c r="CR497" s="76" t="e">
        <f t="shared" ca="1" si="515"/>
        <v>#N/A</v>
      </c>
      <c r="CS497" s="76" t="e">
        <f t="shared" ca="1" si="515"/>
        <v>#N/A</v>
      </c>
      <c r="CT497" s="76" t="e">
        <f t="shared" ca="1" si="515"/>
        <v>#N/A</v>
      </c>
      <c r="CU497" s="76" t="e">
        <f t="shared" ca="1" si="515"/>
        <v>#N/A</v>
      </c>
      <c r="CV497" s="76" t="e">
        <f t="shared" ca="1" si="515"/>
        <v>#N/A</v>
      </c>
      <c r="CW497" s="76" t="e">
        <f t="shared" ca="1" si="515"/>
        <v>#N/A</v>
      </c>
      <c r="CX497" s="76" t="e">
        <f t="shared" ca="1" si="515"/>
        <v>#N/A</v>
      </c>
      <c r="CY497" s="76" t="e">
        <f t="shared" ca="1" si="515"/>
        <v>#N/A</v>
      </c>
      <c r="CZ497" s="76" t="e">
        <f t="shared" ca="1" si="515"/>
        <v>#N/A</v>
      </c>
      <c r="DA497" s="76" t="e">
        <f t="shared" ca="1" si="515"/>
        <v>#N/A</v>
      </c>
      <c r="DB497" s="76" t="e">
        <f t="shared" ca="1" si="515"/>
        <v>#N/A</v>
      </c>
      <c r="DC497" s="76" t="e">
        <f t="shared" ca="1" si="515"/>
        <v>#N/A</v>
      </c>
      <c r="DD497" s="76" t="e">
        <f t="shared" ca="1" si="515"/>
        <v>#N/A</v>
      </c>
      <c r="DE497" s="76" t="e">
        <f t="shared" ca="1" si="515"/>
        <v>#N/A</v>
      </c>
      <c r="DF497" s="76" t="e">
        <f t="shared" ca="1" si="515"/>
        <v>#N/A</v>
      </c>
      <c r="DG497" s="76" t="e">
        <f t="shared" ca="1" si="515"/>
        <v>#N/A</v>
      </c>
      <c r="DH497" s="76" t="e">
        <f t="shared" ca="1" si="515"/>
        <v>#N/A</v>
      </c>
      <c r="DI497" s="76" t="e">
        <f t="shared" ca="1" si="515"/>
        <v>#N/A</v>
      </c>
      <c r="DJ497" s="76" t="e">
        <f t="shared" ca="1" si="515"/>
        <v>#N/A</v>
      </c>
      <c r="DK497" s="76" t="e">
        <f t="shared" ca="1" si="515"/>
        <v>#N/A</v>
      </c>
      <c r="DL497" s="76" t="e">
        <f t="shared" ca="1" si="515"/>
        <v>#N/A</v>
      </c>
    </row>
    <row r="498" spans="1:116" x14ac:dyDescent="0.4">
      <c r="B498" s="6"/>
      <c r="C498" s="6"/>
      <c r="D498" t="s">
        <v>758</v>
      </c>
      <c r="E498" s="8" t="str">
        <f t="shared" si="509"/>
        <v>498 SUB-PR</v>
      </c>
      <c r="G498" s="158" t="s">
        <v>72</v>
      </c>
      <c r="K498" s="34">
        <f t="shared" ref="K498:P498" ca="1" si="516">SUMIF($3:$3,K$2,498:498)</f>
        <v>815.78947368420995</v>
      </c>
      <c r="L498" s="34">
        <f t="shared" ca="1" si="516"/>
        <v>315.78947368420995</v>
      </c>
      <c r="M498" s="34">
        <f t="shared" ca="1" si="516"/>
        <v>315.78947368420995</v>
      </c>
      <c r="N498" s="34">
        <f t="shared" ca="1" si="516"/>
        <v>315.78947368420995</v>
      </c>
      <c r="O498" s="34">
        <f t="shared" ca="1" si="516"/>
        <v>315.78947368420995</v>
      </c>
      <c r="P498" s="34">
        <f t="shared" ca="1" si="516"/>
        <v>315.78947368420995</v>
      </c>
      <c r="R498" s="15"/>
      <c r="S498" s="76">
        <f t="shared" ref="S498:AX498" ca="1" si="517">S501-S500-S497</f>
        <v>526.31578947368416</v>
      </c>
      <c r="T498" s="76">
        <f t="shared" ca="1" si="517"/>
        <v>26.315789473684163</v>
      </c>
      <c r="U498" s="76">
        <f t="shared" ca="1" si="517"/>
        <v>26.315789473684163</v>
      </c>
      <c r="V498" s="76">
        <f t="shared" ca="1" si="517"/>
        <v>26.315789473684163</v>
      </c>
      <c r="W498" s="76">
        <f t="shared" ca="1" si="517"/>
        <v>26.315789473684163</v>
      </c>
      <c r="X498" s="76">
        <f t="shared" ca="1" si="517"/>
        <v>26.315789473684163</v>
      </c>
      <c r="Y498" s="76">
        <f t="shared" ca="1" si="517"/>
        <v>26.315789473684163</v>
      </c>
      <c r="Z498" s="76">
        <f t="shared" ca="1" si="517"/>
        <v>26.315789473684163</v>
      </c>
      <c r="AA498" s="76">
        <f t="shared" ca="1" si="517"/>
        <v>26.315789473684163</v>
      </c>
      <c r="AB498" s="76">
        <f t="shared" ca="1" si="517"/>
        <v>26.315789473684163</v>
      </c>
      <c r="AC498" s="76">
        <f t="shared" ca="1" si="517"/>
        <v>26.315789473684163</v>
      </c>
      <c r="AD498" s="76">
        <f t="shared" ca="1" si="517"/>
        <v>26.315789473684163</v>
      </c>
      <c r="AE498" s="76">
        <f t="shared" ca="1" si="517"/>
        <v>26.315789473684163</v>
      </c>
      <c r="AF498" s="76">
        <f t="shared" ca="1" si="517"/>
        <v>26.315789473684163</v>
      </c>
      <c r="AG498" s="76">
        <f t="shared" ca="1" si="517"/>
        <v>26.315789473684163</v>
      </c>
      <c r="AH498" s="76">
        <f t="shared" ca="1" si="517"/>
        <v>26.315789473684163</v>
      </c>
      <c r="AI498" s="76">
        <f t="shared" ca="1" si="517"/>
        <v>26.315789473684163</v>
      </c>
      <c r="AJ498" s="76">
        <f t="shared" ca="1" si="517"/>
        <v>26.315789473684163</v>
      </c>
      <c r="AK498" s="76">
        <f t="shared" ca="1" si="517"/>
        <v>26.315789473684163</v>
      </c>
      <c r="AL498" s="76">
        <f t="shared" ca="1" si="517"/>
        <v>26.315789473684163</v>
      </c>
      <c r="AM498" s="76">
        <f t="shared" ca="1" si="517"/>
        <v>26.315789473684163</v>
      </c>
      <c r="AN498" s="76">
        <f t="shared" ca="1" si="517"/>
        <v>26.315789473684163</v>
      </c>
      <c r="AO498" s="76">
        <f t="shared" ca="1" si="517"/>
        <v>26.315789473684163</v>
      </c>
      <c r="AP498" s="76">
        <f t="shared" ca="1" si="517"/>
        <v>26.315789473684163</v>
      </c>
      <c r="AQ498" s="76">
        <f t="shared" ca="1" si="517"/>
        <v>26.315789473684163</v>
      </c>
      <c r="AR498" s="76">
        <f t="shared" ca="1" si="517"/>
        <v>26.315789473684163</v>
      </c>
      <c r="AS498" s="76">
        <f t="shared" ca="1" si="517"/>
        <v>26.315789473684163</v>
      </c>
      <c r="AT498" s="76">
        <f t="shared" ca="1" si="517"/>
        <v>26.315789473684163</v>
      </c>
      <c r="AU498" s="76">
        <f t="shared" ca="1" si="517"/>
        <v>26.315789473684163</v>
      </c>
      <c r="AV498" s="76">
        <f t="shared" ca="1" si="517"/>
        <v>26.315789473684163</v>
      </c>
      <c r="AW498" s="76">
        <f t="shared" ca="1" si="517"/>
        <v>26.315789473684163</v>
      </c>
      <c r="AX498" s="76">
        <f t="shared" ca="1" si="517"/>
        <v>26.315789473684163</v>
      </c>
      <c r="AY498" s="76">
        <f t="shared" ref="AY498:CD498" ca="1" si="518">AY501-AY500-AY497</f>
        <v>26.315789473684163</v>
      </c>
      <c r="AZ498" s="76">
        <f t="shared" ca="1" si="518"/>
        <v>26.315789473684163</v>
      </c>
      <c r="BA498" s="76">
        <f t="shared" ca="1" si="518"/>
        <v>26.315789473684163</v>
      </c>
      <c r="BB498" s="76">
        <f t="shared" ca="1" si="518"/>
        <v>26.315789473684163</v>
      </c>
      <c r="BC498" s="76">
        <f t="shared" ca="1" si="518"/>
        <v>26.315789473684163</v>
      </c>
      <c r="BD498" s="76">
        <f t="shared" ca="1" si="518"/>
        <v>26.315789473684163</v>
      </c>
      <c r="BE498" s="76">
        <f t="shared" ca="1" si="518"/>
        <v>26.315789473684163</v>
      </c>
      <c r="BF498" s="76">
        <f t="shared" ca="1" si="518"/>
        <v>26.315789473684163</v>
      </c>
      <c r="BG498" s="76">
        <f t="shared" ca="1" si="518"/>
        <v>26.315789473684163</v>
      </c>
      <c r="BH498" s="76">
        <f t="shared" ca="1" si="518"/>
        <v>26.315789473684163</v>
      </c>
      <c r="BI498" s="76">
        <f t="shared" ca="1" si="518"/>
        <v>26.315789473684163</v>
      </c>
      <c r="BJ498" s="76">
        <f t="shared" ca="1" si="518"/>
        <v>26.315789473684163</v>
      </c>
      <c r="BK498" s="76">
        <f t="shared" ca="1" si="518"/>
        <v>26.315789473684163</v>
      </c>
      <c r="BL498" s="76">
        <f t="shared" ca="1" si="518"/>
        <v>26.315789473684163</v>
      </c>
      <c r="BM498" s="76">
        <f t="shared" ca="1" si="518"/>
        <v>26.315789473684163</v>
      </c>
      <c r="BN498" s="76">
        <f t="shared" ca="1" si="518"/>
        <v>26.315789473684163</v>
      </c>
      <c r="BO498" s="76">
        <f t="shared" ca="1" si="518"/>
        <v>26.315789473684163</v>
      </c>
      <c r="BP498" s="76">
        <f t="shared" ca="1" si="518"/>
        <v>26.315789473684163</v>
      </c>
      <c r="BQ498" s="76">
        <f t="shared" ca="1" si="518"/>
        <v>26.315789473684163</v>
      </c>
      <c r="BR498" s="76">
        <f t="shared" ca="1" si="518"/>
        <v>26.315789473684163</v>
      </c>
      <c r="BS498" s="76">
        <f t="shared" ca="1" si="518"/>
        <v>26.315789473684163</v>
      </c>
      <c r="BT498" s="76">
        <f t="shared" ca="1" si="518"/>
        <v>26.315789473684163</v>
      </c>
      <c r="BU498" s="76">
        <f t="shared" ca="1" si="518"/>
        <v>26.315789473684163</v>
      </c>
      <c r="BV498" s="76">
        <f t="shared" ca="1" si="518"/>
        <v>26.315789473684163</v>
      </c>
      <c r="BW498" s="76">
        <f t="shared" ca="1" si="518"/>
        <v>26.315789473684163</v>
      </c>
      <c r="BX498" s="76">
        <f t="shared" ca="1" si="518"/>
        <v>26.315789473684163</v>
      </c>
      <c r="BY498" s="76">
        <f t="shared" ca="1" si="518"/>
        <v>26.315789473684163</v>
      </c>
      <c r="BZ498" s="76">
        <f t="shared" ca="1" si="518"/>
        <v>26.315789473684163</v>
      </c>
      <c r="CA498" s="76">
        <f t="shared" ca="1" si="518"/>
        <v>26.315789473684163</v>
      </c>
      <c r="CB498" s="76">
        <f t="shared" ca="1" si="518"/>
        <v>26.315789473684163</v>
      </c>
      <c r="CC498" s="76">
        <f t="shared" ca="1" si="518"/>
        <v>26.315789473684163</v>
      </c>
      <c r="CD498" s="76">
        <f t="shared" ca="1" si="518"/>
        <v>26.315789473684163</v>
      </c>
      <c r="CE498" s="76">
        <f t="shared" ref="CE498:CL498" ca="1" si="519">CE501-CE500-CE497</f>
        <v>26.315789473684163</v>
      </c>
      <c r="CF498" s="76">
        <f t="shared" ca="1" si="519"/>
        <v>26.315789473684163</v>
      </c>
      <c r="CG498" s="76">
        <f t="shared" ca="1" si="519"/>
        <v>26.315789473684163</v>
      </c>
      <c r="CH498" s="76">
        <f t="shared" ca="1" si="519"/>
        <v>26.315789473684163</v>
      </c>
      <c r="CI498" s="76">
        <f t="shared" ca="1" si="519"/>
        <v>26.315789473684163</v>
      </c>
      <c r="CJ498" s="76">
        <f t="shared" ca="1" si="519"/>
        <v>26.315789473684163</v>
      </c>
      <c r="CK498" s="76">
        <f t="shared" ca="1" si="519"/>
        <v>26.315789473684163</v>
      </c>
      <c r="CL498" s="76">
        <f t="shared" ca="1" si="519"/>
        <v>26.315789473684163</v>
      </c>
      <c r="CO498" s="76" t="e">
        <f t="shared" ref="CO498:DK498" ca="1" si="520">CO501-CO500-CO497</f>
        <v>#N/A</v>
      </c>
      <c r="CP498" s="76" t="e">
        <f t="shared" ca="1" si="520"/>
        <v>#N/A</v>
      </c>
      <c r="CQ498" s="76" t="e">
        <f t="shared" ca="1" si="520"/>
        <v>#N/A</v>
      </c>
      <c r="CR498" s="76" t="e">
        <f t="shared" ca="1" si="520"/>
        <v>#N/A</v>
      </c>
      <c r="CS498" s="76" t="e">
        <f t="shared" ca="1" si="520"/>
        <v>#N/A</v>
      </c>
      <c r="CT498" s="76" t="e">
        <f t="shared" ca="1" si="520"/>
        <v>#N/A</v>
      </c>
      <c r="CU498" s="76" t="e">
        <f t="shared" ca="1" si="520"/>
        <v>#N/A</v>
      </c>
      <c r="CV498" s="76" t="e">
        <f t="shared" ca="1" si="520"/>
        <v>#N/A</v>
      </c>
      <c r="CW498" s="76" t="e">
        <f t="shared" ca="1" si="520"/>
        <v>#N/A</v>
      </c>
      <c r="CX498" s="76" t="e">
        <f t="shared" ca="1" si="520"/>
        <v>#N/A</v>
      </c>
      <c r="CY498" s="76" t="e">
        <f t="shared" ca="1" si="520"/>
        <v>#N/A</v>
      </c>
      <c r="CZ498" s="76" t="e">
        <f t="shared" ca="1" si="520"/>
        <v>#N/A</v>
      </c>
      <c r="DA498" s="76" t="e">
        <f t="shared" ca="1" si="520"/>
        <v>#N/A</v>
      </c>
      <c r="DB498" s="76" t="e">
        <f t="shared" ca="1" si="520"/>
        <v>#N/A</v>
      </c>
      <c r="DC498" s="76" t="e">
        <f t="shared" ca="1" si="520"/>
        <v>#N/A</v>
      </c>
      <c r="DD498" s="76" t="e">
        <f t="shared" ca="1" si="520"/>
        <v>#N/A</v>
      </c>
      <c r="DE498" s="76" t="e">
        <f t="shared" ca="1" si="520"/>
        <v>#N/A</v>
      </c>
      <c r="DF498" s="76" t="e">
        <f t="shared" ca="1" si="520"/>
        <v>#N/A</v>
      </c>
      <c r="DG498" s="76" t="e">
        <f t="shared" ca="1" si="520"/>
        <v>#N/A</v>
      </c>
      <c r="DH498" s="76" t="e">
        <f t="shared" ca="1" si="520"/>
        <v>#N/A</v>
      </c>
      <c r="DI498" s="76" t="e">
        <f t="shared" ca="1" si="520"/>
        <v>#N/A</v>
      </c>
      <c r="DJ498" s="76" t="e">
        <f t="shared" ca="1" si="520"/>
        <v>#N/A</v>
      </c>
      <c r="DK498" s="76" t="e">
        <f t="shared" ca="1" si="520"/>
        <v>#N/A</v>
      </c>
      <c r="DL498" s="76" t="e">
        <f t="shared" ref="DL498" ca="1" si="521">DL501-DL500-DL497</f>
        <v>#N/A</v>
      </c>
    </row>
    <row r="499" spans="1:116" x14ac:dyDescent="0.4">
      <c r="B499" t="str">
        <f>E499</f>
        <v>499 SUB-PR</v>
      </c>
      <c r="D499" t="s">
        <v>758</v>
      </c>
      <c r="E499" s="8" t="str">
        <f t="shared" si="509"/>
        <v>499 SUB-PR</v>
      </c>
      <c r="G499" s="145" t="s">
        <v>73</v>
      </c>
      <c r="H499" s="12"/>
      <c r="I499" s="60"/>
      <c r="J499" s="60"/>
      <c r="K499" s="16">
        <v>0.05</v>
      </c>
      <c r="L499" s="16">
        <v>0.05</v>
      </c>
      <c r="M499" s="16">
        <v>0.05</v>
      </c>
      <c r="N499" s="16">
        <v>0.05</v>
      </c>
      <c r="O499" s="16">
        <v>0.05</v>
      </c>
      <c r="P499" s="16">
        <v>0.05</v>
      </c>
      <c r="R499" s="20"/>
      <c r="S499" s="150" cm="1">
        <f t="array" ref="S499">INDEX($K:$P,ROW(),MATCH(S$3,$K$2:$P$2,0))</f>
        <v>0.05</v>
      </c>
      <c r="T499" s="150" cm="1">
        <f t="array" ref="T499">INDEX($K:$P,ROW(),MATCH(T$3,$K$2:$P$2,0))</f>
        <v>0.05</v>
      </c>
      <c r="U499" s="150" cm="1">
        <f t="array" ref="U499">INDEX($K:$P,ROW(),MATCH(U$3,$K$2:$P$2,0))</f>
        <v>0.05</v>
      </c>
      <c r="V499" s="150" cm="1">
        <f t="array" ref="V499">INDEX($K:$P,ROW(),MATCH(V$3,$K$2:$P$2,0))</f>
        <v>0.05</v>
      </c>
      <c r="W499" s="150" cm="1">
        <f t="array" ref="W499">INDEX($K:$P,ROW(),MATCH(W$3,$K$2:$P$2,0))</f>
        <v>0.05</v>
      </c>
      <c r="X499" s="150" cm="1">
        <f t="array" ref="X499">INDEX($K:$P,ROW(),MATCH(X$3,$K$2:$P$2,0))</f>
        <v>0.05</v>
      </c>
      <c r="Y499" s="150" cm="1">
        <f t="array" ref="Y499">INDEX($K:$P,ROW(),MATCH(Y$3,$K$2:$P$2,0))</f>
        <v>0.05</v>
      </c>
      <c r="Z499" s="150" cm="1">
        <f t="array" ref="Z499">INDEX($K:$P,ROW(),MATCH(Z$3,$K$2:$P$2,0))</f>
        <v>0.05</v>
      </c>
      <c r="AA499" s="150" cm="1">
        <f t="array" ref="AA499">INDEX($K:$P,ROW(),MATCH(AA$3,$K$2:$P$2,0))</f>
        <v>0.05</v>
      </c>
      <c r="AB499" s="150" cm="1">
        <f t="array" ref="AB499">INDEX($K:$P,ROW(),MATCH(AB$3,$K$2:$P$2,0))</f>
        <v>0.05</v>
      </c>
      <c r="AC499" s="150" cm="1">
        <f t="array" ref="AC499">INDEX($K:$P,ROW(),MATCH(AC$3,$K$2:$P$2,0))</f>
        <v>0.05</v>
      </c>
      <c r="AD499" s="150" cm="1">
        <f t="array" ref="AD499">INDEX($K:$P,ROW(),MATCH(AD$3,$K$2:$P$2,0))</f>
        <v>0.05</v>
      </c>
      <c r="AE499" s="150" cm="1">
        <f t="array" ref="AE499">INDEX($K:$P,ROW(),MATCH(AE$3,$K$2:$P$2,0))</f>
        <v>0.05</v>
      </c>
      <c r="AF499" s="150" cm="1">
        <f t="array" ref="AF499">INDEX($K:$P,ROW(),MATCH(AF$3,$K$2:$P$2,0))</f>
        <v>0.05</v>
      </c>
      <c r="AG499" s="150" cm="1">
        <f t="array" ref="AG499">INDEX($K:$P,ROW(),MATCH(AG$3,$K$2:$P$2,0))</f>
        <v>0.05</v>
      </c>
      <c r="AH499" s="150" cm="1">
        <f t="array" ref="AH499">INDEX($K:$P,ROW(),MATCH(AH$3,$K$2:$P$2,0))</f>
        <v>0.05</v>
      </c>
      <c r="AI499" s="150" cm="1">
        <f t="array" ref="AI499">INDEX($K:$P,ROW(),MATCH(AI$3,$K$2:$P$2,0))</f>
        <v>0.05</v>
      </c>
      <c r="AJ499" s="150" cm="1">
        <f t="array" ref="AJ499">INDEX($K:$P,ROW(),MATCH(AJ$3,$K$2:$P$2,0))</f>
        <v>0.05</v>
      </c>
      <c r="AK499" s="150" cm="1">
        <f t="array" ref="AK499">INDEX($K:$P,ROW(),MATCH(AK$3,$K$2:$P$2,0))</f>
        <v>0.05</v>
      </c>
      <c r="AL499" s="150" cm="1">
        <f t="array" ref="AL499">INDEX($K:$P,ROW(),MATCH(AL$3,$K$2:$P$2,0))</f>
        <v>0.05</v>
      </c>
      <c r="AM499" s="150" cm="1">
        <f t="array" ref="AM499">INDEX($K:$P,ROW(),MATCH(AM$3,$K$2:$P$2,0))</f>
        <v>0.05</v>
      </c>
      <c r="AN499" s="150" cm="1">
        <f t="array" ref="AN499">INDEX($K:$P,ROW(),MATCH(AN$3,$K$2:$P$2,0))</f>
        <v>0.05</v>
      </c>
      <c r="AO499" s="150" cm="1">
        <f t="array" ref="AO499">INDEX($K:$P,ROW(),MATCH(AO$3,$K$2:$P$2,0))</f>
        <v>0.05</v>
      </c>
      <c r="AP499" s="150" cm="1">
        <f t="array" ref="AP499">INDEX($K:$P,ROW(),MATCH(AP$3,$K$2:$P$2,0))</f>
        <v>0.05</v>
      </c>
      <c r="AQ499" s="150" cm="1">
        <f t="array" ref="AQ499">INDEX($K:$P,ROW(),MATCH(AQ$3,$K$2:$P$2,0))</f>
        <v>0.05</v>
      </c>
      <c r="AR499" s="150" cm="1">
        <f t="array" ref="AR499">INDEX($K:$P,ROW(),MATCH(AR$3,$K$2:$P$2,0))</f>
        <v>0.05</v>
      </c>
      <c r="AS499" s="150" cm="1">
        <f t="array" ref="AS499">INDEX($K:$P,ROW(),MATCH(AS$3,$K$2:$P$2,0))</f>
        <v>0.05</v>
      </c>
      <c r="AT499" s="150" cm="1">
        <f t="array" ref="AT499">INDEX($K:$P,ROW(),MATCH(AT$3,$K$2:$P$2,0))</f>
        <v>0.05</v>
      </c>
      <c r="AU499" s="150" cm="1">
        <f t="array" ref="AU499">INDEX($K:$P,ROW(),MATCH(AU$3,$K$2:$P$2,0))</f>
        <v>0.05</v>
      </c>
      <c r="AV499" s="150" cm="1">
        <f t="array" ref="AV499">INDEX($K:$P,ROW(),MATCH(AV$3,$K$2:$P$2,0))</f>
        <v>0.05</v>
      </c>
      <c r="AW499" s="150" cm="1">
        <f t="array" ref="AW499">INDEX($K:$P,ROW(),MATCH(AW$3,$K$2:$P$2,0))</f>
        <v>0.05</v>
      </c>
      <c r="AX499" s="150" cm="1">
        <f t="array" ref="AX499">INDEX($K:$P,ROW(),MATCH(AX$3,$K$2:$P$2,0))</f>
        <v>0.05</v>
      </c>
      <c r="AY499" s="150" cm="1">
        <f t="array" ref="AY499">INDEX($K:$P,ROW(),MATCH(AY$3,$K$2:$P$2,0))</f>
        <v>0.05</v>
      </c>
      <c r="AZ499" s="150" cm="1">
        <f t="array" ref="AZ499">INDEX($K:$P,ROW(),MATCH(AZ$3,$K$2:$P$2,0))</f>
        <v>0.05</v>
      </c>
      <c r="BA499" s="150" cm="1">
        <f t="array" ref="BA499">INDEX($K:$P,ROW(),MATCH(BA$3,$K$2:$P$2,0))</f>
        <v>0.05</v>
      </c>
      <c r="BB499" s="150" cm="1">
        <f t="array" ref="BB499">INDEX($K:$P,ROW(),MATCH(BB$3,$K$2:$P$2,0))</f>
        <v>0.05</v>
      </c>
      <c r="BC499" s="150" cm="1">
        <f t="array" ref="BC499">INDEX($K:$P,ROW(),MATCH(BC$3,$K$2:$P$2,0))</f>
        <v>0.05</v>
      </c>
      <c r="BD499" s="150" cm="1">
        <f t="array" ref="BD499">INDEX($K:$P,ROW(),MATCH(BD$3,$K$2:$P$2,0))</f>
        <v>0.05</v>
      </c>
      <c r="BE499" s="150" cm="1">
        <f t="array" ref="BE499">INDEX($K:$P,ROW(),MATCH(BE$3,$K$2:$P$2,0))</f>
        <v>0.05</v>
      </c>
      <c r="BF499" s="150" cm="1">
        <f t="array" ref="BF499">INDEX($K:$P,ROW(),MATCH(BF$3,$K$2:$P$2,0))</f>
        <v>0.05</v>
      </c>
      <c r="BG499" s="150" cm="1">
        <f t="array" ref="BG499">INDEX($K:$P,ROW(),MATCH(BG$3,$K$2:$P$2,0))</f>
        <v>0.05</v>
      </c>
      <c r="BH499" s="150" cm="1">
        <f t="array" ref="BH499">INDEX($K:$P,ROW(),MATCH(BH$3,$K$2:$P$2,0))</f>
        <v>0.05</v>
      </c>
      <c r="BI499" s="150" cm="1">
        <f t="array" ref="BI499">INDEX($K:$P,ROW(),MATCH(BI$3,$K$2:$P$2,0))</f>
        <v>0.05</v>
      </c>
      <c r="BJ499" s="150" cm="1">
        <f t="array" ref="BJ499">INDEX($K:$P,ROW(),MATCH(BJ$3,$K$2:$P$2,0))</f>
        <v>0.05</v>
      </c>
      <c r="BK499" s="150" cm="1">
        <f t="array" ref="BK499">INDEX($K:$P,ROW(),MATCH(BK$3,$K$2:$P$2,0))</f>
        <v>0.05</v>
      </c>
      <c r="BL499" s="150" cm="1">
        <f t="array" ref="BL499">INDEX($K:$P,ROW(),MATCH(BL$3,$K$2:$P$2,0))</f>
        <v>0.05</v>
      </c>
      <c r="BM499" s="150" cm="1">
        <f t="array" ref="BM499">INDEX($K:$P,ROW(),MATCH(BM$3,$K$2:$P$2,0))</f>
        <v>0.05</v>
      </c>
      <c r="BN499" s="150" cm="1">
        <f t="array" ref="BN499">INDEX($K:$P,ROW(),MATCH(BN$3,$K$2:$P$2,0))</f>
        <v>0.05</v>
      </c>
      <c r="BO499" s="150" cm="1">
        <f t="array" ref="BO499">INDEX($K:$P,ROW(),MATCH(BO$3,$K$2:$P$2,0))</f>
        <v>0.05</v>
      </c>
      <c r="BP499" s="150" cm="1">
        <f t="array" ref="BP499">INDEX($K:$P,ROW(),MATCH(BP$3,$K$2:$P$2,0))</f>
        <v>0.05</v>
      </c>
      <c r="BQ499" s="150" cm="1">
        <f t="array" ref="BQ499">INDEX($K:$P,ROW(),MATCH(BQ$3,$K$2:$P$2,0))</f>
        <v>0.05</v>
      </c>
      <c r="BR499" s="150" cm="1">
        <f t="array" ref="BR499">INDEX($K:$P,ROW(),MATCH(BR$3,$K$2:$P$2,0))</f>
        <v>0.05</v>
      </c>
      <c r="BS499" s="150" cm="1">
        <f t="array" ref="BS499">INDEX($K:$P,ROW(),MATCH(BS$3,$K$2:$P$2,0))</f>
        <v>0.05</v>
      </c>
      <c r="BT499" s="150" cm="1">
        <f t="array" ref="BT499">INDEX($K:$P,ROW(),MATCH(BT$3,$K$2:$P$2,0))</f>
        <v>0.05</v>
      </c>
      <c r="BU499" s="150" cm="1">
        <f t="array" ref="BU499">INDEX($K:$P,ROW(),MATCH(BU$3,$K$2:$P$2,0))</f>
        <v>0.05</v>
      </c>
      <c r="BV499" s="150" cm="1">
        <f t="array" ref="BV499">INDEX($K:$P,ROW(),MATCH(BV$3,$K$2:$P$2,0))</f>
        <v>0.05</v>
      </c>
      <c r="BW499" s="150" cm="1">
        <f t="array" ref="BW499">INDEX($K:$P,ROW(),MATCH(BW$3,$K$2:$P$2,0))</f>
        <v>0.05</v>
      </c>
      <c r="BX499" s="150" cm="1">
        <f t="array" ref="BX499">INDEX($K:$P,ROW(),MATCH(BX$3,$K$2:$P$2,0))</f>
        <v>0.05</v>
      </c>
      <c r="BY499" s="150" cm="1">
        <f t="array" ref="BY499">INDEX($K:$P,ROW(),MATCH(BY$3,$K$2:$P$2,0))</f>
        <v>0.05</v>
      </c>
      <c r="BZ499" s="150" cm="1">
        <f t="array" ref="BZ499">INDEX($K:$P,ROW(),MATCH(BZ$3,$K$2:$P$2,0))</f>
        <v>0.05</v>
      </c>
      <c r="CA499" s="150" cm="1">
        <f t="array" ref="CA499">INDEX($K:$P,ROW(),MATCH(CA$3,$K$2:$P$2,0))</f>
        <v>0.05</v>
      </c>
      <c r="CB499" s="150" cm="1">
        <f t="array" ref="CB499">INDEX($K:$P,ROW(),MATCH(CB$3,$K$2:$P$2,0))</f>
        <v>0.05</v>
      </c>
      <c r="CC499" s="150" cm="1">
        <f t="array" ref="CC499">INDEX($K:$P,ROW(),MATCH(CC$3,$K$2:$P$2,0))</f>
        <v>0.05</v>
      </c>
      <c r="CD499" s="150" cm="1">
        <f t="array" ref="CD499">INDEX($K:$P,ROW(),MATCH(CD$3,$K$2:$P$2,0))</f>
        <v>0.05</v>
      </c>
      <c r="CE499" s="150" cm="1">
        <f t="array" ref="CE499">INDEX($K:$P,ROW(),MATCH(CE$3,$K$2:$P$2,0))</f>
        <v>0.05</v>
      </c>
      <c r="CF499" s="150" cm="1">
        <f t="array" ref="CF499">INDEX($K:$P,ROW(),MATCH(CF$3,$K$2:$P$2,0))</f>
        <v>0.05</v>
      </c>
      <c r="CG499" s="150" cm="1">
        <f t="array" ref="CG499">INDEX($K:$P,ROW(),MATCH(CG$3,$K$2:$P$2,0))</f>
        <v>0.05</v>
      </c>
      <c r="CH499" s="150" cm="1">
        <f t="array" ref="CH499">INDEX($K:$P,ROW(),MATCH(CH$3,$K$2:$P$2,0))</f>
        <v>0.05</v>
      </c>
      <c r="CI499" s="150" cm="1">
        <f t="array" ref="CI499">INDEX($K:$P,ROW(),MATCH(CI$3,$K$2:$P$2,0))</f>
        <v>0.05</v>
      </c>
      <c r="CJ499" s="150" cm="1">
        <f t="array" ref="CJ499">INDEX($K:$P,ROW(),MATCH(CJ$3,$K$2:$P$2,0))</f>
        <v>0.05</v>
      </c>
      <c r="CK499" s="150" cm="1">
        <f t="array" ref="CK499">INDEX($K:$P,ROW(),MATCH(CK$3,$K$2:$P$2,0))</f>
        <v>0.05</v>
      </c>
      <c r="CL499" s="150" cm="1">
        <f t="array" ref="CL499">INDEX($K:$P,ROW(),MATCH(CL$3,$K$2:$P$2,0))</f>
        <v>0.05</v>
      </c>
      <c r="CN499" s="60"/>
      <c r="CO499" s="150" t="e" cm="1">
        <f t="array" ref="CO499">INDEX($K:$P,ROW(),MATCH(CO$3,$K$2:$P$2,0))</f>
        <v>#N/A</v>
      </c>
      <c r="CP499" s="150" t="e" cm="1">
        <f t="array" ref="CP499">INDEX($K:$P,ROW(),MATCH(CP$3,$K$2:$P$2,0))</f>
        <v>#N/A</v>
      </c>
      <c r="CQ499" s="150" t="e" cm="1">
        <f t="array" ref="CQ499">INDEX($K:$P,ROW(),MATCH(CQ$3,$K$2:$P$2,0))</f>
        <v>#N/A</v>
      </c>
      <c r="CR499" s="150" t="e" cm="1">
        <f t="array" ref="CR499">INDEX($K:$P,ROW(),MATCH(CR$3,$K$2:$P$2,0))</f>
        <v>#N/A</v>
      </c>
      <c r="CS499" s="150" t="e" cm="1">
        <f t="array" ref="CS499">INDEX($K:$P,ROW(),MATCH(CS$3,$K$2:$P$2,0))</f>
        <v>#N/A</v>
      </c>
      <c r="CT499" s="150" t="e" cm="1">
        <f t="array" ref="CT499">INDEX($K:$P,ROW(),MATCH(CT$3,$K$2:$P$2,0))</f>
        <v>#N/A</v>
      </c>
      <c r="CU499" s="150" t="e" cm="1">
        <f t="array" ref="CU499">INDEX($K:$P,ROW(),MATCH(CU$3,$K$2:$P$2,0))</f>
        <v>#N/A</v>
      </c>
      <c r="CV499" s="150" t="e" cm="1">
        <f t="array" ref="CV499">INDEX($K:$P,ROW(),MATCH(CV$3,$K$2:$P$2,0))</f>
        <v>#N/A</v>
      </c>
      <c r="CW499" s="150" t="e" cm="1">
        <f t="array" ref="CW499">INDEX($K:$P,ROW(),MATCH(CW$3,$K$2:$P$2,0))</f>
        <v>#N/A</v>
      </c>
      <c r="CX499" s="150" t="e" cm="1">
        <f t="array" ref="CX499">INDEX($K:$P,ROW(),MATCH(CX$3,$K$2:$P$2,0))</f>
        <v>#N/A</v>
      </c>
      <c r="CY499" s="150" t="e" cm="1">
        <f t="array" ref="CY499">INDEX($K:$P,ROW(),MATCH(CY$3,$K$2:$P$2,0))</f>
        <v>#N/A</v>
      </c>
      <c r="CZ499" s="150" t="e" cm="1">
        <f t="array" ref="CZ499">INDEX($K:$P,ROW(),MATCH(CZ$3,$K$2:$P$2,0))</f>
        <v>#N/A</v>
      </c>
      <c r="DA499" s="150" t="e" cm="1">
        <f t="array" ref="DA499">INDEX($K:$P,ROW(),MATCH(DA$3,$K$2:$P$2,0))</f>
        <v>#N/A</v>
      </c>
      <c r="DB499" s="150" t="e" cm="1">
        <f t="array" ref="DB499">INDEX($K:$P,ROW(),MATCH(DB$3,$K$2:$P$2,0))</f>
        <v>#N/A</v>
      </c>
      <c r="DC499" s="150" t="e" cm="1">
        <f t="array" ref="DC499">INDEX($K:$P,ROW(),MATCH(DC$3,$K$2:$P$2,0))</f>
        <v>#N/A</v>
      </c>
      <c r="DD499" s="150" t="e" cm="1">
        <f t="array" ref="DD499">INDEX($K:$P,ROW(),MATCH(DD$3,$K$2:$P$2,0))</f>
        <v>#N/A</v>
      </c>
      <c r="DE499" s="150" t="e" cm="1">
        <f t="array" ref="DE499">INDEX($K:$P,ROW(),MATCH(DE$3,$K$2:$P$2,0))</f>
        <v>#N/A</v>
      </c>
      <c r="DF499" s="150" t="e" cm="1">
        <f t="array" ref="DF499">INDEX($K:$P,ROW(),MATCH(DF$3,$K$2:$P$2,0))</f>
        <v>#N/A</v>
      </c>
      <c r="DG499" s="150" t="e" cm="1">
        <f t="array" ref="DG499">INDEX($K:$P,ROW(),MATCH(DG$3,$K$2:$P$2,0))</f>
        <v>#N/A</v>
      </c>
      <c r="DH499" s="150" t="e" cm="1">
        <f t="array" ref="DH499">INDEX($K:$P,ROW(),MATCH(DH$3,$K$2:$P$2,0))</f>
        <v>#N/A</v>
      </c>
      <c r="DI499" s="150" t="e" cm="1">
        <f t="array" ref="DI499">INDEX($K:$P,ROW(),MATCH(DI$3,$K$2:$P$2,0))</f>
        <v>#N/A</v>
      </c>
      <c r="DJ499" s="150" t="e" cm="1">
        <f t="array" ref="DJ499">INDEX($K:$P,ROW(),MATCH(DJ$3,$K$2:$P$2,0))</f>
        <v>#N/A</v>
      </c>
      <c r="DK499" s="150" t="e" cm="1">
        <f t="array" ref="DK499">INDEX($K:$P,ROW(),MATCH(DK$3,$K$2:$P$2,0))</f>
        <v>#N/A</v>
      </c>
      <c r="DL499" s="150" t="e" cm="1">
        <f t="array" ref="DL499">INDEX($K:$P,ROW(),MATCH(DL$3,$K$2:$P$2,0))</f>
        <v>#N/A</v>
      </c>
    </row>
    <row r="500" spans="1:116" x14ac:dyDescent="0.4">
      <c r="D500" t="s">
        <v>758</v>
      </c>
      <c r="E500" s="8" t="str">
        <f t="shared" si="509"/>
        <v>500 SUB-PR</v>
      </c>
      <c r="G500" s="158" t="s">
        <v>74</v>
      </c>
      <c r="K500" s="34">
        <f t="shared" ref="K500:P500" ca="1" si="522">SUMIF($3:$3,K$2,500:500)</f>
        <v>-315.78947368421058</v>
      </c>
      <c r="L500" s="34">
        <f t="shared" ca="1" si="522"/>
        <v>-315.78947368421058</v>
      </c>
      <c r="M500" s="34">
        <f t="shared" ca="1" si="522"/>
        <v>-315.78947368421058</v>
      </c>
      <c r="N500" s="34">
        <f t="shared" ca="1" si="522"/>
        <v>-315.78947368421058</v>
      </c>
      <c r="O500" s="34">
        <f t="shared" ca="1" si="522"/>
        <v>-315.78947368421058</v>
      </c>
      <c r="P500" s="34">
        <f t="shared" ca="1" si="522"/>
        <v>-315.78947368421058</v>
      </c>
      <c r="R500" s="15"/>
      <c r="S500" s="76">
        <f t="shared" ref="S500:AX500" ca="1" si="523">-S501/(1-S499)*S499</f>
        <v>-26.315789473684216</v>
      </c>
      <c r="T500" s="76">
        <f t="shared" ca="1" si="523"/>
        <v>-26.315789473684216</v>
      </c>
      <c r="U500" s="76">
        <f t="shared" ca="1" si="523"/>
        <v>-26.315789473684216</v>
      </c>
      <c r="V500" s="76">
        <f t="shared" ca="1" si="523"/>
        <v>-26.315789473684216</v>
      </c>
      <c r="W500" s="76">
        <f t="shared" ca="1" si="523"/>
        <v>-26.315789473684216</v>
      </c>
      <c r="X500" s="76">
        <f t="shared" ca="1" si="523"/>
        <v>-26.315789473684216</v>
      </c>
      <c r="Y500" s="76">
        <f t="shared" ca="1" si="523"/>
        <v>-26.315789473684216</v>
      </c>
      <c r="Z500" s="76">
        <f t="shared" ca="1" si="523"/>
        <v>-26.315789473684216</v>
      </c>
      <c r="AA500" s="76">
        <f t="shared" ca="1" si="523"/>
        <v>-26.315789473684216</v>
      </c>
      <c r="AB500" s="76">
        <f t="shared" ca="1" si="523"/>
        <v>-26.315789473684216</v>
      </c>
      <c r="AC500" s="76">
        <f t="shared" ca="1" si="523"/>
        <v>-26.315789473684216</v>
      </c>
      <c r="AD500" s="76">
        <f t="shared" ca="1" si="523"/>
        <v>-26.315789473684216</v>
      </c>
      <c r="AE500" s="76">
        <f t="shared" ca="1" si="523"/>
        <v>-26.315789473684216</v>
      </c>
      <c r="AF500" s="76">
        <f t="shared" ca="1" si="523"/>
        <v>-26.315789473684216</v>
      </c>
      <c r="AG500" s="76">
        <f t="shared" ca="1" si="523"/>
        <v>-26.315789473684216</v>
      </c>
      <c r="AH500" s="76">
        <f t="shared" ca="1" si="523"/>
        <v>-26.315789473684216</v>
      </c>
      <c r="AI500" s="76">
        <f t="shared" ca="1" si="523"/>
        <v>-26.315789473684216</v>
      </c>
      <c r="AJ500" s="76">
        <f t="shared" ca="1" si="523"/>
        <v>-26.315789473684216</v>
      </c>
      <c r="AK500" s="76">
        <f t="shared" ca="1" si="523"/>
        <v>-26.315789473684216</v>
      </c>
      <c r="AL500" s="76">
        <f t="shared" ca="1" si="523"/>
        <v>-26.315789473684216</v>
      </c>
      <c r="AM500" s="76">
        <f t="shared" ca="1" si="523"/>
        <v>-26.315789473684216</v>
      </c>
      <c r="AN500" s="76">
        <f t="shared" ca="1" si="523"/>
        <v>-26.315789473684216</v>
      </c>
      <c r="AO500" s="76">
        <f t="shared" ca="1" si="523"/>
        <v>-26.315789473684216</v>
      </c>
      <c r="AP500" s="76">
        <f t="shared" ca="1" si="523"/>
        <v>-26.315789473684216</v>
      </c>
      <c r="AQ500" s="76">
        <f t="shared" ca="1" si="523"/>
        <v>-26.315789473684216</v>
      </c>
      <c r="AR500" s="76">
        <f t="shared" ca="1" si="523"/>
        <v>-26.315789473684216</v>
      </c>
      <c r="AS500" s="76">
        <f t="shared" ca="1" si="523"/>
        <v>-26.315789473684216</v>
      </c>
      <c r="AT500" s="76">
        <f t="shared" ca="1" si="523"/>
        <v>-26.315789473684216</v>
      </c>
      <c r="AU500" s="76">
        <f t="shared" ca="1" si="523"/>
        <v>-26.315789473684216</v>
      </c>
      <c r="AV500" s="76">
        <f t="shared" ca="1" si="523"/>
        <v>-26.315789473684216</v>
      </c>
      <c r="AW500" s="76">
        <f t="shared" ca="1" si="523"/>
        <v>-26.315789473684216</v>
      </c>
      <c r="AX500" s="76">
        <f t="shared" ca="1" si="523"/>
        <v>-26.315789473684216</v>
      </c>
      <c r="AY500" s="76">
        <f t="shared" ref="AY500:CD500" ca="1" si="524">-AY501/(1-AY499)*AY499</f>
        <v>-26.315789473684216</v>
      </c>
      <c r="AZ500" s="76">
        <f t="shared" ca="1" si="524"/>
        <v>-26.315789473684216</v>
      </c>
      <c r="BA500" s="76">
        <f t="shared" ca="1" si="524"/>
        <v>-26.315789473684216</v>
      </c>
      <c r="BB500" s="76">
        <f t="shared" ca="1" si="524"/>
        <v>-26.315789473684216</v>
      </c>
      <c r="BC500" s="76">
        <f t="shared" ca="1" si="524"/>
        <v>-26.315789473684216</v>
      </c>
      <c r="BD500" s="76">
        <f t="shared" ca="1" si="524"/>
        <v>-26.315789473684216</v>
      </c>
      <c r="BE500" s="76">
        <f t="shared" ca="1" si="524"/>
        <v>-26.315789473684216</v>
      </c>
      <c r="BF500" s="76">
        <f t="shared" ca="1" si="524"/>
        <v>-26.315789473684216</v>
      </c>
      <c r="BG500" s="76">
        <f t="shared" ca="1" si="524"/>
        <v>-26.315789473684216</v>
      </c>
      <c r="BH500" s="76">
        <f t="shared" ca="1" si="524"/>
        <v>-26.315789473684216</v>
      </c>
      <c r="BI500" s="76">
        <f t="shared" ca="1" si="524"/>
        <v>-26.315789473684216</v>
      </c>
      <c r="BJ500" s="76">
        <f t="shared" ca="1" si="524"/>
        <v>-26.315789473684216</v>
      </c>
      <c r="BK500" s="76">
        <f t="shared" ca="1" si="524"/>
        <v>-26.315789473684216</v>
      </c>
      <c r="BL500" s="76">
        <f t="shared" ca="1" si="524"/>
        <v>-26.315789473684216</v>
      </c>
      <c r="BM500" s="76">
        <f t="shared" ca="1" si="524"/>
        <v>-26.315789473684216</v>
      </c>
      <c r="BN500" s="76">
        <f t="shared" ca="1" si="524"/>
        <v>-26.315789473684216</v>
      </c>
      <c r="BO500" s="76">
        <f t="shared" ca="1" si="524"/>
        <v>-26.315789473684216</v>
      </c>
      <c r="BP500" s="76">
        <f t="shared" ca="1" si="524"/>
        <v>-26.315789473684216</v>
      </c>
      <c r="BQ500" s="76">
        <f t="shared" ca="1" si="524"/>
        <v>-26.315789473684216</v>
      </c>
      <c r="BR500" s="76">
        <f t="shared" ca="1" si="524"/>
        <v>-26.315789473684216</v>
      </c>
      <c r="BS500" s="76">
        <f t="shared" ca="1" si="524"/>
        <v>-26.315789473684216</v>
      </c>
      <c r="BT500" s="76">
        <f t="shared" ca="1" si="524"/>
        <v>-26.315789473684216</v>
      </c>
      <c r="BU500" s="76">
        <f t="shared" ca="1" si="524"/>
        <v>-26.315789473684216</v>
      </c>
      <c r="BV500" s="76">
        <f t="shared" ca="1" si="524"/>
        <v>-26.315789473684216</v>
      </c>
      <c r="BW500" s="76">
        <f t="shared" ca="1" si="524"/>
        <v>-26.315789473684216</v>
      </c>
      <c r="BX500" s="76">
        <f t="shared" ca="1" si="524"/>
        <v>-26.315789473684216</v>
      </c>
      <c r="BY500" s="76">
        <f t="shared" ca="1" si="524"/>
        <v>-26.315789473684216</v>
      </c>
      <c r="BZ500" s="76">
        <f t="shared" ca="1" si="524"/>
        <v>-26.315789473684216</v>
      </c>
      <c r="CA500" s="76">
        <f t="shared" ca="1" si="524"/>
        <v>-26.315789473684216</v>
      </c>
      <c r="CB500" s="76">
        <f t="shared" ca="1" si="524"/>
        <v>-26.315789473684216</v>
      </c>
      <c r="CC500" s="76">
        <f t="shared" ca="1" si="524"/>
        <v>-26.315789473684216</v>
      </c>
      <c r="CD500" s="76">
        <f t="shared" ca="1" si="524"/>
        <v>-26.315789473684216</v>
      </c>
      <c r="CE500" s="76">
        <f t="shared" ref="CE500:CL500" ca="1" si="525">-CE501/(1-CE499)*CE499</f>
        <v>-26.315789473684216</v>
      </c>
      <c r="CF500" s="76">
        <f t="shared" ca="1" si="525"/>
        <v>-26.315789473684216</v>
      </c>
      <c r="CG500" s="76">
        <f t="shared" ca="1" si="525"/>
        <v>-26.315789473684216</v>
      </c>
      <c r="CH500" s="76">
        <f t="shared" ca="1" si="525"/>
        <v>-26.315789473684216</v>
      </c>
      <c r="CI500" s="76">
        <f t="shared" ca="1" si="525"/>
        <v>-26.315789473684216</v>
      </c>
      <c r="CJ500" s="76">
        <f t="shared" ca="1" si="525"/>
        <v>-26.315789473684216</v>
      </c>
      <c r="CK500" s="76">
        <f t="shared" ca="1" si="525"/>
        <v>-26.315789473684216</v>
      </c>
      <c r="CL500" s="76">
        <f t="shared" ca="1" si="525"/>
        <v>-26.315789473684216</v>
      </c>
      <c r="CO500" s="76" t="e">
        <f t="shared" ref="CO500:DK500" ca="1" si="526">-CO501/(1-CO499)*CO499</f>
        <v>#N/A</v>
      </c>
      <c r="CP500" s="76" t="e">
        <f t="shared" ca="1" si="526"/>
        <v>#N/A</v>
      </c>
      <c r="CQ500" s="76" t="e">
        <f t="shared" ca="1" si="526"/>
        <v>#N/A</v>
      </c>
      <c r="CR500" s="76" t="e">
        <f t="shared" ca="1" si="526"/>
        <v>#N/A</v>
      </c>
      <c r="CS500" s="76" t="e">
        <f t="shared" ca="1" si="526"/>
        <v>#N/A</v>
      </c>
      <c r="CT500" s="76" t="e">
        <f t="shared" ca="1" si="526"/>
        <v>#N/A</v>
      </c>
      <c r="CU500" s="76" t="e">
        <f t="shared" ca="1" si="526"/>
        <v>#N/A</v>
      </c>
      <c r="CV500" s="76" t="e">
        <f t="shared" ca="1" si="526"/>
        <v>#N/A</v>
      </c>
      <c r="CW500" s="76" t="e">
        <f t="shared" ca="1" si="526"/>
        <v>#N/A</v>
      </c>
      <c r="CX500" s="76" t="e">
        <f t="shared" ca="1" si="526"/>
        <v>#N/A</v>
      </c>
      <c r="CY500" s="76" t="e">
        <f t="shared" ca="1" si="526"/>
        <v>#N/A</v>
      </c>
      <c r="CZ500" s="76" t="e">
        <f t="shared" ca="1" si="526"/>
        <v>#N/A</v>
      </c>
      <c r="DA500" s="76" t="e">
        <f t="shared" ca="1" si="526"/>
        <v>#N/A</v>
      </c>
      <c r="DB500" s="76" t="e">
        <f t="shared" ca="1" si="526"/>
        <v>#N/A</v>
      </c>
      <c r="DC500" s="76" t="e">
        <f t="shared" ca="1" si="526"/>
        <v>#N/A</v>
      </c>
      <c r="DD500" s="76" t="e">
        <f t="shared" ca="1" si="526"/>
        <v>#N/A</v>
      </c>
      <c r="DE500" s="76" t="e">
        <f t="shared" ca="1" si="526"/>
        <v>#N/A</v>
      </c>
      <c r="DF500" s="76" t="e">
        <f t="shared" ca="1" si="526"/>
        <v>#N/A</v>
      </c>
      <c r="DG500" s="76" t="e">
        <f t="shared" ca="1" si="526"/>
        <v>#N/A</v>
      </c>
      <c r="DH500" s="76" t="e">
        <f t="shared" ca="1" si="526"/>
        <v>#N/A</v>
      </c>
      <c r="DI500" s="76" t="e">
        <f t="shared" ca="1" si="526"/>
        <v>#N/A</v>
      </c>
      <c r="DJ500" s="76" t="e">
        <f t="shared" ca="1" si="526"/>
        <v>#N/A</v>
      </c>
      <c r="DK500" s="76" t="e">
        <f t="shared" ca="1" si="526"/>
        <v>#N/A</v>
      </c>
      <c r="DL500" s="76" t="e">
        <f t="shared" ref="DL500" ca="1" si="527">-DL501/(1-DL499)*DL499</f>
        <v>#N/A</v>
      </c>
    </row>
    <row r="501" spans="1:116" x14ac:dyDescent="0.4">
      <c r="C501" t="s">
        <v>80</v>
      </c>
      <c r="D501" t="s">
        <v>758</v>
      </c>
      <c r="E501" s="8" t="str">
        <f t="shared" si="509"/>
        <v>501 SUB-PR</v>
      </c>
      <c r="G501" s="127" t="str">
        <f>"# of "&amp;G505&amp;"s"</f>
        <v># of subscribers</v>
      </c>
      <c r="H501" s="31"/>
      <c r="I501" s="73"/>
      <c r="J501" s="73"/>
      <c r="K501" s="119">
        <f t="shared" ref="K501:P501" ca="1" si="528">SUMIF($4:$4,K$2,501:501)</f>
        <v>500</v>
      </c>
      <c r="L501" s="119">
        <f t="shared" ca="1" si="528"/>
        <v>500</v>
      </c>
      <c r="M501" s="119">
        <f t="shared" ca="1" si="528"/>
        <v>500</v>
      </c>
      <c r="N501" s="119">
        <f t="shared" ca="1" si="528"/>
        <v>500</v>
      </c>
      <c r="O501" s="119">
        <f t="shared" ca="1" si="528"/>
        <v>500</v>
      </c>
      <c r="P501" s="119">
        <f t="shared" ca="1" si="528"/>
        <v>500</v>
      </c>
      <c r="R501" s="38"/>
      <c r="S501" s="151" cm="1">
        <f t="array" aca="1" ref="S501" ca="1">INDIRECT(S486)/S494</f>
        <v>500</v>
      </c>
      <c r="T501" s="151" cm="1">
        <f t="array" aca="1" ref="T501" ca="1">INDIRECT(T486)/T494</f>
        <v>500</v>
      </c>
      <c r="U501" s="151" cm="1">
        <f t="array" aca="1" ref="U501" ca="1">INDIRECT(U486)/U494</f>
        <v>500</v>
      </c>
      <c r="V501" s="151" cm="1">
        <f t="array" aca="1" ref="V501" ca="1">INDIRECT(V486)/V494</f>
        <v>500</v>
      </c>
      <c r="W501" s="151" cm="1">
        <f t="array" aca="1" ref="W501" ca="1">INDIRECT(W486)/W494</f>
        <v>500</v>
      </c>
      <c r="X501" s="151" cm="1">
        <f t="array" aca="1" ref="X501" ca="1">INDIRECT(X486)/X494</f>
        <v>500</v>
      </c>
      <c r="Y501" s="151" cm="1">
        <f t="array" aca="1" ref="Y501" ca="1">INDIRECT(Y486)/Y494</f>
        <v>500</v>
      </c>
      <c r="Z501" s="151" cm="1">
        <f t="array" aca="1" ref="Z501" ca="1">INDIRECT(Z486)/Z494</f>
        <v>500</v>
      </c>
      <c r="AA501" s="151" cm="1">
        <f t="array" aca="1" ref="AA501" ca="1">INDIRECT(AA486)/AA494</f>
        <v>500</v>
      </c>
      <c r="AB501" s="151" cm="1">
        <f t="array" aca="1" ref="AB501" ca="1">INDIRECT(AB486)/AB494</f>
        <v>500</v>
      </c>
      <c r="AC501" s="151" cm="1">
        <f t="array" aca="1" ref="AC501" ca="1">INDIRECT(AC486)/AC494</f>
        <v>500</v>
      </c>
      <c r="AD501" s="151" cm="1">
        <f t="array" aca="1" ref="AD501" ca="1">INDIRECT(AD486)/AD494</f>
        <v>500</v>
      </c>
      <c r="AE501" s="151" cm="1">
        <f t="array" aca="1" ref="AE501" ca="1">INDIRECT(AE486)/AE494</f>
        <v>500</v>
      </c>
      <c r="AF501" s="151" cm="1">
        <f t="array" aca="1" ref="AF501" ca="1">INDIRECT(AF486)/AF494</f>
        <v>500</v>
      </c>
      <c r="AG501" s="151" cm="1">
        <f t="array" aca="1" ref="AG501" ca="1">INDIRECT(AG486)/AG494</f>
        <v>500</v>
      </c>
      <c r="AH501" s="151" cm="1">
        <f t="array" aca="1" ref="AH501" ca="1">INDIRECT(AH486)/AH494</f>
        <v>500</v>
      </c>
      <c r="AI501" s="151" cm="1">
        <f t="array" aca="1" ref="AI501" ca="1">INDIRECT(AI486)/AI494</f>
        <v>500</v>
      </c>
      <c r="AJ501" s="151" cm="1">
        <f t="array" aca="1" ref="AJ501" ca="1">INDIRECT(AJ486)/AJ494</f>
        <v>500</v>
      </c>
      <c r="AK501" s="151" cm="1">
        <f t="array" aca="1" ref="AK501" ca="1">INDIRECT(AK486)/AK494</f>
        <v>500</v>
      </c>
      <c r="AL501" s="151" cm="1">
        <f t="array" aca="1" ref="AL501" ca="1">INDIRECT(AL486)/AL494</f>
        <v>500</v>
      </c>
      <c r="AM501" s="151" cm="1">
        <f t="array" aca="1" ref="AM501" ca="1">INDIRECT(AM486)/AM494</f>
        <v>500</v>
      </c>
      <c r="AN501" s="151" cm="1">
        <f t="array" aca="1" ref="AN501" ca="1">INDIRECT(AN486)/AN494</f>
        <v>500</v>
      </c>
      <c r="AO501" s="151" cm="1">
        <f t="array" aca="1" ref="AO501" ca="1">INDIRECT(AO486)/AO494</f>
        <v>500</v>
      </c>
      <c r="AP501" s="151" cm="1">
        <f t="array" aca="1" ref="AP501" ca="1">INDIRECT(AP486)/AP494</f>
        <v>500</v>
      </c>
      <c r="AQ501" s="151" cm="1">
        <f t="array" aca="1" ref="AQ501" ca="1">INDIRECT(AQ486)/AQ494</f>
        <v>500</v>
      </c>
      <c r="AR501" s="151" cm="1">
        <f t="array" aca="1" ref="AR501" ca="1">INDIRECT(AR486)/AR494</f>
        <v>500</v>
      </c>
      <c r="AS501" s="151" cm="1">
        <f t="array" aca="1" ref="AS501" ca="1">INDIRECT(AS486)/AS494</f>
        <v>500</v>
      </c>
      <c r="AT501" s="151" cm="1">
        <f t="array" aca="1" ref="AT501" ca="1">INDIRECT(AT486)/AT494</f>
        <v>500</v>
      </c>
      <c r="AU501" s="151" cm="1">
        <f t="array" aca="1" ref="AU501" ca="1">INDIRECT(AU486)/AU494</f>
        <v>500</v>
      </c>
      <c r="AV501" s="151" cm="1">
        <f t="array" aca="1" ref="AV501" ca="1">INDIRECT(AV486)/AV494</f>
        <v>500</v>
      </c>
      <c r="AW501" s="151" cm="1">
        <f t="array" aca="1" ref="AW501" ca="1">INDIRECT(AW486)/AW494</f>
        <v>500</v>
      </c>
      <c r="AX501" s="151" cm="1">
        <f t="array" aca="1" ref="AX501" ca="1">INDIRECT(AX486)/AX494</f>
        <v>500</v>
      </c>
      <c r="AY501" s="151" cm="1">
        <f t="array" aca="1" ref="AY501" ca="1">INDIRECT(AY486)/AY494</f>
        <v>500</v>
      </c>
      <c r="AZ501" s="151" cm="1">
        <f t="array" aca="1" ref="AZ501" ca="1">INDIRECT(AZ486)/AZ494</f>
        <v>500</v>
      </c>
      <c r="BA501" s="151" cm="1">
        <f t="array" aca="1" ref="BA501" ca="1">INDIRECT(BA486)/BA494</f>
        <v>500</v>
      </c>
      <c r="BB501" s="151" cm="1">
        <f t="array" aca="1" ref="BB501" ca="1">INDIRECT(BB486)/BB494</f>
        <v>500</v>
      </c>
      <c r="BC501" s="151" cm="1">
        <f t="array" aca="1" ref="BC501" ca="1">INDIRECT(BC486)/BC494</f>
        <v>500</v>
      </c>
      <c r="BD501" s="151" cm="1">
        <f t="array" aca="1" ref="BD501" ca="1">INDIRECT(BD486)/BD494</f>
        <v>500</v>
      </c>
      <c r="BE501" s="151" cm="1">
        <f t="array" aca="1" ref="BE501" ca="1">INDIRECT(BE486)/BE494</f>
        <v>500</v>
      </c>
      <c r="BF501" s="151" cm="1">
        <f t="array" aca="1" ref="BF501" ca="1">INDIRECT(BF486)/BF494</f>
        <v>500</v>
      </c>
      <c r="BG501" s="151" cm="1">
        <f t="array" aca="1" ref="BG501" ca="1">INDIRECT(BG486)/BG494</f>
        <v>500</v>
      </c>
      <c r="BH501" s="151" cm="1">
        <f t="array" aca="1" ref="BH501" ca="1">INDIRECT(BH486)/BH494</f>
        <v>500</v>
      </c>
      <c r="BI501" s="151" cm="1">
        <f t="array" aca="1" ref="BI501" ca="1">INDIRECT(BI486)/BI494</f>
        <v>500</v>
      </c>
      <c r="BJ501" s="151" cm="1">
        <f t="array" aca="1" ref="BJ501" ca="1">INDIRECT(BJ486)/BJ494</f>
        <v>500</v>
      </c>
      <c r="BK501" s="151" cm="1">
        <f t="array" aca="1" ref="BK501" ca="1">INDIRECT(BK486)/BK494</f>
        <v>500</v>
      </c>
      <c r="BL501" s="151" cm="1">
        <f t="array" aca="1" ref="BL501" ca="1">INDIRECT(BL486)/BL494</f>
        <v>500</v>
      </c>
      <c r="BM501" s="151" cm="1">
        <f t="array" aca="1" ref="BM501" ca="1">INDIRECT(BM486)/BM494</f>
        <v>500</v>
      </c>
      <c r="BN501" s="151" cm="1">
        <f t="array" aca="1" ref="BN501" ca="1">INDIRECT(BN486)/BN494</f>
        <v>500</v>
      </c>
      <c r="BO501" s="151" cm="1">
        <f t="array" aca="1" ref="BO501" ca="1">INDIRECT(BO486)/BO494</f>
        <v>500</v>
      </c>
      <c r="BP501" s="151" cm="1">
        <f t="array" aca="1" ref="BP501" ca="1">INDIRECT(BP486)/BP494</f>
        <v>500</v>
      </c>
      <c r="BQ501" s="151" cm="1">
        <f t="array" aca="1" ref="BQ501" ca="1">INDIRECT(BQ486)/BQ494</f>
        <v>500</v>
      </c>
      <c r="BR501" s="151" cm="1">
        <f t="array" aca="1" ref="BR501" ca="1">INDIRECT(BR486)/BR494</f>
        <v>500</v>
      </c>
      <c r="BS501" s="151" cm="1">
        <f t="array" aca="1" ref="BS501" ca="1">INDIRECT(BS486)/BS494</f>
        <v>500</v>
      </c>
      <c r="BT501" s="151" cm="1">
        <f t="array" aca="1" ref="BT501" ca="1">INDIRECT(BT486)/BT494</f>
        <v>500</v>
      </c>
      <c r="BU501" s="151" cm="1">
        <f t="array" aca="1" ref="BU501" ca="1">INDIRECT(BU486)/BU494</f>
        <v>500</v>
      </c>
      <c r="BV501" s="151" cm="1">
        <f t="array" aca="1" ref="BV501" ca="1">INDIRECT(BV486)/BV494</f>
        <v>500</v>
      </c>
      <c r="BW501" s="151" cm="1">
        <f t="array" aca="1" ref="BW501" ca="1">INDIRECT(BW486)/BW494</f>
        <v>500</v>
      </c>
      <c r="BX501" s="151" cm="1">
        <f t="array" aca="1" ref="BX501" ca="1">INDIRECT(BX486)/BX494</f>
        <v>500</v>
      </c>
      <c r="BY501" s="151" cm="1">
        <f t="array" aca="1" ref="BY501" ca="1">INDIRECT(BY486)/BY494</f>
        <v>500</v>
      </c>
      <c r="BZ501" s="151" cm="1">
        <f t="array" aca="1" ref="BZ501" ca="1">INDIRECT(BZ486)/BZ494</f>
        <v>500</v>
      </c>
      <c r="CA501" s="151" cm="1">
        <f t="array" aca="1" ref="CA501" ca="1">INDIRECT(CA486)/CA494</f>
        <v>500</v>
      </c>
      <c r="CB501" s="151" cm="1">
        <f t="array" aca="1" ref="CB501" ca="1">INDIRECT(CB486)/CB494</f>
        <v>500</v>
      </c>
      <c r="CC501" s="151" cm="1">
        <f t="array" aca="1" ref="CC501" ca="1">INDIRECT(CC486)/CC494</f>
        <v>500</v>
      </c>
      <c r="CD501" s="151" cm="1">
        <f t="array" aca="1" ref="CD501" ca="1">INDIRECT(CD486)/CD494</f>
        <v>500</v>
      </c>
      <c r="CE501" s="151" cm="1">
        <f t="array" aca="1" ref="CE501" ca="1">INDIRECT(CE486)/CE494</f>
        <v>500</v>
      </c>
      <c r="CF501" s="151" cm="1">
        <f t="array" aca="1" ref="CF501" ca="1">INDIRECT(CF486)/CF494</f>
        <v>500</v>
      </c>
      <c r="CG501" s="151" cm="1">
        <f t="array" aca="1" ref="CG501" ca="1">INDIRECT(CG486)/CG494</f>
        <v>500</v>
      </c>
      <c r="CH501" s="151" cm="1">
        <f t="array" aca="1" ref="CH501" ca="1">INDIRECT(CH486)/CH494</f>
        <v>500</v>
      </c>
      <c r="CI501" s="151" cm="1">
        <f t="array" aca="1" ref="CI501" ca="1">INDIRECT(CI486)/CI494</f>
        <v>500</v>
      </c>
      <c r="CJ501" s="151" cm="1">
        <f t="array" aca="1" ref="CJ501" ca="1">INDIRECT(CJ486)/CJ494</f>
        <v>500</v>
      </c>
      <c r="CK501" s="151" cm="1">
        <f t="array" aca="1" ref="CK501" ca="1">INDIRECT(CK486)/CK494</f>
        <v>500</v>
      </c>
      <c r="CL501" s="151" cm="1">
        <f t="array" aca="1" ref="CL501" ca="1">INDIRECT(CL486)/CL494</f>
        <v>500</v>
      </c>
      <c r="CN501" s="73"/>
      <c r="CO501" s="151" t="e" cm="1">
        <f t="array" aca="1" ref="CO501" ca="1">INDIRECT(CO486)/CO494</f>
        <v>#N/A</v>
      </c>
      <c r="CP501" s="151" t="e" cm="1">
        <f t="array" aca="1" ref="CP501" ca="1">INDIRECT(CP486)/CP494</f>
        <v>#N/A</v>
      </c>
      <c r="CQ501" s="151" t="e" cm="1">
        <f t="array" aca="1" ref="CQ501" ca="1">INDIRECT(CQ486)/CQ494</f>
        <v>#N/A</v>
      </c>
      <c r="CR501" s="151" t="e" cm="1">
        <f t="array" aca="1" ref="CR501" ca="1">INDIRECT(CR486)/CR494</f>
        <v>#N/A</v>
      </c>
      <c r="CS501" s="151" t="e" cm="1">
        <f t="array" aca="1" ref="CS501" ca="1">INDIRECT(CS486)/CS494</f>
        <v>#N/A</v>
      </c>
      <c r="CT501" s="151" t="e" cm="1">
        <f t="array" aca="1" ref="CT501" ca="1">INDIRECT(CT486)/CT494</f>
        <v>#N/A</v>
      </c>
      <c r="CU501" s="151" t="e" cm="1">
        <f t="array" aca="1" ref="CU501" ca="1">INDIRECT(CU486)/CU494</f>
        <v>#N/A</v>
      </c>
      <c r="CV501" s="151" t="e" cm="1">
        <f t="array" aca="1" ref="CV501" ca="1">INDIRECT(CV486)/CV494</f>
        <v>#N/A</v>
      </c>
      <c r="CW501" s="151" t="e" cm="1">
        <f t="array" aca="1" ref="CW501" ca="1">INDIRECT(CW486)/CW494</f>
        <v>#N/A</v>
      </c>
      <c r="CX501" s="151" t="e" cm="1">
        <f t="array" aca="1" ref="CX501" ca="1">INDIRECT(CX486)/CX494</f>
        <v>#N/A</v>
      </c>
      <c r="CY501" s="151" t="e" cm="1">
        <f t="array" aca="1" ref="CY501" ca="1">INDIRECT(CY486)/CY494</f>
        <v>#N/A</v>
      </c>
      <c r="CZ501" s="151" t="e" cm="1">
        <f t="array" aca="1" ref="CZ501" ca="1">INDIRECT(CZ486)/CZ494</f>
        <v>#N/A</v>
      </c>
      <c r="DA501" s="151" t="e" cm="1">
        <f t="array" aca="1" ref="DA501" ca="1">INDIRECT(DA486)/DA494</f>
        <v>#N/A</v>
      </c>
      <c r="DB501" s="151" t="e" cm="1">
        <f t="array" aca="1" ref="DB501" ca="1">INDIRECT(DB486)/DB494</f>
        <v>#N/A</v>
      </c>
      <c r="DC501" s="151" t="e" cm="1">
        <f t="array" aca="1" ref="DC501" ca="1">INDIRECT(DC486)/DC494</f>
        <v>#N/A</v>
      </c>
      <c r="DD501" s="151" t="e" cm="1">
        <f t="array" aca="1" ref="DD501" ca="1">INDIRECT(DD486)/DD494</f>
        <v>#N/A</v>
      </c>
      <c r="DE501" s="151" t="e" cm="1">
        <f t="array" aca="1" ref="DE501" ca="1">INDIRECT(DE486)/DE494</f>
        <v>#N/A</v>
      </c>
      <c r="DF501" s="151" t="e" cm="1">
        <f t="array" aca="1" ref="DF501" ca="1">INDIRECT(DF486)/DF494</f>
        <v>#N/A</v>
      </c>
      <c r="DG501" s="151" t="e" cm="1">
        <f t="array" aca="1" ref="DG501" ca="1">INDIRECT(DG486)/DG494</f>
        <v>#N/A</v>
      </c>
      <c r="DH501" s="151" t="e" cm="1">
        <f t="array" aca="1" ref="DH501" ca="1">INDIRECT(DH486)/DH494</f>
        <v>#N/A</v>
      </c>
      <c r="DI501" s="151" t="e" cm="1">
        <f t="array" aca="1" ref="DI501" ca="1">INDIRECT(DI486)/DI494</f>
        <v>#N/A</v>
      </c>
      <c r="DJ501" s="151" t="e" cm="1">
        <f t="array" aca="1" ref="DJ501" ca="1">INDIRECT(DJ486)/DJ494</f>
        <v>#N/A</v>
      </c>
      <c r="DK501" s="151" t="e" cm="1">
        <f t="array" aca="1" ref="DK501" ca="1">INDIRECT(DK486)/DK494</f>
        <v>#N/A</v>
      </c>
      <c r="DL501" s="151" t="e" cm="1">
        <f t="array" aca="1" ref="DL501" ca="1">INDIRECT(DL486)/DL494</f>
        <v>#N/A</v>
      </c>
    </row>
    <row r="502" spans="1:116" x14ac:dyDescent="0.4">
      <c r="D502" t="s">
        <v>758</v>
      </c>
      <c r="E502" s="8" t="str">
        <f t="shared" si="509"/>
        <v>502 SUB-PR</v>
      </c>
      <c r="G502" s="145" t="s">
        <v>62</v>
      </c>
      <c r="H502" s="12"/>
      <c r="I502" s="60"/>
      <c r="J502" s="60"/>
      <c r="K502" s="34">
        <f t="shared" ref="K502:P502" ca="1" si="529">K501-SUM(K500,K497:K498)</f>
        <v>6.2527760746888816E-13</v>
      </c>
      <c r="L502" s="34">
        <f t="shared" ca="1" si="529"/>
        <v>6.2527760746888816E-13</v>
      </c>
      <c r="M502" s="34">
        <f t="shared" ca="1" si="529"/>
        <v>6.2527760746888816E-13</v>
      </c>
      <c r="N502" s="34">
        <f t="shared" ca="1" si="529"/>
        <v>6.2527760746888816E-13</v>
      </c>
      <c r="O502" s="34">
        <f t="shared" ca="1" si="529"/>
        <v>6.2527760746888816E-13</v>
      </c>
      <c r="P502" s="34">
        <f t="shared" ca="1" si="529"/>
        <v>6.2527760746888816E-13</v>
      </c>
      <c r="R502" s="15"/>
      <c r="S502" s="76">
        <f t="shared" ref="S502:AX502" ca="1" si="530">S501-SUM(S500,S497:S498)</f>
        <v>0</v>
      </c>
      <c r="T502" s="76">
        <f t="shared" ca="1" si="530"/>
        <v>0</v>
      </c>
      <c r="U502" s="76">
        <f t="shared" ca="1" si="530"/>
        <v>0</v>
      </c>
      <c r="V502" s="76">
        <f t="shared" ca="1" si="530"/>
        <v>0</v>
      </c>
      <c r="W502" s="76">
        <f t="shared" ca="1" si="530"/>
        <v>0</v>
      </c>
      <c r="X502" s="76">
        <f t="shared" ca="1" si="530"/>
        <v>0</v>
      </c>
      <c r="Y502" s="76">
        <f t="shared" ca="1" si="530"/>
        <v>0</v>
      </c>
      <c r="Z502" s="76">
        <f t="shared" ca="1" si="530"/>
        <v>0</v>
      </c>
      <c r="AA502" s="76">
        <f t="shared" ca="1" si="530"/>
        <v>0</v>
      </c>
      <c r="AB502" s="76">
        <f t="shared" ca="1" si="530"/>
        <v>0</v>
      </c>
      <c r="AC502" s="76">
        <f t="shared" ca="1" si="530"/>
        <v>0</v>
      </c>
      <c r="AD502" s="76">
        <f t="shared" ca="1" si="530"/>
        <v>0</v>
      </c>
      <c r="AE502" s="76">
        <f t="shared" ca="1" si="530"/>
        <v>0</v>
      </c>
      <c r="AF502" s="76">
        <f t="shared" ca="1" si="530"/>
        <v>0</v>
      </c>
      <c r="AG502" s="76">
        <f t="shared" ca="1" si="530"/>
        <v>0</v>
      </c>
      <c r="AH502" s="76">
        <f t="shared" ca="1" si="530"/>
        <v>0</v>
      </c>
      <c r="AI502" s="76">
        <f t="shared" ca="1" si="530"/>
        <v>0</v>
      </c>
      <c r="AJ502" s="76">
        <f t="shared" ca="1" si="530"/>
        <v>0</v>
      </c>
      <c r="AK502" s="76">
        <f t="shared" ca="1" si="530"/>
        <v>0</v>
      </c>
      <c r="AL502" s="76">
        <f t="shared" ca="1" si="530"/>
        <v>0</v>
      </c>
      <c r="AM502" s="76">
        <f t="shared" ca="1" si="530"/>
        <v>0</v>
      </c>
      <c r="AN502" s="76">
        <f t="shared" ca="1" si="530"/>
        <v>0</v>
      </c>
      <c r="AO502" s="76">
        <f t="shared" ca="1" si="530"/>
        <v>0</v>
      </c>
      <c r="AP502" s="76">
        <f t="shared" ca="1" si="530"/>
        <v>0</v>
      </c>
      <c r="AQ502" s="76">
        <f t="shared" ca="1" si="530"/>
        <v>0</v>
      </c>
      <c r="AR502" s="76">
        <f t="shared" ca="1" si="530"/>
        <v>0</v>
      </c>
      <c r="AS502" s="76">
        <f t="shared" ca="1" si="530"/>
        <v>0</v>
      </c>
      <c r="AT502" s="76">
        <f t="shared" ca="1" si="530"/>
        <v>0</v>
      </c>
      <c r="AU502" s="76">
        <f t="shared" ca="1" si="530"/>
        <v>0</v>
      </c>
      <c r="AV502" s="76">
        <f t="shared" ca="1" si="530"/>
        <v>0</v>
      </c>
      <c r="AW502" s="76">
        <f t="shared" ca="1" si="530"/>
        <v>0</v>
      </c>
      <c r="AX502" s="76">
        <f t="shared" ca="1" si="530"/>
        <v>0</v>
      </c>
      <c r="AY502" s="76">
        <f t="shared" ref="AY502:CD502" ca="1" si="531">AY501-SUM(AY500,AY497:AY498)</f>
        <v>0</v>
      </c>
      <c r="AZ502" s="76">
        <f t="shared" ca="1" si="531"/>
        <v>0</v>
      </c>
      <c r="BA502" s="76">
        <f t="shared" ca="1" si="531"/>
        <v>0</v>
      </c>
      <c r="BB502" s="76">
        <f t="shared" ca="1" si="531"/>
        <v>0</v>
      </c>
      <c r="BC502" s="76">
        <f t="shared" ca="1" si="531"/>
        <v>0</v>
      </c>
      <c r="BD502" s="76">
        <f t="shared" ca="1" si="531"/>
        <v>0</v>
      </c>
      <c r="BE502" s="76">
        <f t="shared" ca="1" si="531"/>
        <v>0</v>
      </c>
      <c r="BF502" s="76">
        <f t="shared" ca="1" si="531"/>
        <v>0</v>
      </c>
      <c r="BG502" s="76">
        <f t="shared" ca="1" si="531"/>
        <v>0</v>
      </c>
      <c r="BH502" s="76">
        <f t="shared" ca="1" si="531"/>
        <v>0</v>
      </c>
      <c r="BI502" s="76">
        <f t="shared" ca="1" si="531"/>
        <v>0</v>
      </c>
      <c r="BJ502" s="76">
        <f t="shared" ca="1" si="531"/>
        <v>0</v>
      </c>
      <c r="BK502" s="76">
        <f t="shared" ca="1" si="531"/>
        <v>0</v>
      </c>
      <c r="BL502" s="76">
        <f t="shared" ca="1" si="531"/>
        <v>0</v>
      </c>
      <c r="BM502" s="76">
        <f t="shared" ca="1" si="531"/>
        <v>0</v>
      </c>
      <c r="BN502" s="76">
        <f t="shared" ca="1" si="531"/>
        <v>0</v>
      </c>
      <c r="BO502" s="76">
        <f t="shared" ca="1" si="531"/>
        <v>0</v>
      </c>
      <c r="BP502" s="76">
        <f t="shared" ca="1" si="531"/>
        <v>0</v>
      </c>
      <c r="BQ502" s="76">
        <f t="shared" ca="1" si="531"/>
        <v>0</v>
      </c>
      <c r="BR502" s="76">
        <f t="shared" ca="1" si="531"/>
        <v>0</v>
      </c>
      <c r="BS502" s="76">
        <f t="shared" ca="1" si="531"/>
        <v>0</v>
      </c>
      <c r="BT502" s="76">
        <f t="shared" ca="1" si="531"/>
        <v>0</v>
      </c>
      <c r="BU502" s="76">
        <f t="shared" ca="1" si="531"/>
        <v>0</v>
      </c>
      <c r="BV502" s="76">
        <f t="shared" ca="1" si="531"/>
        <v>0</v>
      </c>
      <c r="BW502" s="76">
        <f t="shared" ca="1" si="531"/>
        <v>0</v>
      </c>
      <c r="BX502" s="76">
        <f t="shared" ca="1" si="531"/>
        <v>0</v>
      </c>
      <c r="BY502" s="76">
        <f t="shared" ca="1" si="531"/>
        <v>0</v>
      </c>
      <c r="BZ502" s="76">
        <f t="shared" ca="1" si="531"/>
        <v>0</v>
      </c>
      <c r="CA502" s="76">
        <f t="shared" ca="1" si="531"/>
        <v>0</v>
      </c>
      <c r="CB502" s="76">
        <f t="shared" ca="1" si="531"/>
        <v>0</v>
      </c>
      <c r="CC502" s="76">
        <f t="shared" ca="1" si="531"/>
        <v>0</v>
      </c>
      <c r="CD502" s="76">
        <f t="shared" ca="1" si="531"/>
        <v>0</v>
      </c>
      <c r="CE502" s="76">
        <f t="shared" ref="CE502:CL502" ca="1" si="532">CE501-SUM(CE500,CE497:CE498)</f>
        <v>0</v>
      </c>
      <c r="CF502" s="76">
        <f t="shared" ca="1" si="532"/>
        <v>0</v>
      </c>
      <c r="CG502" s="76">
        <f t="shared" ca="1" si="532"/>
        <v>0</v>
      </c>
      <c r="CH502" s="76">
        <f t="shared" ca="1" si="532"/>
        <v>0</v>
      </c>
      <c r="CI502" s="76">
        <f t="shared" ca="1" si="532"/>
        <v>0</v>
      </c>
      <c r="CJ502" s="76">
        <f t="shared" ca="1" si="532"/>
        <v>0</v>
      </c>
      <c r="CK502" s="76">
        <f t="shared" ca="1" si="532"/>
        <v>0</v>
      </c>
      <c r="CL502" s="76">
        <f t="shared" ca="1" si="532"/>
        <v>0</v>
      </c>
      <c r="CN502" s="60"/>
      <c r="CO502" s="76" t="e">
        <f t="shared" ref="CO502:DK502" ca="1" si="533">CO501-SUM(CO500,CO497:CO498)</f>
        <v>#N/A</v>
      </c>
      <c r="CP502" s="76" t="e">
        <f t="shared" ca="1" si="533"/>
        <v>#N/A</v>
      </c>
      <c r="CQ502" s="76" t="e">
        <f t="shared" ca="1" si="533"/>
        <v>#N/A</v>
      </c>
      <c r="CR502" s="76" t="e">
        <f t="shared" ca="1" si="533"/>
        <v>#N/A</v>
      </c>
      <c r="CS502" s="76" t="e">
        <f t="shared" ca="1" si="533"/>
        <v>#N/A</v>
      </c>
      <c r="CT502" s="76" t="e">
        <f t="shared" ca="1" si="533"/>
        <v>#N/A</v>
      </c>
      <c r="CU502" s="76" t="e">
        <f t="shared" ca="1" si="533"/>
        <v>#N/A</v>
      </c>
      <c r="CV502" s="76" t="e">
        <f t="shared" ca="1" si="533"/>
        <v>#N/A</v>
      </c>
      <c r="CW502" s="76" t="e">
        <f t="shared" ca="1" si="533"/>
        <v>#N/A</v>
      </c>
      <c r="CX502" s="76" t="e">
        <f t="shared" ca="1" si="533"/>
        <v>#N/A</v>
      </c>
      <c r="CY502" s="76" t="e">
        <f t="shared" ca="1" si="533"/>
        <v>#N/A</v>
      </c>
      <c r="CZ502" s="76" t="e">
        <f t="shared" ca="1" si="533"/>
        <v>#N/A</v>
      </c>
      <c r="DA502" s="76" t="e">
        <f t="shared" ca="1" si="533"/>
        <v>#N/A</v>
      </c>
      <c r="DB502" s="76" t="e">
        <f t="shared" ca="1" si="533"/>
        <v>#N/A</v>
      </c>
      <c r="DC502" s="76" t="e">
        <f t="shared" ca="1" si="533"/>
        <v>#N/A</v>
      </c>
      <c r="DD502" s="76" t="e">
        <f t="shared" ca="1" si="533"/>
        <v>#N/A</v>
      </c>
      <c r="DE502" s="76" t="e">
        <f t="shared" ca="1" si="533"/>
        <v>#N/A</v>
      </c>
      <c r="DF502" s="76" t="e">
        <f t="shared" ca="1" si="533"/>
        <v>#N/A</v>
      </c>
      <c r="DG502" s="76" t="e">
        <f t="shared" ca="1" si="533"/>
        <v>#N/A</v>
      </c>
      <c r="DH502" s="76" t="e">
        <f t="shared" ca="1" si="533"/>
        <v>#N/A</v>
      </c>
      <c r="DI502" s="76" t="e">
        <f t="shared" ca="1" si="533"/>
        <v>#N/A</v>
      </c>
      <c r="DJ502" s="76" t="e">
        <f t="shared" ca="1" si="533"/>
        <v>#N/A</v>
      </c>
      <c r="DK502" s="76" t="e">
        <f t="shared" ca="1" si="533"/>
        <v>#N/A</v>
      </c>
      <c r="DL502" s="76" t="e">
        <f t="shared" ref="DL502" ca="1" si="534">DL501-SUM(DL500,DL497:DL498)</f>
        <v>#N/A</v>
      </c>
    </row>
    <row r="503" spans="1:116" x14ac:dyDescent="0.4">
      <c r="D503" t="s">
        <v>758</v>
      </c>
      <c r="E503" s="8" t="str">
        <f t="shared" ref="E503" si="535">ROW()&amp;" "&amp;D503</f>
        <v>503 SUB-PR</v>
      </c>
      <c r="G503" s="95"/>
      <c r="H503" s="12"/>
      <c r="I503" s="60"/>
      <c r="J503" s="60"/>
      <c r="K503" s="34"/>
      <c r="L503" s="34"/>
      <c r="M503" s="34"/>
      <c r="N503" s="34"/>
      <c r="O503" s="34"/>
      <c r="P503" s="34"/>
      <c r="R503" s="15"/>
      <c r="S503" s="76"/>
      <c r="T503" s="76"/>
      <c r="U503" s="76"/>
      <c r="V503" s="76"/>
      <c r="W503" s="76"/>
      <c r="X503" s="76"/>
      <c r="Y503" s="76"/>
      <c r="Z503" s="76"/>
      <c r="AA503" s="76"/>
      <c r="AB503" s="76"/>
      <c r="AC503" s="76"/>
      <c r="AD503" s="76"/>
      <c r="AE503" s="76"/>
      <c r="AF503" s="76"/>
      <c r="AG503" s="76"/>
      <c r="AH503" s="76"/>
      <c r="AI503" s="76"/>
      <c r="AJ503" s="76"/>
      <c r="AK503" s="76"/>
      <c r="AL503" s="76"/>
      <c r="AM503" s="76"/>
      <c r="AN503" s="76"/>
      <c r="AO503" s="76"/>
      <c r="AP503" s="76"/>
      <c r="AQ503" s="76"/>
      <c r="AR503" s="76"/>
      <c r="AS503" s="76"/>
      <c r="AT503" s="76"/>
      <c r="AU503" s="76"/>
      <c r="AV503" s="76"/>
      <c r="AW503" s="76"/>
      <c r="AX503" s="76"/>
      <c r="AY503" s="76"/>
      <c r="AZ503" s="76"/>
      <c r="BA503" s="76"/>
      <c r="BB503" s="76"/>
      <c r="BC503" s="76"/>
      <c r="BD503" s="76"/>
      <c r="BE503" s="76"/>
      <c r="BF503" s="76"/>
      <c r="BG503" s="76"/>
      <c r="BH503" s="76"/>
      <c r="BI503" s="76"/>
      <c r="BJ503" s="76"/>
      <c r="BK503" s="76"/>
      <c r="BL503" s="76"/>
      <c r="BM503" s="76"/>
      <c r="BN503" s="76"/>
      <c r="BO503" s="76"/>
      <c r="BP503" s="76"/>
      <c r="BQ503" s="76"/>
      <c r="BR503" s="76"/>
      <c r="BS503" s="76"/>
      <c r="BT503" s="76"/>
      <c r="BU503" s="76"/>
      <c r="BV503" s="76"/>
      <c r="BW503" s="76"/>
      <c r="BX503" s="76"/>
      <c r="BY503" s="76"/>
      <c r="BZ503" s="76"/>
      <c r="CA503" s="76"/>
      <c r="CB503" s="76"/>
      <c r="CC503" s="76"/>
      <c r="CD503" s="76"/>
      <c r="CE503" s="76"/>
      <c r="CF503" s="76"/>
      <c r="CG503" s="76"/>
      <c r="CH503" s="76"/>
      <c r="CI503" s="76"/>
      <c r="CJ503" s="76"/>
      <c r="CK503" s="76"/>
      <c r="CL503" s="76"/>
      <c r="CN503" s="60"/>
      <c r="CO503" s="76"/>
      <c r="CP503" s="76"/>
      <c r="CQ503" s="76"/>
      <c r="CR503" s="76"/>
      <c r="CS503" s="76"/>
      <c r="CT503" s="76"/>
      <c r="CU503" s="76"/>
      <c r="CV503" s="76"/>
      <c r="CW503" s="76"/>
      <c r="CX503" s="76"/>
      <c r="CY503" s="76"/>
      <c r="CZ503" s="76"/>
      <c r="DA503" s="76"/>
      <c r="DB503" s="76"/>
      <c r="DC503" s="76"/>
      <c r="DD503" s="76"/>
      <c r="DE503" s="76"/>
      <c r="DF503" s="76"/>
      <c r="DG503" s="76"/>
      <c r="DH503" s="76"/>
      <c r="DI503" s="76"/>
      <c r="DJ503" s="76"/>
      <c r="DK503" s="76"/>
      <c r="DL503" s="76"/>
    </row>
    <row r="504" spans="1:116" x14ac:dyDescent="0.4">
      <c r="B504" t="s">
        <v>332</v>
      </c>
      <c r="D504" t="s">
        <v>758</v>
      </c>
      <c r="E504" s="8" t="str">
        <f t="shared" ref="E504:E509" si="536">ROW()&amp;" "&amp;D504</f>
        <v>504 SUB-PR</v>
      </c>
      <c r="F504" t="s">
        <v>490</v>
      </c>
      <c r="G504" s="8" t="str">
        <f>G484</f>
        <v>(Primary label)</v>
      </c>
      <c r="S504" s="72"/>
      <c r="T504" s="72"/>
      <c r="U504" s="72"/>
      <c r="V504" s="72"/>
      <c r="W504" s="72"/>
      <c r="X504" s="72"/>
      <c r="Y504" s="72"/>
      <c r="Z504" s="72"/>
      <c r="AA504" s="72"/>
      <c r="AB504" s="72"/>
      <c r="AC504" s="72"/>
      <c r="AD504" s="72"/>
      <c r="AE504" s="72"/>
      <c r="AF504" s="72"/>
      <c r="AG504" s="72"/>
      <c r="AH504" s="72"/>
      <c r="AI504" s="72"/>
      <c r="AJ504" s="72"/>
      <c r="AK504" s="72"/>
      <c r="AL504" s="72"/>
      <c r="AM504" s="72"/>
      <c r="AN504" s="72"/>
      <c r="AO504" s="72"/>
      <c r="AP504" s="72"/>
      <c r="AQ504" s="72"/>
      <c r="AR504" s="72"/>
      <c r="AS504" s="72"/>
      <c r="AT504" s="72"/>
      <c r="AU504" s="72"/>
      <c r="AV504" s="72"/>
      <c r="AW504" s="72"/>
      <c r="AX504" s="72"/>
      <c r="AY504" s="72"/>
      <c r="AZ504" s="72"/>
      <c r="BA504" s="72"/>
      <c r="BB504" s="72"/>
      <c r="BC504" s="72"/>
      <c r="BD504" s="72"/>
      <c r="BE504" s="72"/>
      <c r="BF504" s="72"/>
      <c r="BG504" s="72"/>
      <c r="BH504" s="72"/>
      <c r="BI504" s="72"/>
      <c r="BJ504" s="72"/>
      <c r="BK504" s="72"/>
      <c r="BL504" s="72"/>
      <c r="BM504" s="72"/>
      <c r="BN504" s="72"/>
      <c r="BO504" s="72"/>
      <c r="BP504" s="72"/>
      <c r="BQ504" s="72"/>
      <c r="BR504" s="72"/>
      <c r="BS504" s="72"/>
      <c r="BT504" s="72"/>
      <c r="BU504" s="72"/>
      <c r="BV504" s="72"/>
      <c r="BW504" s="72"/>
      <c r="BX504" s="72"/>
      <c r="BY504" s="72"/>
      <c r="BZ504" s="72"/>
      <c r="CA504" s="72"/>
      <c r="CB504" s="72"/>
      <c r="CC504" s="72"/>
      <c r="CD504" s="72"/>
      <c r="CE504" s="72"/>
      <c r="CF504" s="72"/>
      <c r="CG504" s="72"/>
      <c r="CH504" s="72"/>
      <c r="CI504" s="72"/>
      <c r="CJ504" s="72"/>
      <c r="CK504" s="72"/>
      <c r="CL504" s="72"/>
      <c r="CO504" s="72"/>
      <c r="CP504" s="72"/>
      <c r="CQ504" s="72"/>
      <c r="CR504" s="72"/>
      <c r="CS504" s="72"/>
      <c r="CT504" s="72"/>
      <c r="CU504" s="72"/>
      <c r="CV504" s="72"/>
      <c r="CW504" s="72"/>
      <c r="CX504" s="72"/>
      <c r="CY504" s="72"/>
      <c r="CZ504" s="72"/>
      <c r="DA504" s="72"/>
      <c r="DB504" s="72"/>
      <c r="DC504" s="72"/>
      <c r="DD504" s="72"/>
      <c r="DE504" s="72"/>
      <c r="DF504" s="72"/>
      <c r="DG504" s="72"/>
      <c r="DH504" s="72"/>
      <c r="DI504" s="72"/>
      <c r="DJ504" s="72"/>
      <c r="DK504" s="72"/>
      <c r="DL504" s="72"/>
    </row>
    <row r="505" spans="1:116" x14ac:dyDescent="0.4">
      <c r="B505" t="s">
        <v>332</v>
      </c>
      <c r="D505" t="s">
        <v>758</v>
      </c>
      <c r="E505" s="8" t="str">
        <f t="shared" si="536"/>
        <v>505 SUB-PR</v>
      </c>
      <c r="F505" t="s">
        <v>492</v>
      </c>
      <c r="G505" s="241" t="str">
        <f>IFERROR(SUBSTITUTE(G492,":",""),"no unit")</f>
        <v>subscriber</v>
      </c>
      <c r="K505" s="53"/>
      <c r="L505" s="53"/>
      <c r="M505" s="53"/>
      <c r="N505" s="53"/>
      <c r="O505" s="53"/>
      <c r="P505" s="53"/>
      <c r="R505" s="24"/>
    </row>
    <row r="506" spans="1:116" x14ac:dyDescent="0.4">
      <c r="A506" s="3"/>
      <c r="B506" t="s">
        <v>332</v>
      </c>
      <c r="D506" t="s">
        <v>758</v>
      </c>
      <c r="E506" s="8" t="str">
        <f t="shared" si="536"/>
        <v>506 SUB-PR</v>
      </c>
      <c r="F506" t="s">
        <v>461</v>
      </c>
      <c r="G506" s="8" t="str">
        <f>G486</f>
        <v>Primary revenue driver</v>
      </c>
      <c r="H506" s="90"/>
      <c r="I506" s="213"/>
      <c r="J506" s="213"/>
      <c r="K506" s="216"/>
      <c r="L506" s="216"/>
      <c r="M506" s="216"/>
      <c r="N506" s="216"/>
      <c r="O506" s="216"/>
      <c r="P506" s="216"/>
      <c r="R506" s="214"/>
      <c r="S506" s="76" t="str">
        <f t="shared" ref="S506:AX506" si="537">S486</f>
        <v>S$16</v>
      </c>
      <c r="T506" s="76" t="str">
        <f t="shared" si="537"/>
        <v>T$16</v>
      </c>
      <c r="U506" s="76" t="str">
        <f t="shared" si="537"/>
        <v>U$16</v>
      </c>
      <c r="V506" s="76" t="str">
        <f t="shared" si="537"/>
        <v>V$16</v>
      </c>
      <c r="W506" s="76" t="str">
        <f t="shared" si="537"/>
        <v>W$16</v>
      </c>
      <c r="X506" s="76" t="str">
        <f t="shared" si="537"/>
        <v>X$16</v>
      </c>
      <c r="Y506" s="76" t="str">
        <f t="shared" si="537"/>
        <v>Y$16</v>
      </c>
      <c r="Z506" s="76" t="str">
        <f t="shared" si="537"/>
        <v>Z$16</v>
      </c>
      <c r="AA506" s="76" t="str">
        <f t="shared" si="537"/>
        <v>AA$16</v>
      </c>
      <c r="AB506" s="76" t="str">
        <f t="shared" si="537"/>
        <v>AB$16</v>
      </c>
      <c r="AC506" s="76" t="str">
        <f t="shared" si="537"/>
        <v>AC$16</v>
      </c>
      <c r="AD506" s="76" t="str">
        <f t="shared" si="537"/>
        <v>AD$16</v>
      </c>
      <c r="AE506" s="76" t="str">
        <f t="shared" si="537"/>
        <v>AE$16</v>
      </c>
      <c r="AF506" s="76" t="str">
        <f t="shared" si="537"/>
        <v>AF$16</v>
      </c>
      <c r="AG506" s="76" t="str">
        <f t="shared" si="537"/>
        <v>AG$16</v>
      </c>
      <c r="AH506" s="76" t="str">
        <f t="shared" si="537"/>
        <v>AH$16</v>
      </c>
      <c r="AI506" s="76" t="str">
        <f t="shared" si="537"/>
        <v>AI$16</v>
      </c>
      <c r="AJ506" s="76" t="str">
        <f t="shared" si="537"/>
        <v>AJ$16</v>
      </c>
      <c r="AK506" s="76" t="str">
        <f t="shared" si="537"/>
        <v>AK$16</v>
      </c>
      <c r="AL506" s="76" t="str">
        <f t="shared" si="537"/>
        <v>AL$16</v>
      </c>
      <c r="AM506" s="76" t="str">
        <f t="shared" si="537"/>
        <v>AM$16</v>
      </c>
      <c r="AN506" s="76" t="str">
        <f t="shared" si="537"/>
        <v>AN$16</v>
      </c>
      <c r="AO506" s="76" t="str">
        <f t="shared" si="537"/>
        <v>AO$16</v>
      </c>
      <c r="AP506" s="76" t="str">
        <f t="shared" si="537"/>
        <v>AP$16</v>
      </c>
      <c r="AQ506" s="76" t="str">
        <f t="shared" si="537"/>
        <v>AQ$16</v>
      </c>
      <c r="AR506" s="76" t="str">
        <f t="shared" si="537"/>
        <v>AR$16</v>
      </c>
      <c r="AS506" s="76" t="str">
        <f t="shared" si="537"/>
        <v>AS$16</v>
      </c>
      <c r="AT506" s="76" t="str">
        <f t="shared" si="537"/>
        <v>AT$16</v>
      </c>
      <c r="AU506" s="76" t="str">
        <f t="shared" si="537"/>
        <v>AU$16</v>
      </c>
      <c r="AV506" s="76" t="str">
        <f t="shared" si="537"/>
        <v>AV$16</v>
      </c>
      <c r="AW506" s="76" t="str">
        <f t="shared" si="537"/>
        <v>AW$16</v>
      </c>
      <c r="AX506" s="76" t="str">
        <f t="shared" si="537"/>
        <v>AX$16</v>
      </c>
      <c r="AY506" s="76" t="str">
        <f t="shared" ref="AY506:CD506" si="538">AY486</f>
        <v>AY$16</v>
      </c>
      <c r="AZ506" s="76" t="str">
        <f t="shared" si="538"/>
        <v>AZ$16</v>
      </c>
      <c r="BA506" s="76" t="str">
        <f t="shared" si="538"/>
        <v>BA$16</v>
      </c>
      <c r="BB506" s="76" t="str">
        <f t="shared" si="538"/>
        <v>BB$16</v>
      </c>
      <c r="BC506" s="76" t="str">
        <f t="shared" si="538"/>
        <v>BC$16</v>
      </c>
      <c r="BD506" s="76" t="str">
        <f t="shared" si="538"/>
        <v>BD$16</v>
      </c>
      <c r="BE506" s="76" t="str">
        <f t="shared" si="538"/>
        <v>BE$16</v>
      </c>
      <c r="BF506" s="76" t="str">
        <f t="shared" si="538"/>
        <v>BF$16</v>
      </c>
      <c r="BG506" s="76" t="str">
        <f t="shared" si="538"/>
        <v>BG$16</v>
      </c>
      <c r="BH506" s="76" t="str">
        <f t="shared" si="538"/>
        <v>BH$16</v>
      </c>
      <c r="BI506" s="76" t="str">
        <f t="shared" si="538"/>
        <v>BI$16</v>
      </c>
      <c r="BJ506" s="76" t="str">
        <f t="shared" si="538"/>
        <v>BJ$16</v>
      </c>
      <c r="BK506" s="76" t="str">
        <f t="shared" si="538"/>
        <v>BK$16</v>
      </c>
      <c r="BL506" s="76" t="str">
        <f t="shared" si="538"/>
        <v>BL$16</v>
      </c>
      <c r="BM506" s="76" t="str">
        <f t="shared" si="538"/>
        <v>BM$16</v>
      </c>
      <c r="BN506" s="76" t="str">
        <f t="shared" si="538"/>
        <v>BN$16</v>
      </c>
      <c r="BO506" s="76" t="str">
        <f t="shared" si="538"/>
        <v>BO$16</v>
      </c>
      <c r="BP506" s="76" t="str">
        <f t="shared" si="538"/>
        <v>BP$16</v>
      </c>
      <c r="BQ506" s="76" t="str">
        <f t="shared" si="538"/>
        <v>BQ$16</v>
      </c>
      <c r="BR506" s="76" t="str">
        <f t="shared" si="538"/>
        <v>BR$16</v>
      </c>
      <c r="BS506" s="76" t="str">
        <f t="shared" si="538"/>
        <v>BS$16</v>
      </c>
      <c r="BT506" s="76" t="str">
        <f t="shared" si="538"/>
        <v>BT$16</v>
      </c>
      <c r="BU506" s="76" t="str">
        <f t="shared" si="538"/>
        <v>BU$16</v>
      </c>
      <c r="BV506" s="76" t="str">
        <f t="shared" si="538"/>
        <v>BV$16</v>
      </c>
      <c r="BW506" s="76" t="str">
        <f t="shared" si="538"/>
        <v>BW$16</v>
      </c>
      <c r="BX506" s="76" t="str">
        <f t="shared" si="538"/>
        <v>BX$16</v>
      </c>
      <c r="BY506" s="76" t="str">
        <f t="shared" si="538"/>
        <v>BY$16</v>
      </c>
      <c r="BZ506" s="76" t="str">
        <f t="shared" si="538"/>
        <v>BZ$16</v>
      </c>
      <c r="CA506" s="76" t="str">
        <f t="shared" si="538"/>
        <v>CA$16</v>
      </c>
      <c r="CB506" s="76" t="str">
        <f t="shared" si="538"/>
        <v>CB$16</v>
      </c>
      <c r="CC506" s="76" t="str">
        <f t="shared" si="538"/>
        <v>CC$16</v>
      </c>
      <c r="CD506" s="76" t="str">
        <f t="shared" si="538"/>
        <v>CD$16</v>
      </c>
      <c r="CE506" s="76" t="str">
        <f t="shared" ref="CE506:CL506" si="539">CE486</f>
        <v>CE$16</v>
      </c>
      <c r="CF506" s="76" t="str">
        <f t="shared" si="539"/>
        <v>CF$16</v>
      </c>
      <c r="CG506" s="76" t="str">
        <f t="shared" si="539"/>
        <v>CG$16</v>
      </c>
      <c r="CH506" s="76" t="str">
        <f t="shared" si="539"/>
        <v>CH$16</v>
      </c>
      <c r="CI506" s="76" t="str">
        <f t="shared" si="539"/>
        <v>CI$16</v>
      </c>
      <c r="CJ506" s="76" t="str">
        <f t="shared" si="539"/>
        <v>CJ$16</v>
      </c>
      <c r="CK506" s="76" t="str">
        <f t="shared" si="539"/>
        <v>CK$16</v>
      </c>
      <c r="CL506" s="76" t="str">
        <f t="shared" si="539"/>
        <v>CL$16</v>
      </c>
      <c r="CO506" s="76" t="str">
        <f t="shared" ref="CO506:DL506" si="540">CO486</f>
        <v>CO$16</v>
      </c>
      <c r="CP506" s="76" t="str">
        <f t="shared" si="540"/>
        <v>CP$16</v>
      </c>
      <c r="CQ506" s="76" t="str">
        <f t="shared" si="540"/>
        <v>CQ$16</v>
      </c>
      <c r="CR506" s="76" t="str">
        <f t="shared" si="540"/>
        <v>CR$16</v>
      </c>
      <c r="CS506" s="76" t="str">
        <f t="shared" si="540"/>
        <v>CS$16</v>
      </c>
      <c r="CT506" s="76" t="str">
        <f t="shared" si="540"/>
        <v>CT$16</v>
      </c>
      <c r="CU506" s="76" t="str">
        <f t="shared" si="540"/>
        <v>CU$16</v>
      </c>
      <c r="CV506" s="76" t="str">
        <f t="shared" si="540"/>
        <v>CV$16</v>
      </c>
      <c r="CW506" s="76" t="str">
        <f t="shared" si="540"/>
        <v>CW$16</v>
      </c>
      <c r="CX506" s="76" t="str">
        <f t="shared" si="540"/>
        <v>CX$16</v>
      </c>
      <c r="CY506" s="76" t="str">
        <f t="shared" si="540"/>
        <v>CY$16</v>
      </c>
      <c r="CZ506" s="76" t="str">
        <f t="shared" si="540"/>
        <v>CZ$16</v>
      </c>
      <c r="DA506" s="76" t="str">
        <f t="shared" si="540"/>
        <v>DA$16</v>
      </c>
      <c r="DB506" s="76" t="str">
        <f t="shared" si="540"/>
        <v>DB$16</v>
      </c>
      <c r="DC506" s="76" t="str">
        <f t="shared" si="540"/>
        <v>DC$16</v>
      </c>
      <c r="DD506" s="76" t="str">
        <f t="shared" si="540"/>
        <v>DD$16</v>
      </c>
      <c r="DE506" s="76" t="str">
        <f t="shared" si="540"/>
        <v>DE$16</v>
      </c>
      <c r="DF506" s="76" t="str">
        <f t="shared" si="540"/>
        <v>DF$16</v>
      </c>
      <c r="DG506" s="76" t="str">
        <f t="shared" si="540"/>
        <v>DG$16</v>
      </c>
      <c r="DH506" s="76" t="str">
        <f t="shared" si="540"/>
        <v>DH$16</v>
      </c>
      <c r="DI506" s="76" t="str">
        <f t="shared" si="540"/>
        <v>DI$16</v>
      </c>
      <c r="DJ506" s="76" t="str">
        <f t="shared" si="540"/>
        <v>DJ$16</v>
      </c>
      <c r="DK506" s="76" t="str">
        <f t="shared" si="540"/>
        <v>DK$16</v>
      </c>
      <c r="DL506" s="76" t="str">
        <f t="shared" si="540"/>
        <v>DL$16</v>
      </c>
    </row>
    <row r="507" spans="1:116" x14ac:dyDescent="0.4">
      <c r="B507" t="s">
        <v>332</v>
      </c>
      <c r="D507" t="s">
        <v>758</v>
      </c>
      <c r="E507" s="8" t="str">
        <f t="shared" si="536"/>
        <v>507 SUB-PR</v>
      </c>
      <c r="F507" t="s">
        <v>462</v>
      </c>
      <c r="G507" s="8" t="str">
        <f>G487</f>
        <v>Primary volume driver</v>
      </c>
      <c r="H507" s="12"/>
      <c r="I507" s="60"/>
      <c r="J507" s="60"/>
      <c r="K507" s="15"/>
      <c r="L507" s="15"/>
      <c r="M507" s="15"/>
      <c r="N507" s="15"/>
      <c r="O507" s="15"/>
      <c r="P507" s="15"/>
      <c r="R507" s="15"/>
      <c r="S507" s="203" t="str">
        <f t="shared" ref="S507:AX507" si="541">ADDRESS(ROW(S501),COLUMN(S501),2)</f>
        <v>S$501</v>
      </c>
      <c r="T507" s="203" t="str">
        <f t="shared" si="541"/>
        <v>T$501</v>
      </c>
      <c r="U507" s="203" t="str">
        <f t="shared" si="541"/>
        <v>U$501</v>
      </c>
      <c r="V507" s="203" t="str">
        <f t="shared" si="541"/>
        <v>V$501</v>
      </c>
      <c r="W507" s="203" t="str">
        <f t="shared" si="541"/>
        <v>W$501</v>
      </c>
      <c r="X507" s="203" t="str">
        <f t="shared" si="541"/>
        <v>X$501</v>
      </c>
      <c r="Y507" s="203" t="str">
        <f t="shared" si="541"/>
        <v>Y$501</v>
      </c>
      <c r="Z507" s="203" t="str">
        <f t="shared" si="541"/>
        <v>Z$501</v>
      </c>
      <c r="AA507" s="203" t="str">
        <f t="shared" si="541"/>
        <v>AA$501</v>
      </c>
      <c r="AB507" s="203" t="str">
        <f t="shared" si="541"/>
        <v>AB$501</v>
      </c>
      <c r="AC507" s="203" t="str">
        <f t="shared" si="541"/>
        <v>AC$501</v>
      </c>
      <c r="AD507" s="203" t="str">
        <f t="shared" si="541"/>
        <v>AD$501</v>
      </c>
      <c r="AE507" s="203" t="str">
        <f t="shared" si="541"/>
        <v>AE$501</v>
      </c>
      <c r="AF507" s="203" t="str">
        <f t="shared" si="541"/>
        <v>AF$501</v>
      </c>
      <c r="AG507" s="203" t="str">
        <f t="shared" si="541"/>
        <v>AG$501</v>
      </c>
      <c r="AH507" s="203" t="str">
        <f t="shared" si="541"/>
        <v>AH$501</v>
      </c>
      <c r="AI507" s="203" t="str">
        <f t="shared" si="541"/>
        <v>AI$501</v>
      </c>
      <c r="AJ507" s="203" t="str">
        <f t="shared" si="541"/>
        <v>AJ$501</v>
      </c>
      <c r="AK507" s="203" t="str">
        <f t="shared" si="541"/>
        <v>AK$501</v>
      </c>
      <c r="AL507" s="203" t="str">
        <f t="shared" si="541"/>
        <v>AL$501</v>
      </c>
      <c r="AM507" s="203" t="str">
        <f t="shared" si="541"/>
        <v>AM$501</v>
      </c>
      <c r="AN507" s="203" t="str">
        <f t="shared" si="541"/>
        <v>AN$501</v>
      </c>
      <c r="AO507" s="203" t="str">
        <f t="shared" si="541"/>
        <v>AO$501</v>
      </c>
      <c r="AP507" s="203" t="str">
        <f t="shared" si="541"/>
        <v>AP$501</v>
      </c>
      <c r="AQ507" s="203" t="str">
        <f t="shared" si="541"/>
        <v>AQ$501</v>
      </c>
      <c r="AR507" s="203" t="str">
        <f t="shared" si="541"/>
        <v>AR$501</v>
      </c>
      <c r="AS507" s="203" t="str">
        <f t="shared" si="541"/>
        <v>AS$501</v>
      </c>
      <c r="AT507" s="203" t="str">
        <f t="shared" si="541"/>
        <v>AT$501</v>
      </c>
      <c r="AU507" s="203" t="str">
        <f t="shared" si="541"/>
        <v>AU$501</v>
      </c>
      <c r="AV507" s="203" t="str">
        <f t="shared" si="541"/>
        <v>AV$501</v>
      </c>
      <c r="AW507" s="203" t="str">
        <f t="shared" si="541"/>
        <v>AW$501</v>
      </c>
      <c r="AX507" s="203" t="str">
        <f t="shared" si="541"/>
        <v>AX$501</v>
      </c>
      <c r="AY507" s="203" t="str">
        <f t="shared" ref="AY507:CD507" si="542">ADDRESS(ROW(AY501),COLUMN(AY501),2)</f>
        <v>AY$501</v>
      </c>
      <c r="AZ507" s="203" t="str">
        <f t="shared" si="542"/>
        <v>AZ$501</v>
      </c>
      <c r="BA507" s="203" t="str">
        <f t="shared" si="542"/>
        <v>BA$501</v>
      </c>
      <c r="BB507" s="203" t="str">
        <f t="shared" si="542"/>
        <v>BB$501</v>
      </c>
      <c r="BC507" s="203" t="str">
        <f t="shared" si="542"/>
        <v>BC$501</v>
      </c>
      <c r="BD507" s="203" t="str">
        <f t="shared" si="542"/>
        <v>BD$501</v>
      </c>
      <c r="BE507" s="203" t="str">
        <f t="shared" si="542"/>
        <v>BE$501</v>
      </c>
      <c r="BF507" s="203" t="str">
        <f t="shared" si="542"/>
        <v>BF$501</v>
      </c>
      <c r="BG507" s="203" t="str">
        <f t="shared" si="542"/>
        <v>BG$501</v>
      </c>
      <c r="BH507" s="203" t="str">
        <f t="shared" si="542"/>
        <v>BH$501</v>
      </c>
      <c r="BI507" s="203" t="str">
        <f t="shared" si="542"/>
        <v>BI$501</v>
      </c>
      <c r="BJ507" s="203" t="str">
        <f t="shared" si="542"/>
        <v>BJ$501</v>
      </c>
      <c r="BK507" s="203" t="str">
        <f t="shared" si="542"/>
        <v>BK$501</v>
      </c>
      <c r="BL507" s="203" t="str">
        <f t="shared" si="542"/>
        <v>BL$501</v>
      </c>
      <c r="BM507" s="203" t="str">
        <f t="shared" si="542"/>
        <v>BM$501</v>
      </c>
      <c r="BN507" s="203" t="str">
        <f t="shared" si="542"/>
        <v>BN$501</v>
      </c>
      <c r="BO507" s="203" t="str">
        <f t="shared" si="542"/>
        <v>BO$501</v>
      </c>
      <c r="BP507" s="203" t="str">
        <f t="shared" si="542"/>
        <v>BP$501</v>
      </c>
      <c r="BQ507" s="203" t="str">
        <f t="shared" si="542"/>
        <v>BQ$501</v>
      </c>
      <c r="BR507" s="203" t="str">
        <f t="shared" si="542"/>
        <v>BR$501</v>
      </c>
      <c r="BS507" s="203" t="str">
        <f t="shared" si="542"/>
        <v>BS$501</v>
      </c>
      <c r="BT507" s="203" t="str">
        <f t="shared" si="542"/>
        <v>BT$501</v>
      </c>
      <c r="BU507" s="203" t="str">
        <f t="shared" si="542"/>
        <v>BU$501</v>
      </c>
      <c r="BV507" s="203" t="str">
        <f t="shared" si="542"/>
        <v>BV$501</v>
      </c>
      <c r="BW507" s="203" t="str">
        <f t="shared" si="542"/>
        <v>BW$501</v>
      </c>
      <c r="BX507" s="203" t="str">
        <f t="shared" si="542"/>
        <v>BX$501</v>
      </c>
      <c r="BY507" s="203" t="str">
        <f t="shared" si="542"/>
        <v>BY$501</v>
      </c>
      <c r="BZ507" s="203" t="str">
        <f t="shared" si="542"/>
        <v>BZ$501</v>
      </c>
      <c r="CA507" s="203" t="str">
        <f t="shared" si="542"/>
        <v>CA$501</v>
      </c>
      <c r="CB507" s="203" t="str">
        <f t="shared" si="542"/>
        <v>CB$501</v>
      </c>
      <c r="CC507" s="203" t="str">
        <f t="shared" si="542"/>
        <v>CC$501</v>
      </c>
      <c r="CD507" s="203" t="str">
        <f t="shared" si="542"/>
        <v>CD$501</v>
      </c>
      <c r="CE507" s="203" t="str">
        <f t="shared" ref="CE507:CL507" si="543">ADDRESS(ROW(CE501),COLUMN(CE501),2)</f>
        <v>CE$501</v>
      </c>
      <c r="CF507" s="203" t="str">
        <f t="shared" si="543"/>
        <v>CF$501</v>
      </c>
      <c r="CG507" s="203" t="str">
        <f t="shared" si="543"/>
        <v>CG$501</v>
      </c>
      <c r="CH507" s="203" t="str">
        <f t="shared" si="543"/>
        <v>CH$501</v>
      </c>
      <c r="CI507" s="203" t="str">
        <f t="shared" si="543"/>
        <v>CI$501</v>
      </c>
      <c r="CJ507" s="203" t="str">
        <f t="shared" si="543"/>
        <v>CJ$501</v>
      </c>
      <c r="CK507" s="203" t="str">
        <f t="shared" si="543"/>
        <v>CK$501</v>
      </c>
      <c r="CL507" s="203" t="str">
        <f t="shared" si="543"/>
        <v>CL$501</v>
      </c>
      <c r="CN507" s="213"/>
      <c r="CO507" s="203" t="str">
        <f t="shared" ref="CO507:DL507" si="544">ADDRESS(ROW(CO501),COLUMN(CO501),2)</f>
        <v>CO$501</v>
      </c>
      <c r="CP507" s="203" t="str">
        <f t="shared" si="544"/>
        <v>CP$501</v>
      </c>
      <c r="CQ507" s="203" t="str">
        <f t="shared" si="544"/>
        <v>CQ$501</v>
      </c>
      <c r="CR507" s="203" t="str">
        <f t="shared" si="544"/>
        <v>CR$501</v>
      </c>
      <c r="CS507" s="203" t="str">
        <f t="shared" si="544"/>
        <v>CS$501</v>
      </c>
      <c r="CT507" s="203" t="str">
        <f t="shared" si="544"/>
        <v>CT$501</v>
      </c>
      <c r="CU507" s="203" t="str">
        <f t="shared" si="544"/>
        <v>CU$501</v>
      </c>
      <c r="CV507" s="203" t="str">
        <f t="shared" si="544"/>
        <v>CV$501</v>
      </c>
      <c r="CW507" s="203" t="str">
        <f t="shared" si="544"/>
        <v>CW$501</v>
      </c>
      <c r="CX507" s="203" t="str">
        <f t="shared" si="544"/>
        <v>CX$501</v>
      </c>
      <c r="CY507" s="203" t="str">
        <f t="shared" si="544"/>
        <v>CY$501</v>
      </c>
      <c r="CZ507" s="203" t="str">
        <f t="shared" si="544"/>
        <v>CZ$501</v>
      </c>
      <c r="DA507" s="203" t="str">
        <f t="shared" si="544"/>
        <v>DA$501</v>
      </c>
      <c r="DB507" s="203" t="str">
        <f t="shared" si="544"/>
        <v>DB$501</v>
      </c>
      <c r="DC507" s="203" t="str">
        <f t="shared" si="544"/>
        <v>DC$501</v>
      </c>
      <c r="DD507" s="203" t="str">
        <f t="shared" si="544"/>
        <v>DD$501</v>
      </c>
      <c r="DE507" s="203" t="str">
        <f t="shared" si="544"/>
        <v>DE$501</v>
      </c>
      <c r="DF507" s="203" t="str">
        <f t="shared" si="544"/>
        <v>DF$501</v>
      </c>
      <c r="DG507" s="203" t="str">
        <f t="shared" si="544"/>
        <v>DG$501</v>
      </c>
      <c r="DH507" s="203" t="str">
        <f t="shared" si="544"/>
        <v>DH$501</v>
      </c>
      <c r="DI507" s="203" t="str">
        <f t="shared" si="544"/>
        <v>DI$501</v>
      </c>
      <c r="DJ507" s="203" t="str">
        <f t="shared" si="544"/>
        <v>DJ$501</v>
      </c>
      <c r="DK507" s="203" t="str">
        <f t="shared" si="544"/>
        <v>DK$501</v>
      </c>
      <c r="DL507" s="203" t="str">
        <f t="shared" si="544"/>
        <v>DL$501</v>
      </c>
    </row>
    <row r="508" spans="1:116" x14ac:dyDescent="0.4">
      <c r="B508" t="s">
        <v>332</v>
      </c>
      <c r="D508" t="s">
        <v>758</v>
      </c>
      <c r="E508" s="8" t="str">
        <f t="shared" si="536"/>
        <v>508 SUB-PR</v>
      </c>
      <c r="F508" t="s">
        <v>491</v>
      </c>
      <c r="G508" s="8" t="str">
        <f>G493</f>
        <v>Subscription Revenue - (Primary label)</v>
      </c>
      <c r="H508" s="12"/>
      <c r="I508" s="60"/>
      <c r="J508" s="60"/>
      <c r="K508" s="15"/>
      <c r="L508" s="15"/>
      <c r="M508" s="15"/>
      <c r="N508" s="15"/>
      <c r="O508" s="15"/>
      <c r="P508" s="15"/>
      <c r="R508" s="15"/>
      <c r="S508" s="76"/>
      <c r="T508" s="76"/>
      <c r="U508" s="76"/>
      <c r="V508" s="76"/>
      <c r="W508" s="76"/>
      <c r="X508" s="76"/>
      <c r="Y508" s="76"/>
      <c r="Z508" s="76"/>
      <c r="AA508" s="76"/>
      <c r="AB508" s="76"/>
      <c r="AC508" s="76"/>
      <c r="AD508" s="76"/>
      <c r="AE508" s="76"/>
      <c r="AF508" s="76"/>
      <c r="AG508" s="76"/>
      <c r="AH508" s="76"/>
      <c r="AI508" s="76"/>
      <c r="AJ508" s="76"/>
      <c r="AK508" s="76"/>
      <c r="AL508" s="76"/>
      <c r="AM508" s="76"/>
      <c r="AN508" s="76"/>
      <c r="AO508" s="76"/>
      <c r="AP508" s="76"/>
      <c r="AQ508" s="76"/>
      <c r="AR508" s="76"/>
      <c r="AS508" s="76"/>
      <c r="AT508" s="76"/>
      <c r="AU508" s="76"/>
      <c r="AV508" s="76"/>
      <c r="AW508" s="76"/>
      <c r="AX508" s="76"/>
      <c r="AY508" s="76"/>
      <c r="AZ508" s="76"/>
      <c r="BA508" s="76"/>
      <c r="BB508" s="76"/>
      <c r="BC508" s="76"/>
      <c r="BD508" s="76"/>
      <c r="BE508" s="76"/>
      <c r="BF508" s="76"/>
      <c r="BG508" s="76"/>
      <c r="BH508" s="76"/>
      <c r="BI508" s="76"/>
      <c r="BJ508" s="76"/>
      <c r="BK508" s="76"/>
      <c r="BL508" s="76"/>
      <c r="BM508" s="76"/>
      <c r="BN508" s="76"/>
      <c r="BO508" s="76"/>
      <c r="BP508" s="76"/>
      <c r="BQ508" s="76"/>
      <c r="BR508" s="76"/>
      <c r="BS508" s="76"/>
      <c r="BT508" s="76"/>
      <c r="BU508" s="76"/>
      <c r="BV508" s="76"/>
      <c r="BW508" s="76"/>
      <c r="BX508" s="76"/>
      <c r="BY508" s="76"/>
      <c r="BZ508" s="76"/>
      <c r="CA508" s="76"/>
      <c r="CB508" s="76"/>
      <c r="CC508" s="76"/>
      <c r="CD508" s="76"/>
      <c r="CE508" s="76"/>
      <c r="CF508" s="76"/>
      <c r="CG508" s="76"/>
      <c r="CH508" s="76"/>
      <c r="CI508" s="76"/>
      <c r="CJ508" s="76"/>
      <c r="CK508" s="76"/>
      <c r="CL508" s="76"/>
      <c r="CN508" s="60"/>
      <c r="CO508" s="76"/>
      <c r="CP508" s="76"/>
      <c r="CQ508" s="76"/>
      <c r="CR508" s="76"/>
      <c r="CS508" s="76"/>
      <c r="CT508" s="76"/>
      <c r="CU508" s="76"/>
      <c r="CV508" s="76"/>
      <c r="CW508" s="76"/>
      <c r="CX508" s="76"/>
      <c r="CY508" s="76"/>
      <c r="CZ508" s="76"/>
      <c r="DA508" s="76"/>
      <c r="DB508" s="76"/>
      <c r="DC508" s="76"/>
      <c r="DD508" s="76"/>
      <c r="DE508" s="76"/>
      <c r="DF508" s="76"/>
      <c r="DG508" s="76"/>
      <c r="DH508" s="76"/>
      <c r="DI508" s="76"/>
      <c r="DJ508" s="76"/>
      <c r="DK508" s="76"/>
      <c r="DL508" s="76"/>
    </row>
    <row r="509" spans="1:116" x14ac:dyDescent="0.4">
      <c r="B509" t="s">
        <v>332</v>
      </c>
      <c r="D509" t="s">
        <v>758</v>
      </c>
      <c r="E509" s="8" t="str">
        <f t="shared" si="536"/>
        <v>509 SUB-PR</v>
      </c>
      <c r="F509" t="s">
        <v>505</v>
      </c>
      <c r="G509" s="8" t="str">
        <f>G489</f>
        <v xml:space="preserve">secondary unit </v>
      </c>
      <c r="H509" s="12"/>
      <c r="I509" s="60"/>
      <c r="J509" s="60"/>
      <c r="K509" s="15"/>
      <c r="L509" s="15"/>
      <c r="M509" s="15"/>
      <c r="N509" s="15"/>
      <c r="O509" s="15"/>
      <c r="P509" s="15"/>
      <c r="R509" s="15"/>
      <c r="S509" s="76"/>
      <c r="T509" s="76"/>
      <c r="U509" s="76"/>
      <c r="V509" s="76"/>
      <c r="W509" s="76"/>
      <c r="X509" s="76"/>
      <c r="Y509" s="76"/>
      <c r="Z509" s="76"/>
      <c r="AA509" s="76"/>
      <c r="AB509" s="76"/>
      <c r="AC509" s="76"/>
      <c r="AD509" s="76"/>
      <c r="AE509" s="76"/>
      <c r="AF509" s="76"/>
      <c r="AG509" s="76"/>
      <c r="AH509" s="76"/>
      <c r="AI509" s="76"/>
      <c r="AJ509" s="76"/>
      <c r="AK509" s="76"/>
      <c r="AL509" s="76"/>
      <c r="AM509" s="76"/>
      <c r="AN509" s="76"/>
      <c r="AO509" s="76"/>
      <c r="AP509" s="76"/>
      <c r="AQ509" s="76"/>
      <c r="AR509" s="76"/>
      <c r="AS509" s="76"/>
      <c r="AT509" s="76"/>
      <c r="AU509" s="76"/>
      <c r="AV509" s="76"/>
      <c r="AW509" s="76"/>
      <c r="AX509" s="76"/>
      <c r="AY509" s="76"/>
      <c r="AZ509" s="76"/>
      <c r="BA509" s="76"/>
      <c r="BB509" s="76"/>
      <c r="BC509" s="76"/>
      <c r="BD509" s="76"/>
      <c r="BE509" s="76"/>
      <c r="BF509" s="76"/>
      <c r="BG509" s="76"/>
      <c r="BH509" s="76"/>
      <c r="BI509" s="76"/>
      <c r="BJ509" s="76"/>
      <c r="BK509" s="76"/>
      <c r="BL509" s="76"/>
      <c r="BM509" s="76"/>
      <c r="BN509" s="76"/>
      <c r="BO509" s="76"/>
      <c r="BP509" s="76"/>
      <c r="BQ509" s="76"/>
      <c r="BR509" s="76"/>
      <c r="BS509" s="76"/>
      <c r="BT509" s="76"/>
      <c r="BU509" s="76"/>
      <c r="BV509" s="76"/>
      <c r="BW509" s="76"/>
      <c r="BX509" s="76"/>
      <c r="BY509" s="76"/>
      <c r="BZ509" s="76"/>
      <c r="CA509" s="76"/>
      <c r="CB509" s="76"/>
      <c r="CC509" s="76"/>
      <c r="CD509" s="76"/>
      <c r="CE509" s="76"/>
      <c r="CF509" s="76"/>
      <c r="CG509" s="76"/>
      <c r="CH509" s="76"/>
      <c r="CI509" s="76"/>
      <c r="CJ509" s="76"/>
      <c r="CK509" s="76"/>
      <c r="CL509" s="76"/>
      <c r="CN509" s="60"/>
      <c r="CO509" s="76"/>
      <c r="CP509" s="76"/>
      <c r="CQ509" s="76"/>
      <c r="CR509" s="76"/>
      <c r="CS509" s="76"/>
      <c r="CT509" s="76"/>
      <c r="CU509" s="76"/>
      <c r="CV509" s="76"/>
      <c r="CW509" s="76"/>
      <c r="CX509" s="76"/>
      <c r="CY509" s="76"/>
      <c r="CZ509" s="76"/>
      <c r="DA509" s="76"/>
      <c r="DB509" s="76"/>
      <c r="DC509" s="76"/>
      <c r="DD509" s="76"/>
      <c r="DE509" s="76"/>
      <c r="DF509" s="76"/>
      <c r="DG509" s="76"/>
      <c r="DH509" s="76"/>
      <c r="DI509" s="76"/>
      <c r="DJ509" s="76"/>
      <c r="DK509" s="76"/>
      <c r="DL509" s="76"/>
    </row>
    <row r="510" spans="1:116" x14ac:dyDescent="0.4">
      <c r="B510" t="s">
        <v>332</v>
      </c>
      <c r="D510" t="s">
        <v>758</v>
      </c>
      <c r="E510" s="8" t="str">
        <f t="shared" ref="E510" si="545">ROW()&amp;" "&amp;D510</f>
        <v>510 SUB-PR</v>
      </c>
      <c r="F510" t="s">
        <v>463</v>
      </c>
      <c r="G510" s="8" t="str">
        <f>G490</f>
        <v>Secondary revenue driver</v>
      </c>
      <c r="H510" s="12"/>
      <c r="I510" s="60"/>
      <c r="J510" s="60"/>
      <c r="K510" s="15"/>
      <c r="L510" s="15"/>
      <c r="M510" s="15"/>
      <c r="N510" s="15"/>
      <c r="O510" s="15"/>
      <c r="P510" s="15"/>
      <c r="R510" s="15"/>
      <c r="S510" s="76"/>
      <c r="T510" s="76"/>
      <c r="U510" s="76"/>
      <c r="V510" s="76"/>
      <c r="W510" s="76"/>
      <c r="X510" s="76"/>
      <c r="Y510" s="76"/>
      <c r="Z510" s="76"/>
      <c r="AA510" s="76"/>
      <c r="AB510" s="76"/>
      <c r="AC510" s="76"/>
      <c r="AD510" s="76"/>
      <c r="AE510" s="76"/>
      <c r="AF510" s="76"/>
      <c r="AG510" s="76"/>
      <c r="AH510" s="76"/>
      <c r="AI510" s="76"/>
      <c r="AJ510" s="76"/>
      <c r="AK510" s="76"/>
      <c r="AL510" s="76"/>
      <c r="AM510" s="76"/>
      <c r="AN510" s="76"/>
      <c r="AO510" s="76"/>
      <c r="AP510" s="76"/>
      <c r="AQ510" s="76"/>
      <c r="AR510" s="76"/>
      <c r="AS510" s="76"/>
      <c r="AT510" s="76"/>
      <c r="AU510" s="76"/>
      <c r="AV510" s="76"/>
      <c r="AW510" s="76"/>
      <c r="AX510" s="76"/>
      <c r="AY510" s="76"/>
      <c r="AZ510" s="76"/>
      <c r="BA510" s="76"/>
      <c r="BB510" s="76"/>
      <c r="BC510" s="76"/>
      <c r="BD510" s="76"/>
      <c r="BE510" s="76"/>
      <c r="BF510" s="76"/>
      <c r="BG510" s="76"/>
      <c r="BH510" s="76"/>
      <c r="BI510" s="76"/>
      <c r="BJ510" s="76"/>
      <c r="BK510" s="76"/>
      <c r="BL510" s="76"/>
      <c r="BM510" s="76"/>
      <c r="BN510" s="76"/>
      <c r="BO510" s="76"/>
      <c r="BP510" s="76"/>
      <c r="BQ510" s="76"/>
      <c r="BR510" s="76"/>
      <c r="BS510" s="76"/>
      <c r="BT510" s="76"/>
      <c r="BU510" s="76"/>
      <c r="BV510" s="76"/>
      <c r="BW510" s="76"/>
      <c r="BX510" s="76"/>
      <c r="BY510" s="76"/>
      <c r="BZ510" s="76"/>
      <c r="CA510" s="76"/>
      <c r="CB510" s="76"/>
      <c r="CC510" s="76"/>
      <c r="CD510" s="76"/>
      <c r="CE510" s="76"/>
      <c r="CF510" s="76"/>
      <c r="CG510" s="76"/>
      <c r="CH510" s="76"/>
      <c r="CI510" s="76"/>
      <c r="CJ510" s="76"/>
      <c r="CK510" s="76"/>
      <c r="CL510" s="76"/>
      <c r="CN510" s="60"/>
      <c r="CO510" s="76"/>
      <c r="CP510" s="76"/>
      <c r="CQ510" s="76"/>
      <c r="CR510" s="76"/>
      <c r="CS510" s="76"/>
      <c r="CT510" s="76"/>
      <c r="CU510" s="76"/>
      <c r="CV510" s="76"/>
      <c r="CW510" s="76"/>
      <c r="CX510" s="76"/>
      <c r="CY510" s="76"/>
      <c r="CZ510" s="76"/>
      <c r="DA510" s="76"/>
      <c r="DB510" s="76"/>
      <c r="DC510" s="76"/>
      <c r="DD510" s="76"/>
      <c r="DE510" s="76"/>
      <c r="DF510" s="76"/>
      <c r="DG510" s="76"/>
      <c r="DH510" s="76"/>
      <c r="DI510" s="76"/>
      <c r="DJ510" s="76"/>
      <c r="DK510" s="76"/>
      <c r="DL510" s="76"/>
    </row>
    <row r="511" spans="1:116" x14ac:dyDescent="0.4">
      <c r="B511" t="s">
        <v>332</v>
      </c>
      <c r="D511" t="s">
        <v>758</v>
      </c>
      <c r="E511" s="8" t="str">
        <f t="shared" ref="E511" si="546">ROW()&amp;" "&amp;D511</f>
        <v>511 SUB-PR</v>
      </c>
      <c r="F511" t="s">
        <v>464</v>
      </c>
      <c r="G511" t="s">
        <v>464</v>
      </c>
      <c r="CO511" s="8"/>
      <c r="CP511" s="8"/>
      <c r="CQ511" s="8"/>
      <c r="CR511" s="8"/>
      <c r="CS511" s="8"/>
      <c r="CT511" s="8"/>
      <c r="CU511" s="8"/>
      <c r="CV511" s="8"/>
      <c r="CW511" s="8"/>
      <c r="CX511" s="8"/>
      <c r="CY511" s="8"/>
      <c r="CZ511" s="8"/>
      <c r="DA511" s="8"/>
      <c r="DB511" s="8"/>
      <c r="DC511" s="8"/>
      <c r="DD511" s="8"/>
      <c r="DE511" s="8"/>
      <c r="DF511" s="8"/>
      <c r="DG511" s="8"/>
      <c r="DH511" s="8"/>
      <c r="DI511" s="8"/>
      <c r="DJ511" s="8"/>
      <c r="DK511" s="8"/>
      <c r="DL511" s="8"/>
    </row>
    <row r="512" spans="1:116" x14ac:dyDescent="0.4">
      <c r="A512" s="174"/>
      <c r="E512" s="8"/>
      <c r="G512" s="175" t="s">
        <v>490</v>
      </c>
      <c r="H512" s="174"/>
      <c r="I512" s="176"/>
      <c r="J512" s="176"/>
      <c r="K512" s="197"/>
      <c r="L512" s="197"/>
      <c r="M512" s="197"/>
      <c r="N512" s="197"/>
      <c r="O512" s="197"/>
      <c r="P512" s="197"/>
      <c r="R512" s="198"/>
      <c r="S512" s="174"/>
      <c r="T512" s="174"/>
      <c r="U512" s="174"/>
      <c r="V512" s="174"/>
      <c r="W512" s="174"/>
      <c r="X512" s="174"/>
      <c r="Y512" s="174"/>
      <c r="Z512" s="174"/>
      <c r="AA512" s="174"/>
      <c r="AB512" s="174"/>
      <c r="AC512" s="174"/>
      <c r="AD512" s="174"/>
      <c r="AE512" s="174"/>
      <c r="AF512" s="174"/>
      <c r="AG512" s="174"/>
      <c r="AH512" s="174"/>
      <c r="AI512" s="174"/>
      <c r="AJ512" s="174"/>
      <c r="AK512" s="174"/>
      <c r="AL512" s="174"/>
      <c r="AM512" s="174"/>
      <c r="AN512" s="174"/>
      <c r="AO512" s="174"/>
      <c r="AP512" s="174"/>
      <c r="AQ512" s="174"/>
      <c r="AR512" s="174"/>
      <c r="AS512" s="174"/>
      <c r="AT512" s="174"/>
      <c r="AU512" s="174"/>
      <c r="AV512" s="174"/>
      <c r="AW512" s="174"/>
      <c r="AX512" s="174"/>
      <c r="AY512" s="174"/>
      <c r="AZ512" s="174"/>
      <c r="BA512" s="174"/>
      <c r="BB512" s="174"/>
      <c r="BC512" s="174"/>
      <c r="BD512" s="174"/>
      <c r="BE512" s="174"/>
      <c r="BF512" s="174"/>
      <c r="BG512" s="174"/>
      <c r="BH512" s="174"/>
      <c r="BI512" s="174"/>
      <c r="BJ512" s="174"/>
      <c r="BK512" s="174"/>
      <c r="BL512" s="174"/>
      <c r="BM512" s="174"/>
      <c r="BN512" s="174"/>
      <c r="BO512" s="174"/>
      <c r="BP512" s="174"/>
      <c r="BQ512" s="174"/>
      <c r="BR512" s="174"/>
      <c r="BS512" s="174"/>
      <c r="BT512" s="174"/>
      <c r="BU512" s="174"/>
      <c r="BV512" s="174"/>
      <c r="BW512" s="174"/>
      <c r="BX512" s="174"/>
      <c r="BY512" s="174"/>
      <c r="BZ512" s="174"/>
      <c r="CA512" s="174"/>
      <c r="CB512" s="174"/>
      <c r="CC512" s="174"/>
      <c r="CD512" s="174"/>
      <c r="CE512" s="174"/>
      <c r="CF512" s="174"/>
      <c r="CG512" s="174"/>
      <c r="CH512" s="174"/>
      <c r="CI512" s="174"/>
      <c r="CJ512" s="174"/>
      <c r="CK512" s="174"/>
      <c r="CL512" s="174"/>
      <c r="CN512" s="176"/>
      <c r="CO512" s="174"/>
      <c r="CP512" s="174"/>
      <c r="CQ512" s="174"/>
      <c r="CR512" s="174"/>
      <c r="CS512" s="174"/>
      <c r="CT512" s="174"/>
      <c r="CU512" s="174"/>
      <c r="CV512" s="174"/>
      <c r="CW512" s="174"/>
      <c r="CX512" s="174"/>
      <c r="CY512" s="174"/>
      <c r="CZ512" s="174"/>
      <c r="DA512" s="174"/>
      <c r="DB512" s="174"/>
      <c r="DC512" s="174"/>
      <c r="DD512" s="174"/>
      <c r="DE512" s="174"/>
      <c r="DF512" s="174"/>
      <c r="DG512" s="174"/>
      <c r="DH512" s="174"/>
      <c r="DI512" s="174"/>
      <c r="DJ512" s="174"/>
      <c r="DK512" s="174"/>
      <c r="DL512" s="174"/>
    </row>
    <row r="513" spans="1:116" x14ac:dyDescent="0.4">
      <c r="A513" s="174"/>
      <c r="E513" s="8"/>
      <c r="G513" s="175" t="s">
        <v>492</v>
      </c>
      <c r="H513" s="174"/>
      <c r="I513" s="176"/>
      <c r="J513" s="176"/>
      <c r="K513" s="197"/>
      <c r="L513" s="197"/>
      <c r="M513" s="197"/>
      <c r="N513" s="197"/>
      <c r="O513" s="197"/>
      <c r="P513" s="197"/>
      <c r="R513" s="198"/>
      <c r="S513" s="174"/>
      <c r="T513" s="174"/>
      <c r="U513" s="174"/>
      <c r="V513" s="174"/>
      <c r="W513" s="174"/>
      <c r="X513" s="174"/>
      <c r="Y513" s="174"/>
      <c r="Z513" s="174"/>
      <c r="AA513" s="174"/>
      <c r="AB513" s="174"/>
      <c r="AC513" s="174"/>
      <c r="AD513" s="174"/>
      <c r="AE513" s="174"/>
      <c r="AF513" s="174"/>
      <c r="AG513" s="174"/>
      <c r="AH513" s="174"/>
      <c r="AI513" s="174"/>
      <c r="AJ513" s="174"/>
      <c r="AK513" s="174"/>
      <c r="AL513" s="174"/>
      <c r="AM513" s="174"/>
      <c r="AN513" s="174"/>
      <c r="AO513" s="174"/>
      <c r="AP513" s="174"/>
      <c r="AQ513" s="174"/>
      <c r="AR513" s="174"/>
      <c r="AS513" s="174"/>
      <c r="AT513" s="174"/>
      <c r="AU513" s="174"/>
      <c r="AV513" s="174"/>
      <c r="AW513" s="174"/>
      <c r="AX513" s="174"/>
      <c r="AY513" s="174"/>
      <c r="AZ513" s="174"/>
      <c r="BA513" s="174"/>
      <c r="BB513" s="174"/>
      <c r="BC513" s="174"/>
      <c r="BD513" s="174"/>
      <c r="BE513" s="174"/>
      <c r="BF513" s="174"/>
      <c r="BG513" s="174"/>
      <c r="BH513" s="174"/>
      <c r="BI513" s="174"/>
      <c r="BJ513" s="174"/>
      <c r="BK513" s="174"/>
      <c r="BL513" s="174"/>
      <c r="BM513" s="174"/>
      <c r="BN513" s="174"/>
      <c r="BO513" s="174"/>
      <c r="BP513" s="174"/>
      <c r="BQ513" s="174"/>
      <c r="BR513" s="174"/>
      <c r="BS513" s="174"/>
      <c r="BT513" s="174"/>
      <c r="BU513" s="174"/>
      <c r="BV513" s="174"/>
      <c r="BW513" s="174"/>
      <c r="BX513" s="174"/>
      <c r="BY513" s="174"/>
      <c r="BZ513" s="174"/>
      <c r="CA513" s="174"/>
      <c r="CB513" s="174"/>
      <c r="CC513" s="174"/>
      <c r="CD513" s="174"/>
      <c r="CE513" s="174"/>
      <c r="CF513" s="174"/>
      <c r="CG513" s="174"/>
      <c r="CH513" s="174"/>
      <c r="CI513" s="174"/>
      <c r="CJ513" s="174"/>
      <c r="CK513" s="174"/>
      <c r="CL513" s="174"/>
      <c r="CN513" s="176"/>
      <c r="CO513" s="174"/>
      <c r="CP513" s="174"/>
      <c r="CQ513" s="174"/>
      <c r="CR513" s="174"/>
      <c r="CS513" s="174"/>
      <c r="CT513" s="174"/>
      <c r="CU513" s="174"/>
      <c r="CV513" s="174"/>
      <c r="CW513" s="174"/>
      <c r="CX513" s="174"/>
      <c r="CY513" s="174"/>
      <c r="CZ513" s="174"/>
      <c r="DA513" s="174"/>
      <c r="DB513" s="174"/>
      <c r="DC513" s="174"/>
      <c r="DD513" s="174"/>
      <c r="DE513" s="174"/>
      <c r="DF513" s="174"/>
      <c r="DG513" s="174"/>
      <c r="DH513" s="174"/>
      <c r="DI513" s="174"/>
      <c r="DJ513" s="174"/>
      <c r="DK513" s="174"/>
      <c r="DL513" s="174"/>
    </row>
    <row r="514" spans="1:116" x14ac:dyDescent="0.4">
      <c r="A514" s="174"/>
      <c r="E514" s="8"/>
      <c r="G514" s="175" t="s">
        <v>461</v>
      </c>
      <c r="H514" s="174"/>
      <c r="I514" s="176"/>
      <c r="J514" s="176"/>
      <c r="K514" s="197"/>
      <c r="L514" s="197"/>
      <c r="M514" s="197"/>
      <c r="N514" s="197"/>
      <c r="O514" s="197"/>
      <c r="P514" s="197"/>
      <c r="R514" s="198"/>
      <c r="S514" s="199" t="str">
        <f t="shared" ref="S514:AX514" si="547">S$20</f>
        <v>S$16</v>
      </c>
      <c r="T514" s="199" t="str">
        <f t="shared" si="547"/>
        <v>T$16</v>
      </c>
      <c r="U514" s="199" t="str">
        <f t="shared" si="547"/>
        <v>U$16</v>
      </c>
      <c r="V514" s="199" t="str">
        <f t="shared" si="547"/>
        <v>V$16</v>
      </c>
      <c r="W514" s="199" t="str">
        <f t="shared" si="547"/>
        <v>W$16</v>
      </c>
      <c r="X514" s="199" t="str">
        <f t="shared" si="547"/>
        <v>X$16</v>
      </c>
      <c r="Y514" s="199" t="str">
        <f t="shared" si="547"/>
        <v>Y$16</v>
      </c>
      <c r="Z514" s="199" t="str">
        <f t="shared" si="547"/>
        <v>Z$16</v>
      </c>
      <c r="AA514" s="199" t="str">
        <f t="shared" si="547"/>
        <v>AA$16</v>
      </c>
      <c r="AB514" s="199" t="str">
        <f t="shared" si="547"/>
        <v>AB$16</v>
      </c>
      <c r="AC514" s="199" t="str">
        <f t="shared" si="547"/>
        <v>AC$16</v>
      </c>
      <c r="AD514" s="199" t="str">
        <f t="shared" si="547"/>
        <v>AD$16</v>
      </c>
      <c r="AE514" s="199" t="str">
        <f t="shared" si="547"/>
        <v>AE$16</v>
      </c>
      <c r="AF514" s="199" t="str">
        <f t="shared" si="547"/>
        <v>AF$16</v>
      </c>
      <c r="AG514" s="199" t="str">
        <f t="shared" si="547"/>
        <v>AG$16</v>
      </c>
      <c r="AH514" s="199" t="str">
        <f t="shared" si="547"/>
        <v>AH$16</v>
      </c>
      <c r="AI514" s="199" t="str">
        <f t="shared" si="547"/>
        <v>AI$16</v>
      </c>
      <c r="AJ514" s="199" t="str">
        <f t="shared" si="547"/>
        <v>AJ$16</v>
      </c>
      <c r="AK514" s="199" t="str">
        <f t="shared" si="547"/>
        <v>AK$16</v>
      </c>
      <c r="AL514" s="199" t="str">
        <f t="shared" si="547"/>
        <v>AL$16</v>
      </c>
      <c r="AM514" s="199" t="str">
        <f t="shared" si="547"/>
        <v>AM$16</v>
      </c>
      <c r="AN514" s="199" t="str">
        <f t="shared" si="547"/>
        <v>AN$16</v>
      </c>
      <c r="AO514" s="199" t="str">
        <f t="shared" si="547"/>
        <v>AO$16</v>
      </c>
      <c r="AP514" s="199" t="str">
        <f t="shared" si="547"/>
        <v>AP$16</v>
      </c>
      <c r="AQ514" s="199" t="str">
        <f t="shared" si="547"/>
        <v>AQ$16</v>
      </c>
      <c r="AR514" s="199" t="str">
        <f t="shared" si="547"/>
        <v>AR$16</v>
      </c>
      <c r="AS514" s="199" t="str">
        <f t="shared" si="547"/>
        <v>AS$16</v>
      </c>
      <c r="AT514" s="199" t="str">
        <f t="shared" si="547"/>
        <v>AT$16</v>
      </c>
      <c r="AU514" s="199" t="str">
        <f t="shared" si="547"/>
        <v>AU$16</v>
      </c>
      <c r="AV514" s="199" t="str">
        <f t="shared" si="547"/>
        <v>AV$16</v>
      </c>
      <c r="AW514" s="199" t="str">
        <f t="shared" si="547"/>
        <v>AW$16</v>
      </c>
      <c r="AX514" s="199" t="str">
        <f t="shared" si="547"/>
        <v>AX$16</v>
      </c>
      <c r="AY514" s="199" t="str">
        <f t="shared" ref="AY514:CD514" si="548">AY$20</f>
        <v>AY$16</v>
      </c>
      <c r="AZ514" s="199" t="str">
        <f t="shared" si="548"/>
        <v>AZ$16</v>
      </c>
      <c r="BA514" s="199" t="str">
        <f t="shared" si="548"/>
        <v>BA$16</v>
      </c>
      <c r="BB514" s="199" t="str">
        <f t="shared" si="548"/>
        <v>BB$16</v>
      </c>
      <c r="BC514" s="199" t="str">
        <f t="shared" si="548"/>
        <v>BC$16</v>
      </c>
      <c r="BD514" s="199" t="str">
        <f t="shared" si="548"/>
        <v>BD$16</v>
      </c>
      <c r="BE514" s="199" t="str">
        <f t="shared" si="548"/>
        <v>BE$16</v>
      </c>
      <c r="BF514" s="199" t="str">
        <f t="shared" si="548"/>
        <v>BF$16</v>
      </c>
      <c r="BG514" s="199" t="str">
        <f t="shared" si="548"/>
        <v>BG$16</v>
      </c>
      <c r="BH514" s="199" t="str">
        <f t="shared" si="548"/>
        <v>BH$16</v>
      </c>
      <c r="BI514" s="199" t="str">
        <f t="shared" si="548"/>
        <v>BI$16</v>
      </c>
      <c r="BJ514" s="199" t="str">
        <f t="shared" si="548"/>
        <v>BJ$16</v>
      </c>
      <c r="BK514" s="199" t="str">
        <f t="shared" si="548"/>
        <v>BK$16</v>
      </c>
      <c r="BL514" s="199" t="str">
        <f t="shared" si="548"/>
        <v>BL$16</v>
      </c>
      <c r="BM514" s="199" t="str">
        <f t="shared" si="548"/>
        <v>BM$16</v>
      </c>
      <c r="BN514" s="199" t="str">
        <f t="shared" si="548"/>
        <v>BN$16</v>
      </c>
      <c r="BO514" s="199" t="str">
        <f t="shared" si="548"/>
        <v>BO$16</v>
      </c>
      <c r="BP514" s="199" t="str">
        <f t="shared" si="548"/>
        <v>BP$16</v>
      </c>
      <c r="BQ514" s="199" t="str">
        <f t="shared" si="548"/>
        <v>BQ$16</v>
      </c>
      <c r="BR514" s="199" t="str">
        <f t="shared" si="548"/>
        <v>BR$16</v>
      </c>
      <c r="BS514" s="199" t="str">
        <f t="shared" si="548"/>
        <v>BS$16</v>
      </c>
      <c r="BT514" s="199" t="str">
        <f t="shared" si="548"/>
        <v>BT$16</v>
      </c>
      <c r="BU514" s="199" t="str">
        <f t="shared" si="548"/>
        <v>BU$16</v>
      </c>
      <c r="BV514" s="199" t="str">
        <f t="shared" si="548"/>
        <v>BV$16</v>
      </c>
      <c r="BW514" s="199" t="str">
        <f t="shared" si="548"/>
        <v>BW$16</v>
      </c>
      <c r="BX514" s="199" t="str">
        <f t="shared" si="548"/>
        <v>BX$16</v>
      </c>
      <c r="BY514" s="199" t="str">
        <f t="shared" si="548"/>
        <v>BY$16</v>
      </c>
      <c r="BZ514" s="199" t="str">
        <f t="shared" si="548"/>
        <v>BZ$16</v>
      </c>
      <c r="CA514" s="199" t="str">
        <f t="shared" si="548"/>
        <v>CA$16</v>
      </c>
      <c r="CB514" s="199" t="str">
        <f t="shared" si="548"/>
        <v>CB$16</v>
      </c>
      <c r="CC514" s="199" t="str">
        <f t="shared" si="548"/>
        <v>CC$16</v>
      </c>
      <c r="CD514" s="199" t="str">
        <f t="shared" si="548"/>
        <v>CD$16</v>
      </c>
      <c r="CE514" s="199" t="str">
        <f t="shared" ref="CE514:CL514" si="549">CE$20</f>
        <v>CE$16</v>
      </c>
      <c r="CF514" s="199" t="str">
        <f t="shared" si="549"/>
        <v>CF$16</v>
      </c>
      <c r="CG514" s="199" t="str">
        <f t="shared" si="549"/>
        <v>CG$16</v>
      </c>
      <c r="CH514" s="199" t="str">
        <f t="shared" si="549"/>
        <v>CH$16</v>
      </c>
      <c r="CI514" s="199" t="str">
        <f t="shared" si="549"/>
        <v>CI$16</v>
      </c>
      <c r="CJ514" s="199" t="str">
        <f t="shared" si="549"/>
        <v>CJ$16</v>
      </c>
      <c r="CK514" s="199" t="str">
        <f t="shared" si="549"/>
        <v>CK$16</v>
      </c>
      <c r="CL514" s="199" t="str">
        <f t="shared" si="549"/>
        <v>CL$16</v>
      </c>
      <c r="CN514" s="176"/>
      <c r="CO514" s="199" t="str">
        <f t="shared" ref="CO514:DL514" si="550">CO$20</f>
        <v>CO$16</v>
      </c>
      <c r="CP514" s="199" t="str">
        <f t="shared" si="550"/>
        <v>CP$16</v>
      </c>
      <c r="CQ514" s="199" t="str">
        <f t="shared" si="550"/>
        <v>CQ$16</v>
      </c>
      <c r="CR514" s="199" t="str">
        <f t="shared" si="550"/>
        <v>CR$16</v>
      </c>
      <c r="CS514" s="199" t="str">
        <f t="shared" si="550"/>
        <v>CS$16</v>
      </c>
      <c r="CT514" s="199" t="str">
        <f t="shared" si="550"/>
        <v>CT$16</v>
      </c>
      <c r="CU514" s="199" t="str">
        <f t="shared" si="550"/>
        <v>CU$16</v>
      </c>
      <c r="CV514" s="199" t="str">
        <f t="shared" si="550"/>
        <v>CV$16</v>
      </c>
      <c r="CW514" s="199" t="str">
        <f t="shared" si="550"/>
        <v>CW$16</v>
      </c>
      <c r="CX514" s="199" t="str">
        <f t="shared" si="550"/>
        <v>CX$16</v>
      </c>
      <c r="CY514" s="199" t="str">
        <f t="shared" si="550"/>
        <v>CY$16</v>
      </c>
      <c r="CZ514" s="199" t="str">
        <f t="shared" si="550"/>
        <v>CZ$16</v>
      </c>
      <c r="DA514" s="199" t="str">
        <f t="shared" si="550"/>
        <v>DA$16</v>
      </c>
      <c r="DB514" s="199" t="str">
        <f t="shared" si="550"/>
        <v>DB$16</v>
      </c>
      <c r="DC514" s="199" t="str">
        <f t="shared" si="550"/>
        <v>DC$16</v>
      </c>
      <c r="DD514" s="199" t="str">
        <f t="shared" si="550"/>
        <v>DD$16</v>
      </c>
      <c r="DE514" s="199" t="str">
        <f t="shared" si="550"/>
        <v>DE$16</v>
      </c>
      <c r="DF514" s="199" t="str">
        <f t="shared" si="550"/>
        <v>DF$16</v>
      </c>
      <c r="DG514" s="199" t="str">
        <f t="shared" si="550"/>
        <v>DG$16</v>
      </c>
      <c r="DH514" s="199" t="str">
        <f t="shared" si="550"/>
        <v>DH$16</v>
      </c>
      <c r="DI514" s="199" t="str">
        <f t="shared" si="550"/>
        <v>DI$16</v>
      </c>
      <c r="DJ514" s="199" t="str">
        <f t="shared" si="550"/>
        <v>DJ$16</v>
      </c>
      <c r="DK514" s="199" t="str">
        <f t="shared" si="550"/>
        <v>DK$16</v>
      </c>
      <c r="DL514" s="199" t="str">
        <f t="shared" si="550"/>
        <v>DL$16</v>
      </c>
    </row>
    <row r="515" spans="1:116" x14ac:dyDescent="0.4">
      <c r="A515" s="174"/>
      <c r="E515" s="8"/>
      <c r="G515" s="175" t="s">
        <v>462</v>
      </c>
      <c r="H515" s="200"/>
      <c r="I515" s="201"/>
      <c r="J515" s="201"/>
      <c r="K515" s="202"/>
      <c r="L515" s="202"/>
      <c r="M515" s="202"/>
      <c r="N515" s="202"/>
      <c r="O515" s="202"/>
      <c r="P515" s="202"/>
      <c r="R515" s="202"/>
      <c r="S515" s="199" t="str">
        <f t="shared" ref="S515:AX515" si="551">S$21</f>
        <v>S$17</v>
      </c>
      <c r="T515" s="199" t="str">
        <f t="shared" si="551"/>
        <v>T$17</v>
      </c>
      <c r="U515" s="199" t="str">
        <f t="shared" si="551"/>
        <v>U$17</v>
      </c>
      <c r="V515" s="199" t="str">
        <f t="shared" si="551"/>
        <v>V$17</v>
      </c>
      <c r="W515" s="199" t="str">
        <f t="shared" si="551"/>
        <v>W$17</v>
      </c>
      <c r="X515" s="199" t="str">
        <f t="shared" si="551"/>
        <v>X$17</v>
      </c>
      <c r="Y515" s="199" t="str">
        <f t="shared" si="551"/>
        <v>Y$17</v>
      </c>
      <c r="Z515" s="199" t="str">
        <f t="shared" si="551"/>
        <v>Z$17</v>
      </c>
      <c r="AA515" s="199" t="str">
        <f t="shared" si="551"/>
        <v>AA$17</v>
      </c>
      <c r="AB515" s="199" t="str">
        <f t="shared" si="551"/>
        <v>AB$17</v>
      </c>
      <c r="AC515" s="199" t="str">
        <f t="shared" si="551"/>
        <v>AC$17</v>
      </c>
      <c r="AD515" s="199" t="str">
        <f t="shared" si="551"/>
        <v>AD$17</v>
      </c>
      <c r="AE515" s="199" t="str">
        <f t="shared" si="551"/>
        <v>AE$17</v>
      </c>
      <c r="AF515" s="199" t="str">
        <f t="shared" si="551"/>
        <v>AF$17</v>
      </c>
      <c r="AG515" s="199" t="str">
        <f t="shared" si="551"/>
        <v>AG$17</v>
      </c>
      <c r="AH515" s="199" t="str">
        <f t="shared" si="551"/>
        <v>AH$17</v>
      </c>
      <c r="AI515" s="199" t="str">
        <f t="shared" si="551"/>
        <v>AI$17</v>
      </c>
      <c r="AJ515" s="199" t="str">
        <f t="shared" si="551"/>
        <v>AJ$17</v>
      </c>
      <c r="AK515" s="199" t="str">
        <f t="shared" si="551"/>
        <v>AK$17</v>
      </c>
      <c r="AL515" s="199" t="str">
        <f t="shared" si="551"/>
        <v>AL$17</v>
      </c>
      <c r="AM515" s="199" t="str">
        <f t="shared" si="551"/>
        <v>AM$17</v>
      </c>
      <c r="AN515" s="199" t="str">
        <f t="shared" si="551"/>
        <v>AN$17</v>
      </c>
      <c r="AO515" s="199" t="str">
        <f t="shared" si="551"/>
        <v>AO$17</v>
      </c>
      <c r="AP515" s="199" t="str">
        <f t="shared" si="551"/>
        <v>AP$17</v>
      </c>
      <c r="AQ515" s="199" t="str">
        <f t="shared" si="551"/>
        <v>AQ$17</v>
      </c>
      <c r="AR515" s="199" t="str">
        <f t="shared" si="551"/>
        <v>AR$17</v>
      </c>
      <c r="AS515" s="199" t="str">
        <f t="shared" si="551"/>
        <v>AS$17</v>
      </c>
      <c r="AT515" s="199" t="str">
        <f t="shared" si="551"/>
        <v>AT$17</v>
      </c>
      <c r="AU515" s="199" t="str">
        <f t="shared" si="551"/>
        <v>AU$17</v>
      </c>
      <c r="AV515" s="199" t="str">
        <f t="shared" si="551"/>
        <v>AV$17</v>
      </c>
      <c r="AW515" s="199" t="str">
        <f t="shared" si="551"/>
        <v>AW$17</v>
      </c>
      <c r="AX515" s="199" t="str">
        <f t="shared" si="551"/>
        <v>AX$17</v>
      </c>
      <c r="AY515" s="199" t="str">
        <f t="shared" ref="AY515:CD515" si="552">AY$21</f>
        <v>AY$17</v>
      </c>
      <c r="AZ515" s="199" t="str">
        <f t="shared" si="552"/>
        <v>AZ$17</v>
      </c>
      <c r="BA515" s="199" t="str">
        <f t="shared" si="552"/>
        <v>BA$17</v>
      </c>
      <c r="BB515" s="199" t="str">
        <f t="shared" si="552"/>
        <v>BB$17</v>
      </c>
      <c r="BC515" s="199" t="str">
        <f t="shared" si="552"/>
        <v>BC$17</v>
      </c>
      <c r="BD515" s="199" t="str">
        <f t="shared" si="552"/>
        <v>BD$17</v>
      </c>
      <c r="BE515" s="199" t="str">
        <f t="shared" si="552"/>
        <v>BE$17</v>
      </c>
      <c r="BF515" s="199" t="str">
        <f t="shared" si="552"/>
        <v>BF$17</v>
      </c>
      <c r="BG515" s="199" t="str">
        <f t="shared" si="552"/>
        <v>BG$17</v>
      </c>
      <c r="BH515" s="199" t="str">
        <f t="shared" si="552"/>
        <v>BH$17</v>
      </c>
      <c r="BI515" s="199" t="str">
        <f t="shared" si="552"/>
        <v>BI$17</v>
      </c>
      <c r="BJ515" s="199" t="str">
        <f t="shared" si="552"/>
        <v>BJ$17</v>
      </c>
      <c r="BK515" s="199" t="str">
        <f t="shared" si="552"/>
        <v>BK$17</v>
      </c>
      <c r="BL515" s="199" t="str">
        <f t="shared" si="552"/>
        <v>BL$17</v>
      </c>
      <c r="BM515" s="199" t="str">
        <f t="shared" si="552"/>
        <v>BM$17</v>
      </c>
      <c r="BN515" s="199" t="str">
        <f t="shared" si="552"/>
        <v>BN$17</v>
      </c>
      <c r="BO515" s="199" t="str">
        <f t="shared" si="552"/>
        <v>BO$17</v>
      </c>
      <c r="BP515" s="199" t="str">
        <f t="shared" si="552"/>
        <v>BP$17</v>
      </c>
      <c r="BQ515" s="199" t="str">
        <f t="shared" si="552"/>
        <v>BQ$17</v>
      </c>
      <c r="BR515" s="199" t="str">
        <f t="shared" si="552"/>
        <v>BR$17</v>
      </c>
      <c r="BS515" s="199" t="str">
        <f t="shared" si="552"/>
        <v>BS$17</v>
      </c>
      <c r="BT515" s="199" t="str">
        <f t="shared" si="552"/>
        <v>BT$17</v>
      </c>
      <c r="BU515" s="199" t="str">
        <f t="shared" si="552"/>
        <v>BU$17</v>
      </c>
      <c r="BV515" s="199" t="str">
        <f t="shared" si="552"/>
        <v>BV$17</v>
      </c>
      <c r="BW515" s="199" t="str">
        <f t="shared" si="552"/>
        <v>BW$17</v>
      </c>
      <c r="BX515" s="199" t="str">
        <f t="shared" si="552"/>
        <v>BX$17</v>
      </c>
      <c r="BY515" s="199" t="str">
        <f t="shared" si="552"/>
        <v>BY$17</v>
      </c>
      <c r="BZ515" s="199" t="str">
        <f t="shared" si="552"/>
        <v>BZ$17</v>
      </c>
      <c r="CA515" s="199" t="str">
        <f t="shared" si="552"/>
        <v>CA$17</v>
      </c>
      <c r="CB515" s="199" t="str">
        <f t="shared" si="552"/>
        <v>CB$17</v>
      </c>
      <c r="CC515" s="199" t="str">
        <f t="shared" si="552"/>
        <v>CC$17</v>
      </c>
      <c r="CD515" s="199" t="str">
        <f t="shared" si="552"/>
        <v>CD$17</v>
      </c>
      <c r="CE515" s="199" t="str">
        <f t="shared" ref="CE515:CL515" si="553">CE$21</f>
        <v>CE$17</v>
      </c>
      <c r="CF515" s="199" t="str">
        <f t="shared" si="553"/>
        <v>CF$17</v>
      </c>
      <c r="CG515" s="199" t="str">
        <f t="shared" si="553"/>
        <v>CG$17</v>
      </c>
      <c r="CH515" s="199" t="str">
        <f t="shared" si="553"/>
        <v>CH$17</v>
      </c>
      <c r="CI515" s="199" t="str">
        <f t="shared" si="553"/>
        <v>CI$17</v>
      </c>
      <c r="CJ515" s="199" t="str">
        <f t="shared" si="553"/>
        <v>CJ$17</v>
      </c>
      <c r="CK515" s="199" t="str">
        <f t="shared" si="553"/>
        <v>CK$17</v>
      </c>
      <c r="CL515" s="199" t="str">
        <f t="shared" si="553"/>
        <v>CL$17</v>
      </c>
      <c r="CN515" s="201"/>
      <c r="CO515" s="199" t="str">
        <f t="shared" ref="CO515:DL515" si="554">CO$21</f>
        <v>CO$17</v>
      </c>
      <c r="CP515" s="199" t="str">
        <f t="shared" si="554"/>
        <v>CP$17</v>
      </c>
      <c r="CQ515" s="199" t="str">
        <f t="shared" si="554"/>
        <v>CQ$17</v>
      </c>
      <c r="CR515" s="199" t="str">
        <f t="shared" si="554"/>
        <v>CR$17</v>
      </c>
      <c r="CS515" s="199" t="str">
        <f t="shared" si="554"/>
        <v>CS$17</v>
      </c>
      <c r="CT515" s="199" t="str">
        <f t="shared" si="554"/>
        <v>CT$17</v>
      </c>
      <c r="CU515" s="199" t="str">
        <f t="shared" si="554"/>
        <v>CU$17</v>
      </c>
      <c r="CV515" s="199" t="str">
        <f t="shared" si="554"/>
        <v>CV$17</v>
      </c>
      <c r="CW515" s="199" t="str">
        <f t="shared" si="554"/>
        <v>CW$17</v>
      </c>
      <c r="CX515" s="199" t="str">
        <f t="shared" si="554"/>
        <v>CX$17</v>
      </c>
      <c r="CY515" s="199" t="str">
        <f t="shared" si="554"/>
        <v>CY$17</v>
      </c>
      <c r="CZ515" s="199" t="str">
        <f t="shared" si="554"/>
        <v>CZ$17</v>
      </c>
      <c r="DA515" s="199" t="str">
        <f t="shared" si="554"/>
        <v>DA$17</v>
      </c>
      <c r="DB515" s="199" t="str">
        <f t="shared" si="554"/>
        <v>DB$17</v>
      </c>
      <c r="DC515" s="199" t="str">
        <f t="shared" si="554"/>
        <v>DC$17</v>
      </c>
      <c r="DD515" s="199" t="str">
        <f t="shared" si="554"/>
        <v>DD$17</v>
      </c>
      <c r="DE515" s="199" t="str">
        <f t="shared" si="554"/>
        <v>DE$17</v>
      </c>
      <c r="DF515" s="199" t="str">
        <f t="shared" si="554"/>
        <v>DF$17</v>
      </c>
      <c r="DG515" s="199" t="str">
        <f t="shared" si="554"/>
        <v>DG$17</v>
      </c>
      <c r="DH515" s="199" t="str">
        <f t="shared" si="554"/>
        <v>DH$17</v>
      </c>
      <c r="DI515" s="199" t="str">
        <f t="shared" si="554"/>
        <v>DI$17</v>
      </c>
      <c r="DJ515" s="199" t="str">
        <f t="shared" si="554"/>
        <v>DJ$17</v>
      </c>
      <c r="DK515" s="199" t="str">
        <f t="shared" si="554"/>
        <v>DK$17</v>
      </c>
      <c r="DL515" s="199" t="str">
        <f t="shared" si="554"/>
        <v>DL$17</v>
      </c>
    </row>
    <row r="516" spans="1:116" x14ac:dyDescent="0.4">
      <c r="A516" s="174"/>
      <c r="E516" s="8"/>
      <c r="G516" s="175" t="s">
        <v>491</v>
      </c>
      <c r="H516" s="200"/>
      <c r="I516" s="201"/>
      <c r="J516" s="201"/>
      <c r="K516" s="202"/>
      <c r="L516" s="202"/>
      <c r="M516" s="202"/>
      <c r="N516" s="202"/>
      <c r="O516" s="202"/>
      <c r="P516" s="202"/>
      <c r="R516" s="202"/>
      <c r="S516" s="190"/>
      <c r="T516" s="190"/>
      <c r="U516" s="190"/>
      <c r="V516" s="190"/>
      <c r="W516" s="190"/>
      <c r="X516" s="190"/>
      <c r="Y516" s="190"/>
      <c r="Z516" s="190"/>
      <c r="AA516" s="190"/>
      <c r="AB516" s="190"/>
      <c r="AC516" s="190"/>
      <c r="AD516" s="190"/>
      <c r="AE516" s="190"/>
      <c r="AF516" s="190"/>
      <c r="AG516" s="190"/>
      <c r="AH516" s="190"/>
      <c r="AI516" s="190"/>
      <c r="AJ516" s="190"/>
      <c r="AK516" s="190"/>
      <c r="AL516" s="190"/>
      <c r="AM516" s="190"/>
      <c r="AN516" s="190"/>
      <c r="AO516" s="190"/>
      <c r="AP516" s="190"/>
      <c r="AQ516" s="190"/>
      <c r="AR516" s="190"/>
      <c r="AS516" s="190"/>
      <c r="AT516" s="190"/>
      <c r="AU516" s="190"/>
      <c r="AV516" s="190"/>
      <c r="AW516" s="190"/>
      <c r="AX516" s="190"/>
      <c r="AY516" s="190"/>
      <c r="AZ516" s="190"/>
      <c r="BA516" s="190"/>
      <c r="BB516" s="190"/>
      <c r="BC516" s="190"/>
      <c r="BD516" s="190"/>
      <c r="BE516" s="190"/>
      <c r="BF516" s="190"/>
      <c r="BG516" s="190"/>
      <c r="BH516" s="190"/>
      <c r="BI516" s="190"/>
      <c r="BJ516" s="190"/>
      <c r="BK516" s="190"/>
      <c r="BL516" s="190"/>
      <c r="BM516" s="190"/>
      <c r="BN516" s="190"/>
      <c r="BO516" s="190"/>
      <c r="BP516" s="190"/>
      <c r="BQ516" s="190"/>
      <c r="BR516" s="190"/>
      <c r="BS516" s="190"/>
      <c r="BT516" s="190"/>
      <c r="BU516" s="190"/>
      <c r="BV516" s="190"/>
      <c r="BW516" s="190"/>
      <c r="BX516" s="190"/>
      <c r="BY516" s="190"/>
      <c r="BZ516" s="190"/>
      <c r="CA516" s="190"/>
      <c r="CB516" s="190"/>
      <c r="CC516" s="190"/>
      <c r="CD516" s="190"/>
      <c r="CE516" s="190"/>
      <c r="CF516" s="190"/>
      <c r="CG516" s="190"/>
      <c r="CH516" s="190"/>
      <c r="CI516" s="190"/>
      <c r="CJ516" s="190"/>
      <c r="CK516" s="190"/>
      <c r="CL516" s="190"/>
      <c r="CN516" s="201"/>
      <c r="CO516" s="190"/>
      <c r="CP516" s="190"/>
      <c r="CQ516" s="190"/>
      <c r="CR516" s="190"/>
      <c r="CS516" s="190"/>
      <c r="CT516" s="190"/>
      <c r="CU516" s="190"/>
      <c r="CV516" s="190"/>
      <c r="CW516" s="190"/>
      <c r="CX516" s="190"/>
      <c r="CY516" s="190"/>
      <c r="CZ516" s="190"/>
      <c r="DA516" s="190"/>
      <c r="DB516" s="190"/>
      <c r="DC516" s="190"/>
      <c r="DD516" s="190"/>
      <c r="DE516" s="190"/>
      <c r="DF516" s="190"/>
      <c r="DG516" s="190"/>
      <c r="DH516" s="190"/>
      <c r="DI516" s="190"/>
      <c r="DJ516" s="190"/>
      <c r="DK516" s="190"/>
      <c r="DL516" s="190"/>
    </row>
    <row r="517" spans="1:116" x14ac:dyDescent="0.4">
      <c r="A517" s="174"/>
      <c r="E517" s="8"/>
      <c r="G517" s="175" t="s">
        <v>505</v>
      </c>
      <c r="H517" s="200"/>
      <c r="I517" s="201"/>
      <c r="J517" s="201"/>
      <c r="K517" s="202"/>
      <c r="L517" s="202"/>
      <c r="M517" s="202"/>
      <c r="N517" s="202"/>
      <c r="O517" s="202"/>
      <c r="P517" s="202"/>
      <c r="R517" s="202"/>
      <c r="S517" s="190"/>
      <c r="T517" s="190"/>
      <c r="U517" s="190"/>
      <c r="V517" s="190"/>
      <c r="W517" s="190"/>
      <c r="X517" s="190"/>
      <c r="Y517" s="190"/>
      <c r="Z517" s="190"/>
      <c r="AA517" s="190"/>
      <c r="AB517" s="190"/>
      <c r="AC517" s="190"/>
      <c r="AD517" s="190"/>
      <c r="AE517" s="190"/>
      <c r="AF517" s="190"/>
      <c r="AG517" s="190"/>
      <c r="AH517" s="190"/>
      <c r="AI517" s="190"/>
      <c r="AJ517" s="190"/>
      <c r="AK517" s="190"/>
      <c r="AL517" s="190"/>
      <c r="AM517" s="190"/>
      <c r="AN517" s="190"/>
      <c r="AO517" s="190"/>
      <c r="AP517" s="190"/>
      <c r="AQ517" s="190"/>
      <c r="AR517" s="190"/>
      <c r="AS517" s="190"/>
      <c r="AT517" s="190"/>
      <c r="AU517" s="190"/>
      <c r="AV517" s="190"/>
      <c r="AW517" s="190"/>
      <c r="AX517" s="190"/>
      <c r="AY517" s="190"/>
      <c r="AZ517" s="190"/>
      <c r="BA517" s="190"/>
      <c r="BB517" s="190"/>
      <c r="BC517" s="190"/>
      <c r="BD517" s="190"/>
      <c r="BE517" s="190"/>
      <c r="BF517" s="190"/>
      <c r="BG517" s="190"/>
      <c r="BH517" s="190"/>
      <c r="BI517" s="190"/>
      <c r="BJ517" s="190"/>
      <c r="BK517" s="190"/>
      <c r="BL517" s="190"/>
      <c r="BM517" s="190"/>
      <c r="BN517" s="190"/>
      <c r="BO517" s="190"/>
      <c r="BP517" s="190"/>
      <c r="BQ517" s="190"/>
      <c r="BR517" s="190"/>
      <c r="BS517" s="190"/>
      <c r="BT517" s="190"/>
      <c r="BU517" s="190"/>
      <c r="BV517" s="190"/>
      <c r="BW517" s="190"/>
      <c r="BX517" s="190"/>
      <c r="BY517" s="190"/>
      <c r="BZ517" s="190"/>
      <c r="CA517" s="190"/>
      <c r="CB517" s="190"/>
      <c r="CC517" s="190"/>
      <c r="CD517" s="190"/>
      <c r="CE517" s="190"/>
      <c r="CF517" s="190"/>
      <c r="CG517" s="190"/>
      <c r="CH517" s="190"/>
      <c r="CI517" s="190"/>
      <c r="CJ517" s="190"/>
      <c r="CK517" s="190"/>
      <c r="CL517" s="190"/>
      <c r="CN517" s="201"/>
      <c r="CO517" s="190"/>
      <c r="CP517" s="190"/>
      <c r="CQ517" s="190"/>
      <c r="CR517" s="190"/>
      <c r="CS517" s="190"/>
      <c r="CT517" s="190"/>
      <c r="CU517" s="190"/>
      <c r="CV517" s="190"/>
      <c r="CW517" s="190"/>
      <c r="CX517" s="190"/>
      <c r="CY517" s="190"/>
      <c r="CZ517" s="190"/>
      <c r="DA517" s="190"/>
      <c r="DB517" s="190"/>
      <c r="DC517" s="190"/>
      <c r="DD517" s="190"/>
      <c r="DE517" s="190"/>
      <c r="DF517" s="190"/>
      <c r="DG517" s="190"/>
      <c r="DH517" s="190"/>
      <c r="DI517" s="190"/>
      <c r="DJ517" s="190"/>
      <c r="DK517" s="190"/>
      <c r="DL517" s="190"/>
    </row>
    <row r="518" spans="1:116" x14ac:dyDescent="0.4">
      <c r="A518" s="174"/>
      <c r="E518" s="8"/>
      <c r="G518" s="175" t="s">
        <v>463</v>
      </c>
      <c r="H518" s="200"/>
      <c r="I518" s="201"/>
      <c r="J518" s="201"/>
      <c r="K518" s="202"/>
      <c r="L518" s="202"/>
      <c r="M518" s="202"/>
      <c r="N518" s="202"/>
      <c r="O518" s="202"/>
      <c r="P518" s="202"/>
      <c r="R518" s="202"/>
      <c r="S518" s="190" t="str">
        <f t="shared" ref="S518:AX518" si="555">S$22</f>
        <v>S$18</v>
      </c>
      <c r="T518" s="190" t="str">
        <f t="shared" si="555"/>
        <v>T$18</v>
      </c>
      <c r="U518" s="190" t="str">
        <f t="shared" si="555"/>
        <v>U$18</v>
      </c>
      <c r="V518" s="190" t="str">
        <f t="shared" si="555"/>
        <v>V$18</v>
      </c>
      <c r="W518" s="190" t="str">
        <f t="shared" si="555"/>
        <v>W$18</v>
      </c>
      <c r="X518" s="190" t="str">
        <f t="shared" si="555"/>
        <v>X$18</v>
      </c>
      <c r="Y518" s="190" t="str">
        <f t="shared" si="555"/>
        <v>Y$18</v>
      </c>
      <c r="Z518" s="190" t="str">
        <f t="shared" si="555"/>
        <v>Z$18</v>
      </c>
      <c r="AA518" s="190" t="str">
        <f t="shared" si="555"/>
        <v>AA$18</v>
      </c>
      <c r="AB518" s="190" t="str">
        <f t="shared" si="555"/>
        <v>AB$18</v>
      </c>
      <c r="AC518" s="190" t="str">
        <f t="shared" si="555"/>
        <v>AC$18</v>
      </c>
      <c r="AD518" s="190" t="str">
        <f t="shared" si="555"/>
        <v>AD$18</v>
      </c>
      <c r="AE518" s="190" t="str">
        <f t="shared" si="555"/>
        <v>AE$18</v>
      </c>
      <c r="AF518" s="190" t="str">
        <f t="shared" si="555"/>
        <v>AF$18</v>
      </c>
      <c r="AG518" s="190" t="str">
        <f t="shared" si="555"/>
        <v>AG$18</v>
      </c>
      <c r="AH518" s="190" t="str">
        <f t="shared" si="555"/>
        <v>AH$18</v>
      </c>
      <c r="AI518" s="190" t="str">
        <f t="shared" si="555"/>
        <v>AI$18</v>
      </c>
      <c r="AJ518" s="190" t="str">
        <f t="shared" si="555"/>
        <v>AJ$18</v>
      </c>
      <c r="AK518" s="190" t="str">
        <f t="shared" si="555"/>
        <v>AK$18</v>
      </c>
      <c r="AL518" s="190" t="str">
        <f t="shared" si="555"/>
        <v>AL$18</v>
      </c>
      <c r="AM518" s="190" t="str">
        <f t="shared" si="555"/>
        <v>AM$18</v>
      </c>
      <c r="AN518" s="190" t="str">
        <f t="shared" si="555"/>
        <v>AN$18</v>
      </c>
      <c r="AO518" s="190" t="str">
        <f t="shared" si="555"/>
        <v>AO$18</v>
      </c>
      <c r="AP518" s="190" t="str">
        <f t="shared" si="555"/>
        <v>AP$18</v>
      </c>
      <c r="AQ518" s="190" t="str">
        <f t="shared" si="555"/>
        <v>AQ$18</v>
      </c>
      <c r="AR518" s="190" t="str">
        <f t="shared" si="555"/>
        <v>AR$18</v>
      </c>
      <c r="AS518" s="190" t="str">
        <f t="shared" si="555"/>
        <v>AS$18</v>
      </c>
      <c r="AT518" s="190" t="str">
        <f t="shared" si="555"/>
        <v>AT$18</v>
      </c>
      <c r="AU518" s="190" t="str">
        <f t="shared" si="555"/>
        <v>AU$18</v>
      </c>
      <c r="AV518" s="190" t="str">
        <f t="shared" si="555"/>
        <v>AV$18</v>
      </c>
      <c r="AW518" s="190" t="str">
        <f t="shared" si="555"/>
        <v>AW$18</v>
      </c>
      <c r="AX518" s="190" t="str">
        <f t="shared" si="555"/>
        <v>AX$18</v>
      </c>
      <c r="AY518" s="190" t="str">
        <f t="shared" ref="AY518:CD518" si="556">AY$22</f>
        <v>AY$18</v>
      </c>
      <c r="AZ518" s="190" t="str">
        <f t="shared" si="556"/>
        <v>AZ$18</v>
      </c>
      <c r="BA518" s="190" t="str">
        <f t="shared" si="556"/>
        <v>BA$18</v>
      </c>
      <c r="BB518" s="190" t="str">
        <f t="shared" si="556"/>
        <v>BB$18</v>
      </c>
      <c r="BC518" s="190" t="str">
        <f t="shared" si="556"/>
        <v>BC$18</v>
      </c>
      <c r="BD518" s="190" t="str">
        <f t="shared" si="556"/>
        <v>BD$18</v>
      </c>
      <c r="BE518" s="190" t="str">
        <f t="shared" si="556"/>
        <v>BE$18</v>
      </c>
      <c r="BF518" s="190" t="str">
        <f t="shared" si="556"/>
        <v>BF$18</v>
      </c>
      <c r="BG518" s="190" t="str">
        <f t="shared" si="556"/>
        <v>BG$18</v>
      </c>
      <c r="BH518" s="190" t="str">
        <f t="shared" si="556"/>
        <v>BH$18</v>
      </c>
      <c r="BI518" s="190" t="str">
        <f t="shared" si="556"/>
        <v>BI$18</v>
      </c>
      <c r="BJ518" s="190" t="str">
        <f t="shared" si="556"/>
        <v>BJ$18</v>
      </c>
      <c r="BK518" s="190" t="str">
        <f t="shared" si="556"/>
        <v>BK$18</v>
      </c>
      <c r="BL518" s="190" t="str">
        <f t="shared" si="556"/>
        <v>BL$18</v>
      </c>
      <c r="BM518" s="190" t="str">
        <f t="shared" si="556"/>
        <v>BM$18</v>
      </c>
      <c r="BN518" s="190" t="str">
        <f t="shared" si="556"/>
        <v>BN$18</v>
      </c>
      <c r="BO518" s="190" t="str">
        <f t="shared" si="556"/>
        <v>BO$18</v>
      </c>
      <c r="BP518" s="190" t="str">
        <f t="shared" si="556"/>
        <v>BP$18</v>
      </c>
      <c r="BQ518" s="190" t="str">
        <f t="shared" si="556"/>
        <v>BQ$18</v>
      </c>
      <c r="BR518" s="190" t="str">
        <f t="shared" si="556"/>
        <v>BR$18</v>
      </c>
      <c r="BS518" s="190" t="str">
        <f t="shared" si="556"/>
        <v>BS$18</v>
      </c>
      <c r="BT518" s="190" t="str">
        <f t="shared" si="556"/>
        <v>BT$18</v>
      </c>
      <c r="BU518" s="190" t="str">
        <f t="shared" si="556"/>
        <v>BU$18</v>
      </c>
      <c r="BV518" s="190" t="str">
        <f t="shared" si="556"/>
        <v>BV$18</v>
      </c>
      <c r="BW518" s="190" t="str">
        <f t="shared" si="556"/>
        <v>BW$18</v>
      </c>
      <c r="BX518" s="190" t="str">
        <f t="shared" si="556"/>
        <v>BX$18</v>
      </c>
      <c r="BY518" s="190" t="str">
        <f t="shared" si="556"/>
        <v>BY$18</v>
      </c>
      <c r="BZ518" s="190" t="str">
        <f t="shared" si="556"/>
        <v>BZ$18</v>
      </c>
      <c r="CA518" s="190" t="str">
        <f t="shared" si="556"/>
        <v>CA$18</v>
      </c>
      <c r="CB518" s="190" t="str">
        <f t="shared" si="556"/>
        <v>CB$18</v>
      </c>
      <c r="CC518" s="190" t="str">
        <f t="shared" si="556"/>
        <v>CC$18</v>
      </c>
      <c r="CD518" s="190" t="str">
        <f t="shared" si="556"/>
        <v>CD$18</v>
      </c>
      <c r="CE518" s="190" t="str">
        <f t="shared" ref="CE518:CL518" si="557">CE$22</f>
        <v>CE$18</v>
      </c>
      <c r="CF518" s="190" t="str">
        <f t="shared" si="557"/>
        <v>CF$18</v>
      </c>
      <c r="CG518" s="190" t="str">
        <f t="shared" si="557"/>
        <v>CG$18</v>
      </c>
      <c r="CH518" s="190" t="str">
        <f t="shared" si="557"/>
        <v>CH$18</v>
      </c>
      <c r="CI518" s="190" t="str">
        <f t="shared" si="557"/>
        <v>CI$18</v>
      </c>
      <c r="CJ518" s="190" t="str">
        <f t="shared" si="557"/>
        <v>CJ$18</v>
      </c>
      <c r="CK518" s="190" t="str">
        <f t="shared" si="557"/>
        <v>CK$18</v>
      </c>
      <c r="CL518" s="190" t="str">
        <f t="shared" si="557"/>
        <v>CL$18</v>
      </c>
      <c r="CN518" s="201"/>
      <c r="CO518" s="190" t="str">
        <f t="shared" ref="CO518:DL518" si="558">CO$22</f>
        <v>CO$18</v>
      </c>
      <c r="CP518" s="190" t="str">
        <f t="shared" si="558"/>
        <v>CP$18</v>
      </c>
      <c r="CQ518" s="190" t="str">
        <f t="shared" si="558"/>
        <v>CQ$18</v>
      </c>
      <c r="CR518" s="190" t="str">
        <f t="shared" si="558"/>
        <v>CR$18</v>
      </c>
      <c r="CS518" s="190" t="str">
        <f t="shared" si="558"/>
        <v>CS$18</v>
      </c>
      <c r="CT518" s="190" t="str">
        <f t="shared" si="558"/>
        <v>CT$18</v>
      </c>
      <c r="CU518" s="190" t="str">
        <f t="shared" si="558"/>
        <v>CU$18</v>
      </c>
      <c r="CV518" s="190" t="str">
        <f t="shared" si="558"/>
        <v>CV$18</v>
      </c>
      <c r="CW518" s="190" t="str">
        <f t="shared" si="558"/>
        <v>CW$18</v>
      </c>
      <c r="CX518" s="190" t="str">
        <f t="shared" si="558"/>
        <v>CX$18</v>
      </c>
      <c r="CY518" s="190" t="str">
        <f t="shared" si="558"/>
        <v>CY$18</v>
      </c>
      <c r="CZ518" s="190" t="str">
        <f t="shared" si="558"/>
        <v>CZ$18</v>
      </c>
      <c r="DA518" s="190" t="str">
        <f t="shared" si="558"/>
        <v>DA$18</v>
      </c>
      <c r="DB518" s="190" t="str">
        <f t="shared" si="558"/>
        <v>DB$18</v>
      </c>
      <c r="DC518" s="190" t="str">
        <f t="shared" si="558"/>
        <v>DC$18</v>
      </c>
      <c r="DD518" s="190" t="str">
        <f t="shared" si="558"/>
        <v>DD$18</v>
      </c>
      <c r="DE518" s="190" t="str">
        <f t="shared" si="558"/>
        <v>DE$18</v>
      </c>
      <c r="DF518" s="190" t="str">
        <f t="shared" si="558"/>
        <v>DF$18</v>
      </c>
      <c r="DG518" s="190" t="str">
        <f t="shared" si="558"/>
        <v>DG$18</v>
      </c>
      <c r="DH518" s="190" t="str">
        <f t="shared" si="558"/>
        <v>DH$18</v>
      </c>
      <c r="DI518" s="190" t="str">
        <f t="shared" si="558"/>
        <v>DI$18</v>
      </c>
      <c r="DJ518" s="190" t="str">
        <f t="shared" si="558"/>
        <v>DJ$18</v>
      </c>
      <c r="DK518" s="190" t="str">
        <f t="shared" si="558"/>
        <v>DK$18</v>
      </c>
      <c r="DL518" s="190" t="str">
        <f t="shared" si="558"/>
        <v>DL$18</v>
      </c>
    </row>
    <row r="519" spans="1:116" x14ac:dyDescent="0.4">
      <c r="A519" s="174"/>
      <c r="E519" s="8"/>
      <c r="G519" s="175" t="s">
        <v>464</v>
      </c>
      <c r="H519" s="200"/>
      <c r="I519" s="201"/>
      <c r="J519" s="201"/>
      <c r="K519" s="202"/>
      <c r="L519" s="202"/>
      <c r="M519" s="202"/>
      <c r="N519" s="202"/>
      <c r="O519" s="202"/>
      <c r="P519" s="202"/>
      <c r="R519" s="202"/>
      <c r="S519" s="190" t="str">
        <f t="shared" ref="S519:AX519" si="559">S$23</f>
        <v>S$19</v>
      </c>
      <c r="T519" s="190" t="str">
        <f t="shared" si="559"/>
        <v>T$19</v>
      </c>
      <c r="U519" s="190" t="str">
        <f t="shared" si="559"/>
        <v>U$19</v>
      </c>
      <c r="V519" s="190" t="str">
        <f t="shared" si="559"/>
        <v>V$19</v>
      </c>
      <c r="W519" s="190" t="str">
        <f t="shared" si="559"/>
        <v>W$19</v>
      </c>
      <c r="X519" s="190" t="str">
        <f t="shared" si="559"/>
        <v>X$19</v>
      </c>
      <c r="Y519" s="190" t="str">
        <f t="shared" si="559"/>
        <v>Y$19</v>
      </c>
      <c r="Z519" s="190" t="str">
        <f t="shared" si="559"/>
        <v>Z$19</v>
      </c>
      <c r="AA519" s="190" t="str">
        <f t="shared" si="559"/>
        <v>AA$19</v>
      </c>
      <c r="AB519" s="190" t="str">
        <f t="shared" si="559"/>
        <v>AB$19</v>
      </c>
      <c r="AC519" s="190" t="str">
        <f t="shared" si="559"/>
        <v>AC$19</v>
      </c>
      <c r="AD519" s="190" t="str">
        <f t="shared" si="559"/>
        <v>AD$19</v>
      </c>
      <c r="AE519" s="190" t="str">
        <f t="shared" si="559"/>
        <v>AE$19</v>
      </c>
      <c r="AF519" s="190" t="str">
        <f t="shared" si="559"/>
        <v>AF$19</v>
      </c>
      <c r="AG519" s="190" t="str">
        <f t="shared" si="559"/>
        <v>AG$19</v>
      </c>
      <c r="AH519" s="190" t="str">
        <f t="shared" si="559"/>
        <v>AH$19</v>
      </c>
      <c r="AI519" s="190" t="str">
        <f t="shared" si="559"/>
        <v>AI$19</v>
      </c>
      <c r="AJ519" s="190" t="str">
        <f t="shared" si="559"/>
        <v>AJ$19</v>
      </c>
      <c r="AK519" s="190" t="str">
        <f t="shared" si="559"/>
        <v>AK$19</v>
      </c>
      <c r="AL519" s="190" t="str">
        <f t="shared" si="559"/>
        <v>AL$19</v>
      </c>
      <c r="AM519" s="190" t="str">
        <f t="shared" si="559"/>
        <v>AM$19</v>
      </c>
      <c r="AN519" s="190" t="str">
        <f t="shared" si="559"/>
        <v>AN$19</v>
      </c>
      <c r="AO519" s="190" t="str">
        <f t="shared" si="559"/>
        <v>AO$19</v>
      </c>
      <c r="AP519" s="190" t="str">
        <f t="shared" si="559"/>
        <v>AP$19</v>
      </c>
      <c r="AQ519" s="190" t="str">
        <f t="shared" si="559"/>
        <v>AQ$19</v>
      </c>
      <c r="AR519" s="190" t="str">
        <f t="shared" si="559"/>
        <v>AR$19</v>
      </c>
      <c r="AS519" s="190" t="str">
        <f t="shared" si="559"/>
        <v>AS$19</v>
      </c>
      <c r="AT519" s="190" t="str">
        <f t="shared" si="559"/>
        <v>AT$19</v>
      </c>
      <c r="AU519" s="190" t="str">
        <f t="shared" si="559"/>
        <v>AU$19</v>
      </c>
      <c r="AV519" s="190" t="str">
        <f t="shared" si="559"/>
        <v>AV$19</v>
      </c>
      <c r="AW519" s="190" t="str">
        <f t="shared" si="559"/>
        <v>AW$19</v>
      </c>
      <c r="AX519" s="190" t="str">
        <f t="shared" si="559"/>
        <v>AX$19</v>
      </c>
      <c r="AY519" s="190" t="str">
        <f t="shared" ref="AY519:CD519" si="560">AY$23</f>
        <v>AY$19</v>
      </c>
      <c r="AZ519" s="190" t="str">
        <f t="shared" si="560"/>
        <v>AZ$19</v>
      </c>
      <c r="BA519" s="190" t="str">
        <f t="shared" si="560"/>
        <v>BA$19</v>
      </c>
      <c r="BB519" s="190" t="str">
        <f t="shared" si="560"/>
        <v>BB$19</v>
      </c>
      <c r="BC519" s="190" t="str">
        <f t="shared" si="560"/>
        <v>BC$19</v>
      </c>
      <c r="BD519" s="190" t="str">
        <f t="shared" si="560"/>
        <v>BD$19</v>
      </c>
      <c r="BE519" s="190" t="str">
        <f t="shared" si="560"/>
        <v>BE$19</v>
      </c>
      <c r="BF519" s="190" t="str">
        <f t="shared" si="560"/>
        <v>BF$19</v>
      </c>
      <c r="BG519" s="190" t="str">
        <f t="shared" si="560"/>
        <v>BG$19</v>
      </c>
      <c r="BH519" s="190" t="str">
        <f t="shared" si="560"/>
        <v>BH$19</v>
      </c>
      <c r="BI519" s="190" t="str">
        <f t="shared" si="560"/>
        <v>BI$19</v>
      </c>
      <c r="BJ519" s="190" t="str">
        <f t="shared" si="560"/>
        <v>BJ$19</v>
      </c>
      <c r="BK519" s="190" t="str">
        <f t="shared" si="560"/>
        <v>BK$19</v>
      </c>
      <c r="BL519" s="190" t="str">
        <f t="shared" si="560"/>
        <v>BL$19</v>
      </c>
      <c r="BM519" s="190" t="str">
        <f t="shared" si="560"/>
        <v>BM$19</v>
      </c>
      <c r="BN519" s="190" t="str">
        <f t="shared" si="560"/>
        <v>BN$19</v>
      </c>
      <c r="BO519" s="190" t="str">
        <f t="shared" si="560"/>
        <v>BO$19</v>
      </c>
      <c r="BP519" s="190" t="str">
        <f t="shared" si="560"/>
        <v>BP$19</v>
      </c>
      <c r="BQ519" s="190" t="str">
        <f t="shared" si="560"/>
        <v>BQ$19</v>
      </c>
      <c r="BR519" s="190" t="str">
        <f t="shared" si="560"/>
        <v>BR$19</v>
      </c>
      <c r="BS519" s="190" t="str">
        <f t="shared" si="560"/>
        <v>BS$19</v>
      </c>
      <c r="BT519" s="190" t="str">
        <f t="shared" si="560"/>
        <v>BT$19</v>
      </c>
      <c r="BU519" s="190" t="str">
        <f t="shared" si="560"/>
        <v>BU$19</v>
      </c>
      <c r="BV519" s="190" t="str">
        <f t="shared" si="560"/>
        <v>BV$19</v>
      </c>
      <c r="BW519" s="190" t="str">
        <f t="shared" si="560"/>
        <v>BW$19</v>
      </c>
      <c r="BX519" s="190" t="str">
        <f t="shared" si="560"/>
        <v>BX$19</v>
      </c>
      <c r="BY519" s="190" t="str">
        <f t="shared" si="560"/>
        <v>BY$19</v>
      </c>
      <c r="BZ519" s="190" t="str">
        <f t="shared" si="560"/>
        <v>BZ$19</v>
      </c>
      <c r="CA519" s="190" t="str">
        <f t="shared" si="560"/>
        <v>CA$19</v>
      </c>
      <c r="CB519" s="190" t="str">
        <f t="shared" si="560"/>
        <v>CB$19</v>
      </c>
      <c r="CC519" s="190" t="str">
        <f t="shared" si="560"/>
        <v>CC$19</v>
      </c>
      <c r="CD519" s="190" t="str">
        <f t="shared" si="560"/>
        <v>CD$19</v>
      </c>
      <c r="CE519" s="190" t="str">
        <f t="shared" ref="CE519:CL519" si="561">CE$23</f>
        <v>CE$19</v>
      </c>
      <c r="CF519" s="190" t="str">
        <f t="shared" si="561"/>
        <v>CF$19</v>
      </c>
      <c r="CG519" s="190" t="str">
        <f t="shared" si="561"/>
        <v>CG$19</v>
      </c>
      <c r="CH519" s="190" t="str">
        <f t="shared" si="561"/>
        <v>CH$19</v>
      </c>
      <c r="CI519" s="190" t="str">
        <f t="shared" si="561"/>
        <v>CI$19</v>
      </c>
      <c r="CJ519" s="190" t="str">
        <f t="shared" si="561"/>
        <v>CJ$19</v>
      </c>
      <c r="CK519" s="190" t="str">
        <f t="shared" si="561"/>
        <v>CK$19</v>
      </c>
      <c r="CL519" s="190" t="str">
        <f t="shared" si="561"/>
        <v>CL$19</v>
      </c>
      <c r="CN519" s="201"/>
      <c r="CO519" s="190" t="str">
        <f t="shared" ref="CO519:DL519" si="562">CO$23</f>
        <v>CO$19</v>
      </c>
      <c r="CP519" s="190" t="str">
        <f t="shared" si="562"/>
        <v>CP$19</v>
      </c>
      <c r="CQ519" s="190" t="str">
        <f t="shared" si="562"/>
        <v>CQ$19</v>
      </c>
      <c r="CR519" s="190" t="str">
        <f t="shared" si="562"/>
        <v>CR$19</v>
      </c>
      <c r="CS519" s="190" t="str">
        <f t="shared" si="562"/>
        <v>CS$19</v>
      </c>
      <c r="CT519" s="190" t="str">
        <f t="shared" si="562"/>
        <v>CT$19</v>
      </c>
      <c r="CU519" s="190" t="str">
        <f t="shared" si="562"/>
        <v>CU$19</v>
      </c>
      <c r="CV519" s="190" t="str">
        <f t="shared" si="562"/>
        <v>CV$19</v>
      </c>
      <c r="CW519" s="190" t="str">
        <f t="shared" si="562"/>
        <v>CW$19</v>
      </c>
      <c r="CX519" s="190" t="str">
        <f t="shared" si="562"/>
        <v>CX$19</v>
      </c>
      <c r="CY519" s="190" t="str">
        <f t="shared" si="562"/>
        <v>CY$19</v>
      </c>
      <c r="CZ519" s="190" t="str">
        <f t="shared" si="562"/>
        <v>CZ$19</v>
      </c>
      <c r="DA519" s="190" t="str">
        <f t="shared" si="562"/>
        <v>DA$19</v>
      </c>
      <c r="DB519" s="190" t="str">
        <f t="shared" si="562"/>
        <v>DB$19</v>
      </c>
      <c r="DC519" s="190" t="str">
        <f t="shared" si="562"/>
        <v>DC$19</v>
      </c>
      <c r="DD519" s="190" t="str">
        <f t="shared" si="562"/>
        <v>DD$19</v>
      </c>
      <c r="DE519" s="190" t="str">
        <f t="shared" si="562"/>
        <v>DE$19</v>
      </c>
      <c r="DF519" s="190" t="str">
        <f t="shared" si="562"/>
        <v>DF$19</v>
      </c>
      <c r="DG519" s="190" t="str">
        <f t="shared" si="562"/>
        <v>DG$19</v>
      </c>
      <c r="DH519" s="190" t="str">
        <f t="shared" si="562"/>
        <v>DH$19</v>
      </c>
      <c r="DI519" s="190" t="str">
        <f t="shared" si="562"/>
        <v>DI$19</v>
      </c>
      <c r="DJ519" s="190" t="str">
        <f t="shared" si="562"/>
        <v>DJ$19</v>
      </c>
      <c r="DK519" s="190" t="str">
        <f t="shared" si="562"/>
        <v>DK$19</v>
      </c>
      <c r="DL519" s="190" t="str">
        <f t="shared" si="562"/>
        <v>DL$19</v>
      </c>
    </row>
    <row r="520" spans="1:116" x14ac:dyDescent="0.4">
      <c r="A520" s="31" t="s">
        <v>218</v>
      </c>
      <c r="B520" s="31" t="s">
        <v>81</v>
      </c>
      <c r="C520" s="31"/>
      <c r="D520" t="s">
        <v>759</v>
      </c>
      <c r="E520" s="8" t="str">
        <f t="shared" ref="E520:E523" si="563">ROW()&amp;" "&amp;D520</f>
        <v>520 SALES-PR</v>
      </c>
      <c r="F520" t="s">
        <v>415</v>
      </c>
      <c r="G520" s="66" t="s">
        <v>779</v>
      </c>
      <c r="H520" s="22"/>
      <c r="I520" s="306"/>
      <c r="J520" s="306"/>
      <c r="K520" s="22"/>
      <c r="L520" s="22"/>
      <c r="M520" s="22"/>
      <c r="N520" s="22"/>
      <c r="O520" s="22"/>
      <c r="P520" s="22"/>
      <c r="R520" s="66"/>
      <c r="S520" s="66"/>
      <c r="T520" s="66"/>
      <c r="U520" s="66"/>
      <c r="V520" s="66"/>
      <c r="W520" s="66"/>
      <c r="X520" s="66"/>
      <c r="Y520" s="66"/>
      <c r="Z520" s="66"/>
      <c r="AA520" s="66"/>
      <c r="AB520" s="66"/>
      <c r="AC520" s="66"/>
      <c r="AD520" s="66"/>
      <c r="AE520" s="66"/>
      <c r="AF520" s="66"/>
      <c r="AG520" s="66"/>
      <c r="AH520" s="66"/>
      <c r="AI520" s="66"/>
      <c r="AJ520" s="66"/>
      <c r="AK520" s="66"/>
      <c r="AL520" s="66"/>
      <c r="AM520" s="66"/>
      <c r="AN520" s="66"/>
      <c r="AO520" s="66"/>
      <c r="AP520" s="66"/>
      <c r="AQ520" s="66"/>
      <c r="AR520" s="66"/>
      <c r="AS520" s="66"/>
      <c r="AT520" s="66"/>
      <c r="AU520" s="66"/>
      <c r="AV520" s="66"/>
      <c r="AW520" s="66"/>
      <c r="AX520" s="66"/>
      <c r="AY520" s="66"/>
      <c r="AZ520" s="66"/>
      <c r="BA520" s="66"/>
      <c r="BB520" s="66"/>
      <c r="BC520" s="66"/>
      <c r="BD520" s="66"/>
      <c r="BE520" s="66"/>
      <c r="BF520" s="66"/>
      <c r="BG520" s="66"/>
      <c r="BH520" s="66"/>
      <c r="BI520" s="66"/>
      <c r="BJ520" s="66"/>
      <c r="BK520" s="66"/>
      <c r="BL520" s="66"/>
      <c r="BM520" s="66"/>
      <c r="BN520" s="66"/>
      <c r="BO520" s="66"/>
      <c r="BP520" s="66"/>
      <c r="BQ520" s="66"/>
      <c r="BR520" s="66"/>
      <c r="BS520" s="66"/>
      <c r="BT520" s="66"/>
      <c r="BU520" s="66"/>
      <c r="BV520" s="66"/>
      <c r="BW520" s="66"/>
      <c r="BX520" s="66"/>
      <c r="BY520" s="66"/>
      <c r="BZ520" s="66"/>
      <c r="CA520" s="66"/>
      <c r="CB520" s="66"/>
      <c r="CC520" s="66"/>
      <c r="CD520" s="66"/>
      <c r="CE520" s="66"/>
      <c r="CF520" s="66"/>
      <c r="CG520" s="66"/>
      <c r="CH520" s="66"/>
      <c r="CI520" s="66"/>
      <c r="CJ520" s="66"/>
      <c r="CK520" s="66"/>
      <c r="CL520" s="66"/>
      <c r="CN520" s="306"/>
      <c r="CO520" s="66"/>
      <c r="CP520" s="66"/>
      <c r="CQ520" s="66"/>
      <c r="CR520" s="66"/>
      <c r="CS520" s="66"/>
      <c r="CT520" s="66"/>
      <c r="CU520" s="66"/>
      <c r="CV520" s="66"/>
      <c r="CW520" s="66"/>
      <c r="CX520" s="66"/>
      <c r="CY520" s="66"/>
      <c r="CZ520" s="66"/>
      <c r="DA520" s="66"/>
      <c r="DB520" s="66"/>
      <c r="DC520" s="66"/>
      <c r="DD520" s="66"/>
      <c r="DE520" s="66"/>
      <c r="DF520" s="66"/>
      <c r="DG520" s="66"/>
      <c r="DH520" s="66"/>
      <c r="DI520" s="66"/>
      <c r="DJ520" s="66"/>
      <c r="DK520" s="66"/>
      <c r="DL520" s="66"/>
    </row>
    <row r="521" spans="1:116" x14ac:dyDescent="0.4">
      <c r="B521" t="s">
        <v>332</v>
      </c>
      <c r="C521" t="s">
        <v>198</v>
      </c>
      <c r="D521" t="s">
        <v>759</v>
      </c>
      <c r="E521" s="8" t="str">
        <f t="shared" si="563"/>
        <v>521 SALES-PR</v>
      </c>
      <c r="G521" s="125" t="str">
        <f>"Revenue - "&amp;G527</f>
        <v>Revenue - (Primary label)</v>
      </c>
      <c r="H521" s="31"/>
      <c r="I521" s="73"/>
      <c r="J521" s="73"/>
      <c r="K521" s="58"/>
      <c r="L521" s="58"/>
      <c r="M521" s="58"/>
      <c r="N521" s="58"/>
      <c r="O521" s="58"/>
      <c r="P521" s="58"/>
      <c r="R521" s="33"/>
      <c r="CN521" s="73"/>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row>
    <row r="522" spans="1:116" x14ac:dyDescent="0.4">
      <c r="D522" t="s">
        <v>759</v>
      </c>
      <c r="E522" s="8" t="str">
        <f t="shared" si="563"/>
        <v>522 SALES-PR</v>
      </c>
      <c r="G522" s="125"/>
      <c r="H522" s="31"/>
      <c r="I522" s="73"/>
      <c r="J522" s="73"/>
      <c r="K522" s="58"/>
      <c r="L522" s="58"/>
      <c r="M522" s="58"/>
      <c r="N522" s="58"/>
      <c r="O522" s="58"/>
      <c r="P522" s="58"/>
      <c r="R522" s="33"/>
      <c r="CN522" s="73"/>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row>
    <row r="523" spans="1:116" x14ac:dyDescent="0.4">
      <c r="D523" t="s">
        <v>759</v>
      </c>
      <c r="E523" s="8" t="str">
        <f t="shared" si="563"/>
        <v>523 SALES-PR</v>
      </c>
      <c r="G523" s="95" t="s">
        <v>343</v>
      </c>
      <c r="H523" s="31"/>
      <c r="I523" s="73"/>
      <c r="J523" s="73"/>
      <c r="K523" s="58"/>
      <c r="L523" s="58"/>
      <c r="M523" s="58"/>
      <c r="N523" s="58"/>
      <c r="O523" s="58"/>
      <c r="P523" s="58"/>
      <c r="R523" s="33"/>
      <c r="CN523" s="73"/>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row>
    <row r="524" spans="1:116" x14ac:dyDescent="0.4">
      <c r="D524" t="s">
        <v>759</v>
      </c>
      <c r="E524" s="8" t="str">
        <f t="shared" ref="E524:E525" si="564">ROW()&amp;" "&amp;D524</f>
        <v>524 SALES-PR</v>
      </c>
      <c r="G524" s="145" t="str">
        <f>"Price/"&amp;G528</f>
        <v>Price/unit</v>
      </c>
      <c r="H524" s="31"/>
      <c r="I524" s="73"/>
      <c r="J524" s="73"/>
      <c r="K524" s="139">
        <v>20</v>
      </c>
      <c r="L524" s="139">
        <v>20</v>
      </c>
      <c r="M524" s="139">
        <v>20</v>
      </c>
      <c r="N524" s="139">
        <v>20</v>
      </c>
      <c r="O524" s="139">
        <v>20</v>
      </c>
      <c r="P524" s="139">
        <v>20</v>
      </c>
      <c r="R524" s="33"/>
      <c r="S524" s="140" cm="1">
        <f t="array" ref="S524">INDEX($K:$P,ROW(),MATCH(S$3,$K$2:$P$2,0))</f>
        <v>20</v>
      </c>
      <c r="T524" s="140" cm="1">
        <f t="array" ref="T524">INDEX($K:$P,ROW(),MATCH(T$3,$K$2:$P$2,0))</f>
        <v>20</v>
      </c>
      <c r="U524" s="140" cm="1">
        <f t="array" ref="U524">INDEX($K:$P,ROW(),MATCH(U$3,$K$2:$P$2,0))</f>
        <v>20</v>
      </c>
      <c r="V524" s="140" cm="1">
        <f t="array" ref="V524">INDEX($K:$P,ROW(),MATCH(V$3,$K$2:$P$2,0))</f>
        <v>20</v>
      </c>
      <c r="W524" s="140" cm="1">
        <f t="array" ref="W524">INDEX($K:$P,ROW(),MATCH(W$3,$K$2:$P$2,0))</f>
        <v>20</v>
      </c>
      <c r="X524" s="140" cm="1">
        <f t="array" ref="X524">INDEX($K:$P,ROW(),MATCH(X$3,$K$2:$P$2,0))</f>
        <v>20</v>
      </c>
      <c r="Y524" s="140" cm="1">
        <f t="array" ref="Y524">INDEX($K:$P,ROW(),MATCH(Y$3,$K$2:$P$2,0))</f>
        <v>20</v>
      </c>
      <c r="Z524" s="140" cm="1">
        <f t="array" ref="Z524">INDEX($K:$P,ROW(),MATCH(Z$3,$K$2:$P$2,0))</f>
        <v>20</v>
      </c>
      <c r="AA524" s="140" cm="1">
        <f t="array" ref="AA524">INDEX($K:$P,ROW(),MATCH(AA$3,$K$2:$P$2,0))</f>
        <v>20</v>
      </c>
      <c r="AB524" s="140" cm="1">
        <f t="array" ref="AB524">INDEX($K:$P,ROW(),MATCH(AB$3,$K$2:$P$2,0))</f>
        <v>20</v>
      </c>
      <c r="AC524" s="140" cm="1">
        <f t="array" ref="AC524">INDEX($K:$P,ROW(),MATCH(AC$3,$K$2:$P$2,0))</f>
        <v>20</v>
      </c>
      <c r="AD524" s="140" cm="1">
        <f t="array" ref="AD524">INDEX($K:$P,ROW(),MATCH(AD$3,$K$2:$P$2,0))</f>
        <v>20</v>
      </c>
      <c r="AE524" s="140" cm="1">
        <f t="array" ref="AE524">INDEX($K:$P,ROW(),MATCH(AE$3,$K$2:$P$2,0))</f>
        <v>20</v>
      </c>
      <c r="AF524" s="140" cm="1">
        <f t="array" ref="AF524">INDEX($K:$P,ROW(),MATCH(AF$3,$K$2:$P$2,0))</f>
        <v>20</v>
      </c>
      <c r="AG524" s="140" cm="1">
        <f t="array" ref="AG524">INDEX($K:$P,ROW(),MATCH(AG$3,$K$2:$P$2,0))</f>
        <v>20</v>
      </c>
      <c r="AH524" s="140" cm="1">
        <f t="array" ref="AH524">INDEX($K:$P,ROW(),MATCH(AH$3,$K$2:$P$2,0))</f>
        <v>20</v>
      </c>
      <c r="AI524" s="140" cm="1">
        <f t="array" ref="AI524">INDEX($K:$P,ROW(),MATCH(AI$3,$K$2:$P$2,0))</f>
        <v>20</v>
      </c>
      <c r="AJ524" s="140" cm="1">
        <f t="array" ref="AJ524">INDEX($K:$P,ROW(),MATCH(AJ$3,$K$2:$P$2,0))</f>
        <v>20</v>
      </c>
      <c r="AK524" s="140" cm="1">
        <f t="array" ref="AK524">INDEX($K:$P,ROW(),MATCH(AK$3,$K$2:$P$2,0))</f>
        <v>20</v>
      </c>
      <c r="AL524" s="140" cm="1">
        <f t="array" ref="AL524">INDEX($K:$P,ROW(),MATCH(AL$3,$K$2:$P$2,0))</f>
        <v>20</v>
      </c>
      <c r="AM524" s="140" cm="1">
        <f t="array" ref="AM524">INDEX($K:$P,ROW(),MATCH(AM$3,$K$2:$P$2,0))</f>
        <v>20</v>
      </c>
      <c r="AN524" s="140" cm="1">
        <f t="array" ref="AN524">INDEX($K:$P,ROW(),MATCH(AN$3,$K$2:$P$2,0))</f>
        <v>20</v>
      </c>
      <c r="AO524" s="140" cm="1">
        <f t="array" ref="AO524">INDEX($K:$P,ROW(),MATCH(AO$3,$K$2:$P$2,0))</f>
        <v>20</v>
      </c>
      <c r="AP524" s="140" cm="1">
        <f t="array" ref="AP524">INDEX($K:$P,ROW(),MATCH(AP$3,$K$2:$P$2,0))</f>
        <v>20</v>
      </c>
      <c r="AQ524" s="140" cm="1">
        <f t="array" ref="AQ524">INDEX($K:$P,ROW(),MATCH(AQ$3,$K$2:$P$2,0))</f>
        <v>20</v>
      </c>
      <c r="AR524" s="140" cm="1">
        <f t="array" ref="AR524">INDEX($K:$P,ROW(),MATCH(AR$3,$K$2:$P$2,0))</f>
        <v>20</v>
      </c>
      <c r="AS524" s="140" cm="1">
        <f t="array" ref="AS524">INDEX($K:$P,ROW(),MATCH(AS$3,$K$2:$P$2,0))</f>
        <v>20</v>
      </c>
      <c r="AT524" s="140" cm="1">
        <f t="array" ref="AT524">INDEX($K:$P,ROW(),MATCH(AT$3,$K$2:$P$2,0))</f>
        <v>20</v>
      </c>
      <c r="AU524" s="140" cm="1">
        <f t="array" ref="AU524">INDEX($K:$P,ROW(),MATCH(AU$3,$K$2:$P$2,0))</f>
        <v>20</v>
      </c>
      <c r="AV524" s="140" cm="1">
        <f t="array" ref="AV524">INDEX($K:$P,ROW(),MATCH(AV$3,$K$2:$P$2,0))</f>
        <v>20</v>
      </c>
      <c r="AW524" s="140" cm="1">
        <f t="array" ref="AW524">INDEX($K:$P,ROW(),MATCH(AW$3,$K$2:$P$2,0))</f>
        <v>20</v>
      </c>
      <c r="AX524" s="140" cm="1">
        <f t="array" ref="AX524">INDEX($K:$P,ROW(),MATCH(AX$3,$K$2:$P$2,0))</f>
        <v>20</v>
      </c>
      <c r="AY524" s="140" cm="1">
        <f t="array" ref="AY524">INDEX($K:$P,ROW(),MATCH(AY$3,$K$2:$P$2,0))</f>
        <v>20</v>
      </c>
      <c r="AZ524" s="140" cm="1">
        <f t="array" ref="AZ524">INDEX($K:$P,ROW(),MATCH(AZ$3,$K$2:$P$2,0))</f>
        <v>20</v>
      </c>
      <c r="BA524" s="140" cm="1">
        <f t="array" ref="BA524">INDEX($K:$P,ROW(),MATCH(BA$3,$K$2:$P$2,0))</f>
        <v>20</v>
      </c>
      <c r="BB524" s="140" cm="1">
        <f t="array" ref="BB524">INDEX($K:$P,ROW(),MATCH(BB$3,$K$2:$P$2,0))</f>
        <v>20</v>
      </c>
      <c r="BC524" s="140" cm="1">
        <f t="array" ref="BC524">INDEX($K:$P,ROW(),MATCH(BC$3,$K$2:$P$2,0))</f>
        <v>20</v>
      </c>
      <c r="BD524" s="140" cm="1">
        <f t="array" ref="BD524">INDEX($K:$P,ROW(),MATCH(BD$3,$K$2:$P$2,0))</f>
        <v>20</v>
      </c>
      <c r="BE524" s="140" cm="1">
        <f t="array" ref="BE524">INDEX($K:$P,ROW(),MATCH(BE$3,$K$2:$P$2,0))</f>
        <v>20</v>
      </c>
      <c r="BF524" s="140" cm="1">
        <f t="array" ref="BF524">INDEX($K:$P,ROW(),MATCH(BF$3,$K$2:$P$2,0))</f>
        <v>20</v>
      </c>
      <c r="BG524" s="140" cm="1">
        <f t="array" ref="BG524">INDEX($K:$P,ROW(),MATCH(BG$3,$K$2:$P$2,0))</f>
        <v>20</v>
      </c>
      <c r="BH524" s="140" cm="1">
        <f t="array" ref="BH524">INDEX($K:$P,ROW(),MATCH(BH$3,$K$2:$P$2,0))</f>
        <v>20</v>
      </c>
      <c r="BI524" s="140" cm="1">
        <f t="array" ref="BI524">INDEX($K:$P,ROW(),MATCH(BI$3,$K$2:$P$2,0))</f>
        <v>20</v>
      </c>
      <c r="BJ524" s="140" cm="1">
        <f t="array" ref="BJ524">INDEX($K:$P,ROW(),MATCH(BJ$3,$K$2:$P$2,0))</f>
        <v>20</v>
      </c>
      <c r="BK524" s="140" cm="1">
        <f t="array" ref="BK524">INDEX($K:$P,ROW(),MATCH(BK$3,$K$2:$P$2,0))</f>
        <v>20</v>
      </c>
      <c r="BL524" s="140" cm="1">
        <f t="array" ref="BL524">INDEX($K:$P,ROW(),MATCH(BL$3,$K$2:$P$2,0))</f>
        <v>20</v>
      </c>
      <c r="BM524" s="140" cm="1">
        <f t="array" ref="BM524">INDEX($K:$P,ROW(),MATCH(BM$3,$K$2:$P$2,0))</f>
        <v>20</v>
      </c>
      <c r="BN524" s="140" cm="1">
        <f t="array" ref="BN524">INDEX($K:$P,ROW(),MATCH(BN$3,$K$2:$P$2,0))</f>
        <v>20</v>
      </c>
      <c r="BO524" s="140" cm="1">
        <f t="array" ref="BO524">INDEX($K:$P,ROW(),MATCH(BO$3,$K$2:$P$2,0))</f>
        <v>20</v>
      </c>
      <c r="BP524" s="140" cm="1">
        <f t="array" ref="BP524">INDEX($K:$P,ROW(),MATCH(BP$3,$K$2:$P$2,0))</f>
        <v>20</v>
      </c>
      <c r="BQ524" s="140" cm="1">
        <f t="array" ref="BQ524">INDEX($K:$P,ROW(),MATCH(BQ$3,$K$2:$P$2,0))</f>
        <v>20</v>
      </c>
      <c r="BR524" s="140" cm="1">
        <f t="array" ref="BR524">INDEX($K:$P,ROW(),MATCH(BR$3,$K$2:$P$2,0))</f>
        <v>20</v>
      </c>
      <c r="BS524" s="140" cm="1">
        <f t="array" ref="BS524">INDEX($K:$P,ROW(),MATCH(BS$3,$K$2:$P$2,0))</f>
        <v>20</v>
      </c>
      <c r="BT524" s="140" cm="1">
        <f t="array" ref="BT524">INDEX($K:$P,ROW(),MATCH(BT$3,$K$2:$P$2,0))</f>
        <v>20</v>
      </c>
      <c r="BU524" s="140" cm="1">
        <f t="array" ref="BU524">INDEX($K:$P,ROW(),MATCH(BU$3,$K$2:$P$2,0))</f>
        <v>20</v>
      </c>
      <c r="BV524" s="140" cm="1">
        <f t="array" ref="BV524">INDEX($K:$P,ROW(),MATCH(BV$3,$K$2:$P$2,0))</f>
        <v>20</v>
      </c>
      <c r="BW524" s="140" cm="1">
        <f t="array" ref="BW524">INDEX($K:$P,ROW(),MATCH(BW$3,$K$2:$P$2,0))</f>
        <v>20</v>
      </c>
      <c r="BX524" s="140" cm="1">
        <f t="array" ref="BX524">INDEX($K:$P,ROW(),MATCH(BX$3,$K$2:$P$2,0))</f>
        <v>20</v>
      </c>
      <c r="BY524" s="140" cm="1">
        <f t="array" ref="BY524">INDEX($K:$P,ROW(),MATCH(BY$3,$K$2:$P$2,0))</f>
        <v>20</v>
      </c>
      <c r="BZ524" s="140" cm="1">
        <f t="array" ref="BZ524">INDEX($K:$P,ROW(),MATCH(BZ$3,$K$2:$P$2,0))</f>
        <v>20</v>
      </c>
      <c r="CA524" s="140" cm="1">
        <f t="array" ref="CA524">INDEX($K:$P,ROW(),MATCH(CA$3,$K$2:$P$2,0))</f>
        <v>20</v>
      </c>
      <c r="CB524" s="140" cm="1">
        <f t="array" ref="CB524">INDEX($K:$P,ROW(),MATCH(CB$3,$K$2:$P$2,0))</f>
        <v>20</v>
      </c>
      <c r="CC524" s="140" cm="1">
        <f t="array" ref="CC524">INDEX($K:$P,ROW(),MATCH(CC$3,$K$2:$P$2,0))</f>
        <v>20</v>
      </c>
      <c r="CD524" s="140" cm="1">
        <f t="array" ref="CD524">INDEX($K:$P,ROW(),MATCH(CD$3,$K$2:$P$2,0))</f>
        <v>20</v>
      </c>
      <c r="CE524" s="140" cm="1">
        <f t="array" ref="CE524">INDEX($K:$P,ROW(),MATCH(CE$3,$K$2:$P$2,0))</f>
        <v>20</v>
      </c>
      <c r="CF524" s="140" cm="1">
        <f t="array" ref="CF524">INDEX($K:$P,ROW(),MATCH(CF$3,$K$2:$P$2,0))</f>
        <v>20</v>
      </c>
      <c r="CG524" s="140" cm="1">
        <f t="array" ref="CG524">INDEX($K:$P,ROW(),MATCH(CG$3,$K$2:$P$2,0))</f>
        <v>20</v>
      </c>
      <c r="CH524" s="140" cm="1">
        <f t="array" ref="CH524">INDEX($K:$P,ROW(),MATCH(CH$3,$K$2:$P$2,0))</f>
        <v>20</v>
      </c>
      <c r="CI524" s="140" cm="1">
        <f t="array" ref="CI524">INDEX($K:$P,ROW(),MATCH(CI$3,$K$2:$P$2,0))</f>
        <v>20</v>
      </c>
      <c r="CJ524" s="140" cm="1">
        <f t="array" ref="CJ524">INDEX($K:$P,ROW(),MATCH(CJ$3,$K$2:$P$2,0))</f>
        <v>20</v>
      </c>
      <c r="CK524" s="140" cm="1">
        <f t="array" ref="CK524">INDEX($K:$P,ROW(),MATCH(CK$3,$K$2:$P$2,0))</f>
        <v>20</v>
      </c>
      <c r="CL524" s="140" cm="1">
        <f t="array" ref="CL524">INDEX($K:$P,ROW(),MATCH(CL$3,$K$2:$P$2,0))</f>
        <v>20</v>
      </c>
      <c r="CN524" s="73"/>
      <c r="CO524" s="19" t="e" cm="1">
        <f t="array" ref="CO524">INDEX($K:$P,ROW(),MATCH(CO$3,$K$2:$P$2,0))</f>
        <v>#N/A</v>
      </c>
      <c r="CP524" s="19" t="e" cm="1">
        <f t="array" ref="CP524">INDEX($K:$P,ROW(),MATCH(CP$3,$K$2:$P$2,0))</f>
        <v>#N/A</v>
      </c>
      <c r="CQ524" s="19" t="e" cm="1">
        <f t="array" ref="CQ524">INDEX($K:$P,ROW(),MATCH(CQ$3,$K$2:$P$2,0))</f>
        <v>#N/A</v>
      </c>
      <c r="CR524" s="19" t="e" cm="1">
        <f t="array" ref="CR524">INDEX($K:$P,ROW(),MATCH(CR$3,$K$2:$P$2,0))</f>
        <v>#N/A</v>
      </c>
      <c r="CS524" s="19" t="e" cm="1">
        <f t="array" ref="CS524">INDEX($K:$P,ROW(),MATCH(CS$3,$K$2:$P$2,0))</f>
        <v>#N/A</v>
      </c>
      <c r="CT524" s="19" t="e" cm="1">
        <f t="array" ref="CT524">INDEX($K:$P,ROW(),MATCH(CT$3,$K$2:$P$2,0))</f>
        <v>#N/A</v>
      </c>
      <c r="CU524" s="19" t="e" cm="1">
        <f t="array" ref="CU524">INDEX($K:$P,ROW(),MATCH(CU$3,$K$2:$P$2,0))</f>
        <v>#N/A</v>
      </c>
      <c r="CV524" s="19" t="e" cm="1">
        <f t="array" ref="CV524">INDEX($K:$P,ROW(),MATCH(CV$3,$K$2:$P$2,0))</f>
        <v>#N/A</v>
      </c>
      <c r="CW524" s="19" t="e" cm="1">
        <f t="array" ref="CW524">INDEX($K:$P,ROW(),MATCH(CW$3,$K$2:$P$2,0))</f>
        <v>#N/A</v>
      </c>
      <c r="CX524" s="19" t="e" cm="1">
        <f t="array" ref="CX524">INDEX($K:$P,ROW(),MATCH(CX$3,$K$2:$P$2,0))</f>
        <v>#N/A</v>
      </c>
      <c r="CY524" s="19" t="e" cm="1">
        <f t="array" ref="CY524">INDEX($K:$P,ROW(),MATCH(CY$3,$K$2:$P$2,0))</f>
        <v>#N/A</v>
      </c>
      <c r="CZ524" s="19" t="e" cm="1">
        <f t="array" ref="CZ524">INDEX($K:$P,ROW(),MATCH(CZ$3,$K$2:$P$2,0))</f>
        <v>#N/A</v>
      </c>
      <c r="DA524" s="19" t="e" cm="1">
        <f t="array" ref="DA524">INDEX($K:$P,ROW(),MATCH(DA$3,$K$2:$P$2,0))</f>
        <v>#N/A</v>
      </c>
      <c r="DB524" s="19" t="e" cm="1">
        <f t="array" ref="DB524">INDEX($K:$P,ROW(),MATCH(DB$3,$K$2:$P$2,0))</f>
        <v>#N/A</v>
      </c>
      <c r="DC524" s="19" t="e" cm="1">
        <f t="array" ref="DC524">INDEX($K:$P,ROW(),MATCH(DC$3,$K$2:$P$2,0))</f>
        <v>#N/A</v>
      </c>
      <c r="DD524" s="19" t="e" cm="1">
        <f t="array" ref="DD524">INDEX($K:$P,ROW(),MATCH(DD$3,$K$2:$P$2,0))</f>
        <v>#N/A</v>
      </c>
      <c r="DE524" s="19" t="e" cm="1">
        <f t="array" ref="DE524">INDEX($K:$P,ROW(),MATCH(DE$3,$K$2:$P$2,0))</f>
        <v>#N/A</v>
      </c>
      <c r="DF524" s="19" t="e" cm="1">
        <f t="array" ref="DF524">INDEX($K:$P,ROW(),MATCH(DF$3,$K$2:$P$2,0))</f>
        <v>#N/A</v>
      </c>
      <c r="DG524" s="19" t="e" cm="1">
        <f t="array" ref="DG524">INDEX($K:$P,ROW(),MATCH(DG$3,$K$2:$P$2,0))</f>
        <v>#N/A</v>
      </c>
      <c r="DH524" s="19" t="e" cm="1">
        <f t="array" ref="DH524">INDEX($K:$P,ROW(),MATCH(DH$3,$K$2:$P$2,0))</f>
        <v>#N/A</v>
      </c>
      <c r="DI524" s="19" t="e" cm="1">
        <f t="array" ref="DI524">INDEX($K:$P,ROW(),MATCH(DI$3,$K$2:$P$2,0))</f>
        <v>#N/A</v>
      </c>
      <c r="DJ524" s="19" t="e" cm="1">
        <f t="array" ref="DJ524">INDEX($K:$P,ROW(),MATCH(DJ$3,$K$2:$P$2,0))</f>
        <v>#N/A</v>
      </c>
      <c r="DK524" s="19" t="e" cm="1">
        <f t="array" ref="DK524">INDEX($K:$P,ROW(),MATCH(DK$3,$K$2:$P$2,0))</f>
        <v>#N/A</v>
      </c>
      <c r="DL524" s="19" t="e" cm="1">
        <f t="array" ref="DL524">INDEX($K:$P,ROW(),MATCH(DL$3,$K$2:$P$2,0))</f>
        <v>#N/A</v>
      </c>
    </row>
    <row r="525" spans="1:116" x14ac:dyDescent="0.4">
      <c r="A525" s="27"/>
      <c r="B525" s="27"/>
      <c r="C525" s="27"/>
      <c r="D525" t="s">
        <v>759</v>
      </c>
      <c r="E525" s="9" t="str">
        <f t="shared" si="564"/>
        <v>525 SALES-PR</v>
      </c>
      <c r="F525" s="27"/>
      <c r="G525" s="127" t="str">
        <f>"# of "&amp;G528&amp;"s sold"</f>
        <v># of units sold</v>
      </c>
      <c r="H525" s="31"/>
      <c r="I525" s="73"/>
      <c r="J525" s="73"/>
      <c r="K525" s="38">
        <f t="shared" ref="K525:P525" ca="1" si="565">SUMIF($3:$3,K$2,525:525)</f>
        <v>6000</v>
      </c>
      <c r="L525" s="38">
        <f t="shared" ca="1" si="565"/>
        <v>6000</v>
      </c>
      <c r="M525" s="38">
        <f t="shared" ca="1" si="565"/>
        <v>6000</v>
      </c>
      <c r="N525" s="38">
        <f t="shared" ca="1" si="565"/>
        <v>6000</v>
      </c>
      <c r="O525" s="38">
        <f t="shared" ca="1" si="565"/>
        <v>6000</v>
      </c>
      <c r="P525" s="38">
        <f t="shared" ca="1" si="565"/>
        <v>6000</v>
      </c>
      <c r="R525" s="33"/>
      <c r="S525" s="38" cm="1">
        <f t="array" aca="1" ref="S525" ca="1">INDIRECT(S514)/S524</f>
        <v>500</v>
      </c>
      <c r="T525" s="38" cm="1">
        <f t="array" aca="1" ref="T525" ca="1">INDIRECT(T514)/T524</f>
        <v>500</v>
      </c>
      <c r="U525" s="38" cm="1">
        <f t="array" aca="1" ref="U525" ca="1">INDIRECT(U514)/U524</f>
        <v>500</v>
      </c>
      <c r="V525" s="38" cm="1">
        <f t="array" aca="1" ref="V525" ca="1">INDIRECT(V514)/V524</f>
        <v>500</v>
      </c>
      <c r="W525" s="38" cm="1">
        <f t="array" aca="1" ref="W525" ca="1">INDIRECT(W514)/W524</f>
        <v>500</v>
      </c>
      <c r="X525" s="38" cm="1">
        <f t="array" aca="1" ref="X525" ca="1">INDIRECT(X514)/X524</f>
        <v>500</v>
      </c>
      <c r="Y525" s="38" cm="1">
        <f t="array" aca="1" ref="Y525" ca="1">INDIRECT(Y514)/Y524</f>
        <v>500</v>
      </c>
      <c r="Z525" s="38" cm="1">
        <f t="array" aca="1" ref="Z525" ca="1">INDIRECT(Z514)/Z524</f>
        <v>500</v>
      </c>
      <c r="AA525" s="38" cm="1">
        <f t="array" aca="1" ref="AA525" ca="1">INDIRECT(AA514)/AA524</f>
        <v>500</v>
      </c>
      <c r="AB525" s="38" cm="1">
        <f t="array" aca="1" ref="AB525" ca="1">INDIRECT(AB514)/AB524</f>
        <v>500</v>
      </c>
      <c r="AC525" s="38" cm="1">
        <f t="array" aca="1" ref="AC525" ca="1">INDIRECT(AC514)/AC524</f>
        <v>500</v>
      </c>
      <c r="AD525" s="38" cm="1">
        <f t="array" aca="1" ref="AD525" ca="1">INDIRECT(AD514)/AD524</f>
        <v>500</v>
      </c>
      <c r="AE525" s="38" cm="1">
        <f t="array" aca="1" ref="AE525" ca="1">INDIRECT(AE514)/AE524</f>
        <v>500</v>
      </c>
      <c r="AF525" s="38" cm="1">
        <f t="array" aca="1" ref="AF525" ca="1">INDIRECT(AF514)/AF524</f>
        <v>500</v>
      </c>
      <c r="AG525" s="38" cm="1">
        <f t="array" aca="1" ref="AG525" ca="1">INDIRECT(AG514)/AG524</f>
        <v>500</v>
      </c>
      <c r="AH525" s="38" cm="1">
        <f t="array" aca="1" ref="AH525" ca="1">INDIRECT(AH514)/AH524</f>
        <v>500</v>
      </c>
      <c r="AI525" s="38" cm="1">
        <f t="array" aca="1" ref="AI525" ca="1">INDIRECT(AI514)/AI524</f>
        <v>500</v>
      </c>
      <c r="AJ525" s="38" cm="1">
        <f t="array" aca="1" ref="AJ525" ca="1">INDIRECT(AJ514)/AJ524</f>
        <v>500</v>
      </c>
      <c r="AK525" s="38" cm="1">
        <f t="array" aca="1" ref="AK525" ca="1">INDIRECT(AK514)/AK524</f>
        <v>500</v>
      </c>
      <c r="AL525" s="38" cm="1">
        <f t="array" aca="1" ref="AL525" ca="1">INDIRECT(AL514)/AL524</f>
        <v>500</v>
      </c>
      <c r="AM525" s="38" cm="1">
        <f t="array" aca="1" ref="AM525" ca="1">INDIRECT(AM514)/AM524</f>
        <v>500</v>
      </c>
      <c r="AN525" s="38" cm="1">
        <f t="array" aca="1" ref="AN525" ca="1">INDIRECT(AN514)/AN524</f>
        <v>500</v>
      </c>
      <c r="AO525" s="38" cm="1">
        <f t="array" aca="1" ref="AO525" ca="1">INDIRECT(AO514)/AO524</f>
        <v>500</v>
      </c>
      <c r="AP525" s="38" cm="1">
        <f t="array" aca="1" ref="AP525" ca="1">INDIRECT(AP514)/AP524</f>
        <v>500</v>
      </c>
      <c r="AQ525" s="38" cm="1">
        <f t="array" aca="1" ref="AQ525" ca="1">INDIRECT(AQ514)/AQ524</f>
        <v>500</v>
      </c>
      <c r="AR525" s="38" cm="1">
        <f t="array" aca="1" ref="AR525" ca="1">INDIRECT(AR514)/AR524</f>
        <v>500</v>
      </c>
      <c r="AS525" s="38" cm="1">
        <f t="array" aca="1" ref="AS525" ca="1">INDIRECT(AS514)/AS524</f>
        <v>500</v>
      </c>
      <c r="AT525" s="38" cm="1">
        <f t="array" aca="1" ref="AT525" ca="1">INDIRECT(AT514)/AT524</f>
        <v>500</v>
      </c>
      <c r="AU525" s="38" cm="1">
        <f t="array" aca="1" ref="AU525" ca="1">INDIRECT(AU514)/AU524</f>
        <v>500</v>
      </c>
      <c r="AV525" s="38" cm="1">
        <f t="array" aca="1" ref="AV525" ca="1">INDIRECT(AV514)/AV524</f>
        <v>500</v>
      </c>
      <c r="AW525" s="38" cm="1">
        <f t="array" aca="1" ref="AW525" ca="1">INDIRECT(AW514)/AW524</f>
        <v>500</v>
      </c>
      <c r="AX525" s="38" cm="1">
        <f t="array" aca="1" ref="AX525" ca="1">INDIRECT(AX514)/AX524</f>
        <v>500</v>
      </c>
      <c r="AY525" s="38" cm="1">
        <f t="array" aca="1" ref="AY525" ca="1">INDIRECT(AY514)/AY524</f>
        <v>500</v>
      </c>
      <c r="AZ525" s="38" cm="1">
        <f t="array" aca="1" ref="AZ525" ca="1">INDIRECT(AZ514)/AZ524</f>
        <v>500</v>
      </c>
      <c r="BA525" s="38" cm="1">
        <f t="array" aca="1" ref="BA525" ca="1">INDIRECT(BA514)/BA524</f>
        <v>500</v>
      </c>
      <c r="BB525" s="38" cm="1">
        <f t="array" aca="1" ref="BB525" ca="1">INDIRECT(BB514)/BB524</f>
        <v>500</v>
      </c>
      <c r="BC525" s="38" cm="1">
        <f t="array" aca="1" ref="BC525" ca="1">INDIRECT(BC514)/BC524</f>
        <v>500</v>
      </c>
      <c r="BD525" s="38" cm="1">
        <f t="array" aca="1" ref="BD525" ca="1">INDIRECT(BD514)/BD524</f>
        <v>500</v>
      </c>
      <c r="BE525" s="38" cm="1">
        <f t="array" aca="1" ref="BE525" ca="1">INDIRECT(BE514)/BE524</f>
        <v>500</v>
      </c>
      <c r="BF525" s="38" cm="1">
        <f t="array" aca="1" ref="BF525" ca="1">INDIRECT(BF514)/BF524</f>
        <v>500</v>
      </c>
      <c r="BG525" s="38" cm="1">
        <f t="array" aca="1" ref="BG525" ca="1">INDIRECT(BG514)/BG524</f>
        <v>500</v>
      </c>
      <c r="BH525" s="38" cm="1">
        <f t="array" aca="1" ref="BH525" ca="1">INDIRECT(BH514)/BH524</f>
        <v>500</v>
      </c>
      <c r="BI525" s="38" cm="1">
        <f t="array" aca="1" ref="BI525" ca="1">INDIRECT(BI514)/BI524</f>
        <v>500</v>
      </c>
      <c r="BJ525" s="38" cm="1">
        <f t="array" aca="1" ref="BJ525" ca="1">INDIRECT(BJ514)/BJ524</f>
        <v>500</v>
      </c>
      <c r="BK525" s="38" cm="1">
        <f t="array" aca="1" ref="BK525" ca="1">INDIRECT(BK514)/BK524</f>
        <v>500</v>
      </c>
      <c r="BL525" s="38" cm="1">
        <f t="array" aca="1" ref="BL525" ca="1">INDIRECT(BL514)/BL524</f>
        <v>500</v>
      </c>
      <c r="BM525" s="38" cm="1">
        <f t="array" aca="1" ref="BM525" ca="1">INDIRECT(BM514)/BM524</f>
        <v>500</v>
      </c>
      <c r="BN525" s="38" cm="1">
        <f t="array" aca="1" ref="BN525" ca="1">INDIRECT(BN514)/BN524</f>
        <v>500</v>
      </c>
      <c r="BO525" s="38" cm="1">
        <f t="array" aca="1" ref="BO525" ca="1">INDIRECT(BO514)/BO524</f>
        <v>500</v>
      </c>
      <c r="BP525" s="38" cm="1">
        <f t="array" aca="1" ref="BP525" ca="1">INDIRECT(BP514)/BP524</f>
        <v>500</v>
      </c>
      <c r="BQ525" s="38" cm="1">
        <f t="array" aca="1" ref="BQ525" ca="1">INDIRECT(BQ514)/BQ524</f>
        <v>500</v>
      </c>
      <c r="BR525" s="38" cm="1">
        <f t="array" aca="1" ref="BR525" ca="1">INDIRECT(BR514)/BR524</f>
        <v>500</v>
      </c>
      <c r="BS525" s="38" cm="1">
        <f t="array" aca="1" ref="BS525" ca="1">INDIRECT(BS514)/BS524</f>
        <v>500</v>
      </c>
      <c r="BT525" s="38" cm="1">
        <f t="array" aca="1" ref="BT525" ca="1">INDIRECT(BT514)/BT524</f>
        <v>500</v>
      </c>
      <c r="BU525" s="38" cm="1">
        <f t="array" aca="1" ref="BU525" ca="1">INDIRECT(BU514)/BU524</f>
        <v>500</v>
      </c>
      <c r="BV525" s="38" cm="1">
        <f t="array" aca="1" ref="BV525" ca="1">INDIRECT(BV514)/BV524</f>
        <v>500</v>
      </c>
      <c r="BW525" s="38" cm="1">
        <f t="array" aca="1" ref="BW525" ca="1">INDIRECT(BW514)/BW524</f>
        <v>500</v>
      </c>
      <c r="BX525" s="38" cm="1">
        <f t="array" aca="1" ref="BX525" ca="1">INDIRECT(BX514)/BX524</f>
        <v>500</v>
      </c>
      <c r="BY525" s="38" cm="1">
        <f t="array" aca="1" ref="BY525" ca="1">INDIRECT(BY514)/BY524</f>
        <v>500</v>
      </c>
      <c r="BZ525" s="38" cm="1">
        <f t="array" aca="1" ref="BZ525" ca="1">INDIRECT(BZ514)/BZ524</f>
        <v>500</v>
      </c>
      <c r="CA525" s="38" cm="1">
        <f t="array" aca="1" ref="CA525" ca="1">INDIRECT(CA514)/CA524</f>
        <v>500</v>
      </c>
      <c r="CB525" s="38" cm="1">
        <f t="array" aca="1" ref="CB525" ca="1">INDIRECT(CB514)/CB524</f>
        <v>500</v>
      </c>
      <c r="CC525" s="38" cm="1">
        <f t="array" aca="1" ref="CC525" ca="1">INDIRECT(CC514)/CC524</f>
        <v>500</v>
      </c>
      <c r="CD525" s="38" cm="1">
        <f t="array" aca="1" ref="CD525" ca="1">INDIRECT(CD514)/CD524</f>
        <v>500</v>
      </c>
      <c r="CE525" s="38" cm="1">
        <f t="array" aca="1" ref="CE525" ca="1">INDIRECT(CE514)/CE524</f>
        <v>500</v>
      </c>
      <c r="CF525" s="38" cm="1">
        <f t="array" aca="1" ref="CF525" ca="1">INDIRECT(CF514)/CF524</f>
        <v>500</v>
      </c>
      <c r="CG525" s="38" cm="1">
        <f t="array" aca="1" ref="CG525" ca="1">INDIRECT(CG514)/CG524</f>
        <v>500</v>
      </c>
      <c r="CH525" s="38" cm="1">
        <f t="array" aca="1" ref="CH525" ca="1">INDIRECT(CH514)/CH524</f>
        <v>500</v>
      </c>
      <c r="CI525" s="38" cm="1">
        <f t="array" aca="1" ref="CI525" ca="1">INDIRECT(CI514)/CI524</f>
        <v>500</v>
      </c>
      <c r="CJ525" s="38" cm="1">
        <f t="array" aca="1" ref="CJ525" ca="1">INDIRECT(CJ514)/CJ524</f>
        <v>500</v>
      </c>
      <c r="CK525" s="38" cm="1">
        <f t="array" aca="1" ref="CK525" ca="1">INDIRECT(CK514)/CK524</f>
        <v>500</v>
      </c>
      <c r="CL525" s="38" cm="1">
        <f t="array" aca="1" ref="CL525" ca="1">INDIRECT(CL514)/CL524</f>
        <v>500</v>
      </c>
      <c r="CN525" s="73"/>
      <c r="CO525" s="38" t="e" cm="1">
        <f t="array" aca="1" ref="CO525" ca="1">INDIRECT(CO514)/CO524</f>
        <v>#N/A</v>
      </c>
      <c r="CP525" s="38" t="e" cm="1">
        <f t="array" aca="1" ref="CP525" ca="1">INDIRECT(CP514)/CP524</f>
        <v>#N/A</v>
      </c>
      <c r="CQ525" s="38" t="e" cm="1">
        <f t="array" aca="1" ref="CQ525" ca="1">INDIRECT(CQ514)/CQ524</f>
        <v>#N/A</v>
      </c>
      <c r="CR525" s="38" t="e" cm="1">
        <f t="array" aca="1" ref="CR525" ca="1">INDIRECT(CR514)/CR524</f>
        <v>#N/A</v>
      </c>
      <c r="CS525" s="38" t="e" cm="1">
        <f t="array" aca="1" ref="CS525" ca="1">INDIRECT(CS514)/CS524</f>
        <v>#N/A</v>
      </c>
      <c r="CT525" s="38" t="e" cm="1">
        <f t="array" aca="1" ref="CT525" ca="1">INDIRECT(CT514)/CT524</f>
        <v>#N/A</v>
      </c>
      <c r="CU525" s="38" t="e" cm="1">
        <f t="array" aca="1" ref="CU525" ca="1">INDIRECT(CU514)/CU524</f>
        <v>#N/A</v>
      </c>
      <c r="CV525" s="38" t="e" cm="1">
        <f t="array" aca="1" ref="CV525" ca="1">INDIRECT(CV514)/CV524</f>
        <v>#N/A</v>
      </c>
      <c r="CW525" s="38" t="e" cm="1">
        <f t="array" aca="1" ref="CW525" ca="1">INDIRECT(CW514)/CW524</f>
        <v>#N/A</v>
      </c>
      <c r="CX525" s="38" t="e" cm="1">
        <f t="array" aca="1" ref="CX525" ca="1">INDIRECT(CX514)/CX524</f>
        <v>#N/A</v>
      </c>
      <c r="CY525" s="38" t="e" cm="1">
        <f t="array" aca="1" ref="CY525" ca="1">INDIRECT(CY514)/CY524</f>
        <v>#N/A</v>
      </c>
      <c r="CZ525" s="38" t="e" cm="1">
        <f t="array" aca="1" ref="CZ525" ca="1">INDIRECT(CZ514)/CZ524</f>
        <v>#N/A</v>
      </c>
      <c r="DA525" s="38" t="e" cm="1">
        <f t="array" aca="1" ref="DA525" ca="1">INDIRECT(DA514)/DA524</f>
        <v>#N/A</v>
      </c>
      <c r="DB525" s="38" t="e" cm="1">
        <f t="array" aca="1" ref="DB525" ca="1">INDIRECT(DB514)/DB524</f>
        <v>#N/A</v>
      </c>
      <c r="DC525" s="38" t="e" cm="1">
        <f t="array" aca="1" ref="DC525" ca="1">INDIRECT(DC514)/DC524</f>
        <v>#N/A</v>
      </c>
      <c r="DD525" s="38" t="e" cm="1">
        <f t="array" aca="1" ref="DD525" ca="1">INDIRECT(DD514)/DD524</f>
        <v>#N/A</v>
      </c>
      <c r="DE525" s="38" t="e" cm="1">
        <f t="array" aca="1" ref="DE525" ca="1">INDIRECT(DE514)/DE524</f>
        <v>#N/A</v>
      </c>
      <c r="DF525" s="38" t="e" cm="1">
        <f t="array" aca="1" ref="DF525" ca="1">INDIRECT(DF514)/DF524</f>
        <v>#N/A</v>
      </c>
      <c r="DG525" s="38" t="e" cm="1">
        <f t="array" aca="1" ref="DG525" ca="1">INDIRECT(DG514)/DG524</f>
        <v>#N/A</v>
      </c>
      <c r="DH525" s="38" t="e" cm="1">
        <f t="array" aca="1" ref="DH525" ca="1">INDIRECT(DH514)/DH524</f>
        <v>#N/A</v>
      </c>
      <c r="DI525" s="38" t="e" cm="1">
        <f t="array" aca="1" ref="DI525" ca="1">INDIRECT(DI514)/DI524</f>
        <v>#N/A</v>
      </c>
      <c r="DJ525" s="38" t="e" cm="1">
        <f t="array" aca="1" ref="DJ525" ca="1">INDIRECT(DJ514)/DJ524</f>
        <v>#N/A</v>
      </c>
      <c r="DK525" s="38" t="e" cm="1">
        <f t="array" aca="1" ref="DK525" ca="1">INDIRECT(DK514)/DK524</f>
        <v>#N/A</v>
      </c>
      <c r="DL525" s="38" t="e" cm="1">
        <f t="array" aca="1" ref="DL525" ca="1">INDIRECT(DL514)/DL524</f>
        <v>#N/A</v>
      </c>
    </row>
    <row r="526" spans="1:116" x14ac:dyDescent="0.4">
      <c r="A526" s="27"/>
      <c r="B526" s="27"/>
      <c r="C526" s="27"/>
      <c r="D526" t="s">
        <v>759</v>
      </c>
      <c r="E526" s="9" t="str">
        <f t="shared" ref="E526" si="566">ROW()&amp;" "&amp;D526</f>
        <v>526 SALES-PR</v>
      </c>
      <c r="F526" s="27"/>
      <c r="G526" s="127"/>
      <c r="H526" s="31"/>
      <c r="I526" s="73"/>
      <c r="J526" s="73"/>
      <c r="K526" s="38"/>
      <c r="L526" s="38"/>
      <c r="M526" s="38"/>
      <c r="N526" s="38"/>
      <c r="O526" s="38"/>
      <c r="P526" s="38"/>
      <c r="R526" s="33"/>
      <c r="S526" s="38"/>
      <c r="T526" s="38"/>
      <c r="U526" s="38"/>
      <c r="V526" s="38"/>
      <c r="W526" s="38"/>
      <c r="X526" s="38"/>
      <c r="Y526" s="38"/>
      <c r="Z526" s="38"/>
      <c r="AA526" s="38"/>
      <c r="AB526" s="38"/>
      <c r="AC526" s="38"/>
      <c r="AD526" s="38"/>
      <c r="AE526" s="38"/>
      <c r="AF526" s="38"/>
      <c r="AG526" s="38"/>
      <c r="AH526" s="38"/>
      <c r="AI526" s="38"/>
      <c r="AJ526" s="38"/>
      <c r="AK526" s="38"/>
      <c r="AL526" s="38"/>
      <c r="AM526" s="38"/>
      <c r="AN526" s="38"/>
      <c r="AO526" s="38"/>
      <c r="AP526" s="38"/>
      <c r="AQ526" s="38"/>
      <c r="AR526" s="38"/>
      <c r="AS526" s="38"/>
      <c r="AT526" s="38"/>
      <c r="AU526" s="38"/>
      <c r="AV526" s="38"/>
      <c r="AW526" s="38"/>
      <c r="AX526" s="38"/>
      <c r="AY526" s="38"/>
      <c r="AZ526" s="38"/>
      <c r="BA526" s="38"/>
      <c r="BB526" s="38"/>
      <c r="BC526" s="38"/>
      <c r="BD526" s="38"/>
      <c r="BE526" s="38"/>
      <c r="BF526" s="38"/>
      <c r="BG526" s="38"/>
      <c r="BH526" s="38"/>
      <c r="BI526" s="38"/>
      <c r="BJ526" s="38"/>
      <c r="BK526" s="38"/>
      <c r="BL526" s="38"/>
      <c r="BM526" s="38"/>
      <c r="BN526" s="38"/>
      <c r="BO526" s="38"/>
      <c r="BP526" s="38"/>
      <c r="BQ526" s="38"/>
      <c r="BR526" s="38"/>
      <c r="BS526" s="38"/>
      <c r="BT526" s="38"/>
      <c r="BU526" s="38"/>
      <c r="BV526" s="38"/>
      <c r="BW526" s="38"/>
      <c r="BX526" s="38"/>
      <c r="BY526" s="38"/>
      <c r="BZ526" s="38"/>
      <c r="CA526" s="38"/>
      <c r="CB526" s="38"/>
      <c r="CC526" s="38"/>
      <c r="CD526" s="38"/>
      <c r="CE526" s="38"/>
      <c r="CF526" s="38"/>
      <c r="CG526" s="38"/>
      <c r="CH526" s="38"/>
      <c r="CI526" s="38"/>
      <c r="CJ526" s="38"/>
      <c r="CK526" s="38"/>
      <c r="CL526" s="38"/>
      <c r="CN526" s="73"/>
      <c r="CO526" s="38"/>
      <c r="CP526" s="38"/>
      <c r="CQ526" s="38"/>
      <c r="CR526" s="38"/>
      <c r="CS526" s="38"/>
      <c r="CT526" s="38"/>
      <c r="CU526" s="38"/>
      <c r="CV526" s="38"/>
      <c r="CW526" s="38"/>
      <c r="CX526" s="38"/>
      <c r="CY526" s="38"/>
      <c r="CZ526" s="38"/>
      <c r="DA526" s="38"/>
      <c r="DB526" s="38"/>
      <c r="DC526" s="38"/>
      <c r="DD526" s="38"/>
      <c r="DE526" s="38"/>
      <c r="DF526" s="38"/>
      <c r="DG526" s="38"/>
      <c r="DH526" s="38"/>
      <c r="DI526" s="38"/>
      <c r="DJ526" s="38"/>
      <c r="DK526" s="38"/>
      <c r="DL526" s="38"/>
    </row>
    <row r="527" spans="1:116" x14ac:dyDescent="0.4">
      <c r="B527" t="s">
        <v>332</v>
      </c>
      <c r="D527" t="s">
        <v>759</v>
      </c>
      <c r="E527" s="8" t="str">
        <f>ROW()&amp;" "&amp;D527</f>
        <v>527 SALES-PR</v>
      </c>
      <c r="G527" s="136" t="str">
        <f>G512</f>
        <v>(Primary label)</v>
      </c>
      <c r="H527" s="31"/>
      <c r="I527" s="73"/>
      <c r="J527" s="73"/>
      <c r="K527" s="58"/>
      <c r="L527" s="58"/>
      <c r="M527" s="58"/>
      <c r="N527" s="58"/>
      <c r="O527" s="58"/>
      <c r="P527" s="58"/>
      <c r="R527" s="33"/>
      <c r="CN527" s="73"/>
      <c r="CO527" s="8"/>
      <c r="CP527" s="8"/>
      <c r="CQ527" s="8"/>
      <c r="CR527" s="8"/>
      <c r="CS527" s="8"/>
      <c r="CT527" s="8"/>
      <c r="CU527" s="8"/>
      <c r="CV527" s="8"/>
      <c r="CW527" s="8"/>
      <c r="CX527" s="8"/>
      <c r="CY527" s="8"/>
      <c r="CZ527" s="8"/>
      <c r="DA527" s="8"/>
      <c r="DB527" s="8"/>
      <c r="DC527" s="8"/>
      <c r="DD527" s="8"/>
      <c r="DE527" s="8"/>
      <c r="DF527" s="8"/>
      <c r="DG527" s="8"/>
      <c r="DH527" s="8"/>
      <c r="DI527" s="8"/>
      <c r="DJ527" s="8"/>
      <c r="DK527" s="8"/>
      <c r="DL527" s="8"/>
    </row>
    <row r="528" spans="1:116" x14ac:dyDescent="0.4">
      <c r="B528" t="s">
        <v>332</v>
      </c>
      <c r="D528" t="s">
        <v>759</v>
      </c>
      <c r="E528" s="8" t="str">
        <f>ROW()&amp;" "&amp;D528</f>
        <v>528 SALES-PR</v>
      </c>
      <c r="G528" s="241" t="str">
        <f>IFERROR(SUBSTITUTE(G520,":",""),"no unit")</f>
        <v>unit</v>
      </c>
      <c r="H528" s="31"/>
      <c r="I528" s="73"/>
      <c r="J528" s="73"/>
      <c r="K528" s="58"/>
      <c r="L528" s="58"/>
      <c r="M528" s="58"/>
      <c r="N528" s="58"/>
      <c r="O528" s="58"/>
      <c r="P528" s="58"/>
      <c r="R528" s="33"/>
      <c r="CN528" s="73"/>
      <c r="CO528" s="8"/>
      <c r="CP528" s="8"/>
      <c r="CQ528" s="8"/>
      <c r="CR528" s="8"/>
      <c r="CS528" s="8"/>
      <c r="CT528" s="8"/>
      <c r="CU528" s="8"/>
      <c r="CV528" s="8"/>
      <c r="CW528" s="8"/>
      <c r="CX528" s="8"/>
      <c r="CY528" s="8"/>
      <c r="CZ528" s="8"/>
      <c r="DA528" s="8"/>
      <c r="DB528" s="8"/>
      <c r="DC528" s="8"/>
      <c r="DD528" s="8"/>
      <c r="DE528" s="8"/>
      <c r="DF528" s="8"/>
      <c r="DG528" s="8"/>
      <c r="DH528" s="8"/>
      <c r="DI528" s="8"/>
      <c r="DJ528" s="8"/>
      <c r="DK528" s="8"/>
      <c r="DL528" s="8"/>
    </row>
    <row r="529" spans="1:116" x14ac:dyDescent="0.4">
      <c r="B529" t="s">
        <v>332</v>
      </c>
      <c r="D529" t="s">
        <v>759</v>
      </c>
      <c r="E529" s="8" t="str">
        <f>ROW()&amp;" "&amp;D529</f>
        <v>529 SALES-PR</v>
      </c>
      <c r="G529" s="8" t="str">
        <f t="shared" ref="G529:G534" si="567">G514</f>
        <v>Primary revenue driver</v>
      </c>
      <c r="H529" s="31"/>
      <c r="I529" s="73"/>
      <c r="J529" s="73"/>
      <c r="K529" s="58"/>
      <c r="L529" s="58"/>
      <c r="M529" s="58"/>
      <c r="N529" s="58"/>
      <c r="O529" s="58"/>
      <c r="P529" s="58"/>
      <c r="R529" s="33"/>
      <c r="S529" s="179" t="str">
        <f t="shared" ref="S529:AX529" si="568">S514</f>
        <v>S$16</v>
      </c>
      <c r="T529" s="179" t="str">
        <f t="shared" si="568"/>
        <v>T$16</v>
      </c>
      <c r="U529" s="179" t="str">
        <f t="shared" si="568"/>
        <v>U$16</v>
      </c>
      <c r="V529" s="179" t="str">
        <f t="shared" si="568"/>
        <v>V$16</v>
      </c>
      <c r="W529" s="179" t="str">
        <f t="shared" si="568"/>
        <v>W$16</v>
      </c>
      <c r="X529" s="179" t="str">
        <f t="shared" si="568"/>
        <v>X$16</v>
      </c>
      <c r="Y529" s="179" t="str">
        <f t="shared" si="568"/>
        <v>Y$16</v>
      </c>
      <c r="Z529" s="179" t="str">
        <f t="shared" si="568"/>
        <v>Z$16</v>
      </c>
      <c r="AA529" s="179" t="str">
        <f t="shared" si="568"/>
        <v>AA$16</v>
      </c>
      <c r="AB529" s="179" t="str">
        <f t="shared" si="568"/>
        <v>AB$16</v>
      </c>
      <c r="AC529" s="179" t="str">
        <f t="shared" si="568"/>
        <v>AC$16</v>
      </c>
      <c r="AD529" s="179" t="str">
        <f t="shared" si="568"/>
        <v>AD$16</v>
      </c>
      <c r="AE529" s="179" t="str">
        <f t="shared" si="568"/>
        <v>AE$16</v>
      </c>
      <c r="AF529" s="179" t="str">
        <f t="shared" si="568"/>
        <v>AF$16</v>
      </c>
      <c r="AG529" s="179" t="str">
        <f t="shared" si="568"/>
        <v>AG$16</v>
      </c>
      <c r="AH529" s="179" t="str">
        <f t="shared" si="568"/>
        <v>AH$16</v>
      </c>
      <c r="AI529" s="179" t="str">
        <f t="shared" si="568"/>
        <v>AI$16</v>
      </c>
      <c r="AJ529" s="179" t="str">
        <f t="shared" si="568"/>
        <v>AJ$16</v>
      </c>
      <c r="AK529" s="179" t="str">
        <f t="shared" si="568"/>
        <v>AK$16</v>
      </c>
      <c r="AL529" s="179" t="str">
        <f t="shared" si="568"/>
        <v>AL$16</v>
      </c>
      <c r="AM529" s="179" t="str">
        <f t="shared" si="568"/>
        <v>AM$16</v>
      </c>
      <c r="AN529" s="179" t="str">
        <f t="shared" si="568"/>
        <v>AN$16</v>
      </c>
      <c r="AO529" s="179" t="str">
        <f t="shared" si="568"/>
        <v>AO$16</v>
      </c>
      <c r="AP529" s="179" t="str">
        <f t="shared" si="568"/>
        <v>AP$16</v>
      </c>
      <c r="AQ529" s="179" t="str">
        <f t="shared" si="568"/>
        <v>AQ$16</v>
      </c>
      <c r="AR529" s="179" t="str">
        <f t="shared" si="568"/>
        <v>AR$16</v>
      </c>
      <c r="AS529" s="179" t="str">
        <f t="shared" si="568"/>
        <v>AS$16</v>
      </c>
      <c r="AT529" s="179" t="str">
        <f t="shared" si="568"/>
        <v>AT$16</v>
      </c>
      <c r="AU529" s="179" t="str">
        <f t="shared" si="568"/>
        <v>AU$16</v>
      </c>
      <c r="AV529" s="179" t="str">
        <f t="shared" si="568"/>
        <v>AV$16</v>
      </c>
      <c r="AW529" s="179" t="str">
        <f t="shared" si="568"/>
        <v>AW$16</v>
      </c>
      <c r="AX529" s="179" t="str">
        <f t="shared" si="568"/>
        <v>AX$16</v>
      </c>
      <c r="AY529" s="179" t="str">
        <f t="shared" ref="AY529:CD529" si="569">AY514</f>
        <v>AY$16</v>
      </c>
      <c r="AZ529" s="179" t="str">
        <f t="shared" si="569"/>
        <v>AZ$16</v>
      </c>
      <c r="BA529" s="179" t="str">
        <f t="shared" si="569"/>
        <v>BA$16</v>
      </c>
      <c r="BB529" s="179" t="str">
        <f t="shared" si="569"/>
        <v>BB$16</v>
      </c>
      <c r="BC529" s="179" t="str">
        <f t="shared" si="569"/>
        <v>BC$16</v>
      </c>
      <c r="BD529" s="179" t="str">
        <f t="shared" si="569"/>
        <v>BD$16</v>
      </c>
      <c r="BE529" s="179" t="str">
        <f t="shared" si="569"/>
        <v>BE$16</v>
      </c>
      <c r="BF529" s="179" t="str">
        <f t="shared" si="569"/>
        <v>BF$16</v>
      </c>
      <c r="BG529" s="179" t="str">
        <f t="shared" si="569"/>
        <v>BG$16</v>
      </c>
      <c r="BH529" s="179" t="str">
        <f t="shared" si="569"/>
        <v>BH$16</v>
      </c>
      <c r="BI529" s="179" t="str">
        <f t="shared" si="569"/>
        <v>BI$16</v>
      </c>
      <c r="BJ529" s="179" t="str">
        <f t="shared" si="569"/>
        <v>BJ$16</v>
      </c>
      <c r="BK529" s="179" t="str">
        <f t="shared" si="569"/>
        <v>BK$16</v>
      </c>
      <c r="BL529" s="179" t="str">
        <f t="shared" si="569"/>
        <v>BL$16</v>
      </c>
      <c r="BM529" s="179" t="str">
        <f t="shared" si="569"/>
        <v>BM$16</v>
      </c>
      <c r="BN529" s="179" t="str">
        <f t="shared" si="569"/>
        <v>BN$16</v>
      </c>
      <c r="BO529" s="179" t="str">
        <f t="shared" si="569"/>
        <v>BO$16</v>
      </c>
      <c r="BP529" s="179" t="str">
        <f t="shared" si="569"/>
        <v>BP$16</v>
      </c>
      <c r="BQ529" s="179" t="str">
        <f t="shared" si="569"/>
        <v>BQ$16</v>
      </c>
      <c r="BR529" s="179" t="str">
        <f t="shared" si="569"/>
        <v>BR$16</v>
      </c>
      <c r="BS529" s="179" t="str">
        <f t="shared" si="569"/>
        <v>BS$16</v>
      </c>
      <c r="BT529" s="179" t="str">
        <f t="shared" si="569"/>
        <v>BT$16</v>
      </c>
      <c r="BU529" s="179" t="str">
        <f t="shared" si="569"/>
        <v>BU$16</v>
      </c>
      <c r="BV529" s="179" t="str">
        <f t="shared" si="569"/>
        <v>BV$16</v>
      </c>
      <c r="BW529" s="179" t="str">
        <f t="shared" si="569"/>
        <v>BW$16</v>
      </c>
      <c r="BX529" s="179" t="str">
        <f t="shared" si="569"/>
        <v>BX$16</v>
      </c>
      <c r="BY529" s="179" t="str">
        <f t="shared" si="569"/>
        <v>BY$16</v>
      </c>
      <c r="BZ529" s="179" t="str">
        <f t="shared" si="569"/>
        <v>BZ$16</v>
      </c>
      <c r="CA529" s="179" t="str">
        <f t="shared" si="569"/>
        <v>CA$16</v>
      </c>
      <c r="CB529" s="179" t="str">
        <f t="shared" si="569"/>
        <v>CB$16</v>
      </c>
      <c r="CC529" s="179" t="str">
        <f t="shared" si="569"/>
        <v>CC$16</v>
      </c>
      <c r="CD529" s="179" t="str">
        <f t="shared" si="569"/>
        <v>CD$16</v>
      </c>
      <c r="CE529" s="179" t="str">
        <f t="shared" ref="CE529:CL529" si="570">CE514</f>
        <v>CE$16</v>
      </c>
      <c r="CF529" s="179" t="str">
        <f t="shared" si="570"/>
        <v>CF$16</v>
      </c>
      <c r="CG529" s="179" t="str">
        <f t="shared" si="570"/>
        <v>CG$16</v>
      </c>
      <c r="CH529" s="179" t="str">
        <f t="shared" si="570"/>
        <v>CH$16</v>
      </c>
      <c r="CI529" s="179" t="str">
        <f t="shared" si="570"/>
        <v>CI$16</v>
      </c>
      <c r="CJ529" s="179" t="str">
        <f t="shared" si="570"/>
        <v>CJ$16</v>
      </c>
      <c r="CK529" s="179" t="str">
        <f t="shared" si="570"/>
        <v>CK$16</v>
      </c>
      <c r="CL529" s="179" t="str">
        <f t="shared" si="570"/>
        <v>CL$16</v>
      </c>
      <c r="CN529" s="73"/>
      <c r="CO529" s="179" t="str">
        <f t="shared" ref="CO529:DK529" si="571">CO514</f>
        <v>CO$16</v>
      </c>
      <c r="CP529" s="179" t="str">
        <f t="shared" si="571"/>
        <v>CP$16</v>
      </c>
      <c r="CQ529" s="179" t="str">
        <f t="shared" si="571"/>
        <v>CQ$16</v>
      </c>
      <c r="CR529" s="179" t="str">
        <f t="shared" si="571"/>
        <v>CR$16</v>
      </c>
      <c r="CS529" s="179" t="str">
        <f t="shared" si="571"/>
        <v>CS$16</v>
      </c>
      <c r="CT529" s="179" t="str">
        <f t="shared" si="571"/>
        <v>CT$16</v>
      </c>
      <c r="CU529" s="179" t="str">
        <f t="shared" si="571"/>
        <v>CU$16</v>
      </c>
      <c r="CV529" s="179" t="str">
        <f t="shared" si="571"/>
        <v>CV$16</v>
      </c>
      <c r="CW529" s="179" t="str">
        <f t="shared" si="571"/>
        <v>CW$16</v>
      </c>
      <c r="CX529" s="179" t="str">
        <f t="shared" si="571"/>
        <v>CX$16</v>
      </c>
      <c r="CY529" s="179" t="str">
        <f t="shared" si="571"/>
        <v>CY$16</v>
      </c>
      <c r="CZ529" s="179" t="str">
        <f t="shared" si="571"/>
        <v>CZ$16</v>
      </c>
      <c r="DA529" s="179" t="str">
        <f t="shared" si="571"/>
        <v>DA$16</v>
      </c>
      <c r="DB529" s="179" t="str">
        <f t="shared" si="571"/>
        <v>DB$16</v>
      </c>
      <c r="DC529" s="179" t="str">
        <f t="shared" si="571"/>
        <v>DC$16</v>
      </c>
      <c r="DD529" s="179" t="str">
        <f t="shared" si="571"/>
        <v>DD$16</v>
      </c>
      <c r="DE529" s="179" t="str">
        <f t="shared" si="571"/>
        <v>DE$16</v>
      </c>
      <c r="DF529" s="179" t="str">
        <f t="shared" si="571"/>
        <v>DF$16</v>
      </c>
      <c r="DG529" s="179" t="str">
        <f t="shared" si="571"/>
        <v>DG$16</v>
      </c>
      <c r="DH529" s="179" t="str">
        <f t="shared" si="571"/>
        <v>DH$16</v>
      </c>
      <c r="DI529" s="179" t="str">
        <f t="shared" si="571"/>
        <v>DI$16</v>
      </c>
      <c r="DJ529" s="179" t="str">
        <f t="shared" si="571"/>
        <v>DJ$16</v>
      </c>
      <c r="DK529" s="179" t="str">
        <f t="shared" si="571"/>
        <v>DK$16</v>
      </c>
      <c r="DL529" s="179" t="str">
        <f t="shared" ref="DL529" si="572">DL514</f>
        <v>DL$16</v>
      </c>
    </row>
    <row r="530" spans="1:116" x14ac:dyDescent="0.4">
      <c r="A530" s="3"/>
      <c r="B530" t="s">
        <v>332</v>
      </c>
      <c r="D530" t="s">
        <v>759</v>
      </c>
      <c r="E530" s="8" t="str">
        <f>ROW()&amp;" "&amp;D530</f>
        <v>530 SALES-PR</v>
      </c>
      <c r="G530" s="89" t="str">
        <f t="shared" si="567"/>
        <v>Primary volume driver</v>
      </c>
      <c r="H530" s="208"/>
      <c r="I530" s="209"/>
      <c r="J530" s="209"/>
      <c r="K530" s="217"/>
      <c r="L530" s="217"/>
      <c r="M530" s="217"/>
      <c r="N530" s="217"/>
      <c r="O530" s="217"/>
      <c r="P530" s="217"/>
      <c r="R530" s="218"/>
      <c r="S530" s="212" t="str">
        <f t="shared" ref="S530:AX530" si="573">ADDRESS(ROW(S525),COLUMN(S525),2)</f>
        <v>S$525</v>
      </c>
      <c r="T530" s="212" t="str">
        <f t="shared" si="573"/>
        <v>T$525</v>
      </c>
      <c r="U530" s="212" t="str">
        <f t="shared" si="573"/>
        <v>U$525</v>
      </c>
      <c r="V530" s="212" t="str">
        <f t="shared" si="573"/>
        <v>V$525</v>
      </c>
      <c r="W530" s="212" t="str">
        <f t="shared" si="573"/>
        <v>W$525</v>
      </c>
      <c r="X530" s="212" t="str">
        <f t="shared" si="573"/>
        <v>X$525</v>
      </c>
      <c r="Y530" s="212" t="str">
        <f t="shared" si="573"/>
        <v>Y$525</v>
      </c>
      <c r="Z530" s="212" t="str">
        <f t="shared" si="573"/>
        <v>Z$525</v>
      </c>
      <c r="AA530" s="212" t="str">
        <f t="shared" si="573"/>
        <v>AA$525</v>
      </c>
      <c r="AB530" s="212" t="str">
        <f t="shared" si="573"/>
        <v>AB$525</v>
      </c>
      <c r="AC530" s="212" t="str">
        <f t="shared" si="573"/>
        <v>AC$525</v>
      </c>
      <c r="AD530" s="212" t="str">
        <f t="shared" si="573"/>
        <v>AD$525</v>
      </c>
      <c r="AE530" s="212" t="str">
        <f t="shared" si="573"/>
        <v>AE$525</v>
      </c>
      <c r="AF530" s="212" t="str">
        <f t="shared" si="573"/>
        <v>AF$525</v>
      </c>
      <c r="AG530" s="212" t="str">
        <f t="shared" si="573"/>
        <v>AG$525</v>
      </c>
      <c r="AH530" s="212" t="str">
        <f t="shared" si="573"/>
        <v>AH$525</v>
      </c>
      <c r="AI530" s="212" t="str">
        <f t="shared" si="573"/>
        <v>AI$525</v>
      </c>
      <c r="AJ530" s="212" t="str">
        <f t="shared" si="573"/>
        <v>AJ$525</v>
      </c>
      <c r="AK530" s="212" t="str">
        <f t="shared" si="573"/>
        <v>AK$525</v>
      </c>
      <c r="AL530" s="212" t="str">
        <f t="shared" si="573"/>
        <v>AL$525</v>
      </c>
      <c r="AM530" s="212" t="str">
        <f t="shared" si="573"/>
        <v>AM$525</v>
      </c>
      <c r="AN530" s="212" t="str">
        <f t="shared" si="573"/>
        <v>AN$525</v>
      </c>
      <c r="AO530" s="212" t="str">
        <f t="shared" si="573"/>
        <v>AO$525</v>
      </c>
      <c r="AP530" s="212" t="str">
        <f t="shared" si="573"/>
        <v>AP$525</v>
      </c>
      <c r="AQ530" s="212" t="str">
        <f t="shared" si="573"/>
        <v>AQ$525</v>
      </c>
      <c r="AR530" s="212" t="str">
        <f t="shared" si="573"/>
        <v>AR$525</v>
      </c>
      <c r="AS530" s="212" t="str">
        <f t="shared" si="573"/>
        <v>AS$525</v>
      </c>
      <c r="AT530" s="212" t="str">
        <f t="shared" si="573"/>
        <v>AT$525</v>
      </c>
      <c r="AU530" s="212" t="str">
        <f t="shared" si="573"/>
        <v>AU$525</v>
      </c>
      <c r="AV530" s="212" t="str">
        <f t="shared" si="573"/>
        <v>AV$525</v>
      </c>
      <c r="AW530" s="212" t="str">
        <f t="shared" si="573"/>
        <v>AW$525</v>
      </c>
      <c r="AX530" s="212" t="str">
        <f t="shared" si="573"/>
        <v>AX$525</v>
      </c>
      <c r="AY530" s="212" t="str">
        <f t="shared" ref="AY530:CD530" si="574">ADDRESS(ROW(AY525),COLUMN(AY525),2)</f>
        <v>AY$525</v>
      </c>
      <c r="AZ530" s="212" t="str">
        <f t="shared" si="574"/>
        <v>AZ$525</v>
      </c>
      <c r="BA530" s="212" t="str">
        <f t="shared" si="574"/>
        <v>BA$525</v>
      </c>
      <c r="BB530" s="212" t="str">
        <f t="shared" si="574"/>
        <v>BB$525</v>
      </c>
      <c r="BC530" s="212" t="str">
        <f t="shared" si="574"/>
        <v>BC$525</v>
      </c>
      <c r="BD530" s="212" t="str">
        <f t="shared" si="574"/>
        <v>BD$525</v>
      </c>
      <c r="BE530" s="212" t="str">
        <f t="shared" si="574"/>
        <v>BE$525</v>
      </c>
      <c r="BF530" s="212" t="str">
        <f t="shared" si="574"/>
        <v>BF$525</v>
      </c>
      <c r="BG530" s="212" t="str">
        <f t="shared" si="574"/>
        <v>BG$525</v>
      </c>
      <c r="BH530" s="212" t="str">
        <f t="shared" si="574"/>
        <v>BH$525</v>
      </c>
      <c r="BI530" s="212" t="str">
        <f t="shared" si="574"/>
        <v>BI$525</v>
      </c>
      <c r="BJ530" s="212" t="str">
        <f t="shared" si="574"/>
        <v>BJ$525</v>
      </c>
      <c r="BK530" s="212" t="str">
        <f t="shared" si="574"/>
        <v>BK$525</v>
      </c>
      <c r="BL530" s="212" t="str">
        <f t="shared" si="574"/>
        <v>BL$525</v>
      </c>
      <c r="BM530" s="212" t="str">
        <f t="shared" si="574"/>
        <v>BM$525</v>
      </c>
      <c r="BN530" s="212" t="str">
        <f t="shared" si="574"/>
        <v>BN$525</v>
      </c>
      <c r="BO530" s="212" t="str">
        <f t="shared" si="574"/>
        <v>BO$525</v>
      </c>
      <c r="BP530" s="212" t="str">
        <f t="shared" si="574"/>
        <v>BP$525</v>
      </c>
      <c r="BQ530" s="212" t="str">
        <f t="shared" si="574"/>
        <v>BQ$525</v>
      </c>
      <c r="BR530" s="212" t="str">
        <f t="shared" si="574"/>
        <v>BR$525</v>
      </c>
      <c r="BS530" s="212" t="str">
        <f t="shared" si="574"/>
        <v>BS$525</v>
      </c>
      <c r="BT530" s="212" t="str">
        <f t="shared" si="574"/>
        <v>BT$525</v>
      </c>
      <c r="BU530" s="212" t="str">
        <f t="shared" si="574"/>
        <v>BU$525</v>
      </c>
      <c r="BV530" s="212" t="str">
        <f t="shared" si="574"/>
        <v>BV$525</v>
      </c>
      <c r="BW530" s="212" t="str">
        <f t="shared" si="574"/>
        <v>BW$525</v>
      </c>
      <c r="BX530" s="212" t="str">
        <f t="shared" si="574"/>
        <v>BX$525</v>
      </c>
      <c r="BY530" s="212" t="str">
        <f t="shared" si="574"/>
        <v>BY$525</v>
      </c>
      <c r="BZ530" s="212" t="str">
        <f t="shared" si="574"/>
        <v>BZ$525</v>
      </c>
      <c r="CA530" s="212" t="str">
        <f t="shared" si="574"/>
        <v>CA$525</v>
      </c>
      <c r="CB530" s="212" t="str">
        <f t="shared" si="574"/>
        <v>CB$525</v>
      </c>
      <c r="CC530" s="212" t="str">
        <f t="shared" si="574"/>
        <v>CC$525</v>
      </c>
      <c r="CD530" s="212" t="str">
        <f t="shared" si="574"/>
        <v>CD$525</v>
      </c>
      <c r="CE530" s="212" t="str">
        <f t="shared" ref="CE530:CL530" si="575">ADDRESS(ROW(CE525),COLUMN(CE525),2)</f>
        <v>CE$525</v>
      </c>
      <c r="CF530" s="212" t="str">
        <f t="shared" si="575"/>
        <v>CF$525</v>
      </c>
      <c r="CG530" s="212" t="str">
        <f t="shared" si="575"/>
        <v>CG$525</v>
      </c>
      <c r="CH530" s="212" t="str">
        <f t="shared" si="575"/>
        <v>CH$525</v>
      </c>
      <c r="CI530" s="212" t="str">
        <f t="shared" si="575"/>
        <v>CI$525</v>
      </c>
      <c r="CJ530" s="212" t="str">
        <f t="shared" si="575"/>
        <v>CJ$525</v>
      </c>
      <c r="CK530" s="212" t="str">
        <f t="shared" si="575"/>
        <v>CK$525</v>
      </c>
      <c r="CL530" s="212" t="str">
        <f t="shared" si="575"/>
        <v>CL$525</v>
      </c>
      <c r="CN530" s="209"/>
      <c r="CO530" s="212" t="str">
        <f t="shared" ref="CO530:DK530" si="576">ADDRESS(ROW(CO525),COLUMN(CO525),2)</f>
        <v>CO$525</v>
      </c>
      <c r="CP530" s="212" t="str">
        <f t="shared" si="576"/>
        <v>CP$525</v>
      </c>
      <c r="CQ530" s="212" t="str">
        <f t="shared" si="576"/>
        <v>CQ$525</v>
      </c>
      <c r="CR530" s="212" t="str">
        <f t="shared" si="576"/>
        <v>CR$525</v>
      </c>
      <c r="CS530" s="212" t="str">
        <f t="shared" si="576"/>
        <v>CS$525</v>
      </c>
      <c r="CT530" s="212" t="str">
        <f t="shared" si="576"/>
        <v>CT$525</v>
      </c>
      <c r="CU530" s="212" t="str">
        <f t="shared" si="576"/>
        <v>CU$525</v>
      </c>
      <c r="CV530" s="212" t="str">
        <f t="shared" si="576"/>
        <v>CV$525</v>
      </c>
      <c r="CW530" s="212" t="str">
        <f t="shared" si="576"/>
        <v>CW$525</v>
      </c>
      <c r="CX530" s="212" t="str">
        <f t="shared" si="576"/>
        <v>CX$525</v>
      </c>
      <c r="CY530" s="212" t="str">
        <f t="shared" si="576"/>
        <v>CY$525</v>
      </c>
      <c r="CZ530" s="212" t="str">
        <f t="shared" si="576"/>
        <v>CZ$525</v>
      </c>
      <c r="DA530" s="212" t="str">
        <f t="shared" si="576"/>
        <v>DA$525</v>
      </c>
      <c r="DB530" s="212" t="str">
        <f t="shared" si="576"/>
        <v>DB$525</v>
      </c>
      <c r="DC530" s="212" t="str">
        <f t="shared" si="576"/>
        <v>DC$525</v>
      </c>
      <c r="DD530" s="212" t="str">
        <f t="shared" si="576"/>
        <v>DD$525</v>
      </c>
      <c r="DE530" s="212" t="str">
        <f t="shared" si="576"/>
        <v>DE$525</v>
      </c>
      <c r="DF530" s="212" t="str">
        <f t="shared" si="576"/>
        <v>DF$525</v>
      </c>
      <c r="DG530" s="212" t="str">
        <f t="shared" si="576"/>
        <v>DG$525</v>
      </c>
      <c r="DH530" s="212" t="str">
        <f t="shared" si="576"/>
        <v>DH$525</v>
      </c>
      <c r="DI530" s="212" t="str">
        <f t="shared" si="576"/>
        <v>DI$525</v>
      </c>
      <c r="DJ530" s="212" t="str">
        <f t="shared" si="576"/>
        <v>DJ$525</v>
      </c>
      <c r="DK530" s="212" t="str">
        <f t="shared" si="576"/>
        <v>DK$525</v>
      </c>
      <c r="DL530" s="212" t="str">
        <f t="shared" ref="DL530" si="577">ADDRESS(ROW(DL525),COLUMN(DL525),2)</f>
        <v>DL$525</v>
      </c>
    </row>
    <row r="531" spans="1:116" x14ac:dyDescent="0.4">
      <c r="B531" t="s">
        <v>332</v>
      </c>
      <c r="D531" t="s">
        <v>759</v>
      </c>
      <c r="E531" s="8" t="str">
        <f t="shared" ref="E531:E534" si="578">ROW()&amp;" "&amp;D531</f>
        <v>531 SALES-PR</v>
      </c>
      <c r="G531" s="8" t="str">
        <f t="shared" si="567"/>
        <v>(Secondary label)</v>
      </c>
      <c r="H531" s="12"/>
      <c r="I531" s="60"/>
      <c r="J531" s="60"/>
      <c r="K531" s="15"/>
      <c r="L531" s="15"/>
      <c r="M531" s="15"/>
      <c r="N531" s="15"/>
      <c r="O531" s="15"/>
      <c r="P531" s="15"/>
      <c r="R531" s="15"/>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N531" s="60"/>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row>
    <row r="532" spans="1:116" x14ac:dyDescent="0.4">
      <c r="B532" t="s">
        <v>332</v>
      </c>
      <c r="D532" t="s">
        <v>759</v>
      </c>
      <c r="E532" s="8" t="str">
        <f t="shared" ref="E532:E533" si="579">ROW()&amp;" "&amp;D532</f>
        <v>532 SALES-PR</v>
      </c>
      <c r="G532" s="8" t="str">
        <f t="shared" si="567"/>
        <v xml:space="preserve">secondary unit </v>
      </c>
      <c r="H532" s="12"/>
      <c r="I532" s="60"/>
      <c r="J532" s="60"/>
      <c r="K532" s="15"/>
      <c r="L532" s="15"/>
      <c r="M532" s="15"/>
      <c r="N532" s="15"/>
      <c r="O532" s="15"/>
      <c r="P532" s="15"/>
      <c r="R532" s="15"/>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N532" s="60"/>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row>
    <row r="533" spans="1:116" x14ac:dyDescent="0.4">
      <c r="B533" t="s">
        <v>332</v>
      </c>
      <c r="D533" t="s">
        <v>759</v>
      </c>
      <c r="E533" s="8" t="str">
        <f t="shared" si="579"/>
        <v>533 SALES-PR</v>
      </c>
      <c r="G533" s="8" t="str">
        <f t="shared" si="567"/>
        <v>Secondary revenue driver</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759</v>
      </c>
      <c r="E534" s="8" t="str">
        <f t="shared" si="578"/>
        <v>534 SALES-PR</v>
      </c>
      <c r="G534" s="8" t="str">
        <f t="shared" si="567"/>
        <v>Secondary volume driver</v>
      </c>
      <c r="H534" s="12"/>
      <c r="I534" s="60"/>
      <c r="J534" s="60"/>
      <c r="K534" s="15"/>
      <c r="L534" s="15"/>
      <c r="M534" s="15"/>
      <c r="N534" s="15"/>
      <c r="O534" s="15"/>
      <c r="P534" s="15"/>
      <c r="R534" s="15"/>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N534" s="60"/>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row>
    <row r="535" spans="1:116" x14ac:dyDescent="0.4">
      <c r="CO535" s="8"/>
      <c r="CP535" s="8"/>
      <c r="CQ535" s="8"/>
      <c r="CR535" s="8"/>
      <c r="CS535" s="8"/>
      <c r="CT535" s="8"/>
      <c r="CU535" s="8"/>
      <c r="CV535" s="8"/>
      <c r="CW535" s="8"/>
      <c r="CX535" s="8"/>
      <c r="CY535" s="8"/>
      <c r="CZ535" s="8"/>
      <c r="DA535" s="8"/>
      <c r="DB535" s="8"/>
      <c r="DC535" s="8"/>
      <c r="DD535" s="8"/>
      <c r="DE535" s="8"/>
      <c r="DF535" s="8"/>
      <c r="DG535" s="8"/>
      <c r="DH535" s="8"/>
      <c r="DI535" s="8"/>
      <c r="DJ535" s="8"/>
      <c r="DK535" s="8"/>
      <c r="DL535" s="8"/>
    </row>
    <row r="536" spans="1:116" x14ac:dyDescent="0.4">
      <c r="A536" s="174"/>
      <c r="E536" s="8"/>
      <c r="G536" s="175" t="s">
        <v>490</v>
      </c>
      <c r="H536" s="174"/>
      <c r="I536" s="176"/>
      <c r="J536" s="176"/>
      <c r="K536" s="197"/>
      <c r="L536" s="197"/>
      <c r="M536" s="197"/>
      <c r="N536" s="197"/>
      <c r="O536" s="197"/>
      <c r="P536" s="197"/>
      <c r="R536" s="198"/>
      <c r="S536" s="174"/>
      <c r="T536" s="174"/>
      <c r="U536" s="174"/>
      <c r="V536" s="174"/>
      <c r="W536" s="174"/>
      <c r="X536" s="174"/>
      <c r="Y536" s="174"/>
      <c r="Z536" s="174"/>
      <c r="AA536" s="174"/>
      <c r="AB536" s="174"/>
      <c r="AC536" s="174"/>
      <c r="AD536" s="174"/>
      <c r="AE536" s="174"/>
      <c r="AF536" s="174"/>
      <c r="AG536" s="174"/>
      <c r="AH536" s="174"/>
      <c r="AI536" s="174"/>
      <c r="AJ536" s="174"/>
      <c r="AK536" s="174"/>
      <c r="AL536" s="174"/>
      <c r="AM536" s="174"/>
      <c r="AN536" s="174"/>
      <c r="AO536" s="174"/>
      <c r="AP536" s="174"/>
      <c r="AQ536" s="174"/>
      <c r="AR536" s="174"/>
      <c r="AS536" s="174"/>
      <c r="AT536" s="174"/>
      <c r="AU536" s="174"/>
      <c r="AV536" s="174"/>
      <c r="AW536" s="174"/>
      <c r="AX536" s="174"/>
      <c r="AY536" s="174"/>
      <c r="AZ536" s="174"/>
      <c r="BA536" s="174"/>
      <c r="BB536" s="174"/>
      <c r="BC536" s="174"/>
      <c r="BD536" s="174"/>
      <c r="BE536" s="174"/>
      <c r="BF536" s="174"/>
      <c r="BG536" s="174"/>
      <c r="BH536" s="174"/>
      <c r="BI536" s="174"/>
      <c r="BJ536" s="174"/>
      <c r="BK536" s="174"/>
      <c r="BL536" s="174"/>
      <c r="BM536" s="174"/>
      <c r="BN536" s="174"/>
      <c r="BO536" s="174"/>
      <c r="BP536" s="174"/>
      <c r="BQ536" s="174"/>
      <c r="BR536" s="174"/>
      <c r="BS536" s="174"/>
      <c r="BT536" s="174"/>
      <c r="BU536" s="174"/>
      <c r="BV536" s="174"/>
      <c r="BW536" s="174"/>
      <c r="BX536" s="174"/>
      <c r="BY536" s="174"/>
      <c r="BZ536" s="174"/>
      <c r="CA536" s="174"/>
      <c r="CB536" s="174"/>
      <c r="CC536" s="174"/>
      <c r="CD536" s="174"/>
      <c r="CE536" s="174"/>
      <c r="CF536" s="174"/>
      <c r="CG536" s="174"/>
      <c r="CH536" s="174"/>
      <c r="CI536" s="174"/>
      <c r="CJ536" s="174"/>
      <c r="CK536" s="174"/>
      <c r="CL536" s="174"/>
      <c r="CN536" s="176"/>
      <c r="CO536" s="174"/>
      <c r="CP536" s="174"/>
      <c r="CQ536" s="174"/>
      <c r="CR536" s="174"/>
      <c r="CS536" s="174"/>
      <c r="CT536" s="174"/>
      <c r="CU536" s="174"/>
      <c r="CV536" s="174"/>
      <c r="CW536" s="174"/>
      <c r="CX536" s="174"/>
      <c r="CY536" s="174"/>
      <c r="CZ536" s="174"/>
      <c r="DA536" s="174"/>
      <c r="DB536" s="174"/>
      <c r="DC536" s="174"/>
      <c r="DD536" s="174"/>
      <c r="DE536" s="174"/>
      <c r="DF536" s="174"/>
      <c r="DG536" s="174"/>
      <c r="DH536" s="174"/>
      <c r="DI536" s="174"/>
      <c r="DJ536" s="174"/>
      <c r="DK536" s="174"/>
      <c r="DL536" s="174"/>
    </row>
    <row r="537" spans="1:116" x14ac:dyDescent="0.4">
      <c r="A537" s="174"/>
      <c r="E537" s="8"/>
      <c r="G537" s="175" t="s">
        <v>492</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461</v>
      </c>
      <c r="H538" s="174"/>
      <c r="I538" s="176"/>
      <c r="J538" s="176"/>
      <c r="K538" s="197"/>
      <c r="L538" s="197"/>
      <c r="M538" s="197"/>
      <c r="N538" s="197"/>
      <c r="O538" s="197"/>
      <c r="P538" s="197"/>
      <c r="R538" s="198"/>
      <c r="S538" s="199" t="str">
        <f t="shared" ref="S538:AX538" si="580">S$20</f>
        <v>S$16</v>
      </c>
      <c r="T538" s="199" t="str">
        <f t="shared" si="580"/>
        <v>T$16</v>
      </c>
      <c r="U538" s="199" t="str">
        <f t="shared" si="580"/>
        <v>U$16</v>
      </c>
      <c r="V538" s="199" t="str">
        <f t="shared" si="580"/>
        <v>V$16</v>
      </c>
      <c r="W538" s="199" t="str">
        <f t="shared" si="580"/>
        <v>W$16</v>
      </c>
      <c r="X538" s="199" t="str">
        <f t="shared" si="580"/>
        <v>X$16</v>
      </c>
      <c r="Y538" s="199" t="str">
        <f t="shared" si="580"/>
        <v>Y$16</v>
      </c>
      <c r="Z538" s="199" t="str">
        <f t="shared" si="580"/>
        <v>Z$16</v>
      </c>
      <c r="AA538" s="199" t="str">
        <f t="shared" si="580"/>
        <v>AA$16</v>
      </c>
      <c r="AB538" s="199" t="str">
        <f t="shared" si="580"/>
        <v>AB$16</v>
      </c>
      <c r="AC538" s="199" t="str">
        <f t="shared" si="580"/>
        <v>AC$16</v>
      </c>
      <c r="AD538" s="199" t="str">
        <f t="shared" si="580"/>
        <v>AD$16</v>
      </c>
      <c r="AE538" s="199" t="str">
        <f t="shared" si="580"/>
        <v>AE$16</v>
      </c>
      <c r="AF538" s="199" t="str">
        <f t="shared" si="580"/>
        <v>AF$16</v>
      </c>
      <c r="AG538" s="199" t="str">
        <f t="shared" si="580"/>
        <v>AG$16</v>
      </c>
      <c r="AH538" s="199" t="str">
        <f t="shared" si="580"/>
        <v>AH$16</v>
      </c>
      <c r="AI538" s="199" t="str">
        <f t="shared" si="580"/>
        <v>AI$16</v>
      </c>
      <c r="AJ538" s="199" t="str">
        <f t="shared" si="580"/>
        <v>AJ$16</v>
      </c>
      <c r="AK538" s="199" t="str">
        <f t="shared" si="580"/>
        <v>AK$16</v>
      </c>
      <c r="AL538" s="199" t="str">
        <f t="shared" si="580"/>
        <v>AL$16</v>
      </c>
      <c r="AM538" s="199" t="str">
        <f t="shared" si="580"/>
        <v>AM$16</v>
      </c>
      <c r="AN538" s="199" t="str">
        <f t="shared" si="580"/>
        <v>AN$16</v>
      </c>
      <c r="AO538" s="199" t="str">
        <f t="shared" si="580"/>
        <v>AO$16</v>
      </c>
      <c r="AP538" s="199" t="str">
        <f t="shared" si="580"/>
        <v>AP$16</v>
      </c>
      <c r="AQ538" s="199" t="str">
        <f t="shared" si="580"/>
        <v>AQ$16</v>
      </c>
      <c r="AR538" s="199" t="str">
        <f t="shared" si="580"/>
        <v>AR$16</v>
      </c>
      <c r="AS538" s="199" t="str">
        <f t="shared" si="580"/>
        <v>AS$16</v>
      </c>
      <c r="AT538" s="199" t="str">
        <f t="shared" si="580"/>
        <v>AT$16</v>
      </c>
      <c r="AU538" s="199" t="str">
        <f t="shared" si="580"/>
        <v>AU$16</v>
      </c>
      <c r="AV538" s="199" t="str">
        <f t="shared" si="580"/>
        <v>AV$16</v>
      </c>
      <c r="AW538" s="199" t="str">
        <f t="shared" si="580"/>
        <v>AW$16</v>
      </c>
      <c r="AX538" s="199" t="str">
        <f t="shared" si="580"/>
        <v>AX$16</v>
      </c>
      <c r="AY538" s="199" t="str">
        <f t="shared" ref="AY538:CD538" si="581">AY$20</f>
        <v>AY$16</v>
      </c>
      <c r="AZ538" s="199" t="str">
        <f t="shared" si="581"/>
        <v>AZ$16</v>
      </c>
      <c r="BA538" s="199" t="str">
        <f t="shared" si="581"/>
        <v>BA$16</v>
      </c>
      <c r="BB538" s="199" t="str">
        <f t="shared" si="581"/>
        <v>BB$16</v>
      </c>
      <c r="BC538" s="199" t="str">
        <f t="shared" si="581"/>
        <v>BC$16</v>
      </c>
      <c r="BD538" s="199" t="str">
        <f t="shared" si="581"/>
        <v>BD$16</v>
      </c>
      <c r="BE538" s="199" t="str">
        <f t="shared" si="581"/>
        <v>BE$16</v>
      </c>
      <c r="BF538" s="199" t="str">
        <f t="shared" si="581"/>
        <v>BF$16</v>
      </c>
      <c r="BG538" s="199" t="str">
        <f t="shared" si="581"/>
        <v>BG$16</v>
      </c>
      <c r="BH538" s="199" t="str">
        <f t="shared" si="581"/>
        <v>BH$16</v>
      </c>
      <c r="BI538" s="199" t="str">
        <f t="shared" si="581"/>
        <v>BI$16</v>
      </c>
      <c r="BJ538" s="199" t="str">
        <f t="shared" si="581"/>
        <v>BJ$16</v>
      </c>
      <c r="BK538" s="199" t="str">
        <f t="shared" si="581"/>
        <v>BK$16</v>
      </c>
      <c r="BL538" s="199" t="str">
        <f t="shared" si="581"/>
        <v>BL$16</v>
      </c>
      <c r="BM538" s="199" t="str">
        <f t="shared" si="581"/>
        <v>BM$16</v>
      </c>
      <c r="BN538" s="199" t="str">
        <f t="shared" si="581"/>
        <v>BN$16</v>
      </c>
      <c r="BO538" s="199" t="str">
        <f t="shared" si="581"/>
        <v>BO$16</v>
      </c>
      <c r="BP538" s="199" t="str">
        <f t="shared" si="581"/>
        <v>BP$16</v>
      </c>
      <c r="BQ538" s="199" t="str">
        <f t="shared" si="581"/>
        <v>BQ$16</v>
      </c>
      <c r="BR538" s="199" t="str">
        <f t="shared" si="581"/>
        <v>BR$16</v>
      </c>
      <c r="BS538" s="199" t="str">
        <f t="shared" si="581"/>
        <v>BS$16</v>
      </c>
      <c r="BT538" s="199" t="str">
        <f t="shared" si="581"/>
        <v>BT$16</v>
      </c>
      <c r="BU538" s="199" t="str">
        <f t="shared" si="581"/>
        <v>BU$16</v>
      </c>
      <c r="BV538" s="199" t="str">
        <f t="shared" si="581"/>
        <v>BV$16</v>
      </c>
      <c r="BW538" s="199" t="str">
        <f t="shared" si="581"/>
        <v>BW$16</v>
      </c>
      <c r="BX538" s="199" t="str">
        <f t="shared" si="581"/>
        <v>BX$16</v>
      </c>
      <c r="BY538" s="199" t="str">
        <f t="shared" si="581"/>
        <v>BY$16</v>
      </c>
      <c r="BZ538" s="199" t="str">
        <f t="shared" si="581"/>
        <v>BZ$16</v>
      </c>
      <c r="CA538" s="199" t="str">
        <f t="shared" si="581"/>
        <v>CA$16</v>
      </c>
      <c r="CB538" s="199" t="str">
        <f t="shared" si="581"/>
        <v>CB$16</v>
      </c>
      <c r="CC538" s="199" t="str">
        <f t="shared" si="581"/>
        <v>CC$16</v>
      </c>
      <c r="CD538" s="199" t="str">
        <f t="shared" si="581"/>
        <v>CD$16</v>
      </c>
      <c r="CE538" s="199" t="str">
        <f t="shared" ref="CE538:CL538" si="582">CE$20</f>
        <v>CE$16</v>
      </c>
      <c r="CF538" s="199" t="str">
        <f t="shared" si="582"/>
        <v>CF$16</v>
      </c>
      <c r="CG538" s="199" t="str">
        <f t="shared" si="582"/>
        <v>CG$16</v>
      </c>
      <c r="CH538" s="199" t="str">
        <f t="shared" si="582"/>
        <v>CH$16</v>
      </c>
      <c r="CI538" s="199" t="str">
        <f t="shared" si="582"/>
        <v>CI$16</v>
      </c>
      <c r="CJ538" s="199" t="str">
        <f t="shared" si="582"/>
        <v>CJ$16</v>
      </c>
      <c r="CK538" s="199" t="str">
        <f t="shared" si="582"/>
        <v>CK$16</v>
      </c>
      <c r="CL538" s="199" t="str">
        <f t="shared" si="582"/>
        <v>CL$16</v>
      </c>
      <c r="CN538" s="176"/>
      <c r="CO538" s="199" t="str">
        <f t="shared" ref="CO538:DL538" si="583">CO$20</f>
        <v>CO$16</v>
      </c>
      <c r="CP538" s="199" t="str">
        <f t="shared" si="583"/>
        <v>CP$16</v>
      </c>
      <c r="CQ538" s="199" t="str">
        <f t="shared" si="583"/>
        <v>CQ$16</v>
      </c>
      <c r="CR538" s="199" t="str">
        <f t="shared" si="583"/>
        <v>CR$16</v>
      </c>
      <c r="CS538" s="199" t="str">
        <f t="shared" si="583"/>
        <v>CS$16</v>
      </c>
      <c r="CT538" s="199" t="str">
        <f t="shared" si="583"/>
        <v>CT$16</v>
      </c>
      <c r="CU538" s="199" t="str">
        <f t="shared" si="583"/>
        <v>CU$16</v>
      </c>
      <c r="CV538" s="199" t="str">
        <f t="shared" si="583"/>
        <v>CV$16</v>
      </c>
      <c r="CW538" s="199" t="str">
        <f t="shared" si="583"/>
        <v>CW$16</v>
      </c>
      <c r="CX538" s="199" t="str">
        <f t="shared" si="583"/>
        <v>CX$16</v>
      </c>
      <c r="CY538" s="199" t="str">
        <f t="shared" si="583"/>
        <v>CY$16</v>
      </c>
      <c r="CZ538" s="199" t="str">
        <f t="shared" si="583"/>
        <v>CZ$16</v>
      </c>
      <c r="DA538" s="199" t="str">
        <f t="shared" si="583"/>
        <v>DA$16</v>
      </c>
      <c r="DB538" s="199" t="str">
        <f t="shared" si="583"/>
        <v>DB$16</v>
      </c>
      <c r="DC538" s="199" t="str">
        <f t="shared" si="583"/>
        <v>DC$16</v>
      </c>
      <c r="DD538" s="199" t="str">
        <f t="shared" si="583"/>
        <v>DD$16</v>
      </c>
      <c r="DE538" s="199" t="str">
        <f t="shared" si="583"/>
        <v>DE$16</v>
      </c>
      <c r="DF538" s="199" t="str">
        <f t="shared" si="583"/>
        <v>DF$16</v>
      </c>
      <c r="DG538" s="199" t="str">
        <f t="shared" si="583"/>
        <v>DG$16</v>
      </c>
      <c r="DH538" s="199" t="str">
        <f t="shared" si="583"/>
        <v>DH$16</v>
      </c>
      <c r="DI538" s="199" t="str">
        <f t="shared" si="583"/>
        <v>DI$16</v>
      </c>
      <c r="DJ538" s="199" t="str">
        <f t="shared" si="583"/>
        <v>DJ$16</v>
      </c>
      <c r="DK538" s="199" t="str">
        <f t="shared" si="583"/>
        <v>DK$16</v>
      </c>
      <c r="DL538" s="199" t="str">
        <f t="shared" si="583"/>
        <v>DL$16</v>
      </c>
    </row>
    <row r="539" spans="1:116" x14ac:dyDescent="0.4">
      <c r="A539" s="174"/>
      <c r="E539" s="8"/>
      <c r="G539" s="175" t="s">
        <v>462</v>
      </c>
      <c r="H539" s="200"/>
      <c r="I539" s="201"/>
      <c r="J539" s="201"/>
      <c r="K539" s="202"/>
      <c r="L539" s="202"/>
      <c r="M539" s="202"/>
      <c r="N539" s="202"/>
      <c r="O539" s="202"/>
      <c r="P539" s="202"/>
      <c r="R539" s="202"/>
      <c r="S539" s="199" t="str">
        <f t="shared" ref="S539:AX539" si="584">S$21</f>
        <v>S$17</v>
      </c>
      <c r="T539" s="199" t="str">
        <f t="shared" si="584"/>
        <v>T$17</v>
      </c>
      <c r="U539" s="199" t="str">
        <f t="shared" si="584"/>
        <v>U$17</v>
      </c>
      <c r="V539" s="199" t="str">
        <f t="shared" si="584"/>
        <v>V$17</v>
      </c>
      <c r="W539" s="199" t="str">
        <f t="shared" si="584"/>
        <v>W$17</v>
      </c>
      <c r="X539" s="199" t="str">
        <f t="shared" si="584"/>
        <v>X$17</v>
      </c>
      <c r="Y539" s="199" t="str">
        <f t="shared" si="584"/>
        <v>Y$17</v>
      </c>
      <c r="Z539" s="199" t="str">
        <f t="shared" si="584"/>
        <v>Z$17</v>
      </c>
      <c r="AA539" s="199" t="str">
        <f t="shared" si="584"/>
        <v>AA$17</v>
      </c>
      <c r="AB539" s="199" t="str">
        <f t="shared" si="584"/>
        <v>AB$17</v>
      </c>
      <c r="AC539" s="199" t="str">
        <f t="shared" si="584"/>
        <v>AC$17</v>
      </c>
      <c r="AD539" s="199" t="str">
        <f t="shared" si="584"/>
        <v>AD$17</v>
      </c>
      <c r="AE539" s="199" t="str">
        <f t="shared" si="584"/>
        <v>AE$17</v>
      </c>
      <c r="AF539" s="199" t="str">
        <f t="shared" si="584"/>
        <v>AF$17</v>
      </c>
      <c r="AG539" s="199" t="str">
        <f t="shared" si="584"/>
        <v>AG$17</v>
      </c>
      <c r="AH539" s="199" t="str">
        <f t="shared" si="584"/>
        <v>AH$17</v>
      </c>
      <c r="AI539" s="199" t="str">
        <f t="shared" si="584"/>
        <v>AI$17</v>
      </c>
      <c r="AJ539" s="199" t="str">
        <f t="shared" si="584"/>
        <v>AJ$17</v>
      </c>
      <c r="AK539" s="199" t="str">
        <f t="shared" si="584"/>
        <v>AK$17</v>
      </c>
      <c r="AL539" s="199" t="str">
        <f t="shared" si="584"/>
        <v>AL$17</v>
      </c>
      <c r="AM539" s="199" t="str">
        <f t="shared" si="584"/>
        <v>AM$17</v>
      </c>
      <c r="AN539" s="199" t="str">
        <f t="shared" si="584"/>
        <v>AN$17</v>
      </c>
      <c r="AO539" s="199" t="str">
        <f t="shared" si="584"/>
        <v>AO$17</v>
      </c>
      <c r="AP539" s="199" t="str">
        <f t="shared" si="584"/>
        <v>AP$17</v>
      </c>
      <c r="AQ539" s="199" t="str">
        <f t="shared" si="584"/>
        <v>AQ$17</v>
      </c>
      <c r="AR539" s="199" t="str">
        <f t="shared" si="584"/>
        <v>AR$17</v>
      </c>
      <c r="AS539" s="199" t="str">
        <f t="shared" si="584"/>
        <v>AS$17</v>
      </c>
      <c r="AT539" s="199" t="str">
        <f t="shared" si="584"/>
        <v>AT$17</v>
      </c>
      <c r="AU539" s="199" t="str">
        <f t="shared" si="584"/>
        <v>AU$17</v>
      </c>
      <c r="AV539" s="199" t="str">
        <f t="shared" si="584"/>
        <v>AV$17</v>
      </c>
      <c r="AW539" s="199" t="str">
        <f t="shared" si="584"/>
        <v>AW$17</v>
      </c>
      <c r="AX539" s="199" t="str">
        <f t="shared" si="584"/>
        <v>AX$17</v>
      </c>
      <c r="AY539" s="199" t="str">
        <f t="shared" ref="AY539:CD539" si="585">AY$21</f>
        <v>AY$17</v>
      </c>
      <c r="AZ539" s="199" t="str">
        <f t="shared" si="585"/>
        <v>AZ$17</v>
      </c>
      <c r="BA539" s="199" t="str">
        <f t="shared" si="585"/>
        <v>BA$17</v>
      </c>
      <c r="BB539" s="199" t="str">
        <f t="shared" si="585"/>
        <v>BB$17</v>
      </c>
      <c r="BC539" s="199" t="str">
        <f t="shared" si="585"/>
        <v>BC$17</v>
      </c>
      <c r="BD539" s="199" t="str">
        <f t="shared" si="585"/>
        <v>BD$17</v>
      </c>
      <c r="BE539" s="199" t="str">
        <f t="shared" si="585"/>
        <v>BE$17</v>
      </c>
      <c r="BF539" s="199" t="str">
        <f t="shared" si="585"/>
        <v>BF$17</v>
      </c>
      <c r="BG539" s="199" t="str">
        <f t="shared" si="585"/>
        <v>BG$17</v>
      </c>
      <c r="BH539" s="199" t="str">
        <f t="shared" si="585"/>
        <v>BH$17</v>
      </c>
      <c r="BI539" s="199" t="str">
        <f t="shared" si="585"/>
        <v>BI$17</v>
      </c>
      <c r="BJ539" s="199" t="str">
        <f t="shared" si="585"/>
        <v>BJ$17</v>
      </c>
      <c r="BK539" s="199" t="str">
        <f t="shared" si="585"/>
        <v>BK$17</v>
      </c>
      <c r="BL539" s="199" t="str">
        <f t="shared" si="585"/>
        <v>BL$17</v>
      </c>
      <c r="BM539" s="199" t="str">
        <f t="shared" si="585"/>
        <v>BM$17</v>
      </c>
      <c r="BN539" s="199" t="str">
        <f t="shared" si="585"/>
        <v>BN$17</v>
      </c>
      <c r="BO539" s="199" t="str">
        <f t="shared" si="585"/>
        <v>BO$17</v>
      </c>
      <c r="BP539" s="199" t="str">
        <f t="shared" si="585"/>
        <v>BP$17</v>
      </c>
      <c r="BQ539" s="199" t="str">
        <f t="shared" si="585"/>
        <v>BQ$17</v>
      </c>
      <c r="BR539" s="199" t="str">
        <f t="shared" si="585"/>
        <v>BR$17</v>
      </c>
      <c r="BS539" s="199" t="str">
        <f t="shared" si="585"/>
        <v>BS$17</v>
      </c>
      <c r="BT539" s="199" t="str">
        <f t="shared" si="585"/>
        <v>BT$17</v>
      </c>
      <c r="BU539" s="199" t="str">
        <f t="shared" si="585"/>
        <v>BU$17</v>
      </c>
      <c r="BV539" s="199" t="str">
        <f t="shared" si="585"/>
        <v>BV$17</v>
      </c>
      <c r="BW539" s="199" t="str">
        <f t="shared" si="585"/>
        <v>BW$17</v>
      </c>
      <c r="BX539" s="199" t="str">
        <f t="shared" si="585"/>
        <v>BX$17</v>
      </c>
      <c r="BY539" s="199" t="str">
        <f t="shared" si="585"/>
        <v>BY$17</v>
      </c>
      <c r="BZ539" s="199" t="str">
        <f t="shared" si="585"/>
        <v>BZ$17</v>
      </c>
      <c r="CA539" s="199" t="str">
        <f t="shared" si="585"/>
        <v>CA$17</v>
      </c>
      <c r="CB539" s="199" t="str">
        <f t="shared" si="585"/>
        <v>CB$17</v>
      </c>
      <c r="CC539" s="199" t="str">
        <f t="shared" si="585"/>
        <v>CC$17</v>
      </c>
      <c r="CD539" s="199" t="str">
        <f t="shared" si="585"/>
        <v>CD$17</v>
      </c>
      <c r="CE539" s="199" t="str">
        <f t="shared" ref="CE539:CL539" si="586">CE$21</f>
        <v>CE$17</v>
      </c>
      <c r="CF539" s="199" t="str">
        <f t="shared" si="586"/>
        <v>CF$17</v>
      </c>
      <c r="CG539" s="199" t="str">
        <f t="shared" si="586"/>
        <v>CG$17</v>
      </c>
      <c r="CH539" s="199" t="str">
        <f t="shared" si="586"/>
        <v>CH$17</v>
      </c>
      <c r="CI539" s="199" t="str">
        <f t="shared" si="586"/>
        <v>CI$17</v>
      </c>
      <c r="CJ539" s="199" t="str">
        <f t="shared" si="586"/>
        <v>CJ$17</v>
      </c>
      <c r="CK539" s="199" t="str">
        <f t="shared" si="586"/>
        <v>CK$17</v>
      </c>
      <c r="CL539" s="199" t="str">
        <f t="shared" si="586"/>
        <v>CL$17</v>
      </c>
      <c r="CN539" s="201"/>
      <c r="CO539" s="199" t="str">
        <f t="shared" ref="CO539:DL539" si="587">CO$21</f>
        <v>CO$17</v>
      </c>
      <c r="CP539" s="199" t="str">
        <f t="shared" si="587"/>
        <v>CP$17</v>
      </c>
      <c r="CQ539" s="199" t="str">
        <f t="shared" si="587"/>
        <v>CQ$17</v>
      </c>
      <c r="CR539" s="199" t="str">
        <f t="shared" si="587"/>
        <v>CR$17</v>
      </c>
      <c r="CS539" s="199" t="str">
        <f t="shared" si="587"/>
        <v>CS$17</v>
      </c>
      <c r="CT539" s="199" t="str">
        <f t="shared" si="587"/>
        <v>CT$17</v>
      </c>
      <c r="CU539" s="199" t="str">
        <f t="shared" si="587"/>
        <v>CU$17</v>
      </c>
      <c r="CV539" s="199" t="str">
        <f t="shared" si="587"/>
        <v>CV$17</v>
      </c>
      <c r="CW539" s="199" t="str">
        <f t="shared" si="587"/>
        <v>CW$17</v>
      </c>
      <c r="CX539" s="199" t="str">
        <f t="shared" si="587"/>
        <v>CX$17</v>
      </c>
      <c r="CY539" s="199" t="str">
        <f t="shared" si="587"/>
        <v>CY$17</v>
      </c>
      <c r="CZ539" s="199" t="str">
        <f t="shared" si="587"/>
        <v>CZ$17</v>
      </c>
      <c r="DA539" s="199" t="str">
        <f t="shared" si="587"/>
        <v>DA$17</v>
      </c>
      <c r="DB539" s="199" t="str">
        <f t="shared" si="587"/>
        <v>DB$17</v>
      </c>
      <c r="DC539" s="199" t="str">
        <f t="shared" si="587"/>
        <v>DC$17</v>
      </c>
      <c r="DD539" s="199" t="str">
        <f t="shared" si="587"/>
        <v>DD$17</v>
      </c>
      <c r="DE539" s="199" t="str">
        <f t="shared" si="587"/>
        <v>DE$17</v>
      </c>
      <c r="DF539" s="199" t="str">
        <f t="shared" si="587"/>
        <v>DF$17</v>
      </c>
      <c r="DG539" s="199" t="str">
        <f t="shared" si="587"/>
        <v>DG$17</v>
      </c>
      <c r="DH539" s="199" t="str">
        <f t="shared" si="587"/>
        <v>DH$17</v>
      </c>
      <c r="DI539" s="199" t="str">
        <f t="shared" si="587"/>
        <v>DI$17</v>
      </c>
      <c r="DJ539" s="199" t="str">
        <f t="shared" si="587"/>
        <v>DJ$17</v>
      </c>
      <c r="DK539" s="199" t="str">
        <f t="shared" si="587"/>
        <v>DK$17</v>
      </c>
      <c r="DL539" s="199" t="str">
        <f t="shared" si="587"/>
        <v>DL$17</v>
      </c>
    </row>
    <row r="540" spans="1:116" x14ac:dyDescent="0.4">
      <c r="A540" s="174"/>
      <c r="E540" s="8"/>
      <c r="G540" s="175" t="s">
        <v>491</v>
      </c>
      <c r="H540" s="200"/>
      <c r="I540" s="201"/>
      <c r="J540" s="201"/>
      <c r="K540" s="202"/>
      <c r="L540" s="202"/>
      <c r="M540" s="202"/>
      <c r="N540" s="202"/>
      <c r="O540" s="202"/>
      <c r="P540" s="202"/>
      <c r="R540" s="202"/>
      <c r="S540" s="199"/>
      <c r="T540" s="199"/>
      <c r="U540" s="199"/>
      <c r="V540" s="199"/>
      <c r="W540" s="199"/>
      <c r="X540" s="199"/>
      <c r="Y540" s="199"/>
      <c r="Z540" s="199"/>
      <c r="AA540" s="199"/>
      <c r="AB540" s="199"/>
      <c r="AC540" s="199"/>
      <c r="AD540" s="199"/>
      <c r="AE540" s="199"/>
      <c r="AF540" s="199"/>
      <c r="AG540" s="199"/>
      <c r="AH540" s="199"/>
      <c r="AI540" s="199"/>
      <c r="AJ540" s="199"/>
      <c r="AK540" s="199"/>
      <c r="AL540" s="199"/>
      <c r="AM540" s="199"/>
      <c r="AN540" s="199"/>
      <c r="AO540" s="199"/>
      <c r="AP540" s="199"/>
      <c r="AQ540" s="199"/>
      <c r="AR540" s="199"/>
      <c r="AS540" s="199"/>
      <c r="AT540" s="199"/>
      <c r="AU540" s="199"/>
      <c r="AV540" s="199"/>
      <c r="AW540" s="199"/>
      <c r="AX540" s="199"/>
      <c r="AY540" s="199"/>
      <c r="AZ540" s="199"/>
      <c r="BA540" s="199"/>
      <c r="BB540" s="199"/>
      <c r="BC540" s="199"/>
      <c r="BD540" s="199"/>
      <c r="BE540" s="199"/>
      <c r="BF540" s="199"/>
      <c r="BG540" s="199"/>
      <c r="BH540" s="199"/>
      <c r="BI540" s="199"/>
      <c r="BJ540" s="199"/>
      <c r="BK540" s="199"/>
      <c r="BL540" s="199"/>
      <c r="BM540" s="199"/>
      <c r="BN540" s="199"/>
      <c r="BO540" s="199"/>
      <c r="BP540" s="199"/>
      <c r="BQ540" s="199"/>
      <c r="BR540" s="199"/>
      <c r="BS540" s="199"/>
      <c r="BT540" s="199"/>
      <c r="BU540" s="199"/>
      <c r="BV540" s="199"/>
      <c r="BW540" s="199"/>
      <c r="BX540" s="199"/>
      <c r="BY540" s="199"/>
      <c r="BZ540" s="199"/>
      <c r="CA540" s="199"/>
      <c r="CB540" s="199"/>
      <c r="CC540" s="199"/>
      <c r="CD540" s="199"/>
      <c r="CE540" s="199"/>
      <c r="CF540" s="199"/>
      <c r="CG540" s="199"/>
      <c r="CH540" s="199"/>
      <c r="CI540" s="199"/>
      <c r="CJ540" s="199"/>
      <c r="CK540" s="199"/>
      <c r="CL540" s="199"/>
      <c r="CN540" s="201"/>
      <c r="CO540" s="199"/>
      <c r="CP540" s="199"/>
      <c r="CQ540" s="199"/>
      <c r="CR540" s="199"/>
      <c r="CS540" s="199"/>
      <c r="CT540" s="199"/>
      <c r="CU540" s="199"/>
      <c r="CV540" s="199"/>
      <c r="CW540" s="199"/>
      <c r="CX540" s="199"/>
      <c r="CY540" s="199"/>
      <c r="CZ540" s="199"/>
      <c r="DA540" s="199"/>
      <c r="DB540" s="199"/>
      <c r="DC540" s="199"/>
      <c r="DD540" s="199"/>
      <c r="DE540" s="199"/>
      <c r="DF540" s="199"/>
      <c r="DG540" s="199"/>
      <c r="DH540" s="199"/>
      <c r="DI540" s="199"/>
      <c r="DJ540" s="199"/>
      <c r="DK540" s="199"/>
      <c r="DL540" s="199"/>
    </row>
    <row r="541" spans="1:116" x14ac:dyDescent="0.4">
      <c r="A541" s="174"/>
      <c r="E541" s="8"/>
      <c r="G541" s="175" t="s">
        <v>505</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463</v>
      </c>
      <c r="H542" s="200"/>
      <c r="I542" s="201"/>
      <c r="J542" s="201"/>
      <c r="K542" s="202"/>
      <c r="L542" s="202"/>
      <c r="M542" s="202"/>
      <c r="N542" s="202"/>
      <c r="O542" s="202"/>
      <c r="P542" s="202"/>
      <c r="R542" s="202"/>
      <c r="S542" s="190" t="str">
        <f t="shared" ref="S542:AX542" si="588">S$22</f>
        <v>S$18</v>
      </c>
      <c r="T542" s="190" t="str">
        <f t="shared" si="588"/>
        <v>T$18</v>
      </c>
      <c r="U542" s="190" t="str">
        <f t="shared" si="588"/>
        <v>U$18</v>
      </c>
      <c r="V542" s="190" t="str">
        <f t="shared" si="588"/>
        <v>V$18</v>
      </c>
      <c r="W542" s="190" t="str">
        <f t="shared" si="588"/>
        <v>W$18</v>
      </c>
      <c r="X542" s="190" t="str">
        <f t="shared" si="588"/>
        <v>X$18</v>
      </c>
      <c r="Y542" s="190" t="str">
        <f t="shared" si="588"/>
        <v>Y$18</v>
      </c>
      <c r="Z542" s="190" t="str">
        <f t="shared" si="588"/>
        <v>Z$18</v>
      </c>
      <c r="AA542" s="190" t="str">
        <f t="shared" si="588"/>
        <v>AA$18</v>
      </c>
      <c r="AB542" s="190" t="str">
        <f t="shared" si="588"/>
        <v>AB$18</v>
      </c>
      <c r="AC542" s="190" t="str">
        <f t="shared" si="588"/>
        <v>AC$18</v>
      </c>
      <c r="AD542" s="190" t="str">
        <f t="shared" si="588"/>
        <v>AD$18</v>
      </c>
      <c r="AE542" s="190" t="str">
        <f t="shared" si="588"/>
        <v>AE$18</v>
      </c>
      <c r="AF542" s="190" t="str">
        <f t="shared" si="588"/>
        <v>AF$18</v>
      </c>
      <c r="AG542" s="190" t="str">
        <f t="shared" si="588"/>
        <v>AG$18</v>
      </c>
      <c r="AH542" s="190" t="str">
        <f t="shared" si="588"/>
        <v>AH$18</v>
      </c>
      <c r="AI542" s="190" t="str">
        <f t="shared" si="588"/>
        <v>AI$18</v>
      </c>
      <c r="AJ542" s="190" t="str">
        <f t="shared" si="588"/>
        <v>AJ$18</v>
      </c>
      <c r="AK542" s="190" t="str">
        <f t="shared" si="588"/>
        <v>AK$18</v>
      </c>
      <c r="AL542" s="190" t="str">
        <f t="shared" si="588"/>
        <v>AL$18</v>
      </c>
      <c r="AM542" s="190" t="str">
        <f t="shared" si="588"/>
        <v>AM$18</v>
      </c>
      <c r="AN542" s="190" t="str">
        <f t="shared" si="588"/>
        <v>AN$18</v>
      </c>
      <c r="AO542" s="190" t="str">
        <f t="shared" si="588"/>
        <v>AO$18</v>
      </c>
      <c r="AP542" s="190" t="str">
        <f t="shared" si="588"/>
        <v>AP$18</v>
      </c>
      <c r="AQ542" s="190" t="str">
        <f t="shared" si="588"/>
        <v>AQ$18</v>
      </c>
      <c r="AR542" s="190" t="str">
        <f t="shared" si="588"/>
        <v>AR$18</v>
      </c>
      <c r="AS542" s="190" t="str">
        <f t="shared" si="588"/>
        <v>AS$18</v>
      </c>
      <c r="AT542" s="190" t="str">
        <f t="shared" si="588"/>
        <v>AT$18</v>
      </c>
      <c r="AU542" s="190" t="str">
        <f t="shared" si="588"/>
        <v>AU$18</v>
      </c>
      <c r="AV542" s="190" t="str">
        <f t="shared" si="588"/>
        <v>AV$18</v>
      </c>
      <c r="AW542" s="190" t="str">
        <f t="shared" si="588"/>
        <v>AW$18</v>
      </c>
      <c r="AX542" s="190" t="str">
        <f t="shared" si="588"/>
        <v>AX$18</v>
      </c>
      <c r="AY542" s="190" t="str">
        <f t="shared" ref="AY542:CD542" si="589">AY$22</f>
        <v>AY$18</v>
      </c>
      <c r="AZ542" s="190" t="str">
        <f t="shared" si="589"/>
        <v>AZ$18</v>
      </c>
      <c r="BA542" s="190" t="str">
        <f t="shared" si="589"/>
        <v>BA$18</v>
      </c>
      <c r="BB542" s="190" t="str">
        <f t="shared" si="589"/>
        <v>BB$18</v>
      </c>
      <c r="BC542" s="190" t="str">
        <f t="shared" si="589"/>
        <v>BC$18</v>
      </c>
      <c r="BD542" s="190" t="str">
        <f t="shared" si="589"/>
        <v>BD$18</v>
      </c>
      <c r="BE542" s="190" t="str">
        <f t="shared" si="589"/>
        <v>BE$18</v>
      </c>
      <c r="BF542" s="190" t="str">
        <f t="shared" si="589"/>
        <v>BF$18</v>
      </c>
      <c r="BG542" s="190" t="str">
        <f t="shared" si="589"/>
        <v>BG$18</v>
      </c>
      <c r="BH542" s="190" t="str">
        <f t="shared" si="589"/>
        <v>BH$18</v>
      </c>
      <c r="BI542" s="190" t="str">
        <f t="shared" si="589"/>
        <v>BI$18</v>
      </c>
      <c r="BJ542" s="190" t="str">
        <f t="shared" si="589"/>
        <v>BJ$18</v>
      </c>
      <c r="BK542" s="190" t="str">
        <f t="shared" si="589"/>
        <v>BK$18</v>
      </c>
      <c r="BL542" s="190" t="str">
        <f t="shared" si="589"/>
        <v>BL$18</v>
      </c>
      <c r="BM542" s="190" t="str">
        <f t="shared" si="589"/>
        <v>BM$18</v>
      </c>
      <c r="BN542" s="190" t="str">
        <f t="shared" si="589"/>
        <v>BN$18</v>
      </c>
      <c r="BO542" s="190" t="str">
        <f t="shared" si="589"/>
        <v>BO$18</v>
      </c>
      <c r="BP542" s="190" t="str">
        <f t="shared" si="589"/>
        <v>BP$18</v>
      </c>
      <c r="BQ542" s="190" t="str">
        <f t="shared" si="589"/>
        <v>BQ$18</v>
      </c>
      <c r="BR542" s="190" t="str">
        <f t="shared" si="589"/>
        <v>BR$18</v>
      </c>
      <c r="BS542" s="190" t="str">
        <f t="shared" si="589"/>
        <v>BS$18</v>
      </c>
      <c r="BT542" s="190" t="str">
        <f t="shared" si="589"/>
        <v>BT$18</v>
      </c>
      <c r="BU542" s="190" t="str">
        <f t="shared" si="589"/>
        <v>BU$18</v>
      </c>
      <c r="BV542" s="190" t="str">
        <f t="shared" si="589"/>
        <v>BV$18</v>
      </c>
      <c r="BW542" s="190" t="str">
        <f t="shared" si="589"/>
        <v>BW$18</v>
      </c>
      <c r="BX542" s="190" t="str">
        <f t="shared" si="589"/>
        <v>BX$18</v>
      </c>
      <c r="BY542" s="190" t="str">
        <f t="shared" si="589"/>
        <v>BY$18</v>
      </c>
      <c r="BZ542" s="190" t="str">
        <f t="shared" si="589"/>
        <v>BZ$18</v>
      </c>
      <c r="CA542" s="190" t="str">
        <f t="shared" si="589"/>
        <v>CA$18</v>
      </c>
      <c r="CB542" s="190" t="str">
        <f t="shared" si="589"/>
        <v>CB$18</v>
      </c>
      <c r="CC542" s="190" t="str">
        <f t="shared" si="589"/>
        <v>CC$18</v>
      </c>
      <c r="CD542" s="190" t="str">
        <f t="shared" si="589"/>
        <v>CD$18</v>
      </c>
      <c r="CE542" s="190" t="str">
        <f t="shared" ref="CE542:CL542" si="590">CE$22</f>
        <v>CE$18</v>
      </c>
      <c r="CF542" s="190" t="str">
        <f t="shared" si="590"/>
        <v>CF$18</v>
      </c>
      <c r="CG542" s="190" t="str">
        <f t="shared" si="590"/>
        <v>CG$18</v>
      </c>
      <c r="CH542" s="190" t="str">
        <f t="shared" si="590"/>
        <v>CH$18</v>
      </c>
      <c r="CI542" s="190" t="str">
        <f t="shared" si="590"/>
        <v>CI$18</v>
      </c>
      <c r="CJ542" s="190" t="str">
        <f t="shared" si="590"/>
        <v>CJ$18</v>
      </c>
      <c r="CK542" s="190" t="str">
        <f t="shared" si="590"/>
        <v>CK$18</v>
      </c>
      <c r="CL542" s="190" t="str">
        <f t="shared" si="590"/>
        <v>CL$18</v>
      </c>
      <c r="CN542" s="201"/>
      <c r="CO542" s="190" t="str">
        <f t="shared" ref="CO542:DL542" si="591">CO$22</f>
        <v>CO$18</v>
      </c>
      <c r="CP542" s="190" t="str">
        <f t="shared" si="591"/>
        <v>CP$18</v>
      </c>
      <c r="CQ542" s="190" t="str">
        <f t="shared" si="591"/>
        <v>CQ$18</v>
      </c>
      <c r="CR542" s="190" t="str">
        <f t="shared" si="591"/>
        <v>CR$18</v>
      </c>
      <c r="CS542" s="190" t="str">
        <f t="shared" si="591"/>
        <v>CS$18</v>
      </c>
      <c r="CT542" s="190" t="str">
        <f t="shared" si="591"/>
        <v>CT$18</v>
      </c>
      <c r="CU542" s="190" t="str">
        <f t="shared" si="591"/>
        <v>CU$18</v>
      </c>
      <c r="CV542" s="190" t="str">
        <f t="shared" si="591"/>
        <v>CV$18</v>
      </c>
      <c r="CW542" s="190" t="str">
        <f t="shared" si="591"/>
        <v>CW$18</v>
      </c>
      <c r="CX542" s="190" t="str">
        <f t="shared" si="591"/>
        <v>CX$18</v>
      </c>
      <c r="CY542" s="190" t="str">
        <f t="shared" si="591"/>
        <v>CY$18</v>
      </c>
      <c r="CZ542" s="190" t="str">
        <f t="shared" si="591"/>
        <v>CZ$18</v>
      </c>
      <c r="DA542" s="190" t="str">
        <f t="shared" si="591"/>
        <v>DA$18</v>
      </c>
      <c r="DB542" s="190" t="str">
        <f t="shared" si="591"/>
        <v>DB$18</v>
      </c>
      <c r="DC542" s="190" t="str">
        <f t="shared" si="591"/>
        <v>DC$18</v>
      </c>
      <c r="DD542" s="190" t="str">
        <f t="shared" si="591"/>
        <v>DD$18</v>
      </c>
      <c r="DE542" s="190" t="str">
        <f t="shared" si="591"/>
        <v>DE$18</v>
      </c>
      <c r="DF542" s="190" t="str">
        <f t="shared" si="591"/>
        <v>DF$18</v>
      </c>
      <c r="DG542" s="190" t="str">
        <f t="shared" si="591"/>
        <v>DG$18</v>
      </c>
      <c r="DH542" s="190" t="str">
        <f t="shared" si="591"/>
        <v>DH$18</v>
      </c>
      <c r="DI542" s="190" t="str">
        <f t="shared" si="591"/>
        <v>DI$18</v>
      </c>
      <c r="DJ542" s="190" t="str">
        <f t="shared" si="591"/>
        <v>DJ$18</v>
      </c>
      <c r="DK542" s="190" t="str">
        <f t="shared" si="591"/>
        <v>DK$18</v>
      </c>
      <c r="DL542" s="190" t="str">
        <f t="shared" si="591"/>
        <v>DL$18</v>
      </c>
    </row>
    <row r="543" spans="1:116" x14ac:dyDescent="0.4">
      <c r="A543" s="174"/>
      <c r="E543" s="8"/>
      <c r="G543" s="175" t="s">
        <v>464</v>
      </c>
      <c r="H543" s="200"/>
      <c r="I543" s="201"/>
      <c r="J543" s="201"/>
      <c r="K543" s="202"/>
      <c r="L543" s="202"/>
      <c r="M543" s="202"/>
      <c r="N543" s="202"/>
      <c r="O543" s="202"/>
      <c r="P543" s="202"/>
      <c r="R543" s="202"/>
      <c r="S543" s="190" t="str">
        <f t="shared" ref="S543:AX543" si="592">S$23</f>
        <v>S$19</v>
      </c>
      <c r="T543" s="190" t="str">
        <f t="shared" si="592"/>
        <v>T$19</v>
      </c>
      <c r="U543" s="190" t="str">
        <f t="shared" si="592"/>
        <v>U$19</v>
      </c>
      <c r="V543" s="190" t="str">
        <f t="shared" si="592"/>
        <v>V$19</v>
      </c>
      <c r="W543" s="190" t="str">
        <f t="shared" si="592"/>
        <v>W$19</v>
      </c>
      <c r="X543" s="190" t="str">
        <f t="shared" si="592"/>
        <v>X$19</v>
      </c>
      <c r="Y543" s="190" t="str">
        <f t="shared" si="592"/>
        <v>Y$19</v>
      </c>
      <c r="Z543" s="190" t="str">
        <f t="shared" si="592"/>
        <v>Z$19</v>
      </c>
      <c r="AA543" s="190" t="str">
        <f t="shared" si="592"/>
        <v>AA$19</v>
      </c>
      <c r="AB543" s="190" t="str">
        <f t="shared" si="592"/>
        <v>AB$19</v>
      </c>
      <c r="AC543" s="190" t="str">
        <f t="shared" si="592"/>
        <v>AC$19</v>
      </c>
      <c r="AD543" s="190" t="str">
        <f t="shared" si="592"/>
        <v>AD$19</v>
      </c>
      <c r="AE543" s="190" t="str">
        <f t="shared" si="592"/>
        <v>AE$19</v>
      </c>
      <c r="AF543" s="190" t="str">
        <f t="shared" si="592"/>
        <v>AF$19</v>
      </c>
      <c r="AG543" s="190" t="str">
        <f t="shared" si="592"/>
        <v>AG$19</v>
      </c>
      <c r="AH543" s="190" t="str">
        <f t="shared" si="592"/>
        <v>AH$19</v>
      </c>
      <c r="AI543" s="190" t="str">
        <f t="shared" si="592"/>
        <v>AI$19</v>
      </c>
      <c r="AJ543" s="190" t="str">
        <f t="shared" si="592"/>
        <v>AJ$19</v>
      </c>
      <c r="AK543" s="190" t="str">
        <f t="shared" si="592"/>
        <v>AK$19</v>
      </c>
      <c r="AL543" s="190" t="str">
        <f t="shared" si="592"/>
        <v>AL$19</v>
      </c>
      <c r="AM543" s="190" t="str">
        <f t="shared" si="592"/>
        <v>AM$19</v>
      </c>
      <c r="AN543" s="190" t="str">
        <f t="shared" si="592"/>
        <v>AN$19</v>
      </c>
      <c r="AO543" s="190" t="str">
        <f t="shared" si="592"/>
        <v>AO$19</v>
      </c>
      <c r="AP543" s="190" t="str">
        <f t="shared" si="592"/>
        <v>AP$19</v>
      </c>
      <c r="AQ543" s="190" t="str">
        <f t="shared" si="592"/>
        <v>AQ$19</v>
      </c>
      <c r="AR543" s="190" t="str">
        <f t="shared" si="592"/>
        <v>AR$19</v>
      </c>
      <c r="AS543" s="190" t="str">
        <f t="shared" si="592"/>
        <v>AS$19</v>
      </c>
      <c r="AT543" s="190" t="str">
        <f t="shared" si="592"/>
        <v>AT$19</v>
      </c>
      <c r="AU543" s="190" t="str">
        <f t="shared" si="592"/>
        <v>AU$19</v>
      </c>
      <c r="AV543" s="190" t="str">
        <f t="shared" si="592"/>
        <v>AV$19</v>
      </c>
      <c r="AW543" s="190" t="str">
        <f t="shared" si="592"/>
        <v>AW$19</v>
      </c>
      <c r="AX543" s="190" t="str">
        <f t="shared" si="592"/>
        <v>AX$19</v>
      </c>
      <c r="AY543" s="190" t="str">
        <f t="shared" ref="AY543:CD543" si="593">AY$23</f>
        <v>AY$19</v>
      </c>
      <c r="AZ543" s="190" t="str">
        <f t="shared" si="593"/>
        <v>AZ$19</v>
      </c>
      <c r="BA543" s="190" t="str">
        <f t="shared" si="593"/>
        <v>BA$19</v>
      </c>
      <c r="BB543" s="190" t="str">
        <f t="shared" si="593"/>
        <v>BB$19</v>
      </c>
      <c r="BC543" s="190" t="str">
        <f t="shared" si="593"/>
        <v>BC$19</v>
      </c>
      <c r="BD543" s="190" t="str">
        <f t="shared" si="593"/>
        <v>BD$19</v>
      </c>
      <c r="BE543" s="190" t="str">
        <f t="shared" si="593"/>
        <v>BE$19</v>
      </c>
      <c r="BF543" s="190" t="str">
        <f t="shared" si="593"/>
        <v>BF$19</v>
      </c>
      <c r="BG543" s="190" t="str">
        <f t="shared" si="593"/>
        <v>BG$19</v>
      </c>
      <c r="BH543" s="190" t="str">
        <f t="shared" si="593"/>
        <v>BH$19</v>
      </c>
      <c r="BI543" s="190" t="str">
        <f t="shared" si="593"/>
        <v>BI$19</v>
      </c>
      <c r="BJ543" s="190" t="str">
        <f t="shared" si="593"/>
        <v>BJ$19</v>
      </c>
      <c r="BK543" s="190" t="str">
        <f t="shared" si="593"/>
        <v>BK$19</v>
      </c>
      <c r="BL543" s="190" t="str">
        <f t="shared" si="593"/>
        <v>BL$19</v>
      </c>
      <c r="BM543" s="190" t="str">
        <f t="shared" si="593"/>
        <v>BM$19</v>
      </c>
      <c r="BN543" s="190" t="str">
        <f t="shared" si="593"/>
        <v>BN$19</v>
      </c>
      <c r="BO543" s="190" t="str">
        <f t="shared" si="593"/>
        <v>BO$19</v>
      </c>
      <c r="BP543" s="190" t="str">
        <f t="shared" si="593"/>
        <v>BP$19</v>
      </c>
      <c r="BQ543" s="190" t="str">
        <f t="shared" si="593"/>
        <v>BQ$19</v>
      </c>
      <c r="BR543" s="190" t="str">
        <f t="shared" si="593"/>
        <v>BR$19</v>
      </c>
      <c r="BS543" s="190" t="str">
        <f t="shared" si="593"/>
        <v>BS$19</v>
      </c>
      <c r="BT543" s="190" t="str">
        <f t="shared" si="593"/>
        <v>BT$19</v>
      </c>
      <c r="BU543" s="190" t="str">
        <f t="shared" si="593"/>
        <v>BU$19</v>
      </c>
      <c r="BV543" s="190" t="str">
        <f t="shared" si="593"/>
        <v>BV$19</v>
      </c>
      <c r="BW543" s="190" t="str">
        <f t="shared" si="593"/>
        <v>BW$19</v>
      </c>
      <c r="BX543" s="190" t="str">
        <f t="shared" si="593"/>
        <v>BX$19</v>
      </c>
      <c r="BY543" s="190" t="str">
        <f t="shared" si="593"/>
        <v>BY$19</v>
      </c>
      <c r="BZ543" s="190" t="str">
        <f t="shared" si="593"/>
        <v>BZ$19</v>
      </c>
      <c r="CA543" s="190" t="str">
        <f t="shared" si="593"/>
        <v>CA$19</v>
      </c>
      <c r="CB543" s="190" t="str">
        <f t="shared" si="593"/>
        <v>CB$19</v>
      </c>
      <c r="CC543" s="190" t="str">
        <f t="shared" si="593"/>
        <v>CC$19</v>
      </c>
      <c r="CD543" s="190" t="str">
        <f t="shared" si="593"/>
        <v>CD$19</v>
      </c>
      <c r="CE543" s="190" t="str">
        <f t="shared" ref="CE543:CL543" si="594">CE$23</f>
        <v>CE$19</v>
      </c>
      <c r="CF543" s="190" t="str">
        <f t="shared" si="594"/>
        <v>CF$19</v>
      </c>
      <c r="CG543" s="190" t="str">
        <f t="shared" si="594"/>
        <v>CG$19</v>
      </c>
      <c r="CH543" s="190" t="str">
        <f t="shared" si="594"/>
        <v>CH$19</v>
      </c>
      <c r="CI543" s="190" t="str">
        <f t="shared" si="594"/>
        <v>CI$19</v>
      </c>
      <c r="CJ543" s="190" t="str">
        <f t="shared" si="594"/>
        <v>CJ$19</v>
      </c>
      <c r="CK543" s="190" t="str">
        <f t="shared" si="594"/>
        <v>CK$19</v>
      </c>
      <c r="CL543" s="190" t="str">
        <f t="shared" si="594"/>
        <v>CL$19</v>
      </c>
      <c r="CN543" s="201"/>
      <c r="CO543" s="190" t="str">
        <f t="shared" ref="CO543:DL543" si="595">CO$23</f>
        <v>CO$19</v>
      </c>
      <c r="CP543" s="190" t="str">
        <f t="shared" si="595"/>
        <v>CP$19</v>
      </c>
      <c r="CQ543" s="190" t="str">
        <f t="shared" si="595"/>
        <v>CQ$19</v>
      </c>
      <c r="CR543" s="190" t="str">
        <f t="shared" si="595"/>
        <v>CR$19</v>
      </c>
      <c r="CS543" s="190" t="str">
        <f t="shared" si="595"/>
        <v>CS$19</v>
      </c>
      <c r="CT543" s="190" t="str">
        <f t="shared" si="595"/>
        <v>CT$19</v>
      </c>
      <c r="CU543" s="190" t="str">
        <f t="shared" si="595"/>
        <v>CU$19</v>
      </c>
      <c r="CV543" s="190" t="str">
        <f t="shared" si="595"/>
        <v>CV$19</v>
      </c>
      <c r="CW543" s="190" t="str">
        <f t="shared" si="595"/>
        <v>CW$19</v>
      </c>
      <c r="CX543" s="190" t="str">
        <f t="shared" si="595"/>
        <v>CX$19</v>
      </c>
      <c r="CY543" s="190" t="str">
        <f t="shared" si="595"/>
        <v>CY$19</v>
      </c>
      <c r="CZ543" s="190" t="str">
        <f t="shared" si="595"/>
        <v>CZ$19</v>
      </c>
      <c r="DA543" s="190" t="str">
        <f t="shared" si="595"/>
        <v>DA$19</v>
      </c>
      <c r="DB543" s="190" t="str">
        <f t="shared" si="595"/>
        <v>DB$19</v>
      </c>
      <c r="DC543" s="190" t="str">
        <f t="shared" si="595"/>
        <v>DC$19</v>
      </c>
      <c r="DD543" s="190" t="str">
        <f t="shared" si="595"/>
        <v>DD$19</v>
      </c>
      <c r="DE543" s="190" t="str">
        <f t="shared" si="595"/>
        <v>DE$19</v>
      </c>
      <c r="DF543" s="190" t="str">
        <f t="shared" si="595"/>
        <v>DF$19</v>
      </c>
      <c r="DG543" s="190" t="str">
        <f t="shared" si="595"/>
        <v>DG$19</v>
      </c>
      <c r="DH543" s="190" t="str">
        <f t="shared" si="595"/>
        <v>DH$19</v>
      </c>
      <c r="DI543" s="190" t="str">
        <f t="shared" si="595"/>
        <v>DI$19</v>
      </c>
      <c r="DJ543" s="190" t="str">
        <f t="shared" si="595"/>
        <v>DJ$19</v>
      </c>
      <c r="DK543" s="190" t="str">
        <f t="shared" si="595"/>
        <v>DK$19</v>
      </c>
      <c r="DL543" s="190" t="str">
        <f t="shared" si="595"/>
        <v>DL$19</v>
      </c>
    </row>
    <row r="544" spans="1:116" x14ac:dyDescent="0.4">
      <c r="A544" s="31" t="s">
        <v>218</v>
      </c>
      <c r="B544" s="31" t="s">
        <v>81</v>
      </c>
      <c r="C544" s="31"/>
      <c r="D544" t="s">
        <v>478</v>
      </c>
      <c r="E544" s="8" t="str">
        <f t="shared" ref="E544:E547" si="596">ROW()&amp;" "&amp;D544</f>
        <v>544 SAM-PR-R</v>
      </c>
      <c r="F544" t="s">
        <v>440</v>
      </c>
      <c r="G544" s="66" t="s">
        <v>779</v>
      </c>
      <c r="H544" s="22"/>
      <c r="I544" s="306"/>
      <c r="J544" s="306"/>
      <c r="K544" s="22"/>
      <c r="L544" s="22"/>
      <c r="M544" s="22"/>
      <c r="N544" s="22"/>
      <c r="O544" s="22"/>
      <c r="P544" s="22"/>
      <c r="R544" s="66"/>
      <c r="S544" s="66"/>
      <c r="T544" s="66"/>
      <c r="U544" s="66"/>
      <c r="V544" s="66"/>
      <c r="W544" s="66"/>
      <c r="X544" s="66"/>
      <c r="Y544" s="66"/>
      <c r="Z544" s="66"/>
      <c r="AA544" s="66"/>
      <c r="AB544" s="66"/>
      <c r="AC544" s="66"/>
      <c r="AD544" s="66"/>
      <c r="AE544" s="66"/>
      <c r="AF544" s="66"/>
      <c r="AG544" s="66"/>
      <c r="AH544" s="66"/>
      <c r="AI544" s="66"/>
      <c r="AJ544" s="66"/>
      <c r="AK544" s="66"/>
      <c r="AL544" s="66"/>
      <c r="AM544" s="66"/>
      <c r="AN544" s="66"/>
      <c r="AO544" s="66"/>
      <c r="AP544" s="66"/>
      <c r="AQ544" s="66"/>
      <c r="AR544" s="66"/>
      <c r="AS544" s="66"/>
      <c r="AT544" s="66"/>
      <c r="AU544" s="66"/>
      <c r="AV544" s="66"/>
      <c r="AW544" s="66"/>
      <c r="AX544" s="66"/>
      <c r="AY544" s="66"/>
      <c r="AZ544" s="66"/>
      <c r="BA544" s="66"/>
      <c r="BB544" s="66"/>
      <c r="BC544" s="66"/>
      <c r="BD544" s="66"/>
      <c r="BE544" s="66"/>
      <c r="BF544" s="66"/>
      <c r="BG544" s="66"/>
      <c r="BH544" s="66"/>
      <c r="BI544" s="66"/>
      <c r="BJ544" s="66"/>
      <c r="BK544" s="66"/>
      <c r="BL544" s="66"/>
      <c r="BM544" s="66"/>
      <c r="BN544" s="66"/>
      <c r="BO544" s="66"/>
      <c r="BP544" s="66"/>
      <c r="BQ544" s="66"/>
      <c r="BR544" s="66"/>
      <c r="BS544" s="66"/>
      <c r="BT544" s="66"/>
      <c r="BU544" s="66"/>
      <c r="BV544" s="66"/>
      <c r="BW544" s="66"/>
      <c r="BX544" s="66"/>
      <c r="BY544" s="66"/>
      <c r="BZ544" s="66"/>
      <c r="CA544" s="66"/>
      <c r="CB544" s="66"/>
      <c r="CC544" s="66"/>
      <c r="CD544" s="66"/>
      <c r="CE544" s="66"/>
      <c r="CF544" s="66"/>
      <c r="CG544" s="66"/>
      <c r="CH544" s="66"/>
      <c r="CI544" s="66"/>
      <c r="CJ544" s="66"/>
      <c r="CK544" s="66"/>
      <c r="CL544" s="66"/>
      <c r="CN544" s="306"/>
      <c r="CO544" s="66"/>
      <c r="CP544" s="66"/>
      <c r="CQ544" s="66"/>
      <c r="CR544" s="66"/>
      <c r="CS544" s="66"/>
      <c r="CT544" s="66"/>
      <c r="CU544" s="66"/>
      <c r="CV544" s="66"/>
      <c r="CW544" s="66"/>
      <c r="CX544" s="66"/>
      <c r="CY544" s="66"/>
      <c r="CZ544" s="66"/>
      <c r="DA544" s="66"/>
      <c r="DB544" s="66"/>
      <c r="DC544" s="66"/>
      <c r="DD544" s="66"/>
      <c r="DE544" s="66"/>
      <c r="DF544" s="66"/>
      <c r="DG544" s="66"/>
      <c r="DH544" s="66"/>
      <c r="DI544" s="66"/>
      <c r="DJ544" s="66"/>
      <c r="DK544" s="66"/>
      <c r="DL544" s="66"/>
    </row>
    <row r="545" spans="1:116" x14ac:dyDescent="0.4">
      <c r="B545" t="s">
        <v>332</v>
      </c>
      <c r="D545" t="s">
        <v>478</v>
      </c>
      <c r="E545" s="8" t="str">
        <f t="shared" si="596"/>
        <v>545 SAM-PR-R</v>
      </c>
      <c r="G545" s="125" t="str">
        <f>"SAM - "&amp;SUBSTITUTE(G544,":","")</f>
        <v>SAM - unit</v>
      </c>
      <c r="I545" s="74"/>
      <c r="J545" s="74"/>
      <c r="K545" s="24"/>
      <c r="L545" s="24"/>
      <c r="M545" s="24"/>
      <c r="N545" s="24"/>
      <c r="O545" s="24"/>
      <c r="P545" s="24"/>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c r="CN545" s="74"/>
      <c r="CO545" s="19"/>
      <c r="CP545" s="19"/>
      <c r="CQ545" s="19"/>
      <c r="CR545" s="19"/>
      <c r="CS545" s="19"/>
      <c r="CT545" s="19"/>
      <c r="CU545" s="19"/>
      <c r="CV545" s="19"/>
      <c r="CW545" s="19"/>
      <c r="CX545" s="19"/>
      <c r="CY545" s="19"/>
      <c r="CZ545" s="19"/>
      <c r="DA545" s="19"/>
      <c r="DB545" s="19"/>
      <c r="DC545" s="19"/>
      <c r="DD545" s="19"/>
      <c r="DE545" s="19"/>
      <c r="DF545" s="19"/>
      <c r="DG545" s="19"/>
      <c r="DH545" s="19"/>
      <c r="DI545" s="19"/>
      <c r="DJ545" s="19"/>
      <c r="DK545" s="19"/>
      <c r="DL545" s="19"/>
    </row>
    <row r="546" spans="1:116" x14ac:dyDescent="0.4">
      <c r="B546" t="str">
        <f>E546</f>
        <v>546 SAM-PR-R</v>
      </c>
      <c r="D546" t="s">
        <v>478</v>
      </c>
      <c r="E546" s="8" t="str">
        <f t="shared" si="596"/>
        <v>546 SAM-PR-R</v>
      </c>
      <c r="G546" s="145" t="s">
        <v>65</v>
      </c>
      <c r="H546" s="12"/>
      <c r="J546" s="75">
        <v>0.01</v>
      </c>
      <c r="K546" s="166">
        <v>4.8000000000000001E-2</v>
      </c>
      <c r="L546" s="166">
        <v>8.5999999999999993E-2</v>
      </c>
      <c r="M546" s="166">
        <v>0.124</v>
      </c>
      <c r="N546" s="166">
        <v>0.16200000000000001</v>
      </c>
      <c r="O546" s="166">
        <v>0.2</v>
      </c>
      <c r="P546" s="166">
        <v>0.2</v>
      </c>
      <c r="R546" s="20"/>
      <c r="S546" s="167" cm="1">
        <f t="array" ref="S546">(INDEX($I:$O,ROW(),MATCH(S$3,$I$2:$O$2,0))/12-INDEX($I:$O,ROW(),MATCH(S$3-1,$I$2:$O$2,0))/12)+R546</f>
        <v>4.0000000000000001E-3</v>
      </c>
      <c r="T546" s="167" cm="1">
        <f t="array" ref="T546">(INDEX($I:$O,ROW(),MATCH(T$3,$I$2:$O$2,0))/12-INDEX($I:$O,ROW(),MATCH(T$3-1,$I$2:$O$2,0))/12)+S546</f>
        <v>8.0000000000000002E-3</v>
      </c>
      <c r="U546" s="167" cm="1">
        <f t="array" ref="U546">(INDEX($I:$O,ROW(),MATCH(U$3,$I$2:$O$2,0))/12-INDEX($I:$O,ROW(),MATCH(U$3-1,$I$2:$O$2,0))/12)+T546</f>
        <v>1.2E-2</v>
      </c>
      <c r="V546" s="167" cm="1">
        <f t="array" ref="V546">(INDEX($I:$O,ROW(),MATCH(V$3,$I$2:$O$2,0))/12-INDEX($I:$O,ROW(),MATCH(V$3-1,$I$2:$O$2,0))/12)+U546</f>
        <v>1.6E-2</v>
      </c>
      <c r="W546" s="167" cm="1">
        <f t="array" ref="W546">(INDEX($I:$O,ROW(),MATCH(W$3,$I$2:$O$2,0))/12-INDEX($I:$O,ROW(),MATCH(W$3-1,$I$2:$O$2,0))/12)+V546</f>
        <v>0.02</v>
      </c>
      <c r="X546" s="167" cm="1">
        <f t="array" ref="X546">(INDEX($I:$O,ROW(),MATCH(X$3,$I$2:$O$2,0))/12-INDEX($I:$O,ROW(),MATCH(X$3-1,$I$2:$O$2,0))/12)+W546</f>
        <v>2.4E-2</v>
      </c>
      <c r="Y546" s="167" cm="1">
        <f t="array" ref="Y546">(INDEX($I:$O,ROW(),MATCH(Y$3,$I$2:$O$2,0))/12-INDEX($I:$O,ROW(),MATCH(Y$3-1,$I$2:$O$2,0))/12)+X546</f>
        <v>2.8000000000000001E-2</v>
      </c>
      <c r="Z546" s="167" cm="1">
        <f t="array" ref="Z546">(INDEX($I:$O,ROW(),MATCH(Z$3,$I$2:$O$2,0))/12-INDEX($I:$O,ROW(),MATCH(Z$3-1,$I$2:$O$2,0))/12)+Y546</f>
        <v>3.2000000000000001E-2</v>
      </c>
      <c r="AA546" s="167" cm="1">
        <f t="array" ref="AA546">(INDEX($I:$O,ROW(),MATCH(AA$3,$I$2:$O$2,0))/12-INDEX($I:$O,ROW(),MATCH(AA$3-1,$I$2:$O$2,0))/12)+Z546</f>
        <v>3.6000000000000004E-2</v>
      </c>
      <c r="AB546" s="167" cm="1">
        <f t="array" ref="AB546">(INDEX($I:$O,ROW(),MATCH(AB$3,$I$2:$O$2,0))/12-INDEX($I:$O,ROW(),MATCH(AB$3-1,$I$2:$O$2,0))/12)+AA546</f>
        <v>4.0000000000000008E-2</v>
      </c>
      <c r="AC546" s="167" cm="1">
        <f t="array" ref="AC546">(INDEX($I:$O,ROW(),MATCH(AC$3,$I$2:$O$2,0))/12-INDEX($I:$O,ROW(),MATCH(AC$3-1,$I$2:$O$2,0))/12)+AB546</f>
        <v>4.4000000000000011E-2</v>
      </c>
      <c r="AD546" s="167" cm="1">
        <f t="array" ref="AD546">(INDEX($I:$O,ROW(),MATCH(AD$3,$I$2:$O$2,0))/12-INDEX($I:$O,ROW(),MATCH(AD$3-1,$I$2:$O$2,0))/12)+AC546</f>
        <v>4.8000000000000015E-2</v>
      </c>
      <c r="AE546" s="167" cm="1">
        <f t="array" ref="AE546">(INDEX($I:$O,ROW(),MATCH(AE$3,$I$2:$O$2,0))/12-INDEX($I:$O,ROW(),MATCH(AE$3-1,$I$2:$O$2,0))/12)+AD546</f>
        <v>5.116666666666668E-2</v>
      </c>
      <c r="AF546" s="167" cm="1">
        <f t="array" ref="AF546">(INDEX($I:$O,ROW(),MATCH(AF$3,$I$2:$O$2,0))/12-INDEX($I:$O,ROW(),MATCH(AF$3-1,$I$2:$O$2,0))/12)+AE546</f>
        <v>5.4333333333333345E-2</v>
      </c>
      <c r="AG546" s="167" cm="1">
        <f t="array" ref="AG546">(INDEX($I:$O,ROW(),MATCH(AG$3,$I$2:$O$2,0))/12-INDEX($I:$O,ROW(),MATCH(AG$3-1,$I$2:$O$2,0))/12)+AF546</f>
        <v>5.7500000000000009E-2</v>
      </c>
      <c r="AH546" s="167" cm="1">
        <f t="array" ref="AH546">(INDEX($I:$O,ROW(),MATCH(AH$3,$I$2:$O$2,0))/12-INDEX($I:$O,ROW(),MATCH(AH$3-1,$I$2:$O$2,0))/12)+AG546</f>
        <v>6.0666666666666674E-2</v>
      </c>
      <c r="AI546" s="167" cm="1">
        <f t="array" ref="AI546">(INDEX($I:$O,ROW(),MATCH(AI$3,$I$2:$O$2,0))/12-INDEX($I:$O,ROW(),MATCH(AI$3-1,$I$2:$O$2,0))/12)+AH546</f>
        <v>6.3833333333333339E-2</v>
      </c>
      <c r="AJ546" s="167" cm="1">
        <f t="array" ref="AJ546">(INDEX($I:$O,ROW(),MATCH(AJ$3,$I$2:$O$2,0))/12-INDEX($I:$O,ROW(),MATCH(AJ$3-1,$I$2:$O$2,0))/12)+AI546</f>
        <v>6.7000000000000004E-2</v>
      </c>
      <c r="AK546" s="167" cm="1">
        <f t="array" ref="AK546">(INDEX($I:$O,ROW(),MATCH(AK$3,$I$2:$O$2,0))/12-INDEX($I:$O,ROW(),MATCH(AK$3-1,$I$2:$O$2,0))/12)+AJ546</f>
        <v>7.0166666666666669E-2</v>
      </c>
      <c r="AL546" s="167" cm="1">
        <f t="array" ref="AL546">(INDEX($I:$O,ROW(),MATCH(AL$3,$I$2:$O$2,0))/12-INDEX($I:$O,ROW(),MATCH(AL$3-1,$I$2:$O$2,0))/12)+AK546</f>
        <v>7.3333333333333334E-2</v>
      </c>
      <c r="AM546" s="167" cm="1">
        <f t="array" ref="AM546">(INDEX($I:$O,ROW(),MATCH(AM$3,$I$2:$O$2,0))/12-INDEX($I:$O,ROW(),MATCH(AM$3-1,$I$2:$O$2,0))/12)+AL546</f>
        <v>7.6499999999999999E-2</v>
      </c>
      <c r="AN546" s="167" cm="1">
        <f t="array" ref="AN546">(INDEX($I:$O,ROW(),MATCH(AN$3,$I$2:$O$2,0))/12-INDEX($I:$O,ROW(),MATCH(AN$3-1,$I$2:$O$2,0))/12)+AM546</f>
        <v>7.9666666666666663E-2</v>
      </c>
      <c r="AO546" s="167" cm="1">
        <f t="array" ref="AO546">(INDEX($I:$O,ROW(),MATCH(AO$3,$I$2:$O$2,0))/12-INDEX($I:$O,ROW(),MATCH(AO$3-1,$I$2:$O$2,0))/12)+AN546</f>
        <v>8.2833333333333328E-2</v>
      </c>
      <c r="AP546" s="167" cm="1">
        <f t="array" ref="AP546">(INDEX($I:$O,ROW(),MATCH(AP$3,$I$2:$O$2,0))/12-INDEX($I:$O,ROW(),MATCH(AP$3-1,$I$2:$O$2,0))/12)+AO546</f>
        <v>8.5999999999999993E-2</v>
      </c>
      <c r="AQ546" s="167" cm="1">
        <f t="array" ref="AQ546">(INDEX($I:$O,ROW(),MATCH(AQ$3,$I$2:$O$2,0))/12-INDEX($I:$O,ROW(),MATCH(AQ$3-1,$I$2:$O$2,0))/12)+AP546</f>
        <v>8.9166666666666658E-2</v>
      </c>
      <c r="AR546" s="167" cm="1">
        <f t="array" ref="AR546">(INDEX($I:$O,ROW(),MATCH(AR$3,$I$2:$O$2,0))/12-INDEX($I:$O,ROW(),MATCH(AR$3-1,$I$2:$O$2,0))/12)+AQ546</f>
        <v>9.2333333333333323E-2</v>
      </c>
      <c r="AS546" s="167" cm="1">
        <f t="array" ref="AS546">(INDEX($I:$O,ROW(),MATCH(AS$3,$I$2:$O$2,0))/12-INDEX($I:$O,ROW(),MATCH(AS$3-1,$I$2:$O$2,0))/12)+AR546</f>
        <v>9.5499999999999988E-2</v>
      </c>
      <c r="AT546" s="167" cm="1">
        <f t="array" ref="AT546">(INDEX($I:$O,ROW(),MATCH(AT$3,$I$2:$O$2,0))/12-INDEX($I:$O,ROW(),MATCH(AT$3-1,$I$2:$O$2,0))/12)+AS546</f>
        <v>9.8666666666666653E-2</v>
      </c>
      <c r="AU546" s="167" cm="1">
        <f t="array" ref="AU546">(INDEX($I:$O,ROW(),MATCH(AU$3,$I$2:$O$2,0))/12-INDEX($I:$O,ROW(),MATCH(AU$3-1,$I$2:$O$2,0))/12)+AT546</f>
        <v>0.10183333333333332</v>
      </c>
      <c r="AV546" s="167" cm="1">
        <f t="array" ref="AV546">(INDEX($I:$O,ROW(),MATCH(AV$3,$I$2:$O$2,0))/12-INDEX($I:$O,ROW(),MATCH(AV$3-1,$I$2:$O$2,0))/12)+AU546</f>
        <v>0.10499999999999998</v>
      </c>
      <c r="AW546" s="167" cm="1">
        <f t="array" ref="AW546">(INDEX($I:$O,ROW(),MATCH(AW$3,$I$2:$O$2,0))/12-INDEX($I:$O,ROW(),MATCH(AW$3-1,$I$2:$O$2,0))/12)+AV546</f>
        <v>0.10816666666666665</v>
      </c>
      <c r="AX546" s="167" cm="1">
        <f t="array" ref="AX546">(INDEX($I:$O,ROW(),MATCH(AX$3,$I$2:$O$2,0))/12-INDEX($I:$O,ROW(),MATCH(AX$3-1,$I$2:$O$2,0))/12)+AW546</f>
        <v>0.11133333333333331</v>
      </c>
      <c r="AY546" s="167" cm="1">
        <f t="array" ref="AY546">(INDEX($I:$O,ROW(),MATCH(AY$3,$I$2:$O$2,0))/12-INDEX($I:$O,ROW(),MATCH(AY$3-1,$I$2:$O$2,0))/12)+AX546</f>
        <v>0.11449999999999998</v>
      </c>
      <c r="AZ546" s="167" cm="1">
        <f t="array" ref="AZ546">(INDEX($I:$O,ROW(),MATCH(AZ$3,$I$2:$O$2,0))/12-INDEX($I:$O,ROW(),MATCH(AZ$3-1,$I$2:$O$2,0))/12)+AY546</f>
        <v>0.11766666666666664</v>
      </c>
      <c r="BA546" s="167" cm="1">
        <f t="array" ref="BA546">(INDEX($I:$O,ROW(),MATCH(BA$3,$I$2:$O$2,0))/12-INDEX($I:$O,ROW(),MATCH(BA$3-1,$I$2:$O$2,0))/12)+AZ546</f>
        <v>0.12083333333333331</v>
      </c>
      <c r="BB546" s="167" cm="1">
        <f t="array" ref="BB546">(INDEX($I:$O,ROW(),MATCH(BB$3,$I$2:$O$2,0))/12-INDEX($I:$O,ROW(),MATCH(BB$3-1,$I$2:$O$2,0))/12)+BA546</f>
        <v>0.12399999999999997</v>
      </c>
      <c r="BC546" s="167" cm="1">
        <f t="array" ref="BC546">(INDEX($I:$O,ROW(),MATCH(BC$3,$I$2:$O$2,0))/12-INDEX($I:$O,ROW(),MATCH(BC$3-1,$I$2:$O$2,0))/12)+BB546</f>
        <v>0.12716666666666665</v>
      </c>
      <c r="BD546" s="167" cm="1">
        <f t="array" ref="BD546">(INDEX($I:$O,ROW(),MATCH(BD$3,$I$2:$O$2,0))/12-INDEX($I:$O,ROW(),MATCH(BD$3-1,$I$2:$O$2,0))/12)+BC546</f>
        <v>0.13033333333333333</v>
      </c>
      <c r="BE546" s="167" cm="1">
        <f t="array" ref="BE546">(INDEX($I:$O,ROW(),MATCH(BE$3,$I$2:$O$2,0))/12-INDEX($I:$O,ROW(),MATCH(BE$3-1,$I$2:$O$2,0))/12)+BD546</f>
        <v>0.13350000000000001</v>
      </c>
      <c r="BF546" s="167" cm="1">
        <f t="array" ref="BF546">(INDEX($I:$O,ROW(),MATCH(BF$3,$I$2:$O$2,0))/12-INDEX($I:$O,ROW(),MATCH(BF$3-1,$I$2:$O$2,0))/12)+BE546</f>
        <v>0.13666666666666669</v>
      </c>
      <c r="BG546" s="167" cm="1">
        <f t="array" ref="BG546">(INDEX($I:$O,ROW(),MATCH(BG$3,$I$2:$O$2,0))/12-INDEX($I:$O,ROW(),MATCH(BG$3-1,$I$2:$O$2,0))/12)+BF546</f>
        <v>0.13983333333333337</v>
      </c>
      <c r="BH546" s="167" cm="1">
        <f t="array" ref="BH546">(INDEX($I:$O,ROW(),MATCH(BH$3,$I$2:$O$2,0))/12-INDEX($I:$O,ROW(),MATCH(BH$3-1,$I$2:$O$2,0))/12)+BG546</f>
        <v>0.14300000000000004</v>
      </c>
      <c r="BI546" s="167" cm="1">
        <f t="array" ref="BI546">(INDEX($I:$O,ROW(),MATCH(BI$3,$I$2:$O$2,0))/12-INDEX($I:$O,ROW(),MATCH(BI$3-1,$I$2:$O$2,0))/12)+BH546</f>
        <v>0.14616666666666672</v>
      </c>
      <c r="BJ546" s="167" cm="1">
        <f t="array" ref="BJ546">(INDEX($I:$O,ROW(),MATCH(BJ$3,$I$2:$O$2,0))/12-INDEX($I:$O,ROW(),MATCH(BJ$3-1,$I$2:$O$2,0))/12)+BI546</f>
        <v>0.1493333333333334</v>
      </c>
      <c r="BK546" s="167" cm="1">
        <f t="array" ref="BK546">(INDEX($I:$O,ROW(),MATCH(BK$3,$I$2:$O$2,0))/12-INDEX($I:$O,ROW(),MATCH(BK$3-1,$I$2:$O$2,0))/12)+BJ546</f>
        <v>0.15250000000000008</v>
      </c>
      <c r="BL546" s="167" cm="1">
        <f t="array" ref="BL546">(INDEX($I:$O,ROW(),MATCH(BL$3,$I$2:$O$2,0))/12-INDEX($I:$O,ROW(),MATCH(BL$3-1,$I$2:$O$2,0))/12)+BK546</f>
        <v>0.15566666666666676</v>
      </c>
      <c r="BM546" s="167" cm="1">
        <f t="array" ref="BM546">(INDEX($I:$O,ROW(),MATCH(BM$3,$I$2:$O$2,0))/12-INDEX($I:$O,ROW(),MATCH(BM$3-1,$I$2:$O$2,0))/12)+BL546</f>
        <v>0.15883333333333344</v>
      </c>
      <c r="BN546" s="167" cm="1">
        <f t="array" ref="BN546">(INDEX($I:$O,ROW(),MATCH(BN$3,$I$2:$O$2,0))/12-INDEX($I:$O,ROW(),MATCH(BN$3-1,$I$2:$O$2,0))/12)+BM546</f>
        <v>0.16200000000000012</v>
      </c>
      <c r="BO546" s="167" cm="1">
        <f t="array" ref="BO546">(INDEX($I:$O,ROW(),MATCH(BO$3,$I$2:$O$2,0))/12-INDEX($I:$O,ROW(),MATCH(BO$3-1,$I$2:$O$2,0))/12)+BN546</f>
        <v>0.16516666666666679</v>
      </c>
      <c r="BP546" s="167" cm="1">
        <f t="array" ref="BP546">(INDEX($I:$O,ROW(),MATCH(BP$3,$I$2:$O$2,0))/12-INDEX($I:$O,ROW(),MATCH(BP$3-1,$I$2:$O$2,0))/12)+BO546</f>
        <v>0.16833333333333347</v>
      </c>
      <c r="BQ546" s="167" cm="1">
        <f t="array" ref="BQ546">(INDEX($I:$O,ROW(),MATCH(BQ$3,$I$2:$O$2,0))/12-INDEX($I:$O,ROW(),MATCH(BQ$3-1,$I$2:$O$2,0))/12)+BP546</f>
        <v>0.17150000000000015</v>
      </c>
      <c r="BR546" s="167" cm="1">
        <f t="array" ref="BR546">(INDEX($I:$O,ROW(),MATCH(BR$3,$I$2:$O$2,0))/12-INDEX($I:$O,ROW(),MATCH(BR$3-1,$I$2:$O$2,0))/12)+BQ546</f>
        <v>0.17466666666666683</v>
      </c>
      <c r="BS546" s="167" cm="1">
        <f t="array" ref="BS546">(INDEX($I:$O,ROW(),MATCH(BS$3,$I$2:$O$2,0))/12-INDEX($I:$O,ROW(),MATCH(BS$3-1,$I$2:$O$2,0))/12)+BR546</f>
        <v>0.17783333333333351</v>
      </c>
      <c r="BT546" s="167" cm="1">
        <f t="array" ref="BT546">(INDEX($I:$O,ROW(),MATCH(BT$3,$I$2:$O$2,0))/12-INDEX($I:$O,ROW(),MATCH(BT$3-1,$I$2:$O$2,0))/12)+BS546</f>
        <v>0.18100000000000019</v>
      </c>
      <c r="BU546" s="167" cm="1">
        <f t="array" ref="BU546">(INDEX($I:$O,ROW(),MATCH(BU$3,$I$2:$O$2,0))/12-INDEX($I:$O,ROW(),MATCH(BU$3-1,$I$2:$O$2,0))/12)+BT546</f>
        <v>0.18416666666666687</v>
      </c>
      <c r="BV546" s="167" cm="1">
        <f t="array" ref="BV546">(INDEX($I:$O,ROW(),MATCH(BV$3,$I$2:$O$2,0))/12-INDEX($I:$O,ROW(),MATCH(BV$3-1,$I$2:$O$2,0))/12)+BU546</f>
        <v>0.18733333333333355</v>
      </c>
      <c r="BW546" s="167" cm="1">
        <f t="array" ref="BW546">(INDEX($I:$O,ROW(),MATCH(BW$3,$I$2:$O$2,0))/12-INDEX($I:$O,ROW(),MATCH(BW$3-1,$I$2:$O$2,0))/12)+BV546</f>
        <v>0.19050000000000022</v>
      </c>
      <c r="BX546" s="167" cm="1">
        <f t="array" ref="BX546">(INDEX($I:$O,ROW(),MATCH(BX$3,$I$2:$O$2,0))/12-INDEX($I:$O,ROW(),MATCH(BX$3-1,$I$2:$O$2,0))/12)+BW546</f>
        <v>0.1936666666666669</v>
      </c>
      <c r="BY546" s="167" cm="1">
        <f t="array" ref="BY546">(INDEX($I:$O,ROW(),MATCH(BY$3,$I$2:$O$2,0))/12-INDEX($I:$O,ROW(),MATCH(BY$3-1,$I$2:$O$2,0))/12)+BX546</f>
        <v>0.19683333333333358</v>
      </c>
      <c r="BZ546" s="167" cm="1">
        <f t="array" ref="BZ546">(INDEX($I:$O,ROW(),MATCH(BZ$3,$I$2:$O$2,0))/12-INDEX($I:$O,ROW(),MATCH(BZ$3-1,$I$2:$O$2,0))/12)+BY546</f>
        <v>0.20000000000000026</v>
      </c>
      <c r="CA546" s="167" cm="1">
        <f t="array" ref="CA546">(INDEX($I:$P,ROW(),MATCH(CA$3,$I$2:$P$2,0))/12-INDEX($I:$P,ROW(),MATCH(CA$3-1,$I$2:$P$2,0))/12)+BZ546</f>
        <v>0.20000000000000026</v>
      </c>
      <c r="CB546" s="167" cm="1">
        <f t="array" ref="CB546">(INDEX($I:$P,ROW(),MATCH(CB$3,$I$2:$P$2,0))/12-INDEX($I:$P,ROW(),MATCH(CB$3-1,$I$2:$P$2,0))/12)+CA546</f>
        <v>0.20000000000000026</v>
      </c>
      <c r="CC546" s="167" cm="1">
        <f t="array" ref="CC546">(INDEX($I:$P,ROW(),MATCH(CC$3,$I$2:$P$2,0))/12-INDEX($I:$P,ROW(),MATCH(CC$3-1,$I$2:$P$2,0))/12)+CB546</f>
        <v>0.20000000000000026</v>
      </c>
      <c r="CD546" s="167" cm="1">
        <f t="array" ref="CD546">(INDEX($I:$P,ROW(),MATCH(CD$3,$I$2:$P$2,0))/12-INDEX($I:$P,ROW(),MATCH(CD$3-1,$I$2:$P$2,0))/12)+CC546</f>
        <v>0.20000000000000026</v>
      </c>
      <c r="CE546" s="167" cm="1">
        <f t="array" ref="CE546">(INDEX($I:$P,ROW(),MATCH(CE$3,$I$2:$P$2,0))/12-INDEX($I:$P,ROW(),MATCH(CE$3-1,$I$2:$P$2,0))/12)+CD546</f>
        <v>0.20000000000000026</v>
      </c>
      <c r="CF546" s="167" cm="1">
        <f t="array" ref="CF546">(INDEX($I:$P,ROW(),MATCH(CF$3,$I$2:$P$2,0))/12-INDEX($I:$P,ROW(),MATCH(CF$3-1,$I$2:$P$2,0))/12)+CE546</f>
        <v>0.20000000000000026</v>
      </c>
      <c r="CG546" s="167" cm="1">
        <f t="array" ref="CG546">(INDEX($I:$P,ROW(),MATCH(CG$3,$I$2:$P$2,0))/12-INDEX($I:$P,ROW(),MATCH(CG$3-1,$I$2:$P$2,0))/12)+CF546</f>
        <v>0.20000000000000026</v>
      </c>
      <c r="CH546" s="167" cm="1">
        <f t="array" ref="CH546">(INDEX($I:$P,ROW(),MATCH(CH$3,$I$2:$P$2,0))/12-INDEX($I:$P,ROW(),MATCH(CH$3-1,$I$2:$P$2,0))/12)+CG546</f>
        <v>0.20000000000000026</v>
      </c>
      <c r="CI546" s="167" cm="1">
        <f t="array" ref="CI546">(INDEX($I:$P,ROW(),MATCH(CI$3,$I$2:$P$2,0))/12-INDEX($I:$P,ROW(),MATCH(CI$3-1,$I$2:$P$2,0))/12)+CH546</f>
        <v>0.20000000000000026</v>
      </c>
      <c r="CJ546" s="167" cm="1">
        <f t="array" ref="CJ546">(INDEX($I:$P,ROW(),MATCH(CJ$3,$I$2:$P$2,0))/12-INDEX($I:$P,ROW(),MATCH(CJ$3-1,$I$2:$P$2,0))/12)+CI546</f>
        <v>0.20000000000000026</v>
      </c>
      <c r="CK546" s="167" cm="1">
        <f t="array" ref="CK546">(INDEX($I:$P,ROW(),MATCH(CK$3,$I$2:$P$2,0))/12-INDEX($I:$P,ROW(),MATCH(CK$3-1,$I$2:$P$2,0))/12)+CJ546</f>
        <v>0.20000000000000026</v>
      </c>
      <c r="CL546" s="167" cm="1">
        <f t="array" ref="CL546">(INDEX($I:$P,ROW(),MATCH(CL$3,$I$2:$P$2,0))/12-INDEX($I:$P,ROW(),MATCH(CL$3-1,$I$2:$P$2,0))/12)+CK546</f>
        <v>0.20000000000000026</v>
      </c>
      <c r="CN546" s="75">
        <v>0.01</v>
      </c>
      <c r="CO546" s="167" t="e" cm="1">
        <f t="array" ref="CO546">(INDEX($I:$P,ROW(),MATCH(CO$3,$I$2:$P$2,0))/CO$5-INDEX($I:$P,ROW(),MATCH(CO$3-1,$I$2:$P$2,0))/CO$5)+CN546</f>
        <v>#N/A</v>
      </c>
      <c r="CP546" s="167" t="e" cm="1">
        <f t="array" ref="CP546">(INDEX($I:$P,ROW(),MATCH(CP$3,$I$2:$P$2,0))/CP$5-INDEX($I:$P,ROW(),MATCH(CP$3-1,$I$2:$P$2,0))/CP$5)+CO546</f>
        <v>#N/A</v>
      </c>
      <c r="CQ546" s="167" t="e" cm="1">
        <f t="array" ref="CQ546">(INDEX($I:$P,ROW(),MATCH(CQ$3,$I$2:$P$2,0))/CQ$5-INDEX($I:$P,ROW(),MATCH(CQ$3-1,$I$2:$P$2,0))/CQ$5)+CP546</f>
        <v>#N/A</v>
      </c>
      <c r="CR546" s="167" t="e" cm="1">
        <f t="array" ref="CR546">(INDEX($I:$P,ROW(),MATCH(CR$3,$I$2:$P$2,0))/CR$5-INDEX($I:$P,ROW(),MATCH(CR$3-1,$I$2:$P$2,0))/CR$5)+CQ546</f>
        <v>#N/A</v>
      </c>
      <c r="CS546" s="167" t="e" cm="1">
        <f t="array" ref="CS546">(INDEX($I:$P,ROW(),MATCH(CS$3,$I$2:$P$2,0))/CS$5-INDEX($I:$P,ROW(),MATCH(CS$3-1,$I$2:$P$2,0))/CS$5)+CR546</f>
        <v>#N/A</v>
      </c>
      <c r="CT546" s="167" t="e" cm="1">
        <f t="array" ref="CT546">(INDEX($I:$P,ROW(),MATCH(CT$3,$I$2:$P$2,0))/CT$5-INDEX($I:$P,ROW(),MATCH(CT$3-1,$I$2:$P$2,0))/CT$5)+CS546</f>
        <v>#N/A</v>
      </c>
      <c r="CU546" s="167" t="e" cm="1">
        <f t="array" ref="CU546">(INDEX($I:$P,ROW(),MATCH(CU$3,$I$2:$P$2,0))/CU$5-INDEX($I:$P,ROW(),MATCH(CU$3-1,$I$2:$P$2,0))/CU$5)+CT546</f>
        <v>#N/A</v>
      </c>
      <c r="CV546" s="167" t="e" cm="1">
        <f t="array" ref="CV546">(INDEX($I:$P,ROW(),MATCH(CV$3,$I$2:$P$2,0))/CV$5-INDEX($I:$P,ROW(),MATCH(CV$3-1,$I$2:$P$2,0))/CV$5)+CU546</f>
        <v>#N/A</v>
      </c>
      <c r="CW546" s="167" t="e" cm="1">
        <f t="array" ref="CW546">(INDEX($I:$P,ROW(),MATCH(CW$3,$I$2:$P$2,0))/CW$5-INDEX($I:$P,ROW(),MATCH(CW$3-1,$I$2:$P$2,0))/CW$5)+CV546</f>
        <v>#N/A</v>
      </c>
      <c r="CX546" s="167" t="e" cm="1">
        <f t="array" ref="CX546">(INDEX($I:$P,ROW(),MATCH(CX$3,$I$2:$P$2,0))/CX$5-INDEX($I:$P,ROW(),MATCH(CX$3-1,$I$2:$P$2,0))/CX$5)+CW546</f>
        <v>#N/A</v>
      </c>
      <c r="CY546" s="167" t="e" cm="1">
        <f t="array" ref="CY546">(INDEX($I:$P,ROW(),MATCH(CY$3,$I$2:$P$2,0))/CL$5-INDEX($I:$P,ROW(),MATCH(CY$3-1,$I$2:$P$2,0))/CL$5)+CX546</f>
        <v>#N/A</v>
      </c>
      <c r="CZ546" s="167" t="e" cm="1">
        <f t="array" ref="CZ546">(INDEX($I:$P,ROW(),MATCH(CZ$3,$I$2:$P$2,0))/CZ$5-INDEX($I:$P,ROW(),MATCH(CZ$3-1,$I$2:$P$2,0))/CZ$5)+CY546</f>
        <v>#N/A</v>
      </c>
      <c r="DA546" s="167" t="e" cm="1">
        <f t="array" ref="DA546">(INDEX($I:$P,ROW(),MATCH(DA$3,$I$2:$P$2,0))/DA$5-INDEX($I:$P,ROW(),MATCH(DA$3-1,$I$2:$P$2,0))/DA$5)+CZ546</f>
        <v>#N/A</v>
      </c>
      <c r="DB546" s="167" t="e" cm="1">
        <f t="array" ref="DB546">(INDEX($I:$P,ROW(),MATCH(DB$3,$I$2:$P$2,0))/DB$5-INDEX($I:$P,ROW(),MATCH(DB$3-1,$I$2:$P$2,0))/DB$5)+DA546</f>
        <v>#N/A</v>
      </c>
      <c r="DC546" s="167" t="e" cm="1">
        <f t="array" ref="DC546">(INDEX($I:$P,ROW(),MATCH(DC$3,$I$2:$P$2,0))/DC$5-INDEX($I:$P,ROW(),MATCH(DC$3-1,$I$2:$P$2,0))/DC$5)+DB546</f>
        <v>#N/A</v>
      </c>
      <c r="DD546" s="167" t="e" cm="1">
        <f t="array" ref="DD546">(INDEX($I:$P,ROW(),MATCH(DD$3,$I$2:$P$2,0))/DD$5-INDEX($I:$P,ROW(),MATCH(DD$3-1,$I$2:$P$2,0))/DD$5)+DC546</f>
        <v>#N/A</v>
      </c>
      <c r="DE546" s="167" t="e" cm="1">
        <f t="array" ref="DE546">(INDEX($I:$P,ROW(),MATCH(DE$3,$I$2:$P$2,0))/DE$5-INDEX($I:$P,ROW(),MATCH(DE$3-1,$I$2:$P$2,0))/DE$5)+DD546</f>
        <v>#N/A</v>
      </c>
      <c r="DF546" s="167" t="e" cm="1">
        <f t="array" ref="DF546">(INDEX($I:$P,ROW(),MATCH(DF$3,$I$2:$P$2,0))/DF$5-INDEX($I:$P,ROW(),MATCH(DF$3-1,$I$2:$P$2,0))/DF$5)+DE546</f>
        <v>#N/A</v>
      </c>
      <c r="DG546" s="167" t="e" cm="1">
        <f t="array" ref="DG546">(INDEX($I:$P,ROW(),MATCH(DG$3,$I$2:$P$2,0))/DG$5-INDEX($I:$P,ROW(),MATCH(DG$3-1,$I$2:$P$2,0))/DG$5)+DF546</f>
        <v>#N/A</v>
      </c>
      <c r="DH546" s="167" t="e" cm="1">
        <f t="array" ref="DH546">(INDEX($I:$P,ROW(),MATCH(DH$3,$I$2:$P$2,0))/DH$5-INDEX($I:$P,ROW(),MATCH(DH$3-1,$I$2:$P$2,0))/DH$5)+DG546</f>
        <v>#N/A</v>
      </c>
      <c r="DI546" s="167" t="e" cm="1">
        <f t="array" ref="DI546">(INDEX($I:$P,ROW(),MATCH(DI$3,$I$2:$P$2,0))/DI$5-INDEX($I:$P,ROW(),MATCH(DI$3-1,$I$2:$P$2,0))/DI$5)+DH546</f>
        <v>#N/A</v>
      </c>
      <c r="DJ546" s="167" t="e" cm="1">
        <f t="array" ref="DJ546">(INDEX($I:$P,ROW(),MATCH(DJ$3,$I$2:$P$2,0))/DJ$5-INDEX($I:$P,ROW(),MATCH(DJ$3-1,$I$2:$P$2,0))/DJ$5)+DI546</f>
        <v>#N/A</v>
      </c>
      <c r="DK546" s="167" t="e" cm="1">
        <f t="array" ref="DK546">(INDEX($I:$P,ROW(),MATCH(DK$3,$I$2:$P$2,0))/DK$5-INDEX($I:$P,ROW(),MATCH(DK$3-1,$I$2:$P$2,0))/DK$5)+DJ546</f>
        <v>#N/A</v>
      </c>
      <c r="DL546" s="167" t="e" cm="1">
        <f t="array" ref="DL546">(INDEX($I:$P,ROW(),MATCH(DL$3,$I$2:$P$2,0))/DL$5-INDEX($I:$P,ROW(),MATCH(DL$3-1,$I$2:$P$2,0))/DL$5)+DK546</f>
        <v>#N/A</v>
      </c>
    </row>
    <row r="547" spans="1:116" x14ac:dyDescent="0.4">
      <c r="A547" s="27"/>
      <c r="B547" s="27" t="str">
        <f>E547</f>
        <v>547 SAM-PR-R</v>
      </c>
      <c r="C547" s="27" t="s">
        <v>198</v>
      </c>
      <c r="D547" t="s">
        <v>478</v>
      </c>
      <c r="E547" s="9" t="str">
        <f t="shared" si="596"/>
        <v>547 SAM-PR-R</v>
      </c>
      <c r="F547" s="27"/>
      <c r="G547" s="126" t="str">
        <f>"Revenue - "&amp;G549</f>
        <v>Revenue - (Primary label)</v>
      </c>
      <c r="H547" s="24"/>
      <c r="I547" s="24"/>
      <c r="J547" s="24"/>
      <c r="K547" s="33">
        <f t="shared" ref="K547:P547" ca="1" si="597">SUMIF($3:$3,K$2,547:547)</f>
        <v>3120</v>
      </c>
      <c r="L547" s="33">
        <f t="shared" ca="1" si="597"/>
        <v>8230</v>
      </c>
      <c r="M547" s="33">
        <f t="shared" ca="1" si="597"/>
        <v>12789.999999999996</v>
      </c>
      <c r="N547" s="33">
        <f t="shared" ca="1" si="597"/>
        <v>17350.000000000007</v>
      </c>
      <c r="O547" s="33">
        <f t="shared" ca="1" si="597"/>
        <v>21910.000000000025</v>
      </c>
      <c r="P547" s="33">
        <f t="shared" ca="1" si="597"/>
        <v>24000.000000000033</v>
      </c>
      <c r="R547" s="165"/>
      <c r="S547" s="33" cm="1">
        <f t="array" aca="1" ref="S547" ca="1">S546*INDIRECT(S538)</f>
        <v>40</v>
      </c>
      <c r="T547" s="33" cm="1">
        <f t="array" aca="1" ref="T547" ca="1">T546*INDIRECT(T538)</f>
        <v>80</v>
      </c>
      <c r="U547" s="33" cm="1">
        <f t="array" aca="1" ref="U547" ca="1">U546*INDIRECT(U538)</f>
        <v>120</v>
      </c>
      <c r="V547" s="33" cm="1">
        <f t="array" aca="1" ref="V547" ca="1">V546*INDIRECT(V538)</f>
        <v>160</v>
      </c>
      <c r="W547" s="33" cm="1">
        <f t="array" aca="1" ref="W547" ca="1">W546*INDIRECT(W538)</f>
        <v>200</v>
      </c>
      <c r="X547" s="33" cm="1">
        <f t="array" aca="1" ref="X547" ca="1">X546*INDIRECT(X538)</f>
        <v>240</v>
      </c>
      <c r="Y547" s="33" cm="1">
        <f t="array" aca="1" ref="Y547" ca="1">Y546*INDIRECT(Y538)</f>
        <v>280</v>
      </c>
      <c r="Z547" s="33" cm="1">
        <f t="array" aca="1" ref="Z547" ca="1">Z546*INDIRECT(Z538)</f>
        <v>320</v>
      </c>
      <c r="AA547" s="33" cm="1">
        <f t="array" aca="1" ref="AA547" ca="1">AA546*INDIRECT(AA538)</f>
        <v>360.00000000000006</v>
      </c>
      <c r="AB547" s="33" cm="1">
        <f t="array" aca="1" ref="AB547" ca="1">AB546*INDIRECT(AB538)</f>
        <v>400.00000000000006</v>
      </c>
      <c r="AC547" s="33" cm="1">
        <f t="array" aca="1" ref="AC547" ca="1">AC546*INDIRECT(AC538)</f>
        <v>440.00000000000011</v>
      </c>
      <c r="AD547" s="33" cm="1">
        <f t="array" aca="1" ref="AD547" ca="1">AD546*INDIRECT(AD538)</f>
        <v>480.00000000000017</v>
      </c>
      <c r="AE547" s="33" cm="1">
        <f t="array" aca="1" ref="AE547" ca="1">AE546*INDIRECT(AE538)</f>
        <v>511.6666666666668</v>
      </c>
      <c r="AF547" s="33" cm="1">
        <f t="array" aca="1" ref="AF547" ca="1">AF546*INDIRECT(AF538)</f>
        <v>543.33333333333348</v>
      </c>
      <c r="AG547" s="33" cm="1">
        <f t="array" aca="1" ref="AG547" ca="1">AG546*INDIRECT(AG538)</f>
        <v>575.00000000000011</v>
      </c>
      <c r="AH547" s="33" cm="1">
        <f t="array" aca="1" ref="AH547" ca="1">AH546*INDIRECT(AH538)</f>
        <v>606.66666666666674</v>
      </c>
      <c r="AI547" s="33" cm="1">
        <f t="array" aca="1" ref="AI547" ca="1">AI546*INDIRECT(AI538)</f>
        <v>638.33333333333337</v>
      </c>
      <c r="AJ547" s="33" cm="1">
        <f t="array" aca="1" ref="AJ547" ca="1">AJ546*INDIRECT(AJ538)</f>
        <v>670</v>
      </c>
      <c r="AK547" s="33" cm="1">
        <f t="array" aca="1" ref="AK547" ca="1">AK546*INDIRECT(AK538)</f>
        <v>701.66666666666674</v>
      </c>
      <c r="AL547" s="33" cm="1">
        <f t="array" aca="1" ref="AL547" ca="1">AL546*INDIRECT(AL538)</f>
        <v>733.33333333333337</v>
      </c>
      <c r="AM547" s="33" cm="1">
        <f t="array" aca="1" ref="AM547" ca="1">AM546*INDIRECT(AM538)</f>
        <v>765</v>
      </c>
      <c r="AN547" s="33" cm="1">
        <f t="array" aca="1" ref="AN547" ca="1">AN546*INDIRECT(AN538)</f>
        <v>796.66666666666663</v>
      </c>
      <c r="AO547" s="33" cm="1">
        <f t="array" aca="1" ref="AO547" ca="1">AO546*INDIRECT(AO538)</f>
        <v>828.33333333333326</v>
      </c>
      <c r="AP547" s="33" cm="1">
        <f t="array" aca="1" ref="AP547" ca="1">AP546*INDIRECT(AP538)</f>
        <v>859.99999999999989</v>
      </c>
      <c r="AQ547" s="33" cm="1">
        <f t="array" aca="1" ref="AQ547" ca="1">AQ546*INDIRECT(AQ538)</f>
        <v>891.66666666666663</v>
      </c>
      <c r="AR547" s="33" cm="1">
        <f t="array" aca="1" ref="AR547" ca="1">AR546*INDIRECT(AR538)</f>
        <v>923.33333333333326</v>
      </c>
      <c r="AS547" s="33" cm="1">
        <f t="array" aca="1" ref="AS547" ca="1">AS546*INDIRECT(AS538)</f>
        <v>954.99999999999989</v>
      </c>
      <c r="AT547" s="33" cm="1">
        <f t="array" aca="1" ref="AT547" ca="1">AT546*INDIRECT(AT538)</f>
        <v>986.66666666666652</v>
      </c>
      <c r="AU547" s="33" cm="1">
        <f t="array" aca="1" ref="AU547" ca="1">AU546*INDIRECT(AU538)</f>
        <v>1018.3333333333331</v>
      </c>
      <c r="AV547" s="33" cm="1">
        <f t="array" aca="1" ref="AV547" ca="1">AV546*INDIRECT(AV538)</f>
        <v>1049.9999999999998</v>
      </c>
      <c r="AW547" s="33" cm="1">
        <f t="array" aca="1" ref="AW547" ca="1">AW546*INDIRECT(AW538)</f>
        <v>1081.6666666666665</v>
      </c>
      <c r="AX547" s="33" cm="1">
        <f t="array" aca="1" ref="AX547" ca="1">AX546*INDIRECT(AX538)</f>
        <v>1113.333333333333</v>
      </c>
      <c r="AY547" s="33" cm="1">
        <f t="array" aca="1" ref="AY547" ca="1">AY546*INDIRECT(AY538)</f>
        <v>1144.9999999999998</v>
      </c>
      <c r="AZ547" s="33" cm="1">
        <f t="array" aca="1" ref="AZ547" ca="1">AZ546*INDIRECT(AZ538)</f>
        <v>1176.6666666666665</v>
      </c>
      <c r="BA547" s="33" cm="1">
        <f t="array" aca="1" ref="BA547" ca="1">BA546*INDIRECT(BA538)</f>
        <v>1208.333333333333</v>
      </c>
      <c r="BB547" s="33" cm="1">
        <f t="array" aca="1" ref="BB547" ca="1">BB546*INDIRECT(BB538)</f>
        <v>1239.9999999999998</v>
      </c>
      <c r="BC547" s="33" cm="1">
        <f t="array" aca="1" ref="BC547" ca="1">BC546*INDIRECT(BC538)</f>
        <v>1271.6666666666665</v>
      </c>
      <c r="BD547" s="33" cm="1">
        <f t="array" aca="1" ref="BD547" ca="1">BD546*INDIRECT(BD538)</f>
        <v>1303.3333333333333</v>
      </c>
      <c r="BE547" s="33" cm="1">
        <f t="array" aca="1" ref="BE547" ca="1">BE546*INDIRECT(BE538)</f>
        <v>1335</v>
      </c>
      <c r="BF547" s="33" cm="1">
        <f t="array" aca="1" ref="BF547" ca="1">BF546*INDIRECT(BF538)</f>
        <v>1366.666666666667</v>
      </c>
      <c r="BG547" s="33" cm="1">
        <f t="array" aca="1" ref="BG547" ca="1">BG546*INDIRECT(BG538)</f>
        <v>1398.3333333333337</v>
      </c>
      <c r="BH547" s="33" cm="1">
        <f t="array" aca="1" ref="BH547" ca="1">BH546*INDIRECT(BH538)</f>
        <v>1430.0000000000005</v>
      </c>
      <c r="BI547" s="33" cm="1">
        <f t="array" aca="1" ref="BI547" ca="1">BI546*INDIRECT(BI538)</f>
        <v>1461.6666666666672</v>
      </c>
      <c r="BJ547" s="33" cm="1">
        <f t="array" aca="1" ref="BJ547" ca="1">BJ546*INDIRECT(BJ538)</f>
        <v>1493.3333333333339</v>
      </c>
      <c r="BK547" s="33" cm="1">
        <f t="array" aca="1" ref="BK547" ca="1">BK546*INDIRECT(BK538)</f>
        <v>1525.0000000000009</v>
      </c>
      <c r="BL547" s="33" cm="1">
        <f t="array" aca="1" ref="BL547" ca="1">BL546*INDIRECT(BL538)</f>
        <v>1556.6666666666677</v>
      </c>
      <c r="BM547" s="33" cm="1">
        <f t="array" aca="1" ref="BM547" ca="1">BM546*INDIRECT(BM538)</f>
        <v>1588.3333333333344</v>
      </c>
      <c r="BN547" s="33" cm="1">
        <f t="array" aca="1" ref="BN547" ca="1">BN546*INDIRECT(BN538)</f>
        <v>1620.0000000000011</v>
      </c>
      <c r="BO547" s="33" cm="1">
        <f t="array" aca="1" ref="BO547" ca="1">BO546*INDIRECT(BO538)</f>
        <v>1651.6666666666679</v>
      </c>
      <c r="BP547" s="33" cm="1">
        <f t="array" aca="1" ref="BP547" ca="1">BP546*INDIRECT(BP538)</f>
        <v>1683.3333333333348</v>
      </c>
      <c r="BQ547" s="33" cm="1">
        <f t="array" aca="1" ref="BQ547" ca="1">BQ546*INDIRECT(BQ538)</f>
        <v>1715.0000000000016</v>
      </c>
      <c r="BR547" s="33" cm="1">
        <f t="array" aca="1" ref="BR547" ca="1">BR546*INDIRECT(BR538)</f>
        <v>1746.6666666666683</v>
      </c>
      <c r="BS547" s="33" cm="1">
        <f t="array" aca="1" ref="BS547" ca="1">BS546*INDIRECT(BS538)</f>
        <v>1778.3333333333351</v>
      </c>
      <c r="BT547" s="33" cm="1">
        <f t="array" aca="1" ref="BT547" ca="1">BT546*INDIRECT(BT538)</f>
        <v>1810.0000000000018</v>
      </c>
      <c r="BU547" s="33" cm="1">
        <f t="array" aca="1" ref="BU547" ca="1">BU546*INDIRECT(BU538)</f>
        <v>1841.6666666666686</v>
      </c>
      <c r="BV547" s="33" cm="1">
        <f t="array" aca="1" ref="BV547" ca="1">BV546*INDIRECT(BV538)</f>
        <v>1873.3333333333355</v>
      </c>
      <c r="BW547" s="33" cm="1">
        <f t="array" aca="1" ref="BW547" ca="1">BW546*INDIRECT(BW538)</f>
        <v>1905.0000000000023</v>
      </c>
      <c r="BX547" s="33" cm="1">
        <f t="array" aca="1" ref="BX547" ca="1">BX546*INDIRECT(BX538)</f>
        <v>1936.666666666669</v>
      </c>
      <c r="BY547" s="33" cm="1">
        <f t="array" aca="1" ref="BY547" ca="1">BY546*INDIRECT(BY538)</f>
        <v>1968.3333333333358</v>
      </c>
      <c r="BZ547" s="33" cm="1">
        <f t="array" aca="1" ref="BZ547" ca="1">BZ546*INDIRECT(BZ538)</f>
        <v>2000.0000000000025</v>
      </c>
      <c r="CA547" s="33" cm="1">
        <f t="array" aca="1" ref="CA547" ca="1">CA546*INDIRECT(CA538)</f>
        <v>2000.0000000000025</v>
      </c>
      <c r="CB547" s="33" cm="1">
        <f t="array" aca="1" ref="CB547" ca="1">CB546*INDIRECT(CB538)</f>
        <v>2000.0000000000025</v>
      </c>
      <c r="CC547" s="33" cm="1">
        <f t="array" aca="1" ref="CC547" ca="1">CC546*INDIRECT(CC538)</f>
        <v>2000.0000000000025</v>
      </c>
      <c r="CD547" s="33" cm="1">
        <f t="array" aca="1" ref="CD547" ca="1">CD546*INDIRECT(CD538)</f>
        <v>2000.0000000000025</v>
      </c>
      <c r="CE547" s="33" cm="1">
        <f t="array" aca="1" ref="CE547" ca="1">CE546*INDIRECT(CE538)</f>
        <v>2000.0000000000025</v>
      </c>
      <c r="CF547" s="33" cm="1">
        <f t="array" aca="1" ref="CF547" ca="1">CF546*INDIRECT(CF538)</f>
        <v>2000.0000000000025</v>
      </c>
      <c r="CG547" s="33" cm="1">
        <f t="array" aca="1" ref="CG547" ca="1">CG546*INDIRECT(CG538)</f>
        <v>2000.0000000000025</v>
      </c>
      <c r="CH547" s="33" cm="1">
        <f t="array" aca="1" ref="CH547" ca="1">CH546*INDIRECT(CH538)</f>
        <v>2000.0000000000025</v>
      </c>
      <c r="CI547" s="33" cm="1">
        <f t="array" aca="1" ref="CI547" ca="1">CI546*INDIRECT(CI538)</f>
        <v>2000.0000000000025</v>
      </c>
      <c r="CJ547" s="33" cm="1">
        <f t="array" aca="1" ref="CJ547" ca="1">CJ546*INDIRECT(CJ538)</f>
        <v>2000.0000000000025</v>
      </c>
      <c r="CK547" s="33" cm="1">
        <f t="array" aca="1" ref="CK547" ca="1">CK546*INDIRECT(CK538)</f>
        <v>2000.0000000000025</v>
      </c>
      <c r="CL547" s="33" cm="1">
        <f t="array" aca="1" ref="CL547" ca="1">CL546*INDIRECT(CL538)</f>
        <v>2000.0000000000025</v>
      </c>
      <c r="CN547" s="24"/>
      <c r="CO547" s="33" t="e" cm="1">
        <f t="array" aca="1" ref="CO547" ca="1">CO546*INDIRECT(CO538)</f>
        <v>#N/A</v>
      </c>
      <c r="CP547" s="33" t="e" cm="1">
        <f t="array" aca="1" ref="CP547" ca="1">CP546*INDIRECT(CP538)</f>
        <v>#N/A</v>
      </c>
      <c r="CQ547" s="33" t="e" cm="1">
        <f t="array" aca="1" ref="CQ547" ca="1">CQ546*INDIRECT(CQ538)</f>
        <v>#N/A</v>
      </c>
      <c r="CR547" s="33" t="e" cm="1">
        <f t="array" aca="1" ref="CR547" ca="1">CR546*INDIRECT(CR538)</f>
        <v>#N/A</v>
      </c>
      <c r="CS547" s="33" t="e" cm="1">
        <f t="array" aca="1" ref="CS547" ca="1">CS546*INDIRECT(CS538)</f>
        <v>#N/A</v>
      </c>
      <c r="CT547" s="33" t="e" cm="1">
        <f t="array" aca="1" ref="CT547" ca="1">CT546*INDIRECT(CT538)</f>
        <v>#N/A</v>
      </c>
      <c r="CU547" s="33" t="e" cm="1">
        <f t="array" aca="1" ref="CU547" ca="1">CU546*INDIRECT(CU538)</f>
        <v>#N/A</v>
      </c>
      <c r="CV547" s="33" t="e" cm="1">
        <f t="array" aca="1" ref="CV547" ca="1">CV546*INDIRECT(CV538)</f>
        <v>#N/A</v>
      </c>
      <c r="CW547" s="33" t="e" cm="1">
        <f t="array" aca="1" ref="CW547" ca="1">CW546*INDIRECT(CW538)</f>
        <v>#N/A</v>
      </c>
      <c r="CX547" s="33" t="e" cm="1">
        <f t="array" aca="1" ref="CX547" ca="1">CX546*INDIRECT(CX538)</f>
        <v>#N/A</v>
      </c>
      <c r="CY547" s="33" t="e" cm="1">
        <f t="array" aca="1" ref="CY547" ca="1">CY546*INDIRECT(CY538)</f>
        <v>#N/A</v>
      </c>
      <c r="CZ547" s="33" t="e" cm="1">
        <f t="array" aca="1" ref="CZ547" ca="1">CZ546*INDIRECT(CZ538)</f>
        <v>#N/A</v>
      </c>
      <c r="DA547" s="33" t="e" cm="1">
        <f t="array" aca="1" ref="DA547" ca="1">DA546*INDIRECT(DA538)</f>
        <v>#N/A</v>
      </c>
      <c r="DB547" s="33" t="e" cm="1">
        <f t="array" aca="1" ref="DB547" ca="1">DB546*INDIRECT(DB538)</f>
        <v>#N/A</v>
      </c>
      <c r="DC547" s="33" t="e" cm="1">
        <f t="array" aca="1" ref="DC547" ca="1">DC546*INDIRECT(DC538)</f>
        <v>#N/A</v>
      </c>
      <c r="DD547" s="33" t="e" cm="1">
        <f t="array" aca="1" ref="DD547" ca="1">DD546*INDIRECT(DD538)</f>
        <v>#N/A</v>
      </c>
      <c r="DE547" s="33" t="e" cm="1">
        <f t="array" aca="1" ref="DE547" ca="1">DE546*INDIRECT(DE538)</f>
        <v>#N/A</v>
      </c>
      <c r="DF547" s="33" t="e" cm="1">
        <f t="array" aca="1" ref="DF547" ca="1">DF546*INDIRECT(DF538)</f>
        <v>#N/A</v>
      </c>
      <c r="DG547" s="33" t="e" cm="1">
        <f t="array" aca="1" ref="DG547" ca="1">DG546*INDIRECT(DG538)</f>
        <v>#N/A</v>
      </c>
      <c r="DH547" s="33" t="e" cm="1">
        <f t="array" aca="1" ref="DH547" ca="1">DH546*INDIRECT(DH538)</f>
        <v>#N/A</v>
      </c>
      <c r="DI547" s="33" t="e" cm="1">
        <f t="array" aca="1" ref="DI547" ca="1">DI546*INDIRECT(DI538)</f>
        <v>#N/A</v>
      </c>
      <c r="DJ547" s="33" t="e" cm="1">
        <f t="array" aca="1" ref="DJ547" ca="1">DJ546*INDIRECT(DJ538)</f>
        <v>#N/A</v>
      </c>
      <c r="DK547" s="33" t="e" cm="1">
        <f t="array" aca="1" ref="DK547" ca="1">DK546*INDIRECT(DK538)</f>
        <v>#N/A</v>
      </c>
      <c r="DL547" s="33" t="e" cm="1">
        <f t="array" aca="1" ref="DL547" ca="1">DL546*INDIRECT(DL538)</f>
        <v>#N/A</v>
      </c>
    </row>
    <row r="548" spans="1:116" x14ac:dyDescent="0.4">
      <c r="A548" s="27"/>
      <c r="B548" s="27"/>
      <c r="C548" s="27"/>
      <c r="D548" t="s">
        <v>478</v>
      </c>
      <c r="E548" s="9" t="str">
        <f t="shared" ref="E548" si="598">ROW()&amp;" "&amp;D548</f>
        <v>548 SAM-PR-R</v>
      </c>
      <c r="F548" s="27"/>
      <c r="G548" s="126"/>
      <c r="H548" s="24"/>
      <c r="I548" s="24"/>
      <c r="J548" s="24"/>
      <c r="K548" s="33"/>
      <c r="L548" s="33"/>
      <c r="M548" s="33"/>
      <c r="N548" s="33"/>
      <c r="O548" s="33"/>
      <c r="P548" s="33"/>
      <c r="R548" s="165"/>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c r="BV548" s="33"/>
      <c r="BW548" s="33"/>
      <c r="BX548" s="33"/>
      <c r="BY548" s="33"/>
      <c r="BZ548" s="33"/>
      <c r="CA548" s="33"/>
      <c r="CB548" s="33"/>
      <c r="CC548" s="33"/>
      <c r="CD548" s="33"/>
      <c r="CE548" s="33"/>
      <c r="CF548" s="33"/>
      <c r="CG548" s="33"/>
      <c r="CH548" s="33"/>
      <c r="CI548" s="33"/>
      <c r="CJ548" s="33"/>
      <c r="CK548" s="33"/>
      <c r="CL548" s="33"/>
      <c r="CN548" s="24"/>
      <c r="CO548" s="33"/>
      <c r="CP548" s="33"/>
      <c r="CQ548" s="33"/>
      <c r="CR548" s="33"/>
      <c r="CS548" s="33"/>
      <c r="CT548" s="33"/>
      <c r="CU548" s="33"/>
      <c r="CV548" s="33"/>
      <c r="CW548" s="33"/>
      <c r="CX548" s="33"/>
      <c r="CY548" s="33"/>
      <c r="CZ548" s="33"/>
      <c r="DA548" s="33"/>
      <c r="DB548" s="33"/>
      <c r="DC548" s="33"/>
      <c r="DD548" s="33"/>
      <c r="DE548" s="33"/>
      <c r="DF548" s="33"/>
      <c r="DG548" s="33"/>
      <c r="DH548" s="33"/>
      <c r="DI548" s="33"/>
      <c r="DJ548" s="33"/>
      <c r="DK548" s="33"/>
      <c r="DL548" s="33"/>
    </row>
    <row r="549" spans="1:116" x14ac:dyDescent="0.4">
      <c r="B549" t="s">
        <v>332</v>
      </c>
      <c r="D549" t="s">
        <v>478</v>
      </c>
      <c r="E549" s="8" t="str">
        <f>ROW()&amp;" "&amp;D549</f>
        <v>549 SAM-PR-R</v>
      </c>
      <c r="G549" s="136" t="str">
        <f>G536</f>
        <v>(Primary label)</v>
      </c>
      <c r="H549" s="31"/>
      <c r="I549" s="73"/>
      <c r="J549" s="73"/>
      <c r="K549" s="58"/>
      <c r="L549" s="58"/>
      <c r="M549" s="58"/>
      <c r="N549" s="58"/>
      <c r="O549" s="58"/>
      <c r="P549" s="58"/>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c r="BV549" s="33"/>
      <c r="BW549" s="33"/>
      <c r="BX549" s="33"/>
      <c r="BY549" s="33"/>
      <c r="BZ549" s="33"/>
      <c r="CA549" s="33"/>
      <c r="CB549" s="33"/>
      <c r="CC549" s="33"/>
      <c r="CD549" s="33"/>
      <c r="CE549" s="33"/>
      <c r="CF549" s="33"/>
      <c r="CG549" s="33"/>
      <c r="CH549" s="33"/>
      <c r="CI549" s="33"/>
      <c r="CJ549" s="33"/>
      <c r="CK549" s="33"/>
      <c r="CL549" s="33"/>
      <c r="CN549" s="73"/>
      <c r="CO549" s="33"/>
      <c r="CP549" s="33"/>
      <c r="CQ549" s="33"/>
      <c r="CR549" s="33"/>
      <c r="CS549" s="33"/>
      <c r="CT549" s="33"/>
      <c r="CU549" s="33"/>
      <c r="CV549" s="33"/>
      <c r="CW549" s="33"/>
      <c r="CX549" s="33"/>
      <c r="CY549" s="33"/>
      <c r="CZ549" s="33"/>
      <c r="DA549" s="33"/>
      <c r="DB549" s="33"/>
      <c r="DC549" s="33"/>
      <c r="DD549" s="33"/>
      <c r="DE549" s="33"/>
      <c r="DF549" s="33"/>
      <c r="DG549" s="33"/>
      <c r="DH549" s="33"/>
      <c r="DI549" s="33"/>
      <c r="DJ549" s="33"/>
      <c r="DK549" s="33"/>
      <c r="DL549" s="33"/>
    </row>
    <row r="550" spans="1:116" x14ac:dyDescent="0.4">
      <c r="A550" s="3"/>
      <c r="B550" t="s">
        <v>332</v>
      </c>
      <c r="D550" t="s">
        <v>478</v>
      </c>
      <c r="E550" s="8" t="str">
        <f>ROW()&amp;" "&amp;D550</f>
        <v>550 SAM-PR-R</v>
      </c>
      <c r="G550" s="241" t="str">
        <f>IFERROR(SUBSTITUTE(G544,":",""),"no unit")</f>
        <v>unit</v>
      </c>
      <c r="H550" s="208"/>
      <c r="I550" s="209"/>
      <c r="J550" s="209"/>
      <c r="K550" s="217"/>
      <c r="L550" s="217"/>
      <c r="M550" s="217"/>
      <c r="N550" s="217"/>
      <c r="O550" s="217"/>
      <c r="P550" s="217"/>
      <c r="R550" s="218"/>
      <c r="S550" s="212" t="str">
        <f t="shared" ref="S550:AX550" si="599">ADDRESS(ROW(S547),COLUMN(S547),2)</f>
        <v>S$547</v>
      </c>
      <c r="T550" s="212" t="str">
        <f t="shared" si="599"/>
        <v>T$547</v>
      </c>
      <c r="U550" s="212" t="str">
        <f t="shared" si="599"/>
        <v>U$547</v>
      </c>
      <c r="V550" s="212" t="str">
        <f t="shared" si="599"/>
        <v>V$547</v>
      </c>
      <c r="W550" s="212" t="str">
        <f t="shared" si="599"/>
        <v>W$547</v>
      </c>
      <c r="X550" s="212" t="str">
        <f t="shared" si="599"/>
        <v>X$547</v>
      </c>
      <c r="Y550" s="212" t="str">
        <f t="shared" si="599"/>
        <v>Y$547</v>
      </c>
      <c r="Z550" s="212" t="str">
        <f t="shared" si="599"/>
        <v>Z$547</v>
      </c>
      <c r="AA550" s="212" t="str">
        <f t="shared" si="599"/>
        <v>AA$547</v>
      </c>
      <c r="AB550" s="212" t="str">
        <f t="shared" si="599"/>
        <v>AB$547</v>
      </c>
      <c r="AC550" s="212" t="str">
        <f t="shared" si="599"/>
        <v>AC$547</v>
      </c>
      <c r="AD550" s="212" t="str">
        <f t="shared" si="599"/>
        <v>AD$547</v>
      </c>
      <c r="AE550" s="212" t="str">
        <f t="shared" si="599"/>
        <v>AE$547</v>
      </c>
      <c r="AF550" s="212" t="str">
        <f t="shared" si="599"/>
        <v>AF$547</v>
      </c>
      <c r="AG550" s="212" t="str">
        <f t="shared" si="599"/>
        <v>AG$547</v>
      </c>
      <c r="AH550" s="212" t="str">
        <f t="shared" si="599"/>
        <v>AH$547</v>
      </c>
      <c r="AI550" s="212" t="str">
        <f t="shared" si="599"/>
        <v>AI$547</v>
      </c>
      <c r="AJ550" s="212" t="str">
        <f t="shared" si="599"/>
        <v>AJ$547</v>
      </c>
      <c r="AK550" s="212" t="str">
        <f t="shared" si="599"/>
        <v>AK$547</v>
      </c>
      <c r="AL550" s="212" t="str">
        <f t="shared" si="599"/>
        <v>AL$547</v>
      </c>
      <c r="AM550" s="212" t="str">
        <f t="shared" si="599"/>
        <v>AM$547</v>
      </c>
      <c r="AN550" s="212" t="str">
        <f t="shared" si="599"/>
        <v>AN$547</v>
      </c>
      <c r="AO550" s="212" t="str">
        <f t="shared" si="599"/>
        <v>AO$547</v>
      </c>
      <c r="AP550" s="212" t="str">
        <f t="shared" si="599"/>
        <v>AP$547</v>
      </c>
      <c r="AQ550" s="212" t="str">
        <f t="shared" si="599"/>
        <v>AQ$547</v>
      </c>
      <c r="AR550" s="212" t="str">
        <f t="shared" si="599"/>
        <v>AR$547</v>
      </c>
      <c r="AS550" s="212" t="str">
        <f t="shared" si="599"/>
        <v>AS$547</v>
      </c>
      <c r="AT550" s="212" t="str">
        <f t="shared" si="599"/>
        <v>AT$547</v>
      </c>
      <c r="AU550" s="212" t="str">
        <f t="shared" si="599"/>
        <v>AU$547</v>
      </c>
      <c r="AV550" s="212" t="str">
        <f t="shared" si="599"/>
        <v>AV$547</v>
      </c>
      <c r="AW550" s="212" t="str">
        <f t="shared" si="599"/>
        <v>AW$547</v>
      </c>
      <c r="AX550" s="212" t="str">
        <f t="shared" si="599"/>
        <v>AX$547</v>
      </c>
      <c r="AY550" s="212" t="str">
        <f t="shared" ref="AY550:CD550" si="600">ADDRESS(ROW(AY547),COLUMN(AY547),2)</f>
        <v>AY$547</v>
      </c>
      <c r="AZ550" s="212" t="str">
        <f t="shared" si="600"/>
        <v>AZ$547</v>
      </c>
      <c r="BA550" s="212" t="str">
        <f t="shared" si="600"/>
        <v>BA$547</v>
      </c>
      <c r="BB550" s="212" t="str">
        <f t="shared" si="600"/>
        <v>BB$547</v>
      </c>
      <c r="BC550" s="212" t="str">
        <f t="shared" si="600"/>
        <v>BC$547</v>
      </c>
      <c r="BD550" s="212" t="str">
        <f t="shared" si="600"/>
        <v>BD$547</v>
      </c>
      <c r="BE550" s="212" t="str">
        <f t="shared" si="600"/>
        <v>BE$547</v>
      </c>
      <c r="BF550" s="212" t="str">
        <f t="shared" si="600"/>
        <v>BF$547</v>
      </c>
      <c r="BG550" s="212" t="str">
        <f t="shared" si="600"/>
        <v>BG$547</v>
      </c>
      <c r="BH550" s="212" t="str">
        <f t="shared" si="600"/>
        <v>BH$547</v>
      </c>
      <c r="BI550" s="212" t="str">
        <f t="shared" si="600"/>
        <v>BI$547</v>
      </c>
      <c r="BJ550" s="212" t="str">
        <f t="shared" si="600"/>
        <v>BJ$547</v>
      </c>
      <c r="BK550" s="212" t="str">
        <f t="shared" si="600"/>
        <v>BK$547</v>
      </c>
      <c r="BL550" s="212" t="str">
        <f t="shared" si="600"/>
        <v>BL$547</v>
      </c>
      <c r="BM550" s="212" t="str">
        <f t="shared" si="600"/>
        <v>BM$547</v>
      </c>
      <c r="BN550" s="212" t="str">
        <f t="shared" si="600"/>
        <v>BN$547</v>
      </c>
      <c r="BO550" s="212" t="str">
        <f t="shared" si="600"/>
        <v>BO$547</v>
      </c>
      <c r="BP550" s="212" t="str">
        <f t="shared" si="600"/>
        <v>BP$547</v>
      </c>
      <c r="BQ550" s="212" t="str">
        <f t="shared" si="600"/>
        <v>BQ$547</v>
      </c>
      <c r="BR550" s="212" t="str">
        <f t="shared" si="600"/>
        <v>BR$547</v>
      </c>
      <c r="BS550" s="212" t="str">
        <f t="shared" si="600"/>
        <v>BS$547</v>
      </c>
      <c r="BT550" s="212" t="str">
        <f t="shared" si="600"/>
        <v>BT$547</v>
      </c>
      <c r="BU550" s="212" t="str">
        <f t="shared" si="600"/>
        <v>BU$547</v>
      </c>
      <c r="BV550" s="212" t="str">
        <f t="shared" si="600"/>
        <v>BV$547</v>
      </c>
      <c r="BW550" s="212" t="str">
        <f t="shared" si="600"/>
        <v>BW$547</v>
      </c>
      <c r="BX550" s="212" t="str">
        <f t="shared" si="600"/>
        <v>BX$547</v>
      </c>
      <c r="BY550" s="212" t="str">
        <f t="shared" si="600"/>
        <v>BY$547</v>
      </c>
      <c r="BZ550" s="212" t="str">
        <f t="shared" si="600"/>
        <v>BZ$547</v>
      </c>
      <c r="CA550" s="212" t="str">
        <f t="shared" si="600"/>
        <v>CA$547</v>
      </c>
      <c r="CB550" s="212" t="str">
        <f t="shared" si="600"/>
        <v>CB$547</v>
      </c>
      <c r="CC550" s="212" t="str">
        <f t="shared" si="600"/>
        <v>CC$547</v>
      </c>
      <c r="CD550" s="212" t="str">
        <f t="shared" si="600"/>
        <v>CD$547</v>
      </c>
      <c r="CE550" s="212" t="str">
        <f t="shared" ref="CE550:CL550" si="601">ADDRESS(ROW(CE547),COLUMN(CE547),2)</f>
        <v>CE$547</v>
      </c>
      <c r="CF550" s="212" t="str">
        <f t="shared" si="601"/>
        <v>CF$547</v>
      </c>
      <c r="CG550" s="212" t="str">
        <f t="shared" si="601"/>
        <v>CG$547</v>
      </c>
      <c r="CH550" s="212" t="str">
        <f t="shared" si="601"/>
        <v>CH$547</v>
      </c>
      <c r="CI550" s="212" t="str">
        <f t="shared" si="601"/>
        <v>CI$547</v>
      </c>
      <c r="CJ550" s="212" t="str">
        <f t="shared" si="601"/>
        <v>CJ$547</v>
      </c>
      <c r="CK550" s="212" t="str">
        <f t="shared" si="601"/>
        <v>CK$547</v>
      </c>
      <c r="CL550" s="212" t="str">
        <f t="shared" si="601"/>
        <v>CL$547</v>
      </c>
      <c r="CN550" s="209"/>
      <c r="CO550" s="212" t="str">
        <f t="shared" ref="CO550:DK550" si="602">ADDRESS(ROW(CO547),COLUMN(CO547),2)</f>
        <v>CO$547</v>
      </c>
      <c r="CP550" s="212" t="str">
        <f t="shared" si="602"/>
        <v>CP$547</v>
      </c>
      <c r="CQ550" s="212" t="str">
        <f t="shared" si="602"/>
        <v>CQ$547</v>
      </c>
      <c r="CR550" s="212" t="str">
        <f t="shared" si="602"/>
        <v>CR$547</v>
      </c>
      <c r="CS550" s="212" t="str">
        <f t="shared" si="602"/>
        <v>CS$547</v>
      </c>
      <c r="CT550" s="212" t="str">
        <f t="shared" si="602"/>
        <v>CT$547</v>
      </c>
      <c r="CU550" s="212" t="str">
        <f t="shared" si="602"/>
        <v>CU$547</v>
      </c>
      <c r="CV550" s="212" t="str">
        <f t="shared" si="602"/>
        <v>CV$547</v>
      </c>
      <c r="CW550" s="212" t="str">
        <f t="shared" si="602"/>
        <v>CW$547</v>
      </c>
      <c r="CX550" s="212" t="str">
        <f t="shared" si="602"/>
        <v>CX$547</v>
      </c>
      <c r="CY550" s="212" t="str">
        <f t="shared" si="602"/>
        <v>CY$547</v>
      </c>
      <c r="CZ550" s="212" t="str">
        <f t="shared" si="602"/>
        <v>CZ$547</v>
      </c>
      <c r="DA550" s="212" t="str">
        <f t="shared" si="602"/>
        <v>DA$547</v>
      </c>
      <c r="DB550" s="212" t="str">
        <f t="shared" si="602"/>
        <v>DB$547</v>
      </c>
      <c r="DC550" s="212" t="str">
        <f t="shared" si="602"/>
        <v>DC$547</v>
      </c>
      <c r="DD550" s="212" t="str">
        <f t="shared" si="602"/>
        <v>DD$547</v>
      </c>
      <c r="DE550" s="212" t="str">
        <f t="shared" si="602"/>
        <v>DE$547</v>
      </c>
      <c r="DF550" s="212" t="str">
        <f t="shared" si="602"/>
        <v>DF$547</v>
      </c>
      <c r="DG550" s="212" t="str">
        <f t="shared" si="602"/>
        <v>DG$547</v>
      </c>
      <c r="DH550" s="212" t="str">
        <f t="shared" si="602"/>
        <v>DH$547</v>
      </c>
      <c r="DI550" s="212" t="str">
        <f t="shared" si="602"/>
        <v>DI$547</v>
      </c>
      <c r="DJ550" s="212" t="str">
        <f t="shared" si="602"/>
        <v>DJ$547</v>
      </c>
      <c r="DK550" s="212" t="str">
        <f t="shared" si="602"/>
        <v>DK$547</v>
      </c>
      <c r="DL550" s="212" t="str">
        <f t="shared" ref="DL550" si="603">ADDRESS(ROW(DL547),COLUMN(DL547),2)</f>
        <v>DL$547</v>
      </c>
    </row>
    <row r="551" spans="1:116" x14ac:dyDescent="0.4">
      <c r="B551" t="s">
        <v>332</v>
      </c>
      <c r="D551" t="s">
        <v>478</v>
      </c>
      <c r="E551" s="8" t="str">
        <f>ROW()&amp;" "&amp;D551</f>
        <v>551 SAM-PR-R</v>
      </c>
      <c r="G551" s="136" t="str">
        <f>G538</f>
        <v>Primary revenue driver</v>
      </c>
      <c r="H551" s="31"/>
      <c r="I551" s="73"/>
      <c r="J551" s="73"/>
      <c r="K551" s="58"/>
      <c r="L551" s="58"/>
      <c r="M551" s="58"/>
      <c r="N551" s="58"/>
      <c r="O551" s="58"/>
      <c r="P551" s="58"/>
      <c r="R551" s="33"/>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73"/>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B552" t="s">
        <v>332</v>
      </c>
      <c r="D552" t="s">
        <v>478</v>
      </c>
      <c r="E552" s="8" t="str">
        <f t="shared" ref="E552:E555" si="604">ROW()&amp;" "&amp;D552</f>
        <v>552 SAM-PR-R</v>
      </c>
      <c r="G552" s="136" t="str">
        <f>G539</f>
        <v>Primary volume driver</v>
      </c>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B553" t="s">
        <v>332</v>
      </c>
      <c r="D553" t="s">
        <v>478</v>
      </c>
      <c r="E553" s="8" t="str">
        <f t="shared" ref="E553" si="605">ROW()&amp;" "&amp;D553</f>
        <v>553 SAM-PR-R</v>
      </c>
      <c r="G553" s="136" t="str">
        <f>G540</f>
        <v>(Secondary label)</v>
      </c>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B554" t="s">
        <v>332</v>
      </c>
      <c r="D554" t="s">
        <v>478</v>
      </c>
      <c r="E554" s="8" t="str">
        <f t="shared" si="604"/>
        <v>554 SAM-PR-R</v>
      </c>
      <c r="G554" s="136" t="str">
        <f>G541</f>
        <v xml:space="preserve">secondary unit </v>
      </c>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B555" t="s">
        <v>332</v>
      </c>
      <c r="D555" t="s">
        <v>478</v>
      </c>
      <c r="E555" s="8" t="str">
        <f t="shared" si="604"/>
        <v>555 SAM-PR-R</v>
      </c>
      <c r="G555" s="136" t="str">
        <f>G542</f>
        <v>Secondary revenue driver</v>
      </c>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E556" s="8"/>
      <c r="G556" s="8" t="s">
        <v>459</v>
      </c>
      <c r="H556" s="12"/>
      <c r="I556" s="60"/>
      <c r="J556" s="60"/>
      <c r="K556" s="15"/>
      <c r="L556" s="15"/>
      <c r="M556" s="15"/>
      <c r="N556" s="15"/>
      <c r="O556" s="15"/>
      <c r="P556" s="15"/>
      <c r="R556" s="15"/>
      <c r="S556" s="76"/>
      <c r="T556" s="76"/>
      <c r="U556" s="76"/>
      <c r="V556" s="76"/>
      <c r="W556" s="76"/>
      <c r="X556" s="76"/>
      <c r="Y556" s="76"/>
      <c r="Z556" s="76"/>
      <c r="AA556" s="76"/>
      <c r="AB556" s="76"/>
      <c r="AC556" s="76"/>
      <c r="AD556" s="76"/>
      <c r="AE556" s="76"/>
      <c r="AF556" s="76"/>
      <c r="AG556" s="76"/>
      <c r="AH556" s="76"/>
      <c r="AI556" s="76"/>
      <c r="AJ556" s="76"/>
      <c r="AK556" s="76"/>
      <c r="AL556" s="76"/>
      <c r="AM556" s="76"/>
      <c r="AN556" s="76"/>
      <c r="AO556" s="76"/>
      <c r="AP556" s="76"/>
      <c r="AQ556" s="76"/>
      <c r="AR556" s="76"/>
      <c r="AS556" s="76"/>
      <c r="AT556" s="76"/>
      <c r="AU556" s="76"/>
      <c r="AV556" s="76"/>
      <c r="AW556" s="76"/>
      <c r="AX556" s="76"/>
      <c r="AY556" s="76"/>
      <c r="AZ556" s="76"/>
      <c r="BA556" s="76"/>
      <c r="BB556" s="76"/>
      <c r="BC556" s="76"/>
      <c r="BD556" s="76"/>
      <c r="BE556" s="76"/>
      <c r="BF556" s="76"/>
      <c r="BG556" s="76"/>
      <c r="BH556" s="76"/>
      <c r="BI556" s="76"/>
      <c r="BJ556" s="76"/>
      <c r="BK556" s="76"/>
      <c r="BL556" s="76"/>
      <c r="BM556" s="76"/>
      <c r="BN556" s="76"/>
      <c r="BO556" s="76"/>
      <c r="BP556" s="76"/>
      <c r="BQ556" s="76"/>
      <c r="BR556" s="76"/>
      <c r="BS556" s="76"/>
      <c r="BT556" s="76"/>
      <c r="BU556" s="76"/>
      <c r="BV556" s="76"/>
      <c r="BW556" s="76"/>
      <c r="BX556" s="76"/>
      <c r="BY556" s="76"/>
      <c r="BZ556" s="76"/>
      <c r="CA556" s="76"/>
      <c r="CB556" s="76"/>
      <c r="CC556" s="76"/>
      <c r="CD556" s="76"/>
      <c r="CE556" s="76"/>
      <c r="CF556" s="76"/>
      <c r="CG556" s="76"/>
      <c r="CH556" s="76"/>
      <c r="CI556" s="76"/>
      <c r="CJ556" s="76"/>
      <c r="CK556" s="76"/>
      <c r="CL556" s="76"/>
      <c r="CN556" s="60"/>
      <c r="CO556" s="76"/>
      <c r="CP556" s="76"/>
      <c r="CQ556" s="76"/>
      <c r="CR556" s="76"/>
      <c r="CS556" s="76"/>
      <c r="CT556" s="76"/>
      <c r="CU556" s="76"/>
      <c r="CV556" s="76"/>
      <c r="CW556" s="76"/>
      <c r="CX556" s="76"/>
      <c r="CY556" s="76"/>
      <c r="CZ556" s="76"/>
      <c r="DA556" s="76"/>
      <c r="DB556" s="76"/>
      <c r="DC556" s="76"/>
      <c r="DD556" s="76"/>
      <c r="DE556" s="76"/>
      <c r="DF556" s="76"/>
      <c r="DG556" s="76"/>
      <c r="DH556" s="76"/>
      <c r="DI556" s="76"/>
      <c r="DJ556" s="76"/>
      <c r="DK556" s="76"/>
      <c r="DL556" s="76"/>
    </row>
    <row r="557" spans="1:116" x14ac:dyDescent="0.4">
      <c r="E557" s="8"/>
      <c r="G557" s="8" t="s">
        <v>5</v>
      </c>
      <c r="H557" s="12"/>
      <c r="I557" s="60"/>
      <c r="J557" s="60"/>
      <c r="K557" s="15"/>
      <c r="L557" s="15"/>
      <c r="M557" s="15"/>
      <c r="N557" s="15"/>
      <c r="O557" s="15"/>
      <c r="P557" s="15"/>
      <c r="R557" s="15"/>
      <c r="S557" s="76"/>
      <c r="T557" s="76"/>
      <c r="U557" s="76"/>
      <c r="V557" s="76"/>
      <c r="W557" s="76"/>
      <c r="X557" s="76"/>
      <c r="Y557" s="76"/>
      <c r="Z557" s="76"/>
      <c r="AA557" s="76"/>
      <c r="AB557" s="76"/>
      <c r="AC557" s="76"/>
      <c r="AD557" s="76"/>
      <c r="AE557" s="76"/>
      <c r="AF557" s="76"/>
      <c r="AG557" s="76"/>
      <c r="AH557" s="76"/>
      <c r="AI557" s="76"/>
      <c r="AJ557" s="76"/>
      <c r="AK557" s="76"/>
      <c r="AL557" s="76"/>
      <c r="AM557" s="76"/>
      <c r="AN557" s="76"/>
      <c r="AO557" s="76"/>
      <c r="AP557" s="76"/>
      <c r="AQ557" s="76"/>
      <c r="AR557" s="76"/>
      <c r="AS557" s="76"/>
      <c r="AT557" s="76"/>
      <c r="AU557" s="76"/>
      <c r="AV557" s="76"/>
      <c r="AW557" s="76"/>
      <c r="AX557" s="76"/>
      <c r="AY557" s="76"/>
      <c r="AZ557" s="76"/>
      <c r="BA557" s="76"/>
      <c r="BB557" s="76"/>
      <c r="BC557" s="76"/>
      <c r="BD557" s="76"/>
      <c r="BE557" s="76"/>
      <c r="BF557" s="76"/>
      <c r="BG557" s="76"/>
      <c r="BH557" s="76"/>
      <c r="BI557" s="76"/>
      <c r="BJ557" s="76"/>
      <c r="BK557" s="76"/>
      <c r="BL557" s="76"/>
      <c r="BM557" s="76"/>
      <c r="BN557" s="76"/>
      <c r="BO557" s="76"/>
      <c r="BP557" s="76"/>
      <c r="BQ557" s="76"/>
      <c r="BR557" s="76"/>
      <c r="BS557" s="76"/>
      <c r="BT557" s="76"/>
      <c r="BU557" s="76"/>
      <c r="BV557" s="76"/>
      <c r="BW557" s="76"/>
      <c r="BX557" s="76"/>
      <c r="BY557" s="76"/>
      <c r="BZ557" s="76"/>
      <c r="CA557" s="76"/>
      <c r="CB557" s="76"/>
      <c r="CC557" s="76"/>
      <c r="CD557" s="76"/>
      <c r="CE557" s="76"/>
      <c r="CF557" s="76"/>
      <c r="CG557" s="76"/>
      <c r="CH557" s="76"/>
      <c r="CI557" s="76"/>
      <c r="CJ557" s="76"/>
      <c r="CK557" s="76"/>
      <c r="CL557" s="76"/>
      <c r="CN557" s="60"/>
      <c r="CO557" s="76"/>
      <c r="CP557" s="76"/>
      <c r="CQ557" s="76"/>
      <c r="CR557" s="76"/>
      <c r="CS557" s="76"/>
      <c r="CT557" s="76"/>
      <c r="CU557" s="76"/>
      <c r="CV557" s="76"/>
      <c r="CW557" s="76"/>
      <c r="CX557" s="76"/>
      <c r="CY557" s="76"/>
      <c r="CZ557" s="76"/>
      <c r="DA557" s="76"/>
      <c r="DB557" s="76"/>
      <c r="DC557" s="76"/>
      <c r="DD557" s="76"/>
      <c r="DE557" s="76"/>
      <c r="DF557" s="76"/>
      <c r="DG557" s="76"/>
      <c r="DH557" s="76"/>
      <c r="DI557" s="76"/>
      <c r="DJ557" s="76"/>
      <c r="DK557" s="76"/>
      <c r="DL557" s="76"/>
    </row>
    <row r="558" spans="1:116" x14ac:dyDescent="0.4">
      <c r="E558" s="8"/>
      <c r="H558" s="12"/>
      <c r="I558" s="60"/>
      <c r="J558" s="60"/>
      <c r="K558" s="15"/>
      <c r="L558" s="15"/>
      <c r="M558" s="15"/>
      <c r="N558" s="15"/>
      <c r="O558" s="15"/>
      <c r="P558" s="15"/>
      <c r="R558" s="15"/>
      <c r="S558" s="76"/>
      <c r="T558" s="76"/>
      <c r="U558" s="76"/>
      <c r="V558" s="76"/>
      <c r="W558" s="76"/>
      <c r="X558" s="76"/>
      <c r="Y558" s="76"/>
      <c r="Z558" s="76"/>
      <c r="AA558" s="76"/>
      <c r="AB558" s="76"/>
      <c r="AC558" s="76"/>
      <c r="AD558" s="76"/>
      <c r="AE558" s="76"/>
      <c r="AF558" s="76"/>
      <c r="AG558" s="76"/>
      <c r="AH558" s="76"/>
      <c r="AI558" s="76"/>
      <c r="AJ558" s="76"/>
      <c r="AK558" s="76"/>
      <c r="AL558" s="76"/>
      <c r="AM558" s="76"/>
      <c r="AN558" s="76"/>
      <c r="AO558" s="76"/>
      <c r="AP558" s="76"/>
      <c r="AQ558" s="76"/>
      <c r="AR558" s="76"/>
      <c r="AS558" s="76"/>
      <c r="AT558" s="76"/>
      <c r="AU558" s="76"/>
      <c r="AV558" s="76"/>
      <c r="AW558" s="76"/>
      <c r="AX558" s="76"/>
      <c r="AY558" s="76"/>
      <c r="AZ558" s="76"/>
      <c r="BA558" s="76"/>
      <c r="BB558" s="76"/>
      <c r="BC558" s="76"/>
      <c r="BD558" s="76"/>
      <c r="BE558" s="76"/>
      <c r="BF558" s="76"/>
      <c r="BG558" s="76"/>
      <c r="BH558" s="76"/>
      <c r="BI558" s="76"/>
      <c r="BJ558" s="76"/>
      <c r="BK558" s="76"/>
      <c r="BL558" s="76"/>
      <c r="BM558" s="76"/>
      <c r="BN558" s="76"/>
      <c r="BO558" s="76"/>
      <c r="BP558" s="76"/>
      <c r="BQ558" s="76"/>
      <c r="BR558" s="76"/>
      <c r="BS558" s="76"/>
      <c r="BT558" s="76"/>
      <c r="BU558" s="76"/>
      <c r="BV558" s="76"/>
      <c r="BW558" s="76"/>
      <c r="BX558" s="76"/>
      <c r="BY558" s="76"/>
      <c r="BZ558" s="76"/>
      <c r="CA558" s="76"/>
      <c r="CB558" s="76"/>
      <c r="CC558" s="76"/>
      <c r="CD558" s="76"/>
      <c r="CE558" s="76"/>
      <c r="CF558" s="76"/>
      <c r="CG558" s="76"/>
      <c r="CH558" s="76"/>
      <c r="CI558" s="76"/>
      <c r="CJ558" s="76"/>
      <c r="CK558" s="76"/>
      <c r="CL558" s="76"/>
      <c r="CN558" s="60"/>
      <c r="CO558" s="76"/>
      <c r="CP558" s="76"/>
      <c r="CQ558" s="76"/>
      <c r="CR558" s="76"/>
      <c r="CS558" s="76"/>
      <c r="CT558" s="76"/>
      <c r="CU558" s="76"/>
      <c r="CV558" s="76"/>
      <c r="CW558" s="76"/>
      <c r="CX558" s="76"/>
      <c r="CY558" s="76"/>
      <c r="CZ558" s="76"/>
      <c r="DA558" s="76"/>
      <c r="DB558" s="76"/>
      <c r="DC558" s="76"/>
      <c r="DD558" s="76"/>
      <c r="DE558" s="76"/>
      <c r="DF558" s="76"/>
      <c r="DG558" s="76"/>
      <c r="DH558" s="76"/>
      <c r="DI558" s="76"/>
      <c r="DJ558" s="76"/>
      <c r="DK558" s="76"/>
      <c r="DL558" s="76"/>
    </row>
    <row r="559" spans="1:116" x14ac:dyDescent="0.4">
      <c r="E559" s="8"/>
      <c r="H559" s="12"/>
      <c r="I559" s="60"/>
      <c r="J559" s="60"/>
      <c r="K559" s="15"/>
      <c r="L559" s="15"/>
      <c r="M559" s="15"/>
      <c r="N559" s="15"/>
      <c r="O559" s="15"/>
      <c r="P559" s="15"/>
      <c r="R559" s="15"/>
      <c r="S559" s="76"/>
      <c r="T559" s="76"/>
      <c r="U559" s="76"/>
      <c r="V559" s="76"/>
      <c r="W559" s="76"/>
      <c r="X559" s="76"/>
      <c r="Y559" s="76"/>
      <c r="Z559" s="76"/>
      <c r="AA559" s="76"/>
      <c r="AB559" s="76"/>
      <c r="AC559" s="76"/>
      <c r="AD559" s="76"/>
      <c r="AE559" s="76"/>
      <c r="AF559" s="76"/>
      <c r="AG559" s="76"/>
      <c r="AH559" s="76"/>
      <c r="AI559" s="76"/>
      <c r="AJ559" s="76"/>
      <c r="AK559" s="76"/>
      <c r="AL559" s="76"/>
      <c r="AM559" s="76"/>
      <c r="AN559" s="76"/>
      <c r="AO559" s="76"/>
      <c r="AP559" s="76"/>
      <c r="AQ559" s="76"/>
      <c r="AR559" s="76"/>
      <c r="AS559" s="76"/>
      <c r="AT559" s="76"/>
      <c r="AU559" s="76"/>
      <c r="AV559" s="76"/>
      <c r="AW559" s="76"/>
      <c r="AX559" s="76"/>
      <c r="AY559" s="76"/>
      <c r="AZ559" s="76"/>
      <c r="BA559" s="76"/>
      <c r="BB559" s="76"/>
      <c r="BC559" s="76"/>
      <c r="BD559" s="76"/>
      <c r="BE559" s="76"/>
      <c r="BF559" s="76"/>
      <c r="BG559" s="76"/>
      <c r="BH559" s="76"/>
      <c r="BI559" s="76"/>
      <c r="BJ559" s="76"/>
      <c r="BK559" s="76"/>
      <c r="BL559" s="76"/>
      <c r="BM559" s="76"/>
      <c r="BN559" s="76"/>
      <c r="BO559" s="76"/>
      <c r="BP559" s="76"/>
      <c r="BQ559" s="76"/>
      <c r="BR559" s="76"/>
      <c r="BS559" s="76"/>
      <c r="BT559" s="76"/>
      <c r="BU559" s="76"/>
      <c r="BV559" s="76"/>
      <c r="BW559" s="76"/>
      <c r="BX559" s="76"/>
      <c r="BY559" s="76"/>
      <c r="BZ559" s="76"/>
      <c r="CA559" s="76"/>
      <c r="CB559" s="76"/>
      <c r="CC559" s="76"/>
      <c r="CD559" s="76"/>
      <c r="CE559" s="76"/>
      <c r="CF559" s="76"/>
      <c r="CG559" s="76"/>
      <c r="CH559" s="76"/>
      <c r="CI559" s="76"/>
      <c r="CJ559" s="76"/>
      <c r="CK559" s="76"/>
      <c r="CL559" s="76"/>
      <c r="CN559" s="60"/>
      <c r="CO559" s="76"/>
      <c r="CP559" s="76"/>
      <c r="CQ559" s="76"/>
      <c r="CR559" s="76"/>
      <c r="CS559" s="76"/>
      <c r="CT559" s="76"/>
      <c r="CU559" s="76"/>
      <c r="CV559" s="76"/>
      <c r="CW559" s="76"/>
      <c r="CX559" s="76"/>
      <c r="CY559" s="76"/>
      <c r="CZ559" s="76"/>
      <c r="DA559" s="76"/>
      <c r="DB559" s="76"/>
      <c r="DC559" s="76"/>
      <c r="DD559" s="76"/>
      <c r="DE559" s="76"/>
      <c r="DF559" s="76"/>
      <c r="DG559" s="76"/>
      <c r="DH559" s="76"/>
      <c r="DI559" s="76"/>
      <c r="DJ559" s="76"/>
      <c r="DK559" s="76"/>
      <c r="DL559" s="76"/>
    </row>
    <row r="560" spans="1:116" x14ac:dyDescent="0.4">
      <c r="E560" s="8"/>
      <c r="G560" s="136"/>
      <c r="H560" s="31"/>
      <c r="I560" s="73"/>
      <c r="J560" s="73"/>
      <c r="K560" s="39"/>
      <c r="L560" s="39"/>
      <c r="M560" s="39"/>
      <c r="N560" s="39"/>
      <c r="O560" s="39"/>
      <c r="P560" s="39"/>
      <c r="R560" s="38"/>
      <c r="S560" s="76"/>
      <c r="T560" s="76"/>
      <c r="U560" s="76"/>
      <c r="V560" s="76"/>
      <c r="W560" s="76"/>
      <c r="X560" s="76"/>
      <c r="Y560" s="76"/>
      <c r="Z560" s="76"/>
      <c r="AA560" s="76"/>
      <c r="AB560" s="76"/>
      <c r="AC560" s="76"/>
      <c r="AD560" s="76"/>
      <c r="AE560" s="76"/>
      <c r="AF560" s="76"/>
      <c r="AG560" s="76"/>
      <c r="AH560" s="76"/>
      <c r="AI560" s="76"/>
      <c r="AJ560" s="76"/>
      <c r="AK560" s="76"/>
      <c r="AL560" s="76"/>
      <c r="AM560" s="76"/>
      <c r="AN560" s="76"/>
      <c r="AO560" s="76"/>
      <c r="AP560" s="76"/>
      <c r="AQ560" s="76"/>
      <c r="AR560" s="76"/>
      <c r="AS560" s="76"/>
      <c r="AT560" s="76"/>
      <c r="AU560" s="76"/>
      <c r="AV560" s="76"/>
      <c r="AW560" s="76"/>
      <c r="AX560" s="76"/>
      <c r="AY560" s="76"/>
      <c r="AZ560" s="76"/>
      <c r="BA560" s="76"/>
      <c r="BB560" s="76"/>
      <c r="BC560" s="76"/>
      <c r="BD560" s="76"/>
      <c r="BE560" s="76"/>
      <c r="BF560" s="76"/>
      <c r="BG560" s="76"/>
      <c r="BH560" s="76"/>
      <c r="BI560" s="76"/>
      <c r="BJ560" s="76"/>
      <c r="BK560" s="76"/>
      <c r="BL560" s="76"/>
      <c r="BM560" s="76"/>
      <c r="BN560" s="76"/>
      <c r="BO560" s="76"/>
      <c r="BP560" s="76"/>
      <c r="BQ560" s="76"/>
      <c r="BR560" s="76"/>
      <c r="BS560" s="76"/>
      <c r="BT560" s="76"/>
      <c r="BU560" s="76"/>
      <c r="BV560" s="76"/>
      <c r="BW560" s="76"/>
      <c r="BX560" s="76"/>
      <c r="BY560" s="76"/>
      <c r="BZ560" s="76"/>
      <c r="CA560" s="76"/>
      <c r="CB560" s="76"/>
      <c r="CC560" s="76"/>
      <c r="CD560" s="76"/>
      <c r="CE560" s="76"/>
      <c r="CF560" s="76"/>
      <c r="CG560" s="76"/>
      <c r="CH560" s="76"/>
      <c r="CI560" s="76"/>
      <c r="CJ560" s="76"/>
      <c r="CK560" s="76"/>
      <c r="CL560" s="76"/>
      <c r="CN560" s="73"/>
      <c r="CO560" s="76"/>
      <c r="CP560" s="76"/>
      <c r="CQ560" s="76"/>
      <c r="CR560" s="76"/>
      <c r="CS560" s="76"/>
      <c r="CT560" s="76"/>
      <c r="CU560" s="76"/>
      <c r="CV560" s="76"/>
      <c r="CW560" s="76"/>
      <c r="CX560" s="76"/>
      <c r="CY560" s="76"/>
      <c r="CZ560" s="76"/>
      <c r="DA560" s="76"/>
      <c r="DB560" s="76"/>
      <c r="DC560" s="76"/>
      <c r="DD560" s="76"/>
      <c r="DE560" s="76"/>
      <c r="DF560" s="76"/>
      <c r="DG560" s="76"/>
      <c r="DH560" s="76"/>
      <c r="DI560" s="76"/>
      <c r="DJ560" s="76"/>
      <c r="DK560" s="76"/>
      <c r="DL560" s="76"/>
    </row>
    <row r="561" spans="1:116" x14ac:dyDescent="0.4">
      <c r="A561" s="174"/>
      <c r="E561" s="8"/>
      <c r="G561" s="175" t="s">
        <v>490</v>
      </c>
      <c r="H561" s="174"/>
      <c r="I561" s="176"/>
      <c r="J561" s="176"/>
      <c r="K561" s="197"/>
      <c r="L561" s="197"/>
      <c r="M561" s="197"/>
      <c r="N561" s="197"/>
      <c r="O561" s="197"/>
      <c r="P561" s="197"/>
      <c r="R561" s="198"/>
      <c r="S561" s="174"/>
      <c r="T561" s="174"/>
      <c r="U561" s="174"/>
      <c r="V561" s="174"/>
      <c r="W561" s="174"/>
      <c r="X561" s="174"/>
      <c r="Y561" s="174"/>
      <c r="Z561" s="174"/>
      <c r="AA561" s="174"/>
      <c r="AB561" s="174"/>
      <c r="AC561" s="174"/>
      <c r="AD561" s="174"/>
      <c r="AE561" s="174"/>
      <c r="AF561" s="174"/>
      <c r="AG561" s="174"/>
      <c r="AH561" s="174"/>
      <c r="AI561" s="174"/>
      <c r="AJ561" s="174"/>
      <c r="AK561" s="174"/>
      <c r="AL561" s="174"/>
      <c r="AM561" s="174"/>
      <c r="AN561" s="174"/>
      <c r="AO561" s="174"/>
      <c r="AP561" s="174"/>
      <c r="AQ561" s="174"/>
      <c r="AR561" s="174"/>
      <c r="AS561" s="174"/>
      <c r="AT561" s="174"/>
      <c r="AU561" s="174"/>
      <c r="AV561" s="174"/>
      <c r="AW561" s="174"/>
      <c r="AX561" s="174"/>
      <c r="AY561" s="174"/>
      <c r="AZ561" s="174"/>
      <c r="BA561" s="174"/>
      <c r="BB561" s="174"/>
      <c r="BC561" s="174"/>
      <c r="BD561" s="174"/>
      <c r="BE561" s="174"/>
      <c r="BF561" s="174"/>
      <c r="BG561" s="174"/>
      <c r="BH561" s="174"/>
      <c r="BI561" s="174"/>
      <c r="BJ561" s="174"/>
      <c r="BK561" s="174"/>
      <c r="BL561" s="174"/>
      <c r="BM561" s="174"/>
      <c r="BN561" s="174"/>
      <c r="BO561" s="174"/>
      <c r="BP561" s="174"/>
      <c r="BQ561" s="174"/>
      <c r="BR561" s="174"/>
      <c r="BS561" s="174"/>
      <c r="BT561" s="174"/>
      <c r="BU561" s="174"/>
      <c r="BV561" s="174"/>
      <c r="BW561" s="174"/>
      <c r="BX561" s="174"/>
      <c r="BY561" s="174"/>
      <c r="BZ561" s="174"/>
      <c r="CA561" s="174"/>
      <c r="CB561" s="174"/>
      <c r="CC561" s="174"/>
      <c r="CD561" s="174"/>
      <c r="CE561" s="174"/>
      <c r="CF561" s="174"/>
      <c r="CG561" s="174"/>
      <c r="CH561" s="174"/>
      <c r="CI561" s="174"/>
      <c r="CJ561" s="174"/>
      <c r="CK561" s="174"/>
      <c r="CL561" s="174"/>
      <c r="CN561" s="176"/>
      <c r="CO561" s="174"/>
      <c r="CP561" s="174"/>
      <c r="CQ561" s="174"/>
      <c r="CR561" s="174"/>
      <c r="CS561" s="174"/>
      <c r="CT561" s="174"/>
      <c r="CU561" s="174"/>
      <c r="CV561" s="174"/>
      <c r="CW561" s="174"/>
      <c r="CX561" s="174"/>
      <c r="CY561" s="174"/>
      <c r="CZ561" s="174"/>
      <c r="DA561" s="174"/>
      <c r="DB561" s="174"/>
      <c r="DC561" s="174"/>
      <c r="DD561" s="174"/>
      <c r="DE561" s="174"/>
      <c r="DF561" s="174"/>
      <c r="DG561" s="174"/>
      <c r="DH561" s="174"/>
      <c r="DI561" s="174"/>
      <c r="DJ561" s="174"/>
      <c r="DK561" s="174"/>
      <c r="DL561" s="174"/>
    </row>
    <row r="562" spans="1:116" x14ac:dyDescent="0.4">
      <c r="A562" s="174"/>
      <c r="E562" s="8"/>
      <c r="G562" s="175" t="s">
        <v>492</v>
      </c>
      <c r="H562" s="174"/>
      <c r="I562" s="176"/>
      <c r="J562" s="176"/>
      <c r="K562" s="197"/>
      <c r="L562" s="197"/>
      <c r="M562" s="197"/>
      <c r="N562" s="197"/>
      <c r="O562" s="197"/>
      <c r="P562" s="197"/>
      <c r="R562" s="198"/>
      <c r="S562" s="174"/>
      <c r="T562" s="174"/>
      <c r="U562" s="174"/>
      <c r="V562" s="174"/>
      <c r="W562" s="174"/>
      <c r="X562" s="174"/>
      <c r="Y562" s="174"/>
      <c r="Z562" s="174"/>
      <c r="AA562" s="174"/>
      <c r="AB562" s="174"/>
      <c r="AC562" s="174"/>
      <c r="AD562" s="174"/>
      <c r="AE562" s="174"/>
      <c r="AF562" s="174"/>
      <c r="AG562" s="174"/>
      <c r="AH562" s="174"/>
      <c r="AI562" s="174"/>
      <c r="AJ562" s="174"/>
      <c r="AK562" s="174"/>
      <c r="AL562" s="174"/>
      <c r="AM562" s="174"/>
      <c r="AN562" s="174"/>
      <c r="AO562" s="174"/>
      <c r="AP562" s="174"/>
      <c r="AQ562" s="174"/>
      <c r="AR562" s="174"/>
      <c r="AS562" s="174"/>
      <c r="AT562" s="174"/>
      <c r="AU562" s="174"/>
      <c r="AV562" s="174"/>
      <c r="AW562" s="174"/>
      <c r="AX562" s="174"/>
      <c r="AY562" s="174"/>
      <c r="AZ562" s="174"/>
      <c r="BA562" s="174"/>
      <c r="BB562" s="174"/>
      <c r="BC562" s="174"/>
      <c r="BD562" s="174"/>
      <c r="BE562" s="174"/>
      <c r="BF562" s="174"/>
      <c r="BG562" s="174"/>
      <c r="BH562" s="174"/>
      <c r="BI562" s="174"/>
      <c r="BJ562" s="174"/>
      <c r="BK562" s="174"/>
      <c r="BL562" s="174"/>
      <c r="BM562" s="174"/>
      <c r="BN562" s="174"/>
      <c r="BO562" s="174"/>
      <c r="BP562" s="174"/>
      <c r="BQ562" s="174"/>
      <c r="BR562" s="174"/>
      <c r="BS562" s="174"/>
      <c r="BT562" s="174"/>
      <c r="BU562" s="174"/>
      <c r="BV562" s="174"/>
      <c r="BW562" s="174"/>
      <c r="BX562" s="174"/>
      <c r="BY562" s="174"/>
      <c r="BZ562" s="174"/>
      <c r="CA562" s="174"/>
      <c r="CB562" s="174"/>
      <c r="CC562" s="174"/>
      <c r="CD562" s="174"/>
      <c r="CE562" s="174"/>
      <c r="CF562" s="174"/>
      <c r="CG562" s="174"/>
      <c r="CH562" s="174"/>
      <c r="CI562" s="174"/>
      <c r="CJ562" s="174"/>
      <c r="CK562" s="174"/>
      <c r="CL562" s="174"/>
      <c r="CN562" s="176"/>
      <c r="CO562" s="174"/>
      <c r="CP562" s="174"/>
      <c r="CQ562" s="174"/>
      <c r="CR562" s="174"/>
      <c r="CS562" s="174"/>
      <c r="CT562" s="174"/>
      <c r="CU562" s="174"/>
      <c r="CV562" s="174"/>
      <c r="CW562" s="174"/>
      <c r="CX562" s="174"/>
      <c r="CY562" s="174"/>
      <c r="CZ562" s="174"/>
      <c r="DA562" s="174"/>
      <c r="DB562" s="174"/>
      <c r="DC562" s="174"/>
      <c r="DD562" s="174"/>
      <c r="DE562" s="174"/>
      <c r="DF562" s="174"/>
      <c r="DG562" s="174"/>
      <c r="DH562" s="174"/>
      <c r="DI562" s="174"/>
      <c r="DJ562" s="174"/>
      <c r="DK562" s="174"/>
      <c r="DL562" s="174"/>
    </row>
    <row r="563" spans="1:116" x14ac:dyDescent="0.4">
      <c r="A563" s="174"/>
      <c r="E563" s="8"/>
      <c r="G563" s="175" t="s">
        <v>461</v>
      </c>
      <c r="H563" s="174"/>
      <c r="I563" s="176"/>
      <c r="J563" s="176"/>
      <c r="K563" s="197"/>
      <c r="L563" s="197"/>
      <c r="M563" s="197"/>
      <c r="N563" s="197"/>
      <c r="O563" s="197"/>
      <c r="P563" s="197"/>
      <c r="R563" s="198"/>
      <c r="S563" s="199" t="str">
        <f t="shared" ref="S563:AX563" si="606">S$20</f>
        <v>S$16</v>
      </c>
      <c r="T563" s="199" t="str">
        <f t="shared" si="606"/>
        <v>T$16</v>
      </c>
      <c r="U563" s="199" t="str">
        <f t="shared" si="606"/>
        <v>U$16</v>
      </c>
      <c r="V563" s="199" t="str">
        <f t="shared" si="606"/>
        <v>V$16</v>
      </c>
      <c r="W563" s="199" t="str">
        <f t="shared" si="606"/>
        <v>W$16</v>
      </c>
      <c r="X563" s="199" t="str">
        <f t="shared" si="606"/>
        <v>X$16</v>
      </c>
      <c r="Y563" s="199" t="str">
        <f t="shared" si="606"/>
        <v>Y$16</v>
      </c>
      <c r="Z563" s="199" t="str">
        <f t="shared" si="606"/>
        <v>Z$16</v>
      </c>
      <c r="AA563" s="199" t="str">
        <f t="shared" si="606"/>
        <v>AA$16</v>
      </c>
      <c r="AB563" s="199" t="str">
        <f t="shared" si="606"/>
        <v>AB$16</v>
      </c>
      <c r="AC563" s="199" t="str">
        <f t="shared" si="606"/>
        <v>AC$16</v>
      </c>
      <c r="AD563" s="199" t="str">
        <f t="shared" si="606"/>
        <v>AD$16</v>
      </c>
      <c r="AE563" s="199" t="str">
        <f t="shared" si="606"/>
        <v>AE$16</v>
      </c>
      <c r="AF563" s="199" t="str">
        <f t="shared" si="606"/>
        <v>AF$16</v>
      </c>
      <c r="AG563" s="199" t="str">
        <f t="shared" si="606"/>
        <v>AG$16</v>
      </c>
      <c r="AH563" s="199" t="str">
        <f t="shared" si="606"/>
        <v>AH$16</v>
      </c>
      <c r="AI563" s="199" t="str">
        <f t="shared" si="606"/>
        <v>AI$16</v>
      </c>
      <c r="AJ563" s="199" t="str">
        <f t="shared" si="606"/>
        <v>AJ$16</v>
      </c>
      <c r="AK563" s="199" t="str">
        <f t="shared" si="606"/>
        <v>AK$16</v>
      </c>
      <c r="AL563" s="199" t="str">
        <f t="shared" si="606"/>
        <v>AL$16</v>
      </c>
      <c r="AM563" s="199" t="str">
        <f t="shared" si="606"/>
        <v>AM$16</v>
      </c>
      <c r="AN563" s="199" t="str">
        <f t="shared" si="606"/>
        <v>AN$16</v>
      </c>
      <c r="AO563" s="199" t="str">
        <f t="shared" si="606"/>
        <v>AO$16</v>
      </c>
      <c r="AP563" s="199" t="str">
        <f t="shared" si="606"/>
        <v>AP$16</v>
      </c>
      <c r="AQ563" s="199" t="str">
        <f t="shared" si="606"/>
        <v>AQ$16</v>
      </c>
      <c r="AR563" s="199" t="str">
        <f t="shared" si="606"/>
        <v>AR$16</v>
      </c>
      <c r="AS563" s="199" t="str">
        <f t="shared" si="606"/>
        <v>AS$16</v>
      </c>
      <c r="AT563" s="199" t="str">
        <f t="shared" si="606"/>
        <v>AT$16</v>
      </c>
      <c r="AU563" s="199" t="str">
        <f t="shared" si="606"/>
        <v>AU$16</v>
      </c>
      <c r="AV563" s="199" t="str">
        <f t="shared" si="606"/>
        <v>AV$16</v>
      </c>
      <c r="AW563" s="199" t="str">
        <f t="shared" si="606"/>
        <v>AW$16</v>
      </c>
      <c r="AX563" s="199" t="str">
        <f t="shared" si="606"/>
        <v>AX$16</v>
      </c>
      <c r="AY563" s="199" t="str">
        <f t="shared" ref="AY563:CD563" si="607">AY$20</f>
        <v>AY$16</v>
      </c>
      <c r="AZ563" s="199" t="str">
        <f t="shared" si="607"/>
        <v>AZ$16</v>
      </c>
      <c r="BA563" s="199" t="str">
        <f t="shared" si="607"/>
        <v>BA$16</v>
      </c>
      <c r="BB563" s="199" t="str">
        <f t="shared" si="607"/>
        <v>BB$16</v>
      </c>
      <c r="BC563" s="199" t="str">
        <f t="shared" si="607"/>
        <v>BC$16</v>
      </c>
      <c r="BD563" s="199" t="str">
        <f t="shared" si="607"/>
        <v>BD$16</v>
      </c>
      <c r="BE563" s="199" t="str">
        <f t="shared" si="607"/>
        <v>BE$16</v>
      </c>
      <c r="BF563" s="199" t="str">
        <f t="shared" si="607"/>
        <v>BF$16</v>
      </c>
      <c r="BG563" s="199" t="str">
        <f t="shared" si="607"/>
        <v>BG$16</v>
      </c>
      <c r="BH563" s="199" t="str">
        <f t="shared" si="607"/>
        <v>BH$16</v>
      </c>
      <c r="BI563" s="199" t="str">
        <f t="shared" si="607"/>
        <v>BI$16</v>
      </c>
      <c r="BJ563" s="199" t="str">
        <f t="shared" si="607"/>
        <v>BJ$16</v>
      </c>
      <c r="BK563" s="199" t="str">
        <f t="shared" si="607"/>
        <v>BK$16</v>
      </c>
      <c r="BL563" s="199" t="str">
        <f t="shared" si="607"/>
        <v>BL$16</v>
      </c>
      <c r="BM563" s="199" t="str">
        <f t="shared" si="607"/>
        <v>BM$16</v>
      </c>
      <c r="BN563" s="199" t="str">
        <f t="shared" si="607"/>
        <v>BN$16</v>
      </c>
      <c r="BO563" s="199" t="str">
        <f t="shared" si="607"/>
        <v>BO$16</v>
      </c>
      <c r="BP563" s="199" t="str">
        <f t="shared" si="607"/>
        <v>BP$16</v>
      </c>
      <c r="BQ563" s="199" t="str">
        <f t="shared" si="607"/>
        <v>BQ$16</v>
      </c>
      <c r="BR563" s="199" t="str">
        <f t="shared" si="607"/>
        <v>BR$16</v>
      </c>
      <c r="BS563" s="199" t="str">
        <f t="shared" si="607"/>
        <v>BS$16</v>
      </c>
      <c r="BT563" s="199" t="str">
        <f t="shared" si="607"/>
        <v>BT$16</v>
      </c>
      <c r="BU563" s="199" t="str">
        <f t="shared" si="607"/>
        <v>BU$16</v>
      </c>
      <c r="BV563" s="199" t="str">
        <f t="shared" si="607"/>
        <v>BV$16</v>
      </c>
      <c r="BW563" s="199" t="str">
        <f t="shared" si="607"/>
        <v>BW$16</v>
      </c>
      <c r="BX563" s="199" t="str">
        <f t="shared" si="607"/>
        <v>BX$16</v>
      </c>
      <c r="BY563" s="199" t="str">
        <f t="shared" si="607"/>
        <v>BY$16</v>
      </c>
      <c r="BZ563" s="199" t="str">
        <f t="shared" si="607"/>
        <v>BZ$16</v>
      </c>
      <c r="CA563" s="199" t="str">
        <f t="shared" si="607"/>
        <v>CA$16</v>
      </c>
      <c r="CB563" s="199" t="str">
        <f t="shared" si="607"/>
        <v>CB$16</v>
      </c>
      <c r="CC563" s="199" t="str">
        <f t="shared" si="607"/>
        <v>CC$16</v>
      </c>
      <c r="CD563" s="199" t="str">
        <f t="shared" si="607"/>
        <v>CD$16</v>
      </c>
      <c r="CE563" s="199" t="str">
        <f t="shared" ref="CE563:CL563" si="608">CE$20</f>
        <v>CE$16</v>
      </c>
      <c r="CF563" s="199" t="str">
        <f t="shared" si="608"/>
        <v>CF$16</v>
      </c>
      <c r="CG563" s="199" t="str">
        <f t="shared" si="608"/>
        <v>CG$16</v>
      </c>
      <c r="CH563" s="199" t="str">
        <f t="shared" si="608"/>
        <v>CH$16</v>
      </c>
      <c r="CI563" s="199" t="str">
        <f t="shared" si="608"/>
        <v>CI$16</v>
      </c>
      <c r="CJ563" s="199" t="str">
        <f t="shared" si="608"/>
        <v>CJ$16</v>
      </c>
      <c r="CK563" s="199" t="str">
        <f t="shared" si="608"/>
        <v>CK$16</v>
      </c>
      <c r="CL563" s="199" t="str">
        <f t="shared" si="608"/>
        <v>CL$16</v>
      </c>
      <c r="CN563" s="176"/>
      <c r="CO563" s="199" t="str">
        <f t="shared" ref="CO563:DL563" si="609">CO$20</f>
        <v>CO$16</v>
      </c>
      <c r="CP563" s="199" t="str">
        <f t="shared" si="609"/>
        <v>CP$16</v>
      </c>
      <c r="CQ563" s="199" t="str">
        <f t="shared" si="609"/>
        <v>CQ$16</v>
      </c>
      <c r="CR563" s="199" t="str">
        <f t="shared" si="609"/>
        <v>CR$16</v>
      </c>
      <c r="CS563" s="199" t="str">
        <f t="shared" si="609"/>
        <v>CS$16</v>
      </c>
      <c r="CT563" s="199" t="str">
        <f t="shared" si="609"/>
        <v>CT$16</v>
      </c>
      <c r="CU563" s="199" t="str">
        <f t="shared" si="609"/>
        <v>CU$16</v>
      </c>
      <c r="CV563" s="199" t="str">
        <f t="shared" si="609"/>
        <v>CV$16</v>
      </c>
      <c r="CW563" s="199" t="str">
        <f t="shared" si="609"/>
        <v>CW$16</v>
      </c>
      <c r="CX563" s="199" t="str">
        <f t="shared" si="609"/>
        <v>CX$16</v>
      </c>
      <c r="CY563" s="199" t="str">
        <f t="shared" si="609"/>
        <v>CY$16</v>
      </c>
      <c r="CZ563" s="199" t="str">
        <f t="shared" si="609"/>
        <v>CZ$16</v>
      </c>
      <c r="DA563" s="199" t="str">
        <f t="shared" si="609"/>
        <v>DA$16</v>
      </c>
      <c r="DB563" s="199" t="str">
        <f t="shared" si="609"/>
        <v>DB$16</v>
      </c>
      <c r="DC563" s="199" t="str">
        <f t="shared" si="609"/>
        <v>DC$16</v>
      </c>
      <c r="DD563" s="199" t="str">
        <f t="shared" si="609"/>
        <v>DD$16</v>
      </c>
      <c r="DE563" s="199" t="str">
        <f t="shared" si="609"/>
        <v>DE$16</v>
      </c>
      <c r="DF563" s="199" t="str">
        <f t="shared" si="609"/>
        <v>DF$16</v>
      </c>
      <c r="DG563" s="199" t="str">
        <f t="shared" si="609"/>
        <v>DG$16</v>
      </c>
      <c r="DH563" s="199" t="str">
        <f t="shared" si="609"/>
        <v>DH$16</v>
      </c>
      <c r="DI563" s="199" t="str">
        <f t="shared" si="609"/>
        <v>DI$16</v>
      </c>
      <c r="DJ563" s="199" t="str">
        <f t="shared" si="609"/>
        <v>DJ$16</v>
      </c>
      <c r="DK563" s="199" t="str">
        <f t="shared" si="609"/>
        <v>DK$16</v>
      </c>
      <c r="DL563" s="199" t="str">
        <f t="shared" si="609"/>
        <v>DL$16</v>
      </c>
    </row>
    <row r="564" spans="1:116" x14ac:dyDescent="0.4">
      <c r="A564" s="174"/>
      <c r="E564" s="8"/>
      <c r="G564" s="175" t="s">
        <v>462</v>
      </c>
      <c r="H564" s="200"/>
      <c r="I564" s="201"/>
      <c r="J564" s="201"/>
      <c r="K564" s="202"/>
      <c r="L564" s="202"/>
      <c r="M564" s="202"/>
      <c r="N564" s="202"/>
      <c r="O564" s="202"/>
      <c r="P564" s="202"/>
      <c r="R564" s="202"/>
      <c r="S564" s="199" t="str">
        <f t="shared" ref="S564:AX564" si="610">S$21</f>
        <v>S$17</v>
      </c>
      <c r="T564" s="199" t="str">
        <f t="shared" si="610"/>
        <v>T$17</v>
      </c>
      <c r="U564" s="199" t="str">
        <f t="shared" si="610"/>
        <v>U$17</v>
      </c>
      <c r="V564" s="199" t="str">
        <f t="shared" si="610"/>
        <v>V$17</v>
      </c>
      <c r="W564" s="199" t="str">
        <f t="shared" si="610"/>
        <v>W$17</v>
      </c>
      <c r="X564" s="199" t="str">
        <f t="shared" si="610"/>
        <v>X$17</v>
      </c>
      <c r="Y564" s="199" t="str">
        <f t="shared" si="610"/>
        <v>Y$17</v>
      </c>
      <c r="Z564" s="199" t="str">
        <f t="shared" si="610"/>
        <v>Z$17</v>
      </c>
      <c r="AA564" s="199" t="str">
        <f t="shared" si="610"/>
        <v>AA$17</v>
      </c>
      <c r="AB564" s="199" t="str">
        <f t="shared" si="610"/>
        <v>AB$17</v>
      </c>
      <c r="AC564" s="199" t="str">
        <f t="shared" si="610"/>
        <v>AC$17</v>
      </c>
      <c r="AD564" s="199" t="str">
        <f t="shared" si="610"/>
        <v>AD$17</v>
      </c>
      <c r="AE564" s="199" t="str">
        <f t="shared" si="610"/>
        <v>AE$17</v>
      </c>
      <c r="AF564" s="199" t="str">
        <f t="shared" si="610"/>
        <v>AF$17</v>
      </c>
      <c r="AG564" s="199" t="str">
        <f t="shared" si="610"/>
        <v>AG$17</v>
      </c>
      <c r="AH564" s="199" t="str">
        <f t="shared" si="610"/>
        <v>AH$17</v>
      </c>
      <c r="AI564" s="199" t="str">
        <f t="shared" si="610"/>
        <v>AI$17</v>
      </c>
      <c r="AJ564" s="199" t="str">
        <f t="shared" si="610"/>
        <v>AJ$17</v>
      </c>
      <c r="AK564" s="199" t="str">
        <f t="shared" si="610"/>
        <v>AK$17</v>
      </c>
      <c r="AL564" s="199" t="str">
        <f t="shared" si="610"/>
        <v>AL$17</v>
      </c>
      <c r="AM564" s="199" t="str">
        <f t="shared" si="610"/>
        <v>AM$17</v>
      </c>
      <c r="AN564" s="199" t="str">
        <f t="shared" si="610"/>
        <v>AN$17</v>
      </c>
      <c r="AO564" s="199" t="str">
        <f t="shared" si="610"/>
        <v>AO$17</v>
      </c>
      <c r="AP564" s="199" t="str">
        <f t="shared" si="610"/>
        <v>AP$17</v>
      </c>
      <c r="AQ564" s="199" t="str">
        <f t="shared" si="610"/>
        <v>AQ$17</v>
      </c>
      <c r="AR564" s="199" t="str">
        <f t="shared" si="610"/>
        <v>AR$17</v>
      </c>
      <c r="AS564" s="199" t="str">
        <f t="shared" si="610"/>
        <v>AS$17</v>
      </c>
      <c r="AT564" s="199" t="str">
        <f t="shared" si="610"/>
        <v>AT$17</v>
      </c>
      <c r="AU564" s="199" t="str">
        <f t="shared" si="610"/>
        <v>AU$17</v>
      </c>
      <c r="AV564" s="199" t="str">
        <f t="shared" si="610"/>
        <v>AV$17</v>
      </c>
      <c r="AW564" s="199" t="str">
        <f t="shared" si="610"/>
        <v>AW$17</v>
      </c>
      <c r="AX564" s="199" t="str">
        <f t="shared" si="610"/>
        <v>AX$17</v>
      </c>
      <c r="AY564" s="199" t="str">
        <f t="shared" ref="AY564:CD564" si="611">AY$21</f>
        <v>AY$17</v>
      </c>
      <c r="AZ564" s="199" t="str">
        <f t="shared" si="611"/>
        <v>AZ$17</v>
      </c>
      <c r="BA564" s="199" t="str">
        <f t="shared" si="611"/>
        <v>BA$17</v>
      </c>
      <c r="BB564" s="199" t="str">
        <f t="shared" si="611"/>
        <v>BB$17</v>
      </c>
      <c r="BC564" s="199" t="str">
        <f t="shared" si="611"/>
        <v>BC$17</v>
      </c>
      <c r="BD564" s="199" t="str">
        <f t="shared" si="611"/>
        <v>BD$17</v>
      </c>
      <c r="BE564" s="199" t="str">
        <f t="shared" si="611"/>
        <v>BE$17</v>
      </c>
      <c r="BF564" s="199" t="str">
        <f t="shared" si="611"/>
        <v>BF$17</v>
      </c>
      <c r="BG564" s="199" t="str">
        <f t="shared" si="611"/>
        <v>BG$17</v>
      </c>
      <c r="BH564" s="199" t="str">
        <f t="shared" si="611"/>
        <v>BH$17</v>
      </c>
      <c r="BI564" s="199" t="str">
        <f t="shared" si="611"/>
        <v>BI$17</v>
      </c>
      <c r="BJ564" s="199" t="str">
        <f t="shared" si="611"/>
        <v>BJ$17</v>
      </c>
      <c r="BK564" s="199" t="str">
        <f t="shared" si="611"/>
        <v>BK$17</v>
      </c>
      <c r="BL564" s="199" t="str">
        <f t="shared" si="611"/>
        <v>BL$17</v>
      </c>
      <c r="BM564" s="199" t="str">
        <f t="shared" si="611"/>
        <v>BM$17</v>
      </c>
      <c r="BN564" s="199" t="str">
        <f t="shared" si="611"/>
        <v>BN$17</v>
      </c>
      <c r="BO564" s="199" t="str">
        <f t="shared" si="611"/>
        <v>BO$17</v>
      </c>
      <c r="BP564" s="199" t="str">
        <f t="shared" si="611"/>
        <v>BP$17</v>
      </c>
      <c r="BQ564" s="199" t="str">
        <f t="shared" si="611"/>
        <v>BQ$17</v>
      </c>
      <c r="BR564" s="199" t="str">
        <f t="shared" si="611"/>
        <v>BR$17</v>
      </c>
      <c r="BS564" s="199" t="str">
        <f t="shared" si="611"/>
        <v>BS$17</v>
      </c>
      <c r="BT564" s="199" t="str">
        <f t="shared" si="611"/>
        <v>BT$17</v>
      </c>
      <c r="BU564" s="199" t="str">
        <f t="shared" si="611"/>
        <v>BU$17</v>
      </c>
      <c r="BV564" s="199" t="str">
        <f t="shared" si="611"/>
        <v>BV$17</v>
      </c>
      <c r="BW564" s="199" t="str">
        <f t="shared" si="611"/>
        <v>BW$17</v>
      </c>
      <c r="BX564" s="199" t="str">
        <f t="shared" si="611"/>
        <v>BX$17</v>
      </c>
      <c r="BY564" s="199" t="str">
        <f t="shared" si="611"/>
        <v>BY$17</v>
      </c>
      <c r="BZ564" s="199" t="str">
        <f t="shared" si="611"/>
        <v>BZ$17</v>
      </c>
      <c r="CA564" s="199" t="str">
        <f t="shared" si="611"/>
        <v>CA$17</v>
      </c>
      <c r="CB564" s="199" t="str">
        <f t="shared" si="611"/>
        <v>CB$17</v>
      </c>
      <c r="CC564" s="199" t="str">
        <f t="shared" si="611"/>
        <v>CC$17</v>
      </c>
      <c r="CD564" s="199" t="str">
        <f t="shared" si="611"/>
        <v>CD$17</v>
      </c>
      <c r="CE564" s="199" t="str">
        <f t="shared" ref="CE564:CL564" si="612">CE$21</f>
        <v>CE$17</v>
      </c>
      <c r="CF564" s="199" t="str">
        <f t="shared" si="612"/>
        <v>CF$17</v>
      </c>
      <c r="CG564" s="199" t="str">
        <f t="shared" si="612"/>
        <v>CG$17</v>
      </c>
      <c r="CH564" s="199" t="str">
        <f t="shared" si="612"/>
        <v>CH$17</v>
      </c>
      <c r="CI564" s="199" t="str">
        <f t="shared" si="612"/>
        <v>CI$17</v>
      </c>
      <c r="CJ564" s="199" t="str">
        <f t="shared" si="612"/>
        <v>CJ$17</v>
      </c>
      <c r="CK564" s="199" t="str">
        <f t="shared" si="612"/>
        <v>CK$17</v>
      </c>
      <c r="CL564" s="199" t="str">
        <f t="shared" si="612"/>
        <v>CL$17</v>
      </c>
      <c r="CN564" s="201"/>
      <c r="CO564" s="199" t="str">
        <f t="shared" ref="CO564:DL564" si="613">CO$21</f>
        <v>CO$17</v>
      </c>
      <c r="CP564" s="199" t="str">
        <f t="shared" si="613"/>
        <v>CP$17</v>
      </c>
      <c r="CQ564" s="199" t="str">
        <f t="shared" si="613"/>
        <v>CQ$17</v>
      </c>
      <c r="CR564" s="199" t="str">
        <f t="shared" si="613"/>
        <v>CR$17</v>
      </c>
      <c r="CS564" s="199" t="str">
        <f t="shared" si="613"/>
        <v>CS$17</v>
      </c>
      <c r="CT564" s="199" t="str">
        <f t="shared" si="613"/>
        <v>CT$17</v>
      </c>
      <c r="CU564" s="199" t="str">
        <f t="shared" si="613"/>
        <v>CU$17</v>
      </c>
      <c r="CV564" s="199" t="str">
        <f t="shared" si="613"/>
        <v>CV$17</v>
      </c>
      <c r="CW564" s="199" t="str">
        <f t="shared" si="613"/>
        <v>CW$17</v>
      </c>
      <c r="CX564" s="199" t="str">
        <f t="shared" si="613"/>
        <v>CX$17</v>
      </c>
      <c r="CY564" s="199" t="str">
        <f t="shared" si="613"/>
        <v>CY$17</v>
      </c>
      <c r="CZ564" s="199" t="str">
        <f t="shared" si="613"/>
        <v>CZ$17</v>
      </c>
      <c r="DA564" s="199" t="str">
        <f t="shared" si="613"/>
        <v>DA$17</v>
      </c>
      <c r="DB564" s="199" t="str">
        <f t="shared" si="613"/>
        <v>DB$17</v>
      </c>
      <c r="DC564" s="199" t="str">
        <f t="shared" si="613"/>
        <v>DC$17</v>
      </c>
      <c r="DD564" s="199" t="str">
        <f t="shared" si="613"/>
        <v>DD$17</v>
      </c>
      <c r="DE564" s="199" t="str">
        <f t="shared" si="613"/>
        <v>DE$17</v>
      </c>
      <c r="DF564" s="199" t="str">
        <f t="shared" si="613"/>
        <v>DF$17</v>
      </c>
      <c r="DG564" s="199" t="str">
        <f t="shared" si="613"/>
        <v>DG$17</v>
      </c>
      <c r="DH564" s="199" t="str">
        <f t="shared" si="613"/>
        <v>DH$17</v>
      </c>
      <c r="DI564" s="199" t="str">
        <f t="shared" si="613"/>
        <v>DI$17</v>
      </c>
      <c r="DJ564" s="199" t="str">
        <f t="shared" si="613"/>
        <v>DJ$17</v>
      </c>
      <c r="DK564" s="199" t="str">
        <f t="shared" si="613"/>
        <v>DK$17</v>
      </c>
      <c r="DL564" s="199" t="str">
        <f t="shared" si="613"/>
        <v>DL$17</v>
      </c>
    </row>
    <row r="565" spans="1:116" x14ac:dyDescent="0.4">
      <c r="A565" s="174"/>
      <c r="E565" s="8"/>
      <c r="G565" s="175" t="s">
        <v>491</v>
      </c>
      <c r="H565" s="200"/>
      <c r="I565" s="201"/>
      <c r="J565" s="201"/>
      <c r="K565" s="202"/>
      <c r="L565" s="202"/>
      <c r="M565" s="202"/>
      <c r="N565" s="202"/>
      <c r="O565" s="202"/>
      <c r="P565" s="202"/>
      <c r="R565" s="202"/>
      <c r="S565" s="190"/>
      <c r="T565" s="190"/>
      <c r="U565" s="190"/>
      <c r="V565" s="190"/>
      <c r="W565" s="190"/>
      <c r="X565" s="190"/>
      <c r="Y565" s="190"/>
      <c r="Z565" s="190"/>
      <c r="AA565" s="190"/>
      <c r="AB565" s="190"/>
      <c r="AC565" s="190"/>
      <c r="AD565" s="190"/>
      <c r="AE565" s="190"/>
      <c r="AF565" s="190"/>
      <c r="AG565" s="190"/>
      <c r="AH565" s="190"/>
      <c r="AI565" s="190"/>
      <c r="AJ565" s="190"/>
      <c r="AK565" s="190"/>
      <c r="AL565" s="190"/>
      <c r="AM565" s="190"/>
      <c r="AN565" s="190"/>
      <c r="AO565" s="190"/>
      <c r="AP565" s="190"/>
      <c r="AQ565" s="190"/>
      <c r="AR565" s="190"/>
      <c r="AS565" s="190"/>
      <c r="AT565" s="190"/>
      <c r="AU565" s="190"/>
      <c r="AV565" s="190"/>
      <c r="AW565" s="190"/>
      <c r="AX565" s="190"/>
      <c r="AY565" s="190"/>
      <c r="AZ565" s="190"/>
      <c r="BA565" s="190"/>
      <c r="BB565" s="190"/>
      <c r="BC565" s="190"/>
      <c r="BD565" s="190"/>
      <c r="BE565" s="190"/>
      <c r="BF565" s="190"/>
      <c r="BG565" s="190"/>
      <c r="BH565" s="190"/>
      <c r="BI565" s="190"/>
      <c r="BJ565" s="190"/>
      <c r="BK565" s="190"/>
      <c r="BL565" s="190"/>
      <c r="BM565" s="190"/>
      <c r="BN565" s="190"/>
      <c r="BO565" s="190"/>
      <c r="BP565" s="190"/>
      <c r="BQ565" s="190"/>
      <c r="BR565" s="190"/>
      <c r="BS565" s="190"/>
      <c r="BT565" s="190"/>
      <c r="BU565" s="190"/>
      <c r="BV565" s="190"/>
      <c r="BW565" s="190"/>
      <c r="BX565" s="190"/>
      <c r="BY565" s="190"/>
      <c r="BZ565" s="190"/>
      <c r="CA565" s="190"/>
      <c r="CB565" s="190"/>
      <c r="CC565" s="190"/>
      <c r="CD565" s="190"/>
      <c r="CE565" s="190"/>
      <c r="CF565" s="190"/>
      <c r="CG565" s="190"/>
      <c r="CH565" s="190"/>
      <c r="CI565" s="190"/>
      <c r="CJ565" s="190"/>
      <c r="CK565" s="190"/>
      <c r="CL565" s="190"/>
      <c r="CN565" s="201"/>
      <c r="CO565" s="190"/>
      <c r="CP565" s="190"/>
      <c r="CQ565" s="190"/>
      <c r="CR565" s="190"/>
      <c r="CS565" s="190"/>
      <c r="CT565" s="190"/>
      <c r="CU565" s="190"/>
      <c r="CV565" s="190"/>
      <c r="CW565" s="190"/>
      <c r="CX565" s="190"/>
      <c r="CY565" s="190"/>
      <c r="CZ565" s="190"/>
      <c r="DA565" s="190"/>
      <c r="DB565" s="190"/>
      <c r="DC565" s="190"/>
      <c r="DD565" s="190"/>
      <c r="DE565" s="190"/>
      <c r="DF565" s="190"/>
      <c r="DG565" s="190"/>
      <c r="DH565" s="190"/>
      <c r="DI565" s="190"/>
      <c r="DJ565" s="190"/>
      <c r="DK565" s="190"/>
      <c r="DL565" s="190"/>
    </row>
    <row r="566" spans="1:116" x14ac:dyDescent="0.4">
      <c r="A566" s="174"/>
      <c r="E566" s="8"/>
      <c r="G566" s="175" t="s">
        <v>505</v>
      </c>
      <c r="H566" s="200"/>
      <c r="I566" s="201"/>
      <c r="J566" s="201"/>
      <c r="K566" s="202"/>
      <c r="L566" s="202"/>
      <c r="M566" s="202"/>
      <c r="N566" s="202"/>
      <c r="O566" s="202"/>
      <c r="P566" s="202"/>
      <c r="R566" s="202"/>
      <c r="S566" s="190"/>
      <c r="T566" s="190"/>
      <c r="U566" s="190"/>
      <c r="V566" s="190"/>
      <c r="W566" s="190"/>
      <c r="X566" s="190"/>
      <c r="Y566" s="190"/>
      <c r="Z566" s="190"/>
      <c r="AA566" s="190"/>
      <c r="AB566" s="190"/>
      <c r="AC566" s="190"/>
      <c r="AD566" s="190"/>
      <c r="AE566" s="190"/>
      <c r="AF566" s="190"/>
      <c r="AG566" s="190"/>
      <c r="AH566" s="190"/>
      <c r="AI566" s="190"/>
      <c r="AJ566" s="190"/>
      <c r="AK566" s="190"/>
      <c r="AL566" s="190"/>
      <c r="AM566" s="190"/>
      <c r="AN566" s="190"/>
      <c r="AO566" s="190"/>
      <c r="AP566" s="190"/>
      <c r="AQ566" s="190"/>
      <c r="AR566" s="190"/>
      <c r="AS566" s="190"/>
      <c r="AT566" s="190"/>
      <c r="AU566" s="190"/>
      <c r="AV566" s="190"/>
      <c r="AW566" s="190"/>
      <c r="AX566" s="190"/>
      <c r="AY566" s="190"/>
      <c r="AZ566" s="190"/>
      <c r="BA566" s="190"/>
      <c r="BB566" s="190"/>
      <c r="BC566" s="190"/>
      <c r="BD566" s="190"/>
      <c r="BE566" s="190"/>
      <c r="BF566" s="190"/>
      <c r="BG566" s="190"/>
      <c r="BH566" s="190"/>
      <c r="BI566" s="190"/>
      <c r="BJ566" s="190"/>
      <c r="BK566" s="190"/>
      <c r="BL566" s="190"/>
      <c r="BM566" s="190"/>
      <c r="BN566" s="190"/>
      <c r="BO566" s="190"/>
      <c r="BP566" s="190"/>
      <c r="BQ566" s="190"/>
      <c r="BR566" s="190"/>
      <c r="BS566" s="190"/>
      <c r="BT566" s="190"/>
      <c r="BU566" s="190"/>
      <c r="BV566" s="190"/>
      <c r="BW566" s="190"/>
      <c r="BX566" s="190"/>
      <c r="BY566" s="190"/>
      <c r="BZ566" s="190"/>
      <c r="CA566" s="190"/>
      <c r="CB566" s="190"/>
      <c r="CC566" s="190"/>
      <c r="CD566" s="190"/>
      <c r="CE566" s="190"/>
      <c r="CF566" s="190"/>
      <c r="CG566" s="190"/>
      <c r="CH566" s="190"/>
      <c r="CI566" s="190"/>
      <c r="CJ566" s="190"/>
      <c r="CK566" s="190"/>
      <c r="CL566" s="190"/>
      <c r="CN566" s="201"/>
      <c r="CO566" s="190"/>
      <c r="CP566" s="190"/>
      <c r="CQ566" s="190"/>
      <c r="CR566" s="190"/>
      <c r="CS566" s="190"/>
      <c r="CT566" s="190"/>
      <c r="CU566" s="190"/>
      <c r="CV566" s="190"/>
      <c r="CW566" s="190"/>
      <c r="CX566" s="190"/>
      <c r="CY566" s="190"/>
      <c r="CZ566" s="190"/>
      <c r="DA566" s="190"/>
      <c r="DB566" s="190"/>
      <c r="DC566" s="190"/>
      <c r="DD566" s="190"/>
      <c r="DE566" s="190"/>
      <c r="DF566" s="190"/>
      <c r="DG566" s="190"/>
      <c r="DH566" s="190"/>
      <c r="DI566" s="190"/>
      <c r="DJ566" s="190"/>
      <c r="DK566" s="190"/>
      <c r="DL566" s="190"/>
    </row>
    <row r="567" spans="1:116" x14ac:dyDescent="0.4">
      <c r="A567" s="174"/>
      <c r="E567" s="8"/>
      <c r="G567" s="175" t="s">
        <v>463</v>
      </c>
      <c r="H567" s="200"/>
      <c r="I567" s="201"/>
      <c r="J567" s="201"/>
      <c r="K567" s="202"/>
      <c r="L567" s="202"/>
      <c r="M567" s="202"/>
      <c r="N567" s="202"/>
      <c r="O567" s="202"/>
      <c r="P567" s="202"/>
      <c r="R567" s="202"/>
      <c r="S567" s="190" t="str">
        <f t="shared" ref="S567:AX567" si="614">S$22</f>
        <v>S$18</v>
      </c>
      <c r="T567" s="190" t="str">
        <f t="shared" si="614"/>
        <v>T$18</v>
      </c>
      <c r="U567" s="190" t="str">
        <f t="shared" si="614"/>
        <v>U$18</v>
      </c>
      <c r="V567" s="190" t="str">
        <f t="shared" si="614"/>
        <v>V$18</v>
      </c>
      <c r="W567" s="190" t="str">
        <f t="shared" si="614"/>
        <v>W$18</v>
      </c>
      <c r="X567" s="190" t="str">
        <f t="shared" si="614"/>
        <v>X$18</v>
      </c>
      <c r="Y567" s="190" t="str">
        <f t="shared" si="614"/>
        <v>Y$18</v>
      </c>
      <c r="Z567" s="190" t="str">
        <f t="shared" si="614"/>
        <v>Z$18</v>
      </c>
      <c r="AA567" s="190" t="str">
        <f t="shared" si="614"/>
        <v>AA$18</v>
      </c>
      <c r="AB567" s="190" t="str">
        <f t="shared" si="614"/>
        <v>AB$18</v>
      </c>
      <c r="AC567" s="190" t="str">
        <f t="shared" si="614"/>
        <v>AC$18</v>
      </c>
      <c r="AD567" s="190" t="str">
        <f t="shared" si="614"/>
        <v>AD$18</v>
      </c>
      <c r="AE567" s="190" t="str">
        <f t="shared" si="614"/>
        <v>AE$18</v>
      </c>
      <c r="AF567" s="190" t="str">
        <f t="shared" si="614"/>
        <v>AF$18</v>
      </c>
      <c r="AG567" s="190" t="str">
        <f t="shared" si="614"/>
        <v>AG$18</v>
      </c>
      <c r="AH567" s="190" t="str">
        <f t="shared" si="614"/>
        <v>AH$18</v>
      </c>
      <c r="AI567" s="190" t="str">
        <f t="shared" si="614"/>
        <v>AI$18</v>
      </c>
      <c r="AJ567" s="190" t="str">
        <f t="shared" si="614"/>
        <v>AJ$18</v>
      </c>
      <c r="AK567" s="190" t="str">
        <f t="shared" si="614"/>
        <v>AK$18</v>
      </c>
      <c r="AL567" s="190" t="str">
        <f t="shared" si="614"/>
        <v>AL$18</v>
      </c>
      <c r="AM567" s="190" t="str">
        <f t="shared" si="614"/>
        <v>AM$18</v>
      </c>
      <c r="AN567" s="190" t="str">
        <f t="shared" si="614"/>
        <v>AN$18</v>
      </c>
      <c r="AO567" s="190" t="str">
        <f t="shared" si="614"/>
        <v>AO$18</v>
      </c>
      <c r="AP567" s="190" t="str">
        <f t="shared" si="614"/>
        <v>AP$18</v>
      </c>
      <c r="AQ567" s="190" t="str">
        <f t="shared" si="614"/>
        <v>AQ$18</v>
      </c>
      <c r="AR567" s="190" t="str">
        <f t="shared" si="614"/>
        <v>AR$18</v>
      </c>
      <c r="AS567" s="190" t="str">
        <f t="shared" si="614"/>
        <v>AS$18</v>
      </c>
      <c r="AT567" s="190" t="str">
        <f t="shared" si="614"/>
        <v>AT$18</v>
      </c>
      <c r="AU567" s="190" t="str">
        <f t="shared" si="614"/>
        <v>AU$18</v>
      </c>
      <c r="AV567" s="190" t="str">
        <f t="shared" si="614"/>
        <v>AV$18</v>
      </c>
      <c r="AW567" s="190" t="str">
        <f t="shared" si="614"/>
        <v>AW$18</v>
      </c>
      <c r="AX567" s="190" t="str">
        <f t="shared" si="614"/>
        <v>AX$18</v>
      </c>
      <c r="AY567" s="190" t="str">
        <f t="shared" ref="AY567:CD567" si="615">AY$22</f>
        <v>AY$18</v>
      </c>
      <c r="AZ567" s="190" t="str">
        <f t="shared" si="615"/>
        <v>AZ$18</v>
      </c>
      <c r="BA567" s="190" t="str">
        <f t="shared" si="615"/>
        <v>BA$18</v>
      </c>
      <c r="BB567" s="190" t="str">
        <f t="shared" si="615"/>
        <v>BB$18</v>
      </c>
      <c r="BC567" s="190" t="str">
        <f t="shared" si="615"/>
        <v>BC$18</v>
      </c>
      <c r="BD567" s="190" t="str">
        <f t="shared" si="615"/>
        <v>BD$18</v>
      </c>
      <c r="BE567" s="190" t="str">
        <f t="shared" si="615"/>
        <v>BE$18</v>
      </c>
      <c r="BF567" s="190" t="str">
        <f t="shared" si="615"/>
        <v>BF$18</v>
      </c>
      <c r="BG567" s="190" t="str">
        <f t="shared" si="615"/>
        <v>BG$18</v>
      </c>
      <c r="BH567" s="190" t="str">
        <f t="shared" si="615"/>
        <v>BH$18</v>
      </c>
      <c r="BI567" s="190" t="str">
        <f t="shared" si="615"/>
        <v>BI$18</v>
      </c>
      <c r="BJ567" s="190" t="str">
        <f t="shared" si="615"/>
        <v>BJ$18</v>
      </c>
      <c r="BK567" s="190" t="str">
        <f t="shared" si="615"/>
        <v>BK$18</v>
      </c>
      <c r="BL567" s="190" t="str">
        <f t="shared" si="615"/>
        <v>BL$18</v>
      </c>
      <c r="BM567" s="190" t="str">
        <f t="shared" si="615"/>
        <v>BM$18</v>
      </c>
      <c r="BN567" s="190" t="str">
        <f t="shared" si="615"/>
        <v>BN$18</v>
      </c>
      <c r="BO567" s="190" t="str">
        <f t="shared" si="615"/>
        <v>BO$18</v>
      </c>
      <c r="BP567" s="190" t="str">
        <f t="shared" si="615"/>
        <v>BP$18</v>
      </c>
      <c r="BQ567" s="190" t="str">
        <f t="shared" si="615"/>
        <v>BQ$18</v>
      </c>
      <c r="BR567" s="190" t="str">
        <f t="shared" si="615"/>
        <v>BR$18</v>
      </c>
      <c r="BS567" s="190" t="str">
        <f t="shared" si="615"/>
        <v>BS$18</v>
      </c>
      <c r="BT567" s="190" t="str">
        <f t="shared" si="615"/>
        <v>BT$18</v>
      </c>
      <c r="BU567" s="190" t="str">
        <f t="shared" si="615"/>
        <v>BU$18</v>
      </c>
      <c r="BV567" s="190" t="str">
        <f t="shared" si="615"/>
        <v>BV$18</v>
      </c>
      <c r="BW567" s="190" t="str">
        <f t="shared" si="615"/>
        <v>BW$18</v>
      </c>
      <c r="BX567" s="190" t="str">
        <f t="shared" si="615"/>
        <v>BX$18</v>
      </c>
      <c r="BY567" s="190" t="str">
        <f t="shared" si="615"/>
        <v>BY$18</v>
      </c>
      <c r="BZ567" s="190" t="str">
        <f t="shared" si="615"/>
        <v>BZ$18</v>
      </c>
      <c r="CA567" s="190" t="str">
        <f t="shared" si="615"/>
        <v>CA$18</v>
      </c>
      <c r="CB567" s="190" t="str">
        <f t="shared" si="615"/>
        <v>CB$18</v>
      </c>
      <c r="CC567" s="190" t="str">
        <f t="shared" si="615"/>
        <v>CC$18</v>
      </c>
      <c r="CD567" s="190" t="str">
        <f t="shared" si="615"/>
        <v>CD$18</v>
      </c>
      <c r="CE567" s="190" t="str">
        <f t="shared" ref="CE567:CL567" si="616">CE$22</f>
        <v>CE$18</v>
      </c>
      <c r="CF567" s="190" t="str">
        <f t="shared" si="616"/>
        <v>CF$18</v>
      </c>
      <c r="CG567" s="190" t="str">
        <f t="shared" si="616"/>
        <v>CG$18</v>
      </c>
      <c r="CH567" s="190" t="str">
        <f t="shared" si="616"/>
        <v>CH$18</v>
      </c>
      <c r="CI567" s="190" t="str">
        <f t="shared" si="616"/>
        <v>CI$18</v>
      </c>
      <c r="CJ567" s="190" t="str">
        <f t="shared" si="616"/>
        <v>CJ$18</v>
      </c>
      <c r="CK567" s="190" t="str">
        <f t="shared" si="616"/>
        <v>CK$18</v>
      </c>
      <c r="CL567" s="190" t="str">
        <f t="shared" si="616"/>
        <v>CL$18</v>
      </c>
      <c r="CN567" s="201"/>
      <c r="CO567" s="190" t="str">
        <f t="shared" ref="CO567:DL567" si="617">CO$22</f>
        <v>CO$18</v>
      </c>
      <c r="CP567" s="190" t="str">
        <f t="shared" si="617"/>
        <v>CP$18</v>
      </c>
      <c r="CQ567" s="190" t="str">
        <f t="shared" si="617"/>
        <v>CQ$18</v>
      </c>
      <c r="CR567" s="190" t="str">
        <f t="shared" si="617"/>
        <v>CR$18</v>
      </c>
      <c r="CS567" s="190" t="str">
        <f t="shared" si="617"/>
        <v>CS$18</v>
      </c>
      <c r="CT567" s="190" t="str">
        <f t="shared" si="617"/>
        <v>CT$18</v>
      </c>
      <c r="CU567" s="190" t="str">
        <f t="shared" si="617"/>
        <v>CU$18</v>
      </c>
      <c r="CV567" s="190" t="str">
        <f t="shared" si="617"/>
        <v>CV$18</v>
      </c>
      <c r="CW567" s="190" t="str">
        <f t="shared" si="617"/>
        <v>CW$18</v>
      </c>
      <c r="CX567" s="190" t="str">
        <f t="shared" si="617"/>
        <v>CX$18</v>
      </c>
      <c r="CY567" s="190" t="str">
        <f t="shared" si="617"/>
        <v>CY$18</v>
      </c>
      <c r="CZ567" s="190" t="str">
        <f t="shared" si="617"/>
        <v>CZ$18</v>
      </c>
      <c r="DA567" s="190" t="str">
        <f t="shared" si="617"/>
        <v>DA$18</v>
      </c>
      <c r="DB567" s="190" t="str">
        <f t="shared" si="617"/>
        <v>DB$18</v>
      </c>
      <c r="DC567" s="190" t="str">
        <f t="shared" si="617"/>
        <v>DC$18</v>
      </c>
      <c r="DD567" s="190" t="str">
        <f t="shared" si="617"/>
        <v>DD$18</v>
      </c>
      <c r="DE567" s="190" t="str">
        <f t="shared" si="617"/>
        <v>DE$18</v>
      </c>
      <c r="DF567" s="190" t="str">
        <f t="shared" si="617"/>
        <v>DF$18</v>
      </c>
      <c r="DG567" s="190" t="str">
        <f t="shared" si="617"/>
        <v>DG$18</v>
      </c>
      <c r="DH567" s="190" t="str">
        <f t="shared" si="617"/>
        <v>DH$18</v>
      </c>
      <c r="DI567" s="190" t="str">
        <f t="shared" si="617"/>
        <v>DI$18</v>
      </c>
      <c r="DJ567" s="190" t="str">
        <f t="shared" si="617"/>
        <v>DJ$18</v>
      </c>
      <c r="DK567" s="190" t="str">
        <f t="shared" si="617"/>
        <v>DK$18</v>
      </c>
      <c r="DL567" s="190" t="str">
        <f t="shared" si="617"/>
        <v>DL$18</v>
      </c>
    </row>
    <row r="568" spans="1:116" x14ac:dyDescent="0.4">
      <c r="A568" s="174"/>
      <c r="E568" s="8"/>
      <c r="G568" s="175" t="s">
        <v>464</v>
      </c>
      <c r="H568" s="200"/>
      <c r="I568" s="201"/>
      <c r="J568" s="201"/>
      <c r="K568" s="202"/>
      <c r="L568" s="202"/>
      <c r="M568" s="202"/>
      <c r="N568" s="202"/>
      <c r="O568" s="202"/>
      <c r="P568" s="202"/>
      <c r="R568" s="202"/>
      <c r="S568" s="190" t="str">
        <f t="shared" ref="S568:AX568" si="618">S$23</f>
        <v>S$19</v>
      </c>
      <c r="T568" s="190" t="str">
        <f t="shared" si="618"/>
        <v>T$19</v>
      </c>
      <c r="U568" s="190" t="str">
        <f t="shared" si="618"/>
        <v>U$19</v>
      </c>
      <c r="V568" s="190" t="str">
        <f t="shared" si="618"/>
        <v>V$19</v>
      </c>
      <c r="W568" s="190" t="str">
        <f t="shared" si="618"/>
        <v>W$19</v>
      </c>
      <c r="X568" s="190" t="str">
        <f t="shared" si="618"/>
        <v>X$19</v>
      </c>
      <c r="Y568" s="190" t="str">
        <f t="shared" si="618"/>
        <v>Y$19</v>
      </c>
      <c r="Z568" s="190" t="str">
        <f t="shared" si="618"/>
        <v>Z$19</v>
      </c>
      <c r="AA568" s="190" t="str">
        <f t="shared" si="618"/>
        <v>AA$19</v>
      </c>
      <c r="AB568" s="190" t="str">
        <f t="shared" si="618"/>
        <v>AB$19</v>
      </c>
      <c r="AC568" s="190" t="str">
        <f t="shared" si="618"/>
        <v>AC$19</v>
      </c>
      <c r="AD568" s="190" t="str">
        <f t="shared" si="618"/>
        <v>AD$19</v>
      </c>
      <c r="AE568" s="190" t="str">
        <f t="shared" si="618"/>
        <v>AE$19</v>
      </c>
      <c r="AF568" s="190" t="str">
        <f t="shared" si="618"/>
        <v>AF$19</v>
      </c>
      <c r="AG568" s="190" t="str">
        <f t="shared" si="618"/>
        <v>AG$19</v>
      </c>
      <c r="AH568" s="190" t="str">
        <f t="shared" si="618"/>
        <v>AH$19</v>
      </c>
      <c r="AI568" s="190" t="str">
        <f t="shared" si="618"/>
        <v>AI$19</v>
      </c>
      <c r="AJ568" s="190" t="str">
        <f t="shared" si="618"/>
        <v>AJ$19</v>
      </c>
      <c r="AK568" s="190" t="str">
        <f t="shared" si="618"/>
        <v>AK$19</v>
      </c>
      <c r="AL568" s="190" t="str">
        <f t="shared" si="618"/>
        <v>AL$19</v>
      </c>
      <c r="AM568" s="190" t="str">
        <f t="shared" si="618"/>
        <v>AM$19</v>
      </c>
      <c r="AN568" s="190" t="str">
        <f t="shared" si="618"/>
        <v>AN$19</v>
      </c>
      <c r="AO568" s="190" t="str">
        <f t="shared" si="618"/>
        <v>AO$19</v>
      </c>
      <c r="AP568" s="190" t="str">
        <f t="shared" si="618"/>
        <v>AP$19</v>
      </c>
      <c r="AQ568" s="190" t="str">
        <f t="shared" si="618"/>
        <v>AQ$19</v>
      </c>
      <c r="AR568" s="190" t="str">
        <f t="shared" si="618"/>
        <v>AR$19</v>
      </c>
      <c r="AS568" s="190" t="str">
        <f t="shared" si="618"/>
        <v>AS$19</v>
      </c>
      <c r="AT568" s="190" t="str">
        <f t="shared" si="618"/>
        <v>AT$19</v>
      </c>
      <c r="AU568" s="190" t="str">
        <f t="shared" si="618"/>
        <v>AU$19</v>
      </c>
      <c r="AV568" s="190" t="str">
        <f t="shared" si="618"/>
        <v>AV$19</v>
      </c>
      <c r="AW568" s="190" t="str">
        <f t="shared" si="618"/>
        <v>AW$19</v>
      </c>
      <c r="AX568" s="190" t="str">
        <f t="shared" si="618"/>
        <v>AX$19</v>
      </c>
      <c r="AY568" s="190" t="str">
        <f t="shared" ref="AY568:CD568" si="619">AY$23</f>
        <v>AY$19</v>
      </c>
      <c r="AZ568" s="190" t="str">
        <f t="shared" si="619"/>
        <v>AZ$19</v>
      </c>
      <c r="BA568" s="190" t="str">
        <f t="shared" si="619"/>
        <v>BA$19</v>
      </c>
      <c r="BB568" s="190" t="str">
        <f t="shared" si="619"/>
        <v>BB$19</v>
      </c>
      <c r="BC568" s="190" t="str">
        <f t="shared" si="619"/>
        <v>BC$19</v>
      </c>
      <c r="BD568" s="190" t="str">
        <f t="shared" si="619"/>
        <v>BD$19</v>
      </c>
      <c r="BE568" s="190" t="str">
        <f t="shared" si="619"/>
        <v>BE$19</v>
      </c>
      <c r="BF568" s="190" t="str">
        <f t="shared" si="619"/>
        <v>BF$19</v>
      </c>
      <c r="BG568" s="190" t="str">
        <f t="shared" si="619"/>
        <v>BG$19</v>
      </c>
      <c r="BH568" s="190" t="str">
        <f t="shared" si="619"/>
        <v>BH$19</v>
      </c>
      <c r="BI568" s="190" t="str">
        <f t="shared" si="619"/>
        <v>BI$19</v>
      </c>
      <c r="BJ568" s="190" t="str">
        <f t="shared" si="619"/>
        <v>BJ$19</v>
      </c>
      <c r="BK568" s="190" t="str">
        <f t="shared" si="619"/>
        <v>BK$19</v>
      </c>
      <c r="BL568" s="190" t="str">
        <f t="shared" si="619"/>
        <v>BL$19</v>
      </c>
      <c r="BM568" s="190" t="str">
        <f t="shared" si="619"/>
        <v>BM$19</v>
      </c>
      <c r="BN568" s="190" t="str">
        <f t="shared" si="619"/>
        <v>BN$19</v>
      </c>
      <c r="BO568" s="190" t="str">
        <f t="shared" si="619"/>
        <v>BO$19</v>
      </c>
      <c r="BP568" s="190" t="str">
        <f t="shared" si="619"/>
        <v>BP$19</v>
      </c>
      <c r="BQ568" s="190" t="str">
        <f t="shared" si="619"/>
        <v>BQ$19</v>
      </c>
      <c r="BR568" s="190" t="str">
        <f t="shared" si="619"/>
        <v>BR$19</v>
      </c>
      <c r="BS568" s="190" t="str">
        <f t="shared" si="619"/>
        <v>BS$19</v>
      </c>
      <c r="BT568" s="190" t="str">
        <f t="shared" si="619"/>
        <v>BT$19</v>
      </c>
      <c r="BU568" s="190" t="str">
        <f t="shared" si="619"/>
        <v>BU$19</v>
      </c>
      <c r="BV568" s="190" t="str">
        <f t="shared" si="619"/>
        <v>BV$19</v>
      </c>
      <c r="BW568" s="190" t="str">
        <f t="shared" si="619"/>
        <v>BW$19</v>
      </c>
      <c r="BX568" s="190" t="str">
        <f t="shared" si="619"/>
        <v>BX$19</v>
      </c>
      <c r="BY568" s="190" t="str">
        <f t="shared" si="619"/>
        <v>BY$19</v>
      </c>
      <c r="BZ568" s="190" t="str">
        <f t="shared" si="619"/>
        <v>BZ$19</v>
      </c>
      <c r="CA568" s="190" t="str">
        <f t="shared" si="619"/>
        <v>CA$19</v>
      </c>
      <c r="CB568" s="190" t="str">
        <f t="shared" si="619"/>
        <v>CB$19</v>
      </c>
      <c r="CC568" s="190" t="str">
        <f t="shared" si="619"/>
        <v>CC$19</v>
      </c>
      <c r="CD568" s="190" t="str">
        <f t="shared" si="619"/>
        <v>CD$19</v>
      </c>
      <c r="CE568" s="190" t="str">
        <f t="shared" ref="CE568:CL568" si="620">CE$23</f>
        <v>CE$19</v>
      </c>
      <c r="CF568" s="190" t="str">
        <f t="shared" si="620"/>
        <v>CF$19</v>
      </c>
      <c r="CG568" s="190" t="str">
        <f t="shared" si="620"/>
        <v>CG$19</v>
      </c>
      <c r="CH568" s="190" t="str">
        <f t="shared" si="620"/>
        <v>CH$19</v>
      </c>
      <c r="CI568" s="190" t="str">
        <f t="shared" si="620"/>
        <v>CI$19</v>
      </c>
      <c r="CJ568" s="190" t="str">
        <f t="shared" si="620"/>
        <v>CJ$19</v>
      </c>
      <c r="CK568" s="190" t="str">
        <f t="shared" si="620"/>
        <v>CK$19</v>
      </c>
      <c r="CL568" s="190" t="str">
        <f t="shared" si="620"/>
        <v>CL$19</v>
      </c>
      <c r="CN568" s="201"/>
      <c r="CO568" s="190" t="str">
        <f t="shared" ref="CO568:DL568" si="621">CO$23</f>
        <v>CO$19</v>
      </c>
      <c r="CP568" s="190" t="str">
        <f t="shared" si="621"/>
        <v>CP$19</v>
      </c>
      <c r="CQ568" s="190" t="str">
        <f t="shared" si="621"/>
        <v>CQ$19</v>
      </c>
      <c r="CR568" s="190" t="str">
        <f t="shared" si="621"/>
        <v>CR$19</v>
      </c>
      <c r="CS568" s="190" t="str">
        <f t="shared" si="621"/>
        <v>CS$19</v>
      </c>
      <c r="CT568" s="190" t="str">
        <f t="shared" si="621"/>
        <v>CT$19</v>
      </c>
      <c r="CU568" s="190" t="str">
        <f t="shared" si="621"/>
        <v>CU$19</v>
      </c>
      <c r="CV568" s="190" t="str">
        <f t="shared" si="621"/>
        <v>CV$19</v>
      </c>
      <c r="CW568" s="190" t="str">
        <f t="shared" si="621"/>
        <v>CW$19</v>
      </c>
      <c r="CX568" s="190" t="str">
        <f t="shared" si="621"/>
        <v>CX$19</v>
      </c>
      <c r="CY568" s="190" t="str">
        <f t="shared" si="621"/>
        <v>CY$19</v>
      </c>
      <c r="CZ568" s="190" t="str">
        <f t="shared" si="621"/>
        <v>CZ$19</v>
      </c>
      <c r="DA568" s="190" t="str">
        <f t="shared" si="621"/>
        <v>DA$19</v>
      </c>
      <c r="DB568" s="190" t="str">
        <f t="shared" si="621"/>
        <v>DB$19</v>
      </c>
      <c r="DC568" s="190" t="str">
        <f t="shared" si="621"/>
        <v>DC$19</v>
      </c>
      <c r="DD568" s="190" t="str">
        <f t="shared" si="621"/>
        <v>DD$19</v>
      </c>
      <c r="DE568" s="190" t="str">
        <f t="shared" si="621"/>
        <v>DE$19</v>
      </c>
      <c r="DF568" s="190" t="str">
        <f t="shared" si="621"/>
        <v>DF$19</v>
      </c>
      <c r="DG568" s="190" t="str">
        <f t="shared" si="621"/>
        <v>DG$19</v>
      </c>
      <c r="DH568" s="190" t="str">
        <f t="shared" si="621"/>
        <v>DH$19</v>
      </c>
      <c r="DI568" s="190" t="str">
        <f t="shared" si="621"/>
        <v>DI$19</v>
      </c>
      <c r="DJ568" s="190" t="str">
        <f t="shared" si="621"/>
        <v>DJ$19</v>
      </c>
      <c r="DK568" s="190" t="str">
        <f t="shared" si="621"/>
        <v>DK$19</v>
      </c>
      <c r="DL568" s="190" t="str">
        <f t="shared" si="621"/>
        <v>DL$19</v>
      </c>
    </row>
    <row r="569" spans="1:116" x14ac:dyDescent="0.4">
      <c r="A569" s="31" t="s">
        <v>218</v>
      </c>
      <c r="B569" s="31" t="s">
        <v>81</v>
      </c>
      <c r="C569" s="31"/>
      <c r="D569" t="s">
        <v>272</v>
      </c>
      <c r="E569" s="8" t="str">
        <f t="shared" ref="E569:E579" si="622">ROW()&amp;" "&amp;D569</f>
        <v>569 GMV-PV</v>
      </c>
      <c r="F569" t="s">
        <v>417</v>
      </c>
      <c r="G569" s="66" t="s">
        <v>779</v>
      </c>
      <c r="H569" s="22"/>
      <c r="I569" s="306"/>
      <c r="J569" s="306"/>
      <c r="K569" s="22"/>
      <c r="L569" s="22"/>
      <c r="M569" s="22"/>
      <c r="N569" s="22"/>
      <c r="O569" s="22"/>
      <c r="P569" s="22"/>
      <c r="R569" s="66"/>
      <c r="S569" s="307"/>
      <c r="T569" s="307"/>
      <c r="U569" s="307"/>
      <c r="V569" s="307"/>
      <c r="W569" s="307"/>
      <c r="X569" s="307"/>
      <c r="Y569" s="307"/>
      <c r="Z569" s="307"/>
      <c r="AA569" s="307"/>
      <c r="AB569" s="307"/>
      <c r="AC569" s="307"/>
      <c r="AD569" s="307"/>
      <c r="AE569" s="307"/>
      <c r="AF569" s="307"/>
      <c r="AG569" s="307"/>
      <c r="AH569" s="307"/>
      <c r="AI569" s="307"/>
      <c r="AJ569" s="307"/>
      <c r="AK569" s="307"/>
      <c r="AL569" s="307"/>
      <c r="AM569" s="307"/>
      <c r="AN569" s="307"/>
      <c r="AO569" s="307"/>
      <c r="AP569" s="307"/>
      <c r="AQ569" s="307"/>
      <c r="AR569" s="307"/>
      <c r="AS569" s="307"/>
      <c r="AT569" s="307"/>
      <c r="AU569" s="307"/>
      <c r="AV569" s="307"/>
      <c r="AW569" s="307"/>
      <c r="AX569" s="307"/>
      <c r="AY569" s="307"/>
      <c r="AZ569" s="307"/>
      <c r="BA569" s="307"/>
      <c r="BB569" s="307"/>
      <c r="BC569" s="307"/>
      <c r="BD569" s="307"/>
      <c r="BE569" s="307"/>
      <c r="BF569" s="307"/>
      <c r="BG569" s="307"/>
      <c r="BH569" s="307"/>
      <c r="BI569" s="307"/>
      <c r="BJ569" s="307"/>
      <c r="BK569" s="307"/>
      <c r="BL569" s="307"/>
      <c r="BM569" s="307"/>
      <c r="BN569" s="307"/>
      <c r="BO569" s="307"/>
      <c r="BP569" s="307"/>
      <c r="BQ569" s="307"/>
      <c r="BR569" s="307"/>
      <c r="BS569" s="307"/>
      <c r="BT569" s="307"/>
      <c r="BU569" s="307"/>
      <c r="BV569" s="307"/>
      <c r="BW569" s="307"/>
      <c r="BX569" s="307"/>
      <c r="BY569" s="307"/>
      <c r="BZ569" s="307"/>
      <c r="CA569" s="307"/>
      <c r="CB569" s="307"/>
      <c r="CC569" s="307"/>
      <c r="CD569" s="307"/>
      <c r="CE569" s="307"/>
      <c r="CF569" s="307"/>
      <c r="CG569" s="307"/>
      <c r="CH569" s="307"/>
      <c r="CI569" s="307"/>
      <c r="CJ569" s="307"/>
      <c r="CK569" s="307"/>
      <c r="CL569" s="307"/>
      <c r="CN569" s="306"/>
      <c r="CO569" s="307"/>
      <c r="CP569" s="307"/>
      <c r="CQ569" s="307"/>
      <c r="CR569" s="307"/>
      <c r="CS569" s="307"/>
      <c r="CT569" s="307"/>
      <c r="CU569" s="307"/>
      <c r="CV569" s="307"/>
      <c r="CW569" s="307"/>
      <c r="CX569" s="307"/>
      <c r="CY569" s="307"/>
      <c r="CZ569" s="307"/>
      <c r="DA569" s="307"/>
      <c r="DB569" s="307"/>
      <c r="DC569" s="307"/>
      <c r="DD569" s="307"/>
      <c r="DE569" s="307"/>
      <c r="DF569" s="307"/>
      <c r="DG569" s="307"/>
      <c r="DH569" s="307"/>
      <c r="DI569" s="307"/>
      <c r="DJ569" s="307"/>
      <c r="DK569" s="307"/>
      <c r="DL569" s="307"/>
    </row>
    <row r="570" spans="1:116" x14ac:dyDescent="0.4">
      <c r="B570" t="s">
        <v>332</v>
      </c>
      <c r="D570" t="s">
        <v>272</v>
      </c>
      <c r="E570" s="8" t="str">
        <f t="shared" si="622"/>
        <v>570 GMV-PV</v>
      </c>
      <c r="G570" s="145" t="str">
        <f>"# of "&amp;G577&amp;"s"</f>
        <v># of units</v>
      </c>
      <c r="H570" s="12"/>
      <c r="I570" s="60"/>
      <c r="J570" s="60"/>
      <c r="K570" s="15"/>
      <c r="L570" s="15"/>
      <c r="M570" s="15"/>
      <c r="N570" s="15"/>
      <c r="O570" s="15"/>
      <c r="P570" s="15"/>
      <c r="R570" s="15"/>
      <c r="S570" s="76" t="str">
        <f>S564</f>
        <v>S$17</v>
      </c>
      <c r="T570" s="76" t="str">
        <f t="shared" ref="T570:CE570" si="623">T564</f>
        <v>T$17</v>
      </c>
      <c r="U570" s="76" t="str">
        <f t="shared" si="623"/>
        <v>U$17</v>
      </c>
      <c r="V570" s="76" t="str">
        <f t="shared" si="623"/>
        <v>V$17</v>
      </c>
      <c r="W570" s="76" t="str">
        <f t="shared" si="623"/>
        <v>W$17</v>
      </c>
      <c r="X570" s="76" t="str">
        <f t="shared" si="623"/>
        <v>X$17</v>
      </c>
      <c r="Y570" s="76" t="str">
        <f t="shared" si="623"/>
        <v>Y$17</v>
      </c>
      <c r="Z570" s="76" t="str">
        <f t="shared" si="623"/>
        <v>Z$17</v>
      </c>
      <c r="AA570" s="76" t="str">
        <f t="shared" si="623"/>
        <v>AA$17</v>
      </c>
      <c r="AB570" s="76" t="str">
        <f t="shared" si="623"/>
        <v>AB$17</v>
      </c>
      <c r="AC570" s="76" t="str">
        <f t="shared" si="623"/>
        <v>AC$17</v>
      </c>
      <c r="AD570" s="76" t="str">
        <f t="shared" si="623"/>
        <v>AD$17</v>
      </c>
      <c r="AE570" s="76" t="str">
        <f t="shared" si="623"/>
        <v>AE$17</v>
      </c>
      <c r="AF570" s="76" t="str">
        <f t="shared" si="623"/>
        <v>AF$17</v>
      </c>
      <c r="AG570" s="76" t="str">
        <f t="shared" si="623"/>
        <v>AG$17</v>
      </c>
      <c r="AH570" s="76" t="str">
        <f t="shared" si="623"/>
        <v>AH$17</v>
      </c>
      <c r="AI570" s="76" t="str">
        <f t="shared" si="623"/>
        <v>AI$17</v>
      </c>
      <c r="AJ570" s="76" t="str">
        <f t="shared" si="623"/>
        <v>AJ$17</v>
      </c>
      <c r="AK570" s="76" t="str">
        <f t="shared" si="623"/>
        <v>AK$17</v>
      </c>
      <c r="AL570" s="76" t="str">
        <f t="shared" si="623"/>
        <v>AL$17</v>
      </c>
      <c r="AM570" s="76" t="str">
        <f t="shared" si="623"/>
        <v>AM$17</v>
      </c>
      <c r="AN570" s="76" t="str">
        <f t="shared" si="623"/>
        <v>AN$17</v>
      </c>
      <c r="AO570" s="76" t="str">
        <f t="shared" si="623"/>
        <v>AO$17</v>
      </c>
      <c r="AP570" s="76" t="str">
        <f t="shared" si="623"/>
        <v>AP$17</v>
      </c>
      <c r="AQ570" s="76" t="str">
        <f t="shared" si="623"/>
        <v>AQ$17</v>
      </c>
      <c r="AR570" s="76" t="str">
        <f t="shared" si="623"/>
        <v>AR$17</v>
      </c>
      <c r="AS570" s="76" t="str">
        <f t="shared" si="623"/>
        <v>AS$17</v>
      </c>
      <c r="AT570" s="76" t="str">
        <f t="shared" si="623"/>
        <v>AT$17</v>
      </c>
      <c r="AU570" s="76" t="str">
        <f t="shared" si="623"/>
        <v>AU$17</v>
      </c>
      <c r="AV570" s="76" t="str">
        <f t="shared" si="623"/>
        <v>AV$17</v>
      </c>
      <c r="AW570" s="76" t="str">
        <f t="shared" si="623"/>
        <v>AW$17</v>
      </c>
      <c r="AX570" s="76" t="str">
        <f t="shared" si="623"/>
        <v>AX$17</v>
      </c>
      <c r="AY570" s="76" t="str">
        <f t="shared" si="623"/>
        <v>AY$17</v>
      </c>
      <c r="AZ570" s="76" t="str">
        <f t="shared" si="623"/>
        <v>AZ$17</v>
      </c>
      <c r="BA570" s="76" t="str">
        <f t="shared" si="623"/>
        <v>BA$17</v>
      </c>
      <c r="BB570" s="76" t="str">
        <f t="shared" si="623"/>
        <v>BB$17</v>
      </c>
      <c r="BC570" s="76" t="str">
        <f t="shared" si="623"/>
        <v>BC$17</v>
      </c>
      <c r="BD570" s="76" t="str">
        <f t="shared" si="623"/>
        <v>BD$17</v>
      </c>
      <c r="BE570" s="76" t="str">
        <f t="shared" si="623"/>
        <v>BE$17</v>
      </c>
      <c r="BF570" s="76" t="str">
        <f t="shared" si="623"/>
        <v>BF$17</v>
      </c>
      <c r="BG570" s="76" t="str">
        <f t="shared" si="623"/>
        <v>BG$17</v>
      </c>
      <c r="BH570" s="76" t="str">
        <f t="shared" si="623"/>
        <v>BH$17</v>
      </c>
      <c r="BI570" s="76" t="str">
        <f t="shared" si="623"/>
        <v>BI$17</v>
      </c>
      <c r="BJ570" s="76" t="str">
        <f t="shared" si="623"/>
        <v>BJ$17</v>
      </c>
      <c r="BK570" s="76" t="str">
        <f t="shared" si="623"/>
        <v>BK$17</v>
      </c>
      <c r="BL570" s="76" t="str">
        <f t="shared" si="623"/>
        <v>BL$17</v>
      </c>
      <c r="BM570" s="76" t="str">
        <f t="shared" si="623"/>
        <v>BM$17</v>
      </c>
      <c r="BN570" s="76" t="str">
        <f t="shared" si="623"/>
        <v>BN$17</v>
      </c>
      <c r="BO570" s="76" t="str">
        <f t="shared" si="623"/>
        <v>BO$17</v>
      </c>
      <c r="BP570" s="76" t="str">
        <f t="shared" si="623"/>
        <v>BP$17</v>
      </c>
      <c r="BQ570" s="76" t="str">
        <f t="shared" si="623"/>
        <v>BQ$17</v>
      </c>
      <c r="BR570" s="76" t="str">
        <f t="shared" si="623"/>
        <v>BR$17</v>
      </c>
      <c r="BS570" s="76" t="str">
        <f t="shared" si="623"/>
        <v>BS$17</v>
      </c>
      <c r="BT570" s="76" t="str">
        <f t="shared" si="623"/>
        <v>BT$17</v>
      </c>
      <c r="BU570" s="76" t="str">
        <f t="shared" si="623"/>
        <v>BU$17</v>
      </c>
      <c r="BV570" s="76" t="str">
        <f t="shared" si="623"/>
        <v>BV$17</v>
      </c>
      <c r="BW570" s="76" t="str">
        <f t="shared" si="623"/>
        <v>BW$17</v>
      </c>
      <c r="BX570" s="76" t="str">
        <f t="shared" si="623"/>
        <v>BX$17</v>
      </c>
      <c r="BY570" s="76" t="str">
        <f t="shared" si="623"/>
        <v>BY$17</v>
      </c>
      <c r="BZ570" s="76" t="str">
        <f t="shared" si="623"/>
        <v>BZ$17</v>
      </c>
      <c r="CA570" s="76" t="str">
        <f t="shared" si="623"/>
        <v>CA$17</v>
      </c>
      <c r="CB570" s="76" t="str">
        <f t="shared" si="623"/>
        <v>CB$17</v>
      </c>
      <c r="CC570" s="76" t="str">
        <f t="shared" si="623"/>
        <v>CC$17</v>
      </c>
      <c r="CD570" s="76" t="str">
        <f t="shared" si="623"/>
        <v>CD$17</v>
      </c>
      <c r="CE570" s="76" t="str">
        <f t="shared" si="623"/>
        <v>CE$17</v>
      </c>
      <c r="CF570" s="76" t="str">
        <f t="shared" ref="CF570:CL570" si="624">CF564</f>
        <v>CF$17</v>
      </c>
      <c r="CG570" s="76" t="str">
        <f t="shared" si="624"/>
        <v>CG$17</v>
      </c>
      <c r="CH570" s="76" t="str">
        <f t="shared" si="624"/>
        <v>CH$17</v>
      </c>
      <c r="CI570" s="76" t="str">
        <f t="shared" si="624"/>
        <v>CI$17</v>
      </c>
      <c r="CJ570" s="76" t="str">
        <f t="shared" si="624"/>
        <v>CJ$17</v>
      </c>
      <c r="CK570" s="76" t="str">
        <f t="shared" si="624"/>
        <v>CK$17</v>
      </c>
      <c r="CL570" s="76" t="str">
        <f t="shared" si="624"/>
        <v>CL$17</v>
      </c>
      <c r="CN570" s="60"/>
      <c r="CO570" s="76" t="str">
        <f t="shared" ref="CO570:DK570" si="625">CO564</f>
        <v>CO$17</v>
      </c>
      <c r="CP570" s="76" t="str">
        <f t="shared" si="625"/>
        <v>CP$17</v>
      </c>
      <c r="CQ570" s="76" t="str">
        <f t="shared" si="625"/>
        <v>CQ$17</v>
      </c>
      <c r="CR570" s="76" t="str">
        <f t="shared" si="625"/>
        <v>CR$17</v>
      </c>
      <c r="CS570" s="76" t="str">
        <f t="shared" si="625"/>
        <v>CS$17</v>
      </c>
      <c r="CT570" s="76" t="str">
        <f t="shared" si="625"/>
        <v>CT$17</v>
      </c>
      <c r="CU570" s="76" t="str">
        <f t="shared" si="625"/>
        <v>CU$17</v>
      </c>
      <c r="CV570" s="76" t="str">
        <f t="shared" si="625"/>
        <v>CV$17</v>
      </c>
      <c r="CW570" s="76" t="str">
        <f t="shared" si="625"/>
        <v>CW$17</v>
      </c>
      <c r="CX570" s="76" t="str">
        <f t="shared" si="625"/>
        <v>CX$17</v>
      </c>
      <c r="CY570" s="76" t="str">
        <f t="shared" si="625"/>
        <v>CY$17</v>
      </c>
      <c r="CZ570" s="76" t="str">
        <f t="shared" si="625"/>
        <v>CZ$17</v>
      </c>
      <c r="DA570" s="76" t="str">
        <f t="shared" si="625"/>
        <v>DA$17</v>
      </c>
      <c r="DB570" s="76" t="str">
        <f t="shared" si="625"/>
        <v>DB$17</v>
      </c>
      <c r="DC570" s="76" t="str">
        <f t="shared" si="625"/>
        <v>DC$17</v>
      </c>
      <c r="DD570" s="76" t="str">
        <f t="shared" si="625"/>
        <v>DD$17</v>
      </c>
      <c r="DE570" s="76" t="str">
        <f t="shared" si="625"/>
        <v>DE$17</v>
      </c>
      <c r="DF570" s="76" t="str">
        <f t="shared" si="625"/>
        <v>DF$17</v>
      </c>
      <c r="DG570" s="76" t="str">
        <f t="shared" si="625"/>
        <v>DG$17</v>
      </c>
      <c r="DH570" s="76" t="str">
        <f t="shared" si="625"/>
        <v>DH$17</v>
      </c>
      <c r="DI570" s="76" t="str">
        <f t="shared" si="625"/>
        <v>DI$17</v>
      </c>
      <c r="DJ570" s="76" t="str">
        <f t="shared" si="625"/>
        <v>DJ$17</v>
      </c>
      <c r="DK570" s="76" t="str">
        <f t="shared" si="625"/>
        <v>DK$17</v>
      </c>
      <c r="DL570" s="76" t="str">
        <f t="shared" ref="DL570" si="626">DL564</f>
        <v>DL$17</v>
      </c>
    </row>
    <row r="571" spans="1:116" x14ac:dyDescent="0.4">
      <c r="B571" t="str">
        <f>E571</f>
        <v>571 GMV-PV</v>
      </c>
      <c r="D571" t="s">
        <v>272</v>
      </c>
      <c r="E571" s="8" t="str">
        <f t="shared" si="622"/>
        <v>571 GMV-PV</v>
      </c>
      <c r="G571" s="145" t="str">
        <f>"Avg. "&amp;G577&amp;" value"</f>
        <v>Avg. unit value</v>
      </c>
      <c r="H571" s="12"/>
      <c r="I571" s="60"/>
      <c r="J571" s="60"/>
      <c r="K571" s="18">
        <v>10</v>
      </c>
      <c r="L571" s="18">
        <v>10</v>
      </c>
      <c r="M571" s="18">
        <v>10</v>
      </c>
      <c r="N571" s="18">
        <v>10</v>
      </c>
      <c r="O571" s="18">
        <v>10</v>
      </c>
      <c r="P571" s="18">
        <v>10</v>
      </c>
      <c r="R571" s="19"/>
      <c r="S571" s="147" cm="1">
        <f t="array" ref="S571">INDEX($K:$P,ROW(),MATCH(S$3,$K$2:$P$2,0))</f>
        <v>10</v>
      </c>
      <c r="T571" s="147" cm="1">
        <f t="array" ref="T571">INDEX($K:$P,ROW(),MATCH(T$3,$K$2:$P$2,0))</f>
        <v>10</v>
      </c>
      <c r="U571" s="147" cm="1">
        <f t="array" ref="U571">INDEX($K:$P,ROW(),MATCH(U$3,$K$2:$P$2,0))</f>
        <v>10</v>
      </c>
      <c r="V571" s="147" cm="1">
        <f t="array" ref="V571">INDEX($K:$P,ROW(),MATCH(V$3,$K$2:$P$2,0))</f>
        <v>10</v>
      </c>
      <c r="W571" s="147" cm="1">
        <f t="array" ref="W571">INDEX($K:$P,ROW(),MATCH(W$3,$K$2:$P$2,0))</f>
        <v>10</v>
      </c>
      <c r="X571" s="147" cm="1">
        <f t="array" ref="X571">INDEX($K:$P,ROW(),MATCH(X$3,$K$2:$P$2,0))</f>
        <v>10</v>
      </c>
      <c r="Y571" s="147" cm="1">
        <f t="array" ref="Y571">INDEX($K:$P,ROW(),MATCH(Y$3,$K$2:$P$2,0))</f>
        <v>10</v>
      </c>
      <c r="Z571" s="147" cm="1">
        <f t="array" ref="Z571">INDEX($K:$P,ROW(),MATCH(Z$3,$K$2:$P$2,0))</f>
        <v>10</v>
      </c>
      <c r="AA571" s="147" cm="1">
        <f t="array" ref="AA571">INDEX($K:$P,ROW(),MATCH(AA$3,$K$2:$P$2,0))</f>
        <v>10</v>
      </c>
      <c r="AB571" s="147" cm="1">
        <f t="array" ref="AB571">INDEX($K:$P,ROW(),MATCH(AB$3,$K$2:$P$2,0))</f>
        <v>10</v>
      </c>
      <c r="AC571" s="147" cm="1">
        <f t="array" ref="AC571">INDEX($K:$P,ROW(),MATCH(AC$3,$K$2:$P$2,0))</f>
        <v>10</v>
      </c>
      <c r="AD571" s="147" cm="1">
        <f t="array" ref="AD571">INDEX($K:$P,ROW(),MATCH(AD$3,$K$2:$P$2,0))</f>
        <v>10</v>
      </c>
      <c r="AE571" s="147" cm="1">
        <f t="array" ref="AE571">INDEX($K:$P,ROW(),MATCH(AE$3,$K$2:$P$2,0))</f>
        <v>10</v>
      </c>
      <c r="AF571" s="147" cm="1">
        <f t="array" ref="AF571">INDEX($K:$P,ROW(),MATCH(AF$3,$K$2:$P$2,0))</f>
        <v>10</v>
      </c>
      <c r="AG571" s="147" cm="1">
        <f t="array" ref="AG571">INDEX($K:$P,ROW(),MATCH(AG$3,$K$2:$P$2,0))</f>
        <v>10</v>
      </c>
      <c r="AH571" s="147" cm="1">
        <f t="array" ref="AH571">INDEX($K:$P,ROW(),MATCH(AH$3,$K$2:$P$2,0))</f>
        <v>10</v>
      </c>
      <c r="AI571" s="147" cm="1">
        <f t="array" ref="AI571">INDEX($K:$P,ROW(),MATCH(AI$3,$K$2:$P$2,0))</f>
        <v>10</v>
      </c>
      <c r="AJ571" s="147" cm="1">
        <f t="array" ref="AJ571">INDEX($K:$P,ROW(),MATCH(AJ$3,$K$2:$P$2,0))</f>
        <v>10</v>
      </c>
      <c r="AK571" s="147" cm="1">
        <f t="array" ref="AK571">INDEX($K:$P,ROW(),MATCH(AK$3,$K$2:$P$2,0))</f>
        <v>10</v>
      </c>
      <c r="AL571" s="147" cm="1">
        <f t="array" ref="AL571">INDEX($K:$P,ROW(),MATCH(AL$3,$K$2:$P$2,0))</f>
        <v>10</v>
      </c>
      <c r="AM571" s="147" cm="1">
        <f t="array" ref="AM571">INDEX($K:$P,ROW(),MATCH(AM$3,$K$2:$P$2,0))</f>
        <v>10</v>
      </c>
      <c r="AN571" s="147" cm="1">
        <f t="array" ref="AN571">INDEX($K:$P,ROW(),MATCH(AN$3,$K$2:$P$2,0))</f>
        <v>10</v>
      </c>
      <c r="AO571" s="147" cm="1">
        <f t="array" ref="AO571">INDEX($K:$P,ROW(),MATCH(AO$3,$K$2:$P$2,0))</f>
        <v>10</v>
      </c>
      <c r="AP571" s="147" cm="1">
        <f t="array" ref="AP571">INDEX($K:$P,ROW(),MATCH(AP$3,$K$2:$P$2,0))</f>
        <v>10</v>
      </c>
      <c r="AQ571" s="147" cm="1">
        <f t="array" ref="AQ571">INDEX($K:$P,ROW(),MATCH(AQ$3,$K$2:$P$2,0))</f>
        <v>10</v>
      </c>
      <c r="AR571" s="147" cm="1">
        <f t="array" ref="AR571">INDEX($K:$P,ROW(),MATCH(AR$3,$K$2:$P$2,0))</f>
        <v>10</v>
      </c>
      <c r="AS571" s="147" cm="1">
        <f t="array" ref="AS571">INDEX($K:$P,ROW(),MATCH(AS$3,$K$2:$P$2,0))</f>
        <v>10</v>
      </c>
      <c r="AT571" s="147" cm="1">
        <f t="array" ref="AT571">INDEX($K:$P,ROW(),MATCH(AT$3,$K$2:$P$2,0))</f>
        <v>10</v>
      </c>
      <c r="AU571" s="147" cm="1">
        <f t="array" ref="AU571">INDEX($K:$P,ROW(),MATCH(AU$3,$K$2:$P$2,0))</f>
        <v>10</v>
      </c>
      <c r="AV571" s="147" cm="1">
        <f t="array" ref="AV571">INDEX($K:$P,ROW(),MATCH(AV$3,$K$2:$P$2,0))</f>
        <v>10</v>
      </c>
      <c r="AW571" s="147" cm="1">
        <f t="array" ref="AW571">INDEX($K:$P,ROW(),MATCH(AW$3,$K$2:$P$2,0))</f>
        <v>10</v>
      </c>
      <c r="AX571" s="147" cm="1">
        <f t="array" ref="AX571">INDEX($K:$P,ROW(),MATCH(AX$3,$K$2:$P$2,0))</f>
        <v>10</v>
      </c>
      <c r="AY571" s="147" cm="1">
        <f t="array" ref="AY571">INDEX($K:$P,ROW(),MATCH(AY$3,$K$2:$P$2,0))</f>
        <v>10</v>
      </c>
      <c r="AZ571" s="147" cm="1">
        <f t="array" ref="AZ571">INDEX($K:$P,ROW(),MATCH(AZ$3,$K$2:$P$2,0))</f>
        <v>10</v>
      </c>
      <c r="BA571" s="147" cm="1">
        <f t="array" ref="BA571">INDEX($K:$P,ROW(),MATCH(BA$3,$K$2:$P$2,0))</f>
        <v>10</v>
      </c>
      <c r="BB571" s="147" cm="1">
        <f t="array" ref="BB571">INDEX($K:$P,ROW(),MATCH(BB$3,$K$2:$P$2,0))</f>
        <v>10</v>
      </c>
      <c r="BC571" s="147" cm="1">
        <f t="array" ref="BC571">INDEX($K:$P,ROW(),MATCH(BC$3,$K$2:$P$2,0))</f>
        <v>10</v>
      </c>
      <c r="BD571" s="147" cm="1">
        <f t="array" ref="BD571">INDEX($K:$P,ROW(),MATCH(BD$3,$K$2:$P$2,0))</f>
        <v>10</v>
      </c>
      <c r="BE571" s="147" cm="1">
        <f t="array" ref="BE571">INDEX($K:$P,ROW(),MATCH(BE$3,$K$2:$P$2,0))</f>
        <v>10</v>
      </c>
      <c r="BF571" s="147" cm="1">
        <f t="array" ref="BF571">INDEX($K:$P,ROW(),MATCH(BF$3,$K$2:$P$2,0))</f>
        <v>10</v>
      </c>
      <c r="BG571" s="147" cm="1">
        <f t="array" ref="BG571">INDEX($K:$P,ROW(),MATCH(BG$3,$K$2:$P$2,0))</f>
        <v>10</v>
      </c>
      <c r="BH571" s="147" cm="1">
        <f t="array" ref="BH571">INDEX($K:$P,ROW(),MATCH(BH$3,$K$2:$P$2,0))</f>
        <v>10</v>
      </c>
      <c r="BI571" s="147" cm="1">
        <f t="array" ref="BI571">INDEX($K:$P,ROW(),MATCH(BI$3,$K$2:$P$2,0))</f>
        <v>10</v>
      </c>
      <c r="BJ571" s="147" cm="1">
        <f t="array" ref="BJ571">INDEX($K:$P,ROW(),MATCH(BJ$3,$K$2:$P$2,0))</f>
        <v>10</v>
      </c>
      <c r="BK571" s="147" cm="1">
        <f t="array" ref="BK571">INDEX($K:$P,ROW(),MATCH(BK$3,$K$2:$P$2,0))</f>
        <v>10</v>
      </c>
      <c r="BL571" s="147" cm="1">
        <f t="array" ref="BL571">INDEX($K:$P,ROW(),MATCH(BL$3,$K$2:$P$2,0))</f>
        <v>10</v>
      </c>
      <c r="BM571" s="147" cm="1">
        <f t="array" ref="BM571">INDEX($K:$P,ROW(),MATCH(BM$3,$K$2:$P$2,0))</f>
        <v>10</v>
      </c>
      <c r="BN571" s="147" cm="1">
        <f t="array" ref="BN571">INDEX($K:$P,ROW(),MATCH(BN$3,$K$2:$P$2,0))</f>
        <v>10</v>
      </c>
      <c r="BO571" s="147" cm="1">
        <f t="array" ref="BO571">INDEX($K:$P,ROW(),MATCH(BO$3,$K$2:$P$2,0))</f>
        <v>10</v>
      </c>
      <c r="BP571" s="147" cm="1">
        <f t="array" ref="BP571">INDEX($K:$P,ROW(),MATCH(BP$3,$K$2:$P$2,0))</f>
        <v>10</v>
      </c>
      <c r="BQ571" s="147" cm="1">
        <f t="array" ref="BQ571">INDEX($K:$P,ROW(),MATCH(BQ$3,$K$2:$P$2,0))</f>
        <v>10</v>
      </c>
      <c r="BR571" s="147" cm="1">
        <f t="array" ref="BR571">INDEX($K:$P,ROW(),MATCH(BR$3,$K$2:$P$2,0))</f>
        <v>10</v>
      </c>
      <c r="BS571" s="147" cm="1">
        <f t="array" ref="BS571">INDEX($K:$P,ROW(),MATCH(BS$3,$K$2:$P$2,0))</f>
        <v>10</v>
      </c>
      <c r="BT571" s="147" cm="1">
        <f t="array" ref="BT571">INDEX($K:$P,ROW(),MATCH(BT$3,$K$2:$P$2,0))</f>
        <v>10</v>
      </c>
      <c r="BU571" s="147" cm="1">
        <f t="array" ref="BU571">INDEX($K:$P,ROW(),MATCH(BU$3,$K$2:$P$2,0))</f>
        <v>10</v>
      </c>
      <c r="BV571" s="147" cm="1">
        <f t="array" ref="BV571">INDEX($K:$P,ROW(),MATCH(BV$3,$K$2:$P$2,0))</f>
        <v>10</v>
      </c>
      <c r="BW571" s="147" cm="1">
        <f t="array" ref="BW571">INDEX($K:$P,ROW(),MATCH(BW$3,$K$2:$P$2,0))</f>
        <v>10</v>
      </c>
      <c r="BX571" s="147" cm="1">
        <f t="array" ref="BX571">INDEX($K:$P,ROW(),MATCH(BX$3,$K$2:$P$2,0))</f>
        <v>10</v>
      </c>
      <c r="BY571" s="147" cm="1">
        <f t="array" ref="BY571">INDEX($K:$P,ROW(),MATCH(BY$3,$K$2:$P$2,0))</f>
        <v>10</v>
      </c>
      <c r="BZ571" s="147" cm="1">
        <f t="array" ref="BZ571">INDEX($K:$P,ROW(),MATCH(BZ$3,$K$2:$P$2,0))</f>
        <v>10</v>
      </c>
      <c r="CA571" s="147" cm="1">
        <f t="array" ref="CA571">INDEX($K:$P,ROW(),MATCH(CA$3,$K$2:$P$2,0))</f>
        <v>10</v>
      </c>
      <c r="CB571" s="147" cm="1">
        <f t="array" ref="CB571">INDEX($K:$P,ROW(),MATCH(CB$3,$K$2:$P$2,0))</f>
        <v>10</v>
      </c>
      <c r="CC571" s="147" cm="1">
        <f t="array" ref="CC571">INDEX($K:$P,ROW(),MATCH(CC$3,$K$2:$P$2,0))</f>
        <v>10</v>
      </c>
      <c r="CD571" s="147" cm="1">
        <f t="array" ref="CD571">INDEX($K:$P,ROW(),MATCH(CD$3,$K$2:$P$2,0))</f>
        <v>10</v>
      </c>
      <c r="CE571" s="147" cm="1">
        <f t="array" ref="CE571">INDEX($K:$P,ROW(),MATCH(CE$3,$K$2:$P$2,0))</f>
        <v>10</v>
      </c>
      <c r="CF571" s="147" cm="1">
        <f t="array" ref="CF571">INDEX($K:$P,ROW(),MATCH(CF$3,$K$2:$P$2,0))</f>
        <v>10</v>
      </c>
      <c r="CG571" s="147" cm="1">
        <f t="array" ref="CG571">INDEX($K:$P,ROW(),MATCH(CG$3,$K$2:$P$2,0))</f>
        <v>10</v>
      </c>
      <c r="CH571" s="147" cm="1">
        <f t="array" ref="CH571">INDEX($K:$P,ROW(),MATCH(CH$3,$K$2:$P$2,0))</f>
        <v>10</v>
      </c>
      <c r="CI571" s="147" cm="1">
        <f t="array" ref="CI571">INDEX($K:$P,ROW(),MATCH(CI$3,$K$2:$P$2,0))</f>
        <v>10</v>
      </c>
      <c r="CJ571" s="147" cm="1">
        <f t="array" ref="CJ571">INDEX($K:$P,ROW(),MATCH(CJ$3,$K$2:$P$2,0))</f>
        <v>10</v>
      </c>
      <c r="CK571" s="147" cm="1">
        <f t="array" ref="CK571">INDEX($K:$P,ROW(),MATCH(CK$3,$K$2:$P$2,0))</f>
        <v>10</v>
      </c>
      <c r="CL571" s="147" cm="1">
        <f t="array" ref="CL571">INDEX($K:$P,ROW(),MATCH(CL$3,$K$2:$P$2,0))</f>
        <v>10</v>
      </c>
      <c r="CN571" s="60"/>
      <c r="CO571" s="147" t="e" cm="1">
        <f t="array" ref="CO571">INDEX($K:$P,ROW(),MATCH(CO$3,$K$2:$P$2,0))</f>
        <v>#N/A</v>
      </c>
      <c r="CP571" s="147" t="e" cm="1">
        <f t="array" ref="CP571">INDEX($K:$P,ROW(),MATCH(CP$3,$K$2:$P$2,0))</f>
        <v>#N/A</v>
      </c>
      <c r="CQ571" s="147" t="e" cm="1">
        <f t="array" ref="CQ571">INDEX($K:$P,ROW(),MATCH(CQ$3,$K$2:$P$2,0))</f>
        <v>#N/A</v>
      </c>
      <c r="CR571" s="147" t="e" cm="1">
        <f t="array" ref="CR571">INDEX($K:$P,ROW(),MATCH(CR$3,$K$2:$P$2,0))</f>
        <v>#N/A</v>
      </c>
      <c r="CS571" s="147" t="e" cm="1">
        <f t="array" ref="CS571">INDEX($K:$P,ROW(),MATCH(CS$3,$K$2:$P$2,0))</f>
        <v>#N/A</v>
      </c>
      <c r="CT571" s="147" t="e" cm="1">
        <f t="array" ref="CT571">INDEX($K:$P,ROW(),MATCH(CT$3,$K$2:$P$2,0))</f>
        <v>#N/A</v>
      </c>
      <c r="CU571" s="147" t="e" cm="1">
        <f t="array" ref="CU571">INDEX($K:$P,ROW(),MATCH(CU$3,$K$2:$P$2,0))</f>
        <v>#N/A</v>
      </c>
      <c r="CV571" s="147" t="e" cm="1">
        <f t="array" ref="CV571">INDEX($K:$P,ROW(),MATCH(CV$3,$K$2:$P$2,0))</f>
        <v>#N/A</v>
      </c>
      <c r="CW571" s="147" t="e" cm="1">
        <f t="array" ref="CW571">INDEX($K:$P,ROW(),MATCH(CW$3,$K$2:$P$2,0))</f>
        <v>#N/A</v>
      </c>
      <c r="CX571" s="147" t="e" cm="1">
        <f t="array" ref="CX571">INDEX($K:$P,ROW(),MATCH(CX$3,$K$2:$P$2,0))</f>
        <v>#N/A</v>
      </c>
      <c r="CY571" s="147" t="e" cm="1">
        <f t="array" ref="CY571">INDEX($K:$P,ROW(),MATCH(CY$3,$K$2:$P$2,0))</f>
        <v>#N/A</v>
      </c>
      <c r="CZ571" s="147" t="e" cm="1">
        <f t="array" ref="CZ571">INDEX($K:$P,ROW(),MATCH(CZ$3,$K$2:$P$2,0))</f>
        <v>#N/A</v>
      </c>
      <c r="DA571" s="147" t="e" cm="1">
        <f t="array" ref="DA571">INDEX($K:$P,ROW(),MATCH(DA$3,$K$2:$P$2,0))</f>
        <v>#N/A</v>
      </c>
      <c r="DB571" s="147" t="e" cm="1">
        <f t="array" ref="DB571">INDEX($K:$P,ROW(),MATCH(DB$3,$K$2:$P$2,0))</f>
        <v>#N/A</v>
      </c>
      <c r="DC571" s="147" t="e" cm="1">
        <f t="array" ref="DC571">INDEX($K:$P,ROW(),MATCH(DC$3,$K$2:$P$2,0))</f>
        <v>#N/A</v>
      </c>
      <c r="DD571" s="147" t="e" cm="1">
        <f t="array" ref="DD571">INDEX($K:$P,ROW(),MATCH(DD$3,$K$2:$P$2,0))</f>
        <v>#N/A</v>
      </c>
      <c r="DE571" s="147" t="e" cm="1">
        <f t="array" ref="DE571">INDEX($K:$P,ROW(),MATCH(DE$3,$K$2:$P$2,0))</f>
        <v>#N/A</v>
      </c>
      <c r="DF571" s="147" t="e" cm="1">
        <f t="array" ref="DF571">INDEX($K:$P,ROW(),MATCH(DF$3,$K$2:$P$2,0))</f>
        <v>#N/A</v>
      </c>
      <c r="DG571" s="147" t="e" cm="1">
        <f t="array" ref="DG571">INDEX($K:$P,ROW(),MATCH(DG$3,$K$2:$P$2,0))</f>
        <v>#N/A</v>
      </c>
      <c r="DH571" s="147" t="e" cm="1">
        <f t="array" ref="DH571">INDEX($K:$P,ROW(),MATCH(DH$3,$K$2:$P$2,0))</f>
        <v>#N/A</v>
      </c>
      <c r="DI571" s="147" t="e" cm="1">
        <f t="array" ref="DI571">INDEX($K:$P,ROW(),MATCH(DI$3,$K$2:$P$2,0))</f>
        <v>#N/A</v>
      </c>
      <c r="DJ571" s="147" t="e" cm="1">
        <f t="array" ref="DJ571">INDEX($K:$P,ROW(),MATCH(DJ$3,$K$2:$P$2,0))</f>
        <v>#N/A</v>
      </c>
      <c r="DK571" s="147" t="e" cm="1">
        <f t="array" ref="DK571">INDEX($K:$P,ROW(),MATCH(DK$3,$K$2:$P$2,0))</f>
        <v>#N/A</v>
      </c>
      <c r="DL571" s="147" t="e" cm="1">
        <f t="array" ref="DL571">INDEX($K:$P,ROW(),MATCH(DL$3,$K$2:$P$2,0))</f>
        <v>#N/A</v>
      </c>
    </row>
    <row r="572" spans="1:116" x14ac:dyDescent="0.4">
      <c r="C572" t="s">
        <v>80</v>
      </c>
      <c r="D572" t="s">
        <v>272</v>
      </c>
      <c r="E572" s="8" t="str">
        <f t="shared" si="622"/>
        <v>572 GMV-PV</v>
      </c>
      <c r="G572" s="126" t="str">
        <f>"GMV - "&amp;G576</f>
        <v>GMV - (Primary label)</v>
      </c>
      <c r="H572" s="27"/>
      <c r="I572" s="78"/>
      <c r="J572" s="78"/>
      <c r="K572" s="118">
        <f t="shared" ref="K572:P572" ca="1" si="627">SUMIF($3:$3,K$2,572:572)</f>
        <v>600000</v>
      </c>
      <c r="L572" s="118">
        <f t="shared" ca="1" si="627"/>
        <v>600000</v>
      </c>
      <c r="M572" s="118">
        <f t="shared" ca="1" si="627"/>
        <v>600000</v>
      </c>
      <c r="N572" s="118">
        <f t="shared" ca="1" si="627"/>
        <v>600000</v>
      </c>
      <c r="O572" s="118">
        <f t="shared" ca="1" si="627"/>
        <v>600000</v>
      </c>
      <c r="P572" s="118">
        <f t="shared" ca="1" si="627"/>
        <v>600000</v>
      </c>
      <c r="R572" s="33"/>
      <c r="S572" s="148" cm="1">
        <f t="array" aca="1" ref="S572" ca="1">S571*INDIRECT(S570)</f>
        <v>50000</v>
      </c>
      <c r="T572" s="148" cm="1">
        <f t="array" aca="1" ref="T572" ca="1">T571*INDIRECT(T570)</f>
        <v>50000</v>
      </c>
      <c r="U572" s="148" cm="1">
        <f t="array" aca="1" ref="U572" ca="1">U571*INDIRECT(U570)</f>
        <v>50000</v>
      </c>
      <c r="V572" s="148" cm="1">
        <f t="array" aca="1" ref="V572" ca="1">V571*INDIRECT(V570)</f>
        <v>50000</v>
      </c>
      <c r="W572" s="148" cm="1">
        <f t="array" aca="1" ref="W572" ca="1">W571*INDIRECT(W570)</f>
        <v>50000</v>
      </c>
      <c r="X572" s="148" cm="1">
        <f t="array" aca="1" ref="X572" ca="1">X571*INDIRECT(X570)</f>
        <v>50000</v>
      </c>
      <c r="Y572" s="148" cm="1">
        <f t="array" aca="1" ref="Y572" ca="1">Y571*INDIRECT(Y570)</f>
        <v>50000</v>
      </c>
      <c r="Z572" s="148" cm="1">
        <f t="array" aca="1" ref="Z572" ca="1">Z571*INDIRECT(Z570)</f>
        <v>50000</v>
      </c>
      <c r="AA572" s="148" cm="1">
        <f t="array" aca="1" ref="AA572" ca="1">AA571*INDIRECT(AA570)</f>
        <v>50000</v>
      </c>
      <c r="AB572" s="148" cm="1">
        <f t="array" aca="1" ref="AB572" ca="1">AB571*INDIRECT(AB570)</f>
        <v>50000</v>
      </c>
      <c r="AC572" s="148" cm="1">
        <f t="array" aca="1" ref="AC572" ca="1">AC571*INDIRECT(AC570)</f>
        <v>50000</v>
      </c>
      <c r="AD572" s="148" cm="1">
        <f t="array" aca="1" ref="AD572" ca="1">AD571*INDIRECT(AD570)</f>
        <v>50000</v>
      </c>
      <c r="AE572" s="148" cm="1">
        <f t="array" aca="1" ref="AE572" ca="1">AE571*INDIRECT(AE570)</f>
        <v>50000</v>
      </c>
      <c r="AF572" s="148" cm="1">
        <f t="array" aca="1" ref="AF572" ca="1">AF571*INDIRECT(AF570)</f>
        <v>50000</v>
      </c>
      <c r="AG572" s="148" cm="1">
        <f t="array" aca="1" ref="AG572" ca="1">AG571*INDIRECT(AG570)</f>
        <v>50000</v>
      </c>
      <c r="AH572" s="148" cm="1">
        <f t="array" aca="1" ref="AH572" ca="1">AH571*INDIRECT(AH570)</f>
        <v>50000</v>
      </c>
      <c r="AI572" s="148" cm="1">
        <f t="array" aca="1" ref="AI572" ca="1">AI571*INDIRECT(AI570)</f>
        <v>50000</v>
      </c>
      <c r="AJ572" s="148" cm="1">
        <f t="array" aca="1" ref="AJ572" ca="1">AJ571*INDIRECT(AJ570)</f>
        <v>50000</v>
      </c>
      <c r="AK572" s="148" cm="1">
        <f t="array" aca="1" ref="AK572" ca="1">AK571*INDIRECT(AK570)</f>
        <v>50000</v>
      </c>
      <c r="AL572" s="148" cm="1">
        <f t="array" aca="1" ref="AL572" ca="1">AL571*INDIRECT(AL570)</f>
        <v>50000</v>
      </c>
      <c r="AM572" s="148" cm="1">
        <f t="array" aca="1" ref="AM572" ca="1">AM571*INDIRECT(AM570)</f>
        <v>50000</v>
      </c>
      <c r="AN572" s="148" cm="1">
        <f t="array" aca="1" ref="AN572" ca="1">AN571*INDIRECT(AN570)</f>
        <v>50000</v>
      </c>
      <c r="AO572" s="148" cm="1">
        <f t="array" aca="1" ref="AO572" ca="1">AO571*INDIRECT(AO570)</f>
        <v>50000</v>
      </c>
      <c r="AP572" s="148" cm="1">
        <f t="array" aca="1" ref="AP572" ca="1">AP571*INDIRECT(AP570)</f>
        <v>50000</v>
      </c>
      <c r="AQ572" s="148" cm="1">
        <f t="array" aca="1" ref="AQ572" ca="1">AQ571*INDIRECT(AQ570)</f>
        <v>50000</v>
      </c>
      <c r="AR572" s="148" cm="1">
        <f t="array" aca="1" ref="AR572" ca="1">AR571*INDIRECT(AR570)</f>
        <v>50000</v>
      </c>
      <c r="AS572" s="148" cm="1">
        <f t="array" aca="1" ref="AS572" ca="1">AS571*INDIRECT(AS570)</f>
        <v>50000</v>
      </c>
      <c r="AT572" s="148" cm="1">
        <f t="array" aca="1" ref="AT572" ca="1">AT571*INDIRECT(AT570)</f>
        <v>50000</v>
      </c>
      <c r="AU572" s="148" cm="1">
        <f t="array" aca="1" ref="AU572" ca="1">AU571*INDIRECT(AU570)</f>
        <v>50000</v>
      </c>
      <c r="AV572" s="148" cm="1">
        <f t="array" aca="1" ref="AV572" ca="1">AV571*INDIRECT(AV570)</f>
        <v>50000</v>
      </c>
      <c r="AW572" s="148" cm="1">
        <f t="array" aca="1" ref="AW572" ca="1">AW571*INDIRECT(AW570)</f>
        <v>50000</v>
      </c>
      <c r="AX572" s="148" cm="1">
        <f t="array" aca="1" ref="AX572" ca="1">AX571*INDIRECT(AX570)</f>
        <v>50000</v>
      </c>
      <c r="AY572" s="148" cm="1">
        <f t="array" aca="1" ref="AY572" ca="1">AY571*INDIRECT(AY570)</f>
        <v>50000</v>
      </c>
      <c r="AZ572" s="148" cm="1">
        <f t="array" aca="1" ref="AZ572" ca="1">AZ571*INDIRECT(AZ570)</f>
        <v>50000</v>
      </c>
      <c r="BA572" s="148" cm="1">
        <f t="array" aca="1" ref="BA572" ca="1">BA571*INDIRECT(BA570)</f>
        <v>50000</v>
      </c>
      <c r="BB572" s="148" cm="1">
        <f t="array" aca="1" ref="BB572" ca="1">BB571*INDIRECT(BB570)</f>
        <v>50000</v>
      </c>
      <c r="BC572" s="148" cm="1">
        <f t="array" aca="1" ref="BC572" ca="1">BC571*INDIRECT(BC570)</f>
        <v>50000</v>
      </c>
      <c r="BD572" s="148" cm="1">
        <f t="array" aca="1" ref="BD572" ca="1">BD571*INDIRECT(BD570)</f>
        <v>50000</v>
      </c>
      <c r="BE572" s="148" cm="1">
        <f t="array" aca="1" ref="BE572" ca="1">BE571*INDIRECT(BE570)</f>
        <v>50000</v>
      </c>
      <c r="BF572" s="148" cm="1">
        <f t="array" aca="1" ref="BF572" ca="1">BF571*INDIRECT(BF570)</f>
        <v>50000</v>
      </c>
      <c r="BG572" s="148" cm="1">
        <f t="array" aca="1" ref="BG572" ca="1">BG571*INDIRECT(BG570)</f>
        <v>50000</v>
      </c>
      <c r="BH572" s="148" cm="1">
        <f t="array" aca="1" ref="BH572" ca="1">BH571*INDIRECT(BH570)</f>
        <v>50000</v>
      </c>
      <c r="BI572" s="148" cm="1">
        <f t="array" aca="1" ref="BI572" ca="1">BI571*INDIRECT(BI570)</f>
        <v>50000</v>
      </c>
      <c r="BJ572" s="148" cm="1">
        <f t="array" aca="1" ref="BJ572" ca="1">BJ571*INDIRECT(BJ570)</f>
        <v>50000</v>
      </c>
      <c r="BK572" s="148" cm="1">
        <f t="array" aca="1" ref="BK572" ca="1">BK571*INDIRECT(BK570)</f>
        <v>50000</v>
      </c>
      <c r="BL572" s="148" cm="1">
        <f t="array" aca="1" ref="BL572" ca="1">BL571*INDIRECT(BL570)</f>
        <v>50000</v>
      </c>
      <c r="BM572" s="148" cm="1">
        <f t="array" aca="1" ref="BM572" ca="1">BM571*INDIRECT(BM570)</f>
        <v>50000</v>
      </c>
      <c r="BN572" s="148" cm="1">
        <f t="array" aca="1" ref="BN572" ca="1">BN571*INDIRECT(BN570)</f>
        <v>50000</v>
      </c>
      <c r="BO572" s="148" cm="1">
        <f t="array" aca="1" ref="BO572" ca="1">BO571*INDIRECT(BO570)</f>
        <v>50000</v>
      </c>
      <c r="BP572" s="148" cm="1">
        <f t="array" aca="1" ref="BP572" ca="1">BP571*INDIRECT(BP570)</f>
        <v>50000</v>
      </c>
      <c r="BQ572" s="148" cm="1">
        <f t="array" aca="1" ref="BQ572" ca="1">BQ571*INDIRECT(BQ570)</f>
        <v>50000</v>
      </c>
      <c r="BR572" s="148" cm="1">
        <f t="array" aca="1" ref="BR572" ca="1">BR571*INDIRECT(BR570)</f>
        <v>50000</v>
      </c>
      <c r="BS572" s="148" cm="1">
        <f t="array" aca="1" ref="BS572" ca="1">BS571*INDIRECT(BS570)</f>
        <v>50000</v>
      </c>
      <c r="BT572" s="148" cm="1">
        <f t="array" aca="1" ref="BT572" ca="1">BT571*INDIRECT(BT570)</f>
        <v>50000</v>
      </c>
      <c r="BU572" s="148" cm="1">
        <f t="array" aca="1" ref="BU572" ca="1">BU571*INDIRECT(BU570)</f>
        <v>50000</v>
      </c>
      <c r="BV572" s="148" cm="1">
        <f t="array" aca="1" ref="BV572" ca="1">BV571*INDIRECT(BV570)</f>
        <v>50000</v>
      </c>
      <c r="BW572" s="148" cm="1">
        <f t="array" aca="1" ref="BW572" ca="1">BW571*INDIRECT(BW570)</f>
        <v>50000</v>
      </c>
      <c r="BX572" s="148" cm="1">
        <f t="array" aca="1" ref="BX572" ca="1">BX571*INDIRECT(BX570)</f>
        <v>50000</v>
      </c>
      <c r="BY572" s="148" cm="1">
        <f t="array" aca="1" ref="BY572" ca="1">BY571*INDIRECT(BY570)</f>
        <v>50000</v>
      </c>
      <c r="BZ572" s="148" cm="1">
        <f t="array" aca="1" ref="BZ572" ca="1">BZ571*INDIRECT(BZ570)</f>
        <v>50000</v>
      </c>
      <c r="CA572" s="148" cm="1">
        <f t="array" aca="1" ref="CA572" ca="1">CA571*INDIRECT(CA570)</f>
        <v>50000</v>
      </c>
      <c r="CB572" s="148" cm="1">
        <f t="array" aca="1" ref="CB572" ca="1">CB571*INDIRECT(CB570)</f>
        <v>50000</v>
      </c>
      <c r="CC572" s="148" cm="1">
        <f t="array" aca="1" ref="CC572" ca="1">CC571*INDIRECT(CC570)</f>
        <v>50000</v>
      </c>
      <c r="CD572" s="148" cm="1">
        <f t="array" aca="1" ref="CD572" ca="1">CD571*INDIRECT(CD570)</f>
        <v>50000</v>
      </c>
      <c r="CE572" s="148" cm="1">
        <f t="array" aca="1" ref="CE572" ca="1">CE571*INDIRECT(CE570)</f>
        <v>50000</v>
      </c>
      <c r="CF572" s="148" cm="1">
        <f t="array" aca="1" ref="CF572" ca="1">CF571*INDIRECT(CF570)</f>
        <v>50000</v>
      </c>
      <c r="CG572" s="148" cm="1">
        <f t="array" aca="1" ref="CG572" ca="1">CG571*INDIRECT(CG570)</f>
        <v>50000</v>
      </c>
      <c r="CH572" s="148" cm="1">
        <f t="array" aca="1" ref="CH572" ca="1">CH571*INDIRECT(CH570)</f>
        <v>50000</v>
      </c>
      <c r="CI572" s="148" cm="1">
        <f t="array" aca="1" ref="CI572" ca="1">CI571*INDIRECT(CI570)</f>
        <v>50000</v>
      </c>
      <c r="CJ572" s="148" cm="1">
        <f t="array" aca="1" ref="CJ572" ca="1">CJ571*INDIRECT(CJ570)</f>
        <v>50000</v>
      </c>
      <c r="CK572" s="148" cm="1">
        <f t="array" aca="1" ref="CK572" ca="1">CK571*INDIRECT(CK570)</f>
        <v>50000</v>
      </c>
      <c r="CL572" s="148" cm="1">
        <f t="array" aca="1" ref="CL572" ca="1">CL571*INDIRECT(CL570)</f>
        <v>50000</v>
      </c>
      <c r="CN572" s="78"/>
      <c r="CO572" s="148" t="e" cm="1">
        <f t="array" aca="1" ref="CO572" ca="1">CO571*INDIRECT(CO570)</f>
        <v>#N/A</v>
      </c>
      <c r="CP572" s="148" t="e" cm="1">
        <f t="array" aca="1" ref="CP572" ca="1">CP571*INDIRECT(CP570)</f>
        <v>#N/A</v>
      </c>
      <c r="CQ572" s="148" t="e" cm="1">
        <f t="array" aca="1" ref="CQ572" ca="1">CQ571*INDIRECT(CQ570)</f>
        <v>#N/A</v>
      </c>
      <c r="CR572" s="148" t="e" cm="1">
        <f t="array" aca="1" ref="CR572" ca="1">CR571*INDIRECT(CR570)</f>
        <v>#N/A</v>
      </c>
      <c r="CS572" s="148" t="e" cm="1">
        <f t="array" aca="1" ref="CS572" ca="1">CS571*INDIRECT(CS570)</f>
        <v>#N/A</v>
      </c>
      <c r="CT572" s="148" t="e" cm="1">
        <f t="array" aca="1" ref="CT572" ca="1">CT571*INDIRECT(CT570)</f>
        <v>#N/A</v>
      </c>
      <c r="CU572" s="148" t="e" cm="1">
        <f t="array" aca="1" ref="CU572" ca="1">CU571*INDIRECT(CU570)</f>
        <v>#N/A</v>
      </c>
      <c r="CV572" s="148" t="e" cm="1">
        <f t="array" aca="1" ref="CV572" ca="1">CV571*INDIRECT(CV570)</f>
        <v>#N/A</v>
      </c>
      <c r="CW572" s="148" t="e" cm="1">
        <f t="array" aca="1" ref="CW572" ca="1">CW571*INDIRECT(CW570)</f>
        <v>#N/A</v>
      </c>
      <c r="CX572" s="148" t="e" cm="1">
        <f t="array" aca="1" ref="CX572" ca="1">CX571*INDIRECT(CX570)</f>
        <v>#N/A</v>
      </c>
      <c r="CY572" s="148" t="e" cm="1">
        <f t="array" aca="1" ref="CY572" ca="1">CY571*INDIRECT(CY570)</f>
        <v>#N/A</v>
      </c>
      <c r="CZ572" s="148" t="e" cm="1">
        <f t="array" aca="1" ref="CZ572" ca="1">CZ571*INDIRECT(CZ570)</f>
        <v>#N/A</v>
      </c>
      <c r="DA572" s="148" t="e" cm="1">
        <f t="array" aca="1" ref="DA572" ca="1">DA571*INDIRECT(DA570)</f>
        <v>#N/A</v>
      </c>
      <c r="DB572" s="148" t="e" cm="1">
        <f t="array" aca="1" ref="DB572" ca="1">DB571*INDIRECT(DB570)</f>
        <v>#N/A</v>
      </c>
      <c r="DC572" s="148" t="e" cm="1">
        <f t="array" aca="1" ref="DC572" ca="1">DC571*INDIRECT(DC570)</f>
        <v>#N/A</v>
      </c>
      <c r="DD572" s="148" t="e" cm="1">
        <f t="array" aca="1" ref="DD572" ca="1">DD571*INDIRECT(DD570)</f>
        <v>#N/A</v>
      </c>
      <c r="DE572" s="148" t="e" cm="1">
        <f t="array" aca="1" ref="DE572" ca="1">DE571*INDIRECT(DE570)</f>
        <v>#N/A</v>
      </c>
      <c r="DF572" s="148" t="e" cm="1">
        <f t="array" aca="1" ref="DF572" ca="1">DF571*INDIRECT(DF570)</f>
        <v>#N/A</v>
      </c>
      <c r="DG572" s="148" t="e" cm="1">
        <f t="array" aca="1" ref="DG572" ca="1">DG571*INDIRECT(DG570)</f>
        <v>#N/A</v>
      </c>
      <c r="DH572" s="148" t="e" cm="1">
        <f t="array" aca="1" ref="DH572" ca="1">DH571*INDIRECT(DH570)</f>
        <v>#N/A</v>
      </c>
      <c r="DI572" s="148" t="e" cm="1">
        <f t="array" aca="1" ref="DI572" ca="1">DI571*INDIRECT(DI570)</f>
        <v>#N/A</v>
      </c>
      <c r="DJ572" s="148" t="e" cm="1">
        <f t="array" aca="1" ref="DJ572" ca="1">DJ571*INDIRECT(DJ570)</f>
        <v>#N/A</v>
      </c>
      <c r="DK572" s="148" t="e" cm="1">
        <f t="array" aca="1" ref="DK572" ca="1">DK571*INDIRECT(DK570)</f>
        <v>#N/A</v>
      </c>
      <c r="DL572" s="148" t="e" cm="1">
        <f t="array" aca="1" ref="DL572" ca="1">DL571*INDIRECT(DL570)</f>
        <v>#N/A</v>
      </c>
    </row>
    <row r="573" spans="1:116" x14ac:dyDescent="0.4">
      <c r="B573" t="str">
        <f>E573</f>
        <v>573 GMV-PV</v>
      </c>
      <c r="D573" t="s">
        <v>272</v>
      </c>
      <c r="E573" s="8" t="str">
        <f t="shared" si="622"/>
        <v>573 GMV-PV</v>
      </c>
      <c r="G573" s="145" t="s">
        <v>79</v>
      </c>
      <c r="H573" s="12"/>
      <c r="I573" s="60"/>
      <c r="J573" s="60"/>
      <c r="K573" s="16">
        <v>0.1</v>
      </c>
      <c r="L573" s="16">
        <v>0.1</v>
      </c>
      <c r="M573" s="16">
        <v>0.1</v>
      </c>
      <c r="N573" s="16">
        <v>0.1</v>
      </c>
      <c r="O573" s="16">
        <v>0.1</v>
      </c>
      <c r="P573" s="16">
        <v>0.1</v>
      </c>
      <c r="R573" s="20"/>
      <c r="S573" s="150" cm="1">
        <f t="array" ref="S573">INDEX($K:$P,ROW(),MATCH(S$3,$K$2:$P$2,0))</f>
        <v>0.1</v>
      </c>
      <c r="T573" s="150" cm="1">
        <f t="array" ref="T573">INDEX($K:$P,ROW(),MATCH(T$3,$K$2:$P$2,0))</f>
        <v>0.1</v>
      </c>
      <c r="U573" s="150" cm="1">
        <f t="array" ref="U573">INDEX($K:$P,ROW(),MATCH(U$3,$K$2:$P$2,0))</f>
        <v>0.1</v>
      </c>
      <c r="V573" s="150" cm="1">
        <f t="array" ref="V573">INDEX($K:$P,ROW(),MATCH(V$3,$K$2:$P$2,0))</f>
        <v>0.1</v>
      </c>
      <c r="W573" s="150" cm="1">
        <f t="array" ref="W573">INDEX($K:$P,ROW(),MATCH(W$3,$K$2:$P$2,0))</f>
        <v>0.1</v>
      </c>
      <c r="X573" s="150" cm="1">
        <f t="array" ref="X573">INDEX($K:$P,ROW(),MATCH(X$3,$K$2:$P$2,0))</f>
        <v>0.1</v>
      </c>
      <c r="Y573" s="150" cm="1">
        <f t="array" ref="Y573">INDEX($K:$P,ROW(),MATCH(Y$3,$K$2:$P$2,0))</f>
        <v>0.1</v>
      </c>
      <c r="Z573" s="150" cm="1">
        <f t="array" ref="Z573">INDEX($K:$P,ROW(),MATCH(Z$3,$K$2:$P$2,0))</f>
        <v>0.1</v>
      </c>
      <c r="AA573" s="150" cm="1">
        <f t="array" ref="AA573">INDEX($K:$P,ROW(),MATCH(AA$3,$K$2:$P$2,0))</f>
        <v>0.1</v>
      </c>
      <c r="AB573" s="150" cm="1">
        <f t="array" ref="AB573">INDEX($K:$P,ROW(),MATCH(AB$3,$K$2:$P$2,0))</f>
        <v>0.1</v>
      </c>
      <c r="AC573" s="150" cm="1">
        <f t="array" ref="AC573">INDEX($K:$P,ROW(),MATCH(AC$3,$K$2:$P$2,0))</f>
        <v>0.1</v>
      </c>
      <c r="AD573" s="150" cm="1">
        <f t="array" ref="AD573">INDEX($K:$P,ROW(),MATCH(AD$3,$K$2:$P$2,0))</f>
        <v>0.1</v>
      </c>
      <c r="AE573" s="150" cm="1">
        <f t="array" ref="AE573">INDEX($K:$P,ROW(),MATCH(AE$3,$K$2:$P$2,0))</f>
        <v>0.1</v>
      </c>
      <c r="AF573" s="150" cm="1">
        <f t="array" ref="AF573">INDEX($K:$P,ROW(),MATCH(AF$3,$K$2:$P$2,0))</f>
        <v>0.1</v>
      </c>
      <c r="AG573" s="150" cm="1">
        <f t="array" ref="AG573">INDEX($K:$P,ROW(),MATCH(AG$3,$K$2:$P$2,0))</f>
        <v>0.1</v>
      </c>
      <c r="AH573" s="150" cm="1">
        <f t="array" ref="AH573">INDEX($K:$P,ROW(),MATCH(AH$3,$K$2:$P$2,0))</f>
        <v>0.1</v>
      </c>
      <c r="AI573" s="150" cm="1">
        <f t="array" ref="AI573">INDEX($K:$P,ROW(),MATCH(AI$3,$K$2:$P$2,0))</f>
        <v>0.1</v>
      </c>
      <c r="AJ573" s="150" cm="1">
        <f t="array" ref="AJ573">INDEX($K:$P,ROW(),MATCH(AJ$3,$K$2:$P$2,0))</f>
        <v>0.1</v>
      </c>
      <c r="AK573" s="150" cm="1">
        <f t="array" ref="AK573">INDEX($K:$P,ROW(),MATCH(AK$3,$K$2:$P$2,0))</f>
        <v>0.1</v>
      </c>
      <c r="AL573" s="150" cm="1">
        <f t="array" ref="AL573">INDEX($K:$P,ROW(),MATCH(AL$3,$K$2:$P$2,0))</f>
        <v>0.1</v>
      </c>
      <c r="AM573" s="150" cm="1">
        <f t="array" ref="AM573">INDEX($K:$P,ROW(),MATCH(AM$3,$K$2:$P$2,0))</f>
        <v>0.1</v>
      </c>
      <c r="AN573" s="150" cm="1">
        <f t="array" ref="AN573">INDEX($K:$P,ROW(),MATCH(AN$3,$K$2:$P$2,0))</f>
        <v>0.1</v>
      </c>
      <c r="AO573" s="150" cm="1">
        <f t="array" ref="AO573">INDEX($K:$P,ROW(),MATCH(AO$3,$K$2:$P$2,0))</f>
        <v>0.1</v>
      </c>
      <c r="AP573" s="150" cm="1">
        <f t="array" ref="AP573">INDEX($K:$P,ROW(),MATCH(AP$3,$K$2:$P$2,0))</f>
        <v>0.1</v>
      </c>
      <c r="AQ573" s="150" cm="1">
        <f t="array" ref="AQ573">INDEX($K:$P,ROW(),MATCH(AQ$3,$K$2:$P$2,0))</f>
        <v>0.1</v>
      </c>
      <c r="AR573" s="150" cm="1">
        <f t="array" ref="AR573">INDEX($K:$P,ROW(),MATCH(AR$3,$K$2:$P$2,0))</f>
        <v>0.1</v>
      </c>
      <c r="AS573" s="150" cm="1">
        <f t="array" ref="AS573">INDEX($K:$P,ROW(),MATCH(AS$3,$K$2:$P$2,0))</f>
        <v>0.1</v>
      </c>
      <c r="AT573" s="150" cm="1">
        <f t="array" ref="AT573">INDEX($K:$P,ROW(),MATCH(AT$3,$K$2:$P$2,0))</f>
        <v>0.1</v>
      </c>
      <c r="AU573" s="150" cm="1">
        <f t="array" ref="AU573">INDEX($K:$P,ROW(),MATCH(AU$3,$K$2:$P$2,0))</f>
        <v>0.1</v>
      </c>
      <c r="AV573" s="150" cm="1">
        <f t="array" ref="AV573">INDEX($K:$P,ROW(),MATCH(AV$3,$K$2:$P$2,0))</f>
        <v>0.1</v>
      </c>
      <c r="AW573" s="150" cm="1">
        <f t="array" ref="AW573">INDEX($K:$P,ROW(),MATCH(AW$3,$K$2:$P$2,0))</f>
        <v>0.1</v>
      </c>
      <c r="AX573" s="150" cm="1">
        <f t="array" ref="AX573">INDEX($K:$P,ROW(),MATCH(AX$3,$K$2:$P$2,0))</f>
        <v>0.1</v>
      </c>
      <c r="AY573" s="150" cm="1">
        <f t="array" ref="AY573">INDEX($K:$P,ROW(),MATCH(AY$3,$K$2:$P$2,0))</f>
        <v>0.1</v>
      </c>
      <c r="AZ573" s="150" cm="1">
        <f t="array" ref="AZ573">INDEX($K:$P,ROW(),MATCH(AZ$3,$K$2:$P$2,0))</f>
        <v>0.1</v>
      </c>
      <c r="BA573" s="150" cm="1">
        <f t="array" ref="BA573">INDEX($K:$P,ROW(),MATCH(BA$3,$K$2:$P$2,0))</f>
        <v>0.1</v>
      </c>
      <c r="BB573" s="150" cm="1">
        <f t="array" ref="BB573">INDEX($K:$P,ROW(),MATCH(BB$3,$K$2:$P$2,0))</f>
        <v>0.1</v>
      </c>
      <c r="BC573" s="150" cm="1">
        <f t="array" ref="BC573">INDEX($K:$P,ROW(),MATCH(BC$3,$K$2:$P$2,0))</f>
        <v>0.1</v>
      </c>
      <c r="BD573" s="150" cm="1">
        <f t="array" ref="BD573">INDEX($K:$P,ROW(),MATCH(BD$3,$K$2:$P$2,0))</f>
        <v>0.1</v>
      </c>
      <c r="BE573" s="150" cm="1">
        <f t="array" ref="BE573">INDEX($K:$P,ROW(),MATCH(BE$3,$K$2:$P$2,0))</f>
        <v>0.1</v>
      </c>
      <c r="BF573" s="150" cm="1">
        <f t="array" ref="BF573">INDEX($K:$P,ROW(),MATCH(BF$3,$K$2:$P$2,0))</f>
        <v>0.1</v>
      </c>
      <c r="BG573" s="150" cm="1">
        <f t="array" ref="BG573">INDEX($K:$P,ROW(),MATCH(BG$3,$K$2:$P$2,0))</f>
        <v>0.1</v>
      </c>
      <c r="BH573" s="150" cm="1">
        <f t="array" ref="BH573">INDEX($K:$P,ROW(),MATCH(BH$3,$K$2:$P$2,0))</f>
        <v>0.1</v>
      </c>
      <c r="BI573" s="150" cm="1">
        <f t="array" ref="BI573">INDEX($K:$P,ROW(),MATCH(BI$3,$K$2:$P$2,0))</f>
        <v>0.1</v>
      </c>
      <c r="BJ573" s="150" cm="1">
        <f t="array" ref="BJ573">INDEX($K:$P,ROW(),MATCH(BJ$3,$K$2:$P$2,0))</f>
        <v>0.1</v>
      </c>
      <c r="BK573" s="150" cm="1">
        <f t="array" ref="BK573">INDEX($K:$P,ROW(),MATCH(BK$3,$K$2:$P$2,0))</f>
        <v>0.1</v>
      </c>
      <c r="BL573" s="150" cm="1">
        <f t="array" ref="BL573">INDEX($K:$P,ROW(),MATCH(BL$3,$K$2:$P$2,0))</f>
        <v>0.1</v>
      </c>
      <c r="BM573" s="150" cm="1">
        <f t="array" ref="BM573">INDEX($K:$P,ROW(),MATCH(BM$3,$K$2:$P$2,0))</f>
        <v>0.1</v>
      </c>
      <c r="BN573" s="150" cm="1">
        <f t="array" ref="BN573">INDEX($K:$P,ROW(),MATCH(BN$3,$K$2:$P$2,0))</f>
        <v>0.1</v>
      </c>
      <c r="BO573" s="150" cm="1">
        <f t="array" ref="BO573">INDEX($K:$P,ROW(),MATCH(BO$3,$K$2:$P$2,0))</f>
        <v>0.1</v>
      </c>
      <c r="BP573" s="150" cm="1">
        <f t="array" ref="BP573">INDEX($K:$P,ROW(),MATCH(BP$3,$K$2:$P$2,0))</f>
        <v>0.1</v>
      </c>
      <c r="BQ573" s="150" cm="1">
        <f t="array" ref="BQ573">INDEX($K:$P,ROW(),MATCH(BQ$3,$K$2:$P$2,0))</f>
        <v>0.1</v>
      </c>
      <c r="BR573" s="150" cm="1">
        <f t="array" ref="BR573">INDEX($K:$P,ROW(),MATCH(BR$3,$K$2:$P$2,0))</f>
        <v>0.1</v>
      </c>
      <c r="BS573" s="150" cm="1">
        <f t="array" ref="BS573">INDEX($K:$P,ROW(),MATCH(BS$3,$K$2:$P$2,0))</f>
        <v>0.1</v>
      </c>
      <c r="BT573" s="150" cm="1">
        <f t="array" ref="BT573">INDEX($K:$P,ROW(),MATCH(BT$3,$K$2:$P$2,0))</f>
        <v>0.1</v>
      </c>
      <c r="BU573" s="150" cm="1">
        <f t="array" ref="BU573">INDEX($K:$P,ROW(),MATCH(BU$3,$K$2:$P$2,0))</f>
        <v>0.1</v>
      </c>
      <c r="BV573" s="150" cm="1">
        <f t="array" ref="BV573">INDEX($K:$P,ROW(),MATCH(BV$3,$K$2:$P$2,0))</f>
        <v>0.1</v>
      </c>
      <c r="BW573" s="150" cm="1">
        <f t="array" ref="BW573">INDEX($K:$P,ROW(),MATCH(BW$3,$K$2:$P$2,0))</f>
        <v>0.1</v>
      </c>
      <c r="BX573" s="150" cm="1">
        <f t="array" ref="BX573">INDEX($K:$P,ROW(),MATCH(BX$3,$K$2:$P$2,0))</f>
        <v>0.1</v>
      </c>
      <c r="BY573" s="150" cm="1">
        <f t="array" ref="BY573">INDEX($K:$P,ROW(),MATCH(BY$3,$K$2:$P$2,0))</f>
        <v>0.1</v>
      </c>
      <c r="BZ573" s="150" cm="1">
        <f t="array" ref="BZ573">INDEX($K:$P,ROW(),MATCH(BZ$3,$K$2:$P$2,0))</f>
        <v>0.1</v>
      </c>
      <c r="CA573" s="150" cm="1">
        <f t="array" ref="CA573">INDEX($K:$P,ROW(),MATCH(CA$3,$K$2:$P$2,0))</f>
        <v>0.1</v>
      </c>
      <c r="CB573" s="150" cm="1">
        <f t="array" ref="CB573">INDEX($K:$P,ROW(),MATCH(CB$3,$K$2:$P$2,0))</f>
        <v>0.1</v>
      </c>
      <c r="CC573" s="150" cm="1">
        <f t="array" ref="CC573">INDEX($K:$P,ROW(),MATCH(CC$3,$K$2:$P$2,0))</f>
        <v>0.1</v>
      </c>
      <c r="CD573" s="150" cm="1">
        <f t="array" ref="CD573">INDEX($K:$P,ROW(),MATCH(CD$3,$K$2:$P$2,0))</f>
        <v>0.1</v>
      </c>
      <c r="CE573" s="150" cm="1">
        <f t="array" ref="CE573">INDEX($K:$P,ROW(),MATCH(CE$3,$K$2:$P$2,0))</f>
        <v>0.1</v>
      </c>
      <c r="CF573" s="150" cm="1">
        <f t="array" ref="CF573">INDEX($K:$P,ROW(),MATCH(CF$3,$K$2:$P$2,0))</f>
        <v>0.1</v>
      </c>
      <c r="CG573" s="150" cm="1">
        <f t="array" ref="CG573">INDEX($K:$P,ROW(),MATCH(CG$3,$K$2:$P$2,0))</f>
        <v>0.1</v>
      </c>
      <c r="CH573" s="150" cm="1">
        <f t="array" ref="CH573">INDEX($K:$P,ROW(),MATCH(CH$3,$K$2:$P$2,0))</f>
        <v>0.1</v>
      </c>
      <c r="CI573" s="150" cm="1">
        <f t="array" ref="CI573">INDEX($K:$P,ROW(),MATCH(CI$3,$K$2:$P$2,0))</f>
        <v>0.1</v>
      </c>
      <c r="CJ573" s="150" cm="1">
        <f t="array" ref="CJ573">INDEX($K:$P,ROW(),MATCH(CJ$3,$K$2:$P$2,0))</f>
        <v>0.1</v>
      </c>
      <c r="CK573" s="150" cm="1">
        <f t="array" ref="CK573">INDEX($K:$P,ROW(),MATCH(CK$3,$K$2:$P$2,0))</f>
        <v>0.1</v>
      </c>
      <c r="CL573" s="150" cm="1">
        <f t="array" ref="CL573">INDEX($K:$P,ROW(),MATCH(CL$3,$K$2:$P$2,0))</f>
        <v>0.1</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C574" t="s">
        <v>198</v>
      </c>
      <c r="D574" t="s">
        <v>272</v>
      </c>
      <c r="E574" s="8" t="str">
        <f t="shared" si="622"/>
        <v>574 GMV-PV</v>
      </c>
      <c r="G574" s="126" t="str">
        <f>"Revenue - "&amp;G576</f>
        <v>Revenue - (Primary label)</v>
      </c>
      <c r="H574" s="27"/>
      <c r="I574" s="78"/>
      <c r="J574" s="78"/>
      <c r="K574" s="118">
        <f t="shared" ref="K574:P574" ca="1" si="628">SUMIF($3:$3,K$2,574:574)</f>
        <v>60000</v>
      </c>
      <c r="L574" s="118">
        <f t="shared" ca="1" si="628"/>
        <v>60000</v>
      </c>
      <c r="M574" s="118">
        <f t="shared" ca="1" si="628"/>
        <v>60000</v>
      </c>
      <c r="N574" s="118">
        <f t="shared" ca="1" si="628"/>
        <v>60000</v>
      </c>
      <c r="O574" s="118">
        <f t="shared" ca="1" si="628"/>
        <v>60000</v>
      </c>
      <c r="P574" s="118">
        <f t="shared" ca="1" si="628"/>
        <v>60000</v>
      </c>
      <c r="R574" s="33"/>
      <c r="S574" s="148">
        <f t="shared" ref="S574:AX574" ca="1" si="629">S573*S572</f>
        <v>5000</v>
      </c>
      <c r="T574" s="148">
        <f t="shared" ca="1" si="629"/>
        <v>5000</v>
      </c>
      <c r="U574" s="148">
        <f t="shared" ca="1" si="629"/>
        <v>5000</v>
      </c>
      <c r="V574" s="148">
        <f t="shared" ca="1" si="629"/>
        <v>5000</v>
      </c>
      <c r="W574" s="148">
        <f t="shared" ca="1" si="629"/>
        <v>5000</v>
      </c>
      <c r="X574" s="148">
        <f t="shared" ca="1" si="629"/>
        <v>5000</v>
      </c>
      <c r="Y574" s="148">
        <f t="shared" ca="1" si="629"/>
        <v>5000</v>
      </c>
      <c r="Z574" s="148">
        <f t="shared" ca="1" si="629"/>
        <v>5000</v>
      </c>
      <c r="AA574" s="148">
        <f t="shared" ca="1" si="629"/>
        <v>5000</v>
      </c>
      <c r="AB574" s="148">
        <f t="shared" ca="1" si="629"/>
        <v>5000</v>
      </c>
      <c r="AC574" s="148">
        <f t="shared" ca="1" si="629"/>
        <v>5000</v>
      </c>
      <c r="AD574" s="148">
        <f t="shared" ca="1" si="629"/>
        <v>5000</v>
      </c>
      <c r="AE574" s="148">
        <f t="shared" ca="1" si="629"/>
        <v>5000</v>
      </c>
      <c r="AF574" s="148">
        <f t="shared" ca="1" si="629"/>
        <v>5000</v>
      </c>
      <c r="AG574" s="148">
        <f t="shared" ca="1" si="629"/>
        <v>5000</v>
      </c>
      <c r="AH574" s="148">
        <f t="shared" ca="1" si="629"/>
        <v>5000</v>
      </c>
      <c r="AI574" s="148">
        <f t="shared" ca="1" si="629"/>
        <v>5000</v>
      </c>
      <c r="AJ574" s="148">
        <f t="shared" ca="1" si="629"/>
        <v>5000</v>
      </c>
      <c r="AK574" s="148">
        <f t="shared" ca="1" si="629"/>
        <v>5000</v>
      </c>
      <c r="AL574" s="148">
        <f t="shared" ca="1" si="629"/>
        <v>5000</v>
      </c>
      <c r="AM574" s="148">
        <f t="shared" ca="1" si="629"/>
        <v>5000</v>
      </c>
      <c r="AN574" s="148">
        <f t="shared" ca="1" si="629"/>
        <v>5000</v>
      </c>
      <c r="AO574" s="148">
        <f t="shared" ca="1" si="629"/>
        <v>5000</v>
      </c>
      <c r="AP574" s="148">
        <f t="shared" ca="1" si="629"/>
        <v>5000</v>
      </c>
      <c r="AQ574" s="148">
        <f t="shared" ca="1" si="629"/>
        <v>5000</v>
      </c>
      <c r="AR574" s="148">
        <f t="shared" ca="1" si="629"/>
        <v>5000</v>
      </c>
      <c r="AS574" s="148">
        <f t="shared" ca="1" si="629"/>
        <v>5000</v>
      </c>
      <c r="AT574" s="148">
        <f t="shared" ca="1" si="629"/>
        <v>5000</v>
      </c>
      <c r="AU574" s="148">
        <f t="shared" ca="1" si="629"/>
        <v>5000</v>
      </c>
      <c r="AV574" s="148">
        <f t="shared" ca="1" si="629"/>
        <v>5000</v>
      </c>
      <c r="AW574" s="148">
        <f t="shared" ca="1" si="629"/>
        <v>5000</v>
      </c>
      <c r="AX574" s="148">
        <f t="shared" ca="1" si="629"/>
        <v>5000</v>
      </c>
      <c r="AY574" s="148">
        <f t="shared" ref="AY574:CD574" ca="1" si="630">AY573*AY572</f>
        <v>5000</v>
      </c>
      <c r="AZ574" s="148">
        <f t="shared" ca="1" si="630"/>
        <v>5000</v>
      </c>
      <c r="BA574" s="148">
        <f t="shared" ca="1" si="630"/>
        <v>5000</v>
      </c>
      <c r="BB574" s="148">
        <f t="shared" ca="1" si="630"/>
        <v>5000</v>
      </c>
      <c r="BC574" s="148">
        <f t="shared" ca="1" si="630"/>
        <v>5000</v>
      </c>
      <c r="BD574" s="148">
        <f t="shared" ca="1" si="630"/>
        <v>5000</v>
      </c>
      <c r="BE574" s="148">
        <f t="shared" ca="1" si="630"/>
        <v>5000</v>
      </c>
      <c r="BF574" s="148">
        <f t="shared" ca="1" si="630"/>
        <v>5000</v>
      </c>
      <c r="BG574" s="148">
        <f t="shared" ca="1" si="630"/>
        <v>5000</v>
      </c>
      <c r="BH574" s="148">
        <f t="shared" ca="1" si="630"/>
        <v>5000</v>
      </c>
      <c r="BI574" s="148">
        <f t="shared" ca="1" si="630"/>
        <v>5000</v>
      </c>
      <c r="BJ574" s="148">
        <f t="shared" ca="1" si="630"/>
        <v>5000</v>
      </c>
      <c r="BK574" s="148">
        <f t="shared" ca="1" si="630"/>
        <v>5000</v>
      </c>
      <c r="BL574" s="148">
        <f t="shared" ca="1" si="630"/>
        <v>5000</v>
      </c>
      <c r="BM574" s="148">
        <f t="shared" ca="1" si="630"/>
        <v>5000</v>
      </c>
      <c r="BN574" s="148">
        <f t="shared" ca="1" si="630"/>
        <v>5000</v>
      </c>
      <c r="BO574" s="148">
        <f t="shared" ca="1" si="630"/>
        <v>5000</v>
      </c>
      <c r="BP574" s="148">
        <f t="shared" ca="1" si="630"/>
        <v>5000</v>
      </c>
      <c r="BQ574" s="148">
        <f t="shared" ca="1" si="630"/>
        <v>5000</v>
      </c>
      <c r="BR574" s="148">
        <f t="shared" ca="1" si="630"/>
        <v>5000</v>
      </c>
      <c r="BS574" s="148">
        <f t="shared" ca="1" si="630"/>
        <v>5000</v>
      </c>
      <c r="BT574" s="148">
        <f t="shared" ca="1" si="630"/>
        <v>5000</v>
      </c>
      <c r="BU574" s="148">
        <f t="shared" ca="1" si="630"/>
        <v>5000</v>
      </c>
      <c r="BV574" s="148">
        <f t="shared" ca="1" si="630"/>
        <v>5000</v>
      </c>
      <c r="BW574" s="148">
        <f t="shared" ca="1" si="630"/>
        <v>5000</v>
      </c>
      <c r="BX574" s="148">
        <f t="shared" ca="1" si="630"/>
        <v>5000</v>
      </c>
      <c r="BY574" s="148">
        <f t="shared" ca="1" si="630"/>
        <v>5000</v>
      </c>
      <c r="BZ574" s="148">
        <f t="shared" ca="1" si="630"/>
        <v>5000</v>
      </c>
      <c r="CA574" s="148">
        <f t="shared" ca="1" si="630"/>
        <v>5000</v>
      </c>
      <c r="CB574" s="148">
        <f t="shared" ca="1" si="630"/>
        <v>5000</v>
      </c>
      <c r="CC574" s="148">
        <f t="shared" ca="1" si="630"/>
        <v>5000</v>
      </c>
      <c r="CD574" s="148">
        <f t="shared" ca="1" si="630"/>
        <v>5000</v>
      </c>
      <c r="CE574" s="148">
        <f t="shared" ref="CE574:CL574" ca="1" si="631">CE573*CE572</f>
        <v>5000</v>
      </c>
      <c r="CF574" s="148">
        <f t="shared" ca="1" si="631"/>
        <v>5000</v>
      </c>
      <c r="CG574" s="148">
        <f t="shared" ca="1" si="631"/>
        <v>5000</v>
      </c>
      <c r="CH574" s="148">
        <f t="shared" ca="1" si="631"/>
        <v>5000</v>
      </c>
      <c r="CI574" s="148">
        <f t="shared" ca="1" si="631"/>
        <v>5000</v>
      </c>
      <c r="CJ574" s="148">
        <f t="shared" ca="1" si="631"/>
        <v>5000</v>
      </c>
      <c r="CK574" s="148">
        <f t="shared" ca="1" si="631"/>
        <v>5000</v>
      </c>
      <c r="CL574" s="148">
        <f t="shared" ca="1" si="631"/>
        <v>5000</v>
      </c>
      <c r="CN574" s="78"/>
      <c r="CO574" s="148" t="e">
        <f t="shared" ref="CO574:DK574" ca="1" si="632">CO573*CO572</f>
        <v>#N/A</v>
      </c>
      <c r="CP574" s="148" t="e">
        <f t="shared" ca="1" si="632"/>
        <v>#N/A</v>
      </c>
      <c r="CQ574" s="148" t="e">
        <f t="shared" ca="1" si="632"/>
        <v>#N/A</v>
      </c>
      <c r="CR574" s="148" t="e">
        <f t="shared" ca="1" si="632"/>
        <v>#N/A</v>
      </c>
      <c r="CS574" s="148" t="e">
        <f t="shared" ca="1" si="632"/>
        <v>#N/A</v>
      </c>
      <c r="CT574" s="148" t="e">
        <f t="shared" ca="1" si="632"/>
        <v>#N/A</v>
      </c>
      <c r="CU574" s="148" t="e">
        <f t="shared" ca="1" si="632"/>
        <v>#N/A</v>
      </c>
      <c r="CV574" s="148" t="e">
        <f t="shared" ca="1" si="632"/>
        <v>#N/A</v>
      </c>
      <c r="CW574" s="148" t="e">
        <f t="shared" ca="1" si="632"/>
        <v>#N/A</v>
      </c>
      <c r="CX574" s="148" t="e">
        <f t="shared" ca="1" si="632"/>
        <v>#N/A</v>
      </c>
      <c r="CY574" s="148" t="e">
        <f t="shared" ca="1" si="632"/>
        <v>#N/A</v>
      </c>
      <c r="CZ574" s="148" t="e">
        <f t="shared" ca="1" si="632"/>
        <v>#N/A</v>
      </c>
      <c r="DA574" s="148" t="e">
        <f t="shared" ca="1" si="632"/>
        <v>#N/A</v>
      </c>
      <c r="DB574" s="148" t="e">
        <f t="shared" ca="1" si="632"/>
        <v>#N/A</v>
      </c>
      <c r="DC574" s="148" t="e">
        <f t="shared" ca="1" si="632"/>
        <v>#N/A</v>
      </c>
      <c r="DD574" s="148" t="e">
        <f t="shared" ca="1" si="632"/>
        <v>#N/A</v>
      </c>
      <c r="DE574" s="148" t="e">
        <f t="shared" ca="1" si="632"/>
        <v>#N/A</v>
      </c>
      <c r="DF574" s="148" t="e">
        <f t="shared" ca="1" si="632"/>
        <v>#N/A</v>
      </c>
      <c r="DG574" s="148" t="e">
        <f t="shared" ca="1" si="632"/>
        <v>#N/A</v>
      </c>
      <c r="DH574" s="148" t="e">
        <f t="shared" ca="1" si="632"/>
        <v>#N/A</v>
      </c>
      <c r="DI574" s="148" t="e">
        <f t="shared" ca="1" si="632"/>
        <v>#N/A</v>
      </c>
      <c r="DJ574" s="148" t="e">
        <f t="shared" ca="1" si="632"/>
        <v>#N/A</v>
      </c>
      <c r="DK574" s="148" t="e">
        <f t="shared" ca="1" si="632"/>
        <v>#N/A</v>
      </c>
      <c r="DL574" s="148" t="e">
        <f t="shared" ref="DL574" ca="1" si="633">DL573*DL572</f>
        <v>#N/A</v>
      </c>
    </row>
    <row r="575" spans="1:116" x14ac:dyDescent="0.4">
      <c r="D575" t="s">
        <v>272</v>
      </c>
      <c r="E575" s="8" t="str">
        <f t="shared" ref="E575" si="634">ROW()&amp;" "&amp;D575</f>
        <v>575 GMV-PV</v>
      </c>
      <c r="G575" s="126"/>
      <c r="H575" s="27"/>
      <c r="I575" s="78"/>
      <c r="J575" s="78"/>
      <c r="K575" s="33"/>
      <c r="L575" s="33"/>
      <c r="M575" s="33"/>
      <c r="N575" s="33"/>
      <c r="O575" s="33"/>
      <c r="P575" s="33"/>
      <c r="R575" s="33"/>
      <c r="S575" s="77"/>
      <c r="T575" s="77"/>
      <c r="U575" s="77"/>
      <c r="V575" s="77"/>
      <c r="W575" s="77"/>
      <c r="X575" s="77"/>
      <c r="Y575" s="77"/>
      <c r="Z575" s="77"/>
      <c r="AA575" s="77"/>
      <c r="AB575" s="77"/>
      <c r="AC575" s="77"/>
      <c r="AD575" s="77"/>
      <c r="AE575" s="77"/>
      <c r="AF575" s="77"/>
      <c r="AG575" s="77"/>
      <c r="AH575" s="77"/>
      <c r="AI575" s="77"/>
      <c r="AJ575" s="77"/>
      <c r="AK575" s="77"/>
      <c r="AL575" s="77"/>
      <c r="AM575" s="77"/>
      <c r="AN575" s="77"/>
      <c r="AO575" s="77"/>
      <c r="AP575" s="77"/>
      <c r="AQ575" s="77"/>
      <c r="AR575" s="77"/>
      <c r="AS575" s="77"/>
      <c r="AT575" s="77"/>
      <c r="AU575" s="77"/>
      <c r="AV575" s="77"/>
      <c r="AW575" s="77"/>
      <c r="AX575" s="77"/>
      <c r="AY575" s="77"/>
      <c r="AZ575" s="77"/>
      <c r="BA575" s="77"/>
      <c r="BB575" s="77"/>
      <c r="BC575" s="77"/>
      <c r="BD575" s="77"/>
      <c r="BE575" s="77"/>
      <c r="BF575" s="77"/>
      <c r="BG575" s="77"/>
      <c r="BH575" s="77"/>
      <c r="BI575" s="77"/>
      <c r="BJ575" s="77"/>
      <c r="BK575" s="77"/>
      <c r="BL575" s="77"/>
      <c r="BM575" s="77"/>
      <c r="BN575" s="77"/>
      <c r="BO575" s="77"/>
      <c r="BP575" s="77"/>
      <c r="BQ575" s="77"/>
      <c r="BR575" s="77"/>
      <c r="BS575" s="77"/>
      <c r="BT575" s="77"/>
      <c r="BU575" s="77"/>
      <c r="BV575" s="77"/>
      <c r="BW575" s="77"/>
      <c r="BX575" s="77"/>
      <c r="BY575" s="77"/>
      <c r="BZ575" s="77"/>
      <c r="CA575" s="77"/>
      <c r="CB575" s="77"/>
      <c r="CC575" s="77"/>
      <c r="CD575" s="77"/>
      <c r="CE575" s="77"/>
      <c r="CF575" s="77"/>
      <c r="CG575" s="77"/>
      <c r="CH575" s="77"/>
      <c r="CI575" s="77"/>
      <c r="CJ575" s="77"/>
      <c r="CK575" s="77"/>
      <c r="CL575" s="77"/>
      <c r="CN575" s="78"/>
      <c r="CO575" s="77"/>
      <c r="CP575" s="77"/>
      <c r="CQ575" s="77"/>
      <c r="CR575" s="77"/>
      <c r="CS575" s="77"/>
      <c r="CT575" s="77"/>
      <c r="CU575" s="77"/>
      <c r="CV575" s="77"/>
      <c r="CW575" s="77"/>
      <c r="CX575" s="77"/>
      <c r="CY575" s="77"/>
      <c r="CZ575" s="77"/>
      <c r="DA575" s="77"/>
      <c r="DB575" s="77"/>
      <c r="DC575" s="77"/>
      <c r="DD575" s="77"/>
      <c r="DE575" s="77"/>
      <c r="DF575" s="77"/>
      <c r="DG575" s="77"/>
      <c r="DH575" s="77"/>
      <c r="DI575" s="77"/>
      <c r="DJ575" s="77"/>
      <c r="DK575" s="77"/>
      <c r="DL575" s="77"/>
    </row>
    <row r="576" spans="1:116" x14ac:dyDescent="0.4">
      <c r="B576" t="s">
        <v>332</v>
      </c>
      <c r="D576" t="s">
        <v>272</v>
      </c>
      <c r="E576" s="8" t="str">
        <f t="shared" si="622"/>
        <v>576 GMV-PV</v>
      </c>
      <c r="G576" s="136" t="str">
        <f>G561</f>
        <v>(Primary label)</v>
      </c>
      <c r="H576" s="27"/>
      <c r="I576" s="78"/>
      <c r="J576" s="78"/>
      <c r="K576" s="33"/>
      <c r="L576" s="33"/>
      <c r="M576" s="33"/>
      <c r="N576" s="33"/>
      <c r="O576" s="33"/>
      <c r="P576" s="33"/>
      <c r="R576" s="33"/>
      <c r="S576" s="77"/>
      <c r="T576" s="77"/>
      <c r="U576" s="77"/>
      <c r="V576" s="77"/>
      <c r="W576" s="77"/>
      <c r="X576" s="77"/>
      <c r="Y576" s="77"/>
      <c r="Z576" s="77"/>
      <c r="AA576" s="77"/>
      <c r="AB576" s="77"/>
      <c r="AC576" s="77"/>
      <c r="AD576" s="77"/>
      <c r="AE576" s="77"/>
      <c r="AF576" s="77"/>
      <c r="AG576" s="77"/>
      <c r="AH576" s="77"/>
      <c r="AI576" s="77"/>
      <c r="AJ576" s="77"/>
      <c r="AK576" s="77"/>
      <c r="AL576" s="77"/>
      <c r="AM576" s="77"/>
      <c r="AN576" s="77"/>
      <c r="AO576" s="77"/>
      <c r="AP576" s="77"/>
      <c r="AQ576" s="77"/>
      <c r="AR576" s="77"/>
      <c r="AS576" s="77"/>
      <c r="AT576" s="77"/>
      <c r="AU576" s="77"/>
      <c r="AV576" s="77"/>
      <c r="AW576" s="77"/>
      <c r="AX576" s="77"/>
      <c r="AY576" s="77"/>
      <c r="AZ576" s="77"/>
      <c r="BA576" s="77"/>
      <c r="BB576" s="77"/>
      <c r="BC576" s="77"/>
      <c r="BD576" s="77"/>
      <c r="BE576" s="77"/>
      <c r="BF576" s="77"/>
      <c r="BG576" s="77"/>
      <c r="BH576" s="77"/>
      <c r="BI576" s="77"/>
      <c r="BJ576" s="77"/>
      <c r="BK576" s="77"/>
      <c r="BL576" s="77"/>
      <c r="BM576" s="77"/>
      <c r="BN576" s="77"/>
      <c r="BO576" s="77"/>
      <c r="BP576" s="77"/>
      <c r="BQ576" s="77"/>
      <c r="BR576" s="77"/>
      <c r="BS576" s="77"/>
      <c r="BT576" s="77"/>
      <c r="BU576" s="77"/>
      <c r="BV576" s="77"/>
      <c r="BW576" s="77"/>
      <c r="BX576" s="77"/>
      <c r="BY576" s="77"/>
      <c r="BZ576" s="77"/>
      <c r="CA576" s="77"/>
      <c r="CB576" s="77"/>
      <c r="CC576" s="77"/>
      <c r="CD576" s="77"/>
      <c r="CE576" s="77"/>
      <c r="CF576" s="77"/>
      <c r="CG576" s="77"/>
      <c r="CH576" s="77"/>
      <c r="CI576" s="77"/>
      <c r="CJ576" s="77"/>
      <c r="CK576" s="77"/>
      <c r="CL576" s="77"/>
      <c r="CN576" s="78"/>
      <c r="CO576" s="77"/>
      <c r="CP576" s="77"/>
      <c r="CQ576" s="77"/>
      <c r="CR576" s="77"/>
      <c r="CS576" s="77"/>
      <c r="CT576" s="77"/>
      <c r="CU576" s="77"/>
      <c r="CV576" s="77"/>
      <c r="CW576" s="77"/>
      <c r="CX576" s="77"/>
      <c r="CY576" s="77"/>
      <c r="CZ576" s="77"/>
      <c r="DA576" s="77"/>
      <c r="DB576" s="77"/>
      <c r="DC576" s="77"/>
      <c r="DD576" s="77"/>
      <c r="DE576" s="77"/>
      <c r="DF576" s="77"/>
      <c r="DG576" s="77"/>
      <c r="DH576" s="77"/>
      <c r="DI576" s="77"/>
      <c r="DJ576" s="77"/>
      <c r="DK576" s="77"/>
      <c r="DL576" s="77"/>
    </row>
    <row r="577" spans="1:116" x14ac:dyDescent="0.4">
      <c r="B577" t="s">
        <v>332</v>
      </c>
      <c r="D577" t="s">
        <v>272</v>
      </c>
      <c r="E577" s="8" t="str">
        <f>ROW()&amp;" "&amp;D577</f>
        <v>577 GMV-PV</v>
      </c>
      <c r="G577" s="241" t="str">
        <f>IFERROR(SUBSTITUTE(G569,":",""),"no unit")</f>
        <v>unit</v>
      </c>
      <c r="H577" s="27"/>
      <c r="I577" s="78"/>
      <c r="J577" s="78"/>
      <c r="K577" s="33"/>
      <c r="L577" s="33"/>
      <c r="M577" s="33"/>
      <c r="N577" s="33"/>
      <c r="O577" s="33"/>
      <c r="P577" s="33"/>
      <c r="R577" s="33"/>
      <c r="S577" s="77"/>
      <c r="T577" s="77"/>
      <c r="U577" s="77"/>
      <c r="V577" s="77"/>
      <c r="W577" s="77"/>
      <c r="X577" s="77"/>
      <c r="Y577" s="77"/>
      <c r="Z577" s="77"/>
      <c r="AA577" s="77"/>
      <c r="AB577" s="77"/>
      <c r="AC577" s="77"/>
      <c r="AD577" s="77"/>
      <c r="AE577" s="77"/>
      <c r="AF577" s="77"/>
      <c r="AG577" s="77"/>
      <c r="AH577" s="77"/>
      <c r="AI577" s="77"/>
      <c r="AJ577" s="77"/>
      <c r="AK577" s="77"/>
      <c r="AL577" s="77"/>
      <c r="AM577" s="77"/>
      <c r="AN577" s="77"/>
      <c r="AO577" s="77"/>
      <c r="AP577" s="77"/>
      <c r="AQ577" s="77"/>
      <c r="AR577" s="77"/>
      <c r="AS577" s="77"/>
      <c r="AT577" s="77"/>
      <c r="AU577" s="77"/>
      <c r="AV577" s="77"/>
      <c r="AW577" s="77"/>
      <c r="AX577" s="77"/>
      <c r="AY577" s="77"/>
      <c r="AZ577" s="77"/>
      <c r="BA577" s="77"/>
      <c r="BB577" s="77"/>
      <c r="BC577" s="77"/>
      <c r="BD577" s="77"/>
      <c r="BE577" s="77"/>
      <c r="BF577" s="77"/>
      <c r="BG577" s="77"/>
      <c r="BH577" s="77"/>
      <c r="BI577" s="77"/>
      <c r="BJ577" s="77"/>
      <c r="BK577" s="77"/>
      <c r="BL577" s="77"/>
      <c r="BM577" s="77"/>
      <c r="BN577" s="77"/>
      <c r="BO577" s="77"/>
      <c r="BP577" s="77"/>
      <c r="BQ577" s="77"/>
      <c r="BR577" s="77"/>
      <c r="BS577" s="77"/>
      <c r="BT577" s="77"/>
      <c r="BU577" s="77"/>
      <c r="BV577" s="77"/>
      <c r="BW577" s="77"/>
      <c r="BX577" s="77"/>
      <c r="BY577" s="77"/>
      <c r="BZ577" s="77"/>
      <c r="CA577" s="77"/>
      <c r="CB577" s="77"/>
      <c r="CC577" s="77"/>
      <c r="CD577" s="77"/>
      <c r="CE577" s="77"/>
      <c r="CF577" s="77"/>
      <c r="CG577" s="77"/>
      <c r="CH577" s="77"/>
      <c r="CI577" s="77"/>
      <c r="CJ577" s="77"/>
      <c r="CK577" s="77"/>
      <c r="CL577" s="77"/>
      <c r="CN577" s="78"/>
      <c r="CO577" s="77"/>
      <c r="CP577" s="77"/>
      <c r="CQ577" s="77"/>
      <c r="CR577" s="77"/>
      <c r="CS577" s="77"/>
      <c r="CT577" s="77"/>
      <c r="CU577" s="77"/>
      <c r="CV577" s="77"/>
      <c r="CW577" s="77"/>
      <c r="CX577" s="77"/>
      <c r="CY577" s="77"/>
      <c r="CZ577" s="77"/>
      <c r="DA577" s="77"/>
      <c r="DB577" s="77"/>
      <c r="DC577" s="77"/>
      <c r="DD577" s="77"/>
      <c r="DE577" s="77"/>
      <c r="DF577" s="77"/>
      <c r="DG577" s="77"/>
      <c r="DH577" s="77"/>
      <c r="DI577" s="77"/>
      <c r="DJ577" s="77"/>
      <c r="DK577" s="77"/>
      <c r="DL577" s="77"/>
    </row>
    <row r="578" spans="1:116" x14ac:dyDescent="0.4">
      <c r="A578" s="3"/>
      <c r="B578" t="s">
        <v>332</v>
      </c>
      <c r="D578" t="s">
        <v>272</v>
      </c>
      <c r="E578" s="8" t="str">
        <f t="shared" si="622"/>
        <v>578 GMV-PV</v>
      </c>
      <c r="G578" s="191" t="s">
        <v>334</v>
      </c>
      <c r="H578" s="3"/>
      <c r="I578" s="4"/>
      <c r="J578" s="4"/>
      <c r="K578" s="219"/>
      <c r="L578" s="219"/>
      <c r="M578" s="219"/>
      <c r="N578" s="219"/>
      <c r="O578" s="219"/>
      <c r="P578" s="219"/>
      <c r="R578" s="220"/>
      <c r="S578" s="212" t="str">
        <f t="shared" ref="S578:AX578" si="635">ADDRESS(ROW(S574),COLUMN(S574),2)</f>
        <v>S$574</v>
      </c>
      <c r="T578" s="212" t="str">
        <f t="shared" si="635"/>
        <v>T$574</v>
      </c>
      <c r="U578" s="212" t="str">
        <f t="shared" si="635"/>
        <v>U$574</v>
      </c>
      <c r="V578" s="212" t="str">
        <f t="shared" si="635"/>
        <v>V$574</v>
      </c>
      <c r="W578" s="212" t="str">
        <f t="shared" si="635"/>
        <v>W$574</v>
      </c>
      <c r="X578" s="212" t="str">
        <f t="shared" si="635"/>
        <v>X$574</v>
      </c>
      <c r="Y578" s="212" t="str">
        <f t="shared" si="635"/>
        <v>Y$574</v>
      </c>
      <c r="Z578" s="212" t="str">
        <f t="shared" si="635"/>
        <v>Z$574</v>
      </c>
      <c r="AA578" s="212" t="str">
        <f t="shared" si="635"/>
        <v>AA$574</v>
      </c>
      <c r="AB578" s="212" t="str">
        <f t="shared" si="635"/>
        <v>AB$574</v>
      </c>
      <c r="AC578" s="212" t="str">
        <f t="shared" si="635"/>
        <v>AC$574</v>
      </c>
      <c r="AD578" s="212" t="str">
        <f t="shared" si="635"/>
        <v>AD$574</v>
      </c>
      <c r="AE578" s="212" t="str">
        <f t="shared" si="635"/>
        <v>AE$574</v>
      </c>
      <c r="AF578" s="212" t="str">
        <f t="shared" si="635"/>
        <v>AF$574</v>
      </c>
      <c r="AG578" s="212" t="str">
        <f t="shared" si="635"/>
        <v>AG$574</v>
      </c>
      <c r="AH578" s="212" t="str">
        <f t="shared" si="635"/>
        <v>AH$574</v>
      </c>
      <c r="AI578" s="212" t="str">
        <f t="shared" si="635"/>
        <v>AI$574</v>
      </c>
      <c r="AJ578" s="212" t="str">
        <f t="shared" si="635"/>
        <v>AJ$574</v>
      </c>
      <c r="AK578" s="212" t="str">
        <f t="shared" si="635"/>
        <v>AK$574</v>
      </c>
      <c r="AL578" s="212" t="str">
        <f t="shared" si="635"/>
        <v>AL$574</v>
      </c>
      <c r="AM578" s="212" t="str">
        <f t="shared" si="635"/>
        <v>AM$574</v>
      </c>
      <c r="AN578" s="212" t="str">
        <f t="shared" si="635"/>
        <v>AN$574</v>
      </c>
      <c r="AO578" s="212" t="str">
        <f t="shared" si="635"/>
        <v>AO$574</v>
      </c>
      <c r="AP578" s="212" t="str">
        <f t="shared" si="635"/>
        <v>AP$574</v>
      </c>
      <c r="AQ578" s="212" t="str">
        <f t="shared" si="635"/>
        <v>AQ$574</v>
      </c>
      <c r="AR578" s="212" t="str">
        <f t="shared" si="635"/>
        <v>AR$574</v>
      </c>
      <c r="AS578" s="212" t="str">
        <f t="shared" si="635"/>
        <v>AS$574</v>
      </c>
      <c r="AT578" s="212" t="str">
        <f t="shared" si="635"/>
        <v>AT$574</v>
      </c>
      <c r="AU578" s="212" t="str">
        <f t="shared" si="635"/>
        <v>AU$574</v>
      </c>
      <c r="AV578" s="212" t="str">
        <f t="shared" si="635"/>
        <v>AV$574</v>
      </c>
      <c r="AW578" s="212" t="str">
        <f t="shared" si="635"/>
        <v>AW$574</v>
      </c>
      <c r="AX578" s="212" t="str">
        <f t="shared" si="635"/>
        <v>AX$574</v>
      </c>
      <c r="AY578" s="212" t="str">
        <f t="shared" ref="AY578:CD578" si="636">ADDRESS(ROW(AY574),COLUMN(AY574),2)</f>
        <v>AY$574</v>
      </c>
      <c r="AZ578" s="212" t="str">
        <f t="shared" si="636"/>
        <v>AZ$574</v>
      </c>
      <c r="BA578" s="212" t="str">
        <f t="shared" si="636"/>
        <v>BA$574</v>
      </c>
      <c r="BB578" s="212" t="str">
        <f t="shared" si="636"/>
        <v>BB$574</v>
      </c>
      <c r="BC578" s="212" t="str">
        <f t="shared" si="636"/>
        <v>BC$574</v>
      </c>
      <c r="BD578" s="212" t="str">
        <f t="shared" si="636"/>
        <v>BD$574</v>
      </c>
      <c r="BE578" s="212" t="str">
        <f t="shared" si="636"/>
        <v>BE$574</v>
      </c>
      <c r="BF578" s="212" t="str">
        <f t="shared" si="636"/>
        <v>BF$574</v>
      </c>
      <c r="BG578" s="212" t="str">
        <f t="shared" si="636"/>
        <v>BG$574</v>
      </c>
      <c r="BH578" s="212" t="str">
        <f t="shared" si="636"/>
        <v>BH$574</v>
      </c>
      <c r="BI578" s="212" t="str">
        <f t="shared" si="636"/>
        <v>BI$574</v>
      </c>
      <c r="BJ578" s="212" t="str">
        <f t="shared" si="636"/>
        <v>BJ$574</v>
      </c>
      <c r="BK578" s="212" t="str">
        <f t="shared" si="636"/>
        <v>BK$574</v>
      </c>
      <c r="BL578" s="212" t="str">
        <f t="shared" si="636"/>
        <v>BL$574</v>
      </c>
      <c r="BM578" s="212" t="str">
        <f t="shared" si="636"/>
        <v>BM$574</v>
      </c>
      <c r="BN578" s="212" t="str">
        <f t="shared" si="636"/>
        <v>BN$574</v>
      </c>
      <c r="BO578" s="212" t="str">
        <f t="shared" si="636"/>
        <v>BO$574</v>
      </c>
      <c r="BP578" s="212" t="str">
        <f t="shared" si="636"/>
        <v>BP$574</v>
      </c>
      <c r="BQ578" s="212" t="str">
        <f t="shared" si="636"/>
        <v>BQ$574</v>
      </c>
      <c r="BR578" s="212" t="str">
        <f t="shared" si="636"/>
        <v>BR$574</v>
      </c>
      <c r="BS578" s="212" t="str">
        <f t="shared" si="636"/>
        <v>BS$574</v>
      </c>
      <c r="BT578" s="212" t="str">
        <f t="shared" si="636"/>
        <v>BT$574</v>
      </c>
      <c r="BU578" s="212" t="str">
        <f t="shared" si="636"/>
        <v>BU$574</v>
      </c>
      <c r="BV578" s="212" t="str">
        <f t="shared" si="636"/>
        <v>BV$574</v>
      </c>
      <c r="BW578" s="212" t="str">
        <f t="shared" si="636"/>
        <v>BW$574</v>
      </c>
      <c r="BX578" s="212" t="str">
        <f t="shared" si="636"/>
        <v>BX$574</v>
      </c>
      <c r="BY578" s="212" t="str">
        <f t="shared" si="636"/>
        <v>BY$574</v>
      </c>
      <c r="BZ578" s="212" t="str">
        <f t="shared" si="636"/>
        <v>BZ$574</v>
      </c>
      <c r="CA578" s="212" t="str">
        <f t="shared" si="636"/>
        <v>CA$574</v>
      </c>
      <c r="CB578" s="212" t="str">
        <f t="shared" si="636"/>
        <v>CB$574</v>
      </c>
      <c r="CC578" s="212" t="str">
        <f t="shared" si="636"/>
        <v>CC$574</v>
      </c>
      <c r="CD578" s="212" t="str">
        <f t="shared" si="636"/>
        <v>CD$574</v>
      </c>
      <c r="CE578" s="212" t="str">
        <f t="shared" ref="CE578:CL578" si="637">ADDRESS(ROW(CE574),COLUMN(CE574),2)</f>
        <v>CE$574</v>
      </c>
      <c r="CF578" s="212" t="str">
        <f t="shared" si="637"/>
        <v>CF$574</v>
      </c>
      <c r="CG578" s="212" t="str">
        <f t="shared" si="637"/>
        <v>CG$574</v>
      </c>
      <c r="CH578" s="212" t="str">
        <f t="shared" si="637"/>
        <v>CH$574</v>
      </c>
      <c r="CI578" s="212" t="str">
        <f t="shared" si="637"/>
        <v>CI$574</v>
      </c>
      <c r="CJ578" s="212" t="str">
        <f t="shared" si="637"/>
        <v>CJ$574</v>
      </c>
      <c r="CK578" s="212" t="str">
        <f t="shared" si="637"/>
        <v>CK$574</v>
      </c>
      <c r="CL578" s="212" t="str">
        <f t="shared" si="637"/>
        <v>CL$574</v>
      </c>
      <c r="CN578" s="4"/>
      <c r="CO578" s="212" t="str">
        <f t="shared" ref="CO578:DK578" si="638">ADDRESS(ROW(CO574),COLUMN(CO574),2)</f>
        <v>CO$574</v>
      </c>
      <c r="CP578" s="212" t="str">
        <f t="shared" si="638"/>
        <v>CP$574</v>
      </c>
      <c r="CQ578" s="212" t="str">
        <f t="shared" si="638"/>
        <v>CQ$574</v>
      </c>
      <c r="CR578" s="212" t="str">
        <f t="shared" si="638"/>
        <v>CR$574</v>
      </c>
      <c r="CS578" s="212" t="str">
        <f t="shared" si="638"/>
        <v>CS$574</v>
      </c>
      <c r="CT578" s="212" t="str">
        <f t="shared" si="638"/>
        <v>CT$574</v>
      </c>
      <c r="CU578" s="212" t="str">
        <f t="shared" si="638"/>
        <v>CU$574</v>
      </c>
      <c r="CV578" s="212" t="str">
        <f t="shared" si="638"/>
        <v>CV$574</v>
      </c>
      <c r="CW578" s="212" t="str">
        <f t="shared" si="638"/>
        <v>CW$574</v>
      </c>
      <c r="CX578" s="212" t="str">
        <f t="shared" si="638"/>
        <v>CX$574</v>
      </c>
      <c r="CY578" s="212" t="str">
        <f t="shared" si="638"/>
        <v>CY$574</v>
      </c>
      <c r="CZ578" s="212" t="str">
        <f t="shared" si="638"/>
        <v>CZ$574</v>
      </c>
      <c r="DA578" s="212" t="str">
        <f t="shared" si="638"/>
        <v>DA$574</v>
      </c>
      <c r="DB578" s="212" t="str">
        <f t="shared" si="638"/>
        <v>DB$574</v>
      </c>
      <c r="DC578" s="212" t="str">
        <f t="shared" si="638"/>
        <v>DC$574</v>
      </c>
      <c r="DD578" s="212" t="str">
        <f t="shared" si="638"/>
        <v>DD$574</v>
      </c>
      <c r="DE578" s="212" t="str">
        <f t="shared" si="638"/>
        <v>DE$574</v>
      </c>
      <c r="DF578" s="212" t="str">
        <f t="shared" si="638"/>
        <v>DF$574</v>
      </c>
      <c r="DG578" s="212" t="str">
        <f t="shared" si="638"/>
        <v>DG$574</v>
      </c>
      <c r="DH578" s="212" t="str">
        <f t="shared" si="638"/>
        <v>DH$574</v>
      </c>
      <c r="DI578" s="212" t="str">
        <f t="shared" si="638"/>
        <v>DI$574</v>
      </c>
      <c r="DJ578" s="212" t="str">
        <f t="shared" si="638"/>
        <v>DJ$574</v>
      </c>
      <c r="DK578" s="212" t="str">
        <f t="shared" si="638"/>
        <v>DK$574</v>
      </c>
      <c r="DL578" s="212" t="str">
        <f t="shared" ref="DL578" si="639">ADDRESS(ROW(DL574),COLUMN(DL574),2)</f>
        <v>DL$574</v>
      </c>
    </row>
    <row r="579" spans="1:116" x14ac:dyDescent="0.4">
      <c r="B579" t="s">
        <v>332</v>
      </c>
      <c r="D579" t="s">
        <v>272</v>
      </c>
      <c r="E579" s="8" t="str">
        <f t="shared" si="622"/>
        <v>579 GMV-PV</v>
      </c>
      <c r="G579" s="136" t="s">
        <v>333</v>
      </c>
      <c r="H579" s="12"/>
      <c r="I579" s="60"/>
      <c r="J579" s="60"/>
      <c r="K579" s="15"/>
      <c r="L579" s="15"/>
      <c r="M579" s="15"/>
      <c r="N579" s="15"/>
      <c r="O579" s="15"/>
      <c r="P579" s="15"/>
      <c r="R579" s="15"/>
      <c r="S579" s="179" t="str">
        <f t="shared" ref="S579:AX579" si="640">S564</f>
        <v>S$17</v>
      </c>
      <c r="T579" s="179" t="str">
        <f t="shared" si="640"/>
        <v>T$17</v>
      </c>
      <c r="U579" s="179" t="str">
        <f t="shared" si="640"/>
        <v>U$17</v>
      </c>
      <c r="V579" s="179" t="str">
        <f t="shared" si="640"/>
        <v>V$17</v>
      </c>
      <c r="W579" s="179" t="str">
        <f t="shared" si="640"/>
        <v>W$17</v>
      </c>
      <c r="X579" s="179" t="str">
        <f t="shared" si="640"/>
        <v>X$17</v>
      </c>
      <c r="Y579" s="179" t="str">
        <f t="shared" si="640"/>
        <v>Y$17</v>
      </c>
      <c r="Z579" s="179" t="str">
        <f t="shared" si="640"/>
        <v>Z$17</v>
      </c>
      <c r="AA579" s="179" t="str">
        <f t="shared" si="640"/>
        <v>AA$17</v>
      </c>
      <c r="AB579" s="179" t="str">
        <f t="shared" si="640"/>
        <v>AB$17</v>
      </c>
      <c r="AC579" s="179" t="str">
        <f t="shared" si="640"/>
        <v>AC$17</v>
      </c>
      <c r="AD579" s="179" t="str">
        <f t="shared" si="640"/>
        <v>AD$17</v>
      </c>
      <c r="AE579" s="179" t="str">
        <f t="shared" si="640"/>
        <v>AE$17</v>
      </c>
      <c r="AF579" s="179" t="str">
        <f t="shared" si="640"/>
        <v>AF$17</v>
      </c>
      <c r="AG579" s="179" t="str">
        <f t="shared" si="640"/>
        <v>AG$17</v>
      </c>
      <c r="AH579" s="179" t="str">
        <f t="shared" si="640"/>
        <v>AH$17</v>
      </c>
      <c r="AI579" s="179" t="str">
        <f t="shared" si="640"/>
        <v>AI$17</v>
      </c>
      <c r="AJ579" s="179" t="str">
        <f t="shared" si="640"/>
        <v>AJ$17</v>
      </c>
      <c r="AK579" s="179" t="str">
        <f t="shared" si="640"/>
        <v>AK$17</v>
      </c>
      <c r="AL579" s="179" t="str">
        <f t="shared" si="640"/>
        <v>AL$17</v>
      </c>
      <c r="AM579" s="179" t="str">
        <f t="shared" si="640"/>
        <v>AM$17</v>
      </c>
      <c r="AN579" s="179" t="str">
        <f t="shared" si="640"/>
        <v>AN$17</v>
      </c>
      <c r="AO579" s="179" t="str">
        <f t="shared" si="640"/>
        <v>AO$17</v>
      </c>
      <c r="AP579" s="179" t="str">
        <f t="shared" si="640"/>
        <v>AP$17</v>
      </c>
      <c r="AQ579" s="179" t="str">
        <f t="shared" si="640"/>
        <v>AQ$17</v>
      </c>
      <c r="AR579" s="179" t="str">
        <f t="shared" si="640"/>
        <v>AR$17</v>
      </c>
      <c r="AS579" s="179" t="str">
        <f t="shared" si="640"/>
        <v>AS$17</v>
      </c>
      <c r="AT579" s="179" t="str">
        <f t="shared" si="640"/>
        <v>AT$17</v>
      </c>
      <c r="AU579" s="179" t="str">
        <f t="shared" si="640"/>
        <v>AU$17</v>
      </c>
      <c r="AV579" s="179" t="str">
        <f t="shared" si="640"/>
        <v>AV$17</v>
      </c>
      <c r="AW579" s="179" t="str">
        <f t="shared" si="640"/>
        <v>AW$17</v>
      </c>
      <c r="AX579" s="179" t="str">
        <f t="shared" si="640"/>
        <v>AX$17</v>
      </c>
      <c r="AY579" s="179" t="str">
        <f t="shared" ref="AY579:CD579" si="641">AY564</f>
        <v>AY$17</v>
      </c>
      <c r="AZ579" s="179" t="str">
        <f t="shared" si="641"/>
        <v>AZ$17</v>
      </c>
      <c r="BA579" s="179" t="str">
        <f t="shared" si="641"/>
        <v>BA$17</v>
      </c>
      <c r="BB579" s="179" t="str">
        <f t="shared" si="641"/>
        <v>BB$17</v>
      </c>
      <c r="BC579" s="179" t="str">
        <f t="shared" si="641"/>
        <v>BC$17</v>
      </c>
      <c r="BD579" s="179" t="str">
        <f t="shared" si="641"/>
        <v>BD$17</v>
      </c>
      <c r="BE579" s="179" t="str">
        <f t="shared" si="641"/>
        <v>BE$17</v>
      </c>
      <c r="BF579" s="179" t="str">
        <f t="shared" si="641"/>
        <v>BF$17</v>
      </c>
      <c r="BG579" s="179" t="str">
        <f t="shared" si="641"/>
        <v>BG$17</v>
      </c>
      <c r="BH579" s="179" t="str">
        <f t="shared" si="641"/>
        <v>BH$17</v>
      </c>
      <c r="BI579" s="179" t="str">
        <f t="shared" si="641"/>
        <v>BI$17</v>
      </c>
      <c r="BJ579" s="179" t="str">
        <f t="shared" si="641"/>
        <v>BJ$17</v>
      </c>
      <c r="BK579" s="179" t="str">
        <f t="shared" si="641"/>
        <v>BK$17</v>
      </c>
      <c r="BL579" s="179" t="str">
        <f t="shared" si="641"/>
        <v>BL$17</v>
      </c>
      <c r="BM579" s="179" t="str">
        <f t="shared" si="641"/>
        <v>BM$17</v>
      </c>
      <c r="BN579" s="179" t="str">
        <f t="shared" si="641"/>
        <v>BN$17</v>
      </c>
      <c r="BO579" s="179" t="str">
        <f t="shared" si="641"/>
        <v>BO$17</v>
      </c>
      <c r="BP579" s="179" t="str">
        <f t="shared" si="641"/>
        <v>BP$17</v>
      </c>
      <c r="BQ579" s="179" t="str">
        <f t="shared" si="641"/>
        <v>BQ$17</v>
      </c>
      <c r="BR579" s="179" t="str">
        <f t="shared" si="641"/>
        <v>BR$17</v>
      </c>
      <c r="BS579" s="179" t="str">
        <f t="shared" si="641"/>
        <v>BS$17</v>
      </c>
      <c r="BT579" s="179" t="str">
        <f t="shared" si="641"/>
        <v>BT$17</v>
      </c>
      <c r="BU579" s="179" t="str">
        <f t="shared" si="641"/>
        <v>BU$17</v>
      </c>
      <c r="BV579" s="179" t="str">
        <f t="shared" si="641"/>
        <v>BV$17</v>
      </c>
      <c r="BW579" s="179" t="str">
        <f t="shared" si="641"/>
        <v>BW$17</v>
      </c>
      <c r="BX579" s="179" t="str">
        <f t="shared" si="641"/>
        <v>BX$17</v>
      </c>
      <c r="BY579" s="179" t="str">
        <f t="shared" si="641"/>
        <v>BY$17</v>
      </c>
      <c r="BZ579" s="179" t="str">
        <f t="shared" si="641"/>
        <v>BZ$17</v>
      </c>
      <c r="CA579" s="179" t="str">
        <f t="shared" si="641"/>
        <v>CA$17</v>
      </c>
      <c r="CB579" s="179" t="str">
        <f t="shared" si="641"/>
        <v>CB$17</v>
      </c>
      <c r="CC579" s="179" t="str">
        <f t="shared" si="641"/>
        <v>CC$17</v>
      </c>
      <c r="CD579" s="179" t="str">
        <f t="shared" si="641"/>
        <v>CD$17</v>
      </c>
      <c r="CE579" s="179" t="str">
        <f t="shared" ref="CE579:CL579" si="642">CE564</f>
        <v>CE$17</v>
      </c>
      <c r="CF579" s="179" t="str">
        <f t="shared" si="642"/>
        <v>CF$17</v>
      </c>
      <c r="CG579" s="179" t="str">
        <f t="shared" si="642"/>
        <v>CG$17</v>
      </c>
      <c r="CH579" s="179" t="str">
        <f t="shared" si="642"/>
        <v>CH$17</v>
      </c>
      <c r="CI579" s="179" t="str">
        <f t="shared" si="642"/>
        <v>CI$17</v>
      </c>
      <c r="CJ579" s="179" t="str">
        <f t="shared" si="642"/>
        <v>CJ$17</v>
      </c>
      <c r="CK579" s="179" t="str">
        <f t="shared" si="642"/>
        <v>CK$17</v>
      </c>
      <c r="CL579" s="179" t="str">
        <f t="shared" si="642"/>
        <v>CL$17</v>
      </c>
      <c r="CN579" s="60"/>
      <c r="CO579" s="179" t="str">
        <f t="shared" ref="CO579:DK579" si="643">CO564</f>
        <v>CO$17</v>
      </c>
      <c r="CP579" s="179" t="str">
        <f t="shared" si="643"/>
        <v>CP$17</v>
      </c>
      <c r="CQ579" s="179" t="str">
        <f t="shared" si="643"/>
        <v>CQ$17</v>
      </c>
      <c r="CR579" s="179" t="str">
        <f t="shared" si="643"/>
        <v>CR$17</v>
      </c>
      <c r="CS579" s="179" t="str">
        <f t="shared" si="643"/>
        <v>CS$17</v>
      </c>
      <c r="CT579" s="179" t="str">
        <f t="shared" si="643"/>
        <v>CT$17</v>
      </c>
      <c r="CU579" s="179" t="str">
        <f t="shared" si="643"/>
        <v>CU$17</v>
      </c>
      <c r="CV579" s="179" t="str">
        <f t="shared" si="643"/>
        <v>CV$17</v>
      </c>
      <c r="CW579" s="179" t="str">
        <f t="shared" si="643"/>
        <v>CW$17</v>
      </c>
      <c r="CX579" s="179" t="str">
        <f t="shared" si="643"/>
        <v>CX$17</v>
      </c>
      <c r="CY579" s="179" t="str">
        <f t="shared" si="643"/>
        <v>CY$17</v>
      </c>
      <c r="CZ579" s="179" t="str">
        <f t="shared" si="643"/>
        <v>CZ$17</v>
      </c>
      <c r="DA579" s="179" t="str">
        <f t="shared" si="643"/>
        <v>DA$17</v>
      </c>
      <c r="DB579" s="179" t="str">
        <f t="shared" si="643"/>
        <v>DB$17</v>
      </c>
      <c r="DC579" s="179" t="str">
        <f t="shared" si="643"/>
        <v>DC$17</v>
      </c>
      <c r="DD579" s="179" t="str">
        <f t="shared" si="643"/>
        <v>DD$17</v>
      </c>
      <c r="DE579" s="179" t="str">
        <f t="shared" si="643"/>
        <v>DE$17</v>
      </c>
      <c r="DF579" s="179" t="str">
        <f t="shared" si="643"/>
        <v>DF$17</v>
      </c>
      <c r="DG579" s="179" t="str">
        <f t="shared" si="643"/>
        <v>DG$17</v>
      </c>
      <c r="DH579" s="179" t="str">
        <f t="shared" si="643"/>
        <v>DH$17</v>
      </c>
      <c r="DI579" s="179" t="str">
        <f t="shared" si="643"/>
        <v>DI$17</v>
      </c>
      <c r="DJ579" s="179" t="str">
        <f t="shared" si="643"/>
        <v>DJ$17</v>
      </c>
      <c r="DK579" s="179" t="str">
        <f t="shared" si="643"/>
        <v>DK$17</v>
      </c>
      <c r="DL579" s="179" t="str">
        <f t="shared" ref="DL579" si="644">DL564</f>
        <v>DL$17</v>
      </c>
    </row>
    <row r="580" spans="1:116" x14ac:dyDescent="0.4">
      <c r="B580" t="s">
        <v>332</v>
      </c>
      <c r="D580" t="s">
        <v>272</v>
      </c>
      <c r="E580" s="8" t="str">
        <f t="shared" ref="E580:E583" si="645">ROW()&amp;" "&amp;D580</f>
        <v>580 GMV-PV</v>
      </c>
      <c r="G580" s="136" t="str">
        <f>G565</f>
        <v>(Secondary label)</v>
      </c>
      <c r="H580" s="12"/>
      <c r="I580" s="60"/>
      <c r="J580" s="60"/>
      <c r="K580" s="15"/>
      <c r="L580" s="15"/>
      <c r="M580" s="15"/>
      <c r="N580" s="15"/>
      <c r="O580" s="15"/>
      <c r="P580" s="15"/>
      <c r="R580" s="15"/>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N580" s="60"/>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row>
    <row r="581" spans="1:116" x14ac:dyDescent="0.4">
      <c r="B581" t="s">
        <v>332</v>
      </c>
      <c r="D581" t="s">
        <v>272</v>
      </c>
      <c r="E581" s="8" t="str">
        <f t="shared" ref="E581" si="646">ROW()&amp;" "&amp;D581</f>
        <v>581 GMV-PV</v>
      </c>
      <c r="G581" s="136" t="str">
        <f>G566</f>
        <v xml:space="preserve">secondary unit </v>
      </c>
      <c r="H581" s="12"/>
      <c r="I581" s="60"/>
      <c r="J581" s="60"/>
      <c r="K581" s="15"/>
      <c r="L581" s="15"/>
      <c r="M581" s="15"/>
      <c r="N581" s="15"/>
      <c r="O581" s="15"/>
      <c r="P581" s="15"/>
      <c r="R581" s="15"/>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N581" s="60"/>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row>
    <row r="582" spans="1:116" x14ac:dyDescent="0.4">
      <c r="B582" t="s">
        <v>332</v>
      </c>
      <c r="D582" t="s">
        <v>272</v>
      </c>
      <c r="E582" s="8" t="str">
        <f t="shared" si="645"/>
        <v>582 GMV-PV</v>
      </c>
      <c r="G582" s="8" t="s">
        <v>463</v>
      </c>
      <c r="H582" s="12"/>
      <c r="I582" s="60"/>
      <c r="J582" s="60"/>
      <c r="K582" s="15"/>
      <c r="L582" s="15"/>
      <c r="M582" s="15"/>
      <c r="N582" s="15"/>
      <c r="O582" s="15"/>
      <c r="P582" s="15"/>
      <c r="R582" s="15"/>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N582" s="60"/>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row>
    <row r="583" spans="1:116" x14ac:dyDescent="0.4">
      <c r="B583" t="s">
        <v>332</v>
      </c>
      <c r="D583" t="s">
        <v>272</v>
      </c>
      <c r="E583" s="8" t="str">
        <f t="shared" si="645"/>
        <v>583 GMV-PV</v>
      </c>
      <c r="G583" s="8" t="s">
        <v>464</v>
      </c>
      <c r="H583" s="12"/>
      <c r="I583" s="60"/>
      <c r="J583" s="60"/>
      <c r="K583" s="15"/>
      <c r="L583" s="15"/>
      <c r="M583" s="15"/>
      <c r="N583" s="15"/>
      <c r="O583" s="15"/>
      <c r="P583" s="15"/>
      <c r="R583" s="15"/>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N583" s="60"/>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row>
    <row r="584" spans="1:116" x14ac:dyDescent="0.4">
      <c r="E584" s="8"/>
      <c r="H584" s="12"/>
      <c r="I584" s="60"/>
      <c r="J584" s="60"/>
      <c r="K584" s="15"/>
      <c r="L584" s="15"/>
      <c r="M584" s="15"/>
      <c r="N584" s="15"/>
      <c r="O584" s="15"/>
      <c r="P584" s="15"/>
      <c r="R584" s="15"/>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N584" s="60"/>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row>
    <row r="585" spans="1:116" x14ac:dyDescent="0.4">
      <c r="A585" s="174"/>
      <c r="E585" s="8"/>
      <c r="G585" s="175" t="s">
        <v>490</v>
      </c>
      <c r="H585" s="174"/>
      <c r="I585" s="176"/>
      <c r="J585" s="176"/>
      <c r="K585" s="197"/>
      <c r="L585" s="197"/>
      <c r="M585" s="197"/>
      <c r="N585" s="197"/>
      <c r="O585" s="197"/>
      <c r="P585" s="197"/>
      <c r="R585" s="198"/>
      <c r="S585" s="174"/>
      <c r="T585" s="174"/>
      <c r="U585" s="174"/>
      <c r="V585" s="174"/>
      <c r="W585" s="174"/>
      <c r="X585" s="174"/>
      <c r="Y585" s="174"/>
      <c r="Z585" s="174"/>
      <c r="AA585" s="174"/>
      <c r="AB585" s="174"/>
      <c r="AC585" s="174"/>
      <c r="AD585" s="174"/>
      <c r="AE585" s="174"/>
      <c r="AF585" s="174"/>
      <c r="AG585" s="174"/>
      <c r="AH585" s="174"/>
      <c r="AI585" s="174"/>
      <c r="AJ585" s="174"/>
      <c r="AK585" s="174"/>
      <c r="AL585" s="174"/>
      <c r="AM585" s="174"/>
      <c r="AN585" s="174"/>
      <c r="AO585" s="174"/>
      <c r="AP585" s="174"/>
      <c r="AQ585" s="174"/>
      <c r="AR585" s="174"/>
      <c r="AS585" s="174"/>
      <c r="AT585" s="174"/>
      <c r="AU585" s="174"/>
      <c r="AV585" s="174"/>
      <c r="AW585" s="174"/>
      <c r="AX585" s="174"/>
      <c r="AY585" s="174"/>
      <c r="AZ585" s="174"/>
      <c r="BA585" s="174"/>
      <c r="BB585" s="174"/>
      <c r="BC585" s="174"/>
      <c r="BD585" s="174"/>
      <c r="BE585" s="174"/>
      <c r="BF585" s="174"/>
      <c r="BG585" s="174"/>
      <c r="BH585" s="174"/>
      <c r="BI585" s="174"/>
      <c r="BJ585" s="174"/>
      <c r="BK585" s="174"/>
      <c r="BL585" s="174"/>
      <c r="BM585" s="174"/>
      <c r="BN585" s="174"/>
      <c r="BO585" s="174"/>
      <c r="BP585" s="174"/>
      <c r="BQ585" s="174"/>
      <c r="BR585" s="174"/>
      <c r="BS585" s="174"/>
      <c r="BT585" s="174"/>
      <c r="BU585" s="174"/>
      <c r="BV585" s="174"/>
      <c r="BW585" s="174"/>
      <c r="BX585" s="174"/>
      <c r="BY585" s="174"/>
      <c r="BZ585" s="174"/>
      <c r="CA585" s="174"/>
      <c r="CB585" s="174"/>
      <c r="CC585" s="174"/>
      <c r="CD585" s="174"/>
      <c r="CE585" s="174"/>
      <c r="CF585" s="174"/>
      <c r="CG585" s="174"/>
      <c r="CH585" s="174"/>
      <c r="CI585" s="174"/>
      <c r="CJ585" s="174"/>
      <c r="CK585" s="174"/>
      <c r="CL585" s="174"/>
      <c r="CN585" s="176"/>
      <c r="CO585" s="174"/>
      <c r="CP585" s="174"/>
      <c r="CQ585" s="174"/>
      <c r="CR585" s="174"/>
      <c r="CS585" s="174"/>
      <c r="CT585" s="174"/>
      <c r="CU585" s="174"/>
      <c r="CV585" s="174"/>
      <c r="CW585" s="174"/>
      <c r="CX585" s="174"/>
      <c r="CY585" s="174"/>
      <c r="CZ585" s="174"/>
      <c r="DA585" s="174"/>
      <c r="DB585" s="174"/>
      <c r="DC585" s="174"/>
      <c r="DD585" s="174"/>
      <c r="DE585" s="174"/>
      <c r="DF585" s="174"/>
      <c r="DG585" s="174"/>
      <c r="DH585" s="174"/>
      <c r="DI585" s="174"/>
      <c r="DJ585" s="174"/>
      <c r="DK585" s="174"/>
      <c r="DL585" s="174"/>
    </row>
    <row r="586" spans="1:116" x14ac:dyDescent="0.4">
      <c r="A586" s="174"/>
      <c r="E586" s="8"/>
      <c r="G586" s="175" t="s">
        <v>492</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461</v>
      </c>
      <c r="H587" s="174"/>
      <c r="I587" s="176"/>
      <c r="J587" s="176"/>
      <c r="K587" s="197"/>
      <c r="L587" s="197"/>
      <c r="M587" s="197"/>
      <c r="N587" s="197"/>
      <c r="O587" s="197"/>
      <c r="P587" s="197"/>
      <c r="R587" s="198"/>
      <c r="S587" s="199" t="str">
        <f t="shared" ref="S587:AX587" si="647">S$20</f>
        <v>S$16</v>
      </c>
      <c r="T587" s="199" t="str">
        <f t="shared" si="647"/>
        <v>T$16</v>
      </c>
      <c r="U587" s="199" t="str">
        <f t="shared" si="647"/>
        <v>U$16</v>
      </c>
      <c r="V587" s="199" t="str">
        <f t="shared" si="647"/>
        <v>V$16</v>
      </c>
      <c r="W587" s="199" t="str">
        <f t="shared" si="647"/>
        <v>W$16</v>
      </c>
      <c r="X587" s="199" t="str">
        <f t="shared" si="647"/>
        <v>X$16</v>
      </c>
      <c r="Y587" s="199" t="str">
        <f t="shared" si="647"/>
        <v>Y$16</v>
      </c>
      <c r="Z587" s="199" t="str">
        <f t="shared" si="647"/>
        <v>Z$16</v>
      </c>
      <c r="AA587" s="199" t="str">
        <f t="shared" si="647"/>
        <v>AA$16</v>
      </c>
      <c r="AB587" s="199" t="str">
        <f t="shared" si="647"/>
        <v>AB$16</v>
      </c>
      <c r="AC587" s="199" t="str">
        <f t="shared" si="647"/>
        <v>AC$16</v>
      </c>
      <c r="AD587" s="199" t="str">
        <f t="shared" si="647"/>
        <v>AD$16</v>
      </c>
      <c r="AE587" s="199" t="str">
        <f t="shared" si="647"/>
        <v>AE$16</v>
      </c>
      <c r="AF587" s="199" t="str">
        <f t="shared" si="647"/>
        <v>AF$16</v>
      </c>
      <c r="AG587" s="199" t="str">
        <f t="shared" si="647"/>
        <v>AG$16</v>
      </c>
      <c r="AH587" s="199" t="str">
        <f t="shared" si="647"/>
        <v>AH$16</v>
      </c>
      <c r="AI587" s="199" t="str">
        <f t="shared" si="647"/>
        <v>AI$16</v>
      </c>
      <c r="AJ587" s="199" t="str">
        <f t="shared" si="647"/>
        <v>AJ$16</v>
      </c>
      <c r="AK587" s="199" t="str">
        <f t="shared" si="647"/>
        <v>AK$16</v>
      </c>
      <c r="AL587" s="199" t="str">
        <f t="shared" si="647"/>
        <v>AL$16</v>
      </c>
      <c r="AM587" s="199" t="str">
        <f t="shared" si="647"/>
        <v>AM$16</v>
      </c>
      <c r="AN587" s="199" t="str">
        <f t="shared" si="647"/>
        <v>AN$16</v>
      </c>
      <c r="AO587" s="199" t="str">
        <f t="shared" si="647"/>
        <v>AO$16</v>
      </c>
      <c r="AP587" s="199" t="str">
        <f t="shared" si="647"/>
        <v>AP$16</v>
      </c>
      <c r="AQ587" s="199" t="str">
        <f t="shared" si="647"/>
        <v>AQ$16</v>
      </c>
      <c r="AR587" s="199" t="str">
        <f t="shared" si="647"/>
        <v>AR$16</v>
      </c>
      <c r="AS587" s="199" t="str">
        <f t="shared" si="647"/>
        <v>AS$16</v>
      </c>
      <c r="AT587" s="199" t="str">
        <f t="shared" si="647"/>
        <v>AT$16</v>
      </c>
      <c r="AU587" s="199" t="str">
        <f t="shared" si="647"/>
        <v>AU$16</v>
      </c>
      <c r="AV587" s="199" t="str">
        <f t="shared" si="647"/>
        <v>AV$16</v>
      </c>
      <c r="AW587" s="199" t="str">
        <f t="shared" si="647"/>
        <v>AW$16</v>
      </c>
      <c r="AX587" s="199" t="str">
        <f t="shared" si="647"/>
        <v>AX$16</v>
      </c>
      <c r="AY587" s="199" t="str">
        <f t="shared" ref="AY587:CD587" si="648">AY$20</f>
        <v>AY$16</v>
      </c>
      <c r="AZ587" s="199" t="str">
        <f t="shared" si="648"/>
        <v>AZ$16</v>
      </c>
      <c r="BA587" s="199" t="str">
        <f t="shared" si="648"/>
        <v>BA$16</v>
      </c>
      <c r="BB587" s="199" t="str">
        <f t="shared" si="648"/>
        <v>BB$16</v>
      </c>
      <c r="BC587" s="199" t="str">
        <f t="shared" si="648"/>
        <v>BC$16</v>
      </c>
      <c r="BD587" s="199" t="str">
        <f t="shared" si="648"/>
        <v>BD$16</v>
      </c>
      <c r="BE587" s="199" t="str">
        <f t="shared" si="648"/>
        <v>BE$16</v>
      </c>
      <c r="BF587" s="199" t="str">
        <f t="shared" si="648"/>
        <v>BF$16</v>
      </c>
      <c r="BG587" s="199" t="str">
        <f t="shared" si="648"/>
        <v>BG$16</v>
      </c>
      <c r="BH587" s="199" t="str">
        <f t="shared" si="648"/>
        <v>BH$16</v>
      </c>
      <c r="BI587" s="199" t="str">
        <f t="shared" si="648"/>
        <v>BI$16</v>
      </c>
      <c r="BJ587" s="199" t="str">
        <f t="shared" si="648"/>
        <v>BJ$16</v>
      </c>
      <c r="BK587" s="199" t="str">
        <f t="shared" si="648"/>
        <v>BK$16</v>
      </c>
      <c r="BL587" s="199" t="str">
        <f t="shared" si="648"/>
        <v>BL$16</v>
      </c>
      <c r="BM587" s="199" t="str">
        <f t="shared" si="648"/>
        <v>BM$16</v>
      </c>
      <c r="BN587" s="199" t="str">
        <f t="shared" si="648"/>
        <v>BN$16</v>
      </c>
      <c r="BO587" s="199" t="str">
        <f t="shared" si="648"/>
        <v>BO$16</v>
      </c>
      <c r="BP587" s="199" t="str">
        <f t="shared" si="648"/>
        <v>BP$16</v>
      </c>
      <c r="BQ587" s="199" t="str">
        <f t="shared" si="648"/>
        <v>BQ$16</v>
      </c>
      <c r="BR587" s="199" t="str">
        <f t="shared" si="648"/>
        <v>BR$16</v>
      </c>
      <c r="BS587" s="199" t="str">
        <f t="shared" si="648"/>
        <v>BS$16</v>
      </c>
      <c r="BT587" s="199" t="str">
        <f t="shared" si="648"/>
        <v>BT$16</v>
      </c>
      <c r="BU587" s="199" t="str">
        <f t="shared" si="648"/>
        <v>BU$16</v>
      </c>
      <c r="BV587" s="199" t="str">
        <f t="shared" si="648"/>
        <v>BV$16</v>
      </c>
      <c r="BW587" s="199" t="str">
        <f t="shared" si="648"/>
        <v>BW$16</v>
      </c>
      <c r="BX587" s="199" t="str">
        <f t="shared" si="648"/>
        <v>BX$16</v>
      </c>
      <c r="BY587" s="199" t="str">
        <f t="shared" si="648"/>
        <v>BY$16</v>
      </c>
      <c r="BZ587" s="199" t="str">
        <f t="shared" si="648"/>
        <v>BZ$16</v>
      </c>
      <c r="CA587" s="199" t="str">
        <f t="shared" si="648"/>
        <v>CA$16</v>
      </c>
      <c r="CB587" s="199" t="str">
        <f t="shared" si="648"/>
        <v>CB$16</v>
      </c>
      <c r="CC587" s="199" t="str">
        <f t="shared" si="648"/>
        <v>CC$16</v>
      </c>
      <c r="CD587" s="199" t="str">
        <f t="shared" si="648"/>
        <v>CD$16</v>
      </c>
      <c r="CE587" s="199" t="str">
        <f t="shared" ref="CE587:CL587" si="649">CE$20</f>
        <v>CE$16</v>
      </c>
      <c r="CF587" s="199" t="str">
        <f t="shared" si="649"/>
        <v>CF$16</v>
      </c>
      <c r="CG587" s="199" t="str">
        <f t="shared" si="649"/>
        <v>CG$16</v>
      </c>
      <c r="CH587" s="199" t="str">
        <f t="shared" si="649"/>
        <v>CH$16</v>
      </c>
      <c r="CI587" s="199" t="str">
        <f t="shared" si="649"/>
        <v>CI$16</v>
      </c>
      <c r="CJ587" s="199" t="str">
        <f t="shared" si="649"/>
        <v>CJ$16</v>
      </c>
      <c r="CK587" s="199" t="str">
        <f t="shared" si="649"/>
        <v>CK$16</v>
      </c>
      <c r="CL587" s="199" t="str">
        <f t="shared" si="649"/>
        <v>CL$16</v>
      </c>
      <c r="CN587" s="176"/>
      <c r="CO587" s="199" t="str">
        <f t="shared" ref="CO587:DL587" si="650">CO$20</f>
        <v>CO$16</v>
      </c>
      <c r="CP587" s="199" t="str">
        <f t="shared" si="650"/>
        <v>CP$16</v>
      </c>
      <c r="CQ587" s="199" t="str">
        <f t="shared" si="650"/>
        <v>CQ$16</v>
      </c>
      <c r="CR587" s="199" t="str">
        <f t="shared" si="650"/>
        <v>CR$16</v>
      </c>
      <c r="CS587" s="199" t="str">
        <f t="shared" si="650"/>
        <v>CS$16</v>
      </c>
      <c r="CT587" s="199" t="str">
        <f t="shared" si="650"/>
        <v>CT$16</v>
      </c>
      <c r="CU587" s="199" t="str">
        <f t="shared" si="650"/>
        <v>CU$16</v>
      </c>
      <c r="CV587" s="199" t="str">
        <f t="shared" si="650"/>
        <v>CV$16</v>
      </c>
      <c r="CW587" s="199" t="str">
        <f t="shared" si="650"/>
        <v>CW$16</v>
      </c>
      <c r="CX587" s="199" t="str">
        <f t="shared" si="650"/>
        <v>CX$16</v>
      </c>
      <c r="CY587" s="199" t="str">
        <f t="shared" si="650"/>
        <v>CY$16</v>
      </c>
      <c r="CZ587" s="199" t="str">
        <f t="shared" si="650"/>
        <v>CZ$16</v>
      </c>
      <c r="DA587" s="199" t="str">
        <f t="shared" si="650"/>
        <v>DA$16</v>
      </c>
      <c r="DB587" s="199" t="str">
        <f t="shared" si="650"/>
        <v>DB$16</v>
      </c>
      <c r="DC587" s="199" t="str">
        <f t="shared" si="650"/>
        <v>DC$16</v>
      </c>
      <c r="DD587" s="199" t="str">
        <f t="shared" si="650"/>
        <v>DD$16</v>
      </c>
      <c r="DE587" s="199" t="str">
        <f t="shared" si="650"/>
        <v>DE$16</v>
      </c>
      <c r="DF587" s="199" t="str">
        <f t="shared" si="650"/>
        <v>DF$16</v>
      </c>
      <c r="DG587" s="199" t="str">
        <f t="shared" si="650"/>
        <v>DG$16</v>
      </c>
      <c r="DH587" s="199" t="str">
        <f t="shared" si="650"/>
        <v>DH$16</v>
      </c>
      <c r="DI587" s="199" t="str">
        <f t="shared" si="650"/>
        <v>DI$16</v>
      </c>
      <c r="DJ587" s="199" t="str">
        <f t="shared" si="650"/>
        <v>DJ$16</v>
      </c>
      <c r="DK587" s="199" t="str">
        <f t="shared" si="650"/>
        <v>DK$16</v>
      </c>
      <c r="DL587" s="199" t="str">
        <f t="shared" si="650"/>
        <v>DL$16</v>
      </c>
    </row>
    <row r="588" spans="1:116" x14ac:dyDescent="0.4">
      <c r="A588" s="174"/>
      <c r="E588" s="8"/>
      <c r="G588" s="175" t="s">
        <v>462</v>
      </c>
      <c r="H588" s="200"/>
      <c r="I588" s="201"/>
      <c r="J588" s="201"/>
      <c r="K588" s="202"/>
      <c r="L588" s="202"/>
      <c r="M588" s="202"/>
      <c r="N588" s="202"/>
      <c r="O588" s="202"/>
      <c r="P588" s="202"/>
      <c r="R588" s="202"/>
      <c r="S588" s="199" t="str">
        <f t="shared" ref="S588:AX588" si="651">S$21</f>
        <v>S$17</v>
      </c>
      <c r="T588" s="199" t="str">
        <f t="shared" si="651"/>
        <v>T$17</v>
      </c>
      <c r="U588" s="199" t="str">
        <f t="shared" si="651"/>
        <v>U$17</v>
      </c>
      <c r="V588" s="199" t="str">
        <f t="shared" si="651"/>
        <v>V$17</v>
      </c>
      <c r="W588" s="199" t="str">
        <f t="shared" si="651"/>
        <v>W$17</v>
      </c>
      <c r="X588" s="199" t="str">
        <f t="shared" si="651"/>
        <v>X$17</v>
      </c>
      <c r="Y588" s="199" t="str">
        <f t="shared" si="651"/>
        <v>Y$17</v>
      </c>
      <c r="Z588" s="199" t="str">
        <f t="shared" si="651"/>
        <v>Z$17</v>
      </c>
      <c r="AA588" s="199" t="str">
        <f t="shared" si="651"/>
        <v>AA$17</v>
      </c>
      <c r="AB588" s="199" t="str">
        <f t="shared" si="651"/>
        <v>AB$17</v>
      </c>
      <c r="AC588" s="199" t="str">
        <f t="shared" si="651"/>
        <v>AC$17</v>
      </c>
      <c r="AD588" s="199" t="str">
        <f t="shared" si="651"/>
        <v>AD$17</v>
      </c>
      <c r="AE588" s="199" t="str">
        <f t="shared" si="651"/>
        <v>AE$17</v>
      </c>
      <c r="AF588" s="199" t="str">
        <f t="shared" si="651"/>
        <v>AF$17</v>
      </c>
      <c r="AG588" s="199" t="str">
        <f t="shared" si="651"/>
        <v>AG$17</v>
      </c>
      <c r="AH588" s="199" t="str">
        <f t="shared" si="651"/>
        <v>AH$17</v>
      </c>
      <c r="AI588" s="199" t="str">
        <f t="shared" si="651"/>
        <v>AI$17</v>
      </c>
      <c r="AJ588" s="199" t="str">
        <f t="shared" si="651"/>
        <v>AJ$17</v>
      </c>
      <c r="AK588" s="199" t="str">
        <f t="shared" si="651"/>
        <v>AK$17</v>
      </c>
      <c r="AL588" s="199" t="str">
        <f t="shared" si="651"/>
        <v>AL$17</v>
      </c>
      <c r="AM588" s="199" t="str">
        <f t="shared" si="651"/>
        <v>AM$17</v>
      </c>
      <c r="AN588" s="199" t="str">
        <f t="shared" si="651"/>
        <v>AN$17</v>
      </c>
      <c r="AO588" s="199" t="str">
        <f t="shared" si="651"/>
        <v>AO$17</v>
      </c>
      <c r="AP588" s="199" t="str">
        <f t="shared" si="651"/>
        <v>AP$17</v>
      </c>
      <c r="AQ588" s="199" t="str">
        <f t="shared" si="651"/>
        <v>AQ$17</v>
      </c>
      <c r="AR588" s="199" t="str">
        <f t="shared" si="651"/>
        <v>AR$17</v>
      </c>
      <c r="AS588" s="199" t="str">
        <f t="shared" si="651"/>
        <v>AS$17</v>
      </c>
      <c r="AT588" s="199" t="str">
        <f t="shared" si="651"/>
        <v>AT$17</v>
      </c>
      <c r="AU588" s="199" t="str">
        <f t="shared" si="651"/>
        <v>AU$17</v>
      </c>
      <c r="AV588" s="199" t="str">
        <f t="shared" si="651"/>
        <v>AV$17</v>
      </c>
      <c r="AW588" s="199" t="str">
        <f t="shared" si="651"/>
        <v>AW$17</v>
      </c>
      <c r="AX588" s="199" t="str">
        <f t="shared" si="651"/>
        <v>AX$17</v>
      </c>
      <c r="AY588" s="199" t="str">
        <f t="shared" ref="AY588:CD588" si="652">AY$21</f>
        <v>AY$17</v>
      </c>
      <c r="AZ588" s="199" t="str">
        <f t="shared" si="652"/>
        <v>AZ$17</v>
      </c>
      <c r="BA588" s="199" t="str">
        <f t="shared" si="652"/>
        <v>BA$17</v>
      </c>
      <c r="BB588" s="199" t="str">
        <f t="shared" si="652"/>
        <v>BB$17</v>
      </c>
      <c r="BC588" s="199" t="str">
        <f t="shared" si="652"/>
        <v>BC$17</v>
      </c>
      <c r="BD588" s="199" t="str">
        <f t="shared" si="652"/>
        <v>BD$17</v>
      </c>
      <c r="BE588" s="199" t="str">
        <f t="shared" si="652"/>
        <v>BE$17</v>
      </c>
      <c r="BF588" s="199" t="str">
        <f t="shared" si="652"/>
        <v>BF$17</v>
      </c>
      <c r="BG588" s="199" t="str">
        <f t="shared" si="652"/>
        <v>BG$17</v>
      </c>
      <c r="BH588" s="199" t="str">
        <f t="shared" si="652"/>
        <v>BH$17</v>
      </c>
      <c r="BI588" s="199" t="str">
        <f t="shared" si="652"/>
        <v>BI$17</v>
      </c>
      <c r="BJ588" s="199" t="str">
        <f t="shared" si="652"/>
        <v>BJ$17</v>
      </c>
      <c r="BK588" s="199" t="str">
        <f t="shared" si="652"/>
        <v>BK$17</v>
      </c>
      <c r="BL588" s="199" t="str">
        <f t="shared" si="652"/>
        <v>BL$17</v>
      </c>
      <c r="BM588" s="199" t="str">
        <f t="shared" si="652"/>
        <v>BM$17</v>
      </c>
      <c r="BN588" s="199" t="str">
        <f t="shared" si="652"/>
        <v>BN$17</v>
      </c>
      <c r="BO588" s="199" t="str">
        <f t="shared" si="652"/>
        <v>BO$17</v>
      </c>
      <c r="BP588" s="199" t="str">
        <f t="shared" si="652"/>
        <v>BP$17</v>
      </c>
      <c r="BQ588" s="199" t="str">
        <f t="shared" si="652"/>
        <v>BQ$17</v>
      </c>
      <c r="BR588" s="199" t="str">
        <f t="shared" si="652"/>
        <v>BR$17</v>
      </c>
      <c r="BS588" s="199" t="str">
        <f t="shared" si="652"/>
        <v>BS$17</v>
      </c>
      <c r="BT588" s="199" t="str">
        <f t="shared" si="652"/>
        <v>BT$17</v>
      </c>
      <c r="BU588" s="199" t="str">
        <f t="shared" si="652"/>
        <v>BU$17</v>
      </c>
      <c r="BV588" s="199" t="str">
        <f t="shared" si="652"/>
        <v>BV$17</v>
      </c>
      <c r="BW588" s="199" t="str">
        <f t="shared" si="652"/>
        <v>BW$17</v>
      </c>
      <c r="BX588" s="199" t="str">
        <f t="shared" si="652"/>
        <v>BX$17</v>
      </c>
      <c r="BY588" s="199" t="str">
        <f t="shared" si="652"/>
        <v>BY$17</v>
      </c>
      <c r="BZ588" s="199" t="str">
        <f t="shared" si="652"/>
        <v>BZ$17</v>
      </c>
      <c r="CA588" s="199" t="str">
        <f t="shared" si="652"/>
        <v>CA$17</v>
      </c>
      <c r="CB588" s="199" t="str">
        <f t="shared" si="652"/>
        <v>CB$17</v>
      </c>
      <c r="CC588" s="199" t="str">
        <f t="shared" si="652"/>
        <v>CC$17</v>
      </c>
      <c r="CD588" s="199" t="str">
        <f t="shared" si="652"/>
        <v>CD$17</v>
      </c>
      <c r="CE588" s="199" t="str">
        <f t="shared" ref="CE588:CL588" si="653">CE$21</f>
        <v>CE$17</v>
      </c>
      <c r="CF588" s="199" t="str">
        <f t="shared" si="653"/>
        <v>CF$17</v>
      </c>
      <c r="CG588" s="199" t="str">
        <f t="shared" si="653"/>
        <v>CG$17</v>
      </c>
      <c r="CH588" s="199" t="str">
        <f t="shared" si="653"/>
        <v>CH$17</v>
      </c>
      <c r="CI588" s="199" t="str">
        <f t="shared" si="653"/>
        <v>CI$17</v>
      </c>
      <c r="CJ588" s="199" t="str">
        <f t="shared" si="653"/>
        <v>CJ$17</v>
      </c>
      <c r="CK588" s="199" t="str">
        <f t="shared" si="653"/>
        <v>CK$17</v>
      </c>
      <c r="CL588" s="199" t="str">
        <f t="shared" si="653"/>
        <v>CL$17</v>
      </c>
      <c r="CN588" s="201"/>
      <c r="CO588" s="199" t="str">
        <f t="shared" ref="CO588:DL588" si="654">CO$21</f>
        <v>CO$17</v>
      </c>
      <c r="CP588" s="199" t="str">
        <f t="shared" si="654"/>
        <v>CP$17</v>
      </c>
      <c r="CQ588" s="199" t="str">
        <f t="shared" si="654"/>
        <v>CQ$17</v>
      </c>
      <c r="CR588" s="199" t="str">
        <f t="shared" si="654"/>
        <v>CR$17</v>
      </c>
      <c r="CS588" s="199" t="str">
        <f t="shared" si="654"/>
        <v>CS$17</v>
      </c>
      <c r="CT588" s="199" t="str">
        <f t="shared" si="654"/>
        <v>CT$17</v>
      </c>
      <c r="CU588" s="199" t="str">
        <f t="shared" si="654"/>
        <v>CU$17</v>
      </c>
      <c r="CV588" s="199" t="str">
        <f t="shared" si="654"/>
        <v>CV$17</v>
      </c>
      <c r="CW588" s="199" t="str">
        <f t="shared" si="654"/>
        <v>CW$17</v>
      </c>
      <c r="CX588" s="199" t="str">
        <f t="shared" si="654"/>
        <v>CX$17</v>
      </c>
      <c r="CY588" s="199" t="str">
        <f t="shared" si="654"/>
        <v>CY$17</v>
      </c>
      <c r="CZ588" s="199" t="str">
        <f t="shared" si="654"/>
        <v>CZ$17</v>
      </c>
      <c r="DA588" s="199" t="str">
        <f t="shared" si="654"/>
        <v>DA$17</v>
      </c>
      <c r="DB588" s="199" t="str">
        <f t="shared" si="654"/>
        <v>DB$17</v>
      </c>
      <c r="DC588" s="199" t="str">
        <f t="shared" si="654"/>
        <v>DC$17</v>
      </c>
      <c r="DD588" s="199" t="str">
        <f t="shared" si="654"/>
        <v>DD$17</v>
      </c>
      <c r="DE588" s="199" t="str">
        <f t="shared" si="654"/>
        <v>DE$17</v>
      </c>
      <c r="DF588" s="199" t="str">
        <f t="shared" si="654"/>
        <v>DF$17</v>
      </c>
      <c r="DG588" s="199" t="str">
        <f t="shared" si="654"/>
        <v>DG$17</v>
      </c>
      <c r="DH588" s="199" t="str">
        <f t="shared" si="654"/>
        <v>DH$17</v>
      </c>
      <c r="DI588" s="199" t="str">
        <f t="shared" si="654"/>
        <v>DI$17</v>
      </c>
      <c r="DJ588" s="199" t="str">
        <f t="shared" si="654"/>
        <v>DJ$17</v>
      </c>
      <c r="DK588" s="199" t="str">
        <f t="shared" si="654"/>
        <v>DK$17</v>
      </c>
      <c r="DL588" s="199" t="str">
        <f t="shared" si="654"/>
        <v>DL$17</v>
      </c>
    </row>
    <row r="589" spans="1:116" x14ac:dyDescent="0.4">
      <c r="A589" s="174"/>
      <c r="E589" s="8"/>
      <c r="G589" s="175" t="s">
        <v>491</v>
      </c>
      <c r="H589" s="200"/>
      <c r="I589" s="201"/>
      <c r="J589" s="201"/>
      <c r="K589" s="202"/>
      <c r="L589" s="202"/>
      <c r="M589" s="202"/>
      <c r="N589" s="202"/>
      <c r="O589" s="202"/>
      <c r="P589" s="202"/>
      <c r="R589" s="202"/>
      <c r="S589" s="190"/>
      <c r="T589" s="190"/>
      <c r="U589" s="190"/>
      <c r="V589" s="190"/>
      <c r="W589" s="190"/>
      <c r="X589" s="190"/>
      <c r="Y589" s="190"/>
      <c r="Z589" s="190"/>
      <c r="AA589" s="190"/>
      <c r="AB589" s="190"/>
      <c r="AC589" s="190"/>
      <c r="AD589" s="190"/>
      <c r="AE589" s="190"/>
      <c r="AF589" s="190"/>
      <c r="AG589" s="190"/>
      <c r="AH589" s="190"/>
      <c r="AI589" s="190"/>
      <c r="AJ589" s="190"/>
      <c r="AK589" s="190"/>
      <c r="AL589" s="190"/>
      <c r="AM589" s="190"/>
      <c r="AN589" s="190"/>
      <c r="AO589" s="190"/>
      <c r="AP589" s="190"/>
      <c r="AQ589" s="190"/>
      <c r="AR589" s="190"/>
      <c r="AS589" s="190"/>
      <c r="AT589" s="190"/>
      <c r="AU589" s="190"/>
      <c r="AV589" s="190"/>
      <c r="AW589" s="190"/>
      <c r="AX589" s="190"/>
      <c r="AY589" s="190"/>
      <c r="AZ589" s="190"/>
      <c r="BA589" s="190"/>
      <c r="BB589" s="190"/>
      <c r="BC589" s="190"/>
      <c r="BD589" s="190"/>
      <c r="BE589" s="190"/>
      <c r="BF589" s="190"/>
      <c r="BG589" s="190"/>
      <c r="BH589" s="190"/>
      <c r="BI589" s="190"/>
      <c r="BJ589" s="190"/>
      <c r="BK589" s="190"/>
      <c r="BL589" s="190"/>
      <c r="BM589" s="190"/>
      <c r="BN589" s="190"/>
      <c r="BO589" s="190"/>
      <c r="BP589" s="190"/>
      <c r="BQ589" s="190"/>
      <c r="BR589" s="190"/>
      <c r="BS589" s="190"/>
      <c r="BT589" s="190"/>
      <c r="BU589" s="190"/>
      <c r="BV589" s="190"/>
      <c r="BW589" s="190"/>
      <c r="BX589" s="190"/>
      <c r="BY589" s="190"/>
      <c r="BZ589" s="190"/>
      <c r="CA589" s="190"/>
      <c r="CB589" s="190"/>
      <c r="CC589" s="190"/>
      <c r="CD589" s="190"/>
      <c r="CE589" s="190"/>
      <c r="CF589" s="190"/>
      <c r="CG589" s="190"/>
      <c r="CH589" s="190"/>
      <c r="CI589" s="190"/>
      <c r="CJ589" s="190"/>
      <c r="CK589" s="190"/>
      <c r="CL589" s="190"/>
      <c r="CN589" s="201"/>
      <c r="CO589" s="190"/>
      <c r="CP589" s="190"/>
      <c r="CQ589" s="190"/>
      <c r="CR589" s="190"/>
      <c r="CS589" s="190"/>
      <c r="CT589" s="190"/>
      <c r="CU589" s="190"/>
      <c r="CV589" s="190"/>
      <c r="CW589" s="190"/>
      <c r="CX589" s="190"/>
      <c r="CY589" s="190"/>
      <c r="CZ589" s="190"/>
      <c r="DA589" s="190"/>
      <c r="DB589" s="190"/>
      <c r="DC589" s="190"/>
      <c r="DD589" s="190"/>
      <c r="DE589" s="190"/>
      <c r="DF589" s="190"/>
      <c r="DG589" s="190"/>
      <c r="DH589" s="190"/>
      <c r="DI589" s="190"/>
      <c r="DJ589" s="190"/>
      <c r="DK589" s="190"/>
      <c r="DL589" s="190"/>
    </row>
    <row r="590" spans="1:116" x14ac:dyDescent="0.4">
      <c r="A590" s="174"/>
      <c r="E590" s="8"/>
      <c r="G590" s="175" t="s">
        <v>505</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463</v>
      </c>
      <c r="H591" s="200"/>
      <c r="I591" s="201"/>
      <c r="J591" s="201"/>
      <c r="K591" s="202"/>
      <c r="L591" s="202"/>
      <c r="M591" s="202"/>
      <c r="N591" s="202"/>
      <c r="O591" s="202"/>
      <c r="P591" s="202"/>
      <c r="R591" s="202"/>
      <c r="S591" s="190" t="str">
        <f t="shared" ref="S591:AX591" si="655">S$22</f>
        <v>S$18</v>
      </c>
      <c r="T591" s="190" t="str">
        <f t="shared" si="655"/>
        <v>T$18</v>
      </c>
      <c r="U591" s="190" t="str">
        <f t="shared" si="655"/>
        <v>U$18</v>
      </c>
      <c r="V591" s="190" t="str">
        <f t="shared" si="655"/>
        <v>V$18</v>
      </c>
      <c r="W591" s="190" t="str">
        <f t="shared" si="655"/>
        <v>W$18</v>
      </c>
      <c r="X591" s="190" t="str">
        <f t="shared" si="655"/>
        <v>X$18</v>
      </c>
      <c r="Y591" s="190" t="str">
        <f t="shared" si="655"/>
        <v>Y$18</v>
      </c>
      <c r="Z591" s="190" t="str">
        <f t="shared" si="655"/>
        <v>Z$18</v>
      </c>
      <c r="AA591" s="190" t="str">
        <f t="shared" si="655"/>
        <v>AA$18</v>
      </c>
      <c r="AB591" s="190" t="str">
        <f t="shared" si="655"/>
        <v>AB$18</v>
      </c>
      <c r="AC591" s="190" t="str">
        <f t="shared" si="655"/>
        <v>AC$18</v>
      </c>
      <c r="AD591" s="190" t="str">
        <f t="shared" si="655"/>
        <v>AD$18</v>
      </c>
      <c r="AE591" s="190" t="str">
        <f t="shared" si="655"/>
        <v>AE$18</v>
      </c>
      <c r="AF591" s="190" t="str">
        <f t="shared" si="655"/>
        <v>AF$18</v>
      </c>
      <c r="AG591" s="190" t="str">
        <f t="shared" si="655"/>
        <v>AG$18</v>
      </c>
      <c r="AH591" s="190" t="str">
        <f t="shared" si="655"/>
        <v>AH$18</v>
      </c>
      <c r="AI591" s="190" t="str">
        <f t="shared" si="655"/>
        <v>AI$18</v>
      </c>
      <c r="AJ591" s="190" t="str">
        <f t="shared" si="655"/>
        <v>AJ$18</v>
      </c>
      <c r="AK591" s="190" t="str">
        <f t="shared" si="655"/>
        <v>AK$18</v>
      </c>
      <c r="AL591" s="190" t="str">
        <f t="shared" si="655"/>
        <v>AL$18</v>
      </c>
      <c r="AM591" s="190" t="str">
        <f t="shared" si="655"/>
        <v>AM$18</v>
      </c>
      <c r="AN591" s="190" t="str">
        <f t="shared" si="655"/>
        <v>AN$18</v>
      </c>
      <c r="AO591" s="190" t="str">
        <f t="shared" si="655"/>
        <v>AO$18</v>
      </c>
      <c r="AP591" s="190" t="str">
        <f t="shared" si="655"/>
        <v>AP$18</v>
      </c>
      <c r="AQ591" s="190" t="str">
        <f t="shared" si="655"/>
        <v>AQ$18</v>
      </c>
      <c r="AR591" s="190" t="str">
        <f t="shared" si="655"/>
        <v>AR$18</v>
      </c>
      <c r="AS591" s="190" t="str">
        <f t="shared" si="655"/>
        <v>AS$18</v>
      </c>
      <c r="AT591" s="190" t="str">
        <f t="shared" si="655"/>
        <v>AT$18</v>
      </c>
      <c r="AU591" s="190" t="str">
        <f t="shared" si="655"/>
        <v>AU$18</v>
      </c>
      <c r="AV591" s="190" t="str">
        <f t="shared" si="655"/>
        <v>AV$18</v>
      </c>
      <c r="AW591" s="190" t="str">
        <f t="shared" si="655"/>
        <v>AW$18</v>
      </c>
      <c r="AX591" s="190" t="str">
        <f t="shared" si="655"/>
        <v>AX$18</v>
      </c>
      <c r="AY591" s="190" t="str">
        <f t="shared" ref="AY591:CD591" si="656">AY$22</f>
        <v>AY$18</v>
      </c>
      <c r="AZ591" s="190" t="str">
        <f t="shared" si="656"/>
        <v>AZ$18</v>
      </c>
      <c r="BA591" s="190" t="str">
        <f t="shared" si="656"/>
        <v>BA$18</v>
      </c>
      <c r="BB591" s="190" t="str">
        <f t="shared" si="656"/>
        <v>BB$18</v>
      </c>
      <c r="BC591" s="190" t="str">
        <f t="shared" si="656"/>
        <v>BC$18</v>
      </c>
      <c r="BD591" s="190" t="str">
        <f t="shared" si="656"/>
        <v>BD$18</v>
      </c>
      <c r="BE591" s="190" t="str">
        <f t="shared" si="656"/>
        <v>BE$18</v>
      </c>
      <c r="BF591" s="190" t="str">
        <f t="shared" si="656"/>
        <v>BF$18</v>
      </c>
      <c r="BG591" s="190" t="str">
        <f t="shared" si="656"/>
        <v>BG$18</v>
      </c>
      <c r="BH591" s="190" t="str">
        <f t="shared" si="656"/>
        <v>BH$18</v>
      </c>
      <c r="BI591" s="190" t="str">
        <f t="shared" si="656"/>
        <v>BI$18</v>
      </c>
      <c r="BJ591" s="190" t="str">
        <f t="shared" si="656"/>
        <v>BJ$18</v>
      </c>
      <c r="BK591" s="190" t="str">
        <f t="shared" si="656"/>
        <v>BK$18</v>
      </c>
      <c r="BL591" s="190" t="str">
        <f t="shared" si="656"/>
        <v>BL$18</v>
      </c>
      <c r="BM591" s="190" t="str">
        <f t="shared" si="656"/>
        <v>BM$18</v>
      </c>
      <c r="BN591" s="190" t="str">
        <f t="shared" si="656"/>
        <v>BN$18</v>
      </c>
      <c r="BO591" s="190" t="str">
        <f t="shared" si="656"/>
        <v>BO$18</v>
      </c>
      <c r="BP591" s="190" t="str">
        <f t="shared" si="656"/>
        <v>BP$18</v>
      </c>
      <c r="BQ591" s="190" t="str">
        <f t="shared" si="656"/>
        <v>BQ$18</v>
      </c>
      <c r="BR591" s="190" t="str">
        <f t="shared" si="656"/>
        <v>BR$18</v>
      </c>
      <c r="BS591" s="190" t="str">
        <f t="shared" si="656"/>
        <v>BS$18</v>
      </c>
      <c r="BT591" s="190" t="str">
        <f t="shared" si="656"/>
        <v>BT$18</v>
      </c>
      <c r="BU591" s="190" t="str">
        <f t="shared" si="656"/>
        <v>BU$18</v>
      </c>
      <c r="BV591" s="190" t="str">
        <f t="shared" si="656"/>
        <v>BV$18</v>
      </c>
      <c r="BW591" s="190" t="str">
        <f t="shared" si="656"/>
        <v>BW$18</v>
      </c>
      <c r="BX591" s="190" t="str">
        <f t="shared" si="656"/>
        <v>BX$18</v>
      </c>
      <c r="BY591" s="190" t="str">
        <f t="shared" si="656"/>
        <v>BY$18</v>
      </c>
      <c r="BZ591" s="190" t="str">
        <f t="shared" si="656"/>
        <v>BZ$18</v>
      </c>
      <c r="CA591" s="190" t="str">
        <f t="shared" si="656"/>
        <v>CA$18</v>
      </c>
      <c r="CB591" s="190" t="str">
        <f t="shared" si="656"/>
        <v>CB$18</v>
      </c>
      <c r="CC591" s="190" t="str">
        <f t="shared" si="656"/>
        <v>CC$18</v>
      </c>
      <c r="CD591" s="190" t="str">
        <f t="shared" si="656"/>
        <v>CD$18</v>
      </c>
      <c r="CE591" s="190" t="str">
        <f t="shared" ref="CE591:CL591" si="657">CE$22</f>
        <v>CE$18</v>
      </c>
      <c r="CF591" s="190" t="str">
        <f t="shared" si="657"/>
        <v>CF$18</v>
      </c>
      <c r="CG591" s="190" t="str">
        <f t="shared" si="657"/>
        <v>CG$18</v>
      </c>
      <c r="CH591" s="190" t="str">
        <f t="shared" si="657"/>
        <v>CH$18</v>
      </c>
      <c r="CI591" s="190" t="str">
        <f t="shared" si="657"/>
        <v>CI$18</v>
      </c>
      <c r="CJ591" s="190" t="str">
        <f t="shared" si="657"/>
        <v>CJ$18</v>
      </c>
      <c r="CK591" s="190" t="str">
        <f t="shared" si="657"/>
        <v>CK$18</v>
      </c>
      <c r="CL591" s="190" t="str">
        <f t="shared" si="657"/>
        <v>CL$18</v>
      </c>
      <c r="CN591" s="201"/>
      <c r="CO591" s="190" t="str">
        <f t="shared" ref="CO591:DL591" si="658">CO$22</f>
        <v>CO$18</v>
      </c>
      <c r="CP591" s="190" t="str">
        <f t="shared" si="658"/>
        <v>CP$18</v>
      </c>
      <c r="CQ591" s="190" t="str">
        <f t="shared" si="658"/>
        <v>CQ$18</v>
      </c>
      <c r="CR591" s="190" t="str">
        <f t="shared" si="658"/>
        <v>CR$18</v>
      </c>
      <c r="CS591" s="190" t="str">
        <f t="shared" si="658"/>
        <v>CS$18</v>
      </c>
      <c r="CT591" s="190" t="str">
        <f t="shared" si="658"/>
        <v>CT$18</v>
      </c>
      <c r="CU591" s="190" t="str">
        <f t="shared" si="658"/>
        <v>CU$18</v>
      </c>
      <c r="CV591" s="190" t="str">
        <f t="shared" si="658"/>
        <v>CV$18</v>
      </c>
      <c r="CW591" s="190" t="str">
        <f t="shared" si="658"/>
        <v>CW$18</v>
      </c>
      <c r="CX591" s="190" t="str">
        <f t="shared" si="658"/>
        <v>CX$18</v>
      </c>
      <c r="CY591" s="190" t="str">
        <f t="shared" si="658"/>
        <v>CY$18</v>
      </c>
      <c r="CZ591" s="190" t="str">
        <f t="shared" si="658"/>
        <v>CZ$18</v>
      </c>
      <c r="DA591" s="190" t="str">
        <f t="shared" si="658"/>
        <v>DA$18</v>
      </c>
      <c r="DB591" s="190" t="str">
        <f t="shared" si="658"/>
        <v>DB$18</v>
      </c>
      <c r="DC591" s="190" t="str">
        <f t="shared" si="658"/>
        <v>DC$18</v>
      </c>
      <c r="DD591" s="190" t="str">
        <f t="shared" si="658"/>
        <v>DD$18</v>
      </c>
      <c r="DE591" s="190" t="str">
        <f t="shared" si="658"/>
        <v>DE$18</v>
      </c>
      <c r="DF591" s="190" t="str">
        <f t="shared" si="658"/>
        <v>DF$18</v>
      </c>
      <c r="DG591" s="190" t="str">
        <f t="shared" si="658"/>
        <v>DG$18</v>
      </c>
      <c r="DH591" s="190" t="str">
        <f t="shared" si="658"/>
        <v>DH$18</v>
      </c>
      <c r="DI591" s="190" t="str">
        <f t="shared" si="658"/>
        <v>DI$18</v>
      </c>
      <c r="DJ591" s="190" t="str">
        <f t="shared" si="658"/>
        <v>DJ$18</v>
      </c>
      <c r="DK591" s="190" t="str">
        <f t="shared" si="658"/>
        <v>DK$18</v>
      </c>
      <c r="DL591" s="190" t="str">
        <f t="shared" si="658"/>
        <v>DL$18</v>
      </c>
    </row>
    <row r="592" spans="1:116" x14ac:dyDescent="0.4">
      <c r="A592" s="174"/>
      <c r="E592" s="8"/>
      <c r="G592" s="175" t="s">
        <v>464</v>
      </c>
      <c r="H592" s="200"/>
      <c r="I592" s="201"/>
      <c r="J592" s="201"/>
      <c r="K592" s="202"/>
      <c r="L592" s="202"/>
      <c r="M592" s="202"/>
      <c r="N592" s="202"/>
      <c r="O592" s="202"/>
      <c r="P592" s="202"/>
      <c r="R592" s="202"/>
      <c r="S592" s="190" t="str">
        <f t="shared" ref="S592:AX592" si="659">S$23</f>
        <v>S$19</v>
      </c>
      <c r="T592" s="190" t="str">
        <f t="shared" si="659"/>
        <v>T$19</v>
      </c>
      <c r="U592" s="190" t="str">
        <f t="shared" si="659"/>
        <v>U$19</v>
      </c>
      <c r="V592" s="190" t="str">
        <f t="shared" si="659"/>
        <v>V$19</v>
      </c>
      <c r="W592" s="190" t="str">
        <f t="shared" si="659"/>
        <v>W$19</v>
      </c>
      <c r="X592" s="190" t="str">
        <f t="shared" si="659"/>
        <v>X$19</v>
      </c>
      <c r="Y592" s="190" t="str">
        <f t="shared" si="659"/>
        <v>Y$19</v>
      </c>
      <c r="Z592" s="190" t="str">
        <f t="shared" si="659"/>
        <v>Z$19</v>
      </c>
      <c r="AA592" s="190" t="str">
        <f t="shared" si="659"/>
        <v>AA$19</v>
      </c>
      <c r="AB592" s="190" t="str">
        <f t="shared" si="659"/>
        <v>AB$19</v>
      </c>
      <c r="AC592" s="190" t="str">
        <f t="shared" si="659"/>
        <v>AC$19</v>
      </c>
      <c r="AD592" s="190" t="str">
        <f t="shared" si="659"/>
        <v>AD$19</v>
      </c>
      <c r="AE592" s="190" t="str">
        <f t="shared" si="659"/>
        <v>AE$19</v>
      </c>
      <c r="AF592" s="190" t="str">
        <f t="shared" si="659"/>
        <v>AF$19</v>
      </c>
      <c r="AG592" s="190" t="str">
        <f t="shared" si="659"/>
        <v>AG$19</v>
      </c>
      <c r="AH592" s="190" t="str">
        <f t="shared" si="659"/>
        <v>AH$19</v>
      </c>
      <c r="AI592" s="190" t="str">
        <f t="shared" si="659"/>
        <v>AI$19</v>
      </c>
      <c r="AJ592" s="190" t="str">
        <f t="shared" si="659"/>
        <v>AJ$19</v>
      </c>
      <c r="AK592" s="190" t="str">
        <f t="shared" si="659"/>
        <v>AK$19</v>
      </c>
      <c r="AL592" s="190" t="str">
        <f t="shared" si="659"/>
        <v>AL$19</v>
      </c>
      <c r="AM592" s="190" t="str">
        <f t="shared" si="659"/>
        <v>AM$19</v>
      </c>
      <c r="AN592" s="190" t="str">
        <f t="shared" si="659"/>
        <v>AN$19</v>
      </c>
      <c r="AO592" s="190" t="str">
        <f t="shared" si="659"/>
        <v>AO$19</v>
      </c>
      <c r="AP592" s="190" t="str">
        <f t="shared" si="659"/>
        <v>AP$19</v>
      </c>
      <c r="AQ592" s="190" t="str">
        <f t="shared" si="659"/>
        <v>AQ$19</v>
      </c>
      <c r="AR592" s="190" t="str">
        <f t="shared" si="659"/>
        <v>AR$19</v>
      </c>
      <c r="AS592" s="190" t="str">
        <f t="shared" si="659"/>
        <v>AS$19</v>
      </c>
      <c r="AT592" s="190" t="str">
        <f t="shared" si="659"/>
        <v>AT$19</v>
      </c>
      <c r="AU592" s="190" t="str">
        <f t="shared" si="659"/>
        <v>AU$19</v>
      </c>
      <c r="AV592" s="190" t="str">
        <f t="shared" si="659"/>
        <v>AV$19</v>
      </c>
      <c r="AW592" s="190" t="str">
        <f t="shared" si="659"/>
        <v>AW$19</v>
      </c>
      <c r="AX592" s="190" t="str">
        <f t="shared" si="659"/>
        <v>AX$19</v>
      </c>
      <c r="AY592" s="190" t="str">
        <f t="shared" ref="AY592:CD592" si="660">AY$23</f>
        <v>AY$19</v>
      </c>
      <c r="AZ592" s="190" t="str">
        <f t="shared" si="660"/>
        <v>AZ$19</v>
      </c>
      <c r="BA592" s="190" t="str">
        <f t="shared" si="660"/>
        <v>BA$19</v>
      </c>
      <c r="BB592" s="190" t="str">
        <f t="shared" si="660"/>
        <v>BB$19</v>
      </c>
      <c r="BC592" s="190" t="str">
        <f t="shared" si="660"/>
        <v>BC$19</v>
      </c>
      <c r="BD592" s="190" t="str">
        <f t="shared" si="660"/>
        <v>BD$19</v>
      </c>
      <c r="BE592" s="190" t="str">
        <f t="shared" si="660"/>
        <v>BE$19</v>
      </c>
      <c r="BF592" s="190" t="str">
        <f t="shared" si="660"/>
        <v>BF$19</v>
      </c>
      <c r="BG592" s="190" t="str">
        <f t="shared" si="660"/>
        <v>BG$19</v>
      </c>
      <c r="BH592" s="190" t="str">
        <f t="shared" si="660"/>
        <v>BH$19</v>
      </c>
      <c r="BI592" s="190" t="str">
        <f t="shared" si="660"/>
        <v>BI$19</v>
      </c>
      <c r="BJ592" s="190" t="str">
        <f t="shared" si="660"/>
        <v>BJ$19</v>
      </c>
      <c r="BK592" s="190" t="str">
        <f t="shared" si="660"/>
        <v>BK$19</v>
      </c>
      <c r="BL592" s="190" t="str">
        <f t="shared" si="660"/>
        <v>BL$19</v>
      </c>
      <c r="BM592" s="190" t="str">
        <f t="shared" si="660"/>
        <v>BM$19</v>
      </c>
      <c r="BN592" s="190" t="str">
        <f t="shared" si="660"/>
        <v>BN$19</v>
      </c>
      <c r="BO592" s="190" t="str">
        <f t="shared" si="660"/>
        <v>BO$19</v>
      </c>
      <c r="BP592" s="190" t="str">
        <f t="shared" si="660"/>
        <v>BP$19</v>
      </c>
      <c r="BQ592" s="190" t="str">
        <f t="shared" si="660"/>
        <v>BQ$19</v>
      </c>
      <c r="BR592" s="190" t="str">
        <f t="shared" si="660"/>
        <v>BR$19</v>
      </c>
      <c r="BS592" s="190" t="str">
        <f t="shared" si="660"/>
        <v>BS$19</v>
      </c>
      <c r="BT592" s="190" t="str">
        <f t="shared" si="660"/>
        <v>BT$19</v>
      </c>
      <c r="BU592" s="190" t="str">
        <f t="shared" si="660"/>
        <v>BU$19</v>
      </c>
      <c r="BV592" s="190" t="str">
        <f t="shared" si="660"/>
        <v>BV$19</v>
      </c>
      <c r="BW592" s="190" t="str">
        <f t="shared" si="660"/>
        <v>BW$19</v>
      </c>
      <c r="BX592" s="190" t="str">
        <f t="shared" si="660"/>
        <v>BX$19</v>
      </c>
      <c r="BY592" s="190" t="str">
        <f t="shared" si="660"/>
        <v>BY$19</v>
      </c>
      <c r="BZ592" s="190" t="str">
        <f t="shared" si="660"/>
        <v>BZ$19</v>
      </c>
      <c r="CA592" s="190" t="str">
        <f t="shared" si="660"/>
        <v>CA$19</v>
      </c>
      <c r="CB592" s="190" t="str">
        <f t="shared" si="660"/>
        <v>CB$19</v>
      </c>
      <c r="CC592" s="190" t="str">
        <f t="shared" si="660"/>
        <v>CC$19</v>
      </c>
      <c r="CD592" s="190" t="str">
        <f t="shared" si="660"/>
        <v>CD$19</v>
      </c>
      <c r="CE592" s="190" t="str">
        <f t="shared" ref="CE592:CL592" si="661">CE$23</f>
        <v>CE$19</v>
      </c>
      <c r="CF592" s="190" t="str">
        <f t="shared" si="661"/>
        <v>CF$19</v>
      </c>
      <c r="CG592" s="190" t="str">
        <f t="shared" si="661"/>
        <v>CG$19</v>
      </c>
      <c r="CH592" s="190" t="str">
        <f t="shared" si="661"/>
        <v>CH$19</v>
      </c>
      <c r="CI592" s="190" t="str">
        <f t="shared" si="661"/>
        <v>CI$19</v>
      </c>
      <c r="CJ592" s="190" t="str">
        <f t="shared" si="661"/>
        <v>CJ$19</v>
      </c>
      <c r="CK592" s="190" t="str">
        <f t="shared" si="661"/>
        <v>CK$19</v>
      </c>
      <c r="CL592" s="190" t="str">
        <f t="shared" si="661"/>
        <v>CL$19</v>
      </c>
      <c r="CN592" s="201"/>
      <c r="CO592" s="190" t="str">
        <f t="shared" ref="CO592:DL592" si="662">CO$23</f>
        <v>CO$19</v>
      </c>
      <c r="CP592" s="190" t="str">
        <f t="shared" si="662"/>
        <v>CP$19</v>
      </c>
      <c r="CQ592" s="190" t="str">
        <f t="shared" si="662"/>
        <v>CQ$19</v>
      </c>
      <c r="CR592" s="190" t="str">
        <f t="shared" si="662"/>
        <v>CR$19</v>
      </c>
      <c r="CS592" s="190" t="str">
        <f t="shared" si="662"/>
        <v>CS$19</v>
      </c>
      <c r="CT592" s="190" t="str">
        <f t="shared" si="662"/>
        <v>CT$19</v>
      </c>
      <c r="CU592" s="190" t="str">
        <f t="shared" si="662"/>
        <v>CU$19</v>
      </c>
      <c r="CV592" s="190" t="str">
        <f t="shared" si="662"/>
        <v>CV$19</v>
      </c>
      <c r="CW592" s="190" t="str">
        <f t="shared" si="662"/>
        <v>CW$19</v>
      </c>
      <c r="CX592" s="190" t="str">
        <f t="shared" si="662"/>
        <v>CX$19</v>
      </c>
      <c r="CY592" s="190" t="str">
        <f t="shared" si="662"/>
        <v>CY$19</v>
      </c>
      <c r="CZ592" s="190" t="str">
        <f t="shared" si="662"/>
        <v>CZ$19</v>
      </c>
      <c r="DA592" s="190" t="str">
        <f t="shared" si="662"/>
        <v>DA$19</v>
      </c>
      <c r="DB592" s="190" t="str">
        <f t="shared" si="662"/>
        <v>DB$19</v>
      </c>
      <c r="DC592" s="190" t="str">
        <f t="shared" si="662"/>
        <v>DC$19</v>
      </c>
      <c r="DD592" s="190" t="str">
        <f t="shared" si="662"/>
        <v>DD$19</v>
      </c>
      <c r="DE592" s="190" t="str">
        <f t="shared" si="662"/>
        <v>DE$19</v>
      </c>
      <c r="DF592" s="190" t="str">
        <f t="shared" si="662"/>
        <v>DF$19</v>
      </c>
      <c r="DG592" s="190" t="str">
        <f t="shared" si="662"/>
        <v>DG$19</v>
      </c>
      <c r="DH592" s="190" t="str">
        <f t="shared" si="662"/>
        <v>DH$19</v>
      </c>
      <c r="DI592" s="190" t="str">
        <f t="shared" si="662"/>
        <v>DI$19</v>
      </c>
      <c r="DJ592" s="190" t="str">
        <f t="shared" si="662"/>
        <v>DJ$19</v>
      </c>
      <c r="DK592" s="190" t="str">
        <f t="shared" si="662"/>
        <v>DK$19</v>
      </c>
      <c r="DL592" s="190" t="str">
        <f t="shared" si="662"/>
        <v>DL$19</v>
      </c>
    </row>
    <row r="593" spans="1:116" x14ac:dyDescent="0.4">
      <c r="A593" s="48" t="s">
        <v>218</v>
      </c>
      <c r="B593" s="31" t="s">
        <v>81</v>
      </c>
      <c r="C593" s="31"/>
      <c r="D593" t="s">
        <v>760</v>
      </c>
      <c r="E593" s="8" t="str">
        <f t="shared" ref="E593:E605" si="663">ROW()&amp;" "&amp;D593</f>
        <v>593 SALES-PV</v>
      </c>
      <c r="F593" t="s">
        <v>413</v>
      </c>
      <c r="G593" s="70" t="s">
        <v>779</v>
      </c>
      <c r="H593" s="48"/>
      <c r="I593" s="304"/>
      <c r="J593" s="304"/>
      <c r="K593" s="48"/>
      <c r="L593" s="48"/>
      <c r="M593" s="48"/>
      <c r="N593" s="48"/>
      <c r="O593" s="48"/>
      <c r="P593" s="48"/>
      <c r="R593" s="70"/>
      <c r="S593" s="70"/>
      <c r="T593" s="70"/>
      <c r="U593" s="70"/>
      <c r="V593" s="70"/>
      <c r="W593" s="70"/>
      <c r="X593" s="70"/>
      <c r="Y593" s="70"/>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N593" s="304"/>
      <c r="CO593" s="70"/>
      <c r="CP593" s="70"/>
      <c r="CQ593" s="70"/>
      <c r="CR593" s="70"/>
      <c r="CS593" s="70"/>
      <c r="CT593" s="70"/>
      <c r="CU593" s="70"/>
      <c r="CV593" s="70"/>
      <c r="CW593" s="70"/>
      <c r="CX593" s="70"/>
      <c r="CY593" s="70"/>
      <c r="CZ593" s="70"/>
      <c r="DA593" s="70"/>
      <c r="DB593" s="70"/>
      <c r="DC593" s="70"/>
      <c r="DD593" s="70"/>
      <c r="DE593" s="70"/>
      <c r="DF593" s="70"/>
      <c r="DG593" s="70"/>
      <c r="DH593" s="70"/>
      <c r="DI593" s="70"/>
      <c r="DJ593" s="70"/>
      <c r="DK593" s="70"/>
      <c r="DL593" s="70"/>
    </row>
    <row r="594" spans="1:116" x14ac:dyDescent="0.4">
      <c r="B594" t="s">
        <v>332</v>
      </c>
      <c r="C594" t="s">
        <v>80</v>
      </c>
      <c r="D594" t="s">
        <v>760</v>
      </c>
      <c r="E594" s="8" t="str">
        <f t="shared" si="663"/>
        <v>594 SALES-PV</v>
      </c>
      <c r="G594" s="145" t="str">
        <f>"# of "&amp;G599&amp;"s"</f>
        <v># of units</v>
      </c>
      <c r="H594" s="12"/>
      <c r="I594" s="60"/>
      <c r="J594" s="60"/>
      <c r="K594" s="15">
        <f t="shared" ref="K594:P594" si="664">SUMIF($3:$3,K$2,594:594)</f>
        <v>0</v>
      </c>
      <c r="L594" s="15">
        <f t="shared" si="664"/>
        <v>0</v>
      </c>
      <c r="M594" s="15">
        <f t="shared" si="664"/>
        <v>0</v>
      </c>
      <c r="N594" s="15">
        <f t="shared" si="664"/>
        <v>0</v>
      </c>
      <c r="O594" s="15">
        <f t="shared" si="664"/>
        <v>0</v>
      </c>
      <c r="P594" s="15">
        <f t="shared" si="664"/>
        <v>0</v>
      </c>
      <c r="R594" s="15"/>
      <c r="S594" s="15">
        <f t="shared" ref="S594:AX594" si="665">S197</f>
        <v>0</v>
      </c>
      <c r="T594" s="15">
        <f t="shared" si="665"/>
        <v>0</v>
      </c>
      <c r="U594" s="15">
        <f t="shared" si="665"/>
        <v>0</v>
      </c>
      <c r="V594" s="15">
        <f t="shared" si="665"/>
        <v>0</v>
      </c>
      <c r="W594" s="15">
        <f t="shared" si="665"/>
        <v>0</v>
      </c>
      <c r="X594" s="15">
        <f t="shared" si="665"/>
        <v>0</v>
      </c>
      <c r="Y594" s="15">
        <f t="shared" si="665"/>
        <v>0</v>
      </c>
      <c r="Z594" s="15">
        <f t="shared" si="665"/>
        <v>0</v>
      </c>
      <c r="AA594" s="15">
        <f t="shared" si="665"/>
        <v>0</v>
      </c>
      <c r="AB594" s="15">
        <f t="shared" si="665"/>
        <v>0</v>
      </c>
      <c r="AC594" s="15">
        <f t="shared" si="665"/>
        <v>0</v>
      </c>
      <c r="AD594" s="15">
        <f t="shared" si="665"/>
        <v>0</v>
      </c>
      <c r="AE594" s="15">
        <f t="shared" si="665"/>
        <v>0</v>
      </c>
      <c r="AF594" s="15">
        <f t="shared" si="665"/>
        <v>0</v>
      </c>
      <c r="AG594" s="15">
        <f t="shared" si="665"/>
        <v>0</v>
      </c>
      <c r="AH594" s="15">
        <f t="shared" si="665"/>
        <v>0</v>
      </c>
      <c r="AI594" s="15">
        <f t="shared" si="665"/>
        <v>0</v>
      </c>
      <c r="AJ594" s="15">
        <f t="shared" si="665"/>
        <v>0</v>
      </c>
      <c r="AK594" s="15">
        <f t="shared" si="665"/>
        <v>0</v>
      </c>
      <c r="AL594" s="15">
        <f t="shared" si="665"/>
        <v>0</v>
      </c>
      <c r="AM594" s="15">
        <f t="shared" si="665"/>
        <v>0</v>
      </c>
      <c r="AN594" s="15">
        <f t="shared" si="665"/>
        <v>0</v>
      </c>
      <c r="AO594" s="15">
        <f t="shared" si="665"/>
        <v>0</v>
      </c>
      <c r="AP594" s="15">
        <f t="shared" si="665"/>
        <v>0</v>
      </c>
      <c r="AQ594" s="15">
        <f t="shared" si="665"/>
        <v>0</v>
      </c>
      <c r="AR594" s="15">
        <f t="shared" si="665"/>
        <v>0</v>
      </c>
      <c r="AS594" s="15">
        <f t="shared" si="665"/>
        <v>0</v>
      </c>
      <c r="AT594" s="15">
        <f t="shared" si="665"/>
        <v>0</v>
      </c>
      <c r="AU594" s="15">
        <f t="shared" si="665"/>
        <v>0</v>
      </c>
      <c r="AV594" s="15">
        <f t="shared" si="665"/>
        <v>0</v>
      </c>
      <c r="AW594" s="15">
        <f t="shared" si="665"/>
        <v>0</v>
      </c>
      <c r="AX594" s="15">
        <f t="shared" si="665"/>
        <v>0</v>
      </c>
      <c r="AY594" s="15">
        <f t="shared" ref="AY594:CD594" si="666">AY197</f>
        <v>0</v>
      </c>
      <c r="AZ594" s="15">
        <f t="shared" si="666"/>
        <v>0</v>
      </c>
      <c r="BA594" s="15">
        <f t="shared" si="666"/>
        <v>0</v>
      </c>
      <c r="BB594" s="15">
        <f t="shared" si="666"/>
        <v>0</v>
      </c>
      <c r="BC594" s="15">
        <f t="shared" si="666"/>
        <v>0</v>
      </c>
      <c r="BD594" s="15">
        <f t="shared" si="666"/>
        <v>0</v>
      </c>
      <c r="BE594" s="15">
        <f t="shared" si="666"/>
        <v>0</v>
      </c>
      <c r="BF594" s="15">
        <f t="shared" si="666"/>
        <v>0</v>
      </c>
      <c r="BG594" s="15">
        <f t="shared" si="666"/>
        <v>0</v>
      </c>
      <c r="BH594" s="15">
        <f t="shared" si="666"/>
        <v>0</v>
      </c>
      <c r="BI594" s="15">
        <f t="shared" si="666"/>
        <v>0</v>
      </c>
      <c r="BJ594" s="15">
        <f t="shared" si="666"/>
        <v>0</v>
      </c>
      <c r="BK594" s="15">
        <f t="shared" si="666"/>
        <v>0</v>
      </c>
      <c r="BL594" s="15">
        <f t="shared" si="666"/>
        <v>0</v>
      </c>
      <c r="BM594" s="15">
        <f t="shared" si="666"/>
        <v>0</v>
      </c>
      <c r="BN594" s="15">
        <f t="shared" si="666"/>
        <v>0</v>
      </c>
      <c r="BO594" s="15">
        <f t="shared" si="666"/>
        <v>0</v>
      </c>
      <c r="BP594" s="15">
        <f t="shared" si="666"/>
        <v>0</v>
      </c>
      <c r="BQ594" s="15">
        <f t="shared" si="666"/>
        <v>0</v>
      </c>
      <c r="BR594" s="15">
        <f t="shared" si="666"/>
        <v>0</v>
      </c>
      <c r="BS594" s="15">
        <f t="shared" si="666"/>
        <v>0</v>
      </c>
      <c r="BT594" s="15">
        <f t="shared" si="666"/>
        <v>0</v>
      </c>
      <c r="BU594" s="15">
        <f t="shared" si="666"/>
        <v>0</v>
      </c>
      <c r="BV594" s="15">
        <f t="shared" si="666"/>
        <v>0</v>
      </c>
      <c r="BW594" s="15">
        <f t="shared" si="666"/>
        <v>0</v>
      </c>
      <c r="BX594" s="15">
        <f t="shared" si="666"/>
        <v>0</v>
      </c>
      <c r="BY594" s="15">
        <f t="shared" si="666"/>
        <v>0</v>
      </c>
      <c r="BZ594" s="15">
        <f t="shared" si="666"/>
        <v>0</v>
      </c>
      <c r="CA594" s="15">
        <f t="shared" si="666"/>
        <v>0</v>
      </c>
      <c r="CB594" s="15">
        <f t="shared" si="666"/>
        <v>0</v>
      </c>
      <c r="CC594" s="15">
        <f t="shared" si="666"/>
        <v>0</v>
      </c>
      <c r="CD594" s="15">
        <f t="shared" si="666"/>
        <v>0</v>
      </c>
      <c r="CE594" s="15">
        <f t="shared" ref="CE594:CL594" si="667">CE197</f>
        <v>0</v>
      </c>
      <c r="CF594" s="15">
        <f t="shared" si="667"/>
        <v>0</v>
      </c>
      <c r="CG594" s="15">
        <f t="shared" si="667"/>
        <v>0</v>
      </c>
      <c r="CH594" s="15">
        <f t="shared" si="667"/>
        <v>0</v>
      </c>
      <c r="CI594" s="15">
        <f t="shared" si="667"/>
        <v>0</v>
      </c>
      <c r="CJ594" s="15">
        <f t="shared" si="667"/>
        <v>0</v>
      </c>
      <c r="CK594" s="15">
        <f t="shared" si="667"/>
        <v>0</v>
      </c>
      <c r="CL594" s="15">
        <f t="shared" si="667"/>
        <v>0</v>
      </c>
      <c r="CN594" s="60"/>
      <c r="CO594" s="15">
        <f t="shared" ref="CO594:DL594" si="668">CO43</f>
        <v>0</v>
      </c>
      <c r="CP594" s="15">
        <f t="shared" si="668"/>
        <v>0</v>
      </c>
      <c r="CQ594" s="15">
        <f t="shared" si="668"/>
        <v>0</v>
      </c>
      <c r="CR594" s="15">
        <f t="shared" si="668"/>
        <v>0</v>
      </c>
      <c r="CS594" s="15">
        <f t="shared" si="668"/>
        <v>0</v>
      </c>
      <c r="CT594" s="15">
        <f t="shared" si="668"/>
        <v>0</v>
      </c>
      <c r="CU594" s="15">
        <f t="shared" si="668"/>
        <v>0</v>
      </c>
      <c r="CV594" s="15">
        <f t="shared" si="668"/>
        <v>0</v>
      </c>
      <c r="CW594" s="15">
        <f t="shared" si="668"/>
        <v>0</v>
      </c>
      <c r="CX594" s="15">
        <f t="shared" si="668"/>
        <v>0</v>
      </c>
      <c r="CY594" s="15">
        <f t="shared" si="668"/>
        <v>0</v>
      </c>
      <c r="CZ594" s="15">
        <f t="shared" si="668"/>
        <v>0</v>
      </c>
      <c r="DA594" s="15">
        <f t="shared" si="668"/>
        <v>0</v>
      </c>
      <c r="DB594" s="15">
        <f t="shared" si="668"/>
        <v>0</v>
      </c>
      <c r="DC594" s="15">
        <f t="shared" si="668"/>
        <v>0</v>
      </c>
      <c r="DD594" s="15">
        <f t="shared" si="668"/>
        <v>0</v>
      </c>
      <c r="DE594" s="15">
        <f t="shared" si="668"/>
        <v>0</v>
      </c>
      <c r="DF594" s="15">
        <f t="shared" si="668"/>
        <v>0</v>
      </c>
      <c r="DG594" s="15">
        <f t="shared" si="668"/>
        <v>0</v>
      </c>
      <c r="DH594" s="15">
        <f t="shared" si="668"/>
        <v>0</v>
      </c>
      <c r="DI594" s="15">
        <f t="shared" si="668"/>
        <v>0</v>
      </c>
      <c r="DJ594" s="15">
        <f t="shared" si="668"/>
        <v>0</v>
      </c>
      <c r="DK594" s="15">
        <f t="shared" si="668"/>
        <v>0</v>
      </c>
      <c r="DL594" s="15">
        <f t="shared" si="668"/>
        <v>0</v>
      </c>
    </row>
    <row r="595" spans="1:116" x14ac:dyDescent="0.4">
      <c r="B595" t="str">
        <f>E595</f>
        <v>595 SALES-PV</v>
      </c>
      <c r="D595" t="s">
        <v>760</v>
      </c>
      <c r="E595" s="8" t="str">
        <f t="shared" si="663"/>
        <v>595 SALES-PV</v>
      </c>
      <c r="G595" s="145" t="str">
        <f>"Avg. "&amp;G599&amp;" value"</f>
        <v>Avg. unit value</v>
      </c>
      <c r="H595" s="12"/>
      <c r="I595" s="60"/>
      <c r="J595" s="60"/>
      <c r="K595" s="139">
        <v>10</v>
      </c>
      <c r="L595" s="139">
        <v>10</v>
      </c>
      <c r="M595" s="139">
        <v>10</v>
      </c>
      <c r="N595" s="139">
        <v>10</v>
      </c>
      <c r="O595" s="139">
        <v>10</v>
      </c>
      <c r="P595" s="139">
        <v>10</v>
      </c>
      <c r="R595" s="19"/>
      <c r="S595" s="140" cm="1">
        <f t="array" ref="S595">INDEX($K:$P,ROW(),MATCH(S$3,$K$2:$P$2,0))</f>
        <v>10</v>
      </c>
      <c r="T595" s="140" cm="1">
        <f t="array" ref="T595">INDEX($K:$P,ROW(),MATCH(T$3,$K$2:$P$2,0))</f>
        <v>10</v>
      </c>
      <c r="U595" s="140" cm="1">
        <f t="array" ref="U595">INDEX($K:$P,ROW(),MATCH(U$3,$K$2:$P$2,0))</f>
        <v>10</v>
      </c>
      <c r="V595" s="140" cm="1">
        <f t="array" ref="V595">INDEX($K:$P,ROW(),MATCH(V$3,$K$2:$P$2,0))</f>
        <v>10</v>
      </c>
      <c r="W595" s="140" cm="1">
        <f t="array" ref="W595">INDEX($K:$P,ROW(),MATCH(W$3,$K$2:$P$2,0))</f>
        <v>10</v>
      </c>
      <c r="X595" s="140" cm="1">
        <f t="array" ref="X595">INDEX($K:$P,ROW(),MATCH(X$3,$K$2:$P$2,0))</f>
        <v>10</v>
      </c>
      <c r="Y595" s="140" cm="1">
        <f t="array" ref="Y595">INDEX($K:$P,ROW(),MATCH(Y$3,$K$2:$P$2,0))</f>
        <v>10</v>
      </c>
      <c r="Z595" s="140" cm="1">
        <f t="array" ref="Z595">INDEX($K:$P,ROW(),MATCH(Z$3,$K$2:$P$2,0))</f>
        <v>10</v>
      </c>
      <c r="AA595" s="140" cm="1">
        <f t="array" ref="AA595">INDEX($K:$P,ROW(),MATCH(AA$3,$K$2:$P$2,0))</f>
        <v>10</v>
      </c>
      <c r="AB595" s="140" cm="1">
        <f t="array" ref="AB595">INDEX($K:$P,ROW(),MATCH(AB$3,$K$2:$P$2,0))</f>
        <v>10</v>
      </c>
      <c r="AC595" s="140" cm="1">
        <f t="array" ref="AC595">INDEX($K:$P,ROW(),MATCH(AC$3,$K$2:$P$2,0))</f>
        <v>10</v>
      </c>
      <c r="AD595" s="140" cm="1">
        <f t="array" ref="AD595">INDEX($K:$P,ROW(),MATCH(AD$3,$K$2:$P$2,0))</f>
        <v>10</v>
      </c>
      <c r="AE595" s="140" cm="1">
        <f t="array" ref="AE595">INDEX($K:$P,ROW(),MATCH(AE$3,$K$2:$P$2,0))</f>
        <v>10</v>
      </c>
      <c r="AF595" s="140" cm="1">
        <f t="array" ref="AF595">INDEX($K:$P,ROW(),MATCH(AF$3,$K$2:$P$2,0))</f>
        <v>10</v>
      </c>
      <c r="AG595" s="140" cm="1">
        <f t="array" ref="AG595">INDEX($K:$P,ROW(),MATCH(AG$3,$K$2:$P$2,0))</f>
        <v>10</v>
      </c>
      <c r="AH595" s="140" cm="1">
        <f t="array" ref="AH595">INDEX($K:$P,ROW(),MATCH(AH$3,$K$2:$P$2,0))</f>
        <v>10</v>
      </c>
      <c r="AI595" s="140" cm="1">
        <f t="array" ref="AI595">INDEX($K:$P,ROW(),MATCH(AI$3,$K$2:$P$2,0))</f>
        <v>10</v>
      </c>
      <c r="AJ595" s="140" cm="1">
        <f t="array" ref="AJ595">INDEX($K:$P,ROW(),MATCH(AJ$3,$K$2:$P$2,0))</f>
        <v>10</v>
      </c>
      <c r="AK595" s="140" cm="1">
        <f t="array" ref="AK595">INDEX($K:$P,ROW(),MATCH(AK$3,$K$2:$P$2,0))</f>
        <v>10</v>
      </c>
      <c r="AL595" s="140" cm="1">
        <f t="array" ref="AL595">INDEX($K:$P,ROW(),MATCH(AL$3,$K$2:$P$2,0))</f>
        <v>10</v>
      </c>
      <c r="AM595" s="140" cm="1">
        <f t="array" ref="AM595">INDEX($K:$P,ROW(),MATCH(AM$3,$K$2:$P$2,0))</f>
        <v>10</v>
      </c>
      <c r="AN595" s="140" cm="1">
        <f t="array" ref="AN595">INDEX($K:$P,ROW(),MATCH(AN$3,$K$2:$P$2,0))</f>
        <v>10</v>
      </c>
      <c r="AO595" s="140" cm="1">
        <f t="array" ref="AO595">INDEX($K:$P,ROW(),MATCH(AO$3,$K$2:$P$2,0))</f>
        <v>10</v>
      </c>
      <c r="AP595" s="140" cm="1">
        <f t="array" ref="AP595">INDEX($K:$P,ROW(),MATCH(AP$3,$K$2:$P$2,0))</f>
        <v>10</v>
      </c>
      <c r="AQ595" s="140" cm="1">
        <f t="array" ref="AQ595">INDEX($K:$P,ROW(),MATCH(AQ$3,$K$2:$P$2,0))</f>
        <v>10</v>
      </c>
      <c r="AR595" s="140" cm="1">
        <f t="array" ref="AR595">INDEX($K:$P,ROW(),MATCH(AR$3,$K$2:$P$2,0))</f>
        <v>10</v>
      </c>
      <c r="AS595" s="140" cm="1">
        <f t="array" ref="AS595">INDEX($K:$P,ROW(),MATCH(AS$3,$K$2:$P$2,0))</f>
        <v>10</v>
      </c>
      <c r="AT595" s="140" cm="1">
        <f t="array" ref="AT595">INDEX($K:$P,ROW(),MATCH(AT$3,$K$2:$P$2,0))</f>
        <v>10</v>
      </c>
      <c r="AU595" s="140" cm="1">
        <f t="array" ref="AU595">INDEX($K:$P,ROW(),MATCH(AU$3,$K$2:$P$2,0))</f>
        <v>10</v>
      </c>
      <c r="AV595" s="140" cm="1">
        <f t="array" ref="AV595">INDEX($K:$P,ROW(),MATCH(AV$3,$K$2:$P$2,0))</f>
        <v>10</v>
      </c>
      <c r="AW595" s="140" cm="1">
        <f t="array" ref="AW595">INDEX($K:$P,ROW(),MATCH(AW$3,$K$2:$P$2,0))</f>
        <v>10</v>
      </c>
      <c r="AX595" s="140" cm="1">
        <f t="array" ref="AX595">INDEX($K:$P,ROW(),MATCH(AX$3,$K$2:$P$2,0))</f>
        <v>10</v>
      </c>
      <c r="AY595" s="140" cm="1">
        <f t="array" ref="AY595">INDEX($K:$P,ROW(),MATCH(AY$3,$K$2:$P$2,0))</f>
        <v>10</v>
      </c>
      <c r="AZ595" s="140" cm="1">
        <f t="array" ref="AZ595">INDEX($K:$P,ROW(),MATCH(AZ$3,$K$2:$P$2,0))</f>
        <v>10</v>
      </c>
      <c r="BA595" s="140" cm="1">
        <f t="array" ref="BA595">INDEX($K:$P,ROW(),MATCH(BA$3,$K$2:$P$2,0))</f>
        <v>10</v>
      </c>
      <c r="BB595" s="140" cm="1">
        <f t="array" ref="BB595">INDEX($K:$P,ROW(),MATCH(BB$3,$K$2:$P$2,0))</f>
        <v>10</v>
      </c>
      <c r="BC595" s="140" cm="1">
        <f t="array" ref="BC595">INDEX($K:$P,ROW(),MATCH(BC$3,$K$2:$P$2,0))</f>
        <v>10</v>
      </c>
      <c r="BD595" s="140" cm="1">
        <f t="array" ref="BD595">INDEX($K:$P,ROW(),MATCH(BD$3,$K$2:$P$2,0))</f>
        <v>10</v>
      </c>
      <c r="BE595" s="140" cm="1">
        <f t="array" ref="BE595">INDEX($K:$P,ROW(),MATCH(BE$3,$K$2:$P$2,0))</f>
        <v>10</v>
      </c>
      <c r="BF595" s="140" cm="1">
        <f t="array" ref="BF595">INDEX($K:$P,ROW(),MATCH(BF$3,$K$2:$P$2,0))</f>
        <v>10</v>
      </c>
      <c r="BG595" s="140" cm="1">
        <f t="array" ref="BG595">INDEX($K:$P,ROW(),MATCH(BG$3,$K$2:$P$2,0))</f>
        <v>10</v>
      </c>
      <c r="BH595" s="140" cm="1">
        <f t="array" ref="BH595">INDEX($K:$P,ROW(),MATCH(BH$3,$K$2:$P$2,0))</f>
        <v>10</v>
      </c>
      <c r="BI595" s="140" cm="1">
        <f t="array" ref="BI595">INDEX($K:$P,ROW(),MATCH(BI$3,$K$2:$P$2,0))</f>
        <v>10</v>
      </c>
      <c r="BJ595" s="140" cm="1">
        <f t="array" ref="BJ595">INDEX($K:$P,ROW(),MATCH(BJ$3,$K$2:$P$2,0))</f>
        <v>10</v>
      </c>
      <c r="BK595" s="140" cm="1">
        <f t="array" ref="BK595">INDEX($K:$P,ROW(),MATCH(BK$3,$K$2:$P$2,0))</f>
        <v>10</v>
      </c>
      <c r="BL595" s="140" cm="1">
        <f t="array" ref="BL595">INDEX($K:$P,ROW(),MATCH(BL$3,$K$2:$P$2,0))</f>
        <v>10</v>
      </c>
      <c r="BM595" s="140" cm="1">
        <f t="array" ref="BM595">INDEX($K:$P,ROW(),MATCH(BM$3,$K$2:$P$2,0))</f>
        <v>10</v>
      </c>
      <c r="BN595" s="140" cm="1">
        <f t="array" ref="BN595">INDEX($K:$P,ROW(),MATCH(BN$3,$K$2:$P$2,0))</f>
        <v>10</v>
      </c>
      <c r="BO595" s="140" cm="1">
        <f t="array" ref="BO595">INDEX($K:$P,ROW(),MATCH(BO$3,$K$2:$P$2,0))</f>
        <v>10</v>
      </c>
      <c r="BP595" s="140" cm="1">
        <f t="array" ref="BP595">INDEX($K:$P,ROW(),MATCH(BP$3,$K$2:$P$2,0))</f>
        <v>10</v>
      </c>
      <c r="BQ595" s="140" cm="1">
        <f t="array" ref="BQ595">INDEX($K:$P,ROW(),MATCH(BQ$3,$K$2:$P$2,0))</f>
        <v>10</v>
      </c>
      <c r="BR595" s="140" cm="1">
        <f t="array" ref="BR595">INDEX($K:$P,ROW(),MATCH(BR$3,$K$2:$P$2,0))</f>
        <v>10</v>
      </c>
      <c r="BS595" s="140" cm="1">
        <f t="array" ref="BS595">INDEX($K:$P,ROW(),MATCH(BS$3,$K$2:$P$2,0))</f>
        <v>10</v>
      </c>
      <c r="BT595" s="140" cm="1">
        <f t="array" ref="BT595">INDEX($K:$P,ROW(),MATCH(BT$3,$K$2:$P$2,0))</f>
        <v>10</v>
      </c>
      <c r="BU595" s="140" cm="1">
        <f t="array" ref="BU595">INDEX($K:$P,ROW(),MATCH(BU$3,$K$2:$P$2,0))</f>
        <v>10</v>
      </c>
      <c r="BV595" s="140" cm="1">
        <f t="array" ref="BV595">INDEX($K:$P,ROW(),MATCH(BV$3,$K$2:$P$2,0))</f>
        <v>10</v>
      </c>
      <c r="BW595" s="140" cm="1">
        <f t="array" ref="BW595">INDEX($K:$P,ROW(),MATCH(BW$3,$K$2:$P$2,0))</f>
        <v>10</v>
      </c>
      <c r="BX595" s="140" cm="1">
        <f t="array" ref="BX595">INDEX($K:$P,ROW(),MATCH(BX$3,$K$2:$P$2,0))</f>
        <v>10</v>
      </c>
      <c r="BY595" s="140" cm="1">
        <f t="array" ref="BY595">INDEX($K:$P,ROW(),MATCH(BY$3,$K$2:$P$2,0))</f>
        <v>10</v>
      </c>
      <c r="BZ595" s="140" cm="1">
        <f t="array" ref="BZ595">INDEX($K:$P,ROW(),MATCH(BZ$3,$K$2:$P$2,0))</f>
        <v>10</v>
      </c>
      <c r="CA595" s="140" cm="1">
        <f t="array" ref="CA595">INDEX($K:$P,ROW(),MATCH(CA$3,$K$2:$P$2,0))</f>
        <v>10</v>
      </c>
      <c r="CB595" s="140" cm="1">
        <f t="array" ref="CB595">INDEX($K:$P,ROW(),MATCH(CB$3,$K$2:$P$2,0))</f>
        <v>10</v>
      </c>
      <c r="CC595" s="140" cm="1">
        <f t="array" ref="CC595">INDEX($K:$P,ROW(),MATCH(CC$3,$K$2:$P$2,0))</f>
        <v>10</v>
      </c>
      <c r="CD595" s="140" cm="1">
        <f t="array" ref="CD595">INDEX($K:$P,ROW(),MATCH(CD$3,$K$2:$P$2,0))</f>
        <v>10</v>
      </c>
      <c r="CE595" s="140" cm="1">
        <f t="array" ref="CE595">INDEX($K:$P,ROW(),MATCH(CE$3,$K$2:$P$2,0))</f>
        <v>10</v>
      </c>
      <c r="CF595" s="140" cm="1">
        <f t="array" ref="CF595">INDEX($K:$P,ROW(),MATCH(CF$3,$K$2:$P$2,0))</f>
        <v>10</v>
      </c>
      <c r="CG595" s="140" cm="1">
        <f t="array" ref="CG595">INDEX($K:$P,ROW(),MATCH(CG$3,$K$2:$P$2,0))</f>
        <v>10</v>
      </c>
      <c r="CH595" s="140" cm="1">
        <f t="array" ref="CH595">INDEX($K:$P,ROW(),MATCH(CH$3,$K$2:$P$2,0))</f>
        <v>10</v>
      </c>
      <c r="CI595" s="140" cm="1">
        <f t="array" ref="CI595">INDEX($K:$P,ROW(),MATCH(CI$3,$K$2:$P$2,0))</f>
        <v>10</v>
      </c>
      <c r="CJ595" s="140" cm="1">
        <f t="array" ref="CJ595">INDEX($K:$P,ROW(),MATCH(CJ$3,$K$2:$P$2,0))</f>
        <v>10</v>
      </c>
      <c r="CK595" s="140" cm="1">
        <f t="array" ref="CK595">INDEX($K:$P,ROW(),MATCH(CK$3,$K$2:$P$2,0))</f>
        <v>10</v>
      </c>
      <c r="CL595" s="140" cm="1">
        <f t="array" ref="CL595">INDEX($K:$P,ROW(),MATCH(CL$3,$K$2:$P$2,0))</f>
        <v>10</v>
      </c>
      <c r="CN595" s="60"/>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1:116" x14ac:dyDescent="0.4">
      <c r="C596" t="s">
        <v>198</v>
      </c>
      <c r="D596" t="s">
        <v>760</v>
      </c>
      <c r="E596" s="8" t="str">
        <f t="shared" si="663"/>
        <v>596 SALES-PV</v>
      </c>
      <c r="G596" s="126" t="str">
        <f>"Revenue - "&amp;G598</f>
        <v>Revenue - (Primary label)</v>
      </c>
      <c r="H596" s="27"/>
      <c r="I596" s="78"/>
      <c r="J596" s="78"/>
      <c r="K596" s="33">
        <f t="shared" ref="K596:P596" ca="1" si="669">SUMIF($3:$3,K$2,596:596)</f>
        <v>600000</v>
      </c>
      <c r="L596" s="33">
        <f t="shared" ca="1" si="669"/>
        <v>600000</v>
      </c>
      <c r="M596" s="33">
        <f t="shared" ca="1" si="669"/>
        <v>600000</v>
      </c>
      <c r="N596" s="33">
        <f t="shared" ca="1" si="669"/>
        <v>600000</v>
      </c>
      <c r="O596" s="33">
        <f t="shared" ca="1" si="669"/>
        <v>600000</v>
      </c>
      <c r="P596" s="33">
        <f t="shared" ca="1" si="669"/>
        <v>600000</v>
      </c>
      <c r="R596" s="33"/>
      <c r="S596" s="33" cm="1">
        <f t="array" aca="1" ref="S596" ca="1">S595*INDIRECT(S588)</f>
        <v>50000</v>
      </c>
      <c r="T596" s="33" cm="1">
        <f t="array" aca="1" ref="T596" ca="1">T595*INDIRECT(T588)</f>
        <v>50000</v>
      </c>
      <c r="U596" s="33" cm="1">
        <f t="array" aca="1" ref="U596" ca="1">U595*INDIRECT(U588)</f>
        <v>50000</v>
      </c>
      <c r="V596" s="33" cm="1">
        <f t="array" aca="1" ref="V596" ca="1">V595*INDIRECT(V588)</f>
        <v>50000</v>
      </c>
      <c r="W596" s="33" cm="1">
        <f t="array" aca="1" ref="W596" ca="1">W595*INDIRECT(W588)</f>
        <v>50000</v>
      </c>
      <c r="X596" s="33" cm="1">
        <f t="array" aca="1" ref="X596" ca="1">X595*INDIRECT(X588)</f>
        <v>50000</v>
      </c>
      <c r="Y596" s="33" cm="1">
        <f t="array" aca="1" ref="Y596" ca="1">Y595*INDIRECT(Y588)</f>
        <v>50000</v>
      </c>
      <c r="Z596" s="33" cm="1">
        <f t="array" aca="1" ref="Z596" ca="1">Z595*INDIRECT(Z588)</f>
        <v>50000</v>
      </c>
      <c r="AA596" s="33" cm="1">
        <f t="array" aca="1" ref="AA596" ca="1">AA595*INDIRECT(AA588)</f>
        <v>50000</v>
      </c>
      <c r="AB596" s="33" cm="1">
        <f t="array" aca="1" ref="AB596" ca="1">AB595*INDIRECT(AB588)</f>
        <v>50000</v>
      </c>
      <c r="AC596" s="33" cm="1">
        <f t="array" aca="1" ref="AC596" ca="1">AC595*INDIRECT(AC588)</f>
        <v>50000</v>
      </c>
      <c r="AD596" s="33" cm="1">
        <f t="array" aca="1" ref="AD596" ca="1">AD595*INDIRECT(AD588)</f>
        <v>50000</v>
      </c>
      <c r="AE596" s="33" cm="1">
        <f t="array" aca="1" ref="AE596" ca="1">AE595*INDIRECT(AE588)</f>
        <v>50000</v>
      </c>
      <c r="AF596" s="33" cm="1">
        <f t="array" aca="1" ref="AF596" ca="1">AF595*INDIRECT(AF588)</f>
        <v>50000</v>
      </c>
      <c r="AG596" s="33" cm="1">
        <f t="array" aca="1" ref="AG596" ca="1">AG595*INDIRECT(AG588)</f>
        <v>50000</v>
      </c>
      <c r="AH596" s="33" cm="1">
        <f t="array" aca="1" ref="AH596" ca="1">AH595*INDIRECT(AH588)</f>
        <v>50000</v>
      </c>
      <c r="AI596" s="33" cm="1">
        <f t="array" aca="1" ref="AI596" ca="1">AI595*INDIRECT(AI588)</f>
        <v>50000</v>
      </c>
      <c r="AJ596" s="33" cm="1">
        <f t="array" aca="1" ref="AJ596" ca="1">AJ595*INDIRECT(AJ588)</f>
        <v>50000</v>
      </c>
      <c r="AK596" s="33" cm="1">
        <f t="array" aca="1" ref="AK596" ca="1">AK595*INDIRECT(AK588)</f>
        <v>50000</v>
      </c>
      <c r="AL596" s="33" cm="1">
        <f t="array" aca="1" ref="AL596" ca="1">AL595*INDIRECT(AL588)</f>
        <v>50000</v>
      </c>
      <c r="AM596" s="33" cm="1">
        <f t="array" aca="1" ref="AM596" ca="1">AM595*INDIRECT(AM588)</f>
        <v>50000</v>
      </c>
      <c r="AN596" s="33" cm="1">
        <f t="array" aca="1" ref="AN596" ca="1">AN595*INDIRECT(AN588)</f>
        <v>50000</v>
      </c>
      <c r="AO596" s="33" cm="1">
        <f t="array" aca="1" ref="AO596" ca="1">AO595*INDIRECT(AO588)</f>
        <v>50000</v>
      </c>
      <c r="AP596" s="33" cm="1">
        <f t="array" aca="1" ref="AP596" ca="1">AP595*INDIRECT(AP588)</f>
        <v>50000</v>
      </c>
      <c r="AQ596" s="33" cm="1">
        <f t="array" aca="1" ref="AQ596" ca="1">AQ595*INDIRECT(AQ588)</f>
        <v>50000</v>
      </c>
      <c r="AR596" s="33" cm="1">
        <f t="array" aca="1" ref="AR596" ca="1">AR595*INDIRECT(AR588)</f>
        <v>50000</v>
      </c>
      <c r="AS596" s="33" cm="1">
        <f t="array" aca="1" ref="AS596" ca="1">AS595*INDIRECT(AS588)</f>
        <v>50000</v>
      </c>
      <c r="AT596" s="33" cm="1">
        <f t="array" aca="1" ref="AT596" ca="1">AT595*INDIRECT(AT588)</f>
        <v>50000</v>
      </c>
      <c r="AU596" s="33" cm="1">
        <f t="array" aca="1" ref="AU596" ca="1">AU595*INDIRECT(AU588)</f>
        <v>50000</v>
      </c>
      <c r="AV596" s="33" cm="1">
        <f t="array" aca="1" ref="AV596" ca="1">AV595*INDIRECT(AV588)</f>
        <v>50000</v>
      </c>
      <c r="AW596" s="33" cm="1">
        <f t="array" aca="1" ref="AW596" ca="1">AW595*INDIRECT(AW588)</f>
        <v>50000</v>
      </c>
      <c r="AX596" s="33" cm="1">
        <f t="array" aca="1" ref="AX596" ca="1">AX595*INDIRECT(AX588)</f>
        <v>50000</v>
      </c>
      <c r="AY596" s="33" cm="1">
        <f t="array" aca="1" ref="AY596" ca="1">AY595*INDIRECT(AY588)</f>
        <v>50000</v>
      </c>
      <c r="AZ596" s="33" cm="1">
        <f t="array" aca="1" ref="AZ596" ca="1">AZ595*INDIRECT(AZ588)</f>
        <v>50000</v>
      </c>
      <c r="BA596" s="33" cm="1">
        <f t="array" aca="1" ref="BA596" ca="1">BA595*INDIRECT(BA588)</f>
        <v>50000</v>
      </c>
      <c r="BB596" s="33" cm="1">
        <f t="array" aca="1" ref="BB596" ca="1">BB595*INDIRECT(BB588)</f>
        <v>50000</v>
      </c>
      <c r="BC596" s="33" cm="1">
        <f t="array" aca="1" ref="BC596" ca="1">BC595*INDIRECT(BC588)</f>
        <v>50000</v>
      </c>
      <c r="BD596" s="33" cm="1">
        <f t="array" aca="1" ref="BD596" ca="1">BD595*INDIRECT(BD588)</f>
        <v>50000</v>
      </c>
      <c r="BE596" s="33" cm="1">
        <f t="array" aca="1" ref="BE596" ca="1">BE595*INDIRECT(BE588)</f>
        <v>50000</v>
      </c>
      <c r="BF596" s="33" cm="1">
        <f t="array" aca="1" ref="BF596" ca="1">BF595*INDIRECT(BF588)</f>
        <v>50000</v>
      </c>
      <c r="BG596" s="33" cm="1">
        <f t="array" aca="1" ref="BG596" ca="1">BG595*INDIRECT(BG588)</f>
        <v>50000</v>
      </c>
      <c r="BH596" s="33" cm="1">
        <f t="array" aca="1" ref="BH596" ca="1">BH595*INDIRECT(BH588)</f>
        <v>50000</v>
      </c>
      <c r="BI596" s="33" cm="1">
        <f t="array" aca="1" ref="BI596" ca="1">BI595*INDIRECT(BI588)</f>
        <v>50000</v>
      </c>
      <c r="BJ596" s="33" cm="1">
        <f t="array" aca="1" ref="BJ596" ca="1">BJ595*INDIRECT(BJ588)</f>
        <v>50000</v>
      </c>
      <c r="BK596" s="33" cm="1">
        <f t="array" aca="1" ref="BK596" ca="1">BK595*INDIRECT(BK588)</f>
        <v>50000</v>
      </c>
      <c r="BL596" s="33" cm="1">
        <f t="array" aca="1" ref="BL596" ca="1">BL595*INDIRECT(BL588)</f>
        <v>50000</v>
      </c>
      <c r="BM596" s="33" cm="1">
        <f t="array" aca="1" ref="BM596" ca="1">BM595*INDIRECT(BM588)</f>
        <v>50000</v>
      </c>
      <c r="BN596" s="33" cm="1">
        <f t="array" aca="1" ref="BN596" ca="1">BN595*INDIRECT(BN588)</f>
        <v>50000</v>
      </c>
      <c r="BO596" s="33" cm="1">
        <f t="array" aca="1" ref="BO596" ca="1">BO595*INDIRECT(BO588)</f>
        <v>50000</v>
      </c>
      <c r="BP596" s="33" cm="1">
        <f t="array" aca="1" ref="BP596" ca="1">BP595*INDIRECT(BP588)</f>
        <v>50000</v>
      </c>
      <c r="BQ596" s="33" cm="1">
        <f t="array" aca="1" ref="BQ596" ca="1">BQ595*INDIRECT(BQ588)</f>
        <v>50000</v>
      </c>
      <c r="BR596" s="33" cm="1">
        <f t="array" aca="1" ref="BR596" ca="1">BR595*INDIRECT(BR588)</f>
        <v>50000</v>
      </c>
      <c r="BS596" s="33" cm="1">
        <f t="array" aca="1" ref="BS596" ca="1">BS595*INDIRECT(BS588)</f>
        <v>50000</v>
      </c>
      <c r="BT596" s="33" cm="1">
        <f t="array" aca="1" ref="BT596" ca="1">BT595*INDIRECT(BT588)</f>
        <v>50000</v>
      </c>
      <c r="BU596" s="33" cm="1">
        <f t="array" aca="1" ref="BU596" ca="1">BU595*INDIRECT(BU588)</f>
        <v>50000</v>
      </c>
      <c r="BV596" s="33" cm="1">
        <f t="array" aca="1" ref="BV596" ca="1">BV595*INDIRECT(BV588)</f>
        <v>50000</v>
      </c>
      <c r="BW596" s="33" cm="1">
        <f t="array" aca="1" ref="BW596" ca="1">BW595*INDIRECT(BW588)</f>
        <v>50000</v>
      </c>
      <c r="BX596" s="33" cm="1">
        <f t="array" aca="1" ref="BX596" ca="1">BX595*INDIRECT(BX588)</f>
        <v>50000</v>
      </c>
      <c r="BY596" s="33" cm="1">
        <f t="array" aca="1" ref="BY596" ca="1">BY595*INDIRECT(BY588)</f>
        <v>50000</v>
      </c>
      <c r="BZ596" s="33" cm="1">
        <f t="array" aca="1" ref="BZ596" ca="1">BZ595*INDIRECT(BZ588)</f>
        <v>50000</v>
      </c>
      <c r="CA596" s="33" cm="1">
        <f t="array" aca="1" ref="CA596" ca="1">CA595*INDIRECT(CA588)</f>
        <v>50000</v>
      </c>
      <c r="CB596" s="33" cm="1">
        <f t="array" aca="1" ref="CB596" ca="1">CB595*INDIRECT(CB588)</f>
        <v>50000</v>
      </c>
      <c r="CC596" s="33" cm="1">
        <f t="array" aca="1" ref="CC596" ca="1">CC595*INDIRECT(CC588)</f>
        <v>50000</v>
      </c>
      <c r="CD596" s="33" cm="1">
        <f t="array" aca="1" ref="CD596" ca="1">CD595*INDIRECT(CD588)</f>
        <v>50000</v>
      </c>
      <c r="CE596" s="33" cm="1">
        <f t="array" aca="1" ref="CE596" ca="1">CE595*INDIRECT(CE588)</f>
        <v>50000</v>
      </c>
      <c r="CF596" s="33" cm="1">
        <f t="array" aca="1" ref="CF596" ca="1">CF595*INDIRECT(CF588)</f>
        <v>50000</v>
      </c>
      <c r="CG596" s="33" cm="1">
        <f t="array" aca="1" ref="CG596" ca="1">CG595*INDIRECT(CG588)</f>
        <v>50000</v>
      </c>
      <c r="CH596" s="33" cm="1">
        <f t="array" aca="1" ref="CH596" ca="1">CH595*INDIRECT(CH588)</f>
        <v>50000</v>
      </c>
      <c r="CI596" s="33" cm="1">
        <f t="array" aca="1" ref="CI596" ca="1">CI595*INDIRECT(CI588)</f>
        <v>50000</v>
      </c>
      <c r="CJ596" s="33" cm="1">
        <f t="array" aca="1" ref="CJ596" ca="1">CJ595*INDIRECT(CJ588)</f>
        <v>50000</v>
      </c>
      <c r="CK596" s="33" cm="1">
        <f t="array" aca="1" ref="CK596" ca="1">CK595*INDIRECT(CK588)</f>
        <v>50000</v>
      </c>
      <c r="CL596" s="33" cm="1">
        <f t="array" aca="1" ref="CL596" ca="1">CL595*INDIRECT(CL588)</f>
        <v>50000</v>
      </c>
      <c r="CN596" s="78"/>
      <c r="CO596" s="33" t="e" cm="1">
        <f t="array" aca="1" ref="CO596" ca="1">CO595*INDIRECT(CO588)</f>
        <v>#N/A</v>
      </c>
      <c r="CP596" s="33" t="e" cm="1">
        <f t="array" aca="1" ref="CP596" ca="1">CP595*INDIRECT(CP588)</f>
        <v>#N/A</v>
      </c>
      <c r="CQ596" s="33" t="e" cm="1">
        <f t="array" aca="1" ref="CQ596" ca="1">CQ595*INDIRECT(CQ588)</f>
        <v>#N/A</v>
      </c>
      <c r="CR596" s="33" t="e" cm="1">
        <f t="array" aca="1" ref="CR596" ca="1">CR595*INDIRECT(CR588)</f>
        <v>#N/A</v>
      </c>
      <c r="CS596" s="33" t="e" cm="1">
        <f t="array" aca="1" ref="CS596" ca="1">CS595*INDIRECT(CS588)</f>
        <v>#N/A</v>
      </c>
      <c r="CT596" s="33" t="e" cm="1">
        <f t="array" aca="1" ref="CT596" ca="1">CT595*INDIRECT(CT588)</f>
        <v>#N/A</v>
      </c>
      <c r="CU596" s="33" t="e" cm="1">
        <f t="array" aca="1" ref="CU596" ca="1">CU595*INDIRECT(CU588)</f>
        <v>#N/A</v>
      </c>
      <c r="CV596" s="33" t="e" cm="1">
        <f t="array" aca="1" ref="CV596" ca="1">CV595*INDIRECT(CV588)</f>
        <v>#N/A</v>
      </c>
      <c r="CW596" s="33" t="e" cm="1">
        <f t="array" aca="1" ref="CW596" ca="1">CW595*INDIRECT(CW588)</f>
        <v>#N/A</v>
      </c>
      <c r="CX596" s="33" t="e" cm="1">
        <f t="array" aca="1" ref="CX596" ca="1">CX595*INDIRECT(CX588)</f>
        <v>#N/A</v>
      </c>
      <c r="CY596" s="33" t="e" cm="1">
        <f t="array" aca="1" ref="CY596" ca="1">CY595*INDIRECT(CY588)</f>
        <v>#N/A</v>
      </c>
      <c r="CZ596" s="33" t="e" cm="1">
        <f t="array" aca="1" ref="CZ596" ca="1">CZ595*INDIRECT(CZ588)</f>
        <v>#N/A</v>
      </c>
      <c r="DA596" s="33" t="e" cm="1">
        <f t="array" aca="1" ref="DA596" ca="1">DA595*INDIRECT(DA588)</f>
        <v>#N/A</v>
      </c>
      <c r="DB596" s="33" t="e" cm="1">
        <f t="array" aca="1" ref="DB596" ca="1">DB595*INDIRECT(DB588)</f>
        <v>#N/A</v>
      </c>
      <c r="DC596" s="33" t="e" cm="1">
        <f t="array" aca="1" ref="DC596" ca="1">DC595*INDIRECT(DC588)</f>
        <v>#N/A</v>
      </c>
      <c r="DD596" s="33" t="e" cm="1">
        <f t="array" aca="1" ref="DD596" ca="1">DD595*INDIRECT(DD588)</f>
        <v>#N/A</v>
      </c>
      <c r="DE596" s="33" t="e" cm="1">
        <f t="array" aca="1" ref="DE596" ca="1">DE595*INDIRECT(DE588)</f>
        <v>#N/A</v>
      </c>
      <c r="DF596" s="33" t="e" cm="1">
        <f t="array" aca="1" ref="DF596" ca="1">DF595*INDIRECT(DF588)</f>
        <v>#N/A</v>
      </c>
      <c r="DG596" s="33" t="e" cm="1">
        <f t="array" aca="1" ref="DG596" ca="1">DG595*INDIRECT(DG588)</f>
        <v>#N/A</v>
      </c>
      <c r="DH596" s="33" t="e" cm="1">
        <f t="array" aca="1" ref="DH596" ca="1">DH595*INDIRECT(DH588)</f>
        <v>#N/A</v>
      </c>
      <c r="DI596" s="33" t="e" cm="1">
        <f t="array" aca="1" ref="DI596" ca="1">DI595*INDIRECT(DI588)</f>
        <v>#N/A</v>
      </c>
      <c r="DJ596" s="33" t="e" cm="1">
        <f t="array" aca="1" ref="DJ596" ca="1">DJ595*INDIRECT(DJ588)</f>
        <v>#N/A</v>
      </c>
      <c r="DK596" s="33" t="e" cm="1">
        <f t="array" aca="1" ref="DK596" ca="1">DK595*INDIRECT(DK588)</f>
        <v>#N/A</v>
      </c>
      <c r="DL596" s="33" t="e" cm="1">
        <f t="array" aca="1" ref="DL596" ca="1">DL595*INDIRECT(DL588)</f>
        <v>#N/A</v>
      </c>
    </row>
    <row r="597" spans="1:116" x14ac:dyDescent="0.4">
      <c r="D597" t="s">
        <v>760</v>
      </c>
      <c r="E597" s="8" t="str">
        <f t="shared" ref="E597" si="670">ROW()&amp;" "&amp;D597</f>
        <v>597 SALES-PV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1:116" x14ac:dyDescent="0.4">
      <c r="B598" t="s">
        <v>332</v>
      </c>
      <c r="D598" t="s">
        <v>760</v>
      </c>
      <c r="E598" s="8" t="str">
        <f t="shared" si="663"/>
        <v>598 SALES-PV</v>
      </c>
      <c r="G598" s="8" t="str">
        <f>G585</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1:116" x14ac:dyDescent="0.4">
      <c r="B599" t="s">
        <v>332</v>
      </c>
      <c r="D599" t="s">
        <v>760</v>
      </c>
      <c r="E599" s="8" t="str">
        <f>ROW()&amp;" "&amp;D599</f>
        <v>599 SALES-PV</v>
      </c>
      <c r="G599" s="241" t="str">
        <f>IFERROR(SUBSTITUTE(G593,":",""),"no unit")</f>
        <v>unit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1:116" x14ac:dyDescent="0.4">
      <c r="B600" t="s">
        <v>332</v>
      </c>
      <c r="D600" t="s">
        <v>760</v>
      </c>
      <c r="E600" s="8" t="str">
        <f t="shared" si="663"/>
        <v>600 SALES-PV</v>
      </c>
      <c r="G600" s="8" t="s">
        <v>334</v>
      </c>
      <c r="H600" s="27"/>
      <c r="I600" s="78"/>
      <c r="J600" s="78"/>
      <c r="K600" s="33"/>
      <c r="L600" s="33"/>
      <c r="M600" s="33"/>
      <c r="N600" s="33"/>
      <c r="O600" s="33"/>
      <c r="P600" s="33"/>
      <c r="R600" s="33"/>
      <c r="S600" s="4" t="str">
        <f t="shared" ref="S600:AX600" si="671">ADDRESS(ROW(S596),COLUMN(S596),2)</f>
        <v>S$596</v>
      </c>
      <c r="T600" s="4" t="str">
        <f t="shared" si="671"/>
        <v>T$596</v>
      </c>
      <c r="U600" s="4" t="str">
        <f t="shared" si="671"/>
        <v>U$596</v>
      </c>
      <c r="V600" s="4" t="str">
        <f t="shared" si="671"/>
        <v>V$596</v>
      </c>
      <c r="W600" s="4" t="str">
        <f t="shared" si="671"/>
        <v>W$596</v>
      </c>
      <c r="X600" s="4" t="str">
        <f t="shared" si="671"/>
        <v>X$596</v>
      </c>
      <c r="Y600" s="4" t="str">
        <f t="shared" si="671"/>
        <v>Y$596</v>
      </c>
      <c r="Z600" s="4" t="str">
        <f t="shared" si="671"/>
        <v>Z$596</v>
      </c>
      <c r="AA600" s="4" t="str">
        <f t="shared" si="671"/>
        <v>AA$596</v>
      </c>
      <c r="AB600" s="4" t="str">
        <f t="shared" si="671"/>
        <v>AB$596</v>
      </c>
      <c r="AC600" s="4" t="str">
        <f t="shared" si="671"/>
        <v>AC$596</v>
      </c>
      <c r="AD600" s="4" t="str">
        <f t="shared" si="671"/>
        <v>AD$596</v>
      </c>
      <c r="AE600" s="4" t="str">
        <f t="shared" si="671"/>
        <v>AE$596</v>
      </c>
      <c r="AF600" s="4" t="str">
        <f t="shared" si="671"/>
        <v>AF$596</v>
      </c>
      <c r="AG600" s="4" t="str">
        <f t="shared" si="671"/>
        <v>AG$596</v>
      </c>
      <c r="AH600" s="4" t="str">
        <f t="shared" si="671"/>
        <v>AH$596</v>
      </c>
      <c r="AI600" s="4" t="str">
        <f t="shared" si="671"/>
        <v>AI$596</v>
      </c>
      <c r="AJ600" s="4" t="str">
        <f t="shared" si="671"/>
        <v>AJ$596</v>
      </c>
      <c r="AK600" s="4" t="str">
        <f t="shared" si="671"/>
        <v>AK$596</v>
      </c>
      <c r="AL600" s="4" t="str">
        <f t="shared" si="671"/>
        <v>AL$596</v>
      </c>
      <c r="AM600" s="4" t="str">
        <f t="shared" si="671"/>
        <v>AM$596</v>
      </c>
      <c r="AN600" s="4" t="str">
        <f t="shared" si="671"/>
        <v>AN$596</v>
      </c>
      <c r="AO600" s="4" t="str">
        <f t="shared" si="671"/>
        <v>AO$596</v>
      </c>
      <c r="AP600" s="4" t="str">
        <f t="shared" si="671"/>
        <v>AP$596</v>
      </c>
      <c r="AQ600" s="4" t="str">
        <f t="shared" si="671"/>
        <v>AQ$596</v>
      </c>
      <c r="AR600" s="4" t="str">
        <f t="shared" si="671"/>
        <v>AR$596</v>
      </c>
      <c r="AS600" s="4" t="str">
        <f t="shared" si="671"/>
        <v>AS$596</v>
      </c>
      <c r="AT600" s="4" t="str">
        <f t="shared" si="671"/>
        <v>AT$596</v>
      </c>
      <c r="AU600" s="4" t="str">
        <f t="shared" si="671"/>
        <v>AU$596</v>
      </c>
      <c r="AV600" s="4" t="str">
        <f t="shared" si="671"/>
        <v>AV$596</v>
      </c>
      <c r="AW600" s="4" t="str">
        <f t="shared" si="671"/>
        <v>AW$596</v>
      </c>
      <c r="AX600" s="4" t="str">
        <f t="shared" si="671"/>
        <v>AX$596</v>
      </c>
      <c r="AY600" s="4" t="str">
        <f t="shared" ref="AY600:CD600" si="672">ADDRESS(ROW(AY596),COLUMN(AY596),2)</f>
        <v>AY$596</v>
      </c>
      <c r="AZ600" s="4" t="str">
        <f t="shared" si="672"/>
        <v>AZ$596</v>
      </c>
      <c r="BA600" s="4" t="str">
        <f t="shared" si="672"/>
        <v>BA$596</v>
      </c>
      <c r="BB600" s="4" t="str">
        <f t="shared" si="672"/>
        <v>BB$596</v>
      </c>
      <c r="BC600" s="4" t="str">
        <f t="shared" si="672"/>
        <v>BC$596</v>
      </c>
      <c r="BD600" s="4" t="str">
        <f t="shared" si="672"/>
        <v>BD$596</v>
      </c>
      <c r="BE600" s="4" t="str">
        <f t="shared" si="672"/>
        <v>BE$596</v>
      </c>
      <c r="BF600" s="4" t="str">
        <f t="shared" si="672"/>
        <v>BF$596</v>
      </c>
      <c r="BG600" s="4" t="str">
        <f t="shared" si="672"/>
        <v>BG$596</v>
      </c>
      <c r="BH600" s="4" t="str">
        <f t="shared" si="672"/>
        <v>BH$596</v>
      </c>
      <c r="BI600" s="4" t="str">
        <f t="shared" si="672"/>
        <v>BI$596</v>
      </c>
      <c r="BJ600" s="4" t="str">
        <f t="shared" si="672"/>
        <v>BJ$596</v>
      </c>
      <c r="BK600" s="4" t="str">
        <f t="shared" si="672"/>
        <v>BK$596</v>
      </c>
      <c r="BL600" s="4" t="str">
        <f t="shared" si="672"/>
        <v>BL$596</v>
      </c>
      <c r="BM600" s="4" t="str">
        <f t="shared" si="672"/>
        <v>BM$596</v>
      </c>
      <c r="BN600" s="4" t="str">
        <f t="shared" si="672"/>
        <v>BN$596</v>
      </c>
      <c r="BO600" s="4" t="str">
        <f t="shared" si="672"/>
        <v>BO$596</v>
      </c>
      <c r="BP600" s="4" t="str">
        <f t="shared" si="672"/>
        <v>BP$596</v>
      </c>
      <c r="BQ600" s="4" t="str">
        <f t="shared" si="672"/>
        <v>BQ$596</v>
      </c>
      <c r="BR600" s="4" t="str">
        <f t="shared" si="672"/>
        <v>BR$596</v>
      </c>
      <c r="BS600" s="4" t="str">
        <f t="shared" si="672"/>
        <v>BS$596</v>
      </c>
      <c r="BT600" s="4" t="str">
        <f t="shared" si="672"/>
        <v>BT$596</v>
      </c>
      <c r="BU600" s="4" t="str">
        <f t="shared" si="672"/>
        <v>BU$596</v>
      </c>
      <c r="BV600" s="4" t="str">
        <f t="shared" si="672"/>
        <v>BV$596</v>
      </c>
      <c r="BW600" s="4" t="str">
        <f t="shared" si="672"/>
        <v>BW$596</v>
      </c>
      <c r="BX600" s="4" t="str">
        <f t="shared" si="672"/>
        <v>BX$596</v>
      </c>
      <c r="BY600" s="4" t="str">
        <f t="shared" si="672"/>
        <v>BY$596</v>
      </c>
      <c r="BZ600" s="4" t="str">
        <f t="shared" si="672"/>
        <v>BZ$596</v>
      </c>
      <c r="CA600" s="4" t="str">
        <f t="shared" si="672"/>
        <v>CA$596</v>
      </c>
      <c r="CB600" s="4" t="str">
        <f t="shared" si="672"/>
        <v>CB$596</v>
      </c>
      <c r="CC600" s="4" t="str">
        <f t="shared" si="672"/>
        <v>CC$596</v>
      </c>
      <c r="CD600" s="4" t="str">
        <f t="shared" si="672"/>
        <v>CD$596</v>
      </c>
      <c r="CE600" s="4" t="str">
        <f t="shared" ref="CE600:CL600" si="673">ADDRESS(ROW(CE596),COLUMN(CE596),2)</f>
        <v>CE$596</v>
      </c>
      <c r="CF600" s="4" t="str">
        <f t="shared" si="673"/>
        <v>CF$596</v>
      </c>
      <c r="CG600" s="4" t="str">
        <f t="shared" si="673"/>
        <v>CG$596</v>
      </c>
      <c r="CH600" s="4" t="str">
        <f t="shared" si="673"/>
        <v>CH$596</v>
      </c>
      <c r="CI600" s="4" t="str">
        <f t="shared" si="673"/>
        <v>CI$596</v>
      </c>
      <c r="CJ600" s="4" t="str">
        <f t="shared" si="673"/>
        <v>CJ$596</v>
      </c>
      <c r="CK600" s="4" t="str">
        <f t="shared" si="673"/>
        <v>CK$596</v>
      </c>
      <c r="CL600" s="4" t="str">
        <f t="shared" si="673"/>
        <v>CL$596</v>
      </c>
      <c r="CN600" s="78"/>
      <c r="CO600" s="4" t="str">
        <f t="shared" ref="CO600:DK600" si="674">ADDRESS(ROW(CO596),COLUMN(CO596),2)</f>
        <v>CO$596</v>
      </c>
      <c r="CP600" s="4" t="str">
        <f t="shared" si="674"/>
        <v>CP$596</v>
      </c>
      <c r="CQ600" s="4" t="str">
        <f t="shared" si="674"/>
        <v>CQ$596</v>
      </c>
      <c r="CR600" s="4" t="str">
        <f t="shared" si="674"/>
        <v>CR$596</v>
      </c>
      <c r="CS600" s="4" t="str">
        <f t="shared" si="674"/>
        <v>CS$596</v>
      </c>
      <c r="CT600" s="4" t="str">
        <f t="shared" si="674"/>
        <v>CT$596</v>
      </c>
      <c r="CU600" s="4" t="str">
        <f t="shared" si="674"/>
        <v>CU$596</v>
      </c>
      <c r="CV600" s="4" t="str">
        <f t="shared" si="674"/>
        <v>CV$596</v>
      </c>
      <c r="CW600" s="4" t="str">
        <f t="shared" si="674"/>
        <v>CW$596</v>
      </c>
      <c r="CX600" s="4" t="str">
        <f t="shared" si="674"/>
        <v>CX$596</v>
      </c>
      <c r="CY600" s="4" t="str">
        <f t="shared" si="674"/>
        <v>CY$596</v>
      </c>
      <c r="CZ600" s="4" t="str">
        <f t="shared" si="674"/>
        <v>CZ$596</v>
      </c>
      <c r="DA600" s="4" t="str">
        <f t="shared" si="674"/>
        <v>DA$596</v>
      </c>
      <c r="DB600" s="4" t="str">
        <f t="shared" si="674"/>
        <v>DB$596</v>
      </c>
      <c r="DC600" s="4" t="str">
        <f t="shared" si="674"/>
        <v>DC$596</v>
      </c>
      <c r="DD600" s="4" t="str">
        <f t="shared" si="674"/>
        <v>DD$596</v>
      </c>
      <c r="DE600" s="4" t="str">
        <f t="shared" si="674"/>
        <v>DE$596</v>
      </c>
      <c r="DF600" s="4" t="str">
        <f t="shared" si="674"/>
        <v>DF$596</v>
      </c>
      <c r="DG600" s="4" t="str">
        <f t="shared" si="674"/>
        <v>DG$596</v>
      </c>
      <c r="DH600" s="4" t="str">
        <f t="shared" si="674"/>
        <v>DH$596</v>
      </c>
      <c r="DI600" s="4" t="str">
        <f t="shared" si="674"/>
        <v>DI$596</v>
      </c>
      <c r="DJ600" s="4" t="str">
        <f t="shared" si="674"/>
        <v>DJ$596</v>
      </c>
      <c r="DK600" s="4" t="str">
        <f t="shared" si="674"/>
        <v>DK$596</v>
      </c>
      <c r="DL600" s="4" t="str">
        <f t="shared" ref="DL600" si="675">ADDRESS(ROW(DL596),COLUMN(DL596),2)</f>
        <v>DL$596</v>
      </c>
    </row>
    <row r="601" spans="1:116" x14ac:dyDescent="0.4">
      <c r="B601" t="s">
        <v>332</v>
      </c>
      <c r="D601" t="s">
        <v>760</v>
      </c>
      <c r="E601" s="8" t="str">
        <f t="shared" si="663"/>
        <v>601 SALES-PV</v>
      </c>
      <c r="G601" s="128" t="s">
        <v>333</v>
      </c>
      <c r="H601" s="56"/>
      <c r="I601" s="79"/>
      <c r="J601" s="79"/>
      <c r="K601" s="15"/>
      <c r="L601" s="15"/>
      <c r="M601" s="15"/>
      <c r="N601" s="15"/>
      <c r="O601" s="15"/>
      <c r="P601" s="15"/>
      <c r="R601" s="15"/>
      <c r="S601" s="179" t="str">
        <f t="shared" ref="S601:AX601" si="676">S588</f>
        <v>S$17</v>
      </c>
      <c r="T601" s="179" t="str">
        <f t="shared" si="676"/>
        <v>T$17</v>
      </c>
      <c r="U601" s="179" t="str">
        <f t="shared" si="676"/>
        <v>U$17</v>
      </c>
      <c r="V601" s="179" t="str">
        <f t="shared" si="676"/>
        <v>V$17</v>
      </c>
      <c r="W601" s="179" t="str">
        <f t="shared" si="676"/>
        <v>W$17</v>
      </c>
      <c r="X601" s="179" t="str">
        <f t="shared" si="676"/>
        <v>X$17</v>
      </c>
      <c r="Y601" s="179" t="str">
        <f t="shared" si="676"/>
        <v>Y$17</v>
      </c>
      <c r="Z601" s="179" t="str">
        <f t="shared" si="676"/>
        <v>Z$17</v>
      </c>
      <c r="AA601" s="179" t="str">
        <f t="shared" si="676"/>
        <v>AA$17</v>
      </c>
      <c r="AB601" s="179" t="str">
        <f t="shared" si="676"/>
        <v>AB$17</v>
      </c>
      <c r="AC601" s="179" t="str">
        <f t="shared" si="676"/>
        <v>AC$17</v>
      </c>
      <c r="AD601" s="179" t="str">
        <f t="shared" si="676"/>
        <v>AD$17</v>
      </c>
      <c r="AE601" s="179" t="str">
        <f t="shared" si="676"/>
        <v>AE$17</v>
      </c>
      <c r="AF601" s="179" t="str">
        <f t="shared" si="676"/>
        <v>AF$17</v>
      </c>
      <c r="AG601" s="179" t="str">
        <f t="shared" si="676"/>
        <v>AG$17</v>
      </c>
      <c r="AH601" s="179" t="str">
        <f t="shared" si="676"/>
        <v>AH$17</v>
      </c>
      <c r="AI601" s="179" t="str">
        <f t="shared" si="676"/>
        <v>AI$17</v>
      </c>
      <c r="AJ601" s="179" t="str">
        <f t="shared" si="676"/>
        <v>AJ$17</v>
      </c>
      <c r="AK601" s="179" t="str">
        <f t="shared" si="676"/>
        <v>AK$17</v>
      </c>
      <c r="AL601" s="179" t="str">
        <f t="shared" si="676"/>
        <v>AL$17</v>
      </c>
      <c r="AM601" s="179" t="str">
        <f t="shared" si="676"/>
        <v>AM$17</v>
      </c>
      <c r="AN601" s="179" t="str">
        <f t="shared" si="676"/>
        <v>AN$17</v>
      </c>
      <c r="AO601" s="179" t="str">
        <f t="shared" si="676"/>
        <v>AO$17</v>
      </c>
      <c r="AP601" s="179" t="str">
        <f t="shared" si="676"/>
        <v>AP$17</v>
      </c>
      <c r="AQ601" s="179" t="str">
        <f t="shared" si="676"/>
        <v>AQ$17</v>
      </c>
      <c r="AR601" s="179" t="str">
        <f t="shared" si="676"/>
        <v>AR$17</v>
      </c>
      <c r="AS601" s="179" t="str">
        <f t="shared" si="676"/>
        <v>AS$17</v>
      </c>
      <c r="AT601" s="179" t="str">
        <f t="shared" si="676"/>
        <v>AT$17</v>
      </c>
      <c r="AU601" s="179" t="str">
        <f t="shared" si="676"/>
        <v>AU$17</v>
      </c>
      <c r="AV601" s="179" t="str">
        <f t="shared" si="676"/>
        <v>AV$17</v>
      </c>
      <c r="AW601" s="179" t="str">
        <f t="shared" si="676"/>
        <v>AW$17</v>
      </c>
      <c r="AX601" s="179" t="str">
        <f t="shared" si="676"/>
        <v>AX$17</v>
      </c>
      <c r="AY601" s="179" t="str">
        <f t="shared" ref="AY601:CD601" si="677">AY588</f>
        <v>AY$17</v>
      </c>
      <c r="AZ601" s="179" t="str">
        <f t="shared" si="677"/>
        <v>AZ$17</v>
      </c>
      <c r="BA601" s="179" t="str">
        <f t="shared" si="677"/>
        <v>BA$17</v>
      </c>
      <c r="BB601" s="179" t="str">
        <f t="shared" si="677"/>
        <v>BB$17</v>
      </c>
      <c r="BC601" s="179" t="str">
        <f t="shared" si="677"/>
        <v>BC$17</v>
      </c>
      <c r="BD601" s="179" t="str">
        <f t="shared" si="677"/>
        <v>BD$17</v>
      </c>
      <c r="BE601" s="179" t="str">
        <f t="shared" si="677"/>
        <v>BE$17</v>
      </c>
      <c r="BF601" s="179" t="str">
        <f t="shared" si="677"/>
        <v>BF$17</v>
      </c>
      <c r="BG601" s="179" t="str">
        <f t="shared" si="677"/>
        <v>BG$17</v>
      </c>
      <c r="BH601" s="179" t="str">
        <f t="shared" si="677"/>
        <v>BH$17</v>
      </c>
      <c r="BI601" s="179" t="str">
        <f t="shared" si="677"/>
        <v>BI$17</v>
      </c>
      <c r="BJ601" s="179" t="str">
        <f t="shared" si="677"/>
        <v>BJ$17</v>
      </c>
      <c r="BK601" s="179" t="str">
        <f t="shared" si="677"/>
        <v>BK$17</v>
      </c>
      <c r="BL601" s="179" t="str">
        <f t="shared" si="677"/>
        <v>BL$17</v>
      </c>
      <c r="BM601" s="179" t="str">
        <f t="shared" si="677"/>
        <v>BM$17</v>
      </c>
      <c r="BN601" s="179" t="str">
        <f t="shared" si="677"/>
        <v>BN$17</v>
      </c>
      <c r="BO601" s="179" t="str">
        <f t="shared" si="677"/>
        <v>BO$17</v>
      </c>
      <c r="BP601" s="179" t="str">
        <f t="shared" si="677"/>
        <v>BP$17</v>
      </c>
      <c r="BQ601" s="179" t="str">
        <f t="shared" si="677"/>
        <v>BQ$17</v>
      </c>
      <c r="BR601" s="179" t="str">
        <f t="shared" si="677"/>
        <v>BR$17</v>
      </c>
      <c r="BS601" s="179" t="str">
        <f t="shared" si="677"/>
        <v>BS$17</v>
      </c>
      <c r="BT601" s="179" t="str">
        <f t="shared" si="677"/>
        <v>BT$17</v>
      </c>
      <c r="BU601" s="179" t="str">
        <f t="shared" si="677"/>
        <v>BU$17</v>
      </c>
      <c r="BV601" s="179" t="str">
        <f t="shared" si="677"/>
        <v>BV$17</v>
      </c>
      <c r="BW601" s="179" t="str">
        <f t="shared" si="677"/>
        <v>BW$17</v>
      </c>
      <c r="BX601" s="179" t="str">
        <f t="shared" si="677"/>
        <v>BX$17</v>
      </c>
      <c r="BY601" s="179" t="str">
        <f t="shared" si="677"/>
        <v>BY$17</v>
      </c>
      <c r="BZ601" s="179" t="str">
        <f t="shared" si="677"/>
        <v>BZ$17</v>
      </c>
      <c r="CA601" s="179" t="str">
        <f t="shared" si="677"/>
        <v>CA$17</v>
      </c>
      <c r="CB601" s="179" t="str">
        <f t="shared" si="677"/>
        <v>CB$17</v>
      </c>
      <c r="CC601" s="179" t="str">
        <f t="shared" si="677"/>
        <v>CC$17</v>
      </c>
      <c r="CD601" s="179" t="str">
        <f t="shared" si="677"/>
        <v>CD$17</v>
      </c>
      <c r="CE601" s="179" t="str">
        <f t="shared" ref="CE601:CL601" si="678">CE588</f>
        <v>CE$17</v>
      </c>
      <c r="CF601" s="179" t="str">
        <f t="shared" si="678"/>
        <v>CF$17</v>
      </c>
      <c r="CG601" s="179" t="str">
        <f t="shared" si="678"/>
        <v>CG$17</v>
      </c>
      <c r="CH601" s="179" t="str">
        <f t="shared" si="678"/>
        <v>CH$17</v>
      </c>
      <c r="CI601" s="179" t="str">
        <f t="shared" si="678"/>
        <v>CI$17</v>
      </c>
      <c r="CJ601" s="179" t="str">
        <f t="shared" si="678"/>
        <v>CJ$17</v>
      </c>
      <c r="CK601" s="179" t="str">
        <f t="shared" si="678"/>
        <v>CK$17</v>
      </c>
      <c r="CL601" s="179" t="str">
        <f t="shared" si="678"/>
        <v>CL$17</v>
      </c>
      <c r="CN601" s="79"/>
      <c r="CO601" s="179" t="str">
        <f t="shared" ref="CO601:DK601" si="679">CO588</f>
        <v>CO$17</v>
      </c>
      <c r="CP601" s="179" t="str">
        <f t="shared" si="679"/>
        <v>CP$17</v>
      </c>
      <c r="CQ601" s="179" t="str">
        <f t="shared" si="679"/>
        <v>CQ$17</v>
      </c>
      <c r="CR601" s="179" t="str">
        <f t="shared" si="679"/>
        <v>CR$17</v>
      </c>
      <c r="CS601" s="179" t="str">
        <f t="shared" si="679"/>
        <v>CS$17</v>
      </c>
      <c r="CT601" s="179" t="str">
        <f t="shared" si="679"/>
        <v>CT$17</v>
      </c>
      <c r="CU601" s="179" t="str">
        <f t="shared" si="679"/>
        <v>CU$17</v>
      </c>
      <c r="CV601" s="179" t="str">
        <f t="shared" si="679"/>
        <v>CV$17</v>
      </c>
      <c r="CW601" s="179" t="str">
        <f t="shared" si="679"/>
        <v>CW$17</v>
      </c>
      <c r="CX601" s="179" t="str">
        <f t="shared" si="679"/>
        <v>CX$17</v>
      </c>
      <c r="CY601" s="179" t="str">
        <f t="shared" si="679"/>
        <v>CY$17</v>
      </c>
      <c r="CZ601" s="179" t="str">
        <f t="shared" si="679"/>
        <v>CZ$17</v>
      </c>
      <c r="DA601" s="179" t="str">
        <f t="shared" si="679"/>
        <v>DA$17</v>
      </c>
      <c r="DB601" s="179" t="str">
        <f t="shared" si="679"/>
        <v>DB$17</v>
      </c>
      <c r="DC601" s="179" t="str">
        <f t="shared" si="679"/>
        <v>DC$17</v>
      </c>
      <c r="DD601" s="179" t="str">
        <f t="shared" si="679"/>
        <v>DD$17</v>
      </c>
      <c r="DE601" s="179" t="str">
        <f t="shared" si="679"/>
        <v>DE$17</v>
      </c>
      <c r="DF601" s="179" t="str">
        <f t="shared" si="679"/>
        <v>DF$17</v>
      </c>
      <c r="DG601" s="179" t="str">
        <f t="shared" si="679"/>
        <v>DG$17</v>
      </c>
      <c r="DH601" s="179" t="str">
        <f t="shared" si="679"/>
        <v>DH$17</v>
      </c>
      <c r="DI601" s="179" t="str">
        <f t="shared" si="679"/>
        <v>DI$17</v>
      </c>
      <c r="DJ601" s="179" t="str">
        <f t="shared" si="679"/>
        <v>DJ$17</v>
      </c>
      <c r="DK601" s="179" t="str">
        <f t="shared" si="679"/>
        <v>DK$17</v>
      </c>
      <c r="DL601" s="179" t="str">
        <f t="shared" ref="DL601" si="680">DL588</f>
        <v>DL$17</v>
      </c>
    </row>
    <row r="602" spans="1:116" x14ac:dyDescent="0.4">
      <c r="B602" t="s">
        <v>332</v>
      </c>
      <c r="D602" t="s">
        <v>760</v>
      </c>
      <c r="E602" s="8" t="str">
        <f t="shared" si="663"/>
        <v>602 SALES-PV</v>
      </c>
      <c r="G602" s="8" t="str">
        <f>G589</f>
        <v>(Secondary label)</v>
      </c>
      <c r="H602" s="12"/>
      <c r="I602" s="60"/>
      <c r="J602" s="60"/>
      <c r="K602" s="15"/>
      <c r="L602" s="15"/>
      <c r="M602" s="15"/>
      <c r="N602" s="15"/>
      <c r="O602" s="15"/>
      <c r="P602" s="15"/>
      <c r="R602" s="15"/>
      <c r="S602" s="179">
        <f t="shared" ref="S602:AX602" si="681">S589</f>
        <v>0</v>
      </c>
      <c r="T602" s="179">
        <f t="shared" si="681"/>
        <v>0</v>
      </c>
      <c r="U602" s="179">
        <f t="shared" si="681"/>
        <v>0</v>
      </c>
      <c r="V602" s="179">
        <f t="shared" si="681"/>
        <v>0</v>
      </c>
      <c r="W602" s="179">
        <f t="shared" si="681"/>
        <v>0</v>
      </c>
      <c r="X602" s="179">
        <f t="shared" si="681"/>
        <v>0</v>
      </c>
      <c r="Y602" s="179">
        <f t="shared" si="681"/>
        <v>0</v>
      </c>
      <c r="Z602" s="179">
        <f t="shared" si="681"/>
        <v>0</v>
      </c>
      <c r="AA602" s="179">
        <f t="shared" si="681"/>
        <v>0</v>
      </c>
      <c r="AB602" s="179">
        <f t="shared" si="681"/>
        <v>0</v>
      </c>
      <c r="AC602" s="179">
        <f t="shared" si="681"/>
        <v>0</v>
      </c>
      <c r="AD602" s="179">
        <f t="shared" si="681"/>
        <v>0</v>
      </c>
      <c r="AE602" s="179">
        <f t="shared" si="681"/>
        <v>0</v>
      </c>
      <c r="AF602" s="179">
        <f t="shared" si="681"/>
        <v>0</v>
      </c>
      <c r="AG602" s="179">
        <f t="shared" si="681"/>
        <v>0</v>
      </c>
      <c r="AH602" s="179">
        <f t="shared" si="681"/>
        <v>0</v>
      </c>
      <c r="AI602" s="179">
        <f t="shared" si="681"/>
        <v>0</v>
      </c>
      <c r="AJ602" s="179">
        <f t="shared" si="681"/>
        <v>0</v>
      </c>
      <c r="AK602" s="179">
        <f t="shared" si="681"/>
        <v>0</v>
      </c>
      <c r="AL602" s="179">
        <f t="shared" si="681"/>
        <v>0</v>
      </c>
      <c r="AM602" s="179">
        <f t="shared" si="681"/>
        <v>0</v>
      </c>
      <c r="AN602" s="179">
        <f t="shared" si="681"/>
        <v>0</v>
      </c>
      <c r="AO602" s="179">
        <f t="shared" si="681"/>
        <v>0</v>
      </c>
      <c r="AP602" s="179">
        <f t="shared" si="681"/>
        <v>0</v>
      </c>
      <c r="AQ602" s="179">
        <f t="shared" si="681"/>
        <v>0</v>
      </c>
      <c r="AR602" s="179">
        <f t="shared" si="681"/>
        <v>0</v>
      </c>
      <c r="AS602" s="179">
        <f t="shared" si="681"/>
        <v>0</v>
      </c>
      <c r="AT602" s="179">
        <f t="shared" si="681"/>
        <v>0</v>
      </c>
      <c r="AU602" s="179">
        <f t="shared" si="681"/>
        <v>0</v>
      </c>
      <c r="AV602" s="179">
        <f t="shared" si="681"/>
        <v>0</v>
      </c>
      <c r="AW602" s="179">
        <f t="shared" si="681"/>
        <v>0</v>
      </c>
      <c r="AX602" s="179">
        <f t="shared" si="681"/>
        <v>0</v>
      </c>
      <c r="AY602" s="179">
        <f t="shared" ref="AY602:CD602" si="682">AY589</f>
        <v>0</v>
      </c>
      <c r="AZ602" s="179">
        <f t="shared" si="682"/>
        <v>0</v>
      </c>
      <c r="BA602" s="179">
        <f t="shared" si="682"/>
        <v>0</v>
      </c>
      <c r="BB602" s="179">
        <f t="shared" si="682"/>
        <v>0</v>
      </c>
      <c r="BC602" s="179">
        <f t="shared" si="682"/>
        <v>0</v>
      </c>
      <c r="BD602" s="179">
        <f t="shared" si="682"/>
        <v>0</v>
      </c>
      <c r="BE602" s="179">
        <f t="shared" si="682"/>
        <v>0</v>
      </c>
      <c r="BF602" s="179">
        <f t="shared" si="682"/>
        <v>0</v>
      </c>
      <c r="BG602" s="179">
        <f t="shared" si="682"/>
        <v>0</v>
      </c>
      <c r="BH602" s="179">
        <f t="shared" si="682"/>
        <v>0</v>
      </c>
      <c r="BI602" s="179">
        <f t="shared" si="682"/>
        <v>0</v>
      </c>
      <c r="BJ602" s="179">
        <f t="shared" si="682"/>
        <v>0</v>
      </c>
      <c r="BK602" s="179">
        <f t="shared" si="682"/>
        <v>0</v>
      </c>
      <c r="BL602" s="179">
        <f t="shared" si="682"/>
        <v>0</v>
      </c>
      <c r="BM602" s="179">
        <f t="shared" si="682"/>
        <v>0</v>
      </c>
      <c r="BN602" s="179">
        <f t="shared" si="682"/>
        <v>0</v>
      </c>
      <c r="BO602" s="179">
        <f t="shared" si="682"/>
        <v>0</v>
      </c>
      <c r="BP602" s="179">
        <f t="shared" si="682"/>
        <v>0</v>
      </c>
      <c r="BQ602" s="179">
        <f t="shared" si="682"/>
        <v>0</v>
      </c>
      <c r="BR602" s="179">
        <f t="shared" si="682"/>
        <v>0</v>
      </c>
      <c r="BS602" s="179">
        <f t="shared" si="682"/>
        <v>0</v>
      </c>
      <c r="BT602" s="179">
        <f t="shared" si="682"/>
        <v>0</v>
      </c>
      <c r="BU602" s="179">
        <f t="shared" si="682"/>
        <v>0</v>
      </c>
      <c r="BV602" s="179">
        <f t="shared" si="682"/>
        <v>0</v>
      </c>
      <c r="BW602" s="179">
        <f t="shared" si="682"/>
        <v>0</v>
      </c>
      <c r="BX602" s="179">
        <f t="shared" si="682"/>
        <v>0</v>
      </c>
      <c r="BY602" s="179">
        <f t="shared" si="682"/>
        <v>0</v>
      </c>
      <c r="BZ602" s="179">
        <f t="shared" si="682"/>
        <v>0</v>
      </c>
      <c r="CA602" s="179">
        <f t="shared" si="682"/>
        <v>0</v>
      </c>
      <c r="CB602" s="179">
        <f t="shared" si="682"/>
        <v>0</v>
      </c>
      <c r="CC602" s="179">
        <f t="shared" si="682"/>
        <v>0</v>
      </c>
      <c r="CD602" s="179">
        <f t="shared" si="682"/>
        <v>0</v>
      </c>
      <c r="CE602" s="179">
        <f t="shared" ref="CE602:CL602" si="683">CE589</f>
        <v>0</v>
      </c>
      <c r="CF602" s="179">
        <f t="shared" si="683"/>
        <v>0</v>
      </c>
      <c r="CG602" s="179">
        <f t="shared" si="683"/>
        <v>0</v>
      </c>
      <c r="CH602" s="179">
        <f t="shared" si="683"/>
        <v>0</v>
      </c>
      <c r="CI602" s="179">
        <f t="shared" si="683"/>
        <v>0</v>
      </c>
      <c r="CJ602" s="179">
        <f t="shared" si="683"/>
        <v>0</v>
      </c>
      <c r="CK602" s="179">
        <f t="shared" si="683"/>
        <v>0</v>
      </c>
      <c r="CL602" s="179">
        <f t="shared" si="683"/>
        <v>0</v>
      </c>
      <c r="CN602" s="60"/>
      <c r="CO602" s="179">
        <f t="shared" ref="CO602:DK602" si="684">CO589</f>
        <v>0</v>
      </c>
      <c r="CP602" s="179">
        <f t="shared" si="684"/>
        <v>0</v>
      </c>
      <c r="CQ602" s="179">
        <f t="shared" si="684"/>
        <v>0</v>
      </c>
      <c r="CR602" s="179">
        <f t="shared" si="684"/>
        <v>0</v>
      </c>
      <c r="CS602" s="179">
        <f t="shared" si="684"/>
        <v>0</v>
      </c>
      <c r="CT602" s="179">
        <f t="shared" si="684"/>
        <v>0</v>
      </c>
      <c r="CU602" s="179">
        <f t="shared" si="684"/>
        <v>0</v>
      </c>
      <c r="CV602" s="179">
        <f t="shared" si="684"/>
        <v>0</v>
      </c>
      <c r="CW602" s="179">
        <f t="shared" si="684"/>
        <v>0</v>
      </c>
      <c r="CX602" s="179">
        <f t="shared" si="684"/>
        <v>0</v>
      </c>
      <c r="CY602" s="179">
        <f t="shared" si="684"/>
        <v>0</v>
      </c>
      <c r="CZ602" s="179">
        <f t="shared" si="684"/>
        <v>0</v>
      </c>
      <c r="DA602" s="179">
        <f t="shared" si="684"/>
        <v>0</v>
      </c>
      <c r="DB602" s="179">
        <f t="shared" si="684"/>
        <v>0</v>
      </c>
      <c r="DC602" s="179">
        <f t="shared" si="684"/>
        <v>0</v>
      </c>
      <c r="DD602" s="179">
        <f t="shared" si="684"/>
        <v>0</v>
      </c>
      <c r="DE602" s="179">
        <f t="shared" si="684"/>
        <v>0</v>
      </c>
      <c r="DF602" s="179">
        <f t="shared" si="684"/>
        <v>0</v>
      </c>
      <c r="DG602" s="179">
        <f t="shared" si="684"/>
        <v>0</v>
      </c>
      <c r="DH602" s="179">
        <f t="shared" si="684"/>
        <v>0</v>
      </c>
      <c r="DI602" s="179">
        <f t="shared" si="684"/>
        <v>0</v>
      </c>
      <c r="DJ602" s="179">
        <f t="shared" si="684"/>
        <v>0</v>
      </c>
      <c r="DK602" s="179">
        <f t="shared" si="684"/>
        <v>0</v>
      </c>
      <c r="DL602" s="179">
        <f t="shared" ref="DL602" si="685">DL589</f>
        <v>0</v>
      </c>
    </row>
    <row r="603" spans="1:116" x14ac:dyDescent="0.4">
      <c r="B603" t="s">
        <v>332</v>
      </c>
      <c r="D603" t="s">
        <v>760</v>
      </c>
      <c r="E603" s="8" t="str">
        <f t="shared" ref="E603" si="686">ROW()&amp;" "&amp;D603</f>
        <v>603 SALES-PV</v>
      </c>
      <c r="G603" s="8" t="str">
        <f>G590</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1:116" x14ac:dyDescent="0.4">
      <c r="B604" t="s">
        <v>332</v>
      </c>
      <c r="D604" t="s">
        <v>760</v>
      </c>
      <c r="E604" s="8" t="str">
        <f t="shared" si="663"/>
        <v>604 SALES-PV</v>
      </c>
      <c r="G604" s="8" t="str">
        <f>G591</f>
        <v>Secondary revenue driver</v>
      </c>
      <c r="H604" s="12"/>
      <c r="I604" s="60"/>
      <c r="J604" s="60"/>
      <c r="K604" s="15"/>
      <c r="L604" s="15"/>
      <c r="M604" s="15"/>
      <c r="N604" s="15"/>
      <c r="O604" s="15"/>
      <c r="P604" s="15"/>
      <c r="R604" s="15"/>
      <c r="S604" s="179" t="str">
        <f t="shared" ref="S604:AX604" si="687">S591</f>
        <v>S$18</v>
      </c>
      <c r="T604" s="179" t="str">
        <f t="shared" si="687"/>
        <v>T$18</v>
      </c>
      <c r="U604" s="179" t="str">
        <f t="shared" si="687"/>
        <v>U$18</v>
      </c>
      <c r="V604" s="179" t="str">
        <f t="shared" si="687"/>
        <v>V$18</v>
      </c>
      <c r="W604" s="179" t="str">
        <f t="shared" si="687"/>
        <v>W$18</v>
      </c>
      <c r="X604" s="179" t="str">
        <f t="shared" si="687"/>
        <v>X$18</v>
      </c>
      <c r="Y604" s="179" t="str">
        <f t="shared" si="687"/>
        <v>Y$18</v>
      </c>
      <c r="Z604" s="179" t="str">
        <f t="shared" si="687"/>
        <v>Z$18</v>
      </c>
      <c r="AA604" s="179" t="str">
        <f t="shared" si="687"/>
        <v>AA$18</v>
      </c>
      <c r="AB604" s="179" t="str">
        <f t="shared" si="687"/>
        <v>AB$18</v>
      </c>
      <c r="AC604" s="179" t="str">
        <f t="shared" si="687"/>
        <v>AC$18</v>
      </c>
      <c r="AD604" s="179" t="str">
        <f t="shared" si="687"/>
        <v>AD$18</v>
      </c>
      <c r="AE604" s="179" t="str">
        <f t="shared" si="687"/>
        <v>AE$18</v>
      </c>
      <c r="AF604" s="179" t="str">
        <f t="shared" si="687"/>
        <v>AF$18</v>
      </c>
      <c r="AG604" s="179" t="str">
        <f t="shared" si="687"/>
        <v>AG$18</v>
      </c>
      <c r="AH604" s="179" t="str">
        <f t="shared" si="687"/>
        <v>AH$18</v>
      </c>
      <c r="AI604" s="179" t="str">
        <f t="shared" si="687"/>
        <v>AI$18</v>
      </c>
      <c r="AJ604" s="179" t="str">
        <f t="shared" si="687"/>
        <v>AJ$18</v>
      </c>
      <c r="AK604" s="179" t="str">
        <f t="shared" si="687"/>
        <v>AK$18</v>
      </c>
      <c r="AL604" s="179" t="str">
        <f t="shared" si="687"/>
        <v>AL$18</v>
      </c>
      <c r="AM604" s="179" t="str">
        <f t="shared" si="687"/>
        <v>AM$18</v>
      </c>
      <c r="AN604" s="179" t="str">
        <f t="shared" si="687"/>
        <v>AN$18</v>
      </c>
      <c r="AO604" s="179" t="str">
        <f t="shared" si="687"/>
        <v>AO$18</v>
      </c>
      <c r="AP604" s="179" t="str">
        <f t="shared" si="687"/>
        <v>AP$18</v>
      </c>
      <c r="AQ604" s="179" t="str">
        <f t="shared" si="687"/>
        <v>AQ$18</v>
      </c>
      <c r="AR604" s="179" t="str">
        <f t="shared" si="687"/>
        <v>AR$18</v>
      </c>
      <c r="AS604" s="179" t="str">
        <f t="shared" si="687"/>
        <v>AS$18</v>
      </c>
      <c r="AT604" s="179" t="str">
        <f t="shared" si="687"/>
        <v>AT$18</v>
      </c>
      <c r="AU604" s="179" t="str">
        <f t="shared" si="687"/>
        <v>AU$18</v>
      </c>
      <c r="AV604" s="179" t="str">
        <f t="shared" si="687"/>
        <v>AV$18</v>
      </c>
      <c r="AW604" s="179" t="str">
        <f t="shared" si="687"/>
        <v>AW$18</v>
      </c>
      <c r="AX604" s="179" t="str">
        <f t="shared" si="687"/>
        <v>AX$18</v>
      </c>
      <c r="AY604" s="179" t="str">
        <f t="shared" ref="AY604:CD604" si="688">AY591</f>
        <v>AY$18</v>
      </c>
      <c r="AZ604" s="179" t="str">
        <f t="shared" si="688"/>
        <v>AZ$18</v>
      </c>
      <c r="BA604" s="179" t="str">
        <f t="shared" si="688"/>
        <v>BA$18</v>
      </c>
      <c r="BB604" s="179" t="str">
        <f t="shared" si="688"/>
        <v>BB$18</v>
      </c>
      <c r="BC604" s="179" t="str">
        <f t="shared" si="688"/>
        <v>BC$18</v>
      </c>
      <c r="BD604" s="179" t="str">
        <f t="shared" si="688"/>
        <v>BD$18</v>
      </c>
      <c r="BE604" s="179" t="str">
        <f t="shared" si="688"/>
        <v>BE$18</v>
      </c>
      <c r="BF604" s="179" t="str">
        <f t="shared" si="688"/>
        <v>BF$18</v>
      </c>
      <c r="BG604" s="179" t="str">
        <f t="shared" si="688"/>
        <v>BG$18</v>
      </c>
      <c r="BH604" s="179" t="str">
        <f t="shared" si="688"/>
        <v>BH$18</v>
      </c>
      <c r="BI604" s="179" t="str">
        <f t="shared" si="688"/>
        <v>BI$18</v>
      </c>
      <c r="BJ604" s="179" t="str">
        <f t="shared" si="688"/>
        <v>BJ$18</v>
      </c>
      <c r="BK604" s="179" t="str">
        <f t="shared" si="688"/>
        <v>BK$18</v>
      </c>
      <c r="BL604" s="179" t="str">
        <f t="shared" si="688"/>
        <v>BL$18</v>
      </c>
      <c r="BM604" s="179" t="str">
        <f t="shared" si="688"/>
        <v>BM$18</v>
      </c>
      <c r="BN604" s="179" t="str">
        <f t="shared" si="688"/>
        <v>BN$18</v>
      </c>
      <c r="BO604" s="179" t="str">
        <f t="shared" si="688"/>
        <v>BO$18</v>
      </c>
      <c r="BP604" s="179" t="str">
        <f t="shared" si="688"/>
        <v>BP$18</v>
      </c>
      <c r="BQ604" s="179" t="str">
        <f t="shared" si="688"/>
        <v>BQ$18</v>
      </c>
      <c r="BR604" s="179" t="str">
        <f t="shared" si="688"/>
        <v>BR$18</v>
      </c>
      <c r="BS604" s="179" t="str">
        <f t="shared" si="688"/>
        <v>BS$18</v>
      </c>
      <c r="BT604" s="179" t="str">
        <f t="shared" si="688"/>
        <v>BT$18</v>
      </c>
      <c r="BU604" s="179" t="str">
        <f t="shared" si="688"/>
        <v>BU$18</v>
      </c>
      <c r="BV604" s="179" t="str">
        <f t="shared" si="688"/>
        <v>BV$18</v>
      </c>
      <c r="BW604" s="179" t="str">
        <f t="shared" si="688"/>
        <v>BW$18</v>
      </c>
      <c r="BX604" s="179" t="str">
        <f t="shared" si="688"/>
        <v>BX$18</v>
      </c>
      <c r="BY604" s="179" t="str">
        <f t="shared" si="688"/>
        <v>BY$18</v>
      </c>
      <c r="BZ604" s="179" t="str">
        <f t="shared" si="688"/>
        <v>BZ$18</v>
      </c>
      <c r="CA604" s="179" t="str">
        <f t="shared" si="688"/>
        <v>CA$18</v>
      </c>
      <c r="CB604" s="179" t="str">
        <f t="shared" si="688"/>
        <v>CB$18</v>
      </c>
      <c r="CC604" s="179" t="str">
        <f t="shared" si="688"/>
        <v>CC$18</v>
      </c>
      <c r="CD604" s="179" t="str">
        <f t="shared" si="688"/>
        <v>CD$18</v>
      </c>
      <c r="CE604" s="179" t="str">
        <f t="shared" ref="CE604:CL604" si="689">CE591</f>
        <v>CE$18</v>
      </c>
      <c r="CF604" s="179" t="str">
        <f t="shared" si="689"/>
        <v>CF$18</v>
      </c>
      <c r="CG604" s="179" t="str">
        <f t="shared" si="689"/>
        <v>CG$18</v>
      </c>
      <c r="CH604" s="179" t="str">
        <f t="shared" si="689"/>
        <v>CH$18</v>
      </c>
      <c r="CI604" s="179" t="str">
        <f t="shared" si="689"/>
        <v>CI$18</v>
      </c>
      <c r="CJ604" s="179" t="str">
        <f t="shared" si="689"/>
        <v>CJ$18</v>
      </c>
      <c r="CK604" s="179" t="str">
        <f t="shared" si="689"/>
        <v>CK$18</v>
      </c>
      <c r="CL604" s="179" t="str">
        <f t="shared" si="689"/>
        <v>CL$18</v>
      </c>
      <c r="CN604" s="60"/>
      <c r="CO604" s="179" t="str">
        <f t="shared" ref="CO604:DK604" si="690">CO591</f>
        <v>CO$18</v>
      </c>
      <c r="CP604" s="179" t="str">
        <f t="shared" si="690"/>
        <v>CP$18</v>
      </c>
      <c r="CQ604" s="179" t="str">
        <f t="shared" si="690"/>
        <v>CQ$18</v>
      </c>
      <c r="CR604" s="179" t="str">
        <f t="shared" si="690"/>
        <v>CR$18</v>
      </c>
      <c r="CS604" s="179" t="str">
        <f t="shared" si="690"/>
        <v>CS$18</v>
      </c>
      <c r="CT604" s="179" t="str">
        <f t="shared" si="690"/>
        <v>CT$18</v>
      </c>
      <c r="CU604" s="179" t="str">
        <f t="shared" si="690"/>
        <v>CU$18</v>
      </c>
      <c r="CV604" s="179" t="str">
        <f t="shared" si="690"/>
        <v>CV$18</v>
      </c>
      <c r="CW604" s="179" t="str">
        <f t="shared" si="690"/>
        <v>CW$18</v>
      </c>
      <c r="CX604" s="179" t="str">
        <f t="shared" si="690"/>
        <v>CX$18</v>
      </c>
      <c r="CY604" s="179" t="str">
        <f t="shared" si="690"/>
        <v>CY$18</v>
      </c>
      <c r="CZ604" s="179" t="str">
        <f t="shared" si="690"/>
        <v>CZ$18</v>
      </c>
      <c r="DA604" s="179" t="str">
        <f t="shared" si="690"/>
        <v>DA$18</v>
      </c>
      <c r="DB604" s="179" t="str">
        <f t="shared" si="690"/>
        <v>DB$18</v>
      </c>
      <c r="DC604" s="179" t="str">
        <f t="shared" si="690"/>
        <v>DC$18</v>
      </c>
      <c r="DD604" s="179" t="str">
        <f t="shared" si="690"/>
        <v>DD$18</v>
      </c>
      <c r="DE604" s="179" t="str">
        <f t="shared" si="690"/>
        <v>DE$18</v>
      </c>
      <c r="DF604" s="179" t="str">
        <f t="shared" si="690"/>
        <v>DF$18</v>
      </c>
      <c r="DG604" s="179" t="str">
        <f t="shared" si="690"/>
        <v>DG$18</v>
      </c>
      <c r="DH604" s="179" t="str">
        <f t="shared" si="690"/>
        <v>DH$18</v>
      </c>
      <c r="DI604" s="179" t="str">
        <f t="shared" si="690"/>
        <v>DI$18</v>
      </c>
      <c r="DJ604" s="179" t="str">
        <f t="shared" si="690"/>
        <v>DJ$18</v>
      </c>
      <c r="DK604" s="179" t="str">
        <f t="shared" si="690"/>
        <v>DK$18</v>
      </c>
      <c r="DL604" s="179" t="str">
        <f t="shared" ref="DL604" si="691">DL591</f>
        <v>DL$18</v>
      </c>
    </row>
    <row r="605" spans="1:116" x14ac:dyDescent="0.4">
      <c r="B605" t="s">
        <v>332</v>
      </c>
      <c r="D605" t="s">
        <v>760</v>
      </c>
      <c r="E605" s="8" t="str">
        <f t="shared" si="663"/>
        <v>605 SALES-PV</v>
      </c>
      <c r="G605" s="8" t="str">
        <f>G592</f>
        <v>Secondary volume driver</v>
      </c>
      <c r="H605" s="12"/>
      <c r="I605" s="60"/>
      <c r="J605" s="60"/>
      <c r="K605" s="15"/>
      <c r="L605" s="15"/>
      <c r="M605" s="15"/>
      <c r="N605" s="15"/>
      <c r="O605" s="15"/>
      <c r="P605" s="15"/>
      <c r="R605" s="15"/>
      <c r="S605" s="179" t="str">
        <f t="shared" ref="S605:AX605" si="692">S592</f>
        <v>S$19</v>
      </c>
      <c r="T605" s="179" t="str">
        <f t="shared" si="692"/>
        <v>T$19</v>
      </c>
      <c r="U605" s="179" t="str">
        <f t="shared" si="692"/>
        <v>U$19</v>
      </c>
      <c r="V605" s="179" t="str">
        <f t="shared" si="692"/>
        <v>V$19</v>
      </c>
      <c r="W605" s="179" t="str">
        <f t="shared" si="692"/>
        <v>W$19</v>
      </c>
      <c r="X605" s="179" t="str">
        <f t="shared" si="692"/>
        <v>X$19</v>
      </c>
      <c r="Y605" s="179" t="str">
        <f t="shared" si="692"/>
        <v>Y$19</v>
      </c>
      <c r="Z605" s="179" t="str">
        <f t="shared" si="692"/>
        <v>Z$19</v>
      </c>
      <c r="AA605" s="179" t="str">
        <f t="shared" si="692"/>
        <v>AA$19</v>
      </c>
      <c r="AB605" s="179" t="str">
        <f t="shared" si="692"/>
        <v>AB$19</v>
      </c>
      <c r="AC605" s="179" t="str">
        <f t="shared" si="692"/>
        <v>AC$19</v>
      </c>
      <c r="AD605" s="179" t="str">
        <f t="shared" si="692"/>
        <v>AD$19</v>
      </c>
      <c r="AE605" s="179" t="str">
        <f t="shared" si="692"/>
        <v>AE$19</v>
      </c>
      <c r="AF605" s="179" t="str">
        <f t="shared" si="692"/>
        <v>AF$19</v>
      </c>
      <c r="AG605" s="179" t="str">
        <f t="shared" si="692"/>
        <v>AG$19</v>
      </c>
      <c r="AH605" s="179" t="str">
        <f t="shared" si="692"/>
        <v>AH$19</v>
      </c>
      <c r="AI605" s="179" t="str">
        <f t="shared" si="692"/>
        <v>AI$19</v>
      </c>
      <c r="AJ605" s="179" t="str">
        <f t="shared" si="692"/>
        <v>AJ$19</v>
      </c>
      <c r="AK605" s="179" t="str">
        <f t="shared" si="692"/>
        <v>AK$19</v>
      </c>
      <c r="AL605" s="179" t="str">
        <f t="shared" si="692"/>
        <v>AL$19</v>
      </c>
      <c r="AM605" s="179" t="str">
        <f t="shared" si="692"/>
        <v>AM$19</v>
      </c>
      <c r="AN605" s="179" t="str">
        <f t="shared" si="692"/>
        <v>AN$19</v>
      </c>
      <c r="AO605" s="179" t="str">
        <f t="shared" si="692"/>
        <v>AO$19</v>
      </c>
      <c r="AP605" s="179" t="str">
        <f t="shared" si="692"/>
        <v>AP$19</v>
      </c>
      <c r="AQ605" s="179" t="str">
        <f t="shared" si="692"/>
        <v>AQ$19</v>
      </c>
      <c r="AR605" s="179" t="str">
        <f t="shared" si="692"/>
        <v>AR$19</v>
      </c>
      <c r="AS605" s="179" t="str">
        <f t="shared" si="692"/>
        <v>AS$19</v>
      </c>
      <c r="AT605" s="179" t="str">
        <f t="shared" si="692"/>
        <v>AT$19</v>
      </c>
      <c r="AU605" s="179" t="str">
        <f t="shared" si="692"/>
        <v>AU$19</v>
      </c>
      <c r="AV605" s="179" t="str">
        <f t="shared" si="692"/>
        <v>AV$19</v>
      </c>
      <c r="AW605" s="179" t="str">
        <f t="shared" si="692"/>
        <v>AW$19</v>
      </c>
      <c r="AX605" s="179" t="str">
        <f t="shared" si="692"/>
        <v>AX$19</v>
      </c>
      <c r="AY605" s="179" t="str">
        <f t="shared" ref="AY605:CD605" si="693">AY592</f>
        <v>AY$19</v>
      </c>
      <c r="AZ605" s="179" t="str">
        <f t="shared" si="693"/>
        <v>AZ$19</v>
      </c>
      <c r="BA605" s="179" t="str">
        <f t="shared" si="693"/>
        <v>BA$19</v>
      </c>
      <c r="BB605" s="179" t="str">
        <f t="shared" si="693"/>
        <v>BB$19</v>
      </c>
      <c r="BC605" s="179" t="str">
        <f t="shared" si="693"/>
        <v>BC$19</v>
      </c>
      <c r="BD605" s="179" t="str">
        <f t="shared" si="693"/>
        <v>BD$19</v>
      </c>
      <c r="BE605" s="179" t="str">
        <f t="shared" si="693"/>
        <v>BE$19</v>
      </c>
      <c r="BF605" s="179" t="str">
        <f t="shared" si="693"/>
        <v>BF$19</v>
      </c>
      <c r="BG605" s="179" t="str">
        <f t="shared" si="693"/>
        <v>BG$19</v>
      </c>
      <c r="BH605" s="179" t="str">
        <f t="shared" si="693"/>
        <v>BH$19</v>
      </c>
      <c r="BI605" s="179" t="str">
        <f t="shared" si="693"/>
        <v>BI$19</v>
      </c>
      <c r="BJ605" s="179" t="str">
        <f t="shared" si="693"/>
        <v>BJ$19</v>
      </c>
      <c r="BK605" s="179" t="str">
        <f t="shared" si="693"/>
        <v>BK$19</v>
      </c>
      <c r="BL605" s="179" t="str">
        <f t="shared" si="693"/>
        <v>BL$19</v>
      </c>
      <c r="BM605" s="179" t="str">
        <f t="shared" si="693"/>
        <v>BM$19</v>
      </c>
      <c r="BN605" s="179" t="str">
        <f t="shared" si="693"/>
        <v>BN$19</v>
      </c>
      <c r="BO605" s="179" t="str">
        <f t="shared" si="693"/>
        <v>BO$19</v>
      </c>
      <c r="BP605" s="179" t="str">
        <f t="shared" si="693"/>
        <v>BP$19</v>
      </c>
      <c r="BQ605" s="179" t="str">
        <f t="shared" si="693"/>
        <v>BQ$19</v>
      </c>
      <c r="BR605" s="179" t="str">
        <f t="shared" si="693"/>
        <v>BR$19</v>
      </c>
      <c r="BS605" s="179" t="str">
        <f t="shared" si="693"/>
        <v>BS$19</v>
      </c>
      <c r="BT605" s="179" t="str">
        <f t="shared" si="693"/>
        <v>BT$19</v>
      </c>
      <c r="BU605" s="179" t="str">
        <f t="shared" si="693"/>
        <v>BU$19</v>
      </c>
      <c r="BV605" s="179" t="str">
        <f t="shared" si="693"/>
        <v>BV$19</v>
      </c>
      <c r="BW605" s="179" t="str">
        <f t="shared" si="693"/>
        <v>BW$19</v>
      </c>
      <c r="BX605" s="179" t="str">
        <f t="shared" si="693"/>
        <v>BX$19</v>
      </c>
      <c r="BY605" s="179" t="str">
        <f t="shared" si="693"/>
        <v>BY$19</v>
      </c>
      <c r="BZ605" s="179" t="str">
        <f t="shared" si="693"/>
        <v>BZ$19</v>
      </c>
      <c r="CA605" s="179" t="str">
        <f t="shared" si="693"/>
        <v>CA$19</v>
      </c>
      <c r="CB605" s="179" t="str">
        <f t="shared" si="693"/>
        <v>CB$19</v>
      </c>
      <c r="CC605" s="179" t="str">
        <f t="shared" si="693"/>
        <v>CC$19</v>
      </c>
      <c r="CD605" s="179" t="str">
        <f t="shared" si="693"/>
        <v>CD$19</v>
      </c>
      <c r="CE605" s="179" t="str">
        <f t="shared" ref="CE605:CL605" si="694">CE592</f>
        <v>CE$19</v>
      </c>
      <c r="CF605" s="179" t="str">
        <f t="shared" si="694"/>
        <v>CF$19</v>
      </c>
      <c r="CG605" s="179" t="str">
        <f t="shared" si="694"/>
        <v>CG$19</v>
      </c>
      <c r="CH605" s="179" t="str">
        <f t="shared" si="694"/>
        <v>CH$19</v>
      </c>
      <c r="CI605" s="179" t="str">
        <f t="shared" si="694"/>
        <v>CI$19</v>
      </c>
      <c r="CJ605" s="179" t="str">
        <f t="shared" si="694"/>
        <v>CJ$19</v>
      </c>
      <c r="CK605" s="179" t="str">
        <f t="shared" si="694"/>
        <v>CK$19</v>
      </c>
      <c r="CL605" s="179" t="str">
        <f t="shared" si="694"/>
        <v>CL$19</v>
      </c>
      <c r="CN605" s="60"/>
      <c r="CO605" s="179" t="str">
        <f t="shared" ref="CO605:DK605" si="695">CO592</f>
        <v>CO$19</v>
      </c>
      <c r="CP605" s="179" t="str">
        <f t="shared" si="695"/>
        <v>CP$19</v>
      </c>
      <c r="CQ605" s="179" t="str">
        <f t="shared" si="695"/>
        <v>CQ$19</v>
      </c>
      <c r="CR605" s="179" t="str">
        <f t="shared" si="695"/>
        <v>CR$19</v>
      </c>
      <c r="CS605" s="179" t="str">
        <f t="shared" si="695"/>
        <v>CS$19</v>
      </c>
      <c r="CT605" s="179" t="str">
        <f t="shared" si="695"/>
        <v>CT$19</v>
      </c>
      <c r="CU605" s="179" t="str">
        <f t="shared" si="695"/>
        <v>CU$19</v>
      </c>
      <c r="CV605" s="179" t="str">
        <f t="shared" si="695"/>
        <v>CV$19</v>
      </c>
      <c r="CW605" s="179" t="str">
        <f t="shared" si="695"/>
        <v>CW$19</v>
      </c>
      <c r="CX605" s="179" t="str">
        <f t="shared" si="695"/>
        <v>CX$19</v>
      </c>
      <c r="CY605" s="179" t="str">
        <f t="shared" si="695"/>
        <v>CY$19</v>
      </c>
      <c r="CZ605" s="179" t="str">
        <f t="shared" si="695"/>
        <v>CZ$19</v>
      </c>
      <c r="DA605" s="179" t="str">
        <f t="shared" si="695"/>
        <v>DA$19</v>
      </c>
      <c r="DB605" s="179" t="str">
        <f t="shared" si="695"/>
        <v>DB$19</v>
      </c>
      <c r="DC605" s="179" t="str">
        <f t="shared" si="695"/>
        <v>DC$19</v>
      </c>
      <c r="DD605" s="179" t="str">
        <f t="shared" si="695"/>
        <v>DD$19</v>
      </c>
      <c r="DE605" s="179" t="str">
        <f t="shared" si="695"/>
        <v>DE$19</v>
      </c>
      <c r="DF605" s="179" t="str">
        <f t="shared" si="695"/>
        <v>DF$19</v>
      </c>
      <c r="DG605" s="179" t="str">
        <f t="shared" si="695"/>
        <v>DG$19</v>
      </c>
      <c r="DH605" s="179" t="str">
        <f t="shared" si="695"/>
        <v>DH$19</v>
      </c>
      <c r="DI605" s="179" t="str">
        <f t="shared" si="695"/>
        <v>DI$19</v>
      </c>
      <c r="DJ605" s="179" t="str">
        <f t="shared" si="695"/>
        <v>DJ$19</v>
      </c>
      <c r="DK605" s="179" t="str">
        <f t="shared" si="695"/>
        <v>DK$19</v>
      </c>
      <c r="DL605" s="179" t="str">
        <f t="shared" ref="DL605" si="696">DL592</f>
        <v>DL$19</v>
      </c>
    </row>
    <row r="606" spans="1:116" x14ac:dyDescent="0.4">
      <c r="E606" s="8"/>
      <c r="H606" s="12"/>
      <c r="I606" s="60"/>
      <c r="J606" s="60"/>
      <c r="K606" s="15"/>
      <c r="L606" s="15"/>
      <c r="M606" s="15"/>
      <c r="N606" s="15"/>
      <c r="O606" s="15"/>
      <c r="P606" s="15"/>
      <c r="R606" s="15"/>
      <c r="S606" s="179">
        <v>20</v>
      </c>
      <c r="T606" s="179">
        <v>20</v>
      </c>
      <c r="U606" s="179">
        <v>20</v>
      </c>
      <c r="V606" s="179">
        <v>20</v>
      </c>
      <c r="W606" s="179">
        <v>20</v>
      </c>
      <c r="X606" s="179">
        <v>20</v>
      </c>
      <c r="Y606" s="179">
        <v>20</v>
      </c>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A607" s="174"/>
      <c r="E607" s="8"/>
      <c r="G607" s="175" t="s">
        <v>490</v>
      </c>
      <c r="H607" s="174"/>
      <c r="I607" s="176"/>
      <c r="J607" s="176"/>
      <c r="K607" s="197"/>
      <c r="L607" s="197"/>
      <c r="M607" s="197"/>
      <c r="N607" s="197"/>
      <c r="O607" s="197"/>
      <c r="P607" s="197"/>
      <c r="R607" s="198"/>
      <c r="S607" s="174"/>
      <c r="T607" s="174"/>
      <c r="U607" s="174"/>
      <c r="V607" s="174"/>
      <c r="W607" s="174"/>
      <c r="X607" s="174"/>
      <c r="Y607" s="174"/>
      <c r="Z607" s="174"/>
      <c r="AA607" s="174"/>
      <c r="AB607" s="174"/>
      <c r="AC607" s="174"/>
      <c r="AD607" s="174"/>
      <c r="AE607" s="174"/>
      <c r="AF607" s="174"/>
      <c r="AG607" s="174"/>
      <c r="AH607" s="174"/>
      <c r="AI607" s="174"/>
      <c r="AJ607" s="174"/>
      <c r="AK607" s="174"/>
      <c r="AL607" s="174"/>
      <c r="AM607" s="174"/>
      <c r="AN607" s="174"/>
      <c r="AO607" s="174"/>
      <c r="AP607" s="174"/>
      <c r="AQ607" s="174"/>
      <c r="AR607" s="174"/>
      <c r="AS607" s="174"/>
      <c r="AT607" s="174"/>
      <c r="AU607" s="174"/>
      <c r="AV607" s="174"/>
      <c r="AW607" s="174"/>
      <c r="AX607" s="174"/>
      <c r="AY607" s="174"/>
      <c r="AZ607" s="174"/>
      <c r="BA607" s="174"/>
      <c r="BB607" s="174"/>
      <c r="BC607" s="174"/>
      <c r="BD607" s="174"/>
      <c r="BE607" s="174"/>
      <c r="BF607" s="174"/>
      <c r="BG607" s="174"/>
      <c r="BH607" s="174"/>
      <c r="BI607" s="174"/>
      <c r="BJ607" s="174"/>
      <c r="BK607" s="174"/>
      <c r="BL607" s="174"/>
      <c r="BM607" s="174"/>
      <c r="BN607" s="174"/>
      <c r="BO607" s="174"/>
      <c r="BP607" s="174"/>
      <c r="BQ607" s="174"/>
      <c r="BR607" s="174"/>
      <c r="BS607" s="174"/>
      <c r="BT607" s="174"/>
      <c r="BU607" s="174"/>
      <c r="BV607" s="174"/>
      <c r="BW607" s="174"/>
      <c r="BX607" s="174"/>
      <c r="BY607" s="174"/>
      <c r="BZ607" s="174"/>
      <c r="CA607" s="174"/>
      <c r="CB607" s="174"/>
      <c r="CC607" s="174"/>
      <c r="CD607" s="174"/>
      <c r="CE607" s="174"/>
      <c r="CF607" s="174"/>
      <c r="CG607" s="174"/>
      <c r="CH607" s="174"/>
      <c r="CI607" s="174"/>
      <c r="CJ607" s="174"/>
      <c r="CK607" s="174"/>
      <c r="CL607" s="174"/>
      <c r="CN607" s="176"/>
      <c r="CO607" s="174"/>
      <c r="CP607" s="174"/>
      <c r="CQ607" s="174"/>
      <c r="CR607" s="174"/>
      <c r="CS607" s="174"/>
      <c r="CT607" s="174"/>
      <c r="CU607" s="174"/>
      <c r="CV607" s="174"/>
      <c r="CW607" s="174"/>
      <c r="CX607" s="174"/>
      <c r="CY607" s="174"/>
      <c r="CZ607" s="174"/>
      <c r="DA607" s="174"/>
      <c r="DB607" s="174"/>
      <c r="DC607" s="174"/>
      <c r="DD607" s="174"/>
      <c r="DE607" s="174"/>
      <c r="DF607" s="174"/>
      <c r="DG607" s="174"/>
      <c r="DH607" s="174"/>
      <c r="DI607" s="174"/>
      <c r="DJ607" s="174"/>
      <c r="DK607" s="174"/>
      <c r="DL607" s="174"/>
    </row>
    <row r="608" spans="1:116" x14ac:dyDescent="0.4">
      <c r="A608" s="174"/>
      <c r="E608" s="8"/>
      <c r="G608" s="175" t="s">
        <v>492</v>
      </c>
      <c r="H608" s="174"/>
      <c r="I608" s="176"/>
      <c r="J608" s="176"/>
      <c r="K608" s="197"/>
      <c r="L608" s="197"/>
      <c r="M608" s="197"/>
      <c r="N608" s="197"/>
      <c r="O608" s="197"/>
      <c r="P608" s="197"/>
      <c r="R608" s="198"/>
      <c r="S608" s="174"/>
      <c r="T608" s="174"/>
      <c r="U608" s="174"/>
      <c r="V608" s="174"/>
      <c r="W608" s="174"/>
      <c r="X608" s="174"/>
      <c r="Y608" s="174"/>
      <c r="Z608" s="174"/>
      <c r="AA608" s="174"/>
      <c r="AB608" s="174"/>
      <c r="AC608" s="174"/>
      <c r="AD608" s="174"/>
      <c r="AE608" s="174"/>
      <c r="AF608" s="174"/>
      <c r="AG608" s="174"/>
      <c r="AH608" s="174"/>
      <c r="AI608" s="174"/>
      <c r="AJ608" s="174"/>
      <c r="AK608" s="174"/>
      <c r="AL608" s="174"/>
      <c r="AM608" s="174"/>
      <c r="AN608" s="174"/>
      <c r="AO608" s="174"/>
      <c r="AP608" s="174"/>
      <c r="AQ608" s="174"/>
      <c r="AR608" s="174"/>
      <c r="AS608" s="174"/>
      <c r="AT608" s="174"/>
      <c r="AU608" s="174"/>
      <c r="AV608" s="174"/>
      <c r="AW608" s="174"/>
      <c r="AX608" s="174"/>
      <c r="AY608" s="174"/>
      <c r="AZ608" s="174"/>
      <c r="BA608" s="174"/>
      <c r="BB608" s="174"/>
      <c r="BC608" s="174"/>
      <c r="BD608" s="174"/>
      <c r="BE608" s="174"/>
      <c r="BF608" s="174"/>
      <c r="BG608" s="174"/>
      <c r="BH608" s="174"/>
      <c r="BI608" s="174"/>
      <c r="BJ608" s="174"/>
      <c r="BK608" s="174"/>
      <c r="BL608" s="174"/>
      <c r="BM608" s="174"/>
      <c r="BN608" s="174"/>
      <c r="BO608" s="174"/>
      <c r="BP608" s="174"/>
      <c r="BQ608" s="174"/>
      <c r="BR608" s="174"/>
      <c r="BS608" s="174"/>
      <c r="BT608" s="174"/>
      <c r="BU608" s="174"/>
      <c r="BV608" s="174"/>
      <c r="BW608" s="174"/>
      <c r="BX608" s="174"/>
      <c r="BY608" s="174"/>
      <c r="BZ608" s="174"/>
      <c r="CA608" s="174"/>
      <c r="CB608" s="174"/>
      <c r="CC608" s="174"/>
      <c r="CD608" s="174"/>
      <c r="CE608" s="174"/>
      <c r="CF608" s="174"/>
      <c r="CG608" s="174"/>
      <c r="CH608" s="174"/>
      <c r="CI608" s="174"/>
      <c r="CJ608" s="174"/>
      <c r="CK608" s="174"/>
      <c r="CL608" s="174"/>
      <c r="CN608" s="176"/>
      <c r="CO608" s="174"/>
      <c r="CP608" s="174"/>
      <c r="CQ608" s="174"/>
      <c r="CR608" s="174"/>
      <c r="CS608" s="174"/>
      <c r="CT608" s="174"/>
      <c r="CU608" s="174"/>
      <c r="CV608" s="174"/>
      <c r="CW608" s="174"/>
      <c r="CX608" s="174"/>
      <c r="CY608" s="174"/>
      <c r="CZ608" s="174"/>
      <c r="DA608" s="174"/>
      <c r="DB608" s="174"/>
      <c r="DC608" s="174"/>
      <c r="DD608" s="174"/>
      <c r="DE608" s="174"/>
      <c r="DF608" s="174"/>
      <c r="DG608" s="174"/>
      <c r="DH608" s="174"/>
      <c r="DI608" s="174"/>
      <c r="DJ608" s="174"/>
      <c r="DK608" s="174"/>
      <c r="DL608" s="174"/>
    </row>
    <row r="609" spans="1:116" x14ac:dyDescent="0.4">
      <c r="A609" s="174"/>
      <c r="E609" s="8"/>
      <c r="G609" s="175" t="s">
        <v>461</v>
      </c>
      <c r="H609" s="174"/>
      <c r="I609" s="176"/>
      <c r="J609" s="176"/>
      <c r="K609" s="197"/>
      <c r="L609" s="197"/>
      <c r="M609" s="197"/>
      <c r="N609" s="197"/>
      <c r="O609" s="197"/>
      <c r="P609" s="197"/>
      <c r="R609" s="198"/>
      <c r="S609" s="199" t="str">
        <f t="shared" ref="S609:CD609" si="697">S$20</f>
        <v>S$16</v>
      </c>
      <c r="T609" s="199" t="str">
        <f t="shared" si="697"/>
        <v>T$16</v>
      </c>
      <c r="U609" s="199" t="str">
        <f t="shared" si="697"/>
        <v>U$16</v>
      </c>
      <c r="V609" s="199" t="str">
        <f t="shared" si="697"/>
        <v>V$16</v>
      </c>
      <c r="W609" s="199" t="str">
        <f t="shared" si="697"/>
        <v>W$16</v>
      </c>
      <c r="X609" s="199" t="str">
        <f t="shared" si="697"/>
        <v>X$16</v>
      </c>
      <c r="Y609" s="199" t="str">
        <f t="shared" si="697"/>
        <v>Y$16</v>
      </c>
      <c r="Z609" s="199" t="str">
        <f t="shared" si="697"/>
        <v>Z$16</v>
      </c>
      <c r="AA609" s="199" t="str">
        <f t="shared" si="697"/>
        <v>AA$16</v>
      </c>
      <c r="AB609" s="199" t="str">
        <f t="shared" si="697"/>
        <v>AB$16</v>
      </c>
      <c r="AC609" s="199" t="str">
        <f t="shared" si="697"/>
        <v>AC$16</v>
      </c>
      <c r="AD609" s="199" t="str">
        <f t="shared" si="697"/>
        <v>AD$16</v>
      </c>
      <c r="AE609" s="199" t="str">
        <f t="shared" si="697"/>
        <v>AE$16</v>
      </c>
      <c r="AF609" s="199" t="str">
        <f t="shared" si="697"/>
        <v>AF$16</v>
      </c>
      <c r="AG609" s="199" t="str">
        <f t="shared" si="697"/>
        <v>AG$16</v>
      </c>
      <c r="AH609" s="199" t="str">
        <f t="shared" si="697"/>
        <v>AH$16</v>
      </c>
      <c r="AI609" s="199" t="str">
        <f t="shared" si="697"/>
        <v>AI$16</v>
      </c>
      <c r="AJ609" s="199" t="str">
        <f t="shared" si="697"/>
        <v>AJ$16</v>
      </c>
      <c r="AK609" s="199" t="str">
        <f t="shared" si="697"/>
        <v>AK$16</v>
      </c>
      <c r="AL609" s="199" t="str">
        <f t="shared" si="697"/>
        <v>AL$16</v>
      </c>
      <c r="AM609" s="199" t="str">
        <f t="shared" si="697"/>
        <v>AM$16</v>
      </c>
      <c r="AN609" s="199" t="str">
        <f t="shared" si="697"/>
        <v>AN$16</v>
      </c>
      <c r="AO609" s="199" t="str">
        <f t="shared" si="697"/>
        <v>AO$16</v>
      </c>
      <c r="AP609" s="199" t="str">
        <f t="shared" si="697"/>
        <v>AP$16</v>
      </c>
      <c r="AQ609" s="199" t="str">
        <f t="shared" si="697"/>
        <v>AQ$16</v>
      </c>
      <c r="AR609" s="199" t="str">
        <f t="shared" si="697"/>
        <v>AR$16</v>
      </c>
      <c r="AS609" s="199" t="str">
        <f t="shared" si="697"/>
        <v>AS$16</v>
      </c>
      <c r="AT609" s="199" t="str">
        <f t="shared" si="697"/>
        <v>AT$16</v>
      </c>
      <c r="AU609" s="199" t="str">
        <f t="shared" si="697"/>
        <v>AU$16</v>
      </c>
      <c r="AV609" s="199" t="str">
        <f t="shared" si="697"/>
        <v>AV$16</v>
      </c>
      <c r="AW609" s="199" t="str">
        <f t="shared" si="697"/>
        <v>AW$16</v>
      </c>
      <c r="AX609" s="199" t="str">
        <f t="shared" si="697"/>
        <v>AX$16</v>
      </c>
      <c r="AY609" s="199" t="str">
        <f t="shared" si="697"/>
        <v>AY$16</v>
      </c>
      <c r="AZ609" s="199" t="str">
        <f t="shared" si="697"/>
        <v>AZ$16</v>
      </c>
      <c r="BA609" s="199" t="str">
        <f t="shared" si="697"/>
        <v>BA$16</v>
      </c>
      <c r="BB609" s="199" t="str">
        <f t="shared" si="697"/>
        <v>BB$16</v>
      </c>
      <c r="BC609" s="199" t="str">
        <f t="shared" si="697"/>
        <v>BC$16</v>
      </c>
      <c r="BD609" s="199" t="str">
        <f t="shared" si="697"/>
        <v>BD$16</v>
      </c>
      <c r="BE609" s="199" t="str">
        <f t="shared" si="697"/>
        <v>BE$16</v>
      </c>
      <c r="BF609" s="199" t="str">
        <f t="shared" si="697"/>
        <v>BF$16</v>
      </c>
      <c r="BG609" s="199" t="str">
        <f t="shared" si="697"/>
        <v>BG$16</v>
      </c>
      <c r="BH609" s="199" t="str">
        <f t="shared" si="697"/>
        <v>BH$16</v>
      </c>
      <c r="BI609" s="199" t="str">
        <f t="shared" si="697"/>
        <v>BI$16</v>
      </c>
      <c r="BJ609" s="199" t="str">
        <f t="shared" si="697"/>
        <v>BJ$16</v>
      </c>
      <c r="BK609" s="199" t="str">
        <f t="shared" si="697"/>
        <v>BK$16</v>
      </c>
      <c r="BL609" s="199" t="str">
        <f t="shared" si="697"/>
        <v>BL$16</v>
      </c>
      <c r="BM609" s="199" t="str">
        <f t="shared" si="697"/>
        <v>BM$16</v>
      </c>
      <c r="BN609" s="199" t="str">
        <f t="shared" si="697"/>
        <v>BN$16</v>
      </c>
      <c r="BO609" s="199" t="str">
        <f t="shared" si="697"/>
        <v>BO$16</v>
      </c>
      <c r="BP609" s="199" t="str">
        <f t="shared" si="697"/>
        <v>BP$16</v>
      </c>
      <c r="BQ609" s="199" t="str">
        <f t="shared" si="697"/>
        <v>BQ$16</v>
      </c>
      <c r="BR609" s="199" t="str">
        <f t="shared" si="697"/>
        <v>BR$16</v>
      </c>
      <c r="BS609" s="199" t="str">
        <f t="shared" si="697"/>
        <v>BS$16</v>
      </c>
      <c r="BT609" s="199" t="str">
        <f t="shared" si="697"/>
        <v>BT$16</v>
      </c>
      <c r="BU609" s="199" t="str">
        <f t="shared" si="697"/>
        <v>BU$16</v>
      </c>
      <c r="BV609" s="199" t="str">
        <f t="shared" si="697"/>
        <v>BV$16</v>
      </c>
      <c r="BW609" s="199" t="str">
        <f t="shared" si="697"/>
        <v>BW$16</v>
      </c>
      <c r="BX609" s="199" t="str">
        <f t="shared" si="697"/>
        <v>BX$16</v>
      </c>
      <c r="BY609" s="199" t="str">
        <f t="shared" si="697"/>
        <v>BY$16</v>
      </c>
      <c r="BZ609" s="199" t="str">
        <f t="shared" si="697"/>
        <v>BZ$16</v>
      </c>
      <c r="CA609" s="199" t="str">
        <f t="shared" si="697"/>
        <v>CA$16</v>
      </c>
      <c r="CB609" s="199" t="str">
        <f t="shared" si="697"/>
        <v>CB$16</v>
      </c>
      <c r="CC609" s="199" t="str">
        <f t="shared" si="697"/>
        <v>CC$16</v>
      </c>
      <c r="CD609" s="199" t="str">
        <f t="shared" si="697"/>
        <v>CD$16</v>
      </c>
      <c r="CE609" s="199" t="str">
        <f t="shared" ref="CE609:CL609" si="698">CE$20</f>
        <v>CE$16</v>
      </c>
      <c r="CF609" s="199" t="str">
        <f t="shared" si="698"/>
        <v>CF$16</v>
      </c>
      <c r="CG609" s="199" t="str">
        <f t="shared" si="698"/>
        <v>CG$16</v>
      </c>
      <c r="CH609" s="199" t="str">
        <f t="shared" si="698"/>
        <v>CH$16</v>
      </c>
      <c r="CI609" s="199" t="str">
        <f t="shared" si="698"/>
        <v>CI$16</v>
      </c>
      <c r="CJ609" s="199" t="str">
        <f t="shared" si="698"/>
        <v>CJ$16</v>
      </c>
      <c r="CK609" s="199" t="str">
        <f t="shared" si="698"/>
        <v>CK$16</v>
      </c>
      <c r="CL609" s="199" t="str">
        <f t="shared" si="698"/>
        <v>CL$16</v>
      </c>
      <c r="CN609" s="176"/>
      <c r="CO609" s="199" t="str">
        <f t="shared" ref="CO609:DL609" si="699">CO$20</f>
        <v>CO$16</v>
      </c>
      <c r="CP609" s="199" t="str">
        <f t="shared" si="699"/>
        <v>CP$16</v>
      </c>
      <c r="CQ609" s="199" t="str">
        <f t="shared" si="699"/>
        <v>CQ$16</v>
      </c>
      <c r="CR609" s="199" t="str">
        <f t="shared" si="699"/>
        <v>CR$16</v>
      </c>
      <c r="CS609" s="199" t="str">
        <f t="shared" si="699"/>
        <v>CS$16</v>
      </c>
      <c r="CT609" s="199" t="str">
        <f t="shared" si="699"/>
        <v>CT$16</v>
      </c>
      <c r="CU609" s="199" t="str">
        <f t="shared" si="699"/>
        <v>CU$16</v>
      </c>
      <c r="CV609" s="199" t="str">
        <f t="shared" si="699"/>
        <v>CV$16</v>
      </c>
      <c r="CW609" s="199" t="str">
        <f t="shared" si="699"/>
        <v>CW$16</v>
      </c>
      <c r="CX609" s="199" t="str">
        <f t="shared" si="699"/>
        <v>CX$16</v>
      </c>
      <c r="CY609" s="199" t="str">
        <f t="shared" si="699"/>
        <v>CY$16</v>
      </c>
      <c r="CZ609" s="199" t="str">
        <f t="shared" si="699"/>
        <v>CZ$16</v>
      </c>
      <c r="DA609" s="199" t="str">
        <f t="shared" si="699"/>
        <v>DA$16</v>
      </c>
      <c r="DB609" s="199" t="str">
        <f t="shared" si="699"/>
        <v>DB$16</v>
      </c>
      <c r="DC609" s="199" t="str">
        <f t="shared" si="699"/>
        <v>DC$16</v>
      </c>
      <c r="DD609" s="199" t="str">
        <f t="shared" si="699"/>
        <v>DD$16</v>
      </c>
      <c r="DE609" s="199" t="str">
        <f t="shared" si="699"/>
        <v>DE$16</v>
      </c>
      <c r="DF609" s="199" t="str">
        <f t="shared" si="699"/>
        <v>DF$16</v>
      </c>
      <c r="DG609" s="199" t="str">
        <f t="shared" si="699"/>
        <v>DG$16</v>
      </c>
      <c r="DH609" s="199" t="str">
        <f t="shared" si="699"/>
        <v>DH$16</v>
      </c>
      <c r="DI609" s="199" t="str">
        <f t="shared" si="699"/>
        <v>DI$16</v>
      </c>
      <c r="DJ609" s="199" t="str">
        <f t="shared" si="699"/>
        <v>DJ$16</v>
      </c>
      <c r="DK609" s="199" t="str">
        <f t="shared" si="699"/>
        <v>DK$16</v>
      </c>
      <c r="DL609" s="199" t="str">
        <f t="shared" si="699"/>
        <v>DL$16</v>
      </c>
    </row>
    <row r="610" spans="1:116" x14ac:dyDescent="0.4">
      <c r="A610" s="174"/>
      <c r="E610" s="8"/>
      <c r="G610" s="175" t="s">
        <v>462</v>
      </c>
      <c r="H610" s="200"/>
      <c r="I610" s="201"/>
      <c r="J610" s="201"/>
      <c r="K610" s="202"/>
      <c r="L610" s="202"/>
      <c r="M610" s="202"/>
      <c r="N610" s="202"/>
      <c r="O610" s="202"/>
      <c r="P610" s="202"/>
      <c r="R610" s="199" t="str">
        <f>ADDRESS(ROW(R606),COLUMN(R606),4)</f>
        <v>R606</v>
      </c>
      <c r="S610" s="199" t="str">
        <f>ADDRESS(ROW(S606),COLUMN(S606),4)</f>
        <v>S606</v>
      </c>
      <c r="T610" s="199" t="str">
        <f t="shared" ref="T610:CE610" si="700">ADDRESS(ROW(T606),COLUMN(T606),4)</f>
        <v>T606</v>
      </c>
      <c r="U610" s="199" t="str">
        <f t="shared" si="700"/>
        <v>U606</v>
      </c>
      <c r="V610" s="199" t="str">
        <f t="shared" si="700"/>
        <v>V606</v>
      </c>
      <c r="W610" s="199" t="str">
        <f t="shared" si="700"/>
        <v>W606</v>
      </c>
      <c r="X610" s="199" t="str">
        <f t="shared" si="700"/>
        <v>X606</v>
      </c>
      <c r="Y610" s="199" t="str">
        <f t="shared" si="700"/>
        <v>Y606</v>
      </c>
      <c r="Z610" s="199" t="str">
        <f t="shared" si="700"/>
        <v>Z606</v>
      </c>
      <c r="AA610" s="199" t="str">
        <f t="shared" si="700"/>
        <v>AA606</v>
      </c>
      <c r="AB610" s="199" t="str">
        <f t="shared" si="700"/>
        <v>AB606</v>
      </c>
      <c r="AC610" s="199" t="str">
        <f t="shared" si="700"/>
        <v>AC606</v>
      </c>
      <c r="AD610" s="199" t="str">
        <f t="shared" si="700"/>
        <v>AD606</v>
      </c>
      <c r="AE610" s="199" t="str">
        <f t="shared" si="700"/>
        <v>AE606</v>
      </c>
      <c r="AF610" s="199" t="str">
        <f t="shared" si="700"/>
        <v>AF606</v>
      </c>
      <c r="AG610" s="199" t="str">
        <f t="shared" si="700"/>
        <v>AG606</v>
      </c>
      <c r="AH610" s="199" t="str">
        <f t="shared" si="700"/>
        <v>AH606</v>
      </c>
      <c r="AI610" s="199" t="str">
        <f t="shared" si="700"/>
        <v>AI606</v>
      </c>
      <c r="AJ610" s="199" t="str">
        <f t="shared" si="700"/>
        <v>AJ606</v>
      </c>
      <c r="AK610" s="199" t="str">
        <f t="shared" si="700"/>
        <v>AK606</v>
      </c>
      <c r="AL610" s="199" t="str">
        <f t="shared" si="700"/>
        <v>AL606</v>
      </c>
      <c r="AM610" s="199" t="str">
        <f t="shared" si="700"/>
        <v>AM606</v>
      </c>
      <c r="AN610" s="199" t="str">
        <f t="shared" si="700"/>
        <v>AN606</v>
      </c>
      <c r="AO610" s="199" t="str">
        <f t="shared" si="700"/>
        <v>AO606</v>
      </c>
      <c r="AP610" s="199" t="str">
        <f t="shared" si="700"/>
        <v>AP606</v>
      </c>
      <c r="AQ610" s="199" t="str">
        <f t="shared" si="700"/>
        <v>AQ606</v>
      </c>
      <c r="AR610" s="199" t="str">
        <f t="shared" si="700"/>
        <v>AR606</v>
      </c>
      <c r="AS610" s="199" t="str">
        <f t="shared" si="700"/>
        <v>AS606</v>
      </c>
      <c r="AT610" s="199" t="str">
        <f t="shared" si="700"/>
        <v>AT606</v>
      </c>
      <c r="AU610" s="199" t="str">
        <f t="shared" si="700"/>
        <v>AU606</v>
      </c>
      <c r="AV610" s="199" t="str">
        <f t="shared" si="700"/>
        <v>AV606</v>
      </c>
      <c r="AW610" s="199" t="str">
        <f t="shared" si="700"/>
        <v>AW606</v>
      </c>
      <c r="AX610" s="199" t="str">
        <f t="shared" si="700"/>
        <v>AX606</v>
      </c>
      <c r="AY610" s="199" t="str">
        <f t="shared" si="700"/>
        <v>AY606</v>
      </c>
      <c r="AZ610" s="199" t="str">
        <f t="shared" si="700"/>
        <v>AZ606</v>
      </c>
      <c r="BA610" s="199" t="str">
        <f t="shared" si="700"/>
        <v>BA606</v>
      </c>
      <c r="BB610" s="199" t="str">
        <f t="shared" si="700"/>
        <v>BB606</v>
      </c>
      <c r="BC610" s="199" t="str">
        <f t="shared" si="700"/>
        <v>BC606</v>
      </c>
      <c r="BD610" s="199" t="str">
        <f t="shared" si="700"/>
        <v>BD606</v>
      </c>
      <c r="BE610" s="199" t="str">
        <f t="shared" si="700"/>
        <v>BE606</v>
      </c>
      <c r="BF610" s="199" t="str">
        <f t="shared" si="700"/>
        <v>BF606</v>
      </c>
      <c r="BG610" s="199" t="str">
        <f t="shared" si="700"/>
        <v>BG606</v>
      </c>
      <c r="BH610" s="199" t="str">
        <f t="shared" si="700"/>
        <v>BH606</v>
      </c>
      <c r="BI610" s="199" t="str">
        <f t="shared" si="700"/>
        <v>BI606</v>
      </c>
      <c r="BJ610" s="199" t="str">
        <f t="shared" si="700"/>
        <v>BJ606</v>
      </c>
      <c r="BK610" s="199" t="str">
        <f t="shared" si="700"/>
        <v>BK606</v>
      </c>
      <c r="BL610" s="199" t="str">
        <f t="shared" si="700"/>
        <v>BL606</v>
      </c>
      <c r="BM610" s="199" t="str">
        <f t="shared" si="700"/>
        <v>BM606</v>
      </c>
      <c r="BN610" s="199" t="str">
        <f t="shared" si="700"/>
        <v>BN606</v>
      </c>
      <c r="BO610" s="199" t="str">
        <f t="shared" si="700"/>
        <v>BO606</v>
      </c>
      <c r="BP610" s="199" t="str">
        <f t="shared" si="700"/>
        <v>BP606</v>
      </c>
      <c r="BQ610" s="199" t="str">
        <f t="shared" si="700"/>
        <v>BQ606</v>
      </c>
      <c r="BR610" s="199" t="str">
        <f t="shared" si="700"/>
        <v>BR606</v>
      </c>
      <c r="BS610" s="199" t="str">
        <f t="shared" si="700"/>
        <v>BS606</v>
      </c>
      <c r="BT610" s="199" t="str">
        <f t="shared" si="700"/>
        <v>BT606</v>
      </c>
      <c r="BU610" s="199" t="str">
        <f t="shared" si="700"/>
        <v>BU606</v>
      </c>
      <c r="BV610" s="199" t="str">
        <f t="shared" si="700"/>
        <v>BV606</v>
      </c>
      <c r="BW610" s="199" t="str">
        <f t="shared" si="700"/>
        <v>BW606</v>
      </c>
      <c r="BX610" s="199" t="str">
        <f t="shared" si="700"/>
        <v>BX606</v>
      </c>
      <c r="BY610" s="199" t="str">
        <f t="shared" si="700"/>
        <v>BY606</v>
      </c>
      <c r="BZ610" s="199" t="str">
        <f t="shared" si="700"/>
        <v>BZ606</v>
      </c>
      <c r="CA610" s="199" t="str">
        <f t="shared" si="700"/>
        <v>CA606</v>
      </c>
      <c r="CB610" s="199" t="str">
        <f t="shared" si="700"/>
        <v>CB606</v>
      </c>
      <c r="CC610" s="199" t="str">
        <f t="shared" si="700"/>
        <v>CC606</v>
      </c>
      <c r="CD610" s="199" t="str">
        <f t="shared" si="700"/>
        <v>CD606</v>
      </c>
      <c r="CE610" s="199" t="str">
        <f t="shared" si="700"/>
        <v>CE606</v>
      </c>
      <c r="CF610" s="199" t="str">
        <f t="shared" ref="CF610:CL610" si="701">ADDRESS(ROW(CF606),COLUMN(CF606),4)</f>
        <v>CF606</v>
      </c>
      <c r="CG610" s="199" t="str">
        <f t="shared" si="701"/>
        <v>CG606</v>
      </c>
      <c r="CH610" s="199" t="str">
        <f t="shared" si="701"/>
        <v>CH606</v>
      </c>
      <c r="CI610" s="199" t="str">
        <f t="shared" si="701"/>
        <v>CI606</v>
      </c>
      <c r="CJ610" s="199" t="str">
        <f t="shared" si="701"/>
        <v>CJ606</v>
      </c>
      <c r="CK610" s="199" t="str">
        <f t="shared" si="701"/>
        <v>CK606</v>
      </c>
      <c r="CL610" s="199" t="str">
        <f t="shared" si="701"/>
        <v>CL606</v>
      </c>
      <c r="CN610" s="201"/>
      <c r="CO610" s="199" t="str">
        <f t="shared" ref="CO610:DL610" si="702">CO$21</f>
        <v>CO$17</v>
      </c>
      <c r="CP610" s="199" t="str">
        <f t="shared" si="702"/>
        <v>CP$17</v>
      </c>
      <c r="CQ610" s="199" t="str">
        <f t="shared" si="702"/>
        <v>CQ$17</v>
      </c>
      <c r="CR610" s="199" t="str">
        <f t="shared" si="702"/>
        <v>CR$17</v>
      </c>
      <c r="CS610" s="199" t="str">
        <f t="shared" si="702"/>
        <v>CS$17</v>
      </c>
      <c r="CT610" s="199" t="str">
        <f t="shared" si="702"/>
        <v>CT$17</v>
      </c>
      <c r="CU610" s="199" t="str">
        <f t="shared" si="702"/>
        <v>CU$17</v>
      </c>
      <c r="CV610" s="199" t="str">
        <f t="shared" si="702"/>
        <v>CV$17</v>
      </c>
      <c r="CW610" s="199" t="str">
        <f t="shared" si="702"/>
        <v>CW$17</v>
      </c>
      <c r="CX610" s="199" t="str">
        <f t="shared" si="702"/>
        <v>CX$17</v>
      </c>
      <c r="CY610" s="199" t="str">
        <f t="shared" si="702"/>
        <v>CY$17</v>
      </c>
      <c r="CZ610" s="199" t="str">
        <f t="shared" si="702"/>
        <v>CZ$17</v>
      </c>
      <c r="DA610" s="199" t="str">
        <f t="shared" si="702"/>
        <v>DA$17</v>
      </c>
      <c r="DB610" s="199" t="str">
        <f t="shared" si="702"/>
        <v>DB$17</v>
      </c>
      <c r="DC610" s="199" t="str">
        <f t="shared" si="702"/>
        <v>DC$17</v>
      </c>
      <c r="DD610" s="199" t="str">
        <f t="shared" si="702"/>
        <v>DD$17</v>
      </c>
      <c r="DE610" s="199" t="str">
        <f t="shared" si="702"/>
        <v>DE$17</v>
      </c>
      <c r="DF610" s="199" t="str">
        <f t="shared" si="702"/>
        <v>DF$17</v>
      </c>
      <c r="DG610" s="199" t="str">
        <f t="shared" si="702"/>
        <v>DG$17</v>
      </c>
      <c r="DH610" s="199" t="str">
        <f t="shared" si="702"/>
        <v>DH$17</v>
      </c>
      <c r="DI610" s="199" t="str">
        <f t="shared" si="702"/>
        <v>DI$17</v>
      </c>
      <c r="DJ610" s="199" t="str">
        <f t="shared" si="702"/>
        <v>DJ$17</v>
      </c>
      <c r="DK610" s="199" t="str">
        <f t="shared" si="702"/>
        <v>DK$17</v>
      </c>
      <c r="DL610" s="199" t="str">
        <f t="shared" si="702"/>
        <v>DL$17</v>
      </c>
    </row>
    <row r="611" spans="1:116" x14ac:dyDescent="0.4">
      <c r="A611" s="174"/>
      <c r="E611" s="8"/>
      <c r="G611" s="175" t="s">
        <v>491</v>
      </c>
      <c r="H611" s="200"/>
      <c r="I611" s="201"/>
      <c r="J611" s="201"/>
      <c r="K611" s="202"/>
      <c r="L611" s="202"/>
      <c r="M611" s="202"/>
      <c r="N611" s="202"/>
      <c r="O611" s="202"/>
      <c r="P611" s="202"/>
      <c r="R611" s="202"/>
      <c r="S611" s="190"/>
      <c r="T611" s="190"/>
      <c r="U611" s="190"/>
      <c r="V611" s="190"/>
      <c r="W611" s="190"/>
      <c r="X611" s="190"/>
      <c r="Y611" s="190"/>
      <c r="Z611" s="190"/>
      <c r="AA611" s="190"/>
      <c r="AB611" s="190"/>
      <c r="AC611" s="190"/>
      <c r="AD611" s="190"/>
      <c r="AE611" s="190"/>
      <c r="AF611" s="190"/>
      <c r="AG611" s="190"/>
      <c r="AH611" s="190"/>
      <c r="AI611" s="190"/>
      <c r="AJ611" s="190"/>
      <c r="AK611" s="190"/>
      <c r="AL611" s="190"/>
      <c r="AM611" s="190"/>
      <c r="AN611" s="190"/>
      <c r="AO611" s="190"/>
      <c r="AP611" s="190"/>
      <c r="AQ611" s="190"/>
      <c r="AR611" s="190"/>
      <c r="AS611" s="190"/>
      <c r="AT611" s="190"/>
      <c r="AU611" s="190"/>
      <c r="AV611" s="190"/>
      <c r="AW611" s="190"/>
      <c r="AX611" s="190"/>
      <c r="AY611" s="190"/>
      <c r="AZ611" s="190"/>
      <c r="BA611" s="190"/>
      <c r="BB611" s="190"/>
      <c r="BC611" s="190"/>
      <c r="BD611" s="190"/>
      <c r="BE611" s="190"/>
      <c r="BF611" s="190"/>
      <c r="BG611" s="190"/>
      <c r="BH611" s="190"/>
      <c r="BI611" s="190"/>
      <c r="BJ611" s="190"/>
      <c r="BK611" s="190"/>
      <c r="BL611" s="190"/>
      <c r="BM611" s="190"/>
      <c r="BN611" s="190"/>
      <c r="BO611" s="190"/>
      <c r="BP611" s="190"/>
      <c r="BQ611" s="190"/>
      <c r="BR611" s="190"/>
      <c r="BS611" s="190"/>
      <c r="BT611" s="190"/>
      <c r="BU611" s="190"/>
      <c r="BV611" s="190"/>
      <c r="BW611" s="190"/>
      <c r="BX611" s="190"/>
      <c r="BY611" s="190"/>
      <c r="BZ611" s="190"/>
      <c r="CA611" s="190"/>
      <c r="CB611" s="190"/>
      <c r="CC611" s="190"/>
      <c r="CD611" s="190"/>
      <c r="CE611" s="190"/>
      <c r="CF611" s="190"/>
      <c r="CG611" s="190"/>
      <c r="CH611" s="190"/>
      <c r="CI611" s="190"/>
      <c r="CJ611" s="190"/>
      <c r="CK611" s="190"/>
      <c r="CL611" s="190"/>
      <c r="CN611" s="201"/>
      <c r="CO611" s="190"/>
      <c r="CP611" s="190"/>
      <c r="CQ611" s="190"/>
      <c r="CR611" s="190"/>
      <c r="CS611" s="190"/>
      <c r="CT611" s="190"/>
      <c r="CU611" s="190"/>
      <c r="CV611" s="190"/>
      <c r="CW611" s="190"/>
      <c r="CX611" s="190"/>
      <c r="CY611" s="190"/>
      <c r="CZ611" s="190"/>
      <c r="DA611" s="190"/>
      <c r="DB611" s="190"/>
      <c r="DC611" s="190"/>
      <c r="DD611" s="190"/>
      <c r="DE611" s="190"/>
      <c r="DF611" s="190"/>
      <c r="DG611" s="190"/>
      <c r="DH611" s="190"/>
      <c r="DI611" s="190"/>
      <c r="DJ611" s="190"/>
      <c r="DK611" s="190"/>
      <c r="DL611" s="190"/>
    </row>
    <row r="612" spans="1:116" x14ac:dyDescent="0.4">
      <c r="A612" s="174"/>
      <c r="E612" s="8"/>
      <c r="G612" s="175" t="s">
        <v>505</v>
      </c>
      <c r="H612" s="200"/>
      <c r="I612" s="201"/>
      <c r="J612" s="201"/>
      <c r="K612" s="202"/>
      <c r="L612" s="202"/>
      <c r="M612" s="202"/>
      <c r="N612" s="202"/>
      <c r="O612" s="202"/>
      <c r="P612" s="202"/>
      <c r="R612" s="202"/>
      <c r="S612" s="190"/>
      <c r="T612" s="190"/>
      <c r="U612" s="190"/>
      <c r="V612" s="190"/>
      <c r="W612" s="190"/>
      <c r="X612" s="190"/>
      <c r="Y612" s="190"/>
      <c r="Z612" s="190"/>
      <c r="AA612" s="190"/>
      <c r="AB612" s="190"/>
      <c r="AC612" s="190"/>
      <c r="AD612" s="190"/>
      <c r="AE612" s="190"/>
      <c r="AF612" s="190"/>
      <c r="AG612" s="190"/>
      <c r="AH612" s="190"/>
      <c r="AI612" s="190"/>
      <c r="AJ612" s="190"/>
      <c r="AK612" s="190"/>
      <c r="AL612" s="190"/>
      <c r="AM612" s="190"/>
      <c r="AN612" s="190"/>
      <c r="AO612" s="190"/>
      <c r="AP612" s="190"/>
      <c r="AQ612" s="190"/>
      <c r="AR612" s="190"/>
      <c r="AS612" s="190"/>
      <c r="AT612" s="190"/>
      <c r="AU612" s="190"/>
      <c r="AV612" s="190"/>
      <c r="AW612" s="190"/>
      <c r="AX612" s="190"/>
      <c r="AY612" s="190"/>
      <c r="AZ612" s="190"/>
      <c r="BA612" s="190"/>
      <c r="BB612" s="190"/>
      <c r="BC612" s="190"/>
      <c r="BD612" s="190"/>
      <c r="BE612" s="190"/>
      <c r="BF612" s="190"/>
      <c r="BG612" s="190"/>
      <c r="BH612" s="190"/>
      <c r="BI612" s="190"/>
      <c r="BJ612" s="190"/>
      <c r="BK612" s="190"/>
      <c r="BL612" s="190"/>
      <c r="BM612" s="190"/>
      <c r="BN612" s="190"/>
      <c r="BO612" s="190"/>
      <c r="BP612" s="190"/>
      <c r="BQ612" s="190"/>
      <c r="BR612" s="190"/>
      <c r="BS612" s="190"/>
      <c r="BT612" s="190"/>
      <c r="BU612" s="190"/>
      <c r="BV612" s="190"/>
      <c r="BW612" s="190"/>
      <c r="BX612" s="190"/>
      <c r="BY612" s="190"/>
      <c r="BZ612" s="190"/>
      <c r="CA612" s="190"/>
      <c r="CB612" s="190"/>
      <c r="CC612" s="190"/>
      <c r="CD612" s="190"/>
      <c r="CE612" s="190"/>
      <c r="CF612" s="190"/>
      <c r="CG612" s="190"/>
      <c r="CH612" s="190"/>
      <c r="CI612" s="190"/>
      <c r="CJ612" s="190"/>
      <c r="CK612" s="190"/>
      <c r="CL612" s="190"/>
      <c r="CN612" s="201"/>
      <c r="CO612" s="190"/>
      <c r="CP612" s="190"/>
      <c r="CQ612" s="190"/>
      <c r="CR612" s="190"/>
      <c r="CS612" s="190"/>
      <c r="CT612" s="190"/>
      <c r="CU612" s="190"/>
      <c r="CV612" s="190"/>
      <c r="CW612" s="190"/>
      <c r="CX612" s="190"/>
      <c r="CY612" s="190"/>
      <c r="CZ612" s="190"/>
      <c r="DA612" s="190"/>
      <c r="DB612" s="190"/>
      <c r="DC612" s="190"/>
      <c r="DD612" s="190"/>
      <c r="DE612" s="190"/>
      <c r="DF612" s="190"/>
      <c r="DG612" s="190"/>
      <c r="DH612" s="190"/>
      <c r="DI612" s="190"/>
      <c r="DJ612" s="190"/>
      <c r="DK612" s="190"/>
      <c r="DL612" s="190"/>
    </row>
    <row r="613" spans="1:116" x14ac:dyDescent="0.4">
      <c r="A613" s="174"/>
      <c r="E613" s="8"/>
      <c r="G613" s="175" t="s">
        <v>463</v>
      </c>
      <c r="H613" s="200"/>
      <c r="I613" s="201"/>
      <c r="J613" s="201"/>
      <c r="K613" s="202"/>
      <c r="L613" s="202"/>
      <c r="M613" s="202"/>
      <c r="N613" s="202"/>
      <c r="O613" s="202"/>
      <c r="P613" s="202"/>
      <c r="R613" s="202"/>
      <c r="S613" s="190" t="str">
        <f t="shared" ref="S613:CD613" si="703">S$22</f>
        <v>S$18</v>
      </c>
      <c r="T613" s="190" t="str">
        <f t="shared" si="703"/>
        <v>T$18</v>
      </c>
      <c r="U613" s="190" t="str">
        <f t="shared" si="703"/>
        <v>U$18</v>
      </c>
      <c r="V613" s="190" t="str">
        <f t="shared" si="703"/>
        <v>V$18</v>
      </c>
      <c r="W613" s="190" t="str">
        <f t="shared" si="703"/>
        <v>W$18</v>
      </c>
      <c r="X613" s="190" t="str">
        <f t="shared" si="703"/>
        <v>X$18</v>
      </c>
      <c r="Y613" s="190" t="str">
        <f t="shared" si="703"/>
        <v>Y$18</v>
      </c>
      <c r="Z613" s="190" t="str">
        <f t="shared" si="703"/>
        <v>Z$18</v>
      </c>
      <c r="AA613" s="190" t="str">
        <f t="shared" si="703"/>
        <v>AA$18</v>
      </c>
      <c r="AB613" s="190" t="str">
        <f t="shared" si="703"/>
        <v>AB$18</v>
      </c>
      <c r="AC613" s="190" t="str">
        <f t="shared" si="703"/>
        <v>AC$18</v>
      </c>
      <c r="AD613" s="190" t="str">
        <f t="shared" si="703"/>
        <v>AD$18</v>
      </c>
      <c r="AE613" s="190" t="str">
        <f t="shared" si="703"/>
        <v>AE$18</v>
      </c>
      <c r="AF613" s="190" t="str">
        <f t="shared" si="703"/>
        <v>AF$18</v>
      </c>
      <c r="AG613" s="190" t="str">
        <f t="shared" si="703"/>
        <v>AG$18</v>
      </c>
      <c r="AH613" s="190" t="str">
        <f t="shared" si="703"/>
        <v>AH$18</v>
      </c>
      <c r="AI613" s="190" t="str">
        <f t="shared" si="703"/>
        <v>AI$18</v>
      </c>
      <c r="AJ613" s="190" t="str">
        <f t="shared" si="703"/>
        <v>AJ$18</v>
      </c>
      <c r="AK613" s="190" t="str">
        <f t="shared" si="703"/>
        <v>AK$18</v>
      </c>
      <c r="AL613" s="190" t="str">
        <f t="shared" si="703"/>
        <v>AL$18</v>
      </c>
      <c r="AM613" s="190" t="str">
        <f t="shared" si="703"/>
        <v>AM$18</v>
      </c>
      <c r="AN613" s="190" t="str">
        <f t="shared" si="703"/>
        <v>AN$18</v>
      </c>
      <c r="AO613" s="190" t="str">
        <f t="shared" si="703"/>
        <v>AO$18</v>
      </c>
      <c r="AP613" s="190" t="str">
        <f t="shared" si="703"/>
        <v>AP$18</v>
      </c>
      <c r="AQ613" s="190" t="str">
        <f t="shared" si="703"/>
        <v>AQ$18</v>
      </c>
      <c r="AR613" s="190" t="str">
        <f t="shared" si="703"/>
        <v>AR$18</v>
      </c>
      <c r="AS613" s="190" t="str">
        <f t="shared" si="703"/>
        <v>AS$18</v>
      </c>
      <c r="AT613" s="190" t="str">
        <f t="shared" si="703"/>
        <v>AT$18</v>
      </c>
      <c r="AU613" s="190" t="str">
        <f t="shared" si="703"/>
        <v>AU$18</v>
      </c>
      <c r="AV613" s="190" t="str">
        <f t="shared" si="703"/>
        <v>AV$18</v>
      </c>
      <c r="AW613" s="190" t="str">
        <f t="shared" si="703"/>
        <v>AW$18</v>
      </c>
      <c r="AX613" s="190" t="str">
        <f t="shared" si="703"/>
        <v>AX$18</v>
      </c>
      <c r="AY613" s="190" t="str">
        <f t="shared" si="703"/>
        <v>AY$18</v>
      </c>
      <c r="AZ613" s="190" t="str">
        <f t="shared" si="703"/>
        <v>AZ$18</v>
      </c>
      <c r="BA613" s="190" t="str">
        <f t="shared" si="703"/>
        <v>BA$18</v>
      </c>
      <c r="BB613" s="190" t="str">
        <f t="shared" si="703"/>
        <v>BB$18</v>
      </c>
      <c r="BC613" s="190" t="str">
        <f t="shared" si="703"/>
        <v>BC$18</v>
      </c>
      <c r="BD613" s="190" t="str">
        <f t="shared" si="703"/>
        <v>BD$18</v>
      </c>
      <c r="BE613" s="190" t="str">
        <f t="shared" si="703"/>
        <v>BE$18</v>
      </c>
      <c r="BF613" s="190" t="str">
        <f t="shared" si="703"/>
        <v>BF$18</v>
      </c>
      <c r="BG613" s="190" t="str">
        <f t="shared" si="703"/>
        <v>BG$18</v>
      </c>
      <c r="BH613" s="190" t="str">
        <f t="shared" si="703"/>
        <v>BH$18</v>
      </c>
      <c r="BI613" s="190" t="str">
        <f t="shared" si="703"/>
        <v>BI$18</v>
      </c>
      <c r="BJ613" s="190" t="str">
        <f t="shared" si="703"/>
        <v>BJ$18</v>
      </c>
      <c r="BK613" s="190" t="str">
        <f t="shared" si="703"/>
        <v>BK$18</v>
      </c>
      <c r="BL613" s="190" t="str">
        <f t="shared" si="703"/>
        <v>BL$18</v>
      </c>
      <c r="BM613" s="190" t="str">
        <f t="shared" si="703"/>
        <v>BM$18</v>
      </c>
      <c r="BN613" s="190" t="str">
        <f t="shared" si="703"/>
        <v>BN$18</v>
      </c>
      <c r="BO613" s="190" t="str">
        <f t="shared" si="703"/>
        <v>BO$18</v>
      </c>
      <c r="BP613" s="190" t="str">
        <f t="shared" si="703"/>
        <v>BP$18</v>
      </c>
      <c r="BQ613" s="190" t="str">
        <f t="shared" si="703"/>
        <v>BQ$18</v>
      </c>
      <c r="BR613" s="190" t="str">
        <f t="shared" si="703"/>
        <v>BR$18</v>
      </c>
      <c r="BS613" s="190" t="str">
        <f t="shared" si="703"/>
        <v>BS$18</v>
      </c>
      <c r="BT613" s="190" t="str">
        <f t="shared" si="703"/>
        <v>BT$18</v>
      </c>
      <c r="BU613" s="190" t="str">
        <f t="shared" si="703"/>
        <v>BU$18</v>
      </c>
      <c r="BV613" s="190" t="str">
        <f t="shared" si="703"/>
        <v>BV$18</v>
      </c>
      <c r="BW613" s="190" t="str">
        <f t="shared" si="703"/>
        <v>BW$18</v>
      </c>
      <c r="BX613" s="190" t="str">
        <f t="shared" si="703"/>
        <v>BX$18</v>
      </c>
      <c r="BY613" s="190" t="str">
        <f t="shared" si="703"/>
        <v>BY$18</v>
      </c>
      <c r="BZ613" s="190" t="str">
        <f t="shared" si="703"/>
        <v>BZ$18</v>
      </c>
      <c r="CA613" s="190" t="str">
        <f t="shared" si="703"/>
        <v>CA$18</v>
      </c>
      <c r="CB613" s="190" t="str">
        <f t="shared" si="703"/>
        <v>CB$18</v>
      </c>
      <c r="CC613" s="190" t="str">
        <f t="shared" si="703"/>
        <v>CC$18</v>
      </c>
      <c r="CD613" s="190" t="str">
        <f t="shared" si="703"/>
        <v>CD$18</v>
      </c>
      <c r="CE613" s="190" t="str">
        <f t="shared" ref="CE613:CL613" si="704">CE$22</f>
        <v>CE$18</v>
      </c>
      <c r="CF613" s="190" t="str">
        <f t="shared" si="704"/>
        <v>CF$18</v>
      </c>
      <c r="CG613" s="190" t="str">
        <f t="shared" si="704"/>
        <v>CG$18</v>
      </c>
      <c r="CH613" s="190" t="str">
        <f t="shared" si="704"/>
        <v>CH$18</v>
      </c>
      <c r="CI613" s="190" t="str">
        <f t="shared" si="704"/>
        <v>CI$18</v>
      </c>
      <c r="CJ613" s="190" t="str">
        <f t="shared" si="704"/>
        <v>CJ$18</v>
      </c>
      <c r="CK613" s="190" t="str">
        <f t="shared" si="704"/>
        <v>CK$18</v>
      </c>
      <c r="CL613" s="190" t="str">
        <f t="shared" si="704"/>
        <v>CL$18</v>
      </c>
      <c r="CN613" s="201"/>
      <c r="CO613" s="190" t="str">
        <f t="shared" ref="CO613:DL613" si="705">CO$22</f>
        <v>CO$18</v>
      </c>
      <c r="CP613" s="190" t="str">
        <f t="shared" si="705"/>
        <v>CP$18</v>
      </c>
      <c r="CQ613" s="190" t="str">
        <f t="shared" si="705"/>
        <v>CQ$18</v>
      </c>
      <c r="CR613" s="190" t="str">
        <f t="shared" si="705"/>
        <v>CR$18</v>
      </c>
      <c r="CS613" s="190" t="str">
        <f t="shared" si="705"/>
        <v>CS$18</v>
      </c>
      <c r="CT613" s="190" t="str">
        <f t="shared" si="705"/>
        <v>CT$18</v>
      </c>
      <c r="CU613" s="190" t="str">
        <f t="shared" si="705"/>
        <v>CU$18</v>
      </c>
      <c r="CV613" s="190" t="str">
        <f t="shared" si="705"/>
        <v>CV$18</v>
      </c>
      <c r="CW613" s="190" t="str">
        <f t="shared" si="705"/>
        <v>CW$18</v>
      </c>
      <c r="CX613" s="190" t="str">
        <f t="shared" si="705"/>
        <v>CX$18</v>
      </c>
      <c r="CY613" s="190" t="str">
        <f t="shared" si="705"/>
        <v>CY$18</v>
      </c>
      <c r="CZ613" s="190" t="str">
        <f t="shared" si="705"/>
        <v>CZ$18</v>
      </c>
      <c r="DA613" s="190" t="str">
        <f t="shared" si="705"/>
        <v>DA$18</v>
      </c>
      <c r="DB613" s="190" t="str">
        <f t="shared" si="705"/>
        <v>DB$18</v>
      </c>
      <c r="DC613" s="190" t="str">
        <f t="shared" si="705"/>
        <v>DC$18</v>
      </c>
      <c r="DD613" s="190" t="str">
        <f t="shared" si="705"/>
        <v>DD$18</v>
      </c>
      <c r="DE613" s="190" t="str">
        <f t="shared" si="705"/>
        <v>DE$18</v>
      </c>
      <c r="DF613" s="190" t="str">
        <f t="shared" si="705"/>
        <v>DF$18</v>
      </c>
      <c r="DG613" s="190" t="str">
        <f t="shared" si="705"/>
        <v>DG$18</v>
      </c>
      <c r="DH613" s="190" t="str">
        <f t="shared" si="705"/>
        <v>DH$18</v>
      </c>
      <c r="DI613" s="190" t="str">
        <f t="shared" si="705"/>
        <v>DI$18</v>
      </c>
      <c r="DJ613" s="190" t="str">
        <f t="shared" si="705"/>
        <v>DJ$18</v>
      </c>
      <c r="DK613" s="190" t="str">
        <f t="shared" si="705"/>
        <v>DK$18</v>
      </c>
      <c r="DL613" s="190" t="str">
        <f t="shared" si="705"/>
        <v>DL$18</v>
      </c>
    </row>
    <row r="614" spans="1:116" x14ac:dyDescent="0.4">
      <c r="A614" s="174"/>
      <c r="E614" s="8"/>
      <c r="G614" s="175" t="s">
        <v>464</v>
      </c>
      <c r="H614" s="200"/>
      <c r="I614" s="201"/>
      <c r="J614" s="201"/>
      <c r="K614" s="202"/>
      <c r="L614" s="202"/>
      <c r="M614" s="202"/>
      <c r="N614" s="202"/>
      <c r="O614" s="202"/>
      <c r="P614" s="202"/>
      <c r="R614" s="202"/>
      <c r="S614" s="190" t="str">
        <f t="shared" ref="S614:CD614" si="706">S$23</f>
        <v>S$19</v>
      </c>
      <c r="T614" s="190" t="str">
        <f t="shared" si="706"/>
        <v>T$19</v>
      </c>
      <c r="U614" s="190" t="str">
        <f t="shared" si="706"/>
        <v>U$19</v>
      </c>
      <c r="V614" s="190" t="str">
        <f t="shared" si="706"/>
        <v>V$19</v>
      </c>
      <c r="W614" s="190" t="str">
        <f t="shared" si="706"/>
        <v>W$19</v>
      </c>
      <c r="X614" s="190" t="str">
        <f t="shared" si="706"/>
        <v>X$19</v>
      </c>
      <c r="Y614" s="190" t="str">
        <f t="shared" si="706"/>
        <v>Y$19</v>
      </c>
      <c r="Z614" s="190" t="str">
        <f t="shared" si="706"/>
        <v>Z$19</v>
      </c>
      <c r="AA614" s="190" t="str">
        <f t="shared" si="706"/>
        <v>AA$19</v>
      </c>
      <c r="AB614" s="190" t="str">
        <f t="shared" si="706"/>
        <v>AB$19</v>
      </c>
      <c r="AC614" s="190" t="str">
        <f t="shared" si="706"/>
        <v>AC$19</v>
      </c>
      <c r="AD614" s="190" t="str">
        <f t="shared" si="706"/>
        <v>AD$19</v>
      </c>
      <c r="AE614" s="190" t="str">
        <f t="shared" si="706"/>
        <v>AE$19</v>
      </c>
      <c r="AF614" s="190" t="str">
        <f t="shared" si="706"/>
        <v>AF$19</v>
      </c>
      <c r="AG614" s="190" t="str">
        <f t="shared" si="706"/>
        <v>AG$19</v>
      </c>
      <c r="AH614" s="190" t="str">
        <f t="shared" si="706"/>
        <v>AH$19</v>
      </c>
      <c r="AI614" s="190" t="str">
        <f t="shared" si="706"/>
        <v>AI$19</v>
      </c>
      <c r="AJ614" s="190" t="str">
        <f t="shared" si="706"/>
        <v>AJ$19</v>
      </c>
      <c r="AK614" s="190" t="str">
        <f t="shared" si="706"/>
        <v>AK$19</v>
      </c>
      <c r="AL614" s="190" t="str">
        <f t="shared" si="706"/>
        <v>AL$19</v>
      </c>
      <c r="AM614" s="190" t="str">
        <f t="shared" si="706"/>
        <v>AM$19</v>
      </c>
      <c r="AN614" s="190" t="str">
        <f t="shared" si="706"/>
        <v>AN$19</v>
      </c>
      <c r="AO614" s="190" t="str">
        <f t="shared" si="706"/>
        <v>AO$19</v>
      </c>
      <c r="AP614" s="190" t="str">
        <f t="shared" si="706"/>
        <v>AP$19</v>
      </c>
      <c r="AQ614" s="190" t="str">
        <f t="shared" si="706"/>
        <v>AQ$19</v>
      </c>
      <c r="AR614" s="190" t="str">
        <f t="shared" si="706"/>
        <v>AR$19</v>
      </c>
      <c r="AS614" s="190" t="str">
        <f t="shared" si="706"/>
        <v>AS$19</v>
      </c>
      <c r="AT614" s="190" t="str">
        <f t="shared" si="706"/>
        <v>AT$19</v>
      </c>
      <c r="AU614" s="190" t="str">
        <f t="shared" si="706"/>
        <v>AU$19</v>
      </c>
      <c r="AV614" s="190" t="str">
        <f t="shared" si="706"/>
        <v>AV$19</v>
      </c>
      <c r="AW614" s="190" t="str">
        <f t="shared" si="706"/>
        <v>AW$19</v>
      </c>
      <c r="AX614" s="190" t="str">
        <f t="shared" si="706"/>
        <v>AX$19</v>
      </c>
      <c r="AY614" s="190" t="str">
        <f t="shared" si="706"/>
        <v>AY$19</v>
      </c>
      <c r="AZ614" s="190" t="str">
        <f t="shared" si="706"/>
        <v>AZ$19</v>
      </c>
      <c r="BA614" s="190" t="str">
        <f t="shared" si="706"/>
        <v>BA$19</v>
      </c>
      <c r="BB614" s="190" t="str">
        <f t="shared" si="706"/>
        <v>BB$19</v>
      </c>
      <c r="BC614" s="190" t="str">
        <f t="shared" si="706"/>
        <v>BC$19</v>
      </c>
      <c r="BD614" s="190" t="str">
        <f t="shared" si="706"/>
        <v>BD$19</v>
      </c>
      <c r="BE614" s="190" t="str">
        <f t="shared" si="706"/>
        <v>BE$19</v>
      </c>
      <c r="BF614" s="190" t="str">
        <f t="shared" si="706"/>
        <v>BF$19</v>
      </c>
      <c r="BG614" s="190" t="str">
        <f t="shared" si="706"/>
        <v>BG$19</v>
      </c>
      <c r="BH614" s="190" t="str">
        <f t="shared" si="706"/>
        <v>BH$19</v>
      </c>
      <c r="BI614" s="190" t="str">
        <f t="shared" si="706"/>
        <v>BI$19</v>
      </c>
      <c r="BJ614" s="190" t="str">
        <f t="shared" si="706"/>
        <v>BJ$19</v>
      </c>
      <c r="BK614" s="190" t="str">
        <f t="shared" si="706"/>
        <v>BK$19</v>
      </c>
      <c r="BL614" s="190" t="str">
        <f t="shared" si="706"/>
        <v>BL$19</v>
      </c>
      <c r="BM614" s="190" t="str">
        <f t="shared" si="706"/>
        <v>BM$19</v>
      </c>
      <c r="BN614" s="190" t="str">
        <f t="shared" si="706"/>
        <v>BN$19</v>
      </c>
      <c r="BO614" s="190" t="str">
        <f t="shared" si="706"/>
        <v>BO$19</v>
      </c>
      <c r="BP614" s="190" t="str">
        <f t="shared" si="706"/>
        <v>BP$19</v>
      </c>
      <c r="BQ614" s="190" t="str">
        <f t="shared" si="706"/>
        <v>BQ$19</v>
      </c>
      <c r="BR614" s="190" t="str">
        <f t="shared" si="706"/>
        <v>BR$19</v>
      </c>
      <c r="BS614" s="190" t="str">
        <f t="shared" si="706"/>
        <v>BS$19</v>
      </c>
      <c r="BT614" s="190" t="str">
        <f t="shared" si="706"/>
        <v>BT$19</v>
      </c>
      <c r="BU614" s="190" t="str">
        <f t="shared" si="706"/>
        <v>BU$19</v>
      </c>
      <c r="BV614" s="190" t="str">
        <f t="shared" si="706"/>
        <v>BV$19</v>
      </c>
      <c r="BW614" s="190" t="str">
        <f t="shared" si="706"/>
        <v>BW$19</v>
      </c>
      <c r="BX614" s="190" t="str">
        <f t="shared" si="706"/>
        <v>BX$19</v>
      </c>
      <c r="BY614" s="190" t="str">
        <f t="shared" si="706"/>
        <v>BY$19</v>
      </c>
      <c r="BZ614" s="190" t="str">
        <f t="shared" si="706"/>
        <v>BZ$19</v>
      </c>
      <c r="CA614" s="190" t="str">
        <f t="shared" si="706"/>
        <v>CA$19</v>
      </c>
      <c r="CB614" s="190" t="str">
        <f t="shared" si="706"/>
        <v>CB$19</v>
      </c>
      <c r="CC614" s="190" t="str">
        <f t="shared" si="706"/>
        <v>CC$19</v>
      </c>
      <c r="CD614" s="190" t="str">
        <f t="shared" si="706"/>
        <v>CD$19</v>
      </c>
      <c r="CE614" s="190" t="str">
        <f t="shared" ref="CE614:CL614" si="707">CE$23</f>
        <v>CE$19</v>
      </c>
      <c r="CF614" s="190" t="str">
        <f t="shared" si="707"/>
        <v>CF$19</v>
      </c>
      <c r="CG614" s="190" t="str">
        <f t="shared" si="707"/>
        <v>CG$19</v>
      </c>
      <c r="CH614" s="190" t="str">
        <f t="shared" si="707"/>
        <v>CH$19</v>
      </c>
      <c r="CI614" s="190" t="str">
        <f t="shared" si="707"/>
        <v>CI$19</v>
      </c>
      <c r="CJ614" s="190" t="str">
        <f t="shared" si="707"/>
        <v>CJ$19</v>
      </c>
      <c r="CK614" s="190" t="str">
        <f t="shared" si="707"/>
        <v>CK$19</v>
      </c>
      <c r="CL614" s="190" t="str">
        <f t="shared" si="707"/>
        <v>CL$19</v>
      </c>
      <c r="CN614" s="201"/>
      <c r="CO614" s="190" t="str">
        <f t="shared" ref="CO614:DL614" si="708">CO$23</f>
        <v>CO$19</v>
      </c>
      <c r="CP614" s="190" t="str">
        <f t="shared" si="708"/>
        <v>CP$19</v>
      </c>
      <c r="CQ614" s="190" t="str">
        <f t="shared" si="708"/>
        <v>CQ$19</v>
      </c>
      <c r="CR614" s="190" t="str">
        <f t="shared" si="708"/>
        <v>CR$19</v>
      </c>
      <c r="CS614" s="190" t="str">
        <f t="shared" si="708"/>
        <v>CS$19</v>
      </c>
      <c r="CT614" s="190" t="str">
        <f t="shared" si="708"/>
        <v>CT$19</v>
      </c>
      <c r="CU614" s="190" t="str">
        <f t="shared" si="708"/>
        <v>CU$19</v>
      </c>
      <c r="CV614" s="190" t="str">
        <f t="shared" si="708"/>
        <v>CV$19</v>
      </c>
      <c r="CW614" s="190" t="str">
        <f t="shared" si="708"/>
        <v>CW$19</v>
      </c>
      <c r="CX614" s="190" t="str">
        <f t="shared" si="708"/>
        <v>CX$19</v>
      </c>
      <c r="CY614" s="190" t="str">
        <f t="shared" si="708"/>
        <v>CY$19</v>
      </c>
      <c r="CZ614" s="190" t="str">
        <f t="shared" si="708"/>
        <v>CZ$19</v>
      </c>
      <c r="DA614" s="190" t="str">
        <f t="shared" si="708"/>
        <v>DA$19</v>
      </c>
      <c r="DB614" s="190" t="str">
        <f t="shared" si="708"/>
        <v>DB$19</v>
      </c>
      <c r="DC614" s="190" t="str">
        <f t="shared" si="708"/>
        <v>DC$19</v>
      </c>
      <c r="DD614" s="190" t="str">
        <f t="shared" si="708"/>
        <v>DD$19</v>
      </c>
      <c r="DE614" s="190" t="str">
        <f t="shared" si="708"/>
        <v>DE$19</v>
      </c>
      <c r="DF614" s="190" t="str">
        <f t="shared" si="708"/>
        <v>DF$19</v>
      </c>
      <c r="DG614" s="190" t="str">
        <f t="shared" si="708"/>
        <v>DG$19</v>
      </c>
      <c r="DH614" s="190" t="str">
        <f t="shared" si="708"/>
        <v>DH$19</v>
      </c>
      <c r="DI614" s="190" t="str">
        <f t="shared" si="708"/>
        <v>DI$19</v>
      </c>
      <c r="DJ614" s="190" t="str">
        <f t="shared" si="708"/>
        <v>DJ$19</v>
      </c>
      <c r="DK614" s="190" t="str">
        <f t="shared" si="708"/>
        <v>DK$19</v>
      </c>
      <c r="DL614" s="190" t="str">
        <f t="shared" si="708"/>
        <v>DL$19</v>
      </c>
    </row>
    <row r="615" spans="1:116" x14ac:dyDescent="0.4">
      <c r="A615" s="48" t="s">
        <v>218</v>
      </c>
      <c r="B615" s="31" t="s">
        <v>81</v>
      </c>
      <c r="C615" s="31"/>
      <c r="D615" t="s">
        <v>761</v>
      </c>
      <c r="E615" s="8" t="str">
        <f t="shared" ref="E615:E636" si="709">ROW()&amp;" "&amp;D615</f>
        <v>615 ASSETSALE-PV</v>
      </c>
      <c r="F615" t="s">
        <v>575</v>
      </c>
      <c r="G615" s="70" t="s">
        <v>561</v>
      </c>
      <c r="H615" s="48"/>
      <c r="I615" s="304"/>
      <c r="J615" s="304"/>
      <c r="K615" s="48"/>
      <c r="L615" s="48"/>
      <c r="M615" s="48"/>
      <c r="N615" s="48"/>
      <c r="O615" s="48"/>
      <c r="P615" s="48"/>
      <c r="R615" s="70"/>
      <c r="S615" s="70"/>
      <c r="T615" s="70"/>
      <c r="U615" s="70"/>
      <c r="V615" s="70"/>
      <c r="W615" s="70"/>
      <c r="X615" s="70"/>
      <c r="Y615" s="70"/>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N615" s="304"/>
      <c r="CO615" s="70"/>
      <c r="CP615" s="70"/>
      <c r="CQ615" s="70"/>
      <c r="CR615" s="70"/>
      <c r="CS615" s="70"/>
      <c r="CT615" s="70"/>
      <c r="CU615" s="70"/>
      <c r="CV615" s="70"/>
      <c r="CW615" s="70"/>
      <c r="CX615" s="70"/>
      <c r="CY615" s="70"/>
      <c r="CZ615" s="70"/>
      <c r="DA615" s="70"/>
      <c r="DB615" s="70"/>
      <c r="DC615" s="70"/>
      <c r="DD615" s="70"/>
      <c r="DE615" s="70"/>
      <c r="DF615" s="70"/>
      <c r="DG615" s="70"/>
      <c r="DH615" s="70"/>
      <c r="DI615" s="70"/>
      <c r="DJ615" s="70"/>
      <c r="DK615" s="70"/>
      <c r="DL615" s="70"/>
    </row>
    <row r="616" spans="1:116" x14ac:dyDescent="0.4">
      <c r="C616" t="s">
        <v>80</v>
      </c>
      <c r="D616" t="s">
        <v>761</v>
      </c>
      <c r="E616" s="8" t="str">
        <f t="shared" ref="E616" si="710">ROW()&amp;" "&amp;D616</f>
        <v>616 ASSETSALE-PV</v>
      </c>
      <c r="G616" s="129" t="str">
        <f>"Assumptions - "&amp;G636</f>
        <v>Assumptions - (Primary label)</v>
      </c>
      <c r="I616"/>
      <c r="J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N616"/>
    </row>
    <row r="617" spans="1:116" x14ac:dyDescent="0.4">
      <c r="B617" t="s">
        <v>332</v>
      </c>
      <c r="C617" t="s">
        <v>80</v>
      </c>
      <c r="D617" t="s">
        <v>761</v>
      </c>
      <c r="E617" s="8" t="str">
        <f t="shared" si="709"/>
        <v>617 ASSETSALE-PV</v>
      </c>
      <c r="G617" s="145" t="str">
        <f>"# of "&amp;G637&amp;"s constructed"</f>
        <v># of Units constructed</v>
      </c>
      <c r="H617" s="12"/>
      <c r="I617" s="60"/>
      <c r="J617" s="60"/>
      <c r="K617" s="15">
        <f t="shared" ref="K617:P617" ca="1" si="711">SUMIF($3:$3,K$2,617:617)</f>
        <v>140</v>
      </c>
      <c r="L617" s="15">
        <f t="shared" ca="1" si="711"/>
        <v>0</v>
      </c>
      <c r="M617" s="15">
        <f t="shared" ca="1" si="711"/>
        <v>0</v>
      </c>
      <c r="N617" s="15">
        <f t="shared" ca="1" si="711"/>
        <v>0</v>
      </c>
      <c r="O617" s="15">
        <f t="shared" ca="1" si="711"/>
        <v>0</v>
      </c>
      <c r="P617" s="15">
        <f t="shared" ca="1" si="711"/>
        <v>0</v>
      </c>
      <c r="R617" s="15"/>
      <c r="S617" s="15" cm="1">
        <f t="array" aca="1" ref="S617" ca="1">INDIRECT(S610)</f>
        <v>20</v>
      </c>
      <c r="T617" s="15" cm="1">
        <f t="array" aca="1" ref="T617" ca="1">INDIRECT(T610)</f>
        <v>20</v>
      </c>
      <c r="U617" s="15" cm="1">
        <f t="array" aca="1" ref="U617" ca="1">INDIRECT(U610)</f>
        <v>20</v>
      </c>
      <c r="V617" s="15" cm="1">
        <f t="array" aca="1" ref="V617" ca="1">INDIRECT(V610)</f>
        <v>20</v>
      </c>
      <c r="W617" s="15" cm="1">
        <f t="array" aca="1" ref="W617" ca="1">INDIRECT(W610)</f>
        <v>20</v>
      </c>
      <c r="X617" s="15" cm="1">
        <f t="array" aca="1" ref="X617" ca="1">INDIRECT(X610)</f>
        <v>20</v>
      </c>
      <c r="Y617" s="15" cm="1">
        <f t="array" aca="1" ref="Y617" ca="1">INDIRECT(Y610)</f>
        <v>20</v>
      </c>
      <c r="Z617" s="15" cm="1">
        <f t="array" aca="1" ref="Z617" ca="1">INDIRECT(Z610)</f>
        <v>0</v>
      </c>
      <c r="AA617" s="15" cm="1">
        <f t="array" aca="1" ref="AA617" ca="1">INDIRECT(AA610)</f>
        <v>0</v>
      </c>
      <c r="AB617" s="15" cm="1">
        <f t="array" aca="1" ref="AB617" ca="1">INDIRECT(AB610)</f>
        <v>0</v>
      </c>
      <c r="AC617" s="15" cm="1">
        <f t="array" aca="1" ref="AC617" ca="1">INDIRECT(AC610)</f>
        <v>0</v>
      </c>
      <c r="AD617" s="15" cm="1">
        <f t="array" aca="1" ref="AD617" ca="1">INDIRECT(AD610)</f>
        <v>0</v>
      </c>
      <c r="AE617" s="15" cm="1">
        <f t="array" aca="1" ref="AE617" ca="1">INDIRECT(AE610)</f>
        <v>0</v>
      </c>
      <c r="AF617" s="15" cm="1">
        <f t="array" aca="1" ref="AF617" ca="1">INDIRECT(AF610)</f>
        <v>0</v>
      </c>
      <c r="AG617" s="15" cm="1">
        <f t="array" aca="1" ref="AG617" ca="1">INDIRECT(AG610)</f>
        <v>0</v>
      </c>
      <c r="AH617" s="15" cm="1">
        <f t="array" aca="1" ref="AH617" ca="1">INDIRECT(AH610)</f>
        <v>0</v>
      </c>
      <c r="AI617" s="15" cm="1">
        <f t="array" aca="1" ref="AI617" ca="1">INDIRECT(AI610)</f>
        <v>0</v>
      </c>
      <c r="AJ617" s="15" cm="1">
        <f t="array" aca="1" ref="AJ617" ca="1">INDIRECT(AJ610)</f>
        <v>0</v>
      </c>
      <c r="AK617" s="15" cm="1">
        <f t="array" aca="1" ref="AK617" ca="1">INDIRECT(AK610)</f>
        <v>0</v>
      </c>
      <c r="AL617" s="15" cm="1">
        <f t="array" aca="1" ref="AL617" ca="1">INDIRECT(AL610)</f>
        <v>0</v>
      </c>
      <c r="AM617" s="15" cm="1">
        <f t="array" aca="1" ref="AM617" ca="1">INDIRECT(AM610)</f>
        <v>0</v>
      </c>
      <c r="AN617" s="15" cm="1">
        <f t="array" aca="1" ref="AN617" ca="1">INDIRECT(AN610)</f>
        <v>0</v>
      </c>
      <c r="AO617" s="15" cm="1">
        <f t="array" aca="1" ref="AO617" ca="1">INDIRECT(AO610)</f>
        <v>0</v>
      </c>
      <c r="AP617" s="15" cm="1">
        <f t="array" aca="1" ref="AP617" ca="1">INDIRECT(AP610)</f>
        <v>0</v>
      </c>
      <c r="AQ617" s="15" cm="1">
        <f t="array" aca="1" ref="AQ617" ca="1">INDIRECT(AQ610)</f>
        <v>0</v>
      </c>
      <c r="AR617" s="15" cm="1">
        <f t="array" aca="1" ref="AR617" ca="1">INDIRECT(AR610)</f>
        <v>0</v>
      </c>
      <c r="AS617" s="15" cm="1">
        <f t="array" aca="1" ref="AS617" ca="1">INDIRECT(AS610)</f>
        <v>0</v>
      </c>
      <c r="AT617" s="15" cm="1">
        <f t="array" aca="1" ref="AT617" ca="1">INDIRECT(AT610)</f>
        <v>0</v>
      </c>
      <c r="AU617" s="15" cm="1">
        <f t="array" aca="1" ref="AU617" ca="1">INDIRECT(AU610)</f>
        <v>0</v>
      </c>
      <c r="AV617" s="15" cm="1">
        <f t="array" aca="1" ref="AV617" ca="1">INDIRECT(AV610)</f>
        <v>0</v>
      </c>
      <c r="AW617" s="15" cm="1">
        <f t="array" aca="1" ref="AW617" ca="1">INDIRECT(AW610)</f>
        <v>0</v>
      </c>
      <c r="AX617" s="15" cm="1">
        <f t="array" aca="1" ref="AX617" ca="1">INDIRECT(AX610)</f>
        <v>0</v>
      </c>
      <c r="AY617" s="15" cm="1">
        <f t="array" aca="1" ref="AY617" ca="1">INDIRECT(AY610)</f>
        <v>0</v>
      </c>
      <c r="AZ617" s="15" cm="1">
        <f t="array" aca="1" ref="AZ617" ca="1">INDIRECT(AZ610)</f>
        <v>0</v>
      </c>
      <c r="BA617" s="15" cm="1">
        <f t="array" aca="1" ref="BA617" ca="1">INDIRECT(BA610)</f>
        <v>0</v>
      </c>
      <c r="BB617" s="15" cm="1">
        <f t="array" aca="1" ref="BB617" ca="1">INDIRECT(BB610)</f>
        <v>0</v>
      </c>
      <c r="BC617" s="15" cm="1">
        <f t="array" aca="1" ref="BC617" ca="1">INDIRECT(BC610)</f>
        <v>0</v>
      </c>
      <c r="BD617" s="15" cm="1">
        <f t="array" aca="1" ref="BD617" ca="1">INDIRECT(BD610)</f>
        <v>0</v>
      </c>
      <c r="BE617" s="15" cm="1">
        <f t="array" aca="1" ref="BE617" ca="1">INDIRECT(BE610)</f>
        <v>0</v>
      </c>
      <c r="BF617" s="15" cm="1">
        <f t="array" aca="1" ref="BF617" ca="1">INDIRECT(BF610)</f>
        <v>0</v>
      </c>
      <c r="BG617" s="15" cm="1">
        <f t="array" aca="1" ref="BG617" ca="1">INDIRECT(BG610)</f>
        <v>0</v>
      </c>
      <c r="BH617" s="15" cm="1">
        <f t="array" aca="1" ref="BH617" ca="1">INDIRECT(BH610)</f>
        <v>0</v>
      </c>
      <c r="BI617" s="15" cm="1">
        <f t="array" aca="1" ref="BI617" ca="1">INDIRECT(BI610)</f>
        <v>0</v>
      </c>
      <c r="BJ617" s="15" cm="1">
        <f t="array" aca="1" ref="BJ617" ca="1">INDIRECT(BJ610)</f>
        <v>0</v>
      </c>
      <c r="BK617" s="15" cm="1">
        <f t="array" aca="1" ref="BK617" ca="1">INDIRECT(BK610)</f>
        <v>0</v>
      </c>
      <c r="BL617" s="15" cm="1">
        <f t="array" aca="1" ref="BL617" ca="1">INDIRECT(BL610)</f>
        <v>0</v>
      </c>
      <c r="BM617" s="15" cm="1">
        <f t="array" aca="1" ref="BM617" ca="1">INDIRECT(BM610)</f>
        <v>0</v>
      </c>
      <c r="BN617" s="15" cm="1">
        <f t="array" aca="1" ref="BN617" ca="1">INDIRECT(BN610)</f>
        <v>0</v>
      </c>
      <c r="BO617" s="15" cm="1">
        <f t="array" aca="1" ref="BO617" ca="1">INDIRECT(BO610)</f>
        <v>0</v>
      </c>
      <c r="BP617" s="15" cm="1">
        <f t="array" aca="1" ref="BP617" ca="1">INDIRECT(BP610)</f>
        <v>0</v>
      </c>
      <c r="BQ617" s="15" cm="1">
        <f t="array" aca="1" ref="BQ617" ca="1">INDIRECT(BQ610)</f>
        <v>0</v>
      </c>
      <c r="BR617" s="15" cm="1">
        <f t="array" aca="1" ref="BR617" ca="1">INDIRECT(BR610)</f>
        <v>0</v>
      </c>
      <c r="BS617" s="15" cm="1">
        <f t="array" aca="1" ref="BS617" ca="1">INDIRECT(BS610)</f>
        <v>0</v>
      </c>
      <c r="BT617" s="15" cm="1">
        <f t="array" aca="1" ref="BT617" ca="1">INDIRECT(BT610)</f>
        <v>0</v>
      </c>
      <c r="BU617" s="15" cm="1">
        <f t="array" aca="1" ref="BU617" ca="1">INDIRECT(BU610)</f>
        <v>0</v>
      </c>
      <c r="BV617" s="15" cm="1">
        <f t="array" aca="1" ref="BV617" ca="1">INDIRECT(BV610)</f>
        <v>0</v>
      </c>
      <c r="BW617" s="15" cm="1">
        <f t="array" aca="1" ref="BW617" ca="1">INDIRECT(BW610)</f>
        <v>0</v>
      </c>
      <c r="BX617" s="15" cm="1">
        <f t="array" aca="1" ref="BX617" ca="1">INDIRECT(BX610)</f>
        <v>0</v>
      </c>
      <c r="BY617" s="15" cm="1">
        <f t="array" aca="1" ref="BY617" ca="1">INDIRECT(BY610)</f>
        <v>0</v>
      </c>
      <c r="BZ617" s="15" cm="1">
        <f t="array" aca="1" ref="BZ617" ca="1">INDIRECT(BZ610)</f>
        <v>0</v>
      </c>
      <c r="CA617" s="15" cm="1">
        <f t="array" aca="1" ref="CA617" ca="1">INDIRECT(CA610)</f>
        <v>0</v>
      </c>
      <c r="CB617" s="15" cm="1">
        <f t="array" aca="1" ref="CB617" ca="1">INDIRECT(CB610)</f>
        <v>0</v>
      </c>
      <c r="CC617" s="15" cm="1">
        <f t="array" aca="1" ref="CC617" ca="1">INDIRECT(CC610)</f>
        <v>0</v>
      </c>
      <c r="CD617" s="15" cm="1">
        <f t="array" aca="1" ref="CD617" ca="1">INDIRECT(CD610)</f>
        <v>0</v>
      </c>
      <c r="CE617" s="15" cm="1">
        <f t="array" aca="1" ref="CE617" ca="1">INDIRECT(CE610)</f>
        <v>0</v>
      </c>
      <c r="CF617" s="15" cm="1">
        <f t="array" aca="1" ref="CF617" ca="1">INDIRECT(CF610)</f>
        <v>0</v>
      </c>
      <c r="CG617" s="15" cm="1">
        <f t="array" aca="1" ref="CG617" ca="1">INDIRECT(CG610)</f>
        <v>0</v>
      </c>
      <c r="CH617" s="15" cm="1">
        <f t="array" aca="1" ref="CH617" ca="1">INDIRECT(CH610)</f>
        <v>0</v>
      </c>
      <c r="CI617" s="15" cm="1">
        <f t="array" aca="1" ref="CI617" ca="1">INDIRECT(CI610)</f>
        <v>0</v>
      </c>
      <c r="CJ617" s="15" cm="1">
        <f t="array" aca="1" ref="CJ617" ca="1">INDIRECT(CJ610)</f>
        <v>0</v>
      </c>
      <c r="CK617" s="15" cm="1">
        <f t="array" aca="1" ref="CK617" ca="1">INDIRECT(CK610)</f>
        <v>0</v>
      </c>
      <c r="CL617" s="15" cm="1">
        <f t="array" aca="1" ref="CL617" ca="1">INDIRECT(CL610)</f>
        <v>0</v>
      </c>
      <c r="CN617" s="15" t="e" cm="1">
        <f t="array" aca="1" ref="CN617" ca="1">INDIRECT(CN610)</f>
        <v>#REF!</v>
      </c>
      <c r="CO617" s="15" cm="1">
        <f t="array" aca="1" ref="CO617" ca="1">INDIRECT(CO610)</f>
        <v>5000</v>
      </c>
      <c r="CP617" s="15" cm="1">
        <f t="array" aca="1" ref="CP617" ca="1">INDIRECT(CP610)</f>
        <v>5000</v>
      </c>
      <c r="CQ617" s="15" cm="1">
        <f t="array" aca="1" ref="CQ617" ca="1">INDIRECT(CQ610)</f>
        <v>5000</v>
      </c>
      <c r="CR617" s="15" cm="1">
        <f t="array" aca="1" ref="CR617" ca="1">INDIRECT(CR610)</f>
        <v>5000</v>
      </c>
      <c r="CS617" s="15" cm="1">
        <f t="array" aca="1" ref="CS617" ca="1">INDIRECT(CS610)</f>
        <v>5000</v>
      </c>
      <c r="CT617" s="15" cm="1">
        <f t="array" aca="1" ref="CT617" ca="1">INDIRECT(CT610)</f>
        <v>5000</v>
      </c>
      <c r="CU617" s="15" cm="1">
        <f t="array" aca="1" ref="CU617" ca="1">INDIRECT(CU610)</f>
        <v>5000</v>
      </c>
      <c r="CV617" s="15" cm="1">
        <f t="array" aca="1" ref="CV617" ca="1">INDIRECT(CV610)</f>
        <v>5000</v>
      </c>
      <c r="CW617" s="15" cm="1">
        <f t="array" aca="1" ref="CW617" ca="1">INDIRECT(CW610)</f>
        <v>5000</v>
      </c>
      <c r="CX617" s="15" cm="1">
        <f t="array" aca="1" ref="CX617" ca="1">INDIRECT(CX610)</f>
        <v>5000</v>
      </c>
      <c r="CY617" s="15" cm="1">
        <f t="array" aca="1" ref="CY617" ca="1">INDIRECT(CY610)</f>
        <v>5000</v>
      </c>
      <c r="CZ617" s="15" cm="1">
        <f t="array" aca="1" ref="CZ617" ca="1">INDIRECT(CZ610)</f>
        <v>5000</v>
      </c>
      <c r="DA617" s="15" cm="1">
        <f t="array" aca="1" ref="DA617" ca="1">INDIRECT(DA610)</f>
        <v>5000</v>
      </c>
      <c r="DB617" s="15" cm="1">
        <f t="array" aca="1" ref="DB617" ca="1">INDIRECT(DB610)</f>
        <v>5000</v>
      </c>
      <c r="DC617" s="15" cm="1">
        <f t="array" aca="1" ref="DC617" ca="1">INDIRECT(DC610)</f>
        <v>5000</v>
      </c>
      <c r="DD617" s="15" cm="1">
        <f t="array" aca="1" ref="DD617" ca="1">INDIRECT(DD610)</f>
        <v>5000</v>
      </c>
      <c r="DE617" s="15" cm="1">
        <f t="array" aca="1" ref="DE617" ca="1">INDIRECT(DE610)</f>
        <v>5000</v>
      </c>
      <c r="DF617" s="15" cm="1">
        <f t="array" aca="1" ref="DF617" ca="1">INDIRECT(DF610)</f>
        <v>5000</v>
      </c>
      <c r="DG617" s="15" cm="1">
        <f t="array" aca="1" ref="DG617" ca="1">INDIRECT(DG610)</f>
        <v>5000</v>
      </c>
      <c r="DH617" s="15" cm="1">
        <f t="array" aca="1" ref="DH617" ca="1">INDIRECT(DH610)</f>
        <v>5000</v>
      </c>
      <c r="DI617" s="15" cm="1">
        <f t="array" aca="1" ref="DI617" ca="1">INDIRECT(DI610)</f>
        <v>5000</v>
      </c>
      <c r="DJ617" s="15" cm="1">
        <f t="array" aca="1" ref="DJ617" ca="1">INDIRECT(DJ610)</f>
        <v>5000</v>
      </c>
      <c r="DK617" s="15" cm="1">
        <f t="array" aca="1" ref="DK617" ca="1">INDIRECT(DK610)</f>
        <v>5000</v>
      </c>
      <c r="DL617" s="15" cm="1">
        <f t="array" aca="1" ref="DL617" ca="1">INDIRECT(DL610)</f>
        <v>5000</v>
      </c>
    </row>
    <row r="618" spans="1:116" x14ac:dyDescent="0.4">
      <c r="D618" t="s">
        <v>761</v>
      </c>
      <c r="E618" s="8" t="str">
        <f t="shared" ref="E618" si="712">ROW()&amp;" "&amp;D618</f>
        <v>618 ASSETSALE-PV</v>
      </c>
      <c r="G618" s="145" t="s">
        <v>689</v>
      </c>
      <c r="H618" s="64">
        <v>12</v>
      </c>
      <c r="I618" s="60"/>
      <c r="J618" s="60"/>
      <c r="K618" s="15"/>
      <c r="L618" s="15"/>
      <c r="M618" s="15"/>
      <c r="N618" s="15"/>
      <c r="O618" s="15"/>
      <c r="P618" s="15"/>
      <c r="R618" s="15"/>
      <c r="S618" s="15"/>
      <c r="T618" s="15"/>
      <c r="U618" s="15"/>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c r="CN618" s="76"/>
      <c r="CO618" s="76"/>
      <c r="CP618" s="76"/>
      <c r="CQ618" s="76"/>
      <c r="CR618" s="76"/>
      <c r="CS618" s="76"/>
      <c r="CT618" s="76"/>
      <c r="CU618" s="76"/>
      <c r="CV618" s="76"/>
      <c r="CW618" s="76"/>
      <c r="CX618" s="76"/>
      <c r="CY618" s="76"/>
      <c r="CZ618" s="76"/>
      <c r="DA618" s="76"/>
      <c r="DB618" s="76"/>
      <c r="DC618" s="76"/>
      <c r="DD618" s="76"/>
      <c r="DE618" s="76"/>
      <c r="DF618" s="76"/>
      <c r="DG618" s="76"/>
      <c r="DH618" s="76"/>
      <c r="DI618" s="76"/>
      <c r="DJ618" s="76"/>
      <c r="DK618" s="76"/>
      <c r="DL618" s="76"/>
    </row>
    <row r="619" spans="1:116" x14ac:dyDescent="0.4">
      <c r="D619" t="s">
        <v>761</v>
      </c>
      <c r="E619" s="8" t="str">
        <f t="shared" ref="E619" si="713">ROW()&amp;" "&amp;D619</f>
        <v>619 ASSETSALE-PV</v>
      </c>
      <c r="G619" s="145" t="str">
        <f>"# of "&amp;G637&amp;"s sold"</f>
        <v># of Units sold</v>
      </c>
      <c r="H619" s="12"/>
      <c r="I619" s="60"/>
      <c r="J619" s="60"/>
      <c r="K619" s="15"/>
      <c r="L619" s="15"/>
      <c r="M619" s="15"/>
      <c r="N619" s="15"/>
      <c r="O619" s="15"/>
      <c r="P619" s="15"/>
      <c r="R619" s="15"/>
      <c r="S619" s="76" cm="1">
        <f t="array" aca="1" ref="S619" ca="1">-IFERROR(OFFSET(INDIRECT(S610),0,-$H618)*(COUNT(S619:$S619)&gt;$H618),0)</f>
        <v>0</v>
      </c>
      <c r="T619" s="76" cm="1">
        <f t="array" aca="1" ref="T619" ca="1">-IFERROR(OFFSET(INDIRECT(T610),0,-$H618)*(COUNT($S619:T619)&gt;$H618),0)</f>
        <v>0</v>
      </c>
      <c r="U619" s="76" cm="1">
        <f t="array" aca="1" ref="U619" ca="1">-IFERROR(OFFSET(INDIRECT(U610),0,-$H618)*(COUNT($S619:U619)&gt;$H618),0)</f>
        <v>0</v>
      </c>
      <c r="V619" s="76" cm="1">
        <f t="array" aca="1" ref="V619" ca="1">-IFERROR(OFFSET(INDIRECT(V610),0,-$H618)*(COUNT($S619:V619)&gt;$H618),0)</f>
        <v>0</v>
      </c>
      <c r="W619" s="76" cm="1">
        <f t="array" aca="1" ref="W619" ca="1">-IFERROR(OFFSET(INDIRECT(W610),0,-$H618)*(COUNT($S619:W619)&gt;$H618),0)</f>
        <v>0</v>
      </c>
      <c r="X619" s="76" cm="1">
        <f t="array" aca="1" ref="X619" ca="1">-IFERROR(OFFSET(INDIRECT(X610),0,-$H618)*(COUNT($S619:X619)&gt;$H618),0)</f>
        <v>0</v>
      </c>
      <c r="Y619" s="76" cm="1">
        <f t="array" aca="1" ref="Y619" ca="1">-IFERROR(OFFSET(INDIRECT(Y610),0,-$H618)*(COUNT($S619:Y619)&gt;$H618),0)</f>
        <v>0</v>
      </c>
      <c r="Z619" s="76" cm="1">
        <f t="array" aca="1" ref="Z619" ca="1">-IFERROR(OFFSET(INDIRECT(Z610),0,-$H618)*(COUNT($S619:Z619)&gt;$H618),0)</f>
        <v>0</v>
      </c>
      <c r="AA619" s="76" cm="1">
        <f t="array" aca="1" ref="AA619" ca="1">-IFERROR(OFFSET(INDIRECT(AA610),0,-$H618)*(COUNT($S619:AA619)&gt;$H618),0)</f>
        <v>0</v>
      </c>
      <c r="AB619" s="76" cm="1">
        <f t="array" aca="1" ref="AB619" ca="1">-IFERROR(OFFSET(INDIRECT(AB610),0,-$H618)*(COUNT($S619:AB619)&gt;$H618),0)</f>
        <v>0</v>
      </c>
      <c r="AC619" s="76" cm="1">
        <f t="array" aca="1" ref="AC619" ca="1">-IFERROR(OFFSET(INDIRECT(AC610),0,-$H618)*(COUNT($S619:AC619)&gt;$H618),0)</f>
        <v>0</v>
      </c>
      <c r="AD619" s="76" cm="1">
        <f t="array" aca="1" ref="AD619" ca="1">-IFERROR(OFFSET(INDIRECT(AD610),0,-$H618)*(COUNT($S619:AD619)&gt;$H618),0)</f>
        <v>0</v>
      </c>
      <c r="AE619" s="76" cm="1">
        <f t="array" aca="1" ref="AE619" ca="1">-IFERROR(OFFSET(INDIRECT(AE610),0,-$H618)*(COUNT($S619:AE619)&gt;$H618),0)</f>
        <v>-20</v>
      </c>
      <c r="AF619" s="76" cm="1">
        <f t="array" aca="1" ref="AF619" ca="1">-IFERROR(OFFSET(INDIRECT(AF610),0,-$H618)*(COUNT($S619:AF619)&gt;$H618),0)</f>
        <v>-20</v>
      </c>
      <c r="AG619" s="76" cm="1">
        <f t="array" aca="1" ref="AG619" ca="1">-IFERROR(OFFSET(INDIRECT(AG610),0,-$H618)*(COUNT($S619:AG619)&gt;$H618),0)</f>
        <v>-20</v>
      </c>
      <c r="AH619" s="76" cm="1">
        <f t="array" aca="1" ref="AH619" ca="1">-IFERROR(OFFSET(INDIRECT(AH610),0,-$H618)*(COUNT($S619:AH619)&gt;$H618),0)</f>
        <v>-20</v>
      </c>
      <c r="AI619" s="76" cm="1">
        <f t="array" aca="1" ref="AI619" ca="1">-IFERROR(OFFSET(INDIRECT(AI610),0,-$H618)*(COUNT($S619:AI619)&gt;$H618),0)</f>
        <v>-20</v>
      </c>
      <c r="AJ619" s="76" cm="1">
        <f t="array" aca="1" ref="AJ619" ca="1">-IFERROR(OFFSET(INDIRECT(AJ610),0,-$H618)*(COUNT($S619:AJ619)&gt;$H618),0)</f>
        <v>-20</v>
      </c>
      <c r="AK619" s="76" cm="1">
        <f t="array" aca="1" ref="AK619" ca="1">-IFERROR(OFFSET(INDIRECT(AK610),0,-$H618)*(COUNT($S619:AK619)&gt;$H618),0)</f>
        <v>-20</v>
      </c>
      <c r="AL619" s="76" cm="1">
        <f t="array" aca="1" ref="AL619" ca="1">-IFERROR(OFFSET(INDIRECT(AL610),0,-$H618)*(COUNT($S619:AL619)&gt;$H618),0)</f>
        <v>0</v>
      </c>
      <c r="AM619" s="76" cm="1">
        <f t="array" aca="1" ref="AM619" ca="1">-IFERROR(OFFSET(INDIRECT(AM610),0,-$H618)*(COUNT($S619:AM619)&gt;$H618),0)</f>
        <v>0</v>
      </c>
      <c r="AN619" s="76" cm="1">
        <f t="array" aca="1" ref="AN619" ca="1">-IFERROR(OFFSET(INDIRECT(AN610),0,-$H618)*(COUNT($S619:AN619)&gt;$H618),0)</f>
        <v>0</v>
      </c>
      <c r="AO619" s="76" cm="1">
        <f t="array" aca="1" ref="AO619" ca="1">-IFERROR(OFFSET(INDIRECT(AO610),0,-$H618)*(COUNT($S619:AO619)&gt;$H618),0)</f>
        <v>0</v>
      </c>
      <c r="AP619" s="76" cm="1">
        <f t="array" aca="1" ref="AP619" ca="1">-IFERROR(OFFSET(INDIRECT(AP610),0,-$H618)*(COUNT($S619:AP619)&gt;$H618),0)</f>
        <v>0</v>
      </c>
      <c r="AQ619" s="76" cm="1">
        <f t="array" aca="1" ref="AQ619" ca="1">-IFERROR(OFFSET(INDIRECT(AQ610),0,-$H618)*(COUNT($S619:AQ619)&gt;$H618),0)</f>
        <v>0</v>
      </c>
      <c r="AR619" s="76" cm="1">
        <f t="array" aca="1" ref="AR619" ca="1">-IFERROR(OFFSET(INDIRECT(AR610),0,-$H618)*(COUNT($S619:AR619)&gt;$H618),0)</f>
        <v>0</v>
      </c>
      <c r="AS619" s="76" cm="1">
        <f t="array" aca="1" ref="AS619" ca="1">-IFERROR(OFFSET(INDIRECT(AS610),0,-$H618)*(COUNT($S619:AS619)&gt;$H618),0)</f>
        <v>0</v>
      </c>
      <c r="AT619" s="76" cm="1">
        <f t="array" aca="1" ref="AT619" ca="1">-IFERROR(OFFSET(INDIRECT(AT610),0,-$H618)*(COUNT($S619:AT619)&gt;$H618),0)</f>
        <v>0</v>
      </c>
      <c r="AU619" s="76" cm="1">
        <f t="array" aca="1" ref="AU619" ca="1">-IFERROR(OFFSET(INDIRECT(AU610),0,-$H618)*(COUNT($S619:AU619)&gt;$H618),0)</f>
        <v>0</v>
      </c>
      <c r="AV619" s="76" cm="1">
        <f t="array" aca="1" ref="AV619" ca="1">-IFERROR(OFFSET(INDIRECT(AV610),0,-$H618)*(COUNT($S619:AV619)&gt;$H618),0)</f>
        <v>0</v>
      </c>
      <c r="AW619" s="76" cm="1">
        <f t="array" aca="1" ref="AW619" ca="1">-IFERROR(OFFSET(INDIRECT(AW610),0,-$H618)*(COUNT($S619:AW619)&gt;$H618),0)</f>
        <v>0</v>
      </c>
      <c r="AX619" s="76" cm="1">
        <f t="array" aca="1" ref="AX619" ca="1">-IFERROR(OFFSET(INDIRECT(AX610),0,-$H618)*(COUNT($S619:AX619)&gt;$H618),0)</f>
        <v>0</v>
      </c>
      <c r="AY619" s="76" cm="1">
        <f t="array" aca="1" ref="AY619" ca="1">-IFERROR(OFFSET(INDIRECT(AY610),0,-$H618)*(COUNT($S619:AY619)&gt;$H618),0)</f>
        <v>0</v>
      </c>
      <c r="AZ619" s="76" cm="1">
        <f t="array" aca="1" ref="AZ619" ca="1">-IFERROR(OFFSET(INDIRECT(AZ610),0,-$H618)*(COUNT($S619:AZ619)&gt;$H618),0)</f>
        <v>0</v>
      </c>
      <c r="BA619" s="76" cm="1">
        <f t="array" aca="1" ref="BA619" ca="1">-IFERROR(OFFSET(INDIRECT(BA610),0,-$H618)*(COUNT($S619:BA619)&gt;$H618),0)</f>
        <v>0</v>
      </c>
      <c r="BB619" s="76" cm="1">
        <f t="array" aca="1" ref="BB619" ca="1">-IFERROR(OFFSET(INDIRECT(BB610),0,-$H618)*(COUNT($S619:BB619)&gt;$H618),0)</f>
        <v>0</v>
      </c>
      <c r="BC619" s="76" cm="1">
        <f t="array" aca="1" ref="BC619" ca="1">-IFERROR(OFFSET(INDIRECT(BC610),0,-$H618)*(COUNT($S619:BC619)&gt;$H618),0)</f>
        <v>0</v>
      </c>
      <c r="BD619" s="76" cm="1">
        <f t="array" aca="1" ref="BD619" ca="1">-IFERROR(OFFSET(INDIRECT(BD610),0,-$H618)*(COUNT($S619:BD619)&gt;$H618),0)</f>
        <v>0</v>
      </c>
      <c r="BE619" s="76" cm="1">
        <f t="array" aca="1" ref="BE619" ca="1">-IFERROR(OFFSET(INDIRECT(BE610),0,-$H618)*(COUNT($S619:BE619)&gt;$H618),0)</f>
        <v>0</v>
      </c>
      <c r="BF619" s="76" cm="1">
        <f t="array" aca="1" ref="BF619" ca="1">-IFERROR(OFFSET(INDIRECT(BF610),0,-$H618)*(COUNT($S619:BF619)&gt;$H618),0)</f>
        <v>0</v>
      </c>
      <c r="BG619" s="76" cm="1">
        <f t="array" aca="1" ref="BG619" ca="1">-IFERROR(OFFSET(INDIRECT(BG610),0,-$H618)*(COUNT($S619:BG619)&gt;$H618),0)</f>
        <v>0</v>
      </c>
      <c r="BH619" s="76" cm="1">
        <f t="array" aca="1" ref="BH619" ca="1">-IFERROR(OFFSET(INDIRECT(BH610),0,-$H618)*(COUNT($S619:BH619)&gt;$H618),0)</f>
        <v>0</v>
      </c>
      <c r="BI619" s="76" cm="1">
        <f t="array" aca="1" ref="BI619" ca="1">-IFERROR(OFFSET(INDIRECT(BI610),0,-$H618)*(COUNT($S619:BI619)&gt;$H618),0)</f>
        <v>0</v>
      </c>
      <c r="BJ619" s="76" cm="1">
        <f t="array" aca="1" ref="BJ619" ca="1">-IFERROR(OFFSET(INDIRECT(BJ610),0,-$H618)*(COUNT($S619:BJ619)&gt;$H618),0)</f>
        <v>0</v>
      </c>
      <c r="BK619" s="76" cm="1">
        <f t="array" aca="1" ref="BK619" ca="1">-IFERROR(OFFSET(INDIRECT(BK610),0,-$H618)*(COUNT($S619:BK619)&gt;$H618),0)</f>
        <v>0</v>
      </c>
      <c r="BL619" s="76" cm="1">
        <f t="array" aca="1" ref="BL619" ca="1">-IFERROR(OFFSET(INDIRECT(BL610),0,-$H618)*(COUNT($S619:BL619)&gt;$H618),0)</f>
        <v>0</v>
      </c>
      <c r="BM619" s="76" cm="1">
        <f t="array" aca="1" ref="BM619" ca="1">-IFERROR(OFFSET(INDIRECT(BM610),0,-$H618)*(COUNT($S619:BM619)&gt;$H618),0)</f>
        <v>0</v>
      </c>
      <c r="BN619" s="76" cm="1">
        <f t="array" aca="1" ref="BN619" ca="1">-IFERROR(OFFSET(INDIRECT(BN610),0,-$H618)*(COUNT($S619:BN619)&gt;$H618),0)</f>
        <v>0</v>
      </c>
      <c r="BO619" s="76" cm="1">
        <f t="array" aca="1" ref="BO619" ca="1">-IFERROR(OFFSET(INDIRECT(BO610),0,-$H618)*(COUNT($S619:BO619)&gt;$H618),0)</f>
        <v>0</v>
      </c>
      <c r="BP619" s="76" cm="1">
        <f t="array" aca="1" ref="BP619" ca="1">-IFERROR(OFFSET(INDIRECT(BP610),0,-$H618)*(COUNT($S619:BP619)&gt;$H618),0)</f>
        <v>0</v>
      </c>
      <c r="BQ619" s="76" cm="1">
        <f t="array" aca="1" ref="BQ619" ca="1">-IFERROR(OFFSET(INDIRECT(BQ610),0,-$H618)*(COUNT($S619:BQ619)&gt;$H618),0)</f>
        <v>0</v>
      </c>
      <c r="BR619" s="76" cm="1">
        <f t="array" aca="1" ref="BR619" ca="1">-IFERROR(OFFSET(INDIRECT(BR610),0,-$H618)*(COUNT($S619:BR619)&gt;$H618),0)</f>
        <v>0</v>
      </c>
      <c r="BS619" s="76" cm="1">
        <f t="array" aca="1" ref="BS619" ca="1">-IFERROR(OFFSET(INDIRECT(BS610),0,-$H618)*(COUNT($S619:BS619)&gt;$H618),0)</f>
        <v>0</v>
      </c>
      <c r="BT619" s="76" cm="1">
        <f t="array" aca="1" ref="BT619" ca="1">-IFERROR(OFFSET(INDIRECT(BT610),0,-$H618)*(COUNT($S619:BT619)&gt;$H618),0)</f>
        <v>0</v>
      </c>
      <c r="BU619" s="76" cm="1">
        <f t="array" aca="1" ref="BU619" ca="1">-IFERROR(OFFSET(INDIRECT(BU610),0,-$H618)*(COUNT($S619:BU619)&gt;$H618),0)</f>
        <v>0</v>
      </c>
      <c r="BV619" s="76" cm="1">
        <f t="array" aca="1" ref="BV619" ca="1">-IFERROR(OFFSET(INDIRECT(BV610),0,-$H618)*(COUNT($S619:BV619)&gt;$H618),0)</f>
        <v>0</v>
      </c>
      <c r="BW619" s="76" cm="1">
        <f t="array" aca="1" ref="BW619" ca="1">-IFERROR(OFFSET(INDIRECT(BW610),0,-$H618)*(COUNT($S619:BW619)&gt;$H618),0)</f>
        <v>0</v>
      </c>
      <c r="BX619" s="76" cm="1">
        <f t="array" aca="1" ref="BX619" ca="1">-IFERROR(OFFSET(INDIRECT(BX610),0,-$H618)*(COUNT($S619:BX619)&gt;$H618),0)</f>
        <v>0</v>
      </c>
      <c r="BY619" s="76" cm="1">
        <f t="array" aca="1" ref="BY619" ca="1">-IFERROR(OFFSET(INDIRECT(BY610),0,-$H618)*(COUNT($S619:BY619)&gt;$H618),0)</f>
        <v>0</v>
      </c>
      <c r="BZ619" s="76" cm="1">
        <f t="array" aca="1" ref="BZ619" ca="1">-IFERROR(OFFSET(INDIRECT(BZ610),0,-$H618)*(COUNT($S619:BZ619)&gt;$H618),0)</f>
        <v>0</v>
      </c>
      <c r="CA619" s="76" cm="1">
        <f t="array" aca="1" ref="CA619" ca="1">-IFERROR(OFFSET(INDIRECT(CA610),0,-$H618)*(COUNT($S619:CA619)&gt;$H618),0)</f>
        <v>0</v>
      </c>
      <c r="CB619" s="76" cm="1">
        <f t="array" aca="1" ref="CB619" ca="1">-IFERROR(OFFSET(INDIRECT(CB610),0,-$H618)*(COUNT($S619:CB619)&gt;$H618),0)</f>
        <v>0</v>
      </c>
      <c r="CC619" s="76" cm="1">
        <f t="array" aca="1" ref="CC619" ca="1">-IFERROR(OFFSET(INDIRECT(CC610),0,-$H618)*(COUNT($S619:CC619)&gt;$H618),0)</f>
        <v>0</v>
      </c>
      <c r="CD619" s="76" cm="1">
        <f t="array" aca="1" ref="CD619" ca="1">-IFERROR(OFFSET(INDIRECT(CD610),0,-$H618)*(COUNT($S619:CD619)&gt;$H618),0)</f>
        <v>0</v>
      </c>
      <c r="CE619" s="76" cm="1">
        <f t="array" aca="1" ref="CE619" ca="1">-IFERROR(OFFSET(INDIRECT(CE610),0,-$H618)*(COUNT($S619:CE619)&gt;$H618),0)</f>
        <v>0</v>
      </c>
      <c r="CF619" s="76" cm="1">
        <f t="array" aca="1" ref="CF619" ca="1">-IFERROR(OFFSET(INDIRECT(CF610),0,-$H618)*(COUNT($S619:CF619)&gt;$H618),0)</f>
        <v>0</v>
      </c>
      <c r="CG619" s="76" cm="1">
        <f t="array" aca="1" ref="CG619" ca="1">-IFERROR(OFFSET(INDIRECT(CG610),0,-$H618)*(COUNT($S619:CG619)&gt;$H618),0)</f>
        <v>0</v>
      </c>
      <c r="CH619" s="76" cm="1">
        <f t="array" aca="1" ref="CH619" ca="1">-IFERROR(OFFSET(INDIRECT(CH610),0,-$H618)*(COUNT($S619:CH619)&gt;$H618),0)</f>
        <v>0</v>
      </c>
      <c r="CI619" s="76" cm="1">
        <f t="array" aca="1" ref="CI619" ca="1">-IFERROR(OFFSET(INDIRECT(CI610),0,-$H618)*(COUNT($S619:CI619)&gt;$H618),0)</f>
        <v>0</v>
      </c>
      <c r="CJ619" s="76" cm="1">
        <f t="array" aca="1" ref="CJ619" ca="1">-IFERROR(OFFSET(INDIRECT(CJ610),0,-$H618)*(COUNT($S619:CJ619)&gt;$H618),0)</f>
        <v>0</v>
      </c>
      <c r="CK619" s="76" cm="1">
        <f t="array" aca="1" ref="CK619" ca="1">-IFERROR(OFFSET(INDIRECT(CK610),0,-$H618)*(COUNT($S619:CK619)&gt;$H618),0)</f>
        <v>0</v>
      </c>
      <c r="CL619" s="76" cm="1">
        <f t="array" aca="1" ref="CL619" ca="1">-IFERROR(OFFSET(INDIRECT(CL610),0,-$H618)*(COUNT($S619:CL619)&gt;$H618),0)</f>
        <v>0</v>
      </c>
      <c r="CN619" s="76" t="e" cm="1">
        <f t="array" aca="1" ref="CN619" ca="1">-OFFSET(INDIRECT(CN610),0,-$H618)</f>
        <v>#REF!</v>
      </c>
      <c r="CO619" s="76" cm="1">
        <f t="array" aca="1" ref="CO619" ca="1">-OFFSET(INDIRECT(CO610),0,-$H618)</f>
        <v>-5000</v>
      </c>
      <c r="CP619" s="76" cm="1">
        <f t="array" aca="1" ref="CP619" ca="1">-OFFSET(INDIRECT(CP610),0,-$H618)</f>
        <v>-5000</v>
      </c>
      <c r="CQ619" s="76" cm="1">
        <f t="array" aca="1" ref="CQ619" ca="1">-OFFSET(INDIRECT(CQ610),0,-$H618)</f>
        <v>-5000</v>
      </c>
      <c r="CR619" s="76" cm="1">
        <f t="array" aca="1" ref="CR619" ca="1">-OFFSET(INDIRECT(CR610),0,-$H618)</f>
        <v>-5000</v>
      </c>
      <c r="CS619" s="76" cm="1">
        <f t="array" aca="1" ref="CS619" ca="1">-OFFSET(INDIRECT(CS610),0,-$H618)</f>
        <v>-5000</v>
      </c>
      <c r="CT619" s="76" cm="1">
        <f t="array" aca="1" ref="CT619" ca="1">-OFFSET(INDIRECT(CT610),0,-$H618)</f>
        <v>-5000</v>
      </c>
      <c r="CU619" s="76" cm="1">
        <f t="array" aca="1" ref="CU619" ca="1">-OFFSET(INDIRECT(CU610),0,-$H618)</f>
        <v>-5000</v>
      </c>
      <c r="CV619" s="76" cm="1">
        <f t="array" aca="1" ref="CV619" ca="1">-OFFSET(INDIRECT(CV610),0,-$H618)</f>
        <v>-5000</v>
      </c>
      <c r="CW619" s="76" cm="1">
        <f t="array" aca="1" ref="CW619" ca="1">-OFFSET(INDIRECT(CW610),0,-$H618)</f>
        <v>-5000</v>
      </c>
      <c r="CX619" s="76" cm="1">
        <f t="array" aca="1" ref="CX619" ca="1">-OFFSET(INDIRECT(CX610),0,-$H618)</f>
        <v>-5000</v>
      </c>
      <c r="CY619" s="76" cm="1">
        <f t="array" aca="1" ref="CY619" ca="1">-OFFSET(INDIRECT(CY610),0,-$H618)</f>
        <v>0</v>
      </c>
      <c r="CZ619" s="76" cm="1">
        <f t="array" aca="1" ref="CZ619" ca="1">-OFFSET(INDIRECT(CZ610),0,-$H618)</f>
        <v>0</v>
      </c>
      <c r="DA619" s="76" cm="1">
        <f t="array" aca="1" ref="DA619" ca="1">-OFFSET(INDIRECT(DA610),0,-$H618)</f>
        <v>-5000</v>
      </c>
      <c r="DB619" s="76" cm="1">
        <f t="array" aca="1" ref="DB619" ca="1">-OFFSET(INDIRECT(DB610),0,-$H618)</f>
        <v>-5000</v>
      </c>
      <c r="DC619" s="76" cm="1">
        <f t="array" aca="1" ref="DC619" ca="1">-OFFSET(INDIRECT(DC610),0,-$H618)</f>
        <v>-5000</v>
      </c>
      <c r="DD619" s="76" cm="1">
        <f t="array" aca="1" ref="DD619" ca="1">-OFFSET(INDIRECT(DD610),0,-$H618)</f>
        <v>-5000</v>
      </c>
      <c r="DE619" s="76" cm="1">
        <f t="array" aca="1" ref="DE619" ca="1">-OFFSET(INDIRECT(DE610),0,-$H618)</f>
        <v>-5000</v>
      </c>
      <c r="DF619" s="76" cm="1">
        <f t="array" aca="1" ref="DF619" ca="1">-OFFSET(INDIRECT(DF610),0,-$H618)</f>
        <v>-5000</v>
      </c>
      <c r="DG619" s="76" cm="1">
        <f t="array" aca="1" ref="DG619" ca="1">-OFFSET(INDIRECT(DG610),0,-$H618)</f>
        <v>-5000</v>
      </c>
      <c r="DH619" s="76" cm="1">
        <f t="array" aca="1" ref="DH619" ca="1">-OFFSET(INDIRECT(DH610),0,-$H618)</f>
        <v>-5000</v>
      </c>
      <c r="DI619" s="76" cm="1">
        <f t="array" aca="1" ref="DI619" ca="1">-OFFSET(INDIRECT(DI610),0,-$H618)</f>
        <v>-5000</v>
      </c>
      <c r="DJ619" s="76" cm="1">
        <f t="array" aca="1" ref="DJ619" ca="1">-OFFSET(INDIRECT(DJ610),0,-$H618)</f>
        <v>-5000</v>
      </c>
      <c r="DK619" s="76" cm="1">
        <f t="array" aca="1" ref="DK619" ca="1">-OFFSET(INDIRECT(DK610),0,-$H618)</f>
        <v>-5000</v>
      </c>
      <c r="DL619" s="76" cm="1">
        <f t="array" aca="1" ref="DL619" ca="1">-OFFSET(INDIRECT(DL610),0,-$H618)</f>
        <v>-5000</v>
      </c>
    </row>
    <row r="620" spans="1:116" x14ac:dyDescent="0.4">
      <c r="D620" t="s">
        <v>761</v>
      </c>
      <c r="E620" s="8" t="str">
        <f t="shared" ref="E620:E628" si="714">ROW()&amp;" "&amp;D620</f>
        <v>620 ASSETSALE-PV</v>
      </c>
      <c r="G620" s="126"/>
      <c r="H620" s="27"/>
      <c r="I620" s="78"/>
      <c r="J620" s="78"/>
      <c r="K620" s="33"/>
      <c r="L620" s="24"/>
      <c r="M620" s="24"/>
      <c r="N620" s="24"/>
      <c r="O620" s="24"/>
      <c r="P620" s="24"/>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c r="BV620" s="33"/>
      <c r="BW620" s="33"/>
      <c r="BX620" s="33"/>
      <c r="BY620" s="33"/>
      <c r="BZ620" s="33"/>
      <c r="CA620" s="33"/>
      <c r="CB620" s="33"/>
      <c r="CC620" s="33"/>
      <c r="CD620" s="33"/>
      <c r="CE620" s="33"/>
      <c r="CF620" s="33"/>
      <c r="CG620" s="33"/>
      <c r="CH620" s="33"/>
      <c r="CI620" s="33"/>
      <c r="CJ620" s="33"/>
      <c r="CK620" s="33"/>
      <c r="CL620" s="33"/>
      <c r="CN620" s="33"/>
      <c r="CO620" s="33"/>
      <c r="CP620" s="33"/>
      <c r="CQ620" s="33"/>
      <c r="CR620" s="33"/>
      <c r="CS620" s="33"/>
      <c r="CT620" s="33"/>
      <c r="CU620" s="33"/>
      <c r="CV620" s="33"/>
      <c r="CW620" s="33"/>
      <c r="CX620" s="33"/>
      <c r="CY620" s="33"/>
      <c r="CZ620" s="33"/>
      <c r="DA620" s="33"/>
      <c r="DB620" s="33"/>
      <c r="DC620" s="33"/>
      <c r="DD620" s="33"/>
      <c r="DE620" s="33"/>
      <c r="DF620" s="33"/>
      <c r="DG620" s="33"/>
      <c r="DH620" s="33"/>
      <c r="DI620" s="33"/>
      <c r="DJ620" s="33"/>
      <c r="DK620" s="33"/>
      <c r="DL620" s="33"/>
    </row>
    <row r="621" spans="1:116" x14ac:dyDescent="0.4">
      <c r="D621" t="s">
        <v>761</v>
      </c>
      <c r="E621" s="8" t="str">
        <f t="shared" si="714"/>
        <v>621 ASSETSALE-PV</v>
      </c>
      <c r="G621" s="95" t="s">
        <v>290</v>
      </c>
      <c r="K621" s="24"/>
      <c r="L621" s="24"/>
      <c r="M621" s="24"/>
      <c r="N621" s="24"/>
      <c r="O621" s="24"/>
      <c r="P621" s="24"/>
      <c r="R621" s="24"/>
      <c r="S621" s="24"/>
      <c r="T621" s="24"/>
      <c r="U621" s="24"/>
      <c r="V621" s="24"/>
      <c r="W621" s="24"/>
      <c r="X621" s="24"/>
      <c r="Y621" s="24"/>
      <c r="Z621" s="24"/>
      <c r="AA621" s="24"/>
      <c r="AB621" s="24"/>
      <c r="AC621" s="24"/>
      <c r="AD621" s="24"/>
      <c r="AE621" s="24"/>
      <c r="AF621" s="24"/>
      <c r="AG621" s="24"/>
      <c r="AH621" s="24"/>
      <c r="AI621" s="24"/>
      <c r="AJ621" s="24"/>
      <c r="AK621" s="24"/>
      <c r="AL621" s="24"/>
      <c r="AM621" s="24"/>
      <c r="AN621" s="24"/>
      <c r="AO621" s="24"/>
      <c r="AP621" s="24"/>
      <c r="AQ621" s="24"/>
      <c r="AR621" s="24"/>
      <c r="AS621" s="24"/>
      <c r="AT621" s="24"/>
      <c r="AU621" s="24"/>
      <c r="AV621" s="24"/>
      <c r="AW621" s="24"/>
      <c r="AX621" s="24"/>
      <c r="AY621" s="24"/>
      <c r="AZ621" s="24"/>
      <c r="BA621" s="24"/>
      <c r="BB621" s="24"/>
      <c r="BC621" s="24"/>
      <c r="BD621" s="24"/>
      <c r="BE621" s="24"/>
      <c r="BF621" s="24"/>
      <c r="BG621" s="24"/>
      <c r="BH621" s="24"/>
      <c r="BI621" s="24"/>
      <c r="BJ621" s="24"/>
      <c r="BK621" s="24"/>
      <c r="BL621" s="24"/>
      <c r="BM621" s="24"/>
      <c r="BN621" s="24"/>
      <c r="BO621" s="24"/>
      <c r="BP621" s="24"/>
      <c r="BQ621" s="24"/>
      <c r="BR621" s="24"/>
      <c r="BS621" s="24"/>
      <c r="BT621" s="24"/>
      <c r="BU621" s="24"/>
      <c r="BV621" s="24"/>
      <c r="BW621" s="24"/>
      <c r="BX621" s="24"/>
      <c r="BY621" s="24"/>
      <c r="BZ621" s="24"/>
      <c r="CA621" s="24"/>
      <c r="CB621" s="24"/>
      <c r="CC621" s="24"/>
      <c r="CD621" s="24"/>
      <c r="CE621" s="24"/>
      <c r="CF621" s="24"/>
      <c r="CG621" s="24"/>
      <c r="CH621" s="24"/>
      <c r="CI621" s="24"/>
      <c r="CJ621" s="24"/>
      <c r="CK621" s="24"/>
      <c r="CL621" s="24"/>
      <c r="CN621" s="24"/>
      <c r="CO621" s="24"/>
      <c r="CP621" s="24"/>
      <c r="CQ621" s="24"/>
      <c r="CR621" s="24"/>
      <c r="CS621" s="24"/>
      <c r="CT621" s="24"/>
      <c r="CU621" s="24"/>
      <c r="CV621" s="24"/>
      <c r="CW621" s="24"/>
      <c r="CX621" s="24"/>
      <c r="CY621" s="24"/>
      <c r="CZ621" s="24"/>
      <c r="DA621" s="24"/>
      <c r="DB621" s="24"/>
      <c r="DC621" s="24"/>
      <c r="DD621" s="24"/>
      <c r="DE621" s="24"/>
      <c r="DF621" s="24"/>
      <c r="DG621" s="24"/>
      <c r="DH621" s="24"/>
      <c r="DI621" s="24"/>
      <c r="DJ621" s="24"/>
      <c r="DK621" s="24"/>
      <c r="DL621" s="24"/>
    </row>
    <row r="622" spans="1:116" x14ac:dyDescent="0.4">
      <c r="D622" t="s">
        <v>761</v>
      </c>
      <c r="E622" s="8" t="str">
        <f t="shared" si="714"/>
        <v>622 ASSETSALE-PV</v>
      </c>
      <c r="G622" s="158" t="s">
        <v>71</v>
      </c>
      <c r="H622" s="27"/>
      <c r="I622" s="78"/>
      <c r="J622" s="78"/>
      <c r="K622" s="24">
        <v>0</v>
      </c>
      <c r="L622" s="24">
        <f ca="1">K626</f>
        <v>14000000</v>
      </c>
      <c r="M622" s="24">
        <f t="shared" ref="M622:P622" ca="1" si="715">L629</f>
        <v>28000000</v>
      </c>
      <c r="N622" s="24">
        <f t="shared" ca="1" si="715"/>
        <v>0</v>
      </c>
      <c r="O622" s="24">
        <f t="shared" ca="1" si="715"/>
        <v>0</v>
      </c>
      <c r="P622" s="24">
        <f t="shared" ca="1" si="715"/>
        <v>0</v>
      </c>
      <c r="R622" s="33"/>
      <c r="S622" s="33"/>
      <c r="T622" s="24">
        <f ca="1">S626</f>
        <v>2000000</v>
      </c>
      <c r="U622" s="24">
        <f t="shared" ref="U622:X622" ca="1" si="716">T626</f>
        <v>4000000</v>
      </c>
      <c r="V622" s="24">
        <f t="shared" ca="1" si="716"/>
        <v>6000000</v>
      </c>
      <c r="W622" s="24">
        <f t="shared" ca="1" si="716"/>
        <v>8000000</v>
      </c>
      <c r="X622" s="24">
        <f t="shared" ca="1" si="716"/>
        <v>10000000</v>
      </c>
      <c r="Y622" s="24">
        <f t="shared" ref="Y622:CJ622" ca="1" si="717">X626</f>
        <v>12000000</v>
      </c>
      <c r="Z622" s="24">
        <f t="shared" ca="1" si="717"/>
        <v>14000000</v>
      </c>
      <c r="AA622" s="24">
        <f t="shared" ca="1" si="717"/>
        <v>14000000</v>
      </c>
      <c r="AB622" s="24">
        <f t="shared" ca="1" si="717"/>
        <v>14000000</v>
      </c>
      <c r="AC622" s="24">
        <f t="shared" ca="1" si="717"/>
        <v>14000000</v>
      </c>
      <c r="AD622" s="24">
        <f t="shared" ca="1" si="717"/>
        <v>14000000</v>
      </c>
      <c r="AE622" s="24">
        <f t="shared" ca="1" si="717"/>
        <v>14000000</v>
      </c>
      <c r="AF622" s="24">
        <f t="shared" ca="1" si="717"/>
        <v>12000000</v>
      </c>
      <c r="AG622" s="24">
        <f t="shared" ca="1" si="717"/>
        <v>10000000</v>
      </c>
      <c r="AH622" s="24">
        <f t="shared" ca="1" si="717"/>
        <v>8000000</v>
      </c>
      <c r="AI622" s="24">
        <f t="shared" ca="1" si="717"/>
        <v>6000000</v>
      </c>
      <c r="AJ622" s="24">
        <f t="shared" ca="1" si="717"/>
        <v>4000000</v>
      </c>
      <c r="AK622" s="24">
        <f t="shared" ca="1" si="717"/>
        <v>2000000</v>
      </c>
      <c r="AL622" s="24">
        <f t="shared" ca="1" si="717"/>
        <v>0</v>
      </c>
      <c r="AM622" s="24">
        <f t="shared" ca="1" si="717"/>
        <v>0</v>
      </c>
      <c r="AN622" s="24">
        <f t="shared" ca="1" si="717"/>
        <v>0</v>
      </c>
      <c r="AO622" s="24">
        <f t="shared" ca="1" si="717"/>
        <v>0</v>
      </c>
      <c r="AP622" s="24">
        <f t="shared" ca="1" si="717"/>
        <v>0</v>
      </c>
      <c r="AQ622" s="24">
        <f t="shared" ca="1" si="717"/>
        <v>0</v>
      </c>
      <c r="AR622" s="24">
        <f t="shared" ca="1" si="717"/>
        <v>0</v>
      </c>
      <c r="AS622" s="24">
        <f t="shared" ca="1" si="717"/>
        <v>0</v>
      </c>
      <c r="AT622" s="24">
        <f t="shared" ca="1" si="717"/>
        <v>0</v>
      </c>
      <c r="AU622" s="24">
        <f t="shared" ca="1" si="717"/>
        <v>0</v>
      </c>
      <c r="AV622" s="24">
        <f t="shared" ca="1" si="717"/>
        <v>0</v>
      </c>
      <c r="AW622" s="24">
        <f t="shared" ca="1" si="717"/>
        <v>0</v>
      </c>
      <c r="AX622" s="24">
        <f t="shared" ca="1" si="717"/>
        <v>0</v>
      </c>
      <c r="AY622" s="24">
        <f t="shared" ca="1" si="717"/>
        <v>0</v>
      </c>
      <c r="AZ622" s="24">
        <f t="shared" ca="1" si="717"/>
        <v>0</v>
      </c>
      <c r="BA622" s="24">
        <f t="shared" ca="1" si="717"/>
        <v>0</v>
      </c>
      <c r="BB622" s="24">
        <f t="shared" ca="1" si="717"/>
        <v>0</v>
      </c>
      <c r="BC622" s="24">
        <f t="shared" ca="1" si="717"/>
        <v>0</v>
      </c>
      <c r="BD622" s="24">
        <f t="shared" ca="1" si="717"/>
        <v>0</v>
      </c>
      <c r="BE622" s="24">
        <f t="shared" ca="1" si="717"/>
        <v>0</v>
      </c>
      <c r="BF622" s="24">
        <f t="shared" ca="1" si="717"/>
        <v>0</v>
      </c>
      <c r="BG622" s="24">
        <f t="shared" ca="1" si="717"/>
        <v>0</v>
      </c>
      <c r="BH622" s="24">
        <f t="shared" ca="1" si="717"/>
        <v>0</v>
      </c>
      <c r="BI622" s="24">
        <f t="shared" ca="1" si="717"/>
        <v>0</v>
      </c>
      <c r="BJ622" s="24">
        <f t="shared" ca="1" si="717"/>
        <v>0</v>
      </c>
      <c r="BK622" s="24">
        <f t="shared" ca="1" si="717"/>
        <v>0</v>
      </c>
      <c r="BL622" s="24">
        <f t="shared" ca="1" si="717"/>
        <v>0</v>
      </c>
      <c r="BM622" s="24">
        <f t="shared" ca="1" si="717"/>
        <v>0</v>
      </c>
      <c r="BN622" s="24">
        <f t="shared" ca="1" si="717"/>
        <v>0</v>
      </c>
      <c r="BO622" s="24">
        <f t="shared" ca="1" si="717"/>
        <v>0</v>
      </c>
      <c r="BP622" s="24">
        <f t="shared" ca="1" si="717"/>
        <v>0</v>
      </c>
      <c r="BQ622" s="24">
        <f t="shared" ca="1" si="717"/>
        <v>0</v>
      </c>
      <c r="BR622" s="24">
        <f t="shared" ca="1" si="717"/>
        <v>0</v>
      </c>
      <c r="BS622" s="24">
        <f t="shared" ca="1" si="717"/>
        <v>0</v>
      </c>
      <c r="BT622" s="24">
        <f t="shared" ca="1" si="717"/>
        <v>0</v>
      </c>
      <c r="BU622" s="24">
        <f t="shared" ca="1" si="717"/>
        <v>0</v>
      </c>
      <c r="BV622" s="24">
        <f t="shared" ca="1" si="717"/>
        <v>0</v>
      </c>
      <c r="BW622" s="24">
        <f t="shared" ca="1" si="717"/>
        <v>0</v>
      </c>
      <c r="BX622" s="24">
        <f t="shared" ca="1" si="717"/>
        <v>0</v>
      </c>
      <c r="BY622" s="24">
        <f t="shared" ca="1" si="717"/>
        <v>0</v>
      </c>
      <c r="BZ622" s="24">
        <f t="shared" ca="1" si="717"/>
        <v>0</v>
      </c>
      <c r="CA622" s="24">
        <f t="shared" ca="1" si="717"/>
        <v>0</v>
      </c>
      <c r="CB622" s="24">
        <f t="shared" ca="1" si="717"/>
        <v>0</v>
      </c>
      <c r="CC622" s="24">
        <f t="shared" ca="1" si="717"/>
        <v>0</v>
      </c>
      <c r="CD622" s="24">
        <f t="shared" ca="1" si="717"/>
        <v>0</v>
      </c>
      <c r="CE622" s="24">
        <f t="shared" ca="1" si="717"/>
        <v>0</v>
      </c>
      <c r="CF622" s="24">
        <f t="shared" ca="1" si="717"/>
        <v>0</v>
      </c>
      <c r="CG622" s="24">
        <f t="shared" ca="1" si="717"/>
        <v>0</v>
      </c>
      <c r="CH622" s="24">
        <f t="shared" ca="1" si="717"/>
        <v>0</v>
      </c>
      <c r="CI622" s="24">
        <f t="shared" ca="1" si="717"/>
        <v>0</v>
      </c>
      <c r="CJ622" s="24">
        <f t="shared" ca="1" si="717"/>
        <v>0</v>
      </c>
      <c r="CK622" s="24">
        <f t="shared" ref="CK622:CL622" ca="1" si="718">CJ626</f>
        <v>0</v>
      </c>
      <c r="CL622" s="24">
        <f t="shared" ca="1" si="718"/>
        <v>0</v>
      </c>
      <c r="CN622" s="24">
        <f>CM626</f>
        <v>0</v>
      </c>
      <c r="CO622" s="24" t="e">
        <f t="shared" ref="CO622:DL622" ca="1" si="719">CN626</f>
        <v>#REF!</v>
      </c>
      <c r="CP622" s="24" t="e">
        <f t="shared" ca="1" si="719"/>
        <v>#N/A</v>
      </c>
      <c r="CQ622" s="24" t="e">
        <f t="shared" ca="1" si="719"/>
        <v>#N/A</v>
      </c>
      <c r="CR622" s="24" t="e">
        <f t="shared" ca="1" si="719"/>
        <v>#N/A</v>
      </c>
      <c r="CS622" s="24" t="e">
        <f t="shared" ca="1" si="719"/>
        <v>#N/A</v>
      </c>
      <c r="CT622" s="24" t="e">
        <f t="shared" ca="1" si="719"/>
        <v>#N/A</v>
      </c>
      <c r="CU622" s="24" t="e">
        <f t="shared" ca="1" si="719"/>
        <v>#N/A</v>
      </c>
      <c r="CV622" s="24" t="e">
        <f t="shared" ca="1" si="719"/>
        <v>#N/A</v>
      </c>
      <c r="CW622" s="24" t="e">
        <f t="shared" ca="1" si="719"/>
        <v>#N/A</v>
      </c>
      <c r="CX622" s="24" t="e">
        <f t="shared" ca="1" si="719"/>
        <v>#N/A</v>
      </c>
      <c r="CY622" s="24" t="e">
        <f t="shared" ca="1" si="719"/>
        <v>#N/A</v>
      </c>
      <c r="CZ622" s="24" t="e">
        <f t="shared" ca="1" si="719"/>
        <v>#N/A</v>
      </c>
      <c r="DA622" s="24" t="e">
        <f t="shared" ca="1" si="719"/>
        <v>#N/A</v>
      </c>
      <c r="DB622" s="24" t="e">
        <f t="shared" ca="1" si="719"/>
        <v>#N/A</v>
      </c>
      <c r="DC622" s="24" t="e">
        <f t="shared" ca="1" si="719"/>
        <v>#N/A</v>
      </c>
      <c r="DD622" s="24" t="e">
        <f t="shared" ca="1" si="719"/>
        <v>#N/A</v>
      </c>
      <c r="DE622" s="24" t="e">
        <f t="shared" ca="1" si="719"/>
        <v>#N/A</v>
      </c>
      <c r="DF622" s="24" t="e">
        <f t="shared" ca="1" si="719"/>
        <v>#N/A</v>
      </c>
      <c r="DG622" s="24" t="e">
        <f t="shared" ca="1" si="719"/>
        <v>#N/A</v>
      </c>
      <c r="DH622" s="24" t="e">
        <f t="shared" ca="1" si="719"/>
        <v>#N/A</v>
      </c>
      <c r="DI622" s="24" t="e">
        <f t="shared" ca="1" si="719"/>
        <v>#N/A</v>
      </c>
      <c r="DJ622" s="24" t="e">
        <f t="shared" ca="1" si="719"/>
        <v>#N/A</v>
      </c>
      <c r="DK622" s="24" t="e">
        <f t="shared" ca="1" si="719"/>
        <v>#N/A</v>
      </c>
      <c r="DL622" s="24" t="e">
        <f t="shared" ca="1" si="719"/>
        <v>#N/A</v>
      </c>
    </row>
    <row r="623" spans="1:116" x14ac:dyDescent="0.4">
      <c r="D623" t="s">
        <v>761</v>
      </c>
      <c r="E623" s="8" t="str">
        <f t="shared" si="714"/>
        <v>623 ASSETSALE-PV</v>
      </c>
      <c r="G623" s="145" t="s">
        <v>574</v>
      </c>
      <c r="H623" s="27"/>
      <c r="I623" s="78"/>
      <c r="J623" s="78"/>
      <c r="K623" s="19">
        <v>100000</v>
      </c>
      <c r="L623" s="19">
        <v>100000</v>
      </c>
      <c r="M623" s="19">
        <v>100000</v>
      </c>
      <c r="N623" s="19">
        <v>100000</v>
      </c>
      <c r="O623" s="19">
        <v>100000</v>
      </c>
      <c r="P623" s="19">
        <v>100000</v>
      </c>
      <c r="R623" s="33"/>
      <c r="S623" s="19" cm="1">
        <f t="array" ref="S623">INDEX($K:$P,ROW(),MATCH(S$3,$K$2:$P$2,0))</f>
        <v>100000</v>
      </c>
      <c r="T623" s="19" cm="1">
        <f t="array" ref="T623">INDEX($K:$P,ROW(),MATCH(T$3,$K$2:$P$2,0))</f>
        <v>100000</v>
      </c>
      <c r="U623" s="19" cm="1">
        <f t="array" ref="U623">INDEX($K:$P,ROW(),MATCH(U$3,$K$2:$P$2,0))</f>
        <v>100000</v>
      </c>
      <c r="V623" s="19" cm="1">
        <f t="array" ref="V623">INDEX($K:$P,ROW(),MATCH(V$3,$K$2:$P$2,0))</f>
        <v>100000</v>
      </c>
      <c r="W623" s="19" cm="1">
        <f t="array" ref="W623">INDEX($K:$P,ROW(),MATCH(W$3,$K$2:$P$2,0))</f>
        <v>100000</v>
      </c>
      <c r="X623" s="19" cm="1">
        <f t="array" ref="X623">INDEX($K:$P,ROW(),MATCH(X$3,$K$2:$P$2,0))</f>
        <v>100000</v>
      </c>
      <c r="Y623" s="19" cm="1">
        <f t="array" ref="Y623">INDEX($K:$P,ROW(),MATCH(Y$3,$K$2:$P$2,0))</f>
        <v>100000</v>
      </c>
      <c r="Z623" s="19" cm="1">
        <f t="array" ref="Z623">INDEX($K:$P,ROW(),MATCH(Z$3,$K$2:$P$2,0))</f>
        <v>100000</v>
      </c>
      <c r="AA623" s="19" cm="1">
        <f t="array" ref="AA623">INDEX($K:$P,ROW(),MATCH(AA$3,$K$2:$P$2,0))</f>
        <v>100000</v>
      </c>
      <c r="AB623" s="19" cm="1">
        <f t="array" ref="AB623">INDEX($K:$P,ROW(),MATCH(AB$3,$K$2:$P$2,0))</f>
        <v>100000</v>
      </c>
      <c r="AC623" s="19" cm="1">
        <f t="array" ref="AC623">INDEX($K:$P,ROW(),MATCH(AC$3,$K$2:$P$2,0))</f>
        <v>100000</v>
      </c>
      <c r="AD623" s="19" cm="1">
        <f t="array" ref="AD623">INDEX($K:$P,ROW(),MATCH(AD$3,$K$2:$P$2,0))</f>
        <v>100000</v>
      </c>
      <c r="AE623" s="19" cm="1">
        <f t="array" ref="AE623">INDEX($K:$P,ROW(),MATCH(AE$3,$K$2:$P$2,0))</f>
        <v>100000</v>
      </c>
      <c r="AF623" s="19" cm="1">
        <f t="array" ref="AF623">INDEX($K:$P,ROW(),MATCH(AF$3,$K$2:$P$2,0))</f>
        <v>100000</v>
      </c>
      <c r="AG623" s="19" cm="1">
        <f t="array" ref="AG623">INDEX($K:$P,ROW(),MATCH(AG$3,$K$2:$P$2,0))</f>
        <v>100000</v>
      </c>
      <c r="AH623" s="19" cm="1">
        <f t="array" ref="AH623">INDEX($K:$P,ROW(),MATCH(AH$3,$K$2:$P$2,0))</f>
        <v>100000</v>
      </c>
      <c r="AI623" s="19" cm="1">
        <f t="array" ref="AI623">INDEX($K:$P,ROW(),MATCH(AI$3,$K$2:$P$2,0))</f>
        <v>100000</v>
      </c>
      <c r="AJ623" s="19" cm="1">
        <f t="array" ref="AJ623">INDEX($K:$P,ROW(),MATCH(AJ$3,$K$2:$P$2,0))</f>
        <v>100000</v>
      </c>
      <c r="AK623" s="19" cm="1">
        <f t="array" ref="AK623">INDEX($K:$P,ROW(),MATCH(AK$3,$K$2:$P$2,0))</f>
        <v>100000</v>
      </c>
      <c r="AL623" s="19" cm="1">
        <f t="array" ref="AL623">INDEX($K:$P,ROW(),MATCH(AL$3,$K$2:$P$2,0))</f>
        <v>100000</v>
      </c>
      <c r="AM623" s="19" cm="1">
        <f t="array" ref="AM623">INDEX($K:$P,ROW(),MATCH(AM$3,$K$2:$P$2,0))</f>
        <v>100000</v>
      </c>
      <c r="AN623" s="19" cm="1">
        <f t="array" ref="AN623">INDEX($K:$P,ROW(),MATCH(AN$3,$K$2:$P$2,0))</f>
        <v>100000</v>
      </c>
      <c r="AO623" s="19" cm="1">
        <f t="array" ref="AO623">INDEX($K:$P,ROW(),MATCH(AO$3,$K$2:$P$2,0))</f>
        <v>100000</v>
      </c>
      <c r="AP623" s="19" cm="1">
        <f t="array" ref="AP623">INDEX($K:$P,ROW(),MATCH(AP$3,$K$2:$P$2,0))</f>
        <v>100000</v>
      </c>
      <c r="AQ623" s="19" cm="1">
        <f t="array" ref="AQ623">INDEX($K:$P,ROW(),MATCH(AQ$3,$K$2:$P$2,0))</f>
        <v>100000</v>
      </c>
      <c r="AR623" s="19" cm="1">
        <f t="array" ref="AR623">INDEX($K:$P,ROW(),MATCH(AR$3,$K$2:$P$2,0))</f>
        <v>100000</v>
      </c>
      <c r="AS623" s="19" cm="1">
        <f t="array" ref="AS623">INDEX($K:$P,ROW(),MATCH(AS$3,$K$2:$P$2,0))</f>
        <v>100000</v>
      </c>
      <c r="AT623" s="19" cm="1">
        <f t="array" ref="AT623">INDEX($K:$P,ROW(),MATCH(AT$3,$K$2:$P$2,0))</f>
        <v>100000</v>
      </c>
      <c r="AU623" s="19" cm="1">
        <f t="array" ref="AU623">INDEX($K:$P,ROW(),MATCH(AU$3,$K$2:$P$2,0))</f>
        <v>100000</v>
      </c>
      <c r="AV623" s="19" cm="1">
        <f t="array" ref="AV623">INDEX($K:$P,ROW(),MATCH(AV$3,$K$2:$P$2,0))</f>
        <v>100000</v>
      </c>
      <c r="AW623" s="19" cm="1">
        <f t="array" ref="AW623">INDEX($K:$P,ROW(),MATCH(AW$3,$K$2:$P$2,0))</f>
        <v>100000</v>
      </c>
      <c r="AX623" s="19" cm="1">
        <f t="array" ref="AX623">INDEX($K:$P,ROW(),MATCH(AX$3,$K$2:$P$2,0))</f>
        <v>100000</v>
      </c>
      <c r="AY623" s="19" cm="1">
        <f t="array" ref="AY623">INDEX($K:$P,ROW(),MATCH(AY$3,$K$2:$P$2,0))</f>
        <v>100000</v>
      </c>
      <c r="AZ623" s="19" cm="1">
        <f t="array" ref="AZ623">INDEX($K:$P,ROW(),MATCH(AZ$3,$K$2:$P$2,0))</f>
        <v>100000</v>
      </c>
      <c r="BA623" s="19" cm="1">
        <f t="array" ref="BA623">INDEX($K:$P,ROW(),MATCH(BA$3,$K$2:$P$2,0))</f>
        <v>100000</v>
      </c>
      <c r="BB623" s="19" cm="1">
        <f t="array" ref="BB623">INDEX($K:$P,ROW(),MATCH(BB$3,$K$2:$P$2,0))</f>
        <v>100000</v>
      </c>
      <c r="BC623" s="19" cm="1">
        <f t="array" ref="BC623">INDEX($K:$P,ROW(),MATCH(BC$3,$K$2:$P$2,0))</f>
        <v>100000</v>
      </c>
      <c r="BD623" s="19" cm="1">
        <f t="array" ref="BD623">INDEX($K:$P,ROW(),MATCH(BD$3,$K$2:$P$2,0))</f>
        <v>100000</v>
      </c>
      <c r="BE623" s="19" cm="1">
        <f t="array" ref="BE623">INDEX($K:$P,ROW(),MATCH(BE$3,$K$2:$P$2,0))</f>
        <v>100000</v>
      </c>
      <c r="BF623" s="19" cm="1">
        <f t="array" ref="BF623">INDEX($K:$P,ROW(),MATCH(BF$3,$K$2:$P$2,0))</f>
        <v>100000</v>
      </c>
      <c r="BG623" s="19" cm="1">
        <f t="array" ref="BG623">INDEX($K:$P,ROW(),MATCH(BG$3,$K$2:$P$2,0))</f>
        <v>100000</v>
      </c>
      <c r="BH623" s="19" cm="1">
        <f t="array" ref="BH623">INDEX($K:$P,ROW(),MATCH(BH$3,$K$2:$P$2,0))</f>
        <v>100000</v>
      </c>
      <c r="BI623" s="19" cm="1">
        <f t="array" ref="BI623">INDEX($K:$P,ROW(),MATCH(BI$3,$K$2:$P$2,0))</f>
        <v>100000</v>
      </c>
      <c r="BJ623" s="19" cm="1">
        <f t="array" ref="BJ623">INDEX($K:$P,ROW(),MATCH(BJ$3,$K$2:$P$2,0))</f>
        <v>100000</v>
      </c>
      <c r="BK623" s="19" cm="1">
        <f t="array" ref="BK623">INDEX($K:$P,ROW(),MATCH(BK$3,$K$2:$P$2,0))</f>
        <v>100000</v>
      </c>
      <c r="BL623" s="19" cm="1">
        <f t="array" ref="BL623">INDEX($K:$P,ROW(),MATCH(BL$3,$K$2:$P$2,0))</f>
        <v>100000</v>
      </c>
      <c r="BM623" s="19" cm="1">
        <f t="array" ref="BM623">INDEX($K:$P,ROW(),MATCH(BM$3,$K$2:$P$2,0))</f>
        <v>100000</v>
      </c>
      <c r="BN623" s="19" cm="1">
        <f t="array" ref="BN623">INDEX($K:$P,ROW(),MATCH(BN$3,$K$2:$P$2,0))</f>
        <v>100000</v>
      </c>
      <c r="BO623" s="19" cm="1">
        <f t="array" ref="BO623">INDEX($K:$P,ROW(),MATCH(BO$3,$K$2:$P$2,0))</f>
        <v>100000</v>
      </c>
      <c r="BP623" s="19" cm="1">
        <f t="array" ref="BP623">INDEX($K:$P,ROW(),MATCH(BP$3,$K$2:$P$2,0))</f>
        <v>100000</v>
      </c>
      <c r="BQ623" s="19" cm="1">
        <f t="array" ref="BQ623">INDEX($K:$P,ROW(),MATCH(BQ$3,$K$2:$P$2,0))</f>
        <v>100000</v>
      </c>
      <c r="BR623" s="19" cm="1">
        <f t="array" ref="BR623">INDEX($K:$P,ROW(),MATCH(BR$3,$K$2:$P$2,0))</f>
        <v>100000</v>
      </c>
      <c r="BS623" s="19" cm="1">
        <f t="array" ref="BS623">INDEX($K:$P,ROW(),MATCH(BS$3,$K$2:$P$2,0))</f>
        <v>100000</v>
      </c>
      <c r="BT623" s="19" cm="1">
        <f t="array" ref="BT623">INDEX($K:$P,ROW(),MATCH(BT$3,$K$2:$P$2,0))</f>
        <v>100000</v>
      </c>
      <c r="BU623" s="19" cm="1">
        <f t="array" ref="BU623">INDEX($K:$P,ROW(),MATCH(BU$3,$K$2:$P$2,0))</f>
        <v>100000</v>
      </c>
      <c r="BV623" s="19" cm="1">
        <f t="array" ref="BV623">INDEX($K:$P,ROW(),MATCH(BV$3,$K$2:$P$2,0))</f>
        <v>100000</v>
      </c>
      <c r="BW623" s="19" cm="1">
        <f t="array" ref="BW623">INDEX($K:$P,ROW(),MATCH(BW$3,$K$2:$P$2,0))</f>
        <v>100000</v>
      </c>
      <c r="BX623" s="19" cm="1">
        <f t="array" ref="BX623">INDEX($K:$P,ROW(),MATCH(BX$3,$K$2:$P$2,0))</f>
        <v>100000</v>
      </c>
      <c r="BY623" s="19" cm="1">
        <f t="array" ref="BY623">INDEX($K:$P,ROW(),MATCH(BY$3,$K$2:$P$2,0))</f>
        <v>100000</v>
      </c>
      <c r="BZ623" s="19" cm="1">
        <f t="array" ref="BZ623">INDEX($K:$P,ROW(),MATCH(BZ$3,$K$2:$P$2,0))</f>
        <v>100000</v>
      </c>
      <c r="CA623" s="19" cm="1">
        <f t="array" ref="CA623">INDEX($K:$P,ROW(),MATCH(CA$3,$K$2:$P$2,0))</f>
        <v>100000</v>
      </c>
      <c r="CB623" s="19" cm="1">
        <f t="array" ref="CB623">INDEX($K:$P,ROW(),MATCH(CB$3,$K$2:$P$2,0))</f>
        <v>100000</v>
      </c>
      <c r="CC623" s="19" cm="1">
        <f t="array" ref="CC623">INDEX($K:$P,ROW(),MATCH(CC$3,$K$2:$P$2,0))</f>
        <v>100000</v>
      </c>
      <c r="CD623" s="19" cm="1">
        <f t="array" ref="CD623">INDEX($K:$P,ROW(),MATCH(CD$3,$K$2:$P$2,0))</f>
        <v>100000</v>
      </c>
      <c r="CE623" s="19" cm="1">
        <f t="array" ref="CE623">INDEX($K:$P,ROW(),MATCH(CE$3,$K$2:$P$2,0))</f>
        <v>100000</v>
      </c>
      <c r="CF623" s="19" cm="1">
        <f t="array" ref="CF623">INDEX($K:$P,ROW(),MATCH(CF$3,$K$2:$P$2,0))</f>
        <v>100000</v>
      </c>
      <c r="CG623" s="19" cm="1">
        <f t="array" ref="CG623">INDEX($K:$P,ROW(),MATCH(CG$3,$K$2:$P$2,0))</f>
        <v>100000</v>
      </c>
      <c r="CH623" s="19" cm="1">
        <f t="array" ref="CH623">INDEX($K:$P,ROW(),MATCH(CH$3,$K$2:$P$2,0))</f>
        <v>100000</v>
      </c>
      <c r="CI623" s="19" cm="1">
        <f t="array" ref="CI623">INDEX($K:$P,ROW(),MATCH(CI$3,$K$2:$P$2,0))</f>
        <v>100000</v>
      </c>
      <c r="CJ623" s="19" cm="1">
        <f t="array" ref="CJ623">INDEX($K:$P,ROW(),MATCH(CJ$3,$K$2:$P$2,0))</f>
        <v>100000</v>
      </c>
      <c r="CK623" s="19" cm="1">
        <f t="array" ref="CK623">INDEX($K:$P,ROW(),MATCH(CK$3,$K$2:$P$2,0))</f>
        <v>100000</v>
      </c>
      <c r="CL623" s="19" cm="1">
        <f t="array" ref="CL623">INDEX($K:$P,ROW(),MATCH(CL$3,$K$2:$P$2,0))</f>
        <v>100000</v>
      </c>
      <c r="CN623" s="19" t="e" cm="1">
        <f t="array" ref="CN623">INDEX($K:$P,ROW(),MATCH(CN$3,$K$2:$P$2,0))</f>
        <v>#N/A</v>
      </c>
      <c r="CO623" s="19" t="e" cm="1">
        <f t="array" ref="CO623">INDEX($K:$P,ROW(),MATCH(CO$3,$K$2:$P$2,0))</f>
        <v>#N/A</v>
      </c>
      <c r="CP623" s="19" t="e" cm="1">
        <f t="array" ref="CP623">INDEX($K:$P,ROW(),MATCH(CP$3,$K$2:$P$2,0))</f>
        <v>#N/A</v>
      </c>
      <c r="CQ623" s="19" t="e" cm="1">
        <f t="array" ref="CQ623">INDEX($K:$P,ROW(),MATCH(CQ$3,$K$2:$P$2,0))</f>
        <v>#N/A</v>
      </c>
      <c r="CR623" s="19" t="e" cm="1">
        <f t="array" ref="CR623">INDEX($K:$P,ROW(),MATCH(CR$3,$K$2:$P$2,0))</f>
        <v>#N/A</v>
      </c>
      <c r="CS623" s="19" t="e" cm="1">
        <f t="array" ref="CS623">INDEX($K:$P,ROW(),MATCH(CS$3,$K$2:$P$2,0))</f>
        <v>#N/A</v>
      </c>
      <c r="CT623" s="19" t="e" cm="1">
        <f t="array" ref="CT623">INDEX($K:$P,ROW(),MATCH(CT$3,$K$2:$P$2,0))</f>
        <v>#N/A</v>
      </c>
      <c r="CU623" s="19" t="e" cm="1">
        <f t="array" ref="CU623">INDEX($K:$P,ROW(),MATCH(CU$3,$K$2:$P$2,0))</f>
        <v>#N/A</v>
      </c>
      <c r="CV623" s="19" t="e" cm="1">
        <f t="array" ref="CV623">INDEX($K:$P,ROW(),MATCH(CV$3,$K$2:$P$2,0))</f>
        <v>#N/A</v>
      </c>
      <c r="CW623" s="19" t="e" cm="1">
        <f t="array" ref="CW623">INDEX($K:$P,ROW(),MATCH(CW$3,$K$2:$P$2,0))</f>
        <v>#N/A</v>
      </c>
      <c r="CX623" s="19" t="e" cm="1">
        <f t="array" ref="CX623">INDEX($K:$P,ROW(),MATCH(CX$3,$K$2:$P$2,0))</f>
        <v>#N/A</v>
      </c>
      <c r="CY623" s="19" t="e" cm="1">
        <f t="array" ref="CY623">INDEX($K:$P,ROW(),MATCH(CY$3,$K$2:$P$2,0))</f>
        <v>#N/A</v>
      </c>
      <c r="CZ623" s="19" t="e" cm="1">
        <f t="array" ref="CZ623">INDEX($K:$P,ROW(),MATCH(CZ$3,$K$2:$P$2,0))</f>
        <v>#N/A</v>
      </c>
      <c r="DA623" s="19" t="e" cm="1">
        <f t="array" ref="DA623">INDEX($K:$P,ROW(),MATCH(DA$3,$K$2:$P$2,0))</f>
        <v>#N/A</v>
      </c>
      <c r="DB623" s="19" t="e" cm="1">
        <f t="array" ref="DB623">INDEX($K:$P,ROW(),MATCH(DB$3,$K$2:$P$2,0))</f>
        <v>#N/A</v>
      </c>
      <c r="DC623" s="19" t="e" cm="1">
        <f t="array" ref="DC623">INDEX($K:$P,ROW(),MATCH(DC$3,$K$2:$P$2,0))</f>
        <v>#N/A</v>
      </c>
      <c r="DD623" s="19" t="e" cm="1">
        <f t="array" ref="DD623">INDEX($K:$P,ROW(),MATCH(DD$3,$K$2:$P$2,0))</f>
        <v>#N/A</v>
      </c>
      <c r="DE623" s="19" t="e" cm="1">
        <f t="array" ref="DE623">INDEX($K:$P,ROW(),MATCH(DE$3,$K$2:$P$2,0))</f>
        <v>#N/A</v>
      </c>
      <c r="DF623" s="19" t="e" cm="1">
        <f t="array" ref="DF623">INDEX($K:$P,ROW(),MATCH(DF$3,$K$2:$P$2,0))</f>
        <v>#N/A</v>
      </c>
      <c r="DG623" s="19" t="e" cm="1">
        <f t="array" ref="DG623">INDEX($K:$P,ROW(),MATCH(DG$3,$K$2:$P$2,0))</f>
        <v>#N/A</v>
      </c>
      <c r="DH623" s="19" t="e" cm="1">
        <f t="array" ref="DH623">INDEX($K:$P,ROW(),MATCH(DH$3,$K$2:$P$2,0))</f>
        <v>#N/A</v>
      </c>
      <c r="DI623" s="19" t="e" cm="1">
        <f t="array" ref="DI623">INDEX($K:$P,ROW(),MATCH(DI$3,$K$2:$P$2,0))</f>
        <v>#N/A</v>
      </c>
      <c r="DJ623" s="19" t="e" cm="1">
        <f t="array" ref="DJ623">INDEX($K:$P,ROW(),MATCH(DJ$3,$K$2:$P$2,0))</f>
        <v>#N/A</v>
      </c>
      <c r="DK623" s="19" t="e" cm="1">
        <f t="array" ref="DK623">INDEX($K:$P,ROW(),MATCH(DK$3,$K$2:$P$2,0))</f>
        <v>#N/A</v>
      </c>
      <c r="DL623" s="19" t="e" cm="1">
        <f t="array" ref="DL623">INDEX($K:$P,ROW(),MATCH(DL$3,$K$2:$P$2,0))</f>
        <v>#N/A</v>
      </c>
    </row>
    <row r="624" spans="1:116" x14ac:dyDescent="0.4">
      <c r="D624" t="s">
        <v>761</v>
      </c>
      <c r="E624" s="8" t="str">
        <f t="shared" si="714"/>
        <v>624 ASSETSALE-PV</v>
      </c>
      <c r="G624" s="158" t="str">
        <f>PROPER(G637&amp;"s constructed")</f>
        <v>Units Constructed</v>
      </c>
      <c r="H624" s="27"/>
      <c r="I624" s="78"/>
      <c r="J624" s="78"/>
      <c r="K624" s="24">
        <f t="shared" ref="K624:P625" ca="1" si="720">SUMIF($3:$3,K$2,624:624)</f>
        <v>14000000</v>
      </c>
      <c r="L624" s="24">
        <f t="shared" ca="1" si="720"/>
        <v>0</v>
      </c>
      <c r="M624" s="24">
        <f t="shared" ca="1" si="720"/>
        <v>0</v>
      </c>
      <c r="N624" s="24">
        <f t="shared" ca="1" si="720"/>
        <v>0</v>
      </c>
      <c r="O624" s="24">
        <f t="shared" ca="1" si="720"/>
        <v>0</v>
      </c>
      <c r="P624" s="24">
        <f t="shared" ca="1" si="720"/>
        <v>0</v>
      </c>
      <c r="R624" s="33"/>
      <c r="S624" s="24" cm="1">
        <f t="array" aca="1" ref="S624" ca="1">INDIRECT(S610)*S623</f>
        <v>2000000</v>
      </c>
      <c r="T624" s="24" cm="1">
        <f t="array" aca="1" ref="T624" ca="1">INDIRECT(T610)*T623</f>
        <v>2000000</v>
      </c>
      <c r="U624" s="24" cm="1">
        <f t="array" aca="1" ref="U624" ca="1">INDIRECT(U610)*U623</f>
        <v>2000000</v>
      </c>
      <c r="V624" s="24" cm="1">
        <f t="array" aca="1" ref="V624" ca="1">INDIRECT(V610)*V623</f>
        <v>2000000</v>
      </c>
      <c r="W624" s="24" cm="1">
        <f t="array" aca="1" ref="W624" ca="1">INDIRECT(W610)*W623</f>
        <v>2000000</v>
      </c>
      <c r="X624" s="24" cm="1">
        <f t="array" aca="1" ref="X624" ca="1">INDIRECT(X610)*X623</f>
        <v>2000000</v>
      </c>
      <c r="Y624" s="24" cm="1">
        <f t="array" aca="1" ref="Y624" ca="1">INDIRECT(Y610)*Y623</f>
        <v>2000000</v>
      </c>
      <c r="Z624" s="24" cm="1">
        <f t="array" aca="1" ref="Z624" ca="1">INDIRECT(Z610)*Z623</f>
        <v>0</v>
      </c>
      <c r="AA624" s="24" cm="1">
        <f t="array" aca="1" ref="AA624" ca="1">INDIRECT(AA610)*AA623</f>
        <v>0</v>
      </c>
      <c r="AB624" s="24" cm="1">
        <f t="array" aca="1" ref="AB624" ca="1">INDIRECT(AB610)*AB623</f>
        <v>0</v>
      </c>
      <c r="AC624" s="24" cm="1">
        <f t="array" aca="1" ref="AC624" ca="1">INDIRECT(AC610)*AC623</f>
        <v>0</v>
      </c>
      <c r="AD624" s="24" cm="1">
        <f t="array" aca="1" ref="AD624" ca="1">INDIRECT(AD610)*AD623</f>
        <v>0</v>
      </c>
      <c r="AE624" s="24" cm="1">
        <f t="array" aca="1" ref="AE624" ca="1">INDIRECT(AE610)*AE623</f>
        <v>0</v>
      </c>
      <c r="AF624" s="24" cm="1">
        <f t="array" aca="1" ref="AF624" ca="1">INDIRECT(AF610)*AF623</f>
        <v>0</v>
      </c>
      <c r="AG624" s="24" cm="1">
        <f t="array" aca="1" ref="AG624" ca="1">INDIRECT(AG610)*AG623</f>
        <v>0</v>
      </c>
      <c r="AH624" s="24" cm="1">
        <f t="array" aca="1" ref="AH624" ca="1">INDIRECT(AH610)*AH623</f>
        <v>0</v>
      </c>
      <c r="AI624" s="24" cm="1">
        <f t="array" aca="1" ref="AI624" ca="1">INDIRECT(AI610)*AI623</f>
        <v>0</v>
      </c>
      <c r="AJ624" s="24" cm="1">
        <f t="array" aca="1" ref="AJ624" ca="1">INDIRECT(AJ610)*AJ623</f>
        <v>0</v>
      </c>
      <c r="AK624" s="24" cm="1">
        <f t="array" aca="1" ref="AK624" ca="1">INDIRECT(AK610)*AK623</f>
        <v>0</v>
      </c>
      <c r="AL624" s="24" cm="1">
        <f t="array" aca="1" ref="AL624" ca="1">INDIRECT(AL610)*AL623</f>
        <v>0</v>
      </c>
      <c r="AM624" s="24" cm="1">
        <f t="array" aca="1" ref="AM624" ca="1">INDIRECT(AM610)*AM623</f>
        <v>0</v>
      </c>
      <c r="AN624" s="24" cm="1">
        <f t="array" aca="1" ref="AN624" ca="1">INDIRECT(AN610)*AN623</f>
        <v>0</v>
      </c>
      <c r="AO624" s="24" cm="1">
        <f t="array" aca="1" ref="AO624" ca="1">INDIRECT(AO610)*AO623</f>
        <v>0</v>
      </c>
      <c r="AP624" s="24" cm="1">
        <f t="array" aca="1" ref="AP624" ca="1">INDIRECT(AP610)*AP623</f>
        <v>0</v>
      </c>
      <c r="AQ624" s="24" cm="1">
        <f t="array" aca="1" ref="AQ624" ca="1">INDIRECT(AQ610)*AQ623</f>
        <v>0</v>
      </c>
      <c r="AR624" s="24" cm="1">
        <f t="array" aca="1" ref="AR624" ca="1">INDIRECT(AR610)*AR623</f>
        <v>0</v>
      </c>
      <c r="AS624" s="24" cm="1">
        <f t="array" aca="1" ref="AS624" ca="1">INDIRECT(AS610)*AS623</f>
        <v>0</v>
      </c>
      <c r="AT624" s="24" cm="1">
        <f t="array" aca="1" ref="AT624" ca="1">INDIRECT(AT610)*AT623</f>
        <v>0</v>
      </c>
      <c r="AU624" s="24" cm="1">
        <f t="array" aca="1" ref="AU624" ca="1">INDIRECT(AU610)*AU623</f>
        <v>0</v>
      </c>
      <c r="AV624" s="24" cm="1">
        <f t="array" aca="1" ref="AV624" ca="1">INDIRECT(AV610)*AV623</f>
        <v>0</v>
      </c>
      <c r="AW624" s="24" cm="1">
        <f t="array" aca="1" ref="AW624" ca="1">INDIRECT(AW610)*AW623</f>
        <v>0</v>
      </c>
      <c r="AX624" s="24" cm="1">
        <f t="array" aca="1" ref="AX624" ca="1">INDIRECT(AX610)*AX623</f>
        <v>0</v>
      </c>
      <c r="AY624" s="24" cm="1">
        <f t="array" aca="1" ref="AY624" ca="1">INDIRECT(AY610)*AY623</f>
        <v>0</v>
      </c>
      <c r="AZ624" s="24" cm="1">
        <f t="array" aca="1" ref="AZ624" ca="1">INDIRECT(AZ610)*AZ623</f>
        <v>0</v>
      </c>
      <c r="BA624" s="24" cm="1">
        <f t="array" aca="1" ref="BA624" ca="1">INDIRECT(BA610)*BA623</f>
        <v>0</v>
      </c>
      <c r="BB624" s="24" cm="1">
        <f t="array" aca="1" ref="BB624" ca="1">INDIRECT(BB610)*BB623</f>
        <v>0</v>
      </c>
      <c r="BC624" s="24" cm="1">
        <f t="array" aca="1" ref="BC624" ca="1">INDIRECT(BC610)*BC623</f>
        <v>0</v>
      </c>
      <c r="BD624" s="24" cm="1">
        <f t="array" aca="1" ref="BD624" ca="1">INDIRECT(BD610)*BD623</f>
        <v>0</v>
      </c>
      <c r="BE624" s="24" cm="1">
        <f t="array" aca="1" ref="BE624" ca="1">INDIRECT(BE610)*BE623</f>
        <v>0</v>
      </c>
      <c r="BF624" s="24" cm="1">
        <f t="array" aca="1" ref="BF624" ca="1">INDIRECT(BF610)*BF623</f>
        <v>0</v>
      </c>
      <c r="BG624" s="24" cm="1">
        <f t="array" aca="1" ref="BG624" ca="1">INDIRECT(BG610)*BG623</f>
        <v>0</v>
      </c>
      <c r="BH624" s="24" cm="1">
        <f t="array" aca="1" ref="BH624" ca="1">INDIRECT(BH610)*BH623</f>
        <v>0</v>
      </c>
      <c r="BI624" s="24" cm="1">
        <f t="array" aca="1" ref="BI624" ca="1">INDIRECT(BI610)*BI623</f>
        <v>0</v>
      </c>
      <c r="BJ624" s="24" cm="1">
        <f t="array" aca="1" ref="BJ624" ca="1">INDIRECT(BJ610)*BJ623</f>
        <v>0</v>
      </c>
      <c r="BK624" s="24" cm="1">
        <f t="array" aca="1" ref="BK624" ca="1">INDIRECT(BK610)*BK623</f>
        <v>0</v>
      </c>
      <c r="BL624" s="24" cm="1">
        <f t="array" aca="1" ref="BL624" ca="1">INDIRECT(BL610)*BL623</f>
        <v>0</v>
      </c>
      <c r="BM624" s="24" cm="1">
        <f t="array" aca="1" ref="BM624" ca="1">INDIRECT(BM610)*BM623</f>
        <v>0</v>
      </c>
      <c r="BN624" s="24" cm="1">
        <f t="array" aca="1" ref="BN624" ca="1">INDIRECT(BN610)*BN623</f>
        <v>0</v>
      </c>
      <c r="BO624" s="24" cm="1">
        <f t="array" aca="1" ref="BO624" ca="1">INDIRECT(BO610)*BO623</f>
        <v>0</v>
      </c>
      <c r="BP624" s="24" cm="1">
        <f t="array" aca="1" ref="BP624" ca="1">INDIRECT(BP610)*BP623</f>
        <v>0</v>
      </c>
      <c r="BQ624" s="24" cm="1">
        <f t="array" aca="1" ref="BQ624" ca="1">INDIRECT(BQ610)*BQ623</f>
        <v>0</v>
      </c>
      <c r="BR624" s="24" cm="1">
        <f t="array" aca="1" ref="BR624" ca="1">INDIRECT(BR610)*BR623</f>
        <v>0</v>
      </c>
      <c r="BS624" s="24" cm="1">
        <f t="array" aca="1" ref="BS624" ca="1">INDIRECT(BS610)*BS623</f>
        <v>0</v>
      </c>
      <c r="BT624" s="24" cm="1">
        <f t="array" aca="1" ref="BT624" ca="1">INDIRECT(BT610)*BT623</f>
        <v>0</v>
      </c>
      <c r="BU624" s="24" cm="1">
        <f t="array" aca="1" ref="BU624" ca="1">INDIRECT(BU610)*BU623</f>
        <v>0</v>
      </c>
      <c r="BV624" s="24" cm="1">
        <f t="array" aca="1" ref="BV624" ca="1">INDIRECT(BV610)*BV623</f>
        <v>0</v>
      </c>
      <c r="BW624" s="24" cm="1">
        <f t="array" aca="1" ref="BW624" ca="1">INDIRECT(BW610)*BW623</f>
        <v>0</v>
      </c>
      <c r="BX624" s="24" cm="1">
        <f t="array" aca="1" ref="BX624" ca="1">INDIRECT(BX610)*BX623</f>
        <v>0</v>
      </c>
      <c r="BY624" s="24" cm="1">
        <f t="array" aca="1" ref="BY624" ca="1">INDIRECT(BY610)*BY623</f>
        <v>0</v>
      </c>
      <c r="BZ624" s="24" cm="1">
        <f t="array" aca="1" ref="BZ624" ca="1">INDIRECT(BZ610)*BZ623</f>
        <v>0</v>
      </c>
      <c r="CA624" s="24" cm="1">
        <f t="array" aca="1" ref="CA624" ca="1">INDIRECT(CA610)*CA623</f>
        <v>0</v>
      </c>
      <c r="CB624" s="24" cm="1">
        <f t="array" aca="1" ref="CB624" ca="1">INDIRECT(CB610)*CB623</f>
        <v>0</v>
      </c>
      <c r="CC624" s="24" cm="1">
        <f t="array" aca="1" ref="CC624" ca="1">INDIRECT(CC610)*CC623</f>
        <v>0</v>
      </c>
      <c r="CD624" s="24" cm="1">
        <f t="array" aca="1" ref="CD624" ca="1">INDIRECT(CD610)*CD623</f>
        <v>0</v>
      </c>
      <c r="CE624" s="24" cm="1">
        <f t="array" aca="1" ref="CE624" ca="1">INDIRECT(CE610)*CE623</f>
        <v>0</v>
      </c>
      <c r="CF624" s="24" cm="1">
        <f t="array" aca="1" ref="CF624" ca="1">INDIRECT(CF610)*CF623</f>
        <v>0</v>
      </c>
      <c r="CG624" s="24" cm="1">
        <f t="array" aca="1" ref="CG624" ca="1">INDIRECT(CG610)*CG623</f>
        <v>0</v>
      </c>
      <c r="CH624" s="24" cm="1">
        <f t="array" aca="1" ref="CH624" ca="1">INDIRECT(CH610)*CH623</f>
        <v>0</v>
      </c>
      <c r="CI624" s="24" cm="1">
        <f t="array" aca="1" ref="CI624" ca="1">INDIRECT(CI610)*CI623</f>
        <v>0</v>
      </c>
      <c r="CJ624" s="24" cm="1">
        <f t="array" aca="1" ref="CJ624" ca="1">INDIRECT(CJ610)*CJ623</f>
        <v>0</v>
      </c>
      <c r="CK624" s="24" cm="1">
        <f t="array" aca="1" ref="CK624" ca="1">INDIRECT(CK610)*CK623</f>
        <v>0</v>
      </c>
      <c r="CL624" s="24" cm="1">
        <f t="array" aca="1" ref="CL624" ca="1">INDIRECT(CL610)*CL623</f>
        <v>0</v>
      </c>
      <c r="CN624" s="24" t="e" cm="1">
        <f t="array" aca="1" ref="CN624" ca="1">INDIRECT(CN610)*CN623</f>
        <v>#REF!</v>
      </c>
      <c r="CO624" s="24" t="e" cm="1">
        <f t="array" aca="1" ref="CO624" ca="1">INDIRECT(CO610)*CO623</f>
        <v>#N/A</v>
      </c>
      <c r="CP624" s="24" t="e" cm="1">
        <f t="array" aca="1" ref="CP624" ca="1">INDIRECT(CP610)*CP623</f>
        <v>#N/A</v>
      </c>
      <c r="CQ624" s="24" t="e" cm="1">
        <f t="array" aca="1" ref="CQ624" ca="1">INDIRECT(CQ610)*CQ623</f>
        <v>#N/A</v>
      </c>
      <c r="CR624" s="24" t="e" cm="1">
        <f t="array" aca="1" ref="CR624" ca="1">INDIRECT(CR610)*CR623</f>
        <v>#N/A</v>
      </c>
      <c r="CS624" s="24" t="e" cm="1">
        <f t="array" aca="1" ref="CS624" ca="1">INDIRECT(CS610)*CS623</f>
        <v>#N/A</v>
      </c>
      <c r="CT624" s="24" t="e" cm="1">
        <f t="array" aca="1" ref="CT624" ca="1">INDIRECT(CT610)*CT623</f>
        <v>#N/A</v>
      </c>
      <c r="CU624" s="24" t="e" cm="1">
        <f t="array" aca="1" ref="CU624" ca="1">INDIRECT(CU610)*CU623</f>
        <v>#N/A</v>
      </c>
      <c r="CV624" s="24" t="e" cm="1">
        <f t="array" aca="1" ref="CV624" ca="1">INDIRECT(CV610)*CV623</f>
        <v>#N/A</v>
      </c>
      <c r="CW624" s="24" t="e" cm="1">
        <f t="array" aca="1" ref="CW624" ca="1">INDIRECT(CW610)*CW623</f>
        <v>#N/A</v>
      </c>
      <c r="CX624" s="24" t="e" cm="1">
        <f t="array" aca="1" ref="CX624" ca="1">INDIRECT(CX610)*CX623</f>
        <v>#N/A</v>
      </c>
      <c r="CY624" s="24" t="e" cm="1">
        <f t="array" aca="1" ref="CY624" ca="1">INDIRECT(CY610)*CY623</f>
        <v>#N/A</v>
      </c>
      <c r="CZ624" s="24" t="e" cm="1">
        <f t="array" aca="1" ref="CZ624" ca="1">INDIRECT(CZ610)*CZ623</f>
        <v>#N/A</v>
      </c>
      <c r="DA624" s="24" t="e" cm="1">
        <f t="array" aca="1" ref="DA624" ca="1">INDIRECT(DA610)*DA623</f>
        <v>#N/A</v>
      </c>
      <c r="DB624" s="24" t="e" cm="1">
        <f t="array" aca="1" ref="DB624" ca="1">INDIRECT(DB610)*DB623</f>
        <v>#N/A</v>
      </c>
      <c r="DC624" s="24" t="e" cm="1">
        <f t="array" aca="1" ref="DC624" ca="1">INDIRECT(DC610)*DC623</f>
        <v>#N/A</v>
      </c>
      <c r="DD624" s="24" t="e" cm="1">
        <f t="array" aca="1" ref="DD624" ca="1">INDIRECT(DD610)*DD623</f>
        <v>#N/A</v>
      </c>
      <c r="DE624" s="24" t="e" cm="1">
        <f t="array" aca="1" ref="DE624" ca="1">INDIRECT(DE610)*DE623</f>
        <v>#N/A</v>
      </c>
      <c r="DF624" s="24" t="e" cm="1">
        <f t="array" aca="1" ref="DF624" ca="1">INDIRECT(DF610)*DF623</f>
        <v>#N/A</v>
      </c>
      <c r="DG624" s="24" t="e" cm="1">
        <f t="array" aca="1" ref="DG624" ca="1">INDIRECT(DG610)*DG623</f>
        <v>#N/A</v>
      </c>
      <c r="DH624" s="24" t="e" cm="1">
        <f t="array" aca="1" ref="DH624" ca="1">INDIRECT(DH610)*DH623</f>
        <v>#N/A</v>
      </c>
      <c r="DI624" s="24" t="e" cm="1">
        <f t="array" aca="1" ref="DI624" ca="1">INDIRECT(DI610)*DI623</f>
        <v>#N/A</v>
      </c>
      <c r="DJ624" s="24" t="e" cm="1">
        <f t="array" aca="1" ref="DJ624" ca="1">INDIRECT(DJ610)*DJ623</f>
        <v>#N/A</v>
      </c>
      <c r="DK624" s="24" t="e" cm="1">
        <f t="array" aca="1" ref="DK624" ca="1">INDIRECT(DK610)*DK623</f>
        <v>#N/A</v>
      </c>
      <c r="DL624" s="24" t="e" cm="1">
        <f t="array" aca="1" ref="DL624" ca="1">INDIRECT(DL610)*DL623</f>
        <v>#N/A</v>
      </c>
    </row>
    <row r="625" spans="2:116" x14ac:dyDescent="0.4">
      <c r="D625" t="s">
        <v>761</v>
      </c>
      <c r="E625" s="8" t="str">
        <f t="shared" si="714"/>
        <v>625 ASSETSALE-PV</v>
      </c>
      <c r="G625" s="158" t="str">
        <f>PROPER(G637)&amp;"s sold"</f>
        <v>Units sold</v>
      </c>
      <c r="H625" s="27"/>
      <c r="I625" s="78"/>
      <c r="J625" s="78"/>
      <c r="K625" s="24">
        <f t="shared" ca="1" si="720"/>
        <v>0</v>
      </c>
      <c r="L625" s="24">
        <f t="shared" ca="1" si="720"/>
        <v>-14000000</v>
      </c>
      <c r="M625" s="24">
        <f t="shared" ca="1" si="720"/>
        <v>0</v>
      </c>
      <c r="N625" s="24">
        <f t="shared" ca="1" si="720"/>
        <v>0</v>
      </c>
      <c r="O625" s="24">
        <f t="shared" ca="1" si="720"/>
        <v>0</v>
      </c>
      <c r="P625" s="24">
        <f t="shared" ca="1" si="720"/>
        <v>0</v>
      </c>
      <c r="R625" s="33"/>
      <c r="S625" s="251">
        <f t="shared" ref="S625:W625" ca="1" si="721">OFFSET(S623,0,-$H624)*S619</f>
        <v>0</v>
      </c>
      <c r="T625" s="251">
        <f t="shared" ca="1" si="721"/>
        <v>0</v>
      </c>
      <c r="U625" s="251">
        <f t="shared" ca="1" si="721"/>
        <v>0</v>
      </c>
      <c r="V625" s="251">
        <f t="shared" ca="1" si="721"/>
        <v>0</v>
      </c>
      <c r="W625" s="251">
        <f t="shared" ca="1" si="721"/>
        <v>0</v>
      </c>
      <c r="X625" s="251">
        <f ca="1">OFFSET(X623,0,-$H624)*X619</f>
        <v>0</v>
      </c>
      <c r="Y625" s="251">
        <f t="shared" ref="Y625:CJ625" ca="1" si="722">OFFSET(Y623,0,-$H624)*Y619</f>
        <v>0</v>
      </c>
      <c r="Z625" s="251">
        <f t="shared" ca="1" si="722"/>
        <v>0</v>
      </c>
      <c r="AA625" s="251">
        <f t="shared" ca="1" si="722"/>
        <v>0</v>
      </c>
      <c r="AB625" s="251">
        <f t="shared" ca="1" si="722"/>
        <v>0</v>
      </c>
      <c r="AC625" s="251">
        <f t="shared" ca="1" si="722"/>
        <v>0</v>
      </c>
      <c r="AD625" s="251">
        <f t="shared" ca="1" si="722"/>
        <v>0</v>
      </c>
      <c r="AE625" s="251">
        <f t="shared" ca="1" si="722"/>
        <v>-2000000</v>
      </c>
      <c r="AF625" s="251">
        <f t="shared" ca="1" si="722"/>
        <v>-2000000</v>
      </c>
      <c r="AG625" s="251">
        <f t="shared" ca="1" si="722"/>
        <v>-2000000</v>
      </c>
      <c r="AH625" s="251">
        <f t="shared" ca="1" si="722"/>
        <v>-2000000</v>
      </c>
      <c r="AI625" s="251">
        <f t="shared" ca="1" si="722"/>
        <v>-2000000</v>
      </c>
      <c r="AJ625" s="251">
        <f t="shared" ca="1" si="722"/>
        <v>-2000000</v>
      </c>
      <c r="AK625" s="251">
        <f t="shared" ca="1" si="722"/>
        <v>-2000000</v>
      </c>
      <c r="AL625" s="251">
        <f t="shared" ca="1" si="722"/>
        <v>0</v>
      </c>
      <c r="AM625" s="251">
        <f t="shared" ca="1" si="722"/>
        <v>0</v>
      </c>
      <c r="AN625" s="251">
        <f t="shared" ca="1" si="722"/>
        <v>0</v>
      </c>
      <c r="AO625" s="251">
        <f t="shared" ca="1" si="722"/>
        <v>0</v>
      </c>
      <c r="AP625" s="251">
        <f t="shared" ca="1" si="722"/>
        <v>0</v>
      </c>
      <c r="AQ625" s="251">
        <f t="shared" ca="1" si="722"/>
        <v>0</v>
      </c>
      <c r="AR625" s="251">
        <f t="shared" ca="1" si="722"/>
        <v>0</v>
      </c>
      <c r="AS625" s="251">
        <f t="shared" ca="1" si="722"/>
        <v>0</v>
      </c>
      <c r="AT625" s="251">
        <f t="shared" ca="1" si="722"/>
        <v>0</v>
      </c>
      <c r="AU625" s="251">
        <f t="shared" ca="1" si="722"/>
        <v>0</v>
      </c>
      <c r="AV625" s="251">
        <f t="shared" ca="1" si="722"/>
        <v>0</v>
      </c>
      <c r="AW625" s="251">
        <f t="shared" ca="1" si="722"/>
        <v>0</v>
      </c>
      <c r="AX625" s="251">
        <f t="shared" ca="1" si="722"/>
        <v>0</v>
      </c>
      <c r="AY625" s="251">
        <f t="shared" ca="1" si="722"/>
        <v>0</v>
      </c>
      <c r="AZ625" s="251">
        <f t="shared" ca="1" si="722"/>
        <v>0</v>
      </c>
      <c r="BA625" s="251">
        <f t="shared" ca="1" si="722"/>
        <v>0</v>
      </c>
      <c r="BB625" s="251">
        <f t="shared" ca="1" si="722"/>
        <v>0</v>
      </c>
      <c r="BC625" s="251">
        <f t="shared" ca="1" si="722"/>
        <v>0</v>
      </c>
      <c r="BD625" s="251">
        <f t="shared" ca="1" si="722"/>
        <v>0</v>
      </c>
      <c r="BE625" s="251">
        <f t="shared" ca="1" si="722"/>
        <v>0</v>
      </c>
      <c r="BF625" s="251">
        <f t="shared" ca="1" si="722"/>
        <v>0</v>
      </c>
      <c r="BG625" s="251">
        <f t="shared" ca="1" si="722"/>
        <v>0</v>
      </c>
      <c r="BH625" s="251">
        <f t="shared" ca="1" si="722"/>
        <v>0</v>
      </c>
      <c r="BI625" s="251">
        <f t="shared" ca="1" si="722"/>
        <v>0</v>
      </c>
      <c r="BJ625" s="251">
        <f t="shared" ca="1" si="722"/>
        <v>0</v>
      </c>
      <c r="BK625" s="251">
        <f t="shared" ca="1" si="722"/>
        <v>0</v>
      </c>
      <c r="BL625" s="251">
        <f t="shared" ca="1" si="722"/>
        <v>0</v>
      </c>
      <c r="BM625" s="251">
        <f t="shared" ca="1" si="722"/>
        <v>0</v>
      </c>
      <c r="BN625" s="251">
        <f t="shared" ca="1" si="722"/>
        <v>0</v>
      </c>
      <c r="BO625" s="251">
        <f t="shared" ca="1" si="722"/>
        <v>0</v>
      </c>
      <c r="BP625" s="251">
        <f t="shared" ca="1" si="722"/>
        <v>0</v>
      </c>
      <c r="BQ625" s="251">
        <f t="shared" ca="1" si="722"/>
        <v>0</v>
      </c>
      <c r="BR625" s="251">
        <f t="shared" ca="1" si="722"/>
        <v>0</v>
      </c>
      <c r="BS625" s="251">
        <f t="shared" ca="1" si="722"/>
        <v>0</v>
      </c>
      <c r="BT625" s="251">
        <f t="shared" ca="1" si="722"/>
        <v>0</v>
      </c>
      <c r="BU625" s="251">
        <f t="shared" ca="1" si="722"/>
        <v>0</v>
      </c>
      <c r="BV625" s="251">
        <f t="shared" ca="1" si="722"/>
        <v>0</v>
      </c>
      <c r="BW625" s="251">
        <f t="shared" ca="1" si="722"/>
        <v>0</v>
      </c>
      <c r="BX625" s="251">
        <f t="shared" ca="1" si="722"/>
        <v>0</v>
      </c>
      <c r="BY625" s="251">
        <f t="shared" ca="1" si="722"/>
        <v>0</v>
      </c>
      <c r="BZ625" s="251">
        <f t="shared" ca="1" si="722"/>
        <v>0</v>
      </c>
      <c r="CA625" s="251">
        <f t="shared" ca="1" si="722"/>
        <v>0</v>
      </c>
      <c r="CB625" s="251">
        <f t="shared" ca="1" si="722"/>
        <v>0</v>
      </c>
      <c r="CC625" s="251">
        <f t="shared" ca="1" si="722"/>
        <v>0</v>
      </c>
      <c r="CD625" s="251">
        <f t="shared" ca="1" si="722"/>
        <v>0</v>
      </c>
      <c r="CE625" s="251">
        <f t="shared" ca="1" si="722"/>
        <v>0</v>
      </c>
      <c r="CF625" s="251">
        <f t="shared" ca="1" si="722"/>
        <v>0</v>
      </c>
      <c r="CG625" s="251">
        <f t="shared" ca="1" si="722"/>
        <v>0</v>
      </c>
      <c r="CH625" s="251">
        <f t="shared" ca="1" si="722"/>
        <v>0</v>
      </c>
      <c r="CI625" s="251">
        <f t="shared" ca="1" si="722"/>
        <v>0</v>
      </c>
      <c r="CJ625" s="251">
        <f t="shared" ca="1" si="722"/>
        <v>0</v>
      </c>
      <c r="CK625" s="251">
        <f t="shared" ref="CK625:CL625" ca="1" si="723">OFFSET(CK623,0,-$H624)*CK619</f>
        <v>0</v>
      </c>
      <c r="CL625" s="251">
        <f t="shared" ca="1" si="723"/>
        <v>0</v>
      </c>
      <c r="CN625" s="251" t="e">
        <f t="shared" ref="CN625" ca="1" si="724">OFFSET(CN623,0,-$H624)*CN619</f>
        <v>#N/A</v>
      </c>
      <c r="CO625" s="251" t="e">
        <f t="shared" ref="CO625" ca="1" si="725">OFFSET(CO623,0,-$H624)*CO619</f>
        <v>#N/A</v>
      </c>
      <c r="CP625" s="251" t="e">
        <f t="shared" ref="CP625" ca="1" si="726">OFFSET(CP623,0,-$H624)*CP619</f>
        <v>#N/A</v>
      </c>
      <c r="CQ625" s="251" t="e">
        <f t="shared" ref="CQ625" ca="1" si="727">OFFSET(CQ623,0,-$H624)*CQ619</f>
        <v>#N/A</v>
      </c>
      <c r="CR625" s="251" t="e">
        <f t="shared" ref="CR625" ca="1" si="728">OFFSET(CR623,0,-$H624)*CR619</f>
        <v>#N/A</v>
      </c>
      <c r="CS625" s="251" t="e">
        <f t="shared" ref="CS625" ca="1" si="729">OFFSET(CS623,0,-$H624)*CS619</f>
        <v>#N/A</v>
      </c>
      <c r="CT625" s="251" t="e">
        <f t="shared" ref="CT625" ca="1" si="730">OFFSET(CT623,0,-$H624)*CT619</f>
        <v>#N/A</v>
      </c>
      <c r="CU625" s="251" t="e">
        <f t="shared" ref="CU625" ca="1" si="731">OFFSET(CU623,0,-$H624)*CU619</f>
        <v>#N/A</v>
      </c>
      <c r="CV625" s="251" t="e">
        <f t="shared" ref="CV625" ca="1" si="732">OFFSET(CV623,0,-$H624)*CV619</f>
        <v>#N/A</v>
      </c>
      <c r="CW625" s="251" t="e">
        <f t="shared" ref="CW625" ca="1" si="733">OFFSET(CW623,0,-$H624)*CW619</f>
        <v>#N/A</v>
      </c>
      <c r="CX625" s="251" t="e">
        <f t="shared" ref="CX625" ca="1" si="734">OFFSET(CX623,0,-$H624)*CX619</f>
        <v>#N/A</v>
      </c>
      <c r="CY625" s="251" t="e">
        <f t="shared" ref="CY625" ca="1" si="735">OFFSET(CY623,0,-$H624)*CY619</f>
        <v>#N/A</v>
      </c>
      <c r="CZ625" s="251" t="e">
        <f t="shared" ref="CZ625" ca="1" si="736">OFFSET(CZ623,0,-$H624)*CZ619</f>
        <v>#N/A</v>
      </c>
      <c r="DA625" s="251" t="e">
        <f t="shared" ref="DA625" ca="1" si="737">OFFSET(DA623,0,-$H624)*DA619</f>
        <v>#N/A</v>
      </c>
      <c r="DB625" s="251" t="e">
        <f t="shared" ref="DB625" ca="1" si="738">OFFSET(DB623,0,-$H624)*DB619</f>
        <v>#N/A</v>
      </c>
      <c r="DC625" s="251" t="e">
        <f t="shared" ref="DC625" ca="1" si="739">OFFSET(DC623,0,-$H624)*DC619</f>
        <v>#N/A</v>
      </c>
      <c r="DD625" s="251" t="e">
        <f t="shared" ref="DD625" ca="1" si="740">OFFSET(DD623,0,-$H624)*DD619</f>
        <v>#N/A</v>
      </c>
      <c r="DE625" s="251" t="e">
        <f t="shared" ref="DE625" ca="1" si="741">OFFSET(DE623,0,-$H624)*DE619</f>
        <v>#N/A</v>
      </c>
      <c r="DF625" s="251" t="e">
        <f t="shared" ref="DF625" ca="1" si="742">OFFSET(DF623,0,-$H624)*DF619</f>
        <v>#N/A</v>
      </c>
      <c r="DG625" s="251" t="e">
        <f t="shared" ref="DG625" ca="1" si="743">OFFSET(DG623,0,-$H624)*DG619</f>
        <v>#N/A</v>
      </c>
      <c r="DH625" s="251" t="e">
        <f t="shared" ref="DH625" ca="1" si="744">OFFSET(DH623,0,-$H624)*DH619</f>
        <v>#N/A</v>
      </c>
      <c r="DI625" s="251" t="e">
        <f t="shared" ref="DI625" ca="1" si="745">OFFSET(DI623,0,-$H624)*DI619</f>
        <v>#N/A</v>
      </c>
      <c r="DJ625" s="251" t="e">
        <f t="shared" ref="DJ625" ca="1" si="746">OFFSET(DJ623,0,-$H624)*DJ619</f>
        <v>#N/A</v>
      </c>
      <c r="DK625" s="251" t="e">
        <f t="shared" ref="DK625" ca="1" si="747">OFFSET(DK623,0,-$H624)*DK619</f>
        <v>#N/A</v>
      </c>
      <c r="DL625" s="251" t="e">
        <f t="shared" ref="DL625" ca="1" si="748">OFFSET(DL623,0,-$H624)*DL619</f>
        <v>#N/A</v>
      </c>
    </row>
    <row r="626" spans="2:116" x14ac:dyDescent="0.4">
      <c r="C626" t="s">
        <v>240</v>
      </c>
      <c r="D626" t="s">
        <v>761</v>
      </c>
      <c r="E626" s="8" t="str">
        <f t="shared" si="714"/>
        <v>626 ASSETSALE-PV</v>
      </c>
      <c r="G626" s="126" t="str">
        <f>"Net fixed assets - "&amp;SUBSTITUTE(G636,":","")</f>
        <v>Net fixed assets - (Primary label)</v>
      </c>
      <c r="H626" s="27"/>
      <c r="I626" s="78"/>
      <c r="J626" s="78"/>
      <c r="K626" s="118">
        <f t="shared" ref="K626:P626" ca="1" si="749">SUMIF($4:$4,K$2,626:626)</f>
        <v>14000000</v>
      </c>
      <c r="L626" s="118">
        <f t="shared" ca="1" si="749"/>
        <v>0</v>
      </c>
      <c r="M626" s="118">
        <f t="shared" ca="1" si="749"/>
        <v>0</v>
      </c>
      <c r="N626" s="118">
        <f t="shared" ca="1" si="749"/>
        <v>0</v>
      </c>
      <c r="O626" s="118">
        <f t="shared" ca="1" si="749"/>
        <v>0</v>
      </c>
      <c r="P626" s="118">
        <f t="shared" ca="1" si="749"/>
        <v>0</v>
      </c>
      <c r="R626" s="33"/>
      <c r="S626" s="118">
        <f ca="1">SUM(S624:S625,S622)</f>
        <v>2000000</v>
      </c>
      <c r="T626" s="118">
        <f t="shared" ref="T626:CE626" ca="1" si="750">SUM(T624:T625,T622)</f>
        <v>4000000</v>
      </c>
      <c r="U626" s="118">
        <f t="shared" ca="1" si="750"/>
        <v>6000000</v>
      </c>
      <c r="V626" s="118">
        <f t="shared" ca="1" si="750"/>
        <v>8000000</v>
      </c>
      <c r="W626" s="118">
        <f t="shared" ca="1" si="750"/>
        <v>10000000</v>
      </c>
      <c r="X626" s="118">
        <f t="shared" ca="1" si="750"/>
        <v>12000000</v>
      </c>
      <c r="Y626" s="118">
        <f t="shared" ca="1" si="750"/>
        <v>14000000</v>
      </c>
      <c r="Z626" s="118">
        <f t="shared" ca="1" si="750"/>
        <v>14000000</v>
      </c>
      <c r="AA626" s="118">
        <f t="shared" ca="1" si="750"/>
        <v>14000000</v>
      </c>
      <c r="AB626" s="118">
        <f t="shared" ca="1" si="750"/>
        <v>14000000</v>
      </c>
      <c r="AC626" s="118">
        <f t="shared" ca="1" si="750"/>
        <v>14000000</v>
      </c>
      <c r="AD626" s="118">
        <f t="shared" ca="1" si="750"/>
        <v>14000000</v>
      </c>
      <c r="AE626" s="118">
        <f t="shared" ca="1" si="750"/>
        <v>12000000</v>
      </c>
      <c r="AF626" s="118">
        <f t="shared" ca="1" si="750"/>
        <v>10000000</v>
      </c>
      <c r="AG626" s="118">
        <f t="shared" ca="1" si="750"/>
        <v>8000000</v>
      </c>
      <c r="AH626" s="118">
        <f t="shared" ca="1" si="750"/>
        <v>6000000</v>
      </c>
      <c r="AI626" s="118">
        <f t="shared" ca="1" si="750"/>
        <v>4000000</v>
      </c>
      <c r="AJ626" s="118">
        <f t="shared" ca="1" si="750"/>
        <v>2000000</v>
      </c>
      <c r="AK626" s="118">
        <f t="shared" ca="1" si="750"/>
        <v>0</v>
      </c>
      <c r="AL626" s="118">
        <f t="shared" ca="1" si="750"/>
        <v>0</v>
      </c>
      <c r="AM626" s="118">
        <f t="shared" ca="1" si="750"/>
        <v>0</v>
      </c>
      <c r="AN626" s="118">
        <f t="shared" ca="1" si="750"/>
        <v>0</v>
      </c>
      <c r="AO626" s="118">
        <f t="shared" ca="1" si="750"/>
        <v>0</v>
      </c>
      <c r="AP626" s="118">
        <f t="shared" ca="1" si="750"/>
        <v>0</v>
      </c>
      <c r="AQ626" s="118">
        <f t="shared" ca="1" si="750"/>
        <v>0</v>
      </c>
      <c r="AR626" s="118">
        <f t="shared" ca="1" si="750"/>
        <v>0</v>
      </c>
      <c r="AS626" s="118">
        <f t="shared" ca="1" si="750"/>
        <v>0</v>
      </c>
      <c r="AT626" s="118">
        <f t="shared" ca="1" si="750"/>
        <v>0</v>
      </c>
      <c r="AU626" s="118">
        <f t="shared" ca="1" si="750"/>
        <v>0</v>
      </c>
      <c r="AV626" s="118">
        <f t="shared" ca="1" si="750"/>
        <v>0</v>
      </c>
      <c r="AW626" s="118">
        <f t="shared" ca="1" si="750"/>
        <v>0</v>
      </c>
      <c r="AX626" s="118">
        <f t="shared" ca="1" si="750"/>
        <v>0</v>
      </c>
      <c r="AY626" s="118">
        <f t="shared" ca="1" si="750"/>
        <v>0</v>
      </c>
      <c r="AZ626" s="118">
        <f t="shared" ca="1" si="750"/>
        <v>0</v>
      </c>
      <c r="BA626" s="118">
        <f t="shared" ca="1" si="750"/>
        <v>0</v>
      </c>
      <c r="BB626" s="118">
        <f t="shared" ca="1" si="750"/>
        <v>0</v>
      </c>
      <c r="BC626" s="118">
        <f t="shared" ca="1" si="750"/>
        <v>0</v>
      </c>
      <c r="BD626" s="118">
        <f t="shared" ca="1" si="750"/>
        <v>0</v>
      </c>
      <c r="BE626" s="118">
        <f t="shared" ca="1" si="750"/>
        <v>0</v>
      </c>
      <c r="BF626" s="118">
        <f t="shared" ca="1" si="750"/>
        <v>0</v>
      </c>
      <c r="BG626" s="118">
        <f t="shared" ca="1" si="750"/>
        <v>0</v>
      </c>
      <c r="BH626" s="118">
        <f t="shared" ca="1" si="750"/>
        <v>0</v>
      </c>
      <c r="BI626" s="118">
        <f t="shared" ca="1" si="750"/>
        <v>0</v>
      </c>
      <c r="BJ626" s="118">
        <f t="shared" ca="1" si="750"/>
        <v>0</v>
      </c>
      <c r="BK626" s="118">
        <f t="shared" ca="1" si="750"/>
        <v>0</v>
      </c>
      <c r="BL626" s="118">
        <f t="shared" ca="1" si="750"/>
        <v>0</v>
      </c>
      <c r="BM626" s="118">
        <f t="shared" ca="1" si="750"/>
        <v>0</v>
      </c>
      <c r="BN626" s="118">
        <f t="shared" ca="1" si="750"/>
        <v>0</v>
      </c>
      <c r="BO626" s="118">
        <f t="shared" ca="1" si="750"/>
        <v>0</v>
      </c>
      <c r="BP626" s="118">
        <f t="shared" ca="1" si="750"/>
        <v>0</v>
      </c>
      <c r="BQ626" s="118">
        <f t="shared" ca="1" si="750"/>
        <v>0</v>
      </c>
      <c r="BR626" s="118">
        <f t="shared" ca="1" si="750"/>
        <v>0</v>
      </c>
      <c r="BS626" s="118">
        <f t="shared" ca="1" si="750"/>
        <v>0</v>
      </c>
      <c r="BT626" s="118">
        <f t="shared" ca="1" si="750"/>
        <v>0</v>
      </c>
      <c r="BU626" s="118">
        <f t="shared" ca="1" si="750"/>
        <v>0</v>
      </c>
      <c r="BV626" s="118">
        <f t="shared" ca="1" si="750"/>
        <v>0</v>
      </c>
      <c r="BW626" s="118">
        <f t="shared" ca="1" si="750"/>
        <v>0</v>
      </c>
      <c r="BX626" s="118">
        <f t="shared" ca="1" si="750"/>
        <v>0</v>
      </c>
      <c r="BY626" s="118">
        <f t="shared" ca="1" si="750"/>
        <v>0</v>
      </c>
      <c r="BZ626" s="118">
        <f t="shared" ca="1" si="750"/>
        <v>0</v>
      </c>
      <c r="CA626" s="118">
        <f t="shared" ca="1" si="750"/>
        <v>0</v>
      </c>
      <c r="CB626" s="118">
        <f t="shared" ca="1" si="750"/>
        <v>0</v>
      </c>
      <c r="CC626" s="118">
        <f t="shared" ca="1" si="750"/>
        <v>0</v>
      </c>
      <c r="CD626" s="118">
        <f t="shared" ca="1" si="750"/>
        <v>0</v>
      </c>
      <c r="CE626" s="118">
        <f t="shared" ca="1" si="750"/>
        <v>0</v>
      </c>
      <c r="CF626" s="118">
        <f t="shared" ref="CF626:CL626" ca="1" si="751">SUM(CF624:CF625,CF622)</f>
        <v>0</v>
      </c>
      <c r="CG626" s="118">
        <f t="shared" ca="1" si="751"/>
        <v>0</v>
      </c>
      <c r="CH626" s="118">
        <f t="shared" ca="1" si="751"/>
        <v>0</v>
      </c>
      <c r="CI626" s="118">
        <f t="shared" ca="1" si="751"/>
        <v>0</v>
      </c>
      <c r="CJ626" s="118">
        <f t="shared" ca="1" si="751"/>
        <v>0</v>
      </c>
      <c r="CK626" s="118">
        <f t="shared" ca="1" si="751"/>
        <v>0</v>
      </c>
      <c r="CL626" s="118">
        <f t="shared" ca="1" si="751"/>
        <v>0</v>
      </c>
      <c r="CN626" s="118" t="e">
        <f t="shared" ref="CN626" ca="1" si="752">SUM(CN624:CN625,CN622)</f>
        <v>#REF!</v>
      </c>
      <c r="CO626" s="118" t="e">
        <f t="shared" ref="CO626" ca="1" si="753">SUM(CO624:CO625,CO622)</f>
        <v>#N/A</v>
      </c>
      <c r="CP626" s="118" t="e">
        <f t="shared" ref="CP626" ca="1" si="754">SUM(CP624:CP625,CP622)</f>
        <v>#N/A</v>
      </c>
      <c r="CQ626" s="118" t="e">
        <f t="shared" ref="CQ626" ca="1" si="755">SUM(CQ624:CQ625,CQ622)</f>
        <v>#N/A</v>
      </c>
      <c r="CR626" s="118" t="e">
        <f t="shared" ref="CR626" ca="1" si="756">SUM(CR624:CR625,CR622)</f>
        <v>#N/A</v>
      </c>
      <c r="CS626" s="118" t="e">
        <f t="shared" ref="CS626" ca="1" si="757">SUM(CS624:CS625,CS622)</f>
        <v>#N/A</v>
      </c>
      <c r="CT626" s="118" t="e">
        <f t="shared" ref="CT626" ca="1" si="758">SUM(CT624:CT625,CT622)</f>
        <v>#N/A</v>
      </c>
      <c r="CU626" s="118" t="e">
        <f t="shared" ref="CU626" ca="1" si="759">SUM(CU624:CU625,CU622)</f>
        <v>#N/A</v>
      </c>
      <c r="CV626" s="118" t="e">
        <f t="shared" ref="CV626" ca="1" si="760">SUM(CV624:CV625,CV622)</f>
        <v>#N/A</v>
      </c>
      <c r="CW626" s="118" t="e">
        <f t="shared" ref="CW626" ca="1" si="761">SUM(CW624:CW625,CW622)</f>
        <v>#N/A</v>
      </c>
      <c r="CX626" s="118" t="e">
        <f t="shared" ref="CX626" ca="1" si="762">SUM(CX624:CX625,CX622)</f>
        <v>#N/A</v>
      </c>
      <c r="CY626" s="118" t="e">
        <f t="shared" ref="CY626" ca="1" si="763">SUM(CY624:CY625,CY622)</f>
        <v>#N/A</v>
      </c>
      <c r="CZ626" s="118" t="e">
        <f t="shared" ref="CZ626" ca="1" si="764">SUM(CZ624:CZ625,CZ622)</f>
        <v>#N/A</v>
      </c>
      <c r="DA626" s="118" t="e">
        <f t="shared" ref="DA626" ca="1" si="765">SUM(DA624:DA625,DA622)</f>
        <v>#N/A</v>
      </c>
      <c r="DB626" s="118" t="e">
        <f t="shared" ref="DB626" ca="1" si="766">SUM(DB624:DB625,DB622)</f>
        <v>#N/A</v>
      </c>
      <c r="DC626" s="118" t="e">
        <f t="shared" ref="DC626" ca="1" si="767">SUM(DC624:DC625,DC622)</f>
        <v>#N/A</v>
      </c>
      <c r="DD626" s="118" t="e">
        <f t="shared" ref="DD626" ca="1" si="768">SUM(DD624:DD625,DD622)</f>
        <v>#N/A</v>
      </c>
      <c r="DE626" s="118" t="e">
        <f t="shared" ref="DE626" ca="1" si="769">SUM(DE624:DE625,DE622)</f>
        <v>#N/A</v>
      </c>
      <c r="DF626" s="118" t="e">
        <f t="shared" ref="DF626" ca="1" si="770">SUM(DF624:DF625,DF622)</f>
        <v>#N/A</v>
      </c>
      <c r="DG626" s="118" t="e">
        <f t="shared" ref="DG626" ca="1" si="771">SUM(DG624:DG625,DG622)</f>
        <v>#N/A</v>
      </c>
      <c r="DH626" s="118" t="e">
        <f t="shared" ref="DH626" ca="1" si="772">SUM(DH624:DH625,DH622)</f>
        <v>#N/A</v>
      </c>
      <c r="DI626" s="118" t="e">
        <f t="shared" ref="DI626" ca="1" si="773">SUM(DI624:DI625,DI622)</f>
        <v>#N/A</v>
      </c>
      <c r="DJ626" s="118" t="e">
        <f t="shared" ref="DJ626" ca="1" si="774">SUM(DJ624:DJ625,DJ622)</f>
        <v>#N/A</v>
      </c>
      <c r="DK626" s="118" t="e">
        <f t="shared" ref="DK626" ca="1" si="775">SUM(DK624:DK625,DK622)</f>
        <v>#N/A</v>
      </c>
      <c r="DL626" s="118" t="e">
        <f t="shared" ref="DL626" ca="1" si="776">SUM(DL624:DL625,DL622)</f>
        <v>#N/A</v>
      </c>
    </row>
    <row r="627" spans="2:116" x14ac:dyDescent="0.4">
      <c r="D627" t="s">
        <v>761</v>
      </c>
      <c r="E627" s="8" t="str">
        <f t="shared" si="714"/>
        <v>627 ASSETSALE-PV</v>
      </c>
      <c r="G627" s="126"/>
      <c r="H627" s="27"/>
      <c r="I627" s="78"/>
      <c r="J627" s="78"/>
      <c r="K627" s="33"/>
      <c r="L627" s="33"/>
      <c r="M627" s="33"/>
      <c r="N627" s="33"/>
      <c r="O627" s="33"/>
      <c r="P627" s="33"/>
      <c r="R627" s="33"/>
      <c r="S627" s="33"/>
      <c r="T627" s="33"/>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3"/>
      <c r="AV627" s="33"/>
      <c r="AW627" s="33"/>
      <c r="AX627" s="33"/>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c r="BV627" s="33"/>
      <c r="BW627" s="33"/>
      <c r="BX627" s="33"/>
      <c r="BY627" s="33"/>
      <c r="BZ627" s="33"/>
      <c r="CA627" s="33"/>
      <c r="CB627" s="33"/>
      <c r="CC627" s="33"/>
      <c r="CD627" s="33"/>
      <c r="CE627" s="33"/>
      <c r="CF627" s="33"/>
      <c r="CG627" s="33"/>
      <c r="CH627" s="33"/>
      <c r="CI627" s="33"/>
      <c r="CJ627" s="33"/>
      <c r="CK627" s="33"/>
      <c r="CL627" s="33"/>
      <c r="CN627" s="33"/>
      <c r="CO627" s="33"/>
      <c r="CP627" s="33"/>
      <c r="CQ627" s="33"/>
      <c r="CR627" s="33"/>
      <c r="CS627" s="33"/>
      <c r="CT627" s="33"/>
      <c r="CU627" s="33"/>
      <c r="CV627" s="33"/>
      <c r="CW627" s="33"/>
      <c r="CX627" s="33"/>
      <c r="CY627" s="33"/>
      <c r="CZ627" s="33"/>
      <c r="DA627" s="33"/>
      <c r="DB627" s="33"/>
      <c r="DC627" s="33"/>
      <c r="DD627" s="33"/>
      <c r="DE627" s="33"/>
      <c r="DF627" s="33"/>
      <c r="DG627" s="33"/>
      <c r="DH627" s="33"/>
      <c r="DI627" s="33"/>
      <c r="DJ627" s="33"/>
      <c r="DK627" s="33"/>
      <c r="DL627" s="33"/>
    </row>
    <row r="628" spans="2:116" x14ac:dyDescent="0.4">
      <c r="B628" t="str">
        <f>E628</f>
        <v>628 ASSETSALE-PV</v>
      </c>
      <c r="D628" t="s">
        <v>761</v>
      </c>
      <c r="E628" s="8" t="str">
        <f t="shared" si="714"/>
        <v>628 ASSETSALE-PV</v>
      </c>
      <c r="G628" s="145" t="str">
        <f>"Sales price per "&amp;G637</f>
        <v>Sales price per Unit</v>
      </c>
      <c r="H628" s="12"/>
      <c r="I628" s="60"/>
      <c r="J628" s="60"/>
      <c r="K628" s="139">
        <v>200000</v>
      </c>
      <c r="L628" s="139">
        <v>200000</v>
      </c>
      <c r="M628" s="139">
        <v>200000</v>
      </c>
      <c r="N628" s="139">
        <v>200000</v>
      </c>
      <c r="O628" s="139">
        <v>200000</v>
      </c>
      <c r="P628" s="139">
        <v>200000</v>
      </c>
      <c r="R628" s="19"/>
      <c r="S628" s="140" cm="1">
        <f t="array" ref="S628">INDEX($K:$P,ROW(),MATCH(S$3,$K$2:$P$2,0))</f>
        <v>200000</v>
      </c>
      <c r="T628" s="140" cm="1">
        <f t="array" ref="T628">INDEX($K:$P,ROW(),MATCH(T$3,$K$2:$P$2,0))</f>
        <v>200000</v>
      </c>
      <c r="U628" s="140" cm="1">
        <f t="array" ref="U628">INDEX($K:$P,ROW(),MATCH(U$3,$K$2:$P$2,0))</f>
        <v>200000</v>
      </c>
      <c r="V628" s="140" cm="1">
        <f t="array" ref="V628">INDEX($K:$P,ROW(),MATCH(V$3,$K$2:$P$2,0))</f>
        <v>200000</v>
      </c>
      <c r="W628" s="140" cm="1">
        <f t="array" ref="W628">INDEX($K:$P,ROW(),MATCH(W$3,$K$2:$P$2,0))</f>
        <v>200000</v>
      </c>
      <c r="X628" s="140" cm="1">
        <f t="array" ref="X628">INDEX($K:$P,ROW(),MATCH(X$3,$K$2:$P$2,0))</f>
        <v>200000</v>
      </c>
      <c r="Y628" s="140" cm="1">
        <f t="array" ref="Y628">INDEX($K:$P,ROW(),MATCH(Y$3,$K$2:$P$2,0))</f>
        <v>200000</v>
      </c>
      <c r="Z628" s="140" cm="1">
        <f t="array" ref="Z628">INDEX($K:$P,ROW(),MATCH(Z$3,$K$2:$P$2,0))</f>
        <v>200000</v>
      </c>
      <c r="AA628" s="140" cm="1">
        <f t="array" ref="AA628">INDEX($K:$P,ROW(),MATCH(AA$3,$K$2:$P$2,0))</f>
        <v>200000</v>
      </c>
      <c r="AB628" s="140" cm="1">
        <f t="array" ref="AB628">INDEX($K:$P,ROW(),MATCH(AB$3,$K$2:$P$2,0))</f>
        <v>200000</v>
      </c>
      <c r="AC628" s="140" cm="1">
        <f t="array" ref="AC628">INDEX($K:$P,ROW(),MATCH(AC$3,$K$2:$P$2,0))</f>
        <v>200000</v>
      </c>
      <c r="AD628" s="140" cm="1">
        <f t="array" ref="AD628">INDEX($K:$P,ROW(),MATCH(AD$3,$K$2:$P$2,0))</f>
        <v>200000</v>
      </c>
      <c r="AE628" s="140" cm="1">
        <f t="array" ref="AE628">INDEX($K:$P,ROW(),MATCH(AE$3,$K$2:$P$2,0))</f>
        <v>200000</v>
      </c>
      <c r="AF628" s="140" cm="1">
        <f t="array" ref="AF628">INDEX($K:$P,ROW(),MATCH(AF$3,$K$2:$P$2,0))</f>
        <v>200000</v>
      </c>
      <c r="AG628" s="140" cm="1">
        <f t="array" ref="AG628">INDEX($K:$P,ROW(),MATCH(AG$3,$K$2:$P$2,0))</f>
        <v>200000</v>
      </c>
      <c r="AH628" s="140" cm="1">
        <f t="array" ref="AH628">INDEX($K:$P,ROW(),MATCH(AH$3,$K$2:$P$2,0))</f>
        <v>200000</v>
      </c>
      <c r="AI628" s="140" cm="1">
        <f t="array" ref="AI628">INDEX($K:$P,ROW(),MATCH(AI$3,$K$2:$P$2,0))</f>
        <v>200000</v>
      </c>
      <c r="AJ628" s="140" cm="1">
        <f t="array" ref="AJ628">INDEX($K:$P,ROW(),MATCH(AJ$3,$K$2:$P$2,0))</f>
        <v>200000</v>
      </c>
      <c r="AK628" s="140" cm="1">
        <f t="array" ref="AK628">INDEX($K:$P,ROW(),MATCH(AK$3,$K$2:$P$2,0))</f>
        <v>200000</v>
      </c>
      <c r="AL628" s="140" cm="1">
        <f t="array" ref="AL628">INDEX($K:$P,ROW(),MATCH(AL$3,$K$2:$P$2,0))</f>
        <v>200000</v>
      </c>
      <c r="AM628" s="140" cm="1">
        <f t="array" ref="AM628">INDEX($K:$P,ROW(),MATCH(AM$3,$K$2:$P$2,0))</f>
        <v>200000</v>
      </c>
      <c r="AN628" s="140" cm="1">
        <f t="array" ref="AN628">INDEX($K:$P,ROW(),MATCH(AN$3,$K$2:$P$2,0))</f>
        <v>200000</v>
      </c>
      <c r="AO628" s="140" cm="1">
        <f t="array" ref="AO628">INDEX($K:$P,ROW(),MATCH(AO$3,$K$2:$P$2,0))</f>
        <v>200000</v>
      </c>
      <c r="AP628" s="140" cm="1">
        <f t="array" ref="AP628">INDEX($K:$P,ROW(),MATCH(AP$3,$K$2:$P$2,0))</f>
        <v>200000</v>
      </c>
      <c r="AQ628" s="140" cm="1">
        <f t="array" ref="AQ628">INDEX($K:$P,ROW(),MATCH(AQ$3,$K$2:$P$2,0))</f>
        <v>200000</v>
      </c>
      <c r="AR628" s="140" cm="1">
        <f t="array" ref="AR628">INDEX($K:$P,ROW(),MATCH(AR$3,$K$2:$P$2,0))</f>
        <v>200000</v>
      </c>
      <c r="AS628" s="140" cm="1">
        <f t="array" ref="AS628">INDEX($K:$P,ROW(),MATCH(AS$3,$K$2:$P$2,0))</f>
        <v>200000</v>
      </c>
      <c r="AT628" s="140" cm="1">
        <f t="array" ref="AT628">INDEX($K:$P,ROW(),MATCH(AT$3,$K$2:$P$2,0))</f>
        <v>200000</v>
      </c>
      <c r="AU628" s="140" cm="1">
        <f t="array" ref="AU628">INDEX($K:$P,ROW(),MATCH(AU$3,$K$2:$P$2,0))</f>
        <v>200000</v>
      </c>
      <c r="AV628" s="140" cm="1">
        <f t="array" ref="AV628">INDEX($K:$P,ROW(),MATCH(AV$3,$K$2:$P$2,0))</f>
        <v>200000</v>
      </c>
      <c r="AW628" s="140" cm="1">
        <f t="array" ref="AW628">INDEX($K:$P,ROW(),MATCH(AW$3,$K$2:$P$2,0))</f>
        <v>200000</v>
      </c>
      <c r="AX628" s="140" cm="1">
        <f t="array" ref="AX628">INDEX($K:$P,ROW(),MATCH(AX$3,$K$2:$P$2,0))</f>
        <v>200000</v>
      </c>
      <c r="AY628" s="140" cm="1">
        <f t="array" ref="AY628">INDEX($K:$P,ROW(),MATCH(AY$3,$K$2:$P$2,0))</f>
        <v>200000</v>
      </c>
      <c r="AZ628" s="140" cm="1">
        <f t="array" ref="AZ628">INDEX($K:$P,ROW(),MATCH(AZ$3,$K$2:$P$2,0))</f>
        <v>200000</v>
      </c>
      <c r="BA628" s="140" cm="1">
        <f t="array" ref="BA628">INDEX($K:$P,ROW(),MATCH(BA$3,$K$2:$P$2,0))</f>
        <v>200000</v>
      </c>
      <c r="BB628" s="140" cm="1">
        <f t="array" ref="BB628">INDEX($K:$P,ROW(),MATCH(BB$3,$K$2:$P$2,0))</f>
        <v>200000</v>
      </c>
      <c r="BC628" s="140" cm="1">
        <f t="array" ref="BC628">INDEX($K:$P,ROW(),MATCH(BC$3,$K$2:$P$2,0))</f>
        <v>200000</v>
      </c>
      <c r="BD628" s="140" cm="1">
        <f t="array" ref="BD628">INDEX($K:$P,ROW(),MATCH(BD$3,$K$2:$P$2,0))</f>
        <v>200000</v>
      </c>
      <c r="BE628" s="140" cm="1">
        <f t="array" ref="BE628">INDEX($K:$P,ROW(),MATCH(BE$3,$K$2:$P$2,0))</f>
        <v>200000</v>
      </c>
      <c r="BF628" s="140" cm="1">
        <f t="array" ref="BF628">INDEX($K:$P,ROW(),MATCH(BF$3,$K$2:$P$2,0))</f>
        <v>200000</v>
      </c>
      <c r="BG628" s="140" cm="1">
        <f t="array" ref="BG628">INDEX($K:$P,ROW(),MATCH(BG$3,$K$2:$P$2,0))</f>
        <v>200000</v>
      </c>
      <c r="BH628" s="140" cm="1">
        <f t="array" ref="BH628">INDEX($K:$P,ROW(),MATCH(BH$3,$K$2:$P$2,0))</f>
        <v>200000</v>
      </c>
      <c r="BI628" s="140" cm="1">
        <f t="array" ref="BI628">INDEX($K:$P,ROW(),MATCH(BI$3,$K$2:$P$2,0))</f>
        <v>200000</v>
      </c>
      <c r="BJ628" s="140" cm="1">
        <f t="array" ref="BJ628">INDEX($K:$P,ROW(),MATCH(BJ$3,$K$2:$P$2,0))</f>
        <v>200000</v>
      </c>
      <c r="BK628" s="140" cm="1">
        <f t="array" ref="BK628">INDEX($K:$P,ROW(),MATCH(BK$3,$K$2:$P$2,0))</f>
        <v>200000</v>
      </c>
      <c r="BL628" s="140" cm="1">
        <f t="array" ref="BL628">INDEX($K:$P,ROW(),MATCH(BL$3,$K$2:$P$2,0))</f>
        <v>200000</v>
      </c>
      <c r="BM628" s="140" cm="1">
        <f t="array" ref="BM628">INDEX($K:$P,ROW(),MATCH(BM$3,$K$2:$P$2,0))</f>
        <v>200000</v>
      </c>
      <c r="BN628" s="140" cm="1">
        <f t="array" ref="BN628">INDEX($K:$P,ROW(),MATCH(BN$3,$K$2:$P$2,0))</f>
        <v>200000</v>
      </c>
      <c r="BO628" s="140" cm="1">
        <f t="array" ref="BO628">INDEX($K:$P,ROW(),MATCH(BO$3,$K$2:$P$2,0))</f>
        <v>200000</v>
      </c>
      <c r="BP628" s="140" cm="1">
        <f t="array" ref="BP628">INDEX($K:$P,ROW(),MATCH(BP$3,$K$2:$P$2,0))</f>
        <v>200000</v>
      </c>
      <c r="BQ628" s="140" cm="1">
        <f t="array" ref="BQ628">INDEX($K:$P,ROW(),MATCH(BQ$3,$K$2:$P$2,0))</f>
        <v>200000</v>
      </c>
      <c r="BR628" s="140" cm="1">
        <f t="array" ref="BR628">INDEX($K:$P,ROW(),MATCH(BR$3,$K$2:$P$2,0))</f>
        <v>200000</v>
      </c>
      <c r="BS628" s="140" cm="1">
        <f t="array" ref="BS628">INDEX($K:$P,ROW(),MATCH(BS$3,$K$2:$P$2,0))</f>
        <v>200000</v>
      </c>
      <c r="BT628" s="140" cm="1">
        <f t="array" ref="BT628">INDEX($K:$P,ROW(),MATCH(BT$3,$K$2:$P$2,0))</f>
        <v>200000</v>
      </c>
      <c r="BU628" s="140" cm="1">
        <f t="array" ref="BU628">INDEX($K:$P,ROW(),MATCH(BU$3,$K$2:$P$2,0))</f>
        <v>200000</v>
      </c>
      <c r="BV628" s="140" cm="1">
        <f t="array" ref="BV628">INDEX($K:$P,ROW(),MATCH(BV$3,$K$2:$P$2,0))</f>
        <v>200000</v>
      </c>
      <c r="BW628" s="140" cm="1">
        <f t="array" ref="BW628">INDEX($K:$P,ROW(),MATCH(BW$3,$K$2:$P$2,0))</f>
        <v>200000</v>
      </c>
      <c r="BX628" s="140" cm="1">
        <f t="array" ref="BX628">INDEX($K:$P,ROW(),MATCH(BX$3,$K$2:$P$2,0))</f>
        <v>200000</v>
      </c>
      <c r="BY628" s="140" cm="1">
        <f t="array" ref="BY628">INDEX($K:$P,ROW(),MATCH(BY$3,$K$2:$P$2,0))</f>
        <v>200000</v>
      </c>
      <c r="BZ628" s="140" cm="1">
        <f t="array" ref="BZ628">INDEX($K:$P,ROW(),MATCH(BZ$3,$K$2:$P$2,0))</f>
        <v>200000</v>
      </c>
      <c r="CA628" s="140" cm="1">
        <f t="array" ref="CA628">INDEX($K:$P,ROW(),MATCH(CA$3,$K$2:$P$2,0))</f>
        <v>200000</v>
      </c>
      <c r="CB628" s="140" cm="1">
        <f t="array" ref="CB628">INDEX($K:$P,ROW(),MATCH(CB$3,$K$2:$P$2,0))</f>
        <v>200000</v>
      </c>
      <c r="CC628" s="140" cm="1">
        <f t="array" ref="CC628">INDEX($K:$P,ROW(),MATCH(CC$3,$K$2:$P$2,0))</f>
        <v>200000</v>
      </c>
      <c r="CD628" s="140" cm="1">
        <f t="array" ref="CD628">INDEX($K:$P,ROW(),MATCH(CD$3,$K$2:$P$2,0))</f>
        <v>200000</v>
      </c>
      <c r="CE628" s="140" cm="1">
        <f t="array" ref="CE628">INDEX($K:$P,ROW(),MATCH(CE$3,$K$2:$P$2,0))</f>
        <v>200000</v>
      </c>
      <c r="CF628" s="140" cm="1">
        <f t="array" ref="CF628">INDEX($K:$P,ROW(),MATCH(CF$3,$K$2:$P$2,0))</f>
        <v>200000</v>
      </c>
      <c r="CG628" s="140" cm="1">
        <f t="array" ref="CG628">INDEX($K:$P,ROW(),MATCH(CG$3,$K$2:$P$2,0))</f>
        <v>200000</v>
      </c>
      <c r="CH628" s="140" cm="1">
        <f t="array" ref="CH628">INDEX($K:$P,ROW(),MATCH(CH$3,$K$2:$P$2,0))</f>
        <v>200000</v>
      </c>
      <c r="CI628" s="140" cm="1">
        <f t="array" ref="CI628">INDEX($K:$P,ROW(),MATCH(CI$3,$K$2:$P$2,0))</f>
        <v>200000</v>
      </c>
      <c r="CJ628" s="140" cm="1">
        <f t="array" ref="CJ628">INDEX($K:$P,ROW(),MATCH(CJ$3,$K$2:$P$2,0))</f>
        <v>200000</v>
      </c>
      <c r="CK628" s="140" cm="1">
        <f t="array" ref="CK628">INDEX($K:$P,ROW(),MATCH(CK$3,$K$2:$P$2,0))</f>
        <v>200000</v>
      </c>
      <c r="CL628" s="140" cm="1">
        <f t="array" ref="CL628">INDEX($K:$P,ROW(),MATCH(CL$3,$K$2:$P$2,0))</f>
        <v>200000</v>
      </c>
      <c r="CN628" s="140" t="e" cm="1">
        <f t="array" ref="CN628">INDEX($K:$P,ROW(),MATCH(CN$3,$K$2:$P$2,0))</f>
        <v>#N/A</v>
      </c>
      <c r="CO628" s="140" t="e" cm="1">
        <f t="array" ref="CO628">INDEX($K:$P,ROW(),MATCH(CO$3,$K$2:$P$2,0))</f>
        <v>#N/A</v>
      </c>
      <c r="CP628" s="140" t="e" cm="1">
        <f t="array" ref="CP628">INDEX($K:$P,ROW(),MATCH(CP$3,$K$2:$P$2,0))</f>
        <v>#N/A</v>
      </c>
      <c r="CQ628" s="140" t="e" cm="1">
        <f t="array" ref="CQ628">INDEX($K:$P,ROW(),MATCH(CQ$3,$K$2:$P$2,0))</f>
        <v>#N/A</v>
      </c>
      <c r="CR628" s="140" t="e" cm="1">
        <f t="array" ref="CR628">INDEX($K:$P,ROW(),MATCH(CR$3,$K$2:$P$2,0))</f>
        <v>#N/A</v>
      </c>
      <c r="CS628" s="140" t="e" cm="1">
        <f t="array" ref="CS628">INDEX($K:$P,ROW(),MATCH(CS$3,$K$2:$P$2,0))</f>
        <v>#N/A</v>
      </c>
      <c r="CT628" s="140" t="e" cm="1">
        <f t="array" ref="CT628">INDEX($K:$P,ROW(),MATCH(CT$3,$K$2:$P$2,0))</f>
        <v>#N/A</v>
      </c>
      <c r="CU628" s="140" t="e" cm="1">
        <f t="array" ref="CU628">INDEX($K:$P,ROW(),MATCH(CU$3,$K$2:$P$2,0))</f>
        <v>#N/A</v>
      </c>
      <c r="CV628" s="140" t="e" cm="1">
        <f t="array" ref="CV628">INDEX($K:$P,ROW(),MATCH(CV$3,$K$2:$P$2,0))</f>
        <v>#N/A</v>
      </c>
      <c r="CW628" s="140" t="e" cm="1">
        <f t="array" ref="CW628">INDEX($K:$P,ROW(),MATCH(CW$3,$K$2:$P$2,0))</f>
        <v>#N/A</v>
      </c>
      <c r="CX628" s="140" t="e" cm="1">
        <f t="array" ref="CX628">INDEX($K:$P,ROW(),MATCH(CX$3,$K$2:$P$2,0))</f>
        <v>#N/A</v>
      </c>
      <c r="CY628" s="140" t="e" cm="1">
        <f t="array" ref="CY628">INDEX($K:$P,ROW(),MATCH(CY$3,$K$2:$P$2,0))</f>
        <v>#N/A</v>
      </c>
      <c r="CZ628" s="140" t="e" cm="1">
        <f t="array" ref="CZ628">INDEX($K:$P,ROW(),MATCH(CZ$3,$K$2:$P$2,0))</f>
        <v>#N/A</v>
      </c>
      <c r="DA628" s="140" t="e" cm="1">
        <f t="array" ref="DA628">INDEX($K:$P,ROW(),MATCH(DA$3,$K$2:$P$2,0))</f>
        <v>#N/A</v>
      </c>
      <c r="DB628" s="140" t="e" cm="1">
        <f t="array" ref="DB628">INDEX($K:$P,ROW(),MATCH(DB$3,$K$2:$P$2,0))</f>
        <v>#N/A</v>
      </c>
      <c r="DC628" s="140" t="e" cm="1">
        <f t="array" ref="DC628">INDEX($K:$P,ROW(),MATCH(DC$3,$K$2:$P$2,0))</f>
        <v>#N/A</v>
      </c>
      <c r="DD628" s="140" t="e" cm="1">
        <f t="array" ref="DD628">INDEX($K:$P,ROW(),MATCH(DD$3,$K$2:$P$2,0))</f>
        <v>#N/A</v>
      </c>
      <c r="DE628" s="140" t="e" cm="1">
        <f t="array" ref="DE628">INDEX($K:$P,ROW(),MATCH(DE$3,$K$2:$P$2,0))</f>
        <v>#N/A</v>
      </c>
      <c r="DF628" s="140" t="e" cm="1">
        <f t="array" ref="DF628">INDEX($K:$P,ROW(),MATCH(DF$3,$K$2:$P$2,0))</f>
        <v>#N/A</v>
      </c>
      <c r="DG628" s="140" t="e" cm="1">
        <f t="array" ref="DG628">INDEX($K:$P,ROW(),MATCH(DG$3,$K$2:$P$2,0))</f>
        <v>#N/A</v>
      </c>
      <c r="DH628" s="140" t="e" cm="1">
        <f t="array" ref="DH628">INDEX($K:$P,ROW(),MATCH(DH$3,$K$2:$P$2,0))</f>
        <v>#N/A</v>
      </c>
      <c r="DI628" s="140" t="e" cm="1">
        <f t="array" ref="DI628">INDEX($K:$P,ROW(),MATCH(DI$3,$K$2:$P$2,0))</f>
        <v>#N/A</v>
      </c>
      <c r="DJ628" s="140" t="e" cm="1">
        <f t="array" ref="DJ628">INDEX($K:$P,ROW(),MATCH(DJ$3,$K$2:$P$2,0))</f>
        <v>#N/A</v>
      </c>
      <c r="DK628" s="140" t="e" cm="1">
        <f t="array" ref="DK628">INDEX($K:$P,ROW(),MATCH(DK$3,$K$2:$P$2,0))</f>
        <v>#N/A</v>
      </c>
      <c r="DL628" s="140" t="e" cm="1">
        <f t="array" ref="DL628">INDEX($K:$P,ROW(),MATCH(DL$3,$K$2:$P$2,0))</f>
        <v>#N/A</v>
      </c>
    </row>
    <row r="629" spans="2:116" x14ac:dyDescent="0.4">
      <c r="C629" t="s">
        <v>235</v>
      </c>
      <c r="D629" t="s">
        <v>761</v>
      </c>
      <c r="E629" s="8" t="str">
        <f>ROW()&amp;" "&amp;D629</f>
        <v>629 ASSETSALE-PV</v>
      </c>
      <c r="G629" s="126" t="str">
        <f>"Proceeds on sale of "&amp;G637&amp;"s - "&amp;G636</f>
        <v>Proceeds on sale of Units - (Primary label)</v>
      </c>
      <c r="H629" s="27"/>
      <c r="I629" s="78"/>
      <c r="J629" s="78"/>
      <c r="K629" s="33">
        <f t="shared" ref="K629:P629" ca="1" si="777">SUMIF($3:$3,K$2,629:629)</f>
        <v>0</v>
      </c>
      <c r="L629" s="33">
        <f t="shared" ca="1" si="777"/>
        <v>28000000</v>
      </c>
      <c r="M629" s="33">
        <f t="shared" ca="1" si="777"/>
        <v>0</v>
      </c>
      <c r="N629" s="33">
        <f t="shared" ca="1" si="777"/>
        <v>0</v>
      </c>
      <c r="O629" s="33">
        <f t="shared" ca="1" si="777"/>
        <v>0</v>
      </c>
      <c r="P629" s="33">
        <f t="shared" ca="1" si="777"/>
        <v>0</v>
      </c>
      <c r="R629" s="33"/>
      <c r="S629" s="33">
        <f ca="1">-S628*S619</f>
        <v>0</v>
      </c>
      <c r="T629" s="33">
        <f t="shared" ref="T629:CE629" ca="1" si="778">-T628*T619</f>
        <v>0</v>
      </c>
      <c r="U629" s="33">
        <f t="shared" ca="1" si="778"/>
        <v>0</v>
      </c>
      <c r="V629" s="33">
        <f t="shared" ca="1" si="778"/>
        <v>0</v>
      </c>
      <c r="W629" s="33">
        <f t="shared" ca="1" si="778"/>
        <v>0</v>
      </c>
      <c r="X629" s="33">
        <f t="shared" ca="1" si="778"/>
        <v>0</v>
      </c>
      <c r="Y629" s="33">
        <f t="shared" ca="1" si="778"/>
        <v>0</v>
      </c>
      <c r="Z629" s="33">
        <f t="shared" ca="1" si="778"/>
        <v>0</v>
      </c>
      <c r="AA629" s="33">
        <f t="shared" ca="1" si="778"/>
        <v>0</v>
      </c>
      <c r="AB629" s="33">
        <f t="shared" ca="1" si="778"/>
        <v>0</v>
      </c>
      <c r="AC629" s="33">
        <f t="shared" ca="1" si="778"/>
        <v>0</v>
      </c>
      <c r="AD629" s="33">
        <f t="shared" ca="1" si="778"/>
        <v>0</v>
      </c>
      <c r="AE629" s="33">
        <f t="shared" ca="1" si="778"/>
        <v>4000000</v>
      </c>
      <c r="AF629" s="33">
        <f t="shared" ca="1" si="778"/>
        <v>4000000</v>
      </c>
      <c r="AG629" s="33">
        <f t="shared" ca="1" si="778"/>
        <v>4000000</v>
      </c>
      <c r="AH629" s="33">
        <f t="shared" ca="1" si="778"/>
        <v>4000000</v>
      </c>
      <c r="AI629" s="33">
        <f t="shared" ca="1" si="778"/>
        <v>4000000</v>
      </c>
      <c r="AJ629" s="33">
        <f t="shared" ca="1" si="778"/>
        <v>4000000</v>
      </c>
      <c r="AK629" s="33">
        <f t="shared" ca="1" si="778"/>
        <v>4000000</v>
      </c>
      <c r="AL629" s="33">
        <f t="shared" ca="1" si="778"/>
        <v>0</v>
      </c>
      <c r="AM629" s="33">
        <f t="shared" ca="1" si="778"/>
        <v>0</v>
      </c>
      <c r="AN629" s="33">
        <f t="shared" ca="1" si="778"/>
        <v>0</v>
      </c>
      <c r="AO629" s="33">
        <f t="shared" ca="1" si="778"/>
        <v>0</v>
      </c>
      <c r="AP629" s="33">
        <f t="shared" ca="1" si="778"/>
        <v>0</v>
      </c>
      <c r="AQ629" s="33">
        <f t="shared" ca="1" si="778"/>
        <v>0</v>
      </c>
      <c r="AR629" s="33">
        <f t="shared" ca="1" si="778"/>
        <v>0</v>
      </c>
      <c r="AS629" s="33">
        <f t="shared" ca="1" si="778"/>
        <v>0</v>
      </c>
      <c r="AT629" s="33">
        <f t="shared" ca="1" si="778"/>
        <v>0</v>
      </c>
      <c r="AU629" s="33">
        <f t="shared" ca="1" si="778"/>
        <v>0</v>
      </c>
      <c r="AV629" s="33">
        <f t="shared" ca="1" si="778"/>
        <v>0</v>
      </c>
      <c r="AW629" s="33">
        <f t="shared" ca="1" si="778"/>
        <v>0</v>
      </c>
      <c r="AX629" s="33">
        <f t="shared" ca="1" si="778"/>
        <v>0</v>
      </c>
      <c r="AY629" s="33">
        <f t="shared" ca="1" si="778"/>
        <v>0</v>
      </c>
      <c r="AZ629" s="33">
        <f t="shared" ca="1" si="778"/>
        <v>0</v>
      </c>
      <c r="BA629" s="33">
        <f t="shared" ca="1" si="778"/>
        <v>0</v>
      </c>
      <c r="BB629" s="33">
        <f t="shared" ca="1" si="778"/>
        <v>0</v>
      </c>
      <c r="BC629" s="33">
        <f t="shared" ca="1" si="778"/>
        <v>0</v>
      </c>
      <c r="BD629" s="33">
        <f t="shared" ca="1" si="778"/>
        <v>0</v>
      </c>
      <c r="BE629" s="33">
        <f t="shared" ca="1" si="778"/>
        <v>0</v>
      </c>
      <c r="BF629" s="33">
        <f t="shared" ca="1" si="778"/>
        <v>0</v>
      </c>
      <c r="BG629" s="33">
        <f t="shared" ca="1" si="778"/>
        <v>0</v>
      </c>
      <c r="BH629" s="33">
        <f t="shared" ca="1" si="778"/>
        <v>0</v>
      </c>
      <c r="BI629" s="33">
        <f t="shared" ca="1" si="778"/>
        <v>0</v>
      </c>
      <c r="BJ629" s="33">
        <f t="shared" ca="1" si="778"/>
        <v>0</v>
      </c>
      <c r="BK629" s="33">
        <f t="shared" ca="1" si="778"/>
        <v>0</v>
      </c>
      <c r="BL629" s="33">
        <f t="shared" ca="1" si="778"/>
        <v>0</v>
      </c>
      <c r="BM629" s="33">
        <f t="shared" ca="1" si="778"/>
        <v>0</v>
      </c>
      <c r="BN629" s="33">
        <f t="shared" ca="1" si="778"/>
        <v>0</v>
      </c>
      <c r="BO629" s="33">
        <f t="shared" ca="1" si="778"/>
        <v>0</v>
      </c>
      <c r="BP629" s="33">
        <f t="shared" ca="1" si="778"/>
        <v>0</v>
      </c>
      <c r="BQ629" s="33">
        <f t="shared" ca="1" si="778"/>
        <v>0</v>
      </c>
      <c r="BR629" s="33">
        <f t="shared" ca="1" si="778"/>
        <v>0</v>
      </c>
      <c r="BS629" s="33">
        <f t="shared" ca="1" si="778"/>
        <v>0</v>
      </c>
      <c r="BT629" s="33">
        <f t="shared" ca="1" si="778"/>
        <v>0</v>
      </c>
      <c r="BU629" s="33">
        <f t="shared" ca="1" si="778"/>
        <v>0</v>
      </c>
      <c r="BV629" s="33">
        <f t="shared" ca="1" si="778"/>
        <v>0</v>
      </c>
      <c r="BW629" s="33">
        <f t="shared" ca="1" si="778"/>
        <v>0</v>
      </c>
      <c r="BX629" s="33">
        <f t="shared" ca="1" si="778"/>
        <v>0</v>
      </c>
      <c r="BY629" s="33">
        <f t="shared" ca="1" si="778"/>
        <v>0</v>
      </c>
      <c r="BZ629" s="33">
        <f t="shared" ca="1" si="778"/>
        <v>0</v>
      </c>
      <c r="CA629" s="33">
        <f t="shared" ca="1" si="778"/>
        <v>0</v>
      </c>
      <c r="CB629" s="33">
        <f t="shared" ca="1" si="778"/>
        <v>0</v>
      </c>
      <c r="CC629" s="33">
        <f t="shared" ca="1" si="778"/>
        <v>0</v>
      </c>
      <c r="CD629" s="33">
        <f t="shared" ca="1" si="778"/>
        <v>0</v>
      </c>
      <c r="CE629" s="33">
        <f t="shared" ca="1" si="778"/>
        <v>0</v>
      </c>
      <c r="CF629" s="33">
        <f t="shared" ref="CF629:CL629" ca="1" si="779">-CF628*CF619</f>
        <v>0</v>
      </c>
      <c r="CG629" s="33">
        <f t="shared" ca="1" si="779"/>
        <v>0</v>
      </c>
      <c r="CH629" s="33">
        <f t="shared" ca="1" si="779"/>
        <v>0</v>
      </c>
      <c r="CI629" s="33">
        <f t="shared" ca="1" si="779"/>
        <v>0</v>
      </c>
      <c r="CJ629" s="33">
        <f t="shared" ca="1" si="779"/>
        <v>0</v>
      </c>
      <c r="CK629" s="33">
        <f t="shared" ca="1" si="779"/>
        <v>0</v>
      </c>
      <c r="CL629" s="33">
        <f t="shared" ca="1" si="779"/>
        <v>0</v>
      </c>
      <c r="CN629" s="33" t="e">
        <f t="shared" ref="CN629" ca="1" si="780">-CN628*CN619</f>
        <v>#N/A</v>
      </c>
      <c r="CO629" s="33" t="e">
        <f t="shared" ref="CO629" ca="1" si="781">-CO628*CO619</f>
        <v>#N/A</v>
      </c>
      <c r="CP629" s="33" t="e">
        <f t="shared" ref="CP629" ca="1" si="782">-CP628*CP619</f>
        <v>#N/A</v>
      </c>
      <c r="CQ629" s="33" t="e">
        <f t="shared" ref="CQ629" ca="1" si="783">-CQ628*CQ619</f>
        <v>#N/A</v>
      </c>
      <c r="CR629" s="33" t="e">
        <f t="shared" ref="CR629" ca="1" si="784">-CR628*CR619</f>
        <v>#N/A</v>
      </c>
      <c r="CS629" s="33" t="e">
        <f t="shared" ref="CS629" ca="1" si="785">-CS628*CS619</f>
        <v>#N/A</v>
      </c>
      <c r="CT629" s="33" t="e">
        <f t="shared" ref="CT629" ca="1" si="786">-CT628*CT619</f>
        <v>#N/A</v>
      </c>
      <c r="CU629" s="33" t="e">
        <f t="shared" ref="CU629" ca="1" si="787">-CU628*CU619</f>
        <v>#N/A</v>
      </c>
      <c r="CV629" s="33" t="e">
        <f t="shared" ref="CV629" ca="1" si="788">-CV628*CV619</f>
        <v>#N/A</v>
      </c>
      <c r="CW629" s="33" t="e">
        <f t="shared" ref="CW629" ca="1" si="789">-CW628*CW619</f>
        <v>#N/A</v>
      </c>
      <c r="CX629" s="33" t="e">
        <f t="shared" ref="CX629" ca="1" si="790">-CX628*CX619</f>
        <v>#N/A</v>
      </c>
      <c r="CY629" s="33" t="e">
        <f t="shared" ref="CY629" ca="1" si="791">-CY628*CY619</f>
        <v>#N/A</v>
      </c>
      <c r="CZ629" s="33" t="e">
        <f t="shared" ref="CZ629" ca="1" si="792">-CZ628*CZ619</f>
        <v>#N/A</v>
      </c>
      <c r="DA629" s="33" t="e">
        <f t="shared" ref="DA629" ca="1" si="793">-DA628*DA619</f>
        <v>#N/A</v>
      </c>
      <c r="DB629" s="33" t="e">
        <f t="shared" ref="DB629" ca="1" si="794">-DB628*DB619</f>
        <v>#N/A</v>
      </c>
      <c r="DC629" s="33" t="e">
        <f t="shared" ref="DC629" ca="1" si="795">-DC628*DC619</f>
        <v>#N/A</v>
      </c>
      <c r="DD629" s="33" t="e">
        <f t="shared" ref="DD629" ca="1" si="796">-DD628*DD619</f>
        <v>#N/A</v>
      </c>
      <c r="DE629" s="33" t="e">
        <f t="shared" ref="DE629" ca="1" si="797">-DE628*DE619</f>
        <v>#N/A</v>
      </c>
      <c r="DF629" s="33" t="e">
        <f t="shared" ref="DF629" ca="1" si="798">-DF628*DF619</f>
        <v>#N/A</v>
      </c>
      <c r="DG629" s="33" t="e">
        <f t="shared" ref="DG629" ca="1" si="799">-DG628*DG619</f>
        <v>#N/A</v>
      </c>
      <c r="DH629" s="33" t="e">
        <f t="shared" ref="DH629" ca="1" si="800">-DH628*DH619</f>
        <v>#N/A</v>
      </c>
      <c r="DI629" s="33" t="e">
        <f t="shared" ref="DI629" ca="1" si="801">-DI628*DI619</f>
        <v>#N/A</v>
      </c>
      <c r="DJ629" s="33" t="e">
        <f t="shared" ref="DJ629" ca="1" si="802">-DJ628*DJ619</f>
        <v>#N/A</v>
      </c>
      <c r="DK629" s="33" t="e">
        <f t="shared" ref="DK629" ca="1" si="803">-DK628*DK619</f>
        <v>#N/A</v>
      </c>
      <c r="DL629" s="33" t="e">
        <f t="shared" ref="DL629" ca="1" si="804">-DL628*DL619</f>
        <v>#N/A</v>
      </c>
    </row>
    <row r="630" spans="2:116" x14ac:dyDescent="0.4">
      <c r="D630" t="s">
        <v>761</v>
      </c>
      <c r="E630" s="8"/>
      <c r="G630" s="126"/>
      <c r="H630" s="27"/>
      <c r="I630" s="78"/>
      <c r="J630" s="78"/>
      <c r="K630" s="33"/>
      <c r="L630" s="33"/>
      <c r="M630" s="33"/>
      <c r="N630" s="33"/>
      <c r="O630" s="33"/>
      <c r="P630" s="33"/>
      <c r="R630" s="33"/>
      <c r="S630" s="33"/>
      <c r="T630" s="33"/>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3"/>
      <c r="AV630" s="33"/>
      <c r="AW630" s="33"/>
      <c r="AX630" s="33"/>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c r="BV630" s="33"/>
      <c r="BW630" s="33"/>
      <c r="BX630" s="33"/>
      <c r="BY630" s="33"/>
      <c r="BZ630" s="33"/>
      <c r="CA630" s="33"/>
      <c r="CB630" s="33"/>
      <c r="CC630" s="33"/>
      <c r="CD630" s="33"/>
      <c r="CE630" s="33"/>
      <c r="CF630" s="33"/>
      <c r="CG630" s="33"/>
      <c r="CH630" s="33"/>
      <c r="CI630" s="33"/>
      <c r="CJ630" s="33"/>
      <c r="CK630" s="33"/>
      <c r="CL630" s="33"/>
      <c r="CN630" s="33"/>
      <c r="CO630" s="33"/>
      <c r="CP630" s="33"/>
      <c r="CQ630" s="33"/>
      <c r="CR630" s="33"/>
      <c r="CS630" s="33"/>
      <c r="CT630" s="33"/>
      <c r="CU630" s="33"/>
      <c r="CV630" s="33"/>
      <c r="CW630" s="33"/>
      <c r="CX630" s="33"/>
      <c r="CY630" s="33"/>
      <c r="CZ630" s="33"/>
      <c r="DA630" s="33"/>
      <c r="DB630" s="33"/>
      <c r="DC630" s="33"/>
      <c r="DD630" s="33"/>
      <c r="DE630" s="33"/>
      <c r="DF630" s="33"/>
      <c r="DG630" s="33"/>
      <c r="DH630" s="33"/>
      <c r="DI630" s="33"/>
      <c r="DJ630" s="33"/>
      <c r="DK630" s="33"/>
      <c r="DL630" s="33"/>
    </row>
    <row r="631" spans="2:116" x14ac:dyDescent="0.4">
      <c r="D631" t="s">
        <v>761</v>
      </c>
      <c r="E631" s="8"/>
      <c r="G631" s="95" t="s">
        <v>576</v>
      </c>
      <c r="H631" s="27"/>
      <c r="I631" s="78"/>
      <c r="J631" s="78"/>
      <c r="K631" s="33"/>
      <c r="L631" s="33"/>
      <c r="M631" s="33"/>
      <c r="N631" s="33"/>
      <c r="O631" s="33"/>
      <c r="P631" s="33"/>
      <c r="R631" s="33"/>
      <c r="S631" s="33"/>
      <c r="T631" s="33"/>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3"/>
      <c r="AV631" s="33"/>
      <c r="AW631" s="33"/>
      <c r="AX631" s="33"/>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c r="BV631" s="33"/>
      <c r="BW631" s="33"/>
      <c r="BX631" s="33"/>
      <c r="BY631" s="33"/>
      <c r="BZ631" s="33"/>
      <c r="CA631" s="33"/>
      <c r="CB631" s="33"/>
      <c r="CC631" s="33"/>
      <c r="CD631" s="33"/>
      <c r="CE631" s="33"/>
      <c r="CF631" s="33"/>
      <c r="CG631" s="33"/>
      <c r="CH631" s="33"/>
      <c r="CI631" s="33"/>
      <c r="CJ631" s="33"/>
      <c r="CK631" s="33"/>
      <c r="CL631" s="33"/>
      <c r="CN631" s="33"/>
      <c r="CO631" s="33"/>
      <c r="CP631" s="33"/>
      <c r="CQ631" s="33"/>
      <c r="CR631" s="33"/>
      <c r="CS631" s="33"/>
      <c r="CT631" s="33"/>
      <c r="CU631" s="33"/>
      <c r="CV631" s="33"/>
      <c r="CW631" s="33"/>
      <c r="CX631" s="33"/>
      <c r="CY631" s="33"/>
      <c r="CZ631" s="33"/>
      <c r="DA631" s="33"/>
      <c r="DB631" s="33"/>
      <c r="DC631" s="33"/>
      <c r="DD631" s="33"/>
      <c r="DE631" s="33"/>
      <c r="DF631" s="33"/>
      <c r="DG631" s="33"/>
      <c r="DH631" s="33"/>
      <c r="DI631" s="33"/>
      <c r="DJ631" s="33"/>
      <c r="DK631" s="33"/>
      <c r="DL631" s="33"/>
    </row>
    <row r="632" spans="2:116" x14ac:dyDescent="0.4">
      <c r="C632" t="s">
        <v>198</v>
      </c>
      <c r="D632" t="s">
        <v>761</v>
      </c>
      <c r="E632" s="8"/>
      <c r="G632" s="158" t="str">
        <f>"Gain on sale of "&amp;G637&amp;"s - "&amp;G636</f>
        <v>Gain on sale of Units - (Primary label)</v>
      </c>
      <c r="K632" s="24">
        <f t="shared" ref="K632:P634" ca="1" si="805">SUMIF($3:$3,K$2,632:632)</f>
        <v>0</v>
      </c>
      <c r="L632" s="24">
        <f t="shared" ca="1" si="805"/>
        <v>14000000</v>
      </c>
      <c r="M632" s="24">
        <f t="shared" ca="1" si="805"/>
        <v>0</v>
      </c>
      <c r="N632" s="24">
        <f t="shared" ca="1" si="805"/>
        <v>0</v>
      </c>
      <c r="O632" s="24">
        <f t="shared" ca="1" si="805"/>
        <v>0</v>
      </c>
      <c r="P632" s="24">
        <f t="shared" ca="1" si="805"/>
        <v>0</v>
      </c>
      <c r="R632" s="24"/>
      <c r="S632" s="24">
        <f ca="1">S629+S625</f>
        <v>0</v>
      </c>
      <c r="T632" s="24">
        <f t="shared" ref="T632:CE632" ca="1" si="806">T629+T625</f>
        <v>0</v>
      </c>
      <c r="U632" s="24">
        <f t="shared" ca="1" si="806"/>
        <v>0</v>
      </c>
      <c r="V632" s="24">
        <f t="shared" ca="1" si="806"/>
        <v>0</v>
      </c>
      <c r="W632" s="24">
        <f t="shared" ca="1" si="806"/>
        <v>0</v>
      </c>
      <c r="X632" s="24">
        <f t="shared" ca="1" si="806"/>
        <v>0</v>
      </c>
      <c r="Y632" s="24">
        <f t="shared" ca="1" si="806"/>
        <v>0</v>
      </c>
      <c r="Z632" s="24">
        <f t="shared" ca="1" si="806"/>
        <v>0</v>
      </c>
      <c r="AA632" s="24">
        <f t="shared" ca="1" si="806"/>
        <v>0</v>
      </c>
      <c r="AB632" s="24">
        <f t="shared" ca="1" si="806"/>
        <v>0</v>
      </c>
      <c r="AC632" s="24">
        <f t="shared" ca="1" si="806"/>
        <v>0</v>
      </c>
      <c r="AD632" s="24">
        <f t="shared" ca="1" si="806"/>
        <v>0</v>
      </c>
      <c r="AE632" s="24">
        <f t="shared" ca="1" si="806"/>
        <v>2000000</v>
      </c>
      <c r="AF632" s="24">
        <f t="shared" ca="1" si="806"/>
        <v>2000000</v>
      </c>
      <c r="AG632" s="24">
        <f t="shared" ca="1" si="806"/>
        <v>2000000</v>
      </c>
      <c r="AH632" s="24">
        <f t="shared" ca="1" si="806"/>
        <v>2000000</v>
      </c>
      <c r="AI632" s="24">
        <f t="shared" ca="1" si="806"/>
        <v>2000000</v>
      </c>
      <c r="AJ632" s="24">
        <f t="shared" ca="1" si="806"/>
        <v>2000000</v>
      </c>
      <c r="AK632" s="24">
        <f t="shared" ca="1" si="806"/>
        <v>2000000</v>
      </c>
      <c r="AL632" s="24">
        <f t="shared" ca="1" si="806"/>
        <v>0</v>
      </c>
      <c r="AM632" s="24">
        <f t="shared" ca="1" si="806"/>
        <v>0</v>
      </c>
      <c r="AN632" s="24">
        <f t="shared" ca="1" si="806"/>
        <v>0</v>
      </c>
      <c r="AO632" s="24">
        <f t="shared" ca="1" si="806"/>
        <v>0</v>
      </c>
      <c r="AP632" s="24">
        <f t="shared" ca="1" si="806"/>
        <v>0</v>
      </c>
      <c r="AQ632" s="24">
        <f t="shared" ca="1" si="806"/>
        <v>0</v>
      </c>
      <c r="AR632" s="24">
        <f t="shared" ca="1" si="806"/>
        <v>0</v>
      </c>
      <c r="AS632" s="24">
        <f t="shared" ca="1" si="806"/>
        <v>0</v>
      </c>
      <c r="AT632" s="24">
        <f t="shared" ca="1" si="806"/>
        <v>0</v>
      </c>
      <c r="AU632" s="24">
        <f t="shared" ca="1" si="806"/>
        <v>0</v>
      </c>
      <c r="AV632" s="24">
        <f t="shared" ca="1" si="806"/>
        <v>0</v>
      </c>
      <c r="AW632" s="24">
        <f t="shared" ca="1" si="806"/>
        <v>0</v>
      </c>
      <c r="AX632" s="24">
        <f t="shared" ca="1" si="806"/>
        <v>0</v>
      </c>
      <c r="AY632" s="24">
        <f t="shared" ca="1" si="806"/>
        <v>0</v>
      </c>
      <c r="AZ632" s="24">
        <f t="shared" ca="1" si="806"/>
        <v>0</v>
      </c>
      <c r="BA632" s="24">
        <f t="shared" ca="1" si="806"/>
        <v>0</v>
      </c>
      <c r="BB632" s="24">
        <f t="shared" ca="1" si="806"/>
        <v>0</v>
      </c>
      <c r="BC632" s="24">
        <f t="shared" ca="1" si="806"/>
        <v>0</v>
      </c>
      <c r="BD632" s="24">
        <f t="shared" ca="1" si="806"/>
        <v>0</v>
      </c>
      <c r="BE632" s="24">
        <f t="shared" ca="1" si="806"/>
        <v>0</v>
      </c>
      <c r="BF632" s="24">
        <f t="shared" ca="1" si="806"/>
        <v>0</v>
      </c>
      <c r="BG632" s="24">
        <f t="shared" ca="1" si="806"/>
        <v>0</v>
      </c>
      <c r="BH632" s="24">
        <f t="shared" ca="1" si="806"/>
        <v>0</v>
      </c>
      <c r="BI632" s="24">
        <f t="shared" ca="1" si="806"/>
        <v>0</v>
      </c>
      <c r="BJ632" s="24">
        <f t="shared" ca="1" si="806"/>
        <v>0</v>
      </c>
      <c r="BK632" s="24">
        <f t="shared" ca="1" si="806"/>
        <v>0</v>
      </c>
      <c r="BL632" s="24">
        <f t="shared" ca="1" si="806"/>
        <v>0</v>
      </c>
      <c r="BM632" s="24">
        <f t="shared" ca="1" si="806"/>
        <v>0</v>
      </c>
      <c r="BN632" s="24">
        <f t="shared" ca="1" si="806"/>
        <v>0</v>
      </c>
      <c r="BO632" s="24">
        <f t="shared" ca="1" si="806"/>
        <v>0</v>
      </c>
      <c r="BP632" s="24">
        <f t="shared" ca="1" si="806"/>
        <v>0</v>
      </c>
      <c r="BQ632" s="24">
        <f t="shared" ca="1" si="806"/>
        <v>0</v>
      </c>
      <c r="BR632" s="24">
        <f t="shared" ca="1" si="806"/>
        <v>0</v>
      </c>
      <c r="BS632" s="24">
        <f t="shared" ca="1" si="806"/>
        <v>0</v>
      </c>
      <c r="BT632" s="24">
        <f t="shared" ca="1" si="806"/>
        <v>0</v>
      </c>
      <c r="BU632" s="24">
        <f t="shared" ca="1" si="806"/>
        <v>0</v>
      </c>
      <c r="BV632" s="24">
        <f t="shared" ca="1" si="806"/>
        <v>0</v>
      </c>
      <c r="BW632" s="24">
        <f t="shared" ca="1" si="806"/>
        <v>0</v>
      </c>
      <c r="BX632" s="24">
        <f t="shared" ca="1" si="806"/>
        <v>0</v>
      </c>
      <c r="BY632" s="24">
        <f t="shared" ca="1" si="806"/>
        <v>0</v>
      </c>
      <c r="BZ632" s="24">
        <f t="shared" ca="1" si="806"/>
        <v>0</v>
      </c>
      <c r="CA632" s="24">
        <f t="shared" ca="1" si="806"/>
        <v>0</v>
      </c>
      <c r="CB632" s="24">
        <f t="shared" ca="1" si="806"/>
        <v>0</v>
      </c>
      <c r="CC632" s="24">
        <f t="shared" ca="1" si="806"/>
        <v>0</v>
      </c>
      <c r="CD632" s="24">
        <f t="shared" ca="1" si="806"/>
        <v>0</v>
      </c>
      <c r="CE632" s="24">
        <f t="shared" ca="1" si="806"/>
        <v>0</v>
      </c>
      <c r="CF632" s="24">
        <f t="shared" ref="CF632:CL632" ca="1" si="807">CF629+CF625</f>
        <v>0</v>
      </c>
      <c r="CG632" s="24">
        <f t="shared" ca="1" si="807"/>
        <v>0</v>
      </c>
      <c r="CH632" s="24">
        <f t="shared" ca="1" si="807"/>
        <v>0</v>
      </c>
      <c r="CI632" s="24">
        <f t="shared" ca="1" si="807"/>
        <v>0</v>
      </c>
      <c r="CJ632" s="24">
        <f t="shared" ca="1" si="807"/>
        <v>0</v>
      </c>
      <c r="CK632" s="24">
        <f t="shared" ca="1" si="807"/>
        <v>0</v>
      </c>
      <c r="CL632" s="24">
        <f t="shared" ca="1" si="807"/>
        <v>0</v>
      </c>
      <c r="CN632" s="24" t="e">
        <f t="shared" ref="CN632:DL632" ca="1" si="808">CN629+CN625</f>
        <v>#N/A</v>
      </c>
      <c r="CO632" s="24" t="e">
        <f t="shared" ca="1" si="808"/>
        <v>#N/A</v>
      </c>
      <c r="CP632" s="24" t="e">
        <f t="shared" ca="1" si="808"/>
        <v>#N/A</v>
      </c>
      <c r="CQ632" s="24" t="e">
        <f t="shared" ca="1" si="808"/>
        <v>#N/A</v>
      </c>
      <c r="CR632" s="24" t="e">
        <f t="shared" ca="1" si="808"/>
        <v>#N/A</v>
      </c>
      <c r="CS632" s="24" t="e">
        <f t="shared" ca="1" si="808"/>
        <v>#N/A</v>
      </c>
      <c r="CT632" s="24" t="e">
        <f t="shared" ca="1" si="808"/>
        <v>#N/A</v>
      </c>
      <c r="CU632" s="24" t="e">
        <f t="shared" ca="1" si="808"/>
        <v>#N/A</v>
      </c>
      <c r="CV632" s="24" t="e">
        <f t="shared" ca="1" si="808"/>
        <v>#N/A</v>
      </c>
      <c r="CW632" s="24" t="e">
        <f t="shared" ca="1" si="808"/>
        <v>#N/A</v>
      </c>
      <c r="CX632" s="24" t="e">
        <f t="shared" ca="1" si="808"/>
        <v>#N/A</v>
      </c>
      <c r="CY632" s="24" t="e">
        <f t="shared" ca="1" si="808"/>
        <v>#N/A</v>
      </c>
      <c r="CZ632" s="24" t="e">
        <f t="shared" ca="1" si="808"/>
        <v>#N/A</v>
      </c>
      <c r="DA632" s="24" t="e">
        <f t="shared" ca="1" si="808"/>
        <v>#N/A</v>
      </c>
      <c r="DB632" s="24" t="e">
        <f t="shared" ca="1" si="808"/>
        <v>#N/A</v>
      </c>
      <c r="DC632" s="24" t="e">
        <f t="shared" ca="1" si="808"/>
        <v>#N/A</v>
      </c>
      <c r="DD632" s="24" t="e">
        <f t="shared" ca="1" si="808"/>
        <v>#N/A</v>
      </c>
      <c r="DE632" s="24" t="e">
        <f t="shared" ca="1" si="808"/>
        <v>#N/A</v>
      </c>
      <c r="DF632" s="24" t="e">
        <f t="shared" ca="1" si="808"/>
        <v>#N/A</v>
      </c>
      <c r="DG632" s="24" t="e">
        <f t="shared" ca="1" si="808"/>
        <v>#N/A</v>
      </c>
      <c r="DH632" s="24" t="e">
        <f t="shared" ca="1" si="808"/>
        <v>#N/A</v>
      </c>
      <c r="DI632" s="24" t="e">
        <f t="shared" ca="1" si="808"/>
        <v>#N/A</v>
      </c>
      <c r="DJ632" s="24" t="e">
        <f t="shared" ca="1" si="808"/>
        <v>#N/A</v>
      </c>
      <c r="DK632" s="24" t="e">
        <f t="shared" ca="1" si="808"/>
        <v>#N/A</v>
      </c>
      <c r="DL632" s="24" t="e">
        <f t="shared" ca="1" si="808"/>
        <v>#N/A</v>
      </c>
    </row>
    <row r="633" spans="2:116" x14ac:dyDescent="0.4">
      <c r="C633" t="s">
        <v>577</v>
      </c>
      <c r="D633" t="s">
        <v>761</v>
      </c>
      <c r="E633" s="8"/>
      <c r="G633" s="158" t="str">
        <f>"Gain on sale of "&amp;G637&amp;"s - "&amp;G636</f>
        <v>Gain on sale of Units - (Primary label)</v>
      </c>
      <c r="K633" s="24">
        <f t="shared" ca="1" si="805"/>
        <v>0</v>
      </c>
      <c r="L633" s="24">
        <f t="shared" ca="1" si="805"/>
        <v>-14000000</v>
      </c>
      <c r="M633" s="24">
        <f t="shared" ca="1" si="805"/>
        <v>0</v>
      </c>
      <c r="N633" s="24">
        <f t="shared" ca="1" si="805"/>
        <v>0</v>
      </c>
      <c r="O633" s="24">
        <f t="shared" ca="1" si="805"/>
        <v>0</v>
      </c>
      <c r="P633" s="24">
        <f t="shared" ca="1" si="805"/>
        <v>0</v>
      </c>
      <c r="R633" s="24"/>
      <c r="S633" s="24">
        <f ca="1">-S629+S625</f>
        <v>0</v>
      </c>
      <c r="T633" s="24">
        <f t="shared" ref="T633:W633" ca="1" si="809">-T629+T625</f>
        <v>0</v>
      </c>
      <c r="U633" s="24">
        <f t="shared" ca="1" si="809"/>
        <v>0</v>
      </c>
      <c r="V633" s="24">
        <f t="shared" ca="1" si="809"/>
        <v>0</v>
      </c>
      <c r="W633" s="24">
        <f t="shared" ca="1" si="809"/>
        <v>0</v>
      </c>
      <c r="X633" s="24">
        <f ca="1">-(X629+X625)</f>
        <v>0</v>
      </c>
      <c r="Y633" s="24">
        <f t="shared" ref="Y633:CJ633" ca="1" si="810">-(Y629+Y625)</f>
        <v>0</v>
      </c>
      <c r="Z633" s="24">
        <f t="shared" ca="1" si="810"/>
        <v>0</v>
      </c>
      <c r="AA633" s="24">
        <f t="shared" ca="1" si="810"/>
        <v>0</v>
      </c>
      <c r="AB633" s="24">
        <f t="shared" ca="1" si="810"/>
        <v>0</v>
      </c>
      <c r="AC633" s="24">
        <f t="shared" ca="1" si="810"/>
        <v>0</v>
      </c>
      <c r="AD633" s="24">
        <f t="shared" ca="1" si="810"/>
        <v>0</v>
      </c>
      <c r="AE633" s="24">
        <f t="shared" ca="1" si="810"/>
        <v>-2000000</v>
      </c>
      <c r="AF633" s="24">
        <f t="shared" ca="1" si="810"/>
        <v>-2000000</v>
      </c>
      <c r="AG633" s="24">
        <f t="shared" ca="1" si="810"/>
        <v>-2000000</v>
      </c>
      <c r="AH633" s="24">
        <f t="shared" ca="1" si="810"/>
        <v>-2000000</v>
      </c>
      <c r="AI633" s="24">
        <f t="shared" ca="1" si="810"/>
        <v>-2000000</v>
      </c>
      <c r="AJ633" s="24">
        <f t="shared" ca="1" si="810"/>
        <v>-2000000</v>
      </c>
      <c r="AK633" s="24">
        <f t="shared" ca="1" si="810"/>
        <v>-2000000</v>
      </c>
      <c r="AL633" s="24">
        <f t="shared" ca="1" si="810"/>
        <v>0</v>
      </c>
      <c r="AM633" s="24">
        <f t="shared" ca="1" si="810"/>
        <v>0</v>
      </c>
      <c r="AN633" s="24">
        <f t="shared" ca="1" si="810"/>
        <v>0</v>
      </c>
      <c r="AO633" s="24">
        <f t="shared" ca="1" si="810"/>
        <v>0</v>
      </c>
      <c r="AP633" s="24">
        <f t="shared" ca="1" si="810"/>
        <v>0</v>
      </c>
      <c r="AQ633" s="24">
        <f t="shared" ca="1" si="810"/>
        <v>0</v>
      </c>
      <c r="AR633" s="24">
        <f t="shared" ca="1" si="810"/>
        <v>0</v>
      </c>
      <c r="AS633" s="24">
        <f t="shared" ca="1" si="810"/>
        <v>0</v>
      </c>
      <c r="AT633" s="24">
        <f t="shared" ca="1" si="810"/>
        <v>0</v>
      </c>
      <c r="AU633" s="24">
        <f t="shared" ca="1" si="810"/>
        <v>0</v>
      </c>
      <c r="AV633" s="24">
        <f t="shared" ca="1" si="810"/>
        <v>0</v>
      </c>
      <c r="AW633" s="24">
        <f t="shared" ca="1" si="810"/>
        <v>0</v>
      </c>
      <c r="AX633" s="24">
        <f t="shared" ca="1" si="810"/>
        <v>0</v>
      </c>
      <c r="AY633" s="24">
        <f t="shared" ca="1" si="810"/>
        <v>0</v>
      </c>
      <c r="AZ633" s="24">
        <f t="shared" ca="1" si="810"/>
        <v>0</v>
      </c>
      <c r="BA633" s="24">
        <f t="shared" ca="1" si="810"/>
        <v>0</v>
      </c>
      <c r="BB633" s="24">
        <f t="shared" ca="1" si="810"/>
        <v>0</v>
      </c>
      <c r="BC633" s="24">
        <f t="shared" ca="1" si="810"/>
        <v>0</v>
      </c>
      <c r="BD633" s="24">
        <f t="shared" ca="1" si="810"/>
        <v>0</v>
      </c>
      <c r="BE633" s="24">
        <f t="shared" ca="1" si="810"/>
        <v>0</v>
      </c>
      <c r="BF633" s="24">
        <f t="shared" ca="1" si="810"/>
        <v>0</v>
      </c>
      <c r="BG633" s="24">
        <f t="shared" ca="1" si="810"/>
        <v>0</v>
      </c>
      <c r="BH633" s="24">
        <f t="shared" ca="1" si="810"/>
        <v>0</v>
      </c>
      <c r="BI633" s="24">
        <f t="shared" ca="1" si="810"/>
        <v>0</v>
      </c>
      <c r="BJ633" s="24">
        <f t="shared" ca="1" si="810"/>
        <v>0</v>
      </c>
      <c r="BK633" s="24">
        <f t="shared" ca="1" si="810"/>
        <v>0</v>
      </c>
      <c r="BL633" s="24">
        <f t="shared" ca="1" si="810"/>
        <v>0</v>
      </c>
      <c r="BM633" s="24">
        <f t="shared" ca="1" si="810"/>
        <v>0</v>
      </c>
      <c r="BN633" s="24">
        <f t="shared" ca="1" si="810"/>
        <v>0</v>
      </c>
      <c r="BO633" s="24">
        <f t="shared" ca="1" si="810"/>
        <v>0</v>
      </c>
      <c r="BP633" s="24">
        <f t="shared" ca="1" si="810"/>
        <v>0</v>
      </c>
      <c r="BQ633" s="24">
        <f t="shared" ca="1" si="810"/>
        <v>0</v>
      </c>
      <c r="BR633" s="24">
        <f t="shared" ca="1" si="810"/>
        <v>0</v>
      </c>
      <c r="BS633" s="24">
        <f t="shared" ca="1" si="810"/>
        <v>0</v>
      </c>
      <c r="BT633" s="24">
        <f t="shared" ca="1" si="810"/>
        <v>0</v>
      </c>
      <c r="BU633" s="24">
        <f t="shared" ca="1" si="810"/>
        <v>0</v>
      </c>
      <c r="BV633" s="24">
        <f t="shared" ca="1" si="810"/>
        <v>0</v>
      </c>
      <c r="BW633" s="24">
        <f t="shared" ca="1" si="810"/>
        <v>0</v>
      </c>
      <c r="BX633" s="24">
        <f t="shared" ca="1" si="810"/>
        <v>0</v>
      </c>
      <c r="BY633" s="24">
        <f t="shared" ca="1" si="810"/>
        <v>0</v>
      </c>
      <c r="BZ633" s="24">
        <f t="shared" ca="1" si="810"/>
        <v>0</v>
      </c>
      <c r="CA633" s="24">
        <f t="shared" ca="1" si="810"/>
        <v>0</v>
      </c>
      <c r="CB633" s="24">
        <f t="shared" ca="1" si="810"/>
        <v>0</v>
      </c>
      <c r="CC633" s="24">
        <f t="shared" ca="1" si="810"/>
        <v>0</v>
      </c>
      <c r="CD633" s="24">
        <f t="shared" ca="1" si="810"/>
        <v>0</v>
      </c>
      <c r="CE633" s="24">
        <f t="shared" ca="1" si="810"/>
        <v>0</v>
      </c>
      <c r="CF633" s="24">
        <f t="shared" ca="1" si="810"/>
        <v>0</v>
      </c>
      <c r="CG633" s="24">
        <f t="shared" ca="1" si="810"/>
        <v>0</v>
      </c>
      <c r="CH633" s="24">
        <f t="shared" ca="1" si="810"/>
        <v>0</v>
      </c>
      <c r="CI633" s="24">
        <f t="shared" ca="1" si="810"/>
        <v>0</v>
      </c>
      <c r="CJ633" s="24">
        <f t="shared" ca="1" si="810"/>
        <v>0</v>
      </c>
      <c r="CK633" s="24">
        <f t="shared" ref="CK633:CL633" ca="1" si="811">-(CK629+CK625)</f>
        <v>0</v>
      </c>
      <c r="CL633" s="24">
        <f t="shared" ca="1" si="811"/>
        <v>0</v>
      </c>
      <c r="CN633" s="24" t="e">
        <f t="shared" ref="CN633:DL633" ca="1" si="812">-(CN629+CN625)</f>
        <v>#N/A</v>
      </c>
      <c r="CO633" s="24" t="e">
        <f t="shared" ca="1" si="812"/>
        <v>#N/A</v>
      </c>
      <c r="CP633" s="24" t="e">
        <f t="shared" ca="1" si="812"/>
        <v>#N/A</v>
      </c>
      <c r="CQ633" s="24" t="e">
        <f t="shared" ca="1" si="812"/>
        <v>#N/A</v>
      </c>
      <c r="CR633" s="24" t="e">
        <f t="shared" ca="1" si="812"/>
        <v>#N/A</v>
      </c>
      <c r="CS633" s="24" t="e">
        <f t="shared" ca="1" si="812"/>
        <v>#N/A</v>
      </c>
      <c r="CT633" s="24" t="e">
        <f t="shared" ca="1" si="812"/>
        <v>#N/A</v>
      </c>
      <c r="CU633" s="24" t="e">
        <f t="shared" ca="1" si="812"/>
        <v>#N/A</v>
      </c>
      <c r="CV633" s="24" t="e">
        <f t="shared" ca="1" si="812"/>
        <v>#N/A</v>
      </c>
      <c r="CW633" s="24" t="e">
        <f t="shared" ca="1" si="812"/>
        <v>#N/A</v>
      </c>
      <c r="CX633" s="24" t="e">
        <f t="shared" ca="1" si="812"/>
        <v>#N/A</v>
      </c>
      <c r="CY633" s="24" t="e">
        <f t="shared" ca="1" si="812"/>
        <v>#N/A</v>
      </c>
      <c r="CZ633" s="24" t="e">
        <f t="shared" ca="1" si="812"/>
        <v>#N/A</v>
      </c>
      <c r="DA633" s="24" t="e">
        <f t="shared" ca="1" si="812"/>
        <v>#N/A</v>
      </c>
      <c r="DB633" s="24" t="e">
        <f t="shared" ca="1" si="812"/>
        <v>#N/A</v>
      </c>
      <c r="DC633" s="24" t="e">
        <f t="shared" ca="1" si="812"/>
        <v>#N/A</v>
      </c>
      <c r="DD633" s="24" t="e">
        <f t="shared" ca="1" si="812"/>
        <v>#N/A</v>
      </c>
      <c r="DE633" s="24" t="e">
        <f t="shared" ca="1" si="812"/>
        <v>#N/A</v>
      </c>
      <c r="DF633" s="24" t="e">
        <f t="shared" ca="1" si="812"/>
        <v>#N/A</v>
      </c>
      <c r="DG633" s="24" t="e">
        <f t="shared" ca="1" si="812"/>
        <v>#N/A</v>
      </c>
      <c r="DH633" s="24" t="e">
        <f t="shared" ca="1" si="812"/>
        <v>#N/A</v>
      </c>
      <c r="DI633" s="24" t="e">
        <f t="shared" ca="1" si="812"/>
        <v>#N/A</v>
      </c>
      <c r="DJ633" s="24" t="e">
        <f t="shared" ca="1" si="812"/>
        <v>#N/A</v>
      </c>
      <c r="DK633" s="24" t="e">
        <f t="shared" ca="1" si="812"/>
        <v>#N/A</v>
      </c>
      <c r="DL633" s="24" t="e">
        <f t="shared" ca="1" si="812"/>
        <v>#N/A</v>
      </c>
    </row>
    <row r="634" spans="2:116" x14ac:dyDescent="0.4">
      <c r="C634" t="s">
        <v>235</v>
      </c>
      <c r="D634" t="s">
        <v>761</v>
      </c>
      <c r="E634" s="8"/>
      <c r="G634" s="158" t="str">
        <f>G624&amp;" - "&amp;G607</f>
        <v>Units Constructed - (Primary label)</v>
      </c>
      <c r="H634" s="27"/>
      <c r="I634" s="78"/>
      <c r="J634" s="78"/>
      <c r="K634" s="24">
        <f t="shared" ca="1" si="805"/>
        <v>-14000000</v>
      </c>
      <c r="L634" s="24">
        <f t="shared" ca="1" si="805"/>
        <v>0</v>
      </c>
      <c r="M634" s="24">
        <f t="shared" ca="1" si="805"/>
        <v>0</v>
      </c>
      <c r="N634" s="24">
        <f t="shared" ca="1" si="805"/>
        <v>0</v>
      </c>
      <c r="O634" s="24">
        <f t="shared" ca="1" si="805"/>
        <v>0</v>
      </c>
      <c r="P634" s="24">
        <f t="shared" ca="1" si="805"/>
        <v>0</v>
      </c>
      <c r="R634" s="33"/>
      <c r="S634" s="24">
        <f ca="1">-S624</f>
        <v>-2000000</v>
      </c>
      <c r="T634" s="24">
        <f t="shared" ref="T634:CE634" ca="1" si="813">-T624</f>
        <v>-2000000</v>
      </c>
      <c r="U634" s="24">
        <f t="shared" ca="1" si="813"/>
        <v>-2000000</v>
      </c>
      <c r="V634" s="24">
        <f t="shared" ca="1" si="813"/>
        <v>-2000000</v>
      </c>
      <c r="W634" s="24">
        <f t="shared" ca="1" si="813"/>
        <v>-2000000</v>
      </c>
      <c r="X634" s="24">
        <f t="shared" ca="1" si="813"/>
        <v>-2000000</v>
      </c>
      <c r="Y634" s="24">
        <f t="shared" ca="1" si="813"/>
        <v>-2000000</v>
      </c>
      <c r="Z634" s="24">
        <f t="shared" ca="1" si="813"/>
        <v>0</v>
      </c>
      <c r="AA634" s="24">
        <f t="shared" ca="1" si="813"/>
        <v>0</v>
      </c>
      <c r="AB634" s="24">
        <f t="shared" ca="1" si="813"/>
        <v>0</v>
      </c>
      <c r="AC634" s="24">
        <f t="shared" ca="1" si="813"/>
        <v>0</v>
      </c>
      <c r="AD634" s="24">
        <f t="shared" ca="1" si="813"/>
        <v>0</v>
      </c>
      <c r="AE634" s="24">
        <f t="shared" ca="1" si="813"/>
        <v>0</v>
      </c>
      <c r="AF634" s="24">
        <f t="shared" ca="1" si="813"/>
        <v>0</v>
      </c>
      <c r="AG634" s="24">
        <f t="shared" ca="1" si="813"/>
        <v>0</v>
      </c>
      <c r="AH634" s="24">
        <f t="shared" ca="1" si="813"/>
        <v>0</v>
      </c>
      <c r="AI634" s="24">
        <f t="shared" ca="1" si="813"/>
        <v>0</v>
      </c>
      <c r="AJ634" s="24">
        <f t="shared" ca="1" si="813"/>
        <v>0</v>
      </c>
      <c r="AK634" s="24">
        <f t="shared" ca="1" si="813"/>
        <v>0</v>
      </c>
      <c r="AL634" s="24">
        <f t="shared" ca="1" si="813"/>
        <v>0</v>
      </c>
      <c r="AM634" s="24">
        <f t="shared" ca="1" si="813"/>
        <v>0</v>
      </c>
      <c r="AN634" s="24">
        <f t="shared" ca="1" si="813"/>
        <v>0</v>
      </c>
      <c r="AO634" s="24">
        <f t="shared" ca="1" si="813"/>
        <v>0</v>
      </c>
      <c r="AP634" s="24">
        <f t="shared" ca="1" si="813"/>
        <v>0</v>
      </c>
      <c r="AQ634" s="24">
        <f t="shared" ca="1" si="813"/>
        <v>0</v>
      </c>
      <c r="AR634" s="24">
        <f t="shared" ca="1" si="813"/>
        <v>0</v>
      </c>
      <c r="AS634" s="24">
        <f t="shared" ca="1" si="813"/>
        <v>0</v>
      </c>
      <c r="AT634" s="24">
        <f t="shared" ca="1" si="813"/>
        <v>0</v>
      </c>
      <c r="AU634" s="24">
        <f t="shared" ca="1" si="813"/>
        <v>0</v>
      </c>
      <c r="AV634" s="24">
        <f t="shared" ca="1" si="813"/>
        <v>0</v>
      </c>
      <c r="AW634" s="24">
        <f t="shared" ca="1" si="813"/>
        <v>0</v>
      </c>
      <c r="AX634" s="24">
        <f t="shared" ca="1" si="813"/>
        <v>0</v>
      </c>
      <c r="AY634" s="24">
        <f t="shared" ca="1" si="813"/>
        <v>0</v>
      </c>
      <c r="AZ634" s="24">
        <f t="shared" ca="1" si="813"/>
        <v>0</v>
      </c>
      <c r="BA634" s="24">
        <f t="shared" ca="1" si="813"/>
        <v>0</v>
      </c>
      <c r="BB634" s="24">
        <f t="shared" ca="1" si="813"/>
        <v>0</v>
      </c>
      <c r="BC634" s="24">
        <f t="shared" ca="1" si="813"/>
        <v>0</v>
      </c>
      <c r="BD634" s="24">
        <f t="shared" ca="1" si="813"/>
        <v>0</v>
      </c>
      <c r="BE634" s="24">
        <f t="shared" ca="1" si="813"/>
        <v>0</v>
      </c>
      <c r="BF634" s="24">
        <f t="shared" ca="1" si="813"/>
        <v>0</v>
      </c>
      <c r="BG634" s="24">
        <f t="shared" ca="1" si="813"/>
        <v>0</v>
      </c>
      <c r="BH634" s="24">
        <f t="shared" ca="1" si="813"/>
        <v>0</v>
      </c>
      <c r="BI634" s="24">
        <f t="shared" ca="1" si="813"/>
        <v>0</v>
      </c>
      <c r="BJ634" s="24">
        <f t="shared" ca="1" si="813"/>
        <v>0</v>
      </c>
      <c r="BK634" s="24">
        <f t="shared" ca="1" si="813"/>
        <v>0</v>
      </c>
      <c r="BL634" s="24">
        <f t="shared" ca="1" si="813"/>
        <v>0</v>
      </c>
      <c r="BM634" s="24">
        <f t="shared" ca="1" si="813"/>
        <v>0</v>
      </c>
      <c r="BN634" s="24">
        <f t="shared" ca="1" si="813"/>
        <v>0</v>
      </c>
      <c r="BO634" s="24">
        <f t="shared" ca="1" si="813"/>
        <v>0</v>
      </c>
      <c r="BP634" s="24">
        <f t="shared" ca="1" si="813"/>
        <v>0</v>
      </c>
      <c r="BQ634" s="24">
        <f t="shared" ca="1" si="813"/>
        <v>0</v>
      </c>
      <c r="BR634" s="24">
        <f t="shared" ca="1" si="813"/>
        <v>0</v>
      </c>
      <c r="BS634" s="24">
        <f t="shared" ca="1" si="813"/>
        <v>0</v>
      </c>
      <c r="BT634" s="24">
        <f t="shared" ca="1" si="813"/>
        <v>0</v>
      </c>
      <c r="BU634" s="24">
        <f t="shared" ca="1" si="813"/>
        <v>0</v>
      </c>
      <c r="BV634" s="24">
        <f t="shared" ca="1" si="813"/>
        <v>0</v>
      </c>
      <c r="BW634" s="24">
        <f t="shared" ca="1" si="813"/>
        <v>0</v>
      </c>
      <c r="BX634" s="24">
        <f t="shared" ca="1" si="813"/>
        <v>0</v>
      </c>
      <c r="BY634" s="24">
        <f t="shared" ca="1" si="813"/>
        <v>0</v>
      </c>
      <c r="BZ634" s="24">
        <f t="shared" ca="1" si="813"/>
        <v>0</v>
      </c>
      <c r="CA634" s="24">
        <f t="shared" ca="1" si="813"/>
        <v>0</v>
      </c>
      <c r="CB634" s="24">
        <f t="shared" ca="1" si="813"/>
        <v>0</v>
      </c>
      <c r="CC634" s="24">
        <f t="shared" ca="1" si="813"/>
        <v>0</v>
      </c>
      <c r="CD634" s="24">
        <f t="shared" ca="1" si="813"/>
        <v>0</v>
      </c>
      <c r="CE634" s="24">
        <f t="shared" ca="1" si="813"/>
        <v>0</v>
      </c>
      <c r="CF634" s="24">
        <f t="shared" ref="CF634:CL634" ca="1" si="814">-CF624</f>
        <v>0</v>
      </c>
      <c r="CG634" s="24">
        <f t="shared" ca="1" si="814"/>
        <v>0</v>
      </c>
      <c r="CH634" s="24">
        <f t="shared" ca="1" si="814"/>
        <v>0</v>
      </c>
      <c r="CI634" s="24">
        <f t="shared" ca="1" si="814"/>
        <v>0</v>
      </c>
      <c r="CJ634" s="24">
        <f t="shared" ca="1" si="814"/>
        <v>0</v>
      </c>
      <c r="CK634" s="24">
        <f t="shared" ca="1" si="814"/>
        <v>0</v>
      </c>
      <c r="CL634" s="24">
        <f t="shared" ca="1" si="814"/>
        <v>0</v>
      </c>
      <c r="CN634" s="24" t="e">
        <f t="shared" ref="CN634:DL634" ca="1" si="815">-CN624</f>
        <v>#REF!</v>
      </c>
      <c r="CO634" s="24" t="e">
        <f t="shared" ca="1" si="815"/>
        <v>#N/A</v>
      </c>
      <c r="CP634" s="24" t="e">
        <f t="shared" ca="1" si="815"/>
        <v>#N/A</v>
      </c>
      <c r="CQ634" s="24" t="e">
        <f t="shared" ca="1" si="815"/>
        <v>#N/A</v>
      </c>
      <c r="CR634" s="24" t="e">
        <f t="shared" ca="1" si="815"/>
        <v>#N/A</v>
      </c>
      <c r="CS634" s="24" t="e">
        <f t="shared" ca="1" si="815"/>
        <v>#N/A</v>
      </c>
      <c r="CT634" s="24" t="e">
        <f t="shared" ca="1" si="815"/>
        <v>#N/A</v>
      </c>
      <c r="CU634" s="24" t="e">
        <f t="shared" ca="1" si="815"/>
        <v>#N/A</v>
      </c>
      <c r="CV634" s="24" t="e">
        <f t="shared" ca="1" si="815"/>
        <v>#N/A</v>
      </c>
      <c r="CW634" s="24" t="e">
        <f t="shared" ca="1" si="815"/>
        <v>#N/A</v>
      </c>
      <c r="CX634" s="24" t="e">
        <f t="shared" ca="1" si="815"/>
        <v>#N/A</v>
      </c>
      <c r="CY634" s="24" t="e">
        <f t="shared" ca="1" si="815"/>
        <v>#N/A</v>
      </c>
      <c r="CZ634" s="24" t="e">
        <f t="shared" ca="1" si="815"/>
        <v>#N/A</v>
      </c>
      <c r="DA634" s="24" t="e">
        <f t="shared" ca="1" si="815"/>
        <v>#N/A</v>
      </c>
      <c r="DB634" s="24" t="e">
        <f t="shared" ca="1" si="815"/>
        <v>#N/A</v>
      </c>
      <c r="DC634" s="24" t="e">
        <f t="shared" ca="1" si="815"/>
        <v>#N/A</v>
      </c>
      <c r="DD634" s="24" t="e">
        <f t="shared" ca="1" si="815"/>
        <v>#N/A</v>
      </c>
      <c r="DE634" s="24" t="e">
        <f t="shared" ca="1" si="815"/>
        <v>#N/A</v>
      </c>
      <c r="DF634" s="24" t="e">
        <f t="shared" ca="1" si="815"/>
        <v>#N/A</v>
      </c>
      <c r="DG634" s="24" t="e">
        <f t="shared" ca="1" si="815"/>
        <v>#N/A</v>
      </c>
      <c r="DH634" s="24" t="e">
        <f t="shared" ca="1" si="815"/>
        <v>#N/A</v>
      </c>
      <c r="DI634" s="24" t="e">
        <f t="shared" ca="1" si="815"/>
        <v>#N/A</v>
      </c>
      <c r="DJ634" s="24" t="e">
        <f t="shared" ca="1" si="815"/>
        <v>#N/A</v>
      </c>
      <c r="DK634" s="24" t="e">
        <f t="shared" ca="1" si="815"/>
        <v>#N/A</v>
      </c>
      <c r="DL634" s="24" t="e">
        <f t="shared" ca="1" si="815"/>
        <v>#N/A</v>
      </c>
    </row>
    <row r="635" spans="2:116" x14ac:dyDescent="0.4">
      <c r="D635" t="s">
        <v>761</v>
      </c>
      <c r="E635" s="8"/>
      <c r="G635" s="125"/>
      <c r="H635" s="27"/>
      <c r="I635" s="78"/>
      <c r="J635" s="78"/>
      <c r="K635" s="24"/>
      <c r="L635" s="24"/>
      <c r="M635" s="24"/>
      <c r="N635" s="24"/>
      <c r="O635" s="24"/>
      <c r="P635" s="24"/>
      <c r="R635" s="33"/>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24"/>
      <c r="BI635" s="24"/>
      <c r="BJ635" s="24"/>
      <c r="BK635" s="24"/>
      <c r="BL635" s="24"/>
      <c r="BM635" s="24"/>
      <c r="BN635" s="24"/>
      <c r="BO635" s="24"/>
      <c r="BP635" s="24"/>
      <c r="BQ635" s="24"/>
      <c r="BR635" s="24"/>
      <c r="BS635" s="24"/>
      <c r="BT635" s="24"/>
      <c r="BU635" s="24"/>
      <c r="BV635" s="24"/>
      <c r="BW635" s="24"/>
      <c r="BX635" s="24"/>
      <c r="BY635" s="24"/>
      <c r="BZ635" s="24"/>
      <c r="CA635" s="24"/>
      <c r="CB635" s="24"/>
      <c r="CC635" s="24"/>
      <c r="CD635" s="24"/>
      <c r="CE635" s="24"/>
      <c r="CF635" s="24"/>
      <c r="CG635" s="24"/>
      <c r="CH635" s="24"/>
      <c r="CI635" s="24"/>
      <c r="CJ635" s="24"/>
      <c r="CK635" s="24"/>
      <c r="CL635" s="24"/>
      <c r="CN635" s="24"/>
      <c r="CO635" s="24"/>
      <c r="CP635" s="24"/>
      <c r="CQ635" s="24"/>
      <c r="CR635" s="24"/>
      <c r="CS635" s="24"/>
      <c r="CT635" s="24"/>
      <c r="CU635" s="24"/>
      <c r="CV635" s="24"/>
      <c r="CW635" s="24"/>
      <c r="CX635" s="24"/>
      <c r="CY635" s="24"/>
      <c r="CZ635" s="24"/>
      <c r="DA635" s="24"/>
      <c r="DB635" s="24"/>
      <c r="DC635" s="24"/>
      <c r="DD635" s="24"/>
      <c r="DE635" s="24"/>
      <c r="DF635" s="24"/>
      <c r="DG635" s="24"/>
      <c r="DH635" s="24"/>
      <c r="DI635" s="24"/>
      <c r="DJ635" s="24"/>
      <c r="DK635" s="24"/>
      <c r="DL635" s="24"/>
    </row>
    <row r="636" spans="2:116" x14ac:dyDescent="0.4">
      <c r="B636" t="s">
        <v>332</v>
      </c>
      <c r="D636" t="s">
        <v>761</v>
      </c>
      <c r="E636" s="8" t="str">
        <f t="shared" si="709"/>
        <v>636 ASSETSALE-PV</v>
      </c>
      <c r="G636" s="8" t="str">
        <f>G607</f>
        <v>(Primary label)</v>
      </c>
      <c r="H636" s="27"/>
      <c r="I636" s="78"/>
      <c r="J636" s="78"/>
      <c r="K636" s="33"/>
      <c r="L636" s="33"/>
      <c r="M636" s="33"/>
      <c r="N636" s="33"/>
      <c r="O636" s="33"/>
      <c r="P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3"/>
      <c r="AV636" s="33"/>
      <c r="AW636" s="33"/>
      <c r="AX636" s="33"/>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c r="BV636" s="33"/>
      <c r="BW636" s="33"/>
      <c r="BX636" s="33"/>
      <c r="BY636" s="33"/>
      <c r="BZ636" s="33"/>
      <c r="CA636" s="33"/>
      <c r="CB636" s="33"/>
      <c r="CC636" s="33"/>
      <c r="CD636" s="33"/>
      <c r="CE636" s="33"/>
      <c r="CF636" s="33"/>
      <c r="CG636" s="33"/>
      <c r="CH636" s="33"/>
      <c r="CI636" s="33"/>
      <c r="CJ636" s="33"/>
      <c r="CK636" s="33"/>
      <c r="CL636" s="33"/>
      <c r="CN636" s="78"/>
      <c r="CO636" s="33"/>
      <c r="CP636" s="33"/>
      <c r="CQ636" s="33"/>
      <c r="CR636" s="33"/>
      <c r="CS636" s="33"/>
      <c r="CT636" s="33"/>
      <c r="CU636" s="33"/>
      <c r="CV636" s="33"/>
      <c r="CW636" s="33"/>
      <c r="CX636" s="33"/>
      <c r="CY636" s="33"/>
      <c r="CZ636" s="33"/>
      <c r="DA636" s="33"/>
      <c r="DB636" s="33"/>
      <c r="DC636" s="33"/>
      <c r="DD636" s="33"/>
      <c r="DE636" s="33"/>
      <c r="DF636" s="33"/>
      <c r="DG636" s="33"/>
      <c r="DH636" s="33"/>
      <c r="DI636" s="33"/>
      <c r="DJ636" s="33"/>
      <c r="DK636" s="33"/>
      <c r="DL636" s="33"/>
    </row>
    <row r="637" spans="2:116" x14ac:dyDescent="0.4">
      <c r="B637" t="s">
        <v>332</v>
      </c>
      <c r="D637" t="s">
        <v>761</v>
      </c>
      <c r="E637" s="8" t="str">
        <f>ROW()&amp;" "&amp;D637</f>
        <v>637 ASSETSALE-PV</v>
      </c>
      <c r="G637" s="241" t="str">
        <f>IFERROR(SUBSTITUTE(G615,":",""),"no unit")</f>
        <v>Unit</v>
      </c>
      <c r="H637" s="27"/>
      <c r="I637" s="78"/>
      <c r="J637" s="78"/>
      <c r="K637" s="33"/>
      <c r="L637" s="33"/>
      <c r="M637" s="33"/>
      <c r="N637" s="33"/>
      <c r="O637" s="33"/>
      <c r="P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3"/>
      <c r="AV637" s="33"/>
      <c r="AW637" s="33"/>
      <c r="AX637" s="33"/>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c r="BV637" s="33"/>
      <c r="BW637" s="33"/>
      <c r="BX637" s="33"/>
      <c r="BY637" s="33"/>
      <c r="BZ637" s="33"/>
      <c r="CA637" s="33"/>
      <c r="CB637" s="33"/>
      <c r="CC637" s="33"/>
      <c r="CD637" s="33"/>
      <c r="CE637" s="33"/>
      <c r="CF637" s="33"/>
      <c r="CG637" s="33"/>
      <c r="CH637" s="33"/>
      <c r="CI637" s="33"/>
      <c r="CJ637" s="33"/>
      <c r="CK637" s="33"/>
      <c r="CL637" s="33"/>
      <c r="CN637" s="78"/>
      <c r="CO637" s="33"/>
      <c r="CP637" s="33"/>
      <c r="CQ637" s="33"/>
      <c r="CR637" s="33"/>
      <c r="CS637" s="33"/>
      <c r="CT637" s="33"/>
      <c r="CU637" s="33"/>
      <c r="CV637" s="33"/>
      <c r="CW637" s="33"/>
      <c r="CX637" s="33"/>
      <c r="CY637" s="33"/>
      <c r="CZ637" s="33"/>
      <c r="DA637" s="33"/>
      <c r="DB637" s="33"/>
      <c r="DC637" s="33"/>
      <c r="DD637" s="33"/>
      <c r="DE637" s="33"/>
      <c r="DF637" s="33"/>
      <c r="DG637" s="33"/>
      <c r="DH637" s="33"/>
      <c r="DI637" s="33"/>
      <c r="DJ637" s="33"/>
      <c r="DK637" s="33"/>
      <c r="DL637" s="33"/>
    </row>
    <row r="638" spans="2:116" x14ac:dyDescent="0.4">
      <c r="B638" t="s">
        <v>332</v>
      </c>
      <c r="D638" t="s">
        <v>761</v>
      </c>
      <c r="E638" s="8" t="str">
        <f t="shared" ref="E638:E643" si="816">ROW()&amp;" "&amp;D638</f>
        <v>638 ASSETSALE-PV</v>
      </c>
      <c r="G638" s="8" t="s">
        <v>334</v>
      </c>
      <c r="H638" s="27"/>
      <c r="I638" s="78"/>
      <c r="J638" s="78"/>
      <c r="K638" s="33"/>
      <c r="L638" s="33"/>
      <c r="M638" s="33"/>
      <c r="N638" s="33"/>
      <c r="O638" s="33"/>
      <c r="P638" s="33"/>
      <c r="R638" s="33"/>
      <c r="S638" s="4" t="str">
        <f t="shared" ref="S638:AX638" si="817">ADDRESS(ROW(S629),COLUMN(S629),2)</f>
        <v>S$629</v>
      </c>
      <c r="T638" s="4" t="str">
        <f t="shared" si="817"/>
        <v>T$629</v>
      </c>
      <c r="U638" s="4" t="str">
        <f t="shared" si="817"/>
        <v>U$629</v>
      </c>
      <c r="V638" s="4" t="str">
        <f t="shared" si="817"/>
        <v>V$629</v>
      </c>
      <c r="W638" s="4" t="str">
        <f t="shared" si="817"/>
        <v>W$629</v>
      </c>
      <c r="X638" s="4" t="str">
        <f t="shared" si="817"/>
        <v>X$629</v>
      </c>
      <c r="Y638" s="4" t="str">
        <f t="shared" si="817"/>
        <v>Y$629</v>
      </c>
      <c r="Z638" s="4" t="str">
        <f t="shared" si="817"/>
        <v>Z$629</v>
      </c>
      <c r="AA638" s="4" t="str">
        <f t="shared" si="817"/>
        <v>AA$629</v>
      </c>
      <c r="AB638" s="4" t="str">
        <f t="shared" si="817"/>
        <v>AB$629</v>
      </c>
      <c r="AC638" s="4" t="str">
        <f t="shared" si="817"/>
        <v>AC$629</v>
      </c>
      <c r="AD638" s="4" t="str">
        <f t="shared" si="817"/>
        <v>AD$629</v>
      </c>
      <c r="AE638" s="4" t="str">
        <f t="shared" si="817"/>
        <v>AE$629</v>
      </c>
      <c r="AF638" s="4" t="str">
        <f t="shared" si="817"/>
        <v>AF$629</v>
      </c>
      <c r="AG638" s="4" t="str">
        <f t="shared" si="817"/>
        <v>AG$629</v>
      </c>
      <c r="AH638" s="4" t="str">
        <f t="shared" si="817"/>
        <v>AH$629</v>
      </c>
      <c r="AI638" s="4" t="str">
        <f t="shared" si="817"/>
        <v>AI$629</v>
      </c>
      <c r="AJ638" s="4" t="str">
        <f t="shared" si="817"/>
        <v>AJ$629</v>
      </c>
      <c r="AK638" s="4" t="str">
        <f t="shared" si="817"/>
        <v>AK$629</v>
      </c>
      <c r="AL638" s="4" t="str">
        <f t="shared" si="817"/>
        <v>AL$629</v>
      </c>
      <c r="AM638" s="4" t="str">
        <f t="shared" si="817"/>
        <v>AM$629</v>
      </c>
      <c r="AN638" s="4" t="str">
        <f t="shared" si="817"/>
        <v>AN$629</v>
      </c>
      <c r="AO638" s="4" t="str">
        <f t="shared" si="817"/>
        <v>AO$629</v>
      </c>
      <c r="AP638" s="4" t="str">
        <f t="shared" si="817"/>
        <v>AP$629</v>
      </c>
      <c r="AQ638" s="4" t="str">
        <f t="shared" si="817"/>
        <v>AQ$629</v>
      </c>
      <c r="AR638" s="4" t="str">
        <f t="shared" si="817"/>
        <v>AR$629</v>
      </c>
      <c r="AS638" s="4" t="str">
        <f t="shared" si="817"/>
        <v>AS$629</v>
      </c>
      <c r="AT638" s="4" t="str">
        <f t="shared" si="817"/>
        <v>AT$629</v>
      </c>
      <c r="AU638" s="4" t="str">
        <f t="shared" si="817"/>
        <v>AU$629</v>
      </c>
      <c r="AV638" s="4" t="str">
        <f t="shared" si="817"/>
        <v>AV$629</v>
      </c>
      <c r="AW638" s="4" t="str">
        <f t="shared" si="817"/>
        <v>AW$629</v>
      </c>
      <c r="AX638" s="4" t="str">
        <f t="shared" si="817"/>
        <v>AX$629</v>
      </c>
      <c r="AY638" s="4" t="str">
        <f t="shared" ref="AY638:CD638" si="818">ADDRESS(ROW(AY629),COLUMN(AY629),2)</f>
        <v>AY$629</v>
      </c>
      <c r="AZ638" s="4" t="str">
        <f t="shared" si="818"/>
        <v>AZ$629</v>
      </c>
      <c r="BA638" s="4" t="str">
        <f t="shared" si="818"/>
        <v>BA$629</v>
      </c>
      <c r="BB638" s="4" t="str">
        <f t="shared" si="818"/>
        <v>BB$629</v>
      </c>
      <c r="BC638" s="4" t="str">
        <f t="shared" si="818"/>
        <v>BC$629</v>
      </c>
      <c r="BD638" s="4" t="str">
        <f t="shared" si="818"/>
        <v>BD$629</v>
      </c>
      <c r="BE638" s="4" t="str">
        <f t="shared" si="818"/>
        <v>BE$629</v>
      </c>
      <c r="BF638" s="4" t="str">
        <f t="shared" si="818"/>
        <v>BF$629</v>
      </c>
      <c r="BG638" s="4" t="str">
        <f t="shared" si="818"/>
        <v>BG$629</v>
      </c>
      <c r="BH638" s="4" t="str">
        <f t="shared" si="818"/>
        <v>BH$629</v>
      </c>
      <c r="BI638" s="4" t="str">
        <f t="shared" si="818"/>
        <v>BI$629</v>
      </c>
      <c r="BJ638" s="4" t="str">
        <f t="shared" si="818"/>
        <v>BJ$629</v>
      </c>
      <c r="BK638" s="4" t="str">
        <f t="shared" si="818"/>
        <v>BK$629</v>
      </c>
      <c r="BL638" s="4" t="str">
        <f t="shared" si="818"/>
        <v>BL$629</v>
      </c>
      <c r="BM638" s="4" t="str">
        <f t="shared" si="818"/>
        <v>BM$629</v>
      </c>
      <c r="BN638" s="4" t="str">
        <f t="shared" si="818"/>
        <v>BN$629</v>
      </c>
      <c r="BO638" s="4" t="str">
        <f t="shared" si="818"/>
        <v>BO$629</v>
      </c>
      <c r="BP638" s="4" t="str">
        <f t="shared" si="818"/>
        <v>BP$629</v>
      </c>
      <c r="BQ638" s="4" t="str">
        <f t="shared" si="818"/>
        <v>BQ$629</v>
      </c>
      <c r="BR638" s="4" t="str">
        <f t="shared" si="818"/>
        <v>BR$629</v>
      </c>
      <c r="BS638" s="4" t="str">
        <f t="shared" si="818"/>
        <v>BS$629</v>
      </c>
      <c r="BT638" s="4" t="str">
        <f t="shared" si="818"/>
        <v>BT$629</v>
      </c>
      <c r="BU638" s="4" t="str">
        <f t="shared" si="818"/>
        <v>BU$629</v>
      </c>
      <c r="BV638" s="4" t="str">
        <f t="shared" si="818"/>
        <v>BV$629</v>
      </c>
      <c r="BW638" s="4" t="str">
        <f t="shared" si="818"/>
        <v>BW$629</v>
      </c>
      <c r="BX638" s="4" t="str">
        <f t="shared" si="818"/>
        <v>BX$629</v>
      </c>
      <c r="BY638" s="4" t="str">
        <f t="shared" si="818"/>
        <v>BY$629</v>
      </c>
      <c r="BZ638" s="4" t="str">
        <f t="shared" si="818"/>
        <v>BZ$629</v>
      </c>
      <c r="CA638" s="4" t="str">
        <f t="shared" si="818"/>
        <v>CA$629</v>
      </c>
      <c r="CB638" s="4" t="str">
        <f t="shared" si="818"/>
        <v>CB$629</v>
      </c>
      <c r="CC638" s="4" t="str">
        <f t="shared" si="818"/>
        <v>CC$629</v>
      </c>
      <c r="CD638" s="4" t="str">
        <f t="shared" si="818"/>
        <v>CD$629</v>
      </c>
      <c r="CE638" s="4" t="str">
        <f t="shared" ref="CE638:CL638" si="819">ADDRESS(ROW(CE629),COLUMN(CE629),2)</f>
        <v>CE$629</v>
      </c>
      <c r="CF638" s="4" t="str">
        <f t="shared" si="819"/>
        <v>CF$629</v>
      </c>
      <c r="CG638" s="4" t="str">
        <f t="shared" si="819"/>
        <v>CG$629</v>
      </c>
      <c r="CH638" s="4" t="str">
        <f t="shared" si="819"/>
        <v>CH$629</v>
      </c>
      <c r="CI638" s="4" t="str">
        <f t="shared" si="819"/>
        <v>CI$629</v>
      </c>
      <c r="CJ638" s="4" t="str">
        <f t="shared" si="819"/>
        <v>CJ$629</v>
      </c>
      <c r="CK638" s="4" t="str">
        <f t="shared" si="819"/>
        <v>CK$629</v>
      </c>
      <c r="CL638" s="4" t="str">
        <f t="shared" si="819"/>
        <v>CL$629</v>
      </c>
      <c r="CN638" s="78"/>
      <c r="CO638" s="4" t="str">
        <f t="shared" ref="CO638:DL638" si="820">ADDRESS(ROW(CO629),COLUMN(CO629),2)</f>
        <v>CO$629</v>
      </c>
      <c r="CP638" s="4" t="str">
        <f t="shared" si="820"/>
        <v>CP$629</v>
      </c>
      <c r="CQ638" s="4" t="str">
        <f t="shared" si="820"/>
        <v>CQ$629</v>
      </c>
      <c r="CR638" s="4" t="str">
        <f t="shared" si="820"/>
        <v>CR$629</v>
      </c>
      <c r="CS638" s="4" t="str">
        <f t="shared" si="820"/>
        <v>CS$629</v>
      </c>
      <c r="CT638" s="4" t="str">
        <f t="shared" si="820"/>
        <v>CT$629</v>
      </c>
      <c r="CU638" s="4" t="str">
        <f t="shared" si="820"/>
        <v>CU$629</v>
      </c>
      <c r="CV638" s="4" t="str">
        <f t="shared" si="820"/>
        <v>CV$629</v>
      </c>
      <c r="CW638" s="4" t="str">
        <f t="shared" si="820"/>
        <v>CW$629</v>
      </c>
      <c r="CX638" s="4" t="str">
        <f t="shared" si="820"/>
        <v>CX$629</v>
      </c>
      <c r="CY638" s="4" t="str">
        <f t="shared" si="820"/>
        <v>CY$629</v>
      </c>
      <c r="CZ638" s="4" t="str">
        <f t="shared" si="820"/>
        <v>CZ$629</v>
      </c>
      <c r="DA638" s="4" t="str">
        <f t="shared" si="820"/>
        <v>DA$629</v>
      </c>
      <c r="DB638" s="4" t="str">
        <f t="shared" si="820"/>
        <v>DB$629</v>
      </c>
      <c r="DC638" s="4" t="str">
        <f t="shared" si="820"/>
        <v>DC$629</v>
      </c>
      <c r="DD638" s="4" t="str">
        <f t="shared" si="820"/>
        <v>DD$629</v>
      </c>
      <c r="DE638" s="4" t="str">
        <f t="shared" si="820"/>
        <v>DE$629</v>
      </c>
      <c r="DF638" s="4" t="str">
        <f t="shared" si="820"/>
        <v>DF$629</v>
      </c>
      <c r="DG638" s="4" t="str">
        <f t="shared" si="820"/>
        <v>DG$629</v>
      </c>
      <c r="DH638" s="4" t="str">
        <f t="shared" si="820"/>
        <v>DH$629</v>
      </c>
      <c r="DI638" s="4" t="str">
        <f t="shared" si="820"/>
        <v>DI$629</v>
      </c>
      <c r="DJ638" s="4" t="str">
        <f t="shared" si="820"/>
        <v>DJ$629</v>
      </c>
      <c r="DK638" s="4" t="str">
        <f t="shared" si="820"/>
        <v>DK$629</v>
      </c>
      <c r="DL638" s="4" t="str">
        <f t="shared" si="820"/>
        <v>DL$629</v>
      </c>
    </row>
    <row r="639" spans="2:116" x14ac:dyDescent="0.4">
      <c r="B639" t="s">
        <v>332</v>
      </c>
      <c r="D639" t="s">
        <v>761</v>
      </c>
      <c r="E639" s="8" t="str">
        <f t="shared" si="816"/>
        <v>639 ASSETSALE-PV</v>
      </c>
      <c r="G639" s="128" t="s">
        <v>333</v>
      </c>
      <c r="H639" s="56"/>
      <c r="I639" s="79"/>
      <c r="J639" s="79"/>
      <c r="K639" s="15"/>
      <c r="L639" s="15"/>
      <c r="M639" s="15"/>
      <c r="N639" s="15"/>
      <c r="O639" s="15"/>
      <c r="P639" s="15"/>
      <c r="R639" s="15"/>
      <c r="S639" s="179" t="str">
        <f t="shared" ref="S639:AX639" si="821">S610</f>
        <v>S606</v>
      </c>
      <c r="T639" s="179" t="str">
        <f t="shared" si="821"/>
        <v>T606</v>
      </c>
      <c r="U639" s="179" t="str">
        <f t="shared" si="821"/>
        <v>U606</v>
      </c>
      <c r="V639" s="179" t="str">
        <f t="shared" si="821"/>
        <v>V606</v>
      </c>
      <c r="W639" s="179" t="str">
        <f t="shared" si="821"/>
        <v>W606</v>
      </c>
      <c r="X639" s="179" t="str">
        <f t="shared" si="821"/>
        <v>X606</v>
      </c>
      <c r="Y639" s="179" t="str">
        <f t="shared" si="821"/>
        <v>Y606</v>
      </c>
      <c r="Z639" s="179" t="str">
        <f t="shared" si="821"/>
        <v>Z606</v>
      </c>
      <c r="AA639" s="179" t="str">
        <f t="shared" si="821"/>
        <v>AA606</v>
      </c>
      <c r="AB639" s="179" t="str">
        <f t="shared" si="821"/>
        <v>AB606</v>
      </c>
      <c r="AC639" s="179" t="str">
        <f t="shared" si="821"/>
        <v>AC606</v>
      </c>
      <c r="AD639" s="179" t="str">
        <f t="shared" si="821"/>
        <v>AD606</v>
      </c>
      <c r="AE639" s="179" t="str">
        <f t="shared" si="821"/>
        <v>AE606</v>
      </c>
      <c r="AF639" s="179" t="str">
        <f t="shared" si="821"/>
        <v>AF606</v>
      </c>
      <c r="AG639" s="179" t="str">
        <f t="shared" si="821"/>
        <v>AG606</v>
      </c>
      <c r="AH639" s="179" t="str">
        <f t="shared" si="821"/>
        <v>AH606</v>
      </c>
      <c r="AI639" s="179" t="str">
        <f t="shared" si="821"/>
        <v>AI606</v>
      </c>
      <c r="AJ639" s="179" t="str">
        <f t="shared" si="821"/>
        <v>AJ606</v>
      </c>
      <c r="AK639" s="179" t="str">
        <f t="shared" si="821"/>
        <v>AK606</v>
      </c>
      <c r="AL639" s="179" t="str">
        <f t="shared" si="821"/>
        <v>AL606</v>
      </c>
      <c r="AM639" s="179" t="str">
        <f t="shared" si="821"/>
        <v>AM606</v>
      </c>
      <c r="AN639" s="179" t="str">
        <f t="shared" si="821"/>
        <v>AN606</v>
      </c>
      <c r="AO639" s="179" t="str">
        <f t="shared" si="821"/>
        <v>AO606</v>
      </c>
      <c r="AP639" s="179" t="str">
        <f t="shared" si="821"/>
        <v>AP606</v>
      </c>
      <c r="AQ639" s="179" t="str">
        <f t="shared" si="821"/>
        <v>AQ606</v>
      </c>
      <c r="AR639" s="179" t="str">
        <f t="shared" si="821"/>
        <v>AR606</v>
      </c>
      <c r="AS639" s="179" t="str">
        <f t="shared" si="821"/>
        <v>AS606</v>
      </c>
      <c r="AT639" s="179" t="str">
        <f t="shared" si="821"/>
        <v>AT606</v>
      </c>
      <c r="AU639" s="179" t="str">
        <f t="shared" si="821"/>
        <v>AU606</v>
      </c>
      <c r="AV639" s="179" t="str">
        <f t="shared" si="821"/>
        <v>AV606</v>
      </c>
      <c r="AW639" s="179" t="str">
        <f t="shared" si="821"/>
        <v>AW606</v>
      </c>
      <c r="AX639" s="179" t="str">
        <f t="shared" si="821"/>
        <v>AX606</v>
      </c>
      <c r="AY639" s="179" t="str">
        <f t="shared" ref="AY639:CD639" si="822">AY610</f>
        <v>AY606</v>
      </c>
      <c r="AZ639" s="179" t="str">
        <f t="shared" si="822"/>
        <v>AZ606</v>
      </c>
      <c r="BA639" s="179" t="str">
        <f t="shared" si="822"/>
        <v>BA606</v>
      </c>
      <c r="BB639" s="179" t="str">
        <f t="shared" si="822"/>
        <v>BB606</v>
      </c>
      <c r="BC639" s="179" t="str">
        <f t="shared" si="822"/>
        <v>BC606</v>
      </c>
      <c r="BD639" s="179" t="str">
        <f t="shared" si="822"/>
        <v>BD606</v>
      </c>
      <c r="BE639" s="179" t="str">
        <f t="shared" si="822"/>
        <v>BE606</v>
      </c>
      <c r="BF639" s="179" t="str">
        <f t="shared" si="822"/>
        <v>BF606</v>
      </c>
      <c r="BG639" s="179" t="str">
        <f t="shared" si="822"/>
        <v>BG606</v>
      </c>
      <c r="BH639" s="179" t="str">
        <f t="shared" si="822"/>
        <v>BH606</v>
      </c>
      <c r="BI639" s="179" t="str">
        <f t="shared" si="822"/>
        <v>BI606</v>
      </c>
      <c r="BJ639" s="179" t="str">
        <f t="shared" si="822"/>
        <v>BJ606</v>
      </c>
      <c r="BK639" s="179" t="str">
        <f t="shared" si="822"/>
        <v>BK606</v>
      </c>
      <c r="BL639" s="179" t="str">
        <f t="shared" si="822"/>
        <v>BL606</v>
      </c>
      <c r="BM639" s="179" t="str">
        <f t="shared" si="822"/>
        <v>BM606</v>
      </c>
      <c r="BN639" s="179" t="str">
        <f t="shared" si="822"/>
        <v>BN606</v>
      </c>
      <c r="BO639" s="179" t="str">
        <f t="shared" si="822"/>
        <v>BO606</v>
      </c>
      <c r="BP639" s="179" t="str">
        <f t="shared" si="822"/>
        <v>BP606</v>
      </c>
      <c r="BQ639" s="179" t="str">
        <f t="shared" si="822"/>
        <v>BQ606</v>
      </c>
      <c r="BR639" s="179" t="str">
        <f t="shared" si="822"/>
        <v>BR606</v>
      </c>
      <c r="BS639" s="179" t="str">
        <f t="shared" si="822"/>
        <v>BS606</v>
      </c>
      <c r="BT639" s="179" t="str">
        <f t="shared" si="822"/>
        <v>BT606</v>
      </c>
      <c r="BU639" s="179" t="str">
        <f t="shared" si="822"/>
        <v>BU606</v>
      </c>
      <c r="BV639" s="179" t="str">
        <f t="shared" si="822"/>
        <v>BV606</v>
      </c>
      <c r="BW639" s="179" t="str">
        <f t="shared" si="822"/>
        <v>BW606</v>
      </c>
      <c r="BX639" s="179" t="str">
        <f t="shared" si="822"/>
        <v>BX606</v>
      </c>
      <c r="BY639" s="179" t="str">
        <f t="shared" si="822"/>
        <v>BY606</v>
      </c>
      <c r="BZ639" s="179" t="str">
        <f t="shared" si="822"/>
        <v>BZ606</v>
      </c>
      <c r="CA639" s="179" t="str">
        <f t="shared" si="822"/>
        <v>CA606</v>
      </c>
      <c r="CB639" s="179" t="str">
        <f t="shared" si="822"/>
        <v>CB606</v>
      </c>
      <c r="CC639" s="179" t="str">
        <f t="shared" si="822"/>
        <v>CC606</v>
      </c>
      <c r="CD639" s="179" t="str">
        <f t="shared" si="822"/>
        <v>CD606</v>
      </c>
      <c r="CE639" s="179" t="str">
        <f t="shared" ref="CE639:CL639" si="823">CE610</f>
        <v>CE606</v>
      </c>
      <c r="CF639" s="179" t="str">
        <f t="shared" si="823"/>
        <v>CF606</v>
      </c>
      <c r="CG639" s="179" t="str">
        <f t="shared" si="823"/>
        <v>CG606</v>
      </c>
      <c r="CH639" s="179" t="str">
        <f t="shared" si="823"/>
        <v>CH606</v>
      </c>
      <c r="CI639" s="179" t="str">
        <f t="shared" si="823"/>
        <v>CI606</v>
      </c>
      <c r="CJ639" s="179" t="str">
        <f t="shared" si="823"/>
        <v>CJ606</v>
      </c>
      <c r="CK639" s="179" t="str">
        <f t="shared" si="823"/>
        <v>CK606</v>
      </c>
      <c r="CL639" s="179" t="str">
        <f t="shared" si="823"/>
        <v>CL606</v>
      </c>
      <c r="CN639" s="79"/>
      <c r="CO639" s="179" t="str">
        <f t="shared" ref="CO639:DL639" si="824">CO610</f>
        <v>CO$17</v>
      </c>
      <c r="CP639" s="179" t="str">
        <f t="shared" si="824"/>
        <v>CP$17</v>
      </c>
      <c r="CQ639" s="179" t="str">
        <f t="shared" si="824"/>
        <v>CQ$17</v>
      </c>
      <c r="CR639" s="179" t="str">
        <f t="shared" si="824"/>
        <v>CR$17</v>
      </c>
      <c r="CS639" s="179" t="str">
        <f t="shared" si="824"/>
        <v>CS$17</v>
      </c>
      <c r="CT639" s="179" t="str">
        <f t="shared" si="824"/>
        <v>CT$17</v>
      </c>
      <c r="CU639" s="179" t="str">
        <f t="shared" si="824"/>
        <v>CU$17</v>
      </c>
      <c r="CV639" s="179" t="str">
        <f t="shared" si="824"/>
        <v>CV$17</v>
      </c>
      <c r="CW639" s="179" t="str">
        <f t="shared" si="824"/>
        <v>CW$17</v>
      </c>
      <c r="CX639" s="179" t="str">
        <f t="shared" si="824"/>
        <v>CX$17</v>
      </c>
      <c r="CY639" s="179" t="str">
        <f t="shared" si="824"/>
        <v>CY$17</v>
      </c>
      <c r="CZ639" s="179" t="str">
        <f t="shared" si="824"/>
        <v>CZ$17</v>
      </c>
      <c r="DA639" s="179" t="str">
        <f t="shared" si="824"/>
        <v>DA$17</v>
      </c>
      <c r="DB639" s="179" t="str">
        <f t="shared" si="824"/>
        <v>DB$17</v>
      </c>
      <c r="DC639" s="179" t="str">
        <f t="shared" si="824"/>
        <v>DC$17</v>
      </c>
      <c r="DD639" s="179" t="str">
        <f t="shared" si="824"/>
        <v>DD$17</v>
      </c>
      <c r="DE639" s="179" t="str">
        <f t="shared" si="824"/>
        <v>DE$17</v>
      </c>
      <c r="DF639" s="179" t="str">
        <f t="shared" si="824"/>
        <v>DF$17</v>
      </c>
      <c r="DG639" s="179" t="str">
        <f t="shared" si="824"/>
        <v>DG$17</v>
      </c>
      <c r="DH639" s="179" t="str">
        <f t="shared" si="824"/>
        <v>DH$17</v>
      </c>
      <c r="DI639" s="179" t="str">
        <f t="shared" si="824"/>
        <v>DI$17</v>
      </c>
      <c r="DJ639" s="179" t="str">
        <f t="shared" si="824"/>
        <v>DJ$17</v>
      </c>
      <c r="DK639" s="179" t="str">
        <f t="shared" si="824"/>
        <v>DK$17</v>
      </c>
      <c r="DL639" s="179" t="str">
        <f t="shared" si="824"/>
        <v>DL$17</v>
      </c>
    </row>
    <row r="640" spans="2:116" x14ac:dyDescent="0.4">
      <c r="B640" t="s">
        <v>332</v>
      </c>
      <c r="D640" t="s">
        <v>761</v>
      </c>
      <c r="E640" s="8" t="str">
        <f t="shared" si="816"/>
        <v>640 ASSETSALE-PV</v>
      </c>
      <c r="G640" s="8" t="str">
        <f>G611</f>
        <v>(Secondary label)</v>
      </c>
      <c r="H640" s="12"/>
      <c r="I640" s="60"/>
      <c r="J640" s="60"/>
      <c r="K640" s="15"/>
      <c r="L640" s="15"/>
      <c r="M640" s="15"/>
      <c r="N640" s="15"/>
      <c r="O640" s="15"/>
      <c r="P640" s="15"/>
      <c r="R640" s="15"/>
      <c r="S640" s="179">
        <f t="shared" ref="S640:AX640" si="825">S611</f>
        <v>0</v>
      </c>
      <c r="T640" s="179">
        <f t="shared" si="825"/>
        <v>0</v>
      </c>
      <c r="U640" s="179">
        <f t="shared" si="825"/>
        <v>0</v>
      </c>
      <c r="V640" s="179">
        <f t="shared" si="825"/>
        <v>0</v>
      </c>
      <c r="W640" s="179">
        <f t="shared" si="825"/>
        <v>0</v>
      </c>
      <c r="X640" s="179">
        <f t="shared" si="825"/>
        <v>0</v>
      </c>
      <c r="Y640" s="179">
        <f t="shared" si="825"/>
        <v>0</v>
      </c>
      <c r="Z640" s="179">
        <f t="shared" si="825"/>
        <v>0</v>
      </c>
      <c r="AA640" s="179">
        <f t="shared" si="825"/>
        <v>0</v>
      </c>
      <c r="AB640" s="179">
        <f t="shared" si="825"/>
        <v>0</v>
      </c>
      <c r="AC640" s="179">
        <f t="shared" si="825"/>
        <v>0</v>
      </c>
      <c r="AD640" s="179">
        <f t="shared" si="825"/>
        <v>0</v>
      </c>
      <c r="AE640" s="179">
        <f t="shared" si="825"/>
        <v>0</v>
      </c>
      <c r="AF640" s="179">
        <f t="shared" si="825"/>
        <v>0</v>
      </c>
      <c r="AG640" s="179">
        <f t="shared" si="825"/>
        <v>0</v>
      </c>
      <c r="AH640" s="179">
        <f t="shared" si="825"/>
        <v>0</v>
      </c>
      <c r="AI640" s="179">
        <f t="shared" si="825"/>
        <v>0</v>
      </c>
      <c r="AJ640" s="179">
        <f t="shared" si="825"/>
        <v>0</v>
      </c>
      <c r="AK640" s="179">
        <f t="shared" si="825"/>
        <v>0</v>
      </c>
      <c r="AL640" s="179">
        <f t="shared" si="825"/>
        <v>0</v>
      </c>
      <c r="AM640" s="179">
        <f t="shared" si="825"/>
        <v>0</v>
      </c>
      <c r="AN640" s="179">
        <f t="shared" si="825"/>
        <v>0</v>
      </c>
      <c r="AO640" s="179">
        <f t="shared" si="825"/>
        <v>0</v>
      </c>
      <c r="AP640" s="179">
        <f t="shared" si="825"/>
        <v>0</v>
      </c>
      <c r="AQ640" s="179">
        <f t="shared" si="825"/>
        <v>0</v>
      </c>
      <c r="AR640" s="179">
        <f t="shared" si="825"/>
        <v>0</v>
      </c>
      <c r="AS640" s="179">
        <f t="shared" si="825"/>
        <v>0</v>
      </c>
      <c r="AT640" s="179">
        <f t="shared" si="825"/>
        <v>0</v>
      </c>
      <c r="AU640" s="179">
        <f t="shared" si="825"/>
        <v>0</v>
      </c>
      <c r="AV640" s="179">
        <f t="shared" si="825"/>
        <v>0</v>
      </c>
      <c r="AW640" s="179">
        <f t="shared" si="825"/>
        <v>0</v>
      </c>
      <c r="AX640" s="179">
        <f t="shared" si="825"/>
        <v>0</v>
      </c>
      <c r="AY640" s="179">
        <f t="shared" ref="AY640:CD640" si="826">AY611</f>
        <v>0</v>
      </c>
      <c r="AZ640" s="179">
        <f t="shared" si="826"/>
        <v>0</v>
      </c>
      <c r="BA640" s="179">
        <f t="shared" si="826"/>
        <v>0</v>
      </c>
      <c r="BB640" s="179">
        <f t="shared" si="826"/>
        <v>0</v>
      </c>
      <c r="BC640" s="179">
        <f t="shared" si="826"/>
        <v>0</v>
      </c>
      <c r="BD640" s="179">
        <f t="shared" si="826"/>
        <v>0</v>
      </c>
      <c r="BE640" s="179">
        <f t="shared" si="826"/>
        <v>0</v>
      </c>
      <c r="BF640" s="179">
        <f t="shared" si="826"/>
        <v>0</v>
      </c>
      <c r="BG640" s="179">
        <f t="shared" si="826"/>
        <v>0</v>
      </c>
      <c r="BH640" s="179">
        <f t="shared" si="826"/>
        <v>0</v>
      </c>
      <c r="BI640" s="179">
        <f t="shared" si="826"/>
        <v>0</v>
      </c>
      <c r="BJ640" s="179">
        <f t="shared" si="826"/>
        <v>0</v>
      </c>
      <c r="BK640" s="179">
        <f t="shared" si="826"/>
        <v>0</v>
      </c>
      <c r="BL640" s="179">
        <f t="shared" si="826"/>
        <v>0</v>
      </c>
      <c r="BM640" s="179">
        <f t="shared" si="826"/>
        <v>0</v>
      </c>
      <c r="BN640" s="179">
        <f t="shared" si="826"/>
        <v>0</v>
      </c>
      <c r="BO640" s="179">
        <f t="shared" si="826"/>
        <v>0</v>
      </c>
      <c r="BP640" s="179">
        <f t="shared" si="826"/>
        <v>0</v>
      </c>
      <c r="BQ640" s="179">
        <f t="shared" si="826"/>
        <v>0</v>
      </c>
      <c r="BR640" s="179">
        <f t="shared" si="826"/>
        <v>0</v>
      </c>
      <c r="BS640" s="179">
        <f t="shared" si="826"/>
        <v>0</v>
      </c>
      <c r="BT640" s="179">
        <f t="shared" si="826"/>
        <v>0</v>
      </c>
      <c r="BU640" s="179">
        <f t="shared" si="826"/>
        <v>0</v>
      </c>
      <c r="BV640" s="179">
        <f t="shared" si="826"/>
        <v>0</v>
      </c>
      <c r="BW640" s="179">
        <f t="shared" si="826"/>
        <v>0</v>
      </c>
      <c r="BX640" s="179">
        <f t="shared" si="826"/>
        <v>0</v>
      </c>
      <c r="BY640" s="179">
        <f t="shared" si="826"/>
        <v>0</v>
      </c>
      <c r="BZ640" s="179">
        <f t="shared" si="826"/>
        <v>0</v>
      </c>
      <c r="CA640" s="179">
        <f t="shared" si="826"/>
        <v>0</v>
      </c>
      <c r="CB640" s="179">
        <f t="shared" si="826"/>
        <v>0</v>
      </c>
      <c r="CC640" s="179">
        <f t="shared" si="826"/>
        <v>0</v>
      </c>
      <c r="CD640" s="179">
        <f t="shared" si="826"/>
        <v>0</v>
      </c>
      <c r="CE640" s="179">
        <f t="shared" ref="CE640:CL640" si="827">CE611</f>
        <v>0</v>
      </c>
      <c r="CF640" s="179">
        <f t="shared" si="827"/>
        <v>0</v>
      </c>
      <c r="CG640" s="179">
        <f t="shared" si="827"/>
        <v>0</v>
      </c>
      <c r="CH640" s="179">
        <f t="shared" si="827"/>
        <v>0</v>
      </c>
      <c r="CI640" s="179">
        <f t="shared" si="827"/>
        <v>0</v>
      </c>
      <c r="CJ640" s="179">
        <f t="shared" si="827"/>
        <v>0</v>
      </c>
      <c r="CK640" s="179">
        <f t="shared" si="827"/>
        <v>0</v>
      </c>
      <c r="CL640" s="179">
        <f t="shared" si="827"/>
        <v>0</v>
      </c>
      <c r="CN640" s="60"/>
      <c r="CO640" s="179">
        <f t="shared" ref="CO640:DL640" si="828">CO611</f>
        <v>0</v>
      </c>
      <c r="CP640" s="179">
        <f t="shared" si="828"/>
        <v>0</v>
      </c>
      <c r="CQ640" s="179">
        <f t="shared" si="828"/>
        <v>0</v>
      </c>
      <c r="CR640" s="179">
        <f t="shared" si="828"/>
        <v>0</v>
      </c>
      <c r="CS640" s="179">
        <f t="shared" si="828"/>
        <v>0</v>
      </c>
      <c r="CT640" s="179">
        <f t="shared" si="828"/>
        <v>0</v>
      </c>
      <c r="CU640" s="179">
        <f t="shared" si="828"/>
        <v>0</v>
      </c>
      <c r="CV640" s="179">
        <f t="shared" si="828"/>
        <v>0</v>
      </c>
      <c r="CW640" s="179">
        <f t="shared" si="828"/>
        <v>0</v>
      </c>
      <c r="CX640" s="179">
        <f t="shared" si="828"/>
        <v>0</v>
      </c>
      <c r="CY640" s="179">
        <f t="shared" si="828"/>
        <v>0</v>
      </c>
      <c r="CZ640" s="179">
        <f t="shared" si="828"/>
        <v>0</v>
      </c>
      <c r="DA640" s="179">
        <f t="shared" si="828"/>
        <v>0</v>
      </c>
      <c r="DB640" s="179">
        <f t="shared" si="828"/>
        <v>0</v>
      </c>
      <c r="DC640" s="179">
        <f t="shared" si="828"/>
        <v>0</v>
      </c>
      <c r="DD640" s="179">
        <f t="shared" si="828"/>
        <v>0</v>
      </c>
      <c r="DE640" s="179">
        <f t="shared" si="828"/>
        <v>0</v>
      </c>
      <c r="DF640" s="179">
        <f t="shared" si="828"/>
        <v>0</v>
      </c>
      <c r="DG640" s="179">
        <f t="shared" si="828"/>
        <v>0</v>
      </c>
      <c r="DH640" s="179">
        <f t="shared" si="828"/>
        <v>0</v>
      </c>
      <c r="DI640" s="179">
        <f t="shared" si="828"/>
        <v>0</v>
      </c>
      <c r="DJ640" s="179">
        <f t="shared" si="828"/>
        <v>0</v>
      </c>
      <c r="DK640" s="179">
        <f t="shared" si="828"/>
        <v>0</v>
      </c>
      <c r="DL640" s="179">
        <f t="shared" si="828"/>
        <v>0</v>
      </c>
    </row>
    <row r="641" spans="1:116" x14ac:dyDescent="0.4">
      <c r="B641" t="s">
        <v>332</v>
      </c>
      <c r="D641" t="s">
        <v>761</v>
      </c>
      <c r="E641" s="8" t="str">
        <f t="shared" si="816"/>
        <v>641 ASSETSALE-PV</v>
      </c>
      <c r="G641" s="8" t="str">
        <f>G612</f>
        <v xml:space="preserve">secondary unit </v>
      </c>
      <c r="H641" s="12"/>
      <c r="I641" s="60"/>
      <c r="J641" s="60"/>
      <c r="K641" s="15"/>
      <c r="L641" s="15"/>
      <c r="M641" s="15"/>
      <c r="N641" s="15"/>
      <c r="O641" s="15"/>
      <c r="P641" s="15"/>
      <c r="R641" s="15"/>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N641" s="60"/>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row>
    <row r="642" spans="1:116" x14ac:dyDescent="0.4">
      <c r="B642" t="s">
        <v>332</v>
      </c>
      <c r="D642" t="s">
        <v>761</v>
      </c>
      <c r="E642" s="8" t="str">
        <f t="shared" si="816"/>
        <v>642 ASSETSALE-PV</v>
      </c>
      <c r="G642" s="8" t="str">
        <f>G613</f>
        <v>Secondary revenue driver</v>
      </c>
      <c r="H642" s="12"/>
      <c r="I642" s="60"/>
      <c r="J642" s="60"/>
      <c r="K642" s="15"/>
      <c r="L642" s="15"/>
      <c r="M642" s="15"/>
      <c r="N642" s="15"/>
      <c r="O642" s="15"/>
      <c r="P642" s="15"/>
      <c r="R642" s="15"/>
      <c r="S642" s="179" t="str">
        <f t="shared" ref="S642:AX642" si="829">S613</f>
        <v>S$18</v>
      </c>
      <c r="T642" s="179" t="str">
        <f t="shared" si="829"/>
        <v>T$18</v>
      </c>
      <c r="U642" s="179" t="str">
        <f t="shared" si="829"/>
        <v>U$18</v>
      </c>
      <c r="V642" s="179" t="str">
        <f t="shared" si="829"/>
        <v>V$18</v>
      </c>
      <c r="W642" s="179" t="str">
        <f t="shared" si="829"/>
        <v>W$18</v>
      </c>
      <c r="X642" s="179" t="str">
        <f t="shared" si="829"/>
        <v>X$18</v>
      </c>
      <c r="Y642" s="179" t="str">
        <f t="shared" si="829"/>
        <v>Y$18</v>
      </c>
      <c r="Z642" s="179" t="str">
        <f t="shared" si="829"/>
        <v>Z$18</v>
      </c>
      <c r="AA642" s="179" t="str">
        <f t="shared" si="829"/>
        <v>AA$18</v>
      </c>
      <c r="AB642" s="179" t="str">
        <f t="shared" si="829"/>
        <v>AB$18</v>
      </c>
      <c r="AC642" s="179" t="str">
        <f t="shared" si="829"/>
        <v>AC$18</v>
      </c>
      <c r="AD642" s="179" t="str">
        <f t="shared" si="829"/>
        <v>AD$18</v>
      </c>
      <c r="AE642" s="179" t="str">
        <f t="shared" si="829"/>
        <v>AE$18</v>
      </c>
      <c r="AF642" s="179" t="str">
        <f t="shared" si="829"/>
        <v>AF$18</v>
      </c>
      <c r="AG642" s="179" t="str">
        <f t="shared" si="829"/>
        <v>AG$18</v>
      </c>
      <c r="AH642" s="179" t="str">
        <f t="shared" si="829"/>
        <v>AH$18</v>
      </c>
      <c r="AI642" s="179" t="str">
        <f t="shared" si="829"/>
        <v>AI$18</v>
      </c>
      <c r="AJ642" s="179" t="str">
        <f t="shared" si="829"/>
        <v>AJ$18</v>
      </c>
      <c r="AK642" s="179" t="str">
        <f t="shared" si="829"/>
        <v>AK$18</v>
      </c>
      <c r="AL642" s="179" t="str">
        <f t="shared" si="829"/>
        <v>AL$18</v>
      </c>
      <c r="AM642" s="179" t="str">
        <f t="shared" si="829"/>
        <v>AM$18</v>
      </c>
      <c r="AN642" s="179" t="str">
        <f t="shared" si="829"/>
        <v>AN$18</v>
      </c>
      <c r="AO642" s="179" t="str">
        <f t="shared" si="829"/>
        <v>AO$18</v>
      </c>
      <c r="AP642" s="179" t="str">
        <f t="shared" si="829"/>
        <v>AP$18</v>
      </c>
      <c r="AQ642" s="179" t="str">
        <f t="shared" si="829"/>
        <v>AQ$18</v>
      </c>
      <c r="AR642" s="179" t="str">
        <f t="shared" si="829"/>
        <v>AR$18</v>
      </c>
      <c r="AS642" s="179" t="str">
        <f t="shared" si="829"/>
        <v>AS$18</v>
      </c>
      <c r="AT642" s="179" t="str">
        <f t="shared" si="829"/>
        <v>AT$18</v>
      </c>
      <c r="AU642" s="179" t="str">
        <f t="shared" si="829"/>
        <v>AU$18</v>
      </c>
      <c r="AV642" s="179" t="str">
        <f t="shared" si="829"/>
        <v>AV$18</v>
      </c>
      <c r="AW642" s="179" t="str">
        <f t="shared" si="829"/>
        <v>AW$18</v>
      </c>
      <c r="AX642" s="179" t="str">
        <f t="shared" si="829"/>
        <v>AX$18</v>
      </c>
      <c r="AY642" s="179" t="str">
        <f t="shared" ref="AY642:CD642" si="830">AY613</f>
        <v>AY$18</v>
      </c>
      <c r="AZ642" s="179" t="str">
        <f t="shared" si="830"/>
        <v>AZ$18</v>
      </c>
      <c r="BA642" s="179" t="str">
        <f t="shared" si="830"/>
        <v>BA$18</v>
      </c>
      <c r="BB642" s="179" t="str">
        <f t="shared" si="830"/>
        <v>BB$18</v>
      </c>
      <c r="BC642" s="179" t="str">
        <f t="shared" si="830"/>
        <v>BC$18</v>
      </c>
      <c r="BD642" s="179" t="str">
        <f t="shared" si="830"/>
        <v>BD$18</v>
      </c>
      <c r="BE642" s="179" t="str">
        <f t="shared" si="830"/>
        <v>BE$18</v>
      </c>
      <c r="BF642" s="179" t="str">
        <f t="shared" si="830"/>
        <v>BF$18</v>
      </c>
      <c r="BG642" s="179" t="str">
        <f t="shared" si="830"/>
        <v>BG$18</v>
      </c>
      <c r="BH642" s="179" t="str">
        <f t="shared" si="830"/>
        <v>BH$18</v>
      </c>
      <c r="BI642" s="179" t="str">
        <f t="shared" si="830"/>
        <v>BI$18</v>
      </c>
      <c r="BJ642" s="179" t="str">
        <f t="shared" si="830"/>
        <v>BJ$18</v>
      </c>
      <c r="BK642" s="179" t="str">
        <f t="shared" si="830"/>
        <v>BK$18</v>
      </c>
      <c r="BL642" s="179" t="str">
        <f t="shared" si="830"/>
        <v>BL$18</v>
      </c>
      <c r="BM642" s="179" t="str">
        <f t="shared" si="830"/>
        <v>BM$18</v>
      </c>
      <c r="BN642" s="179" t="str">
        <f t="shared" si="830"/>
        <v>BN$18</v>
      </c>
      <c r="BO642" s="179" t="str">
        <f t="shared" si="830"/>
        <v>BO$18</v>
      </c>
      <c r="BP642" s="179" t="str">
        <f t="shared" si="830"/>
        <v>BP$18</v>
      </c>
      <c r="BQ642" s="179" t="str">
        <f t="shared" si="830"/>
        <v>BQ$18</v>
      </c>
      <c r="BR642" s="179" t="str">
        <f t="shared" si="830"/>
        <v>BR$18</v>
      </c>
      <c r="BS642" s="179" t="str">
        <f t="shared" si="830"/>
        <v>BS$18</v>
      </c>
      <c r="BT642" s="179" t="str">
        <f t="shared" si="830"/>
        <v>BT$18</v>
      </c>
      <c r="BU642" s="179" t="str">
        <f t="shared" si="830"/>
        <v>BU$18</v>
      </c>
      <c r="BV642" s="179" t="str">
        <f t="shared" si="830"/>
        <v>BV$18</v>
      </c>
      <c r="BW642" s="179" t="str">
        <f t="shared" si="830"/>
        <v>BW$18</v>
      </c>
      <c r="BX642" s="179" t="str">
        <f t="shared" si="830"/>
        <v>BX$18</v>
      </c>
      <c r="BY642" s="179" t="str">
        <f t="shared" si="830"/>
        <v>BY$18</v>
      </c>
      <c r="BZ642" s="179" t="str">
        <f t="shared" si="830"/>
        <v>BZ$18</v>
      </c>
      <c r="CA642" s="179" t="str">
        <f t="shared" si="830"/>
        <v>CA$18</v>
      </c>
      <c r="CB642" s="179" t="str">
        <f t="shared" si="830"/>
        <v>CB$18</v>
      </c>
      <c r="CC642" s="179" t="str">
        <f t="shared" si="830"/>
        <v>CC$18</v>
      </c>
      <c r="CD642" s="179" t="str">
        <f t="shared" si="830"/>
        <v>CD$18</v>
      </c>
      <c r="CE642" s="179" t="str">
        <f t="shared" ref="CE642:CL642" si="831">CE613</f>
        <v>CE$18</v>
      </c>
      <c r="CF642" s="179" t="str">
        <f t="shared" si="831"/>
        <v>CF$18</v>
      </c>
      <c r="CG642" s="179" t="str">
        <f t="shared" si="831"/>
        <v>CG$18</v>
      </c>
      <c r="CH642" s="179" t="str">
        <f t="shared" si="831"/>
        <v>CH$18</v>
      </c>
      <c r="CI642" s="179" t="str">
        <f t="shared" si="831"/>
        <v>CI$18</v>
      </c>
      <c r="CJ642" s="179" t="str">
        <f t="shared" si="831"/>
        <v>CJ$18</v>
      </c>
      <c r="CK642" s="179" t="str">
        <f t="shared" si="831"/>
        <v>CK$18</v>
      </c>
      <c r="CL642" s="179" t="str">
        <f t="shared" si="831"/>
        <v>CL$18</v>
      </c>
      <c r="CN642" s="60"/>
      <c r="CO642" s="179" t="str">
        <f t="shared" ref="CO642:DL642" si="832">CO613</f>
        <v>CO$18</v>
      </c>
      <c r="CP642" s="179" t="str">
        <f t="shared" si="832"/>
        <v>CP$18</v>
      </c>
      <c r="CQ642" s="179" t="str">
        <f t="shared" si="832"/>
        <v>CQ$18</v>
      </c>
      <c r="CR642" s="179" t="str">
        <f t="shared" si="832"/>
        <v>CR$18</v>
      </c>
      <c r="CS642" s="179" t="str">
        <f t="shared" si="832"/>
        <v>CS$18</v>
      </c>
      <c r="CT642" s="179" t="str">
        <f t="shared" si="832"/>
        <v>CT$18</v>
      </c>
      <c r="CU642" s="179" t="str">
        <f t="shared" si="832"/>
        <v>CU$18</v>
      </c>
      <c r="CV642" s="179" t="str">
        <f t="shared" si="832"/>
        <v>CV$18</v>
      </c>
      <c r="CW642" s="179" t="str">
        <f t="shared" si="832"/>
        <v>CW$18</v>
      </c>
      <c r="CX642" s="179" t="str">
        <f t="shared" si="832"/>
        <v>CX$18</v>
      </c>
      <c r="CY642" s="179" t="str">
        <f t="shared" si="832"/>
        <v>CY$18</v>
      </c>
      <c r="CZ642" s="179" t="str">
        <f t="shared" si="832"/>
        <v>CZ$18</v>
      </c>
      <c r="DA642" s="179" t="str">
        <f t="shared" si="832"/>
        <v>DA$18</v>
      </c>
      <c r="DB642" s="179" t="str">
        <f t="shared" si="832"/>
        <v>DB$18</v>
      </c>
      <c r="DC642" s="179" t="str">
        <f t="shared" si="832"/>
        <v>DC$18</v>
      </c>
      <c r="DD642" s="179" t="str">
        <f t="shared" si="832"/>
        <v>DD$18</v>
      </c>
      <c r="DE642" s="179" t="str">
        <f t="shared" si="832"/>
        <v>DE$18</v>
      </c>
      <c r="DF642" s="179" t="str">
        <f t="shared" si="832"/>
        <v>DF$18</v>
      </c>
      <c r="DG642" s="179" t="str">
        <f t="shared" si="832"/>
        <v>DG$18</v>
      </c>
      <c r="DH642" s="179" t="str">
        <f t="shared" si="832"/>
        <v>DH$18</v>
      </c>
      <c r="DI642" s="179" t="str">
        <f t="shared" si="832"/>
        <v>DI$18</v>
      </c>
      <c r="DJ642" s="179" t="str">
        <f t="shared" si="832"/>
        <v>DJ$18</v>
      </c>
      <c r="DK642" s="179" t="str">
        <f t="shared" si="832"/>
        <v>DK$18</v>
      </c>
      <c r="DL642" s="179" t="str">
        <f t="shared" si="832"/>
        <v>DL$18</v>
      </c>
    </row>
    <row r="643" spans="1:116" x14ac:dyDescent="0.4">
      <c r="B643" t="s">
        <v>332</v>
      </c>
      <c r="D643" t="s">
        <v>761</v>
      </c>
      <c r="E643" s="8" t="str">
        <f t="shared" si="816"/>
        <v>643 ASSETSALE-PV</v>
      </c>
      <c r="G643" s="8" t="str">
        <f>G614</f>
        <v>Secondary volume driver</v>
      </c>
      <c r="H643" s="12"/>
      <c r="I643" s="60"/>
      <c r="J643" s="60"/>
      <c r="K643" s="15"/>
      <c r="L643" s="15"/>
      <c r="M643" s="15"/>
      <c r="N643" s="15"/>
      <c r="O643" s="15"/>
      <c r="P643" s="15"/>
      <c r="R643" s="15"/>
      <c r="S643" s="179" t="str">
        <f t="shared" ref="S643:AX643" si="833">S614</f>
        <v>S$19</v>
      </c>
      <c r="T643" s="179" t="str">
        <f t="shared" si="833"/>
        <v>T$19</v>
      </c>
      <c r="U643" s="179" t="str">
        <f t="shared" si="833"/>
        <v>U$19</v>
      </c>
      <c r="V643" s="179" t="str">
        <f t="shared" si="833"/>
        <v>V$19</v>
      </c>
      <c r="W643" s="179" t="str">
        <f t="shared" si="833"/>
        <v>W$19</v>
      </c>
      <c r="X643" s="179" t="str">
        <f t="shared" si="833"/>
        <v>X$19</v>
      </c>
      <c r="Y643" s="179" t="str">
        <f t="shared" si="833"/>
        <v>Y$19</v>
      </c>
      <c r="Z643" s="179" t="str">
        <f t="shared" si="833"/>
        <v>Z$19</v>
      </c>
      <c r="AA643" s="179" t="str">
        <f t="shared" si="833"/>
        <v>AA$19</v>
      </c>
      <c r="AB643" s="179" t="str">
        <f t="shared" si="833"/>
        <v>AB$19</v>
      </c>
      <c r="AC643" s="179" t="str">
        <f t="shared" si="833"/>
        <v>AC$19</v>
      </c>
      <c r="AD643" s="179" t="str">
        <f t="shared" si="833"/>
        <v>AD$19</v>
      </c>
      <c r="AE643" s="179" t="str">
        <f t="shared" si="833"/>
        <v>AE$19</v>
      </c>
      <c r="AF643" s="179" t="str">
        <f t="shared" si="833"/>
        <v>AF$19</v>
      </c>
      <c r="AG643" s="179" t="str">
        <f t="shared" si="833"/>
        <v>AG$19</v>
      </c>
      <c r="AH643" s="179" t="str">
        <f t="shared" si="833"/>
        <v>AH$19</v>
      </c>
      <c r="AI643" s="179" t="str">
        <f t="shared" si="833"/>
        <v>AI$19</v>
      </c>
      <c r="AJ643" s="179" t="str">
        <f t="shared" si="833"/>
        <v>AJ$19</v>
      </c>
      <c r="AK643" s="179" t="str">
        <f t="shared" si="833"/>
        <v>AK$19</v>
      </c>
      <c r="AL643" s="179" t="str">
        <f t="shared" si="833"/>
        <v>AL$19</v>
      </c>
      <c r="AM643" s="179" t="str">
        <f t="shared" si="833"/>
        <v>AM$19</v>
      </c>
      <c r="AN643" s="179" t="str">
        <f t="shared" si="833"/>
        <v>AN$19</v>
      </c>
      <c r="AO643" s="179" t="str">
        <f t="shared" si="833"/>
        <v>AO$19</v>
      </c>
      <c r="AP643" s="179" t="str">
        <f t="shared" si="833"/>
        <v>AP$19</v>
      </c>
      <c r="AQ643" s="179" t="str">
        <f t="shared" si="833"/>
        <v>AQ$19</v>
      </c>
      <c r="AR643" s="179" t="str">
        <f t="shared" si="833"/>
        <v>AR$19</v>
      </c>
      <c r="AS643" s="179" t="str">
        <f t="shared" si="833"/>
        <v>AS$19</v>
      </c>
      <c r="AT643" s="179" t="str">
        <f t="shared" si="833"/>
        <v>AT$19</v>
      </c>
      <c r="AU643" s="179" t="str">
        <f t="shared" si="833"/>
        <v>AU$19</v>
      </c>
      <c r="AV643" s="179" t="str">
        <f t="shared" si="833"/>
        <v>AV$19</v>
      </c>
      <c r="AW643" s="179" t="str">
        <f t="shared" si="833"/>
        <v>AW$19</v>
      </c>
      <c r="AX643" s="179" t="str">
        <f t="shared" si="833"/>
        <v>AX$19</v>
      </c>
      <c r="AY643" s="179" t="str">
        <f t="shared" ref="AY643:CD643" si="834">AY614</f>
        <v>AY$19</v>
      </c>
      <c r="AZ643" s="179" t="str">
        <f t="shared" si="834"/>
        <v>AZ$19</v>
      </c>
      <c r="BA643" s="179" t="str">
        <f t="shared" si="834"/>
        <v>BA$19</v>
      </c>
      <c r="BB643" s="179" t="str">
        <f t="shared" si="834"/>
        <v>BB$19</v>
      </c>
      <c r="BC643" s="179" t="str">
        <f t="shared" si="834"/>
        <v>BC$19</v>
      </c>
      <c r="BD643" s="179" t="str">
        <f t="shared" si="834"/>
        <v>BD$19</v>
      </c>
      <c r="BE643" s="179" t="str">
        <f t="shared" si="834"/>
        <v>BE$19</v>
      </c>
      <c r="BF643" s="179" t="str">
        <f t="shared" si="834"/>
        <v>BF$19</v>
      </c>
      <c r="BG643" s="179" t="str">
        <f t="shared" si="834"/>
        <v>BG$19</v>
      </c>
      <c r="BH643" s="179" t="str">
        <f t="shared" si="834"/>
        <v>BH$19</v>
      </c>
      <c r="BI643" s="179" t="str">
        <f t="shared" si="834"/>
        <v>BI$19</v>
      </c>
      <c r="BJ643" s="179" t="str">
        <f t="shared" si="834"/>
        <v>BJ$19</v>
      </c>
      <c r="BK643" s="179" t="str">
        <f t="shared" si="834"/>
        <v>BK$19</v>
      </c>
      <c r="BL643" s="179" t="str">
        <f t="shared" si="834"/>
        <v>BL$19</v>
      </c>
      <c r="BM643" s="179" t="str">
        <f t="shared" si="834"/>
        <v>BM$19</v>
      </c>
      <c r="BN643" s="179" t="str">
        <f t="shared" si="834"/>
        <v>BN$19</v>
      </c>
      <c r="BO643" s="179" t="str">
        <f t="shared" si="834"/>
        <v>BO$19</v>
      </c>
      <c r="BP643" s="179" t="str">
        <f t="shared" si="834"/>
        <v>BP$19</v>
      </c>
      <c r="BQ643" s="179" t="str">
        <f t="shared" si="834"/>
        <v>BQ$19</v>
      </c>
      <c r="BR643" s="179" t="str">
        <f t="shared" si="834"/>
        <v>BR$19</v>
      </c>
      <c r="BS643" s="179" t="str">
        <f t="shared" si="834"/>
        <v>BS$19</v>
      </c>
      <c r="BT643" s="179" t="str">
        <f t="shared" si="834"/>
        <v>BT$19</v>
      </c>
      <c r="BU643" s="179" t="str">
        <f t="shared" si="834"/>
        <v>BU$19</v>
      </c>
      <c r="BV643" s="179" t="str">
        <f t="shared" si="834"/>
        <v>BV$19</v>
      </c>
      <c r="BW643" s="179" t="str">
        <f t="shared" si="834"/>
        <v>BW$19</v>
      </c>
      <c r="BX643" s="179" t="str">
        <f t="shared" si="834"/>
        <v>BX$19</v>
      </c>
      <c r="BY643" s="179" t="str">
        <f t="shared" si="834"/>
        <v>BY$19</v>
      </c>
      <c r="BZ643" s="179" t="str">
        <f t="shared" si="834"/>
        <v>BZ$19</v>
      </c>
      <c r="CA643" s="179" t="str">
        <f t="shared" si="834"/>
        <v>CA$19</v>
      </c>
      <c r="CB643" s="179" t="str">
        <f t="shared" si="834"/>
        <v>CB$19</v>
      </c>
      <c r="CC643" s="179" t="str">
        <f t="shared" si="834"/>
        <v>CC$19</v>
      </c>
      <c r="CD643" s="179" t="str">
        <f t="shared" si="834"/>
        <v>CD$19</v>
      </c>
      <c r="CE643" s="179" t="str">
        <f t="shared" ref="CE643:CL643" si="835">CE614</f>
        <v>CE$19</v>
      </c>
      <c r="CF643" s="179" t="str">
        <f t="shared" si="835"/>
        <v>CF$19</v>
      </c>
      <c r="CG643" s="179" t="str">
        <f t="shared" si="835"/>
        <v>CG$19</v>
      </c>
      <c r="CH643" s="179" t="str">
        <f t="shared" si="835"/>
        <v>CH$19</v>
      </c>
      <c r="CI643" s="179" t="str">
        <f t="shared" si="835"/>
        <v>CI$19</v>
      </c>
      <c r="CJ643" s="179" t="str">
        <f t="shared" si="835"/>
        <v>CJ$19</v>
      </c>
      <c r="CK643" s="179" t="str">
        <f t="shared" si="835"/>
        <v>CK$19</v>
      </c>
      <c r="CL643" s="179" t="str">
        <f t="shared" si="835"/>
        <v>CL$19</v>
      </c>
      <c r="CN643" s="60"/>
      <c r="CO643" s="179" t="str">
        <f t="shared" ref="CO643:DL643" si="836">CO614</f>
        <v>CO$19</v>
      </c>
      <c r="CP643" s="179" t="str">
        <f t="shared" si="836"/>
        <v>CP$19</v>
      </c>
      <c r="CQ643" s="179" t="str">
        <f t="shared" si="836"/>
        <v>CQ$19</v>
      </c>
      <c r="CR643" s="179" t="str">
        <f t="shared" si="836"/>
        <v>CR$19</v>
      </c>
      <c r="CS643" s="179" t="str">
        <f t="shared" si="836"/>
        <v>CS$19</v>
      </c>
      <c r="CT643" s="179" t="str">
        <f t="shared" si="836"/>
        <v>CT$19</v>
      </c>
      <c r="CU643" s="179" t="str">
        <f t="shared" si="836"/>
        <v>CU$19</v>
      </c>
      <c r="CV643" s="179" t="str">
        <f t="shared" si="836"/>
        <v>CV$19</v>
      </c>
      <c r="CW643" s="179" t="str">
        <f t="shared" si="836"/>
        <v>CW$19</v>
      </c>
      <c r="CX643" s="179" t="str">
        <f t="shared" si="836"/>
        <v>CX$19</v>
      </c>
      <c r="CY643" s="179" t="str">
        <f t="shared" si="836"/>
        <v>CY$19</v>
      </c>
      <c r="CZ643" s="179" t="str">
        <f t="shared" si="836"/>
        <v>CZ$19</v>
      </c>
      <c r="DA643" s="179" t="str">
        <f t="shared" si="836"/>
        <v>DA$19</v>
      </c>
      <c r="DB643" s="179" t="str">
        <f t="shared" si="836"/>
        <v>DB$19</v>
      </c>
      <c r="DC643" s="179" t="str">
        <f t="shared" si="836"/>
        <v>DC$19</v>
      </c>
      <c r="DD643" s="179" t="str">
        <f t="shared" si="836"/>
        <v>DD$19</v>
      </c>
      <c r="DE643" s="179" t="str">
        <f t="shared" si="836"/>
        <v>DE$19</v>
      </c>
      <c r="DF643" s="179" t="str">
        <f t="shared" si="836"/>
        <v>DF$19</v>
      </c>
      <c r="DG643" s="179" t="str">
        <f t="shared" si="836"/>
        <v>DG$19</v>
      </c>
      <c r="DH643" s="179" t="str">
        <f t="shared" si="836"/>
        <v>DH$19</v>
      </c>
      <c r="DI643" s="179" t="str">
        <f t="shared" si="836"/>
        <v>DI$19</v>
      </c>
      <c r="DJ643" s="179" t="str">
        <f t="shared" si="836"/>
        <v>DJ$19</v>
      </c>
      <c r="DK643" s="179" t="str">
        <f t="shared" si="836"/>
        <v>DK$19</v>
      </c>
      <c r="DL643" s="179" t="str">
        <f t="shared" si="836"/>
        <v>DL$19</v>
      </c>
    </row>
    <row r="644" spans="1:116" x14ac:dyDescent="0.4">
      <c r="E644" s="8"/>
      <c r="H644" s="12"/>
      <c r="I644" s="60"/>
      <c r="J644" s="60"/>
      <c r="K644" s="15"/>
      <c r="L644" s="15"/>
      <c r="M644" s="15"/>
      <c r="N644" s="15"/>
      <c r="O644" s="15"/>
      <c r="P644" s="15"/>
      <c r="R644" s="15"/>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N644" s="60"/>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row>
    <row r="645" spans="1:116" x14ac:dyDescent="0.4">
      <c r="E645" s="8"/>
      <c r="H645" s="12"/>
      <c r="I645" s="60"/>
      <c r="J645" s="60"/>
      <c r="K645" s="15"/>
      <c r="L645" s="15"/>
      <c r="M645" s="15"/>
      <c r="N645" s="15"/>
      <c r="O645" s="15"/>
      <c r="P645" s="15"/>
      <c r="R645" s="15"/>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N645" s="60"/>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row>
    <row r="646" spans="1:116" x14ac:dyDescent="0.4">
      <c r="E646" s="8"/>
      <c r="H646" s="12"/>
      <c r="I646" s="60"/>
      <c r="J646" s="60"/>
      <c r="K646" s="15"/>
      <c r="L646" s="15"/>
      <c r="M646" s="15"/>
      <c r="N646" s="15"/>
      <c r="O646" s="15"/>
      <c r="P646" s="15"/>
      <c r="R646" s="15"/>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N646" s="60"/>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row>
    <row r="647" spans="1:116" x14ac:dyDescent="0.4">
      <c r="A647" s="174"/>
      <c r="E647" s="8"/>
      <c r="G647" s="175" t="s">
        <v>490</v>
      </c>
      <c r="H647" s="174"/>
      <c r="I647" s="176"/>
      <c r="J647" s="176"/>
      <c r="K647" s="197"/>
      <c r="L647" s="197"/>
      <c r="M647" s="197"/>
      <c r="N647" s="197"/>
      <c r="O647" s="197"/>
      <c r="P647" s="197"/>
      <c r="R647" s="198"/>
      <c r="S647" s="174"/>
      <c r="T647" s="174"/>
      <c r="U647" s="174"/>
      <c r="V647" s="174"/>
      <c r="W647" s="174"/>
      <c r="X647" s="174"/>
      <c r="Y647" s="174"/>
      <c r="Z647" s="174"/>
      <c r="AA647" s="174"/>
      <c r="AB647" s="174"/>
      <c r="AC647" s="174"/>
      <c r="AD647" s="174"/>
      <c r="AE647" s="174"/>
      <c r="AF647" s="174"/>
      <c r="AG647" s="174"/>
      <c r="AH647" s="174"/>
      <c r="AI647" s="174"/>
      <c r="AJ647" s="174"/>
      <c r="AK647" s="174"/>
      <c r="AL647" s="174"/>
      <c r="AM647" s="174"/>
      <c r="AN647" s="174"/>
      <c r="AO647" s="174"/>
      <c r="AP647" s="174"/>
      <c r="AQ647" s="174"/>
      <c r="AR647" s="174"/>
      <c r="AS647" s="174"/>
      <c r="AT647" s="174"/>
      <c r="AU647" s="174"/>
      <c r="AV647" s="174"/>
      <c r="AW647" s="174"/>
      <c r="AX647" s="174"/>
      <c r="AY647" s="174"/>
      <c r="AZ647" s="174"/>
      <c r="BA647" s="174"/>
      <c r="BB647" s="174"/>
      <c r="BC647" s="174"/>
      <c r="BD647" s="174"/>
      <c r="BE647" s="174"/>
      <c r="BF647" s="174"/>
      <c r="BG647" s="174"/>
      <c r="BH647" s="174"/>
      <c r="BI647" s="174"/>
      <c r="BJ647" s="174"/>
      <c r="BK647" s="174"/>
      <c r="BL647" s="174"/>
      <c r="BM647" s="174"/>
      <c r="BN647" s="174"/>
      <c r="BO647" s="174"/>
      <c r="BP647" s="174"/>
      <c r="BQ647" s="174"/>
      <c r="BR647" s="174"/>
      <c r="BS647" s="174"/>
      <c r="BT647" s="174"/>
      <c r="BU647" s="174"/>
      <c r="BV647" s="174"/>
      <c r="BW647" s="174"/>
      <c r="BX647" s="174"/>
      <c r="BY647" s="174"/>
      <c r="BZ647" s="174"/>
      <c r="CA647" s="174"/>
      <c r="CB647" s="174"/>
      <c r="CC647" s="174"/>
      <c r="CD647" s="174"/>
      <c r="CE647" s="174"/>
      <c r="CF647" s="174"/>
      <c r="CG647" s="174"/>
      <c r="CH647" s="174"/>
      <c r="CI647" s="174"/>
      <c r="CJ647" s="174"/>
      <c r="CK647" s="174"/>
      <c r="CL647" s="174"/>
      <c r="CN647" s="176"/>
      <c r="CO647" s="174"/>
      <c r="CP647" s="174"/>
      <c r="CQ647" s="174"/>
      <c r="CR647" s="174"/>
      <c r="CS647" s="174"/>
      <c r="CT647" s="174"/>
      <c r="CU647" s="174"/>
      <c r="CV647" s="174"/>
      <c r="CW647" s="174"/>
      <c r="CX647" s="174"/>
      <c r="CY647" s="174"/>
      <c r="CZ647" s="174"/>
      <c r="DA647" s="174"/>
      <c r="DB647" s="174"/>
      <c r="DC647" s="174"/>
      <c r="DD647" s="174"/>
      <c r="DE647" s="174"/>
      <c r="DF647" s="174"/>
      <c r="DG647" s="174"/>
      <c r="DH647" s="174"/>
      <c r="DI647" s="174"/>
      <c r="DJ647" s="174"/>
      <c r="DK647" s="174"/>
      <c r="DL647" s="174"/>
    </row>
    <row r="648" spans="1:116" x14ac:dyDescent="0.4">
      <c r="A648" s="174"/>
      <c r="E648" s="8"/>
      <c r="G648" s="175" t="s">
        <v>492</v>
      </c>
      <c r="H648" s="174"/>
      <c r="I648" s="176"/>
      <c r="J648" s="176"/>
      <c r="K648" s="197"/>
      <c r="L648" s="197"/>
      <c r="M648" s="197"/>
      <c r="N648" s="197"/>
      <c r="O648" s="197"/>
      <c r="P648" s="197"/>
      <c r="R648" s="198"/>
      <c r="S648" s="174"/>
      <c r="T648" s="174"/>
      <c r="U648" s="174"/>
      <c r="V648" s="174"/>
      <c r="W648" s="174"/>
      <c r="X648" s="174"/>
      <c r="Y648" s="174"/>
      <c r="Z648" s="174"/>
      <c r="AA648" s="174"/>
      <c r="AB648" s="174"/>
      <c r="AC648" s="174"/>
      <c r="AD648" s="174"/>
      <c r="AE648" s="174"/>
      <c r="AF648" s="174"/>
      <c r="AG648" s="174"/>
      <c r="AH648" s="174"/>
      <c r="AI648" s="174"/>
      <c r="AJ648" s="174"/>
      <c r="AK648" s="174"/>
      <c r="AL648" s="174"/>
      <c r="AM648" s="174"/>
      <c r="AN648" s="174"/>
      <c r="AO648" s="174"/>
      <c r="AP648" s="174"/>
      <c r="AQ648" s="174"/>
      <c r="AR648" s="174"/>
      <c r="AS648" s="174"/>
      <c r="AT648" s="174"/>
      <c r="AU648" s="174"/>
      <c r="AV648" s="174"/>
      <c r="AW648" s="174"/>
      <c r="AX648" s="174"/>
      <c r="AY648" s="174"/>
      <c r="AZ648" s="174"/>
      <c r="BA648" s="174"/>
      <c r="BB648" s="174"/>
      <c r="BC648" s="174"/>
      <c r="BD648" s="174"/>
      <c r="BE648" s="174"/>
      <c r="BF648" s="174"/>
      <c r="BG648" s="174"/>
      <c r="BH648" s="174"/>
      <c r="BI648" s="174"/>
      <c r="BJ648" s="174"/>
      <c r="BK648" s="174"/>
      <c r="BL648" s="174"/>
      <c r="BM648" s="174"/>
      <c r="BN648" s="174"/>
      <c r="BO648" s="174"/>
      <c r="BP648" s="174"/>
      <c r="BQ648" s="174"/>
      <c r="BR648" s="174"/>
      <c r="BS648" s="174"/>
      <c r="BT648" s="174"/>
      <c r="BU648" s="174"/>
      <c r="BV648" s="174"/>
      <c r="BW648" s="174"/>
      <c r="BX648" s="174"/>
      <c r="BY648" s="174"/>
      <c r="BZ648" s="174"/>
      <c r="CA648" s="174"/>
      <c r="CB648" s="174"/>
      <c r="CC648" s="174"/>
      <c r="CD648" s="174"/>
      <c r="CE648" s="174"/>
      <c r="CF648" s="174"/>
      <c r="CG648" s="174"/>
      <c r="CH648" s="174"/>
      <c r="CI648" s="174"/>
      <c r="CJ648" s="174"/>
      <c r="CK648" s="174"/>
      <c r="CL648" s="174"/>
      <c r="CN648" s="176"/>
      <c r="CO648" s="174"/>
      <c r="CP648" s="174"/>
      <c r="CQ648" s="174"/>
      <c r="CR648" s="174"/>
      <c r="CS648" s="174"/>
      <c r="CT648" s="174"/>
      <c r="CU648" s="174"/>
      <c r="CV648" s="174"/>
      <c r="CW648" s="174"/>
      <c r="CX648" s="174"/>
      <c r="CY648" s="174"/>
      <c r="CZ648" s="174"/>
      <c r="DA648" s="174"/>
      <c r="DB648" s="174"/>
      <c r="DC648" s="174"/>
      <c r="DD648" s="174"/>
      <c r="DE648" s="174"/>
      <c r="DF648" s="174"/>
      <c r="DG648" s="174"/>
      <c r="DH648" s="174"/>
      <c r="DI648" s="174"/>
      <c r="DJ648" s="174"/>
      <c r="DK648" s="174"/>
      <c r="DL648" s="174"/>
    </row>
    <row r="649" spans="1:116" x14ac:dyDescent="0.4">
      <c r="A649" s="174"/>
      <c r="E649" s="8"/>
      <c r="G649" s="175" t="s">
        <v>461</v>
      </c>
      <c r="H649" s="174"/>
      <c r="I649" s="176"/>
      <c r="J649" s="176"/>
      <c r="K649" s="197"/>
      <c r="L649" s="197"/>
      <c r="M649" s="197"/>
      <c r="N649" s="197"/>
      <c r="O649" s="197"/>
      <c r="P649" s="197"/>
      <c r="R649" s="198"/>
      <c r="S649" s="199" t="str">
        <f t="shared" ref="S649:CD649" si="837">S$20</f>
        <v>S$16</v>
      </c>
      <c r="T649" s="199" t="str">
        <f t="shared" si="837"/>
        <v>T$16</v>
      </c>
      <c r="U649" s="199" t="str">
        <f t="shared" si="837"/>
        <v>U$16</v>
      </c>
      <c r="V649" s="199" t="str">
        <f t="shared" si="837"/>
        <v>V$16</v>
      </c>
      <c r="W649" s="199" t="str">
        <f t="shared" si="837"/>
        <v>W$16</v>
      </c>
      <c r="X649" s="199" t="str">
        <f t="shared" si="837"/>
        <v>X$16</v>
      </c>
      <c r="Y649" s="199" t="str">
        <f t="shared" si="837"/>
        <v>Y$16</v>
      </c>
      <c r="Z649" s="199" t="str">
        <f t="shared" si="837"/>
        <v>Z$16</v>
      </c>
      <c r="AA649" s="199" t="str">
        <f t="shared" si="837"/>
        <v>AA$16</v>
      </c>
      <c r="AB649" s="199" t="str">
        <f t="shared" si="837"/>
        <v>AB$16</v>
      </c>
      <c r="AC649" s="199" t="str">
        <f t="shared" si="837"/>
        <v>AC$16</v>
      </c>
      <c r="AD649" s="199" t="str">
        <f t="shared" si="837"/>
        <v>AD$16</v>
      </c>
      <c r="AE649" s="199" t="str">
        <f t="shared" si="837"/>
        <v>AE$16</v>
      </c>
      <c r="AF649" s="199" t="str">
        <f t="shared" si="837"/>
        <v>AF$16</v>
      </c>
      <c r="AG649" s="199" t="str">
        <f t="shared" si="837"/>
        <v>AG$16</v>
      </c>
      <c r="AH649" s="199" t="str">
        <f t="shared" si="837"/>
        <v>AH$16</v>
      </c>
      <c r="AI649" s="199" t="str">
        <f t="shared" si="837"/>
        <v>AI$16</v>
      </c>
      <c r="AJ649" s="199" t="str">
        <f t="shared" si="837"/>
        <v>AJ$16</v>
      </c>
      <c r="AK649" s="199" t="str">
        <f t="shared" si="837"/>
        <v>AK$16</v>
      </c>
      <c r="AL649" s="199" t="str">
        <f t="shared" si="837"/>
        <v>AL$16</v>
      </c>
      <c r="AM649" s="199" t="str">
        <f t="shared" si="837"/>
        <v>AM$16</v>
      </c>
      <c r="AN649" s="199" t="str">
        <f t="shared" si="837"/>
        <v>AN$16</v>
      </c>
      <c r="AO649" s="199" t="str">
        <f t="shared" si="837"/>
        <v>AO$16</v>
      </c>
      <c r="AP649" s="199" t="str">
        <f t="shared" si="837"/>
        <v>AP$16</v>
      </c>
      <c r="AQ649" s="199" t="str">
        <f t="shared" si="837"/>
        <v>AQ$16</v>
      </c>
      <c r="AR649" s="199" t="str">
        <f t="shared" si="837"/>
        <v>AR$16</v>
      </c>
      <c r="AS649" s="199" t="str">
        <f t="shared" si="837"/>
        <v>AS$16</v>
      </c>
      <c r="AT649" s="199" t="str">
        <f t="shared" si="837"/>
        <v>AT$16</v>
      </c>
      <c r="AU649" s="199" t="str">
        <f t="shared" si="837"/>
        <v>AU$16</v>
      </c>
      <c r="AV649" s="199" t="str">
        <f t="shared" si="837"/>
        <v>AV$16</v>
      </c>
      <c r="AW649" s="199" t="str">
        <f t="shared" si="837"/>
        <v>AW$16</v>
      </c>
      <c r="AX649" s="199" t="str">
        <f t="shared" si="837"/>
        <v>AX$16</v>
      </c>
      <c r="AY649" s="199" t="str">
        <f t="shared" si="837"/>
        <v>AY$16</v>
      </c>
      <c r="AZ649" s="199" t="str">
        <f t="shared" si="837"/>
        <v>AZ$16</v>
      </c>
      <c r="BA649" s="199" t="str">
        <f t="shared" si="837"/>
        <v>BA$16</v>
      </c>
      <c r="BB649" s="199" t="str">
        <f t="shared" si="837"/>
        <v>BB$16</v>
      </c>
      <c r="BC649" s="199" t="str">
        <f t="shared" si="837"/>
        <v>BC$16</v>
      </c>
      <c r="BD649" s="199" t="str">
        <f t="shared" si="837"/>
        <v>BD$16</v>
      </c>
      <c r="BE649" s="199" t="str">
        <f t="shared" si="837"/>
        <v>BE$16</v>
      </c>
      <c r="BF649" s="199" t="str">
        <f t="shared" si="837"/>
        <v>BF$16</v>
      </c>
      <c r="BG649" s="199" t="str">
        <f t="shared" si="837"/>
        <v>BG$16</v>
      </c>
      <c r="BH649" s="199" t="str">
        <f t="shared" si="837"/>
        <v>BH$16</v>
      </c>
      <c r="BI649" s="199" t="str">
        <f t="shared" si="837"/>
        <v>BI$16</v>
      </c>
      <c r="BJ649" s="199" t="str">
        <f t="shared" si="837"/>
        <v>BJ$16</v>
      </c>
      <c r="BK649" s="199" t="str">
        <f t="shared" si="837"/>
        <v>BK$16</v>
      </c>
      <c r="BL649" s="199" t="str">
        <f t="shared" si="837"/>
        <v>BL$16</v>
      </c>
      <c r="BM649" s="199" t="str">
        <f t="shared" si="837"/>
        <v>BM$16</v>
      </c>
      <c r="BN649" s="199" t="str">
        <f t="shared" si="837"/>
        <v>BN$16</v>
      </c>
      <c r="BO649" s="199" t="str">
        <f t="shared" si="837"/>
        <v>BO$16</v>
      </c>
      <c r="BP649" s="199" t="str">
        <f t="shared" si="837"/>
        <v>BP$16</v>
      </c>
      <c r="BQ649" s="199" t="str">
        <f t="shared" si="837"/>
        <v>BQ$16</v>
      </c>
      <c r="BR649" s="199" t="str">
        <f t="shared" si="837"/>
        <v>BR$16</v>
      </c>
      <c r="BS649" s="199" t="str">
        <f t="shared" si="837"/>
        <v>BS$16</v>
      </c>
      <c r="BT649" s="199" t="str">
        <f t="shared" si="837"/>
        <v>BT$16</v>
      </c>
      <c r="BU649" s="199" t="str">
        <f t="shared" si="837"/>
        <v>BU$16</v>
      </c>
      <c r="BV649" s="199" t="str">
        <f t="shared" si="837"/>
        <v>BV$16</v>
      </c>
      <c r="BW649" s="199" t="str">
        <f t="shared" si="837"/>
        <v>BW$16</v>
      </c>
      <c r="BX649" s="199" t="str">
        <f t="shared" si="837"/>
        <v>BX$16</v>
      </c>
      <c r="BY649" s="199" t="str">
        <f t="shared" si="837"/>
        <v>BY$16</v>
      </c>
      <c r="BZ649" s="199" t="str">
        <f t="shared" si="837"/>
        <v>BZ$16</v>
      </c>
      <c r="CA649" s="199" t="str">
        <f t="shared" si="837"/>
        <v>CA$16</v>
      </c>
      <c r="CB649" s="199" t="str">
        <f t="shared" si="837"/>
        <v>CB$16</v>
      </c>
      <c r="CC649" s="199" t="str">
        <f t="shared" si="837"/>
        <v>CC$16</v>
      </c>
      <c r="CD649" s="199" t="str">
        <f t="shared" si="837"/>
        <v>CD$16</v>
      </c>
      <c r="CE649" s="199" t="str">
        <f t="shared" ref="CE649:CL649" si="838">CE$20</f>
        <v>CE$16</v>
      </c>
      <c r="CF649" s="199" t="str">
        <f t="shared" si="838"/>
        <v>CF$16</v>
      </c>
      <c r="CG649" s="199" t="str">
        <f t="shared" si="838"/>
        <v>CG$16</v>
      </c>
      <c r="CH649" s="199" t="str">
        <f t="shared" si="838"/>
        <v>CH$16</v>
      </c>
      <c r="CI649" s="199" t="str">
        <f t="shared" si="838"/>
        <v>CI$16</v>
      </c>
      <c r="CJ649" s="199" t="str">
        <f t="shared" si="838"/>
        <v>CJ$16</v>
      </c>
      <c r="CK649" s="199" t="str">
        <f t="shared" si="838"/>
        <v>CK$16</v>
      </c>
      <c r="CL649" s="199" t="str">
        <f t="shared" si="838"/>
        <v>CL$16</v>
      </c>
      <c r="CN649" s="176"/>
      <c r="CO649" s="199" t="str">
        <f t="shared" ref="CO649:DL649" si="839">CO$20</f>
        <v>CO$16</v>
      </c>
      <c r="CP649" s="199" t="str">
        <f t="shared" si="839"/>
        <v>CP$16</v>
      </c>
      <c r="CQ649" s="199" t="str">
        <f t="shared" si="839"/>
        <v>CQ$16</v>
      </c>
      <c r="CR649" s="199" t="str">
        <f t="shared" si="839"/>
        <v>CR$16</v>
      </c>
      <c r="CS649" s="199" t="str">
        <f t="shared" si="839"/>
        <v>CS$16</v>
      </c>
      <c r="CT649" s="199" t="str">
        <f t="shared" si="839"/>
        <v>CT$16</v>
      </c>
      <c r="CU649" s="199" t="str">
        <f t="shared" si="839"/>
        <v>CU$16</v>
      </c>
      <c r="CV649" s="199" t="str">
        <f t="shared" si="839"/>
        <v>CV$16</v>
      </c>
      <c r="CW649" s="199" t="str">
        <f t="shared" si="839"/>
        <v>CW$16</v>
      </c>
      <c r="CX649" s="199" t="str">
        <f t="shared" si="839"/>
        <v>CX$16</v>
      </c>
      <c r="CY649" s="199" t="str">
        <f t="shared" si="839"/>
        <v>CY$16</v>
      </c>
      <c r="CZ649" s="199" t="str">
        <f t="shared" si="839"/>
        <v>CZ$16</v>
      </c>
      <c r="DA649" s="199" t="str">
        <f t="shared" si="839"/>
        <v>DA$16</v>
      </c>
      <c r="DB649" s="199" t="str">
        <f t="shared" si="839"/>
        <v>DB$16</v>
      </c>
      <c r="DC649" s="199" t="str">
        <f t="shared" si="839"/>
        <v>DC$16</v>
      </c>
      <c r="DD649" s="199" t="str">
        <f t="shared" si="839"/>
        <v>DD$16</v>
      </c>
      <c r="DE649" s="199" t="str">
        <f t="shared" si="839"/>
        <v>DE$16</v>
      </c>
      <c r="DF649" s="199" t="str">
        <f t="shared" si="839"/>
        <v>DF$16</v>
      </c>
      <c r="DG649" s="199" t="str">
        <f t="shared" si="839"/>
        <v>DG$16</v>
      </c>
      <c r="DH649" s="199" t="str">
        <f t="shared" si="839"/>
        <v>DH$16</v>
      </c>
      <c r="DI649" s="199" t="str">
        <f t="shared" si="839"/>
        <v>DI$16</v>
      </c>
      <c r="DJ649" s="199" t="str">
        <f t="shared" si="839"/>
        <v>DJ$16</v>
      </c>
      <c r="DK649" s="199" t="str">
        <f t="shared" si="839"/>
        <v>DK$16</v>
      </c>
      <c r="DL649" s="199" t="str">
        <f t="shared" si="839"/>
        <v>DL$16</v>
      </c>
    </row>
    <row r="650" spans="1:116" x14ac:dyDescent="0.4">
      <c r="A650" s="174"/>
      <c r="E650" s="8"/>
      <c r="G650" s="175" t="s">
        <v>462</v>
      </c>
      <c r="H650" s="200"/>
      <c r="I650" s="201"/>
      <c r="J650" s="201"/>
      <c r="K650" s="202"/>
      <c r="L650" s="202"/>
      <c r="M650" s="202"/>
      <c r="N650" s="202"/>
      <c r="O650" s="202"/>
      <c r="P650" s="202"/>
      <c r="R650" s="202"/>
      <c r="S650" s="199" t="str">
        <f t="shared" ref="S650:CD650" si="840">S$21</f>
        <v>S$17</v>
      </c>
      <c r="T650" s="199" t="str">
        <f t="shared" si="840"/>
        <v>T$17</v>
      </c>
      <c r="U650" s="199" t="str">
        <f t="shared" si="840"/>
        <v>U$17</v>
      </c>
      <c r="V650" s="199" t="str">
        <f t="shared" si="840"/>
        <v>V$17</v>
      </c>
      <c r="W650" s="199" t="str">
        <f t="shared" si="840"/>
        <v>W$17</v>
      </c>
      <c r="X650" s="199" t="str">
        <f t="shared" si="840"/>
        <v>X$17</v>
      </c>
      <c r="Y650" s="199" t="str">
        <f t="shared" si="840"/>
        <v>Y$17</v>
      </c>
      <c r="Z650" s="199" t="str">
        <f t="shared" si="840"/>
        <v>Z$17</v>
      </c>
      <c r="AA650" s="199" t="str">
        <f t="shared" si="840"/>
        <v>AA$17</v>
      </c>
      <c r="AB650" s="199" t="str">
        <f t="shared" si="840"/>
        <v>AB$17</v>
      </c>
      <c r="AC650" s="199" t="str">
        <f t="shared" si="840"/>
        <v>AC$17</v>
      </c>
      <c r="AD650" s="199" t="str">
        <f t="shared" si="840"/>
        <v>AD$17</v>
      </c>
      <c r="AE650" s="199" t="str">
        <f t="shared" si="840"/>
        <v>AE$17</v>
      </c>
      <c r="AF650" s="199" t="str">
        <f t="shared" si="840"/>
        <v>AF$17</v>
      </c>
      <c r="AG650" s="199" t="str">
        <f t="shared" si="840"/>
        <v>AG$17</v>
      </c>
      <c r="AH650" s="199" t="str">
        <f t="shared" si="840"/>
        <v>AH$17</v>
      </c>
      <c r="AI650" s="199" t="str">
        <f t="shared" si="840"/>
        <v>AI$17</v>
      </c>
      <c r="AJ650" s="199" t="str">
        <f t="shared" si="840"/>
        <v>AJ$17</v>
      </c>
      <c r="AK650" s="199" t="str">
        <f t="shared" si="840"/>
        <v>AK$17</v>
      </c>
      <c r="AL650" s="199" t="str">
        <f t="shared" si="840"/>
        <v>AL$17</v>
      </c>
      <c r="AM650" s="199" t="str">
        <f t="shared" si="840"/>
        <v>AM$17</v>
      </c>
      <c r="AN650" s="199" t="str">
        <f t="shared" si="840"/>
        <v>AN$17</v>
      </c>
      <c r="AO650" s="199" t="str">
        <f t="shared" si="840"/>
        <v>AO$17</v>
      </c>
      <c r="AP650" s="199" t="str">
        <f t="shared" si="840"/>
        <v>AP$17</v>
      </c>
      <c r="AQ650" s="199" t="str">
        <f t="shared" si="840"/>
        <v>AQ$17</v>
      </c>
      <c r="AR650" s="199" t="str">
        <f t="shared" si="840"/>
        <v>AR$17</v>
      </c>
      <c r="AS650" s="199" t="str">
        <f t="shared" si="840"/>
        <v>AS$17</v>
      </c>
      <c r="AT650" s="199" t="str">
        <f t="shared" si="840"/>
        <v>AT$17</v>
      </c>
      <c r="AU650" s="199" t="str">
        <f t="shared" si="840"/>
        <v>AU$17</v>
      </c>
      <c r="AV650" s="199" t="str">
        <f t="shared" si="840"/>
        <v>AV$17</v>
      </c>
      <c r="AW650" s="199" t="str">
        <f t="shared" si="840"/>
        <v>AW$17</v>
      </c>
      <c r="AX650" s="199" t="str">
        <f t="shared" si="840"/>
        <v>AX$17</v>
      </c>
      <c r="AY650" s="199" t="str">
        <f t="shared" si="840"/>
        <v>AY$17</v>
      </c>
      <c r="AZ650" s="199" t="str">
        <f t="shared" si="840"/>
        <v>AZ$17</v>
      </c>
      <c r="BA650" s="199" t="str">
        <f t="shared" si="840"/>
        <v>BA$17</v>
      </c>
      <c r="BB650" s="199" t="str">
        <f t="shared" si="840"/>
        <v>BB$17</v>
      </c>
      <c r="BC650" s="199" t="str">
        <f t="shared" si="840"/>
        <v>BC$17</v>
      </c>
      <c r="BD650" s="199" t="str">
        <f t="shared" si="840"/>
        <v>BD$17</v>
      </c>
      <c r="BE650" s="199" t="str">
        <f t="shared" si="840"/>
        <v>BE$17</v>
      </c>
      <c r="BF650" s="199" t="str">
        <f t="shared" si="840"/>
        <v>BF$17</v>
      </c>
      <c r="BG650" s="199" t="str">
        <f t="shared" si="840"/>
        <v>BG$17</v>
      </c>
      <c r="BH650" s="199" t="str">
        <f t="shared" si="840"/>
        <v>BH$17</v>
      </c>
      <c r="BI650" s="199" t="str">
        <f t="shared" si="840"/>
        <v>BI$17</v>
      </c>
      <c r="BJ650" s="199" t="str">
        <f t="shared" si="840"/>
        <v>BJ$17</v>
      </c>
      <c r="BK650" s="199" t="str">
        <f t="shared" si="840"/>
        <v>BK$17</v>
      </c>
      <c r="BL650" s="199" t="str">
        <f t="shared" si="840"/>
        <v>BL$17</v>
      </c>
      <c r="BM650" s="199" t="str">
        <f t="shared" si="840"/>
        <v>BM$17</v>
      </c>
      <c r="BN650" s="199" t="str">
        <f t="shared" si="840"/>
        <v>BN$17</v>
      </c>
      <c r="BO650" s="199" t="str">
        <f t="shared" si="840"/>
        <v>BO$17</v>
      </c>
      <c r="BP650" s="199" t="str">
        <f t="shared" si="840"/>
        <v>BP$17</v>
      </c>
      <c r="BQ650" s="199" t="str">
        <f t="shared" si="840"/>
        <v>BQ$17</v>
      </c>
      <c r="BR650" s="199" t="str">
        <f t="shared" si="840"/>
        <v>BR$17</v>
      </c>
      <c r="BS650" s="199" t="str">
        <f t="shared" si="840"/>
        <v>BS$17</v>
      </c>
      <c r="BT650" s="199" t="str">
        <f t="shared" si="840"/>
        <v>BT$17</v>
      </c>
      <c r="BU650" s="199" t="str">
        <f t="shared" si="840"/>
        <v>BU$17</v>
      </c>
      <c r="BV650" s="199" t="str">
        <f t="shared" si="840"/>
        <v>BV$17</v>
      </c>
      <c r="BW650" s="199" t="str">
        <f t="shared" si="840"/>
        <v>BW$17</v>
      </c>
      <c r="BX650" s="199" t="str">
        <f t="shared" si="840"/>
        <v>BX$17</v>
      </c>
      <c r="BY650" s="199" t="str">
        <f t="shared" si="840"/>
        <v>BY$17</v>
      </c>
      <c r="BZ650" s="199" t="str">
        <f t="shared" si="840"/>
        <v>BZ$17</v>
      </c>
      <c r="CA650" s="199" t="str">
        <f t="shared" si="840"/>
        <v>CA$17</v>
      </c>
      <c r="CB650" s="199" t="str">
        <f t="shared" si="840"/>
        <v>CB$17</v>
      </c>
      <c r="CC650" s="199" t="str">
        <f t="shared" si="840"/>
        <v>CC$17</v>
      </c>
      <c r="CD650" s="199" t="str">
        <f t="shared" si="840"/>
        <v>CD$17</v>
      </c>
      <c r="CE650" s="199" t="str">
        <f t="shared" ref="CE650:CL650" si="841">CE$21</f>
        <v>CE$17</v>
      </c>
      <c r="CF650" s="199" t="str">
        <f t="shared" si="841"/>
        <v>CF$17</v>
      </c>
      <c r="CG650" s="199" t="str">
        <f t="shared" si="841"/>
        <v>CG$17</v>
      </c>
      <c r="CH650" s="199" t="str">
        <f t="shared" si="841"/>
        <v>CH$17</v>
      </c>
      <c r="CI650" s="199" t="str">
        <f t="shared" si="841"/>
        <v>CI$17</v>
      </c>
      <c r="CJ650" s="199" t="str">
        <f t="shared" si="841"/>
        <v>CJ$17</v>
      </c>
      <c r="CK650" s="199" t="str">
        <f t="shared" si="841"/>
        <v>CK$17</v>
      </c>
      <c r="CL650" s="199" t="str">
        <f t="shared" si="841"/>
        <v>CL$17</v>
      </c>
      <c r="CN650" s="201"/>
      <c r="CO650" s="199" t="str">
        <f t="shared" ref="CO650:DL650" si="842">CO$21</f>
        <v>CO$17</v>
      </c>
      <c r="CP650" s="199" t="str">
        <f t="shared" si="842"/>
        <v>CP$17</v>
      </c>
      <c r="CQ650" s="199" t="str">
        <f t="shared" si="842"/>
        <v>CQ$17</v>
      </c>
      <c r="CR650" s="199" t="str">
        <f t="shared" si="842"/>
        <v>CR$17</v>
      </c>
      <c r="CS650" s="199" t="str">
        <f t="shared" si="842"/>
        <v>CS$17</v>
      </c>
      <c r="CT650" s="199" t="str">
        <f t="shared" si="842"/>
        <v>CT$17</v>
      </c>
      <c r="CU650" s="199" t="str">
        <f t="shared" si="842"/>
        <v>CU$17</v>
      </c>
      <c r="CV650" s="199" t="str">
        <f t="shared" si="842"/>
        <v>CV$17</v>
      </c>
      <c r="CW650" s="199" t="str">
        <f t="shared" si="842"/>
        <v>CW$17</v>
      </c>
      <c r="CX650" s="199" t="str">
        <f t="shared" si="842"/>
        <v>CX$17</v>
      </c>
      <c r="CY650" s="199" t="str">
        <f t="shared" si="842"/>
        <v>CY$17</v>
      </c>
      <c r="CZ650" s="199" t="str">
        <f t="shared" si="842"/>
        <v>CZ$17</v>
      </c>
      <c r="DA650" s="199" t="str">
        <f t="shared" si="842"/>
        <v>DA$17</v>
      </c>
      <c r="DB650" s="199" t="str">
        <f t="shared" si="842"/>
        <v>DB$17</v>
      </c>
      <c r="DC650" s="199" t="str">
        <f t="shared" si="842"/>
        <v>DC$17</v>
      </c>
      <c r="DD650" s="199" t="str">
        <f t="shared" si="842"/>
        <v>DD$17</v>
      </c>
      <c r="DE650" s="199" t="str">
        <f t="shared" si="842"/>
        <v>DE$17</v>
      </c>
      <c r="DF650" s="199" t="str">
        <f t="shared" si="842"/>
        <v>DF$17</v>
      </c>
      <c r="DG650" s="199" t="str">
        <f t="shared" si="842"/>
        <v>DG$17</v>
      </c>
      <c r="DH650" s="199" t="str">
        <f t="shared" si="842"/>
        <v>DH$17</v>
      </c>
      <c r="DI650" s="199" t="str">
        <f t="shared" si="842"/>
        <v>DI$17</v>
      </c>
      <c r="DJ650" s="199" t="str">
        <f t="shared" si="842"/>
        <v>DJ$17</v>
      </c>
      <c r="DK650" s="199" t="str">
        <f t="shared" si="842"/>
        <v>DK$17</v>
      </c>
      <c r="DL650" s="199" t="str">
        <f t="shared" si="842"/>
        <v>DL$17</v>
      </c>
    </row>
    <row r="651" spans="1:116" x14ac:dyDescent="0.4">
      <c r="A651" s="174"/>
      <c r="E651" s="8"/>
      <c r="G651" s="175" t="s">
        <v>491</v>
      </c>
      <c r="H651" s="200"/>
      <c r="I651" s="201"/>
      <c r="J651" s="201"/>
      <c r="K651" s="202"/>
      <c r="L651" s="202"/>
      <c r="M651" s="202"/>
      <c r="N651" s="202"/>
      <c r="O651" s="202"/>
      <c r="P651" s="202"/>
      <c r="R651" s="202"/>
      <c r="S651" s="190"/>
      <c r="T651" s="190"/>
      <c r="U651" s="190"/>
      <c r="V651" s="190"/>
      <c r="W651" s="190"/>
      <c r="X651" s="190"/>
      <c r="Y651" s="190"/>
      <c r="Z651" s="190"/>
      <c r="AA651" s="190"/>
      <c r="AB651" s="190"/>
      <c r="AC651" s="190"/>
      <c r="AD651" s="190"/>
      <c r="AE651" s="190"/>
      <c r="AF651" s="190"/>
      <c r="AG651" s="190"/>
      <c r="AH651" s="190"/>
      <c r="AI651" s="190"/>
      <c r="AJ651" s="190"/>
      <c r="AK651" s="190"/>
      <c r="AL651" s="190"/>
      <c r="AM651" s="190"/>
      <c r="AN651" s="190"/>
      <c r="AO651" s="190"/>
      <c r="AP651" s="190"/>
      <c r="AQ651" s="190"/>
      <c r="AR651" s="190"/>
      <c r="AS651" s="190"/>
      <c r="AT651" s="190"/>
      <c r="AU651" s="190"/>
      <c r="AV651" s="190"/>
      <c r="AW651" s="190"/>
      <c r="AX651" s="190"/>
      <c r="AY651" s="190"/>
      <c r="AZ651" s="190"/>
      <c r="BA651" s="190"/>
      <c r="BB651" s="190"/>
      <c r="BC651" s="190"/>
      <c r="BD651" s="190"/>
      <c r="BE651" s="190"/>
      <c r="BF651" s="190"/>
      <c r="BG651" s="190"/>
      <c r="BH651" s="190"/>
      <c r="BI651" s="190"/>
      <c r="BJ651" s="190"/>
      <c r="BK651" s="190"/>
      <c r="BL651" s="190"/>
      <c r="BM651" s="190"/>
      <c r="BN651" s="190"/>
      <c r="BO651" s="190"/>
      <c r="BP651" s="190"/>
      <c r="BQ651" s="190"/>
      <c r="BR651" s="190"/>
      <c r="BS651" s="190"/>
      <c r="BT651" s="190"/>
      <c r="BU651" s="190"/>
      <c r="BV651" s="190"/>
      <c r="BW651" s="190"/>
      <c r="BX651" s="190"/>
      <c r="BY651" s="190"/>
      <c r="BZ651" s="190"/>
      <c r="CA651" s="190"/>
      <c r="CB651" s="190"/>
      <c r="CC651" s="190"/>
      <c r="CD651" s="190"/>
      <c r="CE651" s="190"/>
      <c r="CF651" s="190"/>
      <c r="CG651" s="190"/>
      <c r="CH651" s="190"/>
      <c r="CI651" s="190"/>
      <c r="CJ651" s="190"/>
      <c r="CK651" s="190"/>
      <c r="CL651" s="190"/>
      <c r="CN651" s="201"/>
      <c r="CO651" s="190"/>
      <c r="CP651" s="190"/>
      <c r="CQ651" s="190"/>
      <c r="CR651" s="190"/>
      <c r="CS651" s="190"/>
      <c r="CT651" s="190"/>
      <c r="CU651" s="190"/>
      <c r="CV651" s="190"/>
      <c r="CW651" s="190"/>
      <c r="CX651" s="190"/>
      <c r="CY651" s="190"/>
      <c r="CZ651" s="190"/>
      <c r="DA651" s="190"/>
      <c r="DB651" s="190"/>
      <c r="DC651" s="190"/>
      <c r="DD651" s="190"/>
      <c r="DE651" s="190"/>
      <c r="DF651" s="190"/>
      <c r="DG651" s="190"/>
      <c r="DH651" s="190"/>
      <c r="DI651" s="190"/>
      <c r="DJ651" s="190"/>
      <c r="DK651" s="190"/>
      <c r="DL651" s="190"/>
    </row>
    <row r="652" spans="1:116" x14ac:dyDescent="0.4">
      <c r="A652" s="174"/>
      <c r="E652" s="8"/>
      <c r="G652" s="175" t="s">
        <v>505</v>
      </c>
      <c r="H652" s="200"/>
      <c r="I652" s="201"/>
      <c r="J652" s="201"/>
      <c r="K652" s="202"/>
      <c r="L652" s="202"/>
      <c r="M652" s="202"/>
      <c r="N652" s="202"/>
      <c r="O652" s="202"/>
      <c r="P652" s="202"/>
      <c r="R652" s="202"/>
      <c r="S652" s="190"/>
      <c r="T652" s="190"/>
      <c r="U652" s="190"/>
      <c r="V652" s="190"/>
      <c r="W652" s="190"/>
      <c r="X652" s="190"/>
      <c r="Y652" s="190"/>
      <c r="Z652" s="190"/>
      <c r="AA652" s="190"/>
      <c r="AB652" s="190"/>
      <c r="AC652" s="190"/>
      <c r="AD652" s="190"/>
      <c r="AE652" s="190"/>
      <c r="AF652" s="190"/>
      <c r="AG652" s="190"/>
      <c r="AH652" s="190"/>
      <c r="AI652" s="190"/>
      <c r="AJ652" s="190"/>
      <c r="AK652" s="190"/>
      <c r="AL652" s="190"/>
      <c r="AM652" s="190"/>
      <c r="AN652" s="190"/>
      <c r="AO652" s="190"/>
      <c r="AP652" s="190"/>
      <c r="AQ652" s="190"/>
      <c r="AR652" s="190"/>
      <c r="AS652" s="190"/>
      <c r="AT652" s="190"/>
      <c r="AU652" s="190"/>
      <c r="AV652" s="190"/>
      <c r="AW652" s="190"/>
      <c r="AX652" s="190"/>
      <c r="AY652" s="190"/>
      <c r="AZ652" s="190"/>
      <c r="BA652" s="190"/>
      <c r="BB652" s="190"/>
      <c r="BC652" s="190"/>
      <c r="BD652" s="190"/>
      <c r="BE652" s="190"/>
      <c r="BF652" s="190"/>
      <c r="BG652" s="190"/>
      <c r="BH652" s="190"/>
      <c r="BI652" s="190"/>
      <c r="BJ652" s="190"/>
      <c r="BK652" s="190"/>
      <c r="BL652" s="190"/>
      <c r="BM652" s="190"/>
      <c r="BN652" s="190"/>
      <c r="BO652" s="190"/>
      <c r="BP652" s="190"/>
      <c r="BQ652" s="190"/>
      <c r="BR652" s="190"/>
      <c r="BS652" s="190"/>
      <c r="BT652" s="190"/>
      <c r="BU652" s="190"/>
      <c r="BV652" s="190"/>
      <c r="BW652" s="190"/>
      <c r="BX652" s="190"/>
      <c r="BY652" s="190"/>
      <c r="BZ652" s="190"/>
      <c r="CA652" s="190"/>
      <c r="CB652" s="190"/>
      <c r="CC652" s="190"/>
      <c r="CD652" s="190"/>
      <c r="CE652" s="190"/>
      <c r="CF652" s="190"/>
      <c r="CG652" s="190"/>
      <c r="CH652" s="190"/>
      <c r="CI652" s="190"/>
      <c r="CJ652" s="190"/>
      <c r="CK652" s="190"/>
      <c r="CL652" s="190"/>
      <c r="CN652" s="201"/>
      <c r="CO652" s="190"/>
      <c r="CP652" s="190"/>
      <c r="CQ652" s="190"/>
      <c r="CR652" s="190"/>
      <c r="CS652" s="190"/>
      <c r="CT652" s="190"/>
      <c r="CU652" s="190"/>
      <c r="CV652" s="190"/>
      <c r="CW652" s="190"/>
      <c r="CX652" s="190"/>
      <c r="CY652" s="190"/>
      <c r="CZ652" s="190"/>
      <c r="DA652" s="190"/>
      <c r="DB652" s="190"/>
      <c r="DC652" s="190"/>
      <c r="DD652" s="190"/>
      <c r="DE652" s="190"/>
      <c r="DF652" s="190"/>
      <c r="DG652" s="190"/>
      <c r="DH652" s="190"/>
      <c r="DI652" s="190"/>
      <c r="DJ652" s="190"/>
      <c r="DK652" s="190"/>
      <c r="DL652" s="190"/>
    </row>
    <row r="653" spans="1:116" x14ac:dyDescent="0.4">
      <c r="A653" s="174"/>
      <c r="E653" s="8"/>
      <c r="G653" s="175" t="s">
        <v>463</v>
      </c>
      <c r="H653" s="200"/>
      <c r="I653" s="201"/>
      <c r="J653" s="201"/>
      <c r="K653" s="202"/>
      <c r="L653" s="202"/>
      <c r="M653" s="202"/>
      <c r="N653" s="202"/>
      <c r="O653" s="202"/>
      <c r="P653" s="202"/>
      <c r="R653" s="202"/>
      <c r="S653" s="190" t="str">
        <f t="shared" ref="S653:CD653" si="843">S$22</f>
        <v>S$18</v>
      </c>
      <c r="T653" s="190" t="str">
        <f t="shared" si="843"/>
        <v>T$18</v>
      </c>
      <c r="U653" s="190" t="str">
        <f t="shared" si="843"/>
        <v>U$18</v>
      </c>
      <c r="V653" s="190" t="str">
        <f t="shared" si="843"/>
        <v>V$18</v>
      </c>
      <c r="W653" s="190" t="str">
        <f t="shared" si="843"/>
        <v>W$18</v>
      </c>
      <c r="X653" s="190" t="str">
        <f t="shared" si="843"/>
        <v>X$18</v>
      </c>
      <c r="Y653" s="190" t="str">
        <f t="shared" si="843"/>
        <v>Y$18</v>
      </c>
      <c r="Z653" s="190" t="str">
        <f t="shared" si="843"/>
        <v>Z$18</v>
      </c>
      <c r="AA653" s="190" t="str">
        <f t="shared" si="843"/>
        <v>AA$18</v>
      </c>
      <c r="AB653" s="190" t="str">
        <f t="shared" si="843"/>
        <v>AB$18</v>
      </c>
      <c r="AC653" s="190" t="str">
        <f t="shared" si="843"/>
        <v>AC$18</v>
      </c>
      <c r="AD653" s="190" t="str">
        <f t="shared" si="843"/>
        <v>AD$18</v>
      </c>
      <c r="AE653" s="190" t="str">
        <f t="shared" si="843"/>
        <v>AE$18</v>
      </c>
      <c r="AF653" s="190" t="str">
        <f t="shared" si="843"/>
        <v>AF$18</v>
      </c>
      <c r="AG653" s="190" t="str">
        <f t="shared" si="843"/>
        <v>AG$18</v>
      </c>
      <c r="AH653" s="190" t="str">
        <f t="shared" si="843"/>
        <v>AH$18</v>
      </c>
      <c r="AI653" s="190" t="str">
        <f t="shared" si="843"/>
        <v>AI$18</v>
      </c>
      <c r="AJ653" s="190" t="str">
        <f t="shared" si="843"/>
        <v>AJ$18</v>
      </c>
      <c r="AK653" s="190" t="str">
        <f t="shared" si="843"/>
        <v>AK$18</v>
      </c>
      <c r="AL653" s="190" t="str">
        <f t="shared" si="843"/>
        <v>AL$18</v>
      </c>
      <c r="AM653" s="190" t="str">
        <f t="shared" si="843"/>
        <v>AM$18</v>
      </c>
      <c r="AN653" s="190" t="str">
        <f t="shared" si="843"/>
        <v>AN$18</v>
      </c>
      <c r="AO653" s="190" t="str">
        <f t="shared" si="843"/>
        <v>AO$18</v>
      </c>
      <c r="AP653" s="190" t="str">
        <f t="shared" si="843"/>
        <v>AP$18</v>
      </c>
      <c r="AQ653" s="190" t="str">
        <f t="shared" si="843"/>
        <v>AQ$18</v>
      </c>
      <c r="AR653" s="190" t="str">
        <f t="shared" si="843"/>
        <v>AR$18</v>
      </c>
      <c r="AS653" s="190" t="str">
        <f t="shared" si="843"/>
        <v>AS$18</v>
      </c>
      <c r="AT653" s="190" t="str">
        <f t="shared" si="843"/>
        <v>AT$18</v>
      </c>
      <c r="AU653" s="190" t="str">
        <f t="shared" si="843"/>
        <v>AU$18</v>
      </c>
      <c r="AV653" s="190" t="str">
        <f t="shared" si="843"/>
        <v>AV$18</v>
      </c>
      <c r="AW653" s="190" t="str">
        <f t="shared" si="843"/>
        <v>AW$18</v>
      </c>
      <c r="AX653" s="190" t="str">
        <f t="shared" si="843"/>
        <v>AX$18</v>
      </c>
      <c r="AY653" s="190" t="str">
        <f t="shared" si="843"/>
        <v>AY$18</v>
      </c>
      <c r="AZ653" s="190" t="str">
        <f t="shared" si="843"/>
        <v>AZ$18</v>
      </c>
      <c r="BA653" s="190" t="str">
        <f t="shared" si="843"/>
        <v>BA$18</v>
      </c>
      <c r="BB653" s="190" t="str">
        <f t="shared" si="843"/>
        <v>BB$18</v>
      </c>
      <c r="BC653" s="190" t="str">
        <f t="shared" si="843"/>
        <v>BC$18</v>
      </c>
      <c r="BD653" s="190" t="str">
        <f t="shared" si="843"/>
        <v>BD$18</v>
      </c>
      <c r="BE653" s="190" t="str">
        <f t="shared" si="843"/>
        <v>BE$18</v>
      </c>
      <c r="BF653" s="190" t="str">
        <f t="shared" si="843"/>
        <v>BF$18</v>
      </c>
      <c r="BG653" s="190" t="str">
        <f t="shared" si="843"/>
        <v>BG$18</v>
      </c>
      <c r="BH653" s="190" t="str">
        <f t="shared" si="843"/>
        <v>BH$18</v>
      </c>
      <c r="BI653" s="190" t="str">
        <f t="shared" si="843"/>
        <v>BI$18</v>
      </c>
      <c r="BJ653" s="190" t="str">
        <f t="shared" si="843"/>
        <v>BJ$18</v>
      </c>
      <c r="BK653" s="190" t="str">
        <f t="shared" si="843"/>
        <v>BK$18</v>
      </c>
      <c r="BL653" s="190" t="str">
        <f t="shared" si="843"/>
        <v>BL$18</v>
      </c>
      <c r="BM653" s="190" t="str">
        <f t="shared" si="843"/>
        <v>BM$18</v>
      </c>
      <c r="BN653" s="190" t="str">
        <f t="shared" si="843"/>
        <v>BN$18</v>
      </c>
      <c r="BO653" s="190" t="str">
        <f t="shared" si="843"/>
        <v>BO$18</v>
      </c>
      <c r="BP653" s="190" t="str">
        <f t="shared" si="843"/>
        <v>BP$18</v>
      </c>
      <c r="BQ653" s="190" t="str">
        <f t="shared" si="843"/>
        <v>BQ$18</v>
      </c>
      <c r="BR653" s="190" t="str">
        <f t="shared" si="843"/>
        <v>BR$18</v>
      </c>
      <c r="BS653" s="190" t="str">
        <f t="shared" si="843"/>
        <v>BS$18</v>
      </c>
      <c r="BT653" s="190" t="str">
        <f t="shared" si="843"/>
        <v>BT$18</v>
      </c>
      <c r="BU653" s="190" t="str">
        <f t="shared" si="843"/>
        <v>BU$18</v>
      </c>
      <c r="BV653" s="190" t="str">
        <f t="shared" si="843"/>
        <v>BV$18</v>
      </c>
      <c r="BW653" s="190" t="str">
        <f t="shared" si="843"/>
        <v>BW$18</v>
      </c>
      <c r="BX653" s="190" t="str">
        <f t="shared" si="843"/>
        <v>BX$18</v>
      </c>
      <c r="BY653" s="190" t="str">
        <f t="shared" si="843"/>
        <v>BY$18</v>
      </c>
      <c r="BZ653" s="190" t="str">
        <f t="shared" si="843"/>
        <v>BZ$18</v>
      </c>
      <c r="CA653" s="190" t="str">
        <f t="shared" si="843"/>
        <v>CA$18</v>
      </c>
      <c r="CB653" s="190" t="str">
        <f t="shared" si="843"/>
        <v>CB$18</v>
      </c>
      <c r="CC653" s="190" t="str">
        <f t="shared" si="843"/>
        <v>CC$18</v>
      </c>
      <c r="CD653" s="190" t="str">
        <f t="shared" si="843"/>
        <v>CD$18</v>
      </c>
      <c r="CE653" s="190" t="str">
        <f t="shared" ref="CE653:CL653" si="844">CE$22</f>
        <v>CE$18</v>
      </c>
      <c r="CF653" s="190" t="str">
        <f t="shared" si="844"/>
        <v>CF$18</v>
      </c>
      <c r="CG653" s="190" t="str">
        <f t="shared" si="844"/>
        <v>CG$18</v>
      </c>
      <c r="CH653" s="190" t="str">
        <f t="shared" si="844"/>
        <v>CH$18</v>
      </c>
      <c r="CI653" s="190" t="str">
        <f t="shared" si="844"/>
        <v>CI$18</v>
      </c>
      <c r="CJ653" s="190" t="str">
        <f t="shared" si="844"/>
        <v>CJ$18</v>
      </c>
      <c r="CK653" s="190" t="str">
        <f t="shared" si="844"/>
        <v>CK$18</v>
      </c>
      <c r="CL653" s="190" t="str">
        <f t="shared" si="844"/>
        <v>CL$18</v>
      </c>
      <c r="CN653" s="201"/>
      <c r="CO653" s="190" t="str">
        <f t="shared" ref="CO653:DL653" si="845">CO$22</f>
        <v>CO$18</v>
      </c>
      <c r="CP653" s="190" t="str">
        <f t="shared" si="845"/>
        <v>CP$18</v>
      </c>
      <c r="CQ653" s="190" t="str">
        <f t="shared" si="845"/>
        <v>CQ$18</v>
      </c>
      <c r="CR653" s="190" t="str">
        <f t="shared" si="845"/>
        <v>CR$18</v>
      </c>
      <c r="CS653" s="190" t="str">
        <f t="shared" si="845"/>
        <v>CS$18</v>
      </c>
      <c r="CT653" s="190" t="str">
        <f t="shared" si="845"/>
        <v>CT$18</v>
      </c>
      <c r="CU653" s="190" t="str">
        <f t="shared" si="845"/>
        <v>CU$18</v>
      </c>
      <c r="CV653" s="190" t="str">
        <f t="shared" si="845"/>
        <v>CV$18</v>
      </c>
      <c r="CW653" s="190" t="str">
        <f t="shared" si="845"/>
        <v>CW$18</v>
      </c>
      <c r="CX653" s="190" t="str">
        <f t="shared" si="845"/>
        <v>CX$18</v>
      </c>
      <c r="CY653" s="190" t="str">
        <f t="shared" si="845"/>
        <v>CY$18</v>
      </c>
      <c r="CZ653" s="190" t="str">
        <f t="shared" si="845"/>
        <v>CZ$18</v>
      </c>
      <c r="DA653" s="190" t="str">
        <f t="shared" si="845"/>
        <v>DA$18</v>
      </c>
      <c r="DB653" s="190" t="str">
        <f t="shared" si="845"/>
        <v>DB$18</v>
      </c>
      <c r="DC653" s="190" t="str">
        <f t="shared" si="845"/>
        <v>DC$18</v>
      </c>
      <c r="DD653" s="190" t="str">
        <f t="shared" si="845"/>
        <v>DD$18</v>
      </c>
      <c r="DE653" s="190" t="str">
        <f t="shared" si="845"/>
        <v>DE$18</v>
      </c>
      <c r="DF653" s="190" t="str">
        <f t="shared" si="845"/>
        <v>DF$18</v>
      </c>
      <c r="DG653" s="190" t="str">
        <f t="shared" si="845"/>
        <v>DG$18</v>
      </c>
      <c r="DH653" s="190" t="str">
        <f t="shared" si="845"/>
        <v>DH$18</v>
      </c>
      <c r="DI653" s="190" t="str">
        <f t="shared" si="845"/>
        <v>DI$18</v>
      </c>
      <c r="DJ653" s="190" t="str">
        <f t="shared" si="845"/>
        <v>DJ$18</v>
      </c>
      <c r="DK653" s="190" t="str">
        <f t="shared" si="845"/>
        <v>DK$18</v>
      </c>
      <c r="DL653" s="190" t="str">
        <f t="shared" si="845"/>
        <v>DL$18</v>
      </c>
    </row>
    <row r="654" spans="1:116" x14ac:dyDescent="0.4">
      <c r="A654" s="174"/>
      <c r="E654" s="8"/>
      <c r="G654" s="175" t="s">
        <v>464</v>
      </c>
      <c r="H654" s="200"/>
      <c r="I654" s="201"/>
      <c r="J654" s="201"/>
      <c r="K654" s="202"/>
      <c r="L654" s="202"/>
      <c r="M654" s="202"/>
      <c r="N654" s="202"/>
      <c r="O654" s="202"/>
      <c r="P654" s="202"/>
      <c r="R654" s="202"/>
      <c r="S654" s="190" t="str">
        <f t="shared" ref="S654:CD654" si="846">S$23</f>
        <v>S$19</v>
      </c>
      <c r="T654" s="190" t="str">
        <f t="shared" si="846"/>
        <v>T$19</v>
      </c>
      <c r="U654" s="190" t="str">
        <f t="shared" si="846"/>
        <v>U$19</v>
      </c>
      <c r="V654" s="190" t="str">
        <f t="shared" si="846"/>
        <v>V$19</v>
      </c>
      <c r="W654" s="190" t="str">
        <f t="shared" si="846"/>
        <v>W$19</v>
      </c>
      <c r="X654" s="190" t="str">
        <f t="shared" si="846"/>
        <v>X$19</v>
      </c>
      <c r="Y654" s="190" t="str">
        <f t="shared" si="846"/>
        <v>Y$19</v>
      </c>
      <c r="Z654" s="190" t="str">
        <f t="shared" si="846"/>
        <v>Z$19</v>
      </c>
      <c r="AA654" s="190" t="str">
        <f t="shared" si="846"/>
        <v>AA$19</v>
      </c>
      <c r="AB654" s="190" t="str">
        <f t="shared" si="846"/>
        <v>AB$19</v>
      </c>
      <c r="AC654" s="190" t="str">
        <f t="shared" si="846"/>
        <v>AC$19</v>
      </c>
      <c r="AD654" s="190" t="str">
        <f t="shared" si="846"/>
        <v>AD$19</v>
      </c>
      <c r="AE654" s="190" t="str">
        <f t="shared" si="846"/>
        <v>AE$19</v>
      </c>
      <c r="AF654" s="190" t="str">
        <f t="shared" si="846"/>
        <v>AF$19</v>
      </c>
      <c r="AG654" s="190" t="str">
        <f t="shared" si="846"/>
        <v>AG$19</v>
      </c>
      <c r="AH654" s="190" t="str">
        <f t="shared" si="846"/>
        <v>AH$19</v>
      </c>
      <c r="AI654" s="190" t="str">
        <f t="shared" si="846"/>
        <v>AI$19</v>
      </c>
      <c r="AJ654" s="190" t="str">
        <f t="shared" si="846"/>
        <v>AJ$19</v>
      </c>
      <c r="AK654" s="190" t="str">
        <f t="shared" si="846"/>
        <v>AK$19</v>
      </c>
      <c r="AL654" s="190" t="str">
        <f t="shared" si="846"/>
        <v>AL$19</v>
      </c>
      <c r="AM654" s="190" t="str">
        <f t="shared" si="846"/>
        <v>AM$19</v>
      </c>
      <c r="AN654" s="190" t="str">
        <f t="shared" si="846"/>
        <v>AN$19</v>
      </c>
      <c r="AO654" s="190" t="str">
        <f t="shared" si="846"/>
        <v>AO$19</v>
      </c>
      <c r="AP654" s="190" t="str">
        <f t="shared" si="846"/>
        <v>AP$19</v>
      </c>
      <c r="AQ654" s="190" t="str">
        <f t="shared" si="846"/>
        <v>AQ$19</v>
      </c>
      <c r="AR654" s="190" t="str">
        <f t="shared" si="846"/>
        <v>AR$19</v>
      </c>
      <c r="AS654" s="190" t="str">
        <f t="shared" si="846"/>
        <v>AS$19</v>
      </c>
      <c r="AT654" s="190" t="str">
        <f t="shared" si="846"/>
        <v>AT$19</v>
      </c>
      <c r="AU654" s="190" t="str">
        <f t="shared" si="846"/>
        <v>AU$19</v>
      </c>
      <c r="AV654" s="190" t="str">
        <f t="shared" si="846"/>
        <v>AV$19</v>
      </c>
      <c r="AW654" s="190" t="str">
        <f t="shared" si="846"/>
        <v>AW$19</v>
      </c>
      <c r="AX654" s="190" t="str">
        <f t="shared" si="846"/>
        <v>AX$19</v>
      </c>
      <c r="AY654" s="190" t="str">
        <f t="shared" si="846"/>
        <v>AY$19</v>
      </c>
      <c r="AZ654" s="190" t="str">
        <f t="shared" si="846"/>
        <v>AZ$19</v>
      </c>
      <c r="BA654" s="190" t="str">
        <f t="shared" si="846"/>
        <v>BA$19</v>
      </c>
      <c r="BB654" s="190" t="str">
        <f t="shared" si="846"/>
        <v>BB$19</v>
      </c>
      <c r="BC654" s="190" t="str">
        <f t="shared" si="846"/>
        <v>BC$19</v>
      </c>
      <c r="BD654" s="190" t="str">
        <f t="shared" si="846"/>
        <v>BD$19</v>
      </c>
      <c r="BE654" s="190" t="str">
        <f t="shared" si="846"/>
        <v>BE$19</v>
      </c>
      <c r="BF654" s="190" t="str">
        <f t="shared" si="846"/>
        <v>BF$19</v>
      </c>
      <c r="BG654" s="190" t="str">
        <f t="shared" si="846"/>
        <v>BG$19</v>
      </c>
      <c r="BH654" s="190" t="str">
        <f t="shared" si="846"/>
        <v>BH$19</v>
      </c>
      <c r="BI654" s="190" t="str">
        <f t="shared" si="846"/>
        <v>BI$19</v>
      </c>
      <c r="BJ654" s="190" t="str">
        <f t="shared" si="846"/>
        <v>BJ$19</v>
      </c>
      <c r="BK654" s="190" t="str">
        <f t="shared" si="846"/>
        <v>BK$19</v>
      </c>
      <c r="BL654" s="190" t="str">
        <f t="shared" si="846"/>
        <v>BL$19</v>
      </c>
      <c r="BM654" s="190" t="str">
        <f t="shared" si="846"/>
        <v>BM$19</v>
      </c>
      <c r="BN654" s="190" t="str">
        <f t="shared" si="846"/>
        <v>BN$19</v>
      </c>
      <c r="BO654" s="190" t="str">
        <f t="shared" si="846"/>
        <v>BO$19</v>
      </c>
      <c r="BP654" s="190" t="str">
        <f t="shared" si="846"/>
        <v>BP$19</v>
      </c>
      <c r="BQ654" s="190" t="str">
        <f t="shared" si="846"/>
        <v>BQ$19</v>
      </c>
      <c r="BR654" s="190" t="str">
        <f t="shared" si="846"/>
        <v>BR$19</v>
      </c>
      <c r="BS654" s="190" t="str">
        <f t="shared" si="846"/>
        <v>BS$19</v>
      </c>
      <c r="BT654" s="190" t="str">
        <f t="shared" si="846"/>
        <v>BT$19</v>
      </c>
      <c r="BU654" s="190" t="str">
        <f t="shared" si="846"/>
        <v>BU$19</v>
      </c>
      <c r="BV654" s="190" t="str">
        <f t="shared" si="846"/>
        <v>BV$19</v>
      </c>
      <c r="BW654" s="190" t="str">
        <f t="shared" si="846"/>
        <v>BW$19</v>
      </c>
      <c r="BX654" s="190" t="str">
        <f t="shared" si="846"/>
        <v>BX$19</v>
      </c>
      <c r="BY654" s="190" t="str">
        <f t="shared" si="846"/>
        <v>BY$19</v>
      </c>
      <c r="BZ654" s="190" t="str">
        <f t="shared" si="846"/>
        <v>BZ$19</v>
      </c>
      <c r="CA654" s="190" t="str">
        <f t="shared" si="846"/>
        <v>CA$19</v>
      </c>
      <c r="CB654" s="190" t="str">
        <f t="shared" si="846"/>
        <v>CB$19</v>
      </c>
      <c r="CC654" s="190" t="str">
        <f t="shared" si="846"/>
        <v>CC$19</v>
      </c>
      <c r="CD654" s="190" t="str">
        <f t="shared" si="846"/>
        <v>CD$19</v>
      </c>
      <c r="CE654" s="190" t="str">
        <f t="shared" ref="CE654:CL654" si="847">CE$23</f>
        <v>CE$19</v>
      </c>
      <c r="CF654" s="190" t="str">
        <f t="shared" si="847"/>
        <v>CF$19</v>
      </c>
      <c r="CG654" s="190" t="str">
        <f t="shared" si="847"/>
        <v>CG$19</v>
      </c>
      <c r="CH654" s="190" t="str">
        <f t="shared" si="847"/>
        <v>CH$19</v>
      </c>
      <c r="CI654" s="190" t="str">
        <f t="shared" si="847"/>
        <v>CI$19</v>
      </c>
      <c r="CJ654" s="190" t="str">
        <f t="shared" si="847"/>
        <v>CJ$19</v>
      </c>
      <c r="CK654" s="190" t="str">
        <f t="shared" si="847"/>
        <v>CK$19</v>
      </c>
      <c r="CL654" s="190" t="str">
        <f t="shared" si="847"/>
        <v>CL$19</v>
      </c>
      <c r="CN654" s="201"/>
      <c r="CO654" s="190" t="str">
        <f t="shared" ref="CO654:DL654" si="848">CO$23</f>
        <v>CO$19</v>
      </c>
      <c r="CP654" s="190" t="str">
        <f t="shared" si="848"/>
        <v>CP$19</v>
      </c>
      <c r="CQ654" s="190" t="str">
        <f t="shared" si="848"/>
        <v>CQ$19</v>
      </c>
      <c r="CR654" s="190" t="str">
        <f t="shared" si="848"/>
        <v>CR$19</v>
      </c>
      <c r="CS654" s="190" t="str">
        <f t="shared" si="848"/>
        <v>CS$19</v>
      </c>
      <c r="CT654" s="190" t="str">
        <f t="shared" si="848"/>
        <v>CT$19</v>
      </c>
      <c r="CU654" s="190" t="str">
        <f t="shared" si="848"/>
        <v>CU$19</v>
      </c>
      <c r="CV654" s="190" t="str">
        <f t="shared" si="848"/>
        <v>CV$19</v>
      </c>
      <c r="CW654" s="190" t="str">
        <f t="shared" si="848"/>
        <v>CW$19</v>
      </c>
      <c r="CX654" s="190" t="str">
        <f t="shared" si="848"/>
        <v>CX$19</v>
      </c>
      <c r="CY654" s="190" t="str">
        <f t="shared" si="848"/>
        <v>CY$19</v>
      </c>
      <c r="CZ654" s="190" t="str">
        <f t="shared" si="848"/>
        <v>CZ$19</v>
      </c>
      <c r="DA654" s="190" t="str">
        <f t="shared" si="848"/>
        <v>DA$19</v>
      </c>
      <c r="DB654" s="190" t="str">
        <f t="shared" si="848"/>
        <v>DB$19</v>
      </c>
      <c r="DC654" s="190" t="str">
        <f t="shared" si="848"/>
        <v>DC$19</v>
      </c>
      <c r="DD654" s="190" t="str">
        <f t="shared" si="848"/>
        <v>DD$19</v>
      </c>
      <c r="DE654" s="190" t="str">
        <f t="shared" si="848"/>
        <v>DE$19</v>
      </c>
      <c r="DF654" s="190" t="str">
        <f t="shared" si="848"/>
        <v>DF$19</v>
      </c>
      <c r="DG654" s="190" t="str">
        <f t="shared" si="848"/>
        <v>DG$19</v>
      </c>
      <c r="DH654" s="190" t="str">
        <f t="shared" si="848"/>
        <v>DH$19</v>
      </c>
      <c r="DI654" s="190" t="str">
        <f t="shared" si="848"/>
        <v>DI$19</v>
      </c>
      <c r="DJ654" s="190" t="str">
        <f t="shared" si="848"/>
        <v>DJ$19</v>
      </c>
      <c r="DK654" s="190" t="str">
        <f t="shared" si="848"/>
        <v>DK$19</v>
      </c>
      <c r="DL654" s="190" t="str">
        <f t="shared" si="848"/>
        <v>DL$19</v>
      </c>
    </row>
    <row r="655" spans="1:116" x14ac:dyDescent="0.4">
      <c r="A655" s="48" t="s">
        <v>218</v>
      </c>
      <c r="B655" s="31" t="s">
        <v>81</v>
      </c>
      <c r="C655" s="31"/>
      <c r="D655" t="s">
        <v>786</v>
      </c>
      <c r="E655" s="8" t="str">
        <f t="shared" ref="E655:E668" si="849">ROW()&amp;" "&amp;D655</f>
        <v>655 HOURLY-PV</v>
      </c>
      <c r="F655" t="s">
        <v>413</v>
      </c>
      <c r="G655" s="70" t="s">
        <v>787</v>
      </c>
      <c r="H655" s="48"/>
      <c r="I655" s="304"/>
      <c r="J655" s="304"/>
      <c r="K655" s="48"/>
      <c r="L655" s="48"/>
      <c r="M655" s="48"/>
      <c r="N655" s="48"/>
      <c r="O655" s="48"/>
      <c r="P655" s="48"/>
      <c r="R655" s="70"/>
      <c r="S655" s="70"/>
      <c r="T655" s="70"/>
      <c r="U655" s="70"/>
      <c r="V655" s="70"/>
      <c r="W655" s="70"/>
      <c r="X655" s="70"/>
      <c r="Y655" s="70"/>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c r="CO655" s="70"/>
      <c r="CP655" s="70"/>
      <c r="CQ655" s="70"/>
      <c r="CR655" s="70"/>
      <c r="CS655" s="70"/>
      <c r="CT655" s="70"/>
      <c r="CU655" s="70"/>
      <c r="CV655" s="70"/>
      <c r="CW655" s="70"/>
      <c r="CX655" s="70"/>
      <c r="CY655" s="70"/>
      <c r="CZ655" s="70"/>
      <c r="DA655" s="70"/>
      <c r="DB655" s="70"/>
      <c r="DC655" s="70"/>
      <c r="DD655" s="70"/>
      <c r="DE655" s="70"/>
      <c r="DF655" s="70"/>
      <c r="DG655" s="70"/>
      <c r="DH655" s="70"/>
      <c r="DI655" s="70"/>
      <c r="DJ655" s="70"/>
      <c r="DK655" s="70"/>
      <c r="DL655" s="70"/>
    </row>
    <row r="656" spans="1:116" x14ac:dyDescent="0.4">
      <c r="B656" t="s">
        <v>332</v>
      </c>
      <c r="C656" t="s">
        <v>80</v>
      </c>
      <c r="D656" t="s">
        <v>786</v>
      </c>
      <c r="E656" s="8" t="str">
        <f t="shared" si="849"/>
        <v>656 HOURLY-PV</v>
      </c>
      <c r="G656" s="145" t="str">
        <f>"# of "&amp;G669&amp;"s"</f>
        <v># of projects</v>
      </c>
      <c r="H656" s="12"/>
      <c r="I656" s="60"/>
      <c r="J656" s="60"/>
      <c r="K656" s="15">
        <f t="shared" ref="K656:P656" ca="1" si="850">SUMIF($3:$3,K$2,656:656)</f>
        <v>60000</v>
      </c>
      <c r="L656" s="15">
        <f t="shared" ca="1" si="850"/>
        <v>60000</v>
      </c>
      <c r="M656" s="15">
        <f t="shared" ca="1" si="850"/>
        <v>60000</v>
      </c>
      <c r="N656" s="15">
        <f t="shared" ca="1" si="850"/>
        <v>60000</v>
      </c>
      <c r="O656" s="15">
        <f t="shared" ca="1" si="850"/>
        <v>60000</v>
      </c>
      <c r="P656" s="15">
        <f t="shared" ca="1" si="850"/>
        <v>60000</v>
      </c>
      <c r="R656" s="15"/>
      <c r="S656" s="15" cm="1">
        <f t="array" aca="1" ref="S656" ca="1">INDIRECT(S650)</f>
        <v>5000</v>
      </c>
      <c r="T656" s="15" cm="1">
        <f t="array" aca="1" ref="T656" ca="1">INDIRECT(T650)</f>
        <v>5000</v>
      </c>
      <c r="U656" s="15" cm="1">
        <f t="array" aca="1" ref="U656" ca="1">INDIRECT(U650)</f>
        <v>5000</v>
      </c>
      <c r="V656" s="15" cm="1">
        <f t="array" aca="1" ref="V656" ca="1">INDIRECT(V650)</f>
        <v>5000</v>
      </c>
      <c r="W656" s="15" cm="1">
        <f t="array" aca="1" ref="W656" ca="1">INDIRECT(W650)</f>
        <v>5000</v>
      </c>
      <c r="X656" s="15" cm="1">
        <f t="array" aca="1" ref="X656" ca="1">INDIRECT(X650)</f>
        <v>5000</v>
      </c>
      <c r="Y656" s="15" cm="1">
        <f t="array" aca="1" ref="Y656" ca="1">INDIRECT(Y650)</f>
        <v>5000</v>
      </c>
      <c r="Z656" s="15" cm="1">
        <f t="array" aca="1" ref="Z656" ca="1">INDIRECT(Z650)</f>
        <v>5000</v>
      </c>
      <c r="AA656" s="15" cm="1">
        <f t="array" aca="1" ref="AA656" ca="1">INDIRECT(AA650)</f>
        <v>5000</v>
      </c>
      <c r="AB656" s="15" cm="1">
        <f t="array" aca="1" ref="AB656" ca="1">INDIRECT(AB650)</f>
        <v>5000</v>
      </c>
      <c r="AC656" s="15" cm="1">
        <f t="array" aca="1" ref="AC656" ca="1">INDIRECT(AC650)</f>
        <v>5000</v>
      </c>
      <c r="AD656" s="15" cm="1">
        <f t="array" aca="1" ref="AD656" ca="1">INDIRECT(AD650)</f>
        <v>5000</v>
      </c>
      <c r="AE656" s="15" cm="1">
        <f t="array" aca="1" ref="AE656" ca="1">INDIRECT(AE650)</f>
        <v>5000</v>
      </c>
      <c r="AF656" s="15" cm="1">
        <f t="array" aca="1" ref="AF656" ca="1">INDIRECT(AF650)</f>
        <v>5000</v>
      </c>
      <c r="AG656" s="15" cm="1">
        <f t="array" aca="1" ref="AG656" ca="1">INDIRECT(AG650)</f>
        <v>5000</v>
      </c>
      <c r="AH656" s="15" cm="1">
        <f t="array" aca="1" ref="AH656" ca="1">INDIRECT(AH650)</f>
        <v>5000</v>
      </c>
      <c r="AI656" s="15" cm="1">
        <f t="array" aca="1" ref="AI656" ca="1">INDIRECT(AI650)</f>
        <v>5000</v>
      </c>
      <c r="AJ656" s="15" cm="1">
        <f t="array" aca="1" ref="AJ656" ca="1">INDIRECT(AJ650)</f>
        <v>5000</v>
      </c>
      <c r="AK656" s="15" cm="1">
        <f t="array" aca="1" ref="AK656" ca="1">INDIRECT(AK650)</f>
        <v>5000</v>
      </c>
      <c r="AL656" s="15" cm="1">
        <f t="array" aca="1" ref="AL656" ca="1">INDIRECT(AL650)</f>
        <v>5000</v>
      </c>
      <c r="AM656" s="15" cm="1">
        <f t="array" aca="1" ref="AM656" ca="1">INDIRECT(AM650)</f>
        <v>5000</v>
      </c>
      <c r="AN656" s="15" cm="1">
        <f t="array" aca="1" ref="AN656" ca="1">INDIRECT(AN650)</f>
        <v>5000</v>
      </c>
      <c r="AO656" s="15" cm="1">
        <f t="array" aca="1" ref="AO656" ca="1">INDIRECT(AO650)</f>
        <v>5000</v>
      </c>
      <c r="AP656" s="15" cm="1">
        <f t="array" aca="1" ref="AP656" ca="1">INDIRECT(AP650)</f>
        <v>5000</v>
      </c>
      <c r="AQ656" s="15" cm="1">
        <f t="array" aca="1" ref="AQ656" ca="1">INDIRECT(AQ650)</f>
        <v>5000</v>
      </c>
      <c r="AR656" s="15" cm="1">
        <f t="array" aca="1" ref="AR656" ca="1">INDIRECT(AR650)</f>
        <v>5000</v>
      </c>
      <c r="AS656" s="15" cm="1">
        <f t="array" aca="1" ref="AS656" ca="1">INDIRECT(AS650)</f>
        <v>5000</v>
      </c>
      <c r="AT656" s="15" cm="1">
        <f t="array" aca="1" ref="AT656" ca="1">INDIRECT(AT650)</f>
        <v>5000</v>
      </c>
      <c r="AU656" s="15" cm="1">
        <f t="array" aca="1" ref="AU656" ca="1">INDIRECT(AU650)</f>
        <v>5000</v>
      </c>
      <c r="AV656" s="15" cm="1">
        <f t="array" aca="1" ref="AV656" ca="1">INDIRECT(AV650)</f>
        <v>5000</v>
      </c>
      <c r="AW656" s="15" cm="1">
        <f t="array" aca="1" ref="AW656" ca="1">INDIRECT(AW650)</f>
        <v>5000</v>
      </c>
      <c r="AX656" s="15" cm="1">
        <f t="array" aca="1" ref="AX656" ca="1">INDIRECT(AX650)</f>
        <v>5000</v>
      </c>
      <c r="AY656" s="15" cm="1">
        <f t="array" aca="1" ref="AY656" ca="1">INDIRECT(AY650)</f>
        <v>5000</v>
      </c>
      <c r="AZ656" s="15" cm="1">
        <f t="array" aca="1" ref="AZ656" ca="1">INDIRECT(AZ650)</f>
        <v>5000</v>
      </c>
      <c r="BA656" s="15" cm="1">
        <f t="array" aca="1" ref="BA656" ca="1">INDIRECT(BA650)</f>
        <v>5000</v>
      </c>
      <c r="BB656" s="15" cm="1">
        <f t="array" aca="1" ref="BB656" ca="1">INDIRECT(BB650)</f>
        <v>5000</v>
      </c>
      <c r="BC656" s="15" cm="1">
        <f t="array" aca="1" ref="BC656" ca="1">INDIRECT(BC650)</f>
        <v>5000</v>
      </c>
      <c r="BD656" s="15" cm="1">
        <f t="array" aca="1" ref="BD656" ca="1">INDIRECT(BD650)</f>
        <v>5000</v>
      </c>
      <c r="BE656" s="15" cm="1">
        <f t="array" aca="1" ref="BE656" ca="1">INDIRECT(BE650)</f>
        <v>5000</v>
      </c>
      <c r="BF656" s="15" cm="1">
        <f t="array" aca="1" ref="BF656" ca="1">INDIRECT(BF650)</f>
        <v>5000</v>
      </c>
      <c r="BG656" s="15" cm="1">
        <f t="array" aca="1" ref="BG656" ca="1">INDIRECT(BG650)</f>
        <v>5000</v>
      </c>
      <c r="BH656" s="15" cm="1">
        <f t="array" aca="1" ref="BH656" ca="1">INDIRECT(BH650)</f>
        <v>5000</v>
      </c>
      <c r="BI656" s="15" cm="1">
        <f t="array" aca="1" ref="BI656" ca="1">INDIRECT(BI650)</f>
        <v>5000</v>
      </c>
      <c r="BJ656" s="15" cm="1">
        <f t="array" aca="1" ref="BJ656" ca="1">INDIRECT(BJ650)</f>
        <v>5000</v>
      </c>
      <c r="BK656" s="15" cm="1">
        <f t="array" aca="1" ref="BK656" ca="1">INDIRECT(BK650)</f>
        <v>5000</v>
      </c>
      <c r="BL656" s="15" cm="1">
        <f t="array" aca="1" ref="BL656" ca="1">INDIRECT(BL650)</f>
        <v>5000</v>
      </c>
      <c r="BM656" s="15" cm="1">
        <f t="array" aca="1" ref="BM656" ca="1">INDIRECT(BM650)</f>
        <v>5000</v>
      </c>
      <c r="BN656" s="15" cm="1">
        <f t="array" aca="1" ref="BN656" ca="1">INDIRECT(BN650)</f>
        <v>5000</v>
      </c>
      <c r="BO656" s="15" cm="1">
        <f t="array" aca="1" ref="BO656" ca="1">INDIRECT(BO650)</f>
        <v>5000</v>
      </c>
      <c r="BP656" s="15" cm="1">
        <f t="array" aca="1" ref="BP656" ca="1">INDIRECT(BP650)</f>
        <v>5000</v>
      </c>
      <c r="BQ656" s="15" cm="1">
        <f t="array" aca="1" ref="BQ656" ca="1">INDIRECT(BQ650)</f>
        <v>5000</v>
      </c>
      <c r="BR656" s="15" cm="1">
        <f t="array" aca="1" ref="BR656" ca="1">INDIRECT(BR650)</f>
        <v>5000</v>
      </c>
      <c r="BS656" s="15" cm="1">
        <f t="array" aca="1" ref="BS656" ca="1">INDIRECT(BS650)</f>
        <v>5000</v>
      </c>
      <c r="BT656" s="15" cm="1">
        <f t="array" aca="1" ref="BT656" ca="1">INDIRECT(BT650)</f>
        <v>5000</v>
      </c>
      <c r="BU656" s="15" cm="1">
        <f t="array" aca="1" ref="BU656" ca="1">INDIRECT(BU650)</f>
        <v>5000</v>
      </c>
      <c r="BV656" s="15" cm="1">
        <f t="array" aca="1" ref="BV656" ca="1">INDIRECT(BV650)</f>
        <v>5000</v>
      </c>
      <c r="BW656" s="15" cm="1">
        <f t="array" aca="1" ref="BW656" ca="1">INDIRECT(BW650)</f>
        <v>5000</v>
      </c>
      <c r="BX656" s="15" cm="1">
        <f t="array" aca="1" ref="BX656" ca="1">INDIRECT(BX650)</f>
        <v>5000</v>
      </c>
      <c r="BY656" s="15" cm="1">
        <f t="array" aca="1" ref="BY656" ca="1">INDIRECT(BY650)</f>
        <v>5000</v>
      </c>
      <c r="BZ656" s="15" cm="1">
        <f t="array" aca="1" ref="BZ656" ca="1">INDIRECT(BZ650)</f>
        <v>5000</v>
      </c>
      <c r="CA656" s="15" cm="1">
        <f t="array" aca="1" ref="CA656" ca="1">INDIRECT(CA650)</f>
        <v>5000</v>
      </c>
      <c r="CB656" s="15" cm="1">
        <f t="array" aca="1" ref="CB656" ca="1">INDIRECT(CB650)</f>
        <v>5000</v>
      </c>
      <c r="CC656" s="15" cm="1">
        <f t="array" aca="1" ref="CC656" ca="1">INDIRECT(CC650)</f>
        <v>5000</v>
      </c>
      <c r="CD656" s="15" cm="1">
        <f t="array" aca="1" ref="CD656" ca="1">INDIRECT(CD650)</f>
        <v>5000</v>
      </c>
      <c r="CE656" s="15" cm="1">
        <f t="array" aca="1" ref="CE656" ca="1">INDIRECT(CE650)</f>
        <v>5000</v>
      </c>
      <c r="CF656" s="15" cm="1">
        <f t="array" aca="1" ref="CF656" ca="1">INDIRECT(CF650)</f>
        <v>5000</v>
      </c>
      <c r="CG656" s="15" cm="1">
        <f t="array" aca="1" ref="CG656" ca="1">INDIRECT(CG650)</f>
        <v>5000</v>
      </c>
      <c r="CH656" s="15" cm="1">
        <f t="array" aca="1" ref="CH656" ca="1">INDIRECT(CH650)</f>
        <v>5000</v>
      </c>
      <c r="CI656" s="15" cm="1">
        <f t="array" aca="1" ref="CI656" ca="1">INDIRECT(CI650)</f>
        <v>5000</v>
      </c>
      <c r="CJ656" s="15" cm="1">
        <f t="array" aca="1" ref="CJ656" ca="1">INDIRECT(CJ650)</f>
        <v>5000</v>
      </c>
      <c r="CK656" s="15" cm="1">
        <f t="array" aca="1" ref="CK656" ca="1">INDIRECT(CK650)</f>
        <v>5000</v>
      </c>
      <c r="CL656" s="15" cm="1">
        <f t="array" aca="1" ref="CL656" ca="1">INDIRECT(CL650)</f>
        <v>5000</v>
      </c>
      <c r="CM656" s="15" t="e" cm="1">
        <f t="array" aca="1" ref="CM656" ca="1">INDIRECT(CM650)</f>
        <v>#REF!</v>
      </c>
      <c r="CN656" s="15" t="e" cm="1">
        <f t="array" aca="1" ref="CN656" ca="1">INDIRECT(CN650)</f>
        <v>#REF!</v>
      </c>
      <c r="CO656" s="15" cm="1">
        <f t="array" aca="1" ref="CO656" ca="1">INDIRECT(CO650)</f>
        <v>5000</v>
      </c>
      <c r="CP656" s="15" cm="1">
        <f t="array" aca="1" ref="CP656" ca="1">INDIRECT(CP650)</f>
        <v>5000</v>
      </c>
      <c r="CQ656" s="15" cm="1">
        <f t="array" aca="1" ref="CQ656" ca="1">INDIRECT(CQ650)</f>
        <v>5000</v>
      </c>
      <c r="CR656" s="15" cm="1">
        <f t="array" aca="1" ref="CR656" ca="1">INDIRECT(CR650)</f>
        <v>5000</v>
      </c>
      <c r="CS656" s="15" cm="1">
        <f t="array" aca="1" ref="CS656" ca="1">INDIRECT(CS650)</f>
        <v>5000</v>
      </c>
      <c r="CT656" s="15" cm="1">
        <f t="array" aca="1" ref="CT656" ca="1">INDIRECT(CT650)</f>
        <v>5000</v>
      </c>
      <c r="CU656" s="15" cm="1">
        <f t="array" aca="1" ref="CU656" ca="1">INDIRECT(CU650)</f>
        <v>5000</v>
      </c>
      <c r="CV656" s="15" cm="1">
        <f t="array" aca="1" ref="CV656" ca="1">INDIRECT(CV650)</f>
        <v>5000</v>
      </c>
      <c r="CW656" s="15" cm="1">
        <f t="array" aca="1" ref="CW656" ca="1">INDIRECT(CW650)</f>
        <v>5000</v>
      </c>
      <c r="CX656" s="15" cm="1">
        <f t="array" aca="1" ref="CX656" ca="1">INDIRECT(CX650)</f>
        <v>5000</v>
      </c>
      <c r="CY656" s="15" cm="1">
        <f t="array" aca="1" ref="CY656" ca="1">INDIRECT(CY650)</f>
        <v>5000</v>
      </c>
      <c r="CZ656" s="15" cm="1">
        <f t="array" aca="1" ref="CZ656" ca="1">INDIRECT(CZ650)</f>
        <v>5000</v>
      </c>
      <c r="DA656" s="15" cm="1">
        <f t="array" aca="1" ref="DA656" ca="1">INDIRECT(DA650)</f>
        <v>5000</v>
      </c>
      <c r="DB656" s="15" cm="1">
        <f t="array" aca="1" ref="DB656" ca="1">INDIRECT(DB650)</f>
        <v>5000</v>
      </c>
      <c r="DC656" s="15" cm="1">
        <f t="array" aca="1" ref="DC656" ca="1">INDIRECT(DC650)</f>
        <v>5000</v>
      </c>
      <c r="DD656" s="15" cm="1">
        <f t="array" aca="1" ref="DD656" ca="1">INDIRECT(DD650)</f>
        <v>5000</v>
      </c>
      <c r="DE656" s="15" cm="1">
        <f t="array" aca="1" ref="DE656" ca="1">INDIRECT(DE650)</f>
        <v>5000</v>
      </c>
      <c r="DF656" s="15" cm="1">
        <f t="array" aca="1" ref="DF656" ca="1">INDIRECT(DF650)</f>
        <v>5000</v>
      </c>
      <c r="DG656" s="15" cm="1">
        <f t="array" aca="1" ref="DG656" ca="1">INDIRECT(DG650)</f>
        <v>5000</v>
      </c>
      <c r="DH656" s="15" cm="1">
        <f t="array" aca="1" ref="DH656" ca="1">INDIRECT(DH650)</f>
        <v>5000</v>
      </c>
      <c r="DI656" s="15" cm="1">
        <f t="array" aca="1" ref="DI656" ca="1">INDIRECT(DI650)</f>
        <v>5000</v>
      </c>
      <c r="DJ656" s="15" cm="1">
        <f t="array" aca="1" ref="DJ656" ca="1">INDIRECT(DJ650)</f>
        <v>5000</v>
      </c>
      <c r="DK656" s="15" cm="1">
        <f t="array" aca="1" ref="DK656" ca="1">INDIRECT(DK650)</f>
        <v>5000</v>
      </c>
      <c r="DL656" s="15" cm="1">
        <f t="array" aca="1" ref="DL656" ca="1">INDIRECT(DL650)</f>
        <v>5000</v>
      </c>
    </row>
    <row r="657" spans="2:116" x14ac:dyDescent="0.4">
      <c r="B657" t="str">
        <f>E657</f>
        <v>657 HOURLY-PV</v>
      </c>
      <c r="D657" t="s">
        <v>786</v>
      </c>
      <c r="E657" s="8" t="str">
        <f t="shared" si="849"/>
        <v>657 HOURLY-PV</v>
      </c>
      <c r="G657" s="145" t="str">
        <f>"Avg. # of billable hours/"&amp;G669</f>
        <v>Avg. # of billable hours/project</v>
      </c>
      <c r="H657" s="12"/>
      <c r="I657" s="60"/>
      <c r="J657" s="60"/>
      <c r="K657" s="256">
        <v>100</v>
      </c>
      <c r="L657" s="256">
        <v>100</v>
      </c>
      <c r="M657" s="256">
        <v>100</v>
      </c>
      <c r="N657" s="256">
        <v>100</v>
      </c>
      <c r="O657" s="256">
        <v>100</v>
      </c>
      <c r="P657" s="256">
        <v>100</v>
      </c>
      <c r="R657" s="19"/>
      <c r="S657" s="257" cm="1">
        <f t="array" ref="S657">INDEX($K:$P,ROW(),MATCH(S$3,$K$2:$P$2,0))</f>
        <v>100</v>
      </c>
      <c r="T657" s="257" cm="1">
        <f t="array" ref="T657">INDEX($K:$P,ROW(),MATCH(T$3,$K$2:$P$2,0))</f>
        <v>100</v>
      </c>
      <c r="U657" s="257" cm="1">
        <f t="array" ref="U657">INDEX($K:$P,ROW(),MATCH(U$3,$K$2:$P$2,0))</f>
        <v>100</v>
      </c>
      <c r="V657" s="257" cm="1">
        <f t="array" ref="V657">INDEX($K:$P,ROW(),MATCH(V$3,$K$2:$P$2,0))</f>
        <v>100</v>
      </c>
      <c r="W657" s="257" cm="1">
        <f t="array" ref="W657">INDEX($K:$P,ROW(),MATCH(W$3,$K$2:$P$2,0))</f>
        <v>100</v>
      </c>
      <c r="X657" s="257" cm="1">
        <f t="array" ref="X657">INDEX($K:$P,ROW(),MATCH(X$3,$K$2:$P$2,0))</f>
        <v>100</v>
      </c>
      <c r="Y657" s="257" cm="1">
        <f t="array" ref="Y657">INDEX($K:$P,ROW(),MATCH(Y$3,$K$2:$P$2,0))</f>
        <v>100</v>
      </c>
      <c r="Z657" s="257" cm="1">
        <f t="array" ref="Z657">INDEX($K:$P,ROW(),MATCH(Z$3,$K$2:$P$2,0))</f>
        <v>100</v>
      </c>
      <c r="AA657" s="257" cm="1">
        <f t="array" ref="AA657">INDEX($K:$P,ROW(),MATCH(AA$3,$K$2:$P$2,0))</f>
        <v>100</v>
      </c>
      <c r="AB657" s="257" cm="1">
        <f t="array" ref="AB657">INDEX($K:$P,ROW(),MATCH(AB$3,$K$2:$P$2,0))</f>
        <v>100</v>
      </c>
      <c r="AC657" s="257" cm="1">
        <f t="array" ref="AC657">INDEX($K:$P,ROW(),MATCH(AC$3,$K$2:$P$2,0))</f>
        <v>100</v>
      </c>
      <c r="AD657" s="257" cm="1">
        <f t="array" ref="AD657">INDEX($K:$P,ROW(),MATCH(AD$3,$K$2:$P$2,0))</f>
        <v>100</v>
      </c>
      <c r="AE657" s="257" cm="1">
        <f t="array" ref="AE657">INDEX($K:$P,ROW(),MATCH(AE$3,$K$2:$P$2,0))</f>
        <v>100</v>
      </c>
      <c r="AF657" s="257" cm="1">
        <f t="array" ref="AF657">INDEX($K:$P,ROW(),MATCH(AF$3,$K$2:$P$2,0))</f>
        <v>100</v>
      </c>
      <c r="AG657" s="257" cm="1">
        <f t="array" ref="AG657">INDEX($K:$P,ROW(),MATCH(AG$3,$K$2:$P$2,0))</f>
        <v>100</v>
      </c>
      <c r="AH657" s="257" cm="1">
        <f t="array" ref="AH657">INDEX($K:$P,ROW(),MATCH(AH$3,$K$2:$P$2,0))</f>
        <v>100</v>
      </c>
      <c r="AI657" s="257" cm="1">
        <f t="array" ref="AI657">INDEX($K:$P,ROW(),MATCH(AI$3,$K$2:$P$2,0))</f>
        <v>100</v>
      </c>
      <c r="AJ657" s="257" cm="1">
        <f t="array" ref="AJ657">INDEX($K:$P,ROW(),MATCH(AJ$3,$K$2:$P$2,0))</f>
        <v>100</v>
      </c>
      <c r="AK657" s="257" cm="1">
        <f t="array" ref="AK657">INDEX($K:$P,ROW(),MATCH(AK$3,$K$2:$P$2,0))</f>
        <v>100</v>
      </c>
      <c r="AL657" s="257" cm="1">
        <f t="array" ref="AL657">INDEX($K:$P,ROW(),MATCH(AL$3,$K$2:$P$2,0))</f>
        <v>100</v>
      </c>
      <c r="AM657" s="257" cm="1">
        <f t="array" ref="AM657">INDEX($K:$P,ROW(),MATCH(AM$3,$K$2:$P$2,0))</f>
        <v>100</v>
      </c>
      <c r="AN657" s="257" cm="1">
        <f t="array" ref="AN657">INDEX($K:$P,ROW(),MATCH(AN$3,$K$2:$P$2,0))</f>
        <v>100</v>
      </c>
      <c r="AO657" s="257" cm="1">
        <f t="array" ref="AO657">INDEX($K:$P,ROW(),MATCH(AO$3,$K$2:$P$2,0))</f>
        <v>100</v>
      </c>
      <c r="AP657" s="257" cm="1">
        <f t="array" ref="AP657">INDEX($K:$P,ROW(),MATCH(AP$3,$K$2:$P$2,0))</f>
        <v>100</v>
      </c>
      <c r="AQ657" s="257" cm="1">
        <f t="array" ref="AQ657">INDEX($K:$P,ROW(),MATCH(AQ$3,$K$2:$P$2,0))</f>
        <v>100</v>
      </c>
      <c r="AR657" s="257" cm="1">
        <f t="array" ref="AR657">INDEX($K:$P,ROW(),MATCH(AR$3,$K$2:$P$2,0))</f>
        <v>100</v>
      </c>
      <c r="AS657" s="257" cm="1">
        <f t="array" ref="AS657">INDEX($K:$P,ROW(),MATCH(AS$3,$K$2:$P$2,0))</f>
        <v>100</v>
      </c>
      <c r="AT657" s="257" cm="1">
        <f t="array" ref="AT657">INDEX($K:$P,ROW(),MATCH(AT$3,$K$2:$P$2,0))</f>
        <v>100</v>
      </c>
      <c r="AU657" s="257" cm="1">
        <f t="array" ref="AU657">INDEX($K:$P,ROW(),MATCH(AU$3,$K$2:$P$2,0))</f>
        <v>100</v>
      </c>
      <c r="AV657" s="257" cm="1">
        <f t="array" ref="AV657">INDEX($K:$P,ROW(),MATCH(AV$3,$K$2:$P$2,0))</f>
        <v>100</v>
      </c>
      <c r="AW657" s="257" cm="1">
        <f t="array" ref="AW657">INDEX($K:$P,ROW(),MATCH(AW$3,$K$2:$P$2,0))</f>
        <v>100</v>
      </c>
      <c r="AX657" s="257" cm="1">
        <f t="array" ref="AX657">INDEX($K:$P,ROW(),MATCH(AX$3,$K$2:$P$2,0))</f>
        <v>100</v>
      </c>
      <c r="AY657" s="257" cm="1">
        <f t="array" ref="AY657">INDEX($K:$P,ROW(),MATCH(AY$3,$K$2:$P$2,0))</f>
        <v>100</v>
      </c>
      <c r="AZ657" s="257" cm="1">
        <f t="array" ref="AZ657">INDEX($K:$P,ROW(),MATCH(AZ$3,$K$2:$P$2,0))</f>
        <v>100</v>
      </c>
      <c r="BA657" s="257" cm="1">
        <f t="array" ref="BA657">INDEX($K:$P,ROW(),MATCH(BA$3,$K$2:$P$2,0))</f>
        <v>100</v>
      </c>
      <c r="BB657" s="257" cm="1">
        <f t="array" ref="BB657">INDEX($K:$P,ROW(),MATCH(BB$3,$K$2:$P$2,0))</f>
        <v>100</v>
      </c>
      <c r="BC657" s="257" cm="1">
        <f t="array" ref="BC657">INDEX($K:$P,ROW(),MATCH(BC$3,$K$2:$P$2,0))</f>
        <v>100</v>
      </c>
      <c r="BD657" s="257" cm="1">
        <f t="array" ref="BD657">INDEX($K:$P,ROW(),MATCH(BD$3,$K$2:$P$2,0))</f>
        <v>100</v>
      </c>
      <c r="BE657" s="257" cm="1">
        <f t="array" ref="BE657">INDEX($K:$P,ROW(),MATCH(BE$3,$K$2:$P$2,0))</f>
        <v>100</v>
      </c>
      <c r="BF657" s="257" cm="1">
        <f t="array" ref="BF657">INDEX($K:$P,ROW(),MATCH(BF$3,$K$2:$P$2,0))</f>
        <v>100</v>
      </c>
      <c r="BG657" s="257" cm="1">
        <f t="array" ref="BG657">INDEX($K:$P,ROW(),MATCH(BG$3,$K$2:$P$2,0))</f>
        <v>100</v>
      </c>
      <c r="BH657" s="257" cm="1">
        <f t="array" ref="BH657">INDEX($K:$P,ROW(),MATCH(BH$3,$K$2:$P$2,0))</f>
        <v>100</v>
      </c>
      <c r="BI657" s="257" cm="1">
        <f t="array" ref="BI657">INDEX($K:$P,ROW(),MATCH(BI$3,$K$2:$P$2,0))</f>
        <v>100</v>
      </c>
      <c r="BJ657" s="257" cm="1">
        <f t="array" ref="BJ657">INDEX($K:$P,ROW(),MATCH(BJ$3,$K$2:$P$2,0))</f>
        <v>100</v>
      </c>
      <c r="BK657" s="257" cm="1">
        <f t="array" ref="BK657">INDEX($K:$P,ROW(),MATCH(BK$3,$K$2:$P$2,0))</f>
        <v>100</v>
      </c>
      <c r="BL657" s="257" cm="1">
        <f t="array" ref="BL657">INDEX($K:$P,ROW(),MATCH(BL$3,$K$2:$P$2,0))</f>
        <v>100</v>
      </c>
      <c r="BM657" s="257" cm="1">
        <f t="array" ref="BM657">INDEX($K:$P,ROW(),MATCH(BM$3,$K$2:$P$2,0))</f>
        <v>100</v>
      </c>
      <c r="BN657" s="257" cm="1">
        <f t="array" ref="BN657">INDEX($K:$P,ROW(),MATCH(BN$3,$K$2:$P$2,0))</f>
        <v>100</v>
      </c>
      <c r="BO657" s="257" cm="1">
        <f t="array" ref="BO657">INDEX($K:$P,ROW(),MATCH(BO$3,$K$2:$P$2,0))</f>
        <v>100</v>
      </c>
      <c r="BP657" s="257" cm="1">
        <f t="array" ref="BP657">INDEX($K:$P,ROW(),MATCH(BP$3,$K$2:$P$2,0))</f>
        <v>100</v>
      </c>
      <c r="BQ657" s="257" cm="1">
        <f t="array" ref="BQ657">INDEX($K:$P,ROW(),MATCH(BQ$3,$K$2:$P$2,0))</f>
        <v>100</v>
      </c>
      <c r="BR657" s="257" cm="1">
        <f t="array" ref="BR657">INDEX($K:$P,ROW(),MATCH(BR$3,$K$2:$P$2,0))</f>
        <v>100</v>
      </c>
      <c r="BS657" s="257" cm="1">
        <f t="array" ref="BS657">INDEX($K:$P,ROW(),MATCH(BS$3,$K$2:$P$2,0))</f>
        <v>100</v>
      </c>
      <c r="BT657" s="257" cm="1">
        <f t="array" ref="BT657">INDEX($K:$P,ROW(),MATCH(BT$3,$K$2:$P$2,0))</f>
        <v>100</v>
      </c>
      <c r="BU657" s="257" cm="1">
        <f t="array" ref="BU657">INDEX($K:$P,ROW(),MATCH(BU$3,$K$2:$P$2,0))</f>
        <v>100</v>
      </c>
      <c r="BV657" s="257" cm="1">
        <f t="array" ref="BV657">INDEX($K:$P,ROW(),MATCH(BV$3,$K$2:$P$2,0))</f>
        <v>100</v>
      </c>
      <c r="BW657" s="257" cm="1">
        <f t="array" ref="BW657">INDEX($K:$P,ROW(),MATCH(BW$3,$K$2:$P$2,0))</f>
        <v>100</v>
      </c>
      <c r="BX657" s="257" cm="1">
        <f t="array" ref="BX657">INDEX($K:$P,ROW(),MATCH(BX$3,$K$2:$P$2,0))</f>
        <v>100</v>
      </c>
      <c r="BY657" s="257" cm="1">
        <f t="array" ref="BY657">INDEX($K:$P,ROW(),MATCH(BY$3,$K$2:$P$2,0))</f>
        <v>100</v>
      </c>
      <c r="BZ657" s="257" cm="1">
        <f t="array" ref="BZ657">INDEX($K:$P,ROW(),MATCH(BZ$3,$K$2:$P$2,0))</f>
        <v>100</v>
      </c>
      <c r="CA657" s="257" cm="1">
        <f t="array" ref="CA657">INDEX($K:$P,ROW(),MATCH(CA$3,$K$2:$P$2,0))</f>
        <v>100</v>
      </c>
      <c r="CB657" s="257" cm="1">
        <f t="array" ref="CB657">INDEX($K:$P,ROW(),MATCH(CB$3,$K$2:$P$2,0))</f>
        <v>100</v>
      </c>
      <c r="CC657" s="257" cm="1">
        <f t="array" ref="CC657">INDEX($K:$P,ROW(),MATCH(CC$3,$K$2:$P$2,0))</f>
        <v>100</v>
      </c>
      <c r="CD657" s="257" cm="1">
        <f t="array" ref="CD657">INDEX($K:$P,ROW(),MATCH(CD$3,$K$2:$P$2,0))</f>
        <v>100</v>
      </c>
      <c r="CE657" s="257" cm="1">
        <f t="array" ref="CE657">INDEX($K:$P,ROW(),MATCH(CE$3,$K$2:$P$2,0))</f>
        <v>100</v>
      </c>
      <c r="CF657" s="257" cm="1">
        <f t="array" ref="CF657">INDEX($K:$P,ROW(),MATCH(CF$3,$K$2:$P$2,0))</f>
        <v>100</v>
      </c>
      <c r="CG657" s="257" cm="1">
        <f t="array" ref="CG657">INDEX($K:$P,ROW(),MATCH(CG$3,$K$2:$P$2,0))</f>
        <v>100</v>
      </c>
      <c r="CH657" s="257" cm="1">
        <f t="array" ref="CH657">INDEX($K:$P,ROW(),MATCH(CH$3,$K$2:$P$2,0))</f>
        <v>100</v>
      </c>
      <c r="CI657" s="257" cm="1">
        <f t="array" ref="CI657">INDEX($K:$P,ROW(),MATCH(CI$3,$K$2:$P$2,0))</f>
        <v>100</v>
      </c>
      <c r="CJ657" s="257" cm="1">
        <f t="array" ref="CJ657">INDEX($K:$P,ROW(),MATCH(CJ$3,$K$2:$P$2,0))</f>
        <v>100</v>
      </c>
      <c r="CK657" s="257" cm="1">
        <f t="array" ref="CK657">INDEX($K:$P,ROW(),MATCH(CK$3,$K$2:$P$2,0))</f>
        <v>100</v>
      </c>
      <c r="CL657" s="257" cm="1">
        <f t="array" ref="CL657">INDEX($K:$P,ROW(),MATCH(CL$3,$K$2:$P$2,0))</f>
        <v>100</v>
      </c>
      <c r="CM657" s="364"/>
      <c r="CN657" s="365"/>
      <c r="CO657" s="257" t="e" cm="1">
        <f t="array" ref="CO657">INDEX($K:$P,ROW(),MATCH(CO$3,$K$2:$P$2,0))</f>
        <v>#N/A</v>
      </c>
      <c r="CP657" s="257" t="e" cm="1">
        <f t="array" ref="CP657">INDEX($K:$P,ROW(),MATCH(CP$3,$K$2:$P$2,0))</f>
        <v>#N/A</v>
      </c>
      <c r="CQ657" s="257" t="e" cm="1">
        <f t="array" ref="CQ657">INDEX($K:$P,ROW(),MATCH(CQ$3,$K$2:$P$2,0))</f>
        <v>#N/A</v>
      </c>
      <c r="CR657" s="257" t="e" cm="1">
        <f t="array" ref="CR657">INDEX($K:$P,ROW(),MATCH(CR$3,$K$2:$P$2,0))</f>
        <v>#N/A</v>
      </c>
      <c r="CS657" s="257" t="e" cm="1">
        <f t="array" ref="CS657">INDEX($K:$P,ROW(),MATCH(CS$3,$K$2:$P$2,0))</f>
        <v>#N/A</v>
      </c>
      <c r="CT657" s="257" t="e" cm="1">
        <f t="array" ref="CT657">INDEX($K:$P,ROW(),MATCH(CT$3,$K$2:$P$2,0))</f>
        <v>#N/A</v>
      </c>
      <c r="CU657" s="257" t="e" cm="1">
        <f t="array" ref="CU657">INDEX($K:$P,ROW(),MATCH(CU$3,$K$2:$P$2,0))</f>
        <v>#N/A</v>
      </c>
      <c r="CV657" s="257" t="e" cm="1">
        <f t="array" ref="CV657">INDEX($K:$P,ROW(),MATCH(CV$3,$K$2:$P$2,0))</f>
        <v>#N/A</v>
      </c>
      <c r="CW657" s="257" t="e" cm="1">
        <f t="array" ref="CW657">INDEX($K:$P,ROW(),MATCH(CW$3,$K$2:$P$2,0))</f>
        <v>#N/A</v>
      </c>
      <c r="CX657" s="257" t="e" cm="1">
        <f t="array" ref="CX657">INDEX($K:$P,ROW(),MATCH(CX$3,$K$2:$P$2,0))</f>
        <v>#N/A</v>
      </c>
      <c r="CY657" s="257" t="e" cm="1">
        <f t="array" ref="CY657">INDEX($K:$P,ROW(),MATCH(CY$3,$K$2:$P$2,0))</f>
        <v>#N/A</v>
      </c>
      <c r="CZ657" s="257" t="e" cm="1">
        <f t="array" ref="CZ657">INDEX($K:$P,ROW(),MATCH(CZ$3,$K$2:$P$2,0))</f>
        <v>#N/A</v>
      </c>
      <c r="DA657" s="257" t="e" cm="1">
        <f t="array" ref="DA657">INDEX($K:$P,ROW(),MATCH(DA$3,$K$2:$P$2,0))</f>
        <v>#N/A</v>
      </c>
      <c r="DB657" s="257" t="e" cm="1">
        <f t="array" ref="DB657">INDEX($K:$P,ROW(),MATCH(DB$3,$K$2:$P$2,0))</f>
        <v>#N/A</v>
      </c>
      <c r="DC657" s="257" t="e" cm="1">
        <f t="array" ref="DC657">INDEX($K:$P,ROW(),MATCH(DC$3,$K$2:$P$2,0))</f>
        <v>#N/A</v>
      </c>
      <c r="DD657" s="257" t="e" cm="1">
        <f t="array" ref="DD657">INDEX($K:$P,ROW(),MATCH(DD$3,$K$2:$P$2,0))</f>
        <v>#N/A</v>
      </c>
      <c r="DE657" s="257" t="e" cm="1">
        <f t="array" ref="DE657">INDEX($K:$P,ROW(),MATCH(DE$3,$K$2:$P$2,0))</f>
        <v>#N/A</v>
      </c>
      <c r="DF657" s="257" t="e" cm="1">
        <f t="array" ref="DF657">INDEX($K:$P,ROW(),MATCH(DF$3,$K$2:$P$2,0))</f>
        <v>#N/A</v>
      </c>
      <c r="DG657" s="257" t="e" cm="1">
        <f t="array" ref="DG657">INDEX($K:$P,ROW(),MATCH(DG$3,$K$2:$P$2,0))</f>
        <v>#N/A</v>
      </c>
      <c r="DH657" s="257" t="e" cm="1">
        <f t="array" ref="DH657">INDEX($K:$P,ROW(),MATCH(DH$3,$K$2:$P$2,0))</f>
        <v>#N/A</v>
      </c>
      <c r="DI657" s="257" t="e" cm="1">
        <f t="array" ref="DI657">INDEX($K:$P,ROW(),MATCH(DI$3,$K$2:$P$2,0))</f>
        <v>#N/A</v>
      </c>
      <c r="DJ657" s="257" t="e" cm="1">
        <f t="array" ref="DJ657">INDEX($K:$P,ROW(),MATCH(DJ$3,$K$2:$P$2,0))</f>
        <v>#N/A</v>
      </c>
      <c r="DK657" s="257" t="e" cm="1">
        <f t="array" ref="DK657">INDEX($K:$P,ROW(),MATCH(DK$3,$K$2:$P$2,0))</f>
        <v>#N/A</v>
      </c>
      <c r="DL657" s="257" t="e" cm="1">
        <f t="array" ref="DL657">INDEX($K:$P,ROW(),MATCH(DL$3,$K$2:$P$2,0))</f>
        <v>#N/A</v>
      </c>
    </row>
    <row r="658" spans="2:116" x14ac:dyDescent="0.4">
      <c r="D658" t="s">
        <v>786</v>
      </c>
      <c r="E658" s="8" t="str">
        <f t="shared" ref="E658:E661" si="851">ROW()&amp;" "&amp;D658</f>
        <v>658 HOURLY-PV</v>
      </c>
      <c r="G658" s="127" t="s">
        <v>788</v>
      </c>
      <c r="H658" s="12"/>
      <c r="I658" s="60"/>
      <c r="J658" s="60"/>
      <c r="K658" s="38">
        <f t="shared" ref="K658:P658" ca="1" si="852">SUMIF($3:$3,K$2,658:658)</f>
        <v>6000000</v>
      </c>
      <c r="L658" s="38">
        <f t="shared" ca="1" si="852"/>
        <v>6000000</v>
      </c>
      <c r="M658" s="38">
        <f t="shared" ca="1" si="852"/>
        <v>6000000</v>
      </c>
      <c r="N658" s="38">
        <f t="shared" ca="1" si="852"/>
        <v>6000000</v>
      </c>
      <c r="O658" s="38">
        <f t="shared" ca="1" si="852"/>
        <v>6000000</v>
      </c>
      <c r="P658" s="38">
        <f t="shared" ca="1" si="852"/>
        <v>6000000</v>
      </c>
      <c r="R658" s="19"/>
      <c r="S658" s="38" cm="1">
        <f t="array" aca="1" ref="S658" ca="1">S657*INDIRECT(S650)</f>
        <v>500000</v>
      </c>
      <c r="T658" s="38" cm="1">
        <f t="array" aca="1" ref="T658" ca="1">T657*INDIRECT(T650)</f>
        <v>500000</v>
      </c>
      <c r="U658" s="38" cm="1">
        <f t="array" aca="1" ref="U658" ca="1">U657*INDIRECT(U650)</f>
        <v>500000</v>
      </c>
      <c r="V658" s="38" cm="1">
        <f t="array" aca="1" ref="V658" ca="1">V657*INDIRECT(V650)</f>
        <v>500000</v>
      </c>
      <c r="W658" s="38" cm="1">
        <f t="array" aca="1" ref="W658" ca="1">W657*INDIRECT(W650)</f>
        <v>500000</v>
      </c>
      <c r="X658" s="38" cm="1">
        <f t="array" aca="1" ref="X658" ca="1">X657*INDIRECT(X650)</f>
        <v>500000</v>
      </c>
      <c r="Y658" s="38" cm="1">
        <f t="array" aca="1" ref="Y658" ca="1">Y657*INDIRECT(Y650)</f>
        <v>500000</v>
      </c>
      <c r="Z658" s="38" cm="1">
        <f t="array" aca="1" ref="Z658" ca="1">Z657*INDIRECT(Z650)</f>
        <v>500000</v>
      </c>
      <c r="AA658" s="38" cm="1">
        <f t="array" aca="1" ref="AA658" ca="1">AA657*INDIRECT(AA650)</f>
        <v>500000</v>
      </c>
      <c r="AB658" s="38" cm="1">
        <f t="array" aca="1" ref="AB658" ca="1">AB657*INDIRECT(AB650)</f>
        <v>500000</v>
      </c>
      <c r="AC658" s="38" cm="1">
        <f t="array" aca="1" ref="AC658" ca="1">AC657*INDIRECT(AC650)</f>
        <v>500000</v>
      </c>
      <c r="AD658" s="38" cm="1">
        <f t="array" aca="1" ref="AD658" ca="1">AD657*INDIRECT(AD650)</f>
        <v>500000</v>
      </c>
      <c r="AE658" s="38" cm="1">
        <f t="array" aca="1" ref="AE658" ca="1">AE657*INDIRECT(AE650)</f>
        <v>500000</v>
      </c>
      <c r="AF658" s="38" cm="1">
        <f t="array" aca="1" ref="AF658" ca="1">AF657*INDIRECT(AF650)</f>
        <v>500000</v>
      </c>
      <c r="AG658" s="38" cm="1">
        <f t="array" aca="1" ref="AG658" ca="1">AG657*INDIRECT(AG650)</f>
        <v>500000</v>
      </c>
      <c r="AH658" s="38" cm="1">
        <f t="array" aca="1" ref="AH658" ca="1">AH657*INDIRECT(AH650)</f>
        <v>500000</v>
      </c>
      <c r="AI658" s="38" cm="1">
        <f t="array" aca="1" ref="AI658" ca="1">AI657*INDIRECT(AI650)</f>
        <v>500000</v>
      </c>
      <c r="AJ658" s="38" cm="1">
        <f t="array" aca="1" ref="AJ658" ca="1">AJ657*INDIRECT(AJ650)</f>
        <v>500000</v>
      </c>
      <c r="AK658" s="38" cm="1">
        <f t="array" aca="1" ref="AK658" ca="1">AK657*INDIRECT(AK650)</f>
        <v>500000</v>
      </c>
      <c r="AL658" s="38" cm="1">
        <f t="array" aca="1" ref="AL658" ca="1">AL657*INDIRECT(AL650)</f>
        <v>500000</v>
      </c>
      <c r="AM658" s="38" cm="1">
        <f t="array" aca="1" ref="AM658" ca="1">AM657*INDIRECT(AM650)</f>
        <v>500000</v>
      </c>
      <c r="AN658" s="38" cm="1">
        <f t="array" aca="1" ref="AN658" ca="1">AN657*INDIRECT(AN650)</f>
        <v>500000</v>
      </c>
      <c r="AO658" s="38" cm="1">
        <f t="array" aca="1" ref="AO658" ca="1">AO657*INDIRECT(AO650)</f>
        <v>500000</v>
      </c>
      <c r="AP658" s="38" cm="1">
        <f t="array" aca="1" ref="AP658" ca="1">AP657*INDIRECT(AP650)</f>
        <v>500000</v>
      </c>
      <c r="AQ658" s="38" cm="1">
        <f t="array" aca="1" ref="AQ658" ca="1">AQ657*INDIRECT(AQ650)</f>
        <v>500000</v>
      </c>
      <c r="AR658" s="38" cm="1">
        <f t="array" aca="1" ref="AR658" ca="1">AR657*INDIRECT(AR650)</f>
        <v>500000</v>
      </c>
      <c r="AS658" s="38" cm="1">
        <f t="array" aca="1" ref="AS658" ca="1">AS657*INDIRECT(AS650)</f>
        <v>500000</v>
      </c>
      <c r="AT658" s="38" cm="1">
        <f t="array" aca="1" ref="AT658" ca="1">AT657*INDIRECT(AT650)</f>
        <v>500000</v>
      </c>
      <c r="AU658" s="38" cm="1">
        <f t="array" aca="1" ref="AU658" ca="1">AU657*INDIRECT(AU650)</f>
        <v>500000</v>
      </c>
      <c r="AV658" s="38" cm="1">
        <f t="array" aca="1" ref="AV658" ca="1">AV657*INDIRECT(AV650)</f>
        <v>500000</v>
      </c>
      <c r="AW658" s="38" cm="1">
        <f t="array" aca="1" ref="AW658" ca="1">AW657*INDIRECT(AW650)</f>
        <v>500000</v>
      </c>
      <c r="AX658" s="38" cm="1">
        <f t="array" aca="1" ref="AX658" ca="1">AX657*INDIRECT(AX650)</f>
        <v>500000</v>
      </c>
      <c r="AY658" s="38" cm="1">
        <f t="array" aca="1" ref="AY658" ca="1">AY657*INDIRECT(AY650)</f>
        <v>500000</v>
      </c>
      <c r="AZ658" s="38" cm="1">
        <f t="array" aca="1" ref="AZ658" ca="1">AZ657*INDIRECT(AZ650)</f>
        <v>500000</v>
      </c>
      <c r="BA658" s="38" cm="1">
        <f t="array" aca="1" ref="BA658" ca="1">BA657*INDIRECT(BA650)</f>
        <v>500000</v>
      </c>
      <c r="BB658" s="38" cm="1">
        <f t="array" aca="1" ref="BB658" ca="1">BB657*INDIRECT(BB650)</f>
        <v>500000</v>
      </c>
      <c r="BC658" s="38" cm="1">
        <f t="array" aca="1" ref="BC658" ca="1">BC657*INDIRECT(BC650)</f>
        <v>500000</v>
      </c>
      <c r="BD658" s="38" cm="1">
        <f t="array" aca="1" ref="BD658" ca="1">BD657*INDIRECT(BD650)</f>
        <v>500000</v>
      </c>
      <c r="BE658" s="38" cm="1">
        <f t="array" aca="1" ref="BE658" ca="1">BE657*INDIRECT(BE650)</f>
        <v>500000</v>
      </c>
      <c r="BF658" s="38" cm="1">
        <f t="array" aca="1" ref="BF658" ca="1">BF657*INDIRECT(BF650)</f>
        <v>500000</v>
      </c>
      <c r="BG658" s="38" cm="1">
        <f t="array" aca="1" ref="BG658" ca="1">BG657*INDIRECT(BG650)</f>
        <v>500000</v>
      </c>
      <c r="BH658" s="38" cm="1">
        <f t="array" aca="1" ref="BH658" ca="1">BH657*INDIRECT(BH650)</f>
        <v>500000</v>
      </c>
      <c r="BI658" s="38" cm="1">
        <f t="array" aca="1" ref="BI658" ca="1">BI657*INDIRECT(BI650)</f>
        <v>500000</v>
      </c>
      <c r="BJ658" s="38" cm="1">
        <f t="array" aca="1" ref="BJ658" ca="1">BJ657*INDIRECT(BJ650)</f>
        <v>500000</v>
      </c>
      <c r="BK658" s="38" cm="1">
        <f t="array" aca="1" ref="BK658" ca="1">BK657*INDIRECT(BK650)</f>
        <v>500000</v>
      </c>
      <c r="BL658" s="38" cm="1">
        <f t="array" aca="1" ref="BL658" ca="1">BL657*INDIRECT(BL650)</f>
        <v>500000</v>
      </c>
      <c r="BM658" s="38" cm="1">
        <f t="array" aca="1" ref="BM658" ca="1">BM657*INDIRECT(BM650)</f>
        <v>500000</v>
      </c>
      <c r="BN658" s="38" cm="1">
        <f t="array" aca="1" ref="BN658" ca="1">BN657*INDIRECT(BN650)</f>
        <v>500000</v>
      </c>
      <c r="BO658" s="38" cm="1">
        <f t="array" aca="1" ref="BO658" ca="1">BO657*INDIRECT(BO650)</f>
        <v>500000</v>
      </c>
      <c r="BP658" s="38" cm="1">
        <f t="array" aca="1" ref="BP658" ca="1">BP657*INDIRECT(BP650)</f>
        <v>500000</v>
      </c>
      <c r="BQ658" s="38" cm="1">
        <f t="array" aca="1" ref="BQ658" ca="1">BQ657*INDIRECT(BQ650)</f>
        <v>500000</v>
      </c>
      <c r="BR658" s="38" cm="1">
        <f t="array" aca="1" ref="BR658" ca="1">BR657*INDIRECT(BR650)</f>
        <v>500000</v>
      </c>
      <c r="BS658" s="38" cm="1">
        <f t="array" aca="1" ref="BS658" ca="1">BS657*INDIRECT(BS650)</f>
        <v>500000</v>
      </c>
      <c r="BT658" s="38" cm="1">
        <f t="array" aca="1" ref="BT658" ca="1">BT657*INDIRECT(BT650)</f>
        <v>500000</v>
      </c>
      <c r="BU658" s="38" cm="1">
        <f t="array" aca="1" ref="BU658" ca="1">BU657*INDIRECT(BU650)</f>
        <v>500000</v>
      </c>
      <c r="BV658" s="38" cm="1">
        <f t="array" aca="1" ref="BV658" ca="1">BV657*INDIRECT(BV650)</f>
        <v>500000</v>
      </c>
      <c r="BW658" s="38" cm="1">
        <f t="array" aca="1" ref="BW658" ca="1">BW657*INDIRECT(BW650)</f>
        <v>500000</v>
      </c>
      <c r="BX658" s="38" cm="1">
        <f t="array" aca="1" ref="BX658" ca="1">BX657*INDIRECT(BX650)</f>
        <v>500000</v>
      </c>
      <c r="BY658" s="38" cm="1">
        <f t="array" aca="1" ref="BY658" ca="1">BY657*INDIRECT(BY650)</f>
        <v>500000</v>
      </c>
      <c r="BZ658" s="38" cm="1">
        <f t="array" aca="1" ref="BZ658" ca="1">BZ657*INDIRECT(BZ650)</f>
        <v>500000</v>
      </c>
      <c r="CA658" s="38" cm="1">
        <f t="array" aca="1" ref="CA658" ca="1">CA657*INDIRECT(CA650)</f>
        <v>500000</v>
      </c>
      <c r="CB658" s="38" cm="1">
        <f t="array" aca="1" ref="CB658" ca="1">CB657*INDIRECT(CB650)</f>
        <v>500000</v>
      </c>
      <c r="CC658" s="38" cm="1">
        <f t="array" aca="1" ref="CC658" ca="1">CC657*INDIRECT(CC650)</f>
        <v>500000</v>
      </c>
      <c r="CD658" s="38" cm="1">
        <f t="array" aca="1" ref="CD658" ca="1">CD657*INDIRECT(CD650)</f>
        <v>500000</v>
      </c>
      <c r="CE658" s="38" cm="1">
        <f t="array" aca="1" ref="CE658" ca="1">CE657*INDIRECT(CE650)</f>
        <v>500000</v>
      </c>
      <c r="CF658" s="38" cm="1">
        <f t="array" aca="1" ref="CF658" ca="1">CF657*INDIRECT(CF650)</f>
        <v>500000</v>
      </c>
      <c r="CG658" s="38" cm="1">
        <f t="array" aca="1" ref="CG658" ca="1">CG657*INDIRECT(CG650)</f>
        <v>500000</v>
      </c>
      <c r="CH658" s="38" cm="1">
        <f t="array" aca="1" ref="CH658" ca="1">CH657*INDIRECT(CH650)</f>
        <v>500000</v>
      </c>
      <c r="CI658" s="38" cm="1">
        <f t="array" aca="1" ref="CI658" ca="1">CI657*INDIRECT(CI650)</f>
        <v>500000</v>
      </c>
      <c r="CJ658" s="38" cm="1">
        <f t="array" aca="1" ref="CJ658" ca="1">CJ657*INDIRECT(CJ650)</f>
        <v>500000</v>
      </c>
      <c r="CK658" s="38" cm="1">
        <f t="array" aca="1" ref="CK658" ca="1">CK657*INDIRECT(CK650)</f>
        <v>500000</v>
      </c>
      <c r="CL658" s="38" cm="1">
        <f t="array" aca="1" ref="CL658" ca="1">CL657*INDIRECT(CL650)</f>
        <v>500000</v>
      </c>
      <c r="CM658" s="38" t="e" cm="1">
        <f t="array" aca="1" ref="CM658" ca="1">CM657*INDIRECT(CM650)</f>
        <v>#REF!</v>
      </c>
      <c r="CN658" s="38" t="e" cm="1">
        <f t="array" aca="1" ref="CN658" ca="1">CN657*INDIRECT(CN650)</f>
        <v>#REF!</v>
      </c>
      <c r="CO658" s="38" t="e" cm="1">
        <f t="array" aca="1" ref="CO658" ca="1">CO657*INDIRECT(CO650)</f>
        <v>#N/A</v>
      </c>
      <c r="CP658" s="38" t="e" cm="1">
        <f t="array" aca="1" ref="CP658" ca="1">CP657*INDIRECT(CP650)</f>
        <v>#N/A</v>
      </c>
      <c r="CQ658" s="38" t="e" cm="1">
        <f t="array" aca="1" ref="CQ658" ca="1">CQ657*INDIRECT(CQ650)</f>
        <v>#N/A</v>
      </c>
      <c r="CR658" s="38" t="e" cm="1">
        <f t="array" aca="1" ref="CR658" ca="1">CR657*INDIRECT(CR650)</f>
        <v>#N/A</v>
      </c>
      <c r="CS658" s="38" t="e" cm="1">
        <f t="array" aca="1" ref="CS658" ca="1">CS657*INDIRECT(CS650)</f>
        <v>#N/A</v>
      </c>
      <c r="CT658" s="38" t="e" cm="1">
        <f t="array" aca="1" ref="CT658" ca="1">CT657*INDIRECT(CT650)</f>
        <v>#N/A</v>
      </c>
      <c r="CU658" s="38" t="e" cm="1">
        <f t="array" aca="1" ref="CU658" ca="1">CU657*INDIRECT(CU650)</f>
        <v>#N/A</v>
      </c>
      <c r="CV658" s="38" t="e" cm="1">
        <f t="array" aca="1" ref="CV658" ca="1">CV657*INDIRECT(CV650)</f>
        <v>#N/A</v>
      </c>
      <c r="CW658" s="38" t="e" cm="1">
        <f t="array" aca="1" ref="CW658" ca="1">CW657*INDIRECT(CW650)</f>
        <v>#N/A</v>
      </c>
      <c r="CX658" s="38" t="e" cm="1">
        <f t="array" aca="1" ref="CX658" ca="1">CX657*INDIRECT(CX650)</f>
        <v>#N/A</v>
      </c>
      <c r="CY658" s="38" t="e" cm="1">
        <f t="array" aca="1" ref="CY658" ca="1">CY657*INDIRECT(CY650)</f>
        <v>#N/A</v>
      </c>
      <c r="CZ658" s="38" t="e" cm="1">
        <f t="array" aca="1" ref="CZ658" ca="1">CZ657*INDIRECT(CZ650)</f>
        <v>#N/A</v>
      </c>
      <c r="DA658" s="38" t="e" cm="1">
        <f t="array" aca="1" ref="DA658" ca="1">DA657*INDIRECT(DA650)</f>
        <v>#N/A</v>
      </c>
      <c r="DB658" s="38" t="e" cm="1">
        <f t="array" aca="1" ref="DB658" ca="1">DB657*INDIRECT(DB650)</f>
        <v>#N/A</v>
      </c>
      <c r="DC658" s="38" t="e" cm="1">
        <f t="array" aca="1" ref="DC658" ca="1">DC657*INDIRECT(DC650)</f>
        <v>#N/A</v>
      </c>
      <c r="DD658" s="38" t="e" cm="1">
        <f t="array" aca="1" ref="DD658" ca="1">DD657*INDIRECT(DD650)</f>
        <v>#N/A</v>
      </c>
      <c r="DE658" s="38" t="e" cm="1">
        <f t="array" aca="1" ref="DE658" ca="1">DE657*INDIRECT(DE650)</f>
        <v>#N/A</v>
      </c>
      <c r="DF658" s="38" t="e" cm="1">
        <f t="array" aca="1" ref="DF658" ca="1">DF657*INDIRECT(DF650)</f>
        <v>#N/A</v>
      </c>
      <c r="DG658" s="38" t="e" cm="1">
        <f t="array" aca="1" ref="DG658" ca="1">DG657*INDIRECT(DG650)</f>
        <v>#N/A</v>
      </c>
      <c r="DH658" s="38" t="e" cm="1">
        <f t="array" aca="1" ref="DH658" ca="1">DH657*INDIRECT(DH650)</f>
        <v>#N/A</v>
      </c>
      <c r="DI658" s="38" t="e" cm="1">
        <f t="array" aca="1" ref="DI658" ca="1">DI657*INDIRECT(DI650)</f>
        <v>#N/A</v>
      </c>
      <c r="DJ658" s="38" t="e" cm="1">
        <f t="array" aca="1" ref="DJ658" ca="1">DJ657*INDIRECT(DJ650)</f>
        <v>#N/A</v>
      </c>
      <c r="DK658" s="38" t="e" cm="1">
        <f t="array" aca="1" ref="DK658" ca="1">DK657*INDIRECT(DK650)</f>
        <v>#N/A</v>
      </c>
      <c r="DL658" s="38" t="e" cm="1">
        <f t="array" aca="1" ref="DL658" ca="1">DL657*INDIRECT(DL650)</f>
        <v>#N/A</v>
      </c>
    </row>
    <row r="659" spans="2:116" x14ac:dyDescent="0.4">
      <c r="D659" t="s">
        <v>786</v>
      </c>
      <c r="E659" s="8" t="str">
        <f t="shared" si="851"/>
        <v>659 HOURLY-PV</v>
      </c>
      <c r="G659" s="145"/>
      <c r="H659" s="12"/>
      <c r="I659" s="60"/>
      <c r="J659" s="60"/>
      <c r="K659" s="8"/>
      <c r="L659" s="8"/>
      <c r="M659" s="8"/>
      <c r="N659" s="8"/>
      <c r="O659" s="8"/>
      <c r="P659" s="8"/>
      <c r="R659" s="19"/>
      <c r="S659" s="19"/>
      <c r="T659" s="19"/>
      <c r="U659" s="19"/>
      <c r="V659" s="19"/>
      <c r="W659" s="19"/>
      <c r="X659" s="19"/>
      <c r="Y659" s="19"/>
      <c r="Z659" s="19"/>
      <c r="AA659" s="19"/>
      <c r="AB659" s="19"/>
      <c r="AC659" s="19"/>
      <c r="AD659" s="19"/>
      <c r="AE659" s="19"/>
      <c r="AF659" s="19"/>
      <c r="AG659" s="19"/>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c r="CK659" s="19"/>
      <c r="CL659" s="19"/>
      <c r="CN659" s="60"/>
      <c r="CO659" s="19"/>
      <c r="CP659" s="19"/>
      <c r="CQ659" s="19"/>
      <c r="CR659" s="19"/>
      <c r="CS659" s="19"/>
      <c r="CT659" s="19"/>
      <c r="CU659" s="19"/>
      <c r="CV659" s="19"/>
      <c r="CW659" s="19"/>
      <c r="CX659" s="19"/>
      <c r="CY659" s="19"/>
      <c r="CZ659" s="19"/>
      <c r="DA659" s="19"/>
      <c r="DB659" s="19"/>
      <c r="DC659" s="19"/>
      <c r="DD659" s="19"/>
      <c r="DE659" s="19"/>
      <c r="DF659" s="19"/>
      <c r="DG659" s="19"/>
      <c r="DH659" s="19"/>
      <c r="DI659" s="19"/>
      <c r="DJ659" s="19"/>
      <c r="DK659" s="19"/>
      <c r="DL659" s="19"/>
    </row>
    <row r="660" spans="2:116" x14ac:dyDescent="0.4">
      <c r="D660" t="s">
        <v>786</v>
      </c>
      <c r="E660" s="8" t="str">
        <f t="shared" si="851"/>
        <v>660 HOURLY-PV</v>
      </c>
      <c r="G660" s="95" t="str">
        <f>"Revenue - "&amp;G668&amp;":"</f>
        <v>Revenue - (Primary label):</v>
      </c>
      <c r="H660" s="12"/>
      <c r="I660" s="60"/>
      <c r="J660" s="60"/>
      <c r="K660" s="8"/>
      <c r="L660" s="8"/>
      <c r="M660" s="8"/>
      <c r="N660" s="8"/>
      <c r="O660" s="8"/>
      <c r="P660" s="8"/>
      <c r="R660" s="19"/>
      <c r="S660" s="19"/>
      <c r="T660" s="19"/>
      <c r="U660" s="19"/>
      <c r="V660" s="19"/>
      <c r="W660" s="19"/>
      <c r="X660" s="19"/>
      <c r="Y660" s="19"/>
      <c r="Z660" s="19"/>
      <c r="AA660" s="19"/>
      <c r="AB660" s="19"/>
      <c r="AC660" s="19"/>
      <c r="AD660" s="19"/>
      <c r="AE660" s="19"/>
      <c r="AF660" s="19"/>
      <c r="AG660" s="19"/>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c r="CK660" s="19"/>
      <c r="CL660" s="19"/>
      <c r="CN660" s="60"/>
      <c r="CO660" s="19"/>
      <c r="CP660" s="19"/>
      <c r="CQ660" s="19"/>
      <c r="CR660" s="19"/>
      <c r="CS660" s="19"/>
      <c r="CT660" s="19"/>
      <c r="CU660" s="19"/>
      <c r="CV660" s="19"/>
      <c r="CW660" s="19"/>
      <c r="CX660" s="19"/>
      <c r="CY660" s="19"/>
      <c r="CZ660" s="19"/>
      <c r="DA660" s="19"/>
      <c r="DB660" s="19"/>
      <c r="DC660" s="19"/>
      <c r="DD660" s="19"/>
      <c r="DE660" s="19"/>
      <c r="DF660" s="19"/>
      <c r="DG660" s="19"/>
      <c r="DH660" s="19"/>
      <c r="DI660" s="19"/>
      <c r="DJ660" s="19"/>
      <c r="DK660" s="19"/>
      <c r="DL660" s="19"/>
    </row>
    <row r="661" spans="2:116" x14ac:dyDescent="0.4">
      <c r="D661" t="s">
        <v>786</v>
      </c>
      <c r="E661" s="8" t="str">
        <f t="shared" si="851"/>
        <v>661 HOURLY-PV</v>
      </c>
      <c r="G661" s="145" t="s">
        <v>789</v>
      </c>
      <c r="H661" s="12"/>
      <c r="I661" s="60"/>
      <c r="J661" s="60"/>
      <c r="K661" s="139">
        <v>50</v>
      </c>
      <c r="L661" s="139">
        <v>50</v>
      </c>
      <c r="M661" s="139">
        <v>50</v>
      </c>
      <c r="N661" s="139">
        <v>50</v>
      </c>
      <c r="O661" s="139">
        <v>50</v>
      </c>
      <c r="P661" s="139">
        <v>50</v>
      </c>
      <c r="R661" s="19"/>
      <c r="S661" s="140" cm="1">
        <f t="array" ref="S661">INDEX($K:$P,ROW(),MATCH(S$3,$K$2:$P$2,0))</f>
        <v>50</v>
      </c>
      <c r="T661" s="140" cm="1">
        <f t="array" ref="T661">INDEX($K:$P,ROW(),MATCH(T$3,$K$2:$P$2,0))</f>
        <v>50</v>
      </c>
      <c r="U661" s="140" cm="1">
        <f t="array" ref="U661">INDEX($K:$P,ROW(),MATCH(U$3,$K$2:$P$2,0))</f>
        <v>50</v>
      </c>
      <c r="V661" s="140" cm="1">
        <f t="array" ref="V661">INDEX($K:$P,ROW(),MATCH(V$3,$K$2:$P$2,0))</f>
        <v>50</v>
      </c>
      <c r="W661" s="140" cm="1">
        <f t="array" ref="W661">INDEX($K:$P,ROW(),MATCH(W$3,$K$2:$P$2,0))</f>
        <v>50</v>
      </c>
      <c r="X661" s="140" cm="1">
        <f t="array" ref="X661">INDEX($K:$P,ROW(),MATCH(X$3,$K$2:$P$2,0))</f>
        <v>50</v>
      </c>
      <c r="Y661" s="140" cm="1">
        <f t="array" ref="Y661">INDEX($K:$P,ROW(),MATCH(Y$3,$K$2:$P$2,0))</f>
        <v>50</v>
      </c>
      <c r="Z661" s="140" cm="1">
        <f t="array" ref="Z661">INDEX($K:$P,ROW(),MATCH(Z$3,$K$2:$P$2,0))</f>
        <v>50</v>
      </c>
      <c r="AA661" s="140" cm="1">
        <f t="array" ref="AA661">INDEX($K:$P,ROW(),MATCH(AA$3,$K$2:$P$2,0))</f>
        <v>50</v>
      </c>
      <c r="AB661" s="140" cm="1">
        <f t="array" ref="AB661">INDEX($K:$P,ROW(),MATCH(AB$3,$K$2:$P$2,0))</f>
        <v>50</v>
      </c>
      <c r="AC661" s="140" cm="1">
        <f t="array" ref="AC661">INDEX($K:$P,ROW(),MATCH(AC$3,$K$2:$P$2,0))</f>
        <v>50</v>
      </c>
      <c r="AD661" s="140" cm="1">
        <f t="array" ref="AD661">INDEX($K:$P,ROW(),MATCH(AD$3,$K$2:$P$2,0))</f>
        <v>50</v>
      </c>
      <c r="AE661" s="140" cm="1">
        <f t="array" ref="AE661">INDEX($K:$P,ROW(),MATCH(AE$3,$K$2:$P$2,0))</f>
        <v>50</v>
      </c>
      <c r="AF661" s="140" cm="1">
        <f t="array" ref="AF661">INDEX($K:$P,ROW(),MATCH(AF$3,$K$2:$P$2,0))</f>
        <v>50</v>
      </c>
      <c r="AG661" s="140" cm="1">
        <f t="array" ref="AG661">INDEX($K:$P,ROW(),MATCH(AG$3,$K$2:$P$2,0))</f>
        <v>50</v>
      </c>
      <c r="AH661" s="140" cm="1">
        <f t="array" ref="AH661">INDEX($K:$P,ROW(),MATCH(AH$3,$K$2:$P$2,0))</f>
        <v>50</v>
      </c>
      <c r="AI661" s="140" cm="1">
        <f t="array" ref="AI661">INDEX($K:$P,ROW(),MATCH(AI$3,$K$2:$P$2,0))</f>
        <v>50</v>
      </c>
      <c r="AJ661" s="140" cm="1">
        <f t="array" ref="AJ661">INDEX($K:$P,ROW(),MATCH(AJ$3,$K$2:$P$2,0))</f>
        <v>50</v>
      </c>
      <c r="AK661" s="140" cm="1">
        <f t="array" ref="AK661">INDEX($K:$P,ROW(),MATCH(AK$3,$K$2:$P$2,0))</f>
        <v>50</v>
      </c>
      <c r="AL661" s="140" cm="1">
        <f t="array" ref="AL661">INDEX($K:$P,ROW(),MATCH(AL$3,$K$2:$P$2,0))</f>
        <v>50</v>
      </c>
      <c r="AM661" s="140" cm="1">
        <f t="array" ref="AM661">INDEX($K:$P,ROW(),MATCH(AM$3,$K$2:$P$2,0))</f>
        <v>50</v>
      </c>
      <c r="AN661" s="140" cm="1">
        <f t="array" ref="AN661">INDEX($K:$P,ROW(),MATCH(AN$3,$K$2:$P$2,0))</f>
        <v>50</v>
      </c>
      <c r="AO661" s="140" cm="1">
        <f t="array" ref="AO661">INDEX($K:$P,ROW(),MATCH(AO$3,$K$2:$P$2,0))</f>
        <v>50</v>
      </c>
      <c r="AP661" s="140" cm="1">
        <f t="array" ref="AP661">INDEX($K:$P,ROW(),MATCH(AP$3,$K$2:$P$2,0))</f>
        <v>50</v>
      </c>
      <c r="AQ661" s="140" cm="1">
        <f t="array" ref="AQ661">INDEX($K:$P,ROW(),MATCH(AQ$3,$K$2:$P$2,0))</f>
        <v>50</v>
      </c>
      <c r="AR661" s="140" cm="1">
        <f t="array" ref="AR661">INDEX($K:$P,ROW(),MATCH(AR$3,$K$2:$P$2,0))</f>
        <v>50</v>
      </c>
      <c r="AS661" s="140" cm="1">
        <f t="array" ref="AS661">INDEX($K:$P,ROW(),MATCH(AS$3,$K$2:$P$2,0))</f>
        <v>50</v>
      </c>
      <c r="AT661" s="140" cm="1">
        <f t="array" ref="AT661">INDEX($K:$P,ROW(),MATCH(AT$3,$K$2:$P$2,0))</f>
        <v>50</v>
      </c>
      <c r="AU661" s="140" cm="1">
        <f t="array" ref="AU661">INDEX($K:$P,ROW(),MATCH(AU$3,$K$2:$P$2,0))</f>
        <v>50</v>
      </c>
      <c r="AV661" s="140" cm="1">
        <f t="array" ref="AV661">INDEX($K:$P,ROW(),MATCH(AV$3,$K$2:$P$2,0))</f>
        <v>50</v>
      </c>
      <c r="AW661" s="140" cm="1">
        <f t="array" ref="AW661">INDEX($K:$P,ROW(),MATCH(AW$3,$K$2:$P$2,0))</f>
        <v>50</v>
      </c>
      <c r="AX661" s="140" cm="1">
        <f t="array" ref="AX661">INDEX($K:$P,ROW(),MATCH(AX$3,$K$2:$P$2,0))</f>
        <v>50</v>
      </c>
      <c r="AY661" s="140" cm="1">
        <f t="array" ref="AY661">INDEX($K:$P,ROW(),MATCH(AY$3,$K$2:$P$2,0))</f>
        <v>50</v>
      </c>
      <c r="AZ661" s="140" cm="1">
        <f t="array" ref="AZ661">INDEX($K:$P,ROW(),MATCH(AZ$3,$K$2:$P$2,0))</f>
        <v>50</v>
      </c>
      <c r="BA661" s="140" cm="1">
        <f t="array" ref="BA661">INDEX($K:$P,ROW(),MATCH(BA$3,$K$2:$P$2,0))</f>
        <v>50</v>
      </c>
      <c r="BB661" s="140" cm="1">
        <f t="array" ref="BB661">INDEX($K:$P,ROW(),MATCH(BB$3,$K$2:$P$2,0))</f>
        <v>50</v>
      </c>
      <c r="BC661" s="140" cm="1">
        <f t="array" ref="BC661">INDEX($K:$P,ROW(),MATCH(BC$3,$K$2:$P$2,0))</f>
        <v>50</v>
      </c>
      <c r="BD661" s="140" cm="1">
        <f t="array" ref="BD661">INDEX($K:$P,ROW(),MATCH(BD$3,$K$2:$P$2,0))</f>
        <v>50</v>
      </c>
      <c r="BE661" s="140" cm="1">
        <f t="array" ref="BE661">INDEX($K:$P,ROW(),MATCH(BE$3,$K$2:$P$2,0))</f>
        <v>50</v>
      </c>
      <c r="BF661" s="140" cm="1">
        <f t="array" ref="BF661">INDEX($K:$P,ROW(),MATCH(BF$3,$K$2:$P$2,0))</f>
        <v>50</v>
      </c>
      <c r="BG661" s="140" cm="1">
        <f t="array" ref="BG661">INDEX($K:$P,ROW(),MATCH(BG$3,$K$2:$P$2,0))</f>
        <v>50</v>
      </c>
      <c r="BH661" s="140" cm="1">
        <f t="array" ref="BH661">INDEX($K:$P,ROW(),MATCH(BH$3,$K$2:$P$2,0))</f>
        <v>50</v>
      </c>
      <c r="BI661" s="140" cm="1">
        <f t="array" ref="BI661">INDEX($K:$P,ROW(),MATCH(BI$3,$K$2:$P$2,0))</f>
        <v>50</v>
      </c>
      <c r="BJ661" s="140" cm="1">
        <f t="array" ref="BJ661">INDEX($K:$P,ROW(),MATCH(BJ$3,$K$2:$P$2,0))</f>
        <v>50</v>
      </c>
      <c r="BK661" s="140" cm="1">
        <f t="array" ref="BK661">INDEX($K:$P,ROW(),MATCH(BK$3,$K$2:$P$2,0))</f>
        <v>50</v>
      </c>
      <c r="BL661" s="140" cm="1">
        <f t="array" ref="BL661">INDEX($K:$P,ROW(),MATCH(BL$3,$K$2:$P$2,0))</f>
        <v>50</v>
      </c>
      <c r="BM661" s="140" cm="1">
        <f t="array" ref="BM661">INDEX($K:$P,ROW(),MATCH(BM$3,$K$2:$P$2,0))</f>
        <v>50</v>
      </c>
      <c r="BN661" s="140" cm="1">
        <f t="array" ref="BN661">INDEX($K:$P,ROW(),MATCH(BN$3,$K$2:$P$2,0))</f>
        <v>50</v>
      </c>
      <c r="BO661" s="140" cm="1">
        <f t="array" ref="BO661">INDEX($K:$P,ROW(),MATCH(BO$3,$K$2:$P$2,0))</f>
        <v>50</v>
      </c>
      <c r="BP661" s="140" cm="1">
        <f t="array" ref="BP661">INDEX($K:$P,ROW(),MATCH(BP$3,$K$2:$P$2,0))</f>
        <v>50</v>
      </c>
      <c r="BQ661" s="140" cm="1">
        <f t="array" ref="BQ661">INDEX($K:$P,ROW(),MATCH(BQ$3,$K$2:$P$2,0))</f>
        <v>50</v>
      </c>
      <c r="BR661" s="140" cm="1">
        <f t="array" ref="BR661">INDEX($K:$P,ROW(),MATCH(BR$3,$K$2:$P$2,0))</f>
        <v>50</v>
      </c>
      <c r="BS661" s="140" cm="1">
        <f t="array" ref="BS661">INDEX($K:$P,ROW(),MATCH(BS$3,$K$2:$P$2,0))</f>
        <v>50</v>
      </c>
      <c r="BT661" s="140" cm="1">
        <f t="array" ref="BT661">INDEX($K:$P,ROW(),MATCH(BT$3,$K$2:$P$2,0))</f>
        <v>50</v>
      </c>
      <c r="BU661" s="140" cm="1">
        <f t="array" ref="BU661">INDEX($K:$P,ROW(),MATCH(BU$3,$K$2:$P$2,0))</f>
        <v>50</v>
      </c>
      <c r="BV661" s="140" cm="1">
        <f t="array" ref="BV661">INDEX($K:$P,ROW(),MATCH(BV$3,$K$2:$P$2,0))</f>
        <v>50</v>
      </c>
      <c r="BW661" s="140" cm="1">
        <f t="array" ref="BW661">INDEX($K:$P,ROW(),MATCH(BW$3,$K$2:$P$2,0))</f>
        <v>50</v>
      </c>
      <c r="BX661" s="140" cm="1">
        <f t="array" ref="BX661">INDEX($K:$P,ROW(),MATCH(BX$3,$K$2:$P$2,0))</f>
        <v>50</v>
      </c>
      <c r="BY661" s="140" cm="1">
        <f t="array" ref="BY661">INDEX($K:$P,ROW(),MATCH(BY$3,$K$2:$P$2,0))</f>
        <v>50</v>
      </c>
      <c r="BZ661" s="140" cm="1">
        <f t="array" ref="BZ661">INDEX($K:$P,ROW(),MATCH(BZ$3,$K$2:$P$2,0))</f>
        <v>50</v>
      </c>
      <c r="CA661" s="140" cm="1">
        <f t="array" ref="CA661">INDEX($K:$P,ROW(),MATCH(CA$3,$K$2:$P$2,0))</f>
        <v>50</v>
      </c>
      <c r="CB661" s="140" cm="1">
        <f t="array" ref="CB661">INDEX($K:$P,ROW(),MATCH(CB$3,$K$2:$P$2,0))</f>
        <v>50</v>
      </c>
      <c r="CC661" s="140" cm="1">
        <f t="array" ref="CC661">INDEX($K:$P,ROW(),MATCH(CC$3,$K$2:$P$2,0))</f>
        <v>50</v>
      </c>
      <c r="CD661" s="140" cm="1">
        <f t="array" ref="CD661">INDEX($K:$P,ROW(),MATCH(CD$3,$K$2:$P$2,0))</f>
        <v>50</v>
      </c>
      <c r="CE661" s="140" cm="1">
        <f t="array" ref="CE661">INDEX($K:$P,ROW(),MATCH(CE$3,$K$2:$P$2,0))</f>
        <v>50</v>
      </c>
      <c r="CF661" s="140" cm="1">
        <f t="array" ref="CF661">INDEX($K:$P,ROW(),MATCH(CF$3,$K$2:$P$2,0))</f>
        <v>50</v>
      </c>
      <c r="CG661" s="140" cm="1">
        <f t="array" ref="CG661">INDEX($K:$P,ROW(),MATCH(CG$3,$K$2:$P$2,0))</f>
        <v>50</v>
      </c>
      <c r="CH661" s="140" cm="1">
        <f t="array" ref="CH661">INDEX($K:$P,ROW(),MATCH(CH$3,$K$2:$P$2,0))</f>
        <v>50</v>
      </c>
      <c r="CI661" s="140" cm="1">
        <f t="array" ref="CI661">INDEX($K:$P,ROW(),MATCH(CI$3,$K$2:$P$2,0))</f>
        <v>50</v>
      </c>
      <c r="CJ661" s="140" cm="1">
        <f t="array" ref="CJ661">INDEX($K:$P,ROW(),MATCH(CJ$3,$K$2:$P$2,0))</f>
        <v>50</v>
      </c>
      <c r="CK661" s="140" cm="1">
        <f t="array" ref="CK661">INDEX($K:$P,ROW(),MATCH(CK$3,$K$2:$P$2,0))</f>
        <v>50</v>
      </c>
      <c r="CL661" s="140" cm="1">
        <f t="array" ref="CL661">INDEX($K:$P,ROW(),MATCH(CL$3,$K$2:$P$2,0))</f>
        <v>50</v>
      </c>
      <c r="CM661" s="238"/>
      <c r="CN661" s="366"/>
      <c r="CO661" s="140" t="e" cm="1">
        <f t="array" ref="CO661">INDEX($K:$P,ROW(),MATCH(CO$3,$K$2:$P$2,0))</f>
        <v>#N/A</v>
      </c>
      <c r="CP661" s="140" t="e" cm="1">
        <f t="array" ref="CP661">INDEX($K:$P,ROW(),MATCH(CP$3,$K$2:$P$2,0))</f>
        <v>#N/A</v>
      </c>
      <c r="CQ661" s="140" t="e" cm="1">
        <f t="array" ref="CQ661">INDEX($K:$P,ROW(),MATCH(CQ$3,$K$2:$P$2,0))</f>
        <v>#N/A</v>
      </c>
      <c r="CR661" s="140" t="e" cm="1">
        <f t="array" ref="CR661">INDEX($K:$P,ROW(),MATCH(CR$3,$K$2:$P$2,0))</f>
        <v>#N/A</v>
      </c>
      <c r="CS661" s="140" t="e" cm="1">
        <f t="array" ref="CS661">INDEX($K:$P,ROW(),MATCH(CS$3,$K$2:$P$2,0))</f>
        <v>#N/A</v>
      </c>
      <c r="CT661" s="140" t="e" cm="1">
        <f t="array" ref="CT661">INDEX($K:$P,ROW(),MATCH(CT$3,$K$2:$P$2,0))</f>
        <v>#N/A</v>
      </c>
      <c r="CU661" s="140" t="e" cm="1">
        <f t="array" ref="CU661">INDEX($K:$P,ROW(),MATCH(CU$3,$K$2:$P$2,0))</f>
        <v>#N/A</v>
      </c>
      <c r="CV661" s="140" t="e" cm="1">
        <f t="array" ref="CV661">INDEX($K:$P,ROW(),MATCH(CV$3,$K$2:$P$2,0))</f>
        <v>#N/A</v>
      </c>
      <c r="CW661" s="140" t="e" cm="1">
        <f t="array" ref="CW661">INDEX($K:$P,ROW(),MATCH(CW$3,$K$2:$P$2,0))</f>
        <v>#N/A</v>
      </c>
      <c r="CX661" s="140" t="e" cm="1">
        <f t="array" ref="CX661">INDEX($K:$P,ROW(),MATCH(CX$3,$K$2:$P$2,0))</f>
        <v>#N/A</v>
      </c>
      <c r="CY661" s="140" t="e" cm="1">
        <f t="array" ref="CY661">INDEX($K:$P,ROW(),MATCH(CY$3,$K$2:$P$2,0))</f>
        <v>#N/A</v>
      </c>
      <c r="CZ661" s="140" t="e" cm="1">
        <f t="array" ref="CZ661">INDEX($K:$P,ROW(),MATCH(CZ$3,$K$2:$P$2,0))</f>
        <v>#N/A</v>
      </c>
      <c r="DA661" s="140" t="e" cm="1">
        <f t="array" ref="DA661">INDEX($K:$P,ROW(),MATCH(DA$3,$K$2:$P$2,0))</f>
        <v>#N/A</v>
      </c>
      <c r="DB661" s="140" t="e" cm="1">
        <f t="array" ref="DB661">INDEX($K:$P,ROW(),MATCH(DB$3,$K$2:$P$2,0))</f>
        <v>#N/A</v>
      </c>
      <c r="DC661" s="140" t="e" cm="1">
        <f t="array" ref="DC661">INDEX($K:$P,ROW(),MATCH(DC$3,$K$2:$P$2,0))</f>
        <v>#N/A</v>
      </c>
      <c r="DD661" s="140" t="e" cm="1">
        <f t="array" ref="DD661">INDEX($K:$P,ROW(),MATCH(DD$3,$K$2:$P$2,0))</f>
        <v>#N/A</v>
      </c>
      <c r="DE661" s="140" t="e" cm="1">
        <f t="array" ref="DE661">INDEX($K:$P,ROW(),MATCH(DE$3,$K$2:$P$2,0))</f>
        <v>#N/A</v>
      </c>
      <c r="DF661" s="140" t="e" cm="1">
        <f t="array" ref="DF661">INDEX($K:$P,ROW(),MATCH(DF$3,$K$2:$P$2,0))</f>
        <v>#N/A</v>
      </c>
      <c r="DG661" s="140" t="e" cm="1">
        <f t="array" ref="DG661">INDEX($K:$P,ROW(),MATCH(DG$3,$K$2:$P$2,0))</f>
        <v>#N/A</v>
      </c>
      <c r="DH661" s="140" t="e" cm="1">
        <f t="array" ref="DH661">INDEX($K:$P,ROW(),MATCH(DH$3,$K$2:$P$2,0))</f>
        <v>#N/A</v>
      </c>
      <c r="DI661" s="140" t="e" cm="1">
        <f t="array" ref="DI661">INDEX($K:$P,ROW(),MATCH(DI$3,$K$2:$P$2,0))</f>
        <v>#N/A</v>
      </c>
      <c r="DJ661" s="140" t="e" cm="1">
        <f t="array" ref="DJ661">INDEX($K:$P,ROW(),MATCH(DJ$3,$K$2:$P$2,0))</f>
        <v>#N/A</v>
      </c>
      <c r="DK661" s="140" t="e" cm="1">
        <f t="array" ref="DK661">INDEX($K:$P,ROW(),MATCH(DK$3,$K$2:$P$2,0))</f>
        <v>#N/A</v>
      </c>
      <c r="DL661" s="140" t="e" cm="1">
        <f t="array" ref="DL661">INDEX($K:$P,ROW(),MATCH(DL$3,$K$2:$P$2,0))</f>
        <v>#N/A</v>
      </c>
    </row>
    <row r="662" spans="2:116" x14ac:dyDescent="0.4">
      <c r="C662" t="s">
        <v>198</v>
      </c>
      <c r="D662" t="s">
        <v>786</v>
      </c>
      <c r="E662" s="8" t="str">
        <f t="shared" si="849"/>
        <v>662 HOURLY-PV</v>
      </c>
      <c r="G662" s="126" t="str">
        <f>"Revenue - "&amp;G668</f>
        <v>Revenue - (Primary label)</v>
      </c>
      <c r="H662" s="27"/>
      <c r="I662" s="78"/>
      <c r="J662" s="78"/>
      <c r="K662" s="33">
        <f t="shared" ref="K662:P662" ca="1" si="853">SUMIF($3:$3,K$2,662:662)</f>
        <v>300000000</v>
      </c>
      <c r="L662" s="33">
        <f t="shared" ca="1" si="853"/>
        <v>300000000</v>
      </c>
      <c r="M662" s="33">
        <f t="shared" ca="1" si="853"/>
        <v>300000000</v>
      </c>
      <c r="N662" s="33">
        <f t="shared" ca="1" si="853"/>
        <v>300000000</v>
      </c>
      <c r="O662" s="33">
        <f t="shared" ca="1" si="853"/>
        <v>300000000</v>
      </c>
      <c r="P662" s="33">
        <f t="shared" ca="1" si="853"/>
        <v>300000000</v>
      </c>
      <c r="R662" s="33"/>
      <c r="S662" s="33">
        <f ca="1">S658*S661</f>
        <v>25000000</v>
      </c>
      <c r="T662" s="33">
        <f t="shared" ref="T662:CE662" ca="1" si="854">T658*T661</f>
        <v>25000000</v>
      </c>
      <c r="U662" s="33">
        <f t="shared" ca="1" si="854"/>
        <v>25000000</v>
      </c>
      <c r="V662" s="33">
        <f t="shared" ca="1" si="854"/>
        <v>25000000</v>
      </c>
      <c r="W662" s="33">
        <f t="shared" ca="1" si="854"/>
        <v>25000000</v>
      </c>
      <c r="X662" s="33">
        <f t="shared" ca="1" si="854"/>
        <v>25000000</v>
      </c>
      <c r="Y662" s="33">
        <f t="shared" ca="1" si="854"/>
        <v>25000000</v>
      </c>
      <c r="Z662" s="33">
        <f t="shared" ca="1" si="854"/>
        <v>25000000</v>
      </c>
      <c r="AA662" s="33">
        <f t="shared" ca="1" si="854"/>
        <v>25000000</v>
      </c>
      <c r="AB662" s="33">
        <f t="shared" ca="1" si="854"/>
        <v>25000000</v>
      </c>
      <c r="AC662" s="33">
        <f t="shared" ca="1" si="854"/>
        <v>25000000</v>
      </c>
      <c r="AD662" s="33">
        <f t="shared" ca="1" si="854"/>
        <v>25000000</v>
      </c>
      <c r="AE662" s="33">
        <f t="shared" ca="1" si="854"/>
        <v>25000000</v>
      </c>
      <c r="AF662" s="33">
        <f t="shared" ca="1" si="854"/>
        <v>25000000</v>
      </c>
      <c r="AG662" s="33">
        <f t="shared" ca="1" si="854"/>
        <v>25000000</v>
      </c>
      <c r="AH662" s="33">
        <f t="shared" ca="1" si="854"/>
        <v>25000000</v>
      </c>
      <c r="AI662" s="33">
        <f t="shared" ca="1" si="854"/>
        <v>25000000</v>
      </c>
      <c r="AJ662" s="33">
        <f t="shared" ca="1" si="854"/>
        <v>25000000</v>
      </c>
      <c r="AK662" s="33">
        <f t="shared" ca="1" si="854"/>
        <v>25000000</v>
      </c>
      <c r="AL662" s="33">
        <f t="shared" ca="1" si="854"/>
        <v>25000000</v>
      </c>
      <c r="AM662" s="33">
        <f t="shared" ca="1" si="854"/>
        <v>25000000</v>
      </c>
      <c r="AN662" s="33">
        <f t="shared" ca="1" si="854"/>
        <v>25000000</v>
      </c>
      <c r="AO662" s="33">
        <f t="shared" ca="1" si="854"/>
        <v>25000000</v>
      </c>
      <c r="AP662" s="33">
        <f t="shared" ca="1" si="854"/>
        <v>25000000</v>
      </c>
      <c r="AQ662" s="33">
        <f t="shared" ca="1" si="854"/>
        <v>25000000</v>
      </c>
      <c r="AR662" s="33">
        <f t="shared" ca="1" si="854"/>
        <v>25000000</v>
      </c>
      <c r="AS662" s="33">
        <f t="shared" ca="1" si="854"/>
        <v>25000000</v>
      </c>
      <c r="AT662" s="33">
        <f t="shared" ca="1" si="854"/>
        <v>25000000</v>
      </c>
      <c r="AU662" s="33">
        <f t="shared" ca="1" si="854"/>
        <v>25000000</v>
      </c>
      <c r="AV662" s="33">
        <f t="shared" ca="1" si="854"/>
        <v>25000000</v>
      </c>
      <c r="AW662" s="33">
        <f t="shared" ca="1" si="854"/>
        <v>25000000</v>
      </c>
      <c r="AX662" s="33">
        <f t="shared" ca="1" si="854"/>
        <v>25000000</v>
      </c>
      <c r="AY662" s="33">
        <f t="shared" ca="1" si="854"/>
        <v>25000000</v>
      </c>
      <c r="AZ662" s="33">
        <f t="shared" ca="1" si="854"/>
        <v>25000000</v>
      </c>
      <c r="BA662" s="33">
        <f t="shared" ca="1" si="854"/>
        <v>25000000</v>
      </c>
      <c r="BB662" s="33">
        <f t="shared" ca="1" si="854"/>
        <v>25000000</v>
      </c>
      <c r="BC662" s="33">
        <f t="shared" ca="1" si="854"/>
        <v>25000000</v>
      </c>
      <c r="BD662" s="33">
        <f t="shared" ca="1" si="854"/>
        <v>25000000</v>
      </c>
      <c r="BE662" s="33">
        <f t="shared" ca="1" si="854"/>
        <v>25000000</v>
      </c>
      <c r="BF662" s="33">
        <f t="shared" ca="1" si="854"/>
        <v>25000000</v>
      </c>
      <c r="BG662" s="33">
        <f t="shared" ca="1" si="854"/>
        <v>25000000</v>
      </c>
      <c r="BH662" s="33">
        <f t="shared" ca="1" si="854"/>
        <v>25000000</v>
      </c>
      <c r="BI662" s="33">
        <f t="shared" ca="1" si="854"/>
        <v>25000000</v>
      </c>
      <c r="BJ662" s="33">
        <f t="shared" ca="1" si="854"/>
        <v>25000000</v>
      </c>
      <c r="BK662" s="33">
        <f t="shared" ca="1" si="854"/>
        <v>25000000</v>
      </c>
      <c r="BL662" s="33">
        <f t="shared" ca="1" si="854"/>
        <v>25000000</v>
      </c>
      <c r="BM662" s="33">
        <f t="shared" ca="1" si="854"/>
        <v>25000000</v>
      </c>
      <c r="BN662" s="33">
        <f t="shared" ca="1" si="854"/>
        <v>25000000</v>
      </c>
      <c r="BO662" s="33">
        <f t="shared" ca="1" si="854"/>
        <v>25000000</v>
      </c>
      <c r="BP662" s="33">
        <f t="shared" ca="1" si="854"/>
        <v>25000000</v>
      </c>
      <c r="BQ662" s="33">
        <f t="shared" ca="1" si="854"/>
        <v>25000000</v>
      </c>
      <c r="BR662" s="33">
        <f t="shared" ca="1" si="854"/>
        <v>25000000</v>
      </c>
      <c r="BS662" s="33">
        <f t="shared" ca="1" si="854"/>
        <v>25000000</v>
      </c>
      <c r="BT662" s="33">
        <f t="shared" ca="1" si="854"/>
        <v>25000000</v>
      </c>
      <c r="BU662" s="33">
        <f t="shared" ca="1" si="854"/>
        <v>25000000</v>
      </c>
      <c r="BV662" s="33">
        <f t="shared" ca="1" si="854"/>
        <v>25000000</v>
      </c>
      <c r="BW662" s="33">
        <f t="shared" ca="1" si="854"/>
        <v>25000000</v>
      </c>
      <c r="BX662" s="33">
        <f t="shared" ca="1" si="854"/>
        <v>25000000</v>
      </c>
      <c r="BY662" s="33">
        <f t="shared" ca="1" si="854"/>
        <v>25000000</v>
      </c>
      <c r="BZ662" s="33">
        <f t="shared" ca="1" si="854"/>
        <v>25000000</v>
      </c>
      <c r="CA662" s="33">
        <f t="shared" ca="1" si="854"/>
        <v>25000000</v>
      </c>
      <c r="CB662" s="33">
        <f t="shared" ca="1" si="854"/>
        <v>25000000</v>
      </c>
      <c r="CC662" s="33">
        <f t="shared" ca="1" si="854"/>
        <v>25000000</v>
      </c>
      <c r="CD662" s="33">
        <f t="shared" ca="1" si="854"/>
        <v>25000000</v>
      </c>
      <c r="CE662" s="33">
        <f t="shared" ca="1" si="854"/>
        <v>25000000</v>
      </c>
      <c r="CF662" s="33">
        <f t="shared" ref="CF662:DL662" ca="1" si="855">CF658*CF661</f>
        <v>25000000</v>
      </c>
      <c r="CG662" s="33">
        <f t="shared" ca="1" si="855"/>
        <v>25000000</v>
      </c>
      <c r="CH662" s="33">
        <f t="shared" ca="1" si="855"/>
        <v>25000000</v>
      </c>
      <c r="CI662" s="33">
        <f t="shared" ca="1" si="855"/>
        <v>25000000</v>
      </c>
      <c r="CJ662" s="33">
        <f t="shared" ca="1" si="855"/>
        <v>25000000</v>
      </c>
      <c r="CK662" s="33">
        <f t="shared" ca="1" si="855"/>
        <v>25000000</v>
      </c>
      <c r="CL662" s="33">
        <f t="shared" ca="1" si="855"/>
        <v>25000000</v>
      </c>
      <c r="CM662" s="33" t="e">
        <f t="shared" ca="1" si="855"/>
        <v>#REF!</v>
      </c>
      <c r="CN662" s="33" t="e">
        <f t="shared" ca="1" si="855"/>
        <v>#REF!</v>
      </c>
      <c r="CO662" s="33" t="e">
        <f t="shared" ca="1" si="855"/>
        <v>#N/A</v>
      </c>
      <c r="CP662" s="33" t="e">
        <f t="shared" ca="1" si="855"/>
        <v>#N/A</v>
      </c>
      <c r="CQ662" s="33" t="e">
        <f t="shared" ca="1" si="855"/>
        <v>#N/A</v>
      </c>
      <c r="CR662" s="33" t="e">
        <f t="shared" ca="1" si="855"/>
        <v>#N/A</v>
      </c>
      <c r="CS662" s="33" t="e">
        <f t="shared" ca="1" si="855"/>
        <v>#N/A</v>
      </c>
      <c r="CT662" s="33" t="e">
        <f t="shared" ca="1" si="855"/>
        <v>#N/A</v>
      </c>
      <c r="CU662" s="33" t="e">
        <f t="shared" ca="1" si="855"/>
        <v>#N/A</v>
      </c>
      <c r="CV662" s="33" t="e">
        <f t="shared" ca="1" si="855"/>
        <v>#N/A</v>
      </c>
      <c r="CW662" s="33" t="e">
        <f t="shared" ca="1" si="855"/>
        <v>#N/A</v>
      </c>
      <c r="CX662" s="33" t="e">
        <f t="shared" ca="1" si="855"/>
        <v>#N/A</v>
      </c>
      <c r="CY662" s="33" t="e">
        <f t="shared" ca="1" si="855"/>
        <v>#N/A</v>
      </c>
      <c r="CZ662" s="33" t="e">
        <f t="shared" ca="1" si="855"/>
        <v>#N/A</v>
      </c>
      <c r="DA662" s="33" t="e">
        <f t="shared" ca="1" si="855"/>
        <v>#N/A</v>
      </c>
      <c r="DB662" s="33" t="e">
        <f t="shared" ca="1" si="855"/>
        <v>#N/A</v>
      </c>
      <c r="DC662" s="33" t="e">
        <f t="shared" ca="1" si="855"/>
        <v>#N/A</v>
      </c>
      <c r="DD662" s="33" t="e">
        <f t="shared" ca="1" si="855"/>
        <v>#N/A</v>
      </c>
      <c r="DE662" s="33" t="e">
        <f t="shared" ca="1" si="855"/>
        <v>#N/A</v>
      </c>
      <c r="DF662" s="33" t="e">
        <f t="shared" ca="1" si="855"/>
        <v>#N/A</v>
      </c>
      <c r="DG662" s="33" t="e">
        <f t="shared" ca="1" si="855"/>
        <v>#N/A</v>
      </c>
      <c r="DH662" s="33" t="e">
        <f t="shared" ca="1" si="855"/>
        <v>#N/A</v>
      </c>
      <c r="DI662" s="33" t="e">
        <f t="shared" ca="1" si="855"/>
        <v>#N/A</v>
      </c>
      <c r="DJ662" s="33" t="e">
        <f t="shared" ca="1" si="855"/>
        <v>#N/A</v>
      </c>
      <c r="DK662" s="33" t="e">
        <f t="shared" ca="1" si="855"/>
        <v>#N/A</v>
      </c>
      <c r="DL662" s="33" t="e">
        <f t="shared" ca="1" si="855"/>
        <v>#N/A</v>
      </c>
    </row>
    <row r="663" spans="2:116" x14ac:dyDescent="0.4">
      <c r="D663" t="s">
        <v>786</v>
      </c>
      <c r="E663" s="8" t="str">
        <f t="shared" si="849"/>
        <v>663 HOURLY-PV</v>
      </c>
      <c r="G663" s="126"/>
      <c r="H663" s="27"/>
      <c r="I663" s="78"/>
      <c r="J663" s="78"/>
      <c r="K663" s="33"/>
      <c r="L663" s="33"/>
      <c r="M663" s="33"/>
      <c r="N663" s="33"/>
      <c r="O663" s="33"/>
      <c r="P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3"/>
      <c r="AV663" s="33"/>
      <c r="AW663" s="33"/>
      <c r="AX663" s="33"/>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c r="BV663" s="33"/>
      <c r="BW663" s="33"/>
      <c r="BX663" s="33"/>
      <c r="BY663" s="33"/>
      <c r="BZ663" s="33"/>
      <c r="CA663" s="33"/>
      <c r="CB663" s="33"/>
      <c r="CC663" s="33"/>
      <c r="CD663" s="33"/>
      <c r="CE663" s="33"/>
      <c r="CF663" s="33"/>
      <c r="CG663" s="33"/>
      <c r="CH663" s="33"/>
      <c r="CI663" s="33"/>
      <c r="CJ663" s="33"/>
      <c r="CK663" s="33"/>
      <c r="CL663" s="33"/>
      <c r="CN663" s="78"/>
      <c r="CO663" s="33"/>
      <c r="CP663" s="33"/>
      <c r="CQ663" s="33"/>
      <c r="CR663" s="33"/>
      <c r="CS663" s="33"/>
      <c r="CT663" s="33"/>
      <c r="CU663" s="33"/>
      <c r="CV663" s="33"/>
      <c r="CW663" s="33"/>
      <c r="CX663" s="33"/>
      <c r="CY663" s="33"/>
      <c r="CZ663" s="33"/>
      <c r="DA663" s="33"/>
      <c r="DB663" s="33"/>
      <c r="DC663" s="33"/>
      <c r="DD663" s="33"/>
      <c r="DE663" s="33"/>
      <c r="DF663" s="33"/>
      <c r="DG663" s="33"/>
      <c r="DH663" s="33"/>
      <c r="DI663" s="33"/>
      <c r="DJ663" s="33"/>
      <c r="DK663" s="33"/>
      <c r="DL663" s="33"/>
    </row>
    <row r="664" spans="2:116" x14ac:dyDescent="0.4">
      <c r="D664" t="s">
        <v>786</v>
      </c>
      <c r="E664" s="8" t="str">
        <f t="shared" si="849"/>
        <v>664 HOURLY-PV</v>
      </c>
      <c r="G664" s="95" t="str">
        <f>"COGS - "&amp;G672&amp;":"</f>
        <v>COGS - (Secondary label):</v>
      </c>
      <c r="H664" s="12"/>
      <c r="I664" s="60"/>
      <c r="J664" s="60"/>
      <c r="K664" s="17"/>
      <c r="L664" s="17"/>
      <c r="M664" s="17"/>
      <c r="N664" s="17"/>
      <c r="O664" s="17"/>
      <c r="P664" s="17"/>
      <c r="R664" s="19"/>
      <c r="S664" s="19"/>
      <c r="T664" s="19"/>
      <c r="U664" s="19"/>
      <c r="V664" s="19"/>
      <c r="W664" s="19"/>
      <c r="X664" s="19"/>
      <c r="Y664" s="19"/>
      <c r="Z664" s="19"/>
      <c r="AA664" s="19"/>
      <c r="AB664" s="19"/>
      <c r="AC664" s="19"/>
      <c r="AD664" s="19"/>
      <c r="AE664" s="19"/>
      <c r="AF664" s="19"/>
      <c r="AG664" s="19"/>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c r="CK664" s="19"/>
      <c r="CL664" s="19"/>
      <c r="CN664" s="60"/>
      <c r="CO664" s="19"/>
      <c r="CP664" s="19"/>
      <c r="CQ664" s="19"/>
      <c r="CR664" s="19"/>
      <c r="CS664" s="19"/>
      <c r="CT664" s="19"/>
      <c r="CU664" s="19"/>
      <c r="CV664" s="19"/>
      <c r="CW664" s="19"/>
      <c r="CX664" s="19"/>
      <c r="CY664" s="19"/>
      <c r="CZ664" s="19"/>
      <c r="DA664" s="19"/>
      <c r="DB664" s="19"/>
      <c r="DC664" s="19"/>
      <c r="DD664" s="19"/>
      <c r="DE664" s="19"/>
      <c r="DF664" s="19"/>
      <c r="DG664" s="19"/>
      <c r="DH664" s="19"/>
      <c r="DI664" s="19"/>
      <c r="DJ664" s="19"/>
      <c r="DK664" s="19"/>
      <c r="DL664" s="19"/>
    </row>
    <row r="665" spans="2:116" x14ac:dyDescent="0.4">
      <c r="D665" t="s">
        <v>786</v>
      </c>
      <c r="E665" s="8" t="str">
        <f t="shared" si="849"/>
        <v>665 HOURLY-PV</v>
      </c>
      <c r="G665" s="145" t="s">
        <v>789</v>
      </c>
      <c r="H665" s="12"/>
      <c r="I665" s="60"/>
      <c r="J665" s="60"/>
      <c r="K665" s="139">
        <v>25</v>
      </c>
      <c r="L665" s="139">
        <v>25</v>
      </c>
      <c r="M665" s="139">
        <v>25</v>
      </c>
      <c r="N665" s="139">
        <v>25</v>
      </c>
      <c r="O665" s="139">
        <v>25</v>
      </c>
      <c r="P665" s="139">
        <v>25</v>
      </c>
      <c r="R665" s="19"/>
      <c r="S665" s="140" cm="1">
        <f t="array" ref="S665">INDEX($K:$P,ROW(),MATCH(S$3,$K$2:$P$2,0))</f>
        <v>25</v>
      </c>
      <c r="T665" s="140" cm="1">
        <f t="array" ref="T665">INDEX($K:$P,ROW(),MATCH(T$3,$K$2:$P$2,0))</f>
        <v>25</v>
      </c>
      <c r="U665" s="140" cm="1">
        <f t="array" ref="U665">INDEX($K:$P,ROW(),MATCH(U$3,$K$2:$P$2,0))</f>
        <v>25</v>
      </c>
      <c r="V665" s="140" cm="1">
        <f t="array" ref="V665">INDEX($K:$P,ROW(),MATCH(V$3,$K$2:$P$2,0))</f>
        <v>25</v>
      </c>
      <c r="W665" s="140" cm="1">
        <f t="array" ref="W665">INDEX($K:$P,ROW(),MATCH(W$3,$K$2:$P$2,0))</f>
        <v>25</v>
      </c>
      <c r="X665" s="140" cm="1">
        <f t="array" ref="X665">INDEX($K:$P,ROW(),MATCH(X$3,$K$2:$P$2,0))</f>
        <v>25</v>
      </c>
      <c r="Y665" s="140" cm="1">
        <f t="array" ref="Y665">INDEX($K:$P,ROW(),MATCH(Y$3,$K$2:$P$2,0))</f>
        <v>25</v>
      </c>
      <c r="Z665" s="140" cm="1">
        <f t="array" ref="Z665">INDEX($K:$P,ROW(),MATCH(Z$3,$K$2:$P$2,0))</f>
        <v>25</v>
      </c>
      <c r="AA665" s="140" cm="1">
        <f t="array" ref="AA665">INDEX($K:$P,ROW(),MATCH(AA$3,$K$2:$P$2,0))</f>
        <v>25</v>
      </c>
      <c r="AB665" s="140" cm="1">
        <f t="array" ref="AB665">INDEX($K:$P,ROW(),MATCH(AB$3,$K$2:$P$2,0))</f>
        <v>25</v>
      </c>
      <c r="AC665" s="140" cm="1">
        <f t="array" ref="AC665">INDEX($K:$P,ROW(),MATCH(AC$3,$K$2:$P$2,0))</f>
        <v>25</v>
      </c>
      <c r="AD665" s="140" cm="1">
        <f t="array" ref="AD665">INDEX($K:$P,ROW(),MATCH(AD$3,$K$2:$P$2,0))</f>
        <v>25</v>
      </c>
      <c r="AE665" s="140" cm="1">
        <f t="array" ref="AE665">INDEX($K:$P,ROW(),MATCH(AE$3,$K$2:$P$2,0))</f>
        <v>25</v>
      </c>
      <c r="AF665" s="140" cm="1">
        <f t="array" ref="AF665">INDEX($K:$P,ROW(),MATCH(AF$3,$K$2:$P$2,0))</f>
        <v>25</v>
      </c>
      <c r="AG665" s="140" cm="1">
        <f t="array" ref="AG665">INDEX($K:$P,ROW(),MATCH(AG$3,$K$2:$P$2,0))</f>
        <v>25</v>
      </c>
      <c r="AH665" s="140" cm="1">
        <f t="array" ref="AH665">INDEX($K:$P,ROW(),MATCH(AH$3,$K$2:$P$2,0))</f>
        <v>25</v>
      </c>
      <c r="AI665" s="140" cm="1">
        <f t="array" ref="AI665">INDEX($K:$P,ROW(),MATCH(AI$3,$K$2:$P$2,0))</f>
        <v>25</v>
      </c>
      <c r="AJ665" s="140" cm="1">
        <f t="array" ref="AJ665">INDEX($K:$P,ROW(),MATCH(AJ$3,$K$2:$P$2,0))</f>
        <v>25</v>
      </c>
      <c r="AK665" s="140" cm="1">
        <f t="array" ref="AK665">INDEX($K:$P,ROW(),MATCH(AK$3,$K$2:$P$2,0))</f>
        <v>25</v>
      </c>
      <c r="AL665" s="140" cm="1">
        <f t="array" ref="AL665">INDEX($K:$P,ROW(),MATCH(AL$3,$K$2:$P$2,0))</f>
        <v>25</v>
      </c>
      <c r="AM665" s="140" cm="1">
        <f t="array" ref="AM665">INDEX($K:$P,ROW(),MATCH(AM$3,$K$2:$P$2,0))</f>
        <v>25</v>
      </c>
      <c r="AN665" s="140" cm="1">
        <f t="array" ref="AN665">INDEX($K:$P,ROW(),MATCH(AN$3,$K$2:$P$2,0))</f>
        <v>25</v>
      </c>
      <c r="AO665" s="140" cm="1">
        <f t="array" ref="AO665">INDEX($K:$P,ROW(),MATCH(AO$3,$K$2:$P$2,0))</f>
        <v>25</v>
      </c>
      <c r="AP665" s="140" cm="1">
        <f t="array" ref="AP665">INDEX($K:$P,ROW(),MATCH(AP$3,$K$2:$P$2,0))</f>
        <v>25</v>
      </c>
      <c r="AQ665" s="140" cm="1">
        <f t="array" ref="AQ665">INDEX($K:$P,ROW(),MATCH(AQ$3,$K$2:$P$2,0))</f>
        <v>25</v>
      </c>
      <c r="AR665" s="140" cm="1">
        <f t="array" ref="AR665">INDEX($K:$P,ROW(),MATCH(AR$3,$K$2:$P$2,0))</f>
        <v>25</v>
      </c>
      <c r="AS665" s="140" cm="1">
        <f t="array" ref="AS665">INDEX($K:$P,ROW(),MATCH(AS$3,$K$2:$P$2,0))</f>
        <v>25</v>
      </c>
      <c r="AT665" s="140" cm="1">
        <f t="array" ref="AT665">INDEX($K:$P,ROW(),MATCH(AT$3,$K$2:$P$2,0))</f>
        <v>25</v>
      </c>
      <c r="AU665" s="140" cm="1">
        <f t="array" ref="AU665">INDEX($K:$P,ROW(),MATCH(AU$3,$K$2:$P$2,0))</f>
        <v>25</v>
      </c>
      <c r="AV665" s="140" cm="1">
        <f t="array" ref="AV665">INDEX($K:$P,ROW(),MATCH(AV$3,$K$2:$P$2,0))</f>
        <v>25</v>
      </c>
      <c r="AW665" s="140" cm="1">
        <f t="array" ref="AW665">INDEX($K:$P,ROW(),MATCH(AW$3,$K$2:$P$2,0))</f>
        <v>25</v>
      </c>
      <c r="AX665" s="140" cm="1">
        <f t="array" ref="AX665">INDEX($K:$P,ROW(),MATCH(AX$3,$K$2:$P$2,0))</f>
        <v>25</v>
      </c>
      <c r="AY665" s="140" cm="1">
        <f t="array" ref="AY665">INDEX($K:$P,ROW(),MATCH(AY$3,$K$2:$P$2,0))</f>
        <v>25</v>
      </c>
      <c r="AZ665" s="140" cm="1">
        <f t="array" ref="AZ665">INDEX($K:$P,ROW(),MATCH(AZ$3,$K$2:$P$2,0))</f>
        <v>25</v>
      </c>
      <c r="BA665" s="140" cm="1">
        <f t="array" ref="BA665">INDEX($K:$P,ROW(),MATCH(BA$3,$K$2:$P$2,0))</f>
        <v>25</v>
      </c>
      <c r="BB665" s="140" cm="1">
        <f t="array" ref="BB665">INDEX($K:$P,ROW(),MATCH(BB$3,$K$2:$P$2,0))</f>
        <v>25</v>
      </c>
      <c r="BC665" s="140" cm="1">
        <f t="array" ref="BC665">INDEX($K:$P,ROW(),MATCH(BC$3,$K$2:$P$2,0))</f>
        <v>25</v>
      </c>
      <c r="BD665" s="140" cm="1">
        <f t="array" ref="BD665">INDEX($K:$P,ROW(),MATCH(BD$3,$K$2:$P$2,0))</f>
        <v>25</v>
      </c>
      <c r="BE665" s="140" cm="1">
        <f t="array" ref="BE665">INDEX($K:$P,ROW(),MATCH(BE$3,$K$2:$P$2,0))</f>
        <v>25</v>
      </c>
      <c r="BF665" s="140" cm="1">
        <f t="array" ref="BF665">INDEX($K:$P,ROW(),MATCH(BF$3,$K$2:$P$2,0))</f>
        <v>25</v>
      </c>
      <c r="BG665" s="140" cm="1">
        <f t="array" ref="BG665">INDEX($K:$P,ROW(),MATCH(BG$3,$K$2:$P$2,0))</f>
        <v>25</v>
      </c>
      <c r="BH665" s="140" cm="1">
        <f t="array" ref="BH665">INDEX($K:$P,ROW(),MATCH(BH$3,$K$2:$P$2,0))</f>
        <v>25</v>
      </c>
      <c r="BI665" s="140" cm="1">
        <f t="array" ref="BI665">INDEX($K:$P,ROW(),MATCH(BI$3,$K$2:$P$2,0))</f>
        <v>25</v>
      </c>
      <c r="BJ665" s="140" cm="1">
        <f t="array" ref="BJ665">INDEX($K:$P,ROW(),MATCH(BJ$3,$K$2:$P$2,0))</f>
        <v>25</v>
      </c>
      <c r="BK665" s="140" cm="1">
        <f t="array" ref="BK665">INDEX($K:$P,ROW(),MATCH(BK$3,$K$2:$P$2,0))</f>
        <v>25</v>
      </c>
      <c r="BL665" s="140" cm="1">
        <f t="array" ref="BL665">INDEX($K:$P,ROW(),MATCH(BL$3,$K$2:$P$2,0))</f>
        <v>25</v>
      </c>
      <c r="BM665" s="140" cm="1">
        <f t="array" ref="BM665">INDEX($K:$P,ROW(),MATCH(BM$3,$K$2:$P$2,0))</f>
        <v>25</v>
      </c>
      <c r="BN665" s="140" cm="1">
        <f t="array" ref="BN665">INDEX($K:$P,ROW(),MATCH(BN$3,$K$2:$P$2,0))</f>
        <v>25</v>
      </c>
      <c r="BO665" s="140" cm="1">
        <f t="array" ref="BO665">INDEX($K:$P,ROW(),MATCH(BO$3,$K$2:$P$2,0))</f>
        <v>25</v>
      </c>
      <c r="BP665" s="140" cm="1">
        <f t="array" ref="BP665">INDEX($K:$P,ROW(),MATCH(BP$3,$K$2:$P$2,0))</f>
        <v>25</v>
      </c>
      <c r="BQ665" s="140" cm="1">
        <f t="array" ref="BQ665">INDEX($K:$P,ROW(),MATCH(BQ$3,$K$2:$P$2,0))</f>
        <v>25</v>
      </c>
      <c r="BR665" s="140" cm="1">
        <f t="array" ref="BR665">INDEX($K:$P,ROW(),MATCH(BR$3,$K$2:$P$2,0))</f>
        <v>25</v>
      </c>
      <c r="BS665" s="140" cm="1">
        <f t="array" ref="BS665">INDEX($K:$P,ROW(),MATCH(BS$3,$K$2:$P$2,0))</f>
        <v>25</v>
      </c>
      <c r="BT665" s="140" cm="1">
        <f t="array" ref="BT665">INDEX($K:$P,ROW(),MATCH(BT$3,$K$2:$P$2,0))</f>
        <v>25</v>
      </c>
      <c r="BU665" s="140" cm="1">
        <f t="array" ref="BU665">INDEX($K:$P,ROW(),MATCH(BU$3,$K$2:$P$2,0))</f>
        <v>25</v>
      </c>
      <c r="BV665" s="140" cm="1">
        <f t="array" ref="BV665">INDEX($K:$P,ROW(),MATCH(BV$3,$K$2:$P$2,0))</f>
        <v>25</v>
      </c>
      <c r="BW665" s="140" cm="1">
        <f t="array" ref="BW665">INDEX($K:$P,ROW(),MATCH(BW$3,$K$2:$P$2,0))</f>
        <v>25</v>
      </c>
      <c r="BX665" s="140" cm="1">
        <f t="array" ref="BX665">INDEX($K:$P,ROW(),MATCH(BX$3,$K$2:$P$2,0))</f>
        <v>25</v>
      </c>
      <c r="BY665" s="140" cm="1">
        <f t="array" ref="BY665">INDEX($K:$P,ROW(),MATCH(BY$3,$K$2:$P$2,0))</f>
        <v>25</v>
      </c>
      <c r="BZ665" s="140" cm="1">
        <f t="array" ref="BZ665">INDEX($K:$P,ROW(),MATCH(BZ$3,$K$2:$P$2,0))</f>
        <v>25</v>
      </c>
      <c r="CA665" s="140" cm="1">
        <f t="array" ref="CA665">INDEX($K:$P,ROW(),MATCH(CA$3,$K$2:$P$2,0))</f>
        <v>25</v>
      </c>
      <c r="CB665" s="140" cm="1">
        <f t="array" ref="CB665">INDEX($K:$P,ROW(),MATCH(CB$3,$K$2:$P$2,0))</f>
        <v>25</v>
      </c>
      <c r="CC665" s="140" cm="1">
        <f t="array" ref="CC665">INDEX($K:$P,ROW(),MATCH(CC$3,$K$2:$P$2,0))</f>
        <v>25</v>
      </c>
      <c r="CD665" s="140" cm="1">
        <f t="array" ref="CD665">INDEX($K:$P,ROW(),MATCH(CD$3,$K$2:$P$2,0))</f>
        <v>25</v>
      </c>
      <c r="CE665" s="140" cm="1">
        <f t="array" ref="CE665">INDEX($K:$P,ROW(),MATCH(CE$3,$K$2:$P$2,0))</f>
        <v>25</v>
      </c>
      <c r="CF665" s="140" cm="1">
        <f t="array" ref="CF665">INDEX($K:$P,ROW(),MATCH(CF$3,$K$2:$P$2,0))</f>
        <v>25</v>
      </c>
      <c r="CG665" s="140" cm="1">
        <f t="array" ref="CG665">INDEX($K:$P,ROW(),MATCH(CG$3,$K$2:$P$2,0))</f>
        <v>25</v>
      </c>
      <c r="CH665" s="140" cm="1">
        <f t="array" ref="CH665">INDEX($K:$P,ROW(),MATCH(CH$3,$K$2:$P$2,0))</f>
        <v>25</v>
      </c>
      <c r="CI665" s="140" cm="1">
        <f t="array" ref="CI665">INDEX($K:$P,ROW(),MATCH(CI$3,$K$2:$P$2,0))</f>
        <v>25</v>
      </c>
      <c r="CJ665" s="140" cm="1">
        <f t="array" ref="CJ665">INDEX($K:$P,ROW(),MATCH(CJ$3,$K$2:$P$2,0))</f>
        <v>25</v>
      </c>
      <c r="CK665" s="140" cm="1">
        <f t="array" ref="CK665">INDEX($K:$P,ROW(),MATCH(CK$3,$K$2:$P$2,0))</f>
        <v>25</v>
      </c>
      <c r="CL665" s="140" cm="1">
        <f t="array" ref="CL665">INDEX($K:$P,ROW(),MATCH(CL$3,$K$2:$P$2,0))</f>
        <v>25</v>
      </c>
      <c r="CM665" s="238"/>
      <c r="CN665" s="366"/>
      <c r="CO665" s="140" t="e" cm="1">
        <f t="array" ref="CO665">INDEX($K:$P,ROW(),MATCH(CO$3,$K$2:$P$2,0))</f>
        <v>#N/A</v>
      </c>
      <c r="CP665" s="140" t="e" cm="1">
        <f t="array" ref="CP665">INDEX($K:$P,ROW(),MATCH(CP$3,$K$2:$P$2,0))</f>
        <v>#N/A</v>
      </c>
      <c r="CQ665" s="140" t="e" cm="1">
        <f t="array" ref="CQ665">INDEX($K:$P,ROW(),MATCH(CQ$3,$K$2:$P$2,0))</f>
        <v>#N/A</v>
      </c>
      <c r="CR665" s="140" t="e" cm="1">
        <f t="array" ref="CR665">INDEX($K:$P,ROW(),MATCH(CR$3,$K$2:$P$2,0))</f>
        <v>#N/A</v>
      </c>
      <c r="CS665" s="140" t="e" cm="1">
        <f t="array" ref="CS665">INDEX($K:$P,ROW(),MATCH(CS$3,$K$2:$P$2,0))</f>
        <v>#N/A</v>
      </c>
      <c r="CT665" s="140" t="e" cm="1">
        <f t="array" ref="CT665">INDEX($K:$P,ROW(),MATCH(CT$3,$K$2:$P$2,0))</f>
        <v>#N/A</v>
      </c>
      <c r="CU665" s="140" t="e" cm="1">
        <f t="array" ref="CU665">INDEX($K:$P,ROW(),MATCH(CU$3,$K$2:$P$2,0))</f>
        <v>#N/A</v>
      </c>
      <c r="CV665" s="140" t="e" cm="1">
        <f t="array" ref="CV665">INDEX($K:$P,ROW(),MATCH(CV$3,$K$2:$P$2,0))</f>
        <v>#N/A</v>
      </c>
      <c r="CW665" s="140" t="e" cm="1">
        <f t="array" ref="CW665">INDEX($K:$P,ROW(),MATCH(CW$3,$K$2:$P$2,0))</f>
        <v>#N/A</v>
      </c>
      <c r="CX665" s="140" t="e" cm="1">
        <f t="array" ref="CX665">INDEX($K:$P,ROW(),MATCH(CX$3,$K$2:$P$2,0))</f>
        <v>#N/A</v>
      </c>
      <c r="CY665" s="140" t="e" cm="1">
        <f t="array" ref="CY665">INDEX($K:$P,ROW(),MATCH(CY$3,$K$2:$P$2,0))</f>
        <v>#N/A</v>
      </c>
      <c r="CZ665" s="140" t="e" cm="1">
        <f t="array" ref="CZ665">INDEX($K:$P,ROW(),MATCH(CZ$3,$K$2:$P$2,0))</f>
        <v>#N/A</v>
      </c>
      <c r="DA665" s="140" t="e" cm="1">
        <f t="array" ref="DA665">INDEX($K:$P,ROW(),MATCH(DA$3,$K$2:$P$2,0))</f>
        <v>#N/A</v>
      </c>
      <c r="DB665" s="140" t="e" cm="1">
        <f t="array" ref="DB665">INDEX($K:$P,ROW(),MATCH(DB$3,$K$2:$P$2,0))</f>
        <v>#N/A</v>
      </c>
      <c r="DC665" s="140" t="e" cm="1">
        <f t="array" ref="DC665">INDEX($K:$P,ROW(),MATCH(DC$3,$K$2:$P$2,0))</f>
        <v>#N/A</v>
      </c>
      <c r="DD665" s="140" t="e" cm="1">
        <f t="array" ref="DD665">INDEX($K:$P,ROW(),MATCH(DD$3,$K$2:$P$2,0))</f>
        <v>#N/A</v>
      </c>
      <c r="DE665" s="140" t="e" cm="1">
        <f t="array" ref="DE665">INDEX($K:$P,ROW(),MATCH(DE$3,$K$2:$P$2,0))</f>
        <v>#N/A</v>
      </c>
      <c r="DF665" s="140" t="e" cm="1">
        <f t="array" ref="DF665">INDEX($K:$P,ROW(),MATCH(DF$3,$K$2:$P$2,0))</f>
        <v>#N/A</v>
      </c>
      <c r="DG665" s="140" t="e" cm="1">
        <f t="array" ref="DG665">INDEX($K:$P,ROW(),MATCH(DG$3,$K$2:$P$2,0))</f>
        <v>#N/A</v>
      </c>
      <c r="DH665" s="140" t="e" cm="1">
        <f t="array" ref="DH665">INDEX($K:$P,ROW(),MATCH(DH$3,$K$2:$P$2,0))</f>
        <v>#N/A</v>
      </c>
      <c r="DI665" s="140" t="e" cm="1">
        <f t="array" ref="DI665">INDEX($K:$P,ROW(),MATCH(DI$3,$K$2:$P$2,0))</f>
        <v>#N/A</v>
      </c>
      <c r="DJ665" s="140" t="e" cm="1">
        <f t="array" ref="DJ665">INDEX($K:$P,ROW(),MATCH(DJ$3,$K$2:$P$2,0))</f>
        <v>#N/A</v>
      </c>
      <c r="DK665" s="140" t="e" cm="1">
        <f t="array" ref="DK665">INDEX($K:$P,ROW(),MATCH(DK$3,$K$2:$P$2,0))</f>
        <v>#N/A</v>
      </c>
      <c r="DL665" s="140" t="e" cm="1">
        <f t="array" ref="DL665">INDEX($K:$P,ROW(),MATCH(DL$3,$K$2:$P$2,0))</f>
        <v>#N/A</v>
      </c>
    </row>
    <row r="666" spans="2:116" x14ac:dyDescent="0.4">
      <c r="C666" t="s">
        <v>203</v>
      </c>
      <c r="D666" t="s">
        <v>786</v>
      </c>
      <c r="E666" s="8" t="str">
        <f t="shared" ref="E666" si="856">ROW()&amp;" "&amp;D666</f>
        <v>666 HOURLY-PV</v>
      </c>
      <c r="G666" s="126" t="str">
        <f>"COGS - "&amp;G668</f>
        <v>COGS - (Primary label)</v>
      </c>
      <c r="H666" s="27"/>
      <c r="I666" s="78"/>
      <c r="J666" s="78"/>
      <c r="K666" s="33">
        <f t="shared" ref="K666:P666" ca="1" si="857">SUMIF($3:$3,K$2,666:666)</f>
        <v>-150000000</v>
      </c>
      <c r="L666" s="33">
        <f t="shared" ca="1" si="857"/>
        <v>-150000000</v>
      </c>
      <c r="M666" s="33">
        <f t="shared" ca="1" si="857"/>
        <v>-150000000</v>
      </c>
      <c r="N666" s="33">
        <f t="shared" ca="1" si="857"/>
        <v>-150000000</v>
      </c>
      <c r="O666" s="33">
        <f t="shared" ca="1" si="857"/>
        <v>-150000000</v>
      </c>
      <c r="P666" s="33">
        <f t="shared" ca="1" si="857"/>
        <v>-150000000</v>
      </c>
      <c r="R666" s="33"/>
      <c r="S666" s="33">
        <f ca="1">-S658*S665</f>
        <v>-12500000</v>
      </c>
      <c r="T666" s="33">
        <f t="shared" ref="T666:CE666" ca="1" si="858">-T658*T665</f>
        <v>-12500000</v>
      </c>
      <c r="U666" s="33">
        <f t="shared" ca="1" si="858"/>
        <v>-12500000</v>
      </c>
      <c r="V666" s="33">
        <f t="shared" ca="1" si="858"/>
        <v>-12500000</v>
      </c>
      <c r="W666" s="33">
        <f t="shared" ca="1" si="858"/>
        <v>-12500000</v>
      </c>
      <c r="X666" s="33">
        <f t="shared" ca="1" si="858"/>
        <v>-12500000</v>
      </c>
      <c r="Y666" s="33">
        <f t="shared" ca="1" si="858"/>
        <v>-12500000</v>
      </c>
      <c r="Z666" s="33">
        <f t="shared" ca="1" si="858"/>
        <v>-12500000</v>
      </c>
      <c r="AA666" s="33">
        <f t="shared" ca="1" si="858"/>
        <v>-12500000</v>
      </c>
      <c r="AB666" s="33">
        <f t="shared" ca="1" si="858"/>
        <v>-12500000</v>
      </c>
      <c r="AC666" s="33">
        <f t="shared" ca="1" si="858"/>
        <v>-12500000</v>
      </c>
      <c r="AD666" s="33">
        <f t="shared" ca="1" si="858"/>
        <v>-12500000</v>
      </c>
      <c r="AE666" s="33">
        <f t="shared" ca="1" si="858"/>
        <v>-12500000</v>
      </c>
      <c r="AF666" s="33">
        <f t="shared" ca="1" si="858"/>
        <v>-12500000</v>
      </c>
      <c r="AG666" s="33">
        <f t="shared" ca="1" si="858"/>
        <v>-12500000</v>
      </c>
      <c r="AH666" s="33">
        <f t="shared" ca="1" si="858"/>
        <v>-12500000</v>
      </c>
      <c r="AI666" s="33">
        <f t="shared" ca="1" si="858"/>
        <v>-12500000</v>
      </c>
      <c r="AJ666" s="33">
        <f t="shared" ca="1" si="858"/>
        <v>-12500000</v>
      </c>
      <c r="AK666" s="33">
        <f t="shared" ca="1" si="858"/>
        <v>-12500000</v>
      </c>
      <c r="AL666" s="33">
        <f t="shared" ca="1" si="858"/>
        <v>-12500000</v>
      </c>
      <c r="AM666" s="33">
        <f t="shared" ca="1" si="858"/>
        <v>-12500000</v>
      </c>
      <c r="AN666" s="33">
        <f t="shared" ca="1" si="858"/>
        <v>-12500000</v>
      </c>
      <c r="AO666" s="33">
        <f t="shared" ca="1" si="858"/>
        <v>-12500000</v>
      </c>
      <c r="AP666" s="33">
        <f t="shared" ca="1" si="858"/>
        <v>-12500000</v>
      </c>
      <c r="AQ666" s="33">
        <f t="shared" ca="1" si="858"/>
        <v>-12500000</v>
      </c>
      <c r="AR666" s="33">
        <f t="shared" ca="1" si="858"/>
        <v>-12500000</v>
      </c>
      <c r="AS666" s="33">
        <f t="shared" ca="1" si="858"/>
        <v>-12500000</v>
      </c>
      <c r="AT666" s="33">
        <f t="shared" ca="1" si="858"/>
        <v>-12500000</v>
      </c>
      <c r="AU666" s="33">
        <f t="shared" ca="1" si="858"/>
        <v>-12500000</v>
      </c>
      <c r="AV666" s="33">
        <f t="shared" ca="1" si="858"/>
        <v>-12500000</v>
      </c>
      <c r="AW666" s="33">
        <f t="shared" ca="1" si="858"/>
        <v>-12500000</v>
      </c>
      <c r="AX666" s="33">
        <f t="shared" ca="1" si="858"/>
        <v>-12500000</v>
      </c>
      <c r="AY666" s="33">
        <f t="shared" ca="1" si="858"/>
        <v>-12500000</v>
      </c>
      <c r="AZ666" s="33">
        <f t="shared" ca="1" si="858"/>
        <v>-12500000</v>
      </c>
      <c r="BA666" s="33">
        <f t="shared" ca="1" si="858"/>
        <v>-12500000</v>
      </c>
      <c r="BB666" s="33">
        <f t="shared" ca="1" si="858"/>
        <v>-12500000</v>
      </c>
      <c r="BC666" s="33">
        <f t="shared" ca="1" si="858"/>
        <v>-12500000</v>
      </c>
      <c r="BD666" s="33">
        <f t="shared" ca="1" si="858"/>
        <v>-12500000</v>
      </c>
      <c r="BE666" s="33">
        <f t="shared" ca="1" si="858"/>
        <v>-12500000</v>
      </c>
      <c r="BF666" s="33">
        <f t="shared" ca="1" si="858"/>
        <v>-12500000</v>
      </c>
      <c r="BG666" s="33">
        <f t="shared" ca="1" si="858"/>
        <v>-12500000</v>
      </c>
      <c r="BH666" s="33">
        <f t="shared" ca="1" si="858"/>
        <v>-12500000</v>
      </c>
      <c r="BI666" s="33">
        <f t="shared" ca="1" si="858"/>
        <v>-12500000</v>
      </c>
      <c r="BJ666" s="33">
        <f t="shared" ca="1" si="858"/>
        <v>-12500000</v>
      </c>
      <c r="BK666" s="33">
        <f t="shared" ca="1" si="858"/>
        <v>-12500000</v>
      </c>
      <c r="BL666" s="33">
        <f t="shared" ca="1" si="858"/>
        <v>-12500000</v>
      </c>
      <c r="BM666" s="33">
        <f t="shared" ca="1" si="858"/>
        <v>-12500000</v>
      </c>
      <c r="BN666" s="33">
        <f t="shared" ca="1" si="858"/>
        <v>-12500000</v>
      </c>
      <c r="BO666" s="33">
        <f t="shared" ca="1" si="858"/>
        <v>-12500000</v>
      </c>
      <c r="BP666" s="33">
        <f t="shared" ca="1" si="858"/>
        <v>-12500000</v>
      </c>
      <c r="BQ666" s="33">
        <f t="shared" ca="1" si="858"/>
        <v>-12500000</v>
      </c>
      <c r="BR666" s="33">
        <f t="shared" ca="1" si="858"/>
        <v>-12500000</v>
      </c>
      <c r="BS666" s="33">
        <f t="shared" ca="1" si="858"/>
        <v>-12500000</v>
      </c>
      <c r="BT666" s="33">
        <f t="shared" ca="1" si="858"/>
        <v>-12500000</v>
      </c>
      <c r="BU666" s="33">
        <f t="shared" ca="1" si="858"/>
        <v>-12500000</v>
      </c>
      <c r="BV666" s="33">
        <f t="shared" ca="1" si="858"/>
        <v>-12500000</v>
      </c>
      <c r="BW666" s="33">
        <f t="shared" ca="1" si="858"/>
        <v>-12500000</v>
      </c>
      <c r="BX666" s="33">
        <f t="shared" ca="1" si="858"/>
        <v>-12500000</v>
      </c>
      <c r="BY666" s="33">
        <f t="shared" ca="1" si="858"/>
        <v>-12500000</v>
      </c>
      <c r="BZ666" s="33">
        <f t="shared" ca="1" si="858"/>
        <v>-12500000</v>
      </c>
      <c r="CA666" s="33">
        <f t="shared" ca="1" si="858"/>
        <v>-12500000</v>
      </c>
      <c r="CB666" s="33">
        <f t="shared" ca="1" si="858"/>
        <v>-12500000</v>
      </c>
      <c r="CC666" s="33">
        <f t="shared" ca="1" si="858"/>
        <v>-12500000</v>
      </c>
      <c r="CD666" s="33">
        <f t="shared" ca="1" si="858"/>
        <v>-12500000</v>
      </c>
      <c r="CE666" s="33">
        <f t="shared" ca="1" si="858"/>
        <v>-12500000</v>
      </c>
      <c r="CF666" s="33">
        <f t="shared" ref="CF666:DL666" ca="1" si="859">-CF658*CF665</f>
        <v>-12500000</v>
      </c>
      <c r="CG666" s="33">
        <f t="shared" ca="1" si="859"/>
        <v>-12500000</v>
      </c>
      <c r="CH666" s="33">
        <f t="shared" ca="1" si="859"/>
        <v>-12500000</v>
      </c>
      <c r="CI666" s="33">
        <f t="shared" ca="1" si="859"/>
        <v>-12500000</v>
      </c>
      <c r="CJ666" s="33">
        <f t="shared" ca="1" si="859"/>
        <v>-12500000</v>
      </c>
      <c r="CK666" s="33">
        <f t="shared" ca="1" si="859"/>
        <v>-12500000</v>
      </c>
      <c r="CL666" s="33">
        <f t="shared" ca="1" si="859"/>
        <v>-12500000</v>
      </c>
      <c r="CM666" s="33" t="e">
        <f t="shared" ca="1" si="859"/>
        <v>#REF!</v>
      </c>
      <c r="CN666" s="33" t="e">
        <f t="shared" ca="1" si="859"/>
        <v>#REF!</v>
      </c>
      <c r="CO666" s="33" t="e">
        <f t="shared" ca="1" si="859"/>
        <v>#N/A</v>
      </c>
      <c r="CP666" s="33" t="e">
        <f t="shared" ca="1" si="859"/>
        <v>#N/A</v>
      </c>
      <c r="CQ666" s="33" t="e">
        <f t="shared" ca="1" si="859"/>
        <v>#N/A</v>
      </c>
      <c r="CR666" s="33" t="e">
        <f t="shared" ca="1" si="859"/>
        <v>#N/A</v>
      </c>
      <c r="CS666" s="33" t="e">
        <f t="shared" ca="1" si="859"/>
        <v>#N/A</v>
      </c>
      <c r="CT666" s="33" t="e">
        <f t="shared" ca="1" si="859"/>
        <v>#N/A</v>
      </c>
      <c r="CU666" s="33" t="e">
        <f t="shared" ca="1" si="859"/>
        <v>#N/A</v>
      </c>
      <c r="CV666" s="33" t="e">
        <f t="shared" ca="1" si="859"/>
        <v>#N/A</v>
      </c>
      <c r="CW666" s="33" t="e">
        <f t="shared" ca="1" si="859"/>
        <v>#N/A</v>
      </c>
      <c r="CX666" s="33" t="e">
        <f t="shared" ca="1" si="859"/>
        <v>#N/A</v>
      </c>
      <c r="CY666" s="33" t="e">
        <f t="shared" ca="1" si="859"/>
        <v>#N/A</v>
      </c>
      <c r="CZ666" s="33" t="e">
        <f t="shared" ca="1" si="859"/>
        <v>#N/A</v>
      </c>
      <c r="DA666" s="33" t="e">
        <f t="shared" ca="1" si="859"/>
        <v>#N/A</v>
      </c>
      <c r="DB666" s="33" t="e">
        <f t="shared" ca="1" si="859"/>
        <v>#N/A</v>
      </c>
      <c r="DC666" s="33" t="e">
        <f t="shared" ca="1" si="859"/>
        <v>#N/A</v>
      </c>
      <c r="DD666" s="33" t="e">
        <f t="shared" ca="1" si="859"/>
        <v>#N/A</v>
      </c>
      <c r="DE666" s="33" t="e">
        <f t="shared" ca="1" si="859"/>
        <v>#N/A</v>
      </c>
      <c r="DF666" s="33" t="e">
        <f t="shared" ca="1" si="859"/>
        <v>#N/A</v>
      </c>
      <c r="DG666" s="33" t="e">
        <f t="shared" ca="1" si="859"/>
        <v>#N/A</v>
      </c>
      <c r="DH666" s="33" t="e">
        <f t="shared" ca="1" si="859"/>
        <v>#N/A</v>
      </c>
      <c r="DI666" s="33" t="e">
        <f t="shared" ca="1" si="859"/>
        <v>#N/A</v>
      </c>
      <c r="DJ666" s="33" t="e">
        <f t="shared" ca="1" si="859"/>
        <v>#N/A</v>
      </c>
      <c r="DK666" s="33" t="e">
        <f t="shared" ca="1" si="859"/>
        <v>#N/A</v>
      </c>
      <c r="DL666" s="33" t="e">
        <f t="shared" ca="1" si="859"/>
        <v>#N/A</v>
      </c>
    </row>
    <row r="667" spans="2:116" x14ac:dyDescent="0.4">
      <c r="D667" t="s">
        <v>786</v>
      </c>
      <c r="E667" s="8" t="str">
        <f t="shared" ref="E667" si="860">ROW()&amp;" "&amp;D667</f>
        <v>667 HOURLY-PV</v>
      </c>
      <c r="G667" s="126"/>
      <c r="H667" s="27"/>
      <c r="I667" s="78"/>
      <c r="J667" s="78"/>
      <c r="K667" s="33"/>
      <c r="L667" s="33"/>
      <c r="M667" s="33"/>
      <c r="N667" s="33"/>
      <c r="O667" s="33"/>
      <c r="P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3"/>
      <c r="AV667" s="33"/>
      <c r="AW667" s="33"/>
      <c r="AX667" s="33"/>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c r="BV667" s="33"/>
      <c r="BW667" s="33"/>
      <c r="BX667" s="33"/>
      <c r="BY667" s="33"/>
      <c r="BZ667" s="33"/>
      <c r="CA667" s="33"/>
      <c r="CB667" s="33"/>
      <c r="CC667" s="33"/>
      <c r="CD667" s="33"/>
      <c r="CE667" s="33"/>
      <c r="CF667" s="33"/>
      <c r="CG667" s="33"/>
      <c r="CH667" s="33"/>
      <c r="CI667" s="33"/>
      <c r="CJ667" s="33"/>
      <c r="CK667" s="33"/>
      <c r="CL667" s="33"/>
      <c r="CN667" s="78"/>
      <c r="CO667" s="33"/>
      <c r="CP667" s="33"/>
      <c r="CQ667" s="33"/>
      <c r="CR667" s="33"/>
      <c r="CS667" s="33"/>
      <c r="CT667" s="33"/>
      <c r="CU667" s="33"/>
      <c r="CV667" s="33"/>
      <c r="CW667" s="33"/>
      <c r="CX667" s="33"/>
      <c r="CY667" s="33"/>
      <c r="CZ667" s="33"/>
      <c r="DA667" s="33"/>
      <c r="DB667" s="33"/>
      <c r="DC667" s="33"/>
      <c r="DD667" s="33"/>
      <c r="DE667" s="33"/>
      <c r="DF667" s="33"/>
      <c r="DG667" s="33"/>
      <c r="DH667" s="33"/>
      <c r="DI667" s="33"/>
      <c r="DJ667" s="33"/>
      <c r="DK667" s="33"/>
      <c r="DL667" s="33"/>
    </row>
    <row r="668" spans="2:116" x14ac:dyDescent="0.4">
      <c r="B668" t="s">
        <v>332</v>
      </c>
      <c r="D668" t="s">
        <v>786</v>
      </c>
      <c r="E668" s="8" t="str">
        <f t="shared" si="849"/>
        <v>668 HOURLY-PV</v>
      </c>
      <c r="G668" s="8" t="str">
        <f>G647</f>
        <v>(Primary label)</v>
      </c>
      <c r="H668" s="27"/>
      <c r="I668" s="78"/>
      <c r="J668" s="78"/>
      <c r="K668" s="33"/>
      <c r="L668" s="33"/>
      <c r="M668" s="33"/>
      <c r="N668" s="33"/>
      <c r="O668" s="33"/>
      <c r="P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3"/>
      <c r="AV668" s="33"/>
      <c r="AW668" s="33"/>
      <c r="AX668" s="33"/>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c r="BV668" s="33"/>
      <c r="BW668" s="33"/>
      <c r="BX668" s="33"/>
      <c r="BY668" s="33"/>
      <c r="BZ668" s="33"/>
      <c r="CA668" s="33"/>
      <c r="CB668" s="33"/>
      <c r="CC668" s="33"/>
      <c r="CD668" s="33"/>
      <c r="CE668" s="33"/>
      <c r="CF668" s="33"/>
      <c r="CG668" s="33"/>
      <c r="CH668" s="33"/>
      <c r="CI668" s="33"/>
      <c r="CJ668" s="33"/>
      <c r="CK668" s="33"/>
      <c r="CL668" s="33"/>
      <c r="CN668" s="78"/>
      <c r="CO668" s="33"/>
      <c r="CP668" s="33"/>
      <c r="CQ668" s="33"/>
      <c r="CR668" s="33"/>
      <c r="CS668" s="33"/>
      <c r="CT668" s="33"/>
      <c r="CU668" s="33"/>
      <c r="CV668" s="33"/>
      <c r="CW668" s="33"/>
      <c r="CX668" s="33"/>
      <c r="CY668" s="33"/>
      <c r="CZ668" s="33"/>
      <c r="DA668" s="33"/>
      <c r="DB668" s="33"/>
      <c r="DC668" s="33"/>
      <c r="DD668" s="33"/>
      <c r="DE668" s="33"/>
      <c r="DF668" s="33"/>
      <c r="DG668" s="33"/>
      <c r="DH668" s="33"/>
      <c r="DI668" s="33"/>
      <c r="DJ668" s="33"/>
      <c r="DK668" s="33"/>
      <c r="DL668" s="33"/>
    </row>
    <row r="669" spans="2:116" x14ac:dyDescent="0.4">
      <c r="B669" t="s">
        <v>332</v>
      </c>
      <c r="D669" t="s">
        <v>786</v>
      </c>
      <c r="E669" s="8" t="str">
        <f>ROW()&amp;" "&amp;D669</f>
        <v>669 HOURLY-PV</v>
      </c>
      <c r="G669" s="241" t="str">
        <f>IFERROR(SUBSTITUTE(G655,":",""),"no unit")</f>
        <v>project</v>
      </c>
      <c r="H669" s="27"/>
      <c r="I669" s="78"/>
      <c r="J669" s="78"/>
      <c r="K669" s="33"/>
      <c r="L669" s="33"/>
      <c r="M669" s="33"/>
      <c r="N669" s="33"/>
      <c r="O669" s="33"/>
      <c r="P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3"/>
      <c r="AV669" s="33"/>
      <c r="AW669" s="33"/>
      <c r="AX669" s="33"/>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c r="BV669" s="33"/>
      <c r="BW669" s="33"/>
      <c r="BX669" s="33"/>
      <c r="BY669" s="33"/>
      <c r="BZ669" s="33"/>
      <c r="CA669" s="33"/>
      <c r="CB669" s="33"/>
      <c r="CC669" s="33"/>
      <c r="CD669" s="33"/>
      <c r="CE669" s="33"/>
      <c r="CF669" s="33"/>
      <c r="CG669" s="33"/>
      <c r="CH669" s="33"/>
      <c r="CI669" s="33"/>
      <c r="CJ669" s="33"/>
      <c r="CK669" s="33"/>
      <c r="CL669" s="33"/>
      <c r="CN669" s="78"/>
      <c r="CO669" s="33"/>
      <c r="CP669" s="33"/>
      <c r="CQ669" s="33"/>
      <c r="CR669" s="33"/>
      <c r="CS669" s="33"/>
      <c r="CT669" s="33"/>
      <c r="CU669" s="33"/>
      <c r="CV669" s="33"/>
      <c r="CW669" s="33"/>
      <c r="CX669" s="33"/>
      <c r="CY669" s="33"/>
      <c r="CZ669" s="33"/>
      <c r="DA669" s="33"/>
      <c r="DB669" s="33"/>
      <c r="DC669" s="33"/>
      <c r="DD669" s="33"/>
      <c r="DE669" s="33"/>
      <c r="DF669" s="33"/>
      <c r="DG669" s="33"/>
      <c r="DH669" s="33"/>
      <c r="DI669" s="33"/>
      <c r="DJ669" s="33"/>
      <c r="DK669" s="33"/>
      <c r="DL669" s="33"/>
    </row>
    <row r="670" spans="2:116" x14ac:dyDescent="0.4">
      <c r="B670" t="s">
        <v>332</v>
      </c>
      <c r="D670" t="s">
        <v>786</v>
      </c>
      <c r="E670" s="8" t="str">
        <f t="shared" ref="E670:E675" si="861">ROW()&amp;" "&amp;D670</f>
        <v>670 HOURLY-PV</v>
      </c>
      <c r="G670" s="8" t="s">
        <v>334</v>
      </c>
      <c r="H670" s="27"/>
      <c r="I670" s="78"/>
      <c r="J670" s="78"/>
      <c r="K670" s="33"/>
      <c r="L670" s="33"/>
      <c r="M670" s="33"/>
      <c r="N670" s="33"/>
      <c r="O670" s="33"/>
      <c r="P670" s="33"/>
      <c r="R670" s="33"/>
      <c r="S670" s="4" t="str">
        <f t="shared" ref="S670:CD670" si="862">ADDRESS(ROW(S662),COLUMN(S662),2)</f>
        <v>S$662</v>
      </c>
      <c r="T670" s="4" t="str">
        <f t="shared" si="862"/>
        <v>T$662</v>
      </c>
      <c r="U670" s="4" t="str">
        <f t="shared" si="862"/>
        <v>U$662</v>
      </c>
      <c r="V670" s="4" t="str">
        <f t="shared" si="862"/>
        <v>V$662</v>
      </c>
      <c r="W670" s="4" t="str">
        <f t="shared" si="862"/>
        <v>W$662</v>
      </c>
      <c r="X670" s="4" t="str">
        <f t="shared" si="862"/>
        <v>X$662</v>
      </c>
      <c r="Y670" s="4" t="str">
        <f t="shared" si="862"/>
        <v>Y$662</v>
      </c>
      <c r="Z670" s="4" t="str">
        <f t="shared" si="862"/>
        <v>Z$662</v>
      </c>
      <c r="AA670" s="4" t="str">
        <f t="shared" si="862"/>
        <v>AA$662</v>
      </c>
      <c r="AB670" s="4" t="str">
        <f t="shared" si="862"/>
        <v>AB$662</v>
      </c>
      <c r="AC670" s="4" t="str">
        <f t="shared" si="862"/>
        <v>AC$662</v>
      </c>
      <c r="AD670" s="4" t="str">
        <f t="shared" si="862"/>
        <v>AD$662</v>
      </c>
      <c r="AE670" s="4" t="str">
        <f t="shared" si="862"/>
        <v>AE$662</v>
      </c>
      <c r="AF670" s="4" t="str">
        <f t="shared" si="862"/>
        <v>AF$662</v>
      </c>
      <c r="AG670" s="4" t="str">
        <f t="shared" si="862"/>
        <v>AG$662</v>
      </c>
      <c r="AH670" s="4" t="str">
        <f t="shared" si="862"/>
        <v>AH$662</v>
      </c>
      <c r="AI670" s="4" t="str">
        <f t="shared" si="862"/>
        <v>AI$662</v>
      </c>
      <c r="AJ670" s="4" t="str">
        <f t="shared" si="862"/>
        <v>AJ$662</v>
      </c>
      <c r="AK670" s="4" t="str">
        <f t="shared" si="862"/>
        <v>AK$662</v>
      </c>
      <c r="AL670" s="4" t="str">
        <f t="shared" si="862"/>
        <v>AL$662</v>
      </c>
      <c r="AM670" s="4" t="str">
        <f t="shared" si="862"/>
        <v>AM$662</v>
      </c>
      <c r="AN670" s="4" t="str">
        <f t="shared" si="862"/>
        <v>AN$662</v>
      </c>
      <c r="AO670" s="4" t="str">
        <f t="shared" si="862"/>
        <v>AO$662</v>
      </c>
      <c r="AP670" s="4" t="str">
        <f t="shared" si="862"/>
        <v>AP$662</v>
      </c>
      <c r="AQ670" s="4" t="str">
        <f t="shared" si="862"/>
        <v>AQ$662</v>
      </c>
      <c r="AR670" s="4" t="str">
        <f t="shared" si="862"/>
        <v>AR$662</v>
      </c>
      <c r="AS670" s="4" t="str">
        <f t="shared" si="862"/>
        <v>AS$662</v>
      </c>
      <c r="AT670" s="4" t="str">
        <f t="shared" si="862"/>
        <v>AT$662</v>
      </c>
      <c r="AU670" s="4" t="str">
        <f t="shared" si="862"/>
        <v>AU$662</v>
      </c>
      <c r="AV670" s="4" t="str">
        <f t="shared" si="862"/>
        <v>AV$662</v>
      </c>
      <c r="AW670" s="4" t="str">
        <f t="shared" si="862"/>
        <v>AW$662</v>
      </c>
      <c r="AX670" s="4" t="str">
        <f t="shared" si="862"/>
        <v>AX$662</v>
      </c>
      <c r="AY670" s="4" t="str">
        <f t="shared" si="862"/>
        <v>AY$662</v>
      </c>
      <c r="AZ670" s="4" t="str">
        <f t="shared" si="862"/>
        <v>AZ$662</v>
      </c>
      <c r="BA670" s="4" t="str">
        <f t="shared" si="862"/>
        <v>BA$662</v>
      </c>
      <c r="BB670" s="4" t="str">
        <f t="shared" si="862"/>
        <v>BB$662</v>
      </c>
      <c r="BC670" s="4" t="str">
        <f t="shared" si="862"/>
        <v>BC$662</v>
      </c>
      <c r="BD670" s="4" t="str">
        <f t="shared" si="862"/>
        <v>BD$662</v>
      </c>
      <c r="BE670" s="4" t="str">
        <f t="shared" si="862"/>
        <v>BE$662</v>
      </c>
      <c r="BF670" s="4" t="str">
        <f t="shared" si="862"/>
        <v>BF$662</v>
      </c>
      <c r="BG670" s="4" t="str">
        <f t="shared" si="862"/>
        <v>BG$662</v>
      </c>
      <c r="BH670" s="4" t="str">
        <f t="shared" si="862"/>
        <v>BH$662</v>
      </c>
      <c r="BI670" s="4" t="str">
        <f t="shared" si="862"/>
        <v>BI$662</v>
      </c>
      <c r="BJ670" s="4" t="str">
        <f t="shared" si="862"/>
        <v>BJ$662</v>
      </c>
      <c r="BK670" s="4" t="str">
        <f t="shared" si="862"/>
        <v>BK$662</v>
      </c>
      <c r="BL670" s="4" t="str">
        <f t="shared" si="862"/>
        <v>BL$662</v>
      </c>
      <c r="BM670" s="4" t="str">
        <f t="shared" si="862"/>
        <v>BM$662</v>
      </c>
      <c r="BN670" s="4" t="str">
        <f t="shared" si="862"/>
        <v>BN$662</v>
      </c>
      <c r="BO670" s="4" t="str">
        <f t="shared" si="862"/>
        <v>BO$662</v>
      </c>
      <c r="BP670" s="4" t="str">
        <f t="shared" si="862"/>
        <v>BP$662</v>
      </c>
      <c r="BQ670" s="4" t="str">
        <f t="shared" si="862"/>
        <v>BQ$662</v>
      </c>
      <c r="BR670" s="4" t="str">
        <f t="shared" si="862"/>
        <v>BR$662</v>
      </c>
      <c r="BS670" s="4" t="str">
        <f t="shared" si="862"/>
        <v>BS$662</v>
      </c>
      <c r="BT670" s="4" t="str">
        <f t="shared" si="862"/>
        <v>BT$662</v>
      </c>
      <c r="BU670" s="4" t="str">
        <f t="shared" si="862"/>
        <v>BU$662</v>
      </c>
      <c r="BV670" s="4" t="str">
        <f t="shared" si="862"/>
        <v>BV$662</v>
      </c>
      <c r="BW670" s="4" t="str">
        <f t="shared" si="862"/>
        <v>BW$662</v>
      </c>
      <c r="BX670" s="4" t="str">
        <f t="shared" si="862"/>
        <v>BX$662</v>
      </c>
      <c r="BY670" s="4" t="str">
        <f t="shared" si="862"/>
        <v>BY$662</v>
      </c>
      <c r="BZ670" s="4" t="str">
        <f t="shared" si="862"/>
        <v>BZ$662</v>
      </c>
      <c r="CA670" s="4" t="str">
        <f t="shared" si="862"/>
        <v>CA$662</v>
      </c>
      <c r="CB670" s="4" t="str">
        <f t="shared" si="862"/>
        <v>CB$662</v>
      </c>
      <c r="CC670" s="4" t="str">
        <f t="shared" si="862"/>
        <v>CC$662</v>
      </c>
      <c r="CD670" s="4" t="str">
        <f t="shared" si="862"/>
        <v>CD$662</v>
      </c>
      <c r="CE670" s="4" t="str">
        <f t="shared" ref="CE670:CL670" si="863">ADDRESS(ROW(CE662),COLUMN(CE662),2)</f>
        <v>CE$662</v>
      </c>
      <c r="CF670" s="4" t="str">
        <f t="shared" si="863"/>
        <v>CF$662</v>
      </c>
      <c r="CG670" s="4" t="str">
        <f t="shared" si="863"/>
        <v>CG$662</v>
      </c>
      <c r="CH670" s="4" t="str">
        <f t="shared" si="863"/>
        <v>CH$662</v>
      </c>
      <c r="CI670" s="4" t="str">
        <f t="shared" si="863"/>
        <v>CI$662</v>
      </c>
      <c r="CJ670" s="4" t="str">
        <f t="shared" si="863"/>
        <v>CJ$662</v>
      </c>
      <c r="CK670" s="4" t="str">
        <f t="shared" si="863"/>
        <v>CK$662</v>
      </c>
      <c r="CL670" s="4" t="str">
        <f t="shared" si="863"/>
        <v>CL$662</v>
      </c>
      <c r="CN670" s="78"/>
      <c r="CO670" s="4" t="str">
        <f t="shared" ref="CO670:DL670" si="864">ADDRESS(ROW(CO662),COLUMN(CO662),2)</f>
        <v>CO$662</v>
      </c>
      <c r="CP670" s="4" t="str">
        <f t="shared" si="864"/>
        <v>CP$662</v>
      </c>
      <c r="CQ670" s="4" t="str">
        <f t="shared" si="864"/>
        <v>CQ$662</v>
      </c>
      <c r="CR670" s="4" t="str">
        <f t="shared" si="864"/>
        <v>CR$662</v>
      </c>
      <c r="CS670" s="4" t="str">
        <f t="shared" si="864"/>
        <v>CS$662</v>
      </c>
      <c r="CT670" s="4" t="str">
        <f t="shared" si="864"/>
        <v>CT$662</v>
      </c>
      <c r="CU670" s="4" t="str">
        <f t="shared" si="864"/>
        <v>CU$662</v>
      </c>
      <c r="CV670" s="4" t="str">
        <f t="shared" si="864"/>
        <v>CV$662</v>
      </c>
      <c r="CW670" s="4" t="str">
        <f t="shared" si="864"/>
        <v>CW$662</v>
      </c>
      <c r="CX670" s="4" t="str">
        <f t="shared" si="864"/>
        <v>CX$662</v>
      </c>
      <c r="CY670" s="4" t="str">
        <f t="shared" si="864"/>
        <v>CY$662</v>
      </c>
      <c r="CZ670" s="4" t="str">
        <f t="shared" si="864"/>
        <v>CZ$662</v>
      </c>
      <c r="DA670" s="4" t="str">
        <f t="shared" si="864"/>
        <v>DA$662</v>
      </c>
      <c r="DB670" s="4" t="str">
        <f t="shared" si="864"/>
        <v>DB$662</v>
      </c>
      <c r="DC670" s="4" t="str">
        <f t="shared" si="864"/>
        <v>DC$662</v>
      </c>
      <c r="DD670" s="4" t="str">
        <f t="shared" si="864"/>
        <v>DD$662</v>
      </c>
      <c r="DE670" s="4" t="str">
        <f t="shared" si="864"/>
        <v>DE$662</v>
      </c>
      <c r="DF670" s="4" t="str">
        <f t="shared" si="864"/>
        <v>DF$662</v>
      </c>
      <c r="DG670" s="4" t="str">
        <f t="shared" si="864"/>
        <v>DG$662</v>
      </c>
      <c r="DH670" s="4" t="str">
        <f t="shared" si="864"/>
        <v>DH$662</v>
      </c>
      <c r="DI670" s="4" t="str">
        <f t="shared" si="864"/>
        <v>DI$662</v>
      </c>
      <c r="DJ670" s="4" t="str">
        <f t="shared" si="864"/>
        <v>DJ$662</v>
      </c>
      <c r="DK670" s="4" t="str">
        <f t="shared" si="864"/>
        <v>DK$662</v>
      </c>
      <c r="DL670" s="4" t="str">
        <f t="shared" si="864"/>
        <v>DL$662</v>
      </c>
    </row>
    <row r="671" spans="2:116" x14ac:dyDescent="0.4">
      <c r="B671" t="s">
        <v>332</v>
      </c>
      <c r="D671" t="s">
        <v>786</v>
      </c>
      <c r="E671" s="8" t="str">
        <f t="shared" si="861"/>
        <v>671 HOURLY-PV</v>
      </c>
      <c r="G671" s="128" t="s">
        <v>333</v>
      </c>
      <c r="H671" s="56"/>
      <c r="I671" s="79"/>
      <c r="J671" s="79"/>
      <c r="K671" s="15"/>
      <c r="L671" s="15"/>
      <c r="M671" s="15"/>
      <c r="N671" s="15"/>
      <c r="O671" s="15"/>
      <c r="P671" s="15"/>
      <c r="R671" s="15"/>
      <c r="S671" s="179" t="str">
        <f t="shared" ref="S671:AX671" si="865">S650</f>
        <v>S$17</v>
      </c>
      <c r="T671" s="179" t="str">
        <f t="shared" si="865"/>
        <v>T$17</v>
      </c>
      <c r="U671" s="179" t="str">
        <f t="shared" si="865"/>
        <v>U$17</v>
      </c>
      <c r="V671" s="179" t="str">
        <f t="shared" si="865"/>
        <v>V$17</v>
      </c>
      <c r="W671" s="179" t="str">
        <f t="shared" si="865"/>
        <v>W$17</v>
      </c>
      <c r="X671" s="179" t="str">
        <f t="shared" si="865"/>
        <v>X$17</v>
      </c>
      <c r="Y671" s="179" t="str">
        <f t="shared" si="865"/>
        <v>Y$17</v>
      </c>
      <c r="Z671" s="179" t="str">
        <f t="shared" si="865"/>
        <v>Z$17</v>
      </c>
      <c r="AA671" s="179" t="str">
        <f t="shared" si="865"/>
        <v>AA$17</v>
      </c>
      <c r="AB671" s="179" t="str">
        <f t="shared" si="865"/>
        <v>AB$17</v>
      </c>
      <c r="AC671" s="179" t="str">
        <f t="shared" si="865"/>
        <v>AC$17</v>
      </c>
      <c r="AD671" s="179" t="str">
        <f t="shared" si="865"/>
        <v>AD$17</v>
      </c>
      <c r="AE671" s="179" t="str">
        <f t="shared" si="865"/>
        <v>AE$17</v>
      </c>
      <c r="AF671" s="179" t="str">
        <f t="shared" si="865"/>
        <v>AF$17</v>
      </c>
      <c r="AG671" s="179" t="str">
        <f t="shared" si="865"/>
        <v>AG$17</v>
      </c>
      <c r="AH671" s="179" t="str">
        <f t="shared" si="865"/>
        <v>AH$17</v>
      </c>
      <c r="AI671" s="179" t="str">
        <f t="shared" si="865"/>
        <v>AI$17</v>
      </c>
      <c r="AJ671" s="179" t="str">
        <f t="shared" si="865"/>
        <v>AJ$17</v>
      </c>
      <c r="AK671" s="179" t="str">
        <f t="shared" si="865"/>
        <v>AK$17</v>
      </c>
      <c r="AL671" s="179" t="str">
        <f t="shared" si="865"/>
        <v>AL$17</v>
      </c>
      <c r="AM671" s="179" t="str">
        <f t="shared" si="865"/>
        <v>AM$17</v>
      </c>
      <c r="AN671" s="179" t="str">
        <f t="shared" si="865"/>
        <v>AN$17</v>
      </c>
      <c r="AO671" s="179" t="str">
        <f t="shared" si="865"/>
        <v>AO$17</v>
      </c>
      <c r="AP671" s="179" t="str">
        <f t="shared" si="865"/>
        <v>AP$17</v>
      </c>
      <c r="AQ671" s="179" t="str">
        <f t="shared" si="865"/>
        <v>AQ$17</v>
      </c>
      <c r="AR671" s="179" t="str">
        <f t="shared" si="865"/>
        <v>AR$17</v>
      </c>
      <c r="AS671" s="179" t="str">
        <f t="shared" si="865"/>
        <v>AS$17</v>
      </c>
      <c r="AT671" s="179" t="str">
        <f t="shared" si="865"/>
        <v>AT$17</v>
      </c>
      <c r="AU671" s="179" t="str">
        <f t="shared" si="865"/>
        <v>AU$17</v>
      </c>
      <c r="AV671" s="179" t="str">
        <f t="shared" si="865"/>
        <v>AV$17</v>
      </c>
      <c r="AW671" s="179" t="str">
        <f t="shared" si="865"/>
        <v>AW$17</v>
      </c>
      <c r="AX671" s="179" t="str">
        <f t="shared" si="865"/>
        <v>AX$17</v>
      </c>
      <c r="AY671" s="179" t="str">
        <f t="shared" ref="AY671:CD671" si="866">AY650</f>
        <v>AY$17</v>
      </c>
      <c r="AZ671" s="179" t="str">
        <f t="shared" si="866"/>
        <v>AZ$17</v>
      </c>
      <c r="BA671" s="179" t="str">
        <f t="shared" si="866"/>
        <v>BA$17</v>
      </c>
      <c r="BB671" s="179" t="str">
        <f t="shared" si="866"/>
        <v>BB$17</v>
      </c>
      <c r="BC671" s="179" t="str">
        <f t="shared" si="866"/>
        <v>BC$17</v>
      </c>
      <c r="BD671" s="179" t="str">
        <f t="shared" si="866"/>
        <v>BD$17</v>
      </c>
      <c r="BE671" s="179" t="str">
        <f t="shared" si="866"/>
        <v>BE$17</v>
      </c>
      <c r="BF671" s="179" t="str">
        <f t="shared" si="866"/>
        <v>BF$17</v>
      </c>
      <c r="BG671" s="179" t="str">
        <f t="shared" si="866"/>
        <v>BG$17</v>
      </c>
      <c r="BH671" s="179" t="str">
        <f t="shared" si="866"/>
        <v>BH$17</v>
      </c>
      <c r="BI671" s="179" t="str">
        <f t="shared" si="866"/>
        <v>BI$17</v>
      </c>
      <c r="BJ671" s="179" t="str">
        <f t="shared" si="866"/>
        <v>BJ$17</v>
      </c>
      <c r="BK671" s="179" t="str">
        <f t="shared" si="866"/>
        <v>BK$17</v>
      </c>
      <c r="BL671" s="179" t="str">
        <f t="shared" si="866"/>
        <v>BL$17</v>
      </c>
      <c r="BM671" s="179" t="str">
        <f t="shared" si="866"/>
        <v>BM$17</v>
      </c>
      <c r="BN671" s="179" t="str">
        <f t="shared" si="866"/>
        <v>BN$17</v>
      </c>
      <c r="BO671" s="179" t="str">
        <f t="shared" si="866"/>
        <v>BO$17</v>
      </c>
      <c r="BP671" s="179" t="str">
        <f t="shared" si="866"/>
        <v>BP$17</v>
      </c>
      <c r="BQ671" s="179" t="str">
        <f t="shared" si="866"/>
        <v>BQ$17</v>
      </c>
      <c r="BR671" s="179" t="str">
        <f t="shared" si="866"/>
        <v>BR$17</v>
      </c>
      <c r="BS671" s="179" t="str">
        <f t="shared" si="866"/>
        <v>BS$17</v>
      </c>
      <c r="BT671" s="179" t="str">
        <f t="shared" si="866"/>
        <v>BT$17</v>
      </c>
      <c r="BU671" s="179" t="str">
        <f t="shared" si="866"/>
        <v>BU$17</v>
      </c>
      <c r="BV671" s="179" t="str">
        <f t="shared" si="866"/>
        <v>BV$17</v>
      </c>
      <c r="BW671" s="179" t="str">
        <f t="shared" si="866"/>
        <v>BW$17</v>
      </c>
      <c r="BX671" s="179" t="str">
        <f t="shared" si="866"/>
        <v>BX$17</v>
      </c>
      <c r="BY671" s="179" t="str">
        <f t="shared" si="866"/>
        <v>BY$17</v>
      </c>
      <c r="BZ671" s="179" t="str">
        <f t="shared" si="866"/>
        <v>BZ$17</v>
      </c>
      <c r="CA671" s="179" t="str">
        <f t="shared" si="866"/>
        <v>CA$17</v>
      </c>
      <c r="CB671" s="179" t="str">
        <f t="shared" si="866"/>
        <v>CB$17</v>
      </c>
      <c r="CC671" s="179" t="str">
        <f t="shared" si="866"/>
        <v>CC$17</v>
      </c>
      <c r="CD671" s="179" t="str">
        <f t="shared" si="866"/>
        <v>CD$17</v>
      </c>
      <c r="CE671" s="179" t="str">
        <f t="shared" ref="CE671:CL671" si="867">CE650</f>
        <v>CE$17</v>
      </c>
      <c r="CF671" s="179" t="str">
        <f t="shared" si="867"/>
        <v>CF$17</v>
      </c>
      <c r="CG671" s="179" t="str">
        <f t="shared" si="867"/>
        <v>CG$17</v>
      </c>
      <c r="CH671" s="179" t="str">
        <f t="shared" si="867"/>
        <v>CH$17</v>
      </c>
      <c r="CI671" s="179" t="str">
        <f t="shared" si="867"/>
        <v>CI$17</v>
      </c>
      <c r="CJ671" s="179" t="str">
        <f t="shared" si="867"/>
        <v>CJ$17</v>
      </c>
      <c r="CK671" s="179" t="str">
        <f t="shared" si="867"/>
        <v>CK$17</v>
      </c>
      <c r="CL671" s="179" t="str">
        <f t="shared" si="867"/>
        <v>CL$17</v>
      </c>
      <c r="CN671" s="79"/>
      <c r="CO671" s="179" t="str">
        <f t="shared" ref="CO671:DL671" si="868">CO650</f>
        <v>CO$17</v>
      </c>
      <c r="CP671" s="179" t="str">
        <f t="shared" si="868"/>
        <v>CP$17</v>
      </c>
      <c r="CQ671" s="179" t="str">
        <f t="shared" si="868"/>
        <v>CQ$17</v>
      </c>
      <c r="CR671" s="179" t="str">
        <f t="shared" si="868"/>
        <v>CR$17</v>
      </c>
      <c r="CS671" s="179" t="str">
        <f t="shared" si="868"/>
        <v>CS$17</v>
      </c>
      <c r="CT671" s="179" t="str">
        <f t="shared" si="868"/>
        <v>CT$17</v>
      </c>
      <c r="CU671" s="179" t="str">
        <f t="shared" si="868"/>
        <v>CU$17</v>
      </c>
      <c r="CV671" s="179" t="str">
        <f t="shared" si="868"/>
        <v>CV$17</v>
      </c>
      <c r="CW671" s="179" t="str">
        <f t="shared" si="868"/>
        <v>CW$17</v>
      </c>
      <c r="CX671" s="179" t="str">
        <f t="shared" si="868"/>
        <v>CX$17</v>
      </c>
      <c r="CY671" s="179" t="str">
        <f t="shared" si="868"/>
        <v>CY$17</v>
      </c>
      <c r="CZ671" s="179" t="str">
        <f t="shared" si="868"/>
        <v>CZ$17</v>
      </c>
      <c r="DA671" s="179" t="str">
        <f t="shared" si="868"/>
        <v>DA$17</v>
      </c>
      <c r="DB671" s="179" t="str">
        <f t="shared" si="868"/>
        <v>DB$17</v>
      </c>
      <c r="DC671" s="179" t="str">
        <f t="shared" si="868"/>
        <v>DC$17</v>
      </c>
      <c r="DD671" s="179" t="str">
        <f t="shared" si="868"/>
        <v>DD$17</v>
      </c>
      <c r="DE671" s="179" t="str">
        <f t="shared" si="868"/>
        <v>DE$17</v>
      </c>
      <c r="DF671" s="179" t="str">
        <f t="shared" si="868"/>
        <v>DF$17</v>
      </c>
      <c r="DG671" s="179" t="str">
        <f t="shared" si="868"/>
        <v>DG$17</v>
      </c>
      <c r="DH671" s="179" t="str">
        <f t="shared" si="868"/>
        <v>DH$17</v>
      </c>
      <c r="DI671" s="179" t="str">
        <f t="shared" si="868"/>
        <v>DI$17</v>
      </c>
      <c r="DJ671" s="179" t="str">
        <f t="shared" si="868"/>
        <v>DJ$17</v>
      </c>
      <c r="DK671" s="179" t="str">
        <f t="shared" si="868"/>
        <v>DK$17</v>
      </c>
      <c r="DL671" s="179" t="str">
        <f t="shared" si="868"/>
        <v>DL$17</v>
      </c>
    </row>
    <row r="672" spans="2:116" x14ac:dyDescent="0.4">
      <c r="B672" t="s">
        <v>332</v>
      </c>
      <c r="D672" t="s">
        <v>786</v>
      </c>
      <c r="E672" s="8" t="str">
        <f t="shared" si="861"/>
        <v>672 HOURLY-PV</v>
      </c>
      <c r="G672" s="8" t="str">
        <f>G651</f>
        <v>(Secondary label)</v>
      </c>
      <c r="H672" s="12"/>
      <c r="I672" s="60"/>
      <c r="J672" s="60"/>
      <c r="K672" s="15"/>
      <c r="L672" s="15"/>
      <c r="M672" s="15"/>
      <c r="N672" s="15"/>
      <c r="O672" s="15"/>
      <c r="P672" s="15"/>
      <c r="R672" s="15"/>
      <c r="S672" s="179">
        <f t="shared" ref="S672:AX672" si="869">S651</f>
        <v>0</v>
      </c>
      <c r="T672" s="179">
        <f t="shared" si="869"/>
        <v>0</v>
      </c>
      <c r="U672" s="179">
        <f t="shared" si="869"/>
        <v>0</v>
      </c>
      <c r="V672" s="179">
        <f t="shared" si="869"/>
        <v>0</v>
      </c>
      <c r="W672" s="179">
        <f t="shared" si="869"/>
        <v>0</v>
      </c>
      <c r="X672" s="179">
        <f t="shared" si="869"/>
        <v>0</v>
      </c>
      <c r="Y672" s="179">
        <f t="shared" si="869"/>
        <v>0</v>
      </c>
      <c r="Z672" s="179">
        <f t="shared" si="869"/>
        <v>0</v>
      </c>
      <c r="AA672" s="179">
        <f t="shared" si="869"/>
        <v>0</v>
      </c>
      <c r="AB672" s="179">
        <f t="shared" si="869"/>
        <v>0</v>
      </c>
      <c r="AC672" s="179">
        <f t="shared" si="869"/>
        <v>0</v>
      </c>
      <c r="AD672" s="179">
        <f t="shared" si="869"/>
        <v>0</v>
      </c>
      <c r="AE672" s="179">
        <f t="shared" si="869"/>
        <v>0</v>
      </c>
      <c r="AF672" s="179">
        <f t="shared" si="869"/>
        <v>0</v>
      </c>
      <c r="AG672" s="179">
        <f t="shared" si="869"/>
        <v>0</v>
      </c>
      <c r="AH672" s="179">
        <f t="shared" si="869"/>
        <v>0</v>
      </c>
      <c r="AI672" s="179">
        <f t="shared" si="869"/>
        <v>0</v>
      </c>
      <c r="AJ672" s="179">
        <f t="shared" si="869"/>
        <v>0</v>
      </c>
      <c r="AK672" s="179">
        <f t="shared" si="869"/>
        <v>0</v>
      </c>
      <c r="AL672" s="179">
        <f t="shared" si="869"/>
        <v>0</v>
      </c>
      <c r="AM672" s="179">
        <f t="shared" si="869"/>
        <v>0</v>
      </c>
      <c r="AN672" s="179">
        <f t="shared" si="869"/>
        <v>0</v>
      </c>
      <c r="AO672" s="179">
        <f t="shared" si="869"/>
        <v>0</v>
      </c>
      <c r="AP672" s="179">
        <f t="shared" si="869"/>
        <v>0</v>
      </c>
      <c r="AQ672" s="179">
        <f t="shared" si="869"/>
        <v>0</v>
      </c>
      <c r="AR672" s="179">
        <f t="shared" si="869"/>
        <v>0</v>
      </c>
      <c r="AS672" s="179">
        <f t="shared" si="869"/>
        <v>0</v>
      </c>
      <c r="AT672" s="179">
        <f t="shared" si="869"/>
        <v>0</v>
      </c>
      <c r="AU672" s="179">
        <f t="shared" si="869"/>
        <v>0</v>
      </c>
      <c r="AV672" s="179">
        <f t="shared" si="869"/>
        <v>0</v>
      </c>
      <c r="AW672" s="179">
        <f t="shared" si="869"/>
        <v>0</v>
      </c>
      <c r="AX672" s="179">
        <f t="shared" si="869"/>
        <v>0</v>
      </c>
      <c r="AY672" s="179">
        <f t="shared" ref="AY672:CD672" si="870">AY651</f>
        <v>0</v>
      </c>
      <c r="AZ672" s="179">
        <f t="shared" si="870"/>
        <v>0</v>
      </c>
      <c r="BA672" s="179">
        <f t="shared" si="870"/>
        <v>0</v>
      </c>
      <c r="BB672" s="179">
        <f t="shared" si="870"/>
        <v>0</v>
      </c>
      <c r="BC672" s="179">
        <f t="shared" si="870"/>
        <v>0</v>
      </c>
      <c r="BD672" s="179">
        <f t="shared" si="870"/>
        <v>0</v>
      </c>
      <c r="BE672" s="179">
        <f t="shared" si="870"/>
        <v>0</v>
      </c>
      <c r="BF672" s="179">
        <f t="shared" si="870"/>
        <v>0</v>
      </c>
      <c r="BG672" s="179">
        <f t="shared" si="870"/>
        <v>0</v>
      </c>
      <c r="BH672" s="179">
        <f t="shared" si="870"/>
        <v>0</v>
      </c>
      <c r="BI672" s="179">
        <f t="shared" si="870"/>
        <v>0</v>
      </c>
      <c r="BJ672" s="179">
        <f t="shared" si="870"/>
        <v>0</v>
      </c>
      <c r="BK672" s="179">
        <f t="shared" si="870"/>
        <v>0</v>
      </c>
      <c r="BL672" s="179">
        <f t="shared" si="870"/>
        <v>0</v>
      </c>
      <c r="BM672" s="179">
        <f t="shared" si="870"/>
        <v>0</v>
      </c>
      <c r="BN672" s="179">
        <f t="shared" si="870"/>
        <v>0</v>
      </c>
      <c r="BO672" s="179">
        <f t="shared" si="870"/>
        <v>0</v>
      </c>
      <c r="BP672" s="179">
        <f t="shared" si="870"/>
        <v>0</v>
      </c>
      <c r="BQ672" s="179">
        <f t="shared" si="870"/>
        <v>0</v>
      </c>
      <c r="BR672" s="179">
        <f t="shared" si="870"/>
        <v>0</v>
      </c>
      <c r="BS672" s="179">
        <f t="shared" si="870"/>
        <v>0</v>
      </c>
      <c r="BT672" s="179">
        <f t="shared" si="870"/>
        <v>0</v>
      </c>
      <c r="BU672" s="179">
        <f t="shared" si="870"/>
        <v>0</v>
      </c>
      <c r="BV672" s="179">
        <f t="shared" si="870"/>
        <v>0</v>
      </c>
      <c r="BW672" s="179">
        <f t="shared" si="870"/>
        <v>0</v>
      </c>
      <c r="BX672" s="179">
        <f t="shared" si="870"/>
        <v>0</v>
      </c>
      <c r="BY672" s="179">
        <f t="shared" si="870"/>
        <v>0</v>
      </c>
      <c r="BZ672" s="179">
        <f t="shared" si="870"/>
        <v>0</v>
      </c>
      <c r="CA672" s="179">
        <f t="shared" si="870"/>
        <v>0</v>
      </c>
      <c r="CB672" s="179">
        <f t="shared" si="870"/>
        <v>0</v>
      </c>
      <c r="CC672" s="179">
        <f t="shared" si="870"/>
        <v>0</v>
      </c>
      <c r="CD672" s="179">
        <f t="shared" si="870"/>
        <v>0</v>
      </c>
      <c r="CE672" s="179">
        <f t="shared" ref="CE672:CL672" si="871">CE651</f>
        <v>0</v>
      </c>
      <c r="CF672" s="179">
        <f t="shared" si="871"/>
        <v>0</v>
      </c>
      <c r="CG672" s="179">
        <f t="shared" si="871"/>
        <v>0</v>
      </c>
      <c r="CH672" s="179">
        <f t="shared" si="871"/>
        <v>0</v>
      </c>
      <c r="CI672" s="179">
        <f t="shared" si="871"/>
        <v>0</v>
      </c>
      <c r="CJ672" s="179">
        <f t="shared" si="871"/>
        <v>0</v>
      </c>
      <c r="CK672" s="179">
        <f t="shared" si="871"/>
        <v>0</v>
      </c>
      <c r="CL672" s="179">
        <f t="shared" si="871"/>
        <v>0</v>
      </c>
      <c r="CN672" s="60"/>
      <c r="CO672" s="179">
        <f t="shared" ref="CO672:DL672" si="872">CO651</f>
        <v>0</v>
      </c>
      <c r="CP672" s="179">
        <f t="shared" si="872"/>
        <v>0</v>
      </c>
      <c r="CQ672" s="179">
        <f t="shared" si="872"/>
        <v>0</v>
      </c>
      <c r="CR672" s="179">
        <f t="shared" si="872"/>
        <v>0</v>
      </c>
      <c r="CS672" s="179">
        <f t="shared" si="872"/>
        <v>0</v>
      </c>
      <c r="CT672" s="179">
        <f t="shared" si="872"/>
        <v>0</v>
      </c>
      <c r="CU672" s="179">
        <f t="shared" si="872"/>
        <v>0</v>
      </c>
      <c r="CV672" s="179">
        <f t="shared" si="872"/>
        <v>0</v>
      </c>
      <c r="CW672" s="179">
        <f t="shared" si="872"/>
        <v>0</v>
      </c>
      <c r="CX672" s="179">
        <f t="shared" si="872"/>
        <v>0</v>
      </c>
      <c r="CY672" s="179">
        <f t="shared" si="872"/>
        <v>0</v>
      </c>
      <c r="CZ672" s="179">
        <f t="shared" si="872"/>
        <v>0</v>
      </c>
      <c r="DA672" s="179">
        <f t="shared" si="872"/>
        <v>0</v>
      </c>
      <c r="DB672" s="179">
        <f t="shared" si="872"/>
        <v>0</v>
      </c>
      <c r="DC672" s="179">
        <f t="shared" si="872"/>
        <v>0</v>
      </c>
      <c r="DD672" s="179">
        <f t="shared" si="872"/>
        <v>0</v>
      </c>
      <c r="DE672" s="179">
        <f t="shared" si="872"/>
        <v>0</v>
      </c>
      <c r="DF672" s="179">
        <f t="shared" si="872"/>
        <v>0</v>
      </c>
      <c r="DG672" s="179">
        <f t="shared" si="872"/>
        <v>0</v>
      </c>
      <c r="DH672" s="179">
        <f t="shared" si="872"/>
        <v>0</v>
      </c>
      <c r="DI672" s="179">
        <f t="shared" si="872"/>
        <v>0</v>
      </c>
      <c r="DJ672" s="179">
        <f t="shared" si="872"/>
        <v>0</v>
      </c>
      <c r="DK672" s="179">
        <f t="shared" si="872"/>
        <v>0</v>
      </c>
      <c r="DL672" s="179">
        <f t="shared" si="872"/>
        <v>0</v>
      </c>
    </row>
    <row r="673" spans="1:116" x14ac:dyDescent="0.4">
      <c r="B673" t="s">
        <v>332</v>
      </c>
      <c r="D673" t="s">
        <v>786</v>
      </c>
      <c r="E673" s="8" t="str">
        <f t="shared" si="861"/>
        <v>673 HOURLY-PV</v>
      </c>
      <c r="G673" s="8" t="str">
        <f>G652</f>
        <v xml:space="preserve">secondary unit </v>
      </c>
      <c r="H673" s="12"/>
      <c r="I673" s="60"/>
      <c r="J673" s="60"/>
      <c r="K673" s="15"/>
      <c r="L673" s="15"/>
      <c r="M673" s="15"/>
      <c r="N673" s="15"/>
      <c r="O673" s="15"/>
      <c r="P673" s="15"/>
      <c r="R673" s="15"/>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N673" s="60"/>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row>
    <row r="674" spans="1:116" x14ac:dyDescent="0.4">
      <c r="B674" t="s">
        <v>332</v>
      </c>
      <c r="D674" t="s">
        <v>786</v>
      </c>
      <c r="E674" s="8" t="str">
        <f t="shared" si="861"/>
        <v>674 HOURLY-PV</v>
      </c>
      <c r="G674" s="8" t="str">
        <f>G653</f>
        <v>Secondary revenue driver</v>
      </c>
      <c r="H674" s="12"/>
      <c r="I674" s="60"/>
      <c r="J674" s="60"/>
      <c r="K674" s="15"/>
      <c r="L674" s="15"/>
      <c r="M674" s="15"/>
      <c r="N674" s="15"/>
      <c r="O674" s="15"/>
      <c r="P674" s="15"/>
      <c r="R674" s="15"/>
      <c r="S674" s="179" t="str">
        <f t="shared" ref="S674:AX674" si="873">S653</f>
        <v>S$18</v>
      </c>
      <c r="T674" s="179" t="str">
        <f t="shared" si="873"/>
        <v>T$18</v>
      </c>
      <c r="U674" s="179" t="str">
        <f t="shared" si="873"/>
        <v>U$18</v>
      </c>
      <c r="V674" s="179" t="str">
        <f t="shared" si="873"/>
        <v>V$18</v>
      </c>
      <c r="W674" s="179" t="str">
        <f t="shared" si="873"/>
        <v>W$18</v>
      </c>
      <c r="X674" s="179" t="str">
        <f t="shared" si="873"/>
        <v>X$18</v>
      </c>
      <c r="Y674" s="179" t="str">
        <f t="shared" si="873"/>
        <v>Y$18</v>
      </c>
      <c r="Z674" s="179" t="str">
        <f t="shared" si="873"/>
        <v>Z$18</v>
      </c>
      <c r="AA674" s="179" t="str">
        <f t="shared" si="873"/>
        <v>AA$18</v>
      </c>
      <c r="AB674" s="179" t="str">
        <f t="shared" si="873"/>
        <v>AB$18</v>
      </c>
      <c r="AC674" s="179" t="str">
        <f t="shared" si="873"/>
        <v>AC$18</v>
      </c>
      <c r="AD674" s="179" t="str">
        <f t="shared" si="873"/>
        <v>AD$18</v>
      </c>
      <c r="AE674" s="179" t="str">
        <f t="shared" si="873"/>
        <v>AE$18</v>
      </c>
      <c r="AF674" s="179" t="str">
        <f t="shared" si="873"/>
        <v>AF$18</v>
      </c>
      <c r="AG674" s="179" t="str">
        <f t="shared" si="873"/>
        <v>AG$18</v>
      </c>
      <c r="AH674" s="179" t="str">
        <f t="shared" si="873"/>
        <v>AH$18</v>
      </c>
      <c r="AI674" s="179" t="str">
        <f t="shared" si="873"/>
        <v>AI$18</v>
      </c>
      <c r="AJ674" s="179" t="str">
        <f t="shared" si="873"/>
        <v>AJ$18</v>
      </c>
      <c r="AK674" s="179" t="str">
        <f t="shared" si="873"/>
        <v>AK$18</v>
      </c>
      <c r="AL674" s="179" t="str">
        <f t="shared" si="873"/>
        <v>AL$18</v>
      </c>
      <c r="AM674" s="179" t="str">
        <f t="shared" si="873"/>
        <v>AM$18</v>
      </c>
      <c r="AN674" s="179" t="str">
        <f t="shared" si="873"/>
        <v>AN$18</v>
      </c>
      <c r="AO674" s="179" t="str">
        <f t="shared" si="873"/>
        <v>AO$18</v>
      </c>
      <c r="AP674" s="179" t="str">
        <f t="shared" si="873"/>
        <v>AP$18</v>
      </c>
      <c r="AQ674" s="179" t="str">
        <f t="shared" si="873"/>
        <v>AQ$18</v>
      </c>
      <c r="AR674" s="179" t="str">
        <f t="shared" si="873"/>
        <v>AR$18</v>
      </c>
      <c r="AS674" s="179" t="str">
        <f t="shared" si="873"/>
        <v>AS$18</v>
      </c>
      <c r="AT674" s="179" t="str">
        <f t="shared" si="873"/>
        <v>AT$18</v>
      </c>
      <c r="AU674" s="179" t="str">
        <f t="shared" si="873"/>
        <v>AU$18</v>
      </c>
      <c r="AV674" s="179" t="str">
        <f t="shared" si="873"/>
        <v>AV$18</v>
      </c>
      <c r="AW674" s="179" t="str">
        <f t="shared" si="873"/>
        <v>AW$18</v>
      </c>
      <c r="AX674" s="179" t="str">
        <f t="shared" si="873"/>
        <v>AX$18</v>
      </c>
      <c r="AY674" s="179" t="str">
        <f t="shared" ref="AY674:CD674" si="874">AY653</f>
        <v>AY$18</v>
      </c>
      <c r="AZ674" s="179" t="str">
        <f t="shared" si="874"/>
        <v>AZ$18</v>
      </c>
      <c r="BA674" s="179" t="str">
        <f t="shared" si="874"/>
        <v>BA$18</v>
      </c>
      <c r="BB674" s="179" t="str">
        <f t="shared" si="874"/>
        <v>BB$18</v>
      </c>
      <c r="BC674" s="179" t="str">
        <f t="shared" si="874"/>
        <v>BC$18</v>
      </c>
      <c r="BD674" s="179" t="str">
        <f t="shared" si="874"/>
        <v>BD$18</v>
      </c>
      <c r="BE674" s="179" t="str">
        <f t="shared" si="874"/>
        <v>BE$18</v>
      </c>
      <c r="BF674" s="179" t="str">
        <f t="shared" si="874"/>
        <v>BF$18</v>
      </c>
      <c r="BG674" s="179" t="str">
        <f t="shared" si="874"/>
        <v>BG$18</v>
      </c>
      <c r="BH674" s="179" t="str">
        <f t="shared" si="874"/>
        <v>BH$18</v>
      </c>
      <c r="BI674" s="179" t="str">
        <f t="shared" si="874"/>
        <v>BI$18</v>
      </c>
      <c r="BJ674" s="179" t="str">
        <f t="shared" si="874"/>
        <v>BJ$18</v>
      </c>
      <c r="BK674" s="179" t="str">
        <f t="shared" si="874"/>
        <v>BK$18</v>
      </c>
      <c r="BL674" s="179" t="str">
        <f t="shared" si="874"/>
        <v>BL$18</v>
      </c>
      <c r="BM674" s="179" t="str">
        <f t="shared" si="874"/>
        <v>BM$18</v>
      </c>
      <c r="BN674" s="179" t="str">
        <f t="shared" si="874"/>
        <v>BN$18</v>
      </c>
      <c r="BO674" s="179" t="str">
        <f t="shared" si="874"/>
        <v>BO$18</v>
      </c>
      <c r="BP674" s="179" t="str">
        <f t="shared" si="874"/>
        <v>BP$18</v>
      </c>
      <c r="BQ674" s="179" t="str">
        <f t="shared" si="874"/>
        <v>BQ$18</v>
      </c>
      <c r="BR674" s="179" t="str">
        <f t="shared" si="874"/>
        <v>BR$18</v>
      </c>
      <c r="BS674" s="179" t="str">
        <f t="shared" si="874"/>
        <v>BS$18</v>
      </c>
      <c r="BT674" s="179" t="str">
        <f t="shared" si="874"/>
        <v>BT$18</v>
      </c>
      <c r="BU674" s="179" t="str">
        <f t="shared" si="874"/>
        <v>BU$18</v>
      </c>
      <c r="BV674" s="179" t="str">
        <f t="shared" si="874"/>
        <v>BV$18</v>
      </c>
      <c r="BW674" s="179" t="str">
        <f t="shared" si="874"/>
        <v>BW$18</v>
      </c>
      <c r="BX674" s="179" t="str">
        <f t="shared" si="874"/>
        <v>BX$18</v>
      </c>
      <c r="BY674" s="179" t="str">
        <f t="shared" si="874"/>
        <v>BY$18</v>
      </c>
      <c r="BZ674" s="179" t="str">
        <f t="shared" si="874"/>
        <v>BZ$18</v>
      </c>
      <c r="CA674" s="179" t="str">
        <f t="shared" si="874"/>
        <v>CA$18</v>
      </c>
      <c r="CB674" s="179" t="str">
        <f t="shared" si="874"/>
        <v>CB$18</v>
      </c>
      <c r="CC674" s="179" t="str">
        <f t="shared" si="874"/>
        <v>CC$18</v>
      </c>
      <c r="CD674" s="179" t="str">
        <f t="shared" si="874"/>
        <v>CD$18</v>
      </c>
      <c r="CE674" s="179" t="str">
        <f t="shared" ref="CE674:CL674" si="875">CE653</f>
        <v>CE$18</v>
      </c>
      <c r="CF674" s="179" t="str">
        <f t="shared" si="875"/>
        <v>CF$18</v>
      </c>
      <c r="CG674" s="179" t="str">
        <f t="shared" si="875"/>
        <v>CG$18</v>
      </c>
      <c r="CH674" s="179" t="str">
        <f t="shared" si="875"/>
        <v>CH$18</v>
      </c>
      <c r="CI674" s="179" t="str">
        <f t="shared" si="875"/>
        <v>CI$18</v>
      </c>
      <c r="CJ674" s="179" t="str">
        <f t="shared" si="875"/>
        <v>CJ$18</v>
      </c>
      <c r="CK674" s="179" t="str">
        <f t="shared" si="875"/>
        <v>CK$18</v>
      </c>
      <c r="CL674" s="179" t="str">
        <f t="shared" si="875"/>
        <v>CL$18</v>
      </c>
      <c r="CN674" s="60"/>
      <c r="CO674" s="179" t="str">
        <f t="shared" ref="CO674:DL674" si="876">CO653</f>
        <v>CO$18</v>
      </c>
      <c r="CP674" s="179" t="str">
        <f t="shared" si="876"/>
        <v>CP$18</v>
      </c>
      <c r="CQ674" s="179" t="str">
        <f t="shared" si="876"/>
        <v>CQ$18</v>
      </c>
      <c r="CR674" s="179" t="str">
        <f t="shared" si="876"/>
        <v>CR$18</v>
      </c>
      <c r="CS674" s="179" t="str">
        <f t="shared" si="876"/>
        <v>CS$18</v>
      </c>
      <c r="CT674" s="179" t="str">
        <f t="shared" si="876"/>
        <v>CT$18</v>
      </c>
      <c r="CU674" s="179" t="str">
        <f t="shared" si="876"/>
        <v>CU$18</v>
      </c>
      <c r="CV674" s="179" t="str">
        <f t="shared" si="876"/>
        <v>CV$18</v>
      </c>
      <c r="CW674" s="179" t="str">
        <f t="shared" si="876"/>
        <v>CW$18</v>
      </c>
      <c r="CX674" s="179" t="str">
        <f t="shared" si="876"/>
        <v>CX$18</v>
      </c>
      <c r="CY674" s="179" t="str">
        <f t="shared" si="876"/>
        <v>CY$18</v>
      </c>
      <c r="CZ674" s="179" t="str">
        <f t="shared" si="876"/>
        <v>CZ$18</v>
      </c>
      <c r="DA674" s="179" t="str">
        <f t="shared" si="876"/>
        <v>DA$18</v>
      </c>
      <c r="DB674" s="179" t="str">
        <f t="shared" si="876"/>
        <v>DB$18</v>
      </c>
      <c r="DC674" s="179" t="str">
        <f t="shared" si="876"/>
        <v>DC$18</v>
      </c>
      <c r="DD674" s="179" t="str">
        <f t="shared" si="876"/>
        <v>DD$18</v>
      </c>
      <c r="DE674" s="179" t="str">
        <f t="shared" si="876"/>
        <v>DE$18</v>
      </c>
      <c r="DF674" s="179" t="str">
        <f t="shared" si="876"/>
        <v>DF$18</v>
      </c>
      <c r="DG674" s="179" t="str">
        <f t="shared" si="876"/>
        <v>DG$18</v>
      </c>
      <c r="DH674" s="179" t="str">
        <f t="shared" si="876"/>
        <v>DH$18</v>
      </c>
      <c r="DI674" s="179" t="str">
        <f t="shared" si="876"/>
        <v>DI$18</v>
      </c>
      <c r="DJ674" s="179" t="str">
        <f t="shared" si="876"/>
        <v>DJ$18</v>
      </c>
      <c r="DK674" s="179" t="str">
        <f t="shared" si="876"/>
        <v>DK$18</v>
      </c>
      <c r="DL674" s="179" t="str">
        <f t="shared" si="876"/>
        <v>DL$18</v>
      </c>
    </row>
    <row r="675" spans="1:116" x14ac:dyDescent="0.4">
      <c r="B675" t="s">
        <v>332</v>
      </c>
      <c r="D675" t="s">
        <v>786</v>
      </c>
      <c r="E675" s="8" t="str">
        <f t="shared" si="861"/>
        <v>675 HOURLY-PV</v>
      </c>
      <c r="G675" s="8" t="str">
        <f>G654</f>
        <v>Secondary volume driver</v>
      </c>
      <c r="H675" s="12"/>
      <c r="I675" s="60"/>
      <c r="J675" s="60"/>
      <c r="K675" s="15"/>
      <c r="L675" s="15"/>
      <c r="M675" s="15"/>
      <c r="N675" s="15"/>
      <c r="O675" s="15"/>
      <c r="P675" s="15"/>
      <c r="R675" s="15"/>
      <c r="S675" s="179" t="str">
        <f t="shared" ref="S675:AX675" si="877">S654</f>
        <v>S$19</v>
      </c>
      <c r="T675" s="179" t="str">
        <f t="shared" si="877"/>
        <v>T$19</v>
      </c>
      <c r="U675" s="179" t="str">
        <f t="shared" si="877"/>
        <v>U$19</v>
      </c>
      <c r="V675" s="179" t="str">
        <f t="shared" si="877"/>
        <v>V$19</v>
      </c>
      <c r="W675" s="179" t="str">
        <f t="shared" si="877"/>
        <v>W$19</v>
      </c>
      <c r="X675" s="179" t="str">
        <f t="shared" si="877"/>
        <v>X$19</v>
      </c>
      <c r="Y675" s="179" t="str">
        <f t="shared" si="877"/>
        <v>Y$19</v>
      </c>
      <c r="Z675" s="179" t="str">
        <f t="shared" si="877"/>
        <v>Z$19</v>
      </c>
      <c r="AA675" s="179" t="str">
        <f t="shared" si="877"/>
        <v>AA$19</v>
      </c>
      <c r="AB675" s="179" t="str">
        <f t="shared" si="877"/>
        <v>AB$19</v>
      </c>
      <c r="AC675" s="179" t="str">
        <f t="shared" si="877"/>
        <v>AC$19</v>
      </c>
      <c r="AD675" s="179" t="str">
        <f t="shared" si="877"/>
        <v>AD$19</v>
      </c>
      <c r="AE675" s="179" t="str">
        <f t="shared" si="877"/>
        <v>AE$19</v>
      </c>
      <c r="AF675" s="179" t="str">
        <f t="shared" si="877"/>
        <v>AF$19</v>
      </c>
      <c r="AG675" s="179" t="str">
        <f t="shared" si="877"/>
        <v>AG$19</v>
      </c>
      <c r="AH675" s="179" t="str">
        <f t="shared" si="877"/>
        <v>AH$19</v>
      </c>
      <c r="AI675" s="179" t="str">
        <f t="shared" si="877"/>
        <v>AI$19</v>
      </c>
      <c r="AJ675" s="179" t="str">
        <f t="shared" si="877"/>
        <v>AJ$19</v>
      </c>
      <c r="AK675" s="179" t="str">
        <f t="shared" si="877"/>
        <v>AK$19</v>
      </c>
      <c r="AL675" s="179" t="str">
        <f t="shared" si="877"/>
        <v>AL$19</v>
      </c>
      <c r="AM675" s="179" t="str">
        <f t="shared" si="877"/>
        <v>AM$19</v>
      </c>
      <c r="AN675" s="179" t="str">
        <f t="shared" si="877"/>
        <v>AN$19</v>
      </c>
      <c r="AO675" s="179" t="str">
        <f t="shared" si="877"/>
        <v>AO$19</v>
      </c>
      <c r="AP675" s="179" t="str">
        <f t="shared" si="877"/>
        <v>AP$19</v>
      </c>
      <c r="AQ675" s="179" t="str">
        <f t="shared" si="877"/>
        <v>AQ$19</v>
      </c>
      <c r="AR675" s="179" t="str">
        <f t="shared" si="877"/>
        <v>AR$19</v>
      </c>
      <c r="AS675" s="179" t="str">
        <f t="shared" si="877"/>
        <v>AS$19</v>
      </c>
      <c r="AT675" s="179" t="str">
        <f t="shared" si="877"/>
        <v>AT$19</v>
      </c>
      <c r="AU675" s="179" t="str">
        <f t="shared" si="877"/>
        <v>AU$19</v>
      </c>
      <c r="AV675" s="179" t="str">
        <f t="shared" si="877"/>
        <v>AV$19</v>
      </c>
      <c r="AW675" s="179" t="str">
        <f t="shared" si="877"/>
        <v>AW$19</v>
      </c>
      <c r="AX675" s="179" t="str">
        <f t="shared" si="877"/>
        <v>AX$19</v>
      </c>
      <c r="AY675" s="179" t="str">
        <f t="shared" ref="AY675:CD675" si="878">AY654</f>
        <v>AY$19</v>
      </c>
      <c r="AZ675" s="179" t="str">
        <f t="shared" si="878"/>
        <v>AZ$19</v>
      </c>
      <c r="BA675" s="179" t="str">
        <f t="shared" si="878"/>
        <v>BA$19</v>
      </c>
      <c r="BB675" s="179" t="str">
        <f t="shared" si="878"/>
        <v>BB$19</v>
      </c>
      <c r="BC675" s="179" t="str">
        <f t="shared" si="878"/>
        <v>BC$19</v>
      </c>
      <c r="BD675" s="179" t="str">
        <f t="shared" si="878"/>
        <v>BD$19</v>
      </c>
      <c r="BE675" s="179" t="str">
        <f t="shared" si="878"/>
        <v>BE$19</v>
      </c>
      <c r="BF675" s="179" t="str">
        <f t="shared" si="878"/>
        <v>BF$19</v>
      </c>
      <c r="BG675" s="179" t="str">
        <f t="shared" si="878"/>
        <v>BG$19</v>
      </c>
      <c r="BH675" s="179" t="str">
        <f t="shared" si="878"/>
        <v>BH$19</v>
      </c>
      <c r="BI675" s="179" t="str">
        <f t="shared" si="878"/>
        <v>BI$19</v>
      </c>
      <c r="BJ675" s="179" t="str">
        <f t="shared" si="878"/>
        <v>BJ$19</v>
      </c>
      <c r="BK675" s="179" t="str">
        <f t="shared" si="878"/>
        <v>BK$19</v>
      </c>
      <c r="BL675" s="179" t="str">
        <f t="shared" si="878"/>
        <v>BL$19</v>
      </c>
      <c r="BM675" s="179" t="str">
        <f t="shared" si="878"/>
        <v>BM$19</v>
      </c>
      <c r="BN675" s="179" t="str">
        <f t="shared" si="878"/>
        <v>BN$19</v>
      </c>
      <c r="BO675" s="179" t="str">
        <f t="shared" si="878"/>
        <v>BO$19</v>
      </c>
      <c r="BP675" s="179" t="str">
        <f t="shared" si="878"/>
        <v>BP$19</v>
      </c>
      <c r="BQ675" s="179" t="str">
        <f t="shared" si="878"/>
        <v>BQ$19</v>
      </c>
      <c r="BR675" s="179" t="str">
        <f t="shared" si="878"/>
        <v>BR$19</v>
      </c>
      <c r="BS675" s="179" t="str">
        <f t="shared" si="878"/>
        <v>BS$19</v>
      </c>
      <c r="BT675" s="179" t="str">
        <f t="shared" si="878"/>
        <v>BT$19</v>
      </c>
      <c r="BU675" s="179" t="str">
        <f t="shared" si="878"/>
        <v>BU$19</v>
      </c>
      <c r="BV675" s="179" t="str">
        <f t="shared" si="878"/>
        <v>BV$19</v>
      </c>
      <c r="BW675" s="179" t="str">
        <f t="shared" si="878"/>
        <v>BW$19</v>
      </c>
      <c r="BX675" s="179" t="str">
        <f t="shared" si="878"/>
        <v>BX$19</v>
      </c>
      <c r="BY675" s="179" t="str">
        <f t="shared" si="878"/>
        <v>BY$19</v>
      </c>
      <c r="BZ675" s="179" t="str">
        <f t="shared" si="878"/>
        <v>BZ$19</v>
      </c>
      <c r="CA675" s="179" t="str">
        <f t="shared" si="878"/>
        <v>CA$19</v>
      </c>
      <c r="CB675" s="179" t="str">
        <f t="shared" si="878"/>
        <v>CB$19</v>
      </c>
      <c r="CC675" s="179" t="str">
        <f t="shared" si="878"/>
        <v>CC$19</v>
      </c>
      <c r="CD675" s="179" t="str">
        <f t="shared" si="878"/>
        <v>CD$19</v>
      </c>
      <c r="CE675" s="179" t="str">
        <f t="shared" ref="CE675:CL675" si="879">CE654</f>
        <v>CE$19</v>
      </c>
      <c r="CF675" s="179" t="str">
        <f t="shared" si="879"/>
        <v>CF$19</v>
      </c>
      <c r="CG675" s="179" t="str">
        <f t="shared" si="879"/>
        <v>CG$19</v>
      </c>
      <c r="CH675" s="179" t="str">
        <f t="shared" si="879"/>
        <v>CH$19</v>
      </c>
      <c r="CI675" s="179" t="str">
        <f t="shared" si="879"/>
        <v>CI$19</v>
      </c>
      <c r="CJ675" s="179" t="str">
        <f t="shared" si="879"/>
        <v>CJ$19</v>
      </c>
      <c r="CK675" s="179" t="str">
        <f t="shared" si="879"/>
        <v>CK$19</v>
      </c>
      <c r="CL675" s="179" t="str">
        <f t="shared" si="879"/>
        <v>CL$19</v>
      </c>
      <c r="CN675" s="60"/>
      <c r="CO675" s="179" t="str">
        <f t="shared" ref="CO675:DL675" si="880">CO654</f>
        <v>CO$19</v>
      </c>
      <c r="CP675" s="179" t="str">
        <f t="shared" si="880"/>
        <v>CP$19</v>
      </c>
      <c r="CQ675" s="179" t="str">
        <f t="shared" si="880"/>
        <v>CQ$19</v>
      </c>
      <c r="CR675" s="179" t="str">
        <f t="shared" si="880"/>
        <v>CR$19</v>
      </c>
      <c r="CS675" s="179" t="str">
        <f t="shared" si="880"/>
        <v>CS$19</v>
      </c>
      <c r="CT675" s="179" t="str">
        <f t="shared" si="880"/>
        <v>CT$19</v>
      </c>
      <c r="CU675" s="179" t="str">
        <f t="shared" si="880"/>
        <v>CU$19</v>
      </c>
      <c r="CV675" s="179" t="str">
        <f t="shared" si="880"/>
        <v>CV$19</v>
      </c>
      <c r="CW675" s="179" t="str">
        <f t="shared" si="880"/>
        <v>CW$19</v>
      </c>
      <c r="CX675" s="179" t="str">
        <f t="shared" si="880"/>
        <v>CX$19</v>
      </c>
      <c r="CY675" s="179" t="str">
        <f t="shared" si="880"/>
        <v>CY$19</v>
      </c>
      <c r="CZ675" s="179" t="str">
        <f t="shared" si="880"/>
        <v>CZ$19</v>
      </c>
      <c r="DA675" s="179" t="str">
        <f t="shared" si="880"/>
        <v>DA$19</v>
      </c>
      <c r="DB675" s="179" t="str">
        <f t="shared" si="880"/>
        <v>DB$19</v>
      </c>
      <c r="DC675" s="179" t="str">
        <f t="shared" si="880"/>
        <v>DC$19</v>
      </c>
      <c r="DD675" s="179" t="str">
        <f t="shared" si="880"/>
        <v>DD$19</v>
      </c>
      <c r="DE675" s="179" t="str">
        <f t="shared" si="880"/>
        <v>DE$19</v>
      </c>
      <c r="DF675" s="179" t="str">
        <f t="shared" si="880"/>
        <v>DF$19</v>
      </c>
      <c r="DG675" s="179" t="str">
        <f t="shared" si="880"/>
        <v>DG$19</v>
      </c>
      <c r="DH675" s="179" t="str">
        <f t="shared" si="880"/>
        <v>DH$19</v>
      </c>
      <c r="DI675" s="179" t="str">
        <f t="shared" si="880"/>
        <v>DI$19</v>
      </c>
      <c r="DJ675" s="179" t="str">
        <f t="shared" si="880"/>
        <v>DJ$19</v>
      </c>
      <c r="DK675" s="179" t="str">
        <f t="shared" si="880"/>
        <v>DK$19</v>
      </c>
      <c r="DL675" s="179" t="str">
        <f t="shared" si="880"/>
        <v>DL$19</v>
      </c>
    </row>
    <row r="676" spans="1:116" x14ac:dyDescent="0.4">
      <c r="E676" s="8"/>
      <c r="H676" s="12"/>
      <c r="I676" s="60"/>
      <c r="J676" s="60"/>
      <c r="K676" s="15"/>
      <c r="L676" s="15"/>
      <c r="M676" s="15"/>
      <c r="N676" s="15"/>
      <c r="O676" s="15"/>
      <c r="P676" s="15"/>
      <c r="R676" s="15"/>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row>
    <row r="677" spans="1:116" x14ac:dyDescent="0.4">
      <c r="E677" s="8"/>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E678" s="8"/>
      <c r="H678" s="12"/>
      <c r="I678" s="60"/>
      <c r="J678" s="60"/>
      <c r="K678" s="15"/>
      <c r="L678" s="15"/>
      <c r="M678" s="15"/>
      <c r="N678" s="15"/>
      <c r="O678" s="15"/>
      <c r="P678" s="15"/>
      <c r="R678" s="15"/>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row>
    <row r="679" spans="1:116" x14ac:dyDescent="0.4">
      <c r="E679" s="8"/>
      <c r="H679" s="12"/>
      <c r="I679" s="60"/>
      <c r="J679" s="60"/>
      <c r="K679" s="15"/>
      <c r="L679" s="15"/>
      <c r="M679" s="15"/>
      <c r="N679" s="15"/>
      <c r="O679" s="15"/>
      <c r="P679" s="15"/>
      <c r="R679" s="15"/>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row>
    <row r="680" spans="1:116" x14ac:dyDescent="0.4">
      <c r="E680" s="8"/>
      <c r="H680" s="12"/>
      <c r="I680" s="60"/>
      <c r="J680" s="60"/>
      <c r="K680" s="15"/>
      <c r="L680" s="15"/>
      <c r="M680" s="15"/>
      <c r="N680" s="15"/>
      <c r="O680" s="15"/>
      <c r="P680" s="15"/>
      <c r="R680" s="15"/>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E681" s="8"/>
      <c r="H681" s="12"/>
      <c r="I681" s="60"/>
      <c r="J681" s="60"/>
      <c r="K681" s="15"/>
      <c r="L681" s="15"/>
      <c r="M681" s="15"/>
      <c r="N681" s="15"/>
      <c r="O681" s="15"/>
      <c r="P681" s="15"/>
      <c r="R681" s="15"/>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row>
    <row r="682" spans="1:116" x14ac:dyDescent="0.4">
      <c r="E682" s="8"/>
      <c r="H682" s="12"/>
      <c r="I682" s="60"/>
      <c r="J682" s="60"/>
      <c r="K682" s="15"/>
      <c r="L682" s="15"/>
      <c r="M682" s="15"/>
      <c r="N682" s="15"/>
      <c r="O682" s="15"/>
      <c r="P682" s="15"/>
      <c r="R682" s="15"/>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row>
    <row r="683" spans="1:116" x14ac:dyDescent="0.4">
      <c r="E683" s="8"/>
      <c r="H683" s="12"/>
      <c r="I683" s="60"/>
      <c r="J683" s="60"/>
      <c r="K683" s="15"/>
      <c r="L683" s="15"/>
      <c r="M683" s="15"/>
      <c r="N683" s="15"/>
      <c r="O683" s="15"/>
      <c r="P683" s="15"/>
      <c r="R683" s="15"/>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row>
    <row r="684" spans="1:116" x14ac:dyDescent="0.4">
      <c r="E684" s="8"/>
      <c r="H684" s="12"/>
      <c r="I684" s="60"/>
      <c r="J684" s="60"/>
      <c r="K684" s="15"/>
      <c r="L684" s="15"/>
      <c r="M684" s="15"/>
      <c r="N684" s="15"/>
      <c r="O684" s="15"/>
      <c r="P684" s="15"/>
      <c r="R684" s="15"/>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row>
    <row r="685" spans="1:116" x14ac:dyDescent="0.4">
      <c r="E685" s="8"/>
      <c r="H685" s="12"/>
      <c r="I685" s="60"/>
      <c r="J685" s="60"/>
      <c r="K685" s="15"/>
      <c r="L685" s="15"/>
      <c r="M685" s="15"/>
      <c r="N685" s="15"/>
      <c r="O685" s="15"/>
      <c r="P685" s="15"/>
      <c r="R685" s="15"/>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row>
    <row r="686" spans="1:116" x14ac:dyDescent="0.4">
      <c r="A686" s="174"/>
      <c r="E686" s="8"/>
      <c r="G686" s="175" t="s">
        <v>490</v>
      </c>
      <c r="H686" s="174"/>
      <c r="I686" s="176"/>
      <c r="J686" s="176"/>
      <c r="K686" s="197"/>
      <c r="L686" s="197"/>
      <c r="M686" s="197"/>
      <c r="N686" s="197"/>
      <c r="O686" s="197"/>
      <c r="P686" s="197"/>
      <c r="R686" s="198"/>
      <c r="S686" s="174"/>
      <c r="T686" s="174"/>
      <c r="U686" s="174"/>
      <c r="V686" s="174"/>
      <c r="W686" s="174"/>
      <c r="X686" s="174"/>
      <c r="Y686" s="174"/>
      <c r="Z686" s="174"/>
      <c r="AA686" s="174"/>
      <c r="AB686" s="174"/>
      <c r="AC686" s="174"/>
      <c r="AD686" s="174"/>
      <c r="AE686" s="174"/>
      <c r="AF686" s="174"/>
      <c r="AG686" s="174"/>
      <c r="AH686" s="174"/>
      <c r="AI686" s="174"/>
      <c r="AJ686" s="174"/>
      <c r="AK686" s="174"/>
      <c r="AL686" s="174"/>
      <c r="AM686" s="174"/>
      <c r="AN686" s="174"/>
      <c r="AO686" s="174"/>
      <c r="AP686" s="174"/>
      <c r="AQ686" s="174"/>
      <c r="AR686" s="174"/>
      <c r="AS686" s="174"/>
      <c r="AT686" s="174"/>
      <c r="AU686" s="174"/>
      <c r="AV686" s="174"/>
      <c r="AW686" s="174"/>
      <c r="AX686" s="174"/>
      <c r="AY686" s="174"/>
      <c r="AZ686" s="174"/>
      <c r="BA686" s="174"/>
      <c r="BB686" s="174"/>
      <c r="BC686" s="174"/>
      <c r="BD686" s="174"/>
      <c r="BE686" s="174"/>
      <c r="BF686" s="174"/>
      <c r="BG686" s="174"/>
      <c r="BH686" s="174"/>
      <c r="BI686" s="174"/>
      <c r="BJ686" s="174"/>
      <c r="BK686" s="174"/>
      <c r="BL686" s="174"/>
      <c r="BM686" s="174"/>
      <c r="BN686" s="174"/>
      <c r="BO686" s="174"/>
      <c r="BP686" s="174"/>
      <c r="BQ686" s="174"/>
      <c r="BR686" s="174"/>
      <c r="BS686" s="174"/>
      <c r="BT686" s="174"/>
      <c r="BU686" s="174"/>
      <c r="BV686" s="174"/>
      <c r="BW686" s="174"/>
      <c r="BX686" s="174"/>
      <c r="BY686" s="174"/>
      <c r="BZ686" s="174"/>
      <c r="CA686" s="174"/>
      <c r="CB686" s="174"/>
      <c r="CC686" s="174"/>
      <c r="CD686" s="174"/>
      <c r="CE686" s="174"/>
      <c r="CF686" s="174"/>
      <c r="CG686" s="174"/>
      <c r="CH686" s="174"/>
      <c r="CI686" s="174"/>
      <c r="CJ686" s="174"/>
      <c r="CK686" s="174"/>
      <c r="CL686" s="174"/>
      <c r="CN686" s="176"/>
      <c r="CO686" s="174"/>
      <c r="CP686" s="174"/>
      <c r="CQ686" s="174"/>
      <c r="CR686" s="174"/>
      <c r="CS686" s="174"/>
      <c r="CT686" s="174"/>
      <c r="CU686" s="174"/>
      <c r="CV686" s="174"/>
      <c r="CW686" s="174"/>
      <c r="CX686" s="174"/>
      <c r="CY686" s="174"/>
      <c r="CZ686" s="174"/>
      <c r="DA686" s="174"/>
      <c r="DB686" s="174"/>
      <c r="DC686" s="174"/>
      <c r="DD686" s="174"/>
      <c r="DE686" s="174"/>
      <c r="DF686" s="174"/>
      <c r="DG686" s="174"/>
      <c r="DH686" s="174"/>
      <c r="DI686" s="174"/>
      <c r="DJ686" s="174"/>
      <c r="DK686" s="174"/>
      <c r="DL686" s="174"/>
    </row>
    <row r="687" spans="1:116" x14ac:dyDescent="0.4">
      <c r="A687" s="174"/>
      <c r="E687" s="8"/>
      <c r="G687" s="175" t="s">
        <v>492</v>
      </c>
      <c r="H687" s="174"/>
      <c r="I687" s="176"/>
      <c r="J687" s="176"/>
      <c r="K687" s="197"/>
      <c r="L687" s="197"/>
      <c r="M687" s="197"/>
      <c r="N687" s="197"/>
      <c r="O687" s="197"/>
      <c r="P687" s="197"/>
      <c r="R687" s="198"/>
      <c r="S687" s="174"/>
      <c r="T687" s="174"/>
      <c r="U687" s="174"/>
      <c r="V687" s="174"/>
      <c r="W687" s="174"/>
      <c r="X687" s="174"/>
      <c r="Y687" s="174"/>
      <c r="Z687" s="174"/>
      <c r="AA687" s="174"/>
      <c r="AB687" s="174"/>
      <c r="AC687" s="174"/>
      <c r="AD687" s="174"/>
      <c r="AE687" s="174"/>
      <c r="AF687" s="174"/>
      <c r="AG687" s="174"/>
      <c r="AH687" s="174"/>
      <c r="AI687" s="174"/>
      <c r="AJ687" s="174"/>
      <c r="AK687" s="174"/>
      <c r="AL687" s="174"/>
      <c r="AM687" s="174"/>
      <c r="AN687" s="174"/>
      <c r="AO687" s="174"/>
      <c r="AP687" s="174"/>
      <c r="AQ687" s="174"/>
      <c r="AR687" s="174"/>
      <c r="AS687" s="174"/>
      <c r="AT687" s="174"/>
      <c r="AU687" s="174"/>
      <c r="AV687" s="174"/>
      <c r="AW687" s="174"/>
      <c r="AX687" s="174"/>
      <c r="AY687" s="174"/>
      <c r="AZ687" s="174"/>
      <c r="BA687" s="174"/>
      <c r="BB687" s="174"/>
      <c r="BC687" s="174"/>
      <c r="BD687" s="174"/>
      <c r="BE687" s="174"/>
      <c r="BF687" s="174"/>
      <c r="BG687" s="174"/>
      <c r="BH687" s="174"/>
      <c r="BI687" s="174"/>
      <c r="BJ687" s="174"/>
      <c r="BK687" s="174"/>
      <c r="BL687" s="174"/>
      <c r="BM687" s="174"/>
      <c r="BN687" s="174"/>
      <c r="BO687" s="174"/>
      <c r="BP687" s="174"/>
      <c r="BQ687" s="174"/>
      <c r="BR687" s="174"/>
      <c r="BS687" s="174"/>
      <c r="BT687" s="174"/>
      <c r="BU687" s="174"/>
      <c r="BV687" s="174"/>
      <c r="BW687" s="174"/>
      <c r="BX687" s="174"/>
      <c r="BY687" s="174"/>
      <c r="BZ687" s="174"/>
      <c r="CA687" s="174"/>
      <c r="CB687" s="174"/>
      <c r="CC687" s="174"/>
      <c r="CD687" s="174"/>
      <c r="CE687" s="174"/>
      <c r="CF687" s="174"/>
      <c r="CG687" s="174"/>
      <c r="CH687" s="174"/>
      <c r="CI687" s="174"/>
      <c r="CJ687" s="174"/>
      <c r="CK687" s="174"/>
      <c r="CL687" s="174"/>
      <c r="CN687" s="176"/>
      <c r="CO687" s="174"/>
      <c r="CP687" s="174"/>
      <c r="CQ687" s="174"/>
      <c r="CR687" s="174"/>
      <c r="CS687" s="174"/>
      <c r="CT687" s="174"/>
      <c r="CU687" s="174"/>
      <c r="CV687" s="174"/>
      <c r="CW687" s="174"/>
      <c r="CX687" s="174"/>
      <c r="CY687" s="174"/>
      <c r="CZ687" s="174"/>
      <c r="DA687" s="174"/>
      <c r="DB687" s="174"/>
      <c r="DC687" s="174"/>
      <c r="DD687" s="174"/>
      <c r="DE687" s="174"/>
      <c r="DF687" s="174"/>
      <c r="DG687" s="174"/>
      <c r="DH687" s="174"/>
      <c r="DI687" s="174"/>
      <c r="DJ687" s="174"/>
      <c r="DK687" s="174"/>
      <c r="DL687" s="174"/>
    </row>
    <row r="688" spans="1:116" x14ac:dyDescent="0.4">
      <c r="A688" s="174"/>
      <c r="E688" s="8"/>
      <c r="G688" s="175" t="s">
        <v>461</v>
      </c>
      <c r="H688" s="174"/>
      <c r="I688" s="176"/>
      <c r="J688" s="176"/>
      <c r="K688" s="199"/>
      <c r="L688" s="199"/>
      <c r="M688" s="199"/>
      <c r="N688" s="199"/>
      <c r="O688" s="199"/>
      <c r="P688" s="199"/>
      <c r="R688" s="198"/>
      <c r="S688" s="199" t="str">
        <f t="shared" ref="S688:AX688" si="881">ADDRESS(ROW(S331),COLUMN(S331),2)</f>
        <v>S$331</v>
      </c>
      <c r="T688" s="199" t="str">
        <f t="shared" si="881"/>
        <v>T$331</v>
      </c>
      <c r="U688" s="199" t="str">
        <f t="shared" si="881"/>
        <v>U$331</v>
      </c>
      <c r="V688" s="199" t="str">
        <f t="shared" si="881"/>
        <v>V$331</v>
      </c>
      <c r="W688" s="199" t="str">
        <f t="shared" si="881"/>
        <v>W$331</v>
      </c>
      <c r="X688" s="199" t="str">
        <f t="shared" si="881"/>
        <v>X$331</v>
      </c>
      <c r="Y688" s="199" t="str">
        <f t="shared" si="881"/>
        <v>Y$331</v>
      </c>
      <c r="Z688" s="199" t="str">
        <f t="shared" si="881"/>
        <v>Z$331</v>
      </c>
      <c r="AA688" s="199" t="str">
        <f t="shared" si="881"/>
        <v>AA$331</v>
      </c>
      <c r="AB688" s="199" t="str">
        <f t="shared" si="881"/>
        <v>AB$331</v>
      </c>
      <c r="AC688" s="199" t="str">
        <f t="shared" si="881"/>
        <v>AC$331</v>
      </c>
      <c r="AD688" s="199" t="str">
        <f t="shared" si="881"/>
        <v>AD$331</v>
      </c>
      <c r="AE688" s="199" t="str">
        <f t="shared" si="881"/>
        <v>AE$331</v>
      </c>
      <c r="AF688" s="199" t="str">
        <f t="shared" si="881"/>
        <v>AF$331</v>
      </c>
      <c r="AG688" s="199" t="str">
        <f t="shared" si="881"/>
        <v>AG$331</v>
      </c>
      <c r="AH688" s="199" t="str">
        <f t="shared" si="881"/>
        <v>AH$331</v>
      </c>
      <c r="AI688" s="199" t="str">
        <f t="shared" si="881"/>
        <v>AI$331</v>
      </c>
      <c r="AJ688" s="199" t="str">
        <f t="shared" si="881"/>
        <v>AJ$331</v>
      </c>
      <c r="AK688" s="199" t="str">
        <f t="shared" si="881"/>
        <v>AK$331</v>
      </c>
      <c r="AL688" s="199" t="str">
        <f t="shared" si="881"/>
        <v>AL$331</v>
      </c>
      <c r="AM688" s="199" t="str">
        <f t="shared" si="881"/>
        <v>AM$331</v>
      </c>
      <c r="AN688" s="199" t="str">
        <f t="shared" si="881"/>
        <v>AN$331</v>
      </c>
      <c r="AO688" s="199" t="str">
        <f t="shared" si="881"/>
        <v>AO$331</v>
      </c>
      <c r="AP688" s="199" t="str">
        <f t="shared" si="881"/>
        <v>AP$331</v>
      </c>
      <c r="AQ688" s="199" t="str">
        <f t="shared" si="881"/>
        <v>AQ$331</v>
      </c>
      <c r="AR688" s="199" t="str">
        <f t="shared" si="881"/>
        <v>AR$331</v>
      </c>
      <c r="AS688" s="199" t="str">
        <f t="shared" si="881"/>
        <v>AS$331</v>
      </c>
      <c r="AT688" s="199" t="str">
        <f t="shared" si="881"/>
        <v>AT$331</v>
      </c>
      <c r="AU688" s="199" t="str">
        <f t="shared" si="881"/>
        <v>AU$331</v>
      </c>
      <c r="AV688" s="199" t="str">
        <f t="shared" si="881"/>
        <v>AV$331</v>
      </c>
      <c r="AW688" s="199" t="str">
        <f t="shared" si="881"/>
        <v>AW$331</v>
      </c>
      <c r="AX688" s="199" t="str">
        <f t="shared" si="881"/>
        <v>AX$331</v>
      </c>
      <c r="AY688" s="199" t="str">
        <f t="shared" ref="AY688:CD688" si="882">ADDRESS(ROW(AY331),COLUMN(AY331),2)</f>
        <v>AY$331</v>
      </c>
      <c r="AZ688" s="199" t="str">
        <f t="shared" si="882"/>
        <v>AZ$331</v>
      </c>
      <c r="BA688" s="199" t="str">
        <f t="shared" si="882"/>
        <v>BA$331</v>
      </c>
      <c r="BB688" s="199" t="str">
        <f t="shared" si="882"/>
        <v>BB$331</v>
      </c>
      <c r="BC688" s="199" t="str">
        <f t="shared" si="882"/>
        <v>BC$331</v>
      </c>
      <c r="BD688" s="199" t="str">
        <f t="shared" si="882"/>
        <v>BD$331</v>
      </c>
      <c r="BE688" s="199" t="str">
        <f t="shared" si="882"/>
        <v>BE$331</v>
      </c>
      <c r="BF688" s="199" t="str">
        <f t="shared" si="882"/>
        <v>BF$331</v>
      </c>
      <c r="BG688" s="199" t="str">
        <f t="shared" si="882"/>
        <v>BG$331</v>
      </c>
      <c r="BH688" s="199" t="str">
        <f t="shared" si="882"/>
        <v>BH$331</v>
      </c>
      <c r="BI688" s="199" t="str">
        <f t="shared" si="882"/>
        <v>BI$331</v>
      </c>
      <c r="BJ688" s="199" t="str">
        <f t="shared" si="882"/>
        <v>BJ$331</v>
      </c>
      <c r="BK688" s="199" t="str">
        <f t="shared" si="882"/>
        <v>BK$331</v>
      </c>
      <c r="BL688" s="199" t="str">
        <f t="shared" si="882"/>
        <v>BL$331</v>
      </c>
      <c r="BM688" s="199" t="str">
        <f t="shared" si="882"/>
        <v>BM$331</v>
      </c>
      <c r="BN688" s="199" t="str">
        <f t="shared" si="882"/>
        <v>BN$331</v>
      </c>
      <c r="BO688" s="199" t="str">
        <f t="shared" si="882"/>
        <v>BO$331</v>
      </c>
      <c r="BP688" s="199" t="str">
        <f t="shared" si="882"/>
        <v>BP$331</v>
      </c>
      <c r="BQ688" s="199" t="str">
        <f t="shared" si="882"/>
        <v>BQ$331</v>
      </c>
      <c r="BR688" s="199" t="str">
        <f t="shared" si="882"/>
        <v>BR$331</v>
      </c>
      <c r="BS688" s="199" t="str">
        <f t="shared" si="882"/>
        <v>BS$331</v>
      </c>
      <c r="BT688" s="199" t="str">
        <f t="shared" si="882"/>
        <v>BT$331</v>
      </c>
      <c r="BU688" s="199" t="str">
        <f t="shared" si="882"/>
        <v>BU$331</v>
      </c>
      <c r="BV688" s="199" t="str">
        <f t="shared" si="882"/>
        <v>BV$331</v>
      </c>
      <c r="BW688" s="199" t="str">
        <f t="shared" si="882"/>
        <v>BW$331</v>
      </c>
      <c r="BX688" s="199" t="str">
        <f t="shared" si="882"/>
        <v>BX$331</v>
      </c>
      <c r="BY688" s="199" t="str">
        <f t="shared" si="882"/>
        <v>BY$331</v>
      </c>
      <c r="BZ688" s="199" t="str">
        <f t="shared" si="882"/>
        <v>BZ$331</v>
      </c>
      <c r="CA688" s="199" t="str">
        <f t="shared" si="882"/>
        <v>CA$331</v>
      </c>
      <c r="CB688" s="199" t="str">
        <f t="shared" si="882"/>
        <v>CB$331</v>
      </c>
      <c r="CC688" s="199" t="str">
        <f t="shared" si="882"/>
        <v>CC$331</v>
      </c>
      <c r="CD688" s="199" t="str">
        <f t="shared" si="882"/>
        <v>CD$331</v>
      </c>
      <c r="CE688" s="199" t="str">
        <f t="shared" ref="CE688:DL688" si="883">ADDRESS(ROW(CE331),COLUMN(CE331),2)</f>
        <v>CE$331</v>
      </c>
      <c r="CF688" s="199" t="str">
        <f t="shared" si="883"/>
        <v>CF$331</v>
      </c>
      <c r="CG688" s="199" t="str">
        <f t="shared" si="883"/>
        <v>CG$331</v>
      </c>
      <c r="CH688" s="199" t="str">
        <f t="shared" si="883"/>
        <v>CH$331</v>
      </c>
      <c r="CI688" s="199" t="str">
        <f t="shared" si="883"/>
        <v>CI$331</v>
      </c>
      <c r="CJ688" s="199" t="str">
        <f t="shared" si="883"/>
        <v>CJ$331</v>
      </c>
      <c r="CK688" s="199" t="str">
        <f t="shared" si="883"/>
        <v>CK$331</v>
      </c>
      <c r="CL688" s="199" t="str">
        <f t="shared" si="883"/>
        <v>CL$331</v>
      </c>
      <c r="CM688" s="199" t="str">
        <f t="shared" si="883"/>
        <v>CM$331</v>
      </c>
      <c r="CN688" s="199" t="str">
        <f t="shared" si="883"/>
        <v>CN$331</v>
      </c>
      <c r="CO688" s="199" t="str">
        <f t="shared" si="883"/>
        <v>CO$331</v>
      </c>
      <c r="CP688" s="199" t="str">
        <f t="shared" si="883"/>
        <v>CP$331</v>
      </c>
      <c r="CQ688" s="199" t="str">
        <f t="shared" si="883"/>
        <v>CQ$331</v>
      </c>
      <c r="CR688" s="199" t="str">
        <f t="shared" si="883"/>
        <v>CR$331</v>
      </c>
      <c r="CS688" s="199" t="str">
        <f t="shared" si="883"/>
        <v>CS$331</v>
      </c>
      <c r="CT688" s="199" t="str">
        <f t="shared" si="883"/>
        <v>CT$331</v>
      </c>
      <c r="CU688" s="199" t="str">
        <f t="shared" si="883"/>
        <v>CU$331</v>
      </c>
      <c r="CV688" s="199" t="str">
        <f t="shared" si="883"/>
        <v>CV$331</v>
      </c>
      <c r="CW688" s="199" t="str">
        <f t="shared" si="883"/>
        <v>CW$331</v>
      </c>
      <c r="CX688" s="199" t="str">
        <f t="shared" si="883"/>
        <v>CX$331</v>
      </c>
      <c r="CY688" s="199" t="str">
        <f t="shared" si="883"/>
        <v>CY$331</v>
      </c>
      <c r="CZ688" s="199" t="str">
        <f t="shared" si="883"/>
        <v>CZ$331</v>
      </c>
      <c r="DA688" s="199" t="str">
        <f t="shared" si="883"/>
        <v>DA$331</v>
      </c>
      <c r="DB688" s="199" t="str">
        <f t="shared" si="883"/>
        <v>DB$331</v>
      </c>
      <c r="DC688" s="199" t="str">
        <f t="shared" si="883"/>
        <v>DC$331</v>
      </c>
      <c r="DD688" s="199" t="str">
        <f t="shared" si="883"/>
        <v>DD$331</v>
      </c>
      <c r="DE688" s="199" t="str">
        <f t="shared" si="883"/>
        <v>DE$331</v>
      </c>
      <c r="DF688" s="199" t="str">
        <f t="shared" si="883"/>
        <v>DF$331</v>
      </c>
      <c r="DG688" s="199" t="str">
        <f t="shared" si="883"/>
        <v>DG$331</v>
      </c>
      <c r="DH688" s="199" t="str">
        <f t="shared" si="883"/>
        <v>DH$331</v>
      </c>
      <c r="DI688" s="199" t="str">
        <f t="shared" si="883"/>
        <v>DI$331</v>
      </c>
      <c r="DJ688" s="199" t="str">
        <f t="shared" si="883"/>
        <v>DJ$331</v>
      </c>
      <c r="DK688" s="199" t="str">
        <f t="shared" si="883"/>
        <v>DK$331</v>
      </c>
      <c r="DL688" s="199" t="str">
        <f t="shared" si="883"/>
        <v>DL$331</v>
      </c>
    </row>
    <row r="689" spans="1:116" x14ac:dyDescent="0.4">
      <c r="A689" s="174"/>
      <c r="E689" s="8"/>
      <c r="G689" s="175" t="s">
        <v>462</v>
      </c>
      <c r="H689" s="200"/>
      <c r="I689" s="201"/>
      <c r="J689" s="201"/>
      <c r="K689" s="199"/>
      <c r="L689" s="199"/>
      <c r="M689" s="199"/>
      <c r="N689" s="199"/>
      <c r="O689" s="199"/>
      <c r="P689" s="199"/>
      <c r="R689" s="202"/>
      <c r="S689" s="369" t="str">
        <f t="shared" ref="S689:CE689" si="884">S688</f>
        <v>S$331</v>
      </c>
      <c r="T689" s="369" t="str">
        <f t="shared" si="884"/>
        <v>T$331</v>
      </c>
      <c r="U689" s="369" t="str">
        <f t="shared" si="884"/>
        <v>U$331</v>
      </c>
      <c r="V689" s="369" t="str">
        <f t="shared" si="884"/>
        <v>V$331</v>
      </c>
      <c r="W689" s="369" t="str">
        <f t="shared" si="884"/>
        <v>W$331</v>
      </c>
      <c r="X689" s="369" t="str">
        <f t="shared" si="884"/>
        <v>X$331</v>
      </c>
      <c r="Y689" s="369" t="str">
        <f t="shared" si="884"/>
        <v>Y$331</v>
      </c>
      <c r="Z689" s="369" t="str">
        <f t="shared" si="884"/>
        <v>Z$331</v>
      </c>
      <c r="AA689" s="369" t="str">
        <f t="shared" si="884"/>
        <v>AA$331</v>
      </c>
      <c r="AB689" s="369" t="str">
        <f t="shared" si="884"/>
        <v>AB$331</v>
      </c>
      <c r="AC689" s="369" t="str">
        <f t="shared" si="884"/>
        <v>AC$331</v>
      </c>
      <c r="AD689" s="369" t="str">
        <f t="shared" si="884"/>
        <v>AD$331</v>
      </c>
      <c r="AE689" s="369" t="str">
        <f t="shared" si="884"/>
        <v>AE$331</v>
      </c>
      <c r="AF689" s="369" t="str">
        <f t="shared" si="884"/>
        <v>AF$331</v>
      </c>
      <c r="AG689" s="369" t="str">
        <f t="shared" si="884"/>
        <v>AG$331</v>
      </c>
      <c r="AH689" s="369" t="str">
        <f t="shared" si="884"/>
        <v>AH$331</v>
      </c>
      <c r="AI689" s="369" t="str">
        <f t="shared" si="884"/>
        <v>AI$331</v>
      </c>
      <c r="AJ689" s="369" t="str">
        <f t="shared" si="884"/>
        <v>AJ$331</v>
      </c>
      <c r="AK689" s="369" t="str">
        <f t="shared" si="884"/>
        <v>AK$331</v>
      </c>
      <c r="AL689" s="369" t="str">
        <f t="shared" si="884"/>
        <v>AL$331</v>
      </c>
      <c r="AM689" s="369" t="str">
        <f t="shared" si="884"/>
        <v>AM$331</v>
      </c>
      <c r="AN689" s="369" t="str">
        <f t="shared" si="884"/>
        <v>AN$331</v>
      </c>
      <c r="AO689" s="369" t="str">
        <f t="shared" si="884"/>
        <v>AO$331</v>
      </c>
      <c r="AP689" s="369" t="str">
        <f t="shared" si="884"/>
        <v>AP$331</v>
      </c>
      <c r="AQ689" s="369" t="str">
        <f t="shared" si="884"/>
        <v>AQ$331</v>
      </c>
      <c r="AR689" s="369" t="str">
        <f t="shared" si="884"/>
        <v>AR$331</v>
      </c>
      <c r="AS689" s="369" t="str">
        <f t="shared" si="884"/>
        <v>AS$331</v>
      </c>
      <c r="AT689" s="369" t="str">
        <f t="shared" si="884"/>
        <v>AT$331</v>
      </c>
      <c r="AU689" s="369" t="str">
        <f t="shared" si="884"/>
        <v>AU$331</v>
      </c>
      <c r="AV689" s="369" t="str">
        <f t="shared" si="884"/>
        <v>AV$331</v>
      </c>
      <c r="AW689" s="369" t="str">
        <f t="shared" si="884"/>
        <v>AW$331</v>
      </c>
      <c r="AX689" s="369" t="str">
        <f t="shared" si="884"/>
        <v>AX$331</v>
      </c>
      <c r="AY689" s="369" t="str">
        <f t="shared" si="884"/>
        <v>AY$331</v>
      </c>
      <c r="AZ689" s="369" t="str">
        <f t="shared" si="884"/>
        <v>AZ$331</v>
      </c>
      <c r="BA689" s="369" t="str">
        <f t="shared" si="884"/>
        <v>BA$331</v>
      </c>
      <c r="BB689" s="369" t="str">
        <f t="shared" si="884"/>
        <v>BB$331</v>
      </c>
      <c r="BC689" s="369" t="str">
        <f t="shared" si="884"/>
        <v>BC$331</v>
      </c>
      <c r="BD689" s="369" t="str">
        <f t="shared" si="884"/>
        <v>BD$331</v>
      </c>
      <c r="BE689" s="369" t="str">
        <f t="shared" si="884"/>
        <v>BE$331</v>
      </c>
      <c r="BF689" s="369" t="str">
        <f t="shared" si="884"/>
        <v>BF$331</v>
      </c>
      <c r="BG689" s="369" t="str">
        <f t="shared" si="884"/>
        <v>BG$331</v>
      </c>
      <c r="BH689" s="369" t="str">
        <f t="shared" si="884"/>
        <v>BH$331</v>
      </c>
      <c r="BI689" s="369" t="str">
        <f t="shared" si="884"/>
        <v>BI$331</v>
      </c>
      <c r="BJ689" s="369" t="str">
        <f t="shared" si="884"/>
        <v>BJ$331</v>
      </c>
      <c r="BK689" s="369" t="str">
        <f t="shared" si="884"/>
        <v>BK$331</v>
      </c>
      <c r="BL689" s="369" t="str">
        <f t="shared" si="884"/>
        <v>BL$331</v>
      </c>
      <c r="BM689" s="369" t="str">
        <f t="shared" si="884"/>
        <v>BM$331</v>
      </c>
      <c r="BN689" s="369" t="str">
        <f t="shared" si="884"/>
        <v>BN$331</v>
      </c>
      <c r="BO689" s="369" t="str">
        <f t="shared" si="884"/>
        <v>BO$331</v>
      </c>
      <c r="BP689" s="369" t="str">
        <f t="shared" si="884"/>
        <v>BP$331</v>
      </c>
      <c r="BQ689" s="369" t="str">
        <f t="shared" si="884"/>
        <v>BQ$331</v>
      </c>
      <c r="BR689" s="369" t="str">
        <f t="shared" si="884"/>
        <v>BR$331</v>
      </c>
      <c r="BS689" s="369" t="str">
        <f t="shared" si="884"/>
        <v>BS$331</v>
      </c>
      <c r="BT689" s="369" t="str">
        <f t="shared" si="884"/>
        <v>BT$331</v>
      </c>
      <c r="BU689" s="369" t="str">
        <f t="shared" si="884"/>
        <v>BU$331</v>
      </c>
      <c r="BV689" s="369" t="str">
        <f t="shared" si="884"/>
        <v>BV$331</v>
      </c>
      <c r="BW689" s="369" t="str">
        <f t="shared" si="884"/>
        <v>BW$331</v>
      </c>
      <c r="BX689" s="369" t="str">
        <f t="shared" si="884"/>
        <v>BX$331</v>
      </c>
      <c r="BY689" s="369" t="str">
        <f t="shared" si="884"/>
        <v>BY$331</v>
      </c>
      <c r="BZ689" s="369" t="str">
        <f t="shared" si="884"/>
        <v>BZ$331</v>
      </c>
      <c r="CA689" s="369" t="str">
        <f t="shared" si="884"/>
        <v>CA$331</v>
      </c>
      <c r="CB689" s="369" t="str">
        <f t="shared" si="884"/>
        <v>CB$331</v>
      </c>
      <c r="CC689" s="369" t="str">
        <f t="shared" si="884"/>
        <v>CC$331</v>
      </c>
      <c r="CD689" s="369" t="str">
        <f t="shared" si="884"/>
        <v>CD$331</v>
      </c>
      <c r="CE689" s="369" t="str">
        <f t="shared" si="884"/>
        <v>CE$331</v>
      </c>
      <c r="CF689" s="369" t="str">
        <f t="shared" ref="CF689:DL689" si="885">CF688</f>
        <v>CF$331</v>
      </c>
      <c r="CG689" s="369" t="str">
        <f t="shared" si="885"/>
        <v>CG$331</v>
      </c>
      <c r="CH689" s="369" t="str">
        <f t="shared" si="885"/>
        <v>CH$331</v>
      </c>
      <c r="CI689" s="369" t="str">
        <f t="shared" si="885"/>
        <v>CI$331</v>
      </c>
      <c r="CJ689" s="369" t="str">
        <f t="shared" si="885"/>
        <v>CJ$331</v>
      </c>
      <c r="CK689" s="369" t="str">
        <f t="shared" si="885"/>
        <v>CK$331</v>
      </c>
      <c r="CL689" s="369" t="str">
        <f t="shared" si="885"/>
        <v>CL$331</v>
      </c>
      <c r="CM689" s="369" t="str">
        <f t="shared" si="885"/>
        <v>CM$331</v>
      </c>
      <c r="CN689" s="369" t="str">
        <f t="shared" si="885"/>
        <v>CN$331</v>
      </c>
      <c r="CO689" s="369" t="str">
        <f t="shared" si="885"/>
        <v>CO$331</v>
      </c>
      <c r="CP689" s="369" t="str">
        <f t="shared" si="885"/>
        <v>CP$331</v>
      </c>
      <c r="CQ689" s="369" t="str">
        <f t="shared" si="885"/>
        <v>CQ$331</v>
      </c>
      <c r="CR689" s="369" t="str">
        <f t="shared" si="885"/>
        <v>CR$331</v>
      </c>
      <c r="CS689" s="369" t="str">
        <f t="shared" si="885"/>
        <v>CS$331</v>
      </c>
      <c r="CT689" s="369" t="str">
        <f t="shared" si="885"/>
        <v>CT$331</v>
      </c>
      <c r="CU689" s="369" t="str">
        <f t="shared" si="885"/>
        <v>CU$331</v>
      </c>
      <c r="CV689" s="369" t="str">
        <f t="shared" si="885"/>
        <v>CV$331</v>
      </c>
      <c r="CW689" s="369" t="str">
        <f t="shared" si="885"/>
        <v>CW$331</v>
      </c>
      <c r="CX689" s="369" t="str">
        <f t="shared" si="885"/>
        <v>CX$331</v>
      </c>
      <c r="CY689" s="369" t="str">
        <f t="shared" si="885"/>
        <v>CY$331</v>
      </c>
      <c r="CZ689" s="369" t="str">
        <f t="shared" si="885"/>
        <v>CZ$331</v>
      </c>
      <c r="DA689" s="369" t="str">
        <f t="shared" si="885"/>
        <v>DA$331</v>
      </c>
      <c r="DB689" s="369" t="str">
        <f t="shared" si="885"/>
        <v>DB$331</v>
      </c>
      <c r="DC689" s="369" t="str">
        <f t="shared" si="885"/>
        <v>DC$331</v>
      </c>
      <c r="DD689" s="369" t="str">
        <f t="shared" si="885"/>
        <v>DD$331</v>
      </c>
      <c r="DE689" s="369" t="str">
        <f t="shared" si="885"/>
        <v>DE$331</v>
      </c>
      <c r="DF689" s="369" t="str">
        <f t="shared" si="885"/>
        <v>DF$331</v>
      </c>
      <c r="DG689" s="369" t="str">
        <f t="shared" si="885"/>
        <v>DG$331</v>
      </c>
      <c r="DH689" s="369" t="str">
        <f t="shared" si="885"/>
        <v>DH$331</v>
      </c>
      <c r="DI689" s="369" t="str">
        <f t="shared" si="885"/>
        <v>DI$331</v>
      </c>
      <c r="DJ689" s="369" t="str">
        <f t="shared" si="885"/>
        <v>DJ$331</v>
      </c>
      <c r="DK689" s="369" t="str">
        <f t="shared" si="885"/>
        <v>DK$331</v>
      </c>
      <c r="DL689" s="369" t="str">
        <f t="shared" si="885"/>
        <v>DL$331</v>
      </c>
    </row>
    <row r="690" spans="1:116" x14ac:dyDescent="0.4">
      <c r="A690" s="174"/>
      <c r="E690" s="8"/>
      <c r="G690" s="175" t="s">
        <v>491</v>
      </c>
      <c r="H690" s="200"/>
      <c r="I690" s="201"/>
      <c r="J690" s="201"/>
      <c r="K690" s="202"/>
      <c r="L690" s="202"/>
      <c r="M690" s="202"/>
      <c r="N690" s="202"/>
      <c r="O690" s="202"/>
      <c r="P690" s="202"/>
      <c r="R690" s="202"/>
      <c r="S690" s="199"/>
      <c r="T690" s="199"/>
      <c r="U690" s="199"/>
      <c r="V690" s="199"/>
      <c r="W690" s="199"/>
      <c r="X690" s="199"/>
      <c r="Y690" s="199"/>
      <c r="Z690" s="199"/>
      <c r="AA690" s="199"/>
      <c r="AB690" s="199"/>
      <c r="AC690" s="199"/>
      <c r="AD690" s="199"/>
      <c r="AE690" s="199"/>
      <c r="AF690" s="199"/>
      <c r="AG690" s="199"/>
      <c r="AH690" s="199"/>
      <c r="AI690" s="199"/>
      <c r="AJ690" s="199"/>
      <c r="AK690" s="199"/>
      <c r="AL690" s="199"/>
      <c r="AM690" s="199"/>
      <c r="AN690" s="199"/>
      <c r="AO690" s="199"/>
      <c r="AP690" s="199"/>
      <c r="AQ690" s="199"/>
      <c r="AR690" s="199"/>
      <c r="AS690" s="199"/>
      <c r="AT690" s="199"/>
      <c r="AU690" s="199"/>
      <c r="AV690" s="199"/>
      <c r="AW690" s="199"/>
      <c r="AX690" s="199"/>
      <c r="AY690" s="199"/>
      <c r="AZ690" s="199"/>
      <c r="BA690" s="199"/>
      <c r="BB690" s="199"/>
      <c r="BC690" s="199"/>
      <c r="BD690" s="199"/>
      <c r="BE690" s="199"/>
      <c r="BF690" s="199"/>
      <c r="BG690" s="199"/>
      <c r="BH690" s="199"/>
      <c r="BI690" s="199"/>
      <c r="BJ690" s="199"/>
      <c r="BK690" s="199"/>
      <c r="BL690" s="199"/>
      <c r="BM690" s="199"/>
      <c r="BN690" s="199"/>
      <c r="BO690" s="199"/>
      <c r="BP690" s="199"/>
      <c r="BQ690" s="199"/>
      <c r="BR690" s="199"/>
      <c r="BS690" s="199"/>
      <c r="BT690" s="199"/>
      <c r="BU690" s="199"/>
      <c r="BV690" s="199"/>
      <c r="BW690" s="199"/>
      <c r="BX690" s="199"/>
      <c r="BY690" s="199"/>
      <c r="BZ690" s="199"/>
      <c r="CA690" s="199"/>
      <c r="CB690" s="199"/>
      <c r="CC690" s="199"/>
      <c r="CD690" s="199"/>
      <c r="CE690" s="199"/>
      <c r="CF690" s="199"/>
      <c r="CG690" s="199"/>
      <c r="CH690" s="199"/>
      <c r="CI690" s="199"/>
      <c r="CJ690" s="199"/>
      <c r="CK690" s="199"/>
      <c r="CL690" s="199"/>
      <c r="CN690" s="201"/>
      <c r="CO690" s="199"/>
      <c r="CP690" s="199"/>
      <c r="CQ690" s="199"/>
      <c r="CR690" s="199"/>
      <c r="CS690" s="199"/>
      <c r="CT690" s="199"/>
      <c r="CU690" s="199"/>
      <c r="CV690" s="199"/>
      <c r="CW690" s="199"/>
      <c r="CX690" s="199"/>
      <c r="CY690" s="199"/>
      <c r="CZ690" s="199"/>
      <c r="DA690" s="199"/>
      <c r="DB690" s="199"/>
      <c r="DC690" s="199"/>
      <c r="DD690" s="199"/>
      <c r="DE690" s="199"/>
      <c r="DF690" s="199"/>
      <c r="DG690" s="199"/>
      <c r="DH690" s="199"/>
      <c r="DI690" s="199"/>
      <c r="DJ690" s="199"/>
      <c r="DK690" s="199"/>
      <c r="DL690" s="199"/>
    </row>
    <row r="691" spans="1:116" x14ac:dyDescent="0.4">
      <c r="A691" s="174"/>
      <c r="E691" s="8"/>
      <c r="G691" s="175" t="s">
        <v>505</v>
      </c>
      <c r="H691" s="200"/>
      <c r="I691" s="201"/>
      <c r="J691" s="201"/>
      <c r="K691" s="202"/>
      <c r="L691" s="202"/>
      <c r="M691" s="202"/>
      <c r="N691" s="202"/>
      <c r="O691" s="202"/>
      <c r="P691" s="202"/>
      <c r="R691" s="202"/>
      <c r="S691" s="190"/>
      <c r="T691" s="190"/>
      <c r="U691" s="190"/>
      <c r="V691" s="190"/>
      <c r="W691" s="190"/>
      <c r="X691" s="190"/>
      <c r="Y691" s="190"/>
      <c r="Z691" s="190"/>
      <c r="AA691" s="190"/>
      <c r="AB691" s="190"/>
      <c r="AC691" s="190"/>
      <c r="AD691" s="190"/>
      <c r="AE691" s="190"/>
      <c r="AF691" s="190"/>
      <c r="AG691" s="190"/>
      <c r="AH691" s="190"/>
      <c r="AI691" s="190"/>
      <c r="AJ691" s="190"/>
      <c r="AK691" s="190"/>
      <c r="AL691" s="190"/>
      <c r="AM691" s="190"/>
      <c r="AN691" s="190"/>
      <c r="AO691" s="190"/>
      <c r="AP691" s="190"/>
      <c r="AQ691" s="190"/>
      <c r="AR691" s="190"/>
      <c r="AS691" s="190"/>
      <c r="AT691" s="190"/>
      <c r="AU691" s="190"/>
      <c r="AV691" s="190"/>
      <c r="AW691" s="190"/>
      <c r="AX691" s="190"/>
      <c r="AY691" s="190"/>
      <c r="AZ691" s="190"/>
      <c r="BA691" s="190"/>
      <c r="BB691" s="190"/>
      <c r="BC691" s="190"/>
      <c r="BD691" s="190"/>
      <c r="BE691" s="190"/>
      <c r="BF691" s="190"/>
      <c r="BG691" s="190"/>
      <c r="BH691" s="190"/>
      <c r="BI691" s="190"/>
      <c r="BJ691" s="190"/>
      <c r="BK691" s="190"/>
      <c r="BL691" s="190"/>
      <c r="BM691" s="190"/>
      <c r="BN691" s="190"/>
      <c r="BO691" s="190"/>
      <c r="BP691" s="190"/>
      <c r="BQ691" s="190"/>
      <c r="BR691" s="190"/>
      <c r="BS691" s="190"/>
      <c r="BT691" s="190"/>
      <c r="BU691" s="190"/>
      <c r="BV691" s="190"/>
      <c r="BW691" s="190"/>
      <c r="BX691" s="190"/>
      <c r="BY691" s="190"/>
      <c r="BZ691" s="190"/>
      <c r="CA691" s="190"/>
      <c r="CB691" s="190"/>
      <c r="CC691" s="190"/>
      <c r="CD691" s="190"/>
      <c r="CE691" s="190"/>
      <c r="CF691" s="190"/>
      <c r="CG691" s="190"/>
      <c r="CH691" s="190"/>
      <c r="CI691" s="190"/>
      <c r="CJ691" s="190"/>
      <c r="CK691" s="190"/>
      <c r="CL691" s="190"/>
      <c r="CN691" s="201"/>
      <c r="CO691" s="190"/>
      <c r="CP691" s="190"/>
      <c r="CQ691" s="190"/>
      <c r="CR691" s="190"/>
      <c r="CS691" s="190"/>
      <c r="CT691" s="190"/>
      <c r="CU691" s="190"/>
      <c r="CV691" s="190"/>
      <c r="CW691" s="190"/>
      <c r="CX691" s="190"/>
      <c r="CY691" s="190"/>
      <c r="CZ691" s="190"/>
      <c r="DA691" s="190"/>
      <c r="DB691" s="190"/>
      <c r="DC691" s="190"/>
      <c r="DD691" s="190"/>
      <c r="DE691" s="190"/>
      <c r="DF691" s="190"/>
      <c r="DG691" s="190"/>
      <c r="DH691" s="190"/>
      <c r="DI691" s="190"/>
      <c r="DJ691" s="190"/>
      <c r="DK691" s="190"/>
      <c r="DL691" s="190"/>
    </row>
    <row r="692" spans="1:116" x14ac:dyDescent="0.4">
      <c r="A692" s="174"/>
      <c r="E692" s="8"/>
      <c r="G692" s="175" t="s">
        <v>463</v>
      </c>
      <c r="H692" s="200"/>
      <c r="I692" s="201"/>
      <c r="J692" s="201"/>
      <c r="K692" s="202"/>
      <c r="L692" s="202"/>
      <c r="M692" s="202"/>
      <c r="N692" s="202"/>
      <c r="O692" s="202"/>
      <c r="P692" s="202"/>
      <c r="R692" s="202"/>
      <c r="S692" s="190" t="str">
        <f t="shared" ref="S692:CD692" si="886">S$22</f>
        <v>S$18</v>
      </c>
      <c r="T692" s="190" t="str">
        <f t="shared" si="886"/>
        <v>T$18</v>
      </c>
      <c r="U692" s="190" t="str">
        <f t="shared" si="886"/>
        <v>U$18</v>
      </c>
      <c r="V692" s="190" t="str">
        <f t="shared" si="886"/>
        <v>V$18</v>
      </c>
      <c r="W692" s="190" t="str">
        <f t="shared" si="886"/>
        <v>W$18</v>
      </c>
      <c r="X692" s="190" t="str">
        <f t="shared" si="886"/>
        <v>X$18</v>
      </c>
      <c r="Y692" s="190" t="str">
        <f t="shared" si="886"/>
        <v>Y$18</v>
      </c>
      <c r="Z692" s="190" t="str">
        <f t="shared" si="886"/>
        <v>Z$18</v>
      </c>
      <c r="AA692" s="190" t="str">
        <f t="shared" si="886"/>
        <v>AA$18</v>
      </c>
      <c r="AB692" s="190" t="str">
        <f t="shared" si="886"/>
        <v>AB$18</v>
      </c>
      <c r="AC692" s="190" t="str">
        <f t="shared" si="886"/>
        <v>AC$18</v>
      </c>
      <c r="AD692" s="190" t="str">
        <f t="shared" si="886"/>
        <v>AD$18</v>
      </c>
      <c r="AE692" s="190" t="str">
        <f t="shared" si="886"/>
        <v>AE$18</v>
      </c>
      <c r="AF692" s="190" t="str">
        <f t="shared" si="886"/>
        <v>AF$18</v>
      </c>
      <c r="AG692" s="190" t="str">
        <f t="shared" si="886"/>
        <v>AG$18</v>
      </c>
      <c r="AH692" s="190" t="str">
        <f t="shared" si="886"/>
        <v>AH$18</v>
      </c>
      <c r="AI692" s="190" t="str">
        <f t="shared" si="886"/>
        <v>AI$18</v>
      </c>
      <c r="AJ692" s="190" t="str">
        <f t="shared" si="886"/>
        <v>AJ$18</v>
      </c>
      <c r="AK692" s="190" t="str">
        <f t="shared" si="886"/>
        <v>AK$18</v>
      </c>
      <c r="AL692" s="190" t="str">
        <f t="shared" si="886"/>
        <v>AL$18</v>
      </c>
      <c r="AM692" s="190" t="str">
        <f t="shared" si="886"/>
        <v>AM$18</v>
      </c>
      <c r="AN692" s="190" t="str">
        <f t="shared" si="886"/>
        <v>AN$18</v>
      </c>
      <c r="AO692" s="190" t="str">
        <f t="shared" si="886"/>
        <v>AO$18</v>
      </c>
      <c r="AP692" s="190" t="str">
        <f t="shared" si="886"/>
        <v>AP$18</v>
      </c>
      <c r="AQ692" s="190" t="str">
        <f t="shared" si="886"/>
        <v>AQ$18</v>
      </c>
      <c r="AR692" s="190" t="str">
        <f t="shared" si="886"/>
        <v>AR$18</v>
      </c>
      <c r="AS692" s="190" t="str">
        <f t="shared" si="886"/>
        <v>AS$18</v>
      </c>
      <c r="AT692" s="190" t="str">
        <f t="shared" si="886"/>
        <v>AT$18</v>
      </c>
      <c r="AU692" s="190" t="str">
        <f t="shared" si="886"/>
        <v>AU$18</v>
      </c>
      <c r="AV692" s="190" t="str">
        <f t="shared" si="886"/>
        <v>AV$18</v>
      </c>
      <c r="AW692" s="190" t="str">
        <f t="shared" si="886"/>
        <v>AW$18</v>
      </c>
      <c r="AX692" s="190" t="str">
        <f t="shared" si="886"/>
        <v>AX$18</v>
      </c>
      <c r="AY692" s="190" t="str">
        <f t="shared" si="886"/>
        <v>AY$18</v>
      </c>
      <c r="AZ692" s="190" t="str">
        <f t="shared" si="886"/>
        <v>AZ$18</v>
      </c>
      <c r="BA692" s="190" t="str">
        <f t="shared" si="886"/>
        <v>BA$18</v>
      </c>
      <c r="BB692" s="190" t="str">
        <f t="shared" si="886"/>
        <v>BB$18</v>
      </c>
      <c r="BC692" s="190" t="str">
        <f t="shared" si="886"/>
        <v>BC$18</v>
      </c>
      <c r="BD692" s="190" t="str">
        <f t="shared" si="886"/>
        <v>BD$18</v>
      </c>
      <c r="BE692" s="190" t="str">
        <f t="shared" si="886"/>
        <v>BE$18</v>
      </c>
      <c r="BF692" s="190" t="str">
        <f t="shared" si="886"/>
        <v>BF$18</v>
      </c>
      <c r="BG692" s="190" t="str">
        <f t="shared" si="886"/>
        <v>BG$18</v>
      </c>
      <c r="BH692" s="190" t="str">
        <f t="shared" si="886"/>
        <v>BH$18</v>
      </c>
      <c r="BI692" s="190" t="str">
        <f t="shared" si="886"/>
        <v>BI$18</v>
      </c>
      <c r="BJ692" s="190" t="str">
        <f t="shared" si="886"/>
        <v>BJ$18</v>
      </c>
      <c r="BK692" s="190" t="str">
        <f t="shared" si="886"/>
        <v>BK$18</v>
      </c>
      <c r="BL692" s="190" t="str">
        <f t="shared" si="886"/>
        <v>BL$18</v>
      </c>
      <c r="BM692" s="190" t="str">
        <f t="shared" si="886"/>
        <v>BM$18</v>
      </c>
      <c r="BN692" s="190" t="str">
        <f t="shared" si="886"/>
        <v>BN$18</v>
      </c>
      <c r="BO692" s="190" t="str">
        <f t="shared" si="886"/>
        <v>BO$18</v>
      </c>
      <c r="BP692" s="190" t="str">
        <f t="shared" si="886"/>
        <v>BP$18</v>
      </c>
      <c r="BQ692" s="190" t="str">
        <f t="shared" si="886"/>
        <v>BQ$18</v>
      </c>
      <c r="BR692" s="190" t="str">
        <f t="shared" si="886"/>
        <v>BR$18</v>
      </c>
      <c r="BS692" s="190" t="str">
        <f t="shared" si="886"/>
        <v>BS$18</v>
      </c>
      <c r="BT692" s="190" t="str">
        <f t="shared" si="886"/>
        <v>BT$18</v>
      </c>
      <c r="BU692" s="190" t="str">
        <f t="shared" si="886"/>
        <v>BU$18</v>
      </c>
      <c r="BV692" s="190" t="str">
        <f t="shared" si="886"/>
        <v>BV$18</v>
      </c>
      <c r="BW692" s="190" t="str">
        <f t="shared" si="886"/>
        <v>BW$18</v>
      </c>
      <c r="BX692" s="190" t="str">
        <f t="shared" si="886"/>
        <v>BX$18</v>
      </c>
      <c r="BY692" s="190" t="str">
        <f t="shared" si="886"/>
        <v>BY$18</v>
      </c>
      <c r="BZ692" s="190" t="str">
        <f t="shared" si="886"/>
        <v>BZ$18</v>
      </c>
      <c r="CA692" s="190" t="str">
        <f t="shared" si="886"/>
        <v>CA$18</v>
      </c>
      <c r="CB692" s="190" t="str">
        <f t="shared" si="886"/>
        <v>CB$18</v>
      </c>
      <c r="CC692" s="190" t="str">
        <f t="shared" si="886"/>
        <v>CC$18</v>
      </c>
      <c r="CD692" s="190" t="str">
        <f t="shared" si="886"/>
        <v>CD$18</v>
      </c>
      <c r="CE692" s="190" t="str">
        <f t="shared" ref="CE692:CL692" si="887">CE$22</f>
        <v>CE$18</v>
      </c>
      <c r="CF692" s="190" t="str">
        <f t="shared" si="887"/>
        <v>CF$18</v>
      </c>
      <c r="CG692" s="190" t="str">
        <f t="shared" si="887"/>
        <v>CG$18</v>
      </c>
      <c r="CH692" s="190" t="str">
        <f t="shared" si="887"/>
        <v>CH$18</v>
      </c>
      <c r="CI692" s="190" t="str">
        <f t="shared" si="887"/>
        <v>CI$18</v>
      </c>
      <c r="CJ692" s="190" t="str">
        <f t="shared" si="887"/>
        <v>CJ$18</v>
      </c>
      <c r="CK692" s="190" t="str">
        <f t="shared" si="887"/>
        <v>CK$18</v>
      </c>
      <c r="CL692" s="190" t="str">
        <f t="shared" si="887"/>
        <v>CL$18</v>
      </c>
      <c r="CN692" s="201"/>
      <c r="CO692" s="190" t="str">
        <f t="shared" ref="CO692:DL692" si="888">CO$22</f>
        <v>CO$18</v>
      </c>
      <c r="CP692" s="190" t="str">
        <f t="shared" si="888"/>
        <v>CP$18</v>
      </c>
      <c r="CQ692" s="190" t="str">
        <f t="shared" si="888"/>
        <v>CQ$18</v>
      </c>
      <c r="CR692" s="190" t="str">
        <f t="shared" si="888"/>
        <v>CR$18</v>
      </c>
      <c r="CS692" s="190" t="str">
        <f t="shared" si="888"/>
        <v>CS$18</v>
      </c>
      <c r="CT692" s="190" t="str">
        <f t="shared" si="888"/>
        <v>CT$18</v>
      </c>
      <c r="CU692" s="190" t="str">
        <f t="shared" si="888"/>
        <v>CU$18</v>
      </c>
      <c r="CV692" s="190" t="str">
        <f t="shared" si="888"/>
        <v>CV$18</v>
      </c>
      <c r="CW692" s="190" t="str">
        <f t="shared" si="888"/>
        <v>CW$18</v>
      </c>
      <c r="CX692" s="190" t="str">
        <f t="shared" si="888"/>
        <v>CX$18</v>
      </c>
      <c r="CY692" s="190" t="str">
        <f t="shared" si="888"/>
        <v>CY$18</v>
      </c>
      <c r="CZ692" s="190" t="str">
        <f t="shared" si="888"/>
        <v>CZ$18</v>
      </c>
      <c r="DA692" s="190" t="str">
        <f t="shared" si="888"/>
        <v>DA$18</v>
      </c>
      <c r="DB692" s="190" t="str">
        <f t="shared" si="888"/>
        <v>DB$18</v>
      </c>
      <c r="DC692" s="190" t="str">
        <f t="shared" si="888"/>
        <v>DC$18</v>
      </c>
      <c r="DD692" s="190" t="str">
        <f t="shared" si="888"/>
        <v>DD$18</v>
      </c>
      <c r="DE692" s="190" t="str">
        <f t="shared" si="888"/>
        <v>DE$18</v>
      </c>
      <c r="DF692" s="190" t="str">
        <f t="shared" si="888"/>
        <v>DF$18</v>
      </c>
      <c r="DG692" s="190" t="str">
        <f t="shared" si="888"/>
        <v>DG$18</v>
      </c>
      <c r="DH692" s="190" t="str">
        <f t="shared" si="888"/>
        <v>DH$18</v>
      </c>
      <c r="DI692" s="190" t="str">
        <f t="shared" si="888"/>
        <v>DI$18</v>
      </c>
      <c r="DJ692" s="190" t="str">
        <f t="shared" si="888"/>
        <v>DJ$18</v>
      </c>
      <c r="DK692" s="190" t="str">
        <f t="shared" si="888"/>
        <v>DK$18</v>
      </c>
      <c r="DL692" s="190" t="str">
        <f t="shared" si="888"/>
        <v>DL$18</v>
      </c>
    </row>
    <row r="693" spans="1:116" x14ac:dyDescent="0.4">
      <c r="A693" s="174"/>
      <c r="E693" s="8"/>
      <c r="G693" s="175" t="s">
        <v>464</v>
      </c>
      <c r="H693" s="200"/>
      <c r="I693" s="201"/>
      <c r="J693" s="201"/>
      <c r="K693" s="202"/>
      <c r="L693" s="202"/>
      <c r="M693" s="202"/>
      <c r="N693" s="202"/>
      <c r="O693" s="202"/>
      <c r="P693" s="202"/>
      <c r="R693" s="202"/>
      <c r="S693" s="190" t="str">
        <f t="shared" ref="S693:CD693" si="889">S$23</f>
        <v>S$19</v>
      </c>
      <c r="T693" s="190" t="str">
        <f t="shared" si="889"/>
        <v>T$19</v>
      </c>
      <c r="U693" s="190" t="str">
        <f t="shared" si="889"/>
        <v>U$19</v>
      </c>
      <c r="V693" s="190" t="str">
        <f t="shared" si="889"/>
        <v>V$19</v>
      </c>
      <c r="W693" s="190" t="str">
        <f t="shared" si="889"/>
        <v>W$19</v>
      </c>
      <c r="X693" s="190" t="str">
        <f t="shared" si="889"/>
        <v>X$19</v>
      </c>
      <c r="Y693" s="190" t="str">
        <f t="shared" si="889"/>
        <v>Y$19</v>
      </c>
      <c r="Z693" s="190" t="str">
        <f t="shared" si="889"/>
        <v>Z$19</v>
      </c>
      <c r="AA693" s="190" t="str">
        <f t="shared" si="889"/>
        <v>AA$19</v>
      </c>
      <c r="AB693" s="190" t="str">
        <f t="shared" si="889"/>
        <v>AB$19</v>
      </c>
      <c r="AC693" s="190" t="str">
        <f t="shared" si="889"/>
        <v>AC$19</v>
      </c>
      <c r="AD693" s="190" t="str">
        <f t="shared" si="889"/>
        <v>AD$19</v>
      </c>
      <c r="AE693" s="190" t="str">
        <f t="shared" si="889"/>
        <v>AE$19</v>
      </c>
      <c r="AF693" s="190" t="str">
        <f t="shared" si="889"/>
        <v>AF$19</v>
      </c>
      <c r="AG693" s="190" t="str">
        <f t="shared" si="889"/>
        <v>AG$19</v>
      </c>
      <c r="AH693" s="190" t="str">
        <f t="shared" si="889"/>
        <v>AH$19</v>
      </c>
      <c r="AI693" s="190" t="str">
        <f t="shared" si="889"/>
        <v>AI$19</v>
      </c>
      <c r="AJ693" s="190" t="str">
        <f t="shared" si="889"/>
        <v>AJ$19</v>
      </c>
      <c r="AK693" s="190" t="str">
        <f t="shared" si="889"/>
        <v>AK$19</v>
      </c>
      <c r="AL693" s="190" t="str">
        <f t="shared" si="889"/>
        <v>AL$19</v>
      </c>
      <c r="AM693" s="190" t="str">
        <f t="shared" si="889"/>
        <v>AM$19</v>
      </c>
      <c r="AN693" s="190" t="str">
        <f t="shared" si="889"/>
        <v>AN$19</v>
      </c>
      <c r="AO693" s="190" t="str">
        <f t="shared" si="889"/>
        <v>AO$19</v>
      </c>
      <c r="AP693" s="190" t="str">
        <f t="shared" si="889"/>
        <v>AP$19</v>
      </c>
      <c r="AQ693" s="190" t="str">
        <f t="shared" si="889"/>
        <v>AQ$19</v>
      </c>
      <c r="AR693" s="190" t="str">
        <f t="shared" si="889"/>
        <v>AR$19</v>
      </c>
      <c r="AS693" s="190" t="str">
        <f t="shared" si="889"/>
        <v>AS$19</v>
      </c>
      <c r="AT693" s="190" t="str">
        <f t="shared" si="889"/>
        <v>AT$19</v>
      </c>
      <c r="AU693" s="190" t="str">
        <f t="shared" si="889"/>
        <v>AU$19</v>
      </c>
      <c r="AV693" s="190" t="str">
        <f t="shared" si="889"/>
        <v>AV$19</v>
      </c>
      <c r="AW693" s="190" t="str">
        <f t="shared" si="889"/>
        <v>AW$19</v>
      </c>
      <c r="AX693" s="190" t="str">
        <f t="shared" si="889"/>
        <v>AX$19</v>
      </c>
      <c r="AY693" s="190" t="str">
        <f t="shared" si="889"/>
        <v>AY$19</v>
      </c>
      <c r="AZ693" s="190" t="str">
        <f t="shared" si="889"/>
        <v>AZ$19</v>
      </c>
      <c r="BA693" s="190" t="str">
        <f t="shared" si="889"/>
        <v>BA$19</v>
      </c>
      <c r="BB693" s="190" t="str">
        <f t="shared" si="889"/>
        <v>BB$19</v>
      </c>
      <c r="BC693" s="190" t="str">
        <f t="shared" si="889"/>
        <v>BC$19</v>
      </c>
      <c r="BD693" s="190" t="str">
        <f t="shared" si="889"/>
        <v>BD$19</v>
      </c>
      <c r="BE693" s="190" t="str">
        <f t="shared" si="889"/>
        <v>BE$19</v>
      </c>
      <c r="BF693" s="190" t="str">
        <f t="shared" si="889"/>
        <v>BF$19</v>
      </c>
      <c r="BG693" s="190" t="str">
        <f t="shared" si="889"/>
        <v>BG$19</v>
      </c>
      <c r="BH693" s="190" t="str">
        <f t="shared" si="889"/>
        <v>BH$19</v>
      </c>
      <c r="BI693" s="190" t="str">
        <f t="shared" si="889"/>
        <v>BI$19</v>
      </c>
      <c r="BJ693" s="190" t="str">
        <f t="shared" si="889"/>
        <v>BJ$19</v>
      </c>
      <c r="BK693" s="190" t="str">
        <f t="shared" si="889"/>
        <v>BK$19</v>
      </c>
      <c r="BL693" s="190" t="str">
        <f t="shared" si="889"/>
        <v>BL$19</v>
      </c>
      <c r="BM693" s="190" t="str">
        <f t="shared" si="889"/>
        <v>BM$19</v>
      </c>
      <c r="BN693" s="190" t="str">
        <f t="shared" si="889"/>
        <v>BN$19</v>
      </c>
      <c r="BO693" s="190" t="str">
        <f t="shared" si="889"/>
        <v>BO$19</v>
      </c>
      <c r="BP693" s="190" t="str">
        <f t="shared" si="889"/>
        <v>BP$19</v>
      </c>
      <c r="BQ693" s="190" t="str">
        <f t="shared" si="889"/>
        <v>BQ$19</v>
      </c>
      <c r="BR693" s="190" t="str">
        <f t="shared" si="889"/>
        <v>BR$19</v>
      </c>
      <c r="BS693" s="190" t="str">
        <f t="shared" si="889"/>
        <v>BS$19</v>
      </c>
      <c r="BT693" s="190" t="str">
        <f t="shared" si="889"/>
        <v>BT$19</v>
      </c>
      <c r="BU693" s="190" t="str">
        <f t="shared" si="889"/>
        <v>BU$19</v>
      </c>
      <c r="BV693" s="190" t="str">
        <f t="shared" si="889"/>
        <v>BV$19</v>
      </c>
      <c r="BW693" s="190" t="str">
        <f t="shared" si="889"/>
        <v>BW$19</v>
      </c>
      <c r="BX693" s="190" t="str">
        <f t="shared" si="889"/>
        <v>BX$19</v>
      </c>
      <c r="BY693" s="190" t="str">
        <f t="shared" si="889"/>
        <v>BY$19</v>
      </c>
      <c r="BZ693" s="190" t="str">
        <f t="shared" si="889"/>
        <v>BZ$19</v>
      </c>
      <c r="CA693" s="190" t="str">
        <f t="shared" si="889"/>
        <v>CA$19</v>
      </c>
      <c r="CB693" s="190" t="str">
        <f t="shared" si="889"/>
        <v>CB$19</v>
      </c>
      <c r="CC693" s="190" t="str">
        <f t="shared" si="889"/>
        <v>CC$19</v>
      </c>
      <c r="CD693" s="190" t="str">
        <f t="shared" si="889"/>
        <v>CD$19</v>
      </c>
      <c r="CE693" s="190" t="str">
        <f t="shared" ref="CE693:CL693" si="890">CE$23</f>
        <v>CE$19</v>
      </c>
      <c r="CF693" s="190" t="str">
        <f t="shared" si="890"/>
        <v>CF$19</v>
      </c>
      <c r="CG693" s="190" t="str">
        <f t="shared" si="890"/>
        <v>CG$19</v>
      </c>
      <c r="CH693" s="190" t="str">
        <f t="shared" si="890"/>
        <v>CH$19</v>
      </c>
      <c r="CI693" s="190" t="str">
        <f t="shared" si="890"/>
        <v>CI$19</v>
      </c>
      <c r="CJ693" s="190" t="str">
        <f t="shared" si="890"/>
        <v>CJ$19</v>
      </c>
      <c r="CK693" s="190" t="str">
        <f t="shared" si="890"/>
        <v>CK$19</v>
      </c>
      <c r="CL693" s="190" t="str">
        <f t="shared" si="890"/>
        <v>CL$19</v>
      </c>
      <c r="CN693" s="201"/>
      <c r="CO693" s="190" t="str">
        <f t="shared" ref="CO693:DL693" si="891">CO$23</f>
        <v>CO$19</v>
      </c>
      <c r="CP693" s="190" t="str">
        <f t="shared" si="891"/>
        <v>CP$19</v>
      </c>
      <c r="CQ693" s="190" t="str">
        <f t="shared" si="891"/>
        <v>CQ$19</v>
      </c>
      <c r="CR693" s="190" t="str">
        <f t="shared" si="891"/>
        <v>CR$19</v>
      </c>
      <c r="CS693" s="190" t="str">
        <f t="shared" si="891"/>
        <v>CS$19</v>
      </c>
      <c r="CT693" s="190" t="str">
        <f t="shared" si="891"/>
        <v>CT$19</v>
      </c>
      <c r="CU693" s="190" t="str">
        <f t="shared" si="891"/>
        <v>CU$19</v>
      </c>
      <c r="CV693" s="190" t="str">
        <f t="shared" si="891"/>
        <v>CV$19</v>
      </c>
      <c r="CW693" s="190" t="str">
        <f t="shared" si="891"/>
        <v>CW$19</v>
      </c>
      <c r="CX693" s="190" t="str">
        <f t="shared" si="891"/>
        <v>CX$19</v>
      </c>
      <c r="CY693" s="190" t="str">
        <f t="shared" si="891"/>
        <v>CY$19</v>
      </c>
      <c r="CZ693" s="190" t="str">
        <f t="shared" si="891"/>
        <v>CZ$19</v>
      </c>
      <c r="DA693" s="190" t="str">
        <f t="shared" si="891"/>
        <v>DA$19</v>
      </c>
      <c r="DB693" s="190" t="str">
        <f t="shared" si="891"/>
        <v>DB$19</v>
      </c>
      <c r="DC693" s="190" t="str">
        <f t="shared" si="891"/>
        <v>DC$19</v>
      </c>
      <c r="DD693" s="190" t="str">
        <f t="shared" si="891"/>
        <v>DD$19</v>
      </c>
      <c r="DE693" s="190" t="str">
        <f t="shared" si="891"/>
        <v>DE$19</v>
      </c>
      <c r="DF693" s="190" t="str">
        <f t="shared" si="891"/>
        <v>DF$19</v>
      </c>
      <c r="DG693" s="190" t="str">
        <f t="shared" si="891"/>
        <v>DG$19</v>
      </c>
      <c r="DH693" s="190" t="str">
        <f t="shared" si="891"/>
        <v>DH$19</v>
      </c>
      <c r="DI693" s="190" t="str">
        <f t="shared" si="891"/>
        <v>DI$19</v>
      </c>
      <c r="DJ693" s="190" t="str">
        <f t="shared" si="891"/>
        <v>DJ$19</v>
      </c>
      <c r="DK693" s="190" t="str">
        <f t="shared" si="891"/>
        <v>DK$19</v>
      </c>
      <c r="DL693" s="190" t="str">
        <f t="shared" si="891"/>
        <v>DL$19</v>
      </c>
    </row>
    <row r="694" spans="1:116" x14ac:dyDescent="0.4">
      <c r="A694" s="31" t="s">
        <v>218</v>
      </c>
      <c r="B694" s="31" t="s">
        <v>81</v>
      </c>
      <c r="C694" s="31"/>
      <c r="D694" t="s">
        <v>798</v>
      </c>
      <c r="E694" s="8" t="str">
        <f t="shared" ref="E694:E701" si="892">ROW()&amp;" "&amp;D694</f>
        <v>694 ORIGINATIONS-PP</v>
      </c>
      <c r="F694" t="s">
        <v>797</v>
      </c>
      <c r="G694" s="66" t="s">
        <v>779</v>
      </c>
      <c r="H694" s="22"/>
      <c r="I694" s="306"/>
      <c r="J694" s="306"/>
      <c r="K694" s="22"/>
      <c r="L694" s="22"/>
      <c r="M694" s="22"/>
      <c r="N694" s="22"/>
      <c r="O694" s="22"/>
      <c r="P694" s="22"/>
      <c r="R694" s="66"/>
      <c r="S694" s="66"/>
      <c r="T694" s="66"/>
      <c r="U694" s="66"/>
      <c r="V694" s="66"/>
      <c r="W694" s="66"/>
      <c r="X694" s="66"/>
      <c r="Y694" s="66"/>
      <c r="Z694" s="66"/>
      <c r="AA694" s="66"/>
      <c r="AB694" s="66"/>
      <c r="AC694" s="66"/>
      <c r="AD694" s="66"/>
      <c r="AE694" s="66"/>
      <c r="AF694" s="66"/>
      <c r="AG694" s="66"/>
      <c r="AH694" s="66"/>
      <c r="AI694" s="66"/>
      <c r="AJ694" s="66"/>
      <c r="AK694" s="66"/>
      <c r="AL694" s="66"/>
      <c r="AM694" s="66"/>
      <c r="AN694" s="66"/>
      <c r="AO694" s="66"/>
      <c r="AP694" s="66"/>
      <c r="AQ694" s="66"/>
      <c r="AR694" s="66"/>
      <c r="AS694" s="66"/>
      <c r="AT694" s="66"/>
      <c r="AU694" s="66"/>
      <c r="AV694" s="66"/>
      <c r="AW694" s="66"/>
      <c r="AX694" s="66"/>
      <c r="AY694" s="66"/>
      <c r="AZ694" s="66"/>
      <c r="BA694" s="66"/>
      <c r="BB694" s="66"/>
      <c r="BC694" s="66"/>
      <c r="BD694" s="66"/>
      <c r="BE694" s="66"/>
      <c r="BF694" s="66"/>
      <c r="BG694" s="66"/>
      <c r="BH694" s="66"/>
      <c r="BI694" s="66"/>
      <c r="BJ694" s="66"/>
      <c r="BK694" s="66"/>
      <c r="BL694" s="66"/>
      <c r="BM694" s="66"/>
      <c r="BN694" s="66"/>
      <c r="BO694" s="66"/>
      <c r="BP694" s="66"/>
      <c r="BQ694" s="66"/>
      <c r="BR694" s="66"/>
      <c r="BS694" s="66"/>
      <c r="BT694" s="66"/>
      <c r="BU694" s="66"/>
      <c r="BV694" s="66"/>
      <c r="BW694" s="66"/>
      <c r="BX694" s="66"/>
      <c r="BY694" s="66"/>
      <c r="BZ694" s="66"/>
      <c r="CA694" s="66"/>
      <c r="CB694" s="66"/>
      <c r="CC694" s="66"/>
      <c r="CD694" s="66"/>
      <c r="CE694" s="66"/>
      <c r="CF694" s="66"/>
      <c r="CG694" s="66"/>
      <c r="CH694" s="66"/>
      <c r="CI694" s="66"/>
      <c r="CJ694" s="66"/>
      <c r="CK694" s="66"/>
      <c r="CL694" s="66"/>
      <c r="CM694" s="66"/>
      <c r="CN694" s="66"/>
      <c r="CO694" s="66"/>
      <c r="CP694" s="66"/>
      <c r="CQ694" s="66"/>
      <c r="CR694" s="66"/>
      <c r="CS694" s="66"/>
      <c r="CT694" s="66"/>
      <c r="CU694" s="66"/>
      <c r="CV694" s="66"/>
      <c r="CW694" s="66"/>
      <c r="CX694" s="66"/>
      <c r="CY694" s="66"/>
      <c r="CZ694" s="66"/>
      <c r="DA694" s="66"/>
      <c r="DB694" s="66"/>
      <c r="DC694" s="66"/>
      <c r="DD694" s="66"/>
      <c r="DE694" s="66"/>
      <c r="DF694" s="66"/>
      <c r="DG694" s="66"/>
      <c r="DH694" s="66"/>
      <c r="DI694" s="66"/>
      <c r="DJ694" s="66"/>
      <c r="DK694" s="66"/>
      <c r="DL694" s="66"/>
    </row>
    <row r="695" spans="1:116" x14ac:dyDescent="0.4">
      <c r="B695" t="s">
        <v>332</v>
      </c>
      <c r="D695" t="s">
        <v>798</v>
      </c>
      <c r="E695" s="8" t="str">
        <f t="shared" si="892"/>
        <v>695 ORIGINATIONS-PP</v>
      </c>
      <c r="G695" s="95" t="str">
        <f>"% CAGR - "&amp;G702</f>
        <v>% CAGR - (Primary label)</v>
      </c>
      <c r="H695" s="31"/>
      <c r="I695" s="73"/>
      <c r="J695" s="73"/>
      <c r="K695" s="58"/>
      <c r="L695" s="58"/>
      <c r="M695" s="58"/>
      <c r="N695" s="58"/>
      <c r="O695" s="58"/>
      <c r="P695" s="58"/>
      <c r="R695" s="33"/>
      <c r="CM695" s="8"/>
      <c r="CN695" s="8"/>
      <c r="CO695" s="8"/>
      <c r="CP695" s="8"/>
      <c r="CQ695" s="8"/>
      <c r="CR695" s="8"/>
      <c r="CS695" s="8"/>
      <c r="CT695" s="8"/>
      <c r="CU695" s="8"/>
      <c r="CV695" s="8"/>
      <c r="CW695" s="8"/>
      <c r="CX695" s="8"/>
      <c r="CY695" s="8"/>
      <c r="CZ695" s="8"/>
      <c r="DA695" s="8"/>
      <c r="DB695" s="8"/>
      <c r="DC695" s="8"/>
      <c r="DD695" s="8"/>
      <c r="DE695" s="8"/>
      <c r="DF695" s="8"/>
      <c r="DG695" s="8"/>
      <c r="DH695" s="8"/>
      <c r="DI695" s="8"/>
      <c r="DJ695" s="8"/>
      <c r="DK695" s="8"/>
      <c r="DL695" s="8"/>
    </row>
    <row r="696" spans="1:116" x14ac:dyDescent="0.4">
      <c r="D696" t="s">
        <v>798</v>
      </c>
      <c r="E696" s="8" t="str">
        <f t="shared" si="892"/>
        <v>696 ORIGINATIONS-PP</v>
      </c>
      <c r="G696" s="125"/>
      <c r="H696" s="31"/>
      <c r="I696" s="73"/>
      <c r="J696" s="73"/>
      <c r="K696" s="58"/>
      <c r="L696" s="58"/>
      <c r="M696" s="58"/>
      <c r="N696" s="58"/>
      <c r="O696" s="58"/>
      <c r="P696" s="58"/>
      <c r="R696" s="33"/>
      <c r="CM696" s="8"/>
      <c r="CN696" s="8"/>
      <c r="CO696" s="8"/>
      <c r="CP696" s="8"/>
      <c r="CQ696" s="8"/>
      <c r="CR696" s="8"/>
      <c r="CS696" s="8"/>
      <c r="CT696" s="8"/>
      <c r="CU696" s="8"/>
      <c r="CV696" s="8"/>
      <c r="CW696" s="8"/>
      <c r="CX696" s="8"/>
      <c r="CY696" s="8"/>
      <c r="CZ696" s="8"/>
      <c r="DA696" s="8"/>
      <c r="DB696" s="8"/>
      <c r="DC696" s="8"/>
      <c r="DD696" s="8"/>
      <c r="DE696" s="8"/>
      <c r="DF696" s="8"/>
      <c r="DG696" s="8"/>
      <c r="DH696" s="8"/>
      <c r="DI696" s="8"/>
      <c r="DJ696" s="8"/>
      <c r="DK696" s="8"/>
      <c r="DL696" s="8"/>
    </row>
    <row r="697" spans="1:116" x14ac:dyDescent="0.4">
      <c r="D697" t="s">
        <v>798</v>
      </c>
      <c r="E697" s="8" t="str">
        <f t="shared" si="892"/>
        <v>697 ORIGINATIONS-PP</v>
      </c>
      <c r="G697" s="95" t="s">
        <v>343</v>
      </c>
      <c r="H697" s="31"/>
      <c r="I697" s="73"/>
      <c r="J697" s="73"/>
      <c r="K697" s="58"/>
      <c r="L697" s="58"/>
      <c r="M697" s="58"/>
      <c r="N697" s="58"/>
      <c r="O697" s="58"/>
      <c r="P697" s="58"/>
      <c r="R697" s="33"/>
      <c r="CM697" s="8"/>
      <c r="CN697" s="8"/>
      <c r="CO697" s="8"/>
      <c r="CP697" s="8"/>
      <c r="CQ697" s="8"/>
      <c r="CR697" s="8"/>
      <c r="CS697" s="8"/>
      <c r="CT697" s="8"/>
      <c r="CU697" s="8"/>
      <c r="CV697" s="8"/>
      <c r="CW697" s="8"/>
      <c r="CX697" s="8"/>
      <c r="CY697" s="8"/>
      <c r="CZ697" s="8"/>
      <c r="DA697" s="8"/>
      <c r="DB697" s="8"/>
      <c r="DC697" s="8"/>
      <c r="DD697" s="8"/>
      <c r="DE697" s="8"/>
      <c r="DF697" s="8"/>
      <c r="DG697" s="8"/>
      <c r="DH697" s="8"/>
      <c r="DI697" s="8"/>
      <c r="DJ697" s="8"/>
      <c r="DK697" s="8"/>
      <c r="DL697" s="8"/>
    </row>
    <row r="698" spans="1:116" x14ac:dyDescent="0.4">
      <c r="A698" s="27"/>
      <c r="B698" s="27"/>
      <c r="C698" s="27"/>
      <c r="D698" t="s">
        <v>798</v>
      </c>
      <c r="E698" s="9" t="str">
        <f t="shared" ref="E698" si="893">ROW()&amp;" "&amp;D698</f>
        <v>698 ORIGINATIONS-PP</v>
      </c>
      <c r="F698" s="27"/>
      <c r="G698" s="145" t="str">
        <f>"# of "&amp;G703&amp;"s originated"</f>
        <v># of units originated</v>
      </c>
      <c r="H698" s="31"/>
      <c r="I698" s="73"/>
      <c r="J698" s="73"/>
      <c r="K698" s="15">
        <v>100</v>
      </c>
      <c r="L698" s="15">
        <f ca="1">SUMIF($3:$3,L$2,698:698)</f>
        <v>102.99999999999999</v>
      </c>
      <c r="M698" s="15">
        <f ca="1">SUMIF($3:$3,M$2,698:698)</f>
        <v>106.09000000000002</v>
      </c>
      <c r="N698" s="15">
        <f ca="1">SUMIF($3:$3,N$2,698:698)</f>
        <v>109.27270000000003</v>
      </c>
      <c r="O698" s="15">
        <f ca="1">SUMIF($3:$3,O$2,698:698)</f>
        <v>112.55088099999996</v>
      </c>
      <c r="P698" s="15">
        <f ca="1">SUMIF($3:$3,P$2,698:698)</f>
        <v>115.92740742999996</v>
      </c>
      <c r="R698" s="33"/>
      <c r="S698" s="15" cm="1">
        <f t="array" aca="1" ref="S698" ca="1">INDEX($K:$P,ROW(),MATCH($S$3,$K$2:$P$2,0))*(1+INDIRECT(S689))^(YEAR(S$1)-YEAR($S$1))/S$5</f>
        <v>8.3333333333333339</v>
      </c>
      <c r="T698" s="15" cm="1">
        <f t="array" aca="1" ref="T698" ca="1">INDEX($K:$P,ROW(),MATCH($S$3,$K$2:$P$2,0))*(1+INDIRECT(T689))^(YEAR(T$1)-YEAR($S$1))/T$5</f>
        <v>8.3333333333333339</v>
      </c>
      <c r="U698" s="15" cm="1">
        <f t="array" aca="1" ref="U698" ca="1">INDEX($K:$P,ROW(),MATCH($S$3,$K$2:$P$2,0))*(1+INDIRECT(U689))^(YEAR(U$1)-YEAR($S$1))/U$5</f>
        <v>8.3333333333333339</v>
      </c>
      <c r="V698" s="15" cm="1">
        <f t="array" aca="1" ref="V698" ca="1">INDEX($K:$P,ROW(),MATCH($S$3,$K$2:$P$2,0))*(1+INDIRECT(V689))^(YEAR(V$1)-YEAR($S$1))/V$5</f>
        <v>8.3333333333333339</v>
      </c>
      <c r="W698" s="15" cm="1">
        <f t="array" aca="1" ref="W698" ca="1">INDEX($K:$P,ROW(),MATCH($S$3,$K$2:$P$2,0))*(1+INDIRECT(W689))^(YEAR(W$1)-YEAR($S$1))/W$5</f>
        <v>8.3333333333333339</v>
      </c>
      <c r="X698" s="15" cm="1">
        <f t="array" aca="1" ref="X698" ca="1">INDEX($K:$P,ROW(),MATCH($S$3,$K$2:$P$2,0))*(1+INDIRECT(X689))^(YEAR(X$1)-YEAR($S$1))/X$5</f>
        <v>8.3333333333333339</v>
      </c>
      <c r="Y698" s="15" cm="1">
        <f t="array" aca="1" ref="Y698" ca="1">INDEX($K:$P,ROW(),MATCH($S$3,$K$2:$P$2,0))*(1+INDIRECT(Y689))^(YEAR(Y$1)-YEAR($S$1))/Y$5</f>
        <v>8.3333333333333339</v>
      </c>
      <c r="Z698" s="15" cm="1">
        <f t="array" aca="1" ref="Z698" ca="1">INDEX($K:$P,ROW(),MATCH($S$3,$K$2:$P$2,0))*(1+INDIRECT(Z689))^(YEAR(Z$1)-YEAR($S$1))/Z$5</f>
        <v>8.3333333333333339</v>
      </c>
      <c r="AA698" s="15" cm="1">
        <f t="array" aca="1" ref="AA698" ca="1">INDEX($K:$P,ROW(),MATCH($S$3,$K$2:$P$2,0))*(1+INDIRECT(AA689))^(YEAR(AA$1)-YEAR($S$1))/AA$5</f>
        <v>8.3333333333333339</v>
      </c>
      <c r="AB698" s="15" cm="1">
        <f t="array" aca="1" ref="AB698" ca="1">INDEX($K:$P,ROW(),MATCH($S$3,$K$2:$P$2,0))*(1+INDIRECT(AB689))^(YEAR(AB$1)-YEAR($S$1))/AB$5</f>
        <v>8.3333333333333339</v>
      </c>
      <c r="AC698" s="15" cm="1">
        <f t="array" aca="1" ref="AC698" ca="1">INDEX($K:$P,ROW(),MATCH($S$3,$K$2:$P$2,0))*(1+INDIRECT(AC689))^(YEAR(AC$1)-YEAR($S$1))/AC$5</f>
        <v>8.3333333333333339</v>
      </c>
      <c r="AD698" s="15" cm="1">
        <f t="array" aca="1" ref="AD698" ca="1">INDEX($K:$P,ROW(),MATCH($S$3,$K$2:$P$2,0))*(1+INDIRECT(AD689))^(YEAR(AD$1)-YEAR($S$1))/AD$5</f>
        <v>8.3333333333333339</v>
      </c>
      <c r="AE698" s="15" cm="1">
        <f t="array" aca="1" ref="AE698" ca="1">INDEX($K:$P,ROW(),MATCH($S$3,$K$2:$P$2,0))*(1+INDIRECT(AE689))^(YEAR(AE$1)-YEAR($S$1))/AE$5</f>
        <v>8.5833333333333339</v>
      </c>
      <c r="AF698" s="15" cm="1">
        <f t="array" aca="1" ref="AF698" ca="1">INDEX($K:$P,ROW(),MATCH($S$3,$K$2:$P$2,0))*(1+INDIRECT(AF689))^(YEAR(AF$1)-YEAR($S$1))/AF$5</f>
        <v>8.5833333333333339</v>
      </c>
      <c r="AG698" s="15" cm="1">
        <f t="array" aca="1" ref="AG698" ca="1">INDEX($K:$P,ROW(),MATCH($S$3,$K$2:$P$2,0))*(1+INDIRECT(AG689))^(YEAR(AG$1)-YEAR($S$1))/AG$5</f>
        <v>8.5833333333333339</v>
      </c>
      <c r="AH698" s="15" cm="1">
        <f t="array" aca="1" ref="AH698" ca="1">INDEX($K:$P,ROW(),MATCH($S$3,$K$2:$P$2,0))*(1+INDIRECT(AH689))^(YEAR(AH$1)-YEAR($S$1))/AH$5</f>
        <v>8.5833333333333339</v>
      </c>
      <c r="AI698" s="15" cm="1">
        <f t="array" aca="1" ref="AI698" ca="1">INDEX($K:$P,ROW(),MATCH($S$3,$K$2:$P$2,0))*(1+INDIRECT(AI689))^(YEAR(AI$1)-YEAR($S$1))/AI$5</f>
        <v>8.5833333333333339</v>
      </c>
      <c r="AJ698" s="15" cm="1">
        <f t="array" aca="1" ref="AJ698" ca="1">INDEX($K:$P,ROW(),MATCH($S$3,$K$2:$P$2,0))*(1+INDIRECT(AJ689))^(YEAR(AJ$1)-YEAR($S$1))/AJ$5</f>
        <v>8.5833333333333339</v>
      </c>
      <c r="AK698" s="15" cm="1">
        <f t="array" aca="1" ref="AK698" ca="1">INDEX($K:$P,ROW(),MATCH($S$3,$K$2:$P$2,0))*(1+INDIRECT(AK689))^(YEAR(AK$1)-YEAR($S$1))/AK$5</f>
        <v>8.5833333333333339</v>
      </c>
      <c r="AL698" s="15" cm="1">
        <f t="array" aca="1" ref="AL698" ca="1">INDEX($K:$P,ROW(),MATCH($S$3,$K$2:$P$2,0))*(1+INDIRECT(AL689))^(YEAR(AL$1)-YEAR($S$1))/AL$5</f>
        <v>8.5833333333333339</v>
      </c>
      <c r="AM698" s="15" cm="1">
        <f t="array" aca="1" ref="AM698" ca="1">INDEX($K:$P,ROW(),MATCH($S$3,$K$2:$P$2,0))*(1+INDIRECT(AM689))^(YEAR(AM$1)-YEAR($S$1))/AM$5</f>
        <v>8.5833333333333339</v>
      </c>
      <c r="AN698" s="15" cm="1">
        <f t="array" aca="1" ref="AN698" ca="1">INDEX($K:$P,ROW(),MATCH($S$3,$K$2:$P$2,0))*(1+INDIRECT(AN689))^(YEAR(AN$1)-YEAR($S$1))/AN$5</f>
        <v>8.5833333333333339</v>
      </c>
      <c r="AO698" s="15" cm="1">
        <f t="array" aca="1" ref="AO698" ca="1">INDEX($K:$P,ROW(),MATCH($S$3,$K$2:$P$2,0))*(1+INDIRECT(AO689))^(YEAR(AO$1)-YEAR($S$1))/AO$5</f>
        <v>8.5833333333333339</v>
      </c>
      <c r="AP698" s="15" cm="1">
        <f t="array" aca="1" ref="AP698" ca="1">INDEX($K:$P,ROW(),MATCH($S$3,$K$2:$P$2,0))*(1+INDIRECT(AP689))^(YEAR(AP$1)-YEAR($S$1))/AP$5</f>
        <v>8.5833333333333339</v>
      </c>
      <c r="AQ698" s="15" cm="1">
        <f t="array" aca="1" ref="AQ698" ca="1">INDEX($K:$P,ROW(),MATCH($S$3,$K$2:$P$2,0))*(1+INDIRECT(AQ689))^(YEAR(AQ$1)-YEAR($S$1))/AQ$5</f>
        <v>8.8408333333333324</v>
      </c>
      <c r="AR698" s="15" cm="1">
        <f t="array" aca="1" ref="AR698" ca="1">INDEX($K:$P,ROW(),MATCH($S$3,$K$2:$P$2,0))*(1+INDIRECT(AR689))^(YEAR(AR$1)-YEAR($S$1))/AR$5</f>
        <v>8.8408333333333324</v>
      </c>
      <c r="AS698" s="15" cm="1">
        <f t="array" aca="1" ref="AS698" ca="1">INDEX($K:$P,ROW(),MATCH($S$3,$K$2:$P$2,0))*(1+INDIRECT(AS689))^(YEAR(AS$1)-YEAR($S$1))/AS$5</f>
        <v>8.8408333333333324</v>
      </c>
      <c r="AT698" s="15" cm="1">
        <f t="array" aca="1" ref="AT698" ca="1">INDEX($K:$P,ROW(),MATCH($S$3,$K$2:$P$2,0))*(1+INDIRECT(AT689))^(YEAR(AT$1)-YEAR($S$1))/AT$5</f>
        <v>8.8408333333333324</v>
      </c>
      <c r="AU698" s="15" cm="1">
        <f t="array" aca="1" ref="AU698" ca="1">INDEX($K:$P,ROW(),MATCH($S$3,$K$2:$P$2,0))*(1+INDIRECT(AU689))^(YEAR(AU$1)-YEAR($S$1))/AU$5</f>
        <v>8.8408333333333324</v>
      </c>
      <c r="AV698" s="15" cm="1">
        <f t="array" aca="1" ref="AV698" ca="1">INDEX($K:$P,ROW(),MATCH($S$3,$K$2:$P$2,0))*(1+INDIRECT(AV689))^(YEAR(AV$1)-YEAR($S$1))/AV$5</f>
        <v>8.8408333333333324</v>
      </c>
      <c r="AW698" s="15" cm="1">
        <f t="array" aca="1" ref="AW698" ca="1">INDEX($K:$P,ROW(),MATCH($S$3,$K$2:$P$2,0))*(1+INDIRECT(AW689))^(YEAR(AW$1)-YEAR($S$1))/AW$5</f>
        <v>8.8408333333333324</v>
      </c>
      <c r="AX698" s="15" cm="1">
        <f t="array" aca="1" ref="AX698" ca="1">INDEX($K:$P,ROW(),MATCH($S$3,$K$2:$P$2,0))*(1+INDIRECT(AX689))^(YEAR(AX$1)-YEAR($S$1))/AX$5</f>
        <v>8.8408333333333324</v>
      </c>
      <c r="AY698" s="15" cm="1">
        <f t="array" aca="1" ref="AY698" ca="1">INDEX($K:$P,ROW(),MATCH($S$3,$K$2:$P$2,0))*(1+INDIRECT(AY689))^(YEAR(AY$1)-YEAR($S$1))/AY$5</f>
        <v>8.8408333333333324</v>
      </c>
      <c r="AZ698" s="15" cm="1">
        <f t="array" aca="1" ref="AZ698" ca="1">INDEX($K:$P,ROW(),MATCH($S$3,$K$2:$P$2,0))*(1+INDIRECT(AZ689))^(YEAR(AZ$1)-YEAR($S$1))/AZ$5</f>
        <v>8.8408333333333324</v>
      </c>
      <c r="BA698" s="15" cm="1">
        <f t="array" aca="1" ref="BA698" ca="1">INDEX($K:$P,ROW(),MATCH($S$3,$K$2:$P$2,0))*(1+INDIRECT(BA689))^(YEAR(BA$1)-YEAR($S$1))/BA$5</f>
        <v>8.8408333333333324</v>
      </c>
      <c r="BB698" s="15" cm="1">
        <f t="array" aca="1" ref="BB698" ca="1">INDEX($K:$P,ROW(),MATCH($S$3,$K$2:$P$2,0))*(1+INDIRECT(BB689))^(YEAR(BB$1)-YEAR($S$1))/BB$5</f>
        <v>8.8408333333333324</v>
      </c>
      <c r="BC698" s="15" cm="1">
        <f t="array" aca="1" ref="BC698" ca="1">INDEX($K:$P,ROW(),MATCH($S$3,$K$2:$P$2,0))*(1+INDIRECT(BC689))^(YEAR(BC$1)-YEAR($S$1))/BC$5</f>
        <v>9.1060583333333334</v>
      </c>
      <c r="BD698" s="15" cm="1">
        <f t="array" aca="1" ref="BD698" ca="1">INDEX($K:$P,ROW(),MATCH($S$3,$K$2:$P$2,0))*(1+INDIRECT(BD689))^(YEAR(BD$1)-YEAR($S$1))/BD$5</f>
        <v>9.1060583333333334</v>
      </c>
      <c r="BE698" s="15" cm="1">
        <f t="array" aca="1" ref="BE698" ca="1">INDEX($K:$P,ROW(),MATCH($S$3,$K$2:$P$2,0))*(1+INDIRECT(BE689))^(YEAR(BE$1)-YEAR($S$1))/BE$5</f>
        <v>9.1060583333333334</v>
      </c>
      <c r="BF698" s="15" cm="1">
        <f t="array" aca="1" ref="BF698" ca="1">INDEX($K:$P,ROW(),MATCH($S$3,$K$2:$P$2,0))*(1+INDIRECT(BF689))^(YEAR(BF$1)-YEAR($S$1))/BF$5</f>
        <v>9.1060583333333334</v>
      </c>
      <c r="BG698" s="15" cm="1">
        <f t="array" aca="1" ref="BG698" ca="1">INDEX($K:$P,ROW(),MATCH($S$3,$K$2:$P$2,0))*(1+INDIRECT(BG689))^(YEAR(BG$1)-YEAR($S$1))/BG$5</f>
        <v>9.1060583333333334</v>
      </c>
      <c r="BH698" s="15" cm="1">
        <f t="array" aca="1" ref="BH698" ca="1">INDEX($K:$P,ROW(),MATCH($S$3,$K$2:$P$2,0))*(1+INDIRECT(BH689))^(YEAR(BH$1)-YEAR($S$1))/BH$5</f>
        <v>9.1060583333333334</v>
      </c>
      <c r="BI698" s="15" cm="1">
        <f t="array" aca="1" ref="BI698" ca="1">INDEX($K:$P,ROW(),MATCH($S$3,$K$2:$P$2,0))*(1+INDIRECT(BI689))^(YEAR(BI$1)-YEAR($S$1))/BI$5</f>
        <v>9.1060583333333334</v>
      </c>
      <c r="BJ698" s="15" cm="1">
        <f t="array" aca="1" ref="BJ698" ca="1">INDEX($K:$P,ROW(),MATCH($S$3,$K$2:$P$2,0))*(1+INDIRECT(BJ689))^(YEAR(BJ$1)-YEAR($S$1))/BJ$5</f>
        <v>9.1060583333333334</v>
      </c>
      <c r="BK698" s="15" cm="1">
        <f t="array" aca="1" ref="BK698" ca="1">INDEX($K:$P,ROW(),MATCH($S$3,$K$2:$P$2,0))*(1+INDIRECT(BK689))^(YEAR(BK$1)-YEAR($S$1))/BK$5</f>
        <v>9.1060583333333334</v>
      </c>
      <c r="BL698" s="15" cm="1">
        <f t="array" aca="1" ref="BL698" ca="1">INDEX($K:$P,ROW(),MATCH($S$3,$K$2:$P$2,0))*(1+INDIRECT(BL689))^(YEAR(BL$1)-YEAR($S$1))/BL$5</f>
        <v>9.1060583333333334</v>
      </c>
      <c r="BM698" s="15" cm="1">
        <f t="array" aca="1" ref="BM698" ca="1">INDEX($K:$P,ROW(),MATCH($S$3,$K$2:$P$2,0))*(1+INDIRECT(BM689))^(YEAR(BM$1)-YEAR($S$1))/BM$5</f>
        <v>9.1060583333333334</v>
      </c>
      <c r="BN698" s="15" cm="1">
        <f t="array" aca="1" ref="BN698" ca="1">INDEX($K:$P,ROW(),MATCH($S$3,$K$2:$P$2,0))*(1+INDIRECT(BN689))^(YEAR(BN$1)-YEAR($S$1))/BN$5</f>
        <v>9.1060583333333334</v>
      </c>
      <c r="BO698" s="15" cm="1">
        <f t="array" aca="1" ref="BO698" ca="1">INDEX($K:$P,ROW(),MATCH($S$3,$K$2:$P$2,0))*(1+INDIRECT(BO689))^(YEAR(BO$1)-YEAR($S$1))/BO$5</f>
        <v>9.3792400833333325</v>
      </c>
      <c r="BP698" s="15" cm="1">
        <f t="array" aca="1" ref="BP698" ca="1">INDEX($K:$P,ROW(),MATCH($S$3,$K$2:$P$2,0))*(1+INDIRECT(BP689))^(YEAR(BP$1)-YEAR($S$1))/BP$5</f>
        <v>9.3792400833333325</v>
      </c>
      <c r="BQ698" s="15" cm="1">
        <f t="array" aca="1" ref="BQ698" ca="1">INDEX($K:$P,ROW(),MATCH($S$3,$K$2:$P$2,0))*(1+INDIRECT(BQ689))^(YEAR(BQ$1)-YEAR($S$1))/BQ$5</f>
        <v>9.3792400833333325</v>
      </c>
      <c r="BR698" s="15" cm="1">
        <f t="array" aca="1" ref="BR698" ca="1">INDEX($K:$P,ROW(),MATCH($S$3,$K$2:$P$2,0))*(1+INDIRECT(BR689))^(YEAR(BR$1)-YEAR($S$1))/BR$5</f>
        <v>9.3792400833333325</v>
      </c>
      <c r="BS698" s="15" cm="1">
        <f t="array" aca="1" ref="BS698" ca="1">INDEX($K:$P,ROW(),MATCH($S$3,$K$2:$P$2,0))*(1+INDIRECT(BS689))^(YEAR(BS$1)-YEAR($S$1))/BS$5</f>
        <v>9.3792400833333325</v>
      </c>
      <c r="BT698" s="15" cm="1">
        <f t="array" aca="1" ref="BT698" ca="1">INDEX($K:$P,ROW(),MATCH($S$3,$K$2:$P$2,0))*(1+INDIRECT(BT689))^(YEAR(BT$1)-YEAR($S$1))/BT$5</f>
        <v>9.3792400833333325</v>
      </c>
      <c r="BU698" s="15" cm="1">
        <f t="array" aca="1" ref="BU698" ca="1">INDEX($K:$P,ROW(),MATCH($S$3,$K$2:$P$2,0))*(1+INDIRECT(BU689))^(YEAR(BU$1)-YEAR($S$1))/BU$5</f>
        <v>9.3792400833333325</v>
      </c>
      <c r="BV698" s="15" cm="1">
        <f t="array" aca="1" ref="BV698" ca="1">INDEX($K:$P,ROW(),MATCH($S$3,$K$2:$P$2,0))*(1+INDIRECT(BV689))^(YEAR(BV$1)-YEAR($S$1))/BV$5</f>
        <v>9.3792400833333325</v>
      </c>
      <c r="BW698" s="15" cm="1">
        <f t="array" aca="1" ref="BW698" ca="1">INDEX($K:$P,ROW(),MATCH($S$3,$K$2:$P$2,0))*(1+INDIRECT(BW689))^(YEAR(BW$1)-YEAR($S$1))/BW$5</f>
        <v>9.3792400833333325</v>
      </c>
      <c r="BX698" s="15" cm="1">
        <f t="array" aca="1" ref="BX698" ca="1">INDEX($K:$P,ROW(),MATCH($S$3,$K$2:$P$2,0))*(1+INDIRECT(BX689))^(YEAR(BX$1)-YEAR($S$1))/BX$5</f>
        <v>9.3792400833333325</v>
      </c>
      <c r="BY698" s="15" cm="1">
        <f t="array" aca="1" ref="BY698" ca="1">INDEX($K:$P,ROW(),MATCH($S$3,$K$2:$P$2,0))*(1+INDIRECT(BY689))^(YEAR(BY$1)-YEAR($S$1))/BY$5</f>
        <v>9.3792400833333325</v>
      </c>
      <c r="BZ698" s="15" cm="1">
        <f t="array" aca="1" ref="BZ698" ca="1">INDEX($K:$P,ROW(),MATCH($S$3,$K$2:$P$2,0))*(1+INDIRECT(BZ689))^(YEAR(BZ$1)-YEAR($S$1))/BZ$5</f>
        <v>9.3792400833333325</v>
      </c>
      <c r="CA698" s="15" cm="1">
        <f t="array" aca="1" ref="CA698" ca="1">INDEX($K:$P,ROW(),MATCH($S$3,$K$2:$P$2,0))*(1+INDIRECT(CA689))^(YEAR(CA$1)-YEAR($S$1))/CA$5</f>
        <v>9.6606172858333323</v>
      </c>
      <c r="CB698" s="15" cm="1">
        <f t="array" aca="1" ref="CB698" ca="1">INDEX($K:$P,ROW(),MATCH($S$3,$K$2:$P$2,0))*(1+INDIRECT(CB689))^(YEAR(CB$1)-YEAR($S$1))/CB$5</f>
        <v>9.6606172858333323</v>
      </c>
      <c r="CC698" s="15" cm="1">
        <f t="array" aca="1" ref="CC698" ca="1">INDEX($K:$P,ROW(),MATCH($S$3,$K$2:$P$2,0))*(1+INDIRECT(CC689))^(YEAR(CC$1)-YEAR($S$1))/CC$5</f>
        <v>9.6606172858333323</v>
      </c>
      <c r="CD698" s="15" cm="1">
        <f t="array" aca="1" ref="CD698" ca="1">INDEX($K:$P,ROW(),MATCH($S$3,$K$2:$P$2,0))*(1+INDIRECT(CD689))^(YEAR(CD$1)-YEAR($S$1))/CD$5</f>
        <v>9.6606172858333323</v>
      </c>
      <c r="CE698" s="15" cm="1">
        <f t="array" aca="1" ref="CE698" ca="1">INDEX($K:$P,ROW(),MATCH($S$3,$K$2:$P$2,0))*(1+INDIRECT(CE689))^(YEAR(CE$1)-YEAR($S$1))/CE$5</f>
        <v>9.6606172858333323</v>
      </c>
      <c r="CF698" s="15" cm="1">
        <f t="array" aca="1" ref="CF698" ca="1">INDEX($K:$P,ROW(),MATCH($S$3,$K$2:$P$2,0))*(1+INDIRECT(CF689))^(YEAR(CF$1)-YEAR($S$1))/CF$5</f>
        <v>9.6606172858333323</v>
      </c>
      <c r="CG698" s="15" cm="1">
        <f t="array" aca="1" ref="CG698" ca="1">INDEX($K:$P,ROW(),MATCH($S$3,$K$2:$P$2,0))*(1+INDIRECT(CG689))^(YEAR(CG$1)-YEAR($S$1))/CG$5</f>
        <v>9.6606172858333323</v>
      </c>
      <c r="CH698" s="15" cm="1">
        <f t="array" aca="1" ref="CH698" ca="1">INDEX($K:$P,ROW(),MATCH($S$3,$K$2:$P$2,0))*(1+INDIRECT(CH689))^(YEAR(CH$1)-YEAR($S$1))/CH$5</f>
        <v>9.6606172858333323</v>
      </c>
      <c r="CI698" s="15" cm="1">
        <f t="array" aca="1" ref="CI698" ca="1">INDEX($K:$P,ROW(),MATCH($S$3,$K$2:$P$2,0))*(1+INDIRECT(CI689))^(YEAR(CI$1)-YEAR($S$1))/CI$5</f>
        <v>9.6606172858333323</v>
      </c>
      <c r="CJ698" s="15" cm="1">
        <f t="array" aca="1" ref="CJ698" ca="1">INDEX($K:$P,ROW(),MATCH($S$3,$K$2:$P$2,0))*(1+INDIRECT(CJ689))^(YEAR(CJ$1)-YEAR($S$1))/CJ$5</f>
        <v>9.6606172858333323</v>
      </c>
      <c r="CK698" s="15" cm="1">
        <f t="array" aca="1" ref="CK698" ca="1">INDEX($K:$P,ROW(),MATCH($S$3,$K$2:$P$2,0))*(1+INDIRECT(CK689))^(YEAR(CK$1)-YEAR($S$1))/CK$5</f>
        <v>9.6606172858333323</v>
      </c>
      <c r="CL698" s="15" cm="1">
        <f t="array" aca="1" ref="CL698" ca="1">INDEX($K:$P,ROW(),MATCH($S$3,$K$2:$P$2,0))*(1+INDIRECT(CL689))^(YEAR(CL$1)-YEAR($S$1))/CL$5</f>
        <v>9.6606172858333323</v>
      </c>
      <c r="CM698" s="15" t="e" cm="1">
        <f t="array" aca="1" ref="CM698" ca="1">INDEX($K:$P,ROW(),MATCH($S$3,$K$2:$P$2,0))*(1+INDIRECT(CM689))^(YEAR(CM$1)-YEAR($S$1))/CM$5</f>
        <v>#N/A</v>
      </c>
      <c r="CN698" s="15" t="e" cm="1">
        <f t="array" aca="1" ref="CN698" ca="1">INDEX($K:$P,ROW(),MATCH($S$3,$K$2:$P$2,0))*(1+INDIRECT(CN689))^(YEAR(CN$1)-YEAR($S$1))/CN$5</f>
        <v>#N/A</v>
      </c>
      <c r="CO698" s="15" t="e" cm="1">
        <f t="array" aca="1" ref="CO698" ca="1">INDEX($K:$P,ROW(),MATCH($S$3,$K$2:$P$2,0))*(1+INDIRECT(CO689))^(YEAR(CO$1)-YEAR($S$1))/CO$5</f>
        <v>#N/A</v>
      </c>
      <c r="CP698" s="15" t="e" cm="1">
        <f t="array" aca="1" ref="CP698" ca="1">INDEX($K:$P,ROW(),MATCH($S$3,$K$2:$P$2,0))*(1+INDIRECT(CP689))^(YEAR(CP$1)-YEAR($S$1))/CP$5</f>
        <v>#N/A</v>
      </c>
      <c r="CQ698" s="15" t="e" cm="1">
        <f t="array" aca="1" ref="CQ698" ca="1">INDEX($K:$P,ROW(),MATCH($S$3,$K$2:$P$2,0))*(1+INDIRECT(CQ689))^(YEAR(CQ$1)-YEAR($S$1))/CQ$5</f>
        <v>#N/A</v>
      </c>
      <c r="CR698" s="15" t="e" cm="1">
        <f t="array" aca="1" ref="CR698" ca="1">INDEX($K:$P,ROW(),MATCH($S$3,$K$2:$P$2,0))*(1+INDIRECT(CR689))^(YEAR(CR$1)-YEAR($S$1))/CR$5</f>
        <v>#N/A</v>
      </c>
      <c r="CS698" s="15" t="e" cm="1">
        <f t="array" aca="1" ref="CS698" ca="1">INDEX($K:$P,ROW(),MATCH($S$3,$K$2:$P$2,0))*(1+INDIRECT(CS689))^(YEAR(CS$1)-YEAR($S$1))/CS$5</f>
        <v>#N/A</v>
      </c>
      <c r="CT698" s="15" t="e" cm="1">
        <f t="array" aca="1" ref="CT698" ca="1">INDEX($K:$P,ROW(),MATCH($S$3,$K$2:$P$2,0))*(1+INDIRECT(CT689))^(YEAR(CT$1)-YEAR($S$1))/CT$5</f>
        <v>#N/A</v>
      </c>
      <c r="CU698" s="15" t="e" cm="1">
        <f t="array" aca="1" ref="CU698" ca="1">INDEX($K:$P,ROW(),MATCH($S$3,$K$2:$P$2,0))*(1+INDIRECT(CU689))^(YEAR(CU$1)-YEAR($S$1))/CU$5</f>
        <v>#N/A</v>
      </c>
      <c r="CV698" s="15" t="e" cm="1">
        <f t="array" aca="1" ref="CV698" ca="1">INDEX($K:$P,ROW(),MATCH($S$3,$K$2:$P$2,0))*(1+INDIRECT(CV689))^(YEAR(CV$1)-YEAR($S$1))/CV$5</f>
        <v>#N/A</v>
      </c>
      <c r="CW698" s="15" t="e" cm="1">
        <f t="array" aca="1" ref="CW698" ca="1">INDEX($K:$P,ROW(),MATCH($S$3,$K$2:$P$2,0))*(1+INDIRECT(CW689))^(YEAR(CW$1)-YEAR($S$1))/CW$5</f>
        <v>#N/A</v>
      </c>
      <c r="CX698" s="15" t="e" cm="1">
        <f t="array" aca="1" ref="CX698" ca="1">INDEX($K:$P,ROW(),MATCH($S$3,$K$2:$P$2,0))*(1+INDIRECT(CX689))^(YEAR(CX$1)-YEAR($S$1))/CX$5</f>
        <v>#N/A</v>
      </c>
      <c r="CY698" s="15" t="e" cm="1">
        <f t="array" aca="1" ref="CY698" ca="1">INDEX($K:$P,ROW(),MATCH($S$3,$K$2:$P$2,0))*(1+INDIRECT(CY689))^(YEAR(CY$1)-YEAR($S$1))/CY$5</f>
        <v>#N/A</v>
      </c>
      <c r="CZ698" s="15" t="e" cm="1">
        <f t="array" aca="1" ref="CZ698" ca="1">INDEX($K:$P,ROW(),MATCH($S$3,$K$2:$P$2,0))*(1+INDIRECT(CZ689))^(YEAR(CZ$1)-YEAR($S$1))/CZ$5</f>
        <v>#N/A</v>
      </c>
      <c r="DA698" s="15" t="e" cm="1">
        <f t="array" aca="1" ref="DA698" ca="1">INDEX($K:$P,ROW(),MATCH($S$3,$K$2:$P$2,0))*(1+INDIRECT(DA689))^(YEAR(DA$1)-YEAR($S$1))/DA$5</f>
        <v>#N/A</v>
      </c>
      <c r="DB698" s="15" t="e" cm="1">
        <f t="array" aca="1" ref="DB698" ca="1">INDEX($K:$P,ROW(),MATCH($S$3,$K$2:$P$2,0))*(1+INDIRECT(DB689))^(YEAR(DB$1)-YEAR($S$1))/DB$5</f>
        <v>#N/A</v>
      </c>
      <c r="DC698" s="15" t="e" cm="1">
        <f t="array" aca="1" ref="DC698" ca="1">INDEX($K:$P,ROW(),MATCH($S$3,$K$2:$P$2,0))*(1+INDIRECT(DC689))^(YEAR(DC$1)-YEAR($S$1))/DC$5</f>
        <v>#N/A</v>
      </c>
      <c r="DD698" s="15" t="e" cm="1">
        <f t="array" aca="1" ref="DD698" ca="1">INDEX($K:$P,ROW(),MATCH($S$3,$K$2:$P$2,0))*(1+INDIRECT(DD689))^(YEAR(DD$1)-YEAR($S$1))/DD$5</f>
        <v>#N/A</v>
      </c>
      <c r="DE698" s="15" t="e" cm="1">
        <f t="array" aca="1" ref="DE698" ca="1">INDEX($K:$P,ROW(),MATCH($S$3,$K$2:$P$2,0))*(1+INDIRECT(DE689))^(YEAR(DE$1)-YEAR($S$1))/DE$5</f>
        <v>#N/A</v>
      </c>
      <c r="DF698" s="15" t="e" cm="1">
        <f t="array" aca="1" ref="DF698" ca="1">INDEX($K:$P,ROW(),MATCH($S$3,$K$2:$P$2,0))*(1+INDIRECT(DF689))^(YEAR(DF$1)-YEAR($S$1))/DF$5</f>
        <v>#N/A</v>
      </c>
      <c r="DG698" s="15" t="e" cm="1">
        <f t="array" aca="1" ref="DG698" ca="1">INDEX($K:$P,ROW(),MATCH($S$3,$K$2:$P$2,0))*(1+INDIRECT(DG689))^(YEAR(DG$1)-YEAR($S$1))/DG$5</f>
        <v>#N/A</v>
      </c>
      <c r="DH698" s="15" t="e" cm="1">
        <f t="array" aca="1" ref="DH698" ca="1">INDEX($K:$P,ROW(),MATCH($S$3,$K$2:$P$2,0))*(1+INDIRECT(DH689))^(YEAR(DH$1)-YEAR($S$1))/DH$5</f>
        <v>#N/A</v>
      </c>
      <c r="DI698" s="15" t="e" cm="1">
        <f t="array" aca="1" ref="DI698" ca="1">INDEX($K:$P,ROW(),MATCH($S$3,$K$2:$P$2,0))*(1+INDIRECT(DI689))^(YEAR(DI$1)-YEAR($S$1))/DI$5</f>
        <v>#N/A</v>
      </c>
      <c r="DJ698" s="15" t="e" cm="1">
        <f t="array" aca="1" ref="DJ698" ca="1">INDEX($K:$P,ROW(),MATCH($S$3,$K$2:$P$2,0))*(1+INDIRECT(DJ689))^(YEAR(DJ$1)-YEAR($S$1))/DJ$5</f>
        <v>#N/A</v>
      </c>
      <c r="DK698" s="15" t="e" cm="1">
        <f t="array" aca="1" ref="DK698" ca="1">INDEX($K:$P,ROW(),MATCH($S$3,$K$2:$P$2,0))*(1+INDIRECT(DK689))^(YEAR(DK$1)-YEAR($S$1))/DK$5</f>
        <v>#N/A</v>
      </c>
      <c r="DL698" s="15" t="e" cm="1">
        <f t="array" aca="1" ref="DL698" ca="1">INDEX($K:$P,ROW(),MATCH($S$3,$K$2:$P$2,0))*(1+INDIRECT(DL689))^(YEAR(DL$1)-YEAR($S$1))/DL$5</f>
        <v>#N/A</v>
      </c>
    </row>
    <row r="699" spans="1:116" x14ac:dyDescent="0.4">
      <c r="D699" t="s">
        <v>798</v>
      </c>
      <c r="E699" s="8" t="str">
        <f t="shared" si="892"/>
        <v>699 ORIGINATIONS-PP</v>
      </c>
      <c r="G699" s="145" t="str">
        <f>"Price/"&amp;G703</f>
        <v>Price/unit</v>
      </c>
      <c r="H699" s="31"/>
      <c r="I699" s="73"/>
      <c r="J699" s="73"/>
      <c r="K699" s="139">
        <v>20</v>
      </c>
      <c r="L699" s="139">
        <v>20</v>
      </c>
      <c r="M699" s="139">
        <v>20</v>
      </c>
      <c r="N699" s="139">
        <v>20</v>
      </c>
      <c r="O699" s="139">
        <v>20</v>
      </c>
      <c r="P699" s="139">
        <v>20</v>
      </c>
      <c r="R699" s="33"/>
      <c r="S699" s="140" cm="1">
        <f t="array" ref="S699">INDEX($K:$P,ROW(),MATCH(S$3,$K$2:$P$2,0))</f>
        <v>20</v>
      </c>
      <c r="T699" s="140" cm="1">
        <f t="array" ref="T699">INDEX($K:$P,ROW(),MATCH(T$3,$K$2:$P$2,0))</f>
        <v>20</v>
      </c>
      <c r="U699" s="140" cm="1">
        <f t="array" ref="U699">INDEX($K:$P,ROW(),MATCH(U$3,$K$2:$P$2,0))</f>
        <v>20</v>
      </c>
      <c r="V699" s="140" cm="1">
        <f t="array" ref="V699">INDEX($K:$P,ROW(),MATCH(V$3,$K$2:$P$2,0))</f>
        <v>20</v>
      </c>
      <c r="W699" s="140" cm="1">
        <f t="array" ref="W699">INDEX($K:$P,ROW(),MATCH(W$3,$K$2:$P$2,0))</f>
        <v>20</v>
      </c>
      <c r="X699" s="140" cm="1">
        <f t="array" ref="X699">INDEX($K:$P,ROW(),MATCH(X$3,$K$2:$P$2,0))</f>
        <v>20</v>
      </c>
      <c r="Y699" s="140" cm="1">
        <f t="array" ref="Y699">INDEX($K:$P,ROW(),MATCH(Y$3,$K$2:$P$2,0))</f>
        <v>20</v>
      </c>
      <c r="Z699" s="140" cm="1">
        <f t="array" ref="Z699">INDEX($K:$P,ROW(),MATCH(Z$3,$K$2:$P$2,0))</f>
        <v>20</v>
      </c>
      <c r="AA699" s="140" cm="1">
        <f t="array" ref="AA699">INDEX($K:$P,ROW(),MATCH(AA$3,$K$2:$P$2,0))</f>
        <v>20</v>
      </c>
      <c r="AB699" s="140" cm="1">
        <f t="array" ref="AB699">INDEX($K:$P,ROW(),MATCH(AB$3,$K$2:$P$2,0))</f>
        <v>20</v>
      </c>
      <c r="AC699" s="140" cm="1">
        <f t="array" ref="AC699">INDEX($K:$P,ROW(),MATCH(AC$3,$K$2:$P$2,0))</f>
        <v>20</v>
      </c>
      <c r="AD699" s="140" cm="1">
        <f t="array" ref="AD699">INDEX($K:$P,ROW(),MATCH(AD$3,$K$2:$P$2,0))</f>
        <v>20</v>
      </c>
      <c r="AE699" s="140" cm="1">
        <f t="array" ref="AE699">INDEX($K:$P,ROW(),MATCH(AE$3,$K$2:$P$2,0))</f>
        <v>20</v>
      </c>
      <c r="AF699" s="140" cm="1">
        <f t="array" ref="AF699">INDEX($K:$P,ROW(),MATCH(AF$3,$K$2:$P$2,0))</f>
        <v>20</v>
      </c>
      <c r="AG699" s="140" cm="1">
        <f t="array" ref="AG699">INDEX($K:$P,ROW(),MATCH(AG$3,$K$2:$P$2,0))</f>
        <v>20</v>
      </c>
      <c r="AH699" s="140" cm="1">
        <f t="array" ref="AH699">INDEX($K:$P,ROW(),MATCH(AH$3,$K$2:$P$2,0))</f>
        <v>20</v>
      </c>
      <c r="AI699" s="140" cm="1">
        <f t="array" ref="AI699">INDEX($K:$P,ROW(),MATCH(AI$3,$K$2:$P$2,0))</f>
        <v>20</v>
      </c>
      <c r="AJ699" s="140" cm="1">
        <f t="array" ref="AJ699">INDEX($K:$P,ROW(),MATCH(AJ$3,$K$2:$P$2,0))</f>
        <v>20</v>
      </c>
      <c r="AK699" s="140" cm="1">
        <f t="array" ref="AK699">INDEX($K:$P,ROW(),MATCH(AK$3,$K$2:$P$2,0))</f>
        <v>20</v>
      </c>
      <c r="AL699" s="140" cm="1">
        <f t="array" ref="AL699">INDEX($K:$P,ROW(),MATCH(AL$3,$K$2:$P$2,0))</f>
        <v>20</v>
      </c>
      <c r="AM699" s="140" cm="1">
        <f t="array" ref="AM699">INDEX($K:$P,ROW(),MATCH(AM$3,$K$2:$P$2,0))</f>
        <v>20</v>
      </c>
      <c r="AN699" s="140" cm="1">
        <f t="array" ref="AN699">INDEX($K:$P,ROW(),MATCH(AN$3,$K$2:$P$2,0))</f>
        <v>20</v>
      </c>
      <c r="AO699" s="140" cm="1">
        <f t="array" ref="AO699">INDEX($K:$P,ROW(),MATCH(AO$3,$K$2:$P$2,0))</f>
        <v>20</v>
      </c>
      <c r="AP699" s="140" cm="1">
        <f t="array" ref="AP699">INDEX($K:$P,ROW(),MATCH(AP$3,$K$2:$P$2,0))</f>
        <v>20</v>
      </c>
      <c r="AQ699" s="140" cm="1">
        <f t="array" ref="AQ699">INDEX($K:$P,ROW(),MATCH(AQ$3,$K$2:$P$2,0))</f>
        <v>20</v>
      </c>
      <c r="AR699" s="140" cm="1">
        <f t="array" ref="AR699">INDEX($K:$P,ROW(),MATCH(AR$3,$K$2:$P$2,0))</f>
        <v>20</v>
      </c>
      <c r="AS699" s="140" cm="1">
        <f t="array" ref="AS699">INDEX($K:$P,ROW(),MATCH(AS$3,$K$2:$P$2,0))</f>
        <v>20</v>
      </c>
      <c r="AT699" s="140" cm="1">
        <f t="array" ref="AT699">INDEX($K:$P,ROW(),MATCH(AT$3,$K$2:$P$2,0))</f>
        <v>20</v>
      </c>
      <c r="AU699" s="140" cm="1">
        <f t="array" ref="AU699">INDEX($K:$P,ROW(),MATCH(AU$3,$K$2:$P$2,0))</f>
        <v>20</v>
      </c>
      <c r="AV699" s="140" cm="1">
        <f t="array" ref="AV699">INDEX($K:$P,ROW(),MATCH(AV$3,$K$2:$P$2,0))</f>
        <v>20</v>
      </c>
      <c r="AW699" s="140" cm="1">
        <f t="array" ref="AW699">INDEX($K:$P,ROW(),MATCH(AW$3,$K$2:$P$2,0))</f>
        <v>20</v>
      </c>
      <c r="AX699" s="140" cm="1">
        <f t="array" ref="AX699">INDEX($K:$P,ROW(),MATCH(AX$3,$K$2:$P$2,0))</f>
        <v>20</v>
      </c>
      <c r="AY699" s="140" cm="1">
        <f t="array" ref="AY699">INDEX($K:$P,ROW(),MATCH(AY$3,$K$2:$P$2,0))</f>
        <v>20</v>
      </c>
      <c r="AZ699" s="140" cm="1">
        <f t="array" ref="AZ699">INDEX($K:$P,ROW(),MATCH(AZ$3,$K$2:$P$2,0))</f>
        <v>20</v>
      </c>
      <c r="BA699" s="140" cm="1">
        <f t="array" ref="BA699">INDEX($K:$P,ROW(),MATCH(BA$3,$K$2:$P$2,0))</f>
        <v>20</v>
      </c>
      <c r="BB699" s="140" cm="1">
        <f t="array" ref="BB699">INDEX($K:$P,ROW(),MATCH(BB$3,$K$2:$P$2,0))</f>
        <v>20</v>
      </c>
      <c r="BC699" s="140" cm="1">
        <f t="array" ref="BC699">INDEX($K:$P,ROW(),MATCH(BC$3,$K$2:$P$2,0))</f>
        <v>20</v>
      </c>
      <c r="BD699" s="140" cm="1">
        <f t="array" ref="BD699">INDEX($K:$P,ROW(),MATCH(BD$3,$K$2:$P$2,0))</f>
        <v>20</v>
      </c>
      <c r="BE699" s="140" cm="1">
        <f t="array" ref="BE699">INDEX($K:$P,ROW(),MATCH(BE$3,$K$2:$P$2,0))</f>
        <v>20</v>
      </c>
      <c r="BF699" s="140" cm="1">
        <f t="array" ref="BF699">INDEX($K:$P,ROW(),MATCH(BF$3,$K$2:$P$2,0))</f>
        <v>20</v>
      </c>
      <c r="BG699" s="140" cm="1">
        <f t="array" ref="BG699">INDEX($K:$P,ROW(),MATCH(BG$3,$K$2:$P$2,0))</f>
        <v>20</v>
      </c>
      <c r="BH699" s="140" cm="1">
        <f t="array" ref="BH699">INDEX($K:$P,ROW(),MATCH(BH$3,$K$2:$P$2,0))</f>
        <v>20</v>
      </c>
      <c r="BI699" s="140" cm="1">
        <f t="array" ref="BI699">INDEX($K:$P,ROW(),MATCH(BI$3,$K$2:$P$2,0))</f>
        <v>20</v>
      </c>
      <c r="BJ699" s="140" cm="1">
        <f t="array" ref="BJ699">INDEX($K:$P,ROW(),MATCH(BJ$3,$K$2:$P$2,0))</f>
        <v>20</v>
      </c>
      <c r="BK699" s="140" cm="1">
        <f t="array" ref="BK699">INDEX($K:$P,ROW(),MATCH(BK$3,$K$2:$P$2,0))</f>
        <v>20</v>
      </c>
      <c r="BL699" s="140" cm="1">
        <f t="array" ref="BL699">INDEX($K:$P,ROW(),MATCH(BL$3,$K$2:$P$2,0))</f>
        <v>20</v>
      </c>
      <c r="BM699" s="140" cm="1">
        <f t="array" ref="BM699">INDEX($K:$P,ROW(),MATCH(BM$3,$K$2:$P$2,0))</f>
        <v>20</v>
      </c>
      <c r="BN699" s="140" cm="1">
        <f t="array" ref="BN699">INDEX($K:$P,ROW(),MATCH(BN$3,$K$2:$P$2,0))</f>
        <v>20</v>
      </c>
      <c r="BO699" s="140" cm="1">
        <f t="array" ref="BO699">INDEX($K:$P,ROW(),MATCH(BO$3,$K$2:$P$2,0))</f>
        <v>20</v>
      </c>
      <c r="BP699" s="140" cm="1">
        <f t="array" ref="BP699">INDEX($K:$P,ROW(),MATCH(BP$3,$K$2:$P$2,0))</f>
        <v>20</v>
      </c>
      <c r="BQ699" s="140" cm="1">
        <f t="array" ref="BQ699">INDEX($K:$P,ROW(),MATCH(BQ$3,$K$2:$P$2,0))</f>
        <v>20</v>
      </c>
      <c r="BR699" s="140" cm="1">
        <f t="array" ref="BR699">INDEX($K:$P,ROW(),MATCH(BR$3,$K$2:$P$2,0))</f>
        <v>20</v>
      </c>
      <c r="BS699" s="140" cm="1">
        <f t="array" ref="BS699">INDEX($K:$P,ROW(),MATCH(BS$3,$K$2:$P$2,0))</f>
        <v>20</v>
      </c>
      <c r="BT699" s="140" cm="1">
        <f t="array" ref="BT699">INDEX($K:$P,ROW(),MATCH(BT$3,$K$2:$P$2,0))</f>
        <v>20</v>
      </c>
      <c r="BU699" s="140" cm="1">
        <f t="array" ref="BU699">INDEX($K:$P,ROW(),MATCH(BU$3,$K$2:$P$2,0))</f>
        <v>20</v>
      </c>
      <c r="BV699" s="140" cm="1">
        <f t="array" ref="BV699">INDEX($K:$P,ROW(),MATCH(BV$3,$K$2:$P$2,0))</f>
        <v>20</v>
      </c>
      <c r="BW699" s="140" cm="1">
        <f t="array" ref="BW699">INDEX($K:$P,ROW(),MATCH(BW$3,$K$2:$P$2,0))</f>
        <v>20</v>
      </c>
      <c r="BX699" s="140" cm="1">
        <f t="array" ref="BX699">INDEX($K:$P,ROW(),MATCH(BX$3,$K$2:$P$2,0))</f>
        <v>20</v>
      </c>
      <c r="BY699" s="140" cm="1">
        <f t="array" ref="BY699">INDEX($K:$P,ROW(),MATCH(BY$3,$K$2:$P$2,0))</f>
        <v>20</v>
      </c>
      <c r="BZ699" s="140" cm="1">
        <f t="array" ref="BZ699">INDEX($K:$P,ROW(),MATCH(BZ$3,$K$2:$P$2,0))</f>
        <v>20</v>
      </c>
      <c r="CA699" s="140" cm="1">
        <f t="array" ref="CA699">INDEX($K:$P,ROW(),MATCH(CA$3,$K$2:$P$2,0))</f>
        <v>20</v>
      </c>
      <c r="CB699" s="140" cm="1">
        <f t="array" ref="CB699">INDEX($K:$P,ROW(),MATCH(CB$3,$K$2:$P$2,0))</f>
        <v>20</v>
      </c>
      <c r="CC699" s="140" cm="1">
        <f t="array" ref="CC699">INDEX($K:$P,ROW(),MATCH(CC$3,$K$2:$P$2,0))</f>
        <v>20</v>
      </c>
      <c r="CD699" s="140" cm="1">
        <f t="array" ref="CD699">INDEX($K:$P,ROW(),MATCH(CD$3,$K$2:$P$2,0))</f>
        <v>20</v>
      </c>
      <c r="CE699" s="140" cm="1">
        <f t="array" ref="CE699">INDEX($K:$P,ROW(),MATCH(CE$3,$K$2:$P$2,0))</f>
        <v>20</v>
      </c>
      <c r="CF699" s="140" cm="1">
        <f t="array" ref="CF699">INDEX($K:$P,ROW(),MATCH(CF$3,$K$2:$P$2,0))</f>
        <v>20</v>
      </c>
      <c r="CG699" s="140" cm="1">
        <f t="array" ref="CG699">INDEX($K:$P,ROW(),MATCH(CG$3,$K$2:$P$2,0))</f>
        <v>20</v>
      </c>
      <c r="CH699" s="140" cm="1">
        <f t="array" ref="CH699">INDEX($K:$P,ROW(),MATCH(CH$3,$K$2:$P$2,0))</f>
        <v>20</v>
      </c>
      <c r="CI699" s="140" cm="1">
        <f t="array" ref="CI699">INDEX($K:$P,ROW(),MATCH(CI$3,$K$2:$P$2,0))</f>
        <v>20</v>
      </c>
      <c r="CJ699" s="140" cm="1">
        <f t="array" ref="CJ699">INDEX($K:$P,ROW(),MATCH(CJ$3,$K$2:$P$2,0))</f>
        <v>20</v>
      </c>
      <c r="CK699" s="140" cm="1">
        <f t="array" ref="CK699">INDEX($K:$P,ROW(),MATCH(CK$3,$K$2:$P$2,0))</f>
        <v>20</v>
      </c>
      <c r="CL699" s="140" cm="1">
        <f t="array" ref="CL699">INDEX($K:$P,ROW(),MATCH(CL$3,$K$2:$P$2,0))</f>
        <v>20</v>
      </c>
      <c r="CM699" s="225"/>
      <c r="CN699" s="368"/>
      <c r="CO699" s="140" t="e" cm="1">
        <f t="array" ref="CO699">INDEX($K:$P,ROW(),MATCH(CO$3,$K$2:$P$2,0))</f>
        <v>#N/A</v>
      </c>
      <c r="CP699" s="140" t="e" cm="1">
        <f t="array" ref="CP699">INDEX($K:$P,ROW(),MATCH(CP$3,$K$2:$P$2,0))</f>
        <v>#N/A</v>
      </c>
      <c r="CQ699" s="140" t="e" cm="1">
        <f t="array" ref="CQ699">INDEX($K:$P,ROW(),MATCH(CQ$3,$K$2:$P$2,0))</f>
        <v>#N/A</v>
      </c>
      <c r="CR699" s="140" t="e" cm="1">
        <f t="array" ref="CR699">INDEX($K:$P,ROW(),MATCH(CR$3,$K$2:$P$2,0))</f>
        <v>#N/A</v>
      </c>
      <c r="CS699" s="140" t="e" cm="1">
        <f t="array" ref="CS699">INDEX($K:$P,ROW(),MATCH(CS$3,$K$2:$P$2,0))</f>
        <v>#N/A</v>
      </c>
      <c r="CT699" s="140" t="e" cm="1">
        <f t="array" ref="CT699">INDEX($K:$P,ROW(),MATCH(CT$3,$K$2:$P$2,0))</f>
        <v>#N/A</v>
      </c>
      <c r="CU699" s="140" t="e" cm="1">
        <f t="array" ref="CU699">INDEX($K:$P,ROW(),MATCH(CU$3,$K$2:$P$2,0))</f>
        <v>#N/A</v>
      </c>
      <c r="CV699" s="140" t="e" cm="1">
        <f t="array" ref="CV699">INDEX($K:$P,ROW(),MATCH(CV$3,$K$2:$P$2,0))</f>
        <v>#N/A</v>
      </c>
      <c r="CW699" s="140" t="e" cm="1">
        <f t="array" ref="CW699">INDEX($K:$P,ROW(),MATCH(CW$3,$K$2:$P$2,0))</f>
        <v>#N/A</v>
      </c>
      <c r="CX699" s="140" t="e" cm="1">
        <f t="array" ref="CX699">INDEX($K:$P,ROW(),MATCH(CX$3,$K$2:$P$2,0))</f>
        <v>#N/A</v>
      </c>
      <c r="CY699" s="140" t="e" cm="1">
        <f t="array" ref="CY699">INDEX($K:$P,ROW(),MATCH(CY$3,$K$2:$P$2,0))</f>
        <v>#N/A</v>
      </c>
      <c r="CZ699" s="140" t="e" cm="1">
        <f t="array" ref="CZ699">INDEX($K:$P,ROW(),MATCH(CZ$3,$K$2:$P$2,0))</f>
        <v>#N/A</v>
      </c>
      <c r="DA699" s="140" t="e" cm="1">
        <f t="array" ref="DA699">INDEX($K:$P,ROW(),MATCH(DA$3,$K$2:$P$2,0))</f>
        <v>#N/A</v>
      </c>
      <c r="DB699" s="140" t="e" cm="1">
        <f t="array" ref="DB699">INDEX($K:$P,ROW(),MATCH(DB$3,$K$2:$P$2,0))</f>
        <v>#N/A</v>
      </c>
      <c r="DC699" s="140" t="e" cm="1">
        <f t="array" ref="DC699">INDEX($K:$P,ROW(),MATCH(DC$3,$K$2:$P$2,0))</f>
        <v>#N/A</v>
      </c>
      <c r="DD699" s="140" t="e" cm="1">
        <f t="array" ref="DD699">INDEX($K:$P,ROW(),MATCH(DD$3,$K$2:$P$2,0))</f>
        <v>#N/A</v>
      </c>
      <c r="DE699" s="140" t="e" cm="1">
        <f t="array" ref="DE699">INDEX($K:$P,ROW(),MATCH(DE$3,$K$2:$P$2,0))</f>
        <v>#N/A</v>
      </c>
      <c r="DF699" s="140" t="e" cm="1">
        <f t="array" ref="DF699">INDEX($K:$P,ROW(),MATCH(DF$3,$K$2:$P$2,0))</f>
        <v>#N/A</v>
      </c>
      <c r="DG699" s="140" t="e" cm="1">
        <f t="array" ref="DG699">INDEX($K:$P,ROW(),MATCH(DG$3,$K$2:$P$2,0))</f>
        <v>#N/A</v>
      </c>
      <c r="DH699" s="140" t="e" cm="1">
        <f t="array" ref="DH699">INDEX($K:$P,ROW(),MATCH(DH$3,$K$2:$P$2,0))</f>
        <v>#N/A</v>
      </c>
      <c r="DI699" s="140" t="e" cm="1">
        <f t="array" ref="DI699">INDEX($K:$P,ROW(),MATCH(DI$3,$K$2:$P$2,0))</f>
        <v>#N/A</v>
      </c>
      <c r="DJ699" s="140" t="e" cm="1">
        <f t="array" ref="DJ699">INDEX($K:$P,ROW(),MATCH(DJ$3,$K$2:$P$2,0))</f>
        <v>#N/A</v>
      </c>
      <c r="DK699" s="140" t="e" cm="1">
        <f t="array" ref="DK699">INDEX($K:$P,ROW(),MATCH(DK$3,$K$2:$P$2,0))</f>
        <v>#N/A</v>
      </c>
      <c r="DL699" s="140" t="e" cm="1">
        <f t="array" ref="DL699">INDEX($K:$P,ROW(),MATCH(DL$3,$K$2:$P$2,0))</f>
        <v>#N/A</v>
      </c>
    </row>
    <row r="700" spans="1:116" x14ac:dyDescent="0.4">
      <c r="A700" s="27"/>
      <c r="B700" s="27"/>
      <c r="D700" t="s">
        <v>798</v>
      </c>
      <c r="E700" s="9" t="str">
        <f t="shared" si="892"/>
        <v>700 ORIGINATIONS-PP</v>
      </c>
      <c r="F700" s="27"/>
      <c r="G700" s="125" t="str">
        <f>"New originations - "&amp;G702</f>
        <v>New originations - (Primary label)</v>
      </c>
      <c r="H700" s="31"/>
      <c r="I700" s="73"/>
      <c r="J700" s="73"/>
      <c r="K700" s="33">
        <f t="shared" ref="K700:P700" ca="1" si="894">SUMIF($3:$3,K$2,700:700)</f>
        <v>2000.0000000000007</v>
      </c>
      <c r="L700" s="33">
        <f t="shared" ca="1" si="894"/>
        <v>2060.0000000000005</v>
      </c>
      <c r="M700" s="33">
        <f t="shared" ca="1" si="894"/>
        <v>2121.7999999999997</v>
      </c>
      <c r="N700" s="33">
        <f t="shared" ca="1" si="894"/>
        <v>2185.4540000000006</v>
      </c>
      <c r="O700" s="33">
        <f t="shared" ca="1" si="894"/>
        <v>2251.0176199999996</v>
      </c>
      <c r="P700" s="33">
        <f t="shared" ca="1" si="894"/>
        <v>2318.5481486000003</v>
      </c>
      <c r="R700" s="33"/>
      <c r="S700" s="33">
        <f ca="1">S698*S699</f>
        <v>166.66666666666669</v>
      </c>
      <c r="T700" s="33">
        <f t="shared" ref="T700:CE700" ca="1" si="895">T698*T699</f>
        <v>166.66666666666669</v>
      </c>
      <c r="U700" s="33">
        <f t="shared" ca="1" si="895"/>
        <v>166.66666666666669</v>
      </c>
      <c r="V700" s="33">
        <f t="shared" ca="1" si="895"/>
        <v>166.66666666666669</v>
      </c>
      <c r="W700" s="33">
        <f t="shared" ca="1" si="895"/>
        <v>166.66666666666669</v>
      </c>
      <c r="X700" s="33">
        <f t="shared" ca="1" si="895"/>
        <v>166.66666666666669</v>
      </c>
      <c r="Y700" s="33">
        <f t="shared" ca="1" si="895"/>
        <v>166.66666666666669</v>
      </c>
      <c r="Z700" s="33">
        <f t="shared" ca="1" si="895"/>
        <v>166.66666666666669</v>
      </c>
      <c r="AA700" s="33">
        <f t="shared" ca="1" si="895"/>
        <v>166.66666666666669</v>
      </c>
      <c r="AB700" s="33">
        <f t="shared" ca="1" si="895"/>
        <v>166.66666666666669</v>
      </c>
      <c r="AC700" s="33">
        <f t="shared" ca="1" si="895"/>
        <v>166.66666666666669</v>
      </c>
      <c r="AD700" s="33">
        <f t="shared" ca="1" si="895"/>
        <v>166.66666666666669</v>
      </c>
      <c r="AE700" s="33">
        <f t="shared" ca="1" si="895"/>
        <v>171.66666666666669</v>
      </c>
      <c r="AF700" s="33">
        <f t="shared" ca="1" si="895"/>
        <v>171.66666666666669</v>
      </c>
      <c r="AG700" s="33">
        <f t="shared" ca="1" si="895"/>
        <v>171.66666666666669</v>
      </c>
      <c r="AH700" s="33">
        <f t="shared" ca="1" si="895"/>
        <v>171.66666666666669</v>
      </c>
      <c r="AI700" s="33">
        <f t="shared" ca="1" si="895"/>
        <v>171.66666666666669</v>
      </c>
      <c r="AJ700" s="33">
        <f t="shared" ca="1" si="895"/>
        <v>171.66666666666669</v>
      </c>
      <c r="AK700" s="33">
        <f t="shared" ca="1" si="895"/>
        <v>171.66666666666669</v>
      </c>
      <c r="AL700" s="33">
        <f t="shared" ca="1" si="895"/>
        <v>171.66666666666669</v>
      </c>
      <c r="AM700" s="33">
        <f t="shared" ca="1" si="895"/>
        <v>171.66666666666669</v>
      </c>
      <c r="AN700" s="33">
        <f t="shared" ca="1" si="895"/>
        <v>171.66666666666669</v>
      </c>
      <c r="AO700" s="33">
        <f t="shared" ca="1" si="895"/>
        <v>171.66666666666669</v>
      </c>
      <c r="AP700" s="33">
        <f t="shared" ca="1" si="895"/>
        <v>171.66666666666669</v>
      </c>
      <c r="AQ700" s="33">
        <f t="shared" ca="1" si="895"/>
        <v>176.81666666666666</v>
      </c>
      <c r="AR700" s="33">
        <f t="shared" ca="1" si="895"/>
        <v>176.81666666666666</v>
      </c>
      <c r="AS700" s="33">
        <f t="shared" ca="1" si="895"/>
        <v>176.81666666666666</v>
      </c>
      <c r="AT700" s="33">
        <f t="shared" ca="1" si="895"/>
        <v>176.81666666666666</v>
      </c>
      <c r="AU700" s="33">
        <f t="shared" ca="1" si="895"/>
        <v>176.81666666666666</v>
      </c>
      <c r="AV700" s="33">
        <f t="shared" ca="1" si="895"/>
        <v>176.81666666666666</v>
      </c>
      <c r="AW700" s="33">
        <f t="shared" ca="1" si="895"/>
        <v>176.81666666666666</v>
      </c>
      <c r="AX700" s="33">
        <f t="shared" ca="1" si="895"/>
        <v>176.81666666666666</v>
      </c>
      <c r="AY700" s="33">
        <f t="shared" ca="1" si="895"/>
        <v>176.81666666666666</v>
      </c>
      <c r="AZ700" s="33">
        <f t="shared" ca="1" si="895"/>
        <v>176.81666666666666</v>
      </c>
      <c r="BA700" s="33">
        <f t="shared" ca="1" si="895"/>
        <v>176.81666666666666</v>
      </c>
      <c r="BB700" s="33">
        <f t="shared" ca="1" si="895"/>
        <v>176.81666666666666</v>
      </c>
      <c r="BC700" s="33">
        <f t="shared" ca="1" si="895"/>
        <v>182.12116666666668</v>
      </c>
      <c r="BD700" s="33">
        <f t="shared" ca="1" si="895"/>
        <v>182.12116666666668</v>
      </c>
      <c r="BE700" s="33">
        <f t="shared" ca="1" si="895"/>
        <v>182.12116666666668</v>
      </c>
      <c r="BF700" s="33">
        <f t="shared" ca="1" si="895"/>
        <v>182.12116666666668</v>
      </c>
      <c r="BG700" s="33">
        <f t="shared" ca="1" si="895"/>
        <v>182.12116666666668</v>
      </c>
      <c r="BH700" s="33">
        <f t="shared" ca="1" si="895"/>
        <v>182.12116666666668</v>
      </c>
      <c r="BI700" s="33">
        <f t="shared" ca="1" si="895"/>
        <v>182.12116666666668</v>
      </c>
      <c r="BJ700" s="33">
        <f t="shared" ca="1" si="895"/>
        <v>182.12116666666668</v>
      </c>
      <c r="BK700" s="33">
        <f t="shared" ca="1" si="895"/>
        <v>182.12116666666668</v>
      </c>
      <c r="BL700" s="33">
        <f t="shared" ca="1" si="895"/>
        <v>182.12116666666668</v>
      </c>
      <c r="BM700" s="33">
        <f t="shared" ca="1" si="895"/>
        <v>182.12116666666668</v>
      </c>
      <c r="BN700" s="33">
        <f t="shared" ca="1" si="895"/>
        <v>182.12116666666668</v>
      </c>
      <c r="BO700" s="33">
        <f t="shared" ca="1" si="895"/>
        <v>187.58480166666664</v>
      </c>
      <c r="BP700" s="33">
        <f t="shared" ca="1" si="895"/>
        <v>187.58480166666664</v>
      </c>
      <c r="BQ700" s="33">
        <f t="shared" ca="1" si="895"/>
        <v>187.58480166666664</v>
      </c>
      <c r="BR700" s="33">
        <f t="shared" ca="1" si="895"/>
        <v>187.58480166666664</v>
      </c>
      <c r="BS700" s="33">
        <f t="shared" ca="1" si="895"/>
        <v>187.58480166666664</v>
      </c>
      <c r="BT700" s="33">
        <f t="shared" ca="1" si="895"/>
        <v>187.58480166666664</v>
      </c>
      <c r="BU700" s="33">
        <f t="shared" ca="1" si="895"/>
        <v>187.58480166666664</v>
      </c>
      <c r="BV700" s="33">
        <f t="shared" ca="1" si="895"/>
        <v>187.58480166666664</v>
      </c>
      <c r="BW700" s="33">
        <f t="shared" ca="1" si="895"/>
        <v>187.58480166666664</v>
      </c>
      <c r="BX700" s="33">
        <f t="shared" ca="1" si="895"/>
        <v>187.58480166666664</v>
      </c>
      <c r="BY700" s="33">
        <f t="shared" ca="1" si="895"/>
        <v>187.58480166666664</v>
      </c>
      <c r="BZ700" s="33">
        <f t="shared" ca="1" si="895"/>
        <v>187.58480166666664</v>
      </c>
      <c r="CA700" s="33">
        <f t="shared" ca="1" si="895"/>
        <v>193.21234571666665</v>
      </c>
      <c r="CB700" s="33">
        <f t="shared" ca="1" si="895"/>
        <v>193.21234571666665</v>
      </c>
      <c r="CC700" s="33">
        <f t="shared" ca="1" si="895"/>
        <v>193.21234571666665</v>
      </c>
      <c r="CD700" s="33">
        <f t="shared" ca="1" si="895"/>
        <v>193.21234571666665</v>
      </c>
      <c r="CE700" s="33">
        <f t="shared" ca="1" si="895"/>
        <v>193.21234571666665</v>
      </c>
      <c r="CF700" s="33">
        <f t="shared" ref="CF700:DL700" ca="1" si="896">CF698*CF699</f>
        <v>193.21234571666665</v>
      </c>
      <c r="CG700" s="33">
        <f t="shared" ca="1" si="896"/>
        <v>193.21234571666665</v>
      </c>
      <c r="CH700" s="33">
        <f t="shared" ca="1" si="896"/>
        <v>193.21234571666665</v>
      </c>
      <c r="CI700" s="33">
        <f t="shared" ca="1" si="896"/>
        <v>193.21234571666665</v>
      </c>
      <c r="CJ700" s="33">
        <f t="shared" ca="1" si="896"/>
        <v>193.21234571666665</v>
      </c>
      <c r="CK700" s="33">
        <f t="shared" ca="1" si="896"/>
        <v>193.21234571666665</v>
      </c>
      <c r="CL700" s="33">
        <f t="shared" ca="1" si="896"/>
        <v>193.21234571666665</v>
      </c>
      <c r="CM700" s="33" t="e">
        <f t="shared" ca="1" si="896"/>
        <v>#N/A</v>
      </c>
      <c r="CN700" s="33" t="e">
        <f t="shared" ca="1" si="896"/>
        <v>#N/A</v>
      </c>
      <c r="CO700" s="33" t="e">
        <f t="shared" ca="1" si="896"/>
        <v>#N/A</v>
      </c>
      <c r="CP700" s="33" t="e">
        <f t="shared" ca="1" si="896"/>
        <v>#N/A</v>
      </c>
      <c r="CQ700" s="33" t="e">
        <f t="shared" ca="1" si="896"/>
        <v>#N/A</v>
      </c>
      <c r="CR700" s="33" t="e">
        <f t="shared" ca="1" si="896"/>
        <v>#N/A</v>
      </c>
      <c r="CS700" s="33" t="e">
        <f t="shared" ca="1" si="896"/>
        <v>#N/A</v>
      </c>
      <c r="CT700" s="33" t="e">
        <f t="shared" ca="1" si="896"/>
        <v>#N/A</v>
      </c>
      <c r="CU700" s="33" t="e">
        <f t="shared" ca="1" si="896"/>
        <v>#N/A</v>
      </c>
      <c r="CV700" s="33" t="e">
        <f t="shared" ca="1" si="896"/>
        <v>#N/A</v>
      </c>
      <c r="CW700" s="33" t="e">
        <f t="shared" ca="1" si="896"/>
        <v>#N/A</v>
      </c>
      <c r="CX700" s="33" t="e">
        <f t="shared" ca="1" si="896"/>
        <v>#N/A</v>
      </c>
      <c r="CY700" s="33" t="e">
        <f t="shared" ca="1" si="896"/>
        <v>#N/A</v>
      </c>
      <c r="CZ700" s="33" t="e">
        <f t="shared" ca="1" si="896"/>
        <v>#N/A</v>
      </c>
      <c r="DA700" s="33" t="e">
        <f t="shared" ca="1" si="896"/>
        <v>#N/A</v>
      </c>
      <c r="DB700" s="33" t="e">
        <f t="shared" ca="1" si="896"/>
        <v>#N/A</v>
      </c>
      <c r="DC700" s="33" t="e">
        <f t="shared" ca="1" si="896"/>
        <v>#N/A</v>
      </c>
      <c r="DD700" s="33" t="e">
        <f t="shared" ca="1" si="896"/>
        <v>#N/A</v>
      </c>
      <c r="DE700" s="33" t="e">
        <f t="shared" ca="1" si="896"/>
        <v>#N/A</v>
      </c>
      <c r="DF700" s="33" t="e">
        <f t="shared" ca="1" si="896"/>
        <v>#N/A</v>
      </c>
      <c r="DG700" s="33" t="e">
        <f t="shared" ca="1" si="896"/>
        <v>#N/A</v>
      </c>
      <c r="DH700" s="33" t="e">
        <f t="shared" ca="1" si="896"/>
        <v>#N/A</v>
      </c>
      <c r="DI700" s="33" t="e">
        <f t="shared" ca="1" si="896"/>
        <v>#N/A</v>
      </c>
      <c r="DJ700" s="33" t="e">
        <f t="shared" ca="1" si="896"/>
        <v>#N/A</v>
      </c>
      <c r="DK700" s="33" t="e">
        <f t="shared" ca="1" si="896"/>
        <v>#N/A</v>
      </c>
      <c r="DL700" s="33" t="e">
        <f t="shared" ca="1" si="896"/>
        <v>#N/A</v>
      </c>
    </row>
    <row r="701" spans="1:116" x14ac:dyDescent="0.4">
      <c r="A701" s="27"/>
      <c r="B701" s="27"/>
      <c r="C701" s="27"/>
      <c r="D701" t="s">
        <v>798</v>
      </c>
      <c r="E701" s="9" t="str">
        <f t="shared" si="892"/>
        <v>701 ORIGINATIONS-PP</v>
      </c>
      <c r="F701" s="27"/>
      <c r="G701" s="127"/>
      <c r="H701" s="31"/>
      <c r="I701" s="73"/>
      <c r="J701" s="73"/>
      <c r="K701" s="38"/>
      <c r="L701" s="38"/>
      <c r="M701" s="38"/>
      <c r="N701" s="38"/>
      <c r="O701" s="38"/>
      <c r="P701" s="38"/>
      <c r="R701" s="33"/>
      <c r="S701" s="38"/>
      <c r="T701" s="38"/>
      <c r="U701" s="38"/>
      <c r="V701" s="38"/>
      <c r="W701" s="38"/>
      <c r="X701" s="38"/>
      <c r="Y701" s="38"/>
      <c r="Z701" s="38"/>
      <c r="AA701" s="38"/>
      <c r="AB701" s="38"/>
      <c r="AC701" s="38"/>
      <c r="AD701" s="38"/>
      <c r="AE701" s="38"/>
      <c r="AF701" s="38"/>
      <c r="AG701" s="38"/>
      <c r="AH701" s="38"/>
      <c r="AI701" s="38"/>
      <c r="AJ701" s="38"/>
      <c r="AK701" s="38"/>
      <c r="AL701" s="38"/>
      <c r="AM701" s="38"/>
      <c r="AN701" s="38"/>
      <c r="AO701" s="38"/>
      <c r="AP701" s="38"/>
      <c r="AQ701" s="38"/>
      <c r="AR701" s="38"/>
      <c r="AS701" s="38"/>
      <c r="AT701" s="38"/>
      <c r="AU701" s="38"/>
      <c r="AV701" s="38"/>
      <c r="AW701" s="38"/>
      <c r="AX701" s="38"/>
      <c r="AY701" s="38"/>
      <c r="AZ701" s="38"/>
      <c r="BA701" s="38"/>
      <c r="BB701" s="38"/>
      <c r="BC701" s="38"/>
      <c r="BD701" s="38"/>
      <c r="BE701" s="38"/>
      <c r="BF701" s="38"/>
      <c r="BG701" s="38"/>
      <c r="BH701" s="38"/>
      <c r="BI701" s="38"/>
      <c r="BJ701" s="38"/>
      <c r="BK701" s="38"/>
      <c r="BL701" s="38"/>
      <c r="BM701" s="38"/>
      <c r="BN701" s="38"/>
      <c r="BO701" s="38"/>
      <c r="BP701" s="38"/>
      <c r="BQ701" s="38"/>
      <c r="BR701" s="38"/>
      <c r="BS701" s="38"/>
      <c r="BT701" s="38"/>
      <c r="BU701" s="38"/>
      <c r="BV701" s="38"/>
      <c r="BW701" s="38"/>
      <c r="BX701" s="38"/>
      <c r="BY701" s="38"/>
      <c r="BZ701" s="38"/>
      <c r="CA701" s="38"/>
      <c r="CB701" s="38"/>
      <c r="CC701" s="38"/>
      <c r="CD701" s="38"/>
      <c r="CE701" s="38"/>
      <c r="CF701" s="38"/>
      <c r="CG701" s="38"/>
      <c r="CH701" s="38"/>
      <c r="CI701" s="38"/>
      <c r="CJ701" s="38"/>
      <c r="CK701" s="38"/>
      <c r="CL701" s="38"/>
      <c r="CM701" s="38"/>
      <c r="CN701" s="38"/>
      <c r="CO701" s="38"/>
      <c r="CP701" s="38"/>
      <c r="CQ701" s="38"/>
      <c r="CR701" s="38"/>
      <c r="CS701" s="38"/>
      <c r="CT701" s="38"/>
      <c r="CU701" s="38"/>
      <c r="CV701" s="38"/>
      <c r="CW701" s="38"/>
      <c r="CX701" s="38"/>
      <c r="CY701" s="38"/>
      <c r="CZ701" s="38"/>
      <c r="DA701" s="38"/>
      <c r="DB701" s="38"/>
      <c r="DC701" s="38"/>
      <c r="DD701" s="38"/>
      <c r="DE701" s="38"/>
      <c r="DF701" s="38"/>
      <c r="DG701" s="38"/>
      <c r="DH701" s="38"/>
      <c r="DI701" s="38"/>
      <c r="DJ701" s="38"/>
      <c r="DK701" s="38"/>
      <c r="DL701" s="38"/>
    </row>
    <row r="702" spans="1:116" x14ac:dyDescent="0.4">
      <c r="B702" t="s">
        <v>332</v>
      </c>
      <c r="D702" t="s">
        <v>798</v>
      </c>
      <c r="E702" s="8" t="str">
        <f>ROW()&amp;" "&amp;D702</f>
        <v>702 ORIGINATIONS-PP</v>
      </c>
      <c r="G702" s="136" t="str">
        <f>G686</f>
        <v>(Primary label)</v>
      </c>
      <c r="H702" s="31"/>
      <c r="I702" s="73"/>
      <c r="J702" s="73"/>
      <c r="K702" s="58"/>
      <c r="L702" s="58"/>
      <c r="M702" s="58"/>
      <c r="N702" s="58"/>
      <c r="O702" s="58"/>
      <c r="P702" s="58"/>
      <c r="R702" s="33"/>
      <c r="CM702" s="8"/>
      <c r="CN702" s="8"/>
      <c r="CO702" s="8"/>
      <c r="CP702" s="8"/>
      <c r="CQ702" s="8"/>
      <c r="CR702" s="8"/>
      <c r="CS702" s="8"/>
      <c r="CT702" s="8"/>
      <c r="CU702" s="8"/>
      <c r="CV702" s="8"/>
      <c r="CW702" s="8"/>
      <c r="CX702" s="8"/>
      <c r="CY702" s="8"/>
      <c r="CZ702" s="8"/>
      <c r="DA702" s="8"/>
      <c r="DB702" s="8"/>
      <c r="DC702" s="8"/>
      <c r="DD702" s="8"/>
      <c r="DE702" s="8"/>
      <c r="DF702" s="8"/>
      <c r="DG702" s="8"/>
      <c r="DH702" s="8"/>
      <c r="DI702" s="8"/>
      <c r="DJ702" s="8"/>
      <c r="DK702" s="8"/>
      <c r="DL702" s="8"/>
    </row>
    <row r="703" spans="1:116" x14ac:dyDescent="0.4">
      <c r="B703" t="s">
        <v>332</v>
      </c>
      <c r="D703" t="s">
        <v>798</v>
      </c>
      <c r="E703" s="8" t="str">
        <f>ROW()&amp;" "&amp;D703</f>
        <v>703 ORIGINATIONS-PP</v>
      </c>
      <c r="G703" s="241" t="str">
        <f>IFERROR(SUBSTITUTE(G694,":",""),"no unit")</f>
        <v>unit</v>
      </c>
      <c r="H703" s="31"/>
      <c r="I703" s="73"/>
      <c r="J703" s="73"/>
      <c r="K703" s="58"/>
      <c r="L703" s="58"/>
      <c r="M703" s="58"/>
      <c r="N703" s="58"/>
      <c r="O703" s="58"/>
      <c r="P703" s="58"/>
      <c r="R703" s="33"/>
      <c r="CM703" s="8"/>
      <c r="CN703" s="8"/>
      <c r="CO703" s="8"/>
      <c r="CP703" s="8"/>
      <c r="CQ703" s="8"/>
      <c r="CR703" s="8"/>
      <c r="CS703" s="8"/>
      <c r="CT703" s="8"/>
      <c r="CU703" s="8"/>
      <c r="CV703" s="8"/>
      <c r="CW703" s="8"/>
      <c r="CX703" s="8"/>
      <c r="CY703" s="8"/>
      <c r="CZ703" s="8"/>
      <c r="DA703" s="8"/>
      <c r="DB703" s="8"/>
      <c r="DC703" s="8"/>
      <c r="DD703" s="8"/>
      <c r="DE703" s="8"/>
      <c r="DF703" s="8"/>
      <c r="DG703" s="8"/>
      <c r="DH703" s="8"/>
      <c r="DI703" s="8"/>
      <c r="DJ703" s="8"/>
      <c r="DK703" s="8"/>
      <c r="DL703" s="8"/>
    </row>
    <row r="704" spans="1:116" x14ac:dyDescent="0.4">
      <c r="B704" t="s">
        <v>332</v>
      </c>
      <c r="D704" t="s">
        <v>798</v>
      </c>
      <c r="E704" s="8" t="str">
        <f>ROW()&amp;" "&amp;D704</f>
        <v>704 ORIGINATIONS-PP</v>
      </c>
      <c r="G704" s="136" t="str">
        <f>G688</f>
        <v>Primary revenue driver</v>
      </c>
      <c r="H704" s="31"/>
      <c r="I704" s="73"/>
      <c r="J704" s="73"/>
      <c r="K704" s="58"/>
      <c r="L704" s="58"/>
      <c r="M704" s="58"/>
      <c r="N704" s="58"/>
      <c r="O704" s="58"/>
      <c r="P704" s="58"/>
      <c r="R704" s="33"/>
      <c r="S704" s="179" t="str">
        <f t="shared" ref="S704:AX704" si="897">ADDRESS(ROW(S700),COLUMN(S700),2)</f>
        <v>S$700</v>
      </c>
      <c r="T704" s="179" t="str">
        <f t="shared" si="897"/>
        <v>T$700</v>
      </c>
      <c r="U704" s="179" t="str">
        <f t="shared" si="897"/>
        <v>U$700</v>
      </c>
      <c r="V704" s="179" t="str">
        <f t="shared" si="897"/>
        <v>V$700</v>
      </c>
      <c r="W704" s="179" t="str">
        <f t="shared" si="897"/>
        <v>W$700</v>
      </c>
      <c r="X704" s="179" t="str">
        <f t="shared" si="897"/>
        <v>X$700</v>
      </c>
      <c r="Y704" s="179" t="str">
        <f t="shared" si="897"/>
        <v>Y$700</v>
      </c>
      <c r="Z704" s="179" t="str">
        <f t="shared" si="897"/>
        <v>Z$700</v>
      </c>
      <c r="AA704" s="179" t="str">
        <f t="shared" si="897"/>
        <v>AA$700</v>
      </c>
      <c r="AB704" s="179" t="str">
        <f t="shared" si="897"/>
        <v>AB$700</v>
      </c>
      <c r="AC704" s="179" t="str">
        <f t="shared" si="897"/>
        <v>AC$700</v>
      </c>
      <c r="AD704" s="179" t="str">
        <f t="shared" si="897"/>
        <v>AD$700</v>
      </c>
      <c r="AE704" s="179" t="str">
        <f t="shared" si="897"/>
        <v>AE$700</v>
      </c>
      <c r="AF704" s="179" t="str">
        <f t="shared" si="897"/>
        <v>AF$700</v>
      </c>
      <c r="AG704" s="179" t="str">
        <f t="shared" si="897"/>
        <v>AG$700</v>
      </c>
      <c r="AH704" s="179" t="str">
        <f t="shared" si="897"/>
        <v>AH$700</v>
      </c>
      <c r="AI704" s="179" t="str">
        <f t="shared" si="897"/>
        <v>AI$700</v>
      </c>
      <c r="AJ704" s="179" t="str">
        <f t="shared" si="897"/>
        <v>AJ$700</v>
      </c>
      <c r="AK704" s="179" t="str">
        <f t="shared" si="897"/>
        <v>AK$700</v>
      </c>
      <c r="AL704" s="179" t="str">
        <f t="shared" si="897"/>
        <v>AL$700</v>
      </c>
      <c r="AM704" s="179" t="str">
        <f t="shared" si="897"/>
        <v>AM$700</v>
      </c>
      <c r="AN704" s="179" t="str">
        <f t="shared" si="897"/>
        <v>AN$700</v>
      </c>
      <c r="AO704" s="179" t="str">
        <f t="shared" si="897"/>
        <v>AO$700</v>
      </c>
      <c r="AP704" s="179" t="str">
        <f t="shared" si="897"/>
        <v>AP$700</v>
      </c>
      <c r="AQ704" s="179" t="str">
        <f t="shared" si="897"/>
        <v>AQ$700</v>
      </c>
      <c r="AR704" s="179" t="str">
        <f t="shared" si="897"/>
        <v>AR$700</v>
      </c>
      <c r="AS704" s="179" t="str">
        <f t="shared" si="897"/>
        <v>AS$700</v>
      </c>
      <c r="AT704" s="179" t="str">
        <f t="shared" si="897"/>
        <v>AT$700</v>
      </c>
      <c r="AU704" s="179" t="str">
        <f t="shared" si="897"/>
        <v>AU$700</v>
      </c>
      <c r="AV704" s="179" t="str">
        <f t="shared" si="897"/>
        <v>AV$700</v>
      </c>
      <c r="AW704" s="179" t="str">
        <f t="shared" si="897"/>
        <v>AW$700</v>
      </c>
      <c r="AX704" s="179" t="str">
        <f t="shared" si="897"/>
        <v>AX$700</v>
      </c>
      <c r="AY704" s="179" t="str">
        <f t="shared" ref="AY704:CD704" si="898">ADDRESS(ROW(AY700),COLUMN(AY700),2)</f>
        <v>AY$700</v>
      </c>
      <c r="AZ704" s="179" t="str">
        <f t="shared" si="898"/>
        <v>AZ$700</v>
      </c>
      <c r="BA704" s="179" t="str">
        <f t="shared" si="898"/>
        <v>BA$700</v>
      </c>
      <c r="BB704" s="179" t="str">
        <f t="shared" si="898"/>
        <v>BB$700</v>
      </c>
      <c r="BC704" s="179" t="str">
        <f t="shared" si="898"/>
        <v>BC$700</v>
      </c>
      <c r="BD704" s="179" t="str">
        <f t="shared" si="898"/>
        <v>BD$700</v>
      </c>
      <c r="BE704" s="179" t="str">
        <f t="shared" si="898"/>
        <v>BE$700</v>
      </c>
      <c r="BF704" s="179" t="str">
        <f t="shared" si="898"/>
        <v>BF$700</v>
      </c>
      <c r="BG704" s="179" t="str">
        <f t="shared" si="898"/>
        <v>BG$700</v>
      </c>
      <c r="BH704" s="179" t="str">
        <f t="shared" si="898"/>
        <v>BH$700</v>
      </c>
      <c r="BI704" s="179" t="str">
        <f t="shared" si="898"/>
        <v>BI$700</v>
      </c>
      <c r="BJ704" s="179" t="str">
        <f t="shared" si="898"/>
        <v>BJ$700</v>
      </c>
      <c r="BK704" s="179" t="str">
        <f t="shared" si="898"/>
        <v>BK$700</v>
      </c>
      <c r="BL704" s="179" t="str">
        <f t="shared" si="898"/>
        <v>BL$700</v>
      </c>
      <c r="BM704" s="179" t="str">
        <f t="shared" si="898"/>
        <v>BM$700</v>
      </c>
      <c r="BN704" s="179" t="str">
        <f t="shared" si="898"/>
        <v>BN$700</v>
      </c>
      <c r="BO704" s="179" t="str">
        <f t="shared" si="898"/>
        <v>BO$700</v>
      </c>
      <c r="BP704" s="179" t="str">
        <f t="shared" si="898"/>
        <v>BP$700</v>
      </c>
      <c r="BQ704" s="179" t="str">
        <f t="shared" si="898"/>
        <v>BQ$700</v>
      </c>
      <c r="BR704" s="179" t="str">
        <f t="shared" si="898"/>
        <v>BR$700</v>
      </c>
      <c r="BS704" s="179" t="str">
        <f t="shared" si="898"/>
        <v>BS$700</v>
      </c>
      <c r="BT704" s="179" t="str">
        <f t="shared" si="898"/>
        <v>BT$700</v>
      </c>
      <c r="BU704" s="179" t="str">
        <f t="shared" si="898"/>
        <v>BU$700</v>
      </c>
      <c r="BV704" s="179" t="str">
        <f t="shared" si="898"/>
        <v>BV$700</v>
      </c>
      <c r="BW704" s="179" t="str">
        <f t="shared" si="898"/>
        <v>BW$700</v>
      </c>
      <c r="BX704" s="179" t="str">
        <f t="shared" si="898"/>
        <v>BX$700</v>
      </c>
      <c r="BY704" s="179" t="str">
        <f t="shared" si="898"/>
        <v>BY$700</v>
      </c>
      <c r="BZ704" s="179" t="str">
        <f t="shared" si="898"/>
        <v>BZ$700</v>
      </c>
      <c r="CA704" s="179" t="str">
        <f t="shared" si="898"/>
        <v>CA$700</v>
      </c>
      <c r="CB704" s="179" t="str">
        <f t="shared" si="898"/>
        <v>CB$700</v>
      </c>
      <c r="CC704" s="179" t="str">
        <f t="shared" si="898"/>
        <v>CC$700</v>
      </c>
      <c r="CD704" s="179" t="str">
        <f t="shared" si="898"/>
        <v>CD$700</v>
      </c>
      <c r="CE704" s="179" t="str">
        <f t="shared" ref="CE704:DL704" si="899">ADDRESS(ROW(CE700),COLUMN(CE700),2)</f>
        <v>CE$700</v>
      </c>
      <c r="CF704" s="179" t="str">
        <f t="shared" si="899"/>
        <v>CF$700</v>
      </c>
      <c r="CG704" s="179" t="str">
        <f t="shared" si="899"/>
        <v>CG$700</v>
      </c>
      <c r="CH704" s="179" t="str">
        <f t="shared" si="899"/>
        <v>CH$700</v>
      </c>
      <c r="CI704" s="179" t="str">
        <f t="shared" si="899"/>
        <v>CI$700</v>
      </c>
      <c r="CJ704" s="179" t="str">
        <f t="shared" si="899"/>
        <v>CJ$700</v>
      </c>
      <c r="CK704" s="179" t="str">
        <f t="shared" si="899"/>
        <v>CK$700</v>
      </c>
      <c r="CL704" s="179" t="str">
        <f t="shared" si="899"/>
        <v>CL$700</v>
      </c>
      <c r="CM704" s="179" t="str">
        <f t="shared" si="899"/>
        <v>CM$700</v>
      </c>
      <c r="CN704" s="179" t="str">
        <f t="shared" si="899"/>
        <v>CN$700</v>
      </c>
      <c r="CO704" s="179" t="str">
        <f t="shared" si="899"/>
        <v>CO$700</v>
      </c>
      <c r="CP704" s="179" t="str">
        <f t="shared" si="899"/>
        <v>CP$700</v>
      </c>
      <c r="CQ704" s="179" t="str">
        <f t="shared" si="899"/>
        <v>CQ$700</v>
      </c>
      <c r="CR704" s="179" t="str">
        <f t="shared" si="899"/>
        <v>CR$700</v>
      </c>
      <c r="CS704" s="179" t="str">
        <f t="shared" si="899"/>
        <v>CS$700</v>
      </c>
      <c r="CT704" s="179" t="str">
        <f t="shared" si="899"/>
        <v>CT$700</v>
      </c>
      <c r="CU704" s="179" t="str">
        <f t="shared" si="899"/>
        <v>CU$700</v>
      </c>
      <c r="CV704" s="179" t="str">
        <f t="shared" si="899"/>
        <v>CV$700</v>
      </c>
      <c r="CW704" s="179" t="str">
        <f t="shared" si="899"/>
        <v>CW$700</v>
      </c>
      <c r="CX704" s="179" t="str">
        <f t="shared" si="899"/>
        <v>CX$700</v>
      </c>
      <c r="CY704" s="179" t="str">
        <f t="shared" si="899"/>
        <v>CY$700</v>
      </c>
      <c r="CZ704" s="179" t="str">
        <f t="shared" si="899"/>
        <v>CZ$700</v>
      </c>
      <c r="DA704" s="179" t="str">
        <f t="shared" si="899"/>
        <v>DA$700</v>
      </c>
      <c r="DB704" s="179" t="str">
        <f t="shared" si="899"/>
        <v>DB$700</v>
      </c>
      <c r="DC704" s="179" t="str">
        <f t="shared" si="899"/>
        <v>DC$700</v>
      </c>
      <c r="DD704" s="179" t="str">
        <f t="shared" si="899"/>
        <v>DD$700</v>
      </c>
      <c r="DE704" s="179" t="str">
        <f t="shared" si="899"/>
        <v>DE$700</v>
      </c>
      <c r="DF704" s="179" t="str">
        <f t="shared" si="899"/>
        <v>DF$700</v>
      </c>
      <c r="DG704" s="179" t="str">
        <f t="shared" si="899"/>
        <v>DG$700</v>
      </c>
      <c r="DH704" s="179" t="str">
        <f t="shared" si="899"/>
        <v>DH$700</v>
      </c>
      <c r="DI704" s="179" t="str">
        <f t="shared" si="899"/>
        <v>DI$700</v>
      </c>
      <c r="DJ704" s="179" t="str">
        <f t="shared" si="899"/>
        <v>DJ$700</v>
      </c>
      <c r="DK704" s="179" t="str">
        <f t="shared" si="899"/>
        <v>DK$700</v>
      </c>
      <c r="DL704" s="179" t="str">
        <f t="shared" si="899"/>
        <v>DL$700</v>
      </c>
    </row>
    <row r="705" spans="1:116" x14ac:dyDescent="0.4">
      <c r="A705" s="3"/>
      <c r="B705" t="s">
        <v>332</v>
      </c>
      <c r="D705" t="s">
        <v>798</v>
      </c>
      <c r="E705" s="8" t="str">
        <f>ROW()&amp;" "&amp;D705</f>
        <v>705 ORIGINATIONS-PP</v>
      </c>
      <c r="G705" s="136" t="str">
        <f t="shared" ref="G705:G709" si="900">G689</f>
        <v>Primary volume driver</v>
      </c>
      <c r="H705" s="208"/>
      <c r="I705" s="209"/>
      <c r="J705" s="209"/>
      <c r="K705" s="217"/>
      <c r="L705" s="217"/>
      <c r="M705" s="217"/>
      <c r="N705" s="217"/>
      <c r="O705" s="217"/>
      <c r="P705" s="217"/>
      <c r="R705" s="218"/>
      <c r="S705" s="212" t="str">
        <f>S689</f>
        <v>S$331</v>
      </c>
      <c r="T705" s="212" t="str">
        <f t="shared" ref="T705:CE705" si="901">T689</f>
        <v>T$331</v>
      </c>
      <c r="U705" s="212" t="str">
        <f t="shared" si="901"/>
        <v>U$331</v>
      </c>
      <c r="V705" s="212" t="str">
        <f t="shared" si="901"/>
        <v>V$331</v>
      </c>
      <c r="W705" s="212" t="str">
        <f t="shared" si="901"/>
        <v>W$331</v>
      </c>
      <c r="X705" s="212" t="str">
        <f t="shared" si="901"/>
        <v>X$331</v>
      </c>
      <c r="Y705" s="212" t="str">
        <f t="shared" si="901"/>
        <v>Y$331</v>
      </c>
      <c r="Z705" s="212" t="str">
        <f t="shared" si="901"/>
        <v>Z$331</v>
      </c>
      <c r="AA705" s="212" t="str">
        <f t="shared" si="901"/>
        <v>AA$331</v>
      </c>
      <c r="AB705" s="212" t="str">
        <f t="shared" si="901"/>
        <v>AB$331</v>
      </c>
      <c r="AC705" s="212" t="str">
        <f t="shared" si="901"/>
        <v>AC$331</v>
      </c>
      <c r="AD705" s="212" t="str">
        <f t="shared" si="901"/>
        <v>AD$331</v>
      </c>
      <c r="AE705" s="212" t="str">
        <f t="shared" si="901"/>
        <v>AE$331</v>
      </c>
      <c r="AF705" s="212" t="str">
        <f t="shared" si="901"/>
        <v>AF$331</v>
      </c>
      <c r="AG705" s="212" t="str">
        <f t="shared" si="901"/>
        <v>AG$331</v>
      </c>
      <c r="AH705" s="212" t="str">
        <f t="shared" si="901"/>
        <v>AH$331</v>
      </c>
      <c r="AI705" s="212" t="str">
        <f t="shared" si="901"/>
        <v>AI$331</v>
      </c>
      <c r="AJ705" s="212" t="str">
        <f t="shared" si="901"/>
        <v>AJ$331</v>
      </c>
      <c r="AK705" s="212" t="str">
        <f t="shared" si="901"/>
        <v>AK$331</v>
      </c>
      <c r="AL705" s="212" t="str">
        <f t="shared" si="901"/>
        <v>AL$331</v>
      </c>
      <c r="AM705" s="212" t="str">
        <f t="shared" si="901"/>
        <v>AM$331</v>
      </c>
      <c r="AN705" s="212" t="str">
        <f t="shared" si="901"/>
        <v>AN$331</v>
      </c>
      <c r="AO705" s="212" t="str">
        <f t="shared" si="901"/>
        <v>AO$331</v>
      </c>
      <c r="AP705" s="212" t="str">
        <f t="shared" si="901"/>
        <v>AP$331</v>
      </c>
      <c r="AQ705" s="212" t="str">
        <f t="shared" si="901"/>
        <v>AQ$331</v>
      </c>
      <c r="AR705" s="212" t="str">
        <f t="shared" si="901"/>
        <v>AR$331</v>
      </c>
      <c r="AS705" s="212" t="str">
        <f t="shared" si="901"/>
        <v>AS$331</v>
      </c>
      <c r="AT705" s="212" t="str">
        <f t="shared" si="901"/>
        <v>AT$331</v>
      </c>
      <c r="AU705" s="212" t="str">
        <f t="shared" si="901"/>
        <v>AU$331</v>
      </c>
      <c r="AV705" s="212" t="str">
        <f t="shared" si="901"/>
        <v>AV$331</v>
      </c>
      <c r="AW705" s="212" t="str">
        <f t="shared" si="901"/>
        <v>AW$331</v>
      </c>
      <c r="AX705" s="212" t="str">
        <f t="shared" si="901"/>
        <v>AX$331</v>
      </c>
      <c r="AY705" s="212" t="str">
        <f t="shared" si="901"/>
        <v>AY$331</v>
      </c>
      <c r="AZ705" s="212" t="str">
        <f t="shared" si="901"/>
        <v>AZ$331</v>
      </c>
      <c r="BA705" s="212" t="str">
        <f t="shared" si="901"/>
        <v>BA$331</v>
      </c>
      <c r="BB705" s="212" t="str">
        <f t="shared" si="901"/>
        <v>BB$331</v>
      </c>
      <c r="BC705" s="212" t="str">
        <f t="shared" si="901"/>
        <v>BC$331</v>
      </c>
      <c r="BD705" s="212" t="str">
        <f t="shared" si="901"/>
        <v>BD$331</v>
      </c>
      <c r="BE705" s="212" t="str">
        <f t="shared" si="901"/>
        <v>BE$331</v>
      </c>
      <c r="BF705" s="212" t="str">
        <f t="shared" si="901"/>
        <v>BF$331</v>
      </c>
      <c r="BG705" s="212" t="str">
        <f t="shared" si="901"/>
        <v>BG$331</v>
      </c>
      <c r="BH705" s="212" t="str">
        <f t="shared" si="901"/>
        <v>BH$331</v>
      </c>
      <c r="BI705" s="212" t="str">
        <f t="shared" si="901"/>
        <v>BI$331</v>
      </c>
      <c r="BJ705" s="212" t="str">
        <f t="shared" si="901"/>
        <v>BJ$331</v>
      </c>
      <c r="BK705" s="212" t="str">
        <f t="shared" si="901"/>
        <v>BK$331</v>
      </c>
      <c r="BL705" s="212" t="str">
        <f t="shared" si="901"/>
        <v>BL$331</v>
      </c>
      <c r="BM705" s="212" t="str">
        <f t="shared" si="901"/>
        <v>BM$331</v>
      </c>
      <c r="BN705" s="212" t="str">
        <f t="shared" si="901"/>
        <v>BN$331</v>
      </c>
      <c r="BO705" s="212" t="str">
        <f t="shared" si="901"/>
        <v>BO$331</v>
      </c>
      <c r="BP705" s="212" t="str">
        <f t="shared" si="901"/>
        <v>BP$331</v>
      </c>
      <c r="BQ705" s="212" t="str">
        <f t="shared" si="901"/>
        <v>BQ$331</v>
      </c>
      <c r="BR705" s="212" t="str">
        <f t="shared" si="901"/>
        <v>BR$331</v>
      </c>
      <c r="BS705" s="212" t="str">
        <f t="shared" si="901"/>
        <v>BS$331</v>
      </c>
      <c r="BT705" s="212" t="str">
        <f t="shared" si="901"/>
        <v>BT$331</v>
      </c>
      <c r="BU705" s="212" t="str">
        <f t="shared" si="901"/>
        <v>BU$331</v>
      </c>
      <c r="BV705" s="212" t="str">
        <f t="shared" si="901"/>
        <v>BV$331</v>
      </c>
      <c r="BW705" s="212" t="str">
        <f t="shared" si="901"/>
        <v>BW$331</v>
      </c>
      <c r="BX705" s="212" t="str">
        <f t="shared" si="901"/>
        <v>BX$331</v>
      </c>
      <c r="BY705" s="212" t="str">
        <f t="shared" si="901"/>
        <v>BY$331</v>
      </c>
      <c r="BZ705" s="212" t="str">
        <f t="shared" si="901"/>
        <v>BZ$331</v>
      </c>
      <c r="CA705" s="212" t="str">
        <f t="shared" si="901"/>
        <v>CA$331</v>
      </c>
      <c r="CB705" s="212" t="str">
        <f t="shared" si="901"/>
        <v>CB$331</v>
      </c>
      <c r="CC705" s="212" t="str">
        <f t="shared" si="901"/>
        <v>CC$331</v>
      </c>
      <c r="CD705" s="212" t="str">
        <f t="shared" si="901"/>
        <v>CD$331</v>
      </c>
      <c r="CE705" s="212" t="str">
        <f t="shared" si="901"/>
        <v>CE$331</v>
      </c>
      <c r="CF705" s="212" t="str">
        <f t="shared" ref="CF705:DL705" si="902">CF689</f>
        <v>CF$331</v>
      </c>
      <c r="CG705" s="212" t="str">
        <f t="shared" si="902"/>
        <v>CG$331</v>
      </c>
      <c r="CH705" s="212" t="str">
        <f t="shared" si="902"/>
        <v>CH$331</v>
      </c>
      <c r="CI705" s="212" t="str">
        <f t="shared" si="902"/>
        <v>CI$331</v>
      </c>
      <c r="CJ705" s="212" t="str">
        <f t="shared" si="902"/>
        <v>CJ$331</v>
      </c>
      <c r="CK705" s="212" t="str">
        <f t="shared" si="902"/>
        <v>CK$331</v>
      </c>
      <c r="CL705" s="212" t="str">
        <f t="shared" si="902"/>
        <v>CL$331</v>
      </c>
      <c r="CM705" s="212" t="str">
        <f t="shared" si="902"/>
        <v>CM$331</v>
      </c>
      <c r="CN705" s="212" t="str">
        <f t="shared" si="902"/>
        <v>CN$331</v>
      </c>
      <c r="CO705" s="212" t="str">
        <f t="shared" si="902"/>
        <v>CO$331</v>
      </c>
      <c r="CP705" s="212" t="str">
        <f t="shared" si="902"/>
        <v>CP$331</v>
      </c>
      <c r="CQ705" s="212" t="str">
        <f t="shared" si="902"/>
        <v>CQ$331</v>
      </c>
      <c r="CR705" s="212" t="str">
        <f t="shared" si="902"/>
        <v>CR$331</v>
      </c>
      <c r="CS705" s="212" t="str">
        <f t="shared" si="902"/>
        <v>CS$331</v>
      </c>
      <c r="CT705" s="212" t="str">
        <f t="shared" si="902"/>
        <v>CT$331</v>
      </c>
      <c r="CU705" s="212" t="str">
        <f t="shared" si="902"/>
        <v>CU$331</v>
      </c>
      <c r="CV705" s="212" t="str">
        <f t="shared" si="902"/>
        <v>CV$331</v>
      </c>
      <c r="CW705" s="212" t="str">
        <f t="shared" si="902"/>
        <v>CW$331</v>
      </c>
      <c r="CX705" s="212" t="str">
        <f t="shared" si="902"/>
        <v>CX$331</v>
      </c>
      <c r="CY705" s="212" t="str">
        <f t="shared" si="902"/>
        <v>CY$331</v>
      </c>
      <c r="CZ705" s="212" t="str">
        <f t="shared" si="902"/>
        <v>CZ$331</v>
      </c>
      <c r="DA705" s="212" t="str">
        <f t="shared" si="902"/>
        <v>DA$331</v>
      </c>
      <c r="DB705" s="212" t="str">
        <f t="shared" si="902"/>
        <v>DB$331</v>
      </c>
      <c r="DC705" s="212" t="str">
        <f t="shared" si="902"/>
        <v>DC$331</v>
      </c>
      <c r="DD705" s="212" t="str">
        <f t="shared" si="902"/>
        <v>DD$331</v>
      </c>
      <c r="DE705" s="212" t="str">
        <f t="shared" si="902"/>
        <v>DE$331</v>
      </c>
      <c r="DF705" s="212" t="str">
        <f t="shared" si="902"/>
        <v>DF$331</v>
      </c>
      <c r="DG705" s="212" t="str">
        <f t="shared" si="902"/>
        <v>DG$331</v>
      </c>
      <c r="DH705" s="212" t="str">
        <f t="shared" si="902"/>
        <v>DH$331</v>
      </c>
      <c r="DI705" s="212" t="str">
        <f t="shared" si="902"/>
        <v>DI$331</v>
      </c>
      <c r="DJ705" s="212" t="str">
        <f t="shared" si="902"/>
        <v>DJ$331</v>
      </c>
      <c r="DK705" s="212" t="str">
        <f t="shared" si="902"/>
        <v>DK$331</v>
      </c>
      <c r="DL705" s="212" t="str">
        <f t="shared" si="902"/>
        <v>DL$331</v>
      </c>
    </row>
    <row r="706" spans="1:116" x14ac:dyDescent="0.4">
      <c r="B706" t="s">
        <v>332</v>
      </c>
      <c r="D706" t="s">
        <v>798</v>
      </c>
      <c r="E706" s="8" t="str">
        <f t="shared" ref="E706:E708" si="903">ROW()&amp;" "&amp;D706</f>
        <v>706 ORIGINATIONS-PP</v>
      </c>
      <c r="G706" s="136" t="str">
        <f t="shared" si="900"/>
        <v>(Secondary label)</v>
      </c>
      <c r="H706" s="12"/>
      <c r="I706" s="60"/>
      <c r="J706" s="60"/>
      <c r="K706" s="15"/>
      <c r="L706" s="15"/>
      <c r="M706" s="15"/>
      <c r="N706" s="15"/>
      <c r="O706" s="15"/>
      <c r="P706" s="15"/>
      <c r="R706" s="15"/>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N706" s="60"/>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row>
    <row r="707" spans="1:116" x14ac:dyDescent="0.4">
      <c r="B707" t="s">
        <v>332</v>
      </c>
      <c r="D707" t="s">
        <v>798</v>
      </c>
      <c r="E707" s="8" t="str">
        <f t="shared" si="903"/>
        <v>707 ORIGINATIONS-PP</v>
      </c>
      <c r="G707" s="136" t="str">
        <f t="shared" si="900"/>
        <v xml:space="preserve">secondary unit </v>
      </c>
      <c r="H707" s="12"/>
      <c r="I707" s="60"/>
      <c r="J707" s="60"/>
      <c r="K707" s="15"/>
      <c r="L707" s="15"/>
      <c r="M707" s="15"/>
      <c r="N707" s="15"/>
      <c r="O707" s="15"/>
      <c r="P707" s="15"/>
      <c r="R707" s="15"/>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N707" s="60"/>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row>
    <row r="708" spans="1:116" x14ac:dyDescent="0.4">
      <c r="B708" t="s">
        <v>332</v>
      </c>
      <c r="D708" t="s">
        <v>798</v>
      </c>
      <c r="E708" s="8" t="str">
        <f t="shared" si="903"/>
        <v>708 ORIGINATIONS-PP</v>
      </c>
      <c r="G708" s="136" t="str">
        <f t="shared" si="900"/>
        <v>Secondary revenue driver</v>
      </c>
      <c r="H708" s="12"/>
      <c r="I708" s="60"/>
      <c r="J708" s="60"/>
      <c r="K708" s="15"/>
      <c r="L708" s="15"/>
      <c r="M708" s="15"/>
      <c r="N708" s="15"/>
      <c r="O708" s="15"/>
      <c r="P708" s="15"/>
      <c r="R708" s="15"/>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N708" s="60"/>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row>
    <row r="709" spans="1:116" x14ac:dyDescent="0.4">
      <c r="B709" t="s">
        <v>332</v>
      </c>
      <c r="D709" t="s">
        <v>798</v>
      </c>
      <c r="E709" s="8" t="str">
        <f t="shared" ref="E709" si="904">ROW()&amp;" "&amp;D709</f>
        <v>709 ORIGINATIONS-PP</v>
      </c>
      <c r="G709" s="136" t="str">
        <f t="shared" si="900"/>
        <v>Secondary volume driver</v>
      </c>
    </row>
    <row r="711" spans="1:116" x14ac:dyDescent="0.4">
      <c r="A711" s="174"/>
      <c r="E711" s="8"/>
      <c r="G711" s="175" t="s">
        <v>490</v>
      </c>
      <c r="H711" s="174"/>
      <c r="I711" s="176"/>
      <c r="J711" s="176"/>
      <c r="K711" s="197"/>
      <c r="L711" s="197"/>
      <c r="M711" s="197"/>
      <c r="N711" s="197"/>
      <c r="O711" s="197"/>
      <c r="P711" s="197"/>
      <c r="R711" s="198"/>
      <c r="S711" s="174"/>
      <c r="T711" s="174"/>
      <c r="U711" s="174"/>
      <c r="V711" s="174"/>
      <c r="W711" s="174"/>
      <c r="X711" s="174"/>
      <c r="Y711" s="174"/>
      <c r="Z711" s="174"/>
      <c r="AA711" s="174"/>
      <c r="AB711" s="174"/>
      <c r="AC711" s="174"/>
      <c r="AD711" s="174"/>
      <c r="AE711" s="174"/>
      <c r="AF711" s="174"/>
      <c r="AG711" s="174"/>
      <c r="AH711" s="174"/>
      <c r="AI711" s="174"/>
      <c r="AJ711" s="174"/>
      <c r="AK711" s="174"/>
      <c r="AL711" s="174"/>
      <c r="AM711" s="174"/>
      <c r="AN711" s="174"/>
      <c r="AO711" s="174"/>
      <c r="AP711" s="174"/>
      <c r="AQ711" s="174"/>
      <c r="AR711" s="174"/>
      <c r="AS711" s="174"/>
      <c r="AT711" s="174"/>
      <c r="AU711" s="174"/>
      <c r="AV711" s="174"/>
      <c r="AW711" s="174"/>
      <c r="AX711" s="174"/>
      <c r="AY711" s="174"/>
      <c r="AZ711" s="174"/>
      <c r="BA711" s="174"/>
      <c r="BB711" s="174"/>
      <c r="BC711" s="174"/>
      <c r="BD711" s="174"/>
      <c r="BE711" s="174"/>
      <c r="BF711" s="174"/>
      <c r="BG711" s="174"/>
      <c r="BH711" s="174"/>
      <c r="BI711" s="174"/>
      <c r="BJ711" s="174"/>
      <c r="BK711" s="174"/>
      <c r="BL711" s="174"/>
      <c r="BM711" s="174"/>
      <c r="BN711" s="174"/>
      <c r="BO711" s="174"/>
      <c r="BP711" s="174"/>
      <c r="BQ711" s="174"/>
      <c r="BR711" s="174"/>
      <c r="BS711" s="174"/>
      <c r="BT711" s="174"/>
      <c r="BU711" s="174"/>
      <c r="BV711" s="174"/>
      <c r="BW711" s="174"/>
      <c r="BX711" s="174"/>
      <c r="BY711" s="174"/>
      <c r="BZ711" s="174"/>
      <c r="CA711" s="174"/>
      <c r="CB711" s="174"/>
      <c r="CC711" s="174"/>
      <c r="CD711" s="174"/>
      <c r="CE711" s="174"/>
      <c r="CF711" s="174"/>
      <c r="CG711" s="174"/>
      <c r="CH711" s="174"/>
      <c r="CI711" s="174"/>
      <c r="CJ711" s="174"/>
      <c r="CK711" s="174"/>
      <c r="CL711" s="174"/>
      <c r="CN711" s="176"/>
      <c r="CO711" s="174"/>
      <c r="CP711" s="174"/>
      <c r="CQ711" s="174"/>
      <c r="CR711" s="174"/>
      <c r="CS711" s="174"/>
      <c r="CT711" s="174"/>
      <c r="CU711" s="174"/>
      <c r="CV711" s="174"/>
      <c r="CW711" s="174"/>
      <c r="CX711" s="174"/>
      <c r="CY711" s="174"/>
      <c r="CZ711" s="174"/>
      <c r="DA711" s="174"/>
      <c r="DB711" s="174"/>
      <c r="DC711" s="174"/>
      <c r="DD711" s="174"/>
      <c r="DE711" s="174"/>
      <c r="DF711" s="174"/>
      <c r="DG711" s="174"/>
      <c r="DH711" s="174"/>
      <c r="DI711" s="174"/>
      <c r="DJ711" s="174"/>
      <c r="DK711" s="174"/>
      <c r="DL711" s="174"/>
    </row>
    <row r="712" spans="1:116" x14ac:dyDescent="0.4">
      <c r="A712" s="174"/>
      <c r="E712" s="8"/>
      <c r="G712" s="175" t="s">
        <v>492</v>
      </c>
      <c r="H712" s="174"/>
      <c r="I712" s="176"/>
      <c r="J712" s="176"/>
      <c r="K712" s="197"/>
      <c r="L712" s="197"/>
      <c r="M712" s="197"/>
      <c r="N712" s="197"/>
      <c r="O712" s="197"/>
      <c r="P712" s="197"/>
      <c r="R712" s="198"/>
      <c r="S712" s="174"/>
      <c r="T712" s="174"/>
      <c r="U712" s="174"/>
      <c r="V712" s="174"/>
      <c r="W712" s="174"/>
      <c r="X712" s="174"/>
      <c r="Y712" s="174"/>
      <c r="Z712" s="174"/>
      <c r="AA712" s="174"/>
      <c r="AB712" s="174"/>
      <c r="AC712" s="174"/>
      <c r="AD712" s="174"/>
      <c r="AE712" s="174"/>
      <c r="AF712" s="174"/>
      <c r="AG712" s="174"/>
      <c r="AH712" s="174"/>
      <c r="AI712" s="174"/>
      <c r="AJ712" s="174"/>
      <c r="AK712" s="174"/>
      <c r="AL712" s="174"/>
      <c r="AM712" s="174"/>
      <c r="AN712" s="174"/>
      <c r="AO712" s="174"/>
      <c r="AP712" s="174"/>
      <c r="AQ712" s="174"/>
      <c r="AR712" s="174"/>
      <c r="AS712" s="174"/>
      <c r="AT712" s="174"/>
      <c r="AU712" s="174"/>
      <c r="AV712" s="174"/>
      <c r="AW712" s="174"/>
      <c r="AX712" s="174"/>
      <c r="AY712" s="174"/>
      <c r="AZ712" s="174"/>
      <c r="BA712" s="174"/>
      <c r="BB712" s="174"/>
      <c r="BC712" s="174"/>
      <c r="BD712" s="174"/>
      <c r="BE712" s="174"/>
      <c r="BF712" s="174"/>
      <c r="BG712" s="174"/>
      <c r="BH712" s="174"/>
      <c r="BI712" s="174"/>
      <c r="BJ712" s="174"/>
      <c r="BK712" s="174"/>
      <c r="BL712" s="174"/>
      <c r="BM712" s="174"/>
      <c r="BN712" s="174"/>
      <c r="BO712" s="174"/>
      <c r="BP712" s="174"/>
      <c r="BQ712" s="174"/>
      <c r="BR712" s="174"/>
      <c r="BS712" s="174"/>
      <c r="BT712" s="174"/>
      <c r="BU712" s="174"/>
      <c r="BV712" s="174"/>
      <c r="BW712" s="174"/>
      <c r="BX712" s="174"/>
      <c r="BY712" s="174"/>
      <c r="BZ712" s="174"/>
      <c r="CA712" s="174"/>
      <c r="CB712" s="174"/>
      <c r="CC712" s="174"/>
      <c r="CD712" s="174"/>
      <c r="CE712" s="174"/>
      <c r="CF712" s="174"/>
      <c r="CG712" s="174"/>
      <c r="CH712" s="174"/>
      <c r="CI712" s="174"/>
      <c r="CJ712" s="174"/>
      <c r="CK712" s="174"/>
      <c r="CL712" s="174"/>
      <c r="CN712" s="176"/>
      <c r="CO712" s="174"/>
      <c r="CP712" s="174"/>
      <c r="CQ712" s="174"/>
      <c r="CR712" s="174"/>
      <c r="CS712" s="174"/>
      <c r="CT712" s="174"/>
      <c r="CU712" s="174"/>
      <c r="CV712" s="174"/>
      <c r="CW712" s="174"/>
      <c r="CX712" s="174"/>
      <c r="CY712" s="174"/>
      <c r="CZ712" s="174"/>
      <c r="DA712" s="174"/>
      <c r="DB712" s="174"/>
      <c r="DC712" s="174"/>
      <c r="DD712" s="174"/>
      <c r="DE712" s="174"/>
      <c r="DF712" s="174"/>
      <c r="DG712" s="174"/>
      <c r="DH712" s="174"/>
      <c r="DI712" s="174"/>
      <c r="DJ712" s="174"/>
      <c r="DK712" s="174"/>
      <c r="DL712" s="174"/>
    </row>
    <row r="713" spans="1:116" x14ac:dyDescent="0.4">
      <c r="A713" s="174"/>
      <c r="E713" s="8"/>
      <c r="G713" s="175" t="s">
        <v>461</v>
      </c>
      <c r="H713" s="174"/>
      <c r="I713" s="176"/>
      <c r="J713" s="176"/>
      <c r="K713" s="199"/>
      <c r="L713" s="199"/>
      <c r="M713" s="199"/>
      <c r="N713" s="199"/>
      <c r="O713" s="199"/>
      <c r="P713" s="199"/>
      <c r="R713" s="198"/>
      <c r="S713" s="199" t="str">
        <f t="shared" ref="S713:CD713" si="905">ADDRESS(ROW(S357),COLUMN(S357),2)</f>
        <v>S$357</v>
      </c>
      <c r="T713" s="199" t="str">
        <f t="shared" si="905"/>
        <v>T$357</v>
      </c>
      <c r="U713" s="199" t="str">
        <f t="shared" si="905"/>
        <v>U$357</v>
      </c>
      <c r="V713" s="199" t="str">
        <f t="shared" si="905"/>
        <v>V$357</v>
      </c>
      <c r="W713" s="199" t="str">
        <f t="shared" si="905"/>
        <v>W$357</v>
      </c>
      <c r="X713" s="199" t="str">
        <f t="shared" si="905"/>
        <v>X$357</v>
      </c>
      <c r="Y713" s="199" t="str">
        <f t="shared" si="905"/>
        <v>Y$357</v>
      </c>
      <c r="Z713" s="199" t="str">
        <f t="shared" si="905"/>
        <v>Z$357</v>
      </c>
      <c r="AA713" s="199" t="str">
        <f t="shared" si="905"/>
        <v>AA$357</v>
      </c>
      <c r="AB713" s="199" t="str">
        <f t="shared" si="905"/>
        <v>AB$357</v>
      </c>
      <c r="AC713" s="199" t="str">
        <f t="shared" si="905"/>
        <v>AC$357</v>
      </c>
      <c r="AD713" s="199" t="str">
        <f t="shared" si="905"/>
        <v>AD$357</v>
      </c>
      <c r="AE713" s="199" t="str">
        <f t="shared" si="905"/>
        <v>AE$357</v>
      </c>
      <c r="AF713" s="199" t="str">
        <f t="shared" si="905"/>
        <v>AF$357</v>
      </c>
      <c r="AG713" s="199" t="str">
        <f t="shared" si="905"/>
        <v>AG$357</v>
      </c>
      <c r="AH713" s="199" t="str">
        <f t="shared" si="905"/>
        <v>AH$357</v>
      </c>
      <c r="AI713" s="199" t="str">
        <f t="shared" si="905"/>
        <v>AI$357</v>
      </c>
      <c r="AJ713" s="199" t="str">
        <f t="shared" si="905"/>
        <v>AJ$357</v>
      </c>
      <c r="AK713" s="199" t="str">
        <f t="shared" si="905"/>
        <v>AK$357</v>
      </c>
      <c r="AL713" s="199" t="str">
        <f t="shared" si="905"/>
        <v>AL$357</v>
      </c>
      <c r="AM713" s="199" t="str">
        <f t="shared" si="905"/>
        <v>AM$357</v>
      </c>
      <c r="AN713" s="199" t="str">
        <f t="shared" si="905"/>
        <v>AN$357</v>
      </c>
      <c r="AO713" s="199" t="str">
        <f t="shared" si="905"/>
        <v>AO$357</v>
      </c>
      <c r="AP713" s="199" t="str">
        <f t="shared" si="905"/>
        <v>AP$357</v>
      </c>
      <c r="AQ713" s="199" t="str">
        <f t="shared" si="905"/>
        <v>AQ$357</v>
      </c>
      <c r="AR713" s="199" t="str">
        <f t="shared" si="905"/>
        <v>AR$357</v>
      </c>
      <c r="AS713" s="199" t="str">
        <f t="shared" si="905"/>
        <v>AS$357</v>
      </c>
      <c r="AT713" s="199" t="str">
        <f t="shared" si="905"/>
        <v>AT$357</v>
      </c>
      <c r="AU713" s="199" t="str">
        <f t="shared" si="905"/>
        <v>AU$357</v>
      </c>
      <c r="AV713" s="199" t="str">
        <f t="shared" si="905"/>
        <v>AV$357</v>
      </c>
      <c r="AW713" s="199" t="str">
        <f t="shared" si="905"/>
        <v>AW$357</v>
      </c>
      <c r="AX713" s="199" t="str">
        <f t="shared" si="905"/>
        <v>AX$357</v>
      </c>
      <c r="AY713" s="199" t="str">
        <f t="shared" si="905"/>
        <v>AY$357</v>
      </c>
      <c r="AZ713" s="199" t="str">
        <f t="shared" si="905"/>
        <v>AZ$357</v>
      </c>
      <c r="BA713" s="199" t="str">
        <f t="shared" si="905"/>
        <v>BA$357</v>
      </c>
      <c r="BB713" s="199" t="str">
        <f t="shared" si="905"/>
        <v>BB$357</v>
      </c>
      <c r="BC713" s="199" t="str">
        <f t="shared" si="905"/>
        <v>BC$357</v>
      </c>
      <c r="BD713" s="199" t="str">
        <f t="shared" si="905"/>
        <v>BD$357</v>
      </c>
      <c r="BE713" s="199" t="str">
        <f t="shared" si="905"/>
        <v>BE$357</v>
      </c>
      <c r="BF713" s="199" t="str">
        <f t="shared" si="905"/>
        <v>BF$357</v>
      </c>
      <c r="BG713" s="199" t="str">
        <f t="shared" si="905"/>
        <v>BG$357</v>
      </c>
      <c r="BH713" s="199" t="str">
        <f t="shared" si="905"/>
        <v>BH$357</v>
      </c>
      <c r="BI713" s="199" t="str">
        <f t="shared" si="905"/>
        <v>BI$357</v>
      </c>
      <c r="BJ713" s="199" t="str">
        <f t="shared" si="905"/>
        <v>BJ$357</v>
      </c>
      <c r="BK713" s="199" t="str">
        <f t="shared" si="905"/>
        <v>BK$357</v>
      </c>
      <c r="BL713" s="199" t="str">
        <f t="shared" si="905"/>
        <v>BL$357</v>
      </c>
      <c r="BM713" s="199" t="str">
        <f t="shared" si="905"/>
        <v>BM$357</v>
      </c>
      <c r="BN713" s="199" t="str">
        <f t="shared" si="905"/>
        <v>BN$357</v>
      </c>
      <c r="BO713" s="199" t="str">
        <f t="shared" si="905"/>
        <v>BO$357</v>
      </c>
      <c r="BP713" s="199" t="str">
        <f t="shared" si="905"/>
        <v>BP$357</v>
      </c>
      <c r="BQ713" s="199" t="str">
        <f t="shared" si="905"/>
        <v>BQ$357</v>
      </c>
      <c r="BR713" s="199" t="str">
        <f t="shared" si="905"/>
        <v>BR$357</v>
      </c>
      <c r="BS713" s="199" t="str">
        <f t="shared" si="905"/>
        <v>BS$357</v>
      </c>
      <c r="BT713" s="199" t="str">
        <f t="shared" si="905"/>
        <v>BT$357</v>
      </c>
      <c r="BU713" s="199" t="str">
        <f t="shared" si="905"/>
        <v>BU$357</v>
      </c>
      <c r="BV713" s="199" t="str">
        <f t="shared" si="905"/>
        <v>BV$357</v>
      </c>
      <c r="BW713" s="199" t="str">
        <f t="shared" si="905"/>
        <v>BW$357</v>
      </c>
      <c r="BX713" s="199" t="str">
        <f t="shared" si="905"/>
        <v>BX$357</v>
      </c>
      <c r="BY713" s="199" t="str">
        <f t="shared" si="905"/>
        <v>BY$357</v>
      </c>
      <c r="BZ713" s="199" t="str">
        <f t="shared" si="905"/>
        <v>BZ$357</v>
      </c>
      <c r="CA713" s="199" t="str">
        <f t="shared" si="905"/>
        <v>CA$357</v>
      </c>
      <c r="CB713" s="199" t="str">
        <f t="shared" si="905"/>
        <v>CB$357</v>
      </c>
      <c r="CC713" s="199" t="str">
        <f t="shared" si="905"/>
        <v>CC$357</v>
      </c>
      <c r="CD713" s="199" t="str">
        <f t="shared" si="905"/>
        <v>CD$357</v>
      </c>
      <c r="CE713" s="199" t="str">
        <f t="shared" ref="CE713:DL713" si="906">ADDRESS(ROW(CE357),COLUMN(CE357),2)</f>
        <v>CE$357</v>
      </c>
      <c r="CF713" s="199" t="str">
        <f t="shared" si="906"/>
        <v>CF$357</v>
      </c>
      <c r="CG713" s="199" t="str">
        <f t="shared" si="906"/>
        <v>CG$357</v>
      </c>
      <c r="CH713" s="199" t="str">
        <f t="shared" si="906"/>
        <v>CH$357</v>
      </c>
      <c r="CI713" s="199" t="str">
        <f t="shared" si="906"/>
        <v>CI$357</v>
      </c>
      <c r="CJ713" s="199" t="str">
        <f t="shared" si="906"/>
        <v>CJ$357</v>
      </c>
      <c r="CK713" s="199" t="str">
        <f t="shared" si="906"/>
        <v>CK$357</v>
      </c>
      <c r="CL713" s="199" t="str">
        <f t="shared" si="906"/>
        <v>CL$357</v>
      </c>
      <c r="CM713" s="199" t="str">
        <f t="shared" si="906"/>
        <v>CM$357</v>
      </c>
      <c r="CN713" s="199" t="str">
        <f t="shared" si="906"/>
        <v>CN$357</v>
      </c>
      <c r="CO713" s="199" t="str">
        <f t="shared" si="906"/>
        <v>CO$357</v>
      </c>
      <c r="CP713" s="199" t="str">
        <f t="shared" si="906"/>
        <v>CP$357</v>
      </c>
      <c r="CQ713" s="199" t="str">
        <f t="shared" si="906"/>
        <v>CQ$357</v>
      </c>
      <c r="CR713" s="199" t="str">
        <f t="shared" si="906"/>
        <v>CR$357</v>
      </c>
      <c r="CS713" s="199" t="str">
        <f t="shared" si="906"/>
        <v>CS$357</v>
      </c>
      <c r="CT713" s="199" t="str">
        <f t="shared" si="906"/>
        <v>CT$357</v>
      </c>
      <c r="CU713" s="199" t="str">
        <f t="shared" si="906"/>
        <v>CU$357</v>
      </c>
      <c r="CV713" s="199" t="str">
        <f t="shared" si="906"/>
        <v>CV$357</v>
      </c>
      <c r="CW713" s="199" t="str">
        <f t="shared" si="906"/>
        <v>CW$357</v>
      </c>
      <c r="CX713" s="199" t="str">
        <f t="shared" si="906"/>
        <v>CX$357</v>
      </c>
      <c r="CY713" s="199" t="str">
        <f t="shared" si="906"/>
        <v>CY$357</v>
      </c>
      <c r="CZ713" s="199" t="str">
        <f t="shared" si="906"/>
        <v>CZ$357</v>
      </c>
      <c r="DA713" s="199" t="str">
        <f t="shared" si="906"/>
        <v>DA$357</v>
      </c>
      <c r="DB713" s="199" t="str">
        <f t="shared" si="906"/>
        <v>DB$357</v>
      </c>
      <c r="DC713" s="199" t="str">
        <f t="shared" si="906"/>
        <v>DC$357</v>
      </c>
      <c r="DD713" s="199" t="str">
        <f t="shared" si="906"/>
        <v>DD$357</v>
      </c>
      <c r="DE713" s="199" t="str">
        <f t="shared" si="906"/>
        <v>DE$357</v>
      </c>
      <c r="DF713" s="199" t="str">
        <f t="shared" si="906"/>
        <v>DF$357</v>
      </c>
      <c r="DG713" s="199" t="str">
        <f t="shared" si="906"/>
        <v>DG$357</v>
      </c>
      <c r="DH713" s="199" t="str">
        <f t="shared" si="906"/>
        <v>DH$357</v>
      </c>
      <c r="DI713" s="199" t="str">
        <f t="shared" si="906"/>
        <v>DI$357</v>
      </c>
      <c r="DJ713" s="199" t="str">
        <f t="shared" si="906"/>
        <v>DJ$357</v>
      </c>
      <c r="DK713" s="199" t="str">
        <f t="shared" si="906"/>
        <v>DK$357</v>
      </c>
      <c r="DL713" s="199" t="str">
        <f t="shared" si="906"/>
        <v>DL$357</v>
      </c>
    </row>
    <row r="714" spans="1:116" x14ac:dyDescent="0.4">
      <c r="A714" s="174"/>
      <c r="E714" s="8"/>
      <c r="G714" s="175" t="s">
        <v>462</v>
      </c>
      <c r="H714" s="200"/>
      <c r="I714" s="201"/>
      <c r="J714" s="201"/>
      <c r="K714" s="199"/>
      <c r="L714" s="199"/>
      <c r="M714" s="199"/>
      <c r="N714" s="199"/>
      <c r="O714" s="199"/>
      <c r="P714" s="199"/>
      <c r="R714" s="202"/>
      <c r="S714" s="369" t="str">
        <f>S650</f>
        <v>S$17</v>
      </c>
      <c r="T714" s="369" t="str">
        <f t="shared" ref="T714:CE714" si="907">T650</f>
        <v>T$17</v>
      </c>
      <c r="U714" s="369" t="str">
        <f t="shared" si="907"/>
        <v>U$17</v>
      </c>
      <c r="V714" s="369" t="str">
        <f t="shared" si="907"/>
        <v>V$17</v>
      </c>
      <c r="W714" s="369" t="str">
        <f t="shared" si="907"/>
        <v>W$17</v>
      </c>
      <c r="X714" s="369" t="str">
        <f t="shared" si="907"/>
        <v>X$17</v>
      </c>
      <c r="Y714" s="369" t="str">
        <f t="shared" si="907"/>
        <v>Y$17</v>
      </c>
      <c r="Z714" s="369" t="str">
        <f t="shared" si="907"/>
        <v>Z$17</v>
      </c>
      <c r="AA714" s="369" t="str">
        <f t="shared" si="907"/>
        <v>AA$17</v>
      </c>
      <c r="AB714" s="369" t="str">
        <f t="shared" si="907"/>
        <v>AB$17</v>
      </c>
      <c r="AC714" s="369" t="str">
        <f t="shared" si="907"/>
        <v>AC$17</v>
      </c>
      <c r="AD714" s="369" t="str">
        <f t="shared" si="907"/>
        <v>AD$17</v>
      </c>
      <c r="AE714" s="369" t="str">
        <f t="shared" si="907"/>
        <v>AE$17</v>
      </c>
      <c r="AF714" s="369" t="str">
        <f t="shared" si="907"/>
        <v>AF$17</v>
      </c>
      <c r="AG714" s="369" t="str">
        <f t="shared" si="907"/>
        <v>AG$17</v>
      </c>
      <c r="AH714" s="369" t="str">
        <f t="shared" si="907"/>
        <v>AH$17</v>
      </c>
      <c r="AI714" s="369" t="str">
        <f t="shared" si="907"/>
        <v>AI$17</v>
      </c>
      <c r="AJ714" s="369" t="str">
        <f t="shared" si="907"/>
        <v>AJ$17</v>
      </c>
      <c r="AK714" s="369" t="str">
        <f t="shared" si="907"/>
        <v>AK$17</v>
      </c>
      <c r="AL714" s="369" t="str">
        <f t="shared" si="907"/>
        <v>AL$17</v>
      </c>
      <c r="AM714" s="369" t="str">
        <f t="shared" si="907"/>
        <v>AM$17</v>
      </c>
      <c r="AN714" s="369" t="str">
        <f t="shared" si="907"/>
        <v>AN$17</v>
      </c>
      <c r="AO714" s="369" t="str">
        <f t="shared" si="907"/>
        <v>AO$17</v>
      </c>
      <c r="AP714" s="369" t="str">
        <f t="shared" si="907"/>
        <v>AP$17</v>
      </c>
      <c r="AQ714" s="369" t="str">
        <f t="shared" si="907"/>
        <v>AQ$17</v>
      </c>
      <c r="AR714" s="369" t="str">
        <f t="shared" si="907"/>
        <v>AR$17</v>
      </c>
      <c r="AS714" s="369" t="str">
        <f t="shared" si="907"/>
        <v>AS$17</v>
      </c>
      <c r="AT714" s="369" t="str">
        <f t="shared" si="907"/>
        <v>AT$17</v>
      </c>
      <c r="AU714" s="369" t="str">
        <f t="shared" si="907"/>
        <v>AU$17</v>
      </c>
      <c r="AV714" s="369" t="str">
        <f t="shared" si="907"/>
        <v>AV$17</v>
      </c>
      <c r="AW714" s="369" t="str">
        <f t="shared" si="907"/>
        <v>AW$17</v>
      </c>
      <c r="AX714" s="369" t="str">
        <f t="shared" si="907"/>
        <v>AX$17</v>
      </c>
      <c r="AY714" s="369" t="str">
        <f t="shared" si="907"/>
        <v>AY$17</v>
      </c>
      <c r="AZ714" s="369" t="str">
        <f t="shared" si="907"/>
        <v>AZ$17</v>
      </c>
      <c r="BA714" s="369" t="str">
        <f t="shared" si="907"/>
        <v>BA$17</v>
      </c>
      <c r="BB714" s="369" t="str">
        <f t="shared" si="907"/>
        <v>BB$17</v>
      </c>
      <c r="BC714" s="369" t="str">
        <f t="shared" si="907"/>
        <v>BC$17</v>
      </c>
      <c r="BD714" s="369" t="str">
        <f t="shared" si="907"/>
        <v>BD$17</v>
      </c>
      <c r="BE714" s="369" t="str">
        <f t="shared" si="907"/>
        <v>BE$17</v>
      </c>
      <c r="BF714" s="369" t="str">
        <f t="shared" si="907"/>
        <v>BF$17</v>
      </c>
      <c r="BG714" s="369" t="str">
        <f t="shared" si="907"/>
        <v>BG$17</v>
      </c>
      <c r="BH714" s="369" t="str">
        <f t="shared" si="907"/>
        <v>BH$17</v>
      </c>
      <c r="BI714" s="369" t="str">
        <f t="shared" si="907"/>
        <v>BI$17</v>
      </c>
      <c r="BJ714" s="369" t="str">
        <f t="shared" si="907"/>
        <v>BJ$17</v>
      </c>
      <c r="BK714" s="369" t="str">
        <f t="shared" si="907"/>
        <v>BK$17</v>
      </c>
      <c r="BL714" s="369" t="str">
        <f t="shared" si="907"/>
        <v>BL$17</v>
      </c>
      <c r="BM714" s="369" t="str">
        <f t="shared" si="907"/>
        <v>BM$17</v>
      </c>
      <c r="BN714" s="369" t="str">
        <f t="shared" si="907"/>
        <v>BN$17</v>
      </c>
      <c r="BO714" s="369" t="str">
        <f t="shared" si="907"/>
        <v>BO$17</v>
      </c>
      <c r="BP714" s="369" t="str">
        <f t="shared" si="907"/>
        <v>BP$17</v>
      </c>
      <c r="BQ714" s="369" t="str">
        <f t="shared" si="907"/>
        <v>BQ$17</v>
      </c>
      <c r="BR714" s="369" t="str">
        <f t="shared" si="907"/>
        <v>BR$17</v>
      </c>
      <c r="BS714" s="369" t="str">
        <f t="shared" si="907"/>
        <v>BS$17</v>
      </c>
      <c r="BT714" s="369" t="str">
        <f t="shared" si="907"/>
        <v>BT$17</v>
      </c>
      <c r="BU714" s="369" t="str">
        <f t="shared" si="907"/>
        <v>BU$17</v>
      </c>
      <c r="BV714" s="369" t="str">
        <f t="shared" si="907"/>
        <v>BV$17</v>
      </c>
      <c r="BW714" s="369" t="str">
        <f t="shared" si="907"/>
        <v>BW$17</v>
      </c>
      <c r="BX714" s="369" t="str">
        <f t="shared" si="907"/>
        <v>BX$17</v>
      </c>
      <c r="BY714" s="369" t="str">
        <f t="shared" si="907"/>
        <v>BY$17</v>
      </c>
      <c r="BZ714" s="369" t="str">
        <f t="shared" si="907"/>
        <v>BZ$17</v>
      </c>
      <c r="CA714" s="369" t="str">
        <f t="shared" si="907"/>
        <v>CA$17</v>
      </c>
      <c r="CB714" s="369" t="str">
        <f t="shared" si="907"/>
        <v>CB$17</v>
      </c>
      <c r="CC714" s="369" t="str">
        <f t="shared" si="907"/>
        <v>CC$17</v>
      </c>
      <c r="CD714" s="369" t="str">
        <f t="shared" si="907"/>
        <v>CD$17</v>
      </c>
      <c r="CE714" s="369" t="str">
        <f t="shared" si="907"/>
        <v>CE$17</v>
      </c>
      <c r="CF714" s="369" t="str">
        <f t="shared" ref="CF714:DL714" si="908">CF650</f>
        <v>CF$17</v>
      </c>
      <c r="CG714" s="369" t="str">
        <f t="shared" si="908"/>
        <v>CG$17</v>
      </c>
      <c r="CH714" s="369" t="str">
        <f t="shared" si="908"/>
        <v>CH$17</v>
      </c>
      <c r="CI714" s="369" t="str">
        <f t="shared" si="908"/>
        <v>CI$17</v>
      </c>
      <c r="CJ714" s="369" t="str">
        <f t="shared" si="908"/>
        <v>CJ$17</v>
      </c>
      <c r="CK714" s="369" t="str">
        <f t="shared" si="908"/>
        <v>CK$17</v>
      </c>
      <c r="CL714" s="369" t="str">
        <f t="shared" si="908"/>
        <v>CL$17</v>
      </c>
      <c r="CM714" s="369">
        <f t="shared" si="908"/>
        <v>0</v>
      </c>
      <c r="CN714" s="369">
        <f t="shared" si="908"/>
        <v>0</v>
      </c>
      <c r="CO714" s="369" t="str">
        <f t="shared" si="908"/>
        <v>CO$17</v>
      </c>
      <c r="CP714" s="369" t="str">
        <f t="shared" si="908"/>
        <v>CP$17</v>
      </c>
      <c r="CQ714" s="369" t="str">
        <f t="shared" si="908"/>
        <v>CQ$17</v>
      </c>
      <c r="CR714" s="369" t="str">
        <f t="shared" si="908"/>
        <v>CR$17</v>
      </c>
      <c r="CS714" s="369" t="str">
        <f t="shared" si="908"/>
        <v>CS$17</v>
      </c>
      <c r="CT714" s="369" t="str">
        <f t="shared" si="908"/>
        <v>CT$17</v>
      </c>
      <c r="CU714" s="369" t="str">
        <f t="shared" si="908"/>
        <v>CU$17</v>
      </c>
      <c r="CV714" s="369" t="str">
        <f t="shared" si="908"/>
        <v>CV$17</v>
      </c>
      <c r="CW714" s="369" t="str">
        <f t="shared" si="908"/>
        <v>CW$17</v>
      </c>
      <c r="CX714" s="369" t="str">
        <f t="shared" si="908"/>
        <v>CX$17</v>
      </c>
      <c r="CY714" s="369" t="str">
        <f t="shared" si="908"/>
        <v>CY$17</v>
      </c>
      <c r="CZ714" s="369" t="str">
        <f t="shared" si="908"/>
        <v>CZ$17</v>
      </c>
      <c r="DA714" s="369" t="str">
        <f t="shared" si="908"/>
        <v>DA$17</v>
      </c>
      <c r="DB714" s="369" t="str">
        <f t="shared" si="908"/>
        <v>DB$17</v>
      </c>
      <c r="DC714" s="369" t="str">
        <f t="shared" si="908"/>
        <v>DC$17</v>
      </c>
      <c r="DD714" s="369" t="str">
        <f t="shared" si="908"/>
        <v>DD$17</v>
      </c>
      <c r="DE714" s="369" t="str">
        <f t="shared" si="908"/>
        <v>DE$17</v>
      </c>
      <c r="DF714" s="369" t="str">
        <f t="shared" si="908"/>
        <v>DF$17</v>
      </c>
      <c r="DG714" s="369" t="str">
        <f t="shared" si="908"/>
        <v>DG$17</v>
      </c>
      <c r="DH714" s="369" t="str">
        <f t="shared" si="908"/>
        <v>DH$17</v>
      </c>
      <c r="DI714" s="369" t="str">
        <f t="shared" si="908"/>
        <v>DI$17</v>
      </c>
      <c r="DJ714" s="369" t="str">
        <f t="shared" si="908"/>
        <v>DJ$17</v>
      </c>
      <c r="DK714" s="369" t="str">
        <f t="shared" si="908"/>
        <v>DK$17</v>
      </c>
      <c r="DL714" s="369" t="str">
        <f t="shared" si="908"/>
        <v>DL$17</v>
      </c>
    </row>
    <row r="715" spans="1:116" x14ac:dyDescent="0.4">
      <c r="A715" s="174"/>
      <c r="E715" s="8"/>
      <c r="G715" s="175" t="s">
        <v>491</v>
      </c>
      <c r="H715" s="200"/>
      <c r="I715" s="201"/>
      <c r="J715" s="201"/>
      <c r="K715" s="202"/>
      <c r="L715" s="202"/>
      <c r="M715" s="202"/>
      <c r="N715" s="202"/>
      <c r="O715" s="202"/>
      <c r="P715" s="202"/>
      <c r="R715" s="202"/>
      <c r="S715" s="199"/>
      <c r="T715" s="199"/>
      <c r="U715" s="199"/>
      <c r="V715" s="199"/>
      <c r="W715" s="199"/>
      <c r="X715" s="199"/>
      <c r="Y715" s="199"/>
      <c r="Z715" s="199"/>
      <c r="AA715" s="199"/>
      <c r="AB715" s="199"/>
      <c r="AC715" s="199"/>
      <c r="AD715" s="199"/>
      <c r="AE715" s="199"/>
      <c r="AF715" s="199"/>
      <c r="AG715" s="199"/>
      <c r="AH715" s="199"/>
      <c r="AI715" s="199"/>
      <c r="AJ715" s="199"/>
      <c r="AK715" s="199"/>
      <c r="AL715" s="199"/>
      <c r="AM715" s="199"/>
      <c r="AN715" s="199"/>
      <c r="AO715" s="199"/>
      <c r="AP715" s="199"/>
      <c r="AQ715" s="199"/>
      <c r="AR715" s="199"/>
      <c r="AS715" s="199"/>
      <c r="AT715" s="199"/>
      <c r="AU715" s="199"/>
      <c r="AV715" s="199"/>
      <c r="AW715" s="199"/>
      <c r="AX715" s="199"/>
      <c r="AY715" s="199"/>
      <c r="AZ715" s="199"/>
      <c r="BA715" s="199"/>
      <c r="BB715" s="199"/>
      <c r="BC715" s="199"/>
      <c r="BD715" s="199"/>
      <c r="BE715" s="199"/>
      <c r="BF715" s="199"/>
      <c r="BG715" s="199"/>
      <c r="BH715" s="199"/>
      <c r="BI715" s="199"/>
      <c r="BJ715" s="199"/>
      <c r="BK715" s="199"/>
      <c r="BL715" s="199"/>
      <c r="BM715" s="199"/>
      <c r="BN715" s="199"/>
      <c r="BO715" s="199"/>
      <c r="BP715" s="199"/>
      <c r="BQ715" s="199"/>
      <c r="BR715" s="199"/>
      <c r="BS715" s="199"/>
      <c r="BT715" s="199"/>
      <c r="BU715" s="199"/>
      <c r="BV715" s="199"/>
      <c r="BW715" s="199"/>
      <c r="BX715" s="199"/>
      <c r="BY715" s="199"/>
      <c r="BZ715" s="199"/>
      <c r="CA715" s="199"/>
      <c r="CB715" s="199"/>
      <c r="CC715" s="199"/>
      <c r="CD715" s="199"/>
      <c r="CE715" s="199"/>
      <c r="CF715" s="199"/>
      <c r="CG715" s="199"/>
      <c r="CH715" s="199"/>
      <c r="CI715" s="199"/>
      <c r="CJ715" s="199"/>
      <c r="CK715" s="199"/>
      <c r="CL715" s="199"/>
      <c r="CN715" s="201"/>
      <c r="CO715" s="199"/>
      <c r="CP715" s="199"/>
      <c r="CQ715" s="199"/>
      <c r="CR715" s="199"/>
      <c r="CS715" s="199"/>
      <c r="CT715" s="199"/>
      <c r="CU715" s="199"/>
      <c r="CV715" s="199"/>
      <c r="CW715" s="199"/>
      <c r="CX715" s="199"/>
      <c r="CY715" s="199"/>
      <c r="CZ715" s="199"/>
      <c r="DA715" s="199"/>
      <c r="DB715" s="199"/>
      <c r="DC715" s="199"/>
      <c r="DD715" s="199"/>
      <c r="DE715" s="199"/>
      <c r="DF715" s="199"/>
      <c r="DG715" s="199"/>
      <c r="DH715" s="199"/>
      <c r="DI715" s="199"/>
      <c r="DJ715" s="199"/>
      <c r="DK715" s="199"/>
      <c r="DL715" s="199"/>
    </row>
    <row r="716" spans="1:116" x14ac:dyDescent="0.4">
      <c r="A716" s="174"/>
      <c r="E716" s="8"/>
      <c r="G716" s="175" t="s">
        <v>505</v>
      </c>
      <c r="H716" s="200"/>
      <c r="I716" s="201"/>
      <c r="J716" s="201"/>
      <c r="K716" s="202"/>
      <c r="L716" s="202"/>
      <c r="M716" s="202"/>
      <c r="N716" s="202"/>
      <c r="O716" s="202"/>
      <c r="P716" s="202"/>
      <c r="R716" s="202"/>
      <c r="S716" s="190"/>
      <c r="T716" s="190"/>
      <c r="U716" s="190"/>
      <c r="V716" s="190"/>
      <c r="W716" s="190"/>
      <c r="X716" s="190"/>
      <c r="Y716" s="190"/>
      <c r="Z716" s="190"/>
      <c r="AA716" s="190"/>
      <c r="AB716" s="190"/>
      <c r="AC716" s="190"/>
      <c r="AD716" s="190"/>
      <c r="AE716" s="190"/>
      <c r="AF716" s="190"/>
      <c r="AG716" s="190"/>
      <c r="AH716" s="190"/>
      <c r="AI716" s="190"/>
      <c r="AJ716" s="190"/>
      <c r="AK716" s="190"/>
      <c r="AL716" s="190"/>
      <c r="AM716" s="190"/>
      <c r="AN716" s="190"/>
      <c r="AO716" s="190"/>
      <c r="AP716" s="190"/>
      <c r="AQ716" s="190"/>
      <c r="AR716" s="190"/>
      <c r="AS716" s="190"/>
      <c r="AT716" s="190"/>
      <c r="AU716" s="190"/>
      <c r="AV716" s="190"/>
      <c r="AW716" s="190"/>
      <c r="AX716" s="190"/>
      <c r="AY716" s="190"/>
      <c r="AZ716" s="190"/>
      <c r="BA716" s="190"/>
      <c r="BB716" s="190"/>
      <c r="BC716" s="190"/>
      <c r="BD716" s="190"/>
      <c r="BE716" s="190"/>
      <c r="BF716" s="190"/>
      <c r="BG716" s="190"/>
      <c r="BH716" s="190"/>
      <c r="BI716" s="190"/>
      <c r="BJ716" s="190"/>
      <c r="BK716" s="190"/>
      <c r="BL716" s="190"/>
      <c r="BM716" s="190"/>
      <c r="BN716" s="190"/>
      <c r="BO716" s="190"/>
      <c r="BP716" s="190"/>
      <c r="BQ716" s="190"/>
      <c r="BR716" s="190"/>
      <c r="BS716" s="190"/>
      <c r="BT716" s="190"/>
      <c r="BU716" s="190"/>
      <c r="BV716" s="190"/>
      <c r="BW716" s="190"/>
      <c r="BX716" s="190"/>
      <c r="BY716" s="190"/>
      <c r="BZ716" s="190"/>
      <c r="CA716" s="190"/>
      <c r="CB716" s="190"/>
      <c r="CC716" s="190"/>
      <c r="CD716" s="190"/>
      <c r="CE716" s="190"/>
      <c r="CF716" s="190"/>
      <c r="CG716" s="190"/>
      <c r="CH716" s="190"/>
      <c r="CI716" s="190"/>
      <c r="CJ716" s="190"/>
      <c r="CK716" s="190"/>
      <c r="CL716" s="190"/>
      <c r="CN716" s="201"/>
      <c r="CO716" s="190"/>
      <c r="CP716" s="190"/>
      <c r="CQ716" s="190"/>
      <c r="CR716" s="190"/>
      <c r="CS716" s="190"/>
      <c r="CT716" s="190"/>
      <c r="CU716" s="190"/>
      <c r="CV716" s="190"/>
      <c r="CW716" s="190"/>
      <c r="CX716" s="190"/>
      <c r="CY716" s="190"/>
      <c r="CZ716" s="190"/>
      <c r="DA716" s="190"/>
      <c r="DB716" s="190"/>
      <c r="DC716" s="190"/>
      <c r="DD716" s="190"/>
      <c r="DE716" s="190"/>
      <c r="DF716" s="190"/>
      <c r="DG716" s="190"/>
      <c r="DH716" s="190"/>
      <c r="DI716" s="190"/>
      <c r="DJ716" s="190"/>
      <c r="DK716" s="190"/>
      <c r="DL716" s="190"/>
    </row>
    <row r="717" spans="1:116" x14ac:dyDescent="0.4">
      <c r="A717" s="174"/>
      <c r="E717" s="8"/>
      <c r="G717" s="175" t="s">
        <v>463</v>
      </c>
      <c r="H717" s="200"/>
      <c r="I717" s="201"/>
      <c r="J717" s="201"/>
      <c r="K717" s="202"/>
      <c r="L717" s="202"/>
      <c r="M717" s="202"/>
      <c r="N717" s="202"/>
      <c r="O717" s="202"/>
      <c r="P717" s="202"/>
      <c r="R717" s="202"/>
      <c r="S717" s="190" t="str">
        <f t="shared" ref="S717:CD717" si="909">S$22</f>
        <v>S$18</v>
      </c>
      <c r="T717" s="190" t="str">
        <f t="shared" si="909"/>
        <v>T$18</v>
      </c>
      <c r="U717" s="190" t="str">
        <f t="shared" si="909"/>
        <v>U$18</v>
      </c>
      <c r="V717" s="190" t="str">
        <f t="shared" si="909"/>
        <v>V$18</v>
      </c>
      <c r="W717" s="190" t="str">
        <f t="shared" si="909"/>
        <v>W$18</v>
      </c>
      <c r="X717" s="190" t="str">
        <f t="shared" si="909"/>
        <v>X$18</v>
      </c>
      <c r="Y717" s="190" t="str">
        <f t="shared" si="909"/>
        <v>Y$18</v>
      </c>
      <c r="Z717" s="190" t="str">
        <f t="shared" si="909"/>
        <v>Z$18</v>
      </c>
      <c r="AA717" s="190" t="str">
        <f t="shared" si="909"/>
        <v>AA$18</v>
      </c>
      <c r="AB717" s="190" t="str">
        <f t="shared" si="909"/>
        <v>AB$18</v>
      </c>
      <c r="AC717" s="190" t="str">
        <f t="shared" si="909"/>
        <v>AC$18</v>
      </c>
      <c r="AD717" s="190" t="str">
        <f t="shared" si="909"/>
        <v>AD$18</v>
      </c>
      <c r="AE717" s="190" t="str">
        <f t="shared" si="909"/>
        <v>AE$18</v>
      </c>
      <c r="AF717" s="190" t="str">
        <f t="shared" si="909"/>
        <v>AF$18</v>
      </c>
      <c r="AG717" s="190" t="str">
        <f t="shared" si="909"/>
        <v>AG$18</v>
      </c>
      <c r="AH717" s="190" t="str">
        <f t="shared" si="909"/>
        <v>AH$18</v>
      </c>
      <c r="AI717" s="190" t="str">
        <f t="shared" si="909"/>
        <v>AI$18</v>
      </c>
      <c r="AJ717" s="190" t="str">
        <f t="shared" si="909"/>
        <v>AJ$18</v>
      </c>
      <c r="AK717" s="190" t="str">
        <f t="shared" si="909"/>
        <v>AK$18</v>
      </c>
      <c r="AL717" s="190" t="str">
        <f t="shared" si="909"/>
        <v>AL$18</v>
      </c>
      <c r="AM717" s="190" t="str">
        <f t="shared" si="909"/>
        <v>AM$18</v>
      </c>
      <c r="AN717" s="190" t="str">
        <f t="shared" si="909"/>
        <v>AN$18</v>
      </c>
      <c r="AO717" s="190" t="str">
        <f t="shared" si="909"/>
        <v>AO$18</v>
      </c>
      <c r="AP717" s="190" t="str">
        <f t="shared" si="909"/>
        <v>AP$18</v>
      </c>
      <c r="AQ717" s="190" t="str">
        <f t="shared" si="909"/>
        <v>AQ$18</v>
      </c>
      <c r="AR717" s="190" t="str">
        <f t="shared" si="909"/>
        <v>AR$18</v>
      </c>
      <c r="AS717" s="190" t="str">
        <f t="shared" si="909"/>
        <v>AS$18</v>
      </c>
      <c r="AT717" s="190" t="str">
        <f t="shared" si="909"/>
        <v>AT$18</v>
      </c>
      <c r="AU717" s="190" t="str">
        <f t="shared" si="909"/>
        <v>AU$18</v>
      </c>
      <c r="AV717" s="190" t="str">
        <f t="shared" si="909"/>
        <v>AV$18</v>
      </c>
      <c r="AW717" s="190" t="str">
        <f t="shared" si="909"/>
        <v>AW$18</v>
      </c>
      <c r="AX717" s="190" t="str">
        <f t="shared" si="909"/>
        <v>AX$18</v>
      </c>
      <c r="AY717" s="190" t="str">
        <f t="shared" si="909"/>
        <v>AY$18</v>
      </c>
      <c r="AZ717" s="190" t="str">
        <f t="shared" si="909"/>
        <v>AZ$18</v>
      </c>
      <c r="BA717" s="190" t="str">
        <f t="shared" si="909"/>
        <v>BA$18</v>
      </c>
      <c r="BB717" s="190" t="str">
        <f t="shared" si="909"/>
        <v>BB$18</v>
      </c>
      <c r="BC717" s="190" t="str">
        <f t="shared" si="909"/>
        <v>BC$18</v>
      </c>
      <c r="BD717" s="190" t="str">
        <f t="shared" si="909"/>
        <v>BD$18</v>
      </c>
      <c r="BE717" s="190" t="str">
        <f t="shared" si="909"/>
        <v>BE$18</v>
      </c>
      <c r="BF717" s="190" t="str">
        <f t="shared" si="909"/>
        <v>BF$18</v>
      </c>
      <c r="BG717" s="190" t="str">
        <f t="shared" si="909"/>
        <v>BG$18</v>
      </c>
      <c r="BH717" s="190" t="str">
        <f t="shared" si="909"/>
        <v>BH$18</v>
      </c>
      <c r="BI717" s="190" t="str">
        <f t="shared" si="909"/>
        <v>BI$18</v>
      </c>
      <c r="BJ717" s="190" t="str">
        <f t="shared" si="909"/>
        <v>BJ$18</v>
      </c>
      <c r="BK717" s="190" t="str">
        <f t="shared" si="909"/>
        <v>BK$18</v>
      </c>
      <c r="BL717" s="190" t="str">
        <f t="shared" si="909"/>
        <v>BL$18</v>
      </c>
      <c r="BM717" s="190" t="str">
        <f t="shared" si="909"/>
        <v>BM$18</v>
      </c>
      <c r="BN717" s="190" t="str">
        <f t="shared" si="909"/>
        <v>BN$18</v>
      </c>
      <c r="BO717" s="190" t="str">
        <f t="shared" si="909"/>
        <v>BO$18</v>
      </c>
      <c r="BP717" s="190" t="str">
        <f t="shared" si="909"/>
        <v>BP$18</v>
      </c>
      <c r="BQ717" s="190" t="str">
        <f t="shared" si="909"/>
        <v>BQ$18</v>
      </c>
      <c r="BR717" s="190" t="str">
        <f t="shared" si="909"/>
        <v>BR$18</v>
      </c>
      <c r="BS717" s="190" t="str">
        <f t="shared" si="909"/>
        <v>BS$18</v>
      </c>
      <c r="BT717" s="190" t="str">
        <f t="shared" si="909"/>
        <v>BT$18</v>
      </c>
      <c r="BU717" s="190" t="str">
        <f t="shared" si="909"/>
        <v>BU$18</v>
      </c>
      <c r="BV717" s="190" t="str">
        <f t="shared" si="909"/>
        <v>BV$18</v>
      </c>
      <c r="BW717" s="190" t="str">
        <f t="shared" si="909"/>
        <v>BW$18</v>
      </c>
      <c r="BX717" s="190" t="str">
        <f t="shared" si="909"/>
        <v>BX$18</v>
      </c>
      <c r="BY717" s="190" t="str">
        <f t="shared" si="909"/>
        <v>BY$18</v>
      </c>
      <c r="BZ717" s="190" t="str">
        <f t="shared" si="909"/>
        <v>BZ$18</v>
      </c>
      <c r="CA717" s="190" t="str">
        <f t="shared" si="909"/>
        <v>CA$18</v>
      </c>
      <c r="CB717" s="190" t="str">
        <f t="shared" si="909"/>
        <v>CB$18</v>
      </c>
      <c r="CC717" s="190" t="str">
        <f t="shared" si="909"/>
        <v>CC$18</v>
      </c>
      <c r="CD717" s="190" t="str">
        <f t="shared" si="909"/>
        <v>CD$18</v>
      </c>
      <c r="CE717" s="190" t="str">
        <f t="shared" ref="CE717:CL717" si="910">CE$22</f>
        <v>CE$18</v>
      </c>
      <c r="CF717" s="190" t="str">
        <f t="shared" si="910"/>
        <v>CF$18</v>
      </c>
      <c r="CG717" s="190" t="str">
        <f t="shared" si="910"/>
        <v>CG$18</v>
      </c>
      <c r="CH717" s="190" t="str">
        <f t="shared" si="910"/>
        <v>CH$18</v>
      </c>
      <c r="CI717" s="190" t="str">
        <f t="shared" si="910"/>
        <v>CI$18</v>
      </c>
      <c r="CJ717" s="190" t="str">
        <f t="shared" si="910"/>
        <v>CJ$18</v>
      </c>
      <c r="CK717" s="190" t="str">
        <f t="shared" si="910"/>
        <v>CK$18</v>
      </c>
      <c r="CL717" s="190" t="str">
        <f t="shared" si="910"/>
        <v>CL$18</v>
      </c>
      <c r="CN717" s="201"/>
      <c r="CO717" s="190" t="str">
        <f t="shared" ref="CO717:DL717" si="911">CO$22</f>
        <v>CO$18</v>
      </c>
      <c r="CP717" s="190" t="str">
        <f t="shared" si="911"/>
        <v>CP$18</v>
      </c>
      <c r="CQ717" s="190" t="str">
        <f t="shared" si="911"/>
        <v>CQ$18</v>
      </c>
      <c r="CR717" s="190" t="str">
        <f t="shared" si="911"/>
        <v>CR$18</v>
      </c>
      <c r="CS717" s="190" t="str">
        <f t="shared" si="911"/>
        <v>CS$18</v>
      </c>
      <c r="CT717" s="190" t="str">
        <f t="shared" si="911"/>
        <v>CT$18</v>
      </c>
      <c r="CU717" s="190" t="str">
        <f t="shared" si="911"/>
        <v>CU$18</v>
      </c>
      <c r="CV717" s="190" t="str">
        <f t="shared" si="911"/>
        <v>CV$18</v>
      </c>
      <c r="CW717" s="190" t="str">
        <f t="shared" si="911"/>
        <v>CW$18</v>
      </c>
      <c r="CX717" s="190" t="str">
        <f t="shared" si="911"/>
        <v>CX$18</v>
      </c>
      <c r="CY717" s="190" t="str">
        <f t="shared" si="911"/>
        <v>CY$18</v>
      </c>
      <c r="CZ717" s="190" t="str">
        <f t="shared" si="911"/>
        <v>CZ$18</v>
      </c>
      <c r="DA717" s="190" t="str">
        <f t="shared" si="911"/>
        <v>DA$18</v>
      </c>
      <c r="DB717" s="190" t="str">
        <f t="shared" si="911"/>
        <v>DB$18</v>
      </c>
      <c r="DC717" s="190" t="str">
        <f t="shared" si="911"/>
        <v>DC$18</v>
      </c>
      <c r="DD717" s="190" t="str">
        <f t="shared" si="911"/>
        <v>DD$18</v>
      </c>
      <c r="DE717" s="190" t="str">
        <f t="shared" si="911"/>
        <v>DE$18</v>
      </c>
      <c r="DF717" s="190" t="str">
        <f t="shared" si="911"/>
        <v>DF$18</v>
      </c>
      <c r="DG717" s="190" t="str">
        <f t="shared" si="911"/>
        <v>DG$18</v>
      </c>
      <c r="DH717" s="190" t="str">
        <f t="shared" si="911"/>
        <v>DH$18</v>
      </c>
      <c r="DI717" s="190" t="str">
        <f t="shared" si="911"/>
        <v>DI$18</v>
      </c>
      <c r="DJ717" s="190" t="str">
        <f t="shared" si="911"/>
        <v>DJ$18</v>
      </c>
      <c r="DK717" s="190" t="str">
        <f t="shared" si="911"/>
        <v>DK$18</v>
      </c>
      <c r="DL717" s="190" t="str">
        <f t="shared" si="911"/>
        <v>DL$18</v>
      </c>
    </row>
    <row r="718" spans="1:116" x14ac:dyDescent="0.4">
      <c r="A718" s="174"/>
      <c r="E718" s="8"/>
      <c r="G718" s="175" t="s">
        <v>464</v>
      </c>
      <c r="H718" s="200"/>
      <c r="I718" s="201"/>
      <c r="J718" s="201"/>
      <c r="K718" s="202"/>
      <c r="L718" s="202"/>
      <c r="M718" s="202"/>
      <c r="N718" s="202"/>
      <c r="O718" s="202"/>
      <c r="P718" s="202"/>
      <c r="R718" s="202"/>
      <c r="S718" s="190" t="str">
        <f t="shared" ref="S718:CD718" si="912">S$23</f>
        <v>S$19</v>
      </c>
      <c r="T718" s="190" t="str">
        <f t="shared" si="912"/>
        <v>T$19</v>
      </c>
      <c r="U718" s="190" t="str">
        <f t="shared" si="912"/>
        <v>U$19</v>
      </c>
      <c r="V718" s="190" t="str">
        <f t="shared" si="912"/>
        <v>V$19</v>
      </c>
      <c r="W718" s="190" t="str">
        <f t="shared" si="912"/>
        <v>W$19</v>
      </c>
      <c r="X718" s="190" t="str">
        <f t="shared" si="912"/>
        <v>X$19</v>
      </c>
      <c r="Y718" s="190" t="str">
        <f t="shared" si="912"/>
        <v>Y$19</v>
      </c>
      <c r="Z718" s="190" t="str">
        <f t="shared" si="912"/>
        <v>Z$19</v>
      </c>
      <c r="AA718" s="190" t="str">
        <f t="shared" si="912"/>
        <v>AA$19</v>
      </c>
      <c r="AB718" s="190" t="str">
        <f t="shared" si="912"/>
        <v>AB$19</v>
      </c>
      <c r="AC718" s="190" t="str">
        <f t="shared" si="912"/>
        <v>AC$19</v>
      </c>
      <c r="AD718" s="190" t="str">
        <f t="shared" si="912"/>
        <v>AD$19</v>
      </c>
      <c r="AE718" s="190" t="str">
        <f t="shared" si="912"/>
        <v>AE$19</v>
      </c>
      <c r="AF718" s="190" t="str">
        <f t="shared" si="912"/>
        <v>AF$19</v>
      </c>
      <c r="AG718" s="190" t="str">
        <f t="shared" si="912"/>
        <v>AG$19</v>
      </c>
      <c r="AH718" s="190" t="str">
        <f t="shared" si="912"/>
        <v>AH$19</v>
      </c>
      <c r="AI718" s="190" t="str">
        <f t="shared" si="912"/>
        <v>AI$19</v>
      </c>
      <c r="AJ718" s="190" t="str">
        <f t="shared" si="912"/>
        <v>AJ$19</v>
      </c>
      <c r="AK718" s="190" t="str">
        <f t="shared" si="912"/>
        <v>AK$19</v>
      </c>
      <c r="AL718" s="190" t="str">
        <f t="shared" si="912"/>
        <v>AL$19</v>
      </c>
      <c r="AM718" s="190" t="str">
        <f t="shared" si="912"/>
        <v>AM$19</v>
      </c>
      <c r="AN718" s="190" t="str">
        <f t="shared" si="912"/>
        <v>AN$19</v>
      </c>
      <c r="AO718" s="190" t="str">
        <f t="shared" si="912"/>
        <v>AO$19</v>
      </c>
      <c r="AP718" s="190" t="str">
        <f t="shared" si="912"/>
        <v>AP$19</v>
      </c>
      <c r="AQ718" s="190" t="str">
        <f t="shared" si="912"/>
        <v>AQ$19</v>
      </c>
      <c r="AR718" s="190" t="str">
        <f t="shared" si="912"/>
        <v>AR$19</v>
      </c>
      <c r="AS718" s="190" t="str">
        <f t="shared" si="912"/>
        <v>AS$19</v>
      </c>
      <c r="AT718" s="190" t="str">
        <f t="shared" si="912"/>
        <v>AT$19</v>
      </c>
      <c r="AU718" s="190" t="str">
        <f t="shared" si="912"/>
        <v>AU$19</v>
      </c>
      <c r="AV718" s="190" t="str">
        <f t="shared" si="912"/>
        <v>AV$19</v>
      </c>
      <c r="AW718" s="190" t="str">
        <f t="shared" si="912"/>
        <v>AW$19</v>
      </c>
      <c r="AX718" s="190" t="str">
        <f t="shared" si="912"/>
        <v>AX$19</v>
      </c>
      <c r="AY718" s="190" t="str">
        <f t="shared" si="912"/>
        <v>AY$19</v>
      </c>
      <c r="AZ718" s="190" t="str">
        <f t="shared" si="912"/>
        <v>AZ$19</v>
      </c>
      <c r="BA718" s="190" t="str">
        <f t="shared" si="912"/>
        <v>BA$19</v>
      </c>
      <c r="BB718" s="190" t="str">
        <f t="shared" si="912"/>
        <v>BB$19</v>
      </c>
      <c r="BC718" s="190" t="str">
        <f t="shared" si="912"/>
        <v>BC$19</v>
      </c>
      <c r="BD718" s="190" t="str">
        <f t="shared" si="912"/>
        <v>BD$19</v>
      </c>
      <c r="BE718" s="190" t="str">
        <f t="shared" si="912"/>
        <v>BE$19</v>
      </c>
      <c r="BF718" s="190" t="str">
        <f t="shared" si="912"/>
        <v>BF$19</v>
      </c>
      <c r="BG718" s="190" t="str">
        <f t="shared" si="912"/>
        <v>BG$19</v>
      </c>
      <c r="BH718" s="190" t="str">
        <f t="shared" si="912"/>
        <v>BH$19</v>
      </c>
      <c r="BI718" s="190" t="str">
        <f t="shared" si="912"/>
        <v>BI$19</v>
      </c>
      <c r="BJ718" s="190" t="str">
        <f t="shared" si="912"/>
        <v>BJ$19</v>
      </c>
      <c r="BK718" s="190" t="str">
        <f t="shared" si="912"/>
        <v>BK$19</v>
      </c>
      <c r="BL718" s="190" t="str">
        <f t="shared" si="912"/>
        <v>BL$19</v>
      </c>
      <c r="BM718" s="190" t="str">
        <f t="shared" si="912"/>
        <v>BM$19</v>
      </c>
      <c r="BN718" s="190" t="str">
        <f t="shared" si="912"/>
        <v>BN$19</v>
      </c>
      <c r="BO718" s="190" t="str">
        <f t="shared" si="912"/>
        <v>BO$19</v>
      </c>
      <c r="BP718" s="190" t="str">
        <f t="shared" si="912"/>
        <v>BP$19</v>
      </c>
      <c r="BQ718" s="190" t="str">
        <f t="shared" si="912"/>
        <v>BQ$19</v>
      </c>
      <c r="BR718" s="190" t="str">
        <f t="shared" si="912"/>
        <v>BR$19</v>
      </c>
      <c r="BS718" s="190" t="str">
        <f t="shared" si="912"/>
        <v>BS$19</v>
      </c>
      <c r="BT718" s="190" t="str">
        <f t="shared" si="912"/>
        <v>BT$19</v>
      </c>
      <c r="BU718" s="190" t="str">
        <f t="shared" si="912"/>
        <v>BU$19</v>
      </c>
      <c r="BV718" s="190" t="str">
        <f t="shared" si="912"/>
        <v>BV$19</v>
      </c>
      <c r="BW718" s="190" t="str">
        <f t="shared" si="912"/>
        <v>BW$19</v>
      </c>
      <c r="BX718" s="190" t="str">
        <f t="shared" si="912"/>
        <v>BX$19</v>
      </c>
      <c r="BY718" s="190" t="str">
        <f t="shared" si="912"/>
        <v>BY$19</v>
      </c>
      <c r="BZ718" s="190" t="str">
        <f t="shared" si="912"/>
        <v>BZ$19</v>
      </c>
      <c r="CA718" s="190" t="str">
        <f t="shared" si="912"/>
        <v>CA$19</v>
      </c>
      <c r="CB718" s="190" t="str">
        <f t="shared" si="912"/>
        <v>CB$19</v>
      </c>
      <c r="CC718" s="190" t="str">
        <f t="shared" si="912"/>
        <v>CC$19</v>
      </c>
      <c r="CD718" s="190" t="str">
        <f t="shared" si="912"/>
        <v>CD$19</v>
      </c>
      <c r="CE718" s="190" t="str">
        <f t="shared" ref="CE718:CL718" si="913">CE$23</f>
        <v>CE$19</v>
      </c>
      <c r="CF718" s="190" t="str">
        <f t="shared" si="913"/>
        <v>CF$19</v>
      </c>
      <c r="CG718" s="190" t="str">
        <f t="shared" si="913"/>
        <v>CG$19</v>
      </c>
      <c r="CH718" s="190" t="str">
        <f t="shared" si="913"/>
        <v>CH$19</v>
      </c>
      <c r="CI718" s="190" t="str">
        <f t="shared" si="913"/>
        <v>CI$19</v>
      </c>
      <c r="CJ718" s="190" t="str">
        <f t="shared" si="913"/>
        <v>CJ$19</v>
      </c>
      <c r="CK718" s="190" t="str">
        <f t="shared" si="913"/>
        <v>CK$19</v>
      </c>
      <c r="CL718" s="190" t="str">
        <f t="shared" si="913"/>
        <v>CL$19</v>
      </c>
      <c r="CN718" s="201"/>
      <c r="CO718" s="190" t="str">
        <f t="shared" ref="CO718:DL718" si="914">CO$23</f>
        <v>CO$19</v>
      </c>
      <c r="CP718" s="190" t="str">
        <f t="shared" si="914"/>
        <v>CP$19</v>
      </c>
      <c r="CQ718" s="190" t="str">
        <f t="shared" si="914"/>
        <v>CQ$19</v>
      </c>
      <c r="CR718" s="190" t="str">
        <f t="shared" si="914"/>
        <v>CR$19</v>
      </c>
      <c r="CS718" s="190" t="str">
        <f t="shared" si="914"/>
        <v>CS$19</v>
      </c>
      <c r="CT718" s="190" t="str">
        <f t="shared" si="914"/>
        <v>CT$19</v>
      </c>
      <c r="CU718" s="190" t="str">
        <f t="shared" si="914"/>
        <v>CU$19</v>
      </c>
      <c r="CV718" s="190" t="str">
        <f t="shared" si="914"/>
        <v>CV$19</v>
      </c>
      <c r="CW718" s="190" t="str">
        <f t="shared" si="914"/>
        <v>CW$19</v>
      </c>
      <c r="CX718" s="190" t="str">
        <f t="shared" si="914"/>
        <v>CX$19</v>
      </c>
      <c r="CY718" s="190" t="str">
        <f t="shared" si="914"/>
        <v>CY$19</v>
      </c>
      <c r="CZ718" s="190" t="str">
        <f t="shared" si="914"/>
        <v>CZ$19</v>
      </c>
      <c r="DA718" s="190" t="str">
        <f t="shared" si="914"/>
        <v>DA$19</v>
      </c>
      <c r="DB718" s="190" t="str">
        <f t="shared" si="914"/>
        <v>DB$19</v>
      </c>
      <c r="DC718" s="190" t="str">
        <f t="shared" si="914"/>
        <v>DC$19</v>
      </c>
      <c r="DD718" s="190" t="str">
        <f t="shared" si="914"/>
        <v>DD$19</v>
      </c>
      <c r="DE718" s="190" t="str">
        <f t="shared" si="914"/>
        <v>DE$19</v>
      </c>
      <c r="DF718" s="190" t="str">
        <f t="shared" si="914"/>
        <v>DF$19</v>
      </c>
      <c r="DG718" s="190" t="str">
        <f t="shared" si="914"/>
        <v>DG$19</v>
      </c>
      <c r="DH718" s="190" t="str">
        <f t="shared" si="914"/>
        <v>DH$19</v>
      </c>
      <c r="DI718" s="190" t="str">
        <f t="shared" si="914"/>
        <v>DI$19</v>
      </c>
      <c r="DJ718" s="190" t="str">
        <f t="shared" si="914"/>
        <v>DJ$19</v>
      </c>
      <c r="DK718" s="190" t="str">
        <f t="shared" si="914"/>
        <v>DK$19</v>
      </c>
      <c r="DL718" s="190" t="str">
        <f t="shared" si="914"/>
        <v>DL$19</v>
      </c>
    </row>
    <row r="719" spans="1:116" x14ac:dyDescent="0.4">
      <c r="A719" s="31" t="s">
        <v>218</v>
      </c>
      <c r="B719" s="31" t="s">
        <v>81</v>
      </c>
      <c r="C719" s="31"/>
      <c r="D719" t="s">
        <v>817</v>
      </c>
      <c r="E719" s="8" t="str">
        <f t="shared" ref="E719:E721" si="915">ROW()&amp;" "&amp;D719</f>
        <v>719 LISTSALE-PV</v>
      </c>
      <c r="F719" t="s">
        <v>797</v>
      </c>
      <c r="G719" s="66" t="s">
        <v>779</v>
      </c>
      <c r="H719" s="22"/>
      <c r="I719" s="306"/>
      <c r="J719" s="306"/>
      <c r="K719" s="22"/>
      <c r="L719" s="22"/>
      <c r="M719" s="22"/>
      <c r="N719" s="22"/>
      <c r="O719" s="22"/>
      <c r="P719" s="22"/>
      <c r="R719" s="66"/>
      <c r="S719" s="66"/>
      <c r="T719" s="66"/>
      <c r="U719" s="66"/>
      <c r="V719" s="66"/>
      <c r="W719" s="66"/>
      <c r="X719" s="66"/>
      <c r="Y719" s="66"/>
      <c r="Z719" s="66"/>
      <c r="AA719" s="66"/>
      <c r="AB719" s="66"/>
      <c r="AC719" s="66"/>
      <c r="AD719" s="66"/>
      <c r="AE719" s="66"/>
      <c r="AF719" s="66"/>
      <c r="AG719" s="66"/>
      <c r="AH719" s="66"/>
      <c r="AI719" s="66"/>
      <c r="AJ719" s="66"/>
      <c r="AK719" s="66"/>
      <c r="AL719" s="66"/>
      <c r="AM719" s="66"/>
      <c r="AN719" s="66"/>
      <c r="AO719" s="66"/>
      <c r="AP719" s="66"/>
      <c r="AQ719" s="66"/>
      <c r="AR719" s="66"/>
      <c r="AS719" s="66"/>
      <c r="AT719" s="66"/>
      <c r="AU719" s="66"/>
      <c r="AV719" s="66"/>
      <c r="AW719" s="66"/>
      <c r="AX719" s="66"/>
      <c r="AY719" s="66"/>
      <c r="AZ719" s="66"/>
      <c r="BA719" s="66"/>
      <c r="BB719" s="66"/>
      <c r="BC719" s="66"/>
      <c r="BD719" s="66"/>
      <c r="BE719" s="66"/>
      <c r="BF719" s="66"/>
      <c r="BG719" s="66"/>
      <c r="BH719" s="66"/>
      <c r="BI719" s="66"/>
      <c r="BJ719" s="66"/>
      <c r="BK719" s="66"/>
      <c r="BL719" s="66"/>
      <c r="BM719" s="66"/>
      <c r="BN719" s="66"/>
      <c r="BO719" s="66"/>
      <c r="BP719" s="66"/>
      <c r="BQ719" s="66"/>
      <c r="BR719" s="66"/>
      <c r="BS719" s="66"/>
      <c r="BT719" s="66"/>
      <c r="BU719" s="66"/>
      <c r="BV719" s="66"/>
      <c r="BW719" s="66"/>
      <c r="BX719" s="66"/>
      <c r="BY719" s="66"/>
      <c r="BZ719" s="66"/>
      <c r="CA719" s="66"/>
      <c r="CB719" s="66"/>
      <c r="CC719" s="66"/>
      <c r="CD719" s="66"/>
      <c r="CE719" s="66"/>
      <c r="CF719" s="66"/>
      <c r="CG719" s="66"/>
      <c r="CH719" s="66"/>
      <c r="CI719" s="66"/>
      <c r="CJ719" s="66"/>
      <c r="CK719" s="66"/>
      <c r="CL719" s="66"/>
      <c r="CM719" s="66"/>
      <c r="CN719" s="66"/>
      <c r="CO719" s="66"/>
      <c r="CP719" s="66"/>
      <c r="CQ719" s="66"/>
      <c r="CR719" s="66"/>
      <c r="CS719" s="66"/>
      <c r="CT719" s="66"/>
      <c r="CU719" s="66"/>
      <c r="CV719" s="66"/>
      <c r="CW719" s="66"/>
      <c r="CX719" s="66"/>
      <c r="CY719" s="66"/>
      <c r="CZ719" s="66"/>
      <c r="DA719" s="66"/>
      <c r="DB719" s="66"/>
      <c r="DC719" s="66"/>
      <c r="DD719" s="66"/>
      <c r="DE719" s="66"/>
      <c r="DF719" s="66"/>
      <c r="DG719" s="66"/>
      <c r="DH719" s="66"/>
      <c r="DI719" s="66"/>
      <c r="DJ719" s="66"/>
      <c r="DK719" s="66"/>
      <c r="DL719" s="66"/>
    </row>
    <row r="720" spans="1:116" x14ac:dyDescent="0.4">
      <c r="B720" t="s">
        <v>332</v>
      </c>
      <c r="D720" t="s">
        <v>817</v>
      </c>
      <c r="E720" s="8" t="str">
        <f t="shared" si="915"/>
        <v>720 LISTSALE-PV</v>
      </c>
      <c r="G720" s="95" t="s">
        <v>810</v>
      </c>
      <c r="H720" s="31"/>
      <c r="I720" s="73"/>
      <c r="J720" s="73"/>
      <c r="K720" s="58"/>
      <c r="L720" s="58"/>
      <c r="M720" s="58"/>
      <c r="N720" s="58"/>
      <c r="O720" s="58"/>
      <c r="P720" s="58"/>
      <c r="R720" s="33"/>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row>
    <row r="721" spans="4:116" x14ac:dyDescent="0.4">
      <c r="D721" t="s">
        <v>817</v>
      </c>
      <c r="E721" s="8" t="str">
        <f t="shared" si="915"/>
        <v>721 LISTSALE-PV</v>
      </c>
      <c r="G721" s="125"/>
      <c r="H721" s="31"/>
      <c r="I721" s="73"/>
      <c r="J721" s="73"/>
      <c r="K721" s="58"/>
      <c r="L721" s="58"/>
      <c r="M721" s="58"/>
      <c r="N721" s="58"/>
      <c r="O721" s="58"/>
      <c r="P721" s="58"/>
      <c r="R721" s="33"/>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row>
    <row r="722" spans="4:116" x14ac:dyDescent="0.4">
      <c r="D722" t="s">
        <v>817</v>
      </c>
      <c r="E722" s="8" t="str">
        <f t="shared" ref="E722:E776" si="916">ROW()&amp;" "&amp;D722</f>
        <v>722 LISTSALE-PV</v>
      </c>
      <c r="G722" s="95" t="s">
        <v>811</v>
      </c>
      <c r="H722" s="31"/>
      <c r="I722" s="73"/>
      <c r="J722" s="73"/>
      <c r="K722" s="58"/>
      <c r="L722" s="58"/>
      <c r="M722" s="58"/>
      <c r="N722" s="58"/>
      <c r="O722" s="58"/>
      <c r="P722" s="58"/>
      <c r="R722" s="33"/>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row>
    <row r="723" spans="4:116" x14ac:dyDescent="0.4">
      <c r="D723" t="s">
        <v>817</v>
      </c>
      <c r="E723" s="8" t="str">
        <f t="shared" si="916"/>
        <v>723 LISTSALE-PV</v>
      </c>
      <c r="G723" s="145" t="s">
        <v>519</v>
      </c>
      <c r="H723" s="31"/>
      <c r="I723" s="73"/>
      <c r="J723" s="379"/>
      <c r="K723" s="379">
        <v>0.2</v>
      </c>
      <c r="L723" s="379">
        <v>0.2</v>
      </c>
      <c r="M723" s="379">
        <v>0.2</v>
      </c>
      <c r="N723" s="379">
        <v>0.2</v>
      </c>
      <c r="O723" s="379">
        <v>0.2</v>
      </c>
      <c r="P723" s="379">
        <v>0.2</v>
      </c>
      <c r="R723" s="33"/>
      <c r="S723" s="20" cm="1">
        <f t="array" ref="S723">INDEX($K:$P,ROW(),MATCH(S$3,$K$2:$P$2,0))</f>
        <v>0.2</v>
      </c>
      <c r="T723" s="20" cm="1">
        <f t="array" ref="T723">INDEX($K:$P,ROW(),MATCH(T$3,$K$2:$P$2,0))</f>
        <v>0.2</v>
      </c>
      <c r="U723" s="20" cm="1">
        <f t="array" ref="U723">INDEX($K:$P,ROW(),MATCH(U$3,$K$2:$P$2,0))</f>
        <v>0.2</v>
      </c>
      <c r="V723" s="20" cm="1">
        <f t="array" ref="V723">INDEX($K:$P,ROW(),MATCH(V$3,$K$2:$P$2,0))</f>
        <v>0.2</v>
      </c>
      <c r="W723" s="20" cm="1">
        <f t="array" ref="W723">INDEX($K:$P,ROW(),MATCH(W$3,$K$2:$P$2,0))</f>
        <v>0.2</v>
      </c>
      <c r="X723" s="20" cm="1">
        <f t="array" ref="X723">INDEX($K:$P,ROW(),MATCH(X$3,$K$2:$P$2,0))</f>
        <v>0.2</v>
      </c>
      <c r="Y723" s="20" cm="1">
        <f t="array" ref="Y723">INDEX($K:$P,ROW(),MATCH(Y$3,$K$2:$P$2,0))</f>
        <v>0.2</v>
      </c>
      <c r="Z723" s="20" cm="1">
        <f t="array" ref="Z723">INDEX($K:$P,ROW(),MATCH(Z$3,$K$2:$P$2,0))</f>
        <v>0.2</v>
      </c>
      <c r="AA723" s="20" cm="1">
        <f t="array" ref="AA723">INDEX($K:$P,ROW(),MATCH(AA$3,$K$2:$P$2,0))</f>
        <v>0.2</v>
      </c>
      <c r="AB723" s="20" cm="1">
        <f t="array" ref="AB723">INDEX($K:$P,ROW(),MATCH(AB$3,$K$2:$P$2,0))</f>
        <v>0.2</v>
      </c>
      <c r="AC723" s="20" cm="1">
        <f t="array" ref="AC723">INDEX($K:$P,ROW(),MATCH(AC$3,$K$2:$P$2,0))</f>
        <v>0.2</v>
      </c>
      <c r="AD723" s="20" cm="1">
        <f t="array" ref="AD723">INDEX($K:$P,ROW(),MATCH(AD$3,$K$2:$P$2,0))</f>
        <v>0.2</v>
      </c>
      <c r="AE723" s="20" cm="1">
        <f t="array" ref="AE723">INDEX($K:$P,ROW(),MATCH(AE$3,$K$2:$P$2,0))</f>
        <v>0.2</v>
      </c>
      <c r="AF723" s="20" cm="1">
        <f t="array" ref="AF723">INDEX($K:$P,ROW(),MATCH(AF$3,$K$2:$P$2,0))</f>
        <v>0.2</v>
      </c>
      <c r="AG723" s="20" cm="1">
        <f t="array" ref="AG723">INDEX($K:$P,ROW(),MATCH(AG$3,$K$2:$P$2,0))</f>
        <v>0.2</v>
      </c>
      <c r="AH723" s="20" cm="1">
        <f t="array" ref="AH723">INDEX($K:$P,ROW(),MATCH(AH$3,$K$2:$P$2,0))</f>
        <v>0.2</v>
      </c>
      <c r="AI723" s="20" cm="1">
        <f t="array" ref="AI723">INDEX($K:$P,ROW(),MATCH(AI$3,$K$2:$P$2,0))</f>
        <v>0.2</v>
      </c>
      <c r="AJ723" s="20" cm="1">
        <f t="array" ref="AJ723">INDEX($K:$P,ROW(),MATCH(AJ$3,$K$2:$P$2,0))</f>
        <v>0.2</v>
      </c>
      <c r="AK723" s="20" cm="1">
        <f t="array" ref="AK723">INDEX($K:$P,ROW(),MATCH(AK$3,$K$2:$P$2,0))</f>
        <v>0.2</v>
      </c>
      <c r="AL723" s="20" cm="1">
        <f t="array" ref="AL723">INDEX($K:$P,ROW(),MATCH(AL$3,$K$2:$P$2,0))</f>
        <v>0.2</v>
      </c>
      <c r="AM723" s="20" cm="1">
        <f t="array" ref="AM723">INDEX($K:$P,ROW(),MATCH(AM$3,$K$2:$P$2,0))</f>
        <v>0.2</v>
      </c>
      <c r="AN723" s="20" cm="1">
        <f t="array" ref="AN723">INDEX($K:$P,ROW(),MATCH(AN$3,$K$2:$P$2,0))</f>
        <v>0.2</v>
      </c>
      <c r="AO723" s="20" cm="1">
        <f t="array" ref="AO723">INDEX($K:$P,ROW(),MATCH(AO$3,$K$2:$P$2,0))</f>
        <v>0.2</v>
      </c>
      <c r="AP723" s="20" cm="1">
        <f t="array" ref="AP723">INDEX($K:$P,ROW(),MATCH(AP$3,$K$2:$P$2,0))</f>
        <v>0.2</v>
      </c>
      <c r="AQ723" s="20" cm="1">
        <f t="array" ref="AQ723">INDEX($K:$P,ROW(),MATCH(AQ$3,$K$2:$P$2,0))</f>
        <v>0.2</v>
      </c>
      <c r="AR723" s="20" cm="1">
        <f t="array" ref="AR723">INDEX($K:$P,ROW(),MATCH(AR$3,$K$2:$P$2,0))</f>
        <v>0.2</v>
      </c>
      <c r="AS723" s="20" cm="1">
        <f t="array" ref="AS723">INDEX($K:$P,ROW(),MATCH(AS$3,$K$2:$P$2,0))</f>
        <v>0.2</v>
      </c>
      <c r="AT723" s="20" cm="1">
        <f t="array" ref="AT723">INDEX($K:$P,ROW(),MATCH(AT$3,$K$2:$P$2,0))</f>
        <v>0.2</v>
      </c>
      <c r="AU723" s="20" cm="1">
        <f t="array" ref="AU723">INDEX($K:$P,ROW(),MATCH(AU$3,$K$2:$P$2,0))</f>
        <v>0.2</v>
      </c>
      <c r="AV723" s="20" cm="1">
        <f t="array" ref="AV723">INDEX($K:$P,ROW(),MATCH(AV$3,$K$2:$P$2,0))</f>
        <v>0.2</v>
      </c>
      <c r="AW723" s="20" cm="1">
        <f t="array" ref="AW723">INDEX($K:$P,ROW(),MATCH(AW$3,$K$2:$P$2,0))</f>
        <v>0.2</v>
      </c>
      <c r="AX723" s="20" cm="1">
        <f t="array" ref="AX723">INDEX($K:$P,ROW(),MATCH(AX$3,$K$2:$P$2,0))</f>
        <v>0.2</v>
      </c>
      <c r="AY723" s="20" cm="1">
        <f t="array" ref="AY723">INDEX($K:$P,ROW(),MATCH(AY$3,$K$2:$P$2,0))</f>
        <v>0.2</v>
      </c>
      <c r="AZ723" s="20" cm="1">
        <f t="array" ref="AZ723">INDEX($K:$P,ROW(),MATCH(AZ$3,$K$2:$P$2,0))</f>
        <v>0.2</v>
      </c>
      <c r="BA723" s="20" cm="1">
        <f t="array" ref="BA723">INDEX($K:$P,ROW(),MATCH(BA$3,$K$2:$P$2,0))</f>
        <v>0.2</v>
      </c>
      <c r="BB723" s="20" cm="1">
        <f t="array" ref="BB723">INDEX($K:$P,ROW(),MATCH(BB$3,$K$2:$P$2,0))</f>
        <v>0.2</v>
      </c>
      <c r="BC723" s="20" cm="1">
        <f t="array" ref="BC723">INDEX($K:$P,ROW(),MATCH(BC$3,$K$2:$P$2,0))</f>
        <v>0.2</v>
      </c>
      <c r="BD723" s="20" cm="1">
        <f t="array" ref="BD723">INDEX($K:$P,ROW(),MATCH(BD$3,$K$2:$P$2,0))</f>
        <v>0.2</v>
      </c>
      <c r="BE723" s="20" cm="1">
        <f t="array" ref="BE723">INDEX($K:$P,ROW(),MATCH(BE$3,$K$2:$P$2,0))</f>
        <v>0.2</v>
      </c>
      <c r="BF723" s="20" cm="1">
        <f t="array" ref="BF723">INDEX($K:$P,ROW(),MATCH(BF$3,$K$2:$P$2,0))</f>
        <v>0.2</v>
      </c>
      <c r="BG723" s="20" cm="1">
        <f t="array" ref="BG723">INDEX($K:$P,ROW(),MATCH(BG$3,$K$2:$P$2,0))</f>
        <v>0.2</v>
      </c>
      <c r="BH723" s="20" cm="1">
        <f t="array" ref="BH723">INDEX($K:$P,ROW(),MATCH(BH$3,$K$2:$P$2,0))</f>
        <v>0.2</v>
      </c>
      <c r="BI723" s="20" cm="1">
        <f t="array" ref="BI723">INDEX($K:$P,ROW(),MATCH(BI$3,$K$2:$P$2,0))</f>
        <v>0.2</v>
      </c>
      <c r="BJ723" s="20" cm="1">
        <f t="array" ref="BJ723">INDEX($K:$P,ROW(),MATCH(BJ$3,$K$2:$P$2,0))</f>
        <v>0.2</v>
      </c>
      <c r="BK723" s="20" cm="1">
        <f t="array" ref="BK723">INDEX($K:$P,ROW(),MATCH(BK$3,$K$2:$P$2,0))</f>
        <v>0.2</v>
      </c>
      <c r="BL723" s="20" cm="1">
        <f t="array" ref="BL723">INDEX($K:$P,ROW(),MATCH(BL$3,$K$2:$P$2,0))</f>
        <v>0.2</v>
      </c>
      <c r="BM723" s="20" cm="1">
        <f t="array" ref="BM723">INDEX($K:$P,ROW(),MATCH(BM$3,$K$2:$P$2,0))</f>
        <v>0.2</v>
      </c>
      <c r="BN723" s="20" cm="1">
        <f t="array" ref="BN723">INDEX($K:$P,ROW(),MATCH(BN$3,$K$2:$P$2,0))</f>
        <v>0.2</v>
      </c>
      <c r="BO723" s="20" cm="1">
        <f t="array" ref="BO723">INDEX($K:$P,ROW(),MATCH(BO$3,$K$2:$P$2,0))</f>
        <v>0.2</v>
      </c>
      <c r="BP723" s="20" cm="1">
        <f t="array" ref="BP723">INDEX($K:$P,ROW(),MATCH(BP$3,$K$2:$P$2,0))</f>
        <v>0.2</v>
      </c>
      <c r="BQ723" s="20" cm="1">
        <f t="array" ref="BQ723">INDEX($K:$P,ROW(),MATCH(BQ$3,$K$2:$P$2,0))</f>
        <v>0.2</v>
      </c>
      <c r="BR723" s="20" cm="1">
        <f t="array" ref="BR723">INDEX($K:$P,ROW(),MATCH(BR$3,$K$2:$P$2,0))</f>
        <v>0.2</v>
      </c>
      <c r="BS723" s="20" cm="1">
        <f t="array" ref="BS723">INDEX($K:$P,ROW(),MATCH(BS$3,$K$2:$P$2,0))</f>
        <v>0.2</v>
      </c>
      <c r="BT723" s="20" cm="1">
        <f t="array" ref="BT723">INDEX($K:$P,ROW(),MATCH(BT$3,$K$2:$P$2,0))</f>
        <v>0.2</v>
      </c>
      <c r="BU723" s="20" cm="1">
        <f t="array" ref="BU723">INDEX($K:$P,ROW(),MATCH(BU$3,$K$2:$P$2,0))</f>
        <v>0.2</v>
      </c>
      <c r="BV723" s="20" cm="1">
        <f t="array" ref="BV723">INDEX($K:$P,ROW(),MATCH(BV$3,$K$2:$P$2,0))</f>
        <v>0.2</v>
      </c>
      <c r="BW723" s="20" cm="1">
        <f t="array" ref="BW723">INDEX($K:$P,ROW(),MATCH(BW$3,$K$2:$P$2,0))</f>
        <v>0.2</v>
      </c>
      <c r="BX723" s="20" cm="1">
        <f t="array" ref="BX723">INDEX($K:$P,ROW(),MATCH(BX$3,$K$2:$P$2,0))</f>
        <v>0.2</v>
      </c>
      <c r="BY723" s="20" cm="1">
        <f t="array" ref="BY723">INDEX($K:$P,ROW(),MATCH(BY$3,$K$2:$P$2,0))</f>
        <v>0.2</v>
      </c>
      <c r="BZ723" s="20" cm="1">
        <f t="array" ref="BZ723">INDEX($K:$P,ROW(),MATCH(BZ$3,$K$2:$P$2,0))</f>
        <v>0.2</v>
      </c>
      <c r="CA723" s="20" cm="1">
        <f t="array" ref="CA723">INDEX($K:$P,ROW(),MATCH(CA$3,$K$2:$P$2,0))</f>
        <v>0.2</v>
      </c>
      <c r="CB723" s="20" cm="1">
        <f t="array" ref="CB723">INDEX($K:$P,ROW(),MATCH(CB$3,$K$2:$P$2,0))</f>
        <v>0.2</v>
      </c>
      <c r="CC723" s="20" cm="1">
        <f t="array" ref="CC723">INDEX($K:$P,ROW(),MATCH(CC$3,$K$2:$P$2,0))</f>
        <v>0.2</v>
      </c>
      <c r="CD723" s="20" cm="1">
        <f t="array" ref="CD723">INDEX($K:$P,ROW(),MATCH(CD$3,$K$2:$P$2,0))</f>
        <v>0.2</v>
      </c>
      <c r="CE723" s="20" cm="1">
        <f t="array" ref="CE723">INDEX($K:$P,ROW(),MATCH(CE$3,$K$2:$P$2,0))</f>
        <v>0.2</v>
      </c>
      <c r="CF723" s="20" cm="1">
        <f t="array" ref="CF723">INDEX($K:$P,ROW(),MATCH(CF$3,$K$2:$P$2,0))</f>
        <v>0.2</v>
      </c>
      <c r="CG723" s="20" cm="1">
        <f t="array" ref="CG723">INDEX($K:$P,ROW(),MATCH(CG$3,$K$2:$P$2,0))</f>
        <v>0.2</v>
      </c>
      <c r="CH723" s="20" cm="1">
        <f t="array" ref="CH723">INDEX($K:$P,ROW(),MATCH(CH$3,$K$2:$P$2,0))</f>
        <v>0.2</v>
      </c>
      <c r="CI723" s="20" cm="1">
        <f t="array" ref="CI723">INDEX($K:$P,ROW(),MATCH(CI$3,$K$2:$P$2,0))</f>
        <v>0.2</v>
      </c>
      <c r="CJ723" s="20" cm="1">
        <f t="array" ref="CJ723">INDEX($K:$P,ROW(),MATCH(CJ$3,$K$2:$P$2,0))</f>
        <v>0.2</v>
      </c>
      <c r="CK723" s="20" cm="1">
        <f t="array" ref="CK723">INDEX($K:$P,ROW(),MATCH(CK$3,$K$2:$P$2,0))</f>
        <v>0.2</v>
      </c>
      <c r="CL723" s="20" cm="1">
        <f t="array" ref="CL723">INDEX($K:$P,ROW(),MATCH(CL$3,$K$2:$P$2,0))</f>
        <v>0.2</v>
      </c>
      <c r="CM723" s="20" t="e" cm="1">
        <f t="array" ref="CM723">INDEX($K:$P,ROW(),MATCH(CM$3,$K$2:$P$2,0))</f>
        <v>#N/A</v>
      </c>
      <c r="CN723" s="20" t="e" cm="1">
        <f t="array" ref="CN723">INDEX($K:$P,ROW(),MATCH(CN$3,$K$2:$P$2,0))</f>
        <v>#N/A</v>
      </c>
      <c r="CO723" s="20" t="e" cm="1">
        <f t="array" ref="CO723">INDEX($K:$P,ROW(),MATCH(CO$3,$K$2:$P$2,0))</f>
        <v>#N/A</v>
      </c>
      <c r="CP723" s="20" t="e" cm="1">
        <f t="array" ref="CP723">INDEX($K:$P,ROW(),MATCH(CP$3,$K$2:$P$2,0))</f>
        <v>#N/A</v>
      </c>
      <c r="CQ723" s="20" t="e" cm="1">
        <f t="array" ref="CQ723">INDEX($K:$P,ROW(),MATCH(CQ$3,$K$2:$P$2,0))</f>
        <v>#N/A</v>
      </c>
      <c r="CR723" s="20" t="e" cm="1">
        <f t="array" ref="CR723">INDEX($K:$P,ROW(),MATCH(CR$3,$K$2:$P$2,0))</f>
        <v>#N/A</v>
      </c>
      <c r="CS723" s="20" t="e" cm="1">
        <f t="array" ref="CS723">INDEX($K:$P,ROW(),MATCH(CS$3,$K$2:$P$2,0))</f>
        <v>#N/A</v>
      </c>
      <c r="CT723" s="20" t="e" cm="1">
        <f t="array" ref="CT723">INDEX($K:$P,ROW(),MATCH(CT$3,$K$2:$P$2,0))</f>
        <v>#N/A</v>
      </c>
      <c r="CU723" s="20" t="e" cm="1">
        <f t="array" ref="CU723">INDEX($K:$P,ROW(),MATCH(CU$3,$K$2:$P$2,0))</f>
        <v>#N/A</v>
      </c>
      <c r="CV723" s="20" t="e" cm="1">
        <f t="array" ref="CV723">INDEX($K:$P,ROW(),MATCH(CV$3,$K$2:$P$2,0))</f>
        <v>#N/A</v>
      </c>
      <c r="CW723" s="20" t="e" cm="1">
        <f t="array" ref="CW723">INDEX($K:$P,ROW(),MATCH(CW$3,$K$2:$P$2,0))</f>
        <v>#N/A</v>
      </c>
      <c r="CX723" s="20" t="e" cm="1">
        <f t="array" ref="CX723">INDEX($K:$P,ROW(),MATCH(CX$3,$K$2:$P$2,0))</f>
        <v>#N/A</v>
      </c>
      <c r="CY723" s="20" t="e" cm="1">
        <f t="array" ref="CY723">INDEX($K:$P,ROW(),MATCH(CY$3,$K$2:$P$2,0))</f>
        <v>#N/A</v>
      </c>
      <c r="CZ723" s="20" t="e" cm="1">
        <f t="array" ref="CZ723">INDEX($K:$P,ROW(),MATCH(CZ$3,$K$2:$P$2,0))</f>
        <v>#N/A</v>
      </c>
      <c r="DA723" s="20" t="e" cm="1">
        <f t="array" ref="DA723">INDEX($K:$P,ROW(),MATCH(DA$3,$K$2:$P$2,0))</f>
        <v>#N/A</v>
      </c>
      <c r="DB723" s="20" t="e" cm="1">
        <f t="array" ref="DB723">INDEX($K:$P,ROW(),MATCH(DB$3,$K$2:$P$2,0))</f>
        <v>#N/A</v>
      </c>
      <c r="DC723" s="20" t="e" cm="1">
        <f t="array" ref="DC723">INDEX($K:$P,ROW(),MATCH(DC$3,$K$2:$P$2,0))</f>
        <v>#N/A</v>
      </c>
      <c r="DD723" s="20" t="e" cm="1">
        <f t="array" ref="DD723">INDEX($K:$P,ROW(),MATCH(DD$3,$K$2:$P$2,0))</f>
        <v>#N/A</v>
      </c>
      <c r="DE723" s="20" t="e" cm="1">
        <f t="array" ref="DE723">INDEX($K:$P,ROW(),MATCH(DE$3,$K$2:$P$2,0))</f>
        <v>#N/A</v>
      </c>
      <c r="DF723" s="20" t="e" cm="1">
        <f t="array" ref="DF723">INDEX($K:$P,ROW(),MATCH(DF$3,$K$2:$P$2,0))</f>
        <v>#N/A</v>
      </c>
      <c r="DG723" s="20" t="e" cm="1">
        <f t="array" ref="DG723">INDEX($K:$P,ROW(),MATCH(DG$3,$K$2:$P$2,0))</f>
        <v>#N/A</v>
      </c>
      <c r="DH723" s="20" t="e" cm="1">
        <f t="array" ref="DH723">INDEX($K:$P,ROW(),MATCH(DH$3,$K$2:$P$2,0))</f>
        <v>#N/A</v>
      </c>
      <c r="DI723" s="20" t="e" cm="1">
        <f t="array" ref="DI723">INDEX($K:$P,ROW(),MATCH(DI$3,$K$2:$P$2,0))</f>
        <v>#N/A</v>
      </c>
      <c r="DJ723" s="20" t="e" cm="1">
        <f t="array" ref="DJ723">INDEX($K:$P,ROW(),MATCH(DJ$3,$K$2:$P$2,0))</f>
        <v>#N/A</v>
      </c>
      <c r="DK723" s="20" t="e" cm="1">
        <f t="array" ref="DK723">INDEX($K:$P,ROW(),MATCH(DK$3,$K$2:$P$2,0))</f>
        <v>#N/A</v>
      </c>
      <c r="DL723" s="20" t="e" cm="1">
        <f t="array" ref="DL723">INDEX($K:$P,ROW(),MATCH(DL$3,$K$2:$P$2,0))</f>
        <v>#N/A</v>
      </c>
    </row>
    <row r="724" spans="4:116" x14ac:dyDescent="0.4">
      <c r="D724" t="s">
        <v>817</v>
      </c>
      <c r="E724" s="8" t="str">
        <f t="shared" si="916"/>
        <v>724 LISTSALE-PV</v>
      </c>
      <c r="G724" s="145" t="s">
        <v>520</v>
      </c>
      <c r="H724" s="31"/>
      <c r="I724" s="73"/>
      <c r="J724" s="379"/>
      <c r="K724" s="379">
        <v>0.2</v>
      </c>
      <c r="L724" s="379">
        <v>0.2</v>
      </c>
      <c r="M724" s="379">
        <v>0.2</v>
      </c>
      <c r="N724" s="379">
        <v>0.2</v>
      </c>
      <c r="O724" s="379">
        <v>0.2</v>
      </c>
      <c r="P724" s="379">
        <v>0.2</v>
      </c>
      <c r="R724" s="33"/>
      <c r="S724" s="20" cm="1">
        <f t="array" ref="S724">INDEX($K:$P,ROW(),MATCH(S$3,$K$2:$P$2,0))</f>
        <v>0.2</v>
      </c>
      <c r="T724" s="20" cm="1">
        <f t="array" ref="T724">INDEX($K:$P,ROW(),MATCH(T$3,$K$2:$P$2,0))</f>
        <v>0.2</v>
      </c>
      <c r="U724" s="20" cm="1">
        <f t="array" ref="U724">INDEX($K:$P,ROW(),MATCH(U$3,$K$2:$P$2,0))</f>
        <v>0.2</v>
      </c>
      <c r="V724" s="20" cm="1">
        <f t="array" ref="V724">INDEX($K:$P,ROW(),MATCH(V$3,$K$2:$P$2,0))</f>
        <v>0.2</v>
      </c>
      <c r="W724" s="20" cm="1">
        <f t="array" ref="W724">INDEX($K:$P,ROW(),MATCH(W$3,$K$2:$P$2,0))</f>
        <v>0.2</v>
      </c>
      <c r="X724" s="20" cm="1">
        <f t="array" ref="X724">INDEX($K:$P,ROW(),MATCH(X$3,$K$2:$P$2,0))</f>
        <v>0.2</v>
      </c>
      <c r="Y724" s="20" cm="1">
        <f t="array" ref="Y724">INDEX($K:$P,ROW(),MATCH(Y$3,$K$2:$P$2,0))</f>
        <v>0.2</v>
      </c>
      <c r="Z724" s="20" cm="1">
        <f t="array" ref="Z724">INDEX($K:$P,ROW(),MATCH(Z$3,$K$2:$P$2,0))</f>
        <v>0.2</v>
      </c>
      <c r="AA724" s="20" cm="1">
        <f t="array" ref="AA724">INDEX($K:$P,ROW(),MATCH(AA$3,$K$2:$P$2,0))</f>
        <v>0.2</v>
      </c>
      <c r="AB724" s="20" cm="1">
        <f t="array" ref="AB724">INDEX($K:$P,ROW(),MATCH(AB$3,$K$2:$P$2,0))</f>
        <v>0.2</v>
      </c>
      <c r="AC724" s="20" cm="1">
        <f t="array" ref="AC724">INDEX($K:$P,ROW(),MATCH(AC$3,$K$2:$P$2,0))</f>
        <v>0.2</v>
      </c>
      <c r="AD724" s="20" cm="1">
        <f t="array" ref="AD724">INDEX($K:$P,ROW(),MATCH(AD$3,$K$2:$P$2,0))</f>
        <v>0.2</v>
      </c>
      <c r="AE724" s="20" cm="1">
        <f t="array" ref="AE724">INDEX($K:$P,ROW(),MATCH(AE$3,$K$2:$P$2,0))</f>
        <v>0.2</v>
      </c>
      <c r="AF724" s="20" cm="1">
        <f t="array" ref="AF724">INDEX($K:$P,ROW(),MATCH(AF$3,$K$2:$P$2,0))</f>
        <v>0.2</v>
      </c>
      <c r="AG724" s="20" cm="1">
        <f t="array" ref="AG724">INDEX($K:$P,ROW(),MATCH(AG$3,$K$2:$P$2,0))</f>
        <v>0.2</v>
      </c>
      <c r="AH724" s="20" cm="1">
        <f t="array" ref="AH724">INDEX($K:$P,ROW(),MATCH(AH$3,$K$2:$P$2,0))</f>
        <v>0.2</v>
      </c>
      <c r="AI724" s="20" cm="1">
        <f t="array" ref="AI724">INDEX($K:$P,ROW(),MATCH(AI$3,$K$2:$P$2,0))</f>
        <v>0.2</v>
      </c>
      <c r="AJ724" s="20" cm="1">
        <f t="array" ref="AJ724">INDEX($K:$P,ROW(),MATCH(AJ$3,$K$2:$P$2,0))</f>
        <v>0.2</v>
      </c>
      <c r="AK724" s="20" cm="1">
        <f t="array" ref="AK724">INDEX($K:$P,ROW(),MATCH(AK$3,$K$2:$P$2,0))</f>
        <v>0.2</v>
      </c>
      <c r="AL724" s="20" cm="1">
        <f t="array" ref="AL724">INDEX($K:$P,ROW(),MATCH(AL$3,$K$2:$P$2,0))</f>
        <v>0.2</v>
      </c>
      <c r="AM724" s="20" cm="1">
        <f t="array" ref="AM724">INDEX($K:$P,ROW(),MATCH(AM$3,$K$2:$P$2,0))</f>
        <v>0.2</v>
      </c>
      <c r="AN724" s="20" cm="1">
        <f t="array" ref="AN724">INDEX($K:$P,ROW(),MATCH(AN$3,$K$2:$P$2,0))</f>
        <v>0.2</v>
      </c>
      <c r="AO724" s="20" cm="1">
        <f t="array" ref="AO724">INDEX($K:$P,ROW(),MATCH(AO$3,$K$2:$P$2,0))</f>
        <v>0.2</v>
      </c>
      <c r="AP724" s="20" cm="1">
        <f t="array" ref="AP724">INDEX($K:$P,ROW(),MATCH(AP$3,$K$2:$P$2,0))</f>
        <v>0.2</v>
      </c>
      <c r="AQ724" s="20" cm="1">
        <f t="array" ref="AQ724">INDEX($K:$P,ROW(),MATCH(AQ$3,$K$2:$P$2,0))</f>
        <v>0.2</v>
      </c>
      <c r="AR724" s="20" cm="1">
        <f t="array" ref="AR724">INDEX($K:$P,ROW(),MATCH(AR$3,$K$2:$P$2,0))</f>
        <v>0.2</v>
      </c>
      <c r="AS724" s="20" cm="1">
        <f t="array" ref="AS724">INDEX($K:$P,ROW(),MATCH(AS$3,$K$2:$P$2,0))</f>
        <v>0.2</v>
      </c>
      <c r="AT724" s="20" cm="1">
        <f t="array" ref="AT724">INDEX($K:$P,ROW(),MATCH(AT$3,$K$2:$P$2,0))</f>
        <v>0.2</v>
      </c>
      <c r="AU724" s="20" cm="1">
        <f t="array" ref="AU724">INDEX($K:$P,ROW(),MATCH(AU$3,$K$2:$P$2,0))</f>
        <v>0.2</v>
      </c>
      <c r="AV724" s="20" cm="1">
        <f t="array" ref="AV724">INDEX($K:$P,ROW(),MATCH(AV$3,$K$2:$P$2,0))</f>
        <v>0.2</v>
      </c>
      <c r="AW724" s="20" cm="1">
        <f t="array" ref="AW724">INDEX($K:$P,ROW(),MATCH(AW$3,$K$2:$P$2,0))</f>
        <v>0.2</v>
      </c>
      <c r="AX724" s="20" cm="1">
        <f t="array" ref="AX724">INDEX($K:$P,ROW(),MATCH(AX$3,$K$2:$P$2,0))</f>
        <v>0.2</v>
      </c>
      <c r="AY724" s="20" cm="1">
        <f t="array" ref="AY724">INDEX($K:$P,ROW(),MATCH(AY$3,$K$2:$P$2,0))</f>
        <v>0.2</v>
      </c>
      <c r="AZ724" s="20" cm="1">
        <f t="array" ref="AZ724">INDEX($K:$P,ROW(),MATCH(AZ$3,$K$2:$P$2,0))</f>
        <v>0.2</v>
      </c>
      <c r="BA724" s="20" cm="1">
        <f t="array" ref="BA724">INDEX($K:$P,ROW(),MATCH(BA$3,$K$2:$P$2,0))</f>
        <v>0.2</v>
      </c>
      <c r="BB724" s="20" cm="1">
        <f t="array" ref="BB724">INDEX($K:$P,ROW(),MATCH(BB$3,$K$2:$P$2,0))</f>
        <v>0.2</v>
      </c>
      <c r="BC724" s="20" cm="1">
        <f t="array" ref="BC724">INDEX($K:$P,ROW(),MATCH(BC$3,$K$2:$P$2,0))</f>
        <v>0.2</v>
      </c>
      <c r="BD724" s="20" cm="1">
        <f t="array" ref="BD724">INDEX($K:$P,ROW(),MATCH(BD$3,$K$2:$P$2,0))</f>
        <v>0.2</v>
      </c>
      <c r="BE724" s="20" cm="1">
        <f t="array" ref="BE724">INDEX($K:$P,ROW(),MATCH(BE$3,$K$2:$P$2,0))</f>
        <v>0.2</v>
      </c>
      <c r="BF724" s="20" cm="1">
        <f t="array" ref="BF724">INDEX($K:$P,ROW(),MATCH(BF$3,$K$2:$P$2,0))</f>
        <v>0.2</v>
      </c>
      <c r="BG724" s="20" cm="1">
        <f t="array" ref="BG724">INDEX($K:$P,ROW(),MATCH(BG$3,$K$2:$P$2,0))</f>
        <v>0.2</v>
      </c>
      <c r="BH724" s="20" cm="1">
        <f t="array" ref="BH724">INDEX($K:$P,ROW(),MATCH(BH$3,$K$2:$P$2,0))</f>
        <v>0.2</v>
      </c>
      <c r="BI724" s="20" cm="1">
        <f t="array" ref="BI724">INDEX($K:$P,ROW(),MATCH(BI$3,$K$2:$P$2,0))</f>
        <v>0.2</v>
      </c>
      <c r="BJ724" s="20" cm="1">
        <f t="array" ref="BJ724">INDEX($K:$P,ROW(),MATCH(BJ$3,$K$2:$P$2,0))</f>
        <v>0.2</v>
      </c>
      <c r="BK724" s="20" cm="1">
        <f t="array" ref="BK724">INDEX($K:$P,ROW(),MATCH(BK$3,$K$2:$P$2,0))</f>
        <v>0.2</v>
      </c>
      <c r="BL724" s="20" cm="1">
        <f t="array" ref="BL724">INDEX($K:$P,ROW(),MATCH(BL$3,$K$2:$P$2,0))</f>
        <v>0.2</v>
      </c>
      <c r="BM724" s="20" cm="1">
        <f t="array" ref="BM724">INDEX($K:$P,ROW(),MATCH(BM$3,$K$2:$P$2,0))</f>
        <v>0.2</v>
      </c>
      <c r="BN724" s="20" cm="1">
        <f t="array" ref="BN724">INDEX($K:$P,ROW(),MATCH(BN$3,$K$2:$P$2,0))</f>
        <v>0.2</v>
      </c>
      <c r="BO724" s="20" cm="1">
        <f t="array" ref="BO724">INDEX($K:$P,ROW(),MATCH(BO$3,$K$2:$P$2,0))</f>
        <v>0.2</v>
      </c>
      <c r="BP724" s="20" cm="1">
        <f t="array" ref="BP724">INDEX($K:$P,ROW(),MATCH(BP$3,$K$2:$P$2,0))</f>
        <v>0.2</v>
      </c>
      <c r="BQ724" s="20" cm="1">
        <f t="array" ref="BQ724">INDEX($K:$P,ROW(),MATCH(BQ$3,$K$2:$P$2,0))</f>
        <v>0.2</v>
      </c>
      <c r="BR724" s="20" cm="1">
        <f t="array" ref="BR724">INDEX($K:$P,ROW(),MATCH(BR$3,$K$2:$P$2,0))</f>
        <v>0.2</v>
      </c>
      <c r="BS724" s="20" cm="1">
        <f t="array" ref="BS724">INDEX($K:$P,ROW(),MATCH(BS$3,$K$2:$P$2,0))</f>
        <v>0.2</v>
      </c>
      <c r="BT724" s="20" cm="1">
        <f t="array" ref="BT724">INDEX($K:$P,ROW(),MATCH(BT$3,$K$2:$P$2,0))</f>
        <v>0.2</v>
      </c>
      <c r="BU724" s="20" cm="1">
        <f t="array" ref="BU724">INDEX($K:$P,ROW(),MATCH(BU$3,$K$2:$P$2,0))</f>
        <v>0.2</v>
      </c>
      <c r="BV724" s="20" cm="1">
        <f t="array" ref="BV724">INDEX($K:$P,ROW(),MATCH(BV$3,$K$2:$P$2,0))</f>
        <v>0.2</v>
      </c>
      <c r="BW724" s="20" cm="1">
        <f t="array" ref="BW724">INDEX($K:$P,ROW(),MATCH(BW$3,$K$2:$P$2,0))</f>
        <v>0.2</v>
      </c>
      <c r="BX724" s="20" cm="1">
        <f t="array" ref="BX724">INDEX($K:$P,ROW(),MATCH(BX$3,$K$2:$P$2,0))</f>
        <v>0.2</v>
      </c>
      <c r="BY724" s="20" cm="1">
        <f t="array" ref="BY724">INDEX($K:$P,ROW(),MATCH(BY$3,$K$2:$P$2,0))</f>
        <v>0.2</v>
      </c>
      <c r="BZ724" s="20" cm="1">
        <f t="array" ref="BZ724">INDEX($K:$P,ROW(),MATCH(BZ$3,$K$2:$P$2,0))</f>
        <v>0.2</v>
      </c>
      <c r="CA724" s="20" cm="1">
        <f t="array" ref="CA724">INDEX($K:$P,ROW(),MATCH(CA$3,$K$2:$P$2,0))</f>
        <v>0.2</v>
      </c>
      <c r="CB724" s="20" cm="1">
        <f t="array" ref="CB724">INDEX($K:$P,ROW(),MATCH(CB$3,$K$2:$P$2,0))</f>
        <v>0.2</v>
      </c>
      <c r="CC724" s="20" cm="1">
        <f t="array" ref="CC724">INDEX($K:$P,ROW(),MATCH(CC$3,$K$2:$P$2,0))</f>
        <v>0.2</v>
      </c>
      <c r="CD724" s="20" cm="1">
        <f t="array" ref="CD724">INDEX($K:$P,ROW(),MATCH(CD$3,$K$2:$P$2,0))</f>
        <v>0.2</v>
      </c>
      <c r="CE724" s="20" cm="1">
        <f t="array" ref="CE724">INDEX($K:$P,ROW(),MATCH(CE$3,$K$2:$P$2,0))</f>
        <v>0.2</v>
      </c>
      <c r="CF724" s="20" cm="1">
        <f t="array" ref="CF724">INDEX($K:$P,ROW(),MATCH(CF$3,$K$2:$P$2,0))</f>
        <v>0.2</v>
      </c>
      <c r="CG724" s="20" cm="1">
        <f t="array" ref="CG724">INDEX($K:$P,ROW(),MATCH(CG$3,$K$2:$P$2,0))</f>
        <v>0.2</v>
      </c>
      <c r="CH724" s="20" cm="1">
        <f t="array" ref="CH724">INDEX($K:$P,ROW(),MATCH(CH$3,$K$2:$P$2,0))</f>
        <v>0.2</v>
      </c>
      <c r="CI724" s="20" cm="1">
        <f t="array" ref="CI724">INDEX($K:$P,ROW(),MATCH(CI$3,$K$2:$P$2,0))</f>
        <v>0.2</v>
      </c>
      <c r="CJ724" s="20" cm="1">
        <f t="array" ref="CJ724">INDEX($K:$P,ROW(),MATCH(CJ$3,$K$2:$P$2,0))</f>
        <v>0.2</v>
      </c>
      <c r="CK724" s="20" cm="1">
        <f t="array" ref="CK724">INDEX($K:$P,ROW(),MATCH(CK$3,$K$2:$P$2,0))</f>
        <v>0.2</v>
      </c>
      <c r="CL724" s="20" cm="1">
        <f t="array" ref="CL724">INDEX($K:$P,ROW(),MATCH(CL$3,$K$2:$P$2,0))</f>
        <v>0.2</v>
      </c>
      <c r="CM724" s="20" t="e" cm="1">
        <f t="array" ref="CM724">INDEX($K:$P,ROW(),MATCH(CM$3,$K$2:$P$2,0))</f>
        <v>#N/A</v>
      </c>
      <c r="CN724" s="20" t="e" cm="1">
        <f t="array" ref="CN724">INDEX($K:$P,ROW(),MATCH(CN$3,$K$2:$P$2,0))</f>
        <v>#N/A</v>
      </c>
      <c r="CO724" s="20" t="e" cm="1">
        <f t="array" ref="CO724">INDEX($K:$P,ROW(),MATCH(CO$3,$K$2:$P$2,0))</f>
        <v>#N/A</v>
      </c>
      <c r="CP724" s="20" t="e" cm="1">
        <f t="array" ref="CP724">INDEX($K:$P,ROW(),MATCH(CP$3,$K$2:$P$2,0))</f>
        <v>#N/A</v>
      </c>
      <c r="CQ724" s="20" t="e" cm="1">
        <f t="array" ref="CQ724">INDEX($K:$P,ROW(),MATCH(CQ$3,$K$2:$P$2,0))</f>
        <v>#N/A</v>
      </c>
      <c r="CR724" s="20" t="e" cm="1">
        <f t="array" ref="CR724">INDEX($K:$P,ROW(),MATCH(CR$3,$K$2:$P$2,0))</f>
        <v>#N/A</v>
      </c>
      <c r="CS724" s="20" t="e" cm="1">
        <f t="array" ref="CS724">INDEX($K:$P,ROW(),MATCH(CS$3,$K$2:$P$2,0))</f>
        <v>#N/A</v>
      </c>
      <c r="CT724" s="20" t="e" cm="1">
        <f t="array" ref="CT724">INDEX($K:$P,ROW(),MATCH(CT$3,$K$2:$P$2,0))</f>
        <v>#N/A</v>
      </c>
      <c r="CU724" s="20" t="e" cm="1">
        <f t="array" ref="CU724">INDEX($K:$P,ROW(),MATCH(CU$3,$K$2:$P$2,0))</f>
        <v>#N/A</v>
      </c>
      <c r="CV724" s="20" t="e" cm="1">
        <f t="array" ref="CV724">INDEX($K:$P,ROW(),MATCH(CV$3,$K$2:$P$2,0))</f>
        <v>#N/A</v>
      </c>
      <c r="CW724" s="20" t="e" cm="1">
        <f t="array" ref="CW724">INDEX($K:$P,ROW(),MATCH(CW$3,$K$2:$P$2,0))</f>
        <v>#N/A</v>
      </c>
      <c r="CX724" s="20" t="e" cm="1">
        <f t="array" ref="CX724">INDEX($K:$P,ROW(),MATCH(CX$3,$K$2:$P$2,0))</f>
        <v>#N/A</v>
      </c>
      <c r="CY724" s="20" t="e" cm="1">
        <f t="array" ref="CY724">INDEX($K:$P,ROW(),MATCH(CY$3,$K$2:$P$2,0))</f>
        <v>#N/A</v>
      </c>
      <c r="CZ724" s="20" t="e" cm="1">
        <f t="array" ref="CZ724">INDEX($K:$P,ROW(),MATCH(CZ$3,$K$2:$P$2,0))</f>
        <v>#N/A</v>
      </c>
      <c r="DA724" s="20" t="e" cm="1">
        <f t="array" ref="DA724">INDEX($K:$P,ROW(),MATCH(DA$3,$K$2:$P$2,0))</f>
        <v>#N/A</v>
      </c>
      <c r="DB724" s="20" t="e" cm="1">
        <f t="array" ref="DB724">INDEX($K:$P,ROW(),MATCH(DB$3,$K$2:$P$2,0))</f>
        <v>#N/A</v>
      </c>
      <c r="DC724" s="20" t="e" cm="1">
        <f t="array" ref="DC724">INDEX($K:$P,ROW(),MATCH(DC$3,$K$2:$P$2,0))</f>
        <v>#N/A</v>
      </c>
      <c r="DD724" s="20" t="e" cm="1">
        <f t="array" ref="DD724">INDEX($K:$P,ROW(),MATCH(DD$3,$K$2:$P$2,0))</f>
        <v>#N/A</v>
      </c>
      <c r="DE724" s="20" t="e" cm="1">
        <f t="array" ref="DE724">INDEX($K:$P,ROW(),MATCH(DE$3,$K$2:$P$2,0))</f>
        <v>#N/A</v>
      </c>
      <c r="DF724" s="20" t="e" cm="1">
        <f t="array" ref="DF724">INDEX($K:$P,ROW(),MATCH(DF$3,$K$2:$P$2,0))</f>
        <v>#N/A</v>
      </c>
      <c r="DG724" s="20" t="e" cm="1">
        <f t="array" ref="DG724">INDEX($K:$P,ROW(),MATCH(DG$3,$K$2:$P$2,0))</f>
        <v>#N/A</v>
      </c>
      <c r="DH724" s="20" t="e" cm="1">
        <f t="array" ref="DH724">INDEX($K:$P,ROW(),MATCH(DH$3,$K$2:$P$2,0))</f>
        <v>#N/A</v>
      </c>
      <c r="DI724" s="20" t="e" cm="1">
        <f t="array" ref="DI724">INDEX($K:$P,ROW(),MATCH(DI$3,$K$2:$P$2,0))</f>
        <v>#N/A</v>
      </c>
      <c r="DJ724" s="20" t="e" cm="1">
        <f t="array" ref="DJ724">INDEX($K:$P,ROW(),MATCH(DJ$3,$K$2:$P$2,0))</f>
        <v>#N/A</v>
      </c>
      <c r="DK724" s="20" t="e" cm="1">
        <f t="array" ref="DK724">INDEX($K:$P,ROW(),MATCH(DK$3,$K$2:$P$2,0))</f>
        <v>#N/A</v>
      </c>
      <c r="DL724" s="20" t="e" cm="1">
        <f t="array" ref="DL724">INDEX($K:$P,ROW(),MATCH(DL$3,$K$2:$P$2,0))</f>
        <v>#N/A</v>
      </c>
    </row>
    <row r="725" spans="4:116" x14ac:dyDescent="0.4">
      <c r="D725" t="s">
        <v>817</v>
      </c>
      <c r="E725" s="8" t="str">
        <f t="shared" si="916"/>
        <v>725 LISTSALE-PV</v>
      </c>
      <c r="G725" s="145" t="s">
        <v>806</v>
      </c>
      <c r="H725" s="31"/>
      <c r="I725" s="73"/>
      <c r="J725" s="379"/>
      <c r="K725" s="379">
        <v>0.1</v>
      </c>
      <c r="L725" s="379">
        <v>0.1</v>
      </c>
      <c r="M725" s="379">
        <v>0.1</v>
      </c>
      <c r="N725" s="379">
        <v>0.1</v>
      </c>
      <c r="O725" s="379">
        <v>0.1</v>
      </c>
      <c r="P725" s="379">
        <v>0.1</v>
      </c>
      <c r="R725" s="33"/>
      <c r="S725" s="20" cm="1">
        <f t="array" ref="S725">INDEX($K:$P,ROW(),MATCH(S$3,$K$2:$P$2,0))</f>
        <v>0.1</v>
      </c>
      <c r="T725" s="20" cm="1">
        <f t="array" ref="T725">INDEX($K:$P,ROW(),MATCH(T$3,$K$2:$P$2,0))</f>
        <v>0.1</v>
      </c>
      <c r="U725" s="20" cm="1">
        <f t="array" ref="U725">INDEX($K:$P,ROW(),MATCH(U$3,$K$2:$P$2,0))</f>
        <v>0.1</v>
      </c>
      <c r="V725" s="20" cm="1">
        <f t="array" ref="V725">INDEX($K:$P,ROW(),MATCH(V$3,$K$2:$P$2,0))</f>
        <v>0.1</v>
      </c>
      <c r="W725" s="20" cm="1">
        <f t="array" ref="W725">INDEX($K:$P,ROW(),MATCH(W$3,$K$2:$P$2,0))</f>
        <v>0.1</v>
      </c>
      <c r="X725" s="20" cm="1">
        <f t="array" ref="X725">INDEX($K:$P,ROW(),MATCH(X$3,$K$2:$P$2,0))</f>
        <v>0.1</v>
      </c>
      <c r="Y725" s="20" cm="1">
        <f t="array" ref="Y725">INDEX($K:$P,ROW(),MATCH(Y$3,$K$2:$P$2,0))</f>
        <v>0.1</v>
      </c>
      <c r="Z725" s="20" cm="1">
        <f t="array" ref="Z725">INDEX($K:$P,ROW(),MATCH(Z$3,$K$2:$P$2,0))</f>
        <v>0.1</v>
      </c>
      <c r="AA725" s="20" cm="1">
        <f t="array" ref="AA725">INDEX($K:$P,ROW(),MATCH(AA$3,$K$2:$P$2,0))</f>
        <v>0.1</v>
      </c>
      <c r="AB725" s="20" cm="1">
        <f t="array" ref="AB725">INDEX($K:$P,ROW(),MATCH(AB$3,$K$2:$P$2,0))</f>
        <v>0.1</v>
      </c>
      <c r="AC725" s="20" cm="1">
        <f t="array" ref="AC725">INDEX($K:$P,ROW(),MATCH(AC$3,$K$2:$P$2,0))</f>
        <v>0.1</v>
      </c>
      <c r="AD725" s="20" cm="1">
        <f t="array" ref="AD725">INDEX($K:$P,ROW(),MATCH(AD$3,$K$2:$P$2,0))</f>
        <v>0.1</v>
      </c>
      <c r="AE725" s="20" cm="1">
        <f t="array" ref="AE725">INDEX($K:$P,ROW(),MATCH(AE$3,$K$2:$P$2,0))</f>
        <v>0.1</v>
      </c>
      <c r="AF725" s="20" cm="1">
        <f t="array" ref="AF725">INDEX($K:$P,ROW(),MATCH(AF$3,$K$2:$P$2,0))</f>
        <v>0.1</v>
      </c>
      <c r="AG725" s="20" cm="1">
        <f t="array" ref="AG725">INDEX($K:$P,ROW(),MATCH(AG$3,$K$2:$P$2,0))</f>
        <v>0.1</v>
      </c>
      <c r="AH725" s="20" cm="1">
        <f t="array" ref="AH725">INDEX($K:$P,ROW(),MATCH(AH$3,$K$2:$P$2,0))</f>
        <v>0.1</v>
      </c>
      <c r="AI725" s="20" cm="1">
        <f t="array" ref="AI725">INDEX($K:$P,ROW(),MATCH(AI$3,$K$2:$P$2,0))</f>
        <v>0.1</v>
      </c>
      <c r="AJ725" s="20" cm="1">
        <f t="array" ref="AJ725">INDEX($K:$P,ROW(),MATCH(AJ$3,$K$2:$P$2,0))</f>
        <v>0.1</v>
      </c>
      <c r="AK725" s="20" cm="1">
        <f t="array" ref="AK725">INDEX($K:$P,ROW(),MATCH(AK$3,$K$2:$P$2,0))</f>
        <v>0.1</v>
      </c>
      <c r="AL725" s="20" cm="1">
        <f t="array" ref="AL725">INDEX($K:$P,ROW(),MATCH(AL$3,$K$2:$P$2,0))</f>
        <v>0.1</v>
      </c>
      <c r="AM725" s="20" cm="1">
        <f t="array" ref="AM725">INDEX($K:$P,ROW(),MATCH(AM$3,$K$2:$P$2,0))</f>
        <v>0.1</v>
      </c>
      <c r="AN725" s="20" cm="1">
        <f t="array" ref="AN725">INDEX($K:$P,ROW(),MATCH(AN$3,$K$2:$P$2,0))</f>
        <v>0.1</v>
      </c>
      <c r="AO725" s="20" cm="1">
        <f t="array" ref="AO725">INDEX($K:$P,ROW(),MATCH(AO$3,$K$2:$P$2,0))</f>
        <v>0.1</v>
      </c>
      <c r="AP725" s="20" cm="1">
        <f t="array" ref="AP725">INDEX($K:$P,ROW(),MATCH(AP$3,$K$2:$P$2,0))</f>
        <v>0.1</v>
      </c>
      <c r="AQ725" s="20" cm="1">
        <f t="array" ref="AQ725">INDEX($K:$P,ROW(),MATCH(AQ$3,$K$2:$P$2,0))</f>
        <v>0.1</v>
      </c>
      <c r="AR725" s="20" cm="1">
        <f t="array" ref="AR725">INDEX($K:$P,ROW(),MATCH(AR$3,$K$2:$P$2,0))</f>
        <v>0.1</v>
      </c>
      <c r="AS725" s="20" cm="1">
        <f t="array" ref="AS725">INDEX($K:$P,ROW(),MATCH(AS$3,$K$2:$P$2,0))</f>
        <v>0.1</v>
      </c>
      <c r="AT725" s="20" cm="1">
        <f t="array" ref="AT725">INDEX($K:$P,ROW(),MATCH(AT$3,$K$2:$P$2,0))</f>
        <v>0.1</v>
      </c>
      <c r="AU725" s="20" cm="1">
        <f t="array" ref="AU725">INDEX($K:$P,ROW(),MATCH(AU$3,$K$2:$P$2,0))</f>
        <v>0.1</v>
      </c>
      <c r="AV725" s="20" cm="1">
        <f t="array" ref="AV725">INDEX($K:$P,ROW(),MATCH(AV$3,$K$2:$P$2,0))</f>
        <v>0.1</v>
      </c>
      <c r="AW725" s="20" cm="1">
        <f t="array" ref="AW725">INDEX($K:$P,ROW(),MATCH(AW$3,$K$2:$P$2,0))</f>
        <v>0.1</v>
      </c>
      <c r="AX725" s="20" cm="1">
        <f t="array" ref="AX725">INDEX($K:$P,ROW(),MATCH(AX$3,$K$2:$P$2,0))</f>
        <v>0.1</v>
      </c>
      <c r="AY725" s="20" cm="1">
        <f t="array" ref="AY725">INDEX($K:$P,ROW(),MATCH(AY$3,$K$2:$P$2,0))</f>
        <v>0.1</v>
      </c>
      <c r="AZ725" s="20" cm="1">
        <f t="array" ref="AZ725">INDEX($K:$P,ROW(),MATCH(AZ$3,$K$2:$P$2,0))</f>
        <v>0.1</v>
      </c>
      <c r="BA725" s="20" cm="1">
        <f t="array" ref="BA725">INDEX($K:$P,ROW(),MATCH(BA$3,$K$2:$P$2,0))</f>
        <v>0.1</v>
      </c>
      <c r="BB725" s="20" cm="1">
        <f t="array" ref="BB725">INDEX($K:$P,ROW(),MATCH(BB$3,$K$2:$P$2,0))</f>
        <v>0.1</v>
      </c>
      <c r="BC725" s="20" cm="1">
        <f t="array" ref="BC725">INDEX($K:$P,ROW(),MATCH(BC$3,$K$2:$P$2,0))</f>
        <v>0.1</v>
      </c>
      <c r="BD725" s="20" cm="1">
        <f t="array" ref="BD725">INDEX($K:$P,ROW(),MATCH(BD$3,$K$2:$P$2,0))</f>
        <v>0.1</v>
      </c>
      <c r="BE725" s="20" cm="1">
        <f t="array" ref="BE725">INDEX($K:$P,ROW(),MATCH(BE$3,$K$2:$P$2,0))</f>
        <v>0.1</v>
      </c>
      <c r="BF725" s="20" cm="1">
        <f t="array" ref="BF725">INDEX($K:$P,ROW(),MATCH(BF$3,$K$2:$P$2,0))</f>
        <v>0.1</v>
      </c>
      <c r="BG725" s="20" cm="1">
        <f t="array" ref="BG725">INDEX($K:$P,ROW(),MATCH(BG$3,$K$2:$P$2,0))</f>
        <v>0.1</v>
      </c>
      <c r="BH725" s="20" cm="1">
        <f t="array" ref="BH725">INDEX($K:$P,ROW(),MATCH(BH$3,$K$2:$P$2,0))</f>
        <v>0.1</v>
      </c>
      <c r="BI725" s="20" cm="1">
        <f t="array" ref="BI725">INDEX($K:$P,ROW(),MATCH(BI$3,$K$2:$P$2,0))</f>
        <v>0.1</v>
      </c>
      <c r="BJ725" s="20" cm="1">
        <f t="array" ref="BJ725">INDEX($K:$P,ROW(),MATCH(BJ$3,$K$2:$P$2,0))</f>
        <v>0.1</v>
      </c>
      <c r="BK725" s="20" cm="1">
        <f t="array" ref="BK725">INDEX($K:$P,ROW(),MATCH(BK$3,$K$2:$P$2,0))</f>
        <v>0.1</v>
      </c>
      <c r="BL725" s="20" cm="1">
        <f t="array" ref="BL725">INDEX($K:$P,ROW(),MATCH(BL$3,$K$2:$P$2,0))</f>
        <v>0.1</v>
      </c>
      <c r="BM725" s="20" cm="1">
        <f t="array" ref="BM725">INDEX($K:$P,ROW(),MATCH(BM$3,$K$2:$P$2,0))</f>
        <v>0.1</v>
      </c>
      <c r="BN725" s="20" cm="1">
        <f t="array" ref="BN725">INDEX($K:$P,ROW(),MATCH(BN$3,$K$2:$P$2,0))</f>
        <v>0.1</v>
      </c>
      <c r="BO725" s="20" cm="1">
        <f t="array" ref="BO725">INDEX($K:$P,ROW(),MATCH(BO$3,$K$2:$P$2,0))</f>
        <v>0.1</v>
      </c>
      <c r="BP725" s="20" cm="1">
        <f t="array" ref="BP725">INDEX($K:$P,ROW(),MATCH(BP$3,$K$2:$P$2,0))</f>
        <v>0.1</v>
      </c>
      <c r="BQ725" s="20" cm="1">
        <f t="array" ref="BQ725">INDEX($K:$P,ROW(),MATCH(BQ$3,$K$2:$P$2,0))</f>
        <v>0.1</v>
      </c>
      <c r="BR725" s="20" cm="1">
        <f t="array" ref="BR725">INDEX($K:$P,ROW(),MATCH(BR$3,$K$2:$P$2,0))</f>
        <v>0.1</v>
      </c>
      <c r="BS725" s="20" cm="1">
        <f t="array" ref="BS725">INDEX($K:$P,ROW(),MATCH(BS$3,$K$2:$P$2,0))</f>
        <v>0.1</v>
      </c>
      <c r="BT725" s="20" cm="1">
        <f t="array" ref="BT725">INDEX($K:$P,ROW(),MATCH(BT$3,$K$2:$P$2,0))</f>
        <v>0.1</v>
      </c>
      <c r="BU725" s="20" cm="1">
        <f t="array" ref="BU725">INDEX($K:$P,ROW(),MATCH(BU$3,$K$2:$P$2,0))</f>
        <v>0.1</v>
      </c>
      <c r="BV725" s="20" cm="1">
        <f t="array" ref="BV725">INDEX($K:$P,ROW(),MATCH(BV$3,$K$2:$P$2,0))</f>
        <v>0.1</v>
      </c>
      <c r="BW725" s="20" cm="1">
        <f t="array" ref="BW725">INDEX($K:$P,ROW(),MATCH(BW$3,$K$2:$P$2,0))</f>
        <v>0.1</v>
      </c>
      <c r="BX725" s="20" cm="1">
        <f t="array" ref="BX725">INDEX($K:$P,ROW(),MATCH(BX$3,$K$2:$P$2,0))</f>
        <v>0.1</v>
      </c>
      <c r="BY725" s="20" cm="1">
        <f t="array" ref="BY725">INDEX($K:$P,ROW(),MATCH(BY$3,$K$2:$P$2,0))</f>
        <v>0.1</v>
      </c>
      <c r="BZ725" s="20" cm="1">
        <f t="array" ref="BZ725">INDEX($K:$P,ROW(),MATCH(BZ$3,$K$2:$P$2,0))</f>
        <v>0.1</v>
      </c>
      <c r="CA725" s="20" cm="1">
        <f t="array" ref="CA725">INDEX($K:$P,ROW(),MATCH(CA$3,$K$2:$P$2,0))</f>
        <v>0.1</v>
      </c>
      <c r="CB725" s="20" cm="1">
        <f t="array" ref="CB725">INDEX($K:$P,ROW(),MATCH(CB$3,$K$2:$P$2,0))</f>
        <v>0.1</v>
      </c>
      <c r="CC725" s="20" cm="1">
        <f t="array" ref="CC725">INDEX($K:$P,ROW(),MATCH(CC$3,$K$2:$P$2,0))</f>
        <v>0.1</v>
      </c>
      <c r="CD725" s="20" cm="1">
        <f t="array" ref="CD725">INDEX($K:$P,ROW(),MATCH(CD$3,$K$2:$P$2,0))</f>
        <v>0.1</v>
      </c>
      <c r="CE725" s="20" cm="1">
        <f t="array" ref="CE725">INDEX($K:$P,ROW(),MATCH(CE$3,$K$2:$P$2,0))</f>
        <v>0.1</v>
      </c>
      <c r="CF725" s="20" cm="1">
        <f t="array" ref="CF725">INDEX($K:$P,ROW(),MATCH(CF$3,$K$2:$P$2,0))</f>
        <v>0.1</v>
      </c>
      <c r="CG725" s="20" cm="1">
        <f t="array" ref="CG725">INDEX($K:$P,ROW(),MATCH(CG$3,$K$2:$P$2,0))</f>
        <v>0.1</v>
      </c>
      <c r="CH725" s="20" cm="1">
        <f t="array" ref="CH725">INDEX($K:$P,ROW(),MATCH(CH$3,$K$2:$P$2,0))</f>
        <v>0.1</v>
      </c>
      <c r="CI725" s="20" cm="1">
        <f t="array" ref="CI725">INDEX($K:$P,ROW(),MATCH(CI$3,$K$2:$P$2,0))</f>
        <v>0.1</v>
      </c>
      <c r="CJ725" s="20" cm="1">
        <f t="array" ref="CJ725">INDEX($K:$P,ROW(),MATCH(CJ$3,$K$2:$P$2,0))</f>
        <v>0.1</v>
      </c>
      <c r="CK725" s="20" cm="1">
        <f t="array" ref="CK725">INDEX($K:$P,ROW(),MATCH(CK$3,$K$2:$P$2,0))</f>
        <v>0.1</v>
      </c>
      <c r="CL725" s="20" cm="1">
        <f t="array" ref="CL725">INDEX($K:$P,ROW(),MATCH(CL$3,$K$2:$P$2,0))</f>
        <v>0.1</v>
      </c>
      <c r="CM725" s="20" t="e" cm="1">
        <f t="array" ref="CM725">INDEX($K:$P,ROW(),MATCH(CM$3,$K$2:$P$2,0))</f>
        <v>#N/A</v>
      </c>
      <c r="CN725" s="20" t="e" cm="1">
        <f t="array" ref="CN725">INDEX($K:$P,ROW(),MATCH(CN$3,$K$2:$P$2,0))</f>
        <v>#N/A</v>
      </c>
      <c r="CO725" s="20" t="e" cm="1">
        <f t="array" ref="CO725">INDEX($K:$P,ROW(),MATCH(CO$3,$K$2:$P$2,0))</f>
        <v>#N/A</v>
      </c>
      <c r="CP725" s="20" t="e" cm="1">
        <f t="array" ref="CP725">INDEX($K:$P,ROW(),MATCH(CP$3,$K$2:$P$2,0))</f>
        <v>#N/A</v>
      </c>
      <c r="CQ725" s="20" t="e" cm="1">
        <f t="array" ref="CQ725">INDEX($K:$P,ROW(),MATCH(CQ$3,$K$2:$P$2,0))</f>
        <v>#N/A</v>
      </c>
      <c r="CR725" s="20" t="e" cm="1">
        <f t="array" ref="CR725">INDEX($K:$P,ROW(),MATCH(CR$3,$K$2:$P$2,0))</f>
        <v>#N/A</v>
      </c>
      <c r="CS725" s="20" t="e" cm="1">
        <f t="array" ref="CS725">INDEX($K:$P,ROW(),MATCH(CS$3,$K$2:$P$2,0))</f>
        <v>#N/A</v>
      </c>
      <c r="CT725" s="20" t="e" cm="1">
        <f t="array" ref="CT725">INDEX($K:$P,ROW(),MATCH(CT$3,$K$2:$P$2,0))</f>
        <v>#N/A</v>
      </c>
      <c r="CU725" s="20" t="e" cm="1">
        <f t="array" ref="CU725">INDEX($K:$P,ROW(),MATCH(CU$3,$K$2:$P$2,0))</f>
        <v>#N/A</v>
      </c>
      <c r="CV725" s="20" t="e" cm="1">
        <f t="array" ref="CV725">INDEX($K:$P,ROW(),MATCH(CV$3,$K$2:$P$2,0))</f>
        <v>#N/A</v>
      </c>
      <c r="CW725" s="20" t="e" cm="1">
        <f t="array" ref="CW725">INDEX($K:$P,ROW(),MATCH(CW$3,$K$2:$P$2,0))</f>
        <v>#N/A</v>
      </c>
      <c r="CX725" s="20" t="e" cm="1">
        <f t="array" ref="CX725">INDEX($K:$P,ROW(),MATCH(CX$3,$K$2:$P$2,0))</f>
        <v>#N/A</v>
      </c>
      <c r="CY725" s="20" t="e" cm="1">
        <f t="array" ref="CY725">INDEX($K:$P,ROW(),MATCH(CY$3,$K$2:$P$2,0))</f>
        <v>#N/A</v>
      </c>
      <c r="CZ725" s="20" t="e" cm="1">
        <f t="array" ref="CZ725">INDEX($K:$P,ROW(),MATCH(CZ$3,$K$2:$P$2,0))</f>
        <v>#N/A</v>
      </c>
      <c r="DA725" s="20" t="e" cm="1">
        <f t="array" ref="DA725">INDEX($K:$P,ROW(),MATCH(DA$3,$K$2:$P$2,0))</f>
        <v>#N/A</v>
      </c>
      <c r="DB725" s="20" t="e" cm="1">
        <f t="array" ref="DB725">INDEX($K:$P,ROW(),MATCH(DB$3,$K$2:$P$2,0))</f>
        <v>#N/A</v>
      </c>
      <c r="DC725" s="20" t="e" cm="1">
        <f t="array" ref="DC725">INDEX($K:$P,ROW(),MATCH(DC$3,$K$2:$P$2,0))</f>
        <v>#N/A</v>
      </c>
      <c r="DD725" s="20" t="e" cm="1">
        <f t="array" ref="DD725">INDEX($K:$P,ROW(),MATCH(DD$3,$K$2:$P$2,0))</f>
        <v>#N/A</v>
      </c>
      <c r="DE725" s="20" t="e" cm="1">
        <f t="array" ref="DE725">INDEX($K:$P,ROW(),MATCH(DE$3,$K$2:$P$2,0))</f>
        <v>#N/A</v>
      </c>
      <c r="DF725" s="20" t="e" cm="1">
        <f t="array" ref="DF725">INDEX($K:$P,ROW(),MATCH(DF$3,$K$2:$P$2,0))</f>
        <v>#N/A</v>
      </c>
      <c r="DG725" s="20" t="e" cm="1">
        <f t="array" ref="DG725">INDEX($K:$P,ROW(),MATCH(DG$3,$K$2:$P$2,0))</f>
        <v>#N/A</v>
      </c>
      <c r="DH725" s="20" t="e" cm="1">
        <f t="array" ref="DH725">INDEX($K:$P,ROW(),MATCH(DH$3,$K$2:$P$2,0))</f>
        <v>#N/A</v>
      </c>
      <c r="DI725" s="20" t="e" cm="1">
        <f t="array" ref="DI725">INDEX($K:$P,ROW(),MATCH(DI$3,$K$2:$P$2,0))</f>
        <v>#N/A</v>
      </c>
      <c r="DJ725" s="20" t="e" cm="1">
        <f t="array" ref="DJ725">INDEX($K:$P,ROW(),MATCH(DJ$3,$K$2:$P$2,0))</f>
        <v>#N/A</v>
      </c>
      <c r="DK725" s="20" t="e" cm="1">
        <f t="array" ref="DK725">INDEX($K:$P,ROW(),MATCH(DK$3,$K$2:$P$2,0))</f>
        <v>#N/A</v>
      </c>
      <c r="DL725" s="20" t="e" cm="1">
        <f t="array" ref="DL725">INDEX($K:$P,ROW(),MATCH(DL$3,$K$2:$P$2,0))</f>
        <v>#N/A</v>
      </c>
    </row>
    <row r="726" spans="4:116" x14ac:dyDescent="0.4">
      <c r="D726" t="s">
        <v>817</v>
      </c>
      <c r="E726" s="8" t="str">
        <f t="shared" si="916"/>
        <v>726 LISTSALE-PV</v>
      </c>
      <c r="G726" s="145" t="s">
        <v>807</v>
      </c>
      <c r="H726" s="31"/>
      <c r="I726" s="73"/>
      <c r="J726" s="379"/>
      <c r="K726" s="379">
        <v>0.3</v>
      </c>
      <c r="L726" s="379">
        <v>0.3</v>
      </c>
      <c r="M726" s="379">
        <v>0.3</v>
      </c>
      <c r="N726" s="379">
        <v>0.3</v>
      </c>
      <c r="O726" s="379">
        <v>0.3</v>
      </c>
      <c r="P726" s="379">
        <v>0.3</v>
      </c>
      <c r="R726" s="33"/>
      <c r="S726" s="20" cm="1">
        <f t="array" ref="S726">INDEX($K:$P,ROW(),MATCH(S$3,$K$2:$P$2,0))</f>
        <v>0.3</v>
      </c>
      <c r="T726" s="20" cm="1">
        <f t="array" ref="T726">INDEX($K:$P,ROW(),MATCH(T$3,$K$2:$P$2,0))</f>
        <v>0.3</v>
      </c>
      <c r="U726" s="20" cm="1">
        <f t="array" ref="U726">INDEX($K:$P,ROW(),MATCH(U$3,$K$2:$P$2,0))</f>
        <v>0.3</v>
      </c>
      <c r="V726" s="20" cm="1">
        <f t="array" ref="V726">INDEX($K:$P,ROW(),MATCH(V$3,$K$2:$P$2,0))</f>
        <v>0.3</v>
      </c>
      <c r="W726" s="20" cm="1">
        <f t="array" ref="W726">INDEX($K:$P,ROW(),MATCH(W$3,$K$2:$P$2,0))</f>
        <v>0.3</v>
      </c>
      <c r="X726" s="20" cm="1">
        <f t="array" ref="X726">INDEX($K:$P,ROW(),MATCH(X$3,$K$2:$P$2,0))</f>
        <v>0.3</v>
      </c>
      <c r="Y726" s="20" cm="1">
        <f t="array" ref="Y726">INDEX($K:$P,ROW(),MATCH(Y$3,$K$2:$P$2,0))</f>
        <v>0.3</v>
      </c>
      <c r="Z726" s="20" cm="1">
        <f t="array" ref="Z726">INDEX($K:$P,ROW(),MATCH(Z$3,$K$2:$P$2,0))</f>
        <v>0.3</v>
      </c>
      <c r="AA726" s="20" cm="1">
        <f t="array" ref="AA726">INDEX($K:$P,ROW(),MATCH(AA$3,$K$2:$P$2,0))</f>
        <v>0.3</v>
      </c>
      <c r="AB726" s="20" cm="1">
        <f t="array" ref="AB726">INDEX($K:$P,ROW(),MATCH(AB$3,$K$2:$P$2,0))</f>
        <v>0.3</v>
      </c>
      <c r="AC726" s="20" cm="1">
        <f t="array" ref="AC726">INDEX($K:$P,ROW(),MATCH(AC$3,$K$2:$P$2,0))</f>
        <v>0.3</v>
      </c>
      <c r="AD726" s="20" cm="1">
        <f t="array" ref="AD726">INDEX($K:$P,ROW(),MATCH(AD$3,$K$2:$P$2,0))</f>
        <v>0.3</v>
      </c>
      <c r="AE726" s="20" cm="1">
        <f t="array" ref="AE726">INDEX($K:$P,ROW(),MATCH(AE$3,$K$2:$P$2,0))</f>
        <v>0.3</v>
      </c>
      <c r="AF726" s="20" cm="1">
        <f t="array" ref="AF726">INDEX($K:$P,ROW(),MATCH(AF$3,$K$2:$P$2,0))</f>
        <v>0.3</v>
      </c>
      <c r="AG726" s="20" cm="1">
        <f t="array" ref="AG726">INDEX($K:$P,ROW(),MATCH(AG$3,$K$2:$P$2,0))</f>
        <v>0.3</v>
      </c>
      <c r="AH726" s="20" cm="1">
        <f t="array" ref="AH726">INDEX($K:$P,ROW(),MATCH(AH$3,$K$2:$P$2,0))</f>
        <v>0.3</v>
      </c>
      <c r="AI726" s="20" cm="1">
        <f t="array" ref="AI726">INDEX($K:$P,ROW(),MATCH(AI$3,$K$2:$P$2,0))</f>
        <v>0.3</v>
      </c>
      <c r="AJ726" s="20" cm="1">
        <f t="array" ref="AJ726">INDEX($K:$P,ROW(),MATCH(AJ$3,$K$2:$P$2,0))</f>
        <v>0.3</v>
      </c>
      <c r="AK726" s="20" cm="1">
        <f t="array" ref="AK726">INDEX($K:$P,ROW(),MATCH(AK$3,$K$2:$P$2,0))</f>
        <v>0.3</v>
      </c>
      <c r="AL726" s="20" cm="1">
        <f t="array" ref="AL726">INDEX($K:$P,ROW(),MATCH(AL$3,$K$2:$P$2,0))</f>
        <v>0.3</v>
      </c>
      <c r="AM726" s="20" cm="1">
        <f t="array" ref="AM726">INDEX($K:$P,ROW(),MATCH(AM$3,$K$2:$P$2,0))</f>
        <v>0.3</v>
      </c>
      <c r="AN726" s="20" cm="1">
        <f t="array" ref="AN726">INDEX($K:$P,ROW(),MATCH(AN$3,$K$2:$P$2,0))</f>
        <v>0.3</v>
      </c>
      <c r="AO726" s="20" cm="1">
        <f t="array" ref="AO726">INDEX($K:$P,ROW(),MATCH(AO$3,$K$2:$P$2,0))</f>
        <v>0.3</v>
      </c>
      <c r="AP726" s="20" cm="1">
        <f t="array" ref="AP726">INDEX($K:$P,ROW(),MATCH(AP$3,$K$2:$P$2,0))</f>
        <v>0.3</v>
      </c>
      <c r="AQ726" s="20" cm="1">
        <f t="array" ref="AQ726">INDEX($K:$P,ROW(),MATCH(AQ$3,$K$2:$P$2,0))</f>
        <v>0.3</v>
      </c>
      <c r="AR726" s="20" cm="1">
        <f t="array" ref="AR726">INDEX($K:$P,ROW(),MATCH(AR$3,$K$2:$P$2,0))</f>
        <v>0.3</v>
      </c>
      <c r="AS726" s="20" cm="1">
        <f t="array" ref="AS726">INDEX($K:$P,ROW(),MATCH(AS$3,$K$2:$P$2,0))</f>
        <v>0.3</v>
      </c>
      <c r="AT726" s="20" cm="1">
        <f t="array" ref="AT726">INDEX($K:$P,ROW(),MATCH(AT$3,$K$2:$P$2,0))</f>
        <v>0.3</v>
      </c>
      <c r="AU726" s="20" cm="1">
        <f t="array" ref="AU726">INDEX($K:$P,ROW(),MATCH(AU$3,$K$2:$P$2,0))</f>
        <v>0.3</v>
      </c>
      <c r="AV726" s="20" cm="1">
        <f t="array" ref="AV726">INDEX($K:$P,ROW(),MATCH(AV$3,$K$2:$P$2,0))</f>
        <v>0.3</v>
      </c>
      <c r="AW726" s="20" cm="1">
        <f t="array" ref="AW726">INDEX($K:$P,ROW(),MATCH(AW$3,$K$2:$P$2,0))</f>
        <v>0.3</v>
      </c>
      <c r="AX726" s="20" cm="1">
        <f t="array" ref="AX726">INDEX($K:$P,ROW(),MATCH(AX$3,$K$2:$P$2,0))</f>
        <v>0.3</v>
      </c>
      <c r="AY726" s="20" cm="1">
        <f t="array" ref="AY726">INDEX($K:$P,ROW(),MATCH(AY$3,$K$2:$P$2,0))</f>
        <v>0.3</v>
      </c>
      <c r="AZ726" s="20" cm="1">
        <f t="array" ref="AZ726">INDEX($K:$P,ROW(),MATCH(AZ$3,$K$2:$P$2,0))</f>
        <v>0.3</v>
      </c>
      <c r="BA726" s="20" cm="1">
        <f t="array" ref="BA726">INDEX($K:$P,ROW(),MATCH(BA$3,$K$2:$P$2,0))</f>
        <v>0.3</v>
      </c>
      <c r="BB726" s="20" cm="1">
        <f t="array" ref="BB726">INDEX($K:$P,ROW(),MATCH(BB$3,$K$2:$P$2,0))</f>
        <v>0.3</v>
      </c>
      <c r="BC726" s="20" cm="1">
        <f t="array" ref="BC726">INDEX($K:$P,ROW(),MATCH(BC$3,$K$2:$P$2,0))</f>
        <v>0.3</v>
      </c>
      <c r="BD726" s="20" cm="1">
        <f t="array" ref="BD726">INDEX($K:$P,ROW(),MATCH(BD$3,$K$2:$P$2,0))</f>
        <v>0.3</v>
      </c>
      <c r="BE726" s="20" cm="1">
        <f t="array" ref="BE726">INDEX($K:$P,ROW(),MATCH(BE$3,$K$2:$P$2,0))</f>
        <v>0.3</v>
      </c>
      <c r="BF726" s="20" cm="1">
        <f t="array" ref="BF726">INDEX($K:$P,ROW(),MATCH(BF$3,$K$2:$P$2,0))</f>
        <v>0.3</v>
      </c>
      <c r="BG726" s="20" cm="1">
        <f t="array" ref="BG726">INDEX($K:$P,ROW(),MATCH(BG$3,$K$2:$P$2,0))</f>
        <v>0.3</v>
      </c>
      <c r="BH726" s="20" cm="1">
        <f t="array" ref="BH726">INDEX($K:$P,ROW(),MATCH(BH$3,$K$2:$P$2,0))</f>
        <v>0.3</v>
      </c>
      <c r="BI726" s="20" cm="1">
        <f t="array" ref="BI726">INDEX($K:$P,ROW(),MATCH(BI$3,$K$2:$P$2,0))</f>
        <v>0.3</v>
      </c>
      <c r="BJ726" s="20" cm="1">
        <f t="array" ref="BJ726">INDEX($K:$P,ROW(),MATCH(BJ$3,$K$2:$P$2,0))</f>
        <v>0.3</v>
      </c>
      <c r="BK726" s="20" cm="1">
        <f t="array" ref="BK726">INDEX($K:$P,ROW(),MATCH(BK$3,$K$2:$P$2,0))</f>
        <v>0.3</v>
      </c>
      <c r="BL726" s="20" cm="1">
        <f t="array" ref="BL726">INDEX($K:$P,ROW(),MATCH(BL$3,$K$2:$P$2,0))</f>
        <v>0.3</v>
      </c>
      <c r="BM726" s="20" cm="1">
        <f t="array" ref="BM726">INDEX($K:$P,ROW(),MATCH(BM$3,$K$2:$P$2,0))</f>
        <v>0.3</v>
      </c>
      <c r="BN726" s="20" cm="1">
        <f t="array" ref="BN726">INDEX($K:$P,ROW(),MATCH(BN$3,$K$2:$P$2,0))</f>
        <v>0.3</v>
      </c>
      <c r="BO726" s="20" cm="1">
        <f t="array" ref="BO726">INDEX($K:$P,ROW(),MATCH(BO$3,$K$2:$P$2,0))</f>
        <v>0.3</v>
      </c>
      <c r="BP726" s="20" cm="1">
        <f t="array" ref="BP726">INDEX($K:$P,ROW(),MATCH(BP$3,$K$2:$P$2,0))</f>
        <v>0.3</v>
      </c>
      <c r="BQ726" s="20" cm="1">
        <f t="array" ref="BQ726">INDEX($K:$P,ROW(),MATCH(BQ$3,$K$2:$P$2,0))</f>
        <v>0.3</v>
      </c>
      <c r="BR726" s="20" cm="1">
        <f t="array" ref="BR726">INDEX($K:$P,ROW(),MATCH(BR$3,$K$2:$P$2,0))</f>
        <v>0.3</v>
      </c>
      <c r="BS726" s="20" cm="1">
        <f t="array" ref="BS726">INDEX($K:$P,ROW(),MATCH(BS$3,$K$2:$P$2,0))</f>
        <v>0.3</v>
      </c>
      <c r="BT726" s="20" cm="1">
        <f t="array" ref="BT726">INDEX($K:$P,ROW(),MATCH(BT$3,$K$2:$P$2,0))</f>
        <v>0.3</v>
      </c>
      <c r="BU726" s="20" cm="1">
        <f t="array" ref="BU726">INDEX($K:$P,ROW(),MATCH(BU$3,$K$2:$P$2,0))</f>
        <v>0.3</v>
      </c>
      <c r="BV726" s="20" cm="1">
        <f t="array" ref="BV726">INDEX($K:$P,ROW(),MATCH(BV$3,$K$2:$P$2,0))</f>
        <v>0.3</v>
      </c>
      <c r="BW726" s="20" cm="1">
        <f t="array" ref="BW726">INDEX($K:$P,ROW(),MATCH(BW$3,$K$2:$P$2,0))</f>
        <v>0.3</v>
      </c>
      <c r="BX726" s="20" cm="1">
        <f t="array" ref="BX726">INDEX($K:$P,ROW(),MATCH(BX$3,$K$2:$P$2,0))</f>
        <v>0.3</v>
      </c>
      <c r="BY726" s="20" cm="1">
        <f t="array" ref="BY726">INDEX($K:$P,ROW(),MATCH(BY$3,$K$2:$P$2,0))</f>
        <v>0.3</v>
      </c>
      <c r="BZ726" s="20" cm="1">
        <f t="array" ref="BZ726">INDEX($K:$P,ROW(),MATCH(BZ$3,$K$2:$P$2,0))</f>
        <v>0.3</v>
      </c>
      <c r="CA726" s="20" cm="1">
        <f t="array" ref="CA726">INDEX($K:$P,ROW(),MATCH(CA$3,$K$2:$P$2,0))</f>
        <v>0.3</v>
      </c>
      <c r="CB726" s="20" cm="1">
        <f t="array" ref="CB726">INDEX($K:$P,ROW(),MATCH(CB$3,$K$2:$P$2,0))</f>
        <v>0.3</v>
      </c>
      <c r="CC726" s="20" cm="1">
        <f t="array" ref="CC726">INDEX($K:$P,ROW(),MATCH(CC$3,$K$2:$P$2,0))</f>
        <v>0.3</v>
      </c>
      <c r="CD726" s="20" cm="1">
        <f t="array" ref="CD726">INDEX($K:$P,ROW(),MATCH(CD$3,$K$2:$P$2,0))</f>
        <v>0.3</v>
      </c>
      <c r="CE726" s="20" cm="1">
        <f t="array" ref="CE726">INDEX($K:$P,ROW(),MATCH(CE$3,$K$2:$P$2,0))</f>
        <v>0.3</v>
      </c>
      <c r="CF726" s="20" cm="1">
        <f t="array" ref="CF726">INDEX($K:$P,ROW(),MATCH(CF$3,$K$2:$P$2,0))</f>
        <v>0.3</v>
      </c>
      <c r="CG726" s="20" cm="1">
        <f t="array" ref="CG726">INDEX($K:$P,ROW(),MATCH(CG$3,$K$2:$P$2,0))</f>
        <v>0.3</v>
      </c>
      <c r="CH726" s="20" cm="1">
        <f t="array" ref="CH726">INDEX($K:$P,ROW(),MATCH(CH$3,$K$2:$P$2,0))</f>
        <v>0.3</v>
      </c>
      <c r="CI726" s="20" cm="1">
        <f t="array" ref="CI726">INDEX($K:$P,ROW(),MATCH(CI$3,$K$2:$P$2,0))</f>
        <v>0.3</v>
      </c>
      <c r="CJ726" s="20" cm="1">
        <f t="array" ref="CJ726">INDEX($K:$P,ROW(),MATCH(CJ$3,$K$2:$P$2,0))</f>
        <v>0.3</v>
      </c>
      <c r="CK726" s="20" cm="1">
        <f t="array" ref="CK726">INDEX($K:$P,ROW(),MATCH(CK$3,$K$2:$P$2,0))</f>
        <v>0.3</v>
      </c>
      <c r="CL726" s="20" cm="1">
        <f t="array" ref="CL726">INDEX($K:$P,ROW(),MATCH(CL$3,$K$2:$P$2,0))</f>
        <v>0.3</v>
      </c>
      <c r="CM726" s="20" t="e" cm="1">
        <f t="array" ref="CM726">INDEX($K:$P,ROW(),MATCH(CM$3,$K$2:$P$2,0))</f>
        <v>#N/A</v>
      </c>
      <c r="CN726" s="20" t="e" cm="1">
        <f t="array" ref="CN726">INDEX($K:$P,ROW(),MATCH(CN$3,$K$2:$P$2,0))</f>
        <v>#N/A</v>
      </c>
      <c r="CO726" s="20" t="e" cm="1">
        <f t="array" ref="CO726">INDEX($K:$P,ROW(),MATCH(CO$3,$K$2:$P$2,0))</f>
        <v>#N/A</v>
      </c>
      <c r="CP726" s="20" t="e" cm="1">
        <f t="array" ref="CP726">INDEX($K:$P,ROW(),MATCH(CP$3,$K$2:$P$2,0))</f>
        <v>#N/A</v>
      </c>
      <c r="CQ726" s="20" t="e" cm="1">
        <f t="array" ref="CQ726">INDEX($K:$P,ROW(),MATCH(CQ$3,$K$2:$P$2,0))</f>
        <v>#N/A</v>
      </c>
      <c r="CR726" s="20" t="e" cm="1">
        <f t="array" ref="CR726">INDEX($K:$P,ROW(),MATCH(CR$3,$K$2:$P$2,0))</f>
        <v>#N/A</v>
      </c>
      <c r="CS726" s="20" t="e" cm="1">
        <f t="array" ref="CS726">INDEX($K:$P,ROW(),MATCH(CS$3,$K$2:$P$2,0))</f>
        <v>#N/A</v>
      </c>
      <c r="CT726" s="20" t="e" cm="1">
        <f t="array" ref="CT726">INDEX($K:$P,ROW(),MATCH(CT$3,$K$2:$P$2,0))</f>
        <v>#N/A</v>
      </c>
      <c r="CU726" s="20" t="e" cm="1">
        <f t="array" ref="CU726">INDEX($K:$P,ROW(),MATCH(CU$3,$K$2:$P$2,0))</f>
        <v>#N/A</v>
      </c>
      <c r="CV726" s="20" t="e" cm="1">
        <f t="array" ref="CV726">INDEX($K:$P,ROW(),MATCH(CV$3,$K$2:$P$2,0))</f>
        <v>#N/A</v>
      </c>
      <c r="CW726" s="20" t="e" cm="1">
        <f t="array" ref="CW726">INDEX($K:$P,ROW(),MATCH(CW$3,$K$2:$P$2,0))</f>
        <v>#N/A</v>
      </c>
      <c r="CX726" s="20" t="e" cm="1">
        <f t="array" ref="CX726">INDEX($K:$P,ROW(),MATCH(CX$3,$K$2:$P$2,0))</f>
        <v>#N/A</v>
      </c>
      <c r="CY726" s="20" t="e" cm="1">
        <f t="array" ref="CY726">INDEX($K:$P,ROW(),MATCH(CY$3,$K$2:$P$2,0))</f>
        <v>#N/A</v>
      </c>
      <c r="CZ726" s="20" t="e" cm="1">
        <f t="array" ref="CZ726">INDEX($K:$P,ROW(),MATCH(CZ$3,$K$2:$P$2,0))</f>
        <v>#N/A</v>
      </c>
      <c r="DA726" s="20" t="e" cm="1">
        <f t="array" ref="DA726">INDEX($K:$P,ROW(),MATCH(DA$3,$K$2:$P$2,0))</f>
        <v>#N/A</v>
      </c>
      <c r="DB726" s="20" t="e" cm="1">
        <f t="array" ref="DB726">INDEX($K:$P,ROW(),MATCH(DB$3,$K$2:$P$2,0))</f>
        <v>#N/A</v>
      </c>
      <c r="DC726" s="20" t="e" cm="1">
        <f t="array" ref="DC726">INDEX($K:$P,ROW(),MATCH(DC$3,$K$2:$P$2,0))</f>
        <v>#N/A</v>
      </c>
      <c r="DD726" s="20" t="e" cm="1">
        <f t="array" ref="DD726">INDEX($K:$P,ROW(),MATCH(DD$3,$K$2:$P$2,0))</f>
        <v>#N/A</v>
      </c>
      <c r="DE726" s="20" t="e" cm="1">
        <f t="array" ref="DE726">INDEX($K:$P,ROW(),MATCH(DE$3,$K$2:$P$2,0))</f>
        <v>#N/A</v>
      </c>
      <c r="DF726" s="20" t="e" cm="1">
        <f t="array" ref="DF726">INDEX($K:$P,ROW(),MATCH(DF$3,$K$2:$P$2,0))</f>
        <v>#N/A</v>
      </c>
      <c r="DG726" s="20" t="e" cm="1">
        <f t="array" ref="DG726">INDEX($K:$P,ROW(),MATCH(DG$3,$K$2:$P$2,0))</f>
        <v>#N/A</v>
      </c>
      <c r="DH726" s="20" t="e" cm="1">
        <f t="array" ref="DH726">INDEX($K:$P,ROW(),MATCH(DH$3,$K$2:$P$2,0))</f>
        <v>#N/A</v>
      </c>
      <c r="DI726" s="20" t="e" cm="1">
        <f t="array" ref="DI726">INDEX($K:$P,ROW(),MATCH(DI$3,$K$2:$P$2,0))</f>
        <v>#N/A</v>
      </c>
      <c r="DJ726" s="20" t="e" cm="1">
        <f t="array" ref="DJ726">INDEX($K:$P,ROW(),MATCH(DJ$3,$K$2:$P$2,0))</f>
        <v>#N/A</v>
      </c>
      <c r="DK726" s="20" t="e" cm="1">
        <f t="array" ref="DK726">INDEX($K:$P,ROW(),MATCH(DK$3,$K$2:$P$2,0))</f>
        <v>#N/A</v>
      </c>
      <c r="DL726" s="20" t="e" cm="1">
        <f t="array" ref="DL726">INDEX($K:$P,ROW(),MATCH(DL$3,$K$2:$P$2,0))</f>
        <v>#N/A</v>
      </c>
    </row>
    <row r="727" spans="4:116" x14ac:dyDescent="0.4">
      <c r="D727" t="s">
        <v>817</v>
      </c>
      <c r="E727" s="8" t="str">
        <f t="shared" si="916"/>
        <v>727 LISTSALE-PV</v>
      </c>
      <c r="G727" s="145" t="s">
        <v>808</v>
      </c>
      <c r="H727" s="31"/>
      <c r="I727" s="73"/>
      <c r="J727" s="379"/>
      <c r="K727" s="379">
        <v>0.2</v>
      </c>
      <c r="L727" s="379">
        <v>0.2</v>
      </c>
      <c r="M727" s="379">
        <v>0.2</v>
      </c>
      <c r="N727" s="379">
        <v>0.2</v>
      </c>
      <c r="O727" s="379">
        <v>0.2</v>
      </c>
      <c r="P727" s="379">
        <v>0.2</v>
      </c>
      <c r="R727" s="33"/>
      <c r="S727" s="20" cm="1">
        <f t="array" ref="S727">INDEX($K:$P,ROW(),MATCH(S$3,$K$2:$P$2,0))</f>
        <v>0.2</v>
      </c>
      <c r="T727" s="20" cm="1">
        <f t="array" ref="T727">INDEX($K:$P,ROW(),MATCH(T$3,$K$2:$P$2,0))</f>
        <v>0.2</v>
      </c>
      <c r="U727" s="20" cm="1">
        <f t="array" ref="U727">INDEX($K:$P,ROW(),MATCH(U$3,$K$2:$P$2,0))</f>
        <v>0.2</v>
      </c>
      <c r="V727" s="20" cm="1">
        <f t="array" ref="V727">INDEX($K:$P,ROW(),MATCH(V$3,$K$2:$P$2,0))</f>
        <v>0.2</v>
      </c>
      <c r="W727" s="20" cm="1">
        <f t="array" ref="W727">INDEX($K:$P,ROW(),MATCH(W$3,$K$2:$P$2,0))</f>
        <v>0.2</v>
      </c>
      <c r="X727" s="20" cm="1">
        <f t="array" ref="X727">INDEX($K:$P,ROW(),MATCH(X$3,$K$2:$P$2,0))</f>
        <v>0.2</v>
      </c>
      <c r="Y727" s="20" cm="1">
        <f t="array" ref="Y727">INDEX($K:$P,ROW(),MATCH(Y$3,$K$2:$P$2,0))</f>
        <v>0.2</v>
      </c>
      <c r="Z727" s="20" cm="1">
        <f t="array" ref="Z727">INDEX($K:$P,ROW(),MATCH(Z$3,$K$2:$P$2,0))</f>
        <v>0.2</v>
      </c>
      <c r="AA727" s="20" cm="1">
        <f t="array" ref="AA727">INDEX($K:$P,ROW(),MATCH(AA$3,$K$2:$P$2,0))</f>
        <v>0.2</v>
      </c>
      <c r="AB727" s="20" cm="1">
        <f t="array" ref="AB727">INDEX($K:$P,ROW(),MATCH(AB$3,$K$2:$P$2,0))</f>
        <v>0.2</v>
      </c>
      <c r="AC727" s="20" cm="1">
        <f t="array" ref="AC727">INDEX($K:$P,ROW(),MATCH(AC$3,$K$2:$P$2,0))</f>
        <v>0.2</v>
      </c>
      <c r="AD727" s="20" cm="1">
        <f t="array" ref="AD727">INDEX($K:$P,ROW(),MATCH(AD$3,$K$2:$P$2,0))</f>
        <v>0.2</v>
      </c>
      <c r="AE727" s="20" cm="1">
        <f t="array" ref="AE727">INDEX($K:$P,ROW(),MATCH(AE$3,$K$2:$P$2,0))</f>
        <v>0.2</v>
      </c>
      <c r="AF727" s="20" cm="1">
        <f t="array" ref="AF727">INDEX($K:$P,ROW(),MATCH(AF$3,$K$2:$P$2,0))</f>
        <v>0.2</v>
      </c>
      <c r="AG727" s="20" cm="1">
        <f t="array" ref="AG727">INDEX($K:$P,ROW(),MATCH(AG$3,$K$2:$P$2,0))</f>
        <v>0.2</v>
      </c>
      <c r="AH727" s="20" cm="1">
        <f t="array" ref="AH727">INDEX($K:$P,ROW(),MATCH(AH$3,$K$2:$P$2,0))</f>
        <v>0.2</v>
      </c>
      <c r="AI727" s="20" cm="1">
        <f t="array" ref="AI727">INDEX($K:$P,ROW(),MATCH(AI$3,$K$2:$P$2,0))</f>
        <v>0.2</v>
      </c>
      <c r="AJ727" s="20" cm="1">
        <f t="array" ref="AJ727">INDEX($K:$P,ROW(),MATCH(AJ$3,$K$2:$P$2,0))</f>
        <v>0.2</v>
      </c>
      <c r="AK727" s="20" cm="1">
        <f t="array" ref="AK727">INDEX($K:$P,ROW(),MATCH(AK$3,$K$2:$P$2,0))</f>
        <v>0.2</v>
      </c>
      <c r="AL727" s="20" cm="1">
        <f t="array" ref="AL727">INDEX($K:$P,ROW(),MATCH(AL$3,$K$2:$P$2,0))</f>
        <v>0.2</v>
      </c>
      <c r="AM727" s="20" cm="1">
        <f t="array" ref="AM727">INDEX($K:$P,ROW(),MATCH(AM$3,$K$2:$P$2,0))</f>
        <v>0.2</v>
      </c>
      <c r="AN727" s="20" cm="1">
        <f t="array" ref="AN727">INDEX($K:$P,ROW(),MATCH(AN$3,$K$2:$P$2,0))</f>
        <v>0.2</v>
      </c>
      <c r="AO727" s="20" cm="1">
        <f t="array" ref="AO727">INDEX($K:$P,ROW(),MATCH(AO$3,$K$2:$P$2,0))</f>
        <v>0.2</v>
      </c>
      <c r="AP727" s="20" cm="1">
        <f t="array" ref="AP727">INDEX($K:$P,ROW(),MATCH(AP$3,$K$2:$P$2,0))</f>
        <v>0.2</v>
      </c>
      <c r="AQ727" s="20" cm="1">
        <f t="array" ref="AQ727">INDEX($K:$P,ROW(),MATCH(AQ$3,$K$2:$P$2,0))</f>
        <v>0.2</v>
      </c>
      <c r="AR727" s="20" cm="1">
        <f t="array" ref="AR727">INDEX($K:$P,ROW(),MATCH(AR$3,$K$2:$P$2,0))</f>
        <v>0.2</v>
      </c>
      <c r="AS727" s="20" cm="1">
        <f t="array" ref="AS727">INDEX($K:$P,ROW(),MATCH(AS$3,$K$2:$P$2,0))</f>
        <v>0.2</v>
      </c>
      <c r="AT727" s="20" cm="1">
        <f t="array" ref="AT727">INDEX($K:$P,ROW(),MATCH(AT$3,$K$2:$P$2,0))</f>
        <v>0.2</v>
      </c>
      <c r="AU727" s="20" cm="1">
        <f t="array" ref="AU727">INDEX($K:$P,ROW(),MATCH(AU$3,$K$2:$P$2,0))</f>
        <v>0.2</v>
      </c>
      <c r="AV727" s="20" cm="1">
        <f t="array" ref="AV727">INDEX($K:$P,ROW(),MATCH(AV$3,$K$2:$P$2,0))</f>
        <v>0.2</v>
      </c>
      <c r="AW727" s="20" cm="1">
        <f t="array" ref="AW727">INDEX($K:$P,ROW(),MATCH(AW$3,$K$2:$P$2,0))</f>
        <v>0.2</v>
      </c>
      <c r="AX727" s="20" cm="1">
        <f t="array" ref="AX727">INDEX($K:$P,ROW(),MATCH(AX$3,$K$2:$P$2,0))</f>
        <v>0.2</v>
      </c>
      <c r="AY727" s="20" cm="1">
        <f t="array" ref="AY727">INDEX($K:$P,ROW(),MATCH(AY$3,$K$2:$P$2,0))</f>
        <v>0.2</v>
      </c>
      <c r="AZ727" s="20" cm="1">
        <f t="array" ref="AZ727">INDEX($K:$P,ROW(),MATCH(AZ$3,$K$2:$P$2,0))</f>
        <v>0.2</v>
      </c>
      <c r="BA727" s="20" cm="1">
        <f t="array" ref="BA727">INDEX($K:$P,ROW(),MATCH(BA$3,$K$2:$P$2,0))</f>
        <v>0.2</v>
      </c>
      <c r="BB727" s="20" cm="1">
        <f t="array" ref="BB727">INDEX($K:$P,ROW(),MATCH(BB$3,$K$2:$P$2,0))</f>
        <v>0.2</v>
      </c>
      <c r="BC727" s="20" cm="1">
        <f t="array" ref="BC727">INDEX($K:$P,ROW(),MATCH(BC$3,$K$2:$P$2,0))</f>
        <v>0.2</v>
      </c>
      <c r="BD727" s="20" cm="1">
        <f t="array" ref="BD727">INDEX($K:$P,ROW(),MATCH(BD$3,$K$2:$P$2,0))</f>
        <v>0.2</v>
      </c>
      <c r="BE727" s="20" cm="1">
        <f t="array" ref="BE727">INDEX($K:$P,ROW(),MATCH(BE$3,$K$2:$P$2,0))</f>
        <v>0.2</v>
      </c>
      <c r="BF727" s="20" cm="1">
        <f t="array" ref="BF727">INDEX($K:$P,ROW(),MATCH(BF$3,$K$2:$P$2,0))</f>
        <v>0.2</v>
      </c>
      <c r="BG727" s="20" cm="1">
        <f t="array" ref="BG727">INDEX($K:$P,ROW(),MATCH(BG$3,$K$2:$P$2,0))</f>
        <v>0.2</v>
      </c>
      <c r="BH727" s="20" cm="1">
        <f t="array" ref="BH727">INDEX($K:$P,ROW(),MATCH(BH$3,$K$2:$P$2,0))</f>
        <v>0.2</v>
      </c>
      <c r="BI727" s="20" cm="1">
        <f t="array" ref="BI727">INDEX($K:$P,ROW(),MATCH(BI$3,$K$2:$P$2,0))</f>
        <v>0.2</v>
      </c>
      <c r="BJ727" s="20" cm="1">
        <f t="array" ref="BJ727">INDEX($K:$P,ROW(),MATCH(BJ$3,$K$2:$P$2,0))</f>
        <v>0.2</v>
      </c>
      <c r="BK727" s="20" cm="1">
        <f t="array" ref="BK727">INDEX($K:$P,ROW(),MATCH(BK$3,$K$2:$P$2,0))</f>
        <v>0.2</v>
      </c>
      <c r="BL727" s="20" cm="1">
        <f t="array" ref="BL727">INDEX($K:$P,ROW(),MATCH(BL$3,$K$2:$P$2,0))</f>
        <v>0.2</v>
      </c>
      <c r="BM727" s="20" cm="1">
        <f t="array" ref="BM727">INDEX($K:$P,ROW(),MATCH(BM$3,$K$2:$P$2,0))</f>
        <v>0.2</v>
      </c>
      <c r="BN727" s="20" cm="1">
        <f t="array" ref="BN727">INDEX($K:$P,ROW(),MATCH(BN$3,$K$2:$P$2,0))</f>
        <v>0.2</v>
      </c>
      <c r="BO727" s="20" cm="1">
        <f t="array" ref="BO727">INDEX($K:$P,ROW(),MATCH(BO$3,$K$2:$P$2,0))</f>
        <v>0.2</v>
      </c>
      <c r="BP727" s="20" cm="1">
        <f t="array" ref="BP727">INDEX($K:$P,ROW(),MATCH(BP$3,$K$2:$P$2,0))</f>
        <v>0.2</v>
      </c>
      <c r="BQ727" s="20" cm="1">
        <f t="array" ref="BQ727">INDEX($K:$P,ROW(),MATCH(BQ$3,$K$2:$P$2,0))</f>
        <v>0.2</v>
      </c>
      <c r="BR727" s="20" cm="1">
        <f t="array" ref="BR727">INDEX($K:$P,ROW(),MATCH(BR$3,$K$2:$P$2,0))</f>
        <v>0.2</v>
      </c>
      <c r="BS727" s="20" cm="1">
        <f t="array" ref="BS727">INDEX($K:$P,ROW(),MATCH(BS$3,$K$2:$P$2,0))</f>
        <v>0.2</v>
      </c>
      <c r="BT727" s="20" cm="1">
        <f t="array" ref="BT727">INDEX($K:$P,ROW(),MATCH(BT$3,$K$2:$P$2,0))</f>
        <v>0.2</v>
      </c>
      <c r="BU727" s="20" cm="1">
        <f t="array" ref="BU727">INDEX($K:$P,ROW(),MATCH(BU$3,$K$2:$P$2,0))</f>
        <v>0.2</v>
      </c>
      <c r="BV727" s="20" cm="1">
        <f t="array" ref="BV727">INDEX($K:$P,ROW(),MATCH(BV$3,$K$2:$P$2,0))</f>
        <v>0.2</v>
      </c>
      <c r="BW727" s="20" cm="1">
        <f t="array" ref="BW727">INDEX($K:$P,ROW(),MATCH(BW$3,$K$2:$P$2,0))</f>
        <v>0.2</v>
      </c>
      <c r="BX727" s="20" cm="1">
        <f t="array" ref="BX727">INDEX($K:$P,ROW(),MATCH(BX$3,$K$2:$P$2,0))</f>
        <v>0.2</v>
      </c>
      <c r="BY727" s="20" cm="1">
        <f t="array" ref="BY727">INDEX($K:$P,ROW(),MATCH(BY$3,$K$2:$P$2,0))</f>
        <v>0.2</v>
      </c>
      <c r="BZ727" s="20" cm="1">
        <f t="array" ref="BZ727">INDEX($K:$P,ROW(),MATCH(BZ$3,$K$2:$P$2,0))</f>
        <v>0.2</v>
      </c>
      <c r="CA727" s="20" cm="1">
        <f t="array" ref="CA727">INDEX($K:$P,ROW(),MATCH(CA$3,$K$2:$P$2,0))</f>
        <v>0.2</v>
      </c>
      <c r="CB727" s="20" cm="1">
        <f t="array" ref="CB727">INDEX($K:$P,ROW(),MATCH(CB$3,$K$2:$P$2,0))</f>
        <v>0.2</v>
      </c>
      <c r="CC727" s="20" cm="1">
        <f t="array" ref="CC727">INDEX($K:$P,ROW(),MATCH(CC$3,$K$2:$P$2,0))</f>
        <v>0.2</v>
      </c>
      <c r="CD727" s="20" cm="1">
        <f t="array" ref="CD727">INDEX($K:$P,ROW(),MATCH(CD$3,$K$2:$P$2,0))</f>
        <v>0.2</v>
      </c>
      <c r="CE727" s="20" cm="1">
        <f t="array" ref="CE727">INDEX($K:$P,ROW(),MATCH(CE$3,$K$2:$P$2,0))</f>
        <v>0.2</v>
      </c>
      <c r="CF727" s="20" cm="1">
        <f t="array" ref="CF727">INDEX($K:$P,ROW(),MATCH(CF$3,$K$2:$P$2,0))</f>
        <v>0.2</v>
      </c>
      <c r="CG727" s="20" cm="1">
        <f t="array" ref="CG727">INDEX($K:$P,ROW(),MATCH(CG$3,$K$2:$P$2,0))</f>
        <v>0.2</v>
      </c>
      <c r="CH727" s="20" cm="1">
        <f t="array" ref="CH727">INDEX($K:$P,ROW(),MATCH(CH$3,$K$2:$P$2,0))</f>
        <v>0.2</v>
      </c>
      <c r="CI727" s="20" cm="1">
        <f t="array" ref="CI727">INDEX($K:$P,ROW(),MATCH(CI$3,$K$2:$P$2,0))</f>
        <v>0.2</v>
      </c>
      <c r="CJ727" s="20" cm="1">
        <f t="array" ref="CJ727">INDEX($K:$P,ROW(),MATCH(CJ$3,$K$2:$P$2,0))</f>
        <v>0.2</v>
      </c>
      <c r="CK727" s="20" cm="1">
        <f t="array" ref="CK727">INDEX($K:$P,ROW(),MATCH(CK$3,$K$2:$P$2,0))</f>
        <v>0.2</v>
      </c>
      <c r="CL727" s="20" cm="1">
        <f t="array" ref="CL727">INDEX($K:$P,ROW(),MATCH(CL$3,$K$2:$P$2,0))</f>
        <v>0.2</v>
      </c>
      <c r="CM727" s="20" t="e" cm="1">
        <f t="array" ref="CM727">INDEX($K:$P,ROW(),MATCH(CM$3,$K$2:$P$2,0))</f>
        <v>#N/A</v>
      </c>
      <c r="CN727" s="20" t="e" cm="1">
        <f t="array" ref="CN727">INDEX($K:$P,ROW(),MATCH(CN$3,$K$2:$P$2,0))</f>
        <v>#N/A</v>
      </c>
      <c r="CO727" s="20" t="e" cm="1">
        <f t="array" ref="CO727">INDEX($K:$P,ROW(),MATCH(CO$3,$K$2:$P$2,0))</f>
        <v>#N/A</v>
      </c>
      <c r="CP727" s="20" t="e" cm="1">
        <f t="array" ref="CP727">INDEX($K:$P,ROW(),MATCH(CP$3,$K$2:$P$2,0))</f>
        <v>#N/A</v>
      </c>
      <c r="CQ727" s="20" t="e" cm="1">
        <f t="array" ref="CQ727">INDEX($K:$P,ROW(),MATCH(CQ$3,$K$2:$P$2,0))</f>
        <v>#N/A</v>
      </c>
      <c r="CR727" s="20" t="e" cm="1">
        <f t="array" ref="CR727">INDEX($K:$P,ROW(),MATCH(CR$3,$K$2:$P$2,0))</f>
        <v>#N/A</v>
      </c>
      <c r="CS727" s="20" t="e" cm="1">
        <f t="array" ref="CS727">INDEX($K:$P,ROW(),MATCH(CS$3,$K$2:$P$2,0))</f>
        <v>#N/A</v>
      </c>
      <c r="CT727" s="20" t="e" cm="1">
        <f t="array" ref="CT727">INDEX($K:$P,ROW(),MATCH(CT$3,$K$2:$P$2,0))</f>
        <v>#N/A</v>
      </c>
      <c r="CU727" s="20" t="e" cm="1">
        <f t="array" ref="CU727">INDEX($K:$P,ROW(),MATCH(CU$3,$K$2:$P$2,0))</f>
        <v>#N/A</v>
      </c>
      <c r="CV727" s="20" t="e" cm="1">
        <f t="array" ref="CV727">INDEX($K:$P,ROW(),MATCH(CV$3,$K$2:$P$2,0))</f>
        <v>#N/A</v>
      </c>
      <c r="CW727" s="20" t="e" cm="1">
        <f t="array" ref="CW727">INDEX($K:$P,ROW(),MATCH(CW$3,$K$2:$P$2,0))</f>
        <v>#N/A</v>
      </c>
      <c r="CX727" s="20" t="e" cm="1">
        <f t="array" ref="CX727">INDEX($K:$P,ROW(),MATCH(CX$3,$K$2:$P$2,0))</f>
        <v>#N/A</v>
      </c>
      <c r="CY727" s="20" t="e" cm="1">
        <f t="array" ref="CY727">INDEX($K:$P,ROW(),MATCH(CY$3,$K$2:$P$2,0))</f>
        <v>#N/A</v>
      </c>
      <c r="CZ727" s="20" t="e" cm="1">
        <f t="array" ref="CZ727">INDEX($K:$P,ROW(),MATCH(CZ$3,$K$2:$P$2,0))</f>
        <v>#N/A</v>
      </c>
      <c r="DA727" s="20" t="e" cm="1">
        <f t="array" ref="DA727">INDEX($K:$P,ROW(),MATCH(DA$3,$K$2:$P$2,0))</f>
        <v>#N/A</v>
      </c>
      <c r="DB727" s="20" t="e" cm="1">
        <f t="array" ref="DB727">INDEX($K:$P,ROW(),MATCH(DB$3,$K$2:$P$2,0))</f>
        <v>#N/A</v>
      </c>
      <c r="DC727" s="20" t="e" cm="1">
        <f t="array" ref="DC727">INDEX($K:$P,ROW(),MATCH(DC$3,$K$2:$P$2,0))</f>
        <v>#N/A</v>
      </c>
      <c r="DD727" s="20" t="e" cm="1">
        <f t="array" ref="DD727">INDEX($K:$P,ROW(),MATCH(DD$3,$K$2:$P$2,0))</f>
        <v>#N/A</v>
      </c>
      <c r="DE727" s="20" t="e" cm="1">
        <f t="array" ref="DE727">INDEX($K:$P,ROW(),MATCH(DE$3,$K$2:$P$2,0))</f>
        <v>#N/A</v>
      </c>
      <c r="DF727" s="20" t="e" cm="1">
        <f t="array" ref="DF727">INDEX($K:$P,ROW(),MATCH(DF$3,$K$2:$P$2,0))</f>
        <v>#N/A</v>
      </c>
      <c r="DG727" s="20" t="e" cm="1">
        <f t="array" ref="DG727">INDEX($K:$P,ROW(),MATCH(DG$3,$K$2:$P$2,0))</f>
        <v>#N/A</v>
      </c>
      <c r="DH727" s="20" t="e" cm="1">
        <f t="array" ref="DH727">INDEX($K:$P,ROW(),MATCH(DH$3,$K$2:$P$2,0))</f>
        <v>#N/A</v>
      </c>
      <c r="DI727" s="20" t="e" cm="1">
        <f t="array" ref="DI727">INDEX($K:$P,ROW(),MATCH(DI$3,$K$2:$P$2,0))</f>
        <v>#N/A</v>
      </c>
      <c r="DJ727" s="20" t="e" cm="1">
        <f t="array" ref="DJ727">INDEX($K:$P,ROW(),MATCH(DJ$3,$K$2:$P$2,0))</f>
        <v>#N/A</v>
      </c>
      <c r="DK727" s="20" t="e" cm="1">
        <f t="array" ref="DK727">INDEX($K:$P,ROW(),MATCH(DK$3,$K$2:$P$2,0))</f>
        <v>#N/A</v>
      </c>
      <c r="DL727" s="20" t="e" cm="1">
        <f t="array" ref="DL727">INDEX($K:$P,ROW(),MATCH(DL$3,$K$2:$P$2,0))</f>
        <v>#N/A</v>
      </c>
    </row>
    <row r="728" spans="4:116" x14ac:dyDescent="0.4">
      <c r="D728" t="s">
        <v>817</v>
      </c>
      <c r="E728" s="8" t="str">
        <f t="shared" si="916"/>
        <v>728 LISTSALE-PV</v>
      </c>
      <c r="G728" s="127" t="str">
        <f>"# of "&amp;G772&amp;"s sold"</f>
        <v># of units sold</v>
      </c>
      <c r="H728" s="31"/>
      <c r="I728" s="73"/>
      <c r="J728" s="73"/>
      <c r="K728" s="58"/>
      <c r="L728" s="58"/>
      <c r="M728" s="58"/>
      <c r="N728" s="58"/>
      <c r="O728" s="58"/>
      <c r="P728" s="58"/>
      <c r="R728" s="33"/>
      <c r="CM728" s="8"/>
      <c r="CN728" s="8"/>
      <c r="CO728" s="8"/>
      <c r="CP728" s="8"/>
      <c r="CQ728" s="8"/>
      <c r="CR728" s="8"/>
      <c r="CS728" s="8"/>
      <c r="CT728" s="8"/>
      <c r="CU728" s="8"/>
      <c r="CV728" s="8"/>
      <c r="CW728" s="8"/>
      <c r="CX728" s="8"/>
      <c r="CY728" s="8"/>
      <c r="CZ728" s="8"/>
      <c r="DA728" s="8"/>
      <c r="DB728" s="8"/>
      <c r="DC728" s="8"/>
      <c r="DD728" s="8"/>
      <c r="DE728" s="8"/>
      <c r="DF728" s="8"/>
      <c r="DG728" s="8"/>
      <c r="DH728" s="8"/>
      <c r="DI728" s="8"/>
      <c r="DJ728" s="8"/>
      <c r="DK728" s="8"/>
      <c r="DL728" s="8"/>
    </row>
    <row r="729" spans="4:116" x14ac:dyDescent="0.4">
      <c r="D729" t="s">
        <v>817</v>
      </c>
      <c r="E729" s="8" t="str">
        <f t="shared" si="916"/>
        <v>729 LISTSALE-PV</v>
      </c>
      <c r="G729" s="125"/>
      <c r="H729" s="31"/>
      <c r="I729" s="73"/>
      <c r="J729" s="73"/>
      <c r="K729" s="58"/>
      <c r="L729" s="58"/>
      <c r="M729" s="58"/>
      <c r="N729" s="58"/>
      <c r="O729" s="58"/>
      <c r="P729" s="58"/>
      <c r="R729" s="33"/>
      <c r="CM729" s="8"/>
      <c r="CN729" s="8"/>
      <c r="CO729" s="8"/>
      <c r="CP729" s="8"/>
      <c r="CQ729" s="8"/>
      <c r="CR729" s="8"/>
      <c r="CS729" s="8"/>
      <c r="CT729" s="8"/>
      <c r="CU729" s="8"/>
      <c r="CV729" s="8"/>
      <c r="CW729" s="8"/>
      <c r="CX729" s="8"/>
      <c r="CY729" s="8"/>
      <c r="CZ729" s="8"/>
      <c r="DA729" s="8"/>
      <c r="DB729" s="8"/>
      <c r="DC729" s="8"/>
      <c r="DD729" s="8"/>
      <c r="DE729" s="8"/>
      <c r="DF729" s="8"/>
      <c r="DG729" s="8"/>
      <c r="DH729" s="8"/>
      <c r="DI729" s="8"/>
      <c r="DJ729" s="8"/>
      <c r="DK729" s="8"/>
      <c r="DL729" s="8"/>
    </row>
    <row r="730" spans="4:116" x14ac:dyDescent="0.4">
      <c r="D730" t="s">
        <v>817</v>
      </c>
      <c r="E730" s="8" t="str">
        <f t="shared" si="916"/>
        <v>730 LISTSALE-PV</v>
      </c>
      <c r="G730" s="95" t="s">
        <v>343</v>
      </c>
      <c r="H730" s="31"/>
      <c r="I730" s="73"/>
      <c r="J730" s="73"/>
      <c r="K730" s="58"/>
      <c r="L730" s="58"/>
      <c r="M730" s="58"/>
      <c r="N730" s="58"/>
      <c r="O730" s="58"/>
      <c r="P730" s="58"/>
      <c r="R730" s="33"/>
      <c r="CM730" s="8"/>
      <c r="CN730" s="8"/>
      <c r="CO730" s="8"/>
      <c r="CP730" s="8"/>
      <c r="CQ730" s="8"/>
      <c r="CR730" s="8"/>
      <c r="CS730" s="8"/>
      <c r="CT730" s="8"/>
      <c r="CU730" s="8"/>
      <c r="CV730" s="8"/>
      <c r="CW730" s="8"/>
      <c r="CX730" s="8"/>
      <c r="CY730" s="8"/>
      <c r="CZ730" s="8"/>
      <c r="DA730" s="8"/>
      <c r="DB730" s="8"/>
      <c r="DC730" s="8"/>
      <c r="DD730" s="8"/>
      <c r="DE730" s="8"/>
      <c r="DF730" s="8"/>
      <c r="DG730" s="8"/>
      <c r="DH730" s="8"/>
      <c r="DI730" s="8"/>
      <c r="DJ730" s="8"/>
      <c r="DK730" s="8"/>
      <c r="DL730" s="8"/>
    </row>
    <row r="731" spans="4:116" x14ac:dyDescent="0.4">
      <c r="D731" t="s">
        <v>817</v>
      </c>
      <c r="E731" s="8" t="str">
        <f t="shared" si="916"/>
        <v>731 LISTSALE-PV</v>
      </c>
      <c r="G731" s="145" t="s">
        <v>519</v>
      </c>
      <c r="H731" s="31"/>
      <c r="I731" s="73"/>
      <c r="J731" s="73"/>
      <c r="K731" s="17">
        <f t="shared" ref="K731:P736" ca="1" si="917">SUMIF($3:$3,K$2,731:731)</f>
        <v>12000</v>
      </c>
      <c r="L731" s="17">
        <f t="shared" ca="1" si="917"/>
        <v>12000</v>
      </c>
      <c r="M731" s="17">
        <f t="shared" ca="1" si="917"/>
        <v>12000</v>
      </c>
      <c r="N731" s="17">
        <f t="shared" ca="1" si="917"/>
        <v>12000</v>
      </c>
      <c r="O731" s="17">
        <f t="shared" ca="1" si="917"/>
        <v>12000</v>
      </c>
      <c r="P731" s="17">
        <f t="shared" ca="1" si="917"/>
        <v>12000</v>
      </c>
      <c r="R731" s="33"/>
      <c r="S731" s="15">
        <f ca="1">S723*S736</f>
        <v>1000</v>
      </c>
      <c r="T731" s="15">
        <f t="shared" ref="T731:CE731" ca="1" si="918">T723*T736</f>
        <v>1000</v>
      </c>
      <c r="U731" s="15">
        <f t="shared" ca="1" si="918"/>
        <v>1000</v>
      </c>
      <c r="V731" s="15">
        <f t="shared" ca="1" si="918"/>
        <v>1000</v>
      </c>
      <c r="W731" s="15">
        <f t="shared" ca="1" si="918"/>
        <v>1000</v>
      </c>
      <c r="X731" s="15">
        <f t="shared" ca="1" si="918"/>
        <v>1000</v>
      </c>
      <c r="Y731" s="15">
        <f t="shared" ca="1" si="918"/>
        <v>1000</v>
      </c>
      <c r="Z731" s="15">
        <f t="shared" ca="1" si="918"/>
        <v>1000</v>
      </c>
      <c r="AA731" s="15">
        <f t="shared" ca="1" si="918"/>
        <v>1000</v>
      </c>
      <c r="AB731" s="15">
        <f t="shared" ca="1" si="918"/>
        <v>1000</v>
      </c>
      <c r="AC731" s="15">
        <f t="shared" ca="1" si="918"/>
        <v>1000</v>
      </c>
      <c r="AD731" s="15">
        <f t="shared" ca="1" si="918"/>
        <v>1000</v>
      </c>
      <c r="AE731" s="15">
        <f t="shared" ca="1" si="918"/>
        <v>1000</v>
      </c>
      <c r="AF731" s="15">
        <f t="shared" ca="1" si="918"/>
        <v>1000</v>
      </c>
      <c r="AG731" s="15">
        <f t="shared" ca="1" si="918"/>
        <v>1000</v>
      </c>
      <c r="AH731" s="15">
        <f t="shared" ca="1" si="918"/>
        <v>1000</v>
      </c>
      <c r="AI731" s="15">
        <f t="shared" ca="1" si="918"/>
        <v>1000</v>
      </c>
      <c r="AJ731" s="15">
        <f t="shared" ca="1" si="918"/>
        <v>1000</v>
      </c>
      <c r="AK731" s="15">
        <f t="shared" ca="1" si="918"/>
        <v>1000</v>
      </c>
      <c r="AL731" s="15">
        <f t="shared" ca="1" si="918"/>
        <v>1000</v>
      </c>
      <c r="AM731" s="15">
        <f t="shared" ca="1" si="918"/>
        <v>1000</v>
      </c>
      <c r="AN731" s="15">
        <f t="shared" ca="1" si="918"/>
        <v>1000</v>
      </c>
      <c r="AO731" s="15">
        <f t="shared" ca="1" si="918"/>
        <v>1000</v>
      </c>
      <c r="AP731" s="15">
        <f t="shared" ca="1" si="918"/>
        <v>1000</v>
      </c>
      <c r="AQ731" s="15">
        <f t="shared" ca="1" si="918"/>
        <v>1000</v>
      </c>
      <c r="AR731" s="15">
        <f t="shared" ca="1" si="918"/>
        <v>1000</v>
      </c>
      <c r="AS731" s="15">
        <f t="shared" ca="1" si="918"/>
        <v>1000</v>
      </c>
      <c r="AT731" s="15">
        <f t="shared" ca="1" si="918"/>
        <v>1000</v>
      </c>
      <c r="AU731" s="15">
        <f t="shared" ca="1" si="918"/>
        <v>1000</v>
      </c>
      <c r="AV731" s="15">
        <f t="shared" ca="1" si="918"/>
        <v>1000</v>
      </c>
      <c r="AW731" s="15">
        <f t="shared" ca="1" si="918"/>
        <v>1000</v>
      </c>
      <c r="AX731" s="15">
        <f t="shared" ca="1" si="918"/>
        <v>1000</v>
      </c>
      <c r="AY731" s="15">
        <f t="shared" ca="1" si="918"/>
        <v>1000</v>
      </c>
      <c r="AZ731" s="15">
        <f t="shared" ca="1" si="918"/>
        <v>1000</v>
      </c>
      <c r="BA731" s="15">
        <f t="shared" ca="1" si="918"/>
        <v>1000</v>
      </c>
      <c r="BB731" s="15">
        <f t="shared" ca="1" si="918"/>
        <v>1000</v>
      </c>
      <c r="BC731" s="15">
        <f t="shared" ca="1" si="918"/>
        <v>1000</v>
      </c>
      <c r="BD731" s="15">
        <f t="shared" ca="1" si="918"/>
        <v>1000</v>
      </c>
      <c r="BE731" s="15">
        <f t="shared" ca="1" si="918"/>
        <v>1000</v>
      </c>
      <c r="BF731" s="15">
        <f t="shared" ca="1" si="918"/>
        <v>1000</v>
      </c>
      <c r="BG731" s="15">
        <f t="shared" ca="1" si="918"/>
        <v>1000</v>
      </c>
      <c r="BH731" s="15">
        <f t="shared" ca="1" si="918"/>
        <v>1000</v>
      </c>
      <c r="BI731" s="15">
        <f t="shared" ca="1" si="918"/>
        <v>1000</v>
      </c>
      <c r="BJ731" s="15">
        <f t="shared" ca="1" si="918"/>
        <v>1000</v>
      </c>
      <c r="BK731" s="15">
        <f t="shared" ca="1" si="918"/>
        <v>1000</v>
      </c>
      <c r="BL731" s="15">
        <f t="shared" ca="1" si="918"/>
        <v>1000</v>
      </c>
      <c r="BM731" s="15">
        <f t="shared" ca="1" si="918"/>
        <v>1000</v>
      </c>
      <c r="BN731" s="15">
        <f t="shared" ca="1" si="918"/>
        <v>1000</v>
      </c>
      <c r="BO731" s="15">
        <f t="shared" ca="1" si="918"/>
        <v>1000</v>
      </c>
      <c r="BP731" s="15">
        <f t="shared" ca="1" si="918"/>
        <v>1000</v>
      </c>
      <c r="BQ731" s="15">
        <f t="shared" ca="1" si="918"/>
        <v>1000</v>
      </c>
      <c r="BR731" s="15">
        <f t="shared" ca="1" si="918"/>
        <v>1000</v>
      </c>
      <c r="BS731" s="15">
        <f t="shared" ca="1" si="918"/>
        <v>1000</v>
      </c>
      <c r="BT731" s="15">
        <f t="shared" ca="1" si="918"/>
        <v>1000</v>
      </c>
      <c r="BU731" s="15">
        <f t="shared" ca="1" si="918"/>
        <v>1000</v>
      </c>
      <c r="BV731" s="15">
        <f t="shared" ca="1" si="918"/>
        <v>1000</v>
      </c>
      <c r="BW731" s="15">
        <f t="shared" ca="1" si="918"/>
        <v>1000</v>
      </c>
      <c r="BX731" s="15">
        <f t="shared" ca="1" si="918"/>
        <v>1000</v>
      </c>
      <c r="BY731" s="15">
        <f t="shared" ca="1" si="918"/>
        <v>1000</v>
      </c>
      <c r="BZ731" s="15">
        <f t="shared" ca="1" si="918"/>
        <v>1000</v>
      </c>
      <c r="CA731" s="15">
        <f t="shared" ca="1" si="918"/>
        <v>1000</v>
      </c>
      <c r="CB731" s="15">
        <f t="shared" ca="1" si="918"/>
        <v>1000</v>
      </c>
      <c r="CC731" s="15">
        <f t="shared" ca="1" si="918"/>
        <v>1000</v>
      </c>
      <c r="CD731" s="15">
        <f t="shared" ca="1" si="918"/>
        <v>1000</v>
      </c>
      <c r="CE731" s="15">
        <f t="shared" ca="1" si="918"/>
        <v>1000</v>
      </c>
      <c r="CF731" s="15">
        <f t="shared" ref="CF731:DL731" ca="1" si="919">CF723*CF736</f>
        <v>1000</v>
      </c>
      <c r="CG731" s="15">
        <f t="shared" ca="1" si="919"/>
        <v>1000</v>
      </c>
      <c r="CH731" s="15">
        <f t="shared" ca="1" si="919"/>
        <v>1000</v>
      </c>
      <c r="CI731" s="15">
        <f t="shared" ca="1" si="919"/>
        <v>1000</v>
      </c>
      <c r="CJ731" s="15">
        <f t="shared" ca="1" si="919"/>
        <v>1000</v>
      </c>
      <c r="CK731" s="15">
        <f t="shared" ca="1" si="919"/>
        <v>1000</v>
      </c>
      <c r="CL731" s="15">
        <f t="shared" ca="1" si="919"/>
        <v>1000</v>
      </c>
      <c r="CM731" s="15" t="e">
        <f t="shared" ca="1" si="919"/>
        <v>#N/A</v>
      </c>
      <c r="CN731" s="15" t="e">
        <f t="shared" ca="1" si="919"/>
        <v>#N/A</v>
      </c>
      <c r="CO731" s="15" t="e">
        <f t="shared" ca="1" si="919"/>
        <v>#N/A</v>
      </c>
      <c r="CP731" s="15" t="e">
        <f t="shared" ca="1" si="919"/>
        <v>#N/A</v>
      </c>
      <c r="CQ731" s="15" t="e">
        <f t="shared" ca="1" si="919"/>
        <v>#N/A</v>
      </c>
      <c r="CR731" s="15" t="e">
        <f t="shared" ca="1" si="919"/>
        <v>#N/A</v>
      </c>
      <c r="CS731" s="15" t="e">
        <f t="shared" ca="1" si="919"/>
        <v>#N/A</v>
      </c>
      <c r="CT731" s="15" t="e">
        <f t="shared" ca="1" si="919"/>
        <v>#N/A</v>
      </c>
      <c r="CU731" s="15" t="e">
        <f t="shared" ca="1" si="919"/>
        <v>#N/A</v>
      </c>
      <c r="CV731" s="15" t="e">
        <f t="shared" ca="1" si="919"/>
        <v>#N/A</v>
      </c>
      <c r="CW731" s="15" t="e">
        <f t="shared" ca="1" si="919"/>
        <v>#N/A</v>
      </c>
      <c r="CX731" s="15" t="e">
        <f t="shared" ca="1" si="919"/>
        <v>#N/A</v>
      </c>
      <c r="CY731" s="15" t="e">
        <f t="shared" ca="1" si="919"/>
        <v>#N/A</v>
      </c>
      <c r="CZ731" s="15" t="e">
        <f t="shared" ca="1" si="919"/>
        <v>#N/A</v>
      </c>
      <c r="DA731" s="15" t="e">
        <f t="shared" ca="1" si="919"/>
        <v>#N/A</v>
      </c>
      <c r="DB731" s="15" t="e">
        <f t="shared" ca="1" si="919"/>
        <v>#N/A</v>
      </c>
      <c r="DC731" s="15" t="e">
        <f t="shared" ca="1" si="919"/>
        <v>#N/A</v>
      </c>
      <c r="DD731" s="15" t="e">
        <f t="shared" ca="1" si="919"/>
        <v>#N/A</v>
      </c>
      <c r="DE731" s="15" t="e">
        <f t="shared" ca="1" si="919"/>
        <v>#N/A</v>
      </c>
      <c r="DF731" s="15" t="e">
        <f t="shared" ca="1" si="919"/>
        <v>#N/A</v>
      </c>
      <c r="DG731" s="15" t="e">
        <f t="shared" ca="1" si="919"/>
        <v>#N/A</v>
      </c>
      <c r="DH731" s="15" t="e">
        <f t="shared" ca="1" si="919"/>
        <v>#N/A</v>
      </c>
      <c r="DI731" s="15" t="e">
        <f t="shared" ca="1" si="919"/>
        <v>#N/A</v>
      </c>
      <c r="DJ731" s="15" t="e">
        <f t="shared" ca="1" si="919"/>
        <v>#N/A</v>
      </c>
      <c r="DK731" s="15" t="e">
        <f t="shared" ca="1" si="919"/>
        <v>#N/A</v>
      </c>
      <c r="DL731" s="15" t="e">
        <f t="shared" ca="1" si="919"/>
        <v>#N/A</v>
      </c>
    </row>
    <row r="732" spans="4:116" x14ac:dyDescent="0.4">
      <c r="D732" t="s">
        <v>817</v>
      </c>
      <c r="E732" s="8" t="str">
        <f t="shared" si="916"/>
        <v>732 LISTSALE-PV</v>
      </c>
      <c r="G732" s="145" t="s">
        <v>520</v>
      </c>
      <c r="H732" s="31"/>
      <c r="I732" s="73"/>
      <c r="J732" s="73"/>
      <c r="K732" s="17">
        <f t="shared" ca="1" si="917"/>
        <v>12000</v>
      </c>
      <c r="L732" s="17">
        <f t="shared" ca="1" si="917"/>
        <v>12000</v>
      </c>
      <c r="M732" s="17">
        <f t="shared" ca="1" si="917"/>
        <v>12000</v>
      </c>
      <c r="N732" s="17">
        <f t="shared" ca="1" si="917"/>
        <v>12000</v>
      </c>
      <c r="O732" s="17">
        <f t="shared" ca="1" si="917"/>
        <v>12000</v>
      </c>
      <c r="P732" s="17">
        <f t="shared" ca="1" si="917"/>
        <v>12000</v>
      </c>
      <c r="R732" s="33"/>
      <c r="S732" s="15">
        <f ca="1">S724*S736</f>
        <v>1000</v>
      </c>
      <c r="T732" s="15">
        <f t="shared" ref="T732:CE732" ca="1" si="920">T724*T736</f>
        <v>1000</v>
      </c>
      <c r="U732" s="15">
        <f t="shared" ca="1" si="920"/>
        <v>1000</v>
      </c>
      <c r="V732" s="15">
        <f t="shared" ca="1" si="920"/>
        <v>1000</v>
      </c>
      <c r="W732" s="15">
        <f t="shared" ca="1" si="920"/>
        <v>1000</v>
      </c>
      <c r="X732" s="15">
        <f t="shared" ca="1" si="920"/>
        <v>1000</v>
      </c>
      <c r="Y732" s="15">
        <f t="shared" ca="1" si="920"/>
        <v>1000</v>
      </c>
      <c r="Z732" s="15">
        <f t="shared" ca="1" si="920"/>
        <v>1000</v>
      </c>
      <c r="AA732" s="15">
        <f t="shared" ca="1" si="920"/>
        <v>1000</v>
      </c>
      <c r="AB732" s="15">
        <f t="shared" ca="1" si="920"/>
        <v>1000</v>
      </c>
      <c r="AC732" s="15">
        <f t="shared" ca="1" si="920"/>
        <v>1000</v>
      </c>
      <c r="AD732" s="15">
        <f t="shared" ca="1" si="920"/>
        <v>1000</v>
      </c>
      <c r="AE732" s="15">
        <f t="shared" ca="1" si="920"/>
        <v>1000</v>
      </c>
      <c r="AF732" s="15">
        <f t="shared" ca="1" si="920"/>
        <v>1000</v>
      </c>
      <c r="AG732" s="15">
        <f t="shared" ca="1" si="920"/>
        <v>1000</v>
      </c>
      <c r="AH732" s="15">
        <f t="shared" ca="1" si="920"/>
        <v>1000</v>
      </c>
      <c r="AI732" s="15">
        <f t="shared" ca="1" si="920"/>
        <v>1000</v>
      </c>
      <c r="AJ732" s="15">
        <f t="shared" ca="1" si="920"/>
        <v>1000</v>
      </c>
      <c r="AK732" s="15">
        <f t="shared" ca="1" si="920"/>
        <v>1000</v>
      </c>
      <c r="AL732" s="15">
        <f t="shared" ca="1" si="920"/>
        <v>1000</v>
      </c>
      <c r="AM732" s="15">
        <f t="shared" ca="1" si="920"/>
        <v>1000</v>
      </c>
      <c r="AN732" s="15">
        <f t="shared" ca="1" si="920"/>
        <v>1000</v>
      </c>
      <c r="AO732" s="15">
        <f t="shared" ca="1" si="920"/>
        <v>1000</v>
      </c>
      <c r="AP732" s="15">
        <f t="shared" ca="1" si="920"/>
        <v>1000</v>
      </c>
      <c r="AQ732" s="15">
        <f t="shared" ca="1" si="920"/>
        <v>1000</v>
      </c>
      <c r="AR732" s="15">
        <f t="shared" ca="1" si="920"/>
        <v>1000</v>
      </c>
      <c r="AS732" s="15">
        <f t="shared" ca="1" si="920"/>
        <v>1000</v>
      </c>
      <c r="AT732" s="15">
        <f t="shared" ca="1" si="920"/>
        <v>1000</v>
      </c>
      <c r="AU732" s="15">
        <f t="shared" ca="1" si="920"/>
        <v>1000</v>
      </c>
      <c r="AV732" s="15">
        <f t="shared" ca="1" si="920"/>
        <v>1000</v>
      </c>
      <c r="AW732" s="15">
        <f t="shared" ca="1" si="920"/>
        <v>1000</v>
      </c>
      <c r="AX732" s="15">
        <f t="shared" ca="1" si="920"/>
        <v>1000</v>
      </c>
      <c r="AY732" s="15">
        <f t="shared" ca="1" si="920"/>
        <v>1000</v>
      </c>
      <c r="AZ732" s="15">
        <f t="shared" ca="1" si="920"/>
        <v>1000</v>
      </c>
      <c r="BA732" s="15">
        <f t="shared" ca="1" si="920"/>
        <v>1000</v>
      </c>
      <c r="BB732" s="15">
        <f t="shared" ca="1" si="920"/>
        <v>1000</v>
      </c>
      <c r="BC732" s="15">
        <f t="shared" ca="1" si="920"/>
        <v>1000</v>
      </c>
      <c r="BD732" s="15">
        <f t="shared" ca="1" si="920"/>
        <v>1000</v>
      </c>
      <c r="BE732" s="15">
        <f t="shared" ca="1" si="920"/>
        <v>1000</v>
      </c>
      <c r="BF732" s="15">
        <f t="shared" ca="1" si="920"/>
        <v>1000</v>
      </c>
      <c r="BG732" s="15">
        <f t="shared" ca="1" si="920"/>
        <v>1000</v>
      </c>
      <c r="BH732" s="15">
        <f t="shared" ca="1" si="920"/>
        <v>1000</v>
      </c>
      <c r="BI732" s="15">
        <f t="shared" ca="1" si="920"/>
        <v>1000</v>
      </c>
      <c r="BJ732" s="15">
        <f t="shared" ca="1" si="920"/>
        <v>1000</v>
      </c>
      <c r="BK732" s="15">
        <f t="shared" ca="1" si="920"/>
        <v>1000</v>
      </c>
      <c r="BL732" s="15">
        <f t="shared" ca="1" si="920"/>
        <v>1000</v>
      </c>
      <c r="BM732" s="15">
        <f t="shared" ca="1" si="920"/>
        <v>1000</v>
      </c>
      <c r="BN732" s="15">
        <f t="shared" ca="1" si="920"/>
        <v>1000</v>
      </c>
      <c r="BO732" s="15">
        <f t="shared" ca="1" si="920"/>
        <v>1000</v>
      </c>
      <c r="BP732" s="15">
        <f t="shared" ca="1" si="920"/>
        <v>1000</v>
      </c>
      <c r="BQ732" s="15">
        <f t="shared" ca="1" si="920"/>
        <v>1000</v>
      </c>
      <c r="BR732" s="15">
        <f t="shared" ca="1" si="920"/>
        <v>1000</v>
      </c>
      <c r="BS732" s="15">
        <f t="shared" ca="1" si="920"/>
        <v>1000</v>
      </c>
      <c r="BT732" s="15">
        <f t="shared" ca="1" si="920"/>
        <v>1000</v>
      </c>
      <c r="BU732" s="15">
        <f t="shared" ca="1" si="920"/>
        <v>1000</v>
      </c>
      <c r="BV732" s="15">
        <f t="shared" ca="1" si="920"/>
        <v>1000</v>
      </c>
      <c r="BW732" s="15">
        <f t="shared" ca="1" si="920"/>
        <v>1000</v>
      </c>
      <c r="BX732" s="15">
        <f t="shared" ca="1" si="920"/>
        <v>1000</v>
      </c>
      <c r="BY732" s="15">
        <f t="shared" ca="1" si="920"/>
        <v>1000</v>
      </c>
      <c r="BZ732" s="15">
        <f t="shared" ca="1" si="920"/>
        <v>1000</v>
      </c>
      <c r="CA732" s="15">
        <f t="shared" ca="1" si="920"/>
        <v>1000</v>
      </c>
      <c r="CB732" s="15">
        <f t="shared" ca="1" si="920"/>
        <v>1000</v>
      </c>
      <c r="CC732" s="15">
        <f t="shared" ca="1" si="920"/>
        <v>1000</v>
      </c>
      <c r="CD732" s="15">
        <f t="shared" ca="1" si="920"/>
        <v>1000</v>
      </c>
      <c r="CE732" s="15">
        <f t="shared" ca="1" si="920"/>
        <v>1000</v>
      </c>
      <c r="CF732" s="15">
        <f t="shared" ref="CF732:DL732" ca="1" si="921">CF724*CF736</f>
        <v>1000</v>
      </c>
      <c r="CG732" s="15">
        <f t="shared" ca="1" si="921"/>
        <v>1000</v>
      </c>
      <c r="CH732" s="15">
        <f t="shared" ca="1" si="921"/>
        <v>1000</v>
      </c>
      <c r="CI732" s="15">
        <f t="shared" ca="1" si="921"/>
        <v>1000</v>
      </c>
      <c r="CJ732" s="15">
        <f t="shared" ca="1" si="921"/>
        <v>1000</v>
      </c>
      <c r="CK732" s="15">
        <f t="shared" ca="1" si="921"/>
        <v>1000</v>
      </c>
      <c r="CL732" s="15">
        <f t="shared" ca="1" si="921"/>
        <v>1000</v>
      </c>
      <c r="CM732" s="15" t="e">
        <f t="shared" ca="1" si="921"/>
        <v>#N/A</v>
      </c>
      <c r="CN732" s="15" t="e">
        <f t="shared" ca="1" si="921"/>
        <v>#N/A</v>
      </c>
      <c r="CO732" s="15" t="e">
        <f t="shared" ca="1" si="921"/>
        <v>#N/A</v>
      </c>
      <c r="CP732" s="15" t="e">
        <f t="shared" ca="1" si="921"/>
        <v>#N/A</v>
      </c>
      <c r="CQ732" s="15" t="e">
        <f t="shared" ca="1" si="921"/>
        <v>#N/A</v>
      </c>
      <c r="CR732" s="15" t="e">
        <f t="shared" ca="1" si="921"/>
        <v>#N/A</v>
      </c>
      <c r="CS732" s="15" t="e">
        <f t="shared" ca="1" si="921"/>
        <v>#N/A</v>
      </c>
      <c r="CT732" s="15" t="e">
        <f t="shared" ca="1" si="921"/>
        <v>#N/A</v>
      </c>
      <c r="CU732" s="15" t="e">
        <f t="shared" ca="1" si="921"/>
        <v>#N/A</v>
      </c>
      <c r="CV732" s="15" t="e">
        <f t="shared" ca="1" si="921"/>
        <v>#N/A</v>
      </c>
      <c r="CW732" s="15" t="e">
        <f t="shared" ca="1" si="921"/>
        <v>#N/A</v>
      </c>
      <c r="CX732" s="15" t="e">
        <f t="shared" ca="1" si="921"/>
        <v>#N/A</v>
      </c>
      <c r="CY732" s="15" t="e">
        <f t="shared" ca="1" si="921"/>
        <v>#N/A</v>
      </c>
      <c r="CZ732" s="15" t="e">
        <f t="shared" ca="1" si="921"/>
        <v>#N/A</v>
      </c>
      <c r="DA732" s="15" t="e">
        <f t="shared" ca="1" si="921"/>
        <v>#N/A</v>
      </c>
      <c r="DB732" s="15" t="e">
        <f t="shared" ca="1" si="921"/>
        <v>#N/A</v>
      </c>
      <c r="DC732" s="15" t="e">
        <f t="shared" ca="1" si="921"/>
        <v>#N/A</v>
      </c>
      <c r="DD732" s="15" t="e">
        <f t="shared" ca="1" si="921"/>
        <v>#N/A</v>
      </c>
      <c r="DE732" s="15" t="e">
        <f t="shared" ca="1" si="921"/>
        <v>#N/A</v>
      </c>
      <c r="DF732" s="15" t="e">
        <f t="shared" ca="1" si="921"/>
        <v>#N/A</v>
      </c>
      <c r="DG732" s="15" t="e">
        <f t="shared" ca="1" si="921"/>
        <v>#N/A</v>
      </c>
      <c r="DH732" s="15" t="e">
        <f t="shared" ca="1" si="921"/>
        <v>#N/A</v>
      </c>
      <c r="DI732" s="15" t="e">
        <f t="shared" ca="1" si="921"/>
        <v>#N/A</v>
      </c>
      <c r="DJ732" s="15" t="e">
        <f t="shared" ca="1" si="921"/>
        <v>#N/A</v>
      </c>
      <c r="DK732" s="15" t="e">
        <f t="shared" ca="1" si="921"/>
        <v>#N/A</v>
      </c>
      <c r="DL732" s="15" t="e">
        <f t="shared" ca="1" si="921"/>
        <v>#N/A</v>
      </c>
    </row>
    <row r="733" spans="4:116" x14ac:dyDescent="0.4">
      <c r="D733" t="s">
        <v>817</v>
      </c>
      <c r="E733" s="8" t="str">
        <f t="shared" si="916"/>
        <v>733 LISTSALE-PV</v>
      </c>
      <c r="G733" s="145" t="s">
        <v>806</v>
      </c>
      <c r="H733" s="31"/>
      <c r="I733" s="73"/>
      <c r="J733" s="73"/>
      <c r="K733" s="17">
        <f t="shared" ca="1" si="917"/>
        <v>6000</v>
      </c>
      <c r="L733" s="17">
        <f t="shared" ca="1" si="917"/>
        <v>6000</v>
      </c>
      <c r="M733" s="17">
        <f t="shared" ca="1" si="917"/>
        <v>6000</v>
      </c>
      <c r="N733" s="17">
        <f t="shared" ca="1" si="917"/>
        <v>6000</v>
      </c>
      <c r="O733" s="17">
        <f t="shared" ca="1" si="917"/>
        <v>6000</v>
      </c>
      <c r="P733" s="17">
        <f t="shared" ca="1" si="917"/>
        <v>6000</v>
      </c>
      <c r="R733" s="33"/>
      <c r="S733" s="15">
        <f ca="1">S725*S736</f>
        <v>500</v>
      </c>
      <c r="T733" s="15">
        <f t="shared" ref="T733:CE733" ca="1" si="922">T725*T736</f>
        <v>500</v>
      </c>
      <c r="U733" s="15">
        <f t="shared" ca="1" si="922"/>
        <v>500</v>
      </c>
      <c r="V733" s="15">
        <f t="shared" ca="1" si="922"/>
        <v>500</v>
      </c>
      <c r="W733" s="15">
        <f t="shared" ca="1" si="922"/>
        <v>500</v>
      </c>
      <c r="X733" s="15">
        <f t="shared" ca="1" si="922"/>
        <v>500</v>
      </c>
      <c r="Y733" s="15">
        <f t="shared" ca="1" si="922"/>
        <v>500</v>
      </c>
      <c r="Z733" s="15">
        <f t="shared" ca="1" si="922"/>
        <v>500</v>
      </c>
      <c r="AA733" s="15">
        <f t="shared" ca="1" si="922"/>
        <v>500</v>
      </c>
      <c r="AB733" s="15">
        <f t="shared" ca="1" si="922"/>
        <v>500</v>
      </c>
      <c r="AC733" s="15">
        <f t="shared" ca="1" si="922"/>
        <v>500</v>
      </c>
      <c r="AD733" s="15">
        <f t="shared" ca="1" si="922"/>
        <v>500</v>
      </c>
      <c r="AE733" s="15">
        <f t="shared" ca="1" si="922"/>
        <v>500</v>
      </c>
      <c r="AF733" s="15">
        <f t="shared" ca="1" si="922"/>
        <v>500</v>
      </c>
      <c r="AG733" s="15">
        <f t="shared" ca="1" si="922"/>
        <v>500</v>
      </c>
      <c r="AH733" s="15">
        <f t="shared" ca="1" si="922"/>
        <v>500</v>
      </c>
      <c r="AI733" s="15">
        <f t="shared" ca="1" si="922"/>
        <v>500</v>
      </c>
      <c r="AJ733" s="15">
        <f t="shared" ca="1" si="922"/>
        <v>500</v>
      </c>
      <c r="AK733" s="15">
        <f t="shared" ca="1" si="922"/>
        <v>500</v>
      </c>
      <c r="AL733" s="15">
        <f t="shared" ca="1" si="922"/>
        <v>500</v>
      </c>
      <c r="AM733" s="15">
        <f t="shared" ca="1" si="922"/>
        <v>500</v>
      </c>
      <c r="AN733" s="15">
        <f t="shared" ca="1" si="922"/>
        <v>500</v>
      </c>
      <c r="AO733" s="15">
        <f t="shared" ca="1" si="922"/>
        <v>500</v>
      </c>
      <c r="AP733" s="15">
        <f t="shared" ca="1" si="922"/>
        <v>500</v>
      </c>
      <c r="AQ733" s="15">
        <f t="shared" ca="1" si="922"/>
        <v>500</v>
      </c>
      <c r="AR733" s="15">
        <f t="shared" ca="1" si="922"/>
        <v>500</v>
      </c>
      <c r="AS733" s="15">
        <f t="shared" ca="1" si="922"/>
        <v>500</v>
      </c>
      <c r="AT733" s="15">
        <f t="shared" ca="1" si="922"/>
        <v>500</v>
      </c>
      <c r="AU733" s="15">
        <f t="shared" ca="1" si="922"/>
        <v>500</v>
      </c>
      <c r="AV733" s="15">
        <f t="shared" ca="1" si="922"/>
        <v>500</v>
      </c>
      <c r="AW733" s="15">
        <f t="shared" ca="1" si="922"/>
        <v>500</v>
      </c>
      <c r="AX733" s="15">
        <f t="shared" ca="1" si="922"/>
        <v>500</v>
      </c>
      <c r="AY733" s="15">
        <f t="shared" ca="1" si="922"/>
        <v>500</v>
      </c>
      <c r="AZ733" s="15">
        <f t="shared" ca="1" si="922"/>
        <v>500</v>
      </c>
      <c r="BA733" s="15">
        <f t="shared" ca="1" si="922"/>
        <v>500</v>
      </c>
      <c r="BB733" s="15">
        <f t="shared" ca="1" si="922"/>
        <v>500</v>
      </c>
      <c r="BC733" s="15">
        <f t="shared" ca="1" si="922"/>
        <v>500</v>
      </c>
      <c r="BD733" s="15">
        <f t="shared" ca="1" si="922"/>
        <v>500</v>
      </c>
      <c r="BE733" s="15">
        <f t="shared" ca="1" si="922"/>
        <v>500</v>
      </c>
      <c r="BF733" s="15">
        <f t="shared" ca="1" si="922"/>
        <v>500</v>
      </c>
      <c r="BG733" s="15">
        <f t="shared" ca="1" si="922"/>
        <v>500</v>
      </c>
      <c r="BH733" s="15">
        <f t="shared" ca="1" si="922"/>
        <v>500</v>
      </c>
      <c r="BI733" s="15">
        <f t="shared" ca="1" si="922"/>
        <v>500</v>
      </c>
      <c r="BJ733" s="15">
        <f t="shared" ca="1" si="922"/>
        <v>500</v>
      </c>
      <c r="BK733" s="15">
        <f t="shared" ca="1" si="922"/>
        <v>500</v>
      </c>
      <c r="BL733" s="15">
        <f t="shared" ca="1" si="922"/>
        <v>500</v>
      </c>
      <c r="BM733" s="15">
        <f t="shared" ca="1" si="922"/>
        <v>500</v>
      </c>
      <c r="BN733" s="15">
        <f t="shared" ca="1" si="922"/>
        <v>500</v>
      </c>
      <c r="BO733" s="15">
        <f t="shared" ca="1" si="922"/>
        <v>500</v>
      </c>
      <c r="BP733" s="15">
        <f t="shared" ca="1" si="922"/>
        <v>500</v>
      </c>
      <c r="BQ733" s="15">
        <f t="shared" ca="1" si="922"/>
        <v>500</v>
      </c>
      <c r="BR733" s="15">
        <f t="shared" ca="1" si="922"/>
        <v>500</v>
      </c>
      <c r="BS733" s="15">
        <f t="shared" ca="1" si="922"/>
        <v>500</v>
      </c>
      <c r="BT733" s="15">
        <f t="shared" ca="1" si="922"/>
        <v>500</v>
      </c>
      <c r="BU733" s="15">
        <f t="shared" ca="1" si="922"/>
        <v>500</v>
      </c>
      <c r="BV733" s="15">
        <f t="shared" ca="1" si="922"/>
        <v>500</v>
      </c>
      <c r="BW733" s="15">
        <f t="shared" ca="1" si="922"/>
        <v>500</v>
      </c>
      <c r="BX733" s="15">
        <f t="shared" ca="1" si="922"/>
        <v>500</v>
      </c>
      <c r="BY733" s="15">
        <f t="shared" ca="1" si="922"/>
        <v>500</v>
      </c>
      <c r="BZ733" s="15">
        <f t="shared" ca="1" si="922"/>
        <v>500</v>
      </c>
      <c r="CA733" s="15">
        <f t="shared" ca="1" si="922"/>
        <v>500</v>
      </c>
      <c r="CB733" s="15">
        <f t="shared" ca="1" si="922"/>
        <v>500</v>
      </c>
      <c r="CC733" s="15">
        <f t="shared" ca="1" si="922"/>
        <v>500</v>
      </c>
      <c r="CD733" s="15">
        <f t="shared" ca="1" si="922"/>
        <v>500</v>
      </c>
      <c r="CE733" s="15">
        <f t="shared" ca="1" si="922"/>
        <v>500</v>
      </c>
      <c r="CF733" s="15">
        <f t="shared" ref="CF733:DL733" ca="1" si="923">CF725*CF736</f>
        <v>500</v>
      </c>
      <c r="CG733" s="15">
        <f t="shared" ca="1" si="923"/>
        <v>500</v>
      </c>
      <c r="CH733" s="15">
        <f t="shared" ca="1" si="923"/>
        <v>500</v>
      </c>
      <c r="CI733" s="15">
        <f t="shared" ca="1" si="923"/>
        <v>500</v>
      </c>
      <c r="CJ733" s="15">
        <f t="shared" ca="1" si="923"/>
        <v>500</v>
      </c>
      <c r="CK733" s="15">
        <f t="shared" ca="1" si="923"/>
        <v>500</v>
      </c>
      <c r="CL733" s="15">
        <f t="shared" ca="1" si="923"/>
        <v>500</v>
      </c>
      <c r="CM733" s="15" t="e">
        <f t="shared" ca="1" si="923"/>
        <v>#N/A</v>
      </c>
      <c r="CN733" s="15" t="e">
        <f t="shared" ca="1" si="923"/>
        <v>#N/A</v>
      </c>
      <c r="CO733" s="15" t="e">
        <f t="shared" ca="1" si="923"/>
        <v>#N/A</v>
      </c>
      <c r="CP733" s="15" t="e">
        <f t="shared" ca="1" si="923"/>
        <v>#N/A</v>
      </c>
      <c r="CQ733" s="15" t="e">
        <f t="shared" ca="1" si="923"/>
        <v>#N/A</v>
      </c>
      <c r="CR733" s="15" t="e">
        <f t="shared" ca="1" si="923"/>
        <v>#N/A</v>
      </c>
      <c r="CS733" s="15" t="e">
        <f t="shared" ca="1" si="923"/>
        <v>#N/A</v>
      </c>
      <c r="CT733" s="15" t="e">
        <f t="shared" ca="1" si="923"/>
        <v>#N/A</v>
      </c>
      <c r="CU733" s="15" t="e">
        <f t="shared" ca="1" si="923"/>
        <v>#N/A</v>
      </c>
      <c r="CV733" s="15" t="e">
        <f t="shared" ca="1" si="923"/>
        <v>#N/A</v>
      </c>
      <c r="CW733" s="15" t="e">
        <f t="shared" ca="1" si="923"/>
        <v>#N/A</v>
      </c>
      <c r="CX733" s="15" t="e">
        <f t="shared" ca="1" si="923"/>
        <v>#N/A</v>
      </c>
      <c r="CY733" s="15" t="e">
        <f t="shared" ca="1" si="923"/>
        <v>#N/A</v>
      </c>
      <c r="CZ733" s="15" t="e">
        <f t="shared" ca="1" si="923"/>
        <v>#N/A</v>
      </c>
      <c r="DA733" s="15" t="e">
        <f t="shared" ca="1" si="923"/>
        <v>#N/A</v>
      </c>
      <c r="DB733" s="15" t="e">
        <f t="shared" ca="1" si="923"/>
        <v>#N/A</v>
      </c>
      <c r="DC733" s="15" t="e">
        <f t="shared" ca="1" si="923"/>
        <v>#N/A</v>
      </c>
      <c r="DD733" s="15" t="e">
        <f t="shared" ca="1" si="923"/>
        <v>#N/A</v>
      </c>
      <c r="DE733" s="15" t="e">
        <f t="shared" ca="1" si="923"/>
        <v>#N/A</v>
      </c>
      <c r="DF733" s="15" t="e">
        <f t="shared" ca="1" si="923"/>
        <v>#N/A</v>
      </c>
      <c r="DG733" s="15" t="e">
        <f t="shared" ca="1" si="923"/>
        <v>#N/A</v>
      </c>
      <c r="DH733" s="15" t="e">
        <f t="shared" ca="1" si="923"/>
        <v>#N/A</v>
      </c>
      <c r="DI733" s="15" t="e">
        <f t="shared" ca="1" si="923"/>
        <v>#N/A</v>
      </c>
      <c r="DJ733" s="15" t="e">
        <f t="shared" ca="1" si="923"/>
        <v>#N/A</v>
      </c>
      <c r="DK733" s="15" t="e">
        <f t="shared" ca="1" si="923"/>
        <v>#N/A</v>
      </c>
      <c r="DL733" s="15" t="e">
        <f t="shared" ca="1" si="923"/>
        <v>#N/A</v>
      </c>
    </row>
    <row r="734" spans="4:116" x14ac:dyDescent="0.4">
      <c r="D734" t="s">
        <v>817</v>
      </c>
      <c r="E734" s="8" t="str">
        <f t="shared" si="916"/>
        <v>734 LISTSALE-PV</v>
      </c>
      <c r="G734" s="145" t="s">
        <v>807</v>
      </c>
      <c r="H734" s="31"/>
      <c r="I734" s="73"/>
      <c r="J734" s="73"/>
      <c r="K734" s="17">
        <f t="shared" ca="1" si="917"/>
        <v>18000</v>
      </c>
      <c r="L734" s="17">
        <f t="shared" ca="1" si="917"/>
        <v>18000</v>
      </c>
      <c r="M734" s="17">
        <f t="shared" ca="1" si="917"/>
        <v>18000</v>
      </c>
      <c r="N734" s="17">
        <f t="shared" ca="1" si="917"/>
        <v>18000</v>
      </c>
      <c r="O734" s="17">
        <f t="shared" ca="1" si="917"/>
        <v>18000</v>
      </c>
      <c r="P734" s="17">
        <f t="shared" ca="1" si="917"/>
        <v>18000</v>
      </c>
      <c r="R734" s="33"/>
      <c r="S734" s="15">
        <f ca="1">S726*S736</f>
        <v>1500</v>
      </c>
      <c r="T734" s="15">
        <f t="shared" ref="T734:CE734" ca="1" si="924">T726*T736</f>
        <v>1500</v>
      </c>
      <c r="U734" s="15">
        <f t="shared" ca="1" si="924"/>
        <v>1500</v>
      </c>
      <c r="V734" s="15">
        <f t="shared" ca="1" si="924"/>
        <v>1500</v>
      </c>
      <c r="W734" s="15">
        <f t="shared" ca="1" si="924"/>
        <v>1500</v>
      </c>
      <c r="X734" s="15">
        <f t="shared" ca="1" si="924"/>
        <v>1500</v>
      </c>
      <c r="Y734" s="15">
        <f t="shared" ca="1" si="924"/>
        <v>1500</v>
      </c>
      <c r="Z734" s="15">
        <f t="shared" ca="1" si="924"/>
        <v>1500</v>
      </c>
      <c r="AA734" s="15">
        <f t="shared" ca="1" si="924"/>
        <v>1500</v>
      </c>
      <c r="AB734" s="15">
        <f t="shared" ca="1" si="924"/>
        <v>1500</v>
      </c>
      <c r="AC734" s="15">
        <f t="shared" ca="1" si="924"/>
        <v>1500</v>
      </c>
      <c r="AD734" s="15">
        <f t="shared" ca="1" si="924"/>
        <v>1500</v>
      </c>
      <c r="AE734" s="15">
        <f t="shared" ca="1" si="924"/>
        <v>1500</v>
      </c>
      <c r="AF734" s="15">
        <f t="shared" ca="1" si="924"/>
        <v>1500</v>
      </c>
      <c r="AG734" s="15">
        <f t="shared" ca="1" si="924"/>
        <v>1500</v>
      </c>
      <c r="AH734" s="15">
        <f t="shared" ca="1" si="924"/>
        <v>1500</v>
      </c>
      <c r="AI734" s="15">
        <f t="shared" ca="1" si="924"/>
        <v>1500</v>
      </c>
      <c r="AJ734" s="15">
        <f t="shared" ca="1" si="924"/>
        <v>1500</v>
      </c>
      <c r="AK734" s="15">
        <f t="shared" ca="1" si="924"/>
        <v>1500</v>
      </c>
      <c r="AL734" s="15">
        <f t="shared" ca="1" si="924"/>
        <v>1500</v>
      </c>
      <c r="AM734" s="15">
        <f t="shared" ca="1" si="924"/>
        <v>1500</v>
      </c>
      <c r="AN734" s="15">
        <f t="shared" ca="1" si="924"/>
        <v>1500</v>
      </c>
      <c r="AO734" s="15">
        <f t="shared" ca="1" si="924"/>
        <v>1500</v>
      </c>
      <c r="AP734" s="15">
        <f t="shared" ca="1" si="924"/>
        <v>1500</v>
      </c>
      <c r="AQ734" s="15">
        <f t="shared" ca="1" si="924"/>
        <v>1500</v>
      </c>
      <c r="AR734" s="15">
        <f t="shared" ca="1" si="924"/>
        <v>1500</v>
      </c>
      <c r="AS734" s="15">
        <f t="shared" ca="1" si="924"/>
        <v>1500</v>
      </c>
      <c r="AT734" s="15">
        <f t="shared" ca="1" si="924"/>
        <v>1500</v>
      </c>
      <c r="AU734" s="15">
        <f t="shared" ca="1" si="924"/>
        <v>1500</v>
      </c>
      <c r="AV734" s="15">
        <f t="shared" ca="1" si="924"/>
        <v>1500</v>
      </c>
      <c r="AW734" s="15">
        <f t="shared" ca="1" si="924"/>
        <v>1500</v>
      </c>
      <c r="AX734" s="15">
        <f t="shared" ca="1" si="924"/>
        <v>1500</v>
      </c>
      <c r="AY734" s="15">
        <f t="shared" ca="1" si="924"/>
        <v>1500</v>
      </c>
      <c r="AZ734" s="15">
        <f t="shared" ca="1" si="924"/>
        <v>1500</v>
      </c>
      <c r="BA734" s="15">
        <f t="shared" ca="1" si="924"/>
        <v>1500</v>
      </c>
      <c r="BB734" s="15">
        <f t="shared" ca="1" si="924"/>
        <v>1500</v>
      </c>
      <c r="BC734" s="15">
        <f t="shared" ca="1" si="924"/>
        <v>1500</v>
      </c>
      <c r="BD734" s="15">
        <f t="shared" ca="1" si="924"/>
        <v>1500</v>
      </c>
      <c r="BE734" s="15">
        <f t="shared" ca="1" si="924"/>
        <v>1500</v>
      </c>
      <c r="BF734" s="15">
        <f t="shared" ca="1" si="924"/>
        <v>1500</v>
      </c>
      <c r="BG734" s="15">
        <f t="shared" ca="1" si="924"/>
        <v>1500</v>
      </c>
      <c r="BH734" s="15">
        <f t="shared" ca="1" si="924"/>
        <v>1500</v>
      </c>
      <c r="BI734" s="15">
        <f t="shared" ca="1" si="924"/>
        <v>1500</v>
      </c>
      <c r="BJ734" s="15">
        <f t="shared" ca="1" si="924"/>
        <v>1500</v>
      </c>
      <c r="BK734" s="15">
        <f t="shared" ca="1" si="924"/>
        <v>1500</v>
      </c>
      <c r="BL734" s="15">
        <f t="shared" ca="1" si="924"/>
        <v>1500</v>
      </c>
      <c r="BM734" s="15">
        <f t="shared" ca="1" si="924"/>
        <v>1500</v>
      </c>
      <c r="BN734" s="15">
        <f t="shared" ca="1" si="924"/>
        <v>1500</v>
      </c>
      <c r="BO734" s="15">
        <f t="shared" ca="1" si="924"/>
        <v>1500</v>
      </c>
      <c r="BP734" s="15">
        <f t="shared" ca="1" si="924"/>
        <v>1500</v>
      </c>
      <c r="BQ734" s="15">
        <f t="shared" ca="1" si="924"/>
        <v>1500</v>
      </c>
      <c r="BR734" s="15">
        <f t="shared" ca="1" si="924"/>
        <v>1500</v>
      </c>
      <c r="BS734" s="15">
        <f t="shared" ca="1" si="924"/>
        <v>1500</v>
      </c>
      <c r="BT734" s="15">
        <f t="shared" ca="1" si="924"/>
        <v>1500</v>
      </c>
      <c r="BU734" s="15">
        <f t="shared" ca="1" si="924"/>
        <v>1500</v>
      </c>
      <c r="BV734" s="15">
        <f t="shared" ca="1" si="924"/>
        <v>1500</v>
      </c>
      <c r="BW734" s="15">
        <f t="shared" ca="1" si="924"/>
        <v>1500</v>
      </c>
      <c r="BX734" s="15">
        <f t="shared" ca="1" si="924"/>
        <v>1500</v>
      </c>
      <c r="BY734" s="15">
        <f t="shared" ca="1" si="924"/>
        <v>1500</v>
      </c>
      <c r="BZ734" s="15">
        <f t="shared" ca="1" si="924"/>
        <v>1500</v>
      </c>
      <c r="CA734" s="15">
        <f t="shared" ca="1" si="924"/>
        <v>1500</v>
      </c>
      <c r="CB734" s="15">
        <f t="shared" ca="1" si="924"/>
        <v>1500</v>
      </c>
      <c r="CC734" s="15">
        <f t="shared" ca="1" si="924"/>
        <v>1500</v>
      </c>
      <c r="CD734" s="15">
        <f t="shared" ca="1" si="924"/>
        <v>1500</v>
      </c>
      <c r="CE734" s="15">
        <f t="shared" ca="1" si="924"/>
        <v>1500</v>
      </c>
      <c r="CF734" s="15">
        <f t="shared" ref="CF734:DL734" ca="1" si="925">CF726*CF736</f>
        <v>1500</v>
      </c>
      <c r="CG734" s="15">
        <f t="shared" ca="1" si="925"/>
        <v>1500</v>
      </c>
      <c r="CH734" s="15">
        <f t="shared" ca="1" si="925"/>
        <v>1500</v>
      </c>
      <c r="CI734" s="15">
        <f t="shared" ca="1" si="925"/>
        <v>1500</v>
      </c>
      <c r="CJ734" s="15">
        <f t="shared" ca="1" si="925"/>
        <v>1500</v>
      </c>
      <c r="CK734" s="15">
        <f t="shared" ca="1" si="925"/>
        <v>1500</v>
      </c>
      <c r="CL734" s="15">
        <f t="shared" ca="1" si="925"/>
        <v>1500</v>
      </c>
      <c r="CM734" s="15" t="e">
        <f t="shared" ca="1" si="925"/>
        <v>#N/A</v>
      </c>
      <c r="CN734" s="15" t="e">
        <f t="shared" ca="1" si="925"/>
        <v>#N/A</v>
      </c>
      <c r="CO734" s="15" t="e">
        <f t="shared" ca="1" si="925"/>
        <v>#N/A</v>
      </c>
      <c r="CP734" s="15" t="e">
        <f t="shared" ca="1" si="925"/>
        <v>#N/A</v>
      </c>
      <c r="CQ734" s="15" t="e">
        <f t="shared" ca="1" si="925"/>
        <v>#N/A</v>
      </c>
      <c r="CR734" s="15" t="e">
        <f t="shared" ca="1" si="925"/>
        <v>#N/A</v>
      </c>
      <c r="CS734" s="15" t="e">
        <f t="shared" ca="1" si="925"/>
        <v>#N/A</v>
      </c>
      <c r="CT734" s="15" t="e">
        <f t="shared" ca="1" si="925"/>
        <v>#N/A</v>
      </c>
      <c r="CU734" s="15" t="e">
        <f t="shared" ca="1" si="925"/>
        <v>#N/A</v>
      </c>
      <c r="CV734" s="15" t="e">
        <f t="shared" ca="1" si="925"/>
        <v>#N/A</v>
      </c>
      <c r="CW734" s="15" t="e">
        <f t="shared" ca="1" si="925"/>
        <v>#N/A</v>
      </c>
      <c r="CX734" s="15" t="e">
        <f t="shared" ca="1" si="925"/>
        <v>#N/A</v>
      </c>
      <c r="CY734" s="15" t="e">
        <f t="shared" ca="1" si="925"/>
        <v>#N/A</v>
      </c>
      <c r="CZ734" s="15" t="e">
        <f t="shared" ca="1" si="925"/>
        <v>#N/A</v>
      </c>
      <c r="DA734" s="15" t="e">
        <f t="shared" ca="1" si="925"/>
        <v>#N/A</v>
      </c>
      <c r="DB734" s="15" t="e">
        <f t="shared" ca="1" si="925"/>
        <v>#N/A</v>
      </c>
      <c r="DC734" s="15" t="e">
        <f t="shared" ca="1" si="925"/>
        <v>#N/A</v>
      </c>
      <c r="DD734" s="15" t="e">
        <f t="shared" ca="1" si="925"/>
        <v>#N/A</v>
      </c>
      <c r="DE734" s="15" t="e">
        <f t="shared" ca="1" si="925"/>
        <v>#N/A</v>
      </c>
      <c r="DF734" s="15" t="e">
        <f t="shared" ca="1" si="925"/>
        <v>#N/A</v>
      </c>
      <c r="DG734" s="15" t="e">
        <f t="shared" ca="1" si="925"/>
        <v>#N/A</v>
      </c>
      <c r="DH734" s="15" t="e">
        <f t="shared" ca="1" si="925"/>
        <v>#N/A</v>
      </c>
      <c r="DI734" s="15" t="e">
        <f t="shared" ca="1" si="925"/>
        <v>#N/A</v>
      </c>
      <c r="DJ734" s="15" t="e">
        <f t="shared" ca="1" si="925"/>
        <v>#N/A</v>
      </c>
      <c r="DK734" s="15" t="e">
        <f t="shared" ca="1" si="925"/>
        <v>#N/A</v>
      </c>
      <c r="DL734" s="15" t="e">
        <f t="shared" ca="1" si="925"/>
        <v>#N/A</v>
      </c>
    </row>
    <row r="735" spans="4:116" x14ac:dyDescent="0.4">
      <c r="D735" t="s">
        <v>817</v>
      </c>
      <c r="E735" s="8" t="str">
        <f t="shared" si="916"/>
        <v>735 LISTSALE-PV</v>
      </c>
      <c r="G735" s="145" t="s">
        <v>808</v>
      </c>
      <c r="H735" s="31"/>
      <c r="I735" s="73"/>
      <c r="J735" s="73"/>
      <c r="K735" s="256">
        <f t="shared" ca="1" si="917"/>
        <v>12000</v>
      </c>
      <c r="L735" s="256">
        <f t="shared" ca="1" si="917"/>
        <v>12000</v>
      </c>
      <c r="M735" s="256">
        <f t="shared" ca="1" si="917"/>
        <v>12000</v>
      </c>
      <c r="N735" s="256">
        <f t="shared" ca="1" si="917"/>
        <v>12000</v>
      </c>
      <c r="O735" s="256">
        <f t="shared" ca="1" si="917"/>
        <v>12000</v>
      </c>
      <c r="P735" s="256">
        <f t="shared" ca="1" si="917"/>
        <v>12000</v>
      </c>
      <c r="R735" s="33"/>
      <c r="S735" s="15">
        <f ca="1">S727*S736</f>
        <v>1000</v>
      </c>
      <c r="T735" s="15">
        <f t="shared" ref="T735:CE735" ca="1" si="926">T727*T736</f>
        <v>1000</v>
      </c>
      <c r="U735" s="15">
        <f t="shared" ca="1" si="926"/>
        <v>1000</v>
      </c>
      <c r="V735" s="15">
        <f t="shared" ca="1" si="926"/>
        <v>1000</v>
      </c>
      <c r="W735" s="15">
        <f t="shared" ca="1" si="926"/>
        <v>1000</v>
      </c>
      <c r="X735" s="15">
        <f t="shared" ca="1" si="926"/>
        <v>1000</v>
      </c>
      <c r="Y735" s="15">
        <f t="shared" ca="1" si="926"/>
        <v>1000</v>
      </c>
      <c r="Z735" s="15">
        <f t="shared" ca="1" si="926"/>
        <v>1000</v>
      </c>
      <c r="AA735" s="15">
        <f t="shared" ca="1" si="926"/>
        <v>1000</v>
      </c>
      <c r="AB735" s="15">
        <f t="shared" ca="1" si="926"/>
        <v>1000</v>
      </c>
      <c r="AC735" s="15">
        <f t="shared" ca="1" si="926"/>
        <v>1000</v>
      </c>
      <c r="AD735" s="15">
        <f t="shared" ca="1" si="926"/>
        <v>1000</v>
      </c>
      <c r="AE735" s="15">
        <f t="shared" ca="1" si="926"/>
        <v>1000</v>
      </c>
      <c r="AF735" s="15">
        <f t="shared" ca="1" si="926"/>
        <v>1000</v>
      </c>
      <c r="AG735" s="15">
        <f t="shared" ca="1" si="926"/>
        <v>1000</v>
      </c>
      <c r="AH735" s="15">
        <f t="shared" ca="1" si="926"/>
        <v>1000</v>
      </c>
      <c r="AI735" s="15">
        <f t="shared" ca="1" si="926"/>
        <v>1000</v>
      </c>
      <c r="AJ735" s="15">
        <f t="shared" ca="1" si="926"/>
        <v>1000</v>
      </c>
      <c r="AK735" s="15">
        <f t="shared" ca="1" si="926"/>
        <v>1000</v>
      </c>
      <c r="AL735" s="15">
        <f t="shared" ca="1" si="926"/>
        <v>1000</v>
      </c>
      <c r="AM735" s="15">
        <f t="shared" ca="1" si="926"/>
        <v>1000</v>
      </c>
      <c r="AN735" s="15">
        <f t="shared" ca="1" si="926"/>
        <v>1000</v>
      </c>
      <c r="AO735" s="15">
        <f t="shared" ca="1" si="926"/>
        <v>1000</v>
      </c>
      <c r="AP735" s="15">
        <f t="shared" ca="1" si="926"/>
        <v>1000</v>
      </c>
      <c r="AQ735" s="15">
        <f t="shared" ca="1" si="926"/>
        <v>1000</v>
      </c>
      <c r="AR735" s="15">
        <f t="shared" ca="1" si="926"/>
        <v>1000</v>
      </c>
      <c r="AS735" s="15">
        <f t="shared" ca="1" si="926"/>
        <v>1000</v>
      </c>
      <c r="AT735" s="15">
        <f t="shared" ca="1" si="926"/>
        <v>1000</v>
      </c>
      <c r="AU735" s="15">
        <f t="shared" ca="1" si="926"/>
        <v>1000</v>
      </c>
      <c r="AV735" s="15">
        <f t="shared" ca="1" si="926"/>
        <v>1000</v>
      </c>
      <c r="AW735" s="15">
        <f t="shared" ca="1" si="926"/>
        <v>1000</v>
      </c>
      <c r="AX735" s="15">
        <f t="shared" ca="1" si="926"/>
        <v>1000</v>
      </c>
      <c r="AY735" s="15">
        <f t="shared" ca="1" si="926"/>
        <v>1000</v>
      </c>
      <c r="AZ735" s="15">
        <f t="shared" ca="1" si="926"/>
        <v>1000</v>
      </c>
      <c r="BA735" s="15">
        <f t="shared" ca="1" si="926"/>
        <v>1000</v>
      </c>
      <c r="BB735" s="15">
        <f t="shared" ca="1" si="926"/>
        <v>1000</v>
      </c>
      <c r="BC735" s="15">
        <f t="shared" ca="1" si="926"/>
        <v>1000</v>
      </c>
      <c r="BD735" s="15">
        <f t="shared" ca="1" si="926"/>
        <v>1000</v>
      </c>
      <c r="BE735" s="15">
        <f t="shared" ca="1" si="926"/>
        <v>1000</v>
      </c>
      <c r="BF735" s="15">
        <f t="shared" ca="1" si="926"/>
        <v>1000</v>
      </c>
      <c r="BG735" s="15">
        <f t="shared" ca="1" si="926"/>
        <v>1000</v>
      </c>
      <c r="BH735" s="15">
        <f t="shared" ca="1" si="926"/>
        <v>1000</v>
      </c>
      <c r="BI735" s="15">
        <f t="shared" ca="1" si="926"/>
        <v>1000</v>
      </c>
      <c r="BJ735" s="15">
        <f t="shared" ca="1" si="926"/>
        <v>1000</v>
      </c>
      <c r="BK735" s="15">
        <f t="shared" ca="1" si="926"/>
        <v>1000</v>
      </c>
      <c r="BL735" s="15">
        <f t="shared" ca="1" si="926"/>
        <v>1000</v>
      </c>
      <c r="BM735" s="15">
        <f t="shared" ca="1" si="926"/>
        <v>1000</v>
      </c>
      <c r="BN735" s="15">
        <f t="shared" ca="1" si="926"/>
        <v>1000</v>
      </c>
      <c r="BO735" s="15">
        <f t="shared" ca="1" si="926"/>
        <v>1000</v>
      </c>
      <c r="BP735" s="15">
        <f t="shared" ca="1" si="926"/>
        <v>1000</v>
      </c>
      <c r="BQ735" s="15">
        <f t="shared" ca="1" si="926"/>
        <v>1000</v>
      </c>
      <c r="BR735" s="15">
        <f t="shared" ca="1" si="926"/>
        <v>1000</v>
      </c>
      <c r="BS735" s="15">
        <f t="shared" ca="1" si="926"/>
        <v>1000</v>
      </c>
      <c r="BT735" s="15">
        <f t="shared" ca="1" si="926"/>
        <v>1000</v>
      </c>
      <c r="BU735" s="15">
        <f t="shared" ca="1" si="926"/>
        <v>1000</v>
      </c>
      <c r="BV735" s="15">
        <f t="shared" ca="1" si="926"/>
        <v>1000</v>
      </c>
      <c r="BW735" s="15">
        <f t="shared" ca="1" si="926"/>
        <v>1000</v>
      </c>
      <c r="BX735" s="15">
        <f t="shared" ca="1" si="926"/>
        <v>1000</v>
      </c>
      <c r="BY735" s="15">
        <f t="shared" ca="1" si="926"/>
        <v>1000</v>
      </c>
      <c r="BZ735" s="15">
        <f t="shared" ca="1" si="926"/>
        <v>1000</v>
      </c>
      <c r="CA735" s="15">
        <f t="shared" ca="1" si="926"/>
        <v>1000</v>
      </c>
      <c r="CB735" s="15">
        <f t="shared" ca="1" si="926"/>
        <v>1000</v>
      </c>
      <c r="CC735" s="15">
        <f t="shared" ca="1" si="926"/>
        <v>1000</v>
      </c>
      <c r="CD735" s="15">
        <f t="shared" ca="1" si="926"/>
        <v>1000</v>
      </c>
      <c r="CE735" s="15">
        <f t="shared" ca="1" si="926"/>
        <v>1000</v>
      </c>
      <c r="CF735" s="15">
        <f t="shared" ref="CF735:DL735" ca="1" si="927">CF727*CF736</f>
        <v>1000</v>
      </c>
      <c r="CG735" s="15">
        <f t="shared" ca="1" si="927"/>
        <v>1000</v>
      </c>
      <c r="CH735" s="15">
        <f t="shared" ca="1" si="927"/>
        <v>1000</v>
      </c>
      <c r="CI735" s="15">
        <f t="shared" ca="1" si="927"/>
        <v>1000</v>
      </c>
      <c r="CJ735" s="15">
        <f t="shared" ca="1" si="927"/>
        <v>1000</v>
      </c>
      <c r="CK735" s="15">
        <f t="shared" ca="1" si="927"/>
        <v>1000</v>
      </c>
      <c r="CL735" s="15">
        <f t="shared" ca="1" si="927"/>
        <v>1000</v>
      </c>
      <c r="CM735" s="15" t="e">
        <f t="shared" ca="1" si="927"/>
        <v>#N/A</v>
      </c>
      <c r="CN735" s="15" t="e">
        <f t="shared" ca="1" si="927"/>
        <v>#N/A</v>
      </c>
      <c r="CO735" s="15" t="e">
        <f t="shared" ca="1" si="927"/>
        <v>#N/A</v>
      </c>
      <c r="CP735" s="15" t="e">
        <f t="shared" ca="1" si="927"/>
        <v>#N/A</v>
      </c>
      <c r="CQ735" s="15" t="e">
        <f t="shared" ca="1" si="927"/>
        <v>#N/A</v>
      </c>
      <c r="CR735" s="15" t="e">
        <f t="shared" ca="1" si="927"/>
        <v>#N/A</v>
      </c>
      <c r="CS735" s="15" t="e">
        <f t="shared" ca="1" si="927"/>
        <v>#N/A</v>
      </c>
      <c r="CT735" s="15" t="e">
        <f t="shared" ca="1" si="927"/>
        <v>#N/A</v>
      </c>
      <c r="CU735" s="15" t="e">
        <f t="shared" ca="1" si="927"/>
        <v>#N/A</v>
      </c>
      <c r="CV735" s="15" t="e">
        <f t="shared" ca="1" si="927"/>
        <v>#N/A</v>
      </c>
      <c r="CW735" s="15" t="e">
        <f t="shared" ca="1" si="927"/>
        <v>#N/A</v>
      </c>
      <c r="CX735" s="15" t="e">
        <f t="shared" ca="1" si="927"/>
        <v>#N/A</v>
      </c>
      <c r="CY735" s="15" t="e">
        <f t="shared" ca="1" si="927"/>
        <v>#N/A</v>
      </c>
      <c r="CZ735" s="15" t="e">
        <f t="shared" ca="1" si="927"/>
        <v>#N/A</v>
      </c>
      <c r="DA735" s="15" t="e">
        <f t="shared" ca="1" si="927"/>
        <v>#N/A</v>
      </c>
      <c r="DB735" s="15" t="e">
        <f t="shared" ca="1" si="927"/>
        <v>#N/A</v>
      </c>
      <c r="DC735" s="15" t="e">
        <f t="shared" ca="1" si="927"/>
        <v>#N/A</v>
      </c>
      <c r="DD735" s="15" t="e">
        <f t="shared" ca="1" si="927"/>
        <v>#N/A</v>
      </c>
      <c r="DE735" s="15" t="e">
        <f t="shared" ca="1" si="927"/>
        <v>#N/A</v>
      </c>
      <c r="DF735" s="15" t="e">
        <f t="shared" ca="1" si="927"/>
        <v>#N/A</v>
      </c>
      <c r="DG735" s="15" t="e">
        <f t="shared" ca="1" si="927"/>
        <v>#N/A</v>
      </c>
      <c r="DH735" s="15" t="e">
        <f t="shared" ca="1" si="927"/>
        <v>#N/A</v>
      </c>
      <c r="DI735" s="15" t="e">
        <f t="shared" ca="1" si="927"/>
        <v>#N/A</v>
      </c>
      <c r="DJ735" s="15" t="e">
        <f t="shared" ca="1" si="927"/>
        <v>#N/A</v>
      </c>
      <c r="DK735" s="15" t="e">
        <f t="shared" ca="1" si="927"/>
        <v>#N/A</v>
      </c>
      <c r="DL735" s="15" t="e">
        <f t="shared" ca="1" si="927"/>
        <v>#N/A</v>
      </c>
    </row>
    <row r="736" spans="4:116" s="27" customFormat="1" x14ac:dyDescent="0.4">
      <c r="D736" t="s">
        <v>817</v>
      </c>
      <c r="E736" s="8" t="str">
        <f t="shared" si="916"/>
        <v>736 LISTSALE-PV</v>
      </c>
      <c r="G736" s="127" t="str">
        <f>"# of "&amp;G772&amp;"s sold"</f>
        <v># of units sold</v>
      </c>
      <c r="H736" s="31"/>
      <c r="I736" s="73"/>
      <c r="J736" s="73"/>
      <c r="K736" s="38">
        <f t="shared" ca="1" si="917"/>
        <v>60000</v>
      </c>
      <c r="L736" s="38">
        <f t="shared" ca="1" si="917"/>
        <v>60000</v>
      </c>
      <c r="M736" s="38">
        <f t="shared" ca="1" si="917"/>
        <v>60000</v>
      </c>
      <c r="N736" s="38">
        <f t="shared" ca="1" si="917"/>
        <v>60000</v>
      </c>
      <c r="O736" s="38">
        <f t="shared" ca="1" si="917"/>
        <v>60000</v>
      </c>
      <c r="P736" s="38">
        <f t="shared" ca="1" si="917"/>
        <v>60000</v>
      </c>
      <c r="R736" s="118"/>
      <c r="S736" s="117" cm="1">
        <f t="array" aca="1" ref="S736" ca="1">INDIRECT(S714)</f>
        <v>5000</v>
      </c>
      <c r="T736" s="117" cm="1">
        <f t="array" aca="1" ref="T736" ca="1">INDIRECT(T714)</f>
        <v>5000</v>
      </c>
      <c r="U736" s="117" cm="1">
        <f t="array" aca="1" ref="U736" ca="1">INDIRECT(U714)</f>
        <v>5000</v>
      </c>
      <c r="V736" s="117" cm="1">
        <f t="array" aca="1" ref="V736" ca="1">INDIRECT(V714)</f>
        <v>5000</v>
      </c>
      <c r="W736" s="117" cm="1">
        <f t="array" aca="1" ref="W736" ca="1">INDIRECT(W714)</f>
        <v>5000</v>
      </c>
      <c r="X736" s="117" cm="1">
        <f t="array" aca="1" ref="X736" ca="1">INDIRECT(X714)</f>
        <v>5000</v>
      </c>
      <c r="Y736" s="117" cm="1">
        <f t="array" aca="1" ref="Y736" ca="1">INDIRECT(Y714)</f>
        <v>5000</v>
      </c>
      <c r="Z736" s="117" cm="1">
        <f t="array" aca="1" ref="Z736" ca="1">INDIRECT(Z714)</f>
        <v>5000</v>
      </c>
      <c r="AA736" s="117" cm="1">
        <f t="array" aca="1" ref="AA736" ca="1">INDIRECT(AA714)</f>
        <v>5000</v>
      </c>
      <c r="AB736" s="117" cm="1">
        <f t="array" aca="1" ref="AB736" ca="1">INDIRECT(AB714)</f>
        <v>5000</v>
      </c>
      <c r="AC736" s="117" cm="1">
        <f t="array" aca="1" ref="AC736" ca="1">INDIRECT(AC714)</f>
        <v>5000</v>
      </c>
      <c r="AD736" s="117" cm="1">
        <f t="array" aca="1" ref="AD736" ca="1">INDIRECT(AD714)</f>
        <v>5000</v>
      </c>
      <c r="AE736" s="117" cm="1">
        <f t="array" aca="1" ref="AE736" ca="1">INDIRECT(AE714)</f>
        <v>5000</v>
      </c>
      <c r="AF736" s="117" cm="1">
        <f t="array" aca="1" ref="AF736" ca="1">INDIRECT(AF714)</f>
        <v>5000</v>
      </c>
      <c r="AG736" s="117" cm="1">
        <f t="array" aca="1" ref="AG736" ca="1">INDIRECT(AG714)</f>
        <v>5000</v>
      </c>
      <c r="AH736" s="117" cm="1">
        <f t="array" aca="1" ref="AH736" ca="1">INDIRECT(AH714)</f>
        <v>5000</v>
      </c>
      <c r="AI736" s="117" cm="1">
        <f t="array" aca="1" ref="AI736" ca="1">INDIRECT(AI714)</f>
        <v>5000</v>
      </c>
      <c r="AJ736" s="117" cm="1">
        <f t="array" aca="1" ref="AJ736" ca="1">INDIRECT(AJ714)</f>
        <v>5000</v>
      </c>
      <c r="AK736" s="117" cm="1">
        <f t="array" aca="1" ref="AK736" ca="1">INDIRECT(AK714)</f>
        <v>5000</v>
      </c>
      <c r="AL736" s="117" cm="1">
        <f t="array" aca="1" ref="AL736" ca="1">INDIRECT(AL714)</f>
        <v>5000</v>
      </c>
      <c r="AM736" s="117" cm="1">
        <f t="array" aca="1" ref="AM736" ca="1">INDIRECT(AM714)</f>
        <v>5000</v>
      </c>
      <c r="AN736" s="117" cm="1">
        <f t="array" aca="1" ref="AN736" ca="1">INDIRECT(AN714)</f>
        <v>5000</v>
      </c>
      <c r="AO736" s="117" cm="1">
        <f t="array" aca="1" ref="AO736" ca="1">INDIRECT(AO714)</f>
        <v>5000</v>
      </c>
      <c r="AP736" s="117" cm="1">
        <f t="array" aca="1" ref="AP736" ca="1">INDIRECT(AP714)</f>
        <v>5000</v>
      </c>
      <c r="AQ736" s="117" cm="1">
        <f t="array" aca="1" ref="AQ736" ca="1">INDIRECT(AQ714)</f>
        <v>5000</v>
      </c>
      <c r="AR736" s="117" cm="1">
        <f t="array" aca="1" ref="AR736" ca="1">INDIRECT(AR714)</f>
        <v>5000</v>
      </c>
      <c r="AS736" s="117" cm="1">
        <f t="array" aca="1" ref="AS736" ca="1">INDIRECT(AS714)</f>
        <v>5000</v>
      </c>
      <c r="AT736" s="117" cm="1">
        <f t="array" aca="1" ref="AT736" ca="1">INDIRECT(AT714)</f>
        <v>5000</v>
      </c>
      <c r="AU736" s="117" cm="1">
        <f t="array" aca="1" ref="AU736" ca="1">INDIRECT(AU714)</f>
        <v>5000</v>
      </c>
      <c r="AV736" s="117" cm="1">
        <f t="array" aca="1" ref="AV736" ca="1">INDIRECT(AV714)</f>
        <v>5000</v>
      </c>
      <c r="AW736" s="117" cm="1">
        <f t="array" aca="1" ref="AW736" ca="1">INDIRECT(AW714)</f>
        <v>5000</v>
      </c>
      <c r="AX736" s="117" cm="1">
        <f t="array" aca="1" ref="AX736" ca="1">INDIRECT(AX714)</f>
        <v>5000</v>
      </c>
      <c r="AY736" s="117" cm="1">
        <f t="array" aca="1" ref="AY736" ca="1">INDIRECT(AY714)</f>
        <v>5000</v>
      </c>
      <c r="AZ736" s="117" cm="1">
        <f t="array" aca="1" ref="AZ736" ca="1">INDIRECT(AZ714)</f>
        <v>5000</v>
      </c>
      <c r="BA736" s="117" cm="1">
        <f t="array" aca="1" ref="BA736" ca="1">INDIRECT(BA714)</f>
        <v>5000</v>
      </c>
      <c r="BB736" s="117" cm="1">
        <f t="array" aca="1" ref="BB736" ca="1">INDIRECT(BB714)</f>
        <v>5000</v>
      </c>
      <c r="BC736" s="117" cm="1">
        <f t="array" aca="1" ref="BC736" ca="1">INDIRECT(BC714)</f>
        <v>5000</v>
      </c>
      <c r="BD736" s="117" cm="1">
        <f t="array" aca="1" ref="BD736" ca="1">INDIRECT(BD714)</f>
        <v>5000</v>
      </c>
      <c r="BE736" s="117" cm="1">
        <f t="array" aca="1" ref="BE736" ca="1">INDIRECT(BE714)</f>
        <v>5000</v>
      </c>
      <c r="BF736" s="117" cm="1">
        <f t="array" aca="1" ref="BF736" ca="1">INDIRECT(BF714)</f>
        <v>5000</v>
      </c>
      <c r="BG736" s="117" cm="1">
        <f t="array" aca="1" ref="BG736" ca="1">INDIRECT(BG714)</f>
        <v>5000</v>
      </c>
      <c r="BH736" s="117" cm="1">
        <f t="array" aca="1" ref="BH736" ca="1">INDIRECT(BH714)</f>
        <v>5000</v>
      </c>
      <c r="BI736" s="117" cm="1">
        <f t="array" aca="1" ref="BI736" ca="1">INDIRECT(BI714)</f>
        <v>5000</v>
      </c>
      <c r="BJ736" s="117" cm="1">
        <f t="array" aca="1" ref="BJ736" ca="1">INDIRECT(BJ714)</f>
        <v>5000</v>
      </c>
      <c r="BK736" s="117" cm="1">
        <f t="array" aca="1" ref="BK736" ca="1">INDIRECT(BK714)</f>
        <v>5000</v>
      </c>
      <c r="BL736" s="117" cm="1">
        <f t="array" aca="1" ref="BL736" ca="1">INDIRECT(BL714)</f>
        <v>5000</v>
      </c>
      <c r="BM736" s="117" cm="1">
        <f t="array" aca="1" ref="BM736" ca="1">INDIRECT(BM714)</f>
        <v>5000</v>
      </c>
      <c r="BN736" s="117" cm="1">
        <f t="array" aca="1" ref="BN736" ca="1">INDIRECT(BN714)</f>
        <v>5000</v>
      </c>
      <c r="BO736" s="117" cm="1">
        <f t="array" aca="1" ref="BO736" ca="1">INDIRECT(BO714)</f>
        <v>5000</v>
      </c>
      <c r="BP736" s="117" cm="1">
        <f t="array" aca="1" ref="BP736" ca="1">INDIRECT(BP714)</f>
        <v>5000</v>
      </c>
      <c r="BQ736" s="117" cm="1">
        <f t="array" aca="1" ref="BQ736" ca="1">INDIRECT(BQ714)</f>
        <v>5000</v>
      </c>
      <c r="BR736" s="117" cm="1">
        <f t="array" aca="1" ref="BR736" ca="1">INDIRECT(BR714)</f>
        <v>5000</v>
      </c>
      <c r="BS736" s="117" cm="1">
        <f t="array" aca="1" ref="BS736" ca="1">INDIRECT(BS714)</f>
        <v>5000</v>
      </c>
      <c r="BT736" s="117" cm="1">
        <f t="array" aca="1" ref="BT736" ca="1">INDIRECT(BT714)</f>
        <v>5000</v>
      </c>
      <c r="BU736" s="117" cm="1">
        <f t="array" aca="1" ref="BU736" ca="1">INDIRECT(BU714)</f>
        <v>5000</v>
      </c>
      <c r="BV736" s="117" cm="1">
        <f t="array" aca="1" ref="BV736" ca="1">INDIRECT(BV714)</f>
        <v>5000</v>
      </c>
      <c r="BW736" s="117" cm="1">
        <f t="array" aca="1" ref="BW736" ca="1">INDIRECT(BW714)</f>
        <v>5000</v>
      </c>
      <c r="BX736" s="117" cm="1">
        <f t="array" aca="1" ref="BX736" ca="1">INDIRECT(BX714)</f>
        <v>5000</v>
      </c>
      <c r="BY736" s="117" cm="1">
        <f t="array" aca="1" ref="BY736" ca="1">INDIRECT(BY714)</f>
        <v>5000</v>
      </c>
      <c r="BZ736" s="117" cm="1">
        <f t="array" aca="1" ref="BZ736" ca="1">INDIRECT(BZ714)</f>
        <v>5000</v>
      </c>
      <c r="CA736" s="117" cm="1">
        <f t="array" aca="1" ref="CA736" ca="1">INDIRECT(CA714)</f>
        <v>5000</v>
      </c>
      <c r="CB736" s="117" cm="1">
        <f t="array" aca="1" ref="CB736" ca="1">INDIRECT(CB714)</f>
        <v>5000</v>
      </c>
      <c r="CC736" s="117" cm="1">
        <f t="array" aca="1" ref="CC736" ca="1">INDIRECT(CC714)</f>
        <v>5000</v>
      </c>
      <c r="CD736" s="117" cm="1">
        <f t="array" aca="1" ref="CD736" ca="1">INDIRECT(CD714)</f>
        <v>5000</v>
      </c>
      <c r="CE736" s="117" cm="1">
        <f t="array" aca="1" ref="CE736" ca="1">INDIRECT(CE714)</f>
        <v>5000</v>
      </c>
      <c r="CF736" s="117" cm="1">
        <f t="array" aca="1" ref="CF736" ca="1">INDIRECT(CF714)</f>
        <v>5000</v>
      </c>
      <c r="CG736" s="117" cm="1">
        <f t="array" aca="1" ref="CG736" ca="1">INDIRECT(CG714)</f>
        <v>5000</v>
      </c>
      <c r="CH736" s="117" cm="1">
        <f t="array" aca="1" ref="CH736" ca="1">INDIRECT(CH714)</f>
        <v>5000</v>
      </c>
      <c r="CI736" s="117" cm="1">
        <f t="array" aca="1" ref="CI736" ca="1">INDIRECT(CI714)</f>
        <v>5000</v>
      </c>
      <c r="CJ736" s="117" cm="1">
        <f t="array" aca="1" ref="CJ736" ca="1">INDIRECT(CJ714)</f>
        <v>5000</v>
      </c>
      <c r="CK736" s="117" cm="1">
        <f t="array" aca="1" ref="CK736" ca="1">INDIRECT(CK714)</f>
        <v>5000</v>
      </c>
      <c r="CL736" s="117" cm="1">
        <f t="array" aca="1" ref="CL736" ca="1">INDIRECT(CL714)</f>
        <v>5000</v>
      </c>
      <c r="CM736" s="117" t="e" cm="1">
        <f t="array" aca="1" ref="CM736" ca="1">INDIRECT(CM714)</f>
        <v>#REF!</v>
      </c>
      <c r="CN736" s="117" t="e" cm="1">
        <f t="array" aca="1" ref="CN736" ca="1">INDIRECT(CN714)</f>
        <v>#REF!</v>
      </c>
      <c r="CO736" s="117" cm="1">
        <f t="array" aca="1" ref="CO736" ca="1">INDIRECT(CO714)</f>
        <v>5000</v>
      </c>
      <c r="CP736" s="117" cm="1">
        <f t="array" aca="1" ref="CP736" ca="1">INDIRECT(CP714)</f>
        <v>5000</v>
      </c>
      <c r="CQ736" s="117" cm="1">
        <f t="array" aca="1" ref="CQ736" ca="1">INDIRECT(CQ714)</f>
        <v>5000</v>
      </c>
      <c r="CR736" s="117" cm="1">
        <f t="array" aca="1" ref="CR736" ca="1">INDIRECT(CR714)</f>
        <v>5000</v>
      </c>
      <c r="CS736" s="117" cm="1">
        <f t="array" aca="1" ref="CS736" ca="1">INDIRECT(CS714)</f>
        <v>5000</v>
      </c>
      <c r="CT736" s="117" cm="1">
        <f t="array" aca="1" ref="CT736" ca="1">INDIRECT(CT714)</f>
        <v>5000</v>
      </c>
      <c r="CU736" s="117" cm="1">
        <f t="array" aca="1" ref="CU736" ca="1">INDIRECT(CU714)</f>
        <v>5000</v>
      </c>
      <c r="CV736" s="117" cm="1">
        <f t="array" aca="1" ref="CV736" ca="1">INDIRECT(CV714)</f>
        <v>5000</v>
      </c>
      <c r="CW736" s="117" cm="1">
        <f t="array" aca="1" ref="CW736" ca="1">INDIRECT(CW714)</f>
        <v>5000</v>
      </c>
      <c r="CX736" s="117" cm="1">
        <f t="array" aca="1" ref="CX736" ca="1">INDIRECT(CX714)</f>
        <v>5000</v>
      </c>
      <c r="CY736" s="117" cm="1">
        <f t="array" aca="1" ref="CY736" ca="1">INDIRECT(CY714)</f>
        <v>5000</v>
      </c>
      <c r="CZ736" s="117" cm="1">
        <f t="array" aca="1" ref="CZ736" ca="1">INDIRECT(CZ714)</f>
        <v>5000</v>
      </c>
      <c r="DA736" s="117" cm="1">
        <f t="array" aca="1" ref="DA736" ca="1">INDIRECT(DA714)</f>
        <v>5000</v>
      </c>
      <c r="DB736" s="117" cm="1">
        <f t="array" aca="1" ref="DB736" ca="1">INDIRECT(DB714)</f>
        <v>5000</v>
      </c>
      <c r="DC736" s="117" cm="1">
        <f t="array" aca="1" ref="DC736" ca="1">INDIRECT(DC714)</f>
        <v>5000</v>
      </c>
      <c r="DD736" s="117" cm="1">
        <f t="array" aca="1" ref="DD736" ca="1">INDIRECT(DD714)</f>
        <v>5000</v>
      </c>
      <c r="DE736" s="117" cm="1">
        <f t="array" aca="1" ref="DE736" ca="1">INDIRECT(DE714)</f>
        <v>5000</v>
      </c>
      <c r="DF736" s="117" cm="1">
        <f t="array" aca="1" ref="DF736" ca="1">INDIRECT(DF714)</f>
        <v>5000</v>
      </c>
      <c r="DG736" s="117" cm="1">
        <f t="array" aca="1" ref="DG736" ca="1">INDIRECT(DG714)</f>
        <v>5000</v>
      </c>
      <c r="DH736" s="117" cm="1">
        <f t="array" aca="1" ref="DH736" ca="1">INDIRECT(DH714)</f>
        <v>5000</v>
      </c>
      <c r="DI736" s="117" cm="1">
        <f t="array" aca="1" ref="DI736" ca="1">INDIRECT(DI714)</f>
        <v>5000</v>
      </c>
      <c r="DJ736" s="117" cm="1">
        <f t="array" aca="1" ref="DJ736" ca="1">INDIRECT(DJ714)</f>
        <v>5000</v>
      </c>
      <c r="DK736" s="117" cm="1">
        <f t="array" aca="1" ref="DK736" ca="1">INDIRECT(DK714)</f>
        <v>5000</v>
      </c>
      <c r="DL736" s="117" cm="1">
        <f t="array" aca="1" ref="DL736" ca="1">INDIRECT(DL714)</f>
        <v>5000</v>
      </c>
    </row>
    <row r="737" spans="1:116" x14ac:dyDescent="0.4">
      <c r="D737" t="s">
        <v>817</v>
      </c>
      <c r="E737" s="8" t="str">
        <f t="shared" si="916"/>
        <v>737 LISTSALE-PV</v>
      </c>
      <c r="G737" s="145"/>
      <c r="H737" s="31"/>
      <c r="I737" s="73"/>
      <c r="J737" s="73"/>
      <c r="K737" s="18"/>
      <c r="L737" s="18"/>
      <c r="M737" s="18"/>
      <c r="N737" s="18"/>
      <c r="O737" s="18"/>
      <c r="P737" s="18"/>
      <c r="R737" s="33"/>
      <c r="S737" s="19"/>
      <c r="T737" s="19"/>
      <c r="U737" s="19"/>
      <c r="V737" s="19"/>
      <c r="W737" s="19"/>
      <c r="X737" s="19"/>
      <c r="Y737" s="19"/>
      <c r="Z737" s="19"/>
      <c r="AA737" s="19"/>
      <c r="AB737" s="19"/>
      <c r="AC737" s="19"/>
      <c r="AD737" s="19"/>
      <c r="AE737" s="19"/>
      <c r="AF737" s="19"/>
      <c r="AG737" s="19"/>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c r="CK737" s="19"/>
      <c r="CL737" s="19"/>
      <c r="CN737" s="73"/>
      <c r="CO737" s="19"/>
      <c r="CP737" s="19"/>
      <c r="CQ737" s="19"/>
      <c r="CR737" s="19"/>
      <c r="CS737" s="19"/>
      <c r="CT737" s="19"/>
      <c r="CU737" s="19"/>
      <c r="CV737" s="19"/>
      <c r="CW737" s="19"/>
      <c r="CX737" s="19"/>
      <c r="CY737" s="19"/>
      <c r="CZ737" s="19"/>
      <c r="DA737" s="19"/>
      <c r="DB737" s="19"/>
      <c r="DC737" s="19"/>
      <c r="DD737" s="19"/>
      <c r="DE737" s="19"/>
      <c r="DF737" s="19"/>
      <c r="DG737" s="19"/>
      <c r="DH737" s="19"/>
      <c r="DI737" s="19"/>
      <c r="DJ737" s="19"/>
      <c r="DK737" s="19"/>
      <c r="DL737" s="19"/>
    </row>
    <row r="738" spans="1:116" x14ac:dyDescent="0.4">
      <c r="D738" t="s">
        <v>817</v>
      </c>
      <c r="E738" s="8" t="str">
        <f t="shared" si="916"/>
        <v>738 LISTSALE-PV</v>
      </c>
      <c r="G738" s="95" t="str">
        <f>"$ price/"&amp;G772</f>
        <v>$ price/unit</v>
      </c>
      <c r="H738" s="31"/>
      <c r="I738" s="73"/>
      <c r="J738" s="73"/>
      <c r="K738" s="18"/>
      <c r="L738" s="18"/>
      <c r="M738" s="18"/>
      <c r="N738" s="18"/>
      <c r="O738" s="18"/>
      <c r="P738" s="18"/>
      <c r="R738" s="33"/>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73"/>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1:116" x14ac:dyDescent="0.4">
      <c r="D739" t="s">
        <v>817</v>
      </c>
      <c r="E739" s="8" t="str">
        <f t="shared" si="916"/>
        <v>739 LISTSALE-PV</v>
      </c>
      <c r="G739" s="145" t="s">
        <v>519</v>
      </c>
      <c r="H739" s="31"/>
      <c r="I739" s="73"/>
      <c r="J739" s="73"/>
      <c r="K739" s="18">
        <v>10</v>
      </c>
      <c r="L739" s="18">
        <v>10</v>
      </c>
      <c r="M739" s="18">
        <v>10</v>
      </c>
      <c r="N739" s="18">
        <v>10</v>
      </c>
      <c r="O739" s="18">
        <v>10</v>
      </c>
      <c r="P739" s="18">
        <v>10</v>
      </c>
      <c r="R739" s="33"/>
      <c r="S739" s="19" cm="1">
        <f t="array" ref="S739">INDEX($K:$P,ROW(),MATCH(S$3,$K$2:$P$2,0))</f>
        <v>10</v>
      </c>
      <c r="T739" s="19" cm="1">
        <f t="array" ref="T739">INDEX($K:$P,ROW(),MATCH(T$3,$K$2:$P$2,0))</f>
        <v>10</v>
      </c>
      <c r="U739" s="19" cm="1">
        <f t="array" ref="U739">INDEX($K:$P,ROW(),MATCH(U$3,$K$2:$P$2,0))</f>
        <v>10</v>
      </c>
      <c r="V739" s="19" cm="1">
        <f t="array" ref="V739">INDEX($K:$P,ROW(),MATCH(V$3,$K$2:$P$2,0))</f>
        <v>10</v>
      </c>
      <c r="W739" s="19" cm="1">
        <f t="array" ref="W739">INDEX($K:$P,ROW(),MATCH(W$3,$K$2:$P$2,0))</f>
        <v>10</v>
      </c>
      <c r="X739" s="19" cm="1">
        <f t="array" ref="X739">INDEX($K:$P,ROW(),MATCH(X$3,$K$2:$P$2,0))</f>
        <v>10</v>
      </c>
      <c r="Y739" s="19" cm="1">
        <f t="array" ref="Y739">INDEX($K:$P,ROW(),MATCH(Y$3,$K$2:$P$2,0))</f>
        <v>10</v>
      </c>
      <c r="Z739" s="19" cm="1">
        <f t="array" ref="Z739">INDEX($K:$P,ROW(),MATCH(Z$3,$K$2:$P$2,0))</f>
        <v>10</v>
      </c>
      <c r="AA739" s="19" cm="1">
        <f t="array" ref="AA739">INDEX($K:$P,ROW(),MATCH(AA$3,$K$2:$P$2,0))</f>
        <v>10</v>
      </c>
      <c r="AB739" s="19" cm="1">
        <f t="array" ref="AB739">INDEX($K:$P,ROW(),MATCH(AB$3,$K$2:$P$2,0))</f>
        <v>10</v>
      </c>
      <c r="AC739" s="19" cm="1">
        <f t="array" ref="AC739">INDEX($K:$P,ROW(),MATCH(AC$3,$K$2:$P$2,0))</f>
        <v>10</v>
      </c>
      <c r="AD739" s="19" cm="1">
        <f t="array" ref="AD739">INDEX($K:$P,ROW(),MATCH(AD$3,$K$2:$P$2,0))</f>
        <v>10</v>
      </c>
      <c r="AE739" s="19" cm="1">
        <f t="array" ref="AE739">INDEX($K:$P,ROW(),MATCH(AE$3,$K$2:$P$2,0))</f>
        <v>10</v>
      </c>
      <c r="AF739" s="19" cm="1">
        <f t="array" ref="AF739">INDEX($K:$P,ROW(),MATCH(AF$3,$K$2:$P$2,0))</f>
        <v>10</v>
      </c>
      <c r="AG739" s="19" cm="1">
        <f t="array" ref="AG739">INDEX($K:$P,ROW(),MATCH(AG$3,$K$2:$P$2,0))</f>
        <v>10</v>
      </c>
      <c r="AH739" s="19" cm="1">
        <f t="array" ref="AH739">INDEX($K:$P,ROW(),MATCH(AH$3,$K$2:$P$2,0))</f>
        <v>10</v>
      </c>
      <c r="AI739" s="19" cm="1">
        <f t="array" ref="AI739">INDEX($K:$P,ROW(),MATCH(AI$3,$K$2:$P$2,0))</f>
        <v>10</v>
      </c>
      <c r="AJ739" s="19" cm="1">
        <f t="array" ref="AJ739">INDEX($K:$P,ROW(),MATCH(AJ$3,$K$2:$P$2,0))</f>
        <v>10</v>
      </c>
      <c r="AK739" s="19" cm="1">
        <f t="array" ref="AK739">INDEX($K:$P,ROW(),MATCH(AK$3,$K$2:$P$2,0))</f>
        <v>10</v>
      </c>
      <c r="AL739" s="19" cm="1">
        <f t="array" ref="AL739">INDEX($K:$P,ROW(),MATCH(AL$3,$K$2:$P$2,0))</f>
        <v>10</v>
      </c>
      <c r="AM739" s="19" cm="1">
        <f t="array" ref="AM739">INDEX($K:$P,ROW(),MATCH(AM$3,$K$2:$P$2,0))</f>
        <v>10</v>
      </c>
      <c r="AN739" s="19" cm="1">
        <f t="array" ref="AN739">INDEX($K:$P,ROW(),MATCH(AN$3,$K$2:$P$2,0))</f>
        <v>10</v>
      </c>
      <c r="AO739" s="19" cm="1">
        <f t="array" ref="AO739">INDEX($K:$P,ROW(),MATCH(AO$3,$K$2:$P$2,0))</f>
        <v>10</v>
      </c>
      <c r="AP739" s="19" cm="1">
        <f t="array" ref="AP739">INDEX($K:$P,ROW(),MATCH(AP$3,$K$2:$P$2,0))</f>
        <v>10</v>
      </c>
      <c r="AQ739" s="19" cm="1">
        <f t="array" ref="AQ739">INDEX($K:$P,ROW(),MATCH(AQ$3,$K$2:$P$2,0))</f>
        <v>10</v>
      </c>
      <c r="AR739" s="19" cm="1">
        <f t="array" ref="AR739">INDEX($K:$P,ROW(),MATCH(AR$3,$K$2:$P$2,0))</f>
        <v>10</v>
      </c>
      <c r="AS739" s="19" cm="1">
        <f t="array" ref="AS739">INDEX($K:$P,ROW(),MATCH(AS$3,$K$2:$P$2,0))</f>
        <v>10</v>
      </c>
      <c r="AT739" s="19" cm="1">
        <f t="array" ref="AT739">INDEX($K:$P,ROW(),MATCH(AT$3,$K$2:$P$2,0))</f>
        <v>10</v>
      </c>
      <c r="AU739" s="19" cm="1">
        <f t="array" ref="AU739">INDEX($K:$P,ROW(),MATCH(AU$3,$K$2:$P$2,0))</f>
        <v>10</v>
      </c>
      <c r="AV739" s="19" cm="1">
        <f t="array" ref="AV739">INDEX($K:$P,ROW(),MATCH(AV$3,$K$2:$P$2,0))</f>
        <v>10</v>
      </c>
      <c r="AW739" s="19" cm="1">
        <f t="array" ref="AW739">INDEX($K:$P,ROW(),MATCH(AW$3,$K$2:$P$2,0))</f>
        <v>10</v>
      </c>
      <c r="AX739" s="19" cm="1">
        <f t="array" ref="AX739">INDEX($K:$P,ROW(),MATCH(AX$3,$K$2:$P$2,0))</f>
        <v>10</v>
      </c>
      <c r="AY739" s="19" cm="1">
        <f t="array" ref="AY739">INDEX($K:$P,ROW(),MATCH(AY$3,$K$2:$P$2,0))</f>
        <v>10</v>
      </c>
      <c r="AZ739" s="19" cm="1">
        <f t="array" ref="AZ739">INDEX($K:$P,ROW(),MATCH(AZ$3,$K$2:$P$2,0))</f>
        <v>10</v>
      </c>
      <c r="BA739" s="19" cm="1">
        <f t="array" ref="BA739">INDEX($K:$P,ROW(),MATCH(BA$3,$K$2:$P$2,0))</f>
        <v>10</v>
      </c>
      <c r="BB739" s="19" cm="1">
        <f t="array" ref="BB739">INDEX($K:$P,ROW(),MATCH(BB$3,$K$2:$P$2,0))</f>
        <v>10</v>
      </c>
      <c r="BC739" s="19" cm="1">
        <f t="array" ref="BC739">INDEX($K:$P,ROW(),MATCH(BC$3,$K$2:$P$2,0))</f>
        <v>10</v>
      </c>
      <c r="BD739" s="19" cm="1">
        <f t="array" ref="BD739">INDEX($K:$P,ROW(),MATCH(BD$3,$K$2:$P$2,0))</f>
        <v>10</v>
      </c>
      <c r="BE739" s="19" cm="1">
        <f t="array" ref="BE739">INDEX($K:$P,ROW(),MATCH(BE$3,$K$2:$P$2,0))</f>
        <v>10</v>
      </c>
      <c r="BF739" s="19" cm="1">
        <f t="array" ref="BF739">INDEX($K:$P,ROW(),MATCH(BF$3,$K$2:$P$2,0))</f>
        <v>10</v>
      </c>
      <c r="BG739" s="19" cm="1">
        <f t="array" ref="BG739">INDEX($K:$P,ROW(),MATCH(BG$3,$K$2:$P$2,0))</f>
        <v>10</v>
      </c>
      <c r="BH739" s="19" cm="1">
        <f t="array" ref="BH739">INDEX($K:$P,ROW(),MATCH(BH$3,$K$2:$P$2,0))</f>
        <v>10</v>
      </c>
      <c r="BI739" s="19" cm="1">
        <f t="array" ref="BI739">INDEX($K:$P,ROW(),MATCH(BI$3,$K$2:$P$2,0))</f>
        <v>10</v>
      </c>
      <c r="BJ739" s="19" cm="1">
        <f t="array" ref="BJ739">INDEX($K:$P,ROW(),MATCH(BJ$3,$K$2:$P$2,0))</f>
        <v>10</v>
      </c>
      <c r="BK739" s="19" cm="1">
        <f t="array" ref="BK739">INDEX($K:$P,ROW(),MATCH(BK$3,$K$2:$P$2,0))</f>
        <v>10</v>
      </c>
      <c r="BL739" s="19" cm="1">
        <f t="array" ref="BL739">INDEX($K:$P,ROW(),MATCH(BL$3,$K$2:$P$2,0))</f>
        <v>10</v>
      </c>
      <c r="BM739" s="19" cm="1">
        <f t="array" ref="BM739">INDEX($K:$P,ROW(),MATCH(BM$3,$K$2:$P$2,0))</f>
        <v>10</v>
      </c>
      <c r="BN739" s="19" cm="1">
        <f t="array" ref="BN739">INDEX($K:$P,ROW(),MATCH(BN$3,$K$2:$P$2,0))</f>
        <v>10</v>
      </c>
      <c r="BO739" s="19" cm="1">
        <f t="array" ref="BO739">INDEX($K:$P,ROW(),MATCH(BO$3,$K$2:$P$2,0))</f>
        <v>10</v>
      </c>
      <c r="BP739" s="19" cm="1">
        <f t="array" ref="BP739">INDEX($K:$P,ROW(),MATCH(BP$3,$K$2:$P$2,0))</f>
        <v>10</v>
      </c>
      <c r="BQ739" s="19" cm="1">
        <f t="array" ref="BQ739">INDEX($K:$P,ROW(),MATCH(BQ$3,$K$2:$P$2,0))</f>
        <v>10</v>
      </c>
      <c r="BR739" s="19" cm="1">
        <f t="array" ref="BR739">INDEX($K:$P,ROW(),MATCH(BR$3,$K$2:$P$2,0))</f>
        <v>10</v>
      </c>
      <c r="BS739" s="19" cm="1">
        <f t="array" ref="BS739">INDEX($K:$P,ROW(),MATCH(BS$3,$K$2:$P$2,0))</f>
        <v>10</v>
      </c>
      <c r="BT739" s="19" cm="1">
        <f t="array" ref="BT739">INDEX($K:$P,ROW(),MATCH(BT$3,$K$2:$P$2,0))</f>
        <v>10</v>
      </c>
      <c r="BU739" s="19" cm="1">
        <f t="array" ref="BU739">INDEX($K:$P,ROW(),MATCH(BU$3,$K$2:$P$2,0))</f>
        <v>10</v>
      </c>
      <c r="BV739" s="19" cm="1">
        <f t="array" ref="BV739">INDEX($K:$P,ROW(),MATCH(BV$3,$K$2:$P$2,0))</f>
        <v>10</v>
      </c>
      <c r="BW739" s="19" cm="1">
        <f t="array" ref="BW739">INDEX($K:$P,ROW(),MATCH(BW$3,$K$2:$P$2,0))</f>
        <v>10</v>
      </c>
      <c r="BX739" s="19" cm="1">
        <f t="array" ref="BX739">INDEX($K:$P,ROW(),MATCH(BX$3,$K$2:$P$2,0))</f>
        <v>10</v>
      </c>
      <c r="BY739" s="19" cm="1">
        <f t="array" ref="BY739">INDEX($K:$P,ROW(),MATCH(BY$3,$K$2:$P$2,0))</f>
        <v>10</v>
      </c>
      <c r="BZ739" s="19" cm="1">
        <f t="array" ref="BZ739">INDEX($K:$P,ROW(),MATCH(BZ$3,$K$2:$P$2,0))</f>
        <v>10</v>
      </c>
      <c r="CA739" s="19" cm="1">
        <f t="array" ref="CA739">INDEX($K:$P,ROW(),MATCH(CA$3,$K$2:$P$2,0))</f>
        <v>10</v>
      </c>
      <c r="CB739" s="19" cm="1">
        <f t="array" ref="CB739">INDEX($K:$P,ROW(),MATCH(CB$3,$K$2:$P$2,0))</f>
        <v>10</v>
      </c>
      <c r="CC739" s="19" cm="1">
        <f t="array" ref="CC739">INDEX($K:$P,ROW(),MATCH(CC$3,$K$2:$P$2,0))</f>
        <v>10</v>
      </c>
      <c r="CD739" s="19" cm="1">
        <f t="array" ref="CD739">INDEX($K:$P,ROW(),MATCH(CD$3,$K$2:$P$2,0))</f>
        <v>10</v>
      </c>
      <c r="CE739" s="19" cm="1">
        <f t="array" ref="CE739">INDEX($K:$P,ROW(),MATCH(CE$3,$K$2:$P$2,0))</f>
        <v>10</v>
      </c>
      <c r="CF739" s="19" cm="1">
        <f t="array" ref="CF739">INDEX($K:$P,ROW(),MATCH(CF$3,$K$2:$P$2,0))</f>
        <v>10</v>
      </c>
      <c r="CG739" s="19" cm="1">
        <f t="array" ref="CG739">INDEX($K:$P,ROW(),MATCH(CG$3,$K$2:$P$2,0))</f>
        <v>10</v>
      </c>
      <c r="CH739" s="19" cm="1">
        <f t="array" ref="CH739">INDEX($K:$P,ROW(),MATCH(CH$3,$K$2:$P$2,0))</f>
        <v>10</v>
      </c>
      <c r="CI739" s="19" cm="1">
        <f t="array" ref="CI739">INDEX($K:$P,ROW(),MATCH(CI$3,$K$2:$P$2,0))</f>
        <v>10</v>
      </c>
      <c r="CJ739" s="19" cm="1">
        <f t="array" ref="CJ739">INDEX($K:$P,ROW(),MATCH(CJ$3,$K$2:$P$2,0))</f>
        <v>10</v>
      </c>
      <c r="CK739" s="19" cm="1">
        <f t="array" ref="CK739">INDEX($K:$P,ROW(),MATCH(CK$3,$K$2:$P$2,0))</f>
        <v>10</v>
      </c>
      <c r="CL739" s="19" cm="1">
        <f t="array" ref="CL739">INDEX($K:$P,ROW(),MATCH(CL$3,$K$2:$P$2,0))</f>
        <v>10</v>
      </c>
      <c r="CM739" s="19" t="e" cm="1">
        <f t="array" ref="CM739">INDEX($K:$P,ROW(),MATCH(CM$3,$K$2:$P$2,0))</f>
        <v>#N/A</v>
      </c>
      <c r="CN739" s="19" t="e" cm="1">
        <f t="array" ref="CN739">INDEX($K:$P,ROW(),MATCH(CN$3,$K$2:$P$2,0))</f>
        <v>#N/A</v>
      </c>
      <c r="CO739" s="19" t="e" cm="1">
        <f t="array" ref="CO739">INDEX($K:$P,ROW(),MATCH(CO$3,$K$2:$P$2,0))</f>
        <v>#N/A</v>
      </c>
      <c r="CP739" s="19" t="e" cm="1">
        <f t="array" ref="CP739">INDEX($K:$P,ROW(),MATCH(CP$3,$K$2:$P$2,0))</f>
        <v>#N/A</v>
      </c>
      <c r="CQ739" s="19" t="e" cm="1">
        <f t="array" ref="CQ739">INDEX($K:$P,ROW(),MATCH(CQ$3,$K$2:$P$2,0))</f>
        <v>#N/A</v>
      </c>
      <c r="CR739" s="19" t="e" cm="1">
        <f t="array" ref="CR739">INDEX($K:$P,ROW(),MATCH(CR$3,$K$2:$P$2,0))</f>
        <v>#N/A</v>
      </c>
      <c r="CS739" s="19" t="e" cm="1">
        <f t="array" ref="CS739">INDEX($K:$P,ROW(),MATCH(CS$3,$K$2:$P$2,0))</f>
        <v>#N/A</v>
      </c>
      <c r="CT739" s="19" t="e" cm="1">
        <f t="array" ref="CT739">INDEX($K:$P,ROW(),MATCH(CT$3,$K$2:$P$2,0))</f>
        <v>#N/A</v>
      </c>
      <c r="CU739" s="19" t="e" cm="1">
        <f t="array" ref="CU739">INDEX($K:$P,ROW(),MATCH(CU$3,$K$2:$P$2,0))</f>
        <v>#N/A</v>
      </c>
      <c r="CV739" s="19" t="e" cm="1">
        <f t="array" ref="CV739">INDEX($K:$P,ROW(),MATCH(CV$3,$K$2:$P$2,0))</f>
        <v>#N/A</v>
      </c>
      <c r="CW739" s="19" t="e" cm="1">
        <f t="array" ref="CW739">INDEX($K:$P,ROW(),MATCH(CW$3,$K$2:$P$2,0))</f>
        <v>#N/A</v>
      </c>
      <c r="CX739" s="19" t="e" cm="1">
        <f t="array" ref="CX739">INDEX($K:$P,ROW(),MATCH(CX$3,$K$2:$P$2,0))</f>
        <v>#N/A</v>
      </c>
      <c r="CY739" s="19" t="e" cm="1">
        <f t="array" ref="CY739">INDEX($K:$P,ROW(),MATCH(CY$3,$K$2:$P$2,0))</f>
        <v>#N/A</v>
      </c>
      <c r="CZ739" s="19" t="e" cm="1">
        <f t="array" ref="CZ739">INDEX($K:$P,ROW(),MATCH(CZ$3,$K$2:$P$2,0))</f>
        <v>#N/A</v>
      </c>
      <c r="DA739" s="19" t="e" cm="1">
        <f t="array" ref="DA739">INDEX($K:$P,ROW(),MATCH(DA$3,$K$2:$P$2,0))</f>
        <v>#N/A</v>
      </c>
      <c r="DB739" s="19" t="e" cm="1">
        <f t="array" ref="DB739">INDEX($K:$P,ROW(),MATCH(DB$3,$K$2:$P$2,0))</f>
        <v>#N/A</v>
      </c>
      <c r="DC739" s="19" t="e" cm="1">
        <f t="array" ref="DC739">INDEX($K:$P,ROW(),MATCH(DC$3,$K$2:$P$2,0))</f>
        <v>#N/A</v>
      </c>
      <c r="DD739" s="19" t="e" cm="1">
        <f t="array" ref="DD739">INDEX($K:$P,ROW(),MATCH(DD$3,$K$2:$P$2,0))</f>
        <v>#N/A</v>
      </c>
      <c r="DE739" s="19" t="e" cm="1">
        <f t="array" ref="DE739">INDEX($K:$P,ROW(),MATCH(DE$3,$K$2:$P$2,0))</f>
        <v>#N/A</v>
      </c>
      <c r="DF739" s="19" t="e" cm="1">
        <f t="array" ref="DF739">INDEX($K:$P,ROW(),MATCH(DF$3,$K$2:$P$2,0))</f>
        <v>#N/A</v>
      </c>
      <c r="DG739" s="19" t="e" cm="1">
        <f t="array" ref="DG739">INDEX($K:$P,ROW(),MATCH(DG$3,$K$2:$P$2,0))</f>
        <v>#N/A</v>
      </c>
      <c r="DH739" s="19" t="e" cm="1">
        <f t="array" ref="DH739">INDEX($K:$P,ROW(),MATCH(DH$3,$K$2:$P$2,0))</f>
        <v>#N/A</v>
      </c>
      <c r="DI739" s="19" t="e" cm="1">
        <f t="array" ref="DI739">INDEX($K:$P,ROW(),MATCH(DI$3,$K$2:$P$2,0))</f>
        <v>#N/A</v>
      </c>
      <c r="DJ739" s="19" t="e" cm="1">
        <f t="array" ref="DJ739">INDEX($K:$P,ROW(),MATCH(DJ$3,$K$2:$P$2,0))</f>
        <v>#N/A</v>
      </c>
      <c r="DK739" s="19" t="e" cm="1">
        <f t="array" ref="DK739">INDEX($K:$P,ROW(),MATCH(DK$3,$K$2:$P$2,0))</f>
        <v>#N/A</v>
      </c>
      <c r="DL739" s="19" t="e" cm="1">
        <f t="array" ref="DL739">INDEX($K:$P,ROW(),MATCH(DL$3,$K$2:$P$2,0))</f>
        <v>#N/A</v>
      </c>
    </row>
    <row r="740" spans="1:116" x14ac:dyDescent="0.4">
      <c r="D740" t="s">
        <v>817</v>
      </c>
      <c r="E740" s="8" t="str">
        <f t="shared" si="916"/>
        <v>740 LISTSALE-PV</v>
      </c>
      <c r="G740" s="145" t="s">
        <v>520</v>
      </c>
      <c r="H740" s="31"/>
      <c r="I740" s="73"/>
      <c r="J740" s="73"/>
      <c r="K740" s="18">
        <v>10</v>
      </c>
      <c r="L740" s="18">
        <v>10</v>
      </c>
      <c r="M740" s="18">
        <v>10</v>
      </c>
      <c r="N740" s="18">
        <v>10</v>
      </c>
      <c r="O740" s="18">
        <v>10</v>
      </c>
      <c r="P740" s="18">
        <v>10</v>
      </c>
      <c r="R740" s="33"/>
      <c r="S740" s="19" cm="1">
        <f t="array" ref="S740">INDEX($K:$P,ROW(),MATCH(S$3,$K$2:$P$2,0))</f>
        <v>10</v>
      </c>
      <c r="T740" s="19" cm="1">
        <f t="array" ref="T740">INDEX($K:$P,ROW(),MATCH(T$3,$K$2:$P$2,0))</f>
        <v>10</v>
      </c>
      <c r="U740" s="19" cm="1">
        <f t="array" ref="U740">INDEX($K:$P,ROW(),MATCH(U$3,$K$2:$P$2,0))</f>
        <v>10</v>
      </c>
      <c r="V740" s="19" cm="1">
        <f t="array" ref="V740">INDEX($K:$P,ROW(),MATCH(V$3,$K$2:$P$2,0))</f>
        <v>10</v>
      </c>
      <c r="W740" s="19" cm="1">
        <f t="array" ref="W740">INDEX($K:$P,ROW(),MATCH(W$3,$K$2:$P$2,0))</f>
        <v>10</v>
      </c>
      <c r="X740" s="19" cm="1">
        <f t="array" ref="X740">INDEX($K:$P,ROW(),MATCH(X$3,$K$2:$P$2,0))</f>
        <v>10</v>
      </c>
      <c r="Y740" s="19" cm="1">
        <f t="array" ref="Y740">INDEX($K:$P,ROW(),MATCH(Y$3,$K$2:$P$2,0))</f>
        <v>10</v>
      </c>
      <c r="Z740" s="19" cm="1">
        <f t="array" ref="Z740">INDEX($K:$P,ROW(),MATCH(Z$3,$K$2:$P$2,0))</f>
        <v>10</v>
      </c>
      <c r="AA740" s="19" cm="1">
        <f t="array" ref="AA740">INDEX($K:$P,ROW(),MATCH(AA$3,$K$2:$P$2,0))</f>
        <v>10</v>
      </c>
      <c r="AB740" s="19" cm="1">
        <f t="array" ref="AB740">INDEX($K:$P,ROW(),MATCH(AB$3,$K$2:$P$2,0))</f>
        <v>10</v>
      </c>
      <c r="AC740" s="19" cm="1">
        <f t="array" ref="AC740">INDEX($K:$P,ROW(),MATCH(AC$3,$K$2:$P$2,0))</f>
        <v>10</v>
      </c>
      <c r="AD740" s="19" cm="1">
        <f t="array" ref="AD740">INDEX($K:$P,ROW(),MATCH(AD$3,$K$2:$P$2,0))</f>
        <v>10</v>
      </c>
      <c r="AE740" s="19" cm="1">
        <f t="array" ref="AE740">INDEX($K:$P,ROW(),MATCH(AE$3,$K$2:$P$2,0))</f>
        <v>10</v>
      </c>
      <c r="AF740" s="19" cm="1">
        <f t="array" ref="AF740">INDEX($K:$P,ROW(),MATCH(AF$3,$K$2:$P$2,0))</f>
        <v>10</v>
      </c>
      <c r="AG740" s="19" cm="1">
        <f t="array" ref="AG740">INDEX($K:$P,ROW(),MATCH(AG$3,$K$2:$P$2,0))</f>
        <v>10</v>
      </c>
      <c r="AH740" s="19" cm="1">
        <f t="array" ref="AH740">INDEX($K:$P,ROW(),MATCH(AH$3,$K$2:$P$2,0))</f>
        <v>10</v>
      </c>
      <c r="AI740" s="19" cm="1">
        <f t="array" ref="AI740">INDEX($K:$P,ROW(),MATCH(AI$3,$K$2:$P$2,0))</f>
        <v>10</v>
      </c>
      <c r="AJ740" s="19" cm="1">
        <f t="array" ref="AJ740">INDEX($K:$P,ROW(),MATCH(AJ$3,$K$2:$P$2,0))</f>
        <v>10</v>
      </c>
      <c r="AK740" s="19" cm="1">
        <f t="array" ref="AK740">INDEX($K:$P,ROW(),MATCH(AK$3,$K$2:$P$2,0))</f>
        <v>10</v>
      </c>
      <c r="AL740" s="19" cm="1">
        <f t="array" ref="AL740">INDEX($K:$P,ROW(),MATCH(AL$3,$K$2:$P$2,0))</f>
        <v>10</v>
      </c>
      <c r="AM740" s="19" cm="1">
        <f t="array" ref="AM740">INDEX($K:$P,ROW(),MATCH(AM$3,$K$2:$P$2,0))</f>
        <v>10</v>
      </c>
      <c r="AN740" s="19" cm="1">
        <f t="array" ref="AN740">INDEX($K:$P,ROW(),MATCH(AN$3,$K$2:$P$2,0))</f>
        <v>10</v>
      </c>
      <c r="AO740" s="19" cm="1">
        <f t="array" ref="AO740">INDEX($K:$P,ROW(),MATCH(AO$3,$K$2:$P$2,0))</f>
        <v>10</v>
      </c>
      <c r="AP740" s="19" cm="1">
        <f t="array" ref="AP740">INDEX($K:$P,ROW(),MATCH(AP$3,$K$2:$P$2,0))</f>
        <v>10</v>
      </c>
      <c r="AQ740" s="19" cm="1">
        <f t="array" ref="AQ740">INDEX($K:$P,ROW(),MATCH(AQ$3,$K$2:$P$2,0))</f>
        <v>10</v>
      </c>
      <c r="AR740" s="19" cm="1">
        <f t="array" ref="AR740">INDEX($K:$P,ROW(),MATCH(AR$3,$K$2:$P$2,0))</f>
        <v>10</v>
      </c>
      <c r="AS740" s="19" cm="1">
        <f t="array" ref="AS740">INDEX($K:$P,ROW(),MATCH(AS$3,$K$2:$P$2,0))</f>
        <v>10</v>
      </c>
      <c r="AT740" s="19" cm="1">
        <f t="array" ref="AT740">INDEX($K:$P,ROW(),MATCH(AT$3,$K$2:$P$2,0))</f>
        <v>10</v>
      </c>
      <c r="AU740" s="19" cm="1">
        <f t="array" ref="AU740">INDEX($K:$P,ROW(),MATCH(AU$3,$K$2:$P$2,0))</f>
        <v>10</v>
      </c>
      <c r="AV740" s="19" cm="1">
        <f t="array" ref="AV740">INDEX($K:$P,ROW(),MATCH(AV$3,$K$2:$P$2,0))</f>
        <v>10</v>
      </c>
      <c r="AW740" s="19" cm="1">
        <f t="array" ref="AW740">INDEX($K:$P,ROW(),MATCH(AW$3,$K$2:$P$2,0))</f>
        <v>10</v>
      </c>
      <c r="AX740" s="19" cm="1">
        <f t="array" ref="AX740">INDEX($K:$P,ROW(),MATCH(AX$3,$K$2:$P$2,0))</f>
        <v>10</v>
      </c>
      <c r="AY740" s="19" cm="1">
        <f t="array" ref="AY740">INDEX($K:$P,ROW(),MATCH(AY$3,$K$2:$P$2,0))</f>
        <v>10</v>
      </c>
      <c r="AZ740" s="19" cm="1">
        <f t="array" ref="AZ740">INDEX($K:$P,ROW(),MATCH(AZ$3,$K$2:$P$2,0))</f>
        <v>10</v>
      </c>
      <c r="BA740" s="19" cm="1">
        <f t="array" ref="BA740">INDEX($K:$P,ROW(),MATCH(BA$3,$K$2:$P$2,0))</f>
        <v>10</v>
      </c>
      <c r="BB740" s="19" cm="1">
        <f t="array" ref="BB740">INDEX($K:$P,ROW(),MATCH(BB$3,$K$2:$P$2,0))</f>
        <v>10</v>
      </c>
      <c r="BC740" s="19" cm="1">
        <f t="array" ref="BC740">INDEX($K:$P,ROW(),MATCH(BC$3,$K$2:$P$2,0))</f>
        <v>10</v>
      </c>
      <c r="BD740" s="19" cm="1">
        <f t="array" ref="BD740">INDEX($K:$P,ROW(),MATCH(BD$3,$K$2:$P$2,0))</f>
        <v>10</v>
      </c>
      <c r="BE740" s="19" cm="1">
        <f t="array" ref="BE740">INDEX($K:$P,ROW(),MATCH(BE$3,$K$2:$P$2,0))</f>
        <v>10</v>
      </c>
      <c r="BF740" s="19" cm="1">
        <f t="array" ref="BF740">INDEX($K:$P,ROW(),MATCH(BF$3,$K$2:$P$2,0))</f>
        <v>10</v>
      </c>
      <c r="BG740" s="19" cm="1">
        <f t="array" ref="BG740">INDEX($K:$P,ROW(),MATCH(BG$3,$K$2:$P$2,0))</f>
        <v>10</v>
      </c>
      <c r="BH740" s="19" cm="1">
        <f t="array" ref="BH740">INDEX($K:$P,ROW(),MATCH(BH$3,$K$2:$P$2,0))</f>
        <v>10</v>
      </c>
      <c r="BI740" s="19" cm="1">
        <f t="array" ref="BI740">INDEX($K:$P,ROW(),MATCH(BI$3,$K$2:$P$2,0))</f>
        <v>10</v>
      </c>
      <c r="BJ740" s="19" cm="1">
        <f t="array" ref="BJ740">INDEX($K:$P,ROW(),MATCH(BJ$3,$K$2:$P$2,0))</f>
        <v>10</v>
      </c>
      <c r="BK740" s="19" cm="1">
        <f t="array" ref="BK740">INDEX($K:$P,ROW(),MATCH(BK$3,$K$2:$P$2,0))</f>
        <v>10</v>
      </c>
      <c r="BL740" s="19" cm="1">
        <f t="array" ref="BL740">INDEX($K:$P,ROW(),MATCH(BL$3,$K$2:$P$2,0))</f>
        <v>10</v>
      </c>
      <c r="BM740" s="19" cm="1">
        <f t="array" ref="BM740">INDEX($K:$P,ROW(),MATCH(BM$3,$K$2:$P$2,0))</f>
        <v>10</v>
      </c>
      <c r="BN740" s="19" cm="1">
        <f t="array" ref="BN740">INDEX($K:$P,ROW(),MATCH(BN$3,$K$2:$P$2,0))</f>
        <v>10</v>
      </c>
      <c r="BO740" s="19" cm="1">
        <f t="array" ref="BO740">INDEX($K:$P,ROW(),MATCH(BO$3,$K$2:$P$2,0))</f>
        <v>10</v>
      </c>
      <c r="BP740" s="19" cm="1">
        <f t="array" ref="BP740">INDEX($K:$P,ROW(),MATCH(BP$3,$K$2:$P$2,0))</f>
        <v>10</v>
      </c>
      <c r="BQ740" s="19" cm="1">
        <f t="array" ref="BQ740">INDEX($K:$P,ROW(),MATCH(BQ$3,$K$2:$P$2,0))</f>
        <v>10</v>
      </c>
      <c r="BR740" s="19" cm="1">
        <f t="array" ref="BR740">INDEX($K:$P,ROW(),MATCH(BR$3,$K$2:$P$2,0))</f>
        <v>10</v>
      </c>
      <c r="BS740" s="19" cm="1">
        <f t="array" ref="BS740">INDEX($K:$P,ROW(),MATCH(BS$3,$K$2:$P$2,0))</f>
        <v>10</v>
      </c>
      <c r="BT740" s="19" cm="1">
        <f t="array" ref="BT740">INDEX($K:$P,ROW(),MATCH(BT$3,$K$2:$P$2,0))</f>
        <v>10</v>
      </c>
      <c r="BU740" s="19" cm="1">
        <f t="array" ref="BU740">INDEX($K:$P,ROW(),MATCH(BU$3,$K$2:$P$2,0))</f>
        <v>10</v>
      </c>
      <c r="BV740" s="19" cm="1">
        <f t="array" ref="BV740">INDEX($K:$P,ROW(),MATCH(BV$3,$K$2:$P$2,0))</f>
        <v>10</v>
      </c>
      <c r="BW740" s="19" cm="1">
        <f t="array" ref="BW740">INDEX($K:$P,ROW(),MATCH(BW$3,$K$2:$P$2,0))</f>
        <v>10</v>
      </c>
      <c r="BX740" s="19" cm="1">
        <f t="array" ref="BX740">INDEX($K:$P,ROW(),MATCH(BX$3,$K$2:$P$2,0))</f>
        <v>10</v>
      </c>
      <c r="BY740" s="19" cm="1">
        <f t="array" ref="BY740">INDEX($K:$P,ROW(),MATCH(BY$3,$K$2:$P$2,0))</f>
        <v>10</v>
      </c>
      <c r="BZ740" s="19" cm="1">
        <f t="array" ref="BZ740">INDEX($K:$P,ROW(),MATCH(BZ$3,$K$2:$P$2,0))</f>
        <v>10</v>
      </c>
      <c r="CA740" s="19" cm="1">
        <f t="array" ref="CA740">INDEX($K:$P,ROW(),MATCH(CA$3,$K$2:$P$2,0))</f>
        <v>10</v>
      </c>
      <c r="CB740" s="19" cm="1">
        <f t="array" ref="CB740">INDEX($K:$P,ROW(),MATCH(CB$3,$K$2:$P$2,0))</f>
        <v>10</v>
      </c>
      <c r="CC740" s="19" cm="1">
        <f t="array" ref="CC740">INDEX($K:$P,ROW(),MATCH(CC$3,$K$2:$P$2,0))</f>
        <v>10</v>
      </c>
      <c r="CD740" s="19" cm="1">
        <f t="array" ref="CD740">INDEX($K:$P,ROW(),MATCH(CD$3,$K$2:$P$2,0))</f>
        <v>10</v>
      </c>
      <c r="CE740" s="19" cm="1">
        <f t="array" ref="CE740">INDEX($K:$P,ROW(),MATCH(CE$3,$K$2:$P$2,0))</f>
        <v>10</v>
      </c>
      <c r="CF740" s="19" cm="1">
        <f t="array" ref="CF740">INDEX($K:$P,ROW(),MATCH(CF$3,$K$2:$P$2,0))</f>
        <v>10</v>
      </c>
      <c r="CG740" s="19" cm="1">
        <f t="array" ref="CG740">INDEX($K:$P,ROW(),MATCH(CG$3,$K$2:$P$2,0))</f>
        <v>10</v>
      </c>
      <c r="CH740" s="19" cm="1">
        <f t="array" ref="CH740">INDEX($K:$P,ROW(),MATCH(CH$3,$K$2:$P$2,0))</f>
        <v>10</v>
      </c>
      <c r="CI740" s="19" cm="1">
        <f t="array" ref="CI740">INDEX($K:$P,ROW(),MATCH(CI$3,$K$2:$P$2,0))</f>
        <v>10</v>
      </c>
      <c r="CJ740" s="19" cm="1">
        <f t="array" ref="CJ740">INDEX($K:$P,ROW(),MATCH(CJ$3,$K$2:$P$2,0))</f>
        <v>10</v>
      </c>
      <c r="CK740" s="19" cm="1">
        <f t="array" ref="CK740">INDEX($K:$P,ROW(),MATCH(CK$3,$K$2:$P$2,0))</f>
        <v>10</v>
      </c>
      <c r="CL740" s="19" cm="1">
        <f t="array" ref="CL740">INDEX($K:$P,ROW(),MATCH(CL$3,$K$2:$P$2,0))</f>
        <v>10</v>
      </c>
      <c r="CM740" s="19" t="e" cm="1">
        <f t="array" ref="CM740">INDEX($K:$P,ROW(),MATCH(CM$3,$K$2:$P$2,0))</f>
        <v>#N/A</v>
      </c>
      <c r="CN740" s="19" t="e" cm="1">
        <f t="array" ref="CN740">INDEX($K:$P,ROW(),MATCH(CN$3,$K$2:$P$2,0))</f>
        <v>#N/A</v>
      </c>
      <c r="CO740" s="19" t="e" cm="1">
        <f t="array" ref="CO740">INDEX($K:$P,ROW(),MATCH(CO$3,$K$2:$P$2,0))</f>
        <v>#N/A</v>
      </c>
      <c r="CP740" s="19" t="e" cm="1">
        <f t="array" ref="CP740">INDEX($K:$P,ROW(),MATCH(CP$3,$K$2:$P$2,0))</f>
        <v>#N/A</v>
      </c>
      <c r="CQ740" s="19" t="e" cm="1">
        <f t="array" ref="CQ740">INDEX($K:$P,ROW(),MATCH(CQ$3,$K$2:$P$2,0))</f>
        <v>#N/A</v>
      </c>
      <c r="CR740" s="19" t="e" cm="1">
        <f t="array" ref="CR740">INDEX($K:$P,ROW(),MATCH(CR$3,$K$2:$P$2,0))</f>
        <v>#N/A</v>
      </c>
      <c r="CS740" s="19" t="e" cm="1">
        <f t="array" ref="CS740">INDEX($K:$P,ROW(),MATCH(CS$3,$K$2:$P$2,0))</f>
        <v>#N/A</v>
      </c>
      <c r="CT740" s="19" t="e" cm="1">
        <f t="array" ref="CT740">INDEX($K:$P,ROW(),MATCH(CT$3,$K$2:$P$2,0))</f>
        <v>#N/A</v>
      </c>
      <c r="CU740" s="19" t="e" cm="1">
        <f t="array" ref="CU740">INDEX($K:$P,ROW(),MATCH(CU$3,$K$2:$P$2,0))</f>
        <v>#N/A</v>
      </c>
      <c r="CV740" s="19" t="e" cm="1">
        <f t="array" ref="CV740">INDEX($K:$P,ROW(),MATCH(CV$3,$K$2:$P$2,0))</f>
        <v>#N/A</v>
      </c>
      <c r="CW740" s="19" t="e" cm="1">
        <f t="array" ref="CW740">INDEX($K:$P,ROW(),MATCH(CW$3,$K$2:$P$2,0))</f>
        <v>#N/A</v>
      </c>
      <c r="CX740" s="19" t="e" cm="1">
        <f t="array" ref="CX740">INDEX($K:$P,ROW(),MATCH(CX$3,$K$2:$P$2,0))</f>
        <v>#N/A</v>
      </c>
      <c r="CY740" s="19" t="e" cm="1">
        <f t="array" ref="CY740">INDEX($K:$P,ROW(),MATCH(CY$3,$K$2:$P$2,0))</f>
        <v>#N/A</v>
      </c>
      <c r="CZ740" s="19" t="e" cm="1">
        <f t="array" ref="CZ740">INDEX($K:$P,ROW(),MATCH(CZ$3,$K$2:$P$2,0))</f>
        <v>#N/A</v>
      </c>
      <c r="DA740" s="19" t="e" cm="1">
        <f t="array" ref="DA740">INDEX($K:$P,ROW(),MATCH(DA$3,$K$2:$P$2,0))</f>
        <v>#N/A</v>
      </c>
      <c r="DB740" s="19" t="e" cm="1">
        <f t="array" ref="DB740">INDEX($K:$P,ROW(),MATCH(DB$3,$K$2:$P$2,0))</f>
        <v>#N/A</v>
      </c>
      <c r="DC740" s="19" t="e" cm="1">
        <f t="array" ref="DC740">INDEX($K:$P,ROW(),MATCH(DC$3,$K$2:$P$2,0))</f>
        <v>#N/A</v>
      </c>
      <c r="DD740" s="19" t="e" cm="1">
        <f t="array" ref="DD740">INDEX($K:$P,ROW(),MATCH(DD$3,$K$2:$P$2,0))</f>
        <v>#N/A</v>
      </c>
      <c r="DE740" s="19" t="e" cm="1">
        <f t="array" ref="DE740">INDEX($K:$P,ROW(),MATCH(DE$3,$K$2:$P$2,0))</f>
        <v>#N/A</v>
      </c>
      <c r="DF740" s="19" t="e" cm="1">
        <f t="array" ref="DF740">INDEX($K:$P,ROW(),MATCH(DF$3,$K$2:$P$2,0))</f>
        <v>#N/A</v>
      </c>
      <c r="DG740" s="19" t="e" cm="1">
        <f t="array" ref="DG740">INDEX($K:$P,ROW(),MATCH(DG$3,$K$2:$P$2,0))</f>
        <v>#N/A</v>
      </c>
      <c r="DH740" s="19" t="e" cm="1">
        <f t="array" ref="DH740">INDEX($K:$P,ROW(),MATCH(DH$3,$K$2:$P$2,0))</f>
        <v>#N/A</v>
      </c>
      <c r="DI740" s="19" t="e" cm="1">
        <f t="array" ref="DI740">INDEX($K:$P,ROW(),MATCH(DI$3,$K$2:$P$2,0))</f>
        <v>#N/A</v>
      </c>
      <c r="DJ740" s="19" t="e" cm="1">
        <f t="array" ref="DJ740">INDEX($K:$P,ROW(),MATCH(DJ$3,$K$2:$P$2,0))</f>
        <v>#N/A</v>
      </c>
      <c r="DK740" s="19" t="e" cm="1">
        <f t="array" ref="DK740">INDEX($K:$P,ROW(),MATCH(DK$3,$K$2:$P$2,0))</f>
        <v>#N/A</v>
      </c>
      <c r="DL740" s="19" t="e" cm="1">
        <f t="array" ref="DL740">INDEX($K:$P,ROW(),MATCH(DL$3,$K$2:$P$2,0))</f>
        <v>#N/A</v>
      </c>
    </row>
    <row r="741" spans="1:116" x14ac:dyDescent="0.4">
      <c r="D741" t="s">
        <v>817</v>
      </c>
      <c r="E741" s="8" t="str">
        <f t="shared" si="916"/>
        <v>741 LISTSALE-PV</v>
      </c>
      <c r="G741" s="145" t="s">
        <v>806</v>
      </c>
      <c r="H741" s="31"/>
      <c r="I741" s="73"/>
      <c r="J741" s="73"/>
      <c r="K741" s="18">
        <v>10</v>
      </c>
      <c r="L741" s="18">
        <v>10</v>
      </c>
      <c r="M741" s="18">
        <v>10</v>
      </c>
      <c r="N741" s="18">
        <v>10</v>
      </c>
      <c r="O741" s="18">
        <v>10</v>
      </c>
      <c r="P741" s="18">
        <v>10</v>
      </c>
      <c r="R741" s="33"/>
      <c r="S741" s="19" cm="1">
        <f t="array" ref="S741">INDEX($K:$P,ROW(),MATCH(S$3,$K$2:$P$2,0))</f>
        <v>10</v>
      </c>
      <c r="T741" s="19" cm="1">
        <f t="array" ref="T741">INDEX($K:$P,ROW(),MATCH(T$3,$K$2:$P$2,0))</f>
        <v>10</v>
      </c>
      <c r="U741" s="19" cm="1">
        <f t="array" ref="U741">INDEX($K:$P,ROW(),MATCH(U$3,$K$2:$P$2,0))</f>
        <v>10</v>
      </c>
      <c r="V741" s="19" cm="1">
        <f t="array" ref="V741">INDEX($K:$P,ROW(),MATCH(V$3,$K$2:$P$2,0))</f>
        <v>10</v>
      </c>
      <c r="W741" s="19" cm="1">
        <f t="array" ref="W741">INDEX($K:$P,ROW(),MATCH(W$3,$K$2:$P$2,0))</f>
        <v>10</v>
      </c>
      <c r="X741" s="19" cm="1">
        <f t="array" ref="X741">INDEX($K:$P,ROW(),MATCH(X$3,$K$2:$P$2,0))</f>
        <v>10</v>
      </c>
      <c r="Y741" s="19" cm="1">
        <f t="array" ref="Y741">INDEX($K:$P,ROW(),MATCH(Y$3,$K$2:$P$2,0))</f>
        <v>10</v>
      </c>
      <c r="Z741" s="19" cm="1">
        <f t="array" ref="Z741">INDEX($K:$P,ROW(),MATCH(Z$3,$K$2:$P$2,0))</f>
        <v>10</v>
      </c>
      <c r="AA741" s="19" cm="1">
        <f t="array" ref="AA741">INDEX($K:$P,ROW(),MATCH(AA$3,$K$2:$P$2,0))</f>
        <v>10</v>
      </c>
      <c r="AB741" s="19" cm="1">
        <f t="array" ref="AB741">INDEX($K:$P,ROW(),MATCH(AB$3,$K$2:$P$2,0))</f>
        <v>10</v>
      </c>
      <c r="AC741" s="19" cm="1">
        <f t="array" ref="AC741">INDEX($K:$P,ROW(),MATCH(AC$3,$K$2:$P$2,0))</f>
        <v>10</v>
      </c>
      <c r="AD741" s="19" cm="1">
        <f t="array" ref="AD741">INDEX($K:$P,ROW(),MATCH(AD$3,$K$2:$P$2,0))</f>
        <v>10</v>
      </c>
      <c r="AE741" s="19" cm="1">
        <f t="array" ref="AE741">INDEX($K:$P,ROW(),MATCH(AE$3,$K$2:$P$2,0))</f>
        <v>10</v>
      </c>
      <c r="AF741" s="19" cm="1">
        <f t="array" ref="AF741">INDEX($K:$P,ROW(),MATCH(AF$3,$K$2:$P$2,0))</f>
        <v>10</v>
      </c>
      <c r="AG741" s="19" cm="1">
        <f t="array" ref="AG741">INDEX($K:$P,ROW(),MATCH(AG$3,$K$2:$P$2,0))</f>
        <v>10</v>
      </c>
      <c r="AH741" s="19" cm="1">
        <f t="array" ref="AH741">INDEX($K:$P,ROW(),MATCH(AH$3,$K$2:$P$2,0))</f>
        <v>10</v>
      </c>
      <c r="AI741" s="19" cm="1">
        <f t="array" ref="AI741">INDEX($K:$P,ROW(),MATCH(AI$3,$K$2:$P$2,0))</f>
        <v>10</v>
      </c>
      <c r="AJ741" s="19" cm="1">
        <f t="array" ref="AJ741">INDEX($K:$P,ROW(),MATCH(AJ$3,$K$2:$P$2,0))</f>
        <v>10</v>
      </c>
      <c r="AK741" s="19" cm="1">
        <f t="array" ref="AK741">INDEX($K:$P,ROW(),MATCH(AK$3,$K$2:$P$2,0))</f>
        <v>10</v>
      </c>
      <c r="AL741" s="19" cm="1">
        <f t="array" ref="AL741">INDEX($K:$P,ROW(),MATCH(AL$3,$K$2:$P$2,0))</f>
        <v>10</v>
      </c>
      <c r="AM741" s="19" cm="1">
        <f t="array" ref="AM741">INDEX($K:$P,ROW(),MATCH(AM$3,$K$2:$P$2,0))</f>
        <v>10</v>
      </c>
      <c r="AN741" s="19" cm="1">
        <f t="array" ref="AN741">INDEX($K:$P,ROW(),MATCH(AN$3,$K$2:$P$2,0))</f>
        <v>10</v>
      </c>
      <c r="AO741" s="19" cm="1">
        <f t="array" ref="AO741">INDEX($K:$P,ROW(),MATCH(AO$3,$K$2:$P$2,0))</f>
        <v>10</v>
      </c>
      <c r="AP741" s="19" cm="1">
        <f t="array" ref="AP741">INDEX($K:$P,ROW(),MATCH(AP$3,$K$2:$P$2,0))</f>
        <v>10</v>
      </c>
      <c r="AQ741" s="19" cm="1">
        <f t="array" ref="AQ741">INDEX($K:$P,ROW(),MATCH(AQ$3,$K$2:$P$2,0))</f>
        <v>10</v>
      </c>
      <c r="AR741" s="19" cm="1">
        <f t="array" ref="AR741">INDEX($K:$P,ROW(),MATCH(AR$3,$K$2:$P$2,0))</f>
        <v>10</v>
      </c>
      <c r="AS741" s="19" cm="1">
        <f t="array" ref="AS741">INDEX($K:$P,ROW(),MATCH(AS$3,$K$2:$P$2,0))</f>
        <v>10</v>
      </c>
      <c r="AT741" s="19" cm="1">
        <f t="array" ref="AT741">INDEX($K:$P,ROW(),MATCH(AT$3,$K$2:$P$2,0))</f>
        <v>10</v>
      </c>
      <c r="AU741" s="19" cm="1">
        <f t="array" ref="AU741">INDEX($K:$P,ROW(),MATCH(AU$3,$K$2:$P$2,0))</f>
        <v>10</v>
      </c>
      <c r="AV741" s="19" cm="1">
        <f t="array" ref="AV741">INDEX($K:$P,ROW(),MATCH(AV$3,$K$2:$P$2,0))</f>
        <v>10</v>
      </c>
      <c r="AW741" s="19" cm="1">
        <f t="array" ref="AW741">INDEX($K:$P,ROW(),MATCH(AW$3,$K$2:$P$2,0))</f>
        <v>10</v>
      </c>
      <c r="AX741" s="19" cm="1">
        <f t="array" ref="AX741">INDEX($K:$P,ROW(),MATCH(AX$3,$K$2:$P$2,0))</f>
        <v>10</v>
      </c>
      <c r="AY741" s="19" cm="1">
        <f t="array" ref="AY741">INDEX($K:$P,ROW(),MATCH(AY$3,$K$2:$P$2,0))</f>
        <v>10</v>
      </c>
      <c r="AZ741" s="19" cm="1">
        <f t="array" ref="AZ741">INDEX($K:$P,ROW(),MATCH(AZ$3,$K$2:$P$2,0))</f>
        <v>10</v>
      </c>
      <c r="BA741" s="19" cm="1">
        <f t="array" ref="BA741">INDEX($K:$P,ROW(),MATCH(BA$3,$K$2:$P$2,0))</f>
        <v>10</v>
      </c>
      <c r="BB741" s="19" cm="1">
        <f t="array" ref="BB741">INDEX($K:$P,ROW(),MATCH(BB$3,$K$2:$P$2,0))</f>
        <v>10</v>
      </c>
      <c r="BC741" s="19" cm="1">
        <f t="array" ref="BC741">INDEX($K:$P,ROW(),MATCH(BC$3,$K$2:$P$2,0))</f>
        <v>10</v>
      </c>
      <c r="BD741" s="19" cm="1">
        <f t="array" ref="BD741">INDEX($K:$P,ROW(),MATCH(BD$3,$K$2:$P$2,0))</f>
        <v>10</v>
      </c>
      <c r="BE741" s="19" cm="1">
        <f t="array" ref="BE741">INDEX($K:$P,ROW(),MATCH(BE$3,$K$2:$P$2,0))</f>
        <v>10</v>
      </c>
      <c r="BF741" s="19" cm="1">
        <f t="array" ref="BF741">INDEX($K:$P,ROW(),MATCH(BF$3,$K$2:$P$2,0))</f>
        <v>10</v>
      </c>
      <c r="BG741" s="19" cm="1">
        <f t="array" ref="BG741">INDEX($K:$P,ROW(),MATCH(BG$3,$K$2:$P$2,0))</f>
        <v>10</v>
      </c>
      <c r="BH741" s="19" cm="1">
        <f t="array" ref="BH741">INDEX($K:$P,ROW(),MATCH(BH$3,$K$2:$P$2,0))</f>
        <v>10</v>
      </c>
      <c r="BI741" s="19" cm="1">
        <f t="array" ref="BI741">INDEX($K:$P,ROW(),MATCH(BI$3,$K$2:$P$2,0))</f>
        <v>10</v>
      </c>
      <c r="BJ741" s="19" cm="1">
        <f t="array" ref="BJ741">INDEX($K:$P,ROW(),MATCH(BJ$3,$K$2:$P$2,0))</f>
        <v>10</v>
      </c>
      <c r="BK741" s="19" cm="1">
        <f t="array" ref="BK741">INDEX($K:$P,ROW(),MATCH(BK$3,$K$2:$P$2,0))</f>
        <v>10</v>
      </c>
      <c r="BL741" s="19" cm="1">
        <f t="array" ref="BL741">INDEX($K:$P,ROW(),MATCH(BL$3,$K$2:$P$2,0))</f>
        <v>10</v>
      </c>
      <c r="BM741" s="19" cm="1">
        <f t="array" ref="BM741">INDEX($K:$P,ROW(),MATCH(BM$3,$K$2:$P$2,0))</f>
        <v>10</v>
      </c>
      <c r="BN741" s="19" cm="1">
        <f t="array" ref="BN741">INDEX($K:$P,ROW(),MATCH(BN$3,$K$2:$P$2,0))</f>
        <v>10</v>
      </c>
      <c r="BO741" s="19" cm="1">
        <f t="array" ref="BO741">INDEX($K:$P,ROW(),MATCH(BO$3,$K$2:$P$2,0))</f>
        <v>10</v>
      </c>
      <c r="BP741" s="19" cm="1">
        <f t="array" ref="BP741">INDEX($K:$P,ROW(),MATCH(BP$3,$K$2:$P$2,0))</f>
        <v>10</v>
      </c>
      <c r="BQ741" s="19" cm="1">
        <f t="array" ref="BQ741">INDEX($K:$P,ROW(),MATCH(BQ$3,$K$2:$P$2,0))</f>
        <v>10</v>
      </c>
      <c r="BR741" s="19" cm="1">
        <f t="array" ref="BR741">INDEX($K:$P,ROW(),MATCH(BR$3,$K$2:$P$2,0))</f>
        <v>10</v>
      </c>
      <c r="BS741" s="19" cm="1">
        <f t="array" ref="BS741">INDEX($K:$P,ROW(),MATCH(BS$3,$K$2:$P$2,0))</f>
        <v>10</v>
      </c>
      <c r="BT741" s="19" cm="1">
        <f t="array" ref="BT741">INDEX($K:$P,ROW(),MATCH(BT$3,$K$2:$P$2,0))</f>
        <v>10</v>
      </c>
      <c r="BU741" s="19" cm="1">
        <f t="array" ref="BU741">INDEX($K:$P,ROW(),MATCH(BU$3,$K$2:$P$2,0))</f>
        <v>10</v>
      </c>
      <c r="BV741" s="19" cm="1">
        <f t="array" ref="BV741">INDEX($K:$P,ROW(),MATCH(BV$3,$K$2:$P$2,0))</f>
        <v>10</v>
      </c>
      <c r="BW741" s="19" cm="1">
        <f t="array" ref="BW741">INDEX($K:$P,ROW(),MATCH(BW$3,$K$2:$P$2,0))</f>
        <v>10</v>
      </c>
      <c r="BX741" s="19" cm="1">
        <f t="array" ref="BX741">INDEX($K:$P,ROW(),MATCH(BX$3,$K$2:$P$2,0))</f>
        <v>10</v>
      </c>
      <c r="BY741" s="19" cm="1">
        <f t="array" ref="BY741">INDEX($K:$P,ROW(),MATCH(BY$3,$K$2:$P$2,0))</f>
        <v>10</v>
      </c>
      <c r="BZ741" s="19" cm="1">
        <f t="array" ref="BZ741">INDEX($K:$P,ROW(),MATCH(BZ$3,$K$2:$P$2,0))</f>
        <v>10</v>
      </c>
      <c r="CA741" s="19" cm="1">
        <f t="array" ref="CA741">INDEX($K:$P,ROW(),MATCH(CA$3,$K$2:$P$2,0))</f>
        <v>10</v>
      </c>
      <c r="CB741" s="19" cm="1">
        <f t="array" ref="CB741">INDEX($K:$P,ROW(),MATCH(CB$3,$K$2:$P$2,0))</f>
        <v>10</v>
      </c>
      <c r="CC741" s="19" cm="1">
        <f t="array" ref="CC741">INDEX($K:$P,ROW(),MATCH(CC$3,$K$2:$P$2,0))</f>
        <v>10</v>
      </c>
      <c r="CD741" s="19" cm="1">
        <f t="array" ref="CD741">INDEX($K:$P,ROW(),MATCH(CD$3,$K$2:$P$2,0))</f>
        <v>10</v>
      </c>
      <c r="CE741" s="19" cm="1">
        <f t="array" ref="CE741">INDEX($K:$P,ROW(),MATCH(CE$3,$K$2:$P$2,0))</f>
        <v>10</v>
      </c>
      <c r="CF741" s="19" cm="1">
        <f t="array" ref="CF741">INDEX($K:$P,ROW(),MATCH(CF$3,$K$2:$P$2,0))</f>
        <v>10</v>
      </c>
      <c r="CG741" s="19" cm="1">
        <f t="array" ref="CG741">INDEX($K:$P,ROW(),MATCH(CG$3,$K$2:$P$2,0))</f>
        <v>10</v>
      </c>
      <c r="CH741" s="19" cm="1">
        <f t="array" ref="CH741">INDEX($K:$P,ROW(),MATCH(CH$3,$K$2:$P$2,0))</f>
        <v>10</v>
      </c>
      <c r="CI741" s="19" cm="1">
        <f t="array" ref="CI741">INDEX($K:$P,ROW(),MATCH(CI$3,$K$2:$P$2,0))</f>
        <v>10</v>
      </c>
      <c r="CJ741" s="19" cm="1">
        <f t="array" ref="CJ741">INDEX($K:$P,ROW(),MATCH(CJ$3,$K$2:$P$2,0))</f>
        <v>10</v>
      </c>
      <c r="CK741" s="19" cm="1">
        <f t="array" ref="CK741">INDEX($K:$P,ROW(),MATCH(CK$3,$K$2:$P$2,0))</f>
        <v>10</v>
      </c>
      <c r="CL741" s="19" cm="1">
        <f t="array" ref="CL741">INDEX($K:$P,ROW(),MATCH(CL$3,$K$2:$P$2,0))</f>
        <v>10</v>
      </c>
      <c r="CM741" s="19" t="e" cm="1">
        <f t="array" ref="CM741">INDEX($K:$P,ROW(),MATCH(CM$3,$K$2:$P$2,0))</f>
        <v>#N/A</v>
      </c>
      <c r="CN741" s="19" t="e" cm="1">
        <f t="array" ref="CN741">INDEX($K:$P,ROW(),MATCH(CN$3,$K$2:$P$2,0))</f>
        <v>#N/A</v>
      </c>
      <c r="CO741" s="19" t="e" cm="1">
        <f t="array" ref="CO741">INDEX($K:$P,ROW(),MATCH(CO$3,$K$2:$P$2,0))</f>
        <v>#N/A</v>
      </c>
      <c r="CP741" s="19" t="e" cm="1">
        <f t="array" ref="CP741">INDEX($K:$P,ROW(),MATCH(CP$3,$K$2:$P$2,0))</f>
        <v>#N/A</v>
      </c>
      <c r="CQ741" s="19" t="e" cm="1">
        <f t="array" ref="CQ741">INDEX($K:$P,ROW(),MATCH(CQ$3,$K$2:$P$2,0))</f>
        <v>#N/A</v>
      </c>
      <c r="CR741" s="19" t="e" cm="1">
        <f t="array" ref="CR741">INDEX($K:$P,ROW(),MATCH(CR$3,$K$2:$P$2,0))</f>
        <v>#N/A</v>
      </c>
      <c r="CS741" s="19" t="e" cm="1">
        <f t="array" ref="CS741">INDEX($K:$P,ROW(),MATCH(CS$3,$K$2:$P$2,0))</f>
        <v>#N/A</v>
      </c>
      <c r="CT741" s="19" t="e" cm="1">
        <f t="array" ref="CT741">INDEX($K:$P,ROW(),MATCH(CT$3,$K$2:$P$2,0))</f>
        <v>#N/A</v>
      </c>
      <c r="CU741" s="19" t="e" cm="1">
        <f t="array" ref="CU741">INDEX($K:$P,ROW(),MATCH(CU$3,$K$2:$P$2,0))</f>
        <v>#N/A</v>
      </c>
      <c r="CV741" s="19" t="e" cm="1">
        <f t="array" ref="CV741">INDEX($K:$P,ROW(),MATCH(CV$3,$K$2:$P$2,0))</f>
        <v>#N/A</v>
      </c>
      <c r="CW741" s="19" t="e" cm="1">
        <f t="array" ref="CW741">INDEX($K:$P,ROW(),MATCH(CW$3,$K$2:$P$2,0))</f>
        <v>#N/A</v>
      </c>
      <c r="CX741" s="19" t="e" cm="1">
        <f t="array" ref="CX741">INDEX($K:$P,ROW(),MATCH(CX$3,$K$2:$P$2,0))</f>
        <v>#N/A</v>
      </c>
      <c r="CY741" s="19" t="e" cm="1">
        <f t="array" ref="CY741">INDEX($K:$P,ROW(),MATCH(CY$3,$K$2:$P$2,0))</f>
        <v>#N/A</v>
      </c>
      <c r="CZ741" s="19" t="e" cm="1">
        <f t="array" ref="CZ741">INDEX($K:$P,ROW(),MATCH(CZ$3,$K$2:$P$2,0))</f>
        <v>#N/A</v>
      </c>
      <c r="DA741" s="19" t="e" cm="1">
        <f t="array" ref="DA741">INDEX($K:$P,ROW(),MATCH(DA$3,$K$2:$P$2,0))</f>
        <v>#N/A</v>
      </c>
      <c r="DB741" s="19" t="e" cm="1">
        <f t="array" ref="DB741">INDEX($K:$P,ROW(),MATCH(DB$3,$K$2:$P$2,0))</f>
        <v>#N/A</v>
      </c>
      <c r="DC741" s="19" t="e" cm="1">
        <f t="array" ref="DC741">INDEX($K:$P,ROW(),MATCH(DC$3,$K$2:$P$2,0))</f>
        <v>#N/A</v>
      </c>
      <c r="DD741" s="19" t="e" cm="1">
        <f t="array" ref="DD741">INDEX($K:$P,ROW(),MATCH(DD$3,$K$2:$P$2,0))</f>
        <v>#N/A</v>
      </c>
      <c r="DE741" s="19" t="e" cm="1">
        <f t="array" ref="DE741">INDEX($K:$P,ROW(),MATCH(DE$3,$K$2:$P$2,0))</f>
        <v>#N/A</v>
      </c>
      <c r="DF741" s="19" t="e" cm="1">
        <f t="array" ref="DF741">INDEX($K:$P,ROW(),MATCH(DF$3,$K$2:$P$2,0))</f>
        <v>#N/A</v>
      </c>
      <c r="DG741" s="19" t="e" cm="1">
        <f t="array" ref="DG741">INDEX($K:$P,ROW(),MATCH(DG$3,$K$2:$P$2,0))</f>
        <v>#N/A</v>
      </c>
      <c r="DH741" s="19" t="e" cm="1">
        <f t="array" ref="DH741">INDEX($K:$P,ROW(),MATCH(DH$3,$K$2:$P$2,0))</f>
        <v>#N/A</v>
      </c>
      <c r="DI741" s="19" t="e" cm="1">
        <f t="array" ref="DI741">INDEX($K:$P,ROW(),MATCH(DI$3,$K$2:$P$2,0))</f>
        <v>#N/A</v>
      </c>
      <c r="DJ741" s="19" t="e" cm="1">
        <f t="array" ref="DJ741">INDEX($K:$P,ROW(),MATCH(DJ$3,$K$2:$P$2,0))</f>
        <v>#N/A</v>
      </c>
      <c r="DK741" s="19" t="e" cm="1">
        <f t="array" ref="DK741">INDEX($K:$P,ROW(),MATCH(DK$3,$K$2:$P$2,0))</f>
        <v>#N/A</v>
      </c>
      <c r="DL741" s="19" t="e" cm="1">
        <f t="array" ref="DL741">INDEX($K:$P,ROW(),MATCH(DL$3,$K$2:$P$2,0))</f>
        <v>#N/A</v>
      </c>
    </row>
    <row r="742" spans="1:116" x14ac:dyDescent="0.4">
      <c r="D742" t="s">
        <v>817</v>
      </c>
      <c r="E742" s="8" t="str">
        <f t="shared" si="916"/>
        <v>742 LISTSALE-PV</v>
      </c>
      <c r="G742" s="145" t="s">
        <v>807</v>
      </c>
      <c r="H742" s="31"/>
      <c r="I742" s="73"/>
      <c r="J742" s="73"/>
      <c r="K742" s="18">
        <v>10</v>
      </c>
      <c r="L742" s="18">
        <v>10</v>
      </c>
      <c r="M742" s="18">
        <v>10</v>
      </c>
      <c r="N742" s="18">
        <v>10</v>
      </c>
      <c r="O742" s="18">
        <v>10</v>
      </c>
      <c r="P742" s="18">
        <v>10</v>
      </c>
      <c r="R742" s="33"/>
      <c r="S742" s="19" cm="1">
        <f t="array" ref="S742">INDEX($K:$P,ROW(),MATCH(S$3,$K$2:$P$2,0))</f>
        <v>10</v>
      </c>
      <c r="T742" s="19" cm="1">
        <f t="array" ref="T742">INDEX($K:$P,ROW(),MATCH(T$3,$K$2:$P$2,0))</f>
        <v>10</v>
      </c>
      <c r="U742" s="19" cm="1">
        <f t="array" ref="U742">INDEX($K:$P,ROW(),MATCH(U$3,$K$2:$P$2,0))</f>
        <v>10</v>
      </c>
      <c r="V742" s="19" cm="1">
        <f t="array" ref="V742">INDEX($K:$P,ROW(),MATCH(V$3,$K$2:$P$2,0))</f>
        <v>10</v>
      </c>
      <c r="W742" s="19" cm="1">
        <f t="array" ref="W742">INDEX($K:$P,ROW(),MATCH(W$3,$K$2:$P$2,0))</f>
        <v>10</v>
      </c>
      <c r="X742" s="19" cm="1">
        <f t="array" ref="X742">INDEX($K:$P,ROW(),MATCH(X$3,$K$2:$P$2,0))</f>
        <v>10</v>
      </c>
      <c r="Y742" s="19" cm="1">
        <f t="array" ref="Y742">INDEX($K:$P,ROW(),MATCH(Y$3,$K$2:$P$2,0))</f>
        <v>10</v>
      </c>
      <c r="Z742" s="19" cm="1">
        <f t="array" ref="Z742">INDEX($K:$P,ROW(),MATCH(Z$3,$K$2:$P$2,0))</f>
        <v>10</v>
      </c>
      <c r="AA742" s="19" cm="1">
        <f t="array" ref="AA742">INDEX($K:$P,ROW(),MATCH(AA$3,$K$2:$P$2,0))</f>
        <v>10</v>
      </c>
      <c r="AB742" s="19" cm="1">
        <f t="array" ref="AB742">INDEX($K:$P,ROW(),MATCH(AB$3,$K$2:$P$2,0))</f>
        <v>10</v>
      </c>
      <c r="AC742" s="19" cm="1">
        <f t="array" ref="AC742">INDEX($K:$P,ROW(),MATCH(AC$3,$K$2:$P$2,0))</f>
        <v>10</v>
      </c>
      <c r="AD742" s="19" cm="1">
        <f t="array" ref="AD742">INDEX($K:$P,ROW(),MATCH(AD$3,$K$2:$P$2,0))</f>
        <v>10</v>
      </c>
      <c r="AE742" s="19" cm="1">
        <f t="array" ref="AE742">INDEX($K:$P,ROW(),MATCH(AE$3,$K$2:$P$2,0))</f>
        <v>10</v>
      </c>
      <c r="AF742" s="19" cm="1">
        <f t="array" ref="AF742">INDEX($K:$P,ROW(),MATCH(AF$3,$K$2:$P$2,0))</f>
        <v>10</v>
      </c>
      <c r="AG742" s="19" cm="1">
        <f t="array" ref="AG742">INDEX($K:$P,ROW(),MATCH(AG$3,$K$2:$P$2,0))</f>
        <v>10</v>
      </c>
      <c r="AH742" s="19" cm="1">
        <f t="array" ref="AH742">INDEX($K:$P,ROW(),MATCH(AH$3,$K$2:$P$2,0))</f>
        <v>10</v>
      </c>
      <c r="AI742" s="19" cm="1">
        <f t="array" ref="AI742">INDEX($K:$P,ROW(),MATCH(AI$3,$K$2:$P$2,0))</f>
        <v>10</v>
      </c>
      <c r="AJ742" s="19" cm="1">
        <f t="array" ref="AJ742">INDEX($K:$P,ROW(),MATCH(AJ$3,$K$2:$P$2,0))</f>
        <v>10</v>
      </c>
      <c r="AK742" s="19" cm="1">
        <f t="array" ref="AK742">INDEX($K:$P,ROW(),MATCH(AK$3,$K$2:$P$2,0))</f>
        <v>10</v>
      </c>
      <c r="AL742" s="19" cm="1">
        <f t="array" ref="AL742">INDEX($K:$P,ROW(),MATCH(AL$3,$K$2:$P$2,0))</f>
        <v>10</v>
      </c>
      <c r="AM742" s="19" cm="1">
        <f t="array" ref="AM742">INDEX($K:$P,ROW(),MATCH(AM$3,$K$2:$P$2,0))</f>
        <v>10</v>
      </c>
      <c r="AN742" s="19" cm="1">
        <f t="array" ref="AN742">INDEX($K:$P,ROW(),MATCH(AN$3,$K$2:$P$2,0))</f>
        <v>10</v>
      </c>
      <c r="AO742" s="19" cm="1">
        <f t="array" ref="AO742">INDEX($K:$P,ROW(),MATCH(AO$3,$K$2:$P$2,0))</f>
        <v>10</v>
      </c>
      <c r="AP742" s="19" cm="1">
        <f t="array" ref="AP742">INDEX($K:$P,ROW(),MATCH(AP$3,$K$2:$P$2,0))</f>
        <v>10</v>
      </c>
      <c r="AQ742" s="19" cm="1">
        <f t="array" ref="AQ742">INDEX($K:$P,ROW(),MATCH(AQ$3,$K$2:$P$2,0))</f>
        <v>10</v>
      </c>
      <c r="AR742" s="19" cm="1">
        <f t="array" ref="AR742">INDEX($K:$P,ROW(),MATCH(AR$3,$K$2:$P$2,0))</f>
        <v>10</v>
      </c>
      <c r="AS742" s="19" cm="1">
        <f t="array" ref="AS742">INDEX($K:$P,ROW(),MATCH(AS$3,$K$2:$P$2,0))</f>
        <v>10</v>
      </c>
      <c r="AT742" s="19" cm="1">
        <f t="array" ref="AT742">INDEX($K:$P,ROW(),MATCH(AT$3,$K$2:$P$2,0))</f>
        <v>10</v>
      </c>
      <c r="AU742" s="19" cm="1">
        <f t="array" ref="AU742">INDEX($K:$P,ROW(),MATCH(AU$3,$K$2:$P$2,0))</f>
        <v>10</v>
      </c>
      <c r="AV742" s="19" cm="1">
        <f t="array" ref="AV742">INDEX($K:$P,ROW(),MATCH(AV$3,$K$2:$P$2,0))</f>
        <v>10</v>
      </c>
      <c r="AW742" s="19" cm="1">
        <f t="array" ref="AW742">INDEX($K:$P,ROW(),MATCH(AW$3,$K$2:$P$2,0))</f>
        <v>10</v>
      </c>
      <c r="AX742" s="19" cm="1">
        <f t="array" ref="AX742">INDEX($K:$P,ROW(),MATCH(AX$3,$K$2:$P$2,0))</f>
        <v>10</v>
      </c>
      <c r="AY742" s="19" cm="1">
        <f t="array" ref="AY742">INDEX($K:$P,ROW(),MATCH(AY$3,$K$2:$P$2,0))</f>
        <v>10</v>
      </c>
      <c r="AZ742" s="19" cm="1">
        <f t="array" ref="AZ742">INDEX($K:$P,ROW(),MATCH(AZ$3,$K$2:$P$2,0))</f>
        <v>10</v>
      </c>
      <c r="BA742" s="19" cm="1">
        <f t="array" ref="BA742">INDEX($K:$P,ROW(),MATCH(BA$3,$K$2:$P$2,0))</f>
        <v>10</v>
      </c>
      <c r="BB742" s="19" cm="1">
        <f t="array" ref="BB742">INDEX($K:$P,ROW(),MATCH(BB$3,$K$2:$P$2,0))</f>
        <v>10</v>
      </c>
      <c r="BC742" s="19" cm="1">
        <f t="array" ref="BC742">INDEX($K:$P,ROW(),MATCH(BC$3,$K$2:$P$2,0))</f>
        <v>10</v>
      </c>
      <c r="BD742" s="19" cm="1">
        <f t="array" ref="BD742">INDEX($K:$P,ROW(),MATCH(BD$3,$K$2:$P$2,0))</f>
        <v>10</v>
      </c>
      <c r="BE742" s="19" cm="1">
        <f t="array" ref="BE742">INDEX($K:$P,ROW(),MATCH(BE$3,$K$2:$P$2,0))</f>
        <v>10</v>
      </c>
      <c r="BF742" s="19" cm="1">
        <f t="array" ref="BF742">INDEX($K:$P,ROW(),MATCH(BF$3,$K$2:$P$2,0))</f>
        <v>10</v>
      </c>
      <c r="BG742" s="19" cm="1">
        <f t="array" ref="BG742">INDEX($K:$P,ROW(),MATCH(BG$3,$K$2:$P$2,0))</f>
        <v>10</v>
      </c>
      <c r="BH742" s="19" cm="1">
        <f t="array" ref="BH742">INDEX($K:$P,ROW(),MATCH(BH$3,$K$2:$P$2,0))</f>
        <v>10</v>
      </c>
      <c r="BI742" s="19" cm="1">
        <f t="array" ref="BI742">INDEX($K:$P,ROW(),MATCH(BI$3,$K$2:$P$2,0))</f>
        <v>10</v>
      </c>
      <c r="BJ742" s="19" cm="1">
        <f t="array" ref="BJ742">INDEX($K:$P,ROW(),MATCH(BJ$3,$K$2:$P$2,0))</f>
        <v>10</v>
      </c>
      <c r="BK742" s="19" cm="1">
        <f t="array" ref="BK742">INDEX($K:$P,ROW(),MATCH(BK$3,$K$2:$P$2,0))</f>
        <v>10</v>
      </c>
      <c r="BL742" s="19" cm="1">
        <f t="array" ref="BL742">INDEX($K:$P,ROW(),MATCH(BL$3,$K$2:$P$2,0))</f>
        <v>10</v>
      </c>
      <c r="BM742" s="19" cm="1">
        <f t="array" ref="BM742">INDEX($K:$P,ROW(),MATCH(BM$3,$K$2:$P$2,0))</f>
        <v>10</v>
      </c>
      <c r="BN742" s="19" cm="1">
        <f t="array" ref="BN742">INDEX($K:$P,ROW(),MATCH(BN$3,$K$2:$P$2,0))</f>
        <v>10</v>
      </c>
      <c r="BO742" s="19" cm="1">
        <f t="array" ref="BO742">INDEX($K:$P,ROW(),MATCH(BO$3,$K$2:$P$2,0))</f>
        <v>10</v>
      </c>
      <c r="BP742" s="19" cm="1">
        <f t="array" ref="BP742">INDEX($K:$P,ROW(),MATCH(BP$3,$K$2:$P$2,0))</f>
        <v>10</v>
      </c>
      <c r="BQ742" s="19" cm="1">
        <f t="array" ref="BQ742">INDEX($K:$P,ROW(),MATCH(BQ$3,$K$2:$P$2,0))</f>
        <v>10</v>
      </c>
      <c r="BR742" s="19" cm="1">
        <f t="array" ref="BR742">INDEX($K:$P,ROW(),MATCH(BR$3,$K$2:$P$2,0))</f>
        <v>10</v>
      </c>
      <c r="BS742" s="19" cm="1">
        <f t="array" ref="BS742">INDEX($K:$P,ROW(),MATCH(BS$3,$K$2:$P$2,0))</f>
        <v>10</v>
      </c>
      <c r="BT742" s="19" cm="1">
        <f t="array" ref="BT742">INDEX($K:$P,ROW(),MATCH(BT$3,$K$2:$P$2,0))</f>
        <v>10</v>
      </c>
      <c r="BU742" s="19" cm="1">
        <f t="array" ref="BU742">INDEX($K:$P,ROW(),MATCH(BU$3,$K$2:$P$2,0))</f>
        <v>10</v>
      </c>
      <c r="BV742" s="19" cm="1">
        <f t="array" ref="BV742">INDEX($K:$P,ROW(),MATCH(BV$3,$K$2:$P$2,0))</f>
        <v>10</v>
      </c>
      <c r="BW742" s="19" cm="1">
        <f t="array" ref="BW742">INDEX($K:$P,ROW(),MATCH(BW$3,$K$2:$P$2,0))</f>
        <v>10</v>
      </c>
      <c r="BX742" s="19" cm="1">
        <f t="array" ref="BX742">INDEX($K:$P,ROW(),MATCH(BX$3,$K$2:$P$2,0))</f>
        <v>10</v>
      </c>
      <c r="BY742" s="19" cm="1">
        <f t="array" ref="BY742">INDEX($K:$P,ROW(),MATCH(BY$3,$K$2:$P$2,0))</f>
        <v>10</v>
      </c>
      <c r="BZ742" s="19" cm="1">
        <f t="array" ref="BZ742">INDEX($K:$P,ROW(),MATCH(BZ$3,$K$2:$P$2,0))</f>
        <v>10</v>
      </c>
      <c r="CA742" s="19" cm="1">
        <f t="array" ref="CA742">INDEX($K:$P,ROW(),MATCH(CA$3,$K$2:$P$2,0))</f>
        <v>10</v>
      </c>
      <c r="CB742" s="19" cm="1">
        <f t="array" ref="CB742">INDEX($K:$P,ROW(),MATCH(CB$3,$K$2:$P$2,0))</f>
        <v>10</v>
      </c>
      <c r="CC742" s="19" cm="1">
        <f t="array" ref="CC742">INDEX($K:$P,ROW(),MATCH(CC$3,$K$2:$P$2,0))</f>
        <v>10</v>
      </c>
      <c r="CD742" s="19" cm="1">
        <f t="array" ref="CD742">INDEX($K:$P,ROW(),MATCH(CD$3,$K$2:$P$2,0))</f>
        <v>10</v>
      </c>
      <c r="CE742" s="19" cm="1">
        <f t="array" ref="CE742">INDEX($K:$P,ROW(),MATCH(CE$3,$K$2:$P$2,0))</f>
        <v>10</v>
      </c>
      <c r="CF742" s="19" cm="1">
        <f t="array" ref="CF742">INDEX($K:$P,ROW(),MATCH(CF$3,$K$2:$P$2,0))</f>
        <v>10</v>
      </c>
      <c r="CG742" s="19" cm="1">
        <f t="array" ref="CG742">INDEX($K:$P,ROW(),MATCH(CG$3,$K$2:$P$2,0))</f>
        <v>10</v>
      </c>
      <c r="CH742" s="19" cm="1">
        <f t="array" ref="CH742">INDEX($K:$P,ROW(),MATCH(CH$3,$K$2:$P$2,0))</f>
        <v>10</v>
      </c>
      <c r="CI742" s="19" cm="1">
        <f t="array" ref="CI742">INDEX($K:$P,ROW(),MATCH(CI$3,$K$2:$P$2,0))</f>
        <v>10</v>
      </c>
      <c r="CJ742" s="19" cm="1">
        <f t="array" ref="CJ742">INDEX($K:$P,ROW(),MATCH(CJ$3,$K$2:$P$2,0))</f>
        <v>10</v>
      </c>
      <c r="CK742" s="19" cm="1">
        <f t="array" ref="CK742">INDEX($K:$P,ROW(),MATCH(CK$3,$K$2:$P$2,0))</f>
        <v>10</v>
      </c>
      <c r="CL742" s="19" cm="1">
        <f t="array" ref="CL742">INDEX($K:$P,ROW(),MATCH(CL$3,$K$2:$P$2,0))</f>
        <v>10</v>
      </c>
      <c r="CM742" s="19" t="e" cm="1">
        <f t="array" ref="CM742">INDEX($K:$P,ROW(),MATCH(CM$3,$K$2:$P$2,0))</f>
        <v>#N/A</v>
      </c>
      <c r="CN742" s="19" t="e" cm="1">
        <f t="array" ref="CN742">INDEX($K:$P,ROW(),MATCH(CN$3,$K$2:$P$2,0))</f>
        <v>#N/A</v>
      </c>
      <c r="CO742" s="19" t="e" cm="1">
        <f t="array" ref="CO742">INDEX($K:$P,ROW(),MATCH(CO$3,$K$2:$P$2,0))</f>
        <v>#N/A</v>
      </c>
      <c r="CP742" s="19" t="e" cm="1">
        <f t="array" ref="CP742">INDEX($K:$P,ROW(),MATCH(CP$3,$K$2:$P$2,0))</f>
        <v>#N/A</v>
      </c>
      <c r="CQ742" s="19" t="e" cm="1">
        <f t="array" ref="CQ742">INDEX($K:$P,ROW(),MATCH(CQ$3,$K$2:$P$2,0))</f>
        <v>#N/A</v>
      </c>
      <c r="CR742" s="19" t="e" cm="1">
        <f t="array" ref="CR742">INDEX($K:$P,ROW(),MATCH(CR$3,$K$2:$P$2,0))</f>
        <v>#N/A</v>
      </c>
      <c r="CS742" s="19" t="e" cm="1">
        <f t="array" ref="CS742">INDEX($K:$P,ROW(),MATCH(CS$3,$K$2:$P$2,0))</f>
        <v>#N/A</v>
      </c>
      <c r="CT742" s="19" t="e" cm="1">
        <f t="array" ref="CT742">INDEX($K:$P,ROW(),MATCH(CT$3,$K$2:$P$2,0))</f>
        <v>#N/A</v>
      </c>
      <c r="CU742" s="19" t="e" cm="1">
        <f t="array" ref="CU742">INDEX($K:$P,ROW(),MATCH(CU$3,$K$2:$P$2,0))</f>
        <v>#N/A</v>
      </c>
      <c r="CV742" s="19" t="e" cm="1">
        <f t="array" ref="CV742">INDEX($K:$P,ROW(),MATCH(CV$3,$K$2:$P$2,0))</f>
        <v>#N/A</v>
      </c>
      <c r="CW742" s="19" t="e" cm="1">
        <f t="array" ref="CW742">INDEX($K:$P,ROW(),MATCH(CW$3,$K$2:$P$2,0))</f>
        <v>#N/A</v>
      </c>
      <c r="CX742" s="19" t="e" cm="1">
        <f t="array" ref="CX742">INDEX($K:$P,ROW(),MATCH(CX$3,$K$2:$P$2,0))</f>
        <v>#N/A</v>
      </c>
      <c r="CY742" s="19" t="e" cm="1">
        <f t="array" ref="CY742">INDEX($K:$P,ROW(),MATCH(CY$3,$K$2:$P$2,0))</f>
        <v>#N/A</v>
      </c>
      <c r="CZ742" s="19" t="e" cm="1">
        <f t="array" ref="CZ742">INDEX($K:$P,ROW(),MATCH(CZ$3,$K$2:$P$2,0))</f>
        <v>#N/A</v>
      </c>
      <c r="DA742" s="19" t="e" cm="1">
        <f t="array" ref="DA742">INDEX($K:$P,ROW(),MATCH(DA$3,$K$2:$P$2,0))</f>
        <v>#N/A</v>
      </c>
      <c r="DB742" s="19" t="e" cm="1">
        <f t="array" ref="DB742">INDEX($K:$P,ROW(),MATCH(DB$3,$K$2:$P$2,0))</f>
        <v>#N/A</v>
      </c>
      <c r="DC742" s="19" t="e" cm="1">
        <f t="array" ref="DC742">INDEX($K:$P,ROW(),MATCH(DC$3,$K$2:$P$2,0))</f>
        <v>#N/A</v>
      </c>
      <c r="DD742" s="19" t="e" cm="1">
        <f t="array" ref="DD742">INDEX($K:$P,ROW(),MATCH(DD$3,$K$2:$P$2,0))</f>
        <v>#N/A</v>
      </c>
      <c r="DE742" s="19" t="e" cm="1">
        <f t="array" ref="DE742">INDEX($K:$P,ROW(),MATCH(DE$3,$K$2:$P$2,0))</f>
        <v>#N/A</v>
      </c>
      <c r="DF742" s="19" t="e" cm="1">
        <f t="array" ref="DF742">INDEX($K:$P,ROW(),MATCH(DF$3,$K$2:$P$2,0))</f>
        <v>#N/A</v>
      </c>
      <c r="DG742" s="19" t="e" cm="1">
        <f t="array" ref="DG742">INDEX($K:$P,ROW(),MATCH(DG$3,$K$2:$P$2,0))</f>
        <v>#N/A</v>
      </c>
      <c r="DH742" s="19" t="e" cm="1">
        <f t="array" ref="DH742">INDEX($K:$P,ROW(),MATCH(DH$3,$K$2:$P$2,0))</f>
        <v>#N/A</v>
      </c>
      <c r="DI742" s="19" t="e" cm="1">
        <f t="array" ref="DI742">INDEX($K:$P,ROW(),MATCH(DI$3,$K$2:$P$2,0))</f>
        <v>#N/A</v>
      </c>
      <c r="DJ742" s="19" t="e" cm="1">
        <f t="array" ref="DJ742">INDEX($K:$P,ROW(),MATCH(DJ$3,$K$2:$P$2,0))</f>
        <v>#N/A</v>
      </c>
      <c r="DK742" s="19" t="e" cm="1">
        <f t="array" ref="DK742">INDEX($K:$P,ROW(),MATCH(DK$3,$K$2:$P$2,0))</f>
        <v>#N/A</v>
      </c>
      <c r="DL742" s="19" t="e" cm="1">
        <f t="array" ref="DL742">INDEX($K:$P,ROW(),MATCH(DL$3,$K$2:$P$2,0))</f>
        <v>#N/A</v>
      </c>
    </row>
    <row r="743" spans="1:116" x14ac:dyDescent="0.4">
      <c r="D743" t="s">
        <v>817</v>
      </c>
      <c r="E743" s="8" t="str">
        <f t="shared" si="916"/>
        <v>743 LISTSALE-PV</v>
      </c>
      <c r="G743" s="145" t="s">
        <v>808</v>
      </c>
      <c r="H743" s="31"/>
      <c r="I743" s="73"/>
      <c r="J743" s="73"/>
      <c r="K743" s="18">
        <v>10</v>
      </c>
      <c r="L743" s="18">
        <v>10</v>
      </c>
      <c r="M743" s="18">
        <v>10</v>
      </c>
      <c r="N743" s="18">
        <v>10</v>
      </c>
      <c r="O743" s="18">
        <v>10</v>
      </c>
      <c r="P743" s="18">
        <v>10</v>
      </c>
      <c r="R743" s="33"/>
      <c r="S743" s="19" cm="1">
        <f t="array" ref="S743">INDEX($K:$P,ROW(),MATCH(S$3,$K$2:$P$2,0))</f>
        <v>10</v>
      </c>
      <c r="T743" s="19" cm="1">
        <f t="array" ref="T743">INDEX($K:$P,ROW(),MATCH(T$3,$K$2:$P$2,0))</f>
        <v>10</v>
      </c>
      <c r="U743" s="19" cm="1">
        <f t="array" ref="U743">INDEX($K:$P,ROW(),MATCH(U$3,$K$2:$P$2,0))</f>
        <v>10</v>
      </c>
      <c r="V743" s="19" cm="1">
        <f t="array" ref="V743">INDEX($K:$P,ROW(),MATCH(V$3,$K$2:$P$2,0))</f>
        <v>10</v>
      </c>
      <c r="W743" s="19" cm="1">
        <f t="array" ref="W743">INDEX($K:$P,ROW(),MATCH(W$3,$K$2:$P$2,0))</f>
        <v>10</v>
      </c>
      <c r="X743" s="19" cm="1">
        <f t="array" ref="X743">INDEX($K:$P,ROW(),MATCH(X$3,$K$2:$P$2,0))</f>
        <v>10</v>
      </c>
      <c r="Y743" s="19" cm="1">
        <f t="array" ref="Y743">INDEX($K:$P,ROW(),MATCH(Y$3,$K$2:$P$2,0))</f>
        <v>10</v>
      </c>
      <c r="Z743" s="19" cm="1">
        <f t="array" ref="Z743">INDEX($K:$P,ROW(),MATCH(Z$3,$K$2:$P$2,0))</f>
        <v>10</v>
      </c>
      <c r="AA743" s="19" cm="1">
        <f t="array" ref="AA743">INDEX($K:$P,ROW(),MATCH(AA$3,$K$2:$P$2,0))</f>
        <v>10</v>
      </c>
      <c r="AB743" s="19" cm="1">
        <f t="array" ref="AB743">INDEX($K:$P,ROW(),MATCH(AB$3,$K$2:$P$2,0))</f>
        <v>10</v>
      </c>
      <c r="AC743" s="19" cm="1">
        <f t="array" ref="AC743">INDEX($K:$P,ROW(),MATCH(AC$3,$K$2:$P$2,0))</f>
        <v>10</v>
      </c>
      <c r="AD743" s="19" cm="1">
        <f t="array" ref="AD743">INDEX($K:$P,ROW(),MATCH(AD$3,$K$2:$P$2,0))</f>
        <v>10</v>
      </c>
      <c r="AE743" s="19" cm="1">
        <f t="array" ref="AE743">INDEX($K:$P,ROW(),MATCH(AE$3,$K$2:$P$2,0))</f>
        <v>10</v>
      </c>
      <c r="AF743" s="19" cm="1">
        <f t="array" ref="AF743">INDEX($K:$P,ROW(),MATCH(AF$3,$K$2:$P$2,0))</f>
        <v>10</v>
      </c>
      <c r="AG743" s="19" cm="1">
        <f t="array" ref="AG743">INDEX($K:$P,ROW(),MATCH(AG$3,$K$2:$P$2,0))</f>
        <v>10</v>
      </c>
      <c r="AH743" s="19" cm="1">
        <f t="array" ref="AH743">INDEX($K:$P,ROW(),MATCH(AH$3,$K$2:$P$2,0))</f>
        <v>10</v>
      </c>
      <c r="AI743" s="19" cm="1">
        <f t="array" ref="AI743">INDEX($K:$P,ROW(),MATCH(AI$3,$K$2:$P$2,0))</f>
        <v>10</v>
      </c>
      <c r="AJ743" s="19" cm="1">
        <f t="array" ref="AJ743">INDEX($K:$P,ROW(),MATCH(AJ$3,$K$2:$P$2,0))</f>
        <v>10</v>
      </c>
      <c r="AK743" s="19" cm="1">
        <f t="array" ref="AK743">INDEX($K:$P,ROW(),MATCH(AK$3,$K$2:$P$2,0))</f>
        <v>10</v>
      </c>
      <c r="AL743" s="19" cm="1">
        <f t="array" ref="AL743">INDEX($K:$P,ROW(),MATCH(AL$3,$K$2:$P$2,0))</f>
        <v>10</v>
      </c>
      <c r="AM743" s="19" cm="1">
        <f t="array" ref="AM743">INDEX($K:$P,ROW(),MATCH(AM$3,$K$2:$P$2,0))</f>
        <v>10</v>
      </c>
      <c r="AN743" s="19" cm="1">
        <f t="array" ref="AN743">INDEX($K:$P,ROW(),MATCH(AN$3,$K$2:$P$2,0))</f>
        <v>10</v>
      </c>
      <c r="AO743" s="19" cm="1">
        <f t="array" ref="AO743">INDEX($K:$P,ROW(),MATCH(AO$3,$K$2:$P$2,0))</f>
        <v>10</v>
      </c>
      <c r="AP743" s="19" cm="1">
        <f t="array" ref="AP743">INDEX($K:$P,ROW(),MATCH(AP$3,$K$2:$P$2,0))</f>
        <v>10</v>
      </c>
      <c r="AQ743" s="19" cm="1">
        <f t="array" ref="AQ743">INDEX($K:$P,ROW(),MATCH(AQ$3,$K$2:$P$2,0))</f>
        <v>10</v>
      </c>
      <c r="AR743" s="19" cm="1">
        <f t="array" ref="AR743">INDEX($K:$P,ROW(),MATCH(AR$3,$K$2:$P$2,0))</f>
        <v>10</v>
      </c>
      <c r="AS743" s="19" cm="1">
        <f t="array" ref="AS743">INDEX($K:$P,ROW(),MATCH(AS$3,$K$2:$P$2,0))</f>
        <v>10</v>
      </c>
      <c r="AT743" s="19" cm="1">
        <f t="array" ref="AT743">INDEX($K:$P,ROW(),MATCH(AT$3,$K$2:$P$2,0))</f>
        <v>10</v>
      </c>
      <c r="AU743" s="19" cm="1">
        <f t="array" ref="AU743">INDEX($K:$P,ROW(),MATCH(AU$3,$K$2:$P$2,0))</f>
        <v>10</v>
      </c>
      <c r="AV743" s="19" cm="1">
        <f t="array" ref="AV743">INDEX($K:$P,ROW(),MATCH(AV$3,$K$2:$P$2,0))</f>
        <v>10</v>
      </c>
      <c r="AW743" s="19" cm="1">
        <f t="array" ref="AW743">INDEX($K:$P,ROW(),MATCH(AW$3,$K$2:$P$2,0))</f>
        <v>10</v>
      </c>
      <c r="AX743" s="19" cm="1">
        <f t="array" ref="AX743">INDEX($K:$P,ROW(),MATCH(AX$3,$K$2:$P$2,0))</f>
        <v>10</v>
      </c>
      <c r="AY743" s="19" cm="1">
        <f t="array" ref="AY743">INDEX($K:$P,ROW(),MATCH(AY$3,$K$2:$P$2,0))</f>
        <v>10</v>
      </c>
      <c r="AZ743" s="19" cm="1">
        <f t="array" ref="AZ743">INDEX($K:$P,ROW(),MATCH(AZ$3,$K$2:$P$2,0))</f>
        <v>10</v>
      </c>
      <c r="BA743" s="19" cm="1">
        <f t="array" ref="BA743">INDEX($K:$P,ROW(),MATCH(BA$3,$K$2:$P$2,0))</f>
        <v>10</v>
      </c>
      <c r="BB743" s="19" cm="1">
        <f t="array" ref="BB743">INDEX($K:$P,ROW(),MATCH(BB$3,$K$2:$P$2,0))</f>
        <v>10</v>
      </c>
      <c r="BC743" s="19" cm="1">
        <f t="array" ref="BC743">INDEX($K:$P,ROW(),MATCH(BC$3,$K$2:$P$2,0))</f>
        <v>10</v>
      </c>
      <c r="BD743" s="19" cm="1">
        <f t="array" ref="BD743">INDEX($K:$P,ROW(),MATCH(BD$3,$K$2:$P$2,0))</f>
        <v>10</v>
      </c>
      <c r="BE743" s="19" cm="1">
        <f t="array" ref="BE743">INDEX($K:$P,ROW(),MATCH(BE$3,$K$2:$P$2,0))</f>
        <v>10</v>
      </c>
      <c r="BF743" s="19" cm="1">
        <f t="array" ref="BF743">INDEX($K:$P,ROW(),MATCH(BF$3,$K$2:$P$2,0))</f>
        <v>10</v>
      </c>
      <c r="BG743" s="19" cm="1">
        <f t="array" ref="BG743">INDEX($K:$P,ROW(),MATCH(BG$3,$K$2:$P$2,0))</f>
        <v>10</v>
      </c>
      <c r="BH743" s="19" cm="1">
        <f t="array" ref="BH743">INDEX($K:$P,ROW(),MATCH(BH$3,$K$2:$P$2,0))</f>
        <v>10</v>
      </c>
      <c r="BI743" s="19" cm="1">
        <f t="array" ref="BI743">INDEX($K:$P,ROW(),MATCH(BI$3,$K$2:$P$2,0))</f>
        <v>10</v>
      </c>
      <c r="BJ743" s="19" cm="1">
        <f t="array" ref="BJ743">INDEX($K:$P,ROW(),MATCH(BJ$3,$K$2:$P$2,0))</f>
        <v>10</v>
      </c>
      <c r="BK743" s="19" cm="1">
        <f t="array" ref="BK743">INDEX($K:$P,ROW(),MATCH(BK$3,$K$2:$P$2,0))</f>
        <v>10</v>
      </c>
      <c r="BL743" s="19" cm="1">
        <f t="array" ref="BL743">INDEX($K:$P,ROW(),MATCH(BL$3,$K$2:$P$2,0))</f>
        <v>10</v>
      </c>
      <c r="BM743" s="19" cm="1">
        <f t="array" ref="BM743">INDEX($K:$P,ROW(),MATCH(BM$3,$K$2:$P$2,0))</f>
        <v>10</v>
      </c>
      <c r="BN743" s="19" cm="1">
        <f t="array" ref="BN743">INDEX($K:$P,ROW(),MATCH(BN$3,$K$2:$P$2,0))</f>
        <v>10</v>
      </c>
      <c r="BO743" s="19" cm="1">
        <f t="array" ref="BO743">INDEX($K:$P,ROW(),MATCH(BO$3,$K$2:$P$2,0))</f>
        <v>10</v>
      </c>
      <c r="BP743" s="19" cm="1">
        <f t="array" ref="BP743">INDEX($K:$P,ROW(),MATCH(BP$3,$K$2:$P$2,0))</f>
        <v>10</v>
      </c>
      <c r="BQ743" s="19" cm="1">
        <f t="array" ref="BQ743">INDEX($K:$P,ROW(),MATCH(BQ$3,$K$2:$P$2,0))</f>
        <v>10</v>
      </c>
      <c r="BR743" s="19" cm="1">
        <f t="array" ref="BR743">INDEX($K:$P,ROW(),MATCH(BR$3,$K$2:$P$2,0))</f>
        <v>10</v>
      </c>
      <c r="BS743" s="19" cm="1">
        <f t="array" ref="BS743">INDEX($K:$P,ROW(),MATCH(BS$3,$K$2:$P$2,0))</f>
        <v>10</v>
      </c>
      <c r="BT743" s="19" cm="1">
        <f t="array" ref="BT743">INDEX($K:$P,ROW(),MATCH(BT$3,$K$2:$P$2,0))</f>
        <v>10</v>
      </c>
      <c r="BU743" s="19" cm="1">
        <f t="array" ref="BU743">INDEX($K:$P,ROW(),MATCH(BU$3,$K$2:$P$2,0))</f>
        <v>10</v>
      </c>
      <c r="BV743" s="19" cm="1">
        <f t="array" ref="BV743">INDEX($K:$P,ROW(),MATCH(BV$3,$K$2:$P$2,0))</f>
        <v>10</v>
      </c>
      <c r="BW743" s="19" cm="1">
        <f t="array" ref="BW743">INDEX($K:$P,ROW(),MATCH(BW$3,$K$2:$P$2,0))</f>
        <v>10</v>
      </c>
      <c r="BX743" s="19" cm="1">
        <f t="array" ref="BX743">INDEX($K:$P,ROW(),MATCH(BX$3,$K$2:$P$2,0))</f>
        <v>10</v>
      </c>
      <c r="BY743" s="19" cm="1">
        <f t="array" ref="BY743">INDEX($K:$P,ROW(),MATCH(BY$3,$K$2:$P$2,0))</f>
        <v>10</v>
      </c>
      <c r="BZ743" s="19" cm="1">
        <f t="array" ref="BZ743">INDEX($K:$P,ROW(),MATCH(BZ$3,$K$2:$P$2,0))</f>
        <v>10</v>
      </c>
      <c r="CA743" s="19" cm="1">
        <f t="array" ref="CA743">INDEX($K:$P,ROW(),MATCH(CA$3,$K$2:$P$2,0))</f>
        <v>10</v>
      </c>
      <c r="CB743" s="19" cm="1">
        <f t="array" ref="CB743">INDEX($K:$P,ROW(),MATCH(CB$3,$K$2:$P$2,0))</f>
        <v>10</v>
      </c>
      <c r="CC743" s="19" cm="1">
        <f t="array" ref="CC743">INDEX($K:$P,ROW(),MATCH(CC$3,$K$2:$P$2,0))</f>
        <v>10</v>
      </c>
      <c r="CD743" s="19" cm="1">
        <f t="array" ref="CD743">INDEX($K:$P,ROW(),MATCH(CD$3,$K$2:$P$2,0))</f>
        <v>10</v>
      </c>
      <c r="CE743" s="19" cm="1">
        <f t="array" ref="CE743">INDEX($K:$P,ROW(),MATCH(CE$3,$K$2:$P$2,0))</f>
        <v>10</v>
      </c>
      <c r="CF743" s="19" cm="1">
        <f t="array" ref="CF743">INDEX($K:$P,ROW(),MATCH(CF$3,$K$2:$P$2,0))</f>
        <v>10</v>
      </c>
      <c r="CG743" s="19" cm="1">
        <f t="array" ref="CG743">INDEX($K:$P,ROW(),MATCH(CG$3,$K$2:$P$2,0))</f>
        <v>10</v>
      </c>
      <c r="CH743" s="19" cm="1">
        <f t="array" ref="CH743">INDEX($K:$P,ROW(),MATCH(CH$3,$K$2:$P$2,0))</f>
        <v>10</v>
      </c>
      <c r="CI743" s="19" cm="1">
        <f t="array" ref="CI743">INDEX($K:$P,ROW(),MATCH(CI$3,$K$2:$P$2,0))</f>
        <v>10</v>
      </c>
      <c r="CJ743" s="19" cm="1">
        <f t="array" ref="CJ743">INDEX($K:$P,ROW(),MATCH(CJ$3,$K$2:$P$2,0))</f>
        <v>10</v>
      </c>
      <c r="CK743" s="19" cm="1">
        <f t="array" ref="CK743">INDEX($K:$P,ROW(),MATCH(CK$3,$K$2:$P$2,0))</f>
        <v>10</v>
      </c>
      <c r="CL743" s="19" cm="1">
        <f t="array" ref="CL743">INDEX($K:$P,ROW(),MATCH(CL$3,$K$2:$P$2,0))</f>
        <v>10</v>
      </c>
      <c r="CM743" s="19" t="e" cm="1">
        <f t="array" ref="CM743">INDEX($K:$P,ROW(),MATCH(CM$3,$K$2:$P$2,0))</f>
        <v>#N/A</v>
      </c>
      <c r="CN743" s="19" t="e" cm="1">
        <f t="array" ref="CN743">INDEX($K:$P,ROW(),MATCH(CN$3,$K$2:$P$2,0))</f>
        <v>#N/A</v>
      </c>
      <c r="CO743" s="19" t="e" cm="1">
        <f t="array" ref="CO743">INDEX($K:$P,ROW(),MATCH(CO$3,$K$2:$P$2,0))</f>
        <v>#N/A</v>
      </c>
      <c r="CP743" s="19" t="e" cm="1">
        <f t="array" ref="CP743">INDEX($K:$P,ROW(),MATCH(CP$3,$K$2:$P$2,0))</f>
        <v>#N/A</v>
      </c>
      <c r="CQ743" s="19" t="e" cm="1">
        <f t="array" ref="CQ743">INDEX($K:$P,ROW(),MATCH(CQ$3,$K$2:$P$2,0))</f>
        <v>#N/A</v>
      </c>
      <c r="CR743" s="19" t="e" cm="1">
        <f t="array" ref="CR743">INDEX($K:$P,ROW(),MATCH(CR$3,$K$2:$P$2,0))</f>
        <v>#N/A</v>
      </c>
      <c r="CS743" s="19" t="e" cm="1">
        <f t="array" ref="CS743">INDEX($K:$P,ROW(),MATCH(CS$3,$K$2:$P$2,0))</f>
        <v>#N/A</v>
      </c>
      <c r="CT743" s="19" t="e" cm="1">
        <f t="array" ref="CT743">INDEX($K:$P,ROW(),MATCH(CT$3,$K$2:$P$2,0))</f>
        <v>#N/A</v>
      </c>
      <c r="CU743" s="19" t="e" cm="1">
        <f t="array" ref="CU743">INDEX($K:$P,ROW(),MATCH(CU$3,$K$2:$P$2,0))</f>
        <v>#N/A</v>
      </c>
      <c r="CV743" s="19" t="e" cm="1">
        <f t="array" ref="CV743">INDEX($K:$P,ROW(),MATCH(CV$3,$K$2:$P$2,0))</f>
        <v>#N/A</v>
      </c>
      <c r="CW743" s="19" t="e" cm="1">
        <f t="array" ref="CW743">INDEX($K:$P,ROW(),MATCH(CW$3,$K$2:$P$2,0))</f>
        <v>#N/A</v>
      </c>
      <c r="CX743" s="19" t="e" cm="1">
        <f t="array" ref="CX743">INDEX($K:$P,ROW(),MATCH(CX$3,$K$2:$P$2,0))</f>
        <v>#N/A</v>
      </c>
      <c r="CY743" s="19" t="e" cm="1">
        <f t="array" ref="CY743">INDEX($K:$P,ROW(),MATCH(CY$3,$K$2:$P$2,0))</f>
        <v>#N/A</v>
      </c>
      <c r="CZ743" s="19" t="e" cm="1">
        <f t="array" ref="CZ743">INDEX($K:$P,ROW(),MATCH(CZ$3,$K$2:$P$2,0))</f>
        <v>#N/A</v>
      </c>
      <c r="DA743" s="19" t="e" cm="1">
        <f t="array" ref="DA743">INDEX($K:$P,ROW(),MATCH(DA$3,$K$2:$P$2,0))</f>
        <v>#N/A</v>
      </c>
      <c r="DB743" s="19" t="e" cm="1">
        <f t="array" ref="DB743">INDEX($K:$P,ROW(),MATCH(DB$3,$K$2:$P$2,0))</f>
        <v>#N/A</v>
      </c>
      <c r="DC743" s="19" t="e" cm="1">
        <f t="array" ref="DC743">INDEX($K:$P,ROW(),MATCH(DC$3,$K$2:$P$2,0))</f>
        <v>#N/A</v>
      </c>
      <c r="DD743" s="19" t="e" cm="1">
        <f t="array" ref="DD743">INDEX($K:$P,ROW(),MATCH(DD$3,$K$2:$P$2,0))</f>
        <v>#N/A</v>
      </c>
      <c r="DE743" s="19" t="e" cm="1">
        <f t="array" ref="DE743">INDEX($K:$P,ROW(),MATCH(DE$3,$K$2:$P$2,0))</f>
        <v>#N/A</v>
      </c>
      <c r="DF743" s="19" t="e" cm="1">
        <f t="array" ref="DF743">INDEX($K:$P,ROW(),MATCH(DF$3,$K$2:$P$2,0))</f>
        <v>#N/A</v>
      </c>
      <c r="DG743" s="19" t="e" cm="1">
        <f t="array" ref="DG743">INDEX($K:$P,ROW(),MATCH(DG$3,$K$2:$P$2,0))</f>
        <v>#N/A</v>
      </c>
      <c r="DH743" s="19" t="e" cm="1">
        <f t="array" ref="DH743">INDEX($K:$P,ROW(),MATCH(DH$3,$K$2:$P$2,0))</f>
        <v>#N/A</v>
      </c>
      <c r="DI743" s="19" t="e" cm="1">
        <f t="array" ref="DI743">INDEX($K:$P,ROW(),MATCH(DI$3,$K$2:$P$2,0))</f>
        <v>#N/A</v>
      </c>
      <c r="DJ743" s="19" t="e" cm="1">
        <f t="array" ref="DJ743">INDEX($K:$P,ROW(),MATCH(DJ$3,$K$2:$P$2,0))</f>
        <v>#N/A</v>
      </c>
      <c r="DK743" s="19" t="e" cm="1">
        <f t="array" ref="DK743">INDEX($K:$P,ROW(),MATCH(DK$3,$K$2:$P$2,0))</f>
        <v>#N/A</v>
      </c>
      <c r="DL743" s="19" t="e" cm="1">
        <f t="array" ref="DL743">INDEX($K:$P,ROW(),MATCH(DL$3,$K$2:$P$2,0))</f>
        <v>#N/A</v>
      </c>
    </row>
    <row r="744" spans="1:116" x14ac:dyDescent="0.4">
      <c r="D744" t="s">
        <v>817</v>
      </c>
      <c r="E744" s="8" t="str">
        <f t="shared" si="916"/>
        <v>744 LISTSALE-PV</v>
      </c>
      <c r="G744" s="127"/>
      <c r="H744" s="31"/>
      <c r="I744" s="73"/>
      <c r="J744" s="73"/>
      <c r="K744" s="18"/>
      <c r="L744" s="18"/>
      <c r="M744" s="18"/>
      <c r="N744" s="18"/>
      <c r="O744" s="18"/>
      <c r="P744" s="18"/>
      <c r="R744" s="33"/>
      <c r="S744" s="19"/>
      <c r="T744" s="19"/>
      <c r="U744" s="19"/>
      <c r="V744" s="19"/>
      <c r="W744" s="19"/>
      <c r="X744" s="19"/>
      <c r="Y744" s="19"/>
      <c r="Z744" s="19"/>
      <c r="AA744" s="19"/>
      <c r="AB744" s="19"/>
      <c r="AC744" s="19"/>
      <c r="AD744" s="19"/>
      <c r="AE744" s="19"/>
      <c r="AF744" s="19"/>
      <c r="AG744" s="19"/>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c r="CK744" s="19"/>
      <c r="CL744" s="19"/>
      <c r="CM744" s="19"/>
      <c r="CN744" s="19"/>
      <c r="CO744" s="19"/>
      <c r="CP744" s="19"/>
      <c r="CQ744" s="19"/>
      <c r="CR744" s="19"/>
      <c r="CS744" s="19"/>
      <c r="CT744" s="19"/>
      <c r="CU744" s="19"/>
      <c r="CV744" s="19"/>
      <c r="CW744" s="19"/>
      <c r="CX744" s="19"/>
      <c r="CY744" s="19"/>
      <c r="CZ744" s="19"/>
      <c r="DA744" s="19"/>
      <c r="DB744" s="19"/>
      <c r="DC744" s="19"/>
      <c r="DD744" s="19"/>
      <c r="DE744" s="19"/>
      <c r="DF744" s="19"/>
      <c r="DG744" s="19"/>
      <c r="DH744" s="19"/>
      <c r="DI744" s="19"/>
      <c r="DJ744" s="19"/>
      <c r="DK744" s="19"/>
      <c r="DL744" s="19"/>
    </row>
    <row r="745" spans="1:116" x14ac:dyDescent="0.4">
      <c r="D745" t="s">
        <v>817</v>
      </c>
      <c r="E745" s="8" t="str">
        <f t="shared" si="916"/>
        <v>745 LISTSALE-PV</v>
      </c>
      <c r="G745" s="127" t="s">
        <v>809</v>
      </c>
      <c r="H745" s="31"/>
      <c r="I745" s="73"/>
      <c r="J745" s="73"/>
      <c r="K745" s="18"/>
      <c r="L745" s="18"/>
      <c r="M745" s="18"/>
      <c r="N745" s="18"/>
      <c r="O745" s="18"/>
      <c r="P745" s="18"/>
      <c r="R745" s="33"/>
      <c r="S745" s="19"/>
      <c r="T745" s="19"/>
      <c r="U745" s="19"/>
      <c r="V745" s="19"/>
      <c r="W745" s="19"/>
      <c r="X745" s="19"/>
      <c r="Y745" s="19"/>
      <c r="Z745" s="19"/>
      <c r="AA745" s="19"/>
      <c r="AB745" s="19"/>
      <c r="AC745" s="19"/>
      <c r="AD745" s="19"/>
      <c r="AE745" s="19"/>
      <c r="AF745" s="19"/>
      <c r="AG745" s="19"/>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c r="CK745" s="19"/>
      <c r="CL745" s="19"/>
      <c r="CM745" s="19"/>
      <c r="CN745" s="19"/>
      <c r="CO745" s="19"/>
      <c r="CP745" s="19"/>
      <c r="CQ745" s="19"/>
      <c r="CR745" s="19"/>
      <c r="CS745" s="19"/>
      <c r="CT745" s="19"/>
      <c r="CU745" s="19"/>
      <c r="CV745" s="19"/>
      <c r="CW745" s="19"/>
      <c r="CX745" s="19"/>
      <c r="CY745" s="19"/>
      <c r="CZ745" s="19"/>
      <c r="DA745" s="19"/>
      <c r="DB745" s="19"/>
      <c r="DC745" s="19"/>
      <c r="DD745" s="19"/>
      <c r="DE745" s="19"/>
      <c r="DF745" s="19"/>
      <c r="DG745" s="19"/>
      <c r="DH745" s="19"/>
      <c r="DI745" s="19"/>
      <c r="DJ745" s="19"/>
      <c r="DK745" s="19"/>
      <c r="DL745" s="19"/>
    </row>
    <row r="746" spans="1:116" x14ac:dyDescent="0.4">
      <c r="D746" t="s">
        <v>817</v>
      </c>
      <c r="E746" s="8" t="str">
        <f t="shared" si="916"/>
        <v>746 LISTSALE-PV</v>
      </c>
      <c r="G746" s="158" t="s">
        <v>519</v>
      </c>
      <c r="H746" s="31"/>
      <c r="I746" s="73"/>
      <c r="J746" s="73"/>
      <c r="K746" s="23">
        <f t="shared" ref="K746:P751" ca="1" si="928">SUMIF($3:$3,K$2,746:746)</f>
        <v>120000</v>
      </c>
      <c r="L746" s="23">
        <f t="shared" ca="1" si="928"/>
        <v>120000</v>
      </c>
      <c r="M746" s="23">
        <f t="shared" ca="1" si="928"/>
        <v>120000</v>
      </c>
      <c r="N746" s="23">
        <f t="shared" ca="1" si="928"/>
        <v>120000</v>
      </c>
      <c r="O746" s="23">
        <f t="shared" ca="1" si="928"/>
        <v>120000</v>
      </c>
      <c r="P746" s="23">
        <f t="shared" ca="1" si="928"/>
        <v>120000</v>
      </c>
      <c r="R746" s="33"/>
      <c r="S746" s="24">
        <f ca="1">+S731*S739</f>
        <v>10000</v>
      </c>
      <c r="T746" s="24">
        <f t="shared" ref="T746:CE747" ca="1" si="929">+T731*T739</f>
        <v>10000</v>
      </c>
      <c r="U746" s="24">
        <f t="shared" ca="1" si="929"/>
        <v>10000</v>
      </c>
      <c r="V746" s="24">
        <f t="shared" ca="1" si="929"/>
        <v>10000</v>
      </c>
      <c r="W746" s="24">
        <f t="shared" ca="1" si="929"/>
        <v>10000</v>
      </c>
      <c r="X746" s="24">
        <f t="shared" ca="1" si="929"/>
        <v>10000</v>
      </c>
      <c r="Y746" s="24">
        <f t="shared" ca="1" si="929"/>
        <v>10000</v>
      </c>
      <c r="Z746" s="24">
        <f t="shared" ca="1" si="929"/>
        <v>10000</v>
      </c>
      <c r="AA746" s="24">
        <f t="shared" ca="1" si="929"/>
        <v>10000</v>
      </c>
      <c r="AB746" s="24">
        <f t="shared" ca="1" si="929"/>
        <v>10000</v>
      </c>
      <c r="AC746" s="24">
        <f t="shared" ca="1" si="929"/>
        <v>10000</v>
      </c>
      <c r="AD746" s="24">
        <f t="shared" ca="1" si="929"/>
        <v>10000</v>
      </c>
      <c r="AE746" s="24">
        <f t="shared" ca="1" si="929"/>
        <v>10000</v>
      </c>
      <c r="AF746" s="24">
        <f t="shared" ca="1" si="929"/>
        <v>10000</v>
      </c>
      <c r="AG746" s="24">
        <f t="shared" ca="1" si="929"/>
        <v>10000</v>
      </c>
      <c r="AH746" s="24">
        <f t="shared" ca="1" si="929"/>
        <v>10000</v>
      </c>
      <c r="AI746" s="24">
        <f t="shared" ca="1" si="929"/>
        <v>10000</v>
      </c>
      <c r="AJ746" s="24">
        <f t="shared" ca="1" si="929"/>
        <v>10000</v>
      </c>
      <c r="AK746" s="24">
        <f t="shared" ca="1" si="929"/>
        <v>10000</v>
      </c>
      <c r="AL746" s="24">
        <f t="shared" ca="1" si="929"/>
        <v>10000</v>
      </c>
      <c r="AM746" s="24">
        <f t="shared" ca="1" si="929"/>
        <v>10000</v>
      </c>
      <c r="AN746" s="24">
        <f t="shared" ca="1" si="929"/>
        <v>10000</v>
      </c>
      <c r="AO746" s="24">
        <f t="shared" ca="1" si="929"/>
        <v>10000</v>
      </c>
      <c r="AP746" s="24">
        <f t="shared" ca="1" si="929"/>
        <v>10000</v>
      </c>
      <c r="AQ746" s="24">
        <f t="shared" ca="1" si="929"/>
        <v>10000</v>
      </c>
      <c r="AR746" s="24">
        <f t="shared" ca="1" si="929"/>
        <v>10000</v>
      </c>
      <c r="AS746" s="24">
        <f t="shared" ca="1" si="929"/>
        <v>10000</v>
      </c>
      <c r="AT746" s="24">
        <f t="shared" ca="1" si="929"/>
        <v>10000</v>
      </c>
      <c r="AU746" s="24">
        <f t="shared" ca="1" si="929"/>
        <v>10000</v>
      </c>
      <c r="AV746" s="24">
        <f t="shared" ca="1" si="929"/>
        <v>10000</v>
      </c>
      <c r="AW746" s="24">
        <f t="shared" ca="1" si="929"/>
        <v>10000</v>
      </c>
      <c r="AX746" s="24">
        <f t="shared" ca="1" si="929"/>
        <v>10000</v>
      </c>
      <c r="AY746" s="24">
        <f t="shared" ca="1" si="929"/>
        <v>10000</v>
      </c>
      <c r="AZ746" s="24">
        <f t="shared" ca="1" si="929"/>
        <v>10000</v>
      </c>
      <c r="BA746" s="24">
        <f t="shared" ca="1" si="929"/>
        <v>10000</v>
      </c>
      <c r="BB746" s="24">
        <f t="shared" ca="1" si="929"/>
        <v>10000</v>
      </c>
      <c r="BC746" s="24">
        <f t="shared" ca="1" si="929"/>
        <v>10000</v>
      </c>
      <c r="BD746" s="24">
        <f t="shared" ca="1" si="929"/>
        <v>10000</v>
      </c>
      <c r="BE746" s="24">
        <f t="shared" ca="1" si="929"/>
        <v>10000</v>
      </c>
      <c r="BF746" s="24">
        <f t="shared" ca="1" si="929"/>
        <v>10000</v>
      </c>
      <c r="BG746" s="24">
        <f t="shared" ca="1" si="929"/>
        <v>10000</v>
      </c>
      <c r="BH746" s="24">
        <f t="shared" ca="1" si="929"/>
        <v>10000</v>
      </c>
      <c r="BI746" s="24">
        <f t="shared" ca="1" si="929"/>
        <v>10000</v>
      </c>
      <c r="BJ746" s="24">
        <f t="shared" ca="1" si="929"/>
        <v>10000</v>
      </c>
      <c r="BK746" s="24">
        <f t="shared" ca="1" si="929"/>
        <v>10000</v>
      </c>
      <c r="BL746" s="24">
        <f t="shared" ca="1" si="929"/>
        <v>10000</v>
      </c>
      <c r="BM746" s="24">
        <f t="shared" ca="1" si="929"/>
        <v>10000</v>
      </c>
      <c r="BN746" s="24">
        <f t="shared" ca="1" si="929"/>
        <v>10000</v>
      </c>
      <c r="BO746" s="24">
        <f t="shared" ca="1" si="929"/>
        <v>10000</v>
      </c>
      <c r="BP746" s="24">
        <f t="shared" ca="1" si="929"/>
        <v>10000</v>
      </c>
      <c r="BQ746" s="24">
        <f t="shared" ca="1" si="929"/>
        <v>10000</v>
      </c>
      <c r="BR746" s="24">
        <f t="shared" ca="1" si="929"/>
        <v>10000</v>
      </c>
      <c r="BS746" s="24">
        <f t="shared" ca="1" si="929"/>
        <v>10000</v>
      </c>
      <c r="BT746" s="24">
        <f t="shared" ca="1" si="929"/>
        <v>10000</v>
      </c>
      <c r="BU746" s="24">
        <f t="shared" ca="1" si="929"/>
        <v>10000</v>
      </c>
      <c r="BV746" s="24">
        <f t="shared" ca="1" si="929"/>
        <v>10000</v>
      </c>
      <c r="BW746" s="24">
        <f t="shared" ca="1" si="929"/>
        <v>10000</v>
      </c>
      <c r="BX746" s="24">
        <f t="shared" ca="1" si="929"/>
        <v>10000</v>
      </c>
      <c r="BY746" s="24">
        <f t="shared" ca="1" si="929"/>
        <v>10000</v>
      </c>
      <c r="BZ746" s="24">
        <f t="shared" ca="1" si="929"/>
        <v>10000</v>
      </c>
      <c r="CA746" s="24">
        <f t="shared" ca="1" si="929"/>
        <v>10000</v>
      </c>
      <c r="CB746" s="24">
        <f t="shared" ca="1" si="929"/>
        <v>10000</v>
      </c>
      <c r="CC746" s="24">
        <f t="shared" ca="1" si="929"/>
        <v>10000</v>
      </c>
      <c r="CD746" s="24">
        <f t="shared" ca="1" si="929"/>
        <v>10000</v>
      </c>
      <c r="CE746" s="24">
        <f t="shared" ca="1" si="929"/>
        <v>10000</v>
      </c>
      <c r="CF746" s="24">
        <f t="shared" ref="CF746:DL750" ca="1" si="930">+CF731*CF739</f>
        <v>10000</v>
      </c>
      <c r="CG746" s="24">
        <f t="shared" ca="1" si="930"/>
        <v>10000</v>
      </c>
      <c r="CH746" s="24">
        <f t="shared" ca="1" si="930"/>
        <v>10000</v>
      </c>
      <c r="CI746" s="24">
        <f t="shared" ca="1" si="930"/>
        <v>10000</v>
      </c>
      <c r="CJ746" s="24">
        <f t="shared" ca="1" si="930"/>
        <v>10000</v>
      </c>
      <c r="CK746" s="24">
        <f t="shared" ca="1" si="930"/>
        <v>10000</v>
      </c>
      <c r="CL746" s="24">
        <f t="shared" ca="1" si="930"/>
        <v>10000</v>
      </c>
      <c r="CM746" s="24" t="e">
        <f t="shared" ca="1" si="930"/>
        <v>#N/A</v>
      </c>
      <c r="CN746" s="24" t="e">
        <f t="shared" ca="1" si="930"/>
        <v>#N/A</v>
      </c>
      <c r="CO746" s="24" t="e">
        <f t="shared" ca="1" si="930"/>
        <v>#N/A</v>
      </c>
      <c r="CP746" s="24" t="e">
        <f t="shared" ca="1" si="930"/>
        <v>#N/A</v>
      </c>
      <c r="CQ746" s="24" t="e">
        <f t="shared" ca="1" si="930"/>
        <v>#N/A</v>
      </c>
      <c r="CR746" s="24" t="e">
        <f t="shared" ca="1" si="930"/>
        <v>#N/A</v>
      </c>
      <c r="CS746" s="24" t="e">
        <f t="shared" ca="1" si="930"/>
        <v>#N/A</v>
      </c>
      <c r="CT746" s="24" t="e">
        <f t="shared" ca="1" si="930"/>
        <v>#N/A</v>
      </c>
      <c r="CU746" s="24" t="e">
        <f t="shared" ca="1" si="930"/>
        <v>#N/A</v>
      </c>
      <c r="CV746" s="24" t="e">
        <f t="shared" ca="1" si="930"/>
        <v>#N/A</v>
      </c>
      <c r="CW746" s="24" t="e">
        <f t="shared" ca="1" si="930"/>
        <v>#N/A</v>
      </c>
      <c r="CX746" s="24" t="e">
        <f t="shared" ca="1" si="930"/>
        <v>#N/A</v>
      </c>
      <c r="CY746" s="24" t="e">
        <f t="shared" ca="1" si="930"/>
        <v>#N/A</v>
      </c>
      <c r="CZ746" s="24" t="e">
        <f t="shared" ca="1" si="930"/>
        <v>#N/A</v>
      </c>
      <c r="DA746" s="24" t="e">
        <f t="shared" ca="1" si="930"/>
        <v>#N/A</v>
      </c>
      <c r="DB746" s="24" t="e">
        <f t="shared" ca="1" si="930"/>
        <v>#N/A</v>
      </c>
      <c r="DC746" s="24" t="e">
        <f t="shared" ca="1" si="930"/>
        <v>#N/A</v>
      </c>
      <c r="DD746" s="24" t="e">
        <f t="shared" ca="1" si="930"/>
        <v>#N/A</v>
      </c>
      <c r="DE746" s="24" t="e">
        <f t="shared" ca="1" si="930"/>
        <v>#N/A</v>
      </c>
      <c r="DF746" s="24" t="e">
        <f t="shared" ca="1" si="930"/>
        <v>#N/A</v>
      </c>
      <c r="DG746" s="24" t="e">
        <f t="shared" ca="1" si="930"/>
        <v>#N/A</v>
      </c>
      <c r="DH746" s="24" t="e">
        <f t="shared" ca="1" si="930"/>
        <v>#N/A</v>
      </c>
      <c r="DI746" s="24" t="e">
        <f t="shared" ca="1" si="930"/>
        <v>#N/A</v>
      </c>
      <c r="DJ746" s="24" t="e">
        <f t="shared" ca="1" si="930"/>
        <v>#N/A</v>
      </c>
      <c r="DK746" s="24" t="e">
        <f t="shared" ca="1" si="930"/>
        <v>#N/A</v>
      </c>
      <c r="DL746" s="24" t="e">
        <f t="shared" ca="1" si="930"/>
        <v>#N/A</v>
      </c>
    </row>
    <row r="747" spans="1:116" x14ac:dyDescent="0.4">
      <c r="D747" t="s">
        <v>817</v>
      </c>
      <c r="E747" s="8" t="str">
        <f t="shared" si="916"/>
        <v>747 LISTSALE-PV</v>
      </c>
      <c r="G747" s="158" t="s">
        <v>520</v>
      </c>
      <c r="H747" s="31"/>
      <c r="I747" s="73"/>
      <c r="J747" s="73"/>
      <c r="K747" s="23">
        <f t="shared" ca="1" si="928"/>
        <v>120000</v>
      </c>
      <c r="L747" s="23">
        <f t="shared" ca="1" si="928"/>
        <v>120000</v>
      </c>
      <c r="M747" s="23">
        <f t="shared" ca="1" si="928"/>
        <v>120000</v>
      </c>
      <c r="N747" s="23">
        <f t="shared" ca="1" si="928"/>
        <v>120000</v>
      </c>
      <c r="O747" s="23">
        <f t="shared" ca="1" si="928"/>
        <v>120000</v>
      </c>
      <c r="P747" s="23">
        <f t="shared" ca="1" si="928"/>
        <v>120000</v>
      </c>
      <c r="R747" s="33"/>
      <c r="S747" s="24">
        <f t="shared" ref="S747:AH750" ca="1" si="931">+S732*S740</f>
        <v>10000</v>
      </c>
      <c r="T747" s="24">
        <f t="shared" ca="1" si="931"/>
        <v>10000</v>
      </c>
      <c r="U747" s="24">
        <f t="shared" ca="1" si="931"/>
        <v>10000</v>
      </c>
      <c r="V747" s="24">
        <f t="shared" ca="1" si="931"/>
        <v>10000</v>
      </c>
      <c r="W747" s="24">
        <f t="shared" ca="1" si="931"/>
        <v>10000</v>
      </c>
      <c r="X747" s="24">
        <f t="shared" ca="1" si="931"/>
        <v>10000</v>
      </c>
      <c r="Y747" s="24">
        <f t="shared" ca="1" si="931"/>
        <v>10000</v>
      </c>
      <c r="Z747" s="24">
        <f t="shared" ca="1" si="931"/>
        <v>10000</v>
      </c>
      <c r="AA747" s="24">
        <f t="shared" ca="1" si="931"/>
        <v>10000</v>
      </c>
      <c r="AB747" s="24">
        <f t="shared" ca="1" si="931"/>
        <v>10000</v>
      </c>
      <c r="AC747" s="24">
        <f t="shared" ca="1" si="931"/>
        <v>10000</v>
      </c>
      <c r="AD747" s="24">
        <f t="shared" ca="1" si="931"/>
        <v>10000</v>
      </c>
      <c r="AE747" s="24">
        <f t="shared" ca="1" si="931"/>
        <v>10000</v>
      </c>
      <c r="AF747" s="24">
        <f t="shared" ca="1" si="931"/>
        <v>10000</v>
      </c>
      <c r="AG747" s="24">
        <f t="shared" ca="1" si="931"/>
        <v>10000</v>
      </c>
      <c r="AH747" s="24">
        <f t="shared" ca="1" si="931"/>
        <v>10000</v>
      </c>
      <c r="AI747" s="24">
        <f t="shared" ca="1" si="929"/>
        <v>10000</v>
      </c>
      <c r="AJ747" s="24">
        <f t="shared" ca="1" si="929"/>
        <v>10000</v>
      </c>
      <c r="AK747" s="24">
        <f t="shared" ca="1" si="929"/>
        <v>10000</v>
      </c>
      <c r="AL747" s="24">
        <f t="shared" ca="1" si="929"/>
        <v>10000</v>
      </c>
      <c r="AM747" s="24">
        <f t="shared" ca="1" si="929"/>
        <v>10000</v>
      </c>
      <c r="AN747" s="24">
        <f t="shared" ca="1" si="929"/>
        <v>10000</v>
      </c>
      <c r="AO747" s="24">
        <f t="shared" ca="1" si="929"/>
        <v>10000</v>
      </c>
      <c r="AP747" s="24">
        <f t="shared" ca="1" si="929"/>
        <v>10000</v>
      </c>
      <c r="AQ747" s="24">
        <f t="shared" ca="1" si="929"/>
        <v>10000</v>
      </c>
      <c r="AR747" s="24">
        <f t="shared" ca="1" si="929"/>
        <v>10000</v>
      </c>
      <c r="AS747" s="24">
        <f t="shared" ca="1" si="929"/>
        <v>10000</v>
      </c>
      <c r="AT747" s="24">
        <f t="shared" ca="1" si="929"/>
        <v>10000</v>
      </c>
      <c r="AU747" s="24">
        <f t="shared" ca="1" si="929"/>
        <v>10000</v>
      </c>
      <c r="AV747" s="24">
        <f t="shared" ca="1" si="929"/>
        <v>10000</v>
      </c>
      <c r="AW747" s="24">
        <f t="shared" ca="1" si="929"/>
        <v>10000</v>
      </c>
      <c r="AX747" s="24">
        <f t="shared" ca="1" si="929"/>
        <v>10000</v>
      </c>
      <c r="AY747" s="24">
        <f t="shared" ca="1" si="929"/>
        <v>10000</v>
      </c>
      <c r="AZ747" s="24">
        <f t="shared" ca="1" si="929"/>
        <v>10000</v>
      </c>
      <c r="BA747" s="24">
        <f t="shared" ca="1" si="929"/>
        <v>10000</v>
      </c>
      <c r="BB747" s="24">
        <f t="shared" ca="1" si="929"/>
        <v>10000</v>
      </c>
      <c r="BC747" s="24">
        <f t="shared" ca="1" si="929"/>
        <v>10000</v>
      </c>
      <c r="BD747" s="24">
        <f t="shared" ca="1" si="929"/>
        <v>10000</v>
      </c>
      <c r="BE747" s="24">
        <f t="shared" ca="1" si="929"/>
        <v>10000</v>
      </c>
      <c r="BF747" s="24">
        <f t="shared" ca="1" si="929"/>
        <v>10000</v>
      </c>
      <c r="BG747" s="24">
        <f t="shared" ca="1" si="929"/>
        <v>10000</v>
      </c>
      <c r="BH747" s="24">
        <f t="shared" ca="1" si="929"/>
        <v>10000</v>
      </c>
      <c r="BI747" s="24">
        <f t="shared" ca="1" si="929"/>
        <v>10000</v>
      </c>
      <c r="BJ747" s="24">
        <f t="shared" ca="1" si="929"/>
        <v>10000</v>
      </c>
      <c r="BK747" s="24">
        <f t="shared" ca="1" si="929"/>
        <v>10000</v>
      </c>
      <c r="BL747" s="24">
        <f t="shared" ca="1" si="929"/>
        <v>10000</v>
      </c>
      <c r="BM747" s="24">
        <f t="shared" ca="1" si="929"/>
        <v>10000</v>
      </c>
      <c r="BN747" s="24">
        <f t="shared" ca="1" si="929"/>
        <v>10000</v>
      </c>
      <c r="BO747" s="24">
        <f t="shared" ca="1" si="929"/>
        <v>10000</v>
      </c>
      <c r="BP747" s="24">
        <f t="shared" ca="1" si="929"/>
        <v>10000</v>
      </c>
      <c r="BQ747" s="24">
        <f t="shared" ca="1" si="929"/>
        <v>10000</v>
      </c>
      <c r="BR747" s="24">
        <f t="shared" ca="1" si="929"/>
        <v>10000</v>
      </c>
      <c r="BS747" s="24">
        <f t="shared" ca="1" si="929"/>
        <v>10000</v>
      </c>
      <c r="BT747" s="24">
        <f t="shared" ca="1" si="929"/>
        <v>10000</v>
      </c>
      <c r="BU747" s="24">
        <f t="shared" ca="1" si="929"/>
        <v>10000</v>
      </c>
      <c r="BV747" s="24">
        <f t="shared" ca="1" si="929"/>
        <v>10000</v>
      </c>
      <c r="BW747" s="24">
        <f t="shared" ca="1" si="929"/>
        <v>10000</v>
      </c>
      <c r="BX747" s="24">
        <f t="shared" ca="1" si="929"/>
        <v>10000</v>
      </c>
      <c r="BY747" s="24">
        <f t="shared" ca="1" si="929"/>
        <v>10000</v>
      </c>
      <c r="BZ747" s="24">
        <f t="shared" ca="1" si="929"/>
        <v>10000</v>
      </c>
      <c r="CA747" s="24">
        <f t="shared" ca="1" si="929"/>
        <v>10000</v>
      </c>
      <c r="CB747" s="24">
        <f t="shared" ca="1" si="929"/>
        <v>10000</v>
      </c>
      <c r="CC747" s="24">
        <f t="shared" ca="1" si="929"/>
        <v>10000</v>
      </c>
      <c r="CD747" s="24">
        <f t="shared" ca="1" si="929"/>
        <v>10000</v>
      </c>
      <c r="CE747" s="24">
        <f t="shared" ca="1" si="929"/>
        <v>10000</v>
      </c>
      <c r="CF747" s="24">
        <f t="shared" ca="1" si="930"/>
        <v>10000</v>
      </c>
      <c r="CG747" s="24">
        <f t="shared" ca="1" si="930"/>
        <v>10000</v>
      </c>
      <c r="CH747" s="24">
        <f t="shared" ca="1" si="930"/>
        <v>10000</v>
      </c>
      <c r="CI747" s="24">
        <f t="shared" ca="1" si="930"/>
        <v>10000</v>
      </c>
      <c r="CJ747" s="24">
        <f t="shared" ca="1" si="930"/>
        <v>10000</v>
      </c>
      <c r="CK747" s="24">
        <f t="shared" ca="1" si="930"/>
        <v>10000</v>
      </c>
      <c r="CL747" s="24">
        <f t="shared" ca="1" si="930"/>
        <v>10000</v>
      </c>
      <c r="CM747" s="24" t="e">
        <f t="shared" ca="1" si="930"/>
        <v>#N/A</v>
      </c>
      <c r="CN747" s="24" t="e">
        <f t="shared" ca="1" si="930"/>
        <v>#N/A</v>
      </c>
      <c r="CO747" s="24" t="e">
        <f t="shared" ca="1" si="930"/>
        <v>#N/A</v>
      </c>
      <c r="CP747" s="24" t="e">
        <f t="shared" ca="1" si="930"/>
        <v>#N/A</v>
      </c>
      <c r="CQ747" s="24" t="e">
        <f t="shared" ca="1" si="930"/>
        <v>#N/A</v>
      </c>
      <c r="CR747" s="24" t="e">
        <f t="shared" ca="1" si="930"/>
        <v>#N/A</v>
      </c>
      <c r="CS747" s="24" t="e">
        <f t="shared" ca="1" si="930"/>
        <v>#N/A</v>
      </c>
      <c r="CT747" s="24" t="e">
        <f t="shared" ca="1" si="930"/>
        <v>#N/A</v>
      </c>
      <c r="CU747" s="24" t="e">
        <f t="shared" ca="1" si="930"/>
        <v>#N/A</v>
      </c>
      <c r="CV747" s="24" t="e">
        <f t="shared" ca="1" si="930"/>
        <v>#N/A</v>
      </c>
      <c r="CW747" s="24" t="e">
        <f t="shared" ca="1" si="930"/>
        <v>#N/A</v>
      </c>
      <c r="CX747" s="24" t="e">
        <f t="shared" ca="1" si="930"/>
        <v>#N/A</v>
      </c>
      <c r="CY747" s="24" t="e">
        <f t="shared" ca="1" si="930"/>
        <v>#N/A</v>
      </c>
      <c r="CZ747" s="24" t="e">
        <f t="shared" ca="1" si="930"/>
        <v>#N/A</v>
      </c>
      <c r="DA747" s="24" t="e">
        <f t="shared" ca="1" si="930"/>
        <v>#N/A</v>
      </c>
      <c r="DB747" s="24" t="e">
        <f t="shared" ca="1" si="930"/>
        <v>#N/A</v>
      </c>
      <c r="DC747" s="24" t="e">
        <f t="shared" ca="1" si="930"/>
        <v>#N/A</v>
      </c>
      <c r="DD747" s="24" t="e">
        <f t="shared" ca="1" si="930"/>
        <v>#N/A</v>
      </c>
      <c r="DE747" s="24" t="e">
        <f t="shared" ca="1" si="930"/>
        <v>#N/A</v>
      </c>
      <c r="DF747" s="24" t="e">
        <f t="shared" ca="1" si="930"/>
        <v>#N/A</v>
      </c>
      <c r="DG747" s="24" t="e">
        <f t="shared" ca="1" si="930"/>
        <v>#N/A</v>
      </c>
      <c r="DH747" s="24" t="e">
        <f t="shared" ca="1" si="930"/>
        <v>#N/A</v>
      </c>
      <c r="DI747" s="24" t="e">
        <f t="shared" ca="1" si="930"/>
        <v>#N/A</v>
      </c>
      <c r="DJ747" s="24" t="e">
        <f t="shared" ca="1" si="930"/>
        <v>#N/A</v>
      </c>
      <c r="DK747" s="24" t="e">
        <f t="shared" ca="1" si="930"/>
        <v>#N/A</v>
      </c>
      <c r="DL747" s="24" t="e">
        <f t="shared" ca="1" si="930"/>
        <v>#N/A</v>
      </c>
    </row>
    <row r="748" spans="1:116" x14ac:dyDescent="0.4">
      <c r="D748" t="s">
        <v>817</v>
      </c>
      <c r="E748" s="8" t="str">
        <f t="shared" si="916"/>
        <v>748 LISTSALE-PV</v>
      </c>
      <c r="G748" s="158" t="s">
        <v>806</v>
      </c>
      <c r="H748" s="31"/>
      <c r="I748" s="73"/>
      <c r="J748" s="73"/>
      <c r="K748" s="23">
        <f t="shared" ca="1" si="928"/>
        <v>60000</v>
      </c>
      <c r="L748" s="23">
        <f t="shared" ca="1" si="928"/>
        <v>60000</v>
      </c>
      <c r="M748" s="23">
        <f t="shared" ca="1" si="928"/>
        <v>60000</v>
      </c>
      <c r="N748" s="23">
        <f t="shared" ca="1" si="928"/>
        <v>60000</v>
      </c>
      <c r="O748" s="23">
        <f t="shared" ca="1" si="928"/>
        <v>60000</v>
      </c>
      <c r="P748" s="23">
        <f t="shared" ca="1" si="928"/>
        <v>60000</v>
      </c>
      <c r="R748" s="33"/>
      <c r="S748" s="24">
        <f t="shared" ca="1" si="931"/>
        <v>5000</v>
      </c>
      <c r="T748" s="24">
        <f t="shared" ref="T748:CE750" ca="1" si="932">+T733*T741</f>
        <v>5000</v>
      </c>
      <c r="U748" s="24">
        <f t="shared" ca="1" si="932"/>
        <v>5000</v>
      </c>
      <c r="V748" s="24">
        <f t="shared" ca="1" si="932"/>
        <v>5000</v>
      </c>
      <c r="W748" s="24">
        <f t="shared" ca="1" si="932"/>
        <v>5000</v>
      </c>
      <c r="X748" s="24">
        <f t="shared" ca="1" si="932"/>
        <v>5000</v>
      </c>
      <c r="Y748" s="24">
        <f t="shared" ca="1" si="932"/>
        <v>5000</v>
      </c>
      <c r="Z748" s="24">
        <f t="shared" ca="1" si="932"/>
        <v>5000</v>
      </c>
      <c r="AA748" s="24">
        <f t="shared" ca="1" si="932"/>
        <v>5000</v>
      </c>
      <c r="AB748" s="24">
        <f t="shared" ca="1" si="932"/>
        <v>5000</v>
      </c>
      <c r="AC748" s="24">
        <f t="shared" ca="1" si="932"/>
        <v>5000</v>
      </c>
      <c r="AD748" s="24">
        <f t="shared" ca="1" si="932"/>
        <v>5000</v>
      </c>
      <c r="AE748" s="24">
        <f t="shared" ca="1" si="932"/>
        <v>5000</v>
      </c>
      <c r="AF748" s="24">
        <f t="shared" ca="1" si="932"/>
        <v>5000</v>
      </c>
      <c r="AG748" s="24">
        <f t="shared" ca="1" si="932"/>
        <v>5000</v>
      </c>
      <c r="AH748" s="24">
        <f t="shared" ca="1" si="932"/>
        <v>5000</v>
      </c>
      <c r="AI748" s="24">
        <f t="shared" ca="1" si="932"/>
        <v>5000</v>
      </c>
      <c r="AJ748" s="24">
        <f t="shared" ca="1" si="932"/>
        <v>5000</v>
      </c>
      <c r="AK748" s="24">
        <f t="shared" ca="1" si="932"/>
        <v>5000</v>
      </c>
      <c r="AL748" s="24">
        <f t="shared" ca="1" si="932"/>
        <v>5000</v>
      </c>
      <c r="AM748" s="24">
        <f t="shared" ca="1" si="932"/>
        <v>5000</v>
      </c>
      <c r="AN748" s="24">
        <f t="shared" ca="1" si="932"/>
        <v>5000</v>
      </c>
      <c r="AO748" s="24">
        <f t="shared" ca="1" si="932"/>
        <v>5000</v>
      </c>
      <c r="AP748" s="24">
        <f t="shared" ca="1" si="932"/>
        <v>5000</v>
      </c>
      <c r="AQ748" s="24">
        <f t="shared" ca="1" si="932"/>
        <v>5000</v>
      </c>
      <c r="AR748" s="24">
        <f t="shared" ca="1" si="932"/>
        <v>5000</v>
      </c>
      <c r="AS748" s="24">
        <f t="shared" ca="1" si="932"/>
        <v>5000</v>
      </c>
      <c r="AT748" s="24">
        <f t="shared" ca="1" si="932"/>
        <v>5000</v>
      </c>
      <c r="AU748" s="24">
        <f t="shared" ca="1" si="932"/>
        <v>5000</v>
      </c>
      <c r="AV748" s="24">
        <f t="shared" ca="1" si="932"/>
        <v>5000</v>
      </c>
      <c r="AW748" s="24">
        <f t="shared" ca="1" si="932"/>
        <v>5000</v>
      </c>
      <c r="AX748" s="24">
        <f t="shared" ca="1" si="932"/>
        <v>5000</v>
      </c>
      <c r="AY748" s="24">
        <f t="shared" ca="1" si="932"/>
        <v>5000</v>
      </c>
      <c r="AZ748" s="24">
        <f t="shared" ca="1" si="932"/>
        <v>5000</v>
      </c>
      <c r="BA748" s="24">
        <f t="shared" ca="1" si="932"/>
        <v>5000</v>
      </c>
      <c r="BB748" s="24">
        <f t="shared" ca="1" si="932"/>
        <v>5000</v>
      </c>
      <c r="BC748" s="24">
        <f t="shared" ca="1" si="932"/>
        <v>5000</v>
      </c>
      <c r="BD748" s="24">
        <f t="shared" ca="1" si="932"/>
        <v>5000</v>
      </c>
      <c r="BE748" s="24">
        <f t="shared" ca="1" si="932"/>
        <v>5000</v>
      </c>
      <c r="BF748" s="24">
        <f t="shared" ca="1" si="932"/>
        <v>5000</v>
      </c>
      <c r="BG748" s="24">
        <f t="shared" ca="1" si="932"/>
        <v>5000</v>
      </c>
      <c r="BH748" s="24">
        <f t="shared" ca="1" si="932"/>
        <v>5000</v>
      </c>
      <c r="BI748" s="24">
        <f t="shared" ca="1" si="932"/>
        <v>5000</v>
      </c>
      <c r="BJ748" s="24">
        <f t="shared" ca="1" si="932"/>
        <v>5000</v>
      </c>
      <c r="BK748" s="24">
        <f t="shared" ca="1" si="932"/>
        <v>5000</v>
      </c>
      <c r="BL748" s="24">
        <f t="shared" ca="1" si="932"/>
        <v>5000</v>
      </c>
      <c r="BM748" s="24">
        <f t="shared" ca="1" si="932"/>
        <v>5000</v>
      </c>
      <c r="BN748" s="24">
        <f t="shared" ca="1" si="932"/>
        <v>5000</v>
      </c>
      <c r="BO748" s="24">
        <f t="shared" ca="1" si="932"/>
        <v>5000</v>
      </c>
      <c r="BP748" s="24">
        <f t="shared" ca="1" si="932"/>
        <v>5000</v>
      </c>
      <c r="BQ748" s="24">
        <f t="shared" ca="1" si="932"/>
        <v>5000</v>
      </c>
      <c r="BR748" s="24">
        <f t="shared" ca="1" si="932"/>
        <v>5000</v>
      </c>
      <c r="BS748" s="24">
        <f t="shared" ca="1" si="932"/>
        <v>5000</v>
      </c>
      <c r="BT748" s="24">
        <f t="shared" ca="1" si="932"/>
        <v>5000</v>
      </c>
      <c r="BU748" s="24">
        <f t="shared" ca="1" si="932"/>
        <v>5000</v>
      </c>
      <c r="BV748" s="24">
        <f t="shared" ca="1" si="932"/>
        <v>5000</v>
      </c>
      <c r="BW748" s="24">
        <f t="shared" ca="1" si="932"/>
        <v>5000</v>
      </c>
      <c r="BX748" s="24">
        <f t="shared" ca="1" si="932"/>
        <v>5000</v>
      </c>
      <c r="BY748" s="24">
        <f t="shared" ca="1" si="932"/>
        <v>5000</v>
      </c>
      <c r="BZ748" s="24">
        <f t="shared" ca="1" si="932"/>
        <v>5000</v>
      </c>
      <c r="CA748" s="24">
        <f t="shared" ca="1" si="932"/>
        <v>5000</v>
      </c>
      <c r="CB748" s="24">
        <f t="shared" ca="1" si="932"/>
        <v>5000</v>
      </c>
      <c r="CC748" s="24">
        <f t="shared" ca="1" si="932"/>
        <v>5000</v>
      </c>
      <c r="CD748" s="24">
        <f t="shared" ca="1" si="932"/>
        <v>5000</v>
      </c>
      <c r="CE748" s="24">
        <f t="shared" ca="1" si="932"/>
        <v>5000</v>
      </c>
      <c r="CF748" s="24">
        <f t="shared" ca="1" si="930"/>
        <v>5000</v>
      </c>
      <c r="CG748" s="24">
        <f t="shared" ca="1" si="930"/>
        <v>5000</v>
      </c>
      <c r="CH748" s="24">
        <f t="shared" ca="1" si="930"/>
        <v>5000</v>
      </c>
      <c r="CI748" s="24">
        <f t="shared" ca="1" si="930"/>
        <v>5000</v>
      </c>
      <c r="CJ748" s="24">
        <f t="shared" ca="1" si="930"/>
        <v>5000</v>
      </c>
      <c r="CK748" s="24">
        <f t="shared" ca="1" si="930"/>
        <v>5000</v>
      </c>
      <c r="CL748" s="24">
        <f t="shared" ca="1" si="930"/>
        <v>5000</v>
      </c>
      <c r="CM748" s="24" t="e">
        <f t="shared" ca="1" si="930"/>
        <v>#N/A</v>
      </c>
      <c r="CN748" s="24" t="e">
        <f t="shared" ca="1" si="930"/>
        <v>#N/A</v>
      </c>
      <c r="CO748" s="24" t="e">
        <f t="shared" ca="1" si="930"/>
        <v>#N/A</v>
      </c>
      <c r="CP748" s="24" t="e">
        <f t="shared" ca="1" si="930"/>
        <v>#N/A</v>
      </c>
      <c r="CQ748" s="24" t="e">
        <f t="shared" ca="1" si="930"/>
        <v>#N/A</v>
      </c>
      <c r="CR748" s="24" t="e">
        <f t="shared" ca="1" si="930"/>
        <v>#N/A</v>
      </c>
      <c r="CS748" s="24" t="e">
        <f t="shared" ca="1" si="930"/>
        <v>#N/A</v>
      </c>
      <c r="CT748" s="24" t="e">
        <f t="shared" ca="1" si="930"/>
        <v>#N/A</v>
      </c>
      <c r="CU748" s="24" t="e">
        <f t="shared" ca="1" si="930"/>
        <v>#N/A</v>
      </c>
      <c r="CV748" s="24" t="e">
        <f t="shared" ca="1" si="930"/>
        <v>#N/A</v>
      </c>
      <c r="CW748" s="24" t="e">
        <f t="shared" ca="1" si="930"/>
        <v>#N/A</v>
      </c>
      <c r="CX748" s="24" t="e">
        <f t="shared" ca="1" si="930"/>
        <v>#N/A</v>
      </c>
      <c r="CY748" s="24" t="e">
        <f t="shared" ca="1" si="930"/>
        <v>#N/A</v>
      </c>
      <c r="CZ748" s="24" t="e">
        <f t="shared" ca="1" si="930"/>
        <v>#N/A</v>
      </c>
      <c r="DA748" s="24" t="e">
        <f t="shared" ca="1" si="930"/>
        <v>#N/A</v>
      </c>
      <c r="DB748" s="24" t="e">
        <f t="shared" ca="1" si="930"/>
        <v>#N/A</v>
      </c>
      <c r="DC748" s="24" t="e">
        <f t="shared" ca="1" si="930"/>
        <v>#N/A</v>
      </c>
      <c r="DD748" s="24" t="e">
        <f t="shared" ca="1" si="930"/>
        <v>#N/A</v>
      </c>
      <c r="DE748" s="24" t="e">
        <f t="shared" ca="1" si="930"/>
        <v>#N/A</v>
      </c>
      <c r="DF748" s="24" t="e">
        <f t="shared" ca="1" si="930"/>
        <v>#N/A</v>
      </c>
      <c r="DG748" s="24" t="e">
        <f t="shared" ca="1" si="930"/>
        <v>#N/A</v>
      </c>
      <c r="DH748" s="24" t="e">
        <f t="shared" ca="1" si="930"/>
        <v>#N/A</v>
      </c>
      <c r="DI748" s="24" t="e">
        <f t="shared" ca="1" si="930"/>
        <v>#N/A</v>
      </c>
      <c r="DJ748" s="24" t="e">
        <f t="shared" ca="1" si="930"/>
        <v>#N/A</v>
      </c>
      <c r="DK748" s="24" t="e">
        <f t="shared" ca="1" si="930"/>
        <v>#N/A</v>
      </c>
      <c r="DL748" s="24" t="e">
        <f t="shared" ca="1" si="930"/>
        <v>#N/A</v>
      </c>
    </row>
    <row r="749" spans="1:116" x14ac:dyDescent="0.4">
      <c r="D749" t="s">
        <v>817</v>
      </c>
      <c r="E749" s="8" t="str">
        <f t="shared" si="916"/>
        <v>749 LISTSALE-PV</v>
      </c>
      <c r="G749" s="158" t="s">
        <v>807</v>
      </c>
      <c r="H749" s="31"/>
      <c r="I749" s="73"/>
      <c r="J749" s="73"/>
      <c r="K749" s="23">
        <f t="shared" ca="1" si="928"/>
        <v>180000</v>
      </c>
      <c r="L749" s="23">
        <f t="shared" ca="1" si="928"/>
        <v>180000</v>
      </c>
      <c r="M749" s="23">
        <f t="shared" ca="1" si="928"/>
        <v>180000</v>
      </c>
      <c r="N749" s="23">
        <f t="shared" ca="1" si="928"/>
        <v>180000</v>
      </c>
      <c r="O749" s="23">
        <f t="shared" ca="1" si="928"/>
        <v>180000</v>
      </c>
      <c r="P749" s="23">
        <f t="shared" ca="1" si="928"/>
        <v>180000</v>
      </c>
      <c r="R749" s="33"/>
      <c r="S749" s="24">
        <f t="shared" ca="1" si="931"/>
        <v>15000</v>
      </c>
      <c r="T749" s="24">
        <f t="shared" ca="1" si="932"/>
        <v>15000</v>
      </c>
      <c r="U749" s="24">
        <f t="shared" ca="1" si="932"/>
        <v>15000</v>
      </c>
      <c r="V749" s="24">
        <f t="shared" ca="1" si="932"/>
        <v>15000</v>
      </c>
      <c r="W749" s="24">
        <f t="shared" ca="1" si="932"/>
        <v>15000</v>
      </c>
      <c r="X749" s="24">
        <f t="shared" ca="1" si="932"/>
        <v>15000</v>
      </c>
      <c r="Y749" s="24">
        <f t="shared" ca="1" si="932"/>
        <v>15000</v>
      </c>
      <c r="Z749" s="24">
        <f t="shared" ca="1" si="932"/>
        <v>15000</v>
      </c>
      <c r="AA749" s="24">
        <f t="shared" ca="1" si="932"/>
        <v>15000</v>
      </c>
      <c r="AB749" s="24">
        <f t="shared" ca="1" si="932"/>
        <v>15000</v>
      </c>
      <c r="AC749" s="24">
        <f t="shared" ca="1" si="932"/>
        <v>15000</v>
      </c>
      <c r="AD749" s="24">
        <f t="shared" ca="1" si="932"/>
        <v>15000</v>
      </c>
      <c r="AE749" s="24">
        <f t="shared" ca="1" si="932"/>
        <v>15000</v>
      </c>
      <c r="AF749" s="24">
        <f t="shared" ca="1" si="932"/>
        <v>15000</v>
      </c>
      <c r="AG749" s="24">
        <f t="shared" ca="1" si="932"/>
        <v>15000</v>
      </c>
      <c r="AH749" s="24">
        <f t="shared" ca="1" si="932"/>
        <v>15000</v>
      </c>
      <c r="AI749" s="24">
        <f t="shared" ca="1" si="932"/>
        <v>15000</v>
      </c>
      <c r="AJ749" s="24">
        <f t="shared" ca="1" si="932"/>
        <v>15000</v>
      </c>
      <c r="AK749" s="24">
        <f t="shared" ca="1" si="932"/>
        <v>15000</v>
      </c>
      <c r="AL749" s="24">
        <f t="shared" ca="1" si="932"/>
        <v>15000</v>
      </c>
      <c r="AM749" s="24">
        <f t="shared" ca="1" si="932"/>
        <v>15000</v>
      </c>
      <c r="AN749" s="24">
        <f t="shared" ca="1" si="932"/>
        <v>15000</v>
      </c>
      <c r="AO749" s="24">
        <f t="shared" ca="1" si="932"/>
        <v>15000</v>
      </c>
      <c r="AP749" s="24">
        <f t="shared" ca="1" si="932"/>
        <v>15000</v>
      </c>
      <c r="AQ749" s="24">
        <f t="shared" ca="1" si="932"/>
        <v>15000</v>
      </c>
      <c r="AR749" s="24">
        <f t="shared" ca="1" si="932"/>
        <v>15000</v>
      </c>
      <c r="AS749" s="24">
        <f t="shared" ca="1" si="932"/>
        <v>15000</v>
      </c>
      <c r="AT749" s="24">
        <f t="shared" ca="1" si="932"/>
        <v>15000</v>
      </c>
      <c r="AU749" s="24">
        <f t="shared" ca="1" si="932"/>
        <v>15000</v>
      </c>
      <c r="AV749" s="24">
        <f t="shared" ca="1" si="932"/>
        <v>15000</v>
      </c>
      <c r="AW749" s="24">
        <f t="shared" ca="1" si="932"/>
        <v>15000</v>
      </c>
      <c r="AX749" s="24">
        <f t="shared" ca="1" si="932"/>
        <v>15000</v>
      </c>
      <c r="AY749" s="24">
        <f t="shared" ca="1" si="932"/>
        <v>15000</v>
      </c>
      <c r="AZ749" s="24">
        <f t="shared" ca="1" si="932"/>
        <v>15000</v>
      </c>
      <c r="BA749" s="24">
        <f t="shared" ca="1" si="932"/>
        <v>15000</v>
      </c>
      <c r="BB749" s="24">
        <f t="shared" ca="1" si="932"/>
        <v>15000</v>
      </c>
      <c r="BC749" s="24">
        <f t="shared" ca="1" si="932"/>
        <v>15000</v>
      </c>
      <c r="BD749" s="24">
        <f t="shared" ca="1" si="932"/>
        <v>15000</v>
      </c>
      <c r="BE749" s="24">
        <f t="shared" ca="1" si="932"/>
        <v>15000</v>
      </c>
      <c r="BF749" s="24">
        <f t="shared" ca="1" si="932"/>
        <v>15000</v>
      </c>
      <c r="BG749" s="24">
        <f t="shared" ca="1" si="932"/>
        <v>15000</v>
      </c>
      <c r="BH749" s="24">
        <f t="shared" ca="1" si="932"/>
        <v>15000</v>
      </c>
      <c r="BI749" s="24">
        <f t="shared" ca="1" si="932"/>
        <v>15000</v>
      </c>
      <c r="BJ749" s="24">
        <f t="shared" ca="1" si="932"/>
        <v>15000</v>
      </c>
      <c r="BK749" s="24">
        <f t="shared" ca="1" si="932"/>
        <v>15000</v>
      </c>
      <c r="BL749" s="24">
        <f t="shared" ca="1" si="932"/>
        <v>15000</v>
      </c>
      <c r="BM749" s="24">
        <f t="shared" ca="1" si="932"/>
        <v>15000</v>
      </c>
      <c r="BN749" s="24">
        <f t="shared" ca="1" si="932"/>
        <v>15000</v>
      </c>
      <c r="BO749" s="24">
        <f t="shared" ca="1" si="932"/>
        <v>15000</v>
      </c>
      <c r="BP749" s="24">
        <f t="shared" ca="1" si="932"/>
        <v>15000</v>
      </c>
      <c r="BQ749" s="24">
        <f t="shared" ca="1" si="932"/>
        <v>15000</v>
      </c>
      <c r="BR749" s="24">
        <f t="shared" ca="1" si="932"/>
        <v>15000</v>
      </c>
      <c r="BS749" s="24">
        <f t="shared" ca="1" si="932"/>
        <v>15000</v>
      </c>
      <c r="BT749" s="24">
        <f t="shared" ca="1" si="932"/>
        <v>15000</v>
      </c>
      <c r="BU749" s="24">
        <f t="shared" ca="1" si="932"/>
        <v>15000</v>
      </c>
      <c r="BV749" s="24">
        <f t="shared" ca="1" si="932"/>
        <v>15000</v>
      </c>
      <c r="BW749" s="24">
        <f t="shared" ca="1" si="932"/>
        <v>15000</v>
      </c>
      <c r="BX749" s="24">
        <f t="shared" ca="1" si="932"/>
        <v>15000</v>
      </c>
      <c r="BY749" s="24">
        <f t="shared" ca="1" si="932"/>
        <v>15000</v>
      </c>
      <c r="BZ749" s="24">
        <f t="shared" ca="1" si="932"/>
        <v>15000</v>
      </c>
      <c r="CA749" s="24">
        <f t="shared" ca="1" si="932"/>
        <v>15000</v>
      </c>
      <c r="CB749" s="24">
        <f t="shared" ca="1" si="932"/>
        <v>15000</v>
      </c>
      <c r="CC749" s="24">
        <f t="shared" ca="1" si="932"/>
        <v>15000</v>
      </c>
      <c r="CD749" s="24">
        <f t="shared" ca="1" si="932"/>
        <v>15000</v>
      </c>
      <c r="CE749" s="24">
        <f t="shared" ca="1" si="932"/>
        <v>15000</v>
      </c>
      <c r="CF749" s="24">
        <f t="shared" ca="1" si="930"/>
        <v>15000</v>
      </c>
      <c r="CG749" s="24">
        <f t="shared" ca="1" si="930"/>
        <v>15000</v>
      </c>
      <c r="CH749" s="24">
        <f t="shared" ca="1" si="930"/>
        <v>15000</v>
      </c>
      <c r="CI749" s="24">
        <f t="shared" ca="1" si="930"/>
        <v>15000</v>
      </c>
      <c r="CJ749" s="24">
        <f t="shared" ca="1" si="930"/>
        <v>15000</v>
      </c>
      <c r="CK749" s="24">
        <f t="shared" ca="1" si="930"/>
        <v>15000</v>
      </c>
      <c r="CL749" s="24">
        <f t="shared" ca="1" si="930"/>
        <v>15000</v>
      </c>
      <c r="CM749" s="24" t="e">
        <f t="shared" ca="1" si="930"/>
        <v>#N/A</v>
      </c>
      <c r="CN749" s="24" t="e">
        <f t="shared" ca="1" si="930"/>
        <v>#N/A</v>
      </c>
      <c r="CO749" s="24" t="e">
        <f t="shared" ca="1" si="930"/>
        <v>#N/A</v>
      </c>
      <c r="CP749" s="24" t="e">
        <f t="shared" ca="1" si="930"/>
        <v>#N/A</v>
      </c>
      <c r="CQ749" s="24" t="e">
        <f t="shared" ca="1" si="930"/>
        <v>#N/A</v>
      </c>
      <c r="CR749" s="24" t="e">
        <f t="shared" ca="1" si="930"/>
        <v>#N/A</v>
      </c>
      <c r="CS749" s="24" t="e">
        <f t="shared" ca="1" si="930"/>
        <v>#N/A</v>
      </c>
      <c r="CT749" s="24" t="e">
        <f t="shared" ca="1" si="930"/>
        <v>#N/A</v>
      </c>
      <c r="CU749" s="24" t="e">
        <f t="shared" ca="1" si="930"/>
        <v>#N/A</v>
      </c>
      <c r="CV749" s="24" t="e">
        <f t="shared" ca="1" si="930"/>
        <v>#N/A</v>
      </c>
      <c r="CW749" s="24" t="e">
        <f t="shared" ca="1" si="930"/>
        <v>#N/A</v>
      </c>
      <c r="CX749" s="24" t="e">
        <f t="shared" ca="1" si="930"/>
        <v>#N/A</v>
      </c>
      <c r="CY749" s="24" t="e">
        <f t="shared" ca="1" si="930"/>
        <v>#N/A</v>
      </c>
      <c r="CZ749" s="24" t="e">
        <f t="shared" ca="1" si="930"/>
        <v>#N/A</v>
      </c>
      <c r="DA749" s="24" t="e">
        <f t="shared" ca="1" si="930"/>
        <v>#N/A</v>
      </c>
      <c r="DB749" s="24" t="e">
        <f t="shared" ca="1" si="930"/>
        <v>#N/A</v>
      </c>
      <c r="DC749" s="24" t="e">
        <f t="shared" ca="1" si="930"/>
        <v>#N/A</v>
      </c>
      <c r="DD749" s="24" t="e">
        <f t="shared" ca="1" si="930"/>
        <v>#N/A</v>
      </c>
      <c r="DE749" s="24" t="e">
        <f t="shared" ca="1" si="930"/>
        <v>#N/A</v>
      </c>
      <c r="DF749" s="24" t="e">
        <f t="shared" ca="1" si="930"/>
        <v>#N/A</v>
      </c>
      <c r="DG749" s="24" t="e">
        <f t="shared" ca="1" si="930"/>
        <v>#N/A</v>
      </c>
      <c r="DH749" s="24" t="e">
        <f t="shared" ca="1" si="930"/>
        <v>#N/A</v>
      </c>
      <c r="DI749" s="24" t="e">
        <f t="shared" ca="1" si="930"/>
        <v>#N/A</v>
      </c>
      <c r="DJ749" s="24" t="e">
        <f t="shared" ca="1" si="930"/>
        <v>#N/A</v>
      </c>
      <c r="DK749" s="24" t="e">
        <f t="shared" ca="1" si="930"/>
        <v>#N/A</v>
      </c>
      <c r="DL749" s="24" t="e">
        <f t="shared" ca="1" si="930"/>
        <v>#N/A</v>
      </c>
    </row>
    <row r="750" spans="1:116" x14ac:dyDescent="0.4">
      <c r="D750" t="s">
        <v>817</v>
      </c>
      <c r="E750" s="8" t="str">
        <f t="shared" si="916"/>
        <v>750 LISTSALE-PV</v>
      </c>
      <c r="G750" s="158" t="s">
        <v>808</v>
      </c>
      <c r="H750" s="31"/>
      <c r="I750" s="73"/>
      <c r="J750" s="73"/>
      <c r="K750" s="258">
        <f t="shared" ca="1" si="928"/>
        <v>120000</v>
      </c>
      <c r="L750" s="258">
        <f t="shared" ca="1" si="928"/>
        <v>120000</v>
      </c>
      <c r="M750" s="258">
        <f t="shared" ca="1" si="928"/>
        <v>120000</v>
      </c>
      <c r="N750" s="258">
        <f t="shared" ca="1" si="928"/>
        <v>120000</v>
      </c>
      <c r="O750" s="258">
        <f t="shared" ca="1" si="928"/>
        <v>120000</v>
      </c>
      <c r="P750" s="258">
        <f t="shared" ca="1" si="928"/>
        <v>120000</v>
      </c>
      <c r="R750" s="33"/>
      <c r="S750" s="138">
        <f t="shared" ca="1" si="931"/>
        <v>10000</v>
      </c>
      <c r="T750" s="138">
        <f t="shared" ca="1" si="932"/>
        <v>10000</v>
      </c>
      <c r="U750" s="138">
        <f t="shared" ca="1" si="932"/>
        <v>10000</v>
      </c>
      <c r="V750" s="138">
        <f t="shared" ca="1" si="932"/>
        <v>10000</v>
      </c>
      <c r="W750" s="138">
        <f t="shared" ca="1" si="932"/>
        <v>10000</v>
      </c>
      <c r="X750" s="138">
        <f t="shared" ca="1" si="932"/>
        <v>10000</v>
      </c>
      <c r="Y750" s="138">
        <f t="shared" ca="1" si="932"/>
        <v>10000</v>
      </c>
      <c r="Z750" s="138">
        <f t="shared" ca="1" si="932"/>
        <v>10000</v>
      </c>
      <c r="AA750" s="138">
        <f t="shared" ca="1" si="932"/>
        <v>10000</v>
      </c>
      <c r="AB750" s="138">
        <f t="shared" ca="1" si="932"/>
        <v>10000</v>
      </c>
      <c r="AC750" s="138">
        <f t="shared" ca="1" si="932"/>
        <v>10000</v>
      </c>
      <c r="AD750" s="138">
        <f t="shared" ca="1" si="932"/>
        <v>10000</v>
      </c>
      <c r="AE750" s="138">
        <f t="shared" ca="1" si="932"/>
        <v>10000</v>
      </c>
      <c r="AF750" s="138">
        <f t="shared" ca="1" si="932"/>
        <v>10000</v>
      </c>
      <c r="AG750" s="138">
        <f t="shared" ca="1" si="932"/>
        <v>10000</v>
      </c>
      <c r="AH750" s="138">
        <f t="shared" ca="1" si="932"/>
        <v>10000</v>
      </c>
      <c r="AI750" s="138">
        <f t="shared" ca="1" si="932"/>
        <v>10000</v>
      </c>
      <c r="AJ750" s="138">
        <f t="shared" ca="1" si="932"/>
        <v>10000</v>
      </c>
      <c r="AK750" s="138">
        <f t="shared" ca="1" si="932"/>
        <v>10000</v>
      </c>
      <c r="AL750" s="138">
        <f t="shared" ca="1" si="932"/>
        <v>10000</v>
      </c>
      <c r="AM750" s="138">
        <f t="shared" ca="1" si="932"/>
        <v>10000</v>
      </c>
      <c r="AN750" s="138">
        <f t="shared" ca="1" si="932"/>
        <v>10000</v>
      </c>
      <c r="AO750" s="138">
        <f t="shared" ca="1" si="932"/>
        <v>10000</v>
      </c>
      <c r="AP750" s="138">
        <f t="shared" ca="1" si="932"/>
        <v>10000</v>
      </c>
      <c r="AQ750" s="138">
        <f t="shared" ca="1" si="932"/>
        <v>10000</v>
      </c>
      <c r="AR750" s="138">
        <f t="shared" ca="1" si="932"/>
        <v>10000</v>
      </c>
      <c r="AS750" s="138">
        <f t="shared" ca="1" si="932"/>
        <v>10000</v>
      </c>
      <c r="AT750" s="138">
        <f t="shared" ca="1" si="932"/>
        <v>10000</v>
      </c>
      <c r="AU750" s="138">
        <f t="shared" ca="1" si="932"/>
        <v>10000</v>
      </c>
      <c r="AV750" s="138">
        <f t="shared" ca="1" si="932"/>
        <v>10000</v>
      </c>
      <c r="AW750" s="138">
        <f t="shared" ca="1" si="932"/>
        <v>10000</v>
      </c>
      <c r="AX750" s="138">
        <f t="shared" ca="1" si="932"/>
        <v>10000</v>
      </c>
      <c r="AY750" s="138">
        <f t="shared" ca="1" si="932"/>
        <v>10000</v>
      </c>
      <c r="AZ750" s="138">
        <f t="shared" ca="1" si="932"/>
        <v>10000</v>
      </c>
      <c r="BA750" s="138">
        <f t="shared" ca="1" si="932"/>
        <v>10000</v>
      </c>
      <c r="BB750" s="138">
        <f t="shared" ca="1" si="932"/>
        <v>10000</v>
      </c>
      <c r="BC750" s="138">
        <f t="shared" ca="1" si="932"/>
        <v>10000</v>
      </c>
      <c r="BD750" s="138">
        <f t="shared" ca="1" si="932"/>
        <v>10000</v>
      </c>
      <c r="BE750" s="138">
        <f t="shared" ca="1" si="932"/>
        <v>10000</v>
      </c>
      <c r="BF750" s="138">
        <f t="shared" ca="1" si="932"/>
        <v>10000</v>
      </c>
      <c r="BG750" s="138">
        <f t="shared" ca="1" si="932"/>
        <v>10000</v>
      </c>
      <c r="BH750" s="138">
        <f t="shared" ca="1" si="932"/>
        <v>10000</v>
      </c>
      <c r="BI750" s="138">
        <f t="shared" ca="1" si="932"/>
        <v>10000</v>
      </c>
      <c r="BJ750" s="138">
        <f t="shared" ca="1" si="932"/>
        <v>10000</v>
      </c>
      <c r="BK750" s="138">
        <f t="shared" ca="1" si="932"/>
        <v>10000</v>
      </c>
      <c r="BL750" s="138">
        <f t="shared" ca="1" si="932"/>
        <v>10000</v>
      </c>
      <c r="BM750" s="138">
        <f t="shared" ca="1" si="932"/>
        <v>10000</v>
      </c>
      <c r="BN750" s="138">
        <f t="shared" ca="1" si="932"/>
        <v>10000</v>
      </c>
      <c r="BO750" s="138">
        <f t="shared" ca="1" si="932"/>
        <v>10000</v>
      </c>
      <c r="BP750" s="138">
        <f t="shared" ca="1" si="932"/>
        <v>10000</v>
      </c>
      <c r="BQ750" s="138">
        <f t="shared" ca="1" si="932"/>
        <v>10000</v>
      </c>
      <c r="BR750" s="138">
        <f t="shared" ca="1" si="932"/>
        <v>10000</v>
      </c>
      <c r="BS750" s="138">
        <f t="shared" ca="1" si="932"/>
        <v>10000</v>
      </c>
      <c r="BT750" s="138">
        <f t="shared" ca="1" si="932"/>
        <v>10000</v>
      </c>
      <c r="BU750" s="138">
        <f t="shared" ca="1" si="932"/>
        <v>10000</v>
      </c>
      <c r="BV750" s="138">
        <f t="shared" ca="1" si="932"/>
        <v>10000</v>
      </c>
      <c r="BW750" s="138">
        <f t="shared" ca="1" si="932"/>
        <v>10000</v>
      </c>
      <c r="BX750" s="138">
        <f t="shared" ca="1" si="932"/>
        <v>10000</v>
      </c>
      <c r="BY750" s="138">
        <f t="shared" ca="1" si="932"/>
        <v>10000</v>
      </c>
      <c r="BZ750" s="138">
        <f t="shared" ca="1" si="932"/>
        <v>10000</v>
      </c>
      <c r="CA750" s="138">
        <f t="shared" ca="1" si="932"/>
        <v>10000</v>
      </c>
      <c r="CB750" s="138">
        <f t="shared" ca="1" si="932"/>
        <v>10000</v>
      </c>
      <c r="CC750" s="138">
        <f t="shared" ca="1" si="932"/>
        <v>10000</v>
      </c>
      <c r="CD750" s="138">
        <f t="shared" ca="1" si="932"/>
        <v>10000</v>
      </c>
      <c r="CE750" s="138">
        <f t="shared" ca="1" si="932"/>
        <v>10000</v>
      </c>
      <c r="CF750" s="138">
        <f t="shared" ca="1" si="930"/>
        <v>10000</v>
      </c>
      <c r="CG750" s="138">
        <f t="shared" ca="1" si="930"/>
        <v>10000</v>
      </c>
      <c r="CH750" s="138">
        <f t="shared" ca="1" si="930"/>
        <v>10000</v>
      </c>
      <c r="CI750" s="138">
        <f t="shared" ca="1" si="930"/>
        <v>10000</v>
      </c>
      <c r="CJ750" s="138">
        <f t="shared" ca="1" si="930"/>
        <v>10000</v>
      </c>
      <c r="CK750" s="138">
        <f t="shared" ca="1" si="930"/>
        <v>10000</v>
      </c>
      <c r="CL750" s="138">
        <f t="shared" ca="1" si="930"/>
        <v>10000</v>
      </c>
      <c r="CM750" s="138" t="e">
        <f t="shared" ca="1" si="930"/>
        <v>#N/A</v>
      </c>
      <c r="CN750" s="138" t="e">
        <f t="shared" ca="1" si="930"/>
        <v>#N/A</v>
      </c>
      <c r="CO750" s="138" t="e">
        <f t="shared" ca="1" si="930"/>
        <v>#N/A</v>
      </c>
      <c r="CP750" s="138" t="e">
        <f t="shared" ca="1" si="930"/>
        <v>#N/A</v>
      </c>
      <c r="CQ750" s="138" t="e">
        <f t="shared" ca="1" si="930"/>
        <v>#N/A</v>
      </c>
      <c r="CR750" s="138" t="e">
        <f t="shared" ca="1" si="930"/>
        <v>#N/A</v>
      </c>
      <c r="CS750" s="138" t="e">
        <f t="shared" ca="1" si="930"/>
        <v>#N/A</v>
      </c>
      <c r="CT750" s="138" t="e">
        <f t="shared" ca="1" si="930"/>
        <v>#N/A</v>
      </c>
      <c r="CU750" s="138" t="e">
        <f t="shared" ca="1" si="930"/>
        <v>#N/A</v>
      </c>
      <c r="CV750" s="138" t="e">
        <f t="shared" ca="1" si="930"/>
        <v>#N/A</v>
      </c>
      <c r="CW750" s="138" t="e">
        <f t="shared" ca="1" si="930"/>
        <v>#N/A</v>
      </c>
      <c r="CX750" s="138" t="e">
        <f t="shared" ca="1" si="930"/>
        <v>#N/A</v>
      </c>
      <c r="CY750" s="138" t="e">
        <f t="shared" ca="1" si="930"/>
        <v>#N/A</v>
      </c>
      <c r="CZ750" s="138" t="e">
        <f t="shared" ca="1" si="930"/>
        <v>#N/A</v>
      </c>
      <c r="DA750" s="138" t="e">
        <f t="shared" ca="1" si="930"/>
        <v>#N/A</v>
      </c>
      <c r="DB750" s="138" t="e">
        <f t="shared" ca="1" si="930"/>
        <v>#N/A</v>
      </c>
      <c r="DC750" s="138" t="e">
        <f t="shared" ca="1" si="930"/>
        <v>#N/A</v>
      </c>
      <c r="DD750" s="138" t="e">
        <f t="shared" ca="1" si="930"/>
        <v>#N/A</v>
      </c>
      <c r="DE750" s="138" t="e">
        <f t="shared" ca="1" si="930"/>
        <v>#N/A</v>
      </c>
      <c r="DF750" s="138" t="e">
        <f t="shared" ca="1" si="930"/>
        <v>#N/A</v>
      </c>
      <c r="DG750" s="138" t="e">
        <f t="shared" ca="1" si="930"/>
        <v>#N/A</v>
      </c>
      <c r="DH750" s="138" t="e">
        <f t="shared" ca="1" si="930"/>
        <v>#N/A</v>
      </c>
      <c r="DI750" s="138" t="e">
        <f t="shared" ca="1" si="930"/>
        <v>#N/A</v>
      </c>
      <c r="DJ750" s="138" t="e">
        <f t="shared" ca="1" si="930"/>
        <v>#N/A</v>
      </c>
      <c r="DK750" s="138" t="e">
        <f t="shared" ca="1" si="930"/>
        <v>#N/A</v>
      </c>
      <c r="DL750" s="138" t="e">
        <f t="shared" ca="1" si="930"/>
        <v>#N/A</v>
      </c>
    </row>
    <row r="751" spans="1:116" x14ac:dyDescent="0.4">
      <c r="A751" s="27"/>
      <c r="B751" s="27"/>
      <c r="C751" t="s">
        <v>198</v>
      </c>
      <c r="D751" t="s">
        <v>817</v>
      </c>
      <c r="E751" s="8" t="str">
        <f t="shared" si="916"/>
        <v>751 LISTSALE-PV</v>
      </c>
      <c r="F751" s="27"/>
      <c r="G751" s="126" t="s">
        <v>812</v>
      </c>
      <c r="H751" s="31"/>
      <c r="I751" s="73"/>
      <c r="J751" s="73"/>
      <c r="K751" s="33">
        <f t="shared" ca="1" si="928"/>
        <v>600000</v>
      </c>
      <c r="L751" s="33">
        <f t="shared" ca="1" si="928"/>
        <v>600000</v>
      </c>
      <c r="M751" s="33">
        <f t="shared" ca="1" si="928"/>
        <v>600000</v>
      </c>
      <c r="N751" s="33">
        <f t="shared" ca="1" si="928"/>
        <v>600000</v>
      </c>
      <c r="O751" s="33">
        <f t="shared" ca="1" si="928"/>
        <v>600000</v>
      </c>
      <c r="P751" s="33">
        <f t="shared" ca="1" si="928"/>
        <v>600000</v>
      </c>
      <c r="R751" s="33"/>
      <c r="S751" s="33">
        <f ca="1">SUM(S746:S750)</f>
        <v>50000</v>
      </c>
      <c r="T751" s="33">
        <f t="shared" ref="T751:CE751" ca="1" si="933">SUM(T746:T750)</f>
        <v>50000</v>
      </c>
      <c r="U751" s="33">
        <f t="shared" ca="1" si="933"/>
        <v>50000</v>
      </c>
      <c r="V751" s="33">
        <f t="shared" ca="1" si="933"/>
        <v>50000</v>
      </c>
      <c r="W751" s="33">
        <f t="shared" ca="1" si="933"/>
        <v>50000</v>
      </c>
      <c r="X751" s="33">
        <f t="shared" ca="1" si="933"/>
        <v>50000</v>
      </c>
      <c r="Y751" s="33">
        <f t="shared" ca="1" si="933"/>
        <v>50000</v>
      </c>
      <c r="Z751" s="33">
        <f t="shared" ca="1" si="933"/>
        <v>50000</v>
      </c>
      <c r="AA751" s="33">
        <f t="shared" ca="1" si="933"/>
        <v>50000</v>
      </c>
      <c r="AB751" s="33">
        <f t="shared" ca="1" si="933"/>
        <v>50000</v>
      </c>
      <c r="AC751" s="33">
        <f t="shared" ca="1" si="933"/>
        <v>50000</v>
      </c>
      <c r="AD751" s="33">
        <f t="shared" ca="1" si="933"/>
        <v>50000</v>
      </c>
      <c r="AE751" s="33">
        <f t="shared" ca="1" si="933"/>
        <v>50000</v>
      </c>
      <c r="AF751" s="33">
        <f t="shared" ca="1" si="933"/>
        <v>50000</v>
      </c>
      <c r="AG751" s="33">
        <f t="shared" ca="1" si="933"/>
        <v>50000</v>
      </c>
      <c r="AH751" s="33">
        <f t="shared" ca="1" si="933"/>
        <v>50000</v>
      </c>
      <c r="AI751" s="33">
        <f t="shared" ca="1" si="933"/>
        <v>50000</v>
      </c>
      <c r="AJ751" s="33">
        <f t="shared" ca="1" si="933"/>
        <v>50000</v>
      </c>
      <c r="AK751" s="33">
        <f t="shared" ca="1" si="933"/>
        <v>50000</v>
      </c>
      <c r="AL751" s="33">
        <f t="shared" ca="1" si="933"/>
        <v>50000</v>
      </c>
      <c r="AM751" s="33">
        <f t="shared" ca="1" si="933"/>
        <v>50000</v>
      </c>
      <c r="AN751" s="33">
        <f t="shared" ca="1" si="933"/>
        <v>50000</v>
      </c>
      <c r="AO751" s="33">
        <f t="shared" ca="1" si="933"/>
        <v>50000</v>
      </c>
      <c r="AP751" s="33">
        <f t="shared" ca="1" si="933"/>
        <v>50000</v>
      </c>
      <c r="AQ751" s="33">
        <f t="shared" ca="1" si="933"/>
        <v>50000</v>
      </c>
      <c r="AR751" s="33">
        <f t="shared" ca="1" si="933"/>
        <v>50000</v>
      </c>
      <c r="AS751" s="33">
        <f t="shared" ca="1" si="933"/>
        <v>50000</v>
      </c>
      <c r="AT751" s="33">
        <f t="shared" ca="1" si="933"/>
        <v>50000</v>
      </c>
      <c r="AU751" s="33">
        <f t="shared" ca="1" si="933"/>
        <v>50000</v>
      </c>
      <c r="AV751" s="33">
        <f t="shared" ca="1" si="933"/>
        <v>50000</v>
      </c>
      <c r="AW751" s="33">
        <f t="shared" ca="1" si="933"/>
        <v>50000</v>
      </c>
      <c r="AX751" s="33">
        <f t="shared" ca="1" si="933"/>
        <v>50000</v>
      </c>
      <c r="AY751" s="33">
        <f t="shared" ca="1" si="933"/>
        <v>50000</v>
      </c>
      <c r="AZ751" s="33">
        <f t="shared" ca="1" si="933"/>
        <v>50000</v>
      </c>
      <c r="BA751" s="33">
        <f t="shared" ca="1" si="933"/>
        <v>50000</v>
      </c>
      <c r="BB751" s="33">
        <f t="shared" ca="1" si="933"/>
        <v>50000</v>
      </c>
      <c r="BC751" s="33">
        <f t="shared" ca="1" si="933"/>
        <v>50000</v>
      </c>
      <c r="BD751" s="33">
        <f t="shared" ca="1" si="933"/>
        <v>50000</v>
      </c>
      <c r="BE751" s="33">
        <f t="shared" ca="1" si="933"/>
        <v>50000</v>
      </c>
      <c r="BF751" s="33">
        <f t="shared" ca="1" si="933"/>
        <v>50000</v>
      </c>
      <c r="BG751" s="33">
        <f t="shared" ca="1" si="933"/>
        <v>50000</v>
      </c>
      <c r="BH751" s="33">
        <f t="shared" ca="1" si="933"/>
        <v>50000</v>
      </c>
      <c r="BI751" s="33">
        <f t="shared" ca="1" si="933"/>
        <v>50000</v>
      </c>
      <c r="BJ751" s="33">
        <f t="shared" ca="1" si="933"/>
        <v>50000</v>
      </c>
      <c r="BK751" s="33">
        <f t="shared" ca="1" si="933"/>
        <v>50000</v>
      </c>
      <c r="BL751" s="33">
        <f t="shared" ca="1" si="933"/>
        <v>50000</v>
      </c>
      <c r="BM751" s="33">
        <f t="shared" ca="1" si="933"/>
        <v>50000</v>
      </c>
      <c r="BN751" s="33">
        <f t="shared" ca="1" si="933"/>
        <v>50000</v>
      </c>
      <c r="BO751" s="33">
        <f t="shared" ca="1" si="933"/>
        <v>50000</v>
      </c>
      <c r="BP751" s="33">
        <f t="shared" ca="1" si="933"/>
        <v>50000</v>
      </c>
      <c r="BQ751" s="33">
        <f t="shared" ca="1" si="933"/>
        <v>50000</v>
      </c>
      <c r="BR751" s="33">
        <f t="shared" ca="1" si="933"/>
        <v>50000</v>
      </c>
      <c r="BS751" s="33">
        <f t="shared" ca="1" si="933"/>
        <v>50000</v>
      </c>
      <c r="BT751" s="33">
        <f t="shared" ca="1" si="933"/>
        <v>50000</v>
      </c>
      <c r="BU751" s="33">
        <f t="shared" ca="1" si="933"/>
        <v>50000</v>
      </c>
      <c r="BV751" s="33">
        <f t="shared" ca="1" si="933"/>
        <v>50000</v>
      </c>
      <c r="BW751" s="33">
        <f t="shared" ca="1" si="933"/>
        <v>50000</v>
      </c>
      <c r="BX751" s="33">
        <f t="shared" ca="1" si="933"/>
        <v>50000</v>
      </c>
      <c r="BY751" s="33">
        <f t="shared" ca="1" si="933"/>
        <v>50000</v>
      </c>
      <c r="BZ751" s="33">
        <f t="shared" ca="1" si="933"/>
        <v>50000</v>
      </c>
      <c r="CA751" s="33">
        <f t="shared" ca="1" si="933"/>
        <v>50000</v>
      </c>
      <c r="CB751" s="33">
        <f t="shared" ca="1" si="933"/>
        <v>50000</v>
      </c>
      <c r="CC751" s="33">
        <f t="shared" ca="1" si="933"/>
        <v>50000</v>
      </c>
      <c r="CD751" s="33">
        <f t="shared" ca="1" si="933"/>
        <v>50000</v>
      </c>
      <c r="CE751" s="33">
        <f t="shared" ca="1" si="933"/>
        <v>50000</v>
      </c>
      <c r="CF751" s="33">
        <f t="shared" ref="CF751:DL751" ca="1" si="934">SUM(CF746:CF750)</f>
        <v>50000</v>
      </c>
      <c r="CG751" s="33">
        <f t="shared" ca="1" si="934"/>
        <v>50000</v>
      </c>
      <c r="CH751" s="33">
        <f t="shared" ca="1" si="934"/>
        <v>50000</v>
      </c>
      <c r="CI751" s="33">
        <f t="shared" ca="1" si="934"/>
        <v>50000</v>
      </c>
      <c r="CJ751" s="33">
        <f t="shared" ca="1" si="934"/>
        <v>50000</v>
      </c>
      <c r="CK751" s="33">
        <f t="shared" ca="1" si="934"/>
        <v>50000</v>
      </c>
      <c r="CL751" s="33">
        <f t="shared" ca="1" si="934"/>
        <v>50000</v>
      </c>
      <c r="CM751" s="33" t="e">
        <f t="shared" ca="1" si="934"/>
        <v>#N/A</v>
      </c>
      <c r="CN751" s="33" t="e">
        <f t="shared" ca="1" si="934"/>
        <v>#N/A</v>
      </c>
      <c r="CO751" s="33" t="e">
        <f t="shared" ca="1" si="934"/>
        <v>#N/A</v>
      </c>
      <c r="CP751" s="33" t="e">
        <f t="shared" ca="1" si="934"/>
        <v>#N/A</v>
      </c>
      <c r="CQ751" s="33" t="e">
        <f t="shared" ca="1" si="934"/>
        <v>#N/A</v>
      </c>
      <c r="CR751" s="33" t="e">
        <f t="shared" ca="1" si="934"/>
        <v>#N/A</v>
      </c>
      <c r="CS751" s="33" t="e">
        <f t="shared" ca="1" si="934"/>
        <v>#N/A</v>
      </c>
      <c r="CT751" s="33" t="e">
        <f t="shared" ca="1" si="934"/>
        <v>#N/A</v>
      </c>
      <c r="CU751" s="33" t="e">
        <f t="shared" ca="1" si="934"/>
        <v>#N/A</v>
      </c>
      <c r="CV751" s="33" t="e">
        <f t="shared" ca="1" si="934"/>
        <v>#N/A</v>
      </c>
      <c r="CW751" s="33" t="e">
        <f t="shared" ca="1" si="934"/>
        <v>#N/A</v>
      </c>
      <c r="CX751" s="33" t="e">
        <f t="shared" ca="1" si="934"/>
        <v>#N/A</v>
      </c>
      <c r="CY751" s="33" t="e">
        <f t="shared" ca="1" si="934"/>
        <v>#N/A</v>
      </c>
      <c r="CZ751" s="33" t="e">
        <f t="shared" ca="1" si="934"/>
        <v>#N/A</v>
      </c>
      <c r="DA751" s="33" t="e">
        <f t="shared" ca="1" si="934"/>
        <v>#N/A</v>
      </c>
      <c r="DB751" s="33" t="e">
        <f t="shared" ca="1" si="934"/>
        <v>#N/A</v>
      </c>
      <c r="DC751" s="33" t="e">
        <f t="shared" ca="1" si="934"/>
        <v>#N/A</v>
      </c>
      <c r="DD751" s="33" t="e">
        <f t="shared" ca="1" si="934"/>
        <v>#N/A</v>
      </c>
      <c r="DE751" s="33" t="e">
        <f t="shared" ca="1" si="934"/>
        <v>#N/A</v>
      </c>
      <c r="DF751" s="33" t="e">
        <f t="shared" ca="1" si="934"/>
        <v>#N/A</v>
      </c>
      <c r="DG751" s="33" t="e">
        <f t="shared" ca="1" si="934"/>
        <v>#N/A</v>
      </c>
      <c r="DH751" s="33" t="e">
        <f t="shared" ca="1" si="934"/>
        <v>#N/A</v>
      </c>
      <c r="DI751" s="33" t="e">
        <f t="shared" ca="1" si="934"/>
        <v>#N/A</v>
      </c>
      <c r="DJ751" s="33" t="e">
        <f t="shared" ca="1" si="934"/>
        <v>#N/A</v>
      </c>
      <c r="DK751" s="33" t="e">
        <f t="shared" ca="1" si="934"/>
        <v>#N/A</v>
      </c>
      <c r="DL751" s="33" t="e">
        <f t="shared" ca="1" si="934"/>
        <v>#N/A</v>
      </c>
    </row>
    <row r="752" spans="1:116" x14ac:dyDescent="0.4">
      <c r="A752" s="27"/>
      <c r="B752" s="27"/>
      <c r="C752" s="27"/>
      <c r="D752" t="s">
        <v>817</v>
      </c>
      <c r="E752" s="8" t="str">
        <f t="shared" si="916"/>
        <v>752 LISTSALE-PV</v>
      </c>
      <c r="F752" s="27"/>
      <c r="G752" s="125"/>
      <c r="H752" s="31"/>
      <c r="I752" s="73"/>
      <c r="J752" s="73"/>
      <c r="K752" s="38"/>
      <c r="L752" s="38"/>
      <c r="M752" s="38"/>
      <c r="N752" s="38"/>
      <c r="O752" s="38"/>
      <c r="P752" s="38"/>
      <c r="R752" s="33"/>
      <c r="S752" s="38"/>
      <c r="T752" s="38"/>
      <c r="U752" s="38"/>
      <c r="V752" s="38"/>
      <c r="W752" s="38"/>
      <c r="X752" s="38"/>
      <c r="Y752" s="38"/>
      <c r="Z752" s="38"/>
      <c r="AA752" s="38"/>
      <c r="AB752" s="38"/>
      <c r="AC752" s="38"/>
      <c r="AD752" s="38"/>
      <c r="AE752" s="38"/>
      <c r="AF752" s="38"/>
      <c r="AG752" s="38"/>
      <c r="AH752" s="38"/>
      <c r="AI752" s="38"/>
      <c r="AJ752" s="38"/>
      <c r="AK752" s="38"/>
      <c r="AL752" s="38"/>
      <c r="AM752" s="38"/>
      <c r="AN752" s="38"/>
      <c r="AO752" s="38"/>
      <c r="AP752" s="38"/>
      <c r="AQ752" s="38"/>
      <c r="AR752" s="38"/>
      <c r="AS752" s="38"/>
      <c r="AT752" s="38"/>
      <c r="AU752" s="38"/>
      <c r="AV752" s="38"/>
      <c r="AW752" s="38"/>
      <c r="AX752" s="38"/>
      <c r="AY752" s="38"/>
      <c r="AZ752" s="38"/>
      <c r="BA752" s="38"/>
      <c r="BB752" s="38"/>
      <c r="BC752" s="38"/>
      <c r="BD752" s="38"/>
      <c r="BE752" s="38"/>
      <c r="BF752" s="38"/>
      <c r="BG752" s="38"/>
      <c r="BH752" s="38"/>
      <c r="BI752" s="38"/>
      <c r="BJ752" s="38"/>
      <c r="BK752" s="38"/>
      <c r="BL752" s="38"/>
      <c r="BM752" s="38"/>
      <c r="BN752" s="38"/>
      <c r="BO752" s="38"/>
      <c r="BP752" s="38"/>
      <c r="BQ752" s="38"/>
      <c r="BR752" s="38"/>
      <c r="BS752" s="38"/>
      <c r="BT752" s="38"/>
      <c r="BU752" s="38"/>
      <c r="BV752" s="38"/>
      <c r="BW752" s="38"/>
      <c r="BX752" s="38"/>
      <c r="BY752" s="38"/>
      <c r="BZ752" s="38"/>
      <c r="CA752" s="38"/>
      <c r="CB752" s="38"/>
      <c r="CC752" s="38"/>
      <c r="CD752" s="38"/>
      <c r="CE752" s="38"/>
      <c r="CF752" s="38"/>
      <c r="CG752" s="38"/>
      <c r="CH752" s="38"/>
      <c r="CI752" s="38"/>
      <c r="CJ752" s="38"/>
      <c r="CK752" s="38"/>
      <c r="CL752" s="38"/>
      <c r="CM752" s="38"/>
      <c r="CN752" s="38"/>
      <c r="CO752" s="38"/>
      <c r="CP752" s="38"/>
      <c r="CQ752" s="38"/>
      <c r="CR752" s="38"/>
      <c r="CS752" s="38"/>
      <c r="CT752" s="38"/>
      <c r="CU752" s="38"/>
      <c r="CV752" s="38"/>
      <c r="CW752" s="38"/>
      <c r="CX752" s="38"/>
      <c r="CY752" s="38"/>
      <c r="CZ752" s="38"/>
      <c r="DA752" s="38"/>
      <c r="DB752" s="38"/>
      <c r="DC752" s="38"/>
      <c r="DD752" s="38"/>
      <c r="DE752" s="38"/>
      <c r="DF752" s="38"/>
      <c r="DG752" s="38"/>
      <c r="DH752" s="38"/>
      <c r="DI752" s="38"/>
      <c r="DJ752" s="38"/>
      <c r="DK752" s="38"/>
      <c r="DL752" s="38"/>
    </row>
    <row r="753" spans="1:116" x14ac:dyDescent="0.4">
      <c r="D753" t="s">
        <v>817</v>
      </c>
      <c r="E753" s="8" t="str">
        <f t="shared" ref="E753:E766" si="935">ROW()&amp;" "&amp;D753</f>
        <v>753 LISTSALE-PV</v>
      </c>
      <c r="G753" s="95" t="str">
        <f>"$ COGS/"&amp;G772</f>
        <v>$ COGS/unit</v>
      </c>
      <c r="H753" s="31"/>
      <c r="I753" s="73"/>
      <c r="J753" s="73"/>
      <c r="K753" s="18"/>
      <c r="L753" s="18"/>
      <c r="M753" s="18"/>
      <c r="N753" s="18"/>
      <c r="O753" s="18"/>
      <c r="P753" s="18"/>
      <c r="R753" s="33"/>
      <c r="S753" s="19"/>
      <c r="T753" s="19"/>
      <c r="U753" s="19"/>
      <c r="V753" s="19"/>
      <c r="W753" s="19"/>
      <c r="X753" s="19"/>
      <c r="Y753" s="19"/>
      <c r="Z753" s="19"/>
      <c r="AA753" s="19"/>
      <c r="AB753" s="19"/>
      <c r="AC753" s="19"/>
      <c r="AD753" s="19"/>
      <c r="AE753" s="19"/>
      <c r="AF753" s="19"/>
      <c r="AG753" s="19"/>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c r="CK753" s="19"/>
      <c r="CL753" s="19"/>
      <c r="CN753" s="73"/>
      <c r="CO753" s="19"/>
      <c r="CP753" s="19"/>
      <c r="CQ753" s="19"/>
      <c r="CR753" s="19"/>
      <c r="CS753" s="19"/>
      <c r="CT753" s="19"/>
      <c r="CU753" s="19"/>
      <c r="CV753" s="19"/>
      <c r="CW753" s="19"/>
      <c r="CX753" s="19"/>
      <c r="CY753" s="19"/>
      <c r="CZ753" s="19"/>
      <c r="DA753" s="19"/>
      <c r="DB753" s="19"/>
      <c r="DC753" s="19"/>
      <c r="DD753" s="19"/>
      <c r="DE753" s="19"/>
      <c r="DF753" s="19"/>
      <c r="DG753" s="19"/>
      <c r="DH753" s="19"/>
      <c r="DI753" s="19"/>
      <c r="DJ753" s="19"/>
      <c r="DK753" s="19"/>
      <c r="DL753" s="19"/>
    </row>
    <row r="754" spans="1:116" x14ac:dyDescent="0.4">
      <c r="D754" t="s">
        <v>817</v>
      </c>
      <c r="E754" s="8" t="str">
        <f t="shared" si="935"/>
        <v>754 LISTSALE-PV</v>
      </c>
      <c r="G754" s="145" t="s">
        <v>519</v>
      </c>
      <c r="H754" s="31"/>
      <c r="I754" s="73"/>
      <c r="J754" s="73"/>
      <c r="K754" s="18">
        <v>10</v>
      </c>
      <c r="L754" s="18">
        <v>10</v>
      </c>
      <c r="M754" s="18">
        <v>10</v>
      </c>
      <c r="N754" s="18">
        <v>10</v>
      </c>
      <c r="O754" s="18">
        <v>10</v>
      </c>
      <c r="P754" s="18">
        <v>10</v>
      </c>
      <c r="R754" s="33"/>
      <c r="S754" s="19" cm="1">
        <f t="array" ref="S754">INDEX($K:$P,ROW(),MATCH(S$3,$K$2:$P$2,0))</f>
        <v>10</v>
      </c>
      <c r="T754" s="19" cm="1">
        <f t="array" ref="T754">INDEX($K:$P,ROW(),MATCH(T$3,$K$2:$P$2,0))</f>
        <v>10</v>
      </c>
      <c r="U754" s="19" cm="1">
        <f t="array" ref="U754">INDEX($K:$P,ROW(),MATCH(U$3,$K$2:$P$2,0))</f>
        <v>10</v>
      </c>
      <c r="V754" s="19" cm="1">
        <f t="array" ref="V754">INDEX($K:$P,ROW(),MATCH(V$3,$K$2:$P$2,0))</f>
        <v>10</v>
      </c>
      <c r="W754" s="19" cm="1">
        <f t="array" ref="W754">INDEX($K:$P,ROW(),MATCH(W$3,$K$2:$P$2,0))</f>
        <v>10</v>
      </c>
      <c r="X754" s="19" cm="1">
        <f t="array" ref="X754">INDEX($K:$P,ROW(),MATCH(X$3,$K$2:$P$2,0))</f>
        <v>10</v>
      </c>
      <c r="Y754" s="19" cm="1">
        <f t="array" ref="Y754">INDEX($K:$P,ROW(),MATCH(Y$3,$K$2:$P$2,0))</f>
        <v>10</v>
      </c>
      <c r="Z754" s="19" cm="1">
        <f t="array" ref="Z754">INDEX($K:$P,ROW(),MATCH(Z$3,$K$2:$P$2,0))</f>
        <v>10</v>
      </c>
      <c r="AA754" s="19" cm="1">
        <f t="array" ref="AA754">INDEX($K:$P,ROW(),MATCH(AA$3,$K$2:$P$2,0))</f>
        <v>10</v>
      </c>
      <c r="AB754" s="19" cm="1">
        <f t="array" ref="AB754">INDEX($K:$P,ROW(),MATCH(AB$3,$K$2:$P$2,0))</f>
        <v>10</v>
      </c>
      <c r="AC754" s="19" cm="1">
        <f t="array" ref="AC754">INDEX($K:$P,ROW(),MATCH(AC$3,$K$2:$P$2,0))</f>
        <v>10</v>
      </c>
      <c r="AD754" s="19" cm="1">
        <f t="array" ref="AD754">INDEX($K:$P,ROW(),MATCH(AD$3,$K$2:$P$2,0))</f>
        <v>10</v>
      </c>
      <c r="AE754" s="19" cm="1">
        <f t="array" ref="AE754">INDEX($K:$P,ROW(),MATCH(AE$3,$K$2:$P$2,0))</f>
        <v>10</v>
      </c>
      <c r="AF754" s="19" cm="1">
        <f t="array" ref="AF754">INDEX($K:$P,ROW(),MATCH(AF$3,$K$2:$P$2,0))</f>
        <v>10</v>
      </c>
      <c r="AG754" s="19" cm="1">
        <f t="array" ref="AG754">INDEX($K:$P,ROW(),MATCH(AG$3,$K$2:$P$2,0))</f>
        <v>10</v>
      </c>
      <c r="AH754" s="19" cm="1">
        <f t="array" ref="AH754">INDEX($K:$P,ROW(),MATCH(AH$3,$K$2:$P$2,0))</f>
        <v>10</v>
      </c>
      <c r="AI754" s="19" cm="1">
        <f t="array" ref="AI754">INDEX($K:$P,ROW(),MATCH(AI$3,$K$2:$P$2,0))</f>
        <v>10</v>
      </c>
      <c r="AJ754" s="19" cm="1">
        <f t="array" ref="AJ754">INDEX($K:$P,ROW(),MATCH(AJ$3,$K$2:$P$2,0))</f>
        <v>10</v>
      </c>
      <c r="AK754" s="19" cm="1">
        <f t="array" ref="AK754">INDEX($K:$P,ROW(),MATCH(AK$3,$K$2:$P$2,0))</f>
        <v>10</v>
      </c>
      <c r="AL754" s="19" cm="1">
        <f t="array" ref="AL754">INDEX($K:$P,ROW(),MATCH(AL$3,$K$2:$P$2,0))</f>
        <v>10</v>
      </c>
      <c r="AM754" s="19" cm="1">
        <f t="array" ref="AM754">INDEX($K:$P,ROW(),MATCH(AM$3,$K$2:$P$2,0))</f>
        <v>10</v>
      </c>
      <c r="AN754" s="19" cm="1">
        <f t="array" ref="AN754">INDEX($K:$P,ROW(),MATCH(AN$3,$K$2:$P$2,0))</f>
        <v>10</v>
      </c>
      <c r="AO754" s="19" cm="1">
        <f t="array" ref="AO754">INDEX($K:$P,ROW(),MATCH(AO$3,$K$2:$P$2,0))</f>
        <v>10</v>
      </c>
      <c r="AP754" s="19" cm="1">
        <f t="array" ref="AP754">INDEX($K:$P,ROW(),MATCH(AP$3,$K$2:$P$2,0))</f>
        <v>10</v>
      </c>
      <c r="AQ754" s="19" cm="1">
        <f t="array" ref="AQ754">INDEX($K:$P,ROW(),MATCH(AQ$3,$K$2:$P$2,0))</f>
        <v>10</v>
      </c>
      <c r="AR754" s="19" cm="1">
        <f t="array" ref="AR754">INDEX($K:$P,ROW(),MATCH(AR$3,$K$2:$P$2,0))</f>
        <v>10</v>
      </c>
      <c r="AS754" s="19" cm="1">
        <f t="array" ref="AS754">INDEX($K:$P,ROW(),MATCH(AS$3,$K$2:$P$2,0))</f>
        <v>10</v>
      </c>
      <c r="AT754" s="19" cm="1">
        <f t="array" ref="AT754">INDEX($K:$P,ROW(),MATCH(AT$3,$K$2:$P$2,0))</f>
        <v>10</v>
      </c>
      <c r="AU754" s="19" cm="1">
        <f t="array" ref="AU754">INDEX($K:$P,ROW(),MATCH(AU$3,$K$2:$P$2,0))</f>
        <v>10</v>
      </c>
      <c r="AV754" s="19" cm="1">
        <f t="array" ref="AV754">INDEX($K:$P,ROW(),MATCH(AV$3,$K$2:$P$2,0))</f>
        <v>10</v>
      </c>
      <c r="AW754" s="19" cm="1">
        <f t="array" ref="AW754">INDEX($K:$P,ROW(),MATCH(AW$3,$K$2:$P$2,0))</f>
        <v>10</v>
      </c>
      <c r="AX754" s="19" cm="1">
        <f t="array" ref="AX754">INDEX($K:$P,ROW(),MATCH(AX$3,$K$2:$P$2,0))</f>
        <v>10</v>
      </c>
      <c r="AY754" s="19" cm="1">
        <f t="array" ref="AY754">INDEX($K:$P,ROW(),MATCH(AY$3,$K$2:$P$2,0))</f>
        <v>10</v>
      </c>
      <c r="AZ754" s="19" cm="1">
        <f t="array" ref="AZ754">INDEX($K:$P,ROW(),MATCH(AZ$3,$K$2:$P$2,0))</f>
        <v>10</v>
      </c>
      <c r="BA754" s="19" cm="1">
        <f t="array" ref="BA754">INDEX($K:$P,ROW(),MATCH(BA$3,$K$2:$P$2,0))</f>
        <v>10</v>
      </c>
      <c r="BB754" s="19" cm="1">
        <f t="array" ref="BB754">INDEX($K:$P,ROW(),MATCH(BB$3,$K$2:$P$2,0))</f>
        <v>10</v>
      </c>
      <c r="BC754" s="19" cm="1">
        <f t="array" ref="BC754">INDEX($K:$P,ROW(),MATCH(BC$3,$K$2:$P$2,0))</f>
        <v>10</v>
      </c>
      <c r="BD754" s="19" cm="1">
        <f t="array" ref="BD754">INDEX($K:$P,ROW(),MATCH(BD$3,$K$2:$P$2,0))</f>
        <v>10</v>
      </c>
      <c r="BE754" s="19" cm="1">
        <f t="array" ref="BE754">INDEX($K:$P,ROW(),MATCH(BE$3,$K$2:$P$2,0))</f>
        <v>10</v>
      </c>
      <c r="BF754" s="19" cm="1">
        <f t="array" ref="BF754">INDEX($K:$P,ROW(),MATCH(BF$3,$K$2:$P$2,0))</f>
        <v>10</v>
      </c>
      <c r="BG754" s="19" cm="1">
        <f t="array" ref="BG754">INDEX($K:$P,ROW(),MATCH(BG$3,$K$2:$P$2,0))</f>
        <v>10</v>
      </c>
      <c r="BH754" s="19" cm="1">
        <f t="array" ref="BH754">INDEX($K:$P,ROW(),MATCH(BH$3,$K$2:$P$2,0))</f>
        <v>10</v>
      </c>
      <c r="BI754" s="19" cm="1">
        <f t="array" ref="BI754">INDEX($K:$P,ROW(),MATCH(BI$3,$K$2:$P$2,0))</f>
        <v>10</v>
      </c>
      <c r="BJ754" s="19" cm="1">
        <f t="array" ref="BJ754">INDEX($K:$P,ROW(),MATCH(BJ$3,$K$2:$P$2,0))</f>
        <v>10</v>
      </c>
      <c r="BK754" s="19" cm="1">
        <f t="array" ref="BK754">INDEX($K:$P,ROW(),MATCH(BK$3,$K$2:$P$2,0))</f>
        <v>10</v>
      </c>
      <c r="BL754" s="19" cm="1">
        <f t="array" ref="BL754">INDEX($K:$P,ROW(),MATCH(BL$3,$K$2:$P$2,0))</f>
        <v>10</v>
      </c>
      <c r="BM754" s="19" cm="1">
        <f t="array" ref="BM754">INDEX($K:$P,ROW(),MATCH(BM$3,$K$2:$P$2,0))</f>
        <v>10</v>
      </c>
      <c r="BN754" s="19" cm="1">
        <f t="array" ref="BN754">INDEX($K:$P,ROW(),MATCH(BN$3,$K$2:$P$2,0))</f>
        <v>10</v>
      </c>
      <c r="BO754" s="19" cm="1">
        <f t="array" ref="BO754">INDEX($K:$P,ROW(),MATCH(BO$3,$K$2:$P$2,0))</f>
        <v>10</v>
      </c>
      <c r="BP754" s="19" cm="1">
        <f t="array" ref="BP754">INDEX($K:$P,ROW(),MATCH(BP$3,$K$2:$P$2,0))</f>
        <v>10</v>
      </c>
      <c r="BQ754" s="19" cm="1">
        <f t="array" ref="BQ754">INDEX($K:$P,ROW(),MATCH(BQ$3,$K$2:$P$2,0))</f>
        <v>10</v>
      </c>
      <c r="BR754" s="19" cm="1">
        <f t="array" ref="BR754">INDEX($K:$P,ROW(),MATCH(BR$3,$K$2:$P$2,0))</f>
        <v>10</v>
      </c>
      <c r="BS754" s="19" cm="1">
        <f t="array" ref="BS754">INDEX($K:$P,ROW(),MATCH(BS$3,$K$2:$P$2,0))</f>
        <v>10</v>
      </c>
      <c r="BT754" s="19" cm="1">
        <f t="array" ref="BT754">INDEX($K:$P,ROW(),MATCH(BT$3,$K$2:$P$2,0))</f>
        <v>10</v>
      </c>
      <c r="BU754" s="19" cm="1">
        <f t="array" ref="BU754">INDEX($K:$P,ROW(),MATCH(BU$3,$K$2:$P$2,0))</f>
        <v>10</v>
      </c>
      <c r="BV754" s="19" cm="1">
        <f t="array" ref="BV754">INDEX($K:$P,ROW(),MATCH(BV$3,$K$2:$P$2,0))</f>
        <v>10</v>
      </c>
      <c r="BW754" s="19" cm="1">
        <f t="array" ref="BW754">INDEX($K:$P,ROW(),MATCH(BW$3,$K$2:$P$2,0))</f>
        <v>10</v>
      </c>
      <c r="BX754" s="19" cm="1">
        <f t="array" ref="BX754">INDEX($K:$P,ROW(),MATCH(BX$3,$K$2:$P$2,0))</f>
        <v>10</v>
      </c>
      <c r="BY754" s="19" cm="1">
        <f t="array" ref="BY754">INDEX($K:$P,ROW(),MATCH(BY$3,$K$2:$P$2,0))</f>
        <v>10</v>
      </c>
      <c r="BZ754" s="19" cm="1">
        <f t="array" ref="BZ754">INDEX($K:$P,ROW(),MATCH(BZ$3,$K$2:$P$2,0))</f>
        <v>10</v>
      </c>
      <c r="CA754" s="19" cm="1">
        <f t="array" ref="CA754">INDEX($K:$P,ROW(),MATCH(CA$3,$K$2:$P$2,0))</f>
        <v>10</v>
      </c>
      <c r="CB754" s="19" cm="1">
        <f t="array" ref="CB754">INDEX($K:$P,ROW(),MATCH(CB$3,$K$2:$P$2,0))</f>
        <v>10</v>
      </c>
      <c r="CC754" s="19" cm="1">
        <f t="array" ref="CC754">INDEX($K:$P,ROW(),MATCH(CC$3,$K$2:$P$2,0))</f>
        <v>10</v>
      </c>
      <c r="CD754" s="19" cm="1">
        <f t="array" ref="CD754">INDEX($K:$P,ROW(),MATCH(CD$3,$K$2:$P$2,0))</f>
        <v>10</v>
      </c>
      <c r="CE754" s="19" cm="1">
        <f t="array" ref="CE754">INDEX($K:$P,ROW(),MATCH(CE$3,$K$2:$P$2,0))</f>
        <v>10</v>
      </c>
      <c r="CF754" s="19" cm="1">
        <f t="array" ref="CF754">INDEX($K:$P,ROW(),MATCH(CF$3,$K$2:$P$2,0))</f>
        <v>10</v>
      </c>
      <c r="CG754" s="19" cm="1">
        <f t="array" ref="CG754">INDEX($K:$P,ROW(),MATCH(CG$3,$K$2:$P$2,0))</f>
        <v>10</v>
      </c>
      <c r="CH754" s="19" cm="1">
        <f t="array" ref="CH754">INDEX($K:$P,ROW(),MATCH(CH$3,$K$2:$P$2,0))</f>
        <v>10</v>
      </c>
      <c r="CI754" s="19" cm="1">
        <f t="array" ref="CI754">INDEX($K:$P,ROW(),MATCH(CI$3,$K$2:$P$2,0))</f>
        <v>10</v>
      </c>
      <c r="CJ754" s="19" cm="1">
        <f t="array" ref="CJ754">INDEX($K:$P,ROW(),MATCH(CJ$3,$K$2:$P$2,0))</f>
        <v>10</v>
      </c>
      <c r="CK754" s="19" cm="1">
        <f t="array" ref="CK754">INDEX($K:$P,ROW(),MATCH(CK$3,$K$2:$P$2,0))</f>
        <v>10</v>
      </c>
      <c r="CL754" s="19" cm="1">
        <f t="array" ref="CL754">INDEX($K:$P,ROW(),MATCH(CL$3,$K$2:$P$2,0))</f>
        <v>10</v>
      </c>
      <c r="CM754" s="19" t="e" cm="1">
        <f t="array" ref="CM754">INDEX($K:$P,ROW(),MATCH(CM$3,$K$2:$P$2,0))</f>
        <v>#N/A</v>
      </c>
      <c r="CN754" s="19" t="e" cm="1">
        <f t="array" ref="CN754">INDEX($K:$P,ROW(),MATCH(CN$3,$K$2:$P$2,0))</f>
        <v>#N/A</v>
      </c>
      <c r="CO754" s="19" t="e" cm="1">
        <f t="array" ref="CO754">INDEX($K:$P,ROW(),MATCH(CO$3,$K$2:$P$2,0))</f>
        <v>#N/A</v>
      </c>
      <c r="CP754" s="19" t="e" cm="1">
        <f t="array" ref="CP754">INDEX($K:$P,ROW(),MATCH(CP$3,$K$2:$P$2,0))</f>
        <v>#N/A</v>
      </c>
      <c r="CQ754" s="19" t="e" cm="1">
        <f t="array" ref="CQ754">INDEX($K:$P,ROW(),MATCH(CQ$3,$K$2:$P$2,0))</f>
        <v>#N/A</v>
      </c>
      <c r="CR754" s="19" t="e" cm="1">
        <f t="array" ref="CR754">INDEX($K:$P,ROW(),MATCH(CR$3,$K$2:$P$2,0))</f>
        <v>#N/A</v>
      </c>
      <c r="CS754" s="19" t="e" cm="1">
        <f t="array" ref="CS754">INDEX($K:$P,ROW(),MATCH(CS$3,$K$2:$P$2,0))</f>
        <v>#N/A</v>
      </c>
      <c r="CT754" s="19" t="e" cm="1">
        <f t="array" ref="CT754">INDEX($K:$P,ROW(),MATCH(CT$3,$K$2:$P$2,0))</f>
        <v>#N/A</v>
      </c>
      <c r="CU754" s="19" t="e" cm="1">
        <f t="array" ref="CU754">INDEX($K:$P,ROW(),MATCH(CU$3,$K$2:$P$2,0))</f>
        <v>#N/A</v>
      </c>
      <c r="CV754" s="19" t="e" cm="1">
        <f t="array" ref="CV754">INDEX($K:$P,ROW(),MATCH(CV$3,$K$2:$P$2,0))</f>
        <v>#N/A</v>
      </c>
      <c r="CW754" s="19" t="e" cm="1">
        <f t="array" ref="CW754">INDEX($K:$P,ROW(),MATCH(CW$3,$K$2:$P$2,0))</f>
        <v>#N/A</v>
      </c>
      <c r="CX754" s="19" t="e" cm="1">
        <f t="array" ref="CX754">INDEX($K:$P,ROW(),MATCH(CX$3,$K$2:$P$2,0))</f>
        <v>#N/A</v>
      </c>
      <c r="CY754" s="19" t="e" cm="1">
        <f t="array" ref="CY754">INDEX($K:$P,ROW(),MATCH(CY$3,$K$2:$P$2,0))</f>
        <v>#N/A</v>
      </c>
      <c r="CZ754" s="19" t="e" cm="1">
        <f t="array" ref="CZ754">INDEX($K:$P,ROW(),MATCH(CZ$3,$K$2:$P$2,0))</f>
        <v>#N/A</v>
      </c>
      <c r="DA754" s="19" t="e" cm="1">
        <f t="array" ref="DA754">INDEX($K:$P,ROW(),MATCH(DA$3,$K$2:$P$2,0))</f>
        <v>#N/A</v>
      </c>
      <c r="DB754" s="19" t="e" cm="1">
        <f t="array" ref="DB754">INDEX($K:$P,ROW(),MATCH(DB$3,$K$2:$P$2,0))</f>
        <v>#N/A</v>
      </c>
      <c r="DC754" s="19" t="e" cm="1">
        <f t="array" ref="DC754">INDEX($K:$P,ROW(),MATCH(DC$3,$K$2:$P$2,0))</f>
        <v>#N/A</v>
      </c>
      <c r="DD754" s="19" t="e" cm="1">
        <f t="array" ref="DD754">INDEX($K:$P,ROW(),MATCH(DD$3,$K$2:$P$2,0))</f>
        <v>#N/A</v>
      </c>
      <c r="DE754" s="19" t="e" cm="1">
        <f t="array" ref="DE754">INDEX($K:$P,ROW(),MATCH(DE$3,$K$2:$P$2,0))</f>
        <v>#N/A</v>
      </c>
      <c r="DF754" s="19" t="e" cm="1">
        <f t="array" ref="DF754">INDEX($K:$P,ROW(),MATCH(DF$3,$K$2:$P$2,0))</f>
        <v>#N/A</v>
      </c>
      <c r="DG754" s="19" t="e" cm="1">
        <f t="array" ref="DG754">INDEX($K:$P,ROW(),MATCH(DG$3,$K$2:$P$2,0))</f>
        <v>#N/A</v>
      </c>
      <c r="DH754" s="19" t="e" cm="1">
        <f t="array" ref="DH754">INDEX($K:$P,ROW(),MATCH(DH$3,$K$2:$P$2,0))</f>
        <v>#N/A</v>
      </c>
      <c r="DI754" s="19" t="e" cm="1">
        <f t="array" ref="DI754">INDEX($K:$P,ROW(),MATCH(DI$3,$K$2:$P$2,0))</f>
        <v>#N/A</v>
      </c>
      <c r="DJ754" s="19" t="e" cm="1">
        <f t="array" ref="DJ754">INDEX($K:$P,ROW(),MATCH(DJ$3,$K$2:$P$2,0))</f>
        <v>#N/A</v>
      </c>
      <c r="DK754" s="19" t="e" cm="1">
        <f t="array" ref="DK754">INDEX($K:$P,ROW(),MATCH(DK$3,$K$2:$P$2,0))</f>
        <v>#N/A</v>
      </c>
      <c r="DL754" s="19" t="e" cm="1">
        <f t="array" ref="DL754">INDEX($K:$P,ROW(),MATCH(DL$3,$K$2:$P$2,0))</f>
        <v>#N/A</v>
      </c>
    </row>
    <row r="755" spans="1:116" x14ac:dyDescent="0.4">
      <c r="D755" t="s">
        <v>817</v>
      </c>
      <c r="E755" s="8" t="str">
        <f t="shared" si="935"/>
        <v>755 LISTSALE-PV</v>
      </c>
      <c r="G755" s="145" t="s">
        <v>520</v>
      </c>
      <c r="H755" s="31"/>
      <c r="I755" s="73"/>
      <c r="J755" s="73"/>
      <c r="K755" s="18">
        <v>10</v>
      </c>
      <c r="L755" s="18">
        <v>10</v>
      </c>
      <c r="M755" s="18">
        <v>10</v>
      </c>
      <c r="N755" s="18">
        <v>10</v>
      </c>
      <c r="O755" s="18">
        <v>10</v>
      </c>
      <c r="P755" s="18">
        <v>10</v>
      </c>
      <c r="R755" s="33"/>
      <c r="S755" s="19" cm="1">
        <f t="array" ref="S755">INDEX($K:$P,ROW(),MATCH(S$3,$K$2:$P$2,0))</f>
        <v>10</v>
      </c>
      <c r="T755" s="19" cm="1">
        <f t="array" ref="T755">INDEX($K:$P,ROW(),MATCH(T$3,$K$2:$P$2,0))</f>
        <v>10</v>
      </c>
      <c r="U755" s="19" cm="1">
        <f t="array" ref="U755">INDEX($K:$P,ROW(),MATCH(U$3,$K$2:$P$2,0))</f>
        <v>10</v>
      </c>
      <c r="V755" s="19" cm="1">
        <f t="array" ref="V755">INDEX($K:$P,ROW(),MATCH(V$3,$K$2:$P$2,0))</f>
        <v>10</v>
      </c>
      <c r="W755" s="19" cm="1">
        <f t="array" ref="W755">INDEX($K:$P,ROW(),MATCH(W$3,$K$2:$P$2,0))</f>
        <v>10</v>
      </c>
      <c r="X755" s="19" cm="1">
        <f t="array" ref="X755">INDEX($K:$P,ROW(),MATCH(X$3,$K$2:$P$2,0))</f>
        <v>10</v>
      </c>
      <c r="Y755" s="19" cm="1">
        <f t="array" ref="Y755">INDEX($K:$P,ROW(),MATCH(Y$3,$K$2:$P$2,0))</f>
        <v>10</v>
      </c>
      <c r="Z755" s="19" cm="1">
        <f t="array" ref="Z755">INDEX($K:$P,ROW(),MATCH(Z$3,$K$2:$P$2,0))</f>
        <v>10</v>
      </c>
      <c r="AA755" s="19" cm="1">
        <f t="array" ref="AA755">INDEX($K:$P,ROW(),MATCH(AA$3,$K$2:$P$2,0))</f>
        <v>10</v>
      </c>
      <c r="AB755" s="19" cm="1">
        <f t="array" ref="AB755">INDEX($K:$P,ROW(),MATCH(AB$3,$K$2:$P$2,0))</f>
        <v>10</v>
      </c>
      <c r="AC755" s="19" cm="1">
        <f t="array" ref="AC755">INDEX($K:$P,ROW(),MATCH(AC$3,$K$2:$P$2,0))</f>
        <v>10</v>
      </c>
      <c r="AD755" s="19" cm="1">
        <f t="array" ref="AD755">INDEX($K:$P,ROW(),MATCH(AD$3,$K$2:$P$2,0))</f>
        <v>10</v>
      </c>
      <c r="AE755" s="19" cm="1">
        <f t="array" ref="AE755">INDEX($K:$P,ROW(),MATCH(AE$3,$K$2:$P$2,0))</f>
        <v>10</v>
      </c>
      <c r="AF755" s="19" cm="1">
        <f t="array" ref="AF755">INDEX($K:$P,ROW(),MATCH(AF$3,$K$2:$P$2,0))</f>
        <v>10</v>
      </c>
      <c r="AG755" s="19" cm="1">
        <f t="array" ref="AG755">INDEX($K:$P,ROW(),MATCH(AG$3,$K$2:$P$2,0))</f>
        <v>10</v>
      </c>
      <c r="AH755" s="19" cm="1">
        <f t="array" ref="AH755">INDEX($K:$P,ROW(),MATCH(AH$3,$K$2:$P$2,0))</f>
        <v>10</v>
      </c>
      <c r="AI755" s="19" cm="1">
        <f t="array" ref="AI755">INDEX($K:$P,ROW(),MATCH(AI$3,$K$2:$P$2,0))</f>
        <v>10</v>
      </c>
      <c r="AJ755" s="19" cm="1">
        <f t="array" ref="AJ755">INDEX($K:$P,ROW(),MATCH(AJ$3,$K$2:$P$2,0))</f>
        <v>10</v>
      </c>
      <c r="AK755" s="19" cm="1">
        <f t="array" ref="AK755">INDEX($K:$P,ROW(),MATCH(AK$3,$K$2:$P$2,0))</f>
        <v>10</v>
      </c>
      <c r="AL755" s="19" cm="1">
        <f t="array" ref="AL755">INDEX($K:$P,ROW(),MATCH(AL$3,$K$2:$P$2,0))</f>
        <v>10</v>
      </c>
      <c r="AM755" s="19" cm="1">
        <f t="array" ref="AM755">INDEX($K:$P,ROW(),MATCH(AM$3,$K$2:$P$2,0))</f>
        <v>10</v>
      </c>
      <c r="AN755" s="19" cm="1">
        <f t="array" ref="AN755">INDEX($K:$P,ROW(),MATCH(AN$3,$K$2:$P$2,0))</f>
        <v>10</v>
      </c>
      <c r="AO755" s="19" cm="1">
        <f t="array" ref="AO755">INDEX($K:$P,ROW(),MATCH(AO$3,$K$2:$P$2,0))</f>
        <v>10</v>
      </c>
      <c r="AP755" s="19" cm="1">
        <f t="array" ref="AP755">INDEX($K:$P,ROW(),MATCH(AP$3,$K$2:$P$2,0))</f>
        <v>10</v>
      </c>
      <c r="AQ755" s="19" cm="1">
        <f t="array" ref="AQ755">INDEX($K:$P,ROW(),MATCH(AQ$3,$K$2:$P$2,0))</f>
        <v>10</v>
      </c>
      <c r="AR755" s="19" cm="1">
        <f t="array" ref="AR755">INDEX($K:$P,ROW(),MATCH(AR$3,$K$2:$P$2,0))</f>
        <v>10</v>
      </c>
      <c r="AS755" s="19" cm="1">
        <f t="array" ref="AS755">INDEX($K:$P,ROW(),MATCH(AS$3,$K$2:$P$2,0))</f>
        <v>10</v>
      </c>
      <c r="AT755" s="19" cm="1">
        <f t="array" ref="AT755">INDEX($K:$P,ROW(),MATCH(AT$3,$K$2:$P$2,0))</f>
        <v>10</v>
      </c>
      <c r="AU755" s="19" cm="1">
        <f t="array" ref="AU755">INDEX($K:$P,ROW(),MATCH(AU$3,$K$2:$P$2,0))</f>
        <v>10</v>
      </c>
      <c r="AV755" s="19" cm="1">
        <f t="array" ref="AV755">INDEX($K:$P,ROW(),MATCH(AV$3,$K$2:$P$2,0))</f>
        <v>10</v>
      </c>
      <c r="AW755" s="19" cm="1">
        <f t="array" ref="AW755">INDEX($K:$P,ROW(),MATCH(AW$3,$K$2:$P$2,0))</f>
        <v>10</v>
      </c>
      <c r="AX755" s="19" cm="1">
        <f t="array" ref="AX755">INDEX($K:$P,ROW(),MATCH(AX$3,$K$2:$P$2,0))</f>
        <v>10</v>
      </c>
      <c r="AY755" s="19" cm="1">
        <f t="array" ref="AY755">INDEX($K:$P,ROW(),MATCH(AY$3,$K$2:$P$2,0))</f>
        <v>10</v>
      </c>
      <c r="AZ755" s="19" cm="1">
        <f t="array" ref="AZ755">INDEX($K:$P,ROW(),MATCH(AZ$3,$K$2:$P$2,0))</f>
        <v>10</v>
      </c>
      <c r="BA755" s="19" cm="1">
        <f t="array" ref="BA755">INDEX($K:$P,ROW(),MATCH(BA$3,$K$2:$P$2,0))</f>
        <v>10</v>
      </c>
      <c r="BB755" s="19" cm="1">
        <f t="array" ref="BB755">INDEX($K:$P,ROW(),MATCH(BB$3,$K$2:$P$2,0))</f>
        <v>10</v>
      </c>
      <c r="BC755" s="19" cm="1">
        <f t="array" ref="BC755">INDEX($K:$P,ROW(),MATCH(BC$3,$K$2:$P$2,0))</f>
        <v>10</v>
      </c>
      <c r="BD755" s="19" cm="1">
        <f t="array" ref="BD755">INDEX($K:$P,ROW(),MATCH(BD$3,$K$2:$P$2,0))</f>
        <v>10</v>
      </c>
      <c r="BE755" s="19" cm="1">
        <f t="array" ref="BE755">INDEX($K:$P,ROW(),MATCH(BE$3,$K$2:$P$2,0))</f>
        <v>10</v>
      </c>
      <c r="BF755" s="19" cm="1">
        <f t="array" ref="BF755">INDEX($K:$P,ROW(),MATCH(BF$3,$K$2:$P$2,0))</f>
        <v>10</v>
      </c>
      <c r="BG755" s="19" cm="1">
        <f t="array" ref="BG755">INDEX($K:$P,ROW(),MATCH(BG$3,$K$2:$P$2,0))</f>
        <v>10</v>
      </c>
      <c r="BH755" s="19" cm="1">
        <f t="array" ref="BH755">INDEX($K:$P,ROW(),MATCH(BH$3,$K$2:$P$2,0))</f>
        <v>10</v>
      </c>
      <c r="BI755" s="19" cm="1">
        <f t="array" ref="BI755">INDEX($K:$P,ROW(),MATCH(BI$3,$K$2:$P$2,0))</f>
        <v>10</v>
      </c>
      <c r="BJ755" s="19" cm="1">
        <f t="array" ref="BJ755">INDEX($K:$P,ROW(),MATCH(BJ$3,$K$2:$P$2,0))</f>
        <v>10</v>
      </c>
      <c r="BK755" s="19" cm="1">
        <f t="array" ref="BK755">INDEX($K:$P,ROW(),MATCH(BK$3,$K$2:$P$2,0))</f>
        <v>10</v>
      </c>
      <c r="BL755" s="19" cm="1">
        <f t="array" ref="BL755">INDEX($K:$P,ROW(),MATCH(BL$3,$K$2:$P$2,0))</f>
        <v>10</v>
      </c>
      <c r="BM755" s="19" cm="1">
        <f t="array" ref="BM755">INDEX($K:$P,ROW(),MATCH(BM$3,$K$2:$P$2,0))</f>
        <v>10</v>
      </c>
      <c r="BN755" s="19" cm="1">
        <f t="array" ref="BN755">INDEX($K:$P,ROW(),MATCH(BN$3,$K$2:$P$2,0))</f>
        <v>10</v>
      </c>
      <c r="BO755" s="19" cm="1">
        <f t="array" ref="BO755">INDEX($K:$P,ROW(),MATCH(BO$3,$K$2:$P$2,0))</f>
        <v>10</v>
      </c>
      <c r="BP755" s="19" cm="1">
        <f t="array" ref="BP755">INDEX($K:$P,ROW(),MATCH(BP$3,$K$2:$P$2,0))</f>
        <v>10</v>
      </c>
      <c r="BQ755" s="19" cm="1">
        <f t="array" ref="BQ755">INDEX($K:$P,ROW(),MATCH(BQ$3,$K$2:$P$2,0))</f>
        <v>10</v>
      </c>
      <c r="BR755" s="19" cm="1">
        <f t="array" ref="BR755">INDEX($K:$P,ROW(),MATCH(BR$3,$K$2:$P$2,0))</f>
        <v>10</v>
      </c>
      <c r="BS755" s="19" cm="1">
        <f t="array" ref="BS755">INDEX($K:$P,ROW(),MATCH(BS$3,$K$2:$P$2,0))</f>
        <v>10</v>
      </c>
      <c r="BT755" s="19" cm="1">
        <f t="array" ref="BT755">INDEX($K:$P,ROW(),MATCH(BT$3,$K$2:$P$2,0))</f>
        <v>10</v>
      </c>
      <c r="BU755" s="19" cm="1">
        <f t="array" ref="BU755">INDEX($K:$P,ROW(),MATCH(BU$3,$K$2:$P$2,0))</f>
        <v>10</v>
      </c>
      <c r="BV755" s="19" cm="1">
        <f t="array" ref="BV755">INDEX($K:$P,ROW(),MATCH(BV$3,$K$2:$P$2,0))</f>
        <v>10</v>
      </c>
      <c r="BW755" s="19" cm="1">
        <f t="array" ref="BW755">INDEX($K:$P,ROW(),MATCH(BW$3,$K$2:$P$2,0))</f>
        <v>10</v>
      </c>
      <c r="BX755" s="19" cm="1">
        <f t="array" ref="BX755">INDEX($K:$P,ROW(),MATCH(BX$3,$K$2:$P$2,0))</f>
        <v>10</v>
      </c>
      <c r="BY755" s="19" cm="1">
        <f t="array" ref="BY755">INDEX($K:$P,ROW(),MATCH(BY$3,$K$2:$P$2,0))</f>
        <v>10</v>
      </c>
      <c r="BZ755" s="19" cm="1">
        <f t="array" ref="BZ755">INDEX($K:$P,ROW(),MATCH(BZ$3,$K$2:$P$2,0))</f>
        <v>10</v>
      </c>
      <c r="CA755" s="19" cm="1">
        <f t="array" ref="CA755">INDEX($K:$P,ROW(),MATCH(CA$3,$K$2:$P$2,0))</f>
        <v>10</v>
      </c>
      <c r="CB755" s="19" cm="1">
        <f t="array" ref="CB755">INDEX($K:$P,ROW(),MATCH(CB$3,$K$2:$P$2,0))</f>
        <v>10</v>
      </c>
      <c r="CC755" s="19" cm="1">
        <f t="array" ref="CC755">INDEX($K:$P,ROW(),MATCH(CC$3,$K$2:$P$2,0))</f>
        <v>10</v>
      </c>
      <c r="CD755" s="19" cm="1">
        <f t="array" ref="CD755">INDEX($K:$P,ROW(),MATCH(CD$3,$K$2:$P$2,0))</f>
        <v>10</v>
      </c>
      <c r="CE755" s="19" cm="1">
        <f t="array" ref="CE755">INDEX($K:$P,ROW(),MATCH(CE$3,$K$2:$P$2,0))</f>
        <v>10</v>
      </c>
      <c r="CF755" s="19" cm="1">
        <f t="array" ref="CF755">INDEX($K:$P,ROW(),MATCH(CF$3,$K$2:$P$2,0))</f>
        <v>10</v>
      </c>
      <c r="CG755" s="19" cm="1">
        <f t="array" ref="CG755">INDEX($K:$P,ROW(),MATCH(CG$3,$K$2:$P$2,0))</f>
        <v>10</v>
      </c>
      <c r="CH755" s="19" cm="1">
        <f t="array" ref="CH755">INDEX($K:$P,ROW(),MATCH(CH$3,$K$2:$P$2,0))</f>
        <v>10</v>
      </c>
      <c r="CI755" s="19" cm="1">
        <f t="array" ref="CI755">INDEX($K:$P,ROW(),MATCH(CI$3,$K$2:$P$2,0))</f>
        <v>10</v>
      </c>
      <c r="CJ755" s="19" cm="1">
        <f t="array" ref="CJ755">INDEX($K:$P,ROW(),MATCH(CJ$3,$K$2:$P$2,0))</f>
        <v>10</v>
      </c>
      <c r="CK755" s="19" cm="1">
        <f t="array" ref="CK755">INDEX($K:$P,ROW(),MATCH(CK$3,$K$2:$P$2,0))</f>
        <v>10</v>
      </c>
      <c r="CL755" s="19" cm="1">
        <f t="array" ref="CL755">INDEX($K:$P,ROW(),MATCH(CL$3,$K$2:$P$2,0))</f>
        <v>10</v>
      </c>
      <c r="CM755" s="19" t="e" cm="1">
        <f t="array" ref="CM755">INDEX($K:$P,ROW(),MATCH(CM$3,$K$2:$P$2,0))</f>
        <v>#N/A</v>
      </c>
      <c r="CN755" s="19" t="e" cm="1">
        <f t="array" ref="CN755">INDEX($K:$P,ROW(),MATCH(CN$3,$K$2:$P$2,0))</f>
        <v>#N/A</v>
      </c>
      <c r="CO755" s="19" t="e" cm="1">
        <f t="array" ref="CO755">INDEX($K:$P,ROW(),MATCH(CO$3,$K$2:$P$2,0))</f>
        <v>#N/A</v>
      </c>
      <c r="CP755" s="19" t="e" cm="1">
        <f t="array" ref="CP755">INDEX($K:$P,ROW(),MATCH(CP$3,$K$2:$P$2,0))</f>
        <v>#N/A</v>
      </c>
      <c r="CQ755" s="19" t="e" cm="1">
        <f t="array" ref="CQ755">INDEX($K:$P,ROW(),MATCH(CQ$3,$K$2:$P$2,0))</f>
        <v>#N/A</v>
      </c>
      <c r="CR755" s="19" t="e" cm="1">
        <f t="array" ref="CR755">INDEX($K:$P,ROW(),MATCH(CR$3,$K$2:$P$2,0))</f>
        <v>#N/A</v>
      </c>
      <c r="CS755" s="19" t="e" cm="1">
        <f t="array" ref="CS755">INDEX($K:$P,ROW(),MATCH(CS$3,$K$2:$P$2,0))</f>
        <v>#N/A</v>
      </c>
      <c r="CT755" s="19" t="e" cm="1">
        <f t="array" ref="CT755">INDEX($K:$P,ROW(),MATCH(CT$3,$K$2:$P$2,0))</f>
        <v>#N/A</v>
      </c>
      <c r="CU755" s="19" t="e" cm="1">
        <f t="array" ref="CU755">INDEX($K:$P,ROW(),MATCH(CU$3,$K$2:$P$2,0))</f>
        <v>#N/A</v>
      </c>
      <c r="CV755" s="19" t="e" cm="1">
        <f t="array" ref="CV755">INDEX($K:$P,ROW(),MATCH(CV$3,$K$2:$P$2,0))</f>
        <v>#N/A</v>
      </c>
      <c r="CW755" s="19" t="e" cm="1">
        <f t="array" ref="CW755">INDEX($K:$P,ROW(),MATCH(CW$3,$K$2:$P$2,0))</f>
        <v>#N/A</v>
      </c>
      <c r="CX755" s="19" t="e" cm="1">
        <f t="array" ref="CX755">INDEX($K:$P,ROW(),MATCH(CX$3,$K$2:$P$2,0))</f>
        <v>#N/A</v>
      </c>
      <c r="CY755" s="19" t="e" cm="1">
        <f t="array" ref="CY755">INDEX($K:$P,ROW(),MATCH(CY$3,$K$2:$P$2,0))</f>
        <v>#N/A</v>
      </c>
      <c r="CZ755" s="19" t="e" cm="1">
        <f t="array" ref="CZ755">INDEX($K:$P,ROW(),MATCH(CZ$3,$K$2:$P$2,0))</f>
        <v>#N/A</v>
      </c>
      <c r="DA755" s="19" t="e" cm="1">
        <f t="array" ref="DA755">INDEX($K:$P,ROW(),MATCH(DA$3,$K$2:$P$2,0))</f>
        <v>#N/A</v>
      </c>
      <c r="DB755" s="19" t="e" cm="1">
        <f t="array" ref="DB755">INDEX($K:$P,ROW(),MATCH(DB$3,$K$2:$P$2,0))</f>
        <v>#N/A</v>
      </c>
      <c r="DC755" s="19" t="e" cm="1">
        <f t="array" ref="DC755">INDEX($K:$P,ROW(),MATCH(DC$3,$K$2:$P$2,0))</f>
        <v>#N/A</v>
      </c>
      <c r="DD755" s="19" t="e" cm="1">
        <f t="array" ref="DD755">INDEX($K:$P,ROW(),MATCH(DD$3,$K$2:$P$2,0))</f>
        <v>#N/A</v>
      </c>
      <c r="DE755" s="19" t="e" cm="1">
        <f t="array" ref="DE755">INDEX($K:$P,ROW(),MATCH(DE$3,$K$2:$P$2,0))</f>
        <v>#N/A</v>
      </c>
      <c r="DF755" s="19" t="e" cm="1">
        <f t="array" ref="DF755">INDEX($K:$P,ROW(),MATCH(DF$3,$K$2:$P$2,0))</f>
        <v>#N/A</v>
      </c>
      <c r="DG755" s="19" t="e" cm="1">
        <f t="array" ref="DG755">INDEX($K:$P,ROW(),MATCH(DG$3,$K$2:$P$2,0))</f>
        <v>#N/A</v>
      </c>
      <c r="DH755" s="19" t="e" cm="1">
        <f t="array" ref="DH755">INDEX($K:$P,ROW(),MATCH(DH$3,$K$2:$P$2,0))</f>
        <v>#N/A</v>
      </c>
      <c r="DI755" s="19" t="e" cm="1">
        <f t="array" ref="DI755">INDEX($K:$P,ROW(),MATCH(DI$3,$K$2:$P$2,0))</f>
        <v>#N/A</v>
      </c>
      <c r="DJ755" s="19" t="e" cm="1">
        <f t="array" ref="DJ755">INDEX($K:$P,ROW(),MATCH(DJ$3,$K$2:$P$2,0))</f>
        <v>#N/A</v>
      </c>
      <c r="DK755" s="19" t="e" cm="1">
        <f t="array" ref="DK755">INDEX($K:$P,ROW(),MATCH(DK$3,$K$2:$P$2,0))</f>
        <v>#N/A</v>
      </c>
      <c r="DL755" s="19" t="e" cm="1">
        <f t="array" ref="DL755">INDEX($K:$P,ROW(),MATCH(DL$3,$K$2:$P$2,0))</f>
        <v>#N/A</v>
      </c>
    </row>
    <row r="756" spans="1:116" x14ac:dyDescent="0.4">
      <c r="D756" t="s">
        <v>817</v>
      </c>
      <c r="E756" s="8" t="str">
        <f t="shared" si="935"/>
        <v>756 LISTSALE-PV</v>
      </c>
      <c r="G756" s="145" t="s">
        <v>806</v>
      </c>
      <c r="H756" s="31"/>
      <c r="I756" s="73"/>
      <c r="J756" s="73"/>
      <c r="K756" s="18">
        <v>10</v>
      </c>
      <c r="L756" s="18">
        <v>10</v>
      </c>
      <c r="M756" s="18">
        <v>10</v>
      </c>
      <c r="N756" s="18">
        <v>10</v>
      </c>
      <c r="O756" s="18">
        <v>10</v>
      </c>
      <c r="P756" s="18">
        <v>10</v>
      </c>
      <c r="R756" s="33"/>
      <c r="S756" s="19" cm="1">
        <f t="array" ref="S756">INDEX($K:$P,ROW(),MATCH(S$3,$K$2:$P$2,0))</f>
        <v>10</v>
      </c>
      <c r="T756" s="19" cm="1">
        <f t="array" ref="T756">INDEX($K:$P,ROW(),MATCH(T$3,$K$2:$P$2,0))</f>
        <v>10</v>
      </c>
      <c r="U756" s="19" cm="1">
        <f t="array" ref="U756">INDEX($K:$P,ROW(),MATCH(U$3,$K$2:$P$2,0))</f>
        <v>10</v>
      </c>
      <c r="V756" s="19" cm="1">
        <f t="array" ref="V756">INDEX($K:$P,ROW(),MATCH(V$3,$K$2:$P$2,0))</f>
        <v>10</v>
      </c>
      <c r="W756" s="19" cm="1">
        <f t="array" ref="W756">INDEX($K:$P,ROW(),MATCH(W$3,$K$2:$P$2,0))</f>
        <v>10</v>
      </c>
      <c r="X756" s="19" cm="1">
        <f t="array" ref="X756">INDEX($K:$P,ROW(),MATCH(X$3,$K$2:$P$2,0))</f>
        <v>10</v>
      </c>
      <c r="Y756" s="19" cm="1">
        <f t="array" ref="Y756">INDEX($K:$P,ROW(),MATCH(Y$3,$K$2:$P$2,0))</f>
        <v>10</v>
      </c>
      <c r="Z756" s="19" cm="1">
        <f t="array" ref="Z756">INDEX($K:$P,ROW(),MATCH(Z$3,$K$2:$P$2,0))</f>
        <v>10</v>
      </c>
      <c r="AA756" s="19" cm="1">
        <f t="array" ref="AA756">INDEX($K:$P,ROW(),MATCH(AA$3,$K$2:$P$2,0))</f>
        <v>10</v>
      </c>
      <c r="AB756" s="19" cm="1">
        <f t="array" ref="AB756">INDEX($K:$P,ROW(),MATCH(AB$3,$K$2:$P$2,0))</f>
        <v>10</v>
      </c>
      <c r="AC756" s="19" cm="1">
        <f t="array" ref="AC756">INDEX($K:$P,ROW(),MATCH(AC$3,$K$2:$P$2,0))</f>
        <v>10</v>
      </c>
      <c r="AD756" s="19" cm="1">
        <f t="array" ref="AD756">INDEX($K:$P,ROW(),MATCH(AD$3,$K$2:$P$2,0))</f>
        <v>10</v>
      </c>
      <c r="AE756" s="19" cm="1">
        <f t="array" ref="AE756">INDEX($K:$P,ROW(),MATCH(AE$3,$K$2:$P$2,0))</f>
        <v>10</v>
      </c>
      <c r="AF756" s="19" cm="1">
        <f t="array" ref="AF756">INDEX($K:$P,ROW(),MATCH(AF$3,$K$2:$P$2,0))</f>
        <v>10</v>
      </c>
      <c r="AG756" s="19" cm="1">
        <f t="array" ref="AG756">INDEX($K:$P,ROW(),MATCH(AG$3,$K$2:$P$2,0))</f>
        <v>10</v>
      </c>
      <c r="AH756" s="19" cm="1">
        <f t="array" ref="AH756">INDEX($K:$P,ROW(),MATCH(AH$3,$K$2:$P$2,0))</f>
        <v>10</v>
      </c>
      <c r="AI756" s="19" cm="1">
        <f t="array" ref="AI756">INDEX($K:$P,ROW(),MATCH(AI$3,$K$2:$P$2,0))</f>
        <v>10</v>
      </c>
      <c r="AJ756" s="19" cm="1">
        <f t="array" ref="AJ756">INDEX($K:$P,ROW(),MATCH(AJ$3,$K$2:$P$2,0))</f>
        <v>10</v>
      </c>
      <c r="AK756" s="19" cm="1">
        <f t="array" ref="AK756">INDEX($K:$P,ROW(),MATCH(AK$3,$K$2:$P$2,0))</f>
        <v>10</v>
      </c>
      <c r="AL756" s="19" cm="1">
        <f t="array" ref="AL756">INDEX($K:$P,ROW(),MATCH(AL$3,$K$2:$P$2,0))</f>
        <v>10</v>
      </c>
      <c r="AM756" s="19" cm="1">
        <f t="array" ref="AM756">INDEX($K:$P,ROW(),MATCH(AM$3,$K$2:$P$2,0))</f>
        <v>10</v>
      </c>
      <c r="AN756" s="19" cm="1">
        <f t="array" ref="AN756">INDEX($K:$P,ROW(),MATCH(AN$3,$K$2:$P$2,0))</f>
        <v>10</v>
      </c>
      <c r="AO756" s="19" cm="1">
        <f t="array" ref="AO756">INDEX($K:$P,ROW(),MATCH(AO$3,$K$2:$P$2,0))</f>
        <v>10</v>
      </c>
      <c r="AP756" s="19" cm="1">
        <f t="array" ref="AP756">INDEX($K:$P,ROW(),MATCH(AP$3,$K$2:$P$2,0))</f>
        <v>10</v>
      </c>
      <c r="AQ756" s="19" cm="1">
        <f t="array" ref="AQ756">INDEX($K:$P,ROW(),MATCH(AQ$3,$K$2:$P$2,0))</f>
        <v>10</v>
      </c>
      <c r="AR756" s="19" cm="1">
        <f t="array" ref="AR756">INDEX($K:$P,ROW(),MATCH(AR$3,$K$2:$P$2,0))</f>
        <v>10</v>
      </c>
      <c r="AS756" s="19" cm="1">
        <f t="array" ref="AS756">INDEX($K:$P,ROW(),MATCH(AS$3,$K$2:$P$2,0))</f>
        <v>10</v>
      </c>
      <c r="AT756" s="19" cm="1">
        <f t="array" ref="AT756">INDEX($K:$P,ROW(),MATCH(AT$3,$K$2:$P$2,0))</f>
        <v>10</v>
      </c>
      <c r="AU756" s="19" cm="1">
        <f t="array" ref="AU756">INDEX($K:$P,ROW(),MATCH(AU$3,$K$2:$P$2,0))</f>
        <v>10</v>
      </c>
      <c r="AV756" s="19" cm="1">
        <f t="array" ref="AV756">INDEX($K:$P,ROW(),MATCH(AV$3,$K$2:$P$2,0))</f>
        <v>10</v>
      </c>
      <c r="AW756" s="19" cm="1">
        <f t="array" ref="AW756">INDEX($K:$P,ROW(),MATCH(AW$3,$K$2:$P$2,0))</f>
        <v>10</v>
      </c>
      <c r="AX756" s="19" cm="1">
        <f t="array" ref="AX756">INDEX($K:$P,ROW(),MATCH(AX$3,$K$2:$P$2,0))</f>
        <v>10</v>
      </c>
      <c r="AY756" s="19" cm="1">
        <f t="array" ref="AY756">INDEX($K:$P,ROW(),MATCH(AY$3,$K$2:$P$2,0))</f>
        <v>10</v>
      </c>
      <c r="AZ756" s="19" cm="1">
        <f t="array" ref="AZ756">INDEX($K:$P,ROW(),MATCH(AZ$3,$K$2:$P$2,0))</f>
        <v>10</v>
      </c>
      <c r="BA756" s="19" cm="1">
        <f t="array" ref="BA756">INDEX($K:$P,ROW(),MATCH(BA$3,$K$2:$P$2,0))</f>
        <v>10</v>
      </c>
      <c r="BB756" s="19" cm="1">
        <f t="array" ref="BB756">INDEX($K:$P,ROW(),MATCH(BB$3,$K$2:$P$2,0))</f>
        <v>10</v>
      </c>
      <c r="BC756" s="19" cm="1">
        <f t="array" ref="BC756">INDEX($K:$P,ROW(),MATCH(BC$3,$K$2:$P$2,0))</f>
        <v>10</v>
      </c>
      <c r="BD756" s="19" cm="1">
        <f t="array" ref="BD756">INDEX($K:$P,ROW(),MATCH(BD$3,$K$2:$P$2,0))</f>
        <v>10</v>
      </c>
      <c r="BE756" s="19" cm="1">
        <f t="array" ref="BE756">INDEX($K:$P,ROW(),MATCH(BE$3,$K$2:$P$2,0))</f>
        <v>10</v>
      </c>
      <c r="BF756" s="19" cm="1">
        <f t="array" ref="BF756">INDEX($K:$P,ROW(),MATCH(BF$3,$K$2:$P$2,0))</f>
        <v>10</v>
      </c>
      <c r="BG756" s="19" cm="1">
        <f t="array" ref="BG756">INDEX($K:$P,ROW(),MATCH(BG$3,$K$2:$P$2,0))</f>
        <v>10</v>
      </c>
      <c r="BH756" s="19" cm="1">
        <f t="array" ref="BH756">INDEX($K:$P,ROW(),MATCH(BH$3,$K$2:$P$2,0))</f>
        <v>10</v>
      </c>
      <c r="BI756" s="19" cm="1">
        <f t="array" ref="BI756">INDEX($K:$P,ROW(),MATCH(BI$3,$K$2:$P$2,0))</f>
        <v>10</v>
      </c>
      <c r="BJ756" s="19" cm="1">
        <f t="array" ref="BJ756">INDEX($K:$P,ROW(),MATCH(BJ$3,$K$2:$P$2,0))</f>
        <v>10</v>
      </c>
      <c r="BK756" s="19" cm="1">
        <f t="array" ref="BK756">INDEX($K:$P,ROW(),MATCH(BK$3,$K$2:$P$2,0))</f>
        <v>10</v>
      </c>
      <c r="BL756" s="19" cm="1">
        <f t="array" ref="BL756">INDEX($K:$P,ROW(),MATCH(BL$3,$K$2:$P$2,0))</f>
        <v>10</v>
      </c>
      <c r="BM756" s="19" cm="1">
        <f t="array" ref="BM756">INDEX($K:$P,ROW(),MATCH(BM$3,$K$2:$P$2,0))</f>
        <v>10</v>
      </c>
      <c r="BN756" s="19" cm="1">
        <f t="array" ref="BN756">INDEX($K:$P,ROW(),MATCH(BN$3,$K$2:$P$2,0))</f>
        <v>10</v>
      </c>
      <c r="BO756" s="19" cm="1">
        <f t="array" ref="BO756">INDEX($K:$P,ROW(),MATCH(BO$3,$K$2:$P$2,0))</f>
        <v>10</v>
      </c>
      <c r="BP756" s="19" cm="1">
        <f t="array" ref="BP756">INDEX($K:$P,ROW(),MATCH(BP$3,$K$2:$P$2,0))</f>
        <v>10</v>
      </c>
      <c r="BQ756" s="19" cm="1">
        <f t="array" ref="BQ756">INDEX($K:$P,ROW(),MATCH(BQ$3,$K$2:$P$2,0))</f>
        <v>10</v>
      </c>
      <c r="BR756" s="19" cm="1">
        <f t="array" ref="BR756">INDEX($K:$P,ROW(),MATCH(BR$3,$K$2:$P$2,0))</f>
        <v>10</v>
      </c>
      <c r="BS756" s="19" cm="1">
        <f t="array" ref="BS756">INDEX($K:$P,ROW(),MATCH(BS$3,$K$2:$P$2,0))</f>
        <v>10</v>
      </c>
      <c r="BT756" s="19" cm="1">
        <f t="array" ref="BT756">INDEX($K:$P,ROW(),MATCH(BT$3,$K$2:$P$2,0))</f>
        <v>10</v>
      </c>
      <c r="BU756" s="19" cm="1">
        <f t="array" ref="BU756">INDEX($K:$P,ROW(),MATCH(BU$3,$K$2:$P$2,0))</f>
        <v>10</v>
      </c>
      <c r="BV756" s="19" cm="1">
        <f t="array" ref="BV756">INDEX($K:$P,ROW(),MATCH(BV$3,$K$2:$P$2,0))</f>
        <v>10</v>
      </c>
      <c r="BW756" s="19" cm="1">
        <f t="array" ref="BW756">INDEX($K:$P,ROW(),MATCH(BW$3,$K$2:$P$2,0))</f>
        <v>10</v>
      </c>
      <c r="BX756" s="19" cm="1">
        <f t="array" ref="BX756">INDEX($K:$P,ROW(),MATCH(BX$3,$K$2:$P$2,0))</f>
        <v>10</v>
      </c>
      <c r="BY756" s="19" cm="1">
        <f t="array" ref="BY756">INDEX($K:$P,ROW(),MATCH(BY$3,$K$2:$P$2,0))</f>
        <v>10</v>
      </c>
      <c r="BZ756" s="19" cm="1">
        <f t="array" ref="BZ756">INDEX($K:$P,ROW(),MATCH(BZ$3,$K$2:$P$2,0))</f>
        <v>10</v>
      </c>
      <c r="CA756" s="19" cm="1">
        <f t="array" ref="CA756">INDEX($K:$P,ROW(),MATCH(CA$3,$K$2:$P$2,0))</f>
        <v>10</v>
      </c>
      <c r="CB756" s="19" cm="1">
        <f t="array" ref="CB756">INDEX($K:$P,ROW(),MATCH(CB$3,$K$2:$P$2,0))</f>
        <v>10</v>
      </c>
      <c r="CC756" s="19" cm="1">
        <f t="array" ref="CC756">INDEX($K:$P,ROW(),MATCH(CC$3,$K$2:$P$2,0))</f>
        <v>10</v>
      </c>
      <c r="CD756" s="19" cm="1">
        <f t="array" ref="CD756">INDEX($K:$P,ROW(),MATCH(CD$3,$K$2:$P$2,0))</f>
        <v>10</v>
      </c>
      <c r="CE756" s="19" cm="1">
        <f t="array" ref="CE756">INDEX($K:$P,ROW(),MATCH(CE$3,$K$2:$P$2,0))</f>
        <v>10</v>
      </c>
      <c r="CF756" s="19" cm="1">
        <f t="array" ref="CF756">INDEX($K:$P,ROW(),MATCH(CF$3,$K$2:$P$2,0))</f>
        <v>10</v>
      </c>
      <c r="CG756" s="19" cm="1">
        <f t="array" ref="CG756">INDEX($K:$P,ROW(),MATCH(CG$3,$K$2:$P$2,0))</f>
        <v>10</v>
      </c>
      <c r="CH756" s="19" cm="1">
        <f t="array" ref="CH756">INDEX($K:$P,ROW(),MATCH(CH$3,$K$2:$P$2,0))</f>
        <v>10</v>
      </c>
      <c r="CI756" s="19" cm="1">
        <f t="array" ref="CI756">INDEX($K:$P,ROW(),MATCH(CI$3,$K$2:$P$2,0))</f>
        <v>10</v>
      </c>
      <c r="CJ756" s="19" cm="1">
        <f t="array" ref="CJ756">INDEX($K:$P,ROW(),MATCH(CJ$3,$K$2:$P$2,0))</f>
        <v>10</v>
      </c>
      <c r="CK756" s="19" cm="1">
        <f t="array" ref="CK756">INDEX($K:$P,ROW(),MATCH(CK$3,$K$2:$P$2,0))</f>
        <v>10</v>
      </c>
      <c r="CL756" s="19" cm="1">
        <f t="array" ref="CL756">INDEX($K:$P,ROW(),MATCH(CL$3,$K$2:$P$2,0))</f>
        <v>10</v>
      </c>
      <c r="CM756" s="19" t="e" cm="1">
        <f t="array" ref="CM756">INDEX($K:$P,ROW(),MATCH(CM$3,$K$2:$P$2,0))</f>
        <v>#N/A</v>
      </c>
      <c r="CN756" s="19" t="e" cm="1">
        <f t="array" ref="CN756">INDEX($K:$P,ROW(),MATCH(CN$3,$K$2:$P$2,0))</f>
        <v>#N/A</v>
      </c>
      <c r="CO756" s="19" t="e" cm="1">
        <f t="array" ref="CO756">INDEX($K:$P,ROW(),MATCH(CO$3,$K$2:$P$2,0))</f>
        <v>#N/A</v>
      </c>
      <c r="CP756" s="19" t="e" cm="1">
        <f t="array" ref="CP756">INDEX($K:$P,ROW(),MATCH(CP$3,$K$2:$P$2,0))</f>
        <v>#N/A</v>
      </c>
      <c r="CQ756" s="19" t="e" cm="1">
        <f t="array" ref="CQ756">INDEX($K:$P,ROW(),MATCH(CQ$3,$K$2:$P$2,0))</f>
        <v>#N/A</v>
      </c>
      <c r="CR756" s="19" t="e" cm="1">
        <f t="array" ref="CR756">INDEX($K:$P,ROW(),MATCH(CR$3,$K$2:$P$2,0))</f>
        <v>#N/A</v>
      </c>
      <c r="CS756" s="19" t="e" cm="1">
        <f t="array" ref="CS756">INDEX($K:$P,ROW(),MATCH(CS$3,$K$2:$P$2,0))</f>
        <v>#N/A</v>
      </c>
      <c r="CT756" s="19" t="e" cm="1">
        <f t="array" ref="CT756">INDEX($K:$P,ROW(),MATCH(CT$3,$K$2:$P$2,0))</f>
        <v>#N/A</v>
      </c>
      <c r="CU756" s="19" t="e" cm="1">
        <f t="array" ref="CU756">INDEX($K:$P,ROW(),MATCH(CU$3,$K$2:$P$2,0))</f>
        <v>#N/A</v>
      </c>
      <c r="CV756" s="19" t="e" cm="1">
        <f t="array" ref="CV756">INDEX($K:$P,ROW(),MATCH(CV$3,$K$2:$P$2,0))</f>
        <v>#N/A</v>
      </c>
      <c r="CW756" s="19" t="e" cm="1">
        <f t="array" ref="CW756">INDEX($K:$P,ROW(),MATCH(CW$3,$K$2:$P$2,0))</f>
        <v>#N/A</v>
      </c>
      <c r="CX756" s="19" t="e" cm="1">
        <f t="array" ref="CX756">INDEX($K:$P,ROW(),MATCH(CX$3,$K$2:$P$2,0))</f>
        <v>#N/A</v>
      </c>
      <c r="CY756" s="19" t="e" cm="1">
        <f t="array" ref="CY756">INDEX($K:$P,ROW(),MATCH(CY$3,$K$2:$P$2,0))</f>
        <v>#N/A</v>
      </c>
      <c r="CZ756" s="19" t="e" cm="1">
        <f t="array" ref="CZ756">INDEX($K:$P,ROW(),MATCH(CZ$3,$K$2:$P$2,0))</f>
        <v>#N/A</v>
      </c>
      <c r="DA756" s="19" t="e" cm="1">
        <f t="array" ref="DA756">INDEX($K:$P,ROW(),MATCH(DA$3,$K$2:$P$2,0))</f>
        <v>#N/A</v>
      </c>
      <c r="DB756" s="19" t="e" cm="1">
        <f t="array" ref="DB756">INDEX($K:$P,ROW(),MATCH(DB$3,$K$2:$P$2,0))</f>
        <v>#N/A</v>
      </c>
      <c r="DC756" s="19" t="e" cm="1">
        <f t="array" ref="DC756">INDEX($K:$P,ROW(),MATCH(DC$3,$K$2:$P$2,0))</f>
        <v>#N/A</v>
      </c>
      <c r="DD756" s="19" t="e" cm="1">
        <f t="array" ref="DD756">INDEX($K:$P,ROW(),MATCH(DD$3,$K$2:$P$2,0))</f>
        <v>#N/A</v>
      </c>
      <c r="DE756" s="19" t="e" cm="1">
        <f t="array" ref="DE756">INDEX($K:$P,ROW(),MATCH(DE$3,$K$2:$P$2,0))</f>
        <v>#N/A</v>
      </c>
      <c r="DF756" s="19" t="e" cm="1">
        <f t="array" ref="DF756">INDEX($K:$P,ROW(),MATCH(DF$3,$K$2:$P$2,0))</f>
        <v>#N/A</v>
      </c>
      <c r="DG756" s="19" t="e" cm="1">
        <f t="array" ref="DG756">INDEX($K:$P,ROW(),MATCH(DG$3,$K$2:$P$2,0))</f>
        <v>#N/A</v>
      </c>
      <c r="DH756" s="19" t="e" cm="1">
        <f t="array" ref="DH756">INDEX($K:$P,ROW(),MATCH(DH$3,$K$2:$P$2,0))</f>
        <v>#N/A</v>
      </c>
      <c r="DI756" s="19" t="e" cm="1">
        <f t="array" ref="DI756">INDEX($K:$P,ROW(),MATCH(DI$3,$K$2:$P$2,0))</f>
        <v>#N/A</v>
      </c>
      <c r="DJ756" s="19" t="e" cm="1">
        <f t="array" ref="DJ756">INDEX($K:$P,ROW(),MATCH(DJ$3,$K$2:$P$2,0))</f>
        <v>#N/A</v>
      </c>
      <c r="DK756" s="19" t="e" cm="1">
        <f t="array" ref="DK756">INDEX($K:$P,ROW(),MATCH(DK$3,$K$2:$P$2,0))</f>
        <v>#N/A</v>
      </c>
      <c r="DL756" s="19" t="e" cm="1">
        <f t="array" ref="DL756">INDEX($K:$P,ROW(),MATCH(DL$3,$K$2:$P$2,0))</f>
        <v>#N/A</v>
      </c>
    </row>
    <row r="757" spans="1:116" x14ac:dyDescent="0.4">
      <c r="D757" t="s">
        <v>817</v>
      </c>
      <c r="E757" s="8" t="str">
        <f t="shared" si="935"/>
        <v>757 LISTSALE-PV</v>
      </c>
      <c r="G757" s="145" t="s">
        <v>807</v>
      </c>
      <c r="H757" s="31"/>
      <c r="I757" s="73"/>
      <c r="J757" s="73"/>
      <c r="K757" s="18">
        <v>10</v>
      </c>
      <c r="L757" s="18">
        <v>10</v>
      </c>
      <c r="M757" s="18">
        <v>10</v>
      </c>
      <c r="N757" s="18">
        <v>10</v>
      </c>
      <c r="O757" s="18">
        <v>10</v>
      </c>
      <c r="P757" s="18">
        <v>10</v>
      </c>
      <c r="R757" s="33"/>
      <c r="S757" s="19" cm="1">
        <f t="array" ref="S757">INDEX($K:$P,ROW(),MATCH(S$3,$K$2:$P$2,0))</f>
        <v>10</v>
      </c>
      <c r="T757" s="19" cm="1">
        <f t="array" ref="T757">INDEX($K:$P,ROW(),MATCH(T$3,$K$2:$P$2,0))</f>
        <v>10</v>
      </c>
      <c r="U757" s="19" cm="1">
        <f t="array" ref="U757">INDEX($K:$P,ROW(),MATCH(U$3,$K$2:$P$2,0))</f>
        <v>10</v>
      </c>
      <c r="V757" s="19" cm="1">
        <f t="array" ref="V757">INDEX($K:$P,ROW(),MATCH(V$3,$K$2:$P$2,0))</f>
        <v>10</v>
      </c>
      <c r="W757" s="19" cm="1">
        <f t="array" ref="W757">INDEX($K:$P,ROW(),MATCH(W$3,$K$2:$P$2,0))</f>
        <v>10</v>
      </c>
      <c r="X757" s="19" cm="1">
        <f t="array" ref="X757">INDEX($K:$P,ROW(),MATCH(X$3,$K$2:$P$2,0))</f>
        <v>10</v>
      </c>
      <c r="Y757" s="19" cm="1">
        <f t="array" ref="Y757">INDEX($K:$P,ROW(),MATCH(Y$3,$K$2:$P$2,0))</f>
        <v>10</v>
      </c>
      <c r="Z757" s="19" cm="1">
        <f t="array" ref="Z757">INDEX($K:$P,ROW(),MATCH(Z$3,$K$2:$P$2,0))</f>
        <v>10</v>
      </c>
      <c r="AA757" s="19" cm="1">
        <f t="array" ref="AA757">INDEX($K:$P,ROW(),MATCH(AA$3,$K$2:$P$2,0))</f>
        <v>10</v>
      </c>
      <c r="AB757" s="19" cm="1">
        <f t="array" ref="AB757">INDEX($K:$P,ROW(),MATCH(AB$3,$K$2:$P$2,0))</f>
        <v>10</v>
      </c>
      <c r="AC757" s="19" cm="1">
        <f t="array" ref="AC757">INDEX($K:$P,ROW(),MATCH(AC$3,$K$2:$P$2,0))</f>
        <v>10</v>
      </c>
      <c r="AD757" s="19" cm="1">
        <f t="array" ref="AD757">INDEX($K:$P,ROW(),MATCH(AD$3,$K$2:$P$2,0))</f>
        <v>10</v>
      </c>
      <c r="AE757" s="19" cm="1">
        <f t="array" ref="AE757">INDEX($K:$P,ROW(),MATCH(AE$3,$K$2:$P$2,0))</f>
        <v>10</v>
      </c>
      <c r="AF757" s="19" cm="1">
        <f t="array" ref="AF757">INDEX($K:$P,ROW(),MATCH(AF$3,$K$2:$P$2,0))</f>
        <v>10</v>
      </c>
      <c r="AG757" s="19" cm="1">
        <f t="array" ref="AG757">INDEX($K:$P,ROW(),MATCH(AG$3,$K$2:$P$2,0))</f>
        <v>10</v>
      </c>
      <c r="AH757" s="19" cm="1">
        <f t="array" ref="AH757">INDEX($K:$P,ROW(),MATCH(AH$3,$K$2:$P$2,0))</f>
        <v>10</v>
      </c>
      <c r="AI757" s="19" cm="1">
        <f t="array" ref="AI757">INDEX($K:$P,ROW(),MATCH(AI$3,$K$2:$P$2,0))</f>
        <v>10</v>
      </c>
      <c r="AJ757" s="19" cm="1">
        <f t="array" ref="AJ757">INDEX($K:$P,ROW(),MATCH(AJ$3,$K$2:$P$2,0))</f>
        <v>10</v>
      </c>
      <c r="AK757" s="19" cm="1">
        <f t="array" ref="AK757">INDEX($K:$P,ROW(),MATCH(AK$3,$K$2:$P$2,0))</f>
        <v>10</v>
      </c>
      <c r="AL757" s="19" cm="1">
        <f t="array" ref="AL757">INDEX($K:$P,ROW(),MATCH(AL$3,$K$2:$P$2,0))</f>
        <v>10</v>
      </c>
      <c r="AM757" s="19" cm="1">
        <f t="array" ref="AM757">INDEX($K:$P,ROW(),MATCH(AM$3,$K$2:$P$2,0))</f>
        <v>10</v>
      </c>
      <c r="AN757" s="19" cm="1">
        <f t="array" ref="AN757">INDEX($K:$P,ROW(),MATCH(AN$3,$K$2:$P$2,0))</f>
        <v>10</v>
      </c>
      <c r="AO757" s="19" cm="1">
        <f t="array" ref="AO757">INDEX($K:$P,ROW(),MATCH(AO$3,$K$2:$P$2,0))</f>
        <v>10</v>
      </c>
      <c r="AP757" s="19" cm="1">
        <f t="array" ref="AP757">INDEX($K:$P,ROW(),MATCH(AP$3,$K$2:$P$2,0))</f>
        <v>10</v>
      </c>
      <c r="AQ757" s="19" cm="1">
        <f t="array" ref="AQ757">INDEX($K:$P,ROW(),MATCH(AQ$3,$K$2:$P$2,0))</f>
        <v>10</v>
      </c>
      <c r="AR757" s="19" cm="1">
        <f t="array" ref="AR757">INDEX($K:$P,ROW(),MATCH(AR$3,$K$2:$P$2,0))</f>
        <v>10</v>
      </c>
      <c r="AS757" s="19" cm="1">
        <f t="array" ref="AS757">INDEX($K:$P,ROW(),MATCH(AS$3,$K$2:$P$2,0))</f>
        <v>10</v>
      </c>
      <c r="AT757" s="19" cm="1">
        <f t="array" ref="AT757">INDEX($K:$P,ROW(),MATCH(AT$3,$K$2:$P$2,0))</f>
        <v>10</v>
      </c>
      <c r="AU757" s="19" cm="1">
        <f t="array" ref="AU757">INDEX($K:$P,ROW(),MATCH(AU$3,$K$2:$P$2,0))</f>
        <v>10</v>
      </c>
      <c r="AV757" s="19" cm="1">
        <f t="array" ref="AV757">INDEX($K:$P,ROW(),MATCH(AV$3,$K$2:$P$2,0))</f>
        <v>10</v>
      </c>
      <c r="AW757" s="19" cm="1">
        <f t="array" ref="AW757">INDEX($K:$P,ROW(),MATCH(AW$3,$K$2:$P$2,0))</f>
        <v>10</v>
      </c>
      <c r="AX757" s="19" cm="1">
        <f t="array" ref="AX757">INDEX($K:$P,ROW(),MATCH(AX$3,$K$2:$P$2,0))</f>
        <v>10</v>
      </c>
      <c r="AY757" s="19" cm="1">
        <f t="array" ref="AY757">INDEX($K:$P,ROW(),MATCH(AY$3,$K$2:$P$2,0))</f>
        <v>10</v>
      </c>
      <c r="AZ757" s="19" cm="1">
        <f t="array" ref="AZ757">INDEX($K:$P,ROW(),MATCH(AZ$3,$K$2:$P$2,0))</f>
        <v>10</v>
      </c>
      <c r="BA757" s="19" cm="1">
        <f t="array" ref="BA757">INDEX($K:$P,ROW(),MATCH(BA$3,$K$2:$P$2,0))</f>
        <v>10</v>
      </c>
      <c r="BB757" s="19" cm="1">
        <f t="array" ref="BB757">INDEX($K:$P,ROW(),MATCH(BB$3,$K$2:$P$2,0))</f>
        <v>10</v>
      </c>
      <c r="BC757" s="19" cm="1">
        <f t="array" ref="BC757">INDEX($K:$P,ROW(),MATCH(BC$3,$K$2:$P$2,0))</f>
        <v>10</v>
      </c>
      <c r="BD757" s="19" cm="1">
        <f t="array" ref="BD757">INDEX($K:$P,ROW(),MATCH(BD$3,$K$2:$P$2,0))</f>
        <v>10</v>
      </c>
      <c r="BE757" s="19" cm="1">
        <f t="array" ref="BE757">INDEX($K:$P,ROW(),MATCH(BE$3,$K$2:$P$2,0))</f>
        <v>10</v>
      </c>
      <c r="BF757" s="19" cm="1">
        <f t="array" ref="BF757">INDEX($K:$P,ROW(),MATCH(BF$3,$K$2:$P$2,0))</f>
        <v>10</v>
      </c>
      <c r="BG757" s="19" cm="1">
        <f t="array" ref="BG757">INDEX($K:$P,ROW(),MATCH(BG$3,$K$2:$P$2,0))</f>
        <v>10</v>
      </c>
      <c r="BH757" s="19" cm="1">
        <f t="array" ref="BH757">INDEX($K:$P,ROW(),MATCH(BH$3,$K$2:$P$2,0))</f>
        <v>10</v>
      </c>
      <c r="BI757" s="19" cm="1">
        <f t="array" ref="BI757">INDEX($K:$P,ROW(),MATCH(BI$3,$K$2:$P$2,0))</f>
        <v>10</v>
      </c>
      <c r="BJ757" s="19" cm="1">
        <f t="array" ref="BJ757">INDEX($K:$P,ROW(),MATCH(BJ$3,$K$2:$P$2,0))</f>
        <v>10</v>
      </c>
      <c r="BK757" s="19" cm="1">
        <f t="array" ref="BK757">INDEX($K:$P,ROW(),MATCH(BK$3,$K$2:$P$2,0))</f>
        <v>10</v>
      </c>
      <c r="BL757" s="19" cm="1">
        <f t="array" ref="BL757">INDEX($K:$P,ROW(),MATCH(BL$3,$K$2:$P$2,0))</f>
        <v>10</v>
      </c>
      <c r="BM757" s="19" cm="1">
        <f t="array" ref="BM757">INDEX($K:$P,ROW(),MATCH(BM$3,$K$2:$P$2,0))</f>
        <v>10</v>
      </c>
      <c r="BN757" s="19" cm="1">
        <f t="array" ref="BN757">INDEX($K:$P,ROW(),MATCH(BN$3,$K$2:$P$2,0))</f>
        <v>10</v>
      </c>
      <c r="BO757" s="19" cm="1">
        <f t="array" ref="BO757">INDEX($K:$P,ROW(),MATCH(BO$3,$K$2:$P$2,0))</f>
        <v>10</v>
      </c>
      <c r="BP757" s="19" cm="1">
        <f t="array" ref="BP757">INDEX($K:$P,ROW(),MATCH(BP$3,$K$2:$P$2,0))</f>
        <v>10</v>
      </c>
      <c r="BQ757" s="19" cm="1">
        <f t="array" ref="BQ757">INDEX($K:$P,ROW(),MATCH(BQ$3,$K$2:$P$2,0))</f>
        <v>10</v>
      </c>
      <c r="BR757" s="19" cm="1">
        <f t="array" ref="BR757">INDEX($K:$P,ROW(),MATCH(BR$3,$K$2:$P$2,0))</f>
        <v>10</v>
      </c>
      <c r="BS757" s="19" cm="1">
        <f t="array" ref="BS757">INDEX($K:$P,ROW(),MATCH(BS$3,$K$2:$P$2,0))</f>
        <v>10</v>
      </c>
      <c r="BT757" s="19" cm="1">
        <f t="array" ref="BT757">INDEX($K:$P,ROW(),MATCH(BT$3,$K$2:$P$2,0))</f>
        <v>10</v>
      </c>
      <c r="BU757" s="19" cm="1">
        <f t="array" ref="BU757">INDEX($K:$P,ROW(),MATCH(BU$3,$K$2:$P$2,0))</f>
        <v>10</v>
      </c>
      <c r="BV757" s="19" cm="1">
        <f t="array" ref="BV757">INDEX($K:$P,ROW(),MATCH(BV$3,$K$2:$P$2,0))</f>
        <v>10</v>
      </c>
      <c r="BW757" s="19" cm="1">
        <f t="array" ref="BW757">INDEX($K:$P,ROW(),MATCH(BW$3,$K$2:$P$2,0))</f>
        <v>10</v>
      </c>
      <c r="BX757" s="19" cm="1">
        <f t="array" ref="BX757">INDEX($K:$P,ROW(),MATCH(BX$3,$K$2:$P$2,0))</f>
        <v>10</v>
      </c>
      <c r="BY757" s="19" cm="1">
        <f t="array" ref="BY757">INDEX($K:$P,ROW(),MATCH(BY$3,$K$2:$P$2,0))</f>
        <v>10</v>
      </c>
      <c r="BZ757" s="19" cm="1">
        <f t="array" ref="BZ757">INDEX($K:$P,ROW(),MATCH(BZ$3,$K$2:$P$2,0))</f>
        <v>10</v>
      </c>
      <c r="CA757" s="19" cm="1">
        <f t="array" ref="CA757">INDEX($K:$P,ROW(),MATCH(CA$3,$K$2:$P$2,0))</f>
        <v>10</v>
      </c>
      <c r="CB757" s="19" cm="1">
        <f t="array" ref="CB757">INDEX($K:$P,ROW(),MATCH(CB$3,$K$2:$P$2,0))</f>
        <v>10</v>
      </c>
      <c r="CC757" s="19" cm="1">
        <f t="array" ref="CC757">INDEX($K:$P,ROW(),MATCH(CC$3,$K$2:$P$2,0))</f>
        <v>10</v>
      </c>
      <c r="CD757" s="19" cm="1">
        <f t="array" ref="CD757">INDEX($K:$P,ROW(),MATCH(CD$3,$K$2:$P$2,0))</f>
        <v>10</v>
      </c>
      <c r="CE757" s="19" cm="1">
        <f t="array" ref="CE757">INDEX($K:$P,ROW(),MATCH(CE$3,$K$2:$P$2,0))</f>
        <v>10</v>
      </c>
      <c r="CF757" s="19" cm="1">
        <f t="array" ref="CF757">INDEX($K:$P,ROW(),MATCH(CF$3,$K$2:$P$2,0))</f>
        <v>10</v>
      </c>
      <c r="CG757" s="19" cm="1">
        <f t="array" ref="CG757">INDEX($K:$P,ROW(),MATCH(CG$3,$K$2:$P$2,0))</f>
        <v>10</v>
      </c>
      <c r="CH757" s="19" cm="1">
        <f t="array" ref="CH757">INDEX($K:$P,ROW(),MATCH(CH$3,$K$2:$P$2,0))</f>
        <v>10</v>
      </c>
      <c r="CI757" s="19" cm="1">
        <f t="array" ref="CI757">INDEX($K:$P,ROW(),MATCH(CI$3,$K$2:$P$2,0))</f>
        <v>10</v>
      </c>
      <c r="CJ757" s="19" cm="1">
        <f t="array" ref="CJ757">INDEX($K:$P,ROW(),MATCH(CJ$3,$K$2:$P$2,0))</f>
        <v>10</v>
      </c>
      <c r="CK757" s="19" cm="1">
        <f t="array" ref="CK757">INDEX($K:$P,ROW(),MATCH(CK$3,$K$2:$P$2,0))</f>
        <v>10</v>
      </c>
      <c r="CL757" s="19" cm="1">
        <f t="array" ref="CL757">INDEX($K:$P,ROW(),MATCH(CL$3,$K$2:$P$2,0))</f>
        <v>10</v>
      </c>
      <c r="CM757" s="19" t="e" cm="1">
        <f t="array" ref="CM757">INDEX($K:$P,ROW(),MATCH(CM$3,$K$2:$P$2,0))</f>
        <v>#N/A</v>
      </c>
      <c r="CN757" s="19" t="e" cm="1">
        <f t="array" ref="CN757">INDEX($K:$P,ROW(),MATCH(CN$3,$K$2:$P$2,0))</f>
        <v>#N/A</v>
      </c>
      <c r="CO757" s="19" t="e" cm="1">
        <f t="array" ref="CO757">INDEX($K:$P,ROW(),MATCH(CO$3,$K$2:$P$2,0))</f>
        <v>#N/A</v>
      </c>
      <c r="CP757" s="19" t="e" cm="1">
        <f t="array" ref="CP757">INDEX($K:$P,ROW(),MATCH(CP$3,$K$2:$P$2,0))</f>
        <v>#N/A</v>
      </c>
      <c r="CQ757" s="19" t="e" cm="1">
        <f t="array" ref="CQ757">INDEX($K:$P,ROW(),MATCH(CQ$3,$K$2:$P$2,0))</f>
        <v>#N/A</v>
      </c>
      <c r="CR757" s="19" t="e" cm="1">
        <f t="array" ref="CR757">INDEX($K:$P,ROW(),MATCH(CR$3,$K$2:$P$2,0))</f>
        <v>#N/A</v>
      </c>
      <c r="CS757" s="19" t="e" cm="1">
        <f t="array" ref="CS757">INDEX($K:$P,ROW(),MATCH(CS$3,$K$2:$P$2,0))</f>
        <v>#N/A</v>
      </c>
      <c r="CT757" s="19" t="e" cm="1">
        <f t="array" ref="CT757">INDEX($K:$P,ROW(),MATCH(CT$3,$K$2:$P$2,0))</f>
        <v>#N/A</v>
      </c>
      <c r="CU757" s="19" t="e" cm="1">
        <f t="array" ref="CU757">INDEX($K:$P,ROW(),MATCH(CU$3,$K$2:$P$2,0))</f>
        <v>#N/A</v>
      </c>
      <c r="CV757" s="19" t="e" cm="1">
        <f t="array" ref="CV757">INDEX($K:$P,ROW(),MATCH(CV$3,$K$2:$P$2,0))</f>
        <v>#N/A</v>
      </c>
      <c r="CW757" s="19" t="e" cm="1">
        <f t="array" ref="CW757">INDEX($K:$P,ROW(),MATCH(CW$3,$K$2:$P$2,0))</f>
        <v>#N/A</v>
      </c>
      <c r="CX757" s="19" t="e" cm="1">
        <f t="array" ref="CX757">INDEX($K:$P,ROW(),MATCH(CX$3,$K$2:$P$2,0))</f>
        <v>#N/A</v>
      </c>
      <c r="CY757" s="19" t="e" cm="1">
        <f t="array" ref="CY757">INDEX($K:$P,ROW(),MATCH(CY$3,$K$2:$P$2,0))</f>
        <v>#N/A</v>
      </c>
      <c r="CZ757" s="19" t="e" cm="1">
        <f t="array" ref="CZ757">INDEX($K:$P,ROW(),MATCH(CZ$3,$K$2:$P$2,0))</f>
        <v>#N/A</v>
      </c>
      <c r="DA757" s="19" t="e" cm="1">
        <f t="array" ref="DA757">INDEX($K:$P,ROW(),MATCH(DA$3,$K$2:$P$2,0))</f>
        <v>#N/A</v>
      </c>
      <c r="DB757" s="19" t="e" cm="1">
        <f t="array" ref="DB757">INDEX($K:$P,ROW(),MATCH(DB$3,$K$2:$P$2,0))</f>
        <v>#N/A</v>
      </c>
      <c r="DC757" s="19" t="e" cm="1">
        <f t="array" ref="DC757">INDEX($K:$P,ROW(),MATCH(DC$3,$K$2:$P$2,0))</f>
        <v>#N/A</v>
      </c>
      <c r="DD757" s="19" t="e" cm="1">
        <f t="array" ref="DD757">INDEX($K:$P,ROW(),MATCH(DD$3,$K$2:$P$2,0))</f>
        <v>#N/A</v>
      </c>
      <c r="DE757" s="19" t="e" cm="1">
        <f t="array" ref="DE757">INDEX($K:$P,ROW(),MATCH(DE$3,$K$2:$P$2,0))</f>
        <v>#N/A</v>
      </c>
      <c r="DF757" s="19" t="e" cm="1">
        <f t="array" ref="DF757">INDEX($K:$P,ROW(),MATCH(DF$3,$K$2:$P$2,0))</f>
        <v>#N/A</v>
      </c>
      <c r="DG757" s="19" t="e" cm="1">
        <f t="array" ref="DG757">INDEX($K:$P,ROW(),MATCH(DG$3,$K$2:$P$2,0))</f>
        <v>#N/A</v>
      </c>
      <c r="DH757" s="19" t="e" cm="1">
        <f t="array" ref="DH757">INDEX($K:$P,ROW(),MATCH(DH$3,$K$2:$P$2,0))</f>
        <v>#N/A</v>
      </c>
      <c r="DI757" s="19" t="e" cm="1">
        <f t="array" ref="DI757">INDEX($K:$P,ROW(),MATCH(DI$3,$K$2:$P$2,0))</f>
        <v>#N/A</v>
      </c>
      <c r="DJ757" s="19" t="e" cm="1">
        <f t="array" ref="DJ757">INDEX($K:$P,ROW(),MATCH(DJ$3,$K$2:$P$2,0))</f>
        <v>#N/A</v>
      </c>
      <c r="DK757" s="19" t="e" cm="1">
        <f t="array" ref="DK757">INDEX($K:$P,ROW(),MATCH(DK$3,$K$2:$P$2,0))</f>
        <v>#N/A</v>
      </c>
      <c r="DL757" s="19" t="e" cm="1">
        <f t="array" ref="DL757">INDEX($K:$P,ROW(),MATCH(DL$3,$K$2:$P$2,0))</f>
        <v>#N/A</v>
      </c>
    </row>
    <row r="758" spans="1:116" x14ac:dyDescent="0.4">
      <c r="D758" t="s">
        <v>817</v>
      </c>
      <c r="E758" s="8" t="str">
        <f t="shared" si="935"/>
        <v>758 LISTSALE-PV</v>
      </c>
      <c r="G758" s="145" t="s">
        <v>808</v>
      </c>
      <c r="H758" s="31"/>
      <c r="I758" s="73"/>
      <c r="J758" s="73"/>
      <c r="K758" s="18">
        <v>10</v>
      </c>
      <c r="L758" s="18">
        <v>10</v>
      </c>
      <c r="M758" s="18">
        <v>10</v>
      </c>
      <c r="N758" s="18">
        <v>10</v>
      </c>
      <c r="O758" s="18">
        <v>10</v>
      </c>
      <c r="P758" s="18">
        <v>10</v>
      </c>
      <c r="R758" s="33"/>
      <c r="S758" s="19" cm="1">
        <f t="array" ref="S758">INDEX($K:$P,ROW(),MATCH(S$3,$K$2:$P$2,0))</f>
        <v>10</v>
      </c>
      <c r="T758" s="19" cm="1">
        <f t="array" ref="T758">INDEX($K:$P,ROW(),MATCH(T$3,$K$2:$P$2,0))</f>
        <v>10</v>
      </c>
      <c r="U758" s="19" cm="1">
        <f t="array" ref="U758">INDEX($K:$P,ROW(),MATCH(U$3,$K$2:$P$2,0))</f>
        <v>10</v>
      </c>
      <c r="V758" s="19" cm="1">
        <f t="array" ref="V758">INDEX($K:$P,ROW(),MATCH(V$3,$K$2:$P$2,0))</f>
        <v>10</v>
      </c>
      <c r="W758" s="19" cm="1">
        <f t="array" ref="W758">INDEX($K:$P,ROW(),MATCH(W$3,$K$2:$P$2,0))</f>
        <v>10</v>
      </c>
      <c r="X758" s="19" cm="1">
        <f t="array" ref="X758">INDEX($K:$P,ROW(),MATCH(X$3,$K$2:$P$2,0))</f>
        <v>10</v>
      </c>
      <c r="Y758" s="19" cm="1">
        <f t="array" ref="Y758">INDEX($K:$P,ROW(),MATCH(Y$3,$K$2:$P$2,0))</f>
        <v>10</v>
      </c>
      <c r="Z758" s="19" cm="1">
        <f t="array" ref="Z758">INDEX($K:$P,ROW(),MATCH(Z$3,$K$2:$P$2,0))</f>
        <v>10</v>
      </c>
      <c r="AA758" s="19" cm="1">
        <f t="array" ref="AA758">INDEX($K:$P,ROW(),MATCH(AA$3,$K$2:$P$2,0))</f>
        <v>10</v>
      </c>
      <c r="AB758" s="19" cm="1">
        <f t="array" ref="AB758">INDEX($K:$P,ROW(),MATCH(AB$3,$K$2:$P$2,0))</f>
        <v>10</v>
      </c>
      <c r="AC758" s="19" cm="1">
        <f t="array" ref="AC758">INDEX($K:$P,ROW(),MATCH(AC$3,$K$2:$P$2,0))</f>
        <v>10</v>
      </c>
      <c r="AD758" s="19" cm="1">
        <f t="array" ref="AD758">INDEX($K:$P,ROW(),MATCH(AD$3,$K$2:$P$2,0))</f>
        <v>10</v>
      </c>
      <c r="AE758" s="19" cm="1">
        <f t="array" ref="AE758">INDEX($K:$P,ROW(),MATCH(AE$3,$K$2:$P$2,0))</f>
        <v>10</v>
      </c>
      <c r="AF758" s="19" cm="1">
        <f t="array" ref="AF758">INDEX($K:$P,ROW(),MATCH(AF$3,$K$2:$P$2,0))</f>
        <v>10</v>
      </c>
      <c r="AG758" s="19" cm="1">
        <f t="array" ref="AG758">INDEX($K:$P,ROW(),MATCH(AG$3,$K$2:$P$2,0))</f>
        <v>10</v>
      </c>
      <c r="AH758" s="19" cm="1">
        <f t="array" ref="AH758">INDEX($K:$P,ROW(),MATCH(AH$3,$K$2:$P$2,0))</f>
        <v>10</v>
      </c>
      <c r="AI758" s="19" cm="1">
        <f t="array" ref="AI758">INDEX($K:$P,ROW(),MATCH(AI$3,$K$2:$P$2,0))</f>
        <v>10</v>
      </c>
      <c r="AJ758" s="19" cm="1">
        <f t="array" ref="AJ758">INDEX($K:$P,ROW(),MATCH(AJ$3,$K$2:$P$2,0))</f>
        <v>10</v>
      </c>
      <c r="AK758" s="19" cm="1">
        <f t="array" ref="AK758">INDEX($K:$P,ROW(),MATCH(AK$3,$K$2:$P$2,0))</f>
        <v>10</v>
      </c>
      <c r="AL758" s="19" cm="1">
        <f t="array" ref="AL758">INDEX($K:$P,ROW(),MATCH(AL$3,$K$2:$P$2,0))</f>
        <v>10</v>
      </c>
      <c r="AM758" s="19" cm="1">
        <f t="array" ref="AM758">INDEX($K:$P,ROW(),MATCH(AM$3,$K$2:$P$2,0))</f>
        <v>10</v>
      </c>
      <c r="AN758" s="19" cm="1">
        <f t="array" ref="AN758">INDEX($K:$P,ROW(),MATCH(AN$3,$K$2:$P$2,0))</f>
        <v>10</v>
      </c>
      <c r="AO758" s="19" cm="1">
        <f t="array" ref="AO758">INDEX($K:$P,ROW(),MATCH(AO$3,$K$2:$P$2,0))</f>
        <v>10</v>
      </c>
      <c r="AP758" s="19" cm="1">
        <f t="array" ref="AP758">INDEX($K:$P,ROW(),MATCH(AP$3,$K$2:$P$2,0))</f>
        <v>10</v>
      </c>
      <c r="AQ758" s="19" cm="1">
        <f t="array" ref="AQ758">INDEX($K:$P,ROW(),MATCH(AQ$3,$K$2:$P$2,0))</f>
        <v>10</v>
      </c>
      <c r="AR758" s="19" cm="1">
        <f t="array" ref="AR758">INDEX($K:$P,ROW(),MATCH(AR$3,$K$2:$P$2,0))</f>
        <v>10</v>
      </c>
      <c r="AS758" s="19" cm="1">
        <f t="array" ref="AS758">INDEX($K:$P,ROW(),MATCH(AS$3,$K$2:$P$2,0))</f>
        <v>10</v>
      </c>
      <c r="AT758" s="19" cm="1">
        <f t="array" ref="AT758">INDEX($K:$P,ROW(),MATCH(AT$3,$K$2:$P$2,0))</f>
        <v>10</v>
      </c>
      <c r="AU758" s="19" cm="1">
        <f t="array" ref="AU758">INDEX($K:$P,ROW(),MATCH(AU$3,$K$2:$P$2,0))</f>
        <v>10</v>
      </c>
      <c r="AV758" s="19" cm="1">
        <f t="array" ref="AV758">INDEX($K:$P,ROW(),MATCH(AV$3,$K$2:$P$2,0))</f>
        <v>10</v>
      </c>
      <c r="AW758" s="19" cm="1">
        <f t="array" ref="AW758">INDEX($K:$P,ROW(),MATCH(AW$3,$K$2:$P$2,0))</f>
        <v>10</v>
      </c>
      <c r="AX758" s="19" cm="1">
        <f t="array" ref="AX758">INDEX($K:$P,ROW(),MATCH(AX$3,$K$2:$P$2,0))</f>
        <v>10</v>
      </c>
      <c r="AY758" s="19" cm="1">
        <f t="array" ref="AY758">INDEX($K:$P,ROW(),MATCH(AY$3,$K$2:$P$2,0))</f>
        <v>10</v>
      </c>
      <c r="AZ758" s="19" cm="1">
        <f t="array" ref="AZ758">INDEX($K:$P,ROW(),MATCH(AZ$3,$K$2:$P$2,0))</f>
        <v>10</v>
      </c>
      <c r="BA758" s="19" cm="1">
        <f t="array" ref="BA758">INDEX($K:$P,ROW(),MATCH(BA$3,$K$2:$P$2,0))</f>
        <v>10</v>
      </c>
      <c r="BB758" s="19" cm="1">
        <f t="array" ref="BB758">INDEX($K:$P,ROW(),MATCH(BB$3,$K$2:$P$2,0))</f>
        <v>10</v>
      </c>
      <c r="BC758" s="19" cm="1">
        <f t="array" ref="BC758">INDEX($K:$P,ROW(),MATCH(BC$3,$K$2:$P$2,0))</f>
        <v>10</v>
      </c>
      <c r="BD758" s="19" cm="1">
        <f t="array" ref="BD758">INDEX($K:$P,ROW(),MATCH(BD$3,$K$2:$P$2,0))</f>
        <v>10</v>
      </c>
      <c r="BE758" s="19" cm="1">
        <f t="array" ref="BE758">INDEX($K:$P,ROW(),MATCH(BE$3,$K$2:$P$2,0))</f>
        <v>10</v>
      </c>
      <c r="BF758" s="19" cm="1">
        <f t="array" ref="BF758">INDEX($K:$P,ROW(),MATCH(BF$3,$K$2:$P$2,0))</f>
        <v>10</v>
      </c>
      <c r="BG758" s="19" cm="1">
        <f t="array" ref="BG758">INDEX($K:$P,ROW(),MATCH(BG$3,$K$2:$P$2,0))</f>
        <v>10</v>
      </c>
      <c r="BH758" s="19" cm="1">
        <f t="array" ref="BH758">INDEX($K:$P,ROW(),MATCH(BH$3,$K$2:$P$2,0))</f>
        <v>10</v>
      </c>
      <c r="BI758" s="19" cm="1">
        <f t="array" ref="BI758">INDEX($K:$P,ROW(),MATCH(BI$3,$K$2:$P$2,0))</f>
        <v>10</v>
      </c>
      <c r="BJ758" s="19" cm="1">
        <f t="array" ref="BJ758">INDEX($K:$P,ROW(),MATCH(BJ$3,$K$2:$P$2,0))</f>
        <v>10</v>
      </c>
      <c r="BK758" s="19" cm="1">
        <f t="array" ref="BK758">INDEX($K:$P,ROW(),MATCH(BK$3,$K$2:$P$2,0))</f>
        <v>10</v>
      </c>
      <c r="BL758" s="19" cm="1">
        <f t="array" ref="BL758">INDEX($K:$P,ROW(),MATCH(BL$3,$K$2:$P$2,0))</f>
        <v>10</v>
      </c>
      <c r="BM758" s="19" cm="1">
        <f t="array" ref="BM758">INDEX($K:$P,ROW(),MATCH(BM$3,$K$2:$P$2,0))</f>
        <v>10</v>
      </c>
      <c r="BN758" s="19" cm="1">
        <f t="array" ref="BN758">INDEX($K:$P,ROW(),MATCH(BN$3,$K$2:$P$2,0))</f>
        <v>10</v>
      </c>
      <c r="BO758" s="19" cm="1">
        <f t="array" ref="BO758">INDEX($K:$P,ROW(),MATCH(BO$3,$K$2:$P$2,0))</f>
        <v>10</v>
      </c>
      <c r="BP758" s="19" cm="1">
        <f t="array" ref="BP758">INDEX($K:$P,ROW(),MATCH(BP$3,$K$2:$P$2,0))</f>
        <v>10</v>
      </c>
      <c r="BQ758" s="19" cm="1">
        <f t="array" ref="BQ758">INDEX($K:$P,ROW(),MATCH(BQ$3,$K$2:$P$2,0))</f>
        <v>10</v>
      </c>
      <c r="BR758" s="19" cm="1">
        <f t="array" ref="BR758">INDEX($K:$P,ROW(),MATCH(BR$3,$K$2:$P$2,0))</f>
        <v>10</v>
      </c>
      <c r="BS758" s="19" cm="1">
        <f t="array" ref="BS758">INDEX($K:$P,ROW(),MATCH(BS$3,$K$2:$P$2,0))</f>
        <v>10</v>
      </c>
      <c r="BT758" s="19" cm="1">
        <f t="array" ref="BT758">INDEX($K:$P,ROW(),MATCH(BT$3,$K$2:$P$2,0))</f>
        <v>10</v>
      </c>
      <c r="BU758" s="19" cm="1">
        <f t="array" ref="BU758">INDEX($K:$P,ROW(),MATCH(BU$3,$K$2:$P$2,0))</f>
        <v>10</v>
      </c>
      <c r="BV758" s="19" cm="1">
        <f t="array" ref="BV758">INDEX($K:$P,ROW(),MATCH(BV$3,$K$2:$P$2,0))</f>
        <v>10</v>
      </c>
      <c r="BW758" s="19" cm="1">
        <f t="array" ref="BW758">INDEX($K:$P,ROW(),MATCH(BW$3,$K$2:$P$2,0))</f>
        <v>10</v>
      </c>
      <c r="BX758" s="19" cm="1">
        <f t="array" ref="BX758">INDEX($K:$P,ROW(),MATCH(BX$3,$K$2:$P$2,0))</f>
        <v>10</v>
      </c>
      <c r="BY758" s="19" cm="1">
        <f t="array" ref="BY758">INDEX($K:$P,ROW(),MATCH(BY$3,$K$2:$P$2,0))</f>
        <v>10</v>
      </c>
      <c r="BZ758" s="19" cm="1">
        <f t="array" ref="BZ758">INDEX($K:$P,ROW(),MATCH(BZ$3,$K$2:$P$2,0))</f>
        <v>10</v>
      </c>
      <c r="CA758" s="19" cm="1">
        <f t="array" ref="CA758">INDEX($K:$P,ROW(),MATCH(CA$3,$K$2:$P$2,0))</f>
        <v>10</v>
      </c>
      <c r="CB758" s="19" cm="1">
        <f t="array" ref="CB758">INDEX($K:$P,ROW(),MATCH(CB$3,$K$2:$P$2,0))</f>
        <v>10</v>
      </c>
      <c r="CC758" s="19" cm="1">
        <f t="array" ref="CC758">INDEX($K:$P,ROW(),MATCH(CC$3,$K$2:$P$2,0))</f>
        <v>10</v>
      </c>
      <c r="CD758" s="19" cm="1">
        <f t="array" ref="CD758">INDEX($K:$P,ROW(),MATCH(CD$3,$K$2:$P$2,0))</f>
        <v>10</v>
      </c>
      <c r="CE758" s="19" cm="1">
        <f t="array" ref="CE758">INDEX($K:$P,ROW(),MATCH(CE$3,$K$2:$P$2,0))</f>
        <v>10</v>
      </c>
      <c r="CF758" s="19" cm="1">
        <f t="array" ref="CF758">INDEX($K:$P,ROW(),MATCH(CF$3,$K$2:$P$2,0))</f>
        <v>10</v>
      </c>
      <c r="CG758" s="19" cm="1">
        <f t="array" ref="CG758">INDEX($K:$P,ROW(),MATCH(CG$3,$K$2:$P$2,0))</f>
        <v>10</v>
      </c>
      <c r="CH758" s="19" cm="1">
        <f t="array" ref="CH758">INDEX($K:$P,ROW(),MATCH(CH$3,$K$2:$P$2,0))</f>
        <v>10</v>
      </c>
      <c r="CI758" s="19" cm="1">
        <f t="array" ref="CI758">INDEX($K:$P,ROW(),MATCH(CI$3,$K$2:$P$2,0))</f>
        <v>10</v>
      </c>
      <c r="CJ758" s="19" cm="1">
        <f t="array" ref="CJ758">INDEX($K:$P,ROW(),MATCH(CJ$3,$K$2:$P$2,0))</f>
        <v>10</v>
      </c>
      <c r="CK758" s="19" cm="1">
        <f t="array" ref="CK758">INDEX($K:$P,ROW(),MATCH(CK$3,$K$2:$P$2,0))</f>
        <v>10</v>
      </c>
      <c r="CL758" s="19" cm="1">
        <f t="array" ref="CL758">INDEX($K:$P,ROW(),MATCH(CL$3,$K$2:$P$2,0))</f>
        <v>10</v>
      </c>
      <c r="CM758" s="19" t="e" cm="1">
        <f t="array" ref="CM758">INDEX($K:$P,ROW(),MATCH(CM$3,$K$2:$P$2,0))</f>
        <v>#N/A</v>
      </c>
      <c r="CN758" s="19" t="e" cm="1">
        <f t="array" ref="CN758">INDEX($K:$P,ROW(),MATCH(CN$3,$K$2:$P$2,0))</f>
        <v>#N/A</v>
      </c>
      <c r="CO758" s="19" t="e" cm="1">
        <f t="array" ref="CO758">INDEX($K:$P,ROW(),MATCH(CO$3,$K$2:$P$2,0))</f>
        <v>#N/A</v>
      </c>
      <c r="CP758" s="19" t="e" cm="1">
        <f t="array" ref="CP758">INDEX($K:$P,ROW(),MATCH(CP$3,$K$2:$P$2,0))</f>
        <v>#N/A</v>
      </c>
      <c r="CQ758" s="19" t="e" cm="1">
        <f t="array" ref="CQ758">INDEX($K:$P,ROW(),MATCH(CQ$3,$K$2:$P$2,0))</f>
        <v>#N/A</v>
      </c>
      <c r="CR758" s="19" t="e" cm="1">
        <f t="array" ref="CR758">INDEX($K:$P,ROW(),MATCH(CR$3,$K$2:$P$2,0))</f>
        <v>#N/A</v>
      </c>
      <c r="CS758" s="19" t="e" cm="1">
        <f t="array" ref="CS758">INDEX($K:$P,ROW(),MATCH(CS$3,$K$2:$P$2,0))</f>
        <v>#N/A</v>
      </c>
      <c r="CT758" s="19" t="e" cm="1">
        <f t="array" ref="CT758">INDEX($K:$P,ROW(),MATCH(CT$3,$K$2:$P$2,0))</f>
        <v>#N/A</v>
      </c>
      <c r="CU758" s="19" t="e" cm="1">
        <f t="array" ref="CU758">INDEX($K:$P,ROW(),MATCH(CU$3,$K$2:$P$2,0))</f>
        <v>#N/A</v>
      </c>
      <c r="CV758" s="19" t="e" cm="1">
        <f t="array" ref="CV758">INDEX($K:$P,ROW(),MATCH(CV$3,$K$2:$P$2,0))</f>
        <v>#N/A</v>
      </c>
      <c r="CW758" s="19" t="e" cm="1">
        <f t="array" ref="CW758">INDEX($K:$P,ROW(),MATCH(CW$3,$K$2:$P$2,0))</f>
        <v>#N/A</v>
      </c>
      <c r="CX758" s="19" t="e" cm="1">
        <f t="array" ref="CX758">INDEX($K:$P,ROW(),MATCH(CX$3,$K$2:$P$2,0))</f>
        <v>#N/A</v>
      </c>
      <c r="CY758" s="19" t="e" cm="1">
        <f t="array" ref="CY758">INDEX($K:$P,ROW(),MATCH(CY$3,$K$2:$P$2,0))</f>
        <v>#N/A</v>
      </c>
      <c r="CZ758" s="19" t="e" cm="1">
        <f t="array" ref="CZ758">INDEX($K:$P,ROW(),MATCH(CZ$3,$K$2:$P$2,0))</f>
        <v>#N/A</v>
      </c>
      <c r="DA758" s="19" t="e" cm="1">
        <f t="array" ref="DA758">INDEX($K:$P,ROW(),MATCH(DA$3,$K$2:$P$2,0))</f>
        <v>#N/A</v>
      </c>
      <c r="DB758" s="19" t="e" cm="1">
        <f t="array" ref="DB758">INDEX($K:$P,ROW(),MATCH(DB$3,$K$2:$P$2,0))</f>
        <v>#N/A</v>
      </c>
      <c r="DC758" s="19" t="e" cm="1">
        <f t="array" ref="DC758">INDEX($K:$P,ROW(),MATCH(DC$3,$K$2:$P$2,0))</f>
        <v>#N/A</v>
      </c>
      <c r="DD758" s="19" t="e" cm="1">
        <f t="array" ref="DD758">INDEX($K:$P,ROW(),MATCH(DD$3,$K$2:$P$2,0))</f>
        <v>#N/A</v>
      </c>
      <c r="DE758" s="19" t="e" cm="1">
        <f t="array" ref="DE758">INDEX($K:$P,ROW(),MATCH(DE$3,$K$2:$P$2,0))</f>
        <v>#N/A</v>
      </c>
      <c r="DF758" s="19" t="e" cm="1">
        <f t="array" ref="DF758">INDEX($K:$P,ROW(),MATCH(DF$3,$K$2:$P$2,0))</f>
        <v>#N/A</v>
      </c>
      <c r="DG758" s="19" t="e" cm="1">
        <f t="array" ref="DG758">INDEX($K:$P,ROW(),MATCH(DG$3,$K$2:$P$2,0))</f>
        <v>#N/A</v>
      </c>
      <c r="DH758" s="19" t="e" cm="1">
        <f t="array" ref="DH758">INDEX($K:$P,ROW(),MATCH(DH$3,$K$2:$P$2,0))</f>
        <v>#N/A</v>
      </c>
      <c r="DI758" s="19" t="e" cm="1">
        <f t="array" ref="DI758">INDEX($K:$P,ROW(),MATCH(DI$3,$K$2:$P$2,0))</f>
        <v>#N/A</v>
      </c>
      <c r="DJ758" s="19" t="e" cm="1">
        <f t="array" ref="DJ758">INDEX($K:$P,ROW(),MATCH(DJ$3,$K$2:$P$2,0))</f>
        <v>#N/A</v>
      </c>
      <c r="DK758" s="19" t="e" cm="1">
        <f t="array" ref="DK758">INDEX($K:$P,ROW(),MATCH(DK$3,$K$2:$P$2,0))</f>
        <v>#N/A</v>
      </c>
      <c r="DL758" s="19" t="e" cm="1">
        <f t="array" ref="DL758">INDEX($K:$P,ROW(),MATCH(DL$3,$K$2:$P$2,0))</f>
        <v>#N/A</v>
      </c>
    </row>
    <row r="759" spans="1:116" x14ac:dyDescent="0.4">
      <c r="D759" t="s">
        <v>817</v>
      </c>
      <c r="E759" s="8" t="str">
        <f t="shared" si="935"/>
        <v>759 LISTSALE-PV</v>
      </c>
      <c r="G759" s="127"/>
      <c r="H759" s="31"/>
      <c r="I759" s="73"/>
      <c r="J759" s="73"/>
      <c r="K759" s="18"/>
      <c r="L759" s="18"/>
      <c r="M759" s="18"/>
      <c r="N759" s="18"/>
      <c r="O759" s="18"/>
      <c r="P759" s="18"/>
      <c r="R759" s="33"/>
      <c r="S759" s="19"/>
      <c r="T759" s="19"/>
      <c r="U759" s="19"/>
      <c r="V759" s="19"/>
      <c r="W759" s="19"/>
      <c r="X759" s="19"/>
      <c r="Y759" s="19"/>
      <c r="Z759" s="19"/>
      <c r="AA759" s="19"/>
      <c r="AB759" s="19"/>
      <c r="AC759" s="19"/>
      <c r="AD759" s="19"/>
      <c r="AE759" s="19"/>
      <c r="AF759" s="19"/>
      <c r="AG759" s="19"/>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c r="CK759" s="19"/>
      <c r="CL759" s="19"/>
      <c r="CM759" s="19"/>
      <c r="CN759" s="19"/>
      <c r="CO759" s="19"/>
      <c r="CP759" s="19"/>
      <c r="CQ759" s="19"/>
      <c r="CR759" s="19"/>
      <c r="CS759" s="19"/>
      <c r="CT759" s="19"/>
      <c r="CU759" s="19"/>
      <c r="CV759" s="19"/>
      <c r="CW759" s="19"/>
      <c r="CX759" s="19"/>
      <c r="CY759" s="19"/>
      <c r="CZ759" s="19"/>
      <c r="DA759" s="19"/>
      <c r="DB759" s="19"/>
      <c r="DC759" s="19"/>
      <c r="DD759" s="19"/>
      <c r="DE759" s="19"/>
      <c r="DF759" s="19"/>
      <c r="DG759" s="19"/>
      <c r="DH759" s="19"/>
      <c r="DI759" s="19"/>
      <c r="DJ759" s="19"/>
      <c r="DK759" s="19"/>
      <c r="DL759" s="19"/>
    </row>
    <row r="760" spans="1:116" x14ac:dyDescent="0.4">
      <c r="D760" t="s">
        <v>817</v>
      </c>
      <c r="E760" s="8" t="str">
        <f t="shared" si="935"/>
        <v>760 LISTSALE-PV</v>
      </c>
      <c r="G760" s="127" t="s">
        <v>522</v>
      </c>
      <c r="H760" s="31"/>
      <c r="I760" s="73"/>
      <c r="J760" s="73"/>
      <c r="K760" s="18"/>
      <c r="L760" s="18"/>
      <c r="M760" s="18"/>
      <c r="N760" s="18"/>
      <c r="O760" s="18"/>
      <c r="P760" s="18"/>
      <c r="R760" s="33"/>
      <c r="S760" s="19"/>
      <c r="T760" s="19"/>
      <c r="U760" s="19"/>
      <c r="V760" s="19"/>
      <c r="W760" s="19"/>
      <c r="X760" s="19"/>
      <c r="Y760" s="19"/>
      <c r="Z760" s="19"/>
      <c r="AA760" s="19"/>
      <c r="AB760" s="19"/>
      <c r="AC760" s="19"/>
      <c r="AD760" s="19"/>
      <c r="AE760" s="19"/>
      <c r="AF760" s="19"/>
      <c r="AG760" s="19"/>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c r="CK760" s="19"/>
      <c r="CL760" s="19"/>
      <c r="CM760" s="19"/>
      <c r="CN760" s="19"/>
      <c r="CO760" s="19"/>
      <c r="CP760" s="19"/>
      <c r="CQ760" s="19"/>
      <c r="CR760" s="19"/>
      <c r="CS760" s="19"/>
      <c r="CT760" s="19"/>
      <c r="CU760" s="19"/>
      <c r="CV760" s="19"/>
      <c r="CW760" s="19"/>
      <c r="CX760" s="19"/>
      <c r="CY760" s="19"/>
      <c r="CZ760" s="19"/>
      <c r="DA760" s="19"/>
      <c r="DB760" s="19"/>
      <c r="DC760" s="19"/>
      <c r="DD760" s="19"/>
      <c r="DE760" s="19"/>
      <c r="DF760" s="19"/>
      <c r="DG760" s="19"/>
      <c r="DH760" s="19"/>
      <c r="DI760" s="19"/>
      <c r="DJ760" s="19"/>
      <c r="DK760" s="19"/>
      <c r="DL760" s="19"/>
    </row>
    <row r="761" spans="1:116" x14ac:dyDescent="0.4">
      <c r="D761" t="s">
        <v>817</v>
      </c>
      <c r="E761" s="8" t="str">
        <f t="shared" si="935"/>
        <v>761 LISTSALE-PV</v>
      </c>
      <c r="G761" s="158" t="s">
        <v>519</v>
      </c>
      <c r="H761" s="31"/>
      <c r="I761" s="73"/>
      <c r="J761" s="73"/>
      <c r="K761" s="23">
        <f t="shared" ref="K761:P766" ca="1" si="936">SUMIF($3:$3,K$2,761:761)</f>
        <v>-120000</v>
      </c>
      <c r="L761" s="23">
        <f t="shared" ca="1" si="936"/>
        <v>-120000</v>
      </c>
      <c r="M761" s="23">
        <f t="shared" ca="1" si="936"/>
        <v>-120000</v>
      </c>
      <c r="N761" s="23">
        <f t="shared" ca="1" si="936"/>
        <v>-120000</v>
      </c>
      <c r="O761" s="23">
        <f t="shared" ca="1" si="936"/>
        <v>-120000</v>
      </c>
      <c r="P761" s="23">
        <f t="shared" ca="1" si="936"/>
        <v>-120000</v>
      </c>
      <c r="R761" s="33"/>
      <c r="S761" s="24">
        <f ca="1">-+S731*S754</f>
        <v>-10000</v>
      </c>
      <c r="T761" s="24">
        <f t="shared" ref="T761:CE761" ca="1" si="937">-+T731*T754</f>
        <v>-10000</v>
      </c>
      <c r="U761" s="24">
        <f t="shared" ca="1" si="937"/>
        <v>-10000</v>
      </c>
      <c r="V761" s="24">
        <f t="shared" ca="1" si="937"/>
        <v>-10000</v>
      </c>
      <c r="W761" s="24">
        <f t="shared" ca="1" si="937"/>
        <v>-10000</v>
      </c>
      <c r="X761" s="24">
        <f t="shared" ca="1" si="937"/>
        <v>-10000</v>
      </c>
      <c r="Y761" s="24">
        <f t="shared" ca="1" si="937"/>
        <v>-10000</v>
      </c>
      <c r="Z761" s="24">
        <f t="shared" ca="1" si="937"/>
        <v>-10000</v>
      </c>
      <c r="AA761" s="24">
        <f t="shared" ca="1" si="937"/>
        <v>-10000</v>
      </c>
      <c r="AB761" s="24">
        <f t="shared" ca="1" si="937"/>
        <v>-10000</v>
      </c>
      <c r="AC761" s="24">
        <f t="shared" ca="1" si="937"/>
        <v>-10000</v>
      </c>
      <c r="AD761" s="24">
        <f t="shared" ca="1" si="937"/>
        <v>-10000</v>
      </c>
      <c r="AE761" s="24">
        <f t="shared" ca="1" si="937"/>
        <v>-10000</v>
      </c>
      <c r="AF761" s="24">
        <f t="shared" ca="1" si="937"/>
        <v>-10000</v>
      </c>
      <c r="AG761" s="24">
        <f t="shared" ca="1" si="937"/>
        <v>-10000</v>
      </c>
      <c r="AH761" s="24">
        <f t="shared" ca="1" si="937"/>
        <v>-10000</v>
      </c>
      <c r="AI761" s="24">
        <f t="shared" ca="1" si="937"/>
        <v>-10000</v>
      </c>
      <c r="AJ761" s="24">
        <f t="shared" ca="1" si="937"/>
        <v>-10000</v>
      </c>
      <c r="AK761" s="24">
        <f t="shared" ca="1" si="937"/>
        <v>-10000</v>
      </c>
      <c r="AL761" s="24">
        <f t="shared" ca="1" si="937"/>
        <v>-10000</v>
      </c>
      <c r="AM761" s="24">
        <f t="shared" ca="1" si="937"/>
        <v>-10000</v>
      </c>
      <c r="AN761" s="24">
        <f t="shared" ca="1" si="937"/>
        <v>-10000</v>
      </c>
      <c r="AO761" s="24">
        <f t="shared" ca="1" si="937"/>
        <v>-10000</v>
      </c>
      <c r="AP761" s="24">
        <f t="shared" ca="1" si="937"/>
        <v>-10000</v>
      </c>
      <c r="AQ761" s="24">
        <f t="shared" ca="1" si="937"/>
        <v>-10000</v>
      </c>
      <c r="AR761" s="24">
        <f t="shared" ca="1" si="937"/>
        <v>-10000</v>
      </c>
      <c r="AS761" s="24">
        <f t="shared" ca="1" si="937"/>
        <v>-10000</v>
      </c>
      <c r="AT761" s="24">
        <f t="shared" ca="1" si="937"/>
        <v>-10000</v>
      </c>
      <c r="AU761" s="24">
        <f t="shared" ca="1" si="937"/>
        <v>-10000</v>
      </c>
      <c r="AV761" s="24">
        <f t="shared" ca="1" si="937"/>
        <v>-10000</v>
      </c>
      <c r="AW761" s="24">
        <f t="shared" ca="1" si="937"/>
        <v>-10000</v>
      </c>
      <c r="AX761" s="24">
        <f t="shared" ca="1" si="937"/>
        <v>-10000</v>
      </c>
      <c r="AY761" s="24">
        <f t="shared" ca="1" si="937"/>
        <v>-10000</v>
      </c>
      <c r="AZ761" s="24">
        <f t="shared" ca="1" si="937"/>
        <v>-10000</v>
      </c>
      <c r="BA761" s="24">
        <f t="shared" ca="1" si="937"/>
        <v>-10000</v>
      </c>
      <c r="BB761" s="24">
        <f t="shared" ca="1" si="937"/>
        <v>-10000</v>
      </c>
      <c r="BC761" s="24">
        <f t="shared" ca="1" si="937"/>
        <v>-10000</v>
      </c>
      <c r="BD761" s="24">
        <f t="shared" ca="1" si="937"/>
        <v>-10000</v>
      </c>
      <c r="BE761" s="24">
        <f t="shared" ca="1" si="937"/>
        <v>-10000</v>
      </c>
      <c r="BF761" s="24">
        <f t="shared" ca="1" si="937"/>
        <v>-10000</v>
      </c>
      <c r="BG761" s="24">
        <f t="shared" ca="1" si="937"/>
        <v>-10000</v>
      </c>
      <c r="BH761" s="24">
        <f t="shared" ca="1" si="937"/>
        <v>-10000</v>
      </c>
      <c r="BI761" s="24">
        <f t="shared" ca="1" si="937"/>
        <v>-10000</v>
      </c>
      <c r="BJ761" s="24">
        <f t="shared" ca="1" si="937"/>
        <v>-10000</v>
      </c>
      <c r="BK761" s="24">
        <f t="shared" ca="1" si="937"/>
        <v>-10000</v>
      </c>
      <c r="BL761" s="24">
        <f t="shared" ca="1" si="937"/>
        <v>-10000</v>
      </c>
      <c r="BM761" s="24">
        <f t="shared" ca="1" si="937"/>
        <v>-10000</v>
      </c>
      <c r="BN761" s="24">
        <f t="shared" ca="1" si="937"/>
        <v>-10000</v>
      </c>
      <c r="BO761" s="24">
        <f t="shared" ca="1" si="937"/>
        <v>-10000</v>
      </c>
      <c r="BP761" s="24">
        <f t="shared" ca="1" si="937"/>
        <v>-10000</v>
      </c>
      <c r="BQ761" s="24">
        <f t="shared" ca="1" si="937"/>
        <v>-10000</v>
      </c>
      <c r="BR761" s="24">
        <f t="shared" ca="1" si="937"/>
        <v>-10000</v>
      </c>
      <c r="BS761" s="24">
        <f t="shared" ca="1" si="937"/>
        <v>-10000</v>
      </c>
      <c r="BT761" s="24">
        <f t="shared" ca="1" si="937"/>
        <v>-10000</v>
      </c>
      <c r="BU761" s="24">
        <f t="shared" ca="1" si="937"/>
        <v>-10000</v>
      </c>
      <c r="BV761" s="24">
        <f t="shared" ca="1" si="937"/>
        <v>-10000</v>
      </c>
      <c r="BW761" s="24">
        <f t="shared" ca="1" si="937"/>
        <v>-10000</v>
      </c>
      <c r="BX761" s="24">
        <f t="shared" ca="1" si="937"/>
        <v>-10000</v>
      </c>
      <c r="BY761" s="24">
        <f t="shared" ca="1" si="937"/>
        <v>-10000</v>
      </c>
      <c r="BZ761" s="24">
        <f t="shared" ca="1" si="937"/>
        <v>-10000</v>
      </c>
      <c r="CA761" s="24">
        <f t="shared" ca="1" si="937"/>
        <v>-10000</v>
      </c>
      <c r="CB761" s="24">
        <f t="shared" ca="1" si="937"/>
        <v>-10000</v>
      </c>
      <c r="CC761" s="24">
        <f t="shared" ca="1" si="937"/>
        <v>-10000</v>
      </c>
      <c r="CD761" s="24">
        <f t="shared" ca="1" si="937"/>
        <v>-10000</v>
      </c>
      <c r="CE761" s="24">
        <f t="shared" ca="1" si="937"/>
        <v>-10000</v>
      </c>
      <c r="CF761" s="24">
        <f t="shared" ref="CF761:DL761" ca="1" si="938">-+CF731*CF754</f>
        <v>-10000</v>
      </c>
      <c r="CG761" s="24">
        <f t="shared" ca="1" si="938"/>
        <v>-10000</v>
      </c>
      <c r="CH761" s="24">
        <f t="shared" ca="1" si="938"/>
        <v>-10000</v>
      </c>
      <c r="CI761" s="24">
        <f t="shared" ca="1" si="938"/>
        <v>-10000</v>
      </c>
      <c r="CJ761" s="24">
        <f t="shared" ca="1" si="938"/>
        <v>-10000</v>
      </c>
      <c r="CK761" s="24">
        <f t="shared" ca="1" si="938"/>
        <v>-10000</v>
      </c>
      <c r="CL761" s="24">
        <f t="shared" ca="1" si="938"/>
        <v>-10000</v>
      </c>
      <c r="CM761" s="24" t="e">
        <f t="shared" ca="1" si="938"/>
        <v>#N/A</v>
      </c>
      <c r="CN761" s="24" t="e">
        <f t="shared" ca="1" si="938"/>
        <v>#N/A</v>
      </c>
      <c r="CO761" s="24" t="e">
        <f t="shared" ca="1" si="938"/>
        <v>#N/A</v>
      </c>
      <c r="CP761" s="24" t="e">
        <f t="shared" ca="1" si="938"/>
        <v>#N/A</v>
      </c>
      <c r="CQ761" s="24" t="e">
        <f t="shared" ca="1" si="938"/>
        <v>#N/A</v>
      </c>
      <c r="CR761" s="24" t="e">
        <f t="shared" ca="1" si="938"/>
        <v>#N/A</v>
      </c>
      <c r="CS761" s="24" t="e">
        <f t="shared" ca="1" si="938"/>
        <v>#N/A</v>
      </c>
      <c r="CT761" s="24" t="e">
        <f t="shared" ca="1" si="938"/>
        <v>#N/A</v>
      </c>
      <c r="CU761" s="24" t="e">
        <f t="shared" ca="1" si="938"/>
        <v>#N/A</v>
      </c>
      <c r="CV761" s="24" t="e">
        <f t="shared" ca="1" si="938"/>
        <v>#N/A</v>
      </c>
      <c r="CW761" s="24" t="e">
        <f t="shared" ca="1" si="938"/>
        <v>#N/A</v>
      </c>
      <c r="CX761" s="24" t="e">
        <f t="shared" ca="1" si="938"/>
        <v>#N/A</v>
      </c>
      <c r="CY761" s="24" t="e">
        <f t="shared" ca="1" si="938"/>
        <v>#N/A</v>
      </c>
      <c r="CZ761" s="24" t="e">
        <f t="shared" ca="1" si="938"/>
        <v>#N/A</v>
      </c>
      <c r="DA761" s="24" t="e">
        <f t="shared" ca="1" si="938"/>
        <v>#N/A</v>
      </c>
      <c r="DB761" s="24" t="e">
        <f t="shared" ca="1" si="938"/>
        <v>#N/A</v>
      </c>
      <c r="DC761" s="24" t="e">
        <f t="shared" ca="1" si="938"/>
        <v>#N/A</v>
      </c>
      <c r="DD761" s="24" t="e">
        <f t="shared" ca="1" si="938"/>
        <v>#N/A</v>
      </c>
      <c r="DE761" s="24" t="e">
        <f t="shared" ca="1" si="938"/>
        <v>#N/A</v>
      </c>
      <c r="DF761" s="24" t="e">
        <f t="shared" ca="1" si="938"/>
        <v>#N/A</v>
      </c>
      <c r="DG761" s="24" t="e">
        <f t="shared" ca="1" si="938"/>
        <v>#N/A</v>
      </c>
      <c r="DH761" s="24" t="e">
        <f t="shared" ca="1" si="938"/>
        <v>#N/A</v>
      </c>
      <c r="DI761" s="24" t="e">
        <f t="shared" ca="1" si="938"/>
        <v>#N/A</v>
      </c>
      <c r="DJ761" s="24" t="e">
        <f t="shared" ca="1" si="938"/>
        <v>#N/A</v>
      </c>
      <c r="DK761" s="24" t="e">
        <f t="shared" ca="1" si="938"/>
        <v>#N/A</v>
      </c>
      <c r="DL761" s="24" t="e">
        <f t="shared" ca="1" si="938"/>
        <v>#N/A</v>
      </c>
    </row>
    <row r="762" spans="1:116" x14ac:dyDescent="0.4">
      <c r="D762" t="s">
        <v>817</v>
      </c>
      <c r="E762" s="8" t="str">
        <f t="shared" si="935"/>
        <v>762 LISTSALE-PV</v>
      </c>
      <c r="G762" s="158" t="s">
        <v>520</v>
      </c>
      <c r="H762" s="31"/>
      <c r="I762" s="73"/>
      <c r="J762" s="73"/>
      <c r="K762" s="23">
        <f t="shared" ca="1" si="936"/>
        <v>-120000</v>
      </c>
      <c r="L762" s="23">
        <f t="shared" ca="1" si="936"/>
        <v>-120000</v>
      </c>
      <c r="M762" s="23">
        <f t="shared" ca="1" si="936"/>
        <v>-120000</v>
      </c>
      <c r="N762" s="23">
        <f t="shared" ca="1" si="936"/>
        <v>-120000</v>
      </c>
      <c r="O762" s="23">
        <f t="shared" ca="1" si="936"/>
        <v>-120000</v>
      </c>
      <c r="P762" s="23">
        <f t="shared" ca="1" si="936"/>
        <v>-120000</v>
      </c>
      <c r="R762" s="33"/>
      <c r="S762" s="24">
        <f ca="1">-+S732*S755</f>
        <v>-10000</v>
      </c>
      <c r="T762" s="24">
        <f t="shared" ref="T762:CE762" ca="1" si="939">-+T732*T755</f>
        <v>-10000</v>
      </c>
      <c r="U762" s="24">
        <f t="shared" ca="1" si="939"/>
        <v>-10000</v>
      </c>
      <c r="V762" s="24">
        <f t="shared" ca="1" si="939"/>
        <v>-10000</v>
      </c>
      <c r="W762" s="24">
        <f t="shared" ca="1" si="939"/>
        <v>-10000</v>
      </c>
      <c r="X762" s="24">
        <f t="shared" ca="1" si="939"/>
        <v>-10000</v>
      </c>
      <c r="Y762" s="24">
        <f t="shared" ca="1" si="939"/>
        <v>-10000</v>
      </c>
      <c r="Z762" s="24">
        <f t="shared" ca="1" si="939"/>
        <v>-10000</v>
      </c>
      <c r="AA762" s="24">
        <f t="shared" ca="1" si="939"/>
        <v>-10000</v>
      </c>
      <c r="AB762" s="24">
        <f t="shared" ca="1" si="939"/>
        <v>-10000</v>
      </c>
      <c r="AC762" s="24">
        <f t="shared" ca="1" si="939"/>
        <v>-10000</v>
      </c>
      <c r="AD762" s="24">
        <f t="shared" ca="1" si="939"/>
        <v>-10000</v>
      </c>
      <c r="AE762" s="24">
        <f t="shared" ca="1" si="939"/>
        <v>-10000</v>
      </c>
      <c r="AF762" s="24">
        <f t="shared" ca="1" si="939"/>
        <v>-10000</v>
      </c>
      <c r="AG762" s="24">
        <f t="shared" ca="1" si="939"/>
        <v>-10000</v>
      </c>
      <c r="AH762" s="24">
        <f t="shared" ca="1" si="939"/>
        <v>-10000</v>
      </c>
      <c r="AI762" s="24">
        <f t="shared" ca="1" si="939"/>
        <v>-10000</v>
      </c>
      <c r="AJ762" s="24">
        <f t="shared" ca="1" si="939"/>
        <v>-10000</v>
      </c>
      <c r="AK762" s="24">
        <f t="shared" ca="1" si="939"/>
        <v>-10000</v>
      </c>
      <c r="AL762" s="24">
        <f t="shared" ca="1" si="939"/>
        <v>-10000</v>
      </c>
      <c r="AM762" s="24">
        <f t="shared" ca="1" si="939"/>
        <v>-10000</v>
      </c>
      <c r="AN762" s="24">
        <f t="shared" ca="1" si="939"/>
        <v>-10000</v>
      </c>
      <c r="AO762" s="24">
        <f t="shared" ca="1" si="939"/>
        <v>-10000</v>
      </c>
      <c r="AP762" s="24">
        <f t="shared" ca="1" si="939"/>
        <v>-10000</v>
      </c>
      <c r="AQ762" s="24">
        <f t="shared" ca="1" si="939"/>
        <v>-10000</v>
      </c>
      <c r="AR762" s="24">
        <f t="shared" ca="1" si="939"/>
        <v>-10000</v>
      </c>
      <c r="AS762" s="24">
        <f t="shared" ca="1" si="939"/>
        <v>-10000</v>
      </c>
      <c r="AT762" s="24">
        <f t="shared" ca="1" si="939"/>
        <v>-10000</v>
      </c>
      <c r="AU762" s="24">
        <f t="shared" ca="1" si="939"/>
        <v>-10000</v>
      </c>
      <c r="AV762" s="24">
        <f t="shared" ca="1" si="939"/>
        <v>-10000</v>
      </c>
      <c r="AW762" s="24">
        <f t="shared" ca="1" si="939"/>
        <v>-10000</v>
      </c>
      <c r="AX762" s="24">
        <f t="shared" ca="1" si="939"/>
        <v>-10000</v>
      </c>
      <c r="AY762" s="24">
        <f t="shared" ca="1" si="939"/>
        <v>-10000</v>
      </c>
      <c r="AZ762" s="24">
        <f t="shared" ca="1" si="939"/>
        <v>-10000</v>
      </c>
      <c r="BA762" s="24">
        <f t="shared" ca="1" si="939"/>
        <v>-10000</v>
      </c>
      <c r="BB762" s="24">
        <f t="shared" ca="1" si="939"/>
        <v>-10000</v>
      </c>
      <c r="BC762" s="24">
        <f t="shared" ca="1" si="939"/>
        <v>-10000</v>
      </c>
      <c r="BD762" s="24">
        <f t="shared" ca="1" si="939"/>
        <v>-10000</v>
      </c>
      <c r="BE762" s="24">
        <f t="shared" ca="1" si="939"/>
        <v>-10000</v>
      </c>
      <c r="BF762" s="24">
        <f t="shared" ca="1" si="939"/>
        <v>-10000</v>
      </c>
      <c r="BG762" s="24">
        <f t="shared" ca="1" si="939"/>
        <v>-10000</v>
      </c>
      <c r="BH762" s="24">
        <f t="shared" ca="1" si="939"/>
        <v>-10000</v>
      </c>
      <c r="BI762" s="24">
        <f t="shared" ca="1" si="939"/>
        <v>-10000</v>
      </c>
      <c r="BJ762" s="24">
        <f t="shared" ca="1" si="939"/>
        <v>-10000</v>
      </c>
      <c r="BK762" s="24">
        <f t="shared" ca="1" si="939"/>
        <v>-10000</v>
      </c>
      <c r="BL762" s="24">
        <f t="shared" ca="1" si="939"/>
        <v>-10000</v>
      </c>
      <c r="BM762" s="24">
        <f t="shared" ca="1" si="939"/>
        <v>-10000</v>
      </c>
      <c r="BN762" s="24">
        <f t="shared" ca="1" si="939"/>
        <v>-10000</v>
      </c>
      <c r="BO762" s="24">
        <f t="shared" ca="1" si="939"/>
        <v>-10000</v>
      </c>
      <c r="BP762" s="24">
        <f t="shared" ca="1" si="939"/>
        <v>-10000</v>
      </c>
      <c r="BQ762" s="24">
        <f t="shared" ca="1" si="939"/>
        <v>-10000</v>
      </c>
      <c r="BR762" s="24">
        <f t="shared" ca="1" si="939"/>
        <v>-10000</v>
      </c>
      <c r="BS762" s="24">
        <f t="shared" ca="1" si="939"/>
        <v>-10000</v>
      </c>
      <c r="BT762" s="24">
        <f t="shared" ca="1" si="939"/>
        <v>-10000</v>
      </c>
      <c r="BU762" s="24">
        <f t="shared" ca="1" si="939"/>
        <v>-10000</v>
      </c>
      <c r="BV762" s="24">
        <f t="shared" ca="1" si="939"/>
        <v>-10000</v>
      </c>
      <c r="BW762" s="24">
        <f t="shared" ca="1" si="939"/>
        <v>-10000</v>
      </c>
      <c r="BX762" s="24">
        <f t="shared" ca="1" si="939"/>
        <v>-10000</v>
      </c>
      <c r="BY762" s="24">
        <f t="shared" ca="1" si="939"/>
        <v>-10000</v>
      </c>
      <c r="BZ762" s="24">
        <f t="shared" ca="1" si="939"/>
        <v>-10000</v>
      </c>
      <c r="CA762" s="24">
        <f t="shared" ca="1" si="939"/>
        <v>-10000</v>
      </c>
      <c r="CB762" s="24">
        <f t="shared" ca="1" si="939"/>
        <v>-10000</v>
      </c>
      <c r="CC762" s="24">
        <f t="shared" ca="1" si="939"/>
        <v>-10000</v>
      </c>
      <c r="CD762" s="24">
        <f t="shared" ca="1" si="939"/>
        <v>-10000</v>
      </c>
      <c r="CE762" s="24">
        <f t="shared" ca="1" si="939"/>
        <v>-10000</v>
      </c>
      <c r="CF762" s="24">
        <f t="shared" ref="CF762:DL762" ca="1" si="940">-+CF732*CF755</f>
        <v>-10000</v>
      </c>
      <c r="CG762" s="24">
        <f t="shared" ca="1" si="940"/>
        <v>-10000</v>
      </c>
      <c r="CH762" s="24">
        <f t="shared" ca="1" si="940"/>
        <v>-10000</v>
      </c>
      <c r="CI762" s="24">
        <f t="shared" ca="1" si="940"/>
        <v>-10000</v>
      </c>
      <c r="CJ762" s="24">
        <f t="shared" ca="1" si="940"/>
        <v>-10000</v>
      </c>
      <c r="CK762" s="24">
        <f t="shared" ca="1" si="940"/>
        <v>-10000</v>
      </c>
      <c r="CL762" s="24">
        <f t="shared" ca="1" si="940"/>
        <v>-10000</v>
      </c>
      <c r="CM762" s="24" t="e">
        <f t="shared" ca="1" si="940"/>
        <v>#N/A</v>
      </c>
      <c r="CN762" s="24" t="e">
        <f t="shared" ca="1" si="940"/>
        <v>#N/A</v>
      </c>
      <c r="CO762" s="24" t="e">
        <f t="shared" ca="1" si="940"/>
        <v>#N/A</v>
      </c>
      <c r="CP762" s="24" t="e">
        <f t="shared" ca="1" si="940"/>
        <v>#N/A</v>
      </c>
      <c r="CQ762" s="24" t="e">
        <f t="shared" ca="1" si="940"/>
        <v>#N/A</v>
      </c>
      <c r="CR762" s="24" t="e">
        <f t="shared" ca="1" si="940"/>
        <v>#N/A</v>
      </c>
      <c r="CS762" s="24" t="e">
        <f t="shared" ca="1" si="940"/>
        <v>#N/A</v>
      </c>
      <c r="CT762" s="24" t="e">
        <f t="shared" ca="1" si="940"/>
        <v>#N/A</v>
      </c>
      <c r="CU762" s="24" t="e">
        <f t="shared" ca="1" si="940"/>
        <v>#N/A</v>
      </c>
      <c r="CV762" s="24" t="e">
        <f t="shared" ca="1" si="940"/>
        <v>#N/A</v>
      </c>
      <c r="CW762" s="24" t="e">
        <f t="shared" ca="1" si="940"/>
        <v>#N/A</v>
      </c>
      <c r="CX762" s="24" t="e">
        <f t="shared" ca="1" si="940"/>
        <v>#N/A</v>
      </c>
      <c r="CY762" s="24" t="e">
        <f t="shared" ca="1" si="940"/>
        <v>#N/A</v>
      </c>
      <c r="CZ762" s="24" t="e">
        <f t="shared" ca="1" si="940"/>
        <v>#N/A</v>
      </c>
      <c r="DA762" s="24" t="e">
        <f t="shared" ca="1" si="940"/>
        <v>#N/A</v>
      </c>
      <c r="DB762" s="24" t="e">
        <f t="shared" ca="1" si="940"/>
        <v>#N/A</v>
      </c>
      <c r="DC762" s="24" t="e">
        <f t="shared" ca="1" si="940"/>
        <v>#N/A</v>
      </c>
      <c r="DD762" s="24" t="e">
        <f t="shared" ca="1" si="940"/>
        <v>#N/A</v>
      </c>
      <c r="DE762" s="24" t="e">
        <f t="shared" ca="1" si="940"/>
        <v>#N/A</v>
      </c>
      <c r="DF762" s="24" t="e">
        <f t="shared" ca="1" si="940"/>
        <v>#N/A</v>
      </c>
      <c r="DG762" s="24" t="e">
        <f t="shared" ca="1" si="940"/>
        <v>#N/A</v>
      </c>
      <c r="DH762" s="24" t="e">
        <f t="shared" ca="1" si="940"/>
        <v>#N/A</v>
      </c>
      <c r="DI762" s="24" t="e">
        <f t="shared" ca="1" si="940"/>
        <v>#N/A</v>
      </c>
      <c r="DJ762" s="24" t="e">
        <f t="shared" ca="1" si="940"/>
        <v>#N/A</v>
      </c>
      <c r="DK762" s="24" t="e">
        <f t="shared" ca="1" si="940"/>
        <v>#N/A</v>
      </c>
      <c r="DL762" s="24" t="e">
        <f t="shared" ca="1" si="940"/>
        <v>#N/A</v>
      </c>
    </row>
    <row r="763" spans="1:116" x14ac:dyDescent="0.4">
      <c r="D763" t="s">
        <v>817</v>
      </c>
      <c r="E763" s="8" t="str">
        <f t="shared" si="935"/>
        <v>763 LISTSALE-PV</v>
      </c>
      <c r="G763" s="158" t="s">
        <v>806</v>
      </c>
      <c r="H763" s="31"/>
      <c r="I763" s="73"/>
      <c r="J763" s="73"/>
      <c r="K763" s="23">
        <f t="shared" ca="1" si="936"/>
        <v>-60000</v>
      </c>
      <c r="L763" s="23">
        <f t="shared" ca="1" si="936"/>
        <v>-60000</v>
      </c>
      <c r="M763" s="23">
        <f t="shared" ca="1" si="936"/>
        <v>-60000</v>
      </c>
      <c r="N763" s="23">
        <f t="shared" ca="1" si="936"/>
        <v>-60000</v>
      </c>
      <c r="O763" s="23">
        <f t="shared" ca="1" si="936"/>
        <v>-60000</v>
      </c>
      <c r="P763" s="23">
        <f t="shared" ca="1" si="936"/>
        <v>-60000</v>
      </c>
      <c r="R763" s="33"/>
      <c r="S763" s="24">
        <f ca="1">-+S733*S756</f>
        <v>-5000</v>
      </c>
      <c r="T763" s="24">
        <f t="shared" ref="T763:CE763" ca="1" si="941">-+T733*T756</f>
        <v>-5000</v>
      </c>
      <c r="U763" s="24">
        <f t="shared" ca="1" si="941"/>
        <v>-5000</v>
      </c>
      <c r="V763" s="24">
        <f t="shared" ca="1" si="941"/>
        <v>-5000</v>
      </c>
      <c r="W763" s="24">
        <f t="shared" ca="1" si="941"/>
        <v>-5000</v>
      </c>
      <c r="X763" s="24">
        <f t="shared" ca="1" si="941"/>
        <v>-5000</v>
      </c>
      <c r="Y763" s="24">
        <f t="shared" ca="1" si="941"/>
        <v>-5000</v>
      </c>
      <c r="Z763" s="24">
        <f t="shared" ca="1" si="941"/>
        <v>-5000</v>
      </c>
      <c r="AA763" s="24">
        <f t="shared" ca="1" si="941"/>
        <v>-5000</v>
      </c>
      <c r="AB763" s="24">
        <f t="shared" ca="1" si="941"/>
        <v>-5000</v>
      </c>
      <c r="AC763" s="24">
        <f t="shared" ca="1" si="941"/>
        <v>-5000</v>
      </c>
      <c r="AD763" s="24">
        <f t="shared" ca="1" si="941"/>
        <v>-5000</v>
      </c>
      <c r="AE763" s="24">
        <f t="shared" ca="1" si="941"/>
        <v>-5000</v>
      </c>
      <c r="AF763" s="24">
        <f t="shared" ca="1" si="941"/>
        <v>-5000</v>
      </c>
      <c r="AG763" s="24">
        <f t="shared" ca="1" si="941"/>
        <v>-5000</v>
      </c>
      <c r="AH763" s="24">
        <f t="shared" ca="1" si="941"/>
        <v>-5000</v>
      </c>
      <c r="AI763" s="24">
        <f t="shared" ca="1" si="941"/>
        <v>-5000</v>
      </c>
      <c r="AJ763" s="24">
        <f t="shared" ca="1" si="941"/>
        <v>-5000</v>
      </c>
      <c r="AK763" s="24">
        <f t="shared" ca="1" si="941"/>
        <v>-5000</v>
      </c>
      <c r="AL763" s="24">
        <f t="shared" ca="1" si="941"/>
        <v>-5000</v>
      </c>
      <c r="AM763" s="24">
        <f t="shared" ca="1" si="941"/>
        <v>-5000</v>
      </c>
      <c r="AN763" s="24">
        <f t="shared" ca="1" si="941"/>
        <v>-5000</v>
      </c>
      <c r="AO763" s="24">
        <f t="shared" ca="1" si="941"/>
        <v>-5000</v>
      </c>
      <c r="AP763" s="24">
        <f t="shared" ca="1" si="941"/>
        <v>-5000</v>
      </c>
      <c r="AQ763" s="24">
        <f t="shared" ca="1" si="941"/>
        <v>-5000</v>
      </c>
      <c r="AR763" s="24">
        <f t="shared" ca="1" si="941"/>
        <v>-5000</v>
      </c>
      <c r="AS763" s="24">
        <f t="shared" ca="1" si="941"/>
        <v>-5000</v>
      </c>
      <c r="AT763" s="24">
        <f t="shared" ca="1" si="941"/>
        <v>-5000</v>
      </c>
      <c r="AU763" s="24">
        <f t="shared" ca="1" si="941"/>
        <v>-5000</v>
      </c>
      <c r="AV763" s="24">
        <f t="shared" ca="1" si="941"/>
        <v>-5000</v>
      </c>
      <c r="AW763" s="24">
        <f t="shared" ca="1" si="941"/>
        <v>-5000</v>
      </c>
      <c r="AX763" s="24">
        <f t="shared" ca="1" si="941"/>
        <v>-5000</v>
      </c>
      <c r="AY763" s="24">
        <f t="shared" ca="1" si="941"/>
        <v>-5000</v>
      </c>
      <c r="AZ763" s="24">
        <f t="shared" ca="1" si="941"/>
        <v>-5000</v>
      </c>
      <c r="BA763" s="24">
        <f t="shared" ca="1" si="941"/>
        <v>-5000</v>
      </c>
      <c r="BB763" s="24">
        <f t="shared" ca="1" si="941"/>
        <v>-5000</v>
      </c>
      <c r="BC763" s="24">
        <f t="shared" ca="1" si="941"/>
        <v>-5000</v>
      </c>
      <c r="BD763" s="24">
        <f t="shared" ca="1" si="941"/>
        <v>-5000</v>
      </c>
      <c r="BE763" s="24">
        <f t="shared" ca="1" si="941"/>
        <v>-5000</v>
      </c>
      <c r="BF763" s="24">
        <f t="shared" ca="1" si="941"/>
        <v>-5000</v>
      </c>
      <c r="BG763" s="24">
        <f t="shared" ca="1" si="941"/>
        <v>-5000</v>
      </c>
      <c r="BH763" s="24">
        <f t="shared" ca="1" si="941"/>
        <v>-5000</v>
      </c>
      <c r="BI763" s="24">
        <f t="shared" ca="1" si="941"/>
        <v>-5000</v>
      </c>
      <c r="BJ763" s="24">
        <f t="shared" ca="1" si="941"/>
        <v>-5000</v>
      </c>
      <c r="BK763" s="24">
        <f t="shared" ca="1" si="941"/>
        <v>-5000</v>
      </c>
      <c r="BL763" s="24">
        <f t="shared" ca="1" si="941"/>
        <v>-5000</v>
      </c>
      <c r="BM763" s="24">
        <f t="shared" ca="1" si="941"/>
        <v>-5000</v>
      </c>
      <c r="BN763" s="24">
        <f t="shared" ca="1" si="941"/>
        <v>-5000</v>
      </c>
      <c r="BO763" s="24">
        <f t="shared" ca="1" si="941"/>
        <v>-5000</v>
      </c>
      <c r="BP763" s="24">
        <f t="shared" ca="1" si="941"/>
        <v>-5000</v>
      </c>
      <c r="BQ763" s="24">
        <f t="shared" ca="1" si="941"/>
        <v>-5000</v>
      </c>
      <c r="BR763" s="24">
        <f t="shared" ca="1" si="941"/>
        <v>-5000</v>
      </c>
      <c r="BS763" s="24">
        <f t="shared" ca="1" si="941"/>
        <v>-5000</v>
      </c>
      <c r="BT763" s="24">
        <f t="shared" ca="1" si="941"/>
        <v>-5000</v>
      </c>
      <c r="BU763" s="24">
        <f t="shared" ca="1" si="941"/>
        <v>-5000</v>
      </c>
      <c r="BV763" s="24">
        <f t="shared" ca="1" si="941"/>
        <v>-5000</v>
      </c>
      <c r="BW763" s="24">
        <f t="shared" ca="1" si="941"/>
        <v>-5000</v>
      </c>
      <c r="BX763" s="24">
        <f t="shared" ca="1" si="941"/>
        <v>-5000</v>
      </c>
      <c r="BY763" s="24">
        <f t="shared" ca="1" si="941"/>
        <v>-5000</v>
      </c>
      <c r="BZ763" s="24">
        <f t="shared" ca="1" si="941"/>
        <v>-5000</v>
      </c>
      <c r="CA763" s="24">
        <f t="shared" ca="1" si="941"/>
        <v>-5000</v>
      </c>
      <c r="CB763" s="24">
        <f t="shared" ca="1" si="941"/>
        <v>-5000</v>
      </c>
      <c r="CC763" s="24">
        <f t="shared" ca="1" si="941"/>
        <v>-5000</v>
      </c>
      <c r="CD763" s="24">
        <f t="shared" ca="1" si="941"/>
        <v>-5000</v>
      </c>
      <c r="CE763" s="24">
        <f t="shared" ca="1" si="941"/>
        <v>-5000</v>
      </c>
      <c r="CF763" s="24">
        <f t="shared" ref="CF763:DL763" ca="1" si="942">-+CF733*CF756</f>
        <v>-5000</v>
      </c>
      <c r="CG763" s="24">
        <f t="shared" ca="1" si="942"/>
        <v>-5000</v>
      </c>
      <c r="CH763" s="24">
        <f t="shared" ca="1" si="942"/>
        <v>-5000</v>
      </c>
      <c r="CI763" s="24">
        <f t="shared" ca="1" si="942"/>
        <v>-5000</v>
      </c>
      <c r="CJ763" s="24">
        <f t="shared" ca="1" si="942"/>
        <v>-5000</v>
      </c>
      <c r="CK763" s="24">
        <f t="shared" ca="1" si="942"/>
        <v>-5000</v>
      </c>
      <c r="CL763" s="24">
        <f t="shared" ca="1" si="942"/>
        <v>-5000</v>
      </c>
      <c r="CM763" s="24" t="e">
        <f t="shared" ca="1" si="942"/>
        <v>#N/A</v>
      </c>
      <c r="CN763" s="24" t="e">
        <f t="shared" ca="1" si="942"/>
        <v>#N/A</v>
      </c>
      <c r="CO763" s="24" t="e">
        <f t="shared" ca="1" si="942"/>
        <v>#N/A</v>
      </c>
      <c r="CP763" s="24" t="e">
        <f t="shared" ca="1" si="942"/>
        <v>#N/A</v>
      </c>
      <c r="CQ763" s="24" t="e">
        <f t="shared" ca="1" si="942"/>
        <v>#N/A</v>
      </c>
      <c r="CR763" s="24" t="e">
        <f t="shared" ca="1" si="942"/>
        <v>#N/A</v>
      </c>
      <c r="CS763" s="24" t="e">
        <f t="shared" ca="1" si="942"/>
        <v>#N/A</v>
      </c>
      <c r="CT763" s="24" t="e">
        <f t="shared" ca="1" si="942"/>
        <v>#N/A</v>
      </c>
      <c r="CU763" s="24" t="e">
        <f t="shared" ca="1" si="942"/>
        <v>#N/A</v>
      </c>
      <c r="CV763" s="24" t="e">
        <f t="shared" ca="1" si="942"/>
        <v>#N/A</v>
      </c>
      <c r="CW763" s="24" t="e">
        <f t="shared" ca="1" si="942"/>
        <v>#N/A</v>
      </c>
      <c r="CX763" s="24" t="e">
        <f t="shared" ca="1" si="942"/>
        <v>#N/A</v>
      </c>
      <c r="CY763" s="24" t="e">
        <f t="shared" ca="1" si="942"/>
        <v>#N/A</v>
      </c>
      <c r="CZ763" s="24" t="e">
        <f t="shared" ca="1" si="942"/>
        <v>#N/A</v>
      </c>
      <c r="DA763" s="24" t="e">
        <f t="shared" ca="1" si="942"/>
        <v>#N/A</v>
      </c>
      <c r="DB763" s="24" t="e">
        <f t="shared" ca="1" si="942"/>
        <v>#N/A</v>
      </c>
      <c r="DC763" s="24" t="e">
        <f t="shared" ca="1" si="942"/>
        <v>#N/A</v>
      </c>
      <c r="DD763" s="24" t="e">
        <f t="shared" ca="1" si="942"/>
        <v>#N/A</v>
      </c>
      <c r="DE763" s="24" t="e">
        <f t="shared" ca="1" si="942"/>
        <v>#N/A</v>
      </c>
      <c r="DF763" s="24" t="e">
        <f t="shared" ca="1" si="942"/>
        <v>#N/A</v>
      </c>
      <c r="DG763" s="24" t="e">
        <f t="shared" ca="1" si="942"/>
        <v>#N/A</v>
      </c>
      <c r="DH763" s="24" t="e">
        <f t="shared" ca="1" si="942"/>
        <v>#N/A</v>
      </c>
      <c r="DI763" s="24" t="e">
        <f t="shared" ca="1" si="942"/>
        <v>#N/A</v>
      </c>
      <c r="DJ763" s="24" t="e">
        <f t="shared" ca="1" si="942"/>
        <v>#N/A</v>
      </c>
      <c r="DK763" s="24" t="e">
        <f t="shared" ca="1" si="942"/>
        <v>#N/A</v>
      </c>
      <c r="DL763" s="24" t="e">
        <f t="shared" ca="1" si="942"/>
        <v>#N/A</v>
      </c>
    </row>
    <row r="764" spans="1:116" x14ac:dyDescent="0.4">
      <c r="D764" t="s">
        <v>817</v>
      </c>
      <c r="E764" s="8" t="str">
        <f t="shared" si="935"/>
        <v>764 LISTSALE-PV</v>
      </c>
      <c r="G764" s="158" t="s">
        <v>807</v>
      </c>
      <c r="H764" s="31"/>
      <c r="I764" s="73"/>
      <c r="J764" s="73"/>
      <c r="K764" s="23">
        <f t="shared" ca="1" si="936"/>
        <v>-180000</v>
      </c>
      <c r="L764" s="23">
        <f t="shared" ca="1" si="936"/>
        <v>-180000</v>
      </c>
      <c r="M764" s="23">
        <f t="shared" ca="1" si="936"/>
        <v>-180000</v>
      </c>
      <c r="N764" s="23">
        <f t="shared" ca="1" si="936"/>
        <v>-180000</v>
      </c>
      <c r="O764" s="23">
        <f t="shared" ca="1" si="936"/>
        <v>-180000</v>
      </c>
      <c r="P764" s="23">
        <f t="shared" ca="1" si="936"/>
        <v>-180000</v>
      </c>
      <c r="R764" s="33"/>
      <c r="S764" s="24">
        <f ca="1">-+S734*S757</f>
        <v>-15000</v>
      </c>
      <c r="T764" s="24">
        <f t="shared" ref="T764:CE764" ca="1" si="943">-+T734*T757</f>
        <v>-15000</v>
      </c>
      <c r="U764" s="24">
        <f t="shared" ca="1" si="943"/>
        <v>-15000</v>
      </c>
      <c r="V764" s="24">
        <f t="shared" ca="1" si="943"/>
        <v>-15000</v>
      </c>
      <c r="W764" s="24">
        <f t="shared" ca="1" si="943"/>
        <v>-15000</v>
      </c>
      <c r="X764" s="24">
        <f t="shared" ca="1" si="943"/>
        <v>-15000</v>
      </c>
      <c r="Y764" s="24">
        <f t="shared" ca="1" si="943"/>
        <v>-15000</v>
      </c>
      <c r="Z764" s="24">
        <f t="shared" ca="1" si="943"/>
        <v>-15000</v>
      </c>
      <c r="AA764" s="24">
        <f t="shared" ca="1" si="943"/>
        <v>-15000</v>
      </c>
      <c r="AB764" s="24">
        <f t="shared" ca="1" si="943"/>
        <v>-15000</v>
      </c>
      <c r="AC764" s="24">
        <f t="shared" ca="1" si="943"/>
        <v>-15000</v>
      </c>
      <c r="AD764" s="24">
        <f t="shared" ca="1" si="943"/>
        <v>-15000</v>
      </c>
      <c r="AE764" s="24">
        <f t="shared" ca="1" si="943"/>
        <v>-15000</v>
      </c>
      <c r="AF764" s="24">
        <f t="shared" ca="1" si="943"/>
        <v>-15000</v>
      </c>
      <c r="AG764" s="24">
        <f t="shared" ca="1" si="943"/>
        <v>-15000</v>
      </c>
      <c r="AH764" s="24">
        <f t="shared" ca="1" si="943"/>
        <v>-15000</v>
      </c>
      <c r="AI764" s="24">
        <f t="shared" ca="1" si="943"/>
        <v>-15000</v>
      </c>
      <c r="AJ764" s="24">
        <f t="shared" ca="1" si="943"/>
        <v>-15000</v>
      </c>
      <c r="AK764" s="24">
        <f t="shared" ca="1" si="943"/>
        <v>-15000</v>
      </c>
      <c r="AL764" s="24">
        <f t="shared" ca="1" si="943"/>
        <v>-15000</v>
      </c>
      <c r="AM764" s="24">
        <f t="shared" ca="1" si="943"/>
        <v>-15000</v>
      </c>
      <c r="AN764" s="24">
        <f t="shared" ca="1" si="943"/>
        <v>-15000</v>
      </c>
      <c r="AO764" s="24">
        <f t="shared" ca="1" si="943"/>
        <v>-15000</v>
      </c>
      <c r="AP764" s="24">
        <f t="shared" ca="1" si="943"/>
        <v>-15000</v>
      </c>
      <c r="AQ764" s="24">
        <f t="shared" ca="1" si="943"/>
        <v>-15000</v>
      </c>
      <c r="AR764" s="24">
        <f t="shared" ca="1" si="943"/>
        <v>-15000</v>
      </c>
      <c r="AS764" s="24">
        <f t="shared" ca="1" si="943"/>
        <v>-15000</v>
      </c>
      <c r="AT764" s="24">
        <f t="shared" ca="1" si="943"/>
        <v>-15000</v>
      </c>
      <c r="AU764" s="24">
        <f t="shared" ca="1" si="943"/>
        <v>-15000</v>
      </c>
      <c r="AV764" s="24">
        <f t="shared" ca="1" si="943"/>
        <v>-15000</v>
      </c>
      <c r="AW764" s="24">
        <f t="shared" ca="1" si="943"/>
        <v>-15000</v>
      </c>
      <c r="AX764" s="24">
        <f t="shared" ca="1" si="943"/>
        <v>-15000</v>
      </c>
      <c r="AY764" s="24">
        <f t="shared" ca="1" si="943"/>
        <v>-15000</v>
      </c>
      <c r="AZ764" s="24">
        <f t="shared" ca="1" si="943"/>
        <v>-15000</v>
      </c>
      <c r="BA764" s="24">
        <f t="shared" ca="1" si="943"/>
        <v>-15000</v>
      </c>
      <c r="BB764" s="24">
        <f t="shared" ca="1" si="943"/>
        <v>-15000</v>
      </c>
      <c r="BC764" s="24">
        <f t="shared" ca="1" si="943"/>
        <v>-15000</v>
      </c>
      <c r="BD764" s="24">
        <f t="shared" ca="1" si="943"/>
        <v>-15000</v>
      </c>
      <c r="BE764" s="24">
        <f t="shared" ca="1" si="943"/>
        <v>-15000</v>
      </c>
      <c r="BF764" s="24">
        <f t="shared" ca="1" si="943"/>
        <v>-15000</v>
      </c>
      <c r="BG764" s="24">
        <f t="shared" ca="1" si="943"/>
        <v>-15000</v>
      </c>
      <c r="BH764" s="24">
        <f t="shared" ca="1" si="943"/>
        <v>-15000</v>
      </c>
      <c r="BI764" s="24">
        <f t="shared" ca="1" si="943"/>
        <v>-15000</v>
      </c>
      <c r="BJ764" s="24">
        <f t="shared" ca="1" si="943"/>
        <v>-15000</v>
      </c>
      <c r="BK764" s="24">
        <f t="shared" ca="1" si="943"/>
        <v>-15000</v>
      </c>
      <c r="BL764" s="24">
        <f t="shared" ca="1" si="943"/>
        <v>-15000</v>
      </c>
      <c r="BM764" s="24">
        <f t="shared" ca="1" si="943"/>
        <v>-15000</v>
      </c>
      <c r="BN764" s="24">
        <f t="shared" ca="1" si="943"/>
        <v>-15000</v>
      </c>
      <c r="BO764" s="24">
        <f t="shared" ca="1" si="943"/>
        <v>-15000</v>
      </c>
      <c r="BP764" s="24">
        <f t="shared" ca="1" si="943"/>
        <v>-15000</v>
      </c>
      <c r="BQ764" s="24">
        <f t="shared" ca="1" si="943"/>
        <v>-15000</v>
      </c>
      <c r="BR764" s="24">
        <f t="shared" ca="1" si="943"/>
        <v>-15000</v>
      </c>
      <c r="BS764" s="24">
        <f t="shared" ca="1" si="943"/>
        <v>-15000</v>
      </c>
      <c r="BT764" s="24">
        <f t="shared" ca="1" si="943"/>
        <v>-15000</v>
      </c>
      <c r="BU764" s="24">
        <f t="shared" ca="1" si="943"/>
        <v>-15000</v>
      </c>
      <c r="BV764" s="24">
        <f t="shared" ca="1" si="943"/>
        <v>-15000</v>
      </c>
      <c r="BW764" s="24">
        <f t="shared" ca="1" si="943"/>
        <v>-15000</v>
      </c>
      <c r="BX764" s="24">
        <f t="shared" ca="1" si="943"/>
        <v>-15000</v>
      </c>
      <c r="BY764" s="24">
        <f t="shared" ca="1" si="943"/>
        <v>-15000</v>
      </c>
      <c r="BZ764" s="24">
        <f t="shared" ca="1" si="943"/>
        <v>-15000</v>
      </c>
      <c r="CA764" s="24">
        <f t="shared" ca="1" si="943"/>
        <v>-15000</v>
      </c>
      <c r="CB764" s="24">
        <f t="shared" ca="1" si="943"/>
        <v>-15000</v>
      </c>
      <c r="CC764" s="24">
        <f t="shared" ca="1" si="943"/>
        <v>-15000</v>
      </c>
      <c r="CD764" s="24">
        <f t="shared" ca="1" si="943"/>
        <v>-15000</v>
      </c>
      <c r="CE764" s="24">
        <f t="shared" ca="1" si="943"/>
        <v>-15000</v>
      </c>
      <c r="CF764" s="24">
        <f t="shared" ref="CF764:DL764" ca="1" si="944">-+CF734*CF757</f>
        <v>-15000</v>
      </c>
      <c r="CG764" s="24">
        <f t="shared" ca="1" si="944"/>
        <v>-15000</v>
      </c>
      <c r="CH764" s="24">
        <f t="shared" ca="1" si="944"/>
        <v>-15000</v>
      </c>
      <c r="CI764" s="24">
        <f t="shared" ca="1" si="944"/>
        <v>-15000</v>
      </c>
      <c r="CJ764" s="24">
        <f t="shared" ca="1" si="944"/>
        <v>-15000</v>
      </c>
      <c r="CK764" s="24">
        <f t="shared" ca="1" si="944"/>
        <v>-15000</v>
      </c>
      <c r="CL764" s="24">
        <f t="shared" ca="1" si="944"/>
        <v>-15000</v>
      </c>
      <c r="CM764" s="24" t="e">
        <f t="shared" ca="1" si="944"/>
        <v>#N/A</v>
      </c>
      <c r="CN764" s="24" t="e">
        <f t="shared" ca="1" si="944"/>
        <v>#N/A</v>
      </c>
      <c r="CO764" s="24" t="e">
        <f t="shared" ca="1" si="944"/>
        <v>#N/A</v>
      </c>
      <c r="CP764" s="24" t="e">
        <f t="shared" ca="1" si="944"/>
        <v>#N/A</v>
      </c>
      <c r="CQ764" s="24" t="e">
        <f t="shared" ca="1" si="944"/>
        <v>#N/A</v>
      </c>
      <c r="CR764" s="24" t="e">
        <f t="shared" ca="1" si="944"/>
        <v>#N/A</v>
      </c>
      <c r="CS764" s="24" t="e">
        <f t="shared" ca="1" si="944"/>
        <v>#N/A</v>
      </c>
      <c r="CT764" s="24" t="e">
        <f t="shared" ca="1" si="944"/>
        <v>#N/A</v>
      </c>
      <c r="CU764" s="24" t="e">
        <f t="shared" ca="1" si="944"/>
        <v>#N/A</v>
      </c>
      <c r="CV764" s="24" t="e">
        <f t="shared" ca="1" si="944"/>
        <v>#N/A</v>
      </c>
      <c r="CW764" s="24" t="e">
        <f t="shared" ca="1" si="944"/>
        <v>#N/A</v>
      </c>
      <c r="CX764" s="24" t="e">
        <f t="shared" ca="1" si="944"/>
        <v>#N/A</v>
      </c>
      <c r="CY764" s="24" t="e">
        <f t="shared" ca="1" si="944"/>
        <v>#N/A</v>
      </c>
      <c r="CZ764" s="24" t="e">
        <f t="shared" ca="1" si="944"/>
        <v>#N/A</v>
      </c>
      <c r="DA764" s="24" t="e">
        <f t="shared" ca="1" si="944"/>
        <v>#N/A</v>
      </c>
      <c r="DB764" s="24" t="e">
        <f t="shared" ca="1" si="944"/>
        <v>#N/A</v>
      </c>
      <c r="DC764" s="24" t="e">
        <f t="shared" ca="1" si="944"/>
        <v>#N/A</v>
      </c>
      <c r="DD764" s="24" t="e">
        <f t="shared" ca="1" si="944"/>
        <v>#N/A</v>
      </c>
      <c r="DE764" s="24" t="e">
        <f t="shared" ca="1" si="944"/>
        <v>#N/A</v>
      </c>
      <c r="DF764" s="24" t="e">
        <f t="shared" ca="1" si="944"/>
        <v>#N/A</v>
      </c>
      <c r="DG764" s="24" t="e">
        <f t="shared" ca="1" si="944"/>
        <v>#N/A</v>
      </c>
      <c r="DH764" s="24" t="e">
        <f t="shared" ca="1" si="944"/>
        <v>#N/A</v>
      </c>
      <c r="DI764" s="24" t="e">
        <f t="shared" ca="1" si="944"/>
        <v>#N/A</v>
      </c>
      <c r="DJ764" s="24" t="e">
        <f t="shared" ca="1" si="944"/>
        <v>#N/A</v>
      </c>
      <c r="DK764" s="24" t="e">
        <f t="shared" ca="1" si="944"/>
        <v>#N/A</v>
      </c>
      <c r="DL764" s="24" t="e">
        <f t="shared" ca="1" si="944"/>
        <v>#N/A</v>
      </c>
    </row>
    <row r="765" spans="1:116" x14ac:dyDescent="0.4">
      <c r="D765" t="s">
        <v>817</v>
      </c>
      <c r="E765" s="8" t="str">
        <f t="shared" si="935"/>
        <v>765 LISTSALE-PV</v>
      </c>
      <c r="G765" s="158" t="s">
        <v>808</v>
      </c>
      <c r="H765" s="31"/>
      <c r="I765" s="73"/>
      <c r="J765" s="73"/>
      <c r="K765" s="258">
        <f t="shared" ca="1" si="936"/>
        <v>-120000</v>
      </c>
      <c r="L765" s="258">
        <f t="shared" ca="1" si="936"/>
        <v>-120000</v>
      </c>
      <c r="M765" s="258">
        <f t="shared" ca="1" si="936"/>
        <v>-120000</v>
      </c>
      <c r="N765" s="258">
        <f t="shared" ca="1" si="936"/>
        <v>-120000</v>
      </c>
      <c r="O765" s="258">
        <f t="shared" ca="1" si="936"/>
        <v>-120000</v>
      </c>
      <c r="P765" s="258">
        <f t="shared" ca="1" si="936"/>
        <v>-120000</v>
      </c>
      <c r="R765" s="33"/>
      <c r="S765" s="138">
        <f ca="1">-+S735*S758</f>
        <v>-10000</v>
      </c>
      <c r="T765" s="138">
        <f t="shared" ref="T765:CE765" ca="1" si="945">-+T735*T758</f>
        <v>-10000</v>
      </c>
      <c r="U765" s="138">
        <f t="shared" ca="1" si="945"/>
        <v>-10000</v>
      </c>
      <c r="V765" s="138">
        <f t="shared" ca="1" si="945"/>
        <v>-10000</v>
      </c>
      <c r="W765" s="138">
        <f t="shared" ca="1" si="945"/>
        <v>-10000</v>
      </c>
      <c r="X765" s="138">
        <f t="shared" ca="1" si="945"/>
        <v>-10000</v>
      </c>
      <c r="Y765" s="138">
        <f t="shared" ca="1" si="945"/>
        <v>-10000</v>
      </c>
      <c r="Z765" s="138">
        <f t="shared" ca="1" si="945"/>
        <v>-10000</v>
      </c>
      <c r="AA765" s="138">
        <f t="shared" ca="1" si="945"/>
        <v>-10000</v>
      </c>
      <c r="AB765" s="138">
        <f t="shared" ca="1" si="945"/>
        <v>-10000</v>
      </c>
      <c r="AC765" s="138">
        <f t="shared" ca="1" si="945"/>
        <v>-10000</v>
      </c>
      <c r="AD765" s="138">
        <f t="shared" ca="1" si="945"/>
        <v>-10000</v>
      </c>
      <c r="AE765" s="138">
        <f t="shared" ca="1" si="945"/>
        <v>-10000</v>
      </c>
      <c r="AF765" s="138">
        <f t="shared" ca="1" si="945"/>
        <v>-10000</v>
      </c>
      <c r="AG765" s="138">
        <f t="shared" ca="1" si="945"/>
        <v>-10000</v>
      </c>
      <c r="AH765" s="138">
        <f t="shared" ca="1" si="945"/>
        <v>-10000</v>
      </c>
      <c r="AI765" s="138">
        <f t="shared" ca="1" si="945"/>
        <v>-10000</v>
      </c>
      <c r="AJ765" s="138">
        <f t="shared" ca="1" si="945"/>
        <v>-10000</v>
      </c>
      <c r="AK765" s="138">
        <f t="shared" ca="1" si="945"/>
        <v>-10000</v>
      </c>
      <c r="AL765" s="138">
        <f t="shared" ca="1" si="945"/>
        <v>-10000</v>
      </c>
      <c r="AM765" s="138">
        <f t="shared" ca="1" si="945"/>
        <v>-10000</v>
      </c>
      <c r="AN765" s="138">
        <f t="shared" ca="1" si="945"/>
        <v>-10000</v>
      </c>
      <c r="AO765" s="138">
        <f t="shared" ca="1" si="945"/>
        <v>-10000</v>
      </c>
      <c r="AP765" s="138">
        <f t="shared" ca="1" si="945"/>
        <v>-10000</v>
      </c>
      <c r="AQ765" s="138">
        <f t="shared" ca="1" si="945"/>
        <v>-10000</v>
      </c>
      <c r="AR765" s="138">
        <f t="shared" ca="1" si="945"/>
        <v>-10000</v>
      </c>
      <c r="AS765" s="138">
        <f t="shared" ca="1" si="945"/>
        <v>-10000</v>
      </c>
      <c r="AT765" s="138">
        <f t="shared" ca="1" si="945"/>
        <v>-10000</v>
      </c>
      <c r="AU765" s="138">
        <f t="shared" ca="1" si="945"/>
        <v>-10000</v>
      </c>
      <c r="AV765" s="138">
        <f t="shared" ca="1" si="945"/>
        <v>-10000</v>
      </c>
      <c r="AW765" s="138">
        <f t="shared" ca="1" si="945"/>
        <v>-10000</v>
      </c>
      <c r="AX765" s="138">
        <f t="shared" ca="1" si="945"/>
        <v>-10000</v>
      </c>
      <c r="AY765" s="138">
        <f t="shared" ca="1" si="945"/>
        <v>-10000</v>
      </c>
      <c r="AZ765" s="138">
        <f t="shared" ca="1" si="945"/>
        <v>-10000</v>
      </c>
      <c r="BA765" s="138">
        <f t="shared" ca="1" si="945"/>
        <v>-10000</v>
      </c>
      <c r="BB765" s="138">
        <f t="shared" ca="1" si="945"/>
        <v>-10000</v>
      </c>
      <c r="BC765" s="138">
        <f t="shared" ca="1" si="945"/>
        <v>-10000</v>
      </c>
      <c r="BD765" s="138">
        <f t="shared" ca="1" si="945"/>
        <v>-10000</v>
      </c>
      <c r="BE765" s="138">
        <f t="shared" ca="1" si="945"/>
        <v>-10000</v>
      </c>
      <c r="BF765" s="138">
        <f t="shared" ca="1" si="945"/>
        <v>-10000</v>
      </c>
      <c r="BG765" s="138">
        <f t="shared" ca="1" si="945"/>
        <v>-10000</v>
      </c>
      <c r="BH765" s="138">
        <f t="shared" ca="1" si="945"/>
        <v>-10000</v>
      </c>
      <c r="BI765" s="138">
        <f t="shared" ca="1" si="945"/>
        <v>-10000</v>
      </c>
      <c r="BJ765" s="138">
        <f t="shared" ca="1" si="945"/>
        <v>-10000</v>
      </c>
      <c r="BK765" s="138">
        <f t="shared" ca="1" si="945"/>
        <v>-10000</v>
      </c>
      <c r="BL765" s="138">
        <f t="shared" ca="1" si="945"/>
        <v>-10000</v>
      </c>
      <c r="BM765" s="138">
        <f t="shared" ca="1" si="945"/>
        <v>-10000</v>
      </c>
      <c r="BN765" s="138">
        <f t="shared" ca="1" si="945"/>
        <v>-10000</v>
      </c>
      <c r="BO765" s="138">
        <f t="shared" ca="1" si="945"/>
        <v>-10000</v>
      </c>
      <c r="BP765" s="138">
        <f t="shared" ca="1" si="945"/>
        <v>-10000</v>
      </c>
      <c r="BQ765" s="138">
        <f t="shared" ca="1" si="945"/>
        <v>-10000</v>
      </c>
      <c r="BR765" s="138">
        <f t="shared" ca="1" si="945"/>
        <v>-10000</v>
      </c>
      <c r="BS765" s="138">
        <f t="shared" ca="1" si="945"/>
        <v>-10000</v>
      </c>
      <c r="BT765" s="138">
        <f t="shared" ca="1" si="945"/>
        <v>-10000</v>
      </c>
      <c r="BU765" s="138">
        <f t="shared" ca="1" si="945"/>
        <v>-10000</v>
      </c>
      <c r="BV765" s="138">
        <f t="shared" ca="1" si="945"/>
        <v>-10000</v>
      </c>
      <c r="BW765" s="138">
        <f t="shared" ca="1" si="945"/>
        <v>-10000</v>
      </c>
      <c r="BX765" s="138">
        <f t="shared" ca="1" si="945"/>
        <v>-10000</v>
      </c>
      <c r="BY765" s="138">
        <f t="shared" ca="1" si="945"/>
        <v>-10000</v>
      </c>
      <c r="BZ765" s="138">
        <f t="shared" ca="1" si="945"/>
        <v>-10000</v>
      </c>
      <c r="CA765" s="138">
        <f t="shared" ca="1" si="945"/>
        <v>-10000</v>
      </c>
      <c r="CB765" s="138">
        <f t="shared" ca="1" si="945"/>
        <v>-10000</v>
      </c>
      <c r="CC765" s="138">
        <f t="shared" ca="1" si="945"/>
        <v>-10000</v>
      </c>
      <c r="CD765" s="138">
        <f t="shared" ca="1" si="945"/>
        <v>-10000</v>
      </c>
      <c r="CE765" s="138">
        <f t="shared" ca="1" si="945"/>
        <v>-10000</v>
      </c>
      <c r="CF765" s="138">
        <f t="shared" ref="CF765:DL765" ca="1" si="946">-+CF735*CF758</f>
        <v>-10000</v>
      </c>
      <c r="CG765" s="138">
        <f t="shared" ca="1" si="946"/>
        <v>-10000</v>
      </c>
      <c r="CH765" s="138">
        <f t="shared" ca="1" si="946"/>
        <v>-10000</v>
      </c>
      <c r="CI765" s="138">
        <f t="shared" ca="1" si="946"/>
        <v>-10000</v>
      </c>
      <c r="CJ765" s="138">
        <f t="shared" ca="1" si="946"/>
        <v>-10000</v>
      </c>
      <c r="CK765" s="138">
        <f t="shared" ca="1" si="946"/>
        <v>-10000</v>
      </c>
      <c r="CL765" s="138">
        <f t="shared" ca="1" si="946"/>
        <v>-10000</v>
      </c>
      <c r="CM765" s="138" t="e">
        <f t="shared" ca="1" si="946"/>
        <v>#N/A</v>
      </c>
      <c r="CN765" s="138" t="e">
        <f t="shared" ca="1" si="946"/>
        <v>#N/A</v>
      </c>
      <c r="CO765" s="138" t="e">
        <f t="shared" ca="1" si="946"/>
        <v>#N/A</v>
      </c>
      <c r="CP765" s="138" t="e">
        <f t="shared" ca="1" si="946"/>
        <v>#N/A</v>
      </c>
      <c r="CQ765" s="138" t="e">
        <f t="shared" ca="1" si="946"/>
        <v>#N/A</v>
      </c>
      <c r="CR765" s="138" t="e">
        <f t="shared" ca="1" si="946"/>
        <v>#N/A</v>
      </c>
      <c r="CS765" s="138" t="e">
        <f t="shared" ca="1" si="946"/>
        <v>#N/A</v>
      </c>
      <c r="CT765" s="138" t="e">
        <f t="shared" ca="1" si="946"/>
        <v>#N/A</v>
      </c>
      <c r="CU765" s="138" t="e">
        <f t="shared" ca="1" si="946"/>
        <v>#N/A</v>
      </c>
      <c r="CV765" s="138" t="e">
        <f t="shared" ca="1" si="946"/>
        <v>#N/A</v>
      </c>
      <c r="CW765" s="138" t="e">
        <f t="shared" ca="1" si="946"/>
        <v>#N/A</v>
      </c>
      <c r="CX765" s="138" t="e">
        <f t="shared" ca="1" si="946"/>
        <v>#N/A</v>
      </c>
      <c r="CY765" s="138" t="e">
        <f t="shared" ca="1" si="946"/>
        <v>#N/A</v>
      </c>
      <c r="CZ765" s="138" t="e">
        <f t="shared" ca="1" si="946"/>
        <v>#N/A</v>
      </c>
      <c r="DA765" s="138" t="e">
        <f t="shared" ca="1" si="946"/>
        <v>#N/A</v>
      </c>
      <c r="DB765" s="138" t="e">
        <f t="shared" ca="1" si="946"/>
        <v>#N/A</v>
      </c>
      <c r="DC765" s="138" t="e">
        <f t="shared" ca="1" si="946"/>
        <v>#N/A</v>
      </c>
      <c r="DD765" s="138" t="e">
        <f t="shared" ca="1" si="946"/>
        <v>#N/A</v>
      </c>
      <c r="DE765" s="138" t="e">
        <f t="shared" ca="1" si="946"/>
        <v>#N/A</v>
      </c>
      <c r="DF765" s="138" t="e">
        <f t="shared" ca="1" si="946"/>
        <v>#N/A</v>
      </c>
      <c r="DG765" s="138" t="e">
        <f t="shared" ca="1" si="946"/>
        <v>#N/A</v>
      </c>
      <c r="DH765" s="138" t="e">
        <f t="shared" ca="1" si="946"/>
        <v>#N/A</v>
      </c>
      <c r="DI765" s="138" t="e">
        <f t="shared" ca="1" si="946"/>
        <v>#N/A</v>
      </c>
      <c r="DJ765" s="138" t="e">
        <f t="shared" ca="1" si="946"/>
        <v>#N/A</v>
      </c>
      <c r="DK765" s="138" t="e">
        <f t="shared" ca="1" si="946"/>
        <v>#N/A</v>
      </c>
      <c r="DL765" s="138" t="e">
        <f t="shared" ca="1" si="946"/>
        <v>#N/A</v>
      </c>
    </row>
    <row r="766" spans="1:116" x14ac:dyDescent="0.4">
      <c r="A766" s="27"/>
      <c r="B766" s="27"/>
      <c r="C766" t="s">
        <v>203</v>
      </c>
      <c r="D766" t="s">
        <v>817</v>
      </c>
      <c r="E766" s="8" t="str">
        <f t="shared" si="935"/>
        <v>766 LISTSALE-PV</v>
      </c>
      <c r="F766" s="27"/>
      <c r="G766" s="126" t="s">
        <v>813</v>
      </c>
      <c r="H766" s="31"/>
      <c r="I766" s="73"/>
      <c r="J766" s="73"/>
      <c r="K766" s="33">
        <f t="shared" ca="1" si="936"/>
        <v>-600000</v>
      </c>
      <c r="L766" s="33">
        <f t="shared" ca="1" si="936"/>
        <v>-600000</v>
      </c>
      <c r="M766" s="33">
        <f t="shared" ca="1" si="936"/>
        <v>-600000</v>
      </c>
      <c r="N766" s="33">
        <f t="shared" ca="1" si="936"/>
        <v>-600000</v>
      </c>
      <c r="O766" s="33">
        <f t="shared" ca="1" si="936"/>
        <v>-600000</v>
      </c>
      <c r="P766" s="33">
        <f t="shared" ca="1" si="936"/>
        <v>-600000</v>
      </c>
      <c r="R766" s="33"/>
      <c r="S766" s="33">
        <f ca="1">SUM(S761:S765)</f>
        <v>-50000</v>
      </c>
      <c r="T766" s="33">
        <f t="shared" ref="T766:CE766" ca="1" si="947">SUM(T761:T765)</f>
        <v>-50000</v>
      </c>
      <c r="U766" s="33">
        <f t="shared" ca="1" si="947"/>
        <v>-50000</v>
      </c>
      <c r="V766" s="33">
        <f t="shared" ca="1" si="947"/>
        <v>-50000</v>
      </c>
      <c r="W766" s="33">
        <f t="shared" ca="1" si="947"/>
        <v>-50000</v>
      </c>
      <c r="X766" s="33">
        <f t="shared" ca="1" si="947"/>
        <v>-50000</v>
      </c>
      <c r="Y766" s="33">
        <f t="shared" ca="1" si="947"/>
        <v>-50000</v>
      </c>
      <c r="Z766" s="33">
        <f t="shared" ca="1" si="947"/>
        <v>-50000</v>
      </c>
      <c r="AA766" s="33">
        <f t="shared" ca="1" si="947"/>
        <v>-50000</v>
      </c>
      <c r="AB766" s="33">
        <f t="shared" ca="1" si="947"/>
        <v>-50000</v>
      </c>
      <c r="AC766" s="33">
        <f t="shared" ca="1" si="947"/>
        <v>-50000</v>
      </c>
      <c r="AD766" s="33">
        <f t="shared" ca="1" si="947"/>
        <v>-50000</v>
      </c>
      <c r="AE766" s="33">
        <f t="shared" ca="1" si="947"/>
        <v>-50000</v>
      </c>
      <c r="AF766" s="33">
        <f t="shared" ca="1" si="947"/>
        <v>-50000</v>
      </c>
      <c r="AG766" s="33">
        <f t="shared" ca="1" si="947"/>
        <v>-50000</v>
      </c>
      <c r="AH766" s="33">
        <f t="shared" ca="1" si="947"/>
        <v>-50000</v>
      </c>
      <c r="AI766" s="33">
        <f t="shared" ca="1" si="947"/>
        <v>-50000</v>
      </c>
      <c r="AJ766" s="33">
        <f t="shared" ca="1" si="947"/>
        <v>-50000</v>
      </c>
      <c r="AK766" s="33">
        <f t="shared" ca="1" si="947"/>
        <v>-50000</v>
      </c>
      <c r="AL766" s="33">
        <f t="shared" ca="1" si="947"/>
        <v>-50000</v>
      </c>
      <c r="AM766" s="33">
        <f t="shared" ca="1" si="947"/>
        <v>-50000</v>
      </c>
      <c r="AN766" s="33">
        <f t="shared" ca="1" si="947"/>
        <v>-50000</v>
      </c>
      <c r="AO766" s="33">
        <f t="shared" ca="1" si="947"/>
        <v>-50000</v>
      </c>
      <c r="AP766" s="33">
        <f t="shared" ca="1" si="947"/>
        <v>-50000</v>
      </c>
      <c r="AQ766" s="33">
        <f t="shared" ca="1" si="947"/>
        <v>-50000</v>
      </c>
      <c r="AR766" s="33">
        <f t="shared" ca="1" si="947"/>
        <v>-50000</v>
      </c>
      <c r="AS766" s="33">
        <f t="shared" ca="1" si="947"/>
        <v>-50000</v>
      </c>
      <c r="AT766" s="33">
        <f t="shared" ca="1" si="947"/>
        <v>-50000</v>
      </c>
      <c r="AU766" s="33">
        <f t="shared" ca="1" si="947"/>
        <v>-50000</v>
      </c>
      <c r="AV766" s="33">
        <f t="shared" ca="1" si="947"/>
        <v>-50000</v>
      </c>
      <c r="AW766" s="33">
        <f t="shared" ca="1" si="947"/>
        <v>-50000</v>
      </c>
      <c r="AX766" s="33">
        <f t="shared" ca="1" si="947"/>
        <v>-50000</v>
      </c>
      <c r="AY766" s="33">
        <f t="shared" ca="1" si="947"/>
        <v>-50000</v>
      </c>
      <c r="AZ766" s="33">
        <f t="shared" ca="1" si="947"/>
        <v>-50000</v>
      </c>
      <c r="BA766" s="33">
        <f t="shared" ca="1" si="947"/>
        <v>-50000</v>
      </c>
      <c r="BB766" s="33">
        <f t="shared" ca="1" si="947"/>
        <v>-50000</v>
      </c>
      <c r="BC766" s="33">
        <f t="shared" ca="1" si="947"/>
        <v>-50000</v>
      </c>
      <c r="BD766" s="33">
        <f t="shared" ca="1" si="947"/>
        <v>-50000</v>
      </c>
      <c r="BE766" s="33">
        <f t="shared" ca="1" si="947"/>
        <v>-50000</v>
      </c>
      <c r="BF766" s="33">
        <f t="shared" ca="1" si="947"/>
        <v>-50000</v>
      </c>
      <c r="BG766" s="33">
        <f t="shared" ca="1" si="947"/>
        <v>-50000</v>
      </c>
      <c r="BH766" s="33">
        <f t="shared" ca="1" si="947"/>
        <v>-50000</v>
      </c>
      <c r="BI766" s="33">
        <f t="shared" ca="1" si="947"/>
        <v>-50000</v>
      </c>
      <c r="BJ766" s="33">
        <f t="shared" ca="1" si="947"/>
        <v>-50000</v>
      </c>
      <c r="BK766" s="33">
        <f t="shared" ca="1" si="947"/>
        <v>-50000</v>
      </c>
      <c r="BL766" s="33">
        <f t="shared" ca="1" si="947"/>
        <v>-50000</v>
      </c>
      <c r="BM766" s="33">
        <f t="shared" ca="1" si="947"/>
        <v>-50000</v>
      </c>
      <c r="BN766" s="33">
        <f t="shared" ca="1" si="947"/>
        <v>-50000</v>
      </c>
      <c r="BO766" s="33">
        <f t="shared" ca="1" si="947"/>
        <v>-50000</v>
      </c>
      <c r="BP766" s="33">
        <f t="shared" ca="1" si="947"/>
        <v>-50000</v>
      </c>
      <c r="BQ766" s="33">
        <f t="shared" ca="1" si="947"/>
        <v>-50000</v>
      </c>
      <c r="BR766" s="33">
        <f t="shared" ca="1" si="947"/>
        <v>-50000</v>
      </c>
      <c r="BS766" s="33">
        <f t="shared" ca="1" si="947"/>
        <v>-50000</v>
      </c>
      <c r="BT766" s="33">
        <f t="shared" ca="1" si="947"/>
        <v>-50000</v>
      </c>
      <c r="BU766" s="33">
        <f t="shared" ca="1" si="947"/>
        <v>-50000</v>
      </c>
      <c r="BV766" s="33">
        <f t="shared" ca="1" si="947"/>
        <v>-50000</v>
      </c>
      <c r="BW766" s="33">
        <f t="shared" ca="1" si="947"/>
        <v>-50000</v>
      </c>
      <c r="BX766" s="33">
        <f t="shared" ca="1" si="947"/>
        <v>-50000</v>
      </c>
      <c r="BY766" s="33">
        <f t="shared" ca="1" si="947"/>
        <v>-50000</v>
      </c>
      <c r="BZ766" s="33">
        <f t="shared" ca="1" si="947"/>
        <v>-50000</v>
      </c>
      <c r="CA766" s="33">
        <f t="shared" ca="1" si="947"/>
        <v>-50000</v>
      </c>
      <c r="CB766" s="33">
        <f t="shared" ca="1" si="947"/>
        <v>-50000</v>
      </c>
      <c r="CC766" s="33">
        <f t="shared" ca="1" si="947"/>
        <v>-50000</v>
      </c>
      <c r="CD766" s="33">
        <f t="shared" ca="1" si="947"/>
        <v>-50000</v>
      </c>
      <c r="CE766" s="33">
        <f t="shared" ca="1" si="947"/>
        <v>-50000</v>
      </c>
      <c r="CF766" s="33">
        <f t="shared" ref="CF766:DL766" ca="1" si="948">SUM(CF761:CF765)</f>
        <v>-50000</v>
      </c>
      <c r="CG766" s="33">
        <f t="shared" ca="1" si="948"/>
        <v>-50000</v>
      </c>
      <c r="CH766" s="33">
        <f t="shared" ca="1" si="948"/>
        <v>-50000</v>
      </c>
      <c r="CI766" s="33">
        <f t="shared" ca="1" si="948"/>
        <v>-50000</v>
      </c>
      <c r="CJ766" s="33">
        <f t="shared" ca="1" si="948"/>
        <v>-50000</v>
      </c>
      <c r="CK766" s="33">
        <f t="shared" ca="1" si="948"/>
        <v>-50000</v>
      </c>
      <c r="CL766" s="33">
        <f t="shared" ca="1" si="948"/>
        <v>-50000</v>
      </c>
      <c r="CM766" s="33" t="e">
        <f t="shared" ca="1" si="948"/>
        <v>#N/A</v>
      </c>
      <c r="CN766" s="33" t="e">
        <f t="shared" ca="1" si="948"/>
        <v>#N/A</v>
      </c>
      <c r="CO766" s="33" t="e">
        <f t="shared" ca="1" si="948"/>
        <v>#N/A</v>
      </c>
      <c r="CP766" s="33" t="e">
        <f t="shared" ca="1" si="948"/>
        <v>#N/A</v>
      </c>
      <c r="CQ766" s="33" t="e">
        <f t="shared" ca="1" si="948"/>
        <v>#N/A</v>
      </c>
      <c r="CR766" s="33" t="e">
        <f t="shared" ca="1" si="948"/>
        <v>#N/A</v>
      </c>
      <c r="CS766" s="33" t="e">
        <f t="shared" ca="1" si="948"/>
        <v>#N/A</v>
      </c>
      <c r="CT766" s="33" t="e">
        <f t="shared" ca="1" si="948"/>
        <v>#N/A</v>
      </c>
      <c r="CU766" s="33" t="e">
        <f t="shared" ca="1" si="948"/>
        <v>#N/A</v>
      </c>
      <c r="CV766" s="33" t="e">
        <f t="shared" ca="1" si="948"/>
        <v>#N/A</v>
      </c>
      <c r="CW766" s="33" t="e">
        <f t="shared" ca="1" si="948"/>
        <v>#N/A</v>
      </c>
      <c r="CX766" s="33" t="e">
        <f t="shared" ca="1" si="948"/>
        <v>#N/A</v>
      </c>
      <c r="CY766" s="33" t="e">
        <f t="shared" ca="1" si="948"/>
        <v>#N/A</v>
      </c>
      <c r="CZ766" s="33" t="e">
        <f t="shared" ca="1" si="948"/>
        <v>#N/A</v>
      </c>
      <c r="DA766" s="33" t="e">
        <f t="shared" ca="1" si="948"/>
        <v>#N/A</v>
      </c>
      <c r="DB766" s="33" t="e">
        <f t="shared" ca="1" si="948"/>
        <v>#N/A</v>
      </c>
      <c r="DC766" s="33" t="e">
        <f t="shared" ca="1" si="948"/>
        <v>#N/A</v>
      </c>
      <c r="DD766" s="33" t="e">
        <f t="shared" ca="1" si="948"/>
        <v>#N/A</v>
      </c>
      <c r="DE766" s="33" t="e">
        <f t="shared" ca="1" si="948"/>
        <v>#N/A</v>
      </c>
      <c r="DF766" s="33" t="e">
        <f t="shared" ca="1" si="948"/>
        <v>#N/A</v>
      </c>
      <c r="DG766" s="33" t="e">
        <f t="shared" ca="1" si="948"/>
        <v>#N/A</v>
      </c>
      <c r="DH766" s="33" t="e">
        <f t="shared" ca="1" si="948"/>
        <v>#N/A</v>
      </c>
      <c r="DI766" s="33" t="e">
        <f t="shared" ca="1" si="948"/>
        <v>#N/A</v>
      </c>
      <c r="DJ766" s="33" t="e">
        <f t="shared" ca="1" si="948"/>
        <v>#N/A</v>
      </c>
      <c r="DK766" s="33" t="e">
        <f t="shared" ca="1" si="948"/>
        <v>#N/A</v>
      </c>
      <c r="DL766" s="33" t="e">
        <f t="shared" ca="1" si="948"/>
        <v>#N/A</v>
      </c>
    </row>
    <row r="767" spans="1:116" x14ac:dyDescent="0.4">
      <c r="A767" s="27"/>
      <c r="B767" s="27"/>
      <c r="C767" s="27"/>
      <c r="D767" t="s">
        <v>817</v>
      </c>
      <c r="E767" s="8" t="str">
        <f t="shared" ref="E767:E768" si="949">ROW()&amp;" "&amp;D767</f>
        <v>767 LISTSALE-PV</v>
      </c>
      <c r="F767" s="27"/>
      <c r="G767" s="126"/>
      <c r="H767" s="31"/>
      <c r="I767" s="73"/>
      <c r="J767" s="73"/>
      <c r="K767" s="38"/>
      <c r="L767" s="38"/>
      <c r="M767" s="38"/>
      <c r="N767" s="38"/>
      <c r="O767" s="38"/>
      <c r="P767" s="38"/>
      <c r="R767" s="33"/>
      <c r="S767" s="38"/>
      <c r="T767" s="38"/>
      <c r="U767" s="38"/>
      <c r="V767" s="38"/>
      <c r="W767" s="38"/>
      <c r="X767" s="38"/>
      <c r="Y767" s="38"/>
      <c r="Z767" s="38"/>
      <c r="AA767" s="38"/>
      <c r="AB767" s="38"/>
      <c r="AC767" s="38"/>
      <c r="AD767" s="38"/>
      <c r="AE767" s="38"/>
      <c r="AF767" s="38"/>
      <c r="AG767" s="38"/>
      <c r="AH767" s="38"/>
      <c r="AI767" s="38"/>
      <c r="AJ767" s="38"/>
      <c r="AK767" s="38"/>
      <c r="AL767" s="38"/>
      <c r="AM767" s="38"/>
      <c r="AN767" s="38"/>
      <c r="AO767" s="38"/>
      <c r="AP767" s="38"/>
      <c r="AQ767" s="38"/>
      <c r="AR767" s="38"/>
      <c r="AS767" s="38"/>
      <c r="AT767" s="38"/>
      <c r="AU767" s="38"/>
      <c r="AV767" s="38"/>
      <c r="AW767" s="38"/>
      <c r="AX767" s="38"/>
      <c r="AY767" s="38"/>
      <c r="AZ767" s="38"/>
      <c r="BA767" s="38"/>
      <c r="BB767" s="38"/>
      <c r="BC767" s="38"/>
      <c r="BD767" s="38"/>
      <c r="BE767" s="38"/>
      <c r="BF767" s="38"/>
      <c r="BG767" s="38"/>
      <c r="BH767" s="38"/>
      <c r="BI767" s="38"/>
      <c r="BJ767" s="38"/>
      <c r="BK767" s="38"/>
      <c r="BL767" s="38"/>
      <c r="BM767" s="38"/>
      <c r="BN767" s="38"/>
      <c r="BO767" s="38"/>
      <c r="BP767" s="38"/>
      <c r="BQ767" s="38"/>
      <c r="BR767" s="38"/>
      <c r="BS767" s="38"/>
      <c r="BT767" s="38"/>
      <c r="BU767" s="38"/>
      <c r="BV767" s="38"/>
      <c r="BW767" s="38"/>
      <c r="BX767" s="38"/>
      <c r="BY767" s="38"/>
      <c r="BZ767" s="38"/>
      <c r="CA767" s="38"/>
      <c r="CB767" s="38"/>
      <c r="CC767" s="38"/>
      <c r="CD767" s="38"/>
      <c r="CE767" s="38"/>
      <c r="CF767" s="38"/>
      <c r="CG767" s="38"/>
      <c r="CH767" s="38"/>
      <c r="CI767" s="38"/>
      <c r="CJ767" s="38"/>
      <c r="CK767" s="38"/>
      <c r="CL767" s="38"/>
      <c r="CM767" s="38"/>
      <c r="CN767" s="38"/>
      <c r="CO767" s="38"/>
      <c r="CP767" s="38"/>
      <c r="CQ767" s="38"/>
      <c r="CR767" s="38"/>
      <c r="CS767" s="38"/>
      <c r="CT767" s="38"/>
      <c r="CU767" s="38"/>
      <c r="CV767" s="38"/>
      <c r="CW767" s="38"/>
      <c r="CX767" s="38"/>
      <c r="CY767" s="38"/>
      <c r="CZ767" s="38"/>
      <c r="DA767" s="38"/>
      <c r="DB767" s="38"/>
      <c r="DC767" s="38"/>
      <c r="DD767" s="38"/>
      <c r="DE767" s="38"/>
      <c r="DF767" s="38"/>
      <c r="DG767" s="38"/>
      <c r="DH767" s="38"/>
      <c r="DI767" s="38"/>
      <c r="DJ767" s="38"/>
      <c r="DK767" s="38"/>
      <c r="DL767" s="38"/>
    </row>
    <row r="768" spans="1:116" x14ac:dyDescent="0.4">
      <c r="A768" s="27"/>
      <c r="B768" s="27"/>
      <c r="C768" s="27"/>
      <c r="D768" t="s">
        <v>817</v>
      </c>
      <c r="E768" s="8" t="str">
        <f t="shared" si="949"/>
        <v>768 LISTSALE-PV</v>
      </c>
      <c r="F768" s="27"/>
      <c r="G768" s="126" t="s">
        <v>814</v>
      </c>
      <c r="H768" s="31"/>
      <c r="I768" s="73"/>
      <c r="J768" s="73"/>
      <c r="K768" s="33">
        <f t="shared" ref="K768:P768" ca="1" si="950">SUMIF($3:$3,K$2,768:768)</f>
        <v>0</v>
      </c>
      <c r="L768" s="33">
        <f t="shared" ca="1" si="950"/>
        <v>0</v>
      </c>
      <c r="M768" s="33">
        <f t="shared" ca="1" si="950"/>
        <v>0</v>
      </c>
      <c r="N768" s="33">
        <f t="shared" ca="1" si="950"/>
        <v>0</v>
      </c>
      <c r="O768" s="33">
        <f t="shared" ca="1" si="950"/>
        <v>0</v>
      </c>
      <c r="P768" s="33">
        <f t="shared" ca="1" si="950"/>
        <v>0</v>
      </c>
      <c r="R768" s="33"/>
      <c r="S768" s="33">
        <f ca="1">+S751+S766</f>
        <v>0</v>
      </c>
      <c r="T768" s="33">
        <f t="shared" ref="T768:CE768" ca="1" si="951">+T751+T766</f>
        <v>0</v>
      </c>
      <c r="U768" s="33">
        <f t="shared" ca="1" si="951"/>
        <v>0</v>
      </c>
      <c r="V768" s="33">
        <f t="shared" ca="1" si="951"/>
        <v>0</v>
      </c>
      <c r="W768" s="33">
        <f t="shared" ca="1" si="951"/>
        <v>0</v>
      </c>
      <c r="X768" s="33">
        <f t="shared" ca="1" si="951"/>
        <v>0</v>
      </c>
      <c r="Y768" s="33">
        <f t="shared" ca="1" si="951"/>
        <v>0</v>
      </c>
      <c r="Z768" s="33">
        <f t="shared" ca="1" si="951"/>
        <v>0</v>
      </c>
      <c r="AA768" s="33">
        <f t="shared" ca="1" si="951"/>
        <v>0</v>
      </c>
      <c r="AB768" s="33">
        <f t="shared" ca="1" si="951"/>
        <v>0</v>
      </c>
      <c r="AC768" s="33">
        <f t="shared" ca="1" si="951"/>
        <v>0</v>
      </c>
      <c r="AD768" s="33">
        <f t="shared" ca="1" si="951"/>
        <v>0</v>
      </c>
      <c r="AE768" s="33">
        <f t="shared" ca="1" si="951"/>
        <v>0</v>
      </c>
      <c r="AF768" s="33">
        <f t="shared" ca="1" si="951"/>
        <v>0</v>
      </c>
      <c r="AG768" s="33">
        <f t="shared" ca="1" si="951"/>
        <v>0</v>
      </c>
      <c r="AH768" s="33">
        <f t="shared" ca="1" si="951"/>
        <v>0</v>
      </c>
      <c r="AI768" s="33">
        <f t="shared" ca="1" si="951"/>
        <v>0</v>
      </c>
      <c r="AJ768" s="33">
        <f t="shared" ca="1" si="951"/>
        <v>0</v>
      </c>
      <c r="AK768" s="33">
        <f t="shared" ca="1" si="951"/>
        <v>0</v>
      </c>
      <c r="AL768" s="33">
        <f t="shared" ca="1" si="951"/>
        <v>0</v>
      </c>
      <c r="AM768" s="33">
        <f t="shared" ca="1" si="951"/>
        <v>0</v>
      </c>
      <c r="AN768" s="33">
        <f t="shared" ca="1" si="951"/>
        <v>0</v>
      </c>
      <c r="AO768" s="33">
        <f t="shared" ca="1" si="951"/>
        <v>0</v>
      </c>
      <c r="AP768" s="33">
        <f t="shared" ca="1" si="951"/>
        <v>0</v>
      </c>
      <c r="AQ768" s="33">
        <f t="shared" ca="1" si="951"/>
        <v>0</v>
      </c>
      <c r="AR768" s="33">
        <f t="shared" ca="1" si="951"/>
        <v>0</v>
      </c>
      <c r="AS768" s="33">
        <f t="shared" ca="1" si="951"/>
        <v>0</v>
      </c>
      <c r="AT768" s="33">
        <f t="shared" ca="1" si="951"/>
        <v>0</v>
      </c>
      <c r="AU768" s="33">
        <f t="shared" ca="1" si="951"/>
        <v>0</v>
      </c>
      <c r="AV768" s="33">
        <f t="shared" ca="1" si="951"/>
        <v>0</v>
      </c>
      <c r="AW768" s="33">
        <f t="shared" ca="1" si="951"/>
        <v>0</v>
      </c>
      <c r="AX768" s="33">
        <f t="shared" ca="1" si="951"/>
        <v>0</v>
      </c>
      <c r="AY768" s="33">
        <f t="shared" ca="1" si="951"/>
        <v>0</v>
      </c>
      <c r="AZ768" s="33">
        <f t="shared" ca="1" si="951"/>
        <v>0</v>
      </c>
      <c r="BA768" s="33">
        <f t="shared" ca="1" si="951"/>
        <v>0</v>
      </c>
      <c r="BB768" s="33">
        <f t="shared" ca="1" si="951"/>
        <v>0</v>
      </c>
      <c r="BC768" s="33">
        <f t="shared" ca="1" si="951"/>
        <v>0</v>
      </c>
      <c r="BD768" s="33">
        <f t="shared" ca="1" si="951"/>
        <v>0</v>
      </c>
      <c r="BE768" s="33">
        <f t="shared" ca="1" si="951"/>
        <v>0</v>
      </c>
      <c r="BF768" s="33">
        <f t="shared" ca="1" si="951"/>
        <v>0</v>
      </c>
      <c r="BG768" s="33">
        <f t="shared" ca="1" si="951"/>
        <v>0</v>
      </c>
      <c r="BH768" s="33">
        <f t="shared" ca="1" si="951"/>
        <v>0</v>
      </c>
      <c r="BI768" s="33">
        <f t="shared" ca="1" si="951"/>
        <v>0</v>
      </c>
      <c r="BJ768" s="33">
        <f t="shared" ca="1" si="951"/>
        <v>0</v>
      </c>
      <c r="BK768" s="33">
        <f t="shared" ca="1" si="951"/>
        <v>0</v>
      </c>
      <c r="BL768" s="33">
        <f t="shared" ca="1" si="951"/>
        <v>0</v>
      </c>
      <c r="BM768" s="33">
        <f t="shared" ca="1" si="951"/>
        <v>0</v>
      </c>
      <c r="BN768" s="33">
        <f t="shared" ca="1" si="951"/>
        <v>0</v>
      </c>
      <c r="BO768" s="33">
        <f t="shared" ca="1" si="951"/>
        <v>0</v>
      </c>
      <c r="BP768" s="33">
        <f t="shared" ca="1" si="951"/>
        <v>0</v>
      </c>
      <c r="BQ768" s="33">
        <f t="shared" ca="1" si="951"/>
        <v>0</v>
      </c>
      <c r="BR768" s="33">
        <f t="shared" ca="1" si="951"/>
        <v>0</v>
      </c>
      <c r="BS768" s="33">
        <f t="shared" ca="1" si="951"/>
        <v>0</v>
      </c>
      <c r="BT768" s="33">
        <f t="shared" ca="1" si="951"/>
        <v>0</v>
      </c>
      <c r="BU768" s="33">
        <f t="shared" ca="1" si="951"/>
        <v>0</v>
      </c>
      <c r="BV768" s="33">
        <f t="shared" ca="1" si="951"/>
        <v>0</v>
      </c>
      <c r="BW768" s="33">
        <f t="shared" ca="1" si="951"/>
        <v>0</v>
      </c>
      <c r="BX768" s="33">
        <f t="shared" ca="1" si="951"/>
        <v>0</v>
      </c>
      <c r="BY768" s="33">
        <f t="shared" ca="1" si="951"/>
        <v>0</v>
      </c>
      <c r="BZ768" s="33">
        <f t="shared" ca="1" si="951"/>
        <v>0</v>
      </c>
      <c r="CA768" s="33">
        <f t="shared" ca="1" si="951"/>
        <v>0</v>
      </c>
      <c r="CB768" s="33">
        <f t="shared" ca="1" si="951"/>
        <v>0</v>
      </c>
      <c r="CC768" s="33">
        <f t="shared" ca="1" si="951"/>
        <v>0</v>
      </c>
      <c r="CD768" s="33">
        <f t="shared" ca="1" si="951"/>
        <v>0</v>
      </c>
      <c r="CE768" s="33">
        <f t="shared" ca="1" si="951"/>
        <v>0</v>
      </c>
      <c r="CF768" s="33">
        <f t="shared" ref="CF768:DL768" ca="1" si="952">+CF751+CF766</f>
        <v>0</v>
      </c>
      <c r="CG768" s="33">
        <f t="shared" ca="1" si="952"/>
        <v>0</v>
      </c>
      <c r="CH768" s="33">
        <f t="shared" ca="1" si="952"/>
        <v>0</v>
      </c>
      <c r="CI768" s="33">
        <f t="shared" ca="1" si="952"/>
        <v>0</v>
      </c>
      <c r="CJ768" s="33">
        <f t="shared" ca="1" si="952"/>
        <v>0</v>
      </c>
      <c r="CK768" s="33">
        <f t="shared" ca="1" si="952"/>
        <v>0</v>
      </c>
      <c r="CL768" s="33">
        <f t="shared" ca="1" si="952"/>
        <v>0</v>
      </c>
      <c r="CM768" s="33" t="e">
        <f t="shared" ca="1" si="952"/>
        <v>#N/A</v>
      </c>
      <c r="CN768" s="33" t="e">
        <f t="shared" ca="1" si="952"/>
        <v>#N/A</v>
      </c>
      <c r="CO768" s="33" t="e">
        <f t="shared" ca="1" si="952"/>
        <v>#N/A</v>
      </c>
      <c r="CP768" s="33" t="e">
        <f t="shared" ca="1" si="952"/>
        <v>#N/A</v>
      </c>
      <c r="CQ768" s="33" t="e">
        <f t="shared" ca="1" si="952"/>
        <v>#N/A</v>
      </c>
      <c r="CR768" s="33" t="e">
        <f t="shared" ca="1" si="952"/>
        <v>#N/A</v>
      </c>
      <c r="CS768" s="33" t="e">
        <f t="shared" ca="1" si="952"/>
        <v>#N/A</v>
      </c>
      <c r="CT768" s="33" t="e">
        <f t="shared" ca="1" si="952"/>
        <v>#N/A</v>
      </c>
      <c r="CU768" s="33" t="e">
        <f t="shared" ca="1" si="952"/>
        <v>#N/A</v>
      </c>
      <c r="CV768" s="33" t="e">
        <f t="shared" ca="1" si="952"/>
        <v>#N/A</v>
      </c>
      <c r="CW768" s="33" t="e">
        <f t="shared" ca="1" si="952"/>
        <v>#N/A</v>
      </c>
      <c r="CX768" s="33" t="e">
        <f t="shared" ca="1" si="952"/>
        <v>#N/A</v>
      </c>
      <c r="CY768" s="33" t="e">
        <f t="shared" ca="1" si="952"/>
        <v>#N/A</v>
      </c>
      <c r="CZ768" s="33" t="e">
        <f t="shared" ca="1" si="952"/>
        <v>#N/A</v>
      </c>
      <c r="DA768" s="33" t="e">
        <f t="shared" ca="1" si="952"/>
        <v>#N/A</v>
      </c>
      <c r="DB768" s="33" t="e">
        <f t="shared" ca="1" si="952"/>
        <v>#N/A</v>
      </c>
      <c r="DC768" s="33" t="e">
        <f t="shared" ca="1" si="952"/>
        <v>#N/A</v>
      </c>
      <c r="DD768" s="33" t="e">
        <f t="shared" ca="1" si="952"/>
        <v>#N/A</v>
      </c>
      <c r="DE768" s="33" t="e">
        <f t="shared" ca="1" si="952"/>
        <v>#N/A</v>
      </c>
      <c r="DF768" s="33" t="e">
        <f t="shared" ca="1" si="952"/>
        <v>#N/A</v>
      </c>
      <c r="DG768" s="33" t="e">
        <f t="shared" ca="1" si="952"/>
        <v>#N/A</v>
      </c>
      <c r="DH768" s="33" t="e">
        <f t="shared" ca="1" si="952"/>
        <v>#N/A</v>
      </c>
      <c r="DI768" s="33" t="e">
        <f t="shared" ca="1" si="952"/>
        <v>#N/A</v>
      </c>
      <c r="DJ768" s="33" t="e">
        <f t="shared" ca="1" si="952"/>
        <v>#N/A</v>
      </c>
      <c r="DK768" s="33" t="e">
        <f t="shared" ca="1" si="952"/>
        <v>#N/A</v>
      </c>
      <c r="DL768" s="33" t="e">
        <f t="shared" ca="1" si="952"/>
        <v>#N/A</v>
      </c>
    </row>
    <row r="769" spans="1:116" x14ac:dyDescent="0.4">
      <c r="A769" s="27"/>
      <c r="B769" s="27"/>
      <c r="C769" s="27"/>
      <c r="D769" t="s">
        <v>817</v>
      </c>
      <c r="E769" s="8" t="str">
        <f t="shared" ref="E769:E770" si="953">ROW()&amp;" "&amp;D769</f>
        <v>769 LISTSALE-PV</v>
      </c>
      <c r="F769" s="27"/>
      <c r="G769" s="145" t="s">
        <v>69</v>
      </c>
      <c r="H769" s="31"/>
      <c r="I769" s="73"/>
      <c r="J769" s="73"/>
      <c r="K769" s="20">
        <f ca="1">+IFERROR(K768/K751,0)</f>
        <v>0</v>
      </c>
      <c r="L769" s="20">
        <f t="shared" ref="L769:P769" ca="1" si="954">+IFERROR(L768/L751,0)</f>
        <v>0</v>
      </c>
      <c r="M769" s="20">
        <f t="shared" ca="1" si="954"/>
        <v>0</v>
      </c>
      <c r="N769" s="20">
        <f t="shared" ca="1" si="954"/>
        <v>0</v>
      </c>
      <c r="O769" s="20">
        <f t="shared" ca="1" si="954"/>
        <v>0</v>
      </c>
      <c r="P769" s="20">
        <f t="shared" ca="1" si="954"/>
        <v>0</v>
      </c>
      <c r="R769" s="33"/>
      <c r="S769" s="20">
        <f ca="1">+IFERROR(S768/S751,0)</f>
        <v>0</v>
      </c>
      <c r="T769" s="20">
        <f t="shared" ref="T769:CE769" ca="1" si="955">+IFERROR(T768/T751,0)</f>
        <v>0</v>
      </c>
      <c r="U769" s="20">
        <f t="shared" ca="1" si="955"/>
        <v>0</v>
      </c>
      <c r="V769" s="20">
        <f t="shared" ca="1" si="955"/>
        <v>0</v>
      </c>
      <c r="W769" s="20">
        <f t="shared" ca="1" si="955"/>
        <v>0</v>
      </c>
      <c r="X769" s="20">
        <f t="shared" ca="1" si="955"/>
        <v>0</v>
      </c>
      <c r="Y769" s="20">
        <f t="shared" ca="1" si="955"/>
        <v>0</v>
      </c>
      <c r="Z769" s="20">
        <f t="shared" ca="1" si="955"/>
        <v>0</v>
      </c>
      <c r="AA769" s="20">
        <f t="shared" ca="1" si="955"/>
        <v>0</v>
      </c>
      <c r="AB769" s="20">
        <f t="shared" ca="1" si="955"/>
        <v>0</v>
      </c>
      <c r="AC769" s="20">
        <f t="shared" ca="1" si="955"/>
        <v>0</v>
      </c>
      <c r="AD769" s="20">
        <f t="shared" ca="1" si="955"/>
        <v>0</v>
      </c>
      <c r="AE769" s="20">
        <f t="shared" ca="1" si="955"/>
        <v>0</v>
      </c>
      <c r="AF769" s="20">
        <f t="shared" ca="1" si="955"/>
        <v>0</v>
      </c>
      <c r="AG769" s="20">
        <f t="shared" ca="1" si="955"/>
        <v>0</v>
      </c>
      <c r="AH769" s="20">
        <f t="shared" ca="1" si="955"/>
        <v>0</v>
      </c>
      <c r="AI769" s="20">
        <f t="shared" ca="1" si="955"/>
        <v>0</v>
      </c>
      <c r="AJ769" s="20">
        <f t="shared" ca="1" si="955"/>
        <v>0</v>
      </c>
      <c r="AK769" s="20">
        <f t="shared" ca="1" si="955"/>
        <v>0</v>
      </c>
      <c r="AL769" s="20">
        <f t="shared" ca="1" si="955"/>
        <v>0</v>
      </c>
      <c r="AM769" s="20">
        <f t="shared" ca="1" si="955"/>
        <v>0</v>
      </c>
      <c r="AN769" s="20">
        <f t="shared" ca="1" si="955"/>
        <v>0</v>
      </c>
      <c r="AO769" s="20">
        <f t="shared" ca="1" si="955"/>
        <v>0</v>
      </c>
      <c r="AP769" s="20">
        <f t="shared" ca="1" si="955"/>
        <v>0</v>
      </c>
      <c r="AQ769" s="20">
        <f t="shared" ca="1" si="955"/>
        <v>0</v>
      </c>
      <c r="AR769" s="20">
        <f t="shared" ca="1" si="955"/>
        <v>0</v>
      </c>
      <c r="AS769" s="20">
        <f t="shared" ca="1" si="955"/>
        <v>0</v>
      </c>
      <c r="AT769" s="20">
        <f t="shared" ca="1" si="955"/>
        <v>0</v>
      </c>
      <c r="AU769" s="20">
        <f t="shared" ca="1" si="955"/>
        <v>0</v>
      </c>
      <c r="AV769" s="20">
        <f t="shared" ca="1" si="955"/>
        <v>0</v>
      </c>
      <c r="AW769" s="20">
        <f t="shared" ca="1" si="955"/>
        <v>0</v>
      </c>
      <c r="AX769" s="20">
        <f t="shared" ca="1" si="955"/>
        <v>0</v>
      </c>
      <c r="AY769" s="20">
        <f t="shared" ca="1" si="955"/>
        <v>0</v>
      </c>
      <c r="AZ769" s="20">
        <f t="shared" ca="1" si="955"/>
        <v>0</v>
      </c>
      <c r="BA769" s="20">
        <f t="shared" ca="1" si="955"/>
        <v>0</v>
      </c>
      <c r="BB769" s="20">
        <f t="shared" ca="1" si="955"/>
        <v>0</v>
      </c>
      <c r="BC769" s="20">
        <f t="shared" ca="1" si="955"/>
        <v>0</v>
      </c>
      <c r="BD769" s="20">
        <f t="shared" ca="1" si="955"/>
        <v>0</v>
      </c>
      <c r="BE769" s="20">
        <f t="shared" ca="1" si="955"/>
        <v>0</v>
      </c>
      <c r="BF769" s="20">
        <f t="shared" ca="1" si="955"/>
        <v>0</v>
      </c>
      <c r="BG769" s="20">
        <f t="shared" ca="1" si="955"/>
        <v>0</v>
      </c>
      <c r="BH769" s="20">
        <f t="shared" ca="1" si="955"/>
        <v>0</v>
      </c>
      <c r="BI769" s="20">
        <f t="shared" ca="1" si="955"/>
        <v>0</v>
      </c>
      <c r="BJ769" s="20">
        <f t="shared" ca="1" si="955"/>
        <v>0</v>
      </c>
      <c r="BK769" s="20">
        <f t="shared" ca="1" si="955"/>
        <v>0</v>
      </c>
      <c r="BL769" s="20">
        <f t="shared" ca="1" si="955"/>
        <v>0</v>
      </c>
      <c r="BM769" s="20">
        <f t="shared" ca="1" si="955"/>
        <v>0</v>
      </c>
      <c r="BN769" s="20">
        <f t="shared" ca="1" si="955"/>
        <v>0</v>
      </c>
      <c r="BO769" s="20">
        <f t="shared" ca="1" si="955"/>
        <v>0</v>
      </c>
      <c r="BP769" s="20">
        <f t="shared" ca="1" si="955"/>
        <v>0</v>
      </c>
      <c r="BQ769" s="20">
        <f t="shared" ca="1" si="955"/>
        <v>0</v>
      </c>
      <c r="BR769" s="20">
        <f t="shared" ca="1" si="955"/>
        <v>0</v>
      </c>
      <c r="BS769" s="20">
        <f t="shared" ca="1" si="955"/>
        <v>0</v>
      </c>
      <c r="BT769" s="20">
        <f t="shared" ca="1" si="955"/>
        <v>0</v>
      </c>
      <c r="BU769" s="20">
        <f t="shared" ca="1" si="955"/>
        <v>0</v>
      </c>
      <c r="BV769" s="20">
        <f t="shared" ca="1" si="955"/>
        <v>0</v>
      </c>
      <c r="BW769" s="20">
        <f t="shared" ca="1" si="955"/>
        <v>0</v>
      </c>
      <c r="BX769" s="20">
        <f t="shared" ca="1" si="955"/>
        <v>0</v>
      </c>
      <c r="BY769" s="20">
        <f t="shared" ca="1" si="955"/>
        <v>0</v>
      </c>
      <c r="BZ769" s="20">
        <f t="shared" ca="1" si="955"/>
        <v>0</v>
      </c>
      <c r="CA769" s="20">
        <f t="shared" ca="1" si="955"/>
        <v>0</v>
      </c>
      <c r="CB769" s="20">
        <f t="shared" ca="1" si="955"/>
        <v>0</v>
      </c>
      <c r="CC769" s="20">
        <f t="shared" ca="1" si="955"/>
        <v>0</v>
      </c>
      <c r="CD769" s="20">
        <f t="shared" ca="1" si="955"/>
        <v>0</v>
      </c>
      <c r="CE769" s="20">
        <f t="shared" ca="1" si="955"/>
        <v>0</v>
      </c>
      <c r="CF769" s="20">
        <f t="shared" ref="CF769:DL769" ca="1" si="956">+IFERROR(CF768/CF751,0)</f>
        <v>0</v>
      </c>
      <c r="CG769" s="20">
        <f t="shared" ca="1" si="956"/>
        <v>0</v>
      </c>
      <c r="CH769" s="20">
        <f t="shared" ca="1" si="956"/>
        <v>0</v>
      </c>
      <c r="CI769" s="20">
        <f t="shared" ca="1" si="956"/>
        <v>0</v>
      </c>
      <c r="CJ769" s="20">
        <f t="shared" ca="1" si="956"/>
        <v>0</v>
      </c>
      <c r="CK769" s="20">
        <f t="shared" ca="1" si="956"/>
        <v>0</v>
      </c>
      <c r="CL769" s="20">
        <f t="shared" ca="1" si="956"/>
        <v>0</v>
      </c>
      <c r="CM769" s="20">
        <f t="shared" ca="1" si="956"/>
        <v>0</v>
      </c>
      <c r="CN769" s="20">
        <f t="shared" ca="1" si="956"/>
        <v>0</v>
      </c>
      <c r="CO769" s="20">
        <f t="shared" ca="1" si="956"/>
        <v>0</v>
      </c>
      <c r="CP769" s="20">
        <f t="shared" ca="1" si="956"/>
        <v>0</v>
      </c>
      <c r="CQ769" s="20">
        <f t="shared" ca="1" si="956"/>
        <v>0</v>
      </c>
      <c r="CR769" s="20">
        <f t="shared" ca="1" si="956"/>
        <v>0</v>
      </c>
      <c r="CS769" s="20">
        <f t="shared" ca="1" si="956"/>
        <v>0</v>
      </c>
      <c r="CT769" s="20">
        <f t="shared" ca="1" si="956"/>
        <v>0</v>
      </c>
      <c r="CU769" s="20">
        <f t="shared" ca="1" si="956"/>
        <v>0</v>
      </c>
      <c r="CV769" s="20">
        <f t="shared" ca="1" si="956"/>
        <v>0</v>
      </c>
      <c r="CW769" s="20">
        <f t="shared" ca="1" si="956"/>
        <v>0</v>
      </c>
      <c r="CX769" s="20">
        <f t="shared" ca="1" si="956"/>
        <v>0</v>
      </c>
      <c r="CY769" s="20">
        <f t="shared" ca="1" si="956"/>
        <v>0</v>
      </c>
      <c r="CZ769" s="20">
        <f t="shared" ca="1" si="956"/>
        <v>0</v>
      </c>
      <c r="DA769" s="20">
        <f t="shared" ca="1" si="956"/>
        <v>0</v>
      </c>
      <c r="DB769" s="20">
        <f t="shared" ca="1" si="956"/>
        <v>0</v>
      </c>
      <c r="DC769" s="20">
        <f t="shared" ca="1" si="956"/>
        <v>0</v>
      </c>
      <c r="DD769" s="20">
        <f t="shared" ca="1" si="956"/>
        <v>0</v>
      </c>
      <c r="DE769" s="20">
        <f t="shared" ca="1" si="956"/>
        <v>0</v>
      </c>
      <c r="DF769" s="20">
        <f t="shared" ca="1" si="956"/>
        <v>0</v>
      </c>
      <c r="DG769" s="20">
        <f t="shared" ca="1" si="956"/>
        <v>0</v>
      </c>
      <c r="DH769" s="20">
        <f t="shared" ca="1" si="956"/>
        <v>0</v>
      </c>
      <c r="DI769" s="20">
        <f t="shared" ca="1" si="956"/>
        <v>0</v>
      </c>
      <c r="DJ769" s="20">
        <f t="shared" ca="1" si="956"/>
        <v>0</v>
      </c>
      <c r="DK769" s="20">
        <f t="shared" ca="1" si="956"/>
        <v>0</v>
      </c>
      <c r="DL769" s="20">
        <f t="shared" ca="1" si="956"/>
        <v>0</v>
      </c>
    </row>
    <row r="770" spans="1:116" x14ac:dyDescent="0.4">
      <c r="A770" s="27"/>
      <c r="B770" s="27"/>
      <c r="C770" s="27"/>
      <c r="D770" t="s">
        <v>817</v>
      </c>
      <c r="E770" s="8" t="str">
        <f t="shared" si="953"/>
        <v>770 LISTSALE-PV</v>
      </c>
      <c r="F770" s="27"/>
      <c r="G770" s="126"/>
      <c r="H770" s="31"/>
      <c r="I770" s="73"/>
      <c r="J770" s="73"/>
      <c r="K770" s="38"/>
      <c r="L770" s="38"/>
      <c r="M770" s="38"/>
      <c r="N770" s="38"/>
      <c r="O770" s="38"/>
      <c r="P770" s="38"/>
      <c r="R770" s="33"/>
      <c r="S770" s="38"/>
      <c r="T770" s="38"/>
      <c r="U770" s="38"/>
      <c r="V770" s="38"/>
      <c r="W770" s="38"/>
      <c r="X770" s="38"/>
      <c r="Y770" s="38"/>
      <c r="Z770" s="38"/>
      <c r="AA770" s="38"/>
      <c r="AB770" s="38"/>
      <c r="AC770" s="38"/>
      <c r="AD770" s="38"/>
      <c r="AE770" s="38"/>
      <c r="AF770" s="38"/>
      <c r="AG770" s="38"/>
      <c r="AH770" s="38"/>
      <c r="AI770" s="38"/>
      <c r="AJ770" s="38"/>
      <c r="AK770" s="38"/>
      <c r="AL770" s="38"/>
      <c r="AM770" s="38"/>
      <c r="AN770" s="38"/>
      <c r="AO770" s="38"/>
      <c r="AP770" s="38"/>
      <c r="AQ770" s="38"/>
      <c r="AR770" s="38"/>
      <c r="AS770" s="38"/>
      <c r="AT770" s="38"/>
      <c r="AU770" s="38"/>
      <c r="AV770" s="38"/>
      <c r="AW770" s="38"/>
      <c r="AX770" s="38"/>
      <c r="AY770" s="38"/>
      <c r="AZ770" s="38"/>
      <c r="BA770" s="38"/>
      <c r="BB770" s="38"/>
      <c r="BC770" s="38"/>
      <c r="BD770" s="38"/>
      <c r="BE770" s="38"/>
      <c r="BF770" s="38"/>
      <c r="BG770" s="38"/>
      <c r="BH770" s="38"/>
      <c r="BI770" s="38"/>
      <c r="BJ770" s="38"/>
      <c r="BK770" s="38"/>
      <c r="BL770" s="38"/>
      <c r="BM770" s="38"/>
      <c r="BN770" s="38"/>
      <c r="BO770" s="38"/>
      <c r="BP770" s="38"/>
      <c r="BQ770" s="38"/>
      <c r="BR770" s="38"/>
      <c r="BS770" s="38"/>
      <c r="BT770" s="38"/>
      <c r="BU770" s="38"/>
      <c r="BV770" s="38"/>
      <c r="BW770" s="38"/>
      <c r="BX770" s="38"/>
      <c r="BY770" s="38"/>
      <c r="BZ770" s="38"/>
      <c r="CA770" s="38"/>
      <c r="CB770" s="38"/>
      <c r="CC770" s="38"/>
      <c r="CD770" s="38"/>
      <c r="CE770" s="38"/>
      <c r="CF770" s="38"/>
      <c r="CG770" s="38"/>
      <c r="CH770" s="38"/>
      <c r="CI770" s="38"/>
      <c r="CJ770" s="38"/>
      <c r="CK770" s="38"/>
      <c r="CL770" s="38"/>
      <c r="CM770" s="38"/>
      <c r="CN770" s="38"/>
      <c r="CO770" s="38"/>
      <c r="CP770" s="38"/>
      <c r="CQ770" s="38"/>
      <c r="CR770" s="38"/>
      <c r="CS770" s="38"/>
      <c r="CT770" s="38"/>
      <c r="CU770" s="38"/>
      <c r="CV770" s="38"/>
      <c r="CW770" s="38"/>
      <c r="CX770" s="38"/>
      <c r="CY770" s="38"/>
      <c r="CZ770" s="38"/>
      <c r="DA770" s="38"/>
      <c r="DB770" s="38"/>
      <c r="DC770" s="38"/>
      <c r="DD770" s="38"/>
      <c r="DE770" s="38"/>
      <c r="DF770" s="38"/>
      <c r="DG770" s="38"/>
      <c r="DH770" s="38"/>
      <c r="DI770" s="38"/>
      <c r="DJ770" s="38"/>
      <c r="DK770" s="38"/>
      <c r="DL770" s="38"/>
    </row>
    <row r="771" spans="1:116" x14ac:dyDescent="0.4">
      <c r="B771" t="s">
        <v>332</v>
      </c>
      <c r="D771" t="s">
        <v>817</v>
      </c>
      <c r="E771" s="8" t="str">
        <f t="shared" si="916"/>
        <v>771 LISTSALE-PV</v>
      </c>
      <c r="G771" s="136" t="str">
        <f>G711</f>
        <v>(Primary label)</v>
      </c>
      <c r="H771" s="31"/>
      <c r="I771" s="73"/>
      <c r="J771" s="73"/>
      <c r="K771" s="58"/>
      <c r="L771" s="58"/>
      <c r="M771" s="58"/>
      <c r="N771" s="58"/>
      <c r="O771" s="58"/>
      <c r="P771" s="58"/>
      <c r="R771" s="33"/>
    </row>
    <row r="772" spans="1:116" x14ac:dyDescent="0.4">
      <c r="A772" s="3"/>
      <c r="B772" t="s">
        <v>332</v>
      </c>
      <c r="D772" t="s">
        <v>817</v>
      </c>
      <c r="E772" s="8" t="str">
        <f t="shared" si="916"/>
        <v>772 LISTSALE-PV</v>
      </c>
      <c r="G772" s="241" t="str">
        <f>IFERROR(SUBSTITUTE(G719,":",""),"no unit")</f>
        <v>unit</v>
      </c>
      <c r="H772" s="208"/>
      <c r="I772" s="209"/>
      <c r="J772" s="209"/>
      <c r="K772" s="217"/>
      <c r="L772" s="217"/>
      <c r="M772" s="217"/>
      <c r="N772" s="217"/>
      <c r="O772" s="217"/>
      <c r="P772" s="217"/>
      <c r="R772" s="218"/>
    </row>
    <row r="773" spans="1:116" x14ac:dyDescent="0.4">
      <c r="B773" t="s">
        <v>332</v>
      </c>
      <c r="D773" t="s">
        <v>817</v>
      </c>
      <c r="E773" s="8" t="str">
        <f t="shared" si="916"/>
        <v>773 LISTSALE-PV</v>
      </c>
      <c r="G773" s="136" t="str">
        <f t="shared" ref="G773:G778" si="957">G713</f>
        <v>Primary revenue driver</v>
      </c>
      <c r="H773" s="12"/>
      <c r="I773" s="60"/>
      <c r="J773" s="60"/>
      <c r="K773" s="15"/>
      <c r="L773" s="15"/>
      <c r="M773" s="15"/>
      <c r="N773" s="15"/>
      <c r="O773" s="15"/>
      <c r="P773" s="15"/>
      <c r="R773" s="15"/>
      <c r="S773" s="179" t="str">
        <f t="shared" ref="S773:AX773" si="958">ADDRESS(ROW(S751),COLUMN(S751),2)</f>
        <v>S$751</v>
      </c>
      <c r="T773" s="179" t="str">
        <f t="shared" si="958"/>
        <v>T$751</v>
      </c>
      <c r="U773" s="179" t="str">
        <f t="shared" si="958"/>
        <v>U$751</v>
      </c>
      <c r="V773" s="179" t="str">
        <f t="shared" si="958"/>
        <v>V$751</v>
      </c>
      <c r="W773" s="179" t="str">
        <f t="shared" si="958"/>
        <v>W$751</v>
      </c>
      <c r="X773" s="179" t="str">
        <f t="shared" si="958"/>
        <v>X$751</v>
      </c>
      <c r="Y773" s="179" t="str">
        <f t="shared" si="958"/>
        <v>Y$751</v>
      </c>
      <c r="Z773" s="179" t="str">
        <f t="shared" si="958"/>
        <v>Z$751</v>
      </c>
      <c r="AA773" s="179" t="str">
        <f t="shared" si="958"/>
        <v>AA$751</v>
      </c>
      <c r="AB773" s="179" t="str">
        <f t="shared" si="958"/>
        <v>AB$751</v>
      </c>
      <c r="AC773" s="179" t="str">
        <f t="shared" si="958"/>
        <v>AC$751</v>
      </c>
      <c r="AD773" s="179" t="str">
        <f t="shared" si="958"/>
        <v>AD$751</v>
      </c>
      <c r="AE773" s="179" t="str">
        <f t="shared" si="958"/>
        <v>AE$751</v>
      </c>
      <c r="AF773" s="179" t="str">
        <f t="shared" si="958"/>
        <v>AF$751</v>
      </c>
      <c r="AG773" s="179" t="str">
        <f t="shared" si="958"/>
        <v>AG$751</v>
      </c>
      <c r="AH773" s="179" t="str">
        <f t="shared" si="958"/>
        <v>AH$751</v>
      </c>
      <c r="AI773" s="179" t="str">
        <f t="shared" si="958"/>
        <v>AI$751</v>
      </c>
      <c r="AJ773" s="179" t="str">
        <f t="shared" si="958"/>
        <v>AJ$751</v>
      </c>
      <c r="AK773" s="179" t="str">
        <f t="shared" si="958"/>
        <v>AK$751</v>
      </c>
      <c r="AL773" s="179" t="str">
        <f t="shared" si="958"/>
        <v>AL$751</v>
      </c>
      <c r="AM773" s="179" t="str">
        <f t="shared" si="958"/>
        <v>AM$751</v>
      </c>
      <c r="AN773" s="179" t="str">
        <f t="shared" si="958"/>
        <v>AN$751</v>
      </c>
      <c r="AO773" s="179" t="str">
        <f t="shared" si="958"/>
        <v>AO$751</v>
      </c>
      <c r="AP773" s="179" t="str">
        <f t="shared" si="958"/>
        <v>AP$751</v>
      </c>
      <c r="AQ773" s="179" t="str">
        <f t="shared" si="958"/>
        <v>AQ$751</v>
      </c>
      <c r="AR773" s="179" t="str">
        <f t="shared" si="958"/>
        <v>AR$751</v>
      </c>
      <c r="AS773" s="179" t="str">
        <f t="shared" si="958"/>
        <v>AS$751</v>
      </c>
      <c r="AT773" s="179" t="str">
        <f t="shared" si="958"/>
        <v>AT$751</v>
      </c>
      <c r="AU773" s="179" t="str">
        <f t="shared" si="958"/>
        <v>AU$751</v>
      </c>
      <c r="AV773" s="179" t="str">
        <f t="shared" si="958"/>
        <v>AV$751</v>
      </c>
      <c r="AW773" s="179" t="str">
        <f t="shared" si="958"/>
        <v>AW$751</v>
      </c>
      <c r="AX773" s="179" t="str">
        <f t="shared" si="958"/>
        <v>AX$751</v>
      </c>
      <c r="AY773" s="179" t="str">
        <f t="shared" ref="AY773:CD773" si="959">ADDRESS(ROW(AY751),COLUMN(AY751),2)</f>
        <v>AY$751</v>
      </c>
      <c r="AZ773" s="179" t="str">
        <f t="shared" si="959"/>
        <v>AZ$751</v>
      </c>
      <c r="BA773" s="179" t="str">
        <f t="shared" si="959"/>
        <v>BA$751</v>
      </c>
      <c r="BB773" s="179" t="str">
        <f t="shared" si="959"/>
        <v>BB$751</v>
      </c>
      <c r="BC773" s="179" t="str">
        <f t="shared" si="959"/>
        <v>BC$751</v>
      </c>
      <c r="BD773" s="179" t="str">
        <f t="shared" si="959"/>
        <v>BD$751</v>
      </c>
      <c r="BE773" s="179" t="str">
        <f t="shared" si="959"/>
        <v>BE$751</v>
      </c>
      <c r="BF773" s="179" t="str">
        <f t="shared" si="959"/>
        <v>BF$751</v>
      </c>
      <c r="BG773" s="179" t="str">
        <f t="shared" si="959"/>
        <v>BG$751</v>
      </c>
      <c r="BH773" s="179" t="str">
        <f t="shared" si="959"/>
        <v>BH$751</v>
      </c>
      <c r="BI773" s="179" t="str">
        <f t="shared" si="959"/>
        <v>BI$751</v>
      </c>
      <c r="BJ773" s="179" t="str">
        <f t="shared" si="959"/>
        <v>BJ$751</v>
      </c>
      <c r="BK773" s="179" t="str">
        <f t="shared" si="959"/>
        <v>BK$751</v>
      </c>
      <c r="BL773" s="179" t="str">
        <f t="shared" si="959"/>
        <v>BL$751</v>
      </c>
      <c r="BM773" s="179" t="str">
        <f t="shared" si="959"/>
        <v>BM$751</v>
      </c>
      <c r="BN773" s="179" t="str">
        <f t="shared" si="959"/>
        <v>BN$751</v>
      </c>
      <c r="BO773" s="179" t="str">
        <f t="shared" si="959"/>
        <v>BO$751</v>
      </c>
      <c r="BP773" s="179" t="str">
        <f t="shared" si="959"/>
        <v>BP$751</v>
      </c>
      <c r="BQ773" s="179" t="str">
        <f t="shared" si="959"/>
        <v>BQ$751</v>
      </c>
      <c r="BR773" s="179" t="str">
        <f t="shared" si="959"/>
        <v>BR$751</v>
      </c>
      <c r="BS773" s="179" t="str">
        <f t="shared" si="959"/>
        <v>BS$751</v>
      </c>
      <c r="BT773" s="179" t="str">
        <f t="shared" si="959"/>
        <v>BT$751</v>
      </c>
      <c r="BU773" s="179" t="str">
        <f t="shared" si="959"/>
        <v>BU$751</v>
      </c>
      <c r="BV773" s="179" t="str">
        <f t="shared" si="959"/>
        <v>BV$751</v>
      </c>
      <c r="BW773" s="179" t="str">
        <f t="shared" si="959"/>
        <v>BW$751</v>
      </c>
      <c r="BX773" s="179" t="str">
        <f t="shared" si="959"/>
        <v>BX$751</v>
      </c>
      <c r="BY773" s="179" t="str">
        <f t="shared" si="959"/>
        <v>BY$751</v>
      </c>
      <c r="BZ773" s="179" t="str">
        <f t="shared" si="959"/>
        <v>BZ$751</v>
      </c>
      <c r="CA773" s="179" t="str">
        <f t="shared" si="959"/>
        <v>CA$751</v>
      </c>
      <c r="CB773" s="179" t="str">
        <f t="shared" si="959"/>
        <v>CB$751</v>
      </c>
      <c r="CC773" s="179" t="str">
        <f t="shared" si="959"/>
        <v>CC$751</v>
      </c>
      <c r="CD773" s="179" t="str">
        <f t="shared" si="959"/>
        <v>CD$751</v>
      </c>
      <c r="CE773" s="179" t="str">
        <f t="shared" ref="CE773:DL773" si="960">ADDRESS(ROW(CE751),COLUMN(CE751),2)</f>
        <v>CE$751</v>
      </c>
      <c r="CF773" s="179" t="str">
        <f t="shared" si="960"/>
        <v>CF$751</v>
      </c>
      <c r="CG773" s="179" t="str">
        <f t="shared" si="960"/>
        <v>CG$751</v>
      </c>
      <c r="CH773" s="179" t="str">
        <f t="shared" si="960"/>
        <v>CH$751</v>
      </c>
      <c r="CI773" s="179" t="str">
        <f t="shared" si="960"/>
        <v>CI$751</v>
      </c>
      <c r="CJ773" s="179" t="str">
        <f t="shared" si="960"/>
        <v>CJ$751</v>
      </c>
      <c r="CK773" s="179" t="str">
        <f t="shared" si="960"/>
        <v>CK$751</v>
      </c>
      <c r="CL773" s="179" t="str">
        <f t="shared" si="960"/>
        <v>CL$751</v>
      </c>
      <c r="CM773" s="179" t="str">
        <f t="shared" si="960"/>
        <v>CM$751</v>
      </c>
      <c r="CN773" s="179" t="str">
        <f t="shared" si="960"/>
        <v>CN$751</v>
      </c>
      <c r="CO773" s="179" t="str">
        <f t="shared" si="960"/>
        <v>CO$751</v>
      </c>
      <c r="CP773" s="179" t="str">
        <f t="shared" si="960"/>
        <v>CP$751</v>
      </c>
      <c r="CQ773" s="179" t="str">
        <f t="shared" si="960"/>
        <v>CQ$751</v>
      </c>
      <c r="CR773" s="179" t="str">
        <f t="shared" si="960"/>
        <v>CR$751</v>
      </c>
      <c r="CS773" s="179" t="str">
        <f t="shared" si="960"/>
        <v>CS$751</v>
      </c>
      <c r="CT773" s="179" t="str">
        <f t="shared" si="960"/>
        <v>CT$751</v>
      </c>
      <c r="CU773" s="179" t="str">
        <f t="shared" si="960"/>
        <v>CU$751</v>
      </c>
      <c r="CV773" s="179" t="str">
        <f t="shared" si="960"/>
        <v>CV$751</v>
      </c>
      <c r="CW773" s="179" t="str">
        <f t="shared" si="960"/>
        <v>CW$751</v>
      </c>
      <c r="CX773" s="179" t="str">
        <f t="shared" si="960"/>
        <v>CX$751</v>
      </c>
      <c r="CY773" s="179" t="str">
        <f t="shared" si="960"/>
        <v>CY$751</v>
      </c>
      <c r="CZ773" s="179" t="str">
        <f t="shared" si="960"/>
        <v>CZ$751</v>
      </c>
      <c r="DA773" s="179" t="str">
        <f t="shared" si="960"/>
        <v>DA$751</v>
      </c>
      <c r="DB773" s="179" t="str">
        <f t="shared" si="960"/>
        <v>DB$751</v>
      </c>
      <c r="DC773" s="179" t="str">
        <f t="shared" si="960"/>
        <v>DC$751</v>
      </c>
      <c r="DD773" s="179" t="str">
        <f t="shared" si="960"/>
        <v>DD$751</v>
      </c>
      <c r="DE773" s="179" t="str">
        <f t="shared" si="960"/>
        <v>DE$751</v>
      </c>
      <c r="DF773" s="179" t="str">
        <f t="shared" si="960"/>
        <v>DF$751</v>
      </c>
      <c r="DG773" s="179" t="str">
        <f t="shared" si="960"/>
        <v>DG$751</v>
      </c>
      <c r="DH773" s="179" t="str">
        <f t="shared" si="960"/>
        <v>DH$751</v>
      </c>
      <c r="DI773" s="179" t="str">
        <f t="shared" si="960"/>
        <v>DI$751</v>
      </c>
      <c r="DJ773" s="179" t="str">
        <f t="shared" si="960"/>
        <v>DJ$751</v>
      </c>
      <c r="DK773" s="179" t="str">
        <f t="shared" si="960"/>
        <v>DK$751</v>
      </c>
      <c r="DL773" s="179" t="str">
        <f t="shared" si="960"/>
        <v>DL$751</v>
      </c>
    </row>
    <row r="774" spans="1:116" x14ac:dyDescent="0.4">
      <c r="B774" t="s">
        <v>332</v>
      </c>
      <c r="D774" t="s">
        <v>817</v>
      </c>
      <c r="E774" s="8" t="str">
        <f t="shared" si="916"/>
        <v>774 LISTSALE-PV</v>
      </c>
      <c r="G774" s="136" t="str">
        <f t="shared" si="957"/>
        <v>Primary volume driver</v>
      </c>
      <c r="H774" s="12"/>
      <c r="I774" s="60"/>
      <c r="J774" s="60"/>
      <c r="K774" s="212">
        <f t="shared" ref="K774:R774" si="961">K714</f>
        <v>0</v>
      </c>
      <c r="L774" s="212">
        <f t="shared" si="961"/>
        <v>0</v>
      </c>
      <c r="M774" s="212">
        <f t="shared" si="961"/>
        <v>0</v>
      </c>
      <c r="N774" s="212">
        <f t="shared" si="961"/>
        <v>0</v>
      </c>
      <c r="O774" s="212">
        <f t="shared" si="961"/>
        <v>0</v>
      </c>
      <c r="P774" s="212">
        <f t="shared" si="961"/>
        <v>0</v>
      </c>
      <c r="Q774" s="212"/>
      <c r="R774" s="212">
        <f t="shared" si="961"/>
        <v>0</v>
      </c>
      <c r="S774" s="212" t="str">
        <f t="shared" ref="S774:AX774" si="962">S714</f>
        <v>S$17</v>
      </c>
      <c r="T774" s="212" t="str">
        <f t="shared" si="962"/>
        <v>T$17</v>
      </c>
      <c r="U774" s="212" t="str">
        <f t="shared" si="962"/>
        <v>U$17</v>
      </c>
      <c r="V774" s="212" t="str">
        <f t="shared" si="962"/>
        <v>V$17</v>
      </c>
      <c r="W774" s="212" t="str">
        <f t="shared" si="962"/>
        <v>W$17</v>
      </c>
      <c r="X774" s="212" t="str">
        <f t="shared" si="962"/>
        <v>X$17</v>
      </c>
      <c r="Y774" s="212" t="str">
        <f t="shared" si="962"/>
        <v>Y$17</v>
      </c>
      <c r="Z774" s="212" t="str">
        <f t="shared" si="962"/>
        <v>Z$17</v>
      </c>
      <c r="AA774" s="212" t="str">
        <f t="shared" si="962"/>
        <v>AA$17</v>
      </c>
      <c r="AB774" s="212" t="str">
        <f t="shared" si="962"/>
        <v>AB$17</v>
      </c>
      <c r="AC774" s="212" t="str">
        <f t="shared" si="962"/>
        <v>AC$17</v>
      </c>
      <c r="AD774" s="212" t="str">
        <f t="shared" si="962"/>
        <v>AD$17</v>
      </c>
      <c r="AE774" s="212" t="str">
        <f t="shared" si="962"/>
        <v>AE$17</v>
      </c>
      <c r="AF774" s="212" t="str">
        <f t="shared" si="962"/>
        <v>AF$17</v>
      </c>
      <c r="AG774" s="212" t="str">
        <f t="shared" si="962"/>
        <v>AG$17</v>
      </c>
      <c r="AH774" s="212" t="str">
        <f t="shared" si="962"/>
        <v>AH$17</v>
      </c>
      <c r="AI774" s="212" t="str">
        <f t="shared" si="962"/>
        <v>AI$17</v>
      </c>
      <c r="AJ774" s="212" t="str">
        <f t="shared" si="962"/>
        <v>AJ$17</v>
      </c>
      <c r="AK774" s="212" t="str">
        <f t="shared" si="962"/>
        <v>AK$17</v>
      </c>
      <c r="AL774" s="212" t="str">
        <f t="shared" si="962"/>
        <v>AL$17</v>
      </c>
      <c r="AM774" s="212" t="str">
        <f t="shared" si="962"/>
        <v>AM$17</v>
      </c>
      <c r="AN774" s="212" t="str">
        <f t="shared" si="962"/>
        <v>AN$17</v>
      </c>
      <c r="AO774" s="212" t="str">
        <f t="shared" si="962"/>
        <v>AO$17</v>
      </c>
      <c r="AP774" s="212" t="str">
        <f t="shared" si="962"/>
        <v>AP$17</v>
      </c>
      <c r="AQ774" s="212" t="str">
        <f t="shared" si="962"/>
        <v>AQ$17</v>
      </c>
      <c r="AR774" s="212" t="str">
        <f t="shared" si="962"/>
        <v>AR$17</v>
      </c>
      <c r="AS774" s="212" t="str">
        <f t="shared" si="962"/>
        <v>AS$17</v>
      </c>
      <c r="AT774" s="212" t="str">
        <f t="shared" si="962"/>
        <v>AT$17</v>
      </c>
      <c r="AU774" s="212" t="str">
        <f t="shared" si="962"/>
        <v>AU$17</v>
      </c>
      <c r="AV774" s="212" t="str">
        <f t="shared" si="962"/>
        <v>AV$17</v>
      </c>
      <c r="AW774" s="212" t="str">
        <f t="shared" si="962"/>
        <v>AW$17</v>
      </c>
      <c r="AX774" s="212" t="str">
        <f t="shared" si="962"/>
        <v>AX$17</v>
      </c>
      <c r="AY774" s="212" t="str">
        <f t="shared" ref="AY774:CD774" si="963">AY714</f>
        <v>AY$17</v>
      </c>
      <c r="AZ774" s="212" t="str">
        <f t="shared" si="963"/>
        <v>AZ$17</v>
      </c>
      <c r="BA774" s="212" t="str">
        <f t="shared" si="963"/>
        <v>BA$17</v>
      </c>
      <c r="BB774" s="212" t="str">
        <f t="shared" si="963"/>
        <v>BB$17</v>
      </c>
      <c r="BC774" s="212" t="str">
        <f t="shared" si="963"/>
        <v>BC$17</v>
      </c>
      <c r="BD774" s="212" t="str">
        <f t="shared" si="963"/>
        <v>BD$17</v>
      </c>
      <c r="BE774" s="212" t="str">
        <f t="shared" si="963"/>
        <v>BE$17</v>
      </c>
      <c r="BF774" s="212" t="str">
        <f t="shared" si="963"/>
        <v>BF$17</v>
      </c>
      <c r="BG774" s="212" t="str">
        <f t="shared" si="963"/>
        <v>BG$17</v>
      </c>
      <c r="BH774" s="212" t="str">
        <f t="shared" si="963"/>
        <v>BH$17</v>
      </c>
      <c r="BI774" s="212" t="str">
        <f t="shared" si="963"/>
        <v>BI$17</v>
      </c>
      <c r="BJ774" s="212" t="str">
        <f t="shared" si="963"/>
        <v>BJ$17</v>
      </c>
      <c r="BK774" s="212" t="str">
        <f t="shared" si="963"/>
        <v>BK$17</v>
      </c>
      <c r="BL774" s="212" t="str">
        <f t="shared" si="963"/>
        <v>BL$17</v>
      </c>
      <c r="BM774" s="212" t="str">
        <f t="shared" si="963"/>
        <v>BM$17</v>
      </c>
      <c r="BN774" s="212" t="str">
        <f t="shared" si="963"/>
        <v>BN$17</v>
      </c>
      <c r="BO774" s="212" t="str">
        <f t="shared" si="963"/>
        <v>BO$17</v>
      </c>
      <c r="BP774" s="212" t="str">
        <f t="shared" si="963"/>
        <v>BP$17</v>
      </c>
      <c r="BQ774" s="212" t="str">
        <f t="shared" si="963"/>
        <v>BQ$17</v>
      </c>
      <c r="BR774" s="212" t="str">
        <f t="shared" si="963"/>
        <v>BR$17</v>
      </c>
      <c r="BS774" s="212" t="str">
        <f t="shared" si="963"/>
        <v>BS$17</v>
      </c>
      <c r="BT774" s="212" t="str">
        <f t="shared" si="963"/>
        <v>BT$17</v>
      </c>
      <c r="BU774" s="212" t="str">
        <f t="shared" si="963"/>
        <v>BU$17</v>
      </c>
      <c r="BV774" s="212" t="str">
        <f t="shared" si="963"/>
        <v>BV$17</v>
      </c>
      <c r="BW774" s="212" t="str">
        <f t="shared" si="963"/>
        <v>BW$17</v>
      </c>
      <c r="BX774" s="212" t="str">
        <f t="shared" si="963"/>
        <v>BX$17</v>
      </c>
      <c r="BY774" s="212" t="str">
        <f t="shared" si="963"/>
        <v>BY$17</v>
      </c>
      <c r="BZ774" s="212" t="str">
        <f t="shared" si="963"/>
        <v>BZ$17</v>
      </c>
      <c r="CA774" s="212" t="str">
        <f t="shared" si="963"/>
        <v>CA$17</v>
      </c>
      <c r="CB774" s="212" t="str">
        <f t="shared" si="963"/>
        <v>CB$17</v>
      </c>
      <c r="CC774" s="212" t="str">
        <f t="shared" si="963"/>
        <v>CC$17</v>
      </c>
      <c r="CD774" s="212" t="str">
        <f t="shared" si="963"/>
        <v>CD$17</v>
      </c>
      <c r="CE774" s="212" t="str">
        <f t="shared" ref="CE774:DL774" si="964">CE714</f>
        <v>CE$17</v>
      </c>
      <c r="CF774" s="212" t="str">
        <f t="shared" si="964"/>
        <v>CF$17</v>
      </c>
      <c r="CG774" s="212" t="str">
        <f t="shared" si="964"/>
        <v>CG$17</v>
      </c>
      <c r="CH774" s="212" t="str">
        <f t="shared" si="964"/>
        <v>CH$17</v>
      </c>
      <c r="CI774" s="212" t="str">
        <f t="shared" si="964"/>
        <v>CI$17</v>
      </c>
      <c r="CJ774" s="212" t="str">
        <f t="shared" si="964"/>
        <v>CJ$17</v>
      </c>
      <c r="CK774" s="212" t="str">
        <f t="shared" si="964"/>
        <v>CK$17</v>
      </c>
      <c r="CL774" s="212" t="str">
        <f t="shared" si="964"/>
        <v>CL$17</v>
      </c>
      <c r="CM774" s="212">
        <f t="shared" si="964"/>
        <v>0</v>
      </c>
      <c r="CN774" s="212">
        <f t="shared" si="964"/>
        <v>0</v>
      </c>
      <c r="CO774" s="212" t="str">
        <f t="shared" si="964"/>
        <v>CO$17</v>
      </c>
      <c r="CP774" s="212" t="str">
        <f t="shared" si="964"/>
        <v>CP$17</v>
      </c>
      <c r="CQ774" s="212" t="str">
        <f t="shared" si="964"/>
        <v>CQ$17</v>
      </c>
      <c r="CR774" s="212" t="str">
        <f t="shared" si="964"/>
        <v>CR$17</v>
      </c>
      <c r="CS774" s="212" t="str">
        <f t="shared" si="964"/>
        <v>CS$17</v>
      </c>
      <c r="CT774" s="212" t="str">
        <f t="shared" si="964"/>
        <v>CT$17</v>
      </c>
      <c r="CU774" s="212" t="str">
        <f t="shared" si="964"/>
        <v>CU$17</v>
      </c>
      <c r="CV774" s="212" t="str">
        <f t="shared" si="964"/>
        <v>CV$17</v>
      </c>
      <c r="CW774" s="212" t="str">
        <f t="shared" si="964"/>
        <v>CW$17</v>
      </c>
      <c r="CX774" s="212" t="str">
        <f t="shared" si="964"/>
        <v>CX$17</v>
      </c>
      <c r="CY774" s="212" t="str">
        <f t="shared" si="964"/>
        <v>CY$17</v>
      </c>
      <c r="CZ774" s="212" t="str">
        <f t="shared" si="964"/>
        <v>CZ$17</v>
      </c>
      <c r="DA774" s="212" t="str">
        <f t="shared" si="964"/>
        <v>DA$17</v>
      </c>
      <c r="DB774" s="212" t="str">
        <f t="shared" si="964"/>
        <v>DB$17</v>
      </c>
      <c r="DC774" s="212" t="str">
        <f t="shared" si="964"/>
        <v>DC$17</v>
      </c>
      <c r="DD774" s="212" t="str">
        <f t="shared" si="964"/>
        <v>DD$17</v>
      </c>
      <c r="DE774" s="212" t="str">
        <f t="shared" si="964"/>
        <v>DE$17</v>
      </c>
      <c r="DF774" s="212" t="str">
        <f t="shared" si="964"/>
        <v>DF$17</v>
      </c>
      <c r="DG774" s="212" t="str">
        <f t="shared" si="964"/>
        <v>DG$17</v>
      </c>
      <c r="DH774" s="212" t="str">
        <f t="shared" si="964"/>
        <v>DH$17</v>
      </c>
      <c r="DI774" s="212" t="str">
        <f t="shared" si="964"/>
        <v>DI$17</v>
      </c>
      <c r="DJ774" s="212" t="str">
        <f t="shared" si="964"/>
        <v>DJ$17</v>
      </c>
      <c r="DK774" s="212" t="str">
        <f t="shared" si="964"/>
        <v>DK$17</v>
      </c>
      <c r="DL774" s="212" t="str">
        <f t="shared" si="964"/>
        <v>DL$17</v>
      </c>
    </row>
    <row r="775" spans="1:116" x14ac:dyDescent="0.4">
      <c r="B775" t="s">
        <v>332</v>
      </c>
      <c r="D775" t="s">
        <v>817</v>
      </c>
      <c r="E775" s="8" t="str">
        <f t="shared" si="916"/>
        <v>775 LISTSALE-PV</v>
      </c>
      <c r="G775" s="136" t="str">
        <f t="shared" si="957"/>
        <v>(Secondary label)</v>
      </c>
      <c r="H775" s="12"/>
      <c r="I775" s="60"/>
      <c r="J775" s="60"/>
      <c r="K775" s="15"/>
      <c r="L775" s="15"/>
      <c r="M775" s="15"/>
      <c r="N775" s="15"/>
      <c r="O775" s="15"/>
      <c r="P775" s="15"/>
      <c r="R775" s="15"/>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N775" s="60"/>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row>
    <row r="776" spans="1:116" x14ac:dyDescent="0.4">
      <c r="B776" t="s">
        <v>332</v>
      </c>
      <c r="D776" t="s">
        <v>817</v>
      </c>
      <c r="E776" s="8" t="str">
        <f t="shared" si="916"/>
        <v>776 LISTSALE-PV</v>
      </c>
      <c r="G776" s="136" t="str">
        <f t="shared" si="957"/>
        <v xml:space="preserve">secondary unit </v>
      </c>
    </row>
    <row r="777" spans="1:116" x14ac:dyDescent="0.4">
      <c r="B777" t="s">
        <v>332</v>
      </c>
      <c r="D777" t="s">
        <v>817</v>
      </c>
      <c r="E777" s="8" t="str">
        <f t="shared" ref="E777:E778" si="965">ROW()&amp;" "&amp;D777</f>
        <v>777 LISTSALE-PV</v>
      </c>
      <c r="G777" s="136" t="str">
        <f t="shared" si="957"/>
        <v>Secondary revenue driver</v>
      </c>
      <c r="H777" s="12"/>
      <c r="I777" s="60"/>
      <c r="J777" s="60"/>
      <c r="K777" s="15"/>
      <c r="L777" s="15"/>
      <c r="M777" s="15"/>
      <c r="N777" s="15"/>
      <c r="O777" s="15"/>
      <c r="P777" s="15"/>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c r="CN777" s="60"/>
      <c r="CO777" s="76"/>
      <c r="CP777" s="76"/>
      <c r="CQ777" s="76"/>
      <c r="CR777" s="76"/>
      <c r="CS777" s="76"/>
      <c r="CT777" s="76"/>
      <c r="CU777" s="76"/>
      <c r="CV777" s="76"/>
      <c r="CW777" s="76"/>
      <c r="CX777" s="76"/>
      <c r="CY777" s="76"/>
      <c r="CZ777" s="76"/>
      <c r="DA777" s="76"/>
      <c r="DB777" s="76"/>
      <c r="DC777" s="76"/>
      <c r="DD777" s="76"/>
      <c r="DE777" s="76"/>
      <c r="DF777" s="76"/>
      <c r="DG777" s="76"/>
      <c r="DH777" s="76"/>
      <c r="DI777" s="76"/>
      <c r="DJ777" s="76"/>
      <c r="DK777" s="76"/>
      <c r="DL777" s="76"/>
    </row>
    <row r="778" spans="1:116" x14ac:dyDescent="0.4">
      <c r="B778" t="s">
        <v>332</v>
      </c>
      <c r="D778" t="s">
        <v>817</v>
      </c>
      <c r="E778" s="8" t="str">
        <f t="shared" si="965"/>
        <v>778 LISTSALE-PV</v>
      </c>
      <c r="G778" s="136" t="str">
        <f t="shared" si="957"/>
        <v>Secondary volume driver</v>
      </c>
      <c r="H778" s="12"/>
      <c r="I778" s="60"/>
      <c r="J778" s="60"/>
      <c r="K778" s="15"/>
      <c r="L778" s="15"/>
      <c r="M778" s="15"/>
      <c r="N778" s="15"/>
      <c r="O778" s="15"/>
      <c r="P778" s="15"/>
      <c r="R778" s="15"/>
      <c r="S778" s="76"/>
      <c r="T778" s="76"/>
      <c r="U778" s="76"/>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c r="CN778" s="60"/>
      <c r="CO778" s="76"/>
      <c r="CP778" s="76"/>
      <c r="CQ778" s="76"/>
      <c r="CR778" s="76"/>
      <c r="CS778" s="76"/>
      <c r="CT778" s="76"/>
      <c r="CU778" s="76"/>
      <c r="CV778" s="76"/>
      <c r="CW778" s="76"/>
      <c r="CX778" s="76"/>
      <c r="CY778" s="76"/>
      <c r="CZ778" s="76"/>
      <c r="DA778" s="76"/>
      <c r="DB778" s="76"/>
      <c r="DC778" s="76"/>
      <c r="DD778" s="76"/>
      <c r="DE778" s="76"/>
      <c r="DF778" s="76"/>
      <c r="DG778" s="76"/>
      <c r="DH778" s="76"/>
      <c r="DI778" s="76"/>
      <c r="DJ778" s="76"/>
      <c r="DK778" s="76"/>
      <c r="DL778" s="76"/>
    </row>
    <row r="779" spans="1:116" x14ac:dyDescent="0.4">
      <c r="E779" s="8"/>
      <c r="H779" s="12"/>
      <c r="I779" s="60"/>
      <c r="J779" s="60"/>
      <c r="K779" s="15"/>
      <c r="L779" s="15"/>
      <c r="M779" s="15"/>
      <c r="N779" s="15"/>
      <c r="O779" s="15"/>
      <c r="P779" s="15"/>
      <c r="R779" s="15"/>
      <c r="S779" s="76"/>
      <c r="T779" s="76"/>
      <c r="U779" s="76"/>
      <c r="V779" s="76"/>
      <c r="W779" s="76"/>
      <c r="X779" s="76"/>
      <c r="Y779" s="76"/>
      <c r="Z779" s="76"/>
      <c r="AA779" s="76"/>
      <c r="AB779" s="76"/>
      <c r="AC779" s="76"/>
      <c r="AD779" s="76"/>
      <c r="AE779" s="76"/>
      <c r="AF779" s="76"/>
      <c r="AG779" s="76"/>
      <c r="AH779" s="76"/>
      <c r="AI779" s="76"/>
      <c r="AJ779" s="76"/>
      <c r="AK779" s="76"/>
      <c r="AL779" s="76"/>
      <c r="AM779" s="76"/>
      <c r="AN779" s="76"/>
      <c r="AO779" s="76"/>
      <c r="AP779" s="76"/>
      <c r="AQ779" s="76"/>
      <c r="AR779" s="76"/>
      <c r="AS779" s="76"/>
      <c r="AT779" s="76"/>
      <c r="AU779" s="76"/>
      <c r="AV779" s="76"/>
      <c r="AW779" s="76"/>
      <c r="AX779" s="76"/>
      <c r="AY779" s="76"/>
      <c r="AZ779" s="76"/>
      <c r="BA779" s="76"/>
      <c r="BB779" s="76"/>
      <c r="BC779" s="76"/>
      <c r="BD779" s="76"/>
      <c r="BE779" s="76"/>
      <c r="BF779" s="76"/>
      <c r="BG779" s="76"/>
      <c r="BH779" s="76"/>
      <c r="BI779" s="76"/>
      <c r="BJ779" s="76"/>
      <c r="BK779" s="76"/>
      <c r="BL779" s="76"/>
      <c r="BM779" s="76"/>
      <c r="BN779" s="76"/>
      <c r="BO779" s="76"/>
      <c r="BP779" s="76"/>
      <c r="BQ779" s="76"/>
      <c r="BR779" s="76"/>
      <c r="BS779" s="76"/>
      <c r="BT779" s="76"/>
      <c r="BU779" s="76"/>
      <c r="BV779" s="76"/>
      <c r="BW779" s="76"/>
      <c r="BX779" s="76"/>
      <c r="BY779" s="76"/>
      <c r="BZ779" s="76"/>
      <c r="CA779" s="76"/>
      <c r="CB779" s="76"/>
      <c r="CC779" s="76"/>
      <c r="CD779" s="76"/>
      <c r="CE779" s="76"/>
      <c r="CF779" s="76"/>
      <c r="CG779" s="76"/>
      <c r="CH779" s="76"/>
      <c r="CI779" s="76"/>
      <c r="CJ779" s="76"/>
      <c r="CK779" s="76"/>
      <c r="CL779" s="76"/>
      <c r="CN779" s="60"/>
      <c r="CO779" s="76"/>
      <c r="CP779" s="76"/>
      <c r="CQ779" s="76"/>
      <c r="CR779" s="76"/>
      <c r="CS779" s="76"/>
      <c r="CT779" s="76"/>
      <c r="CU779" s="76"/>
      <c r="CV779" s="76"/>
      <c r="CW779" s="76"/>
      <c r="CX779" s="76"/>
      <c r="CY779" s="76"/>
      <c r="CZ779" s="76"/>
      <c r="DA779" s="76"/>
      <c r="DB779" s="76"/>
      <c r="DC779" s="76"/>
      <c r="DD779" s="76"/>
      <c r="DE779" s="76"/>
      <c r="DF779" s="76"/>
      <c r="DG779" s="76"/>
      <c r="DH779" s="76"/>
      <c r="DI779" s="76"/>
      <c r="DJ779" s="76"/>
      <c r="DK779" s="76"/>
      <c r="DL779" s="76"/>
    </row>
    <row r="780" spans="1:116" x14ac:dyDescent="0.4">
      <c r="E780" s="8"/>
      <c r="H780" s="12"/>
      <c r="I780" s="60"/>
      <c r="J780" s="60"/>
      <c r="K780" s="15"/>
      <c r="L780" s="15"/>
      <c r="M780" s="15"/>
      <c r="N780" s="15"/>
      <c r="O780" s="15"/>
      <c r="P780" s="15"/>
      <c r="R780" s="15"/>
      <c r="S780" s="76"/>
      <c r="T780" s="76"/>
      <c r="U780" s="76"/>
      <c r="V780" s="76"/>
      <c r="W780" s="76"/>
      <c r="X780" s="76"/>
      <c r="Y780" s="76"/>
      <c r="Z780" s="76"/>
      <c r="AA780" s="76"/>
      <c r="AB780" s="76"/>
      <c r="AC780" s="76"/>
      <c r="AD780" s="76"/>
      <c r="AE780" s="76"/>
      <c r="AF780" s="76"/>
      <c r="AG780" s="76"/>
      <c r="AH780" s="76"/>
      <c r="AI780" s="76"/>
      <c r="AJ780" s="76"/>
      <c r="AK780" s="76"/>
      <c r="AL780" s="76"/>
      <c r="AM780" s="76"/>
      <c r="AN780" s="76"/>
      <c r="AO780" s="76"/>
      <c r="AP780" s="76"/>
      <c r="AQ780" s="76"/>
      <c r="AR780" s="76"/>
      <c r="AS780" s="76"/>
      <c r="AT780" s="76"/>
      <c r="AU780" s="76"/>
      <c r="AV780" s="76"/>
      <c r="AW780" s="76"/>
      <c r="AX780" s="76"/>
      <c r="AY780" s="76"/>
      <c r="AZ780" s="76"/>
      <c r="BA780" s="76"/>
      <c r="BB780" s="76"/>
      <c r="BC780" s="76"/>
      <c r="BD780" s="76"/>
      <c r="BE780" s="76"/>
      <c r="BF780" s="76"/>
      <c r="BG780" s="76"/>
      <c r="BH780" s="76"/>
      <c r="BI780" s="76"/>
      <c r="BJ780" s="76"/>
      <c r="BK780" s="76"/>
      <c r="BL780" s="76"/>
      <c r="BM780" s="76"/>
      <c r="BN780" s="76"/>
      <c r="BO780" s="76"/>
      <c r="BP780" s="76"/>
      <c r="BQ780" s="76"/>
      <c r="BR780" s="76"/>
      <c r="BS780" s="76"/>
      <c r="BT780" s="76"/>
      <c r="BU780" s="76"/>
      <c r="BV780" s="76"/>
      <c r="BW780" s="76"/>
      <c r="BX780" s="76"/>
      <c r="BY780" s="76"/>
      <c r="BZ780" s="76"/>
      <c r="CA780" s="76"/>
      <c r="CB780" s="76"/>
      <c r="CC780" s="76"/>
      <c r="CD780" s="76"/>
      <c r="CE780" s="76"/>
      <c r="CF780" s="76"/>
      <c r="CG780" s="76"/>
      <c r="CH780" s="76"/>
      <c r="CI780" s="76"/>
      <c r="CJ780" s="76"/>
      <c r="CK780" s="76"/>
      <c r="CL780" s="76"/>
      <c r="CN780" s="60"/>
      <c r="CO780" s="76"/>
      <c r="CP780" s="76"/>
      <c r="CQ780" s="76"/>
      <c r="CR780" s="76"/>
      <c r="CS780" s="76"/>
      <c r="CT780" s="76"/>
      <c r="CU780" s="76"/>
      <c r="CV780" s="76"/>
      <c r="CW780" s="76"/>
      <c r="CX780" s="76"/>
      <c r="CY780" s="76"/>
      <c r="CZ780" s="76"/>
      <c r="DA780" s="76"/>
      <c r="DB780" s="76"/>
      <c r="DC780" s="76"/>
      <c r="DD780" s="76"/>
      <c r="DE780" s="76"/>
      <c r="DF780" s="76"/>
      <c r="DG780" s="76"/>
      <c r="DH780" s="76"/>
      <c r="DI780" s="76"/>
      <c r="DJ780" s="76"/>
      <c r="DK780" s="76"/>
      <c r="DL780" s="76"/>
    </row>
    <row r="781" spans="1:116" x14ac:dyDescent="0.4">
      <c r="E781" s="8"/>
      <c r="H781" s="12"/>
      <c r="I781" s="60"/>
      <c r="J781" s="60"/>
      <c r="K781" s="15"/>
      <c r="L781" s="15"/>
      <c r="M781" s="15"/>
      <c r="N781" s="15"/>
      <c r="O781" s="15"/>
      <c r="P781" s="15"/>
      <c r="R781" s="15"/>
      <c r="S781" s="76"/>
      <c r="T781" s="76"/>
      <c r="U781" s="76"/>
      <c r="V781" s="76"/>
      <c r="W781" s="76"/>
      <c r="X781" s="76"/>
      <c r="Y781" s="76"/>
      <c r="Z781" s="76"/>
      <c r="AA781" s="76"/>
      <c r="AB781" s="76"/>
      <c r="AC781" s="76"/>
      <c r="AD781" s="76"/>
      <c r="AE781" s="76"/>
      <c r="AF781" s="76"/>
      <c r="AG781" s="76"/>
      <c r="AH781" s="76"/>
      <c r="AI781" s="76"/>
      <c r="AJ781" s="76"/>
      <c r="AK781" s="76"/>
      <c r="AL781" s="76"/>
      <c r="AM781" s="76"/>
      <c r="AN781" s="76"/>
      <c r="AO781" s="76"/>
      <c r="AP781" s="76"/>
      <c r="AQ781" s="76"/>
      <c r="AR781" s="76"/>
      <c r="AS781" s="76"/>
      <c r="AT781" s="76"/>
      <c r="AU781" s="76"/>
      <c r="AV781" s="76"/>
      <c r="AW781" s="76"/>
      <c r="AX781" s="76"/>
      <c r="AY781" s="76"/>
      <c r="AZ781" s="76"/>
      <c r="BA781" s="76"/>
      <c r="BB781" s="76"/>
      <c r="BC781" s="76"/>
      <c r="BD781" s="76"/>
      <c r="BE781" s="76"/>
      <c r="BF781" s="76"/>
      <c r="BG781" s="76"/>
      <c r="BH781" s="76"/>
      <c r="BI781" s="76"/>
      <c r="BJ781" s="76"/>
      <c r="BK781" s="76"/>
      <c r="BL781" s="76"/>
      <c r="BM781" s="76"/>
      <c r="BN781" s="76"/>
      <c r="BO781" s="76"/>
      <c r="BP781" s="76"/>
      <c r="BQ781" s="76"/>
      <c r="BR781" s="76"/>
      <c r="BS781" s="76"/>
      <c r="BT781" s="76"/>
      <c r="BU781" s="76"/>
      <c r="BV781" s="76"/>
      <c r="BW781" s="76"/>
      <c r="BX781" s="76"/>
      <c r="BY781" s="76"/>
      <c r="BZ781" s="76"/>
      <c r="CA781" s="76"/>
      <c r="CB781" s="76"/>
      <c r="CC781" s="76"/>
      <c r="CD781" s="76"/>
      <c r="CE781" s="76"/>
      <c r="CF781" s="76"/>
      <c r="CG781" s="76"/>
      <c r="CH781" s="76"/>
      <c r="CI781" s="76"/>
      <c r="CJ781" s="76"/>
      <c r="CK781" s="76"/>
      <c r="CL781" s="76"/>
      <c r="CN781" s="60"/>
      <c r="CO781" s="76"/>
      <c r="CP781" s="76"/>
      <c r="CQ781" s="76"/>
      <c r="CR781" s="76"/>
      <c r="CS781" s="76"/>
      <c r="CT781" s="76"/>
      <c r="CU781" s="76"/>
      <c r="CV781" s="76"/>
      <c r="CW781" s="76"/>
      <c r="CX781" s="76"/>
      <c r="CY781" s="76"/>
      <c r="CZ781" s="76"/>
      <c r="DA781" s="76"/>
      <c r="DB781" s="76"/>
      <c r="DC781" s="76"/>
      <c r="DD781" s="76"/>
      <c r="DE781" s="76"/>
      <c r="DF781" s="76"/>
      <c r="DG781" s="76"/>
      <c r="DH781" s="76"/>
      <c r="DI781" s="76"/>
      <c r="DJ781" s="76"/>
      <c r="DK781" s="76"/>
      <c r="DL781" s="76"/>
    </row>
    <row r="782" spans="1:116" x14ac:dyDescent="0.4">
      <c r="E782" s="8"/>
      <c r="H782" s="12"/>
      <c r="I782" s="60"/>
      <c r="J782" s="60"/>
      <c r="K782" s="15"/>
      <c r="L782" s="15"/>
      <c r="M782" s="15"/>
      <c r="N782" s="15"/>
      <c r="O782" s="15"/>
      <c r="P782" s="15"/>
      <c r="R782" s="15"/>
      <c r="S782" s="76"/>
      <c r="T782" s="76"/>
      <c r="U782" s="76"/>
      <c r="V782" s="76"/>
      <c r="W782" s="76"/>
      <c r="X782" s="76"/>
      <c r="Y782" s="76"/>
      <c r="Z782" s="76"/>
      <c r="AA782" s="76"/>
      <c r="AB782" s="76"/>
      <c r="AC782" s="76"/>
      <c r="AD782" s="76"/>
      <c r="AE782" s="76"/>
      <c r="AF782" s="76"/>
      <c r="AG782" s="76"/>
      <c r="AH782" s="76"/>
      <c r="AI782" s="76"/>
      <c r="AJ782" s="76"/>
      <c r="AK782" s="76"/>
      <c r="AL782" s="76"/>
      <c r="AM782" s="76"/>
      <c r="AN782" s="76"/>
      <c r="AO782" s="76"/>
      <c r="AP782" s="76"/>
      <c r="AQ782" s="76"/>
      <c r="AR782" s="76"/>
      <c r="AS782" s="76"/>
      <c r="AT782" s="76"/>
      <c r="AU782" s="76"/>
      <c r="AV782" s="76"/>
      <c r="AW782" s="76"/>
      <c r="AX782" s="76"/>
      <c r="AY782" s="76"/>
      <c r="AZ782" s="76"/>
      <c r="BA782" s="76"/>
      <c r="BB782" s="76"/>
      <c r="BC782" s="76"/>
      <c r="BD782" s="76"/>
      <c r="BE782" s="76"/>
      <c r="BF782" s="76"/>
      <c r="BG782" s="76"/>
      <c r="BH782" s="76"/>
      <c r="BI782" s="76"/>
      <c r="BJ782" s="76"/>
      <c r="BK782" s="76"/>
      <c r="BL782" s="76"/>
      <c r="BM782" s="76"/>
      <c r="BN782" s="76"/>
      <c r="BO782" s="76"/>
      <c r="BP782" s="76"/>
      <c r="BQ782" s="76"/>
      <c r="BR782" s="76"/>
      <c r="BS782" s="76"/>
      <c r="BT782" s="76"/>
      <c r="BU782" s="76"/>
      <c r="BV782" s="76"/>
      <c r="BW782" s="76"/>
      <c r="BX782" s="76"/>
      <c r="BY782" s="76"/>
      <c r="BZ782" s="76"/>
      <c r="CA782" s="76"/>
      <c r="CB782" s="76"/>
      <c r="CC782" s="76"/>
      <c r="CD782" s="76"/>
      <c r="CE782" s="76"/>
      <c r="CF782" s="76"/>
      <c r="CG782" s="76"/>
      <c r="CH782" s="76"/>
      <c r="CI782" s="76"/>
      <c r="CJ782" s="76"/>
      <c r="CK782" s="76"/>
      <c r="CL782" s="76"/>
      <c r="CN782" s="60"/>
      <c r="CO782" s="76"/>
      <c r="CP782" s="76"/>
      <c r="CQ782" s="76"/>
      <c r="CR782" s="76"/>
      <c r="CS782" s="76"/>
      <c r="CT782" s="76"/>
      <c r="CU782" s="76"/>
      <c r="CV782" s="76"/>
      <c r="CW782" s="76"/>
      <c r="CX782" s="76"/>
      <c r="CY782" s="76"/>
      <c r="CZ782" s="76"/>
      <c r="DA782" s="76"/>
      <c r="DB782" s="76"/>
      <c r="DC782" s="76"/>
      <c r="DD782" s="76"/>
      <c r="DE782" s="76"/>
      <c r="DF782" s="76"/>
      <c r="DG782" s="76"/>
      <c r="DH782" s="76"/>
      <c r="DI782" s="76"/>
      <c r="DJ782" s="76"/>
      <c r="DK782" s="76"/>
      <c r="DL782" s="76"/>
    </row>
    <row r="783" spans="1:116" x14ac:dyDescent="0.4">
      <c r="E783" s="8"/>
      <c r="H783" s="12"/>
      <c r="I783" s="60"/>
      <c r="J783" s="60"/>
      <c r="K783" s="15"/>
      <c r="L783" s="15"/>
      <c r="M783" s="15"/>
      <c r="N783" s="15"/>
      <c r="O783" s="15"/>
      <c r="P783" s="15"/>
      <c r="R783" s="15"/>
      <c r="S783" s="76"/>
      <c r="T783" s="76"/>
      <c r="U783" s="76"/>
      <c r="V783" s="76"/>
      <c r="W783" s="76"/>
      <c r="X783" s="76"/>
      <c r="Y783" s="76"/>
      <c r="Z783" s="76"/>
      <c r="AA783" s="76"/>
      <c r="AB783" s="76"/>
      <c r="AC783" s="76"/>
      <c r="AD783" s="76"/>
      <c r="AE783" s="76"/>
      <c r="AF783" s="76"/>
      <c r="AG783" s="76"/>
      <c r="AH783" s="76"/>
      <c r="AI783" s="76"/>
      <c r="AJ783" s="76"/>
      <c r="AK783" s="76"/>
      <c r="AL783" s="76"/>
      <c r="AM783" s="76"/>
      <c r="AN783" s="76"/>
      <c r="AO783" s="76"/>
      <c r="AP783" s="76"/>
      <c r="AQ783" s="76"/>
      <c r="AR783" s="76"/>
      <c r="AS783" s="76"/>
      <c r="AT783" s="76"/>
      <c r="AU783" s="76"/>
      <c r="AV783" s="76"/>
      <c r="AW783" s="76"/>
      <c r="AX783" s="76"/>
      <c r="AY783" s="76"/>
      <c r="AZ783" s="76"/>
      <c r="BA783" s="76"/>
      <c r="BB783" s="76"/>
      <c r="BC783" s="76"/>
      <c r="BD783" s="76"/>
      <c r="BE783" s="76"/>
      <c r="BF783" s="76"/>
      <c r="BG783" s="76"/>
      <c r="BH783" s="76"/>
      <c r="BI783" s="76"/>
      <c r="BJ783" s="76"/>
      <c r="BK783" s="76"/>
      <c r="BL783" s="76"/>
      <c r="BM783" s="76"/>
      <c r="BN783" s="76"/>
      <c r="BO783" s="76"/>
      <c r="BP783" s="76"/>
      <c r="BQ783" s="76"/>
      <c r="BR783" s="76"/>
      <c r="BS783" s="76"/>
      <c r="BT783" s="76"/>
      <c r="BU783" s="76"/>
      <c r="BV783" s="76"/>
      <c r="BW783" s="76"/>
      <c r="BX783" s="76"/>
      <c r="BY783" s="76"/>
      <c r="BZ783" s="76"/>
      <c r="CA783" s="76"/>
      <c r="CB783" s="76"/>
      <c r="CC783" s="76"/>
      <c r="CD783" s="76"/>
      <c r="CE783" s="76"/>
      <c r="CF783" s="76"/>
      <c r="CG783" s="76"/>
      <c r="CH783" s="76"/>
      <c r="CI783" s="76"/>
      <c r="CJ783" s="76"/>
      <c r="CK783" s="76"/>
      <c r="CL783" s="76"/>
      <c r="CN783" s="60"/>
      <c r="CO783" s="76"/>
      <c r="CP783" s="76"/>
      <c r="CQ783" s="76"/>
      <c r="CR783" s="76"/>
      <c r="CS783" s="76"/>
      <c r="CT783" s="76"/>
      <c r="CU783" s="76"/>
      <c r="CV783" s="76"/>
      <c r="CW783" s="76"/>
      <c r="CX783" s="76"/>
      <c r="CY783" s="76"/>
      <c r="CZ783" s="76"/>
      <c r="DA783" s="76"/>
      <c r="DB783" s="76"/>
      <c r="DC783" s="76"/>
      <c r="DD783" s="76"/>
      <c r="DE783" s="76"/>
      <c r="DF783" s="76"/>
      <c r="DG783" s="76"/>
      <c r="DH783" s="76"/>
      <c r="DI783" s="76"/>
      <c r="DJ783" s="76"/>
      <c r="DK783" s="76"/>
      <c r="DL783" s="76"/>
    </row>
    <row r="784" spans="1:116" x14ac:dyDescent="0.4">
      <c r="E784" s="8"/>
      <c r="H784" s="12"/>
      <c r="I784" s="60"/>
      <c r="J784" s="60"/>
      <c r="K784" s="15"/>
      <c r="L784" s="15"/>
      <c r="M784" s="15"/>
      <c r="N784" s="15"/>
      <c r="O784" s="15"/>
      <c r="P784" s="15"/>
      <c r="R784" s="15"/>
      <c r="S784" s="76"/>
      <c r="T784" s="76"/>
      <c r="U784" s="76"/>
      <c r="V784" s="76"/>
      <c r="W784" s="76"/>
      <c r="X784" s="76"/>
      <c r="Y784" s="76"/>
      <c r="Z784" s="76"/>
      <c r="AA784" s="76"/>
      <c r="AB784" s="76"/>
      <c r="AC784" s="76"/>
      <c r="AD784" s="76"/>
      <c r="AE784" s="76"/>
      <c r="AF784" s="76"/>
      <c r="AG784" s="76"/>
      <c r="AH784" s="76"/>
      <c r="AI784" s="76"/>
      <c r="AJ784" s="76"/>
      <c r="AK784" s="76"/>
      <c r="AL784" s="76"/>
      <c r="AM784" s="76"/>
      <c r="AN784" s="76"/>
      <c r="AO784" s="76"/>
      <c r="AP784" s="76"/>
      <c r="AQ784" s="76"/>
      <c r="AR784" s="76"/>
      <c r="AS784" s="76"/>
      <c r="AT784" s="76"/>
      <c r="AU784" s="76"/>
      <c r="AV784" s="76"/>
      <c r="AW784" s="76"/>
      <c r="AX784" s="76"/>
      <c r="AY784" s="76"/>
      <c r="AZ784" s="76"/>
      <c r="BA784" s="76"/>
      <c r="BB784" s="76"/>
      <c r="BC784" s="76"/>
      <c r="BD784" s="76"/>
      <c r="BE784" s="76"/>
      <c r="BF784" s="76"/>
      <c r="BG784" s="76"/>
      <c r="BH784" s="76"/>
      <c r="BI784" s="76"/>
      <c r="BJ784" s="76"/>
      <c r="BK784" s="76"/>
      <c r="BL784" s="76"/>
      <c r="BM784" s="76"/>
      <c r="BN784" s="76"/>
      <c r="BO784" s="76"/>
      <c r="BP784" s="76"/>
      <c r="BQ784" s="76"/>
      <c r="BR784" s="76"/>
      <c r="BS784" s="76"/>
      <c r="BT784" s="76"/>
      <c r="BU784" s="76"/>
      <c r="BV784" s="76"/>
      <c r="BW784" s="76"/>
      <c r="BX784" s="76"/>
      <c r="BY784" s="76"/>
      <c r="BZ784" s="76"/>
      <c r="CA784" s="76"/>
      <c r="CB784" s="76"/>
      <c r="CC784" s="76"/>
      <c r="CD784" s="76"/>
      <c r="CE784" s="76"/>
      <c r="CF784" s="76"/>
      <c r="CG784" s="76"/>
      <c r="CH784" s="76"/>
      <c r="CI784" s="76"/>
      <c r="CJ784" s="76"/>
      <c r="CK784" s="76"/>
      <c r="CL784" s="76"/>
      <c r="CN784" s="60"/>
      <c r="CO784" s="76"/>
      <c r="CP784" s="76"/>
      <c r="CQ784" s="76"/>
      <c r="CR784" s="76"/>
      <c r="CS784" s="76"/>
      <c r="CT784" s="76"/>
      <c r="CU784" s="76"/>
      <c r="CV784" s="76"/>
      <c r="CW784" s="76"/>
      <c r="CX784" s="76"/>
      <c r="CY784" s="76"/>
      <c r="CZ784" s="76"/>
      <c r="DA784" s="76"/>
      <c r="DB784" s="76"/>
      <c r="DC784" s="76"/>
      <c r="DD784" s="76"/>
      <c r="DE784" s="76"/>
      <c r="DF784" s="76"/>
      <c r="DG784" s="76"/>
      <c r="DH784" s="76"/>
      <c r="DI784" s="76"/>
      <c r="DJ784" s="76"/>
      <c r="DK784" s="76"/>
      <c r="DL784" s="76"/>
    </row>
    <row r="785" spans="5:116" x14ac:dyDescent="0.4">
      <c r="E785" s="8"/>
      <c r="H785" s="12"/>
      <c r="I785" s="60"/>
      <c r="J785" s="60"/>
      <c r="K785" s="15"/>
      <c r="L785" s="15"/>
      <c r="M785" s="15"/>
      <c r="N785" s="15"/>
      <c r="O785" s="15"/>
      <c r="P785" s="15"/>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c r="CN785" s="60"/>
      <c r="CO785" s="76"/>
      <c r="CP785" s="76"/>
      <c r="CQ785" s="76"/>
      <c r="CR785" s="76"/>
      <c r="CS785" s="76"/>
      <c r="CT785" s="76"/>
      <c r="CU785" s="76"/>
      <c r="CV785" s="76"/>
      <c r="CW785" s="76"/>
      <c r="CX785" s="76"/>
      <c r="CY785" s="76"/>
      <c r="CZ785" s="76"/>
      <c r="DA785" s="76"/>
      <c r="DB785" s="76"/>
      <c r="DC785" s="76"/>
      <c r="DD785" s="76"/>
      <c r="DE785" s="76"/>
      <c r="DF785" s="76"/>
      <c r="DG785" s="76"/>
      <c r="DH785" s="76"/>
      <c r="DI785" s="76"/>
      <c r="DJ785" s="76"/>
      <c r="DK785" s="76"/>
      <c r="DL785" s="76"/>
    </row>
    <row r="786" spans="5:116" x14ac:dyDescent="0.4">
      <c r="E786" s="8"/>
      <c r="H786" s="12"/>
      <c r="I786" s="60"/>
      <c r="J786" s="60"/>
      <c r="K786" s="15"/>
      <c r="L786" s="15"/>
      <c r="M786" s="15"/>
      <c r="N786" s="15"/>
      <c r="O786" s="15"/>
      <c r="P786" s="15"/>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c r="CN786" s="60"/>
      <c r="CO786" s="76"/>
      <c r="CP786" s="76"/>
      <c r="CQ786" s="76"/>
      <c r="CR786" s="76"/>
      <c r="CS786" s="76"/>
      <c r="CT786" s="76"/>
      <c r="CU786" s="76"/>
      <c r="CV786" s="76"/>
      <c r="CW786" s="76"/>
      <c r="CX786" s="76"/>
      <c r="CY786" s="76"/>
      <c r="CZ786" s="76"/>
      <c r="DA786" s="76"/>
      <c r="DB786" s="76"/>
      <c r="DC786" s="76"/>
      <c r="DD786" s="76"/>
      <c r="DE786" s="76"/>
      <c r="DF786" s="76"/>
      <c r="DG786" s="76"/>
      <c r="DH786" s="76"/>
      <c r="DI786" s="76"/>
      <c r="DJ786" s="76"/>
      <c r="DK786" s="76"/>
      <c r="DL786" s="76"/>
    </row>
    <row r="787" spans="5:116" x14ac:dyDescent="0.4">
      <c r="E787" s="8"/>
      <c r="H787" s="12"/>
      <c r="I787" s="60"/>
      <c r="J787" s="60"/>
      <c r="K787" s="15"/>
      <c r="L787" s="15"/>
      <c r="M787" s="15"/>
      <c r="N787" s="15"/>
      <c r="O787" s="15"/>
      <c r="P787" s="15"/>
      <c r="R787" s="15"/>
      <c r="S787" s="76"/>
      <c r="T787" s="76"/>
      <c r="U787" s="76"/>
      <c r="V787" s="76"/>
      <c r="W787" s="76"/>
      <c r="X787" s="76"/>
      <c r="Y787" s="76"/>
      <c r="Z787" s="76"/>
      <c r="AA787" s="76"/>
      <c r="AB787" s="76"/>
      <c r="AC787" s="76"/>
      <c r="AD787" s="76"/>
      <c r="AE787" s="76"/>
      <c r="AF787" s="76"/>
      <c r="AG787" s="76"/>
      <c r="AH787" s="76"/>
      <c r="AI787" s="76"/>
      <c r="AJ787" s="76"/>
      <c r="AK787" s="76"/>
      <c r="AL787" s="76"/>
      <c r="AM787" s="76"/>
      <c r="AN787" s="76"/>
      <c r="AO787" s="76"/>
      <c r="AP787" s="76"/>
      <c r="AQ787" s="76"/>
      <c r="AR787" s="76"/>
      <c r="AS787" s="76"/>
      <c r="AT787" s="76"/>
      <c r="AU787" s="76"/>
      <c r="AV787" s="76"/>
      <c r="AW787" s="76"/>
      <c r="AX787" s="76"/>
      <c r="AY787" s="76"/>
      <c r="AZ787" s="76"/>
      <c r="BA787" s="76"/>
      <c r="BB787" s="76"/>
      <c r="BC787" s="76"/>
      <c r="BD787" s="76"/>
      <c r="BE787" s="76"/>
      <c r="BF787" s="76"/>
      <c r="BG787" s="76"/>
      <c r="BH787" s="76"/>
      <c r="BI787" s="76"/>
      <c r="BJ787" s="76"/>
      <c r="BK787" s="76"/>
      <c r="BL787" s="76"/>
      <c r="BM787" s="76"/>
      <c r="BN787" s="76"/>
      <c r="BO787" s="76"/>
      <c r="BP787" s="76"/>
      <c r="BQ787" s="76"/>
      <c r="BR787" s="76"/>
      <c r="BS787" s="76"/>
      <c r="BT787" s="76"/>
      <c r="BU787" s="76"/>
      <c r="BV787" s="76"/>
      <c r="BW787" s="76"/>
      <c r="BX787" s="76"/>
      <c r="BY787" s="76"/>
      <c r="BZ787" s="76"/>
      <c r="CA787" s="76"/>
      <c r="CB787" s="76"/>
      <c r="CC787" s="76"/>
      <c r="CD787" s="76"/>
      <c r="CE787" s="76"/>
      <c r="CF787" s="76"/>
      <c r="CG787" s="76"/>
      <c r="CH787" s="76"/>
      <c r="CI787" s="76"/>
      <c r="CJ787" s="76"/>
      <c r="CK787" s="76"/>
      <c r="CL787" s="76"/>
      <c r="CN787" s="60"/>
      <c r="CO787" s="76"/>
      <c r="CP787" s="76"/>
      <c r="CQ787" s="76"/>
      <c r="CR787" s="76"/>
      <c r="CS787" s="76"/>
      <c r="CT787" s="76"/>
      <c r="CU787" s="76"/>
      <c r="CV787" s="76"/>
      <c r="CW787" s="76"/>
      <c r="CX787" s="76"/>
      <c r="CY787" s="76"/>
      <c r="CZ787" s="76"/>
      <c r="DA787" s="76"/>
      <c r="DB787" s="76"/>
      <c r="DC787" s="76"/>
      <c r="DD787" s="76"/>
      <c r="DE787" s="76"/>
      <c r="DF787" s="76"/>
      <c r="DG787" s="76"/>
      <c r="DH787" s="76"/>
      <c r="DI787" s="76"/>
      <c r="DJ787" s="76"/>
      <c r="DK787" s="76"/>
      <c r="DL787" s="76"/>
    </row>
    <row r="788" spans="5:116" x14ac:dyDescent="0.4">
      <c r="E788" s="8"/>
      <c r="H788" s="12"/>
      <c r="I788" s="60"/>
      <c r="J788" s="60"/>
      <c r="K788" s="15"/>
      <c r="L788" s="15"/>
      <c r="M788" s="15"/>
      <c r="N788" s="15"/>
      <c r="O788" s="15"/>
      <c r="P788" s="15"/>
      <c r="R788" s="15"/>
      <c r="S788" s="76"/>
      <c r="T788" s="76"/>
      <c r="U788" s="76"/>
      <c r="V788" s="76"/>
      <c r="W788" s="76"/>
      <c r="X788" s="76"/>
      <c r="Y788" s="76"/>
      <c r="Z788" s="76"/>
      <c r="AA788" s="76"/>
      <c r="AB788" s="76"/>
      <c r="AC788" s="76"/>
      <c r="AD788" s="76"/>
      <c r="AE788" s="76"/>
      <c r="AF788" s="76"/>
      <c r="AG788" s="76"/>
      <c r="AH788" s="76"/>
      <c r="AI788" s="76"/>
      <c r="AJ788" s="76"/>
      <c r="AK788" s="76"/>
      <c r="AL788" s="76"/>
      <c r="AM788" s="76"/>
      <c r="AN788" s="76"/>
      <c r="AO788" s="76"/>
      <c r="AP788" s="76"/>
      <c r="AQ788" s="76"/>
      <c r="AR788" s="76"/>
      <c r="AS788" s="76"/>
      <c r="AT788" s="76"/>
      <c r="AU788" s="76"/>
      <c r="AV788" s="76"/>
      <c r="AW788" s="76"/>
      <c r="AX788" s="76"/>
      <c r="AY788" s="76"/>
      <c r="AZ788" s="76"/>
      <c r="BA788" s="76"/>
      <c r="BB788" s="76"/>
      <c r="BC788" s="76"/>
      <c r="BD788" s="76"/>
      <c r="BE788" s="76"/>
      <c r="BF788" s="76"/>
      <c r="BG788" s="76"/>
      <c r="BH788" s="76"/>
      <c r="BI788" s="76"/>
      <c r="BJ788" s="76"/>
      <c r="BK788" s="76"/>
      <c r="BL788" s="76"/>
      <c r="BM788" s="76"/>
      <c r="BN788" s="76"/>
      <c r="BO788" s="76"/>
      <c r="BP788" s="76"/>
      <c r="BQ788" s="76"/>
      <c r="BR788" s="76"/>
      <c r="BS788" s="76"/>
      <c r="BT788" s="76"/>
      <c r="BU788" s="76"/>
      <c r="BV788" s="76"/>
      <c r="BW788" s="76"/>
      <c r="BX788" s="76"/>
      <c r="BY788" s="76"/>
      <c r="BZ788" s="76"/>
      <c r="CA788" s="76"/>
      <c r="CB788" s="76"/>
      <c r="CC788" s="76"/>
      <c r="CD788" s="76"/>
      <c r="CE788" s="76"/>
      <c r="CF788" s="76"/>
      <c r="CG788" s="76"/>
      <c r="CH788" s="76"/>
      <c r="CI788" s="76"/>
      <c r="CJ788" s="76"/>
      <c r="CK788" s="76"/>
      <c r="CL788" s="76"/>
      <c r="CN788" s="60"/>
      <c r="CO788" s="76"/>
      <c r="CP788" s="76"/>
      <c r="CQ788" s="76"/>
      <c r="CR788" s="76"/>
      <c r="CS788" s="76"/>
      <c r="CT788" s="76"/>
      <c r="CU788" s="76"/>
      <c r="CV788" s="76"/>
      <c r="CW788" s="76"/>
      <c r="CX788" s="76"/>
      <c r="CY788" s="76"/>
      <c r="CZ788" s="76"/>
      <c r="DA788" s="76"/>
      <c r="DB788" s="76"/>
      <c r="DC788" s="76"/>
      <c r="DD788" s="76"/>
      <c r="DE788" s="76"/>
      <c r="DF788" s="76"/>
      <c r="DG788" s="76"/>
      <c r="DH788" s="76"/>
      <c r="DI788" s="76"/>
      <c r="DJ788" s="76"/>
      <c r="DK788" s="76"/>
      <c r="DL788" s="76"/>
    </row>
    <row r="789" spans="5:116" x14ac:dyDescent="0.4">
      <c r="E789" s="8"/>
      <c r="H789" s="12"/>
      <c r="I789" s="60"/>
      <c r="J789" s="60"/>
      <c r="K789" s="15"/>
      <c r="L789" s="15"/>
      <c r="M789" s="15"/>
      <c r="N789" s="15"/>
      <c r="O789" s="15"/>
      <c r="P789" s="15"/>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c r="CN789" s="60"/>
      <c r="CO789" s="76"/>
      <c r="CP789" s="76"/>
      <c r="CQ789" s="76"/>
      <c r="CR789" s="76"/>
      <c r="CS789" s="76"/>
      <c r="CT789" s="76"/>
      <c r="CU789" s="76"/>
      <c r="CV789" s="76"/>
      <c r="CW789" s="76"/>
      <c r="CX789" s="76"/>
      <c r="CY789" s="76"/>
      <c r="CZ789" s="76"/>
      <c r="DA789" s="76"/>
      <c r="DB789" s="76"/>
      <c r="DC789" s="76"/>
      <c r="DD789" s="76"/>
      <c r="DE789" s="76"/>
      <c r="DF789" s="76"/>
      <c r="DG789" s="76"/>
      <c r="DH789" s="76"/>
      <c r="DI789" s="76"/>
      <c r="DJ789" s="76"/>
      <c r="DK789" s="76"/>
      <c r="DL789" s="76"/>
    </row>
    <row r="790" spans="5:116" x14ac:dyDescent="0.4">
      <c r="E790" s="8"/>
      <c r="H790" s="12"/>
      <c r="I790" s="60"/>
      <c r="J790" s="60"/>
      <c r="K790" s="15"/>
      <c r="L790" s="15"/>
      <c r="M790" s="15"/>
      <c r="N790" s="15"/>
      <c r="O790" s="15"/>
      <c r="P790" s="15"/>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c r="CN790" s="60"/>
      <c r="CO790" s="76"/>
      <c r="CP790" s="76"/>
      <c r="CQ790" s="76"/>
      <c r="CR790" s="76"/>
      <c r="CS790" s="76"/>
      <c r="CT790" s="76"/>
      <c r="CU790" s="76"/>
      <c r="CV790" s="76"/>
      <c r="CW790" s="76"/>
      <c r="CX790" s="76"/>
      <c r="CY790" s="76"/>
      <c r="CZ790" s="76"/>
      <c r="DA790" s="76"/>
      <c r="DB790" s="76"/>
      <c r="DC790" s="76"/>
      <c r="DD790" s="76"/>
      <c r="DE790" s="76"/>
      <c r="DF790" s="76"/>
      <c r="DG790" s="76"/>
      <c r="DH790" s="76"/>
      <c r="DI790" s="76"/>
      <c r="DJ790" s="76"/>
      <c r="DK790" s="76"/>
      <c r="DL790" s="76"/>
    </row>
    <row r="791" spans="5:116" x14ac:dyDescent="0.4">
      <c r="E791" s="8"/>
      <c r="H791" s="12"/>
      <c r="I791" s="60"/>
      <c r="J791" s="60"/>
      <c r="K791" s="15"/>
      <c r="L791" s="15"/>
      <c r="M791" s="15"/>
      <c r="N791" s="15"/>
      <c r="O791" s="15"/>
      <c r="P791" s="15"/>
      <c r="R791" s="15"/>
      <c r="S791" s="76"/>
      <c r="T791" s="76"/>
      <c r="U791" s="76"/>
      <c r="V791" s="76"/>
      <c r="W791" s="76"/>
      <c r="X791" s="76"/>
      <c r="Y791" s="76"/>
      <c r="Z791" s="76"/>
      <c r="AA791" s="76"/>
      <c r="AB791" s="76"/>
      <c r="AC791" s="76"/>
      <c r="AD791" s="76"/>
      <c r="AE791" s="76"/>
      <c r="AF791" s="76"/>
      <c r="AG791" s="76"/>
      <c r="AH791" s="76"/>
      <c r="AI791" s="76"/>
      <c r="AJ791" s="76"/>
      <c r="AK791" s="76"/>
      <c r="AL791" s="76"/>
      <c r="AM791" s="76"/>
      <c r="AN791" s="76"/>
      <c r="AO791" s="76"/>
      <c r="AP791" s="76"/>
      <c r="AQ791" s="76"/>
      <c r="AR791" s="76"/>
      <c r="AS791" s="76"/>
      <c r="AT791" s="76"/>
      <c r="AU791" s="76"/>
      <c r="AV791" s="76"/>
      <c r="AW791" s="76"/>
      <c r="AX791" s="76"/>
      <c r="AY791" s="76"/>
      <c r="AZ791" s="76"/>
      <c r="BA791" s="76"/>
      <c r="BB791" s="76"/>
      <c r="BC791" s="76"/>
      <c r="BD791" s="76"/>
      <c r="BE791" s="76"/>
      <c r="BF791" s="76"/>
      <c r="BG791" s="76"/>
      <c r="BH791" s="76"/>
      <c r="BI791" s="76"/>
      <c r="BJ791" s="76"/>
      <c r="BK791" s="76"/>
      <c r="BL791" s="76"/>
      <c r="BM791" s="76"/>
      <c r="BN791" s="76"/>
      <c r="BO791" s="76"/>
      <c r="BP791" s="76"/>
      <c r="BQ791" s="76"/>
      <c r="BR791" s="76"/>
      <c r="BS791" s="76"/>
      <c r="BT791" s="76"/>
      <c r="BU791" s="76"/>
      <c r="BV791" s="76"/>
      <c r="BW791" s="76"/>
      <c r="BX791" s="76"/>
      <c r="BY791" s="76"/>
      <c r="BZ791" s="76"/>
      <c r="CA791" s="76"/>
      <c r="CB791" s="76"/>
      <c r="CC791" s="76"/>
      <c r="CD791" s="76"/>
      <c r="CE791" s="76"/>
      <c r="CF791" s="76"/>
      <c r="CG791" s="76"/>
      <c r="CH791" s="76"/>
      <c r="CI791" s="76"/>
      <c r="CJ791" s="76"/>
      <c r="CK791" s="76"/>
      <c r="CL791" s="76"/>
      <c r="CN791" s="60"/>
      <c r="CO791" s="76"/>
      <c r="CP791" s="76"/>
      <c r="CQ791" s="76"/>
      <c r="CR791" s="76"/>
      <c r="CS791" s="76"/>
      <c r="CT791" s="76"/>
      <c r="CU791" s="76"/>
      <c r="CV791" s="76"/>
      <c r="CW791" s="76"/>
      <c r="CX791" s="76"/>
      <c r="CY791" s="76"/>
      <c r="CZ791" s="76"/>
      <c r="DA791" s="76"/>
      <c r="DB791" s="76"/>
      <c r="DC791" s="76"/>
      <c r="DD791" s="76"/>
      <c r="DE791" s="76"/>
      <c r="DF791" s="76"/>
      <c r="DG791" s="76"/>
      <c r="DH791" s="76"/>
      <c r="DI791" s="76"/>
      <c r="DJ791" s="76"/>
      <c r="DK791" s="76"/>
      <c r="DL791" s="76"/>
    </row>
    <row r="792" spans="5:116" x14ac:dyDescent="0.4">
      <c r="E792" s="8"/>
      <c r="H792" s="12"/>
      <c r="I792" s="60"/>
      <c r="J792" s="60"/>
      <c r="K792" s="15"/>
      <c r="L792" s="15"/>
      <c r="M792" s="15"/>
      <c r="N792" s="15"/>
      <c r="O792" s="15"/>
      <c r="P792" s="15"/>
      <c r="R792" s="15"/>
      <c r="S792" s="76"/>
      <c r="T792" s="76"/>
      <c r="U792" s="76"/>
      <c r="V792" s="76"/>
      <c r="W792" s="76"/>
      <c r="X792" s="76"/>
      <c r="Y792" s="76"/>
      <c r="Z792" s="76"/>
      <c r="AA792" s="76"/>
      <c r="AB792" s="76"/>
      <c r="AC792" s="76"/>
      <c r="AD792" s="76"/>
      <c r="AE792" s="76"/>
      <c r="AF792" s="76"/>
      <c r="AG792" s="76"/>
      <c r="AH792" s="76"/>
      <c r="AI792" s="76"/>
      <c r="AJ792" s="76"/>
      <c r="AK792" s="76"/>
      <c r="AL792" s="76"/>
      <c r="AM792" s="76"/>
      <c r="AN792" s="76"/>
      <c r="AO792" s="76"/>
      <c r="AP792" s="76"/>
      <c r="AQ792" s="76"/>
      <c r="AR792" s="76"/>
      <c r="AS792" s="76"/>
      <c r="AT792" s="76"/>
      <c r="AU792" s="76"/>
      <c r="AV792" s="76"/>
      <c r="AW792" s="76"/>
      <c r="AX792" s="76"/>
      <c r="AY792" s="76"/>
      <c r="AZ792" s="76"/>
      <c r="BA792" s="76"/>
      <c r="BB792" s="76"/>
      <c r="BC792" s="76"/>
      <c r="BD792" s="76"/>
      <c r="BE792" s="76"/>
      <c r="BF792" s="76"/>
      <c r="BG792" s="76"/>
      <c r="BH792" s="76"/>
      <c r="BI792" s="76"/>
      <c r="BJ792" s="76"/>
      <c r="BK792" s="76"/>
      <c r="BL792" s="76"/>
      <c r="BM792" s="76"/>
      <c r="BN792" s="76"/>
      <c r="BO792" s="76"/>
      <c r="BP792" s="76"/>
      <c r="BQ792" s="76"/>
      <c r="BR792" s="76"/>
      <c r="BS792" s="76"/>
      <c r="BT792" s="76"/>
      <c r="BU792" s="76"/>
      <c r="BV792" s="76"/>
      <c r="BW792" s="76"/>
      <c r="BX792" s="76"/>
      <c r="BY792" s="76"/>
      <c r="BZ792" s="76"/>
      <c r="CA792" s="76"/>
      <c r="CB792" s="76"/>
      <c r="CC792" s="76"/>
      <c r="CD792" s="76"/>
      <c r="CE792" s="76"/>
      <c r="CF792" s="76"/>
      <c r="CG792" s="76"/>
      <c r="CH792" s="76"/>
      <c r="CI792" s="76"/>
      <c r="CJ792" s="76"/>
      <c r="CK792" s="76"/>
      <c r="CL792" s="76"/>
      <c r="CN792" s="60"/>
      <c r="CO792" s="76"/>
      <c r="CP792" s="76"/>
      <c r="CQ792" s="76"/>
      <c r="CR792" s="76"/>
      <c r="CS792" s="76"/>
      <c r="CT792" s="76"/>
      <c r="CU792" s="76"/>
      <c r="CV792" s="76"/>
      <c r="CW792" s="76"/>
      <c r="CX792" s="76"/>
      <c r="CY792" s="76"/>
      <c r="CZ792" s="76"/>
      <c r="DA792" s="76"/>
      <c r="DB792" s="76"/>
      <c r="DC792" s="76"/>
      <c r="DD792" s="76"/>
      <c r="DE792" s="76"/>
      <c r="DF792" s="76"/>
      <c r="DG792" s="76"/>
      <c r="DH792" s="76"/>
      <c r="DI792" s="76"/>
      <c r="DJ792" s="76"/>
      <c r="DK792" s="76"/>
      <c r="DL792" s="76"/>
    </row>
    <row r="793" spans="5:116" x14ac:dyDescent="0.4">
      <c r="E793" s="8"/>
      <c r="H793" s="12"/>
      <c r="I793" s="60"/>
      <c r="J793" s="60"/>
      <c r="K793" s="15"/>
      <c r="L793" s="15"/>
      <c r="M793" s="15"/>
      <c r="N793" s="15"/>
      <c r="O793" s="15"/>
      <c r="P793" s="15"/>
      <c r="R793" s="15"/>
      <c r="S793" s="76"/>
      <c r="T793" s="76"/>
      <c r="U793" s="76"/>
      <c r="V793" s="76"/>
      <c r="W793" s="76"/>
      <c r="X793" s="76"/>
      <c r="Y793" s="76"/>
      <c r="Z793" s="76"/>
      <c r="AA793" s="76"/>
      <c r="AB793" s="76"/>
      <c r="AC793" s="76"/>
      <c r="AD793" s="76"/>
      <c r="AE793" s="76"/>
      <c r="AF793" s="76"/>
      <c r="AG793" s="76"/>
      <c r="AH793" s="76"/>
      <c r="AI793" s="76"/>
      <c r="AJ793" s="76"/>
      <c r="AK793" s="76"/>
      <c r="AL793" s="76"/>
      <c r="AM793" s="76"/>
      <c r="AN793" s="76"/>
      <c r="AO793" s="76"/>
      <c r="AP793" s="76"/>
      <c r="AQ793" s="76"/>
      <c r="AR793" s="76"/>
      <c r="AS793" s="76"/>
      <c r="AT793" s="76"/>
      <c r="AU793" s="76"/>
      <c r="AV793" s="76"/>
      <c r="AW793" s="76"/>
      <c r="AX793" s="76"/>
      <c r="AY793" s="76"/>
      <c r="AZ793" s="76"/>
      <c r="BA793" s="76"/>
      <c r="BB793" s="76"/>
      <c r="BC793" s="76"/>
      <c r="BD793" s="76"/>
      <c r="BE793" s="76"/>
      <c r="BF793" s="76"/>
      <c r="BG793" s="76"/>
      <c r="BH793" s="76"/>
      <c r="BI793" s="76"/>
      <c r="BJ793" s="76"/>
      <c r="BK793" s="76"/>
      <c r="BL793" s="76"/>
      <c r="BM793" s="76"/>
      <c r="BN793" s="76"/>
      <c r="BO793" s="76"/>
      <c r="BP793" s="76"/>
      <c r="BQ793" s="76"/>
      <c r="BR793" s="76"/>
      <c r="BS793" s="76"/>
      <c r="BT793" s="76"/>
      <c r="BU793" s="76"/>
      <c r="BV793" s="76"/>
      <c r="BW793" s="76"/>
      <c r="BX793" s="76"/>
      <c r="BY793" s="76"/>
      <c r="BZ793" s="76"/>
      <c r="CA793" s="76"/>
      <c r="CB793" s="76"/>
      <c r="CC793" s="76"/>
      <c r="CD793" s="76"/>
      <c r="CE793" s="76"/>
      <c r="CF793" s="76"/>
      <c r="CG793" s="76"/>
      <c r="CH793" s="76"/>
      <c r="CI793" s="76"/>
      <c r="CJ793" s="76"/>
      <c r="CK793" s="76"/>
      <c r="CL793" s="76"/>
      <c r="CN793" s="60"/>
      <c r="CO793" s="76"/>
      <c r="CP793" s="76"/>
      <c r="CQ793" s="76"/>
      <c r="CR793" s="76"/>
      <c r="CS793" s="76"/>
      <c r="CT793" s="76"/>
      <c r="CU793" s="76"/>
      <c r="CV793" s="76"/>
      <c r="CW793" s="76"/>
      <c r="CX793" s="76"/>
      <c r="CY793" s="76"/>
      <c r="CZ793" s="76"/>
      <c r="DA793" s="76"/>
      <c r="DB793" s="76"/>
      <c r="DC793" s="76"/>
      <c r="DD793" s="76"/>
      <c r="DE793" s="76"/>
      <c r="DF793" s="76"/>
      <c r="DG793" s="76"/>
      <c r="DH793" s="76"/>
      <c r="DI793" s="76"/>
      <c r="DJ793" s="76"/>
      <c r="DK793" s="76"/>
      <c r="DL793" s="76"/>
    </row>
    <row r="794" spans="5:116" x14ac:dyDescent="0.4">
      <c r="E794" s="8"/>
      <c r="H794" s="12"/>
      <c r="I794" s="60"/>
      <c r="J794" s="60"/>
      <c r="K794" s="15"/>
      <c r="L794" s="15"/>
      <c r="M794" s="15"/>
      <c r="N794" s="15"/>
      <c r="O794" s="15"/>
      <c r="P794" s="15"/>
      <c r="R794" s="15"/>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c r="CN794" s="60"/>
      <c r="CO794" s="76"/>
      <c r="CP794" s="76"/>
      <c r="CQ794" s="76"/>
      <c r="CR794" s="76"/>
      <c r="CS794" s="76"/>
      <c r="CT794" s="76"/>
      <c r="CU794" s="76"/>
      <c r="CV794" s="76"/>
      <c r="CW794" s="76"/>
      <c r="CX794" s="76"/>
      <c r="CY794" s="76"/>
      <c r="CZ794" s="76"/>
      <c r="DA794" s="76"/>
      <c r="DB794" s="76"/>
      <c r="DC794" s="76"/>
      <c r="DD794" s="76"/>
      <c r="DE794" s="76"/>
      <c r="DF794" s="76"/>
      <c r="DG794" s="76"/>
      <c r="DH794" s="76"/>
      <c r="DI794" s="76"/>
      <c r="DJ794" s="76"/>
      <c r="DK794" s="76"/>
      <c r="DL794" s="76"/>
    </row>
    <row r="795" spans="5:116" x14ac:dyDescent="0.4">
      <c r="E795" s="8"/>
      <c r="H795" s="12"/>
      <c r="I795" s="60"/>
      <c r="J795" s="60"/>
      <c r="K795" s="15"/>
      <c r="L795" s="15"/>
      <c r="M795" s="15"/>
      <c r="N795" s="15"/>
      <c r="O795" s="15"/>
      <c r="P795" s="15"/>
      <c r="R795" s="15"/>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c r="CN795" s="60"/>
      <c r="CO795" s="76"/>
      <c r="CP795" s="76"/>
      <c r="CQ795" s="76"/>
      <c r="CR795" s="76"/>
      <c r="CS795" s="76"/>
      <c r="CT795" s="76"/>
      <c r="CU795" s="76"/>
      <c r="CV795" s="76"/>
      <c r="CW795" s="76"/>
      <c r="CX795" s="76"/>
      <c r="CY795" s="76"/>
      <c r="CZ795" s="76"/>
      <c r="DA795" s="76"/>
      <c r="DB795" s="76"/>
      <c r="DC795" s="76"/>
      <c r="DD795" s="76"/>
      <c r="DE795" s="76"/>
      <c r="DF795" s="76"/>
      <c r="DG795" s="76"/>
      <c r="DH795" s="76"/>
      <c r="DI795" s="76"/>
      <c r="DJ795" s="76"/>
      <c r="DK795" s="76"/>
      <c r="DL795" s="76"/>
    </row>
    <row r="796" spans="5:116" x14ac:dyDescent="0.4">
      <c r="E796" s="8"/>
      <c r="H796" s="12"/>
      <c r="I796" s="60"/>
      <c r="J796" s="60"/>
      <c r="K796" s="15"/>
      <c r="L796" s="15"/>
      <c r="M796" s="15"/>
      <c r="N796" s="15"/>
      <c r="O796" s="15"/>
      <c r="P796" s="15"/>
      <c r="R796" s="15"/>
      <c r="S796" s="76"/>
      <c r="T796" s="76"/>
      <c r="U796" s="76"/>
      <c r="V796" s="76"/>
      <c r="W796" s="76"/>
      <c r="X796" s="76"/>
      <c r="Y796" s="76"/>
      <c r="Z796" s="76"/>
      <c r="AA796" s="76"/>
      <c r="AB796" s="76"/>
      <c r="AC796" s="76"/>
      <c r="AD796" s="76"/>
      <c r="AE796" s="76"/>
      <c r="AF796" s="76"/>
      <c r="AG796" s="76"/>
      <c r="AH796" s="76"/>
      <c r="AI796" s="76"/>
      <c r="AJ796" s="76"/>
      <c r="AK796" s="76"/>
      <c r="AL796" s="76"/>
      <c r="AM796" s="76"/>
      <c r="AN796" s="76"/>
      <c r="AO796" s="76"/>
      <c r="AP796" s="76"/>
      <c r="AQ796" s="76"/>
      <c r="AR796" s="76"/>
      <c r="AS796" s="76"/>
      <c r="AT796" s="76"/>
      <c r="AU796" s="76"/>
      <c r="AV796" s="76"/>
      <c r="AW796" s="76"/>
      <c r="AX796" s="76"/>
      <c r="AY796" s="76"/>
      <c r="AZ796" s="76"/>
      <c r="BA796" s="76"/>
      <c r="BB796" s="76"/>
      <c r="BC796" s="76"/>
      <c r="BD796" s="76"/>
      <c r="BE796" s="76"/>
      <c r="BF796" s="76"/>
      <c r="BG796" s="76"/>
      <c r="BH796" s="76"/>
      <c r="BI796" s="76"/>
      <c r="BJ796" s="76"/>
      <c r="BK796" s="76"/>
      <c r="BL796" s="76"/>
      <c r="BM796" s="76"/>
      <c r="BN796" s="76"/>
      <c r="BO796" s="76"/>
      <c r="BP796" s="76"/>
      <c r="BQ796" s="76"/>
      <c r="BR796" s="76"/>
      <c r="BS796" s="76"/>
      <c r="BT796" s="76"/>
      <c r="BU796" s="76"/>
      <c r="BV796" s="76"/>
      <c r="BW796" s="76"/>
      <c r="BX796" s="76"/>
      <c r="BY796" s="76"/>
      <c r="BZ796" s="76"/>
      <c r="CA796" s="76"/>
      <c r="CB796" s="76"/>
      <c r="CC796" s="76"/>
      <c r="CD796" s="76"/>
      <c r="CE796" s="76"/>
      <c r="CF796" s="76"/>
      <c r="CG796" s="76"/>
      <c r="CH796" s="76"/>
      <c r="CI796" s="76"/>
      <c r="CJ796" s="76"/>
      <c r="CK796" s="76"/>
      <c r="CL796" s="76"/>
      <c r="CN796" s="60"/>
      <c r="CO796" s="76"/>
      <c r="CP796" s="76"/>
      <c r="CQ796" s="76"/>
      <c r="CR796" s="76"/>
      <c r="CS796" s="76"/>
      <c r="CT796" s="76"/>
      <c r="CU796" s="76"/>
      <c r="CV796" s="76"/>
      <c r="CW796" s="76"/>
      <c r="CX796" s="76"/>
      <c r="CY796" s="76"/>
      <c r="CZ796" s="76"/>
      <c r="DA796" s="76"/>
      <c r="DB796" s="76"/>
      <c r="DC796" s="76"/>
      <c r="DD796" s="76"/>
      <c r="DE796" s="76"/>
      <c r="DF796" s="76"/>
      <c r="DG796" s="76"/>
      <c r="DH796" s="76"/>
      <c r="DI796" s="76"/>
      <c r="DJ796" s="76"/>
      <c r="DK796" s="76"/>
      <c r="DL796" s="76"/>
    </row>
    <row r="797" spans="5:116" x14ac:dyDescent="0.4">
      <c r="E797" s="8"/>
      <c r="H797" s="12"/>
      <c r="I797" s="60"/>
      <c r="J797" s="60"/>
      <c r="K797" s="15"/>
      <c r="L797" s="15"/>
      <c r="M797" s="15"/>
      <c r="N797" s="15"/>
      <c r="O797" s="15"/>
      <c r="P797" s="15"/>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c r="CN797" s="60"/>
      <c r="CO797" s="76"/>
      <c r="CP797" s="76"/>
      <c r="CQ797" s="76"/>
      <c r="CR797" s="76"/>
      <c r="CS797" s="76"/>
      <c r="CT797" s="76"/>
      <c r="CU797" s="76"/>
      <c r="CV797" s="76"/>
      <c r="CW797" s="76"/>
      <c r="CX797" s="76"/>
      <c r="CY797" s="76"/>
      <c r="CZ797" s="76"/>
      <c r="DA797" s="76"/>
      <c r="DB797" s="76"/>
      <c r="DC797" s="76"/>
      <c r="DD797" s="76"/>
      <c r="DE797" s="76"/>
      <c r="DF797" s="76"/>
      <c r="DG797" s="76"/>
      <c r="DH797" s="76"/>
      <c r="DI797" s="76"/>
      <c r="DJ797" s="76"/>
      <c r="DK797" s="76"/>
      <c r="DL797" s="76"/>
    </row>
    <row r="798" spans="5:116" x14ac:dyDescent="0.4">
      <c r="E798" s="8"/>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c r="CN798" s="60"/>
      <c r="CO798" s="76"/>
      <c r="CP798" s="76"/>
      <c r="CQ798" s="76"/>
      <c r="CR798" s="76"/>
      <c r="CS798" s="76"/>
      <c r="CT798" s="76"/>
      <c r="CU798" s="76"/>
      <c r="CV798" s="76"/>
      <c r="CW798" s="76"/>
      <c r="CX798" s="76"/>
      <c r="CY798" s="76"/>
      <c r="CZ798" s="76"/>
      <c r="DA798" s="76"/>
      <c r="DB798" s="76"/>
      <c r="DC798" s="76"/>
      <c r="DD798" s="76"/>
      <c r="DE798" s="76"/>
      <c r="DF798" s="76"/>
      <c r="DG798" s="76"/>
      <c r="DH798" s="76"/>
      <c r="DI798" s="76"/>
      <c r="DJ798" s="76"/>
      <c r="DK798" s="76"/>
      <c r="DL798" s="76"/>
    </row>
    <row r="799" spans="5:116" x14ac:dyDescent="0.4">
      <c r="E799" s="8"/>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c r="CN799" s="60"/>
      <c r="CO799" s="76"/>
      <c r="CP799" s="76"/>
      <c r="CQ799" s="76"/>
      <c r="CR799" s="76"/>
      <c r="CS799" s="76"/>
      <c r="CT799" s="76"/>
      <c r="CU799" s="76"/>
      <c r="CV799" s="76"/>
      <c r="CW799" s="76"/>
      <c r="CX799" s="76"/>
      <c r="CY799" s="76"/>
      <c r="CZ799" s="76"/>
      <c r="DA799" s="76"/>
      <c r="DB799" s="76"/>
      <c r="DC799" s="76"/>
      <c r="DD799" s="76"/>
      <c r="DE799" s="76"/>
      <c r="DF799" s="76"/>
      <c r="DG799" s="76"/>
      <c r="DH799" s="76"/>
      <c r="DI799" s="76"/>
      <c r="DJ799" s="76"/>
      <c r="DK799" s="76"/>
      <c r="DL799" s="76"/>
    </row>
    <row r="800" spans="5:116" x14ac:dyDescent="0.4">
      <c r="E800" s="8"/>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c r="CN800" s="60"/>
      <c r="CO800" s="76"/>
      <c r="CP800" s="76"/>
      <c r="CQ800" s="76"/>
      <c r="CR800" s="76"/>
      <c r="CS800" s="76"/>
      <c r="CT800" s="76"/>
      <c r="CU800" s="76"/>
      <c r="CV800" s="76"/>
      <c r="CW800" s="76"/>
      <c r="CX800" s="76"/>
      <c r="CY800" s="76"/>
      <c r="CZ800" s="76"/>
      <c r="DA800" s="76"/>
      <c r="DB800" s="76"/>
      <c r="DC800" s="76"/>
      <c r="DD800" s="76"/>
      <c r="DE800" s="76"/>
      <c r="DF800" s="76"/>
      <c r="DG800" s="76"/>
      <c r="DH800" s="76"/>
      <c r="DI800" s="76"/>
      <c r="DJ800" s="76"/>
      <c r="DK800" s="76"/>
      <c r="DL800" s="76"/>
    </row>
    <row r="801" spans="5:116" x14ac:dyDescent="0.4">
      <c r="E801" s="8"/>
      <c r="H801" s="12"/>
      <c r="I801" s="60"/>
      <c r="J801" s="60"/>
      <c r="K801" s="15"/>
      <c r="L801" s="15"/>
      <c r="M801" s="15"/>
      <c r="N801" s="15"/>
      <c r="O801" s="15"/>
      <c r="P801" s="15"/>
      <c r="R801" s="15"/>
      <c r="S801" s="76"/>
      <c r="T801" s="76"/>
      <c r="U801" s="76"/>
      <c r="V801" s="76"/>
      <c r="W801" s="76"/>
      <c r="X801" s="76"/>
      <c r="Y801" s="76"/>
      <c r="Z801" s="76"/>
      <c r="AA801" s="76"/>
      <c r="AB801" s="76"/>
      <c r="AC801" s="76"/>
      <c r="AD801" s="76"/>
      <c r="AE801" s="76"/>
      <c r="AF801" s="76"/>
      <c r="AG801" s="76"/>
      <c r="AH801" s="76"/>
      <c r="AI801" s="76"/>
      <c r="AJ801" s="76"/>
      <c r="AK801" s="76"/>
      <c r="AL801" s="76"/>
      <c r="AM801" s="76"/>
      <c r="AN801" s="76"/>
      <c r="AO801" s="76"/>
      <c r="AP801" s="76"/>
      <c r="AQ801" s="76"/>
      <c r="AR801" s="76"/>
      <c r="AS801" s="76"/>
      <c r="AT801" s="76"/>
      <c r="AU801" s="76"/>
      <c r="AV801" s="76"/>
      <c r="AW801" s="76"/>
      <c r="AX801" s="76"/>
      <c r="AY801" s="76"/>
      <c r="AZ801" s="76"/>
      <c r="BA801" s="76"/>
      <c r="BB801" s="76"/>
      <c r="BC801" s="76"/>
      <c r="BD801" s="76"/>
      <c r="BE801" s="76"/>
      <c r="BF801" s="76"/>
      <c r="BG801" s="76"/>
      <c r="BH801" s="76"/>
      <c r="BI801" s="76"/>
      <c r="BJ801" s="76"/>
      <c r="BK801" s="76"/>
      <c r="BL801" s="76"/>
      <c r="BM801" s="76"/>
      <c r="BN801" s="76"/>
      <c r="BO801" s="76"/>
      <c r="BP801" s="76"/>
      <c r="BQ801" s="76"/>
      <c r="BR801" s="76"/>
      <c r="BS801" s="76"/>
      <c r="BT801" s="76"/>
      <c r="BU801" s="76"/>
      <c r="BV801" s="76"/>
      <c r="BW801" s="76"/>
      <c r="BX801" s="76"/>
      <c r="BY801" s="76"/>
      <c r="BZ801" s="76"/>
      <c r="CA801" s="76"/>
      <c r="CB801" s="76"/>
      <c r="CC801" s="76"/>
      <c r="CD801" s="76"/>
      <c r="CE801" s="76"/>
      <c r="CF801" s="76"/>
      <c r="CG801" s="76"/>
      <c r="CH801" s="76"/>
      <c r="CI801" s="76"/>
      <c r="CJ801" s="76"/>
      <c r="CK801" s="76"/>
      <c r="CL801" s="76"/>
      <c r="CN801" s="60"/>
      <c r="CO801" s="76"/>
      <c r="CP801" s="76"/>
      <c r="CQ801" s="76"/>
      <c r="CR801" s="76"/>
      <c r="CS801" s="76"/>
      <c r="CT801" s="76"/>
      <c r="CU801" s="76"/>
      <c r="CV801" s="76"/>
      <c r="CW801" s="76"/>
      <c r="CX801" s="76"/>
      <c r="CY801" s="76"/>
      <c r="CZ801" s="76"/>
      <c r="DA801" s="76"/>
      <c r="DB801" s="76"/>
      <c r="DC801" s="76"/>
      <c r="DD801" s="76"/>
      <c r="DE801" s="76"/>
      <c r="DF801" s="76"/>
      <c r="DG801" s="76"/>
      <c r="DH801" s="76"/>
      <c r="DI801" s="76"/>
      <c r="DJ801" s="76"/>
      <c r="DK801" s="76"/>
      <c r="DL801" s="76"/>
    </row>
    <row r="802" spans="5:116" x14ac:dyDescent="0.4">
      <c r="E802" s="8"/>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c r="CN802" s="60"/>
      <c r="CO802" s="76"/>
      <c r="CP802" s="76"/>
      <c r="CQ802" s="76"/>
      <c r="CR802" s="76"/>
      <c r="CS802" s="76"/>
      <c r="CT802" s="76"/>
      <c r="CU802" s="76"/>
      <c r="CV802" s="76"/>
      <c r="CW802" s="76"/>
      <c r="CX802" s="76"/>
      <c r="CY802" s="76"/>
      <c r="CZ802" s="76"/>
      <c r="DA802" s="76"/>
      <c r="DB802" s="76"/>
      <c r="DC802" s="76"/>
      <c r="DD802" s="76"/>
      <c r="DE802" s="76"/>
      <c r="DF802" s="76"/>
      <c r="DG802" s="76"/>
      <c r="DH802" s="76"/>
      <c r="DI802" s="76"/>
      <c r="DJ802" s="76"/>
      <c r="DK802" s="76"/>
      <c r="DL802" s="76"/>
    </row>
    <row r="803" spans="5:116" x14ac:dyDescent="0.4">
      <c r="E803" s="8"/>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c r="CN803" s="60"/>
      <c r="CO803" s="76"/>
      <c r="CP803" s="76"/>
      <c r="CQ803" s="76"/>
      <c r="CR803" s="76"/>
      <c r="CS803" s="76"/>
      <c r="CT803" s="76"/>
      <c r="CU803" s="76"/>
      <c r="CV803" s="76"/>
      <c r="CW803" s="76"/>
      <c r="CX803" s="76"/>
      <c r="CY803" s="76"/>
      <c r="CZ803" s="76"/>
      <c r="DA803" s="76"/>
      <c r="DB803" s="76"/>
      <c r="DC803" s="76"/>
      <c r="DD803" s="76"/>
      <c r="DE803" s="76"/>
      <c r="DF803" s="76"/>
      <c r="DG803" s="76"/>
      <c r="DH803" s="76"/>
      <c r="DI803" s="76"/>
      <c r="DJ803" s="76"/>
      <c r="DK803" s="76"/>
      <c r="DL803" s="76"/>
    </row>
    <row r="804" spans="5:116" x14ac:dyDescent="0.4">
      <c r="E804" s="8"/>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c r="CN804" s="60"/>
      <c r="CO804" s="76"/>
      <c r="CP804" s="76"/>
      <c r="CQ804" s="76"/>
      <c r="CR804" s="76"/>
      <c r="CS804" s="76"/>
      <c r="CT804" s="76"/>
      <c r="CU804" s="76"/>
      <c r="CV804" s="76"/>
      <c r="CW804" s="76"/>
      <c r="CX804" s="76"/>
      <c r="CY804" s="76"/>
      <c r="CZ804" s="76"/>
      <c r="DA804" s="76"/>
      <c r="DB804" s="76"/>
      <c r="DC804" s="76"/>
      <c r="DD804" s="76"/>
      <c r="DE804" s="76"/>
      <c r="DF804" s="76"/>
      <c r="DG804" s="76"/>
      <c r="DH804" s="76"/>
      <c r="DI804" s="76"/>
      <c r="DJ804" s="76"/>
      <c r="DK804" s="76"/>
      <c r="DL804" s="76"/>
    </row>
    <row r="805" spans="5:116" x14ac:dyDescent="0.4">
      <c r="E805" s="8"/>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c r="CN805" s="60"/>
      <c r="CO805" s="76"/>
      <c r="CP805" s="76"/>
      <c r="CQ805" s="76"/>
      <c r="CR805" s="76"/>
      <c r="CS805" s="76"/>
      <c r="CT805" s="76"/>
      <c r="CU805" s="76"/>
      <c r="CV805" s="76"/>
      <c r="CW805" s="76"/>
      <c r="CX805" s="76"/>
      <c r="CY805" s="76"/>
      <c r="CZ805" s="76"/>
      <c r="DA805" s="76"/>
      <c r="DB805" s="76"/>
      <c r="DC805" s="76"/>
      <c r="DD805" s="76"/>
      <c r="DE805" s="76"/>
      <c r="DF805" s="76"/>
      <c r="DG805" s="76"/>
      <c r="DH805" s="76"/>
      <c r="DI805" s="76"/>
      <c r="DJ805" s="76"/>
      <c r="DK805" s="76"/>
      <c r="DL805" s="76"/>
    </row>
    <row r="806" spans="5:116" x14ac:dyDescent="0.4">
      <c r="E806" s="8"/>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c r="CN806" s="60"/>
      <c r="CO806" s="76"/>
      <c r="CP806" s="76"/>
      <c r="CQ806" s="76"/>
      <c r="CR806" s="76"/>
      <c r="CS806" s="76"/>
      <c r="CT806" s="76"/>
      <c r="CU806" s="76"/>
      <c r="CV806" s="76"/>
      <c r="CW806" s="76"/>
      <c r="CX806" s="76"/>
      <c r="CY806" s="76"/>
      <c r="CZ806" s="76"/>
      <c r="DA806" s="76"/>
      <c r="DB806" s="76"/>
      <c r="DC806" s="76"/>
      <c r="DD806" s="76"/>
      <c r="DE806" s="76"/>
      <c r="DF806" s="76"/>
      <c r="DG806" s="76"/>
      <c r="DH806" s="76"/>
      <c r="DI806" s="76"/>
      <c r="DJ806" s="76"/>
      <c r="DK806" s="76"/>
      <c r="DL806" s="76"/>
    </row>
    <row r="807" spans="5:116" x14ac:dyDescent="0.4">
      <c r="E807" s="8"/>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c r="CN807" s="60"/>
      <c r="CO807" s="76"/>
      <c r="CP807" s="76"/>
      <c r="CQ807" s="76"/>
      <c r="CR807" s="76"/>
      <c r="CS807" s="76"/>
      <c r="CT807" s="76"/>
      <c r="CU807" s="76"/>
      <c r="CV807" s="76"/>
      <c r="CW807" s="76"/>
      <c r="CX807" s="76"/>
      <c r="CY807" s="76"/>
      <c r="CZ807" s="76"/>
      <c r="DA807" s="76"/>
      <c r="DB807" s="76"/>
      <c r="DC807" s="76"/>
      <c r="DD807" s="76"/>
      <c r="DE807" s="76"/>
      <c r="DF807" s="76"/>
      <c r="DG807" s="76"/>
      <c r="DH807" s="76"/>
      <c r="DI807" s="76"/>
      <c r="DJ807" s="76"/>
      <c r="DK807" s="76"/>
      <c r="DL807" s="76"/>
    </row>
    <row r="808" spans="5:116" x14ac:dyDescent="0.4">
      <c r="E808" s="8"/>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c r="CN808" s="60"/>
      <c r="CO808" s="76"/>
      <c r="CP808" s="76"/>
      <c r="CQ808" s="76"/>
      <c r="CR808" s="76"/>
      <c r="CS808" s="76"/>
      <c r="CT808" s="76"/>
      <c r="CU808" s="76"/>
      <c r="CV808" s="76"/>
      <c r="CW808" s="76"/>
      <c r="CX808" s="76"/>
      <c r="CY808" s="76"/>
      <c r="CZ808" s="76"/>
      <c r="DA808" s="76"/>
      <c r="DB808" s="76"/>
      <c r="DC808" s="76"/>
      <c r="DD808" s="76"/>
      <c r="DE808" s="76"/>
      <c r="DF808" s="76"/>
      <c r="DG808" s="76"/>
      <c r="DH808" s="76"/>
      <c r="DI808" s="76"/>
      <c r="DJ808" s="76"/>
      <c r="DK808" s="76"/>
      <c r="DL808" s="76"/>
    </row>
    <row r="809" spans="5:116" x14ac:dyDescent="0.4">
      <c r="E809" s="8"/>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c r="CN809" s="60"/>
      <c r="CO809" s="76"/>
      <c r="CP809" s="76"/>
      <c r="CQ809" s="76"/>
      <c r="CR809" s="76"/>
      <c r="CS809" s="76"/>
      <c r="CT809" s="76"/>
      <c r="CU809" s="76"/>
      <c r="CV809" s="76"/>
      <c r="CW809" s="76"/>
      <c r="CX809" s="76"/>
      <c r="CY809" s="76"/>
      <c r="CZ809" s="76"/>
      <c r="DA809" s="76"/>
      <c r="DB809" s="76"/>
      <c r="DC809" s="76"/>
      <c r="DD809" s="76"/>
      <c r="DE809" s="76"/>
      <c r="DF809" s="76"/>
      <c r="DG809" s="76"/>
      <c r="DH809" s="76"/>
      <c r="DI809" s="76"/>
      <c r="DJ809" s="76"/>
      <c r="DK809" s="76"/>
      <c r="DL809" s="76"/>
    </row>
    <row r="810" spans="5:116"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c r="CN810" s="60"/>
      <c r="CO810" s="76"/>
      <c r="CP810" s="76"/>
      <c r="CQ810" s="76"/>
      <c r="CR810" s="76"/>
      <c r="CS810" s="76"/>
      <c r="CT810" s="76"/>
      <c r="CU810" s="76"/>
      <c r="CV810" s="76"/>
      <c r="CW810" s="76"/>
      <c r="CX810" s="76"/>
      <c r="CY810" s="76"/>
      <c r="CZ810" s="76"/>
      <c r="DA810" s="76"/>
      <c r="DB810" s="76"/>
      <c r="DC810" s="76"/>
      <c r="DD810" s="76"/>
      <c r="DE810" s="76"/>
      <c r="DF810" s="76"/>
      <c r="DG810" s="76"/>
      <c r="DH810" s="76"/>
      <c r="DI810" s="76"/>
      <c r="DJ810" s="76"/>
      <c r="DK810" s="76"/>
      <c r="DL810" s="76"/>
    </row>
    <row r="811" spans="5:116"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c r="CN811" s="60"/>
      <c r="CO811" s="76"/>
      <c r="CP811" s="76"/>
      <c r="CQ811" s="76"/>
      <c r="CR811" s="76"/>
      <c r="CS811" s="76"/>
      <c r="CT811" s="76"/>
      <c r="CU811" s="76"/>
      <c r="CV811" s="76"/>
      <c r="CW811" s="76"/>
      <c r="CX811" s="76"/>
      <c r="CY811" s="76"/>
      <c r="CZ811" s="76"/>
      <c r="DA811" s="76"/>
      <c r="DB811" s="76"/>
      <c r="DC811" s="76"/>
      <c r="DD811" s="76"/>
      <c r="DE811" s="76"/>
      <c r="DF811" s="76"/>
      <c r="DG811" s="76"/>
      <c r="DH811" s="76"/>
      <c r="DI811" s="76"/>
      <c r="DJ811" s="76"/>
      <c r="DK811" s="76"/>
      <c r="DL811" s="76"/>
    </row>
    <row r="812" spans="5:116"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c r="CN812" s="60"/>
      <c r="CO812" s="76"/>
      <c r="CP812" s="76"/>
      <c r="CQ812" s="76"/>
      <c r="CR812" s="76"/>
      <c r="CS812" s="76"/>
      <c r="CT812" s="76"/>
      <c r="CU812" s="76"/>
      <c r="CV812" s="76"/>
      <c r="CW812" s="76"/>
      <c r="CX812" s="76"/>
      <c r="CY812" s="76"/>
      <c r="CZ812" s="76"/>
      <c r="DA812" s="76"/>
      <c r="DB812" s="76"/>
      <c r="DC812" s="76"/>
      <c r="DD812" s="76"/>
      <c r="DE812" s="76"/>
      <c r="DF812" s="76"/>
      <c r="DG812" s="76"/>
      <c r="DH812" s="76"/>
      <c r="DI812" s="76"/>
      <c r="DJ812" s="76"/>
      <c r="DK812" s="76"/>
      <c r="DL812" s="76"/>
    </row>
    <row r="813" spans="5:116"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c r="CN813" s="60"/>
      <c r="CO813" s="76"/>
      <c r="CP813" s="76"/>
      <c r="CQ813" s="76"/>
      <c r="CR813" s="76"/>
      <c r="CS813" s="76"/>
      <c r="CT813" s="76"/>
      <c r="CU813" s="76"/>
      <c r="CV813" s="76"/>
      <c r="CW813" s="76"/>
      <c r="CX813" s="76"/>
      <c r="CY813" s="76"/>
      <c r="CZ813" s="76"/>
      <c r="DA813" s="76"/>
      <c r="DB813" s="76"/>
      <c r="DC813" s="76"/>
      <c r="DD813" s="76"/>
      <c r="DE813" s="76"/>
      <c r="DF813" s="76"/>
      <c r="DG813" s="76"/>
      <c r="DH813" s="76"/>
      <c r="DI813" s="76"/>
      <c r="DJ813" s="76"/>
      <c r="DK813" s="76"/>
      <c r="DL813" s="76"/>
    </row>
    <row r="814" spans="5: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5:116"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c r="CN815" s="60"/>
      <c r="CO815" s="76"/>
      <c r="CP815" s="76"/>
      <c r="CQ815" s="76"/>
      <c r="CR815" s="76"/>
      <c r="CS815" s="76"/>
      <c r="CT815" s="76"/>
      <c r="CU815" s="76"/>
      <c r="CV815" s="76"/>
      <c r="CW815" s="76"/>
      <c r="CX815" s="76"/>
      <c r="CY815" s="76"/>
      <c r="CZ815" s="76"/>
      <c r="DA815" s="76"/>
      <c r="DB815" s="76"/>
      <c r="DC815" s="76"/>
      <c r="DD815" s="76"/>
      <c r="DE815" s="76"/>
      <c r="DF815" s="76"/>
      <c r="DG815" s="76"/>
      <c r="DH815" s="76"/>
      <c r="DI815" s="76"/>
      <c r="DJ815" s="76"/>
      <c r="DK815" s="76"/>
      <c r="DL815" s="76"/>
    </row>
    <row r="816" spans="5:116"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c r="CN816" s="60"/>
      <c r="CO816" s="76"/>
      <c r="CP816" s="76"/>
      <c r="CQ816" s="76"/>
      <c r="CR816" s="76"/>
      <c r="CS816" s="76"/>
      <c r="CT816" s="76"/>
      <c r="CU816" s="76"/>
      <c r="CV816" s="76"/>
      <c r="CW816" s="76"/>
      <c r="CX816" s="76"/>
      <c r="CY816" s="76"/>
      <c r="CZ816" s="76"/>
      <c r="DA816" s="76"/>
      <c r="DB816" s="76"/>
      <c r="DC816" s="76"/>
      <c r="DD816" s="76"/>
      <c r="DE816" s="76"/>
      <c r="DF816" s="76"/>
      <c r="DG816" s="76"/>
      <c r="DH816" s="76"/>
      <c r="DI816" s="76"/>
      <c r="DJ816" s="76"/>
      <c r="DK816" s="76"/>
      <c r="DL816" s="76"/>
    </row>
    <row r="817" spans="5:116"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c r="CN817" s="60"/>
      <c r="CO817" s="76"/>
      <c r="CP817" s="76"/>
      <c r="CQ817" s="76"/>
      <c r="CR817" s="76"/>
      <c r="CS817" s="76"/>
      <c r="CT817" s="76"/>
      <c r="CU817" s="76"/>
      <c r="CV817" s="76"/>
      <c r="CW817" s="76"/>
      <c r="CX817" s="76"/>
      <c r="CY817" s="76"/>
      <c r="CZ817" s="76"/>
      <c r="DA817" s="76"/>
      <c r="DB817" s="76"/>
      <c r="DC817" s="76"/>
      <c r="DD817" s="76"/>
      <c r="DE817" s="76"/>
      <c r="DF817" s="76"/>
      <c r="DG817" s="76"/>
      <c r="DH817" s="76"/>
      <c r="DI817" s="76"/>
      <c r="DJ817" s="76"/>
      <c r="DK817" s="76"/>
      <c r="DL817" s="76"/>
    </row>
    <row r="818" spans="5:116"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c r="CN818" s="60"/>
      <c r="CO818" s="76"/>
      <c r="CP818" s="76"/>
      <c r="CQ818" s="76"/>
      <c r="CR818" s="76"/>
      <c r="CS818" s="76"/>
      <c r="CT818" s="76"/>
      <c r="CU818" s="76"/>
      <c r="CV818" s="76"/>
      <c r="CW818" s="76"/>
      <c r="CX818" s="76"/>
      <c r="CY818" s="76"/>
      <c r="CZ818" s="76"/>
      <c r="DA818" s="76"/>
      <c r="DB818" s="76"/>
      <c r="DC818" s="76"/>
      <c r="DD818" s="76"/>
      <c r="DE818" s="76"/>
      <c r="DF818" s="76"/>
      <c r="DG818" s="76"/>
      <c r="DH818" s="76"/>
      <c r="DI818" s="76"/>
      <c r="DJ818" s="76"/>
      <c r="DK818" s="76"/>
      <c r="DL818" s="76"/>
    </row>
    <row r="819" spans="5:116"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c r="CN819" s="60"/>
      <c r="CO819" s="76"/>
      <c r="CP819" s="76"/>
      <c r="CQ819" s="76"/>
      <c r="CR819" s="76"/>
      <c r="CS819" s="76"/>
      <c r="CT819" s="76"/>
      <c r="CU819" s="76"/>
      <c r="CV819" s="76"/>
      <c r="CW819" s="76"/>
      <c r="CX819" s="76"/>
      <c r="CY819" s="76"/>
      <c r="CZ819" s="76"/>
      <c r="DA819" s="76"/>
      <c r="DB819" s="76"/>
      <c r="DC819" s="76"/>
      <c r="DD819" s="76"/>
      <c r="DE819" s="76"/>
      <c r="DF819" s="76"/>
      <c r="DG819" s="76"/>
      <c r="DH819" s="76"/>
      <c r="DI819" s="76"/>
      <c r="DJ819" s="76"/>
      <c r="DK819" s="76"/>
      <c r="DL819" s="76"/>
    </row>
    <row r="820" spans="5:116"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c r="CN820" s="60"/>
      <c r="CO820" s="76"/>
      <c r="CP820" s="76"/>
      <c r="CQ820" s="76"/>
      <c r="CR820" s="76"/>
      <c r="CS820" s="76"/>
      <c r="CT820" s="76"/>
      <c r="CU820" s="76"/>
      <c r="CV820" s="76"/>
      <c r="CW820" s="76"/>
      <c r="CX820" s="76"/>
      <c r="CY820" s="76"/>
      <c r="CZ820" s="76"/>
      <c r="DA820" s="76"/>
      <c r="DB820" s="76"/>
      <c r="DC820" s="76"/>
      <c r="DD820" s="76"/>
      <c r="DE820" s="76"/>
      <c r="DF820" s="76"/>
      <c r="DG820" s="76"/>
      <c r="DH820" s="76"/>
      <c r="DI820" s="76"/>
      <c r="DJ820" s="76"/>
      <c r="DK820" s="76"/>
      <c r="DL820" s="76"/>
    </row>
    <row r="821" spans="5:116"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c r="CN821" s="60"/>
      <c r="CO821" s="76"/>
      <c r="CP821" s="76"/>
      <c r="CQ821" s="76"/>
      <c r="CR821" s="76"/>
      <c r="CS821" s="76"/>
      <c r="CT821" s="76"/>
      <c r="CU821" s="76"/>
      <c r="CV821" s="76"/>
      <c r="CW821" s="76"/>
      <c r="CX821" s="76"/>
      <c r="CY821" s="76"/>
      <c r="CZ821" s="76"/>
      <c r="DA821" s="76"/>
      <c r="DB821" s="76"/>
      <c r="DC821" s="76"/>
      <c r="DD821" s="76"/>
      <c r="DE821" s="76"/>
      <c r="DF821" s="76"/>
      <c r="DG821" s="76"/>
      <c r="DH821" s="76"/>
      <c r="DI821" s="76"/>
      <c r="DJ821" s="76"/>
      <c r="DK821" s="76"/>
      <c r="DL821" s="76"/>
    </row>
    <row r="822" spans="5:116"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c r="CN822" s="60"/>
      <c r="CO822" s="76"/>
      <c r="CP822" s="76"/>
      <c r="CQ822" s="76"/>
      <c r="CR822" s="76"/>
      <c r="CS822" s="76"/>
      <c r="CT822" s="76"/>
      <c r="CU822" s="76"/>
      <c r="CV822" s="76"/>
      <c r="CW822" s="76"/>
      <c r="CX822" s="76"/>
      <c r="CY822" s="76"/>
      <c r="CZ822" s="76"/>
      <c r="DA822" s="76"/>
      <c r="DB822" s="76"/>
      <c r="DC822" s="76"/>
      <c r="DD822" s="76"/>
      <c r="DE822" s="76"/>
      <c r="DF822" s="76"/>
      <c r="DG822" s="76"/>
      <c r="DH822" s="76"/>
      <c r="DI822" s="76"/>
      <c r="DJ822" s="76"/>
      <c r="DK822" s="76"/>
      <c r="DL822" s="76"/>
    </row>
    <row r="823" spans="5:116"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c r="CN823" s="60"/>
      <c r="CO823" s="76"/>
      <c r="CP823" s="76"/>
      <c r="CQ823" s="76"/>
      <c r="CR823" s="76"/>
      <c r="CS823" s="76"/>
      <c r="CT823" s="76"/>
      <c r="CU823" s="76"/>
      <c r="CV823" s="76"/>
      <c r="CW823" s="76"/>
      <c r="CX823" s="76"/>
      <c r="CY823" s="76"/>
      <c r="CZ823" s="76"/>
      <c r="DA823" s="76"/>
      <c r="DB823" s="76"/>
      <c r="DC823" s="76"/>
      <c r="DD823" s="76"/>
      <c r="DE823" s="76"/>
      <c r="DF823" s="76"/>
      <c r="DG823" s="76"/>
      <c r="DH823" s="76"/>
      <c r="DI823" s="76"/>
      <c r="DJ823" s="76"/>
      <c r="DK823" s="76"/>
      <c r="DL823" s="76"/>
    </row>
    <row r="824" spans="5:116"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c r="CN824" s="60"/>
      <c r="CO824" s="76"/>
      <c r="CP824" s="76"/>
      <c r="CQ824" s="76"/>
      <c r="CR824" s="76"/>
      <c r="CS824" s="76"/>
      <c r="CT824" s="76"/>
      <c r="CU824" s="76"/>
      <c r="CV824" s="76"/>
      <c r="CW824" s="76"/>
      <c r="CX824" s="76"/>
      <c r="CY824" s="76"/>
      <c r="CZ824" s="76"/>
      <c r="DA824" s="76"/>
      <c r="DB824" s="76"/>
      <c r="DC824" s="76"/>
      <c r="DD824" s="76"/>
      <c r="DE824" s="76"/>
      <c r="DF824" s="76"/>
      <c r="DG824" s="76"/>
      <c r="DH824" s="76"/>
      <c r="DI824" s="76"/>
      <c r="DJ824" s="76"/>
      <c r="DK824" s="76"/>
      <c r="DL824" s="76"/>
    </row>
    <row r="825" spans="5:116"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c r="CN825" s="60"/>
      <c r="CO825" s="76"/>
      <c r="CP825" s="76"/>
      <c r="CQ825" s="76"/>
      <c r="CR825" s="76"/>
      <c r="CS825" s="76"/>
      <c r="CT825" s="76"/>
      <c r="CU825" s="76"/>
      <c r="CV825" s="76"/>
      <c r="CW825" s="76"/>
      <c r="CX825" s="76"/>
      <c r="CY825" s="76"/>
      <c r="CZ825" s="76"/>
      <c r="DA825" s="76"/>
      <c r="DB825" s="76"/>
      <c r="DC825" s="76"/>
      <c r="DD825" s="76"/>
      <c r="DE825" s="76"/>
      <c r="DF825" s="76"/>
      <c r="DG825" s="76"/>
      <c r="DH825" s="76"/>
      <c r="DI825" s="76"/>
      <c r="DJ825" s="76"/>
      <c r="DK825" s="76"/>
      <c r="DL825" s="76"/>
    </row>
    <row r="826" spans="5:116"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c r="CN826" s="60"/>
      <c r="CO826" s="76"/>
      <c r="CP826" s="76"/>
      <c r="CQ826" s="76"/>
      <c r="CR826" s="76"/>
      <c r="CS826" s="76"/>
      <c r="CT826" s="76"/>
      <c r="CU826" s="76"/>
      <c r="CV826" s="76"/>
      <c r="CW826" s="76"/>
      <c r="CX826" s="76"/>
      <c r="CY826" s="76"/>
      <c r="CZ826" s="76"/>
      <c r="DA826" s="76"/>
      <c r="DB826" s="76"/>
      <c r="DC826" s="76"/>
      <c r="DD826" s="76"/>
      <c r="DE826" s="76"/>
      <c r="DF826" s="76"/>
      <c r="DG826" s="76"/>
      <c r="DH826" s="76"/>
      <c r="DI826" s="76"/>
      <c r="DJ826" s="76"/>
      <c r="DK826" s="76"/>
      <c r="DL826" s="76"/>
    </row>
    <row r="827" spans="5:116" x14ac:dyDescent="0.4">
      <c r="E827" s="8"/>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c r="CN827" s="60"/>
      <c r="CO827" s="76"/>
      <c r="CP827" s="76"/>
      <c r="CQ827" s="76"/>
      <c r="CR827" s="76"/>
      <c r="CS827" s="76"/>
      <c r="CT827" s="76"/>
      <c r="CU827" s="76"/>
      <c r="CV827" s="76"/>
      <c r="CW827" s="76"/>
      <c r="CX827" s="76"/>
      <c r="CY827" s="76"/>
      <c r="CZ827" s="76"/>
      <c r="DA827" s="76"/>
      <c r="DB827" s="76"/>
      <c r="DC827" s="76"/>
      <c r="DD827" s="76"/>
      <c r="DE827" s="76"/>
      <c r="DF827" s="76"/>
      <c r="DG827" s="76"/>
      <c r="DH827" s="76"/>
      <c r="DI827" s="76"/>
      <c r="DJ827" s="76"/>
      <c r="DK827" s="76"/>
      <c r="DL827" s="76"/>
    </row>
    <row r="828" spans="5:116" x14ac:dyDescent="0.4">
      <c r="E828" s="8"/>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c r="CN828" s="60"/>
      <c r="CO828" s="76"/>
      <c r="CP828" s="76"/>
      <c r="CQ828" s="76"/>
      <c r="CR828" s="76"/>
      <c r="CS828" s="76"/>
      <c r="CT828" s="76"/>
      <c r="CU828" s="76"/>
      <c r="CV828" s="76"/>
      <c r="CW828" s="76"/>
      <c r="CX828" s="76"/>
      <c r="CY828" s="76"/>
      <c r="CZ828" s="76"/>
      <c r="DA828" s="76"/>
      <c r="DB828" s="76"/>
      <c r="DC828" s="76"/>
      <c r="DD828" s="76"/>
      <c r="DE828" s="76"/>
      <c r="DF828" s="76"/>
      <c r="DG828" s="76"/>
      <c r="DH828" s="76"/>
      <c r="DI828" s="76"/>
      <c r="DJ828" s="76"/>
      <c r="DK828" s="76"/>
      <c r="DL828" s="76"/>
    </row>
    <row r="829" spans="5:116" x14ac:dyDescent="0.4">
      <c r="E829" s="8"/>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c r="CN829" s="60"/>
      <c r="CO829" s="76"/>
      <c r="CP829" s="76"/>
      <c r="CQ829" s="76"/>
      <c r="CR829" s="76"/>
      <c r="CS829" s="76"/>
      <c r="CT829" s="76"/>
      <c r="CU829" s="76"/>
      <c r="CV829" s="76"/>
      <c r="CW829" s="76"/>
      <c r="CX829" s="76"/>
      <c r="CY829" s="76"/>
      <c r="CZ829" s="76"/>
      <c r="DA829" s="76"/>
      <c r="DB829" s="76"/>
      <c r="DC829" s="76"/>
      <c r="DD829" s="76"/>
      <c r="DE829" s="76"/>
      <c r="DF829" s="76"/>
      <c r="DG829" s="76"/>
      <c r="DH829" s="76"/>
      <c r="DI829" s="76"/>
      <c r="DJ829" s="76"/>
      <c r="DK829" s="76"/>
      <c r="DL829" s="76"/>
    </row>
    <row r="830" spans="5:116" x14ac:dyDescent="0.4">
      <c r="E830" s="8"/>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c r="CN830" s="60"/>
      <c r="CO830" s="76"/>
      <c r="CP830" s="76"/>
      <c r="CQ830" s="76"/>
      <c r="CR830" s="76"/>
      <c r="CS830" s="76"/>
      <c r="CT830" s="76"/>
      <c r="CU830" s="76"/>
      <c r="CV830" s="76"/>
      <c r="CW830" s="76"/>
      <c r="CX830" s="76"/>
      <c r="CY830" s="76"/>
      <c r="CZ830" s="76"/>
      <c r="DA830" s="76"/>
      <c r="DB830" s="76"/>
      <c r="DC830" s="76"/>
      <c r="DD830" s="76"/>
      <c r="DE830" s="76"/>
      <c r="DF830" s="76"/>
      <c r="DG830" s="76"/>
      <c r="DH830" s="76"/>
      <c r="DI830" s="76"/>
      <c r="DJ830" s="76"/>
      <c r="DK830" s="76"/>
      <c r="DL830" s="76"/>
    </row>
    <row r="831" spans="5:116" x14ac:dyDescent="0.4">
      <c r="E831" s="8"/>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c r="CN831" s="60"/>
      <c r="CO831" s="76"/>
      <c r="CP831" s="76"/>
      <c r="CQ831" s="76"/>
      <c r="CR831" s="76"/>
      <c r="CS831" s="76"/>
      <c r="CT831" s="76"/>
      <c r="CU831" s="76"/>
      <c r="CV831" s="76"/>
      <c r="CW831" s="76"/>
      <c r="CX831" s="76"/>
      <c r="CY831" s="76"/>
      <c r="CZ831" s="76"/>
      <c r="DA831" s="76"/>
      <c r="DB831" s="76"/>
      <c r="DC831" s="76"/>
      <c r="DD831" s="76"/>
      <c r="DE831" s="76"/>
      <c r="DF831" s="76"/>
      <c r="DG831" s="76"/>
      <c r="DH831" s="76"/>
      <c r="DI831" s="76"/>
      <c r="DJ831" s="76"/>
      <c r="DK831" s="76"/>
      <c r="DL831" s="76"/>
    </row>
    <row r="832" spans="5:116" x14ac:dyDescent="0.4">
      <c r="E832" s="8"/>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c r="CN832" s="60"/>
      <c r="CO832" s="76"/>
      <c r="CP832" s="76"/>
      <c r="CQ832" s="76"/>
      <c r="CR832" s="76"/>
      <c r="CS832" s="76"/>
      <c r="CT832" s="76"/>
      <c r="CU832" s="76"/>
      <c r="CV832" s="76"/>
      <c r="CW832" s="76"/>
      <c r="CX832" s="76"/>
      <c r="CY832" s="76"/>
      <c r="CZ832" s="76"/>
      <c r="DA832" s="76"/>
      <c r="DB832" s="76"/>
      <c r="DC832" s="76"/>
      <c r="DD832" s="76"/>
      <c r="DE832" s="76"/>
      <c r="DF832" s="76"/>
      <c r="DG832" s="76"/>
      <c r="DH832" s="76"/>
      <c r="DI832" s="76"/>
      <c r="DJ832" s="76"/>
      <c r="DK832" s="76"/>
      <c r="DL832" s="76"/>
    </row>
    <row r="833" spans="1:116" x14ac:dyDescent="0.4">
      <c r="E833" s="8"/>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c r="CN833" s="60"/>
      <c r="CO833" s="76"/>
      <c r="CP833" s="76"/>
      <c r="CQ833" s="76"/>
      <c r="CR833" s="76"/>
      <c r="CS833" s="76"/>
      <c r="CT833" s="76"/>
      <c r="CU833" s="76"/>
      <c r="CV833" s="76"/>
      <c r="CW833" s="76"/>
      <c r="CX833" s="76"/>
      <c r="CY833" s="76"/>
      <c r="CZ833" s="76"/>
      <c r="DA833" s="76"/>
      <c r="DB833" s="76"/>
      <c r="DC833" s="76"/>
      <c r="DD833" s="76"/>
      <c r="DE833" s="76"/>
      <c r="DF833" s="76"/>
      <c r="DG833" s="76"/>
      <c r="DH833" s="76"/>
      <c r="DI833" s="76"/>
      <c r="DJ833" s="76"/>
      <c r="DK833" s="76"/>
      <c r="DL833" s="76"/>
    </row>
    <row r="834" spans="1:116" x14ac:dyDescent="0.4">
      <c r="E834" s="8"/>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c r="CN834" s="60"/>
      <c r="CO834" s="76"/>
      <c r="CP834" s="76"/>
      <c r="CQ834" s="76"/>
      <c r="CR834" s="76"/>
      <c r="CS834" s="76"/>
      <c r="CT834" s="76"/>
      <c r="CU834" s="76"/>
      <c r="CV834" s="76"/>
      <c r="CW834" s="76"/>
      <c r="CX834" s="76"/>
      <c r="CY834" s="76"/>
      <c r="CZ834" s="76"/>
      <c r="DA834" s="76"/>
      <c r="DB834" s="76"/>
      <c r="DC834" s="76"/>
      <c r="DD834" s="76"/>
      <c r="DE834" s="76"/>
      <c r="DF834" s="76"/>
      <c r="DG834" s="76"/>
      <c r="DH834" s="76"/>
      <c r="DI834" s="76"/>
      <c r="DJ834" s="76"/>
      <c r="DK834" s="76"/>
      <c r="DL834" s="76"/>
    </row>
    <row r="835" spans="1:116" x14ac:dyDescent="0.4">
      <c r="E835" s="8"/>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c r="CN835" s="60"/>
      <c r="CO835" s="76"/>
      <c r="CP835" s="76"/>
      <c r="CQ835" s="76"/>
      <c r="CR835" s="76"/>
      <c r="CS835" s="76"/>
      <c r="CT835" s="76"/>
      <c r="CU835" s="76"/>
      <c r="CV835" s="76"/>
      <c r="CW835" s="76"/>
      <c r="CX835" s="76"/>
      <c r="CY835" s="76"/>
      <c r="CZ835" s="76"/>
      <c r="DA835" s="76"/>
      <c r="DB835" s="76"/>
      <c r="DC835" s="76"/>
      <c r="DD835" s="76"/>
      <c r="DE835" s="76"/>
      <c r="DF835" s="76"/>
      <c r="DG835" s="76"/>
      <c r="DH835" s="76"/>
      <c r="DI835" s="76"/>
      <c r="DJ835" s="76"/>
      <c r="DK835" s="76"/>
      <c r="DL835" s="76"/>
    </row>
    <row r="836" spans="1:116"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N836" s="60"/>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c r="CN839" s="60"/>
      <c r="CO839" s="76"/>
      <c r="CP839" s="76"/>
      <c r="CQ839" s="76"/>
      <c r="CR839" s="76"/>
      <c r="CS839" s="76"/>
      <c r="CT839" s="76"/>
      <c r="CU839" s="76"/>
      <c r="CV839" s="76"/>
      <c r="CW839" s="76"/>
      <c r="CX839" s="76"/>
      <c r="CY839" s="76"/>
      <c r="CZ839" s="76"/>
      <c r="DA839" s="76"/>
      <c r="DB839" s="76"/>
      <c r="DC839" s="76"/>
      <c r="DD839" s="76"/>
      <c r="DE839" s="76"/>
      <c r="DF839" s="76"/>
      <c r="DG839" s="76"/>
      <c r="DH839" s="76"/>
      <c r="DI839" s="76"/>
      <c r="DJ839" s="76"/>
      <c r="DK839" s="76"/>
      <c r="DL839" s="76"/>
    </row>
    <row r="840" spans="1:116" x14ac:dyDescent="0.4">
      <c r="CO840" s="8"/>
      <c r="CP840" s="8"/>
      <c r="CQ840" s="8"/>
      <c r="CR840" s="8"/>
      <c r="CS840" s="8"/>
      <c r="CT840" s="8"/>
      <c r="CU840" s="8"/>
      <c r="CV840" s="8"/>
      <c r="CW840" s="8"/>
      <c r="CX840" s="8"/>
      <c r="CY840" s="8"/>
      <c r="CZ840" s="8"/>
      <c r="DA840" s="8"/>
      <c r="DB840" s="8"/>
      <c r="DC840" s="8"/>
      <c r="DD840" s="8"/>
      <c r="DE840" s="8"/>
      <c r="DF840" s="8"/>
      <c r="DG840" s="8"/>
      <c r="DH840" s="8"/>
      <c r="DI840" s="8"/>
      <c r="DJ840" s="8"/>
      <c r="DK840" s="8"/>
      <c r="DL840" s="8"/>
    </row>
    <row r="841" spans="1:116" x14ac:dyDescent="0.4">
      <c r="CO841" s="8"/>
      <c r="CP841" s="8"/>
      <c r="CQ841" s="8"/>
      <c r="CR841" s="8"/>
      <c r="CS841" s="8"/>
      <c r="CT841" s="8"/>
      <c r="CU841" s="8"/>
      <c r="CV841" s="8"/>
      <c r="CW841" s="8"/>
      <c r="CX841" s="8"/>
      <c r="CY841" s="8"/>
      <c r="CZ841" s="8"/>
      <c r="DA841" s="8"/>
      <c r="DB841" s="8"/>
      <c r="DC841" s="8"/>
      <c r="DD841" s="8"/>
      <c r="DE841" s="8"/>
      <c r="DF841" s="8"/>
      <c r="DG841" s="8"/>
      <c r="DH841" s="8"/>
      <c r="DI841" s="8"/>
      <c r="DJ841" s="8"/>
      <c r="DK841" s="8"/>
      <c r="DL841" s="8"/>
    </row>
    <row r="842" spans="1:116" x14ac:dyDescent="0.4">
      <c r="A842" s="206" t="s">
        <v>481</v>
      </c>
      <c r="B842" s="27" t="s">
        <v>481</v>
      </c>
      <c r="C842" s="27" t="s">
        <v>481</v>
      </c>
      <c r="D842" s="27"/>
      <c r="E842" s="27" t="s">
        <v>481</v>
      </c>
      <c r="F842" s="27" t="s">
        <v>481</v>
      </c>
      <c r="G842" s="206" t="s">
        <v>481</v>
      </c>
      <c r="H842" s="206" t="s">
        <v>481</v>
      </c>
      <c r="I842" s="206" t="s">
        <v>481</v>
      </c>
      <c r="J842" s="206"/>
      <c r="K842" s="206" t="s">
        <v>481</v>
      </c>
      <c r="L842" s="206" t="s">
        <v>481</v>
      </c>
      <c r="M842" s="206" t="s">
        <v>481</v>
      </c>
      <c r="N842" s="206" t="s">
        <v>481</v>
      </c>
      <c r="O842" s="206" t="s">
        <v>481</v>
      </c>
      <c r="P842" s="206" t="s">
        <v>481</v>
      </c>
      <c r="R842" s="206" t="s">
        <v>481</v>
      </c>
      <c r="S842" s="206" t="s">
        <v>481</v>
      </c>
      <c r="T842" s="206" t="s">
        <v>481</v>
      </c>
      <c r="U842" s="206" t="s">
        <v>481</v>
      </c>
      <c r="V842" s="206" t="s">
        <v>481</v>
      </c>
      <c r="W842" s="206" t="s">
        <v>481</v>
      </c>
      <c r="X842" s="206" t="s">
        <v>481</v>
      </c>
      <c r="Y842" s="206" t="s">
        <v>481</v>
      </c>
      <c r="Z842" s="206" t="s">
        <v>481</v>
      </c>
      <c r="AA842" s="206" t="s">
        <v>481</v>
      </c>
      <c r="AB842" s="206" t="s">
        <v>481</v>
      </c>
      <c r="AC842" s="206" t="s">
        <v>481</v>
      </c>
      <c r="AD842" s="206" t="s">
        <v>481</v>
      </c>
      <c r="AE842" s="206" t="s">
        <v>481</v>
      </c>
      <c r="AF842" s="206" t="s">
        <v>481</v>
      </c>
      <c r="AG842" s="206" t="s">
        <v>481</v>
      </c>
      <c r="AH842" s="206" t="s">
        <v>481</v>
      </c>
      <c r="AI842" s="206" t="s">
        <v>481</v>
      </c>
      <c r="AJ842" s="206" t="s">
        <v>481</v>
      </c>
      <c r="AK842" s="206" t="s">
        <v>481</v>
      </c>
      <c r="AL842" s="206" t="s">
        <v>481</v>
      </c>
      <c r="AM842" s="206" t="s">
        <v>481</v>
      </c>
      <c r="AN842" s="206" t="s">
        <v>481</v>
      </c>
      <c r="AO842" s="206" t="s">
        <v>481</v>
      </c>
      <c r="AP842" s="206" t="s">
        <v>481</v>
      </c>
      <c r="AQ842" s="206" t="s">
        <v>481</v>
      </c>
      <c r="AR842" s="206" t="s">
        <v>481</v>
      </c>
      <c r="AS842" s="206" t="s">
        <v>481</v>
      </c>
      <c r="AT842" s="206" t="s">
        <v>481</v>
      </c>
      <c r="AU842" s="206" t="s">
        <v>481</v>
      </c>
      <c r="AV842" s="206" t="s">
        <v>481</v>
      </c>
      <c r="AW842" s="206" t="s">
        <v>481</v>
      </c>
      <c r="AX842" s="206" t="s">
        <v>481</v>
      </c>
      <c r="AY842" s="206" t="s">
        <v>481</v>
      </c>
      <c r="AZ842" s="206" t="s">
        <v>481</v>
      </c>
      <c r="BA842" s="206" t="s">
        <v>481</v>
      </c>
      <c r="BB842" s="206" t="s">
        <v>481</v>
      </c>
      <c r="BC842" s="206" t="s">
        <v>481</v>
      </c>
      <c r="BD842" s="206" t="s">
        <v>481</v>
      </c>
      <c r="BE842" s="206" t="s">
        <v>481</v>
      </c>
      <c r="BF842" s="206" t="s">
        <v>481</v>
      </c>
      <c r="BG842" s="206" t="s">
        <v>481</v>
      </c>
      <c r="BH842" s="206" t="s">
        <v>481</v>
      </c>
      <c r="BI842" s="206" t="s">
        <v>481</v>
      </c>
      <c r="BJ842" s="206" t="s">
        <v>481</v>
      </c>
      <c r="BK842" s="206" t="s">
        <v>481</v>
      </c>
      <c r="BL842" s="206" t="s">
        <v>481</v>
      </c>
      <c r="BM842" s="206" t="s">
        <v>481</v>
      </c>
      <c r="BN842" s="206" t="s">
        <v>481</v>
      </c>
      <c r="BO842" s="206" t="s">
        <v>481</v>
      </c>
      <c r="BP842" s="206" t="s">
        <v>481</v>
      </c>
      <c r="BQ842" s="206" t="s">
        <v>481</v>
      </c>
      <c r="BR842" s="206" t="s">
        <v>481</v>
      </c>
      <c r="BS842" s="206" t="s">
        <v>481</v>
      </c>
      <c r="BT842" s="206" t="s">
        <v>481</v>
      </c>
      <c r="BU842" s="206" t="s">
        <v>481</v>
      </c>
      <c r="BV842" s="206" t="s">
        <v>481</v>
      </c>
      <c r="BW842" s="206" t="s">
        <v>481</v>
      </c>
      <c r="BX842" s="206" t="s">
        <v>481</v>
      </c>
      <c r="BY842" s="206" t="s">
        <v>481</v>
      </c>
      <c r="BZ842" s="206" t="s">
        <v>481</v>
      </c>
      <c r="CA842" s="206" t="s">
        <v>481</v>
      </c>
      <c r="CB842" s="206" t="s">
        <v>481</v>
      </c>
      <c r="CC842" s="206" t="s">
        <v>481</v>
      </c>
      <c r="CD842" s="206" t="s">
        <v>481</v>
      </c>
      <c r="CE842" s="206" t="s">
        <v>481</v>
      </c>
      <c r="CF842" s="206" t="s">
        <v>481</v>
      </c>
      <c r="CG842" s="206" t="s">
        <v>481</v>
      </c>
      <c r="CH842" s="206" t="s">
        <v>481</v>
      </c>
      <c r="CI842" s="206" t="s">
        <v>481</v>
      </c>
      <c r="CJ842" s="206" t="s">
        <v>481</v>
      </c>
      <c r="CK842" s="206" t="s">
        <v>481</v>
      </c>
      <c r="CL842" s="206" t="s">
        <v>481</v>
      </c>
      <c r="CN842" s="206" t="s">
        <v>481</v>
      </c>
      <c r="CO842" s="206" t="s">
        <v>481</v>
      </c>
      <c r="CP842" s="206" t="s">
        <v>481</v>
      </c>
      <c r="CQ842" s="206" t="s">
        <v>481</v>
      </c>
      <c r="CR842" s="206" t="s">
        <v>481</v>
      </c>
      <c r="CS842" s="206" t="s">
        <v>481</v>
      </c>
      <c r="CT842" s="206" t="s">
        <v>481</v>
      </c>
      <c r="CU842" s="206" t="s">
        <v>481</v>
      </c>
      <c r="CV842" s="206" t="s">
        <v>481</v>
      </c>
      <c r="CW842" s="206" t="s">
        <v>481</v>
      </c>
      <c r="CX842" s="206" t="s">
        <v>481</v>
      </c>
      <c r="CY842" s="206" t="s">
        <v>481</v>
      </c>
      <c r="CZ842" s="206" t="s">
        <v>481</v>
      </c>
      <c r="DA842" s="206" t="s">
        <v>481</v>
      </c>
      <c r="DB842" s="206" t="s">
        <v>481</v>
      </c>
      <c r="DC842" s="206" t="s">
        <v>481</v>
      </c>
      <c r="DD842" s="206" t="s">
        <v>481</v>
      </c>
      <c r="DE842" s="206" t="s">
        <v>481</v>
      </c>
      <c r="DF842" s="206" t="s">
        <v>481</v>
      </c>
      <c r="DG842" s="206" t="s">
        <v>481</v>
      </c>
      <c r="DH842" s="206" t="s">
        <v>481</v>
      </c>
      <c r="DI842" s="206" t="s">
        <v>481</v>
      </c>
      <c r="DJ842" s="206" t="s">
        <v>481</v>
      </c>
      <c r="DK842" s="206" t="s">
        <v>481</v>
      </c>
      <c r="DL842" s="206" t="s">
        <v>481</v>
      </c>
    </row>
    <row r="843" spans="1:116" x14ac:dyDescent="0.4">
      <c r="A843" s="206"/>
      <c r="B843" s="27"/>
      <c r="C843" s="27"/>
      <c r="D843" s="27"/>
      <c r="E843" s="27"/>
      <c r="F843" s="27"/>
      <c r="G843" s="206"/>
      <c r="H843" s="206"/>
      <c r="I843" s="206"/>
      <c r="J843" s="206"/>
      <c r="K843" s="206"/>
      <c r="L843" s="206"/>
      <c r="M843" s="206"/>
      <c r="N843" s="206"/>
      <c r="O843" s="206"/>
      <c r="P843" s="206"/>
      <c r="R843" s="206"/>
      <c r="S843" s="206"/>
      <c r="T843" s="206"/>
      <c r="U843" s="206"/>
      <c r="V843" s="206"/>
      <c r="W843" s="206"/>
      <c r="X843" s="206"/>
      <c r="Y843" s="206"/>
      <c r="Z843" s="206"/>
      <c r="AA843" s="206"/>
      <c r="AB843" s="206"/>
      <c r="AC843" s="206"/>
      <c r="AD843" s="206"/>
      <c r="AE843" s="206"/>
      <c r="AF843" s="206"/>
      <c r="AG843" s="206"/>
      <c r="AH843" s="206"/>
      <c r="AI843" s="206"/>
      <c r="AJ843" s="206"/>
      <c r="AK843" s="206"/>
      <c r="AL843" s="206"/>
      <c r="AM843" s="206"/>
      <c r="AN843" s="206"/>
      <c r="AO843" s="206"/>
      <c r="AP843" s="206"/>
      <c r="AQ843" s="206"/>
      <c r="AR843" s="206"/>
      <c r="AS843" s="206"/>
      <c r="AT843" s="206"/>
      <c r="AU843" s="206"/>
      <c r="AV843" s="206"/>
      <c r="AW843" s="206"/>
      <c r="AX843" s="206"/>
      <c r="AY843" s="206"/>
      <c r="AZ843" s="206"/>
      <c r="BA843" s="206"/>
      <c r="BB843" s="206"/>
      <c r="BC843" s="206"/>
      <c r="BD843" s="206"/>
      <c r="BE843" s="206"/>
      <c r="BF843" s="206"/>
      <c r="BG843" s="206"/>
      <c r="BH843" s="206"/>
      <c r="BI843" s="206"/>
      <c r="BJ843" s="206"/>
      <c r="BK843" s="206"/>
      <c r="BL843" s="206"/>
      <c r="BM843" s="206"/>
      <c r="BN843" s="206"/>
      <c r="BO843" s="206"/>
      <c r="BP843" s="206"/>
      <c r="BQ843" s="206"/>
      <c r="BR843" s="206"/>
      <c r="BS843" s="206"/>
      <c r="BT843" s="206"/>
      <c r="BU843" s="206"/>
      <c r="BV843" s="206"/>
      <c r="BW843" s="206"/>
      <c r="BX843" s="206"/>
      <c r="BY843" s="206"/>
      <c r="BZ843" s="206"/>
      <c r="CA843" s="206"/>
      <c r="CB843" s="206"/>
      <c r="CC843" s="206"/>
      <c r="CD843" s="206"/>
      <c r="CE843" s="206"/>
      <c r="CF843" s="206"/>
      <c r="CG843" s="206"/>
      <c r="CH843" s="206"/>
      <c r="CI843" s="206"/>
      <c r="CJ843" s="206"/>
      <c r="CK843" s="206"/>
      <c r="CL843" s="206"/>
      <c r="CN843" s="206"/>
      <c r="CO843" s="206"/>
      <c r="CP843" s="206"/>
      <c r="CQ843" s="206"/>
      <c r="CR843" s="206"/>
      <c r="CS843" s="206"/>
      <c r="CT843" s="206"/>
      <c r="CU843" s="206"/>
      <c r="CV843" s="206"/>
      <c r="CW843" s="206"/>
      <c r="CX843" s="206"/>
      <c r="CY843" s="206"/>
      <c r="CZ843" s="206"/>
      <c r="DA843" s="206"/>
      <c r="DB843" s="206"/>
      <c r="DC843" s="206"/>
      <c r="DD843" s="206"/>
      <c r="DE843" s="206"/>
      <c r="DF843" s="206"/>
      <c r="DG843" s="206"/>
      <c r="DH843" s="206"/>
      <c r="DI843" s="206"/>
      <c r="DJ843" s="206"/>
      <c r="DK843" s="206"/>
      <c r="DL843" s="206"/>
    </row>
    <row r="844" spans="1:116" x14ac:dyDescent="0.4">
      <c r="A844" s="206"/>
      <c r="B844" s="27"/>
      <c r="C844" s="27"/>
      <c r="D844" s="27"/>
      <c r="E844" s="27"/>
      <c r="F844" s="27"/>
      <c r="G844" s="206"/>
      <c r="H844" s="206"/>
      <c r="I844" s="206"/>
      <c r="J844" s="206"/>
      <c r="K844" s="206"/>
      <c r="L844" s="206"/>
      <c r="M844" s="206"/>
      <c r="N844" s="206"/>
      <c r="O844" s="206"/>
      <c r="P844" s="206"/>
      <c r="R844" s="206"/>
      <c r="S844" s="206"/>
      <c r="T844" s="206"/>
      <c r="U844" s="206"/>
      <c r="V844" s="206"/>
      <c r="W844" s="206"/>
      <c r="X844" s="206"/>
      <c r="Y844" s="206"/>
      <c r="Z844" s="206"/>
      <c r="AA844" s="206"/>
      <c r="AB844" s="206"/>
      <c r="AC844" s="206"/>
      <c r="AD844" s="206"/>
      <c r="AE844" s="206"/>
      <c r="AF844" s="206"/>
      <c r="AG844" s="206"/>
      <c r="AH844" s="206"/>
      <c r="AI844" s="206"/>
      <c r="AJ844" s="206"/>
      <c r="AK844" s="206"/>
      <c r="AL844" s="206"/>
      <c r="AM844" s="206"/>
      <c r="AN844" s="206"/>
      <c r="AO844" s="206"/>
      <c r="AP844" s="206"/>
      <c r="AQ844" s="206"/>
      <c r="AR844" s="206"/>
      <c r="AS844" s="206"/>
      <c r="AT844" s="206"/>
      <c r="AU844" s="206"/>
      <c r="AV844" s="206"/>
      <c r="AW844" s="206"/>
      <c r="AX844" s="206"/>
      <c r="AY844" s="206"/>
      <c r="AZ844" s="206"/>
      <c r="BA844" s="206"/>
      <c r="BB844" s="206"/>
      <c r="BC844" s="206"/>
      <c r="BD844" s="206"/>
      <c r="BE844" s="206"/>
      <c r="BF844" s="206"/>
      <c r="BG844" s="206"/>
      <c r="BH844" s="206"/>
      <c r="BI844" s="206"/>
      <c r="BJ844" s="206"/>
      <c r="BK844" s="206"/>
      <c r="BL844" s="206"/>
      <c r="BM844" s="206"/>
      <c r="BN844" s="206"/>
      <c r="BO844" s="206"/>
      <c r="BP844" s="206"/>
      <c r="BQ844" s="206"/>
      <c r="BR844" s="206"/>
      <c r="BS844" s="206"/>
      <c r="BT844" s="206"/>
      <c r="BU844" s="206"/>
      <c r="BV844" s="206"/>
      <c r="BW844" s="206"/>
      <c r="BX844" s="206"/>
      <c r="BY844" s="206"/>
      <c r="BZ844" s="206"/>
      <c r="CA844" s="206"/>
      <c r="CB844" s="206"/>
      <c r="CC844" s="206"/>
      <c r="CD844" s="206"/>
      <c r="CE844" s="206"/>
      <c r="CF844" s="206"/>
      <c r="CG844" s="206"/>
      <c r="CH844" s="206"/>
      <c r="CI844" s="206"/>
      <c r="CJ844" s="206"/>
      <c r="CK844" s="206"/>
      <c r="CL844" s="206"/>
      <c r="CN844" s="206"/>
      <c r="CO844" s="206"/>
      <c r="CP844" s="206"/>
      <c r="CQ844" s="206"/>
      <c r="CR844" s="206"/>
      <c r="CS844" s="206"/>
      <c r="CT844" s="206"/>
      <c r="CU844" s="206"/>
      <c r="CV844" s="206"/>
      <c r="CW844" s="206"/>
      <c r="CX844" s="206"/>
      <c r="CY844" s="206"/>
      <c r="CZ844" s="206"/>
      <c r="DA844" s="206"/>
      <c r="DB844" s="206"/>
      <c r="DC844" s="206"/>
      <c r="DD844" s="206"/>
      <c r="DE844" s="206"/>
      <c r="DF844" s="206"/>
      <c r="DG844" s="206"/>
      <c r="DH844" s="206"/>
      <c r="DI844" s="206"/>
      <c r="DJ844" s="206"/>
      <c r="DK844" s="206"/>
      <c r="DL844" s="206"/>
    </row>
    <row r="845" spans="1:116" x14ac:dyDescent="0.4">
      <c r="A845" s="206"/>
      <c r="B845" s="27"/>
      <c r="C845" s="27"/>
      <c r="D845" s="27"/>
      <c r="E845" s="27"/>
      <c r="F845" s="27"/>
      <c r="G845" s="206"/>
      <c r="H845" s="206"/>
      <c r="I845" s="206"/>
      <c r="J845" s="206"/>
      <c r="K845" s="206"/>
      <c r="L845" s="206"/>
      <c r="M845" s="206"/>
      <c r="N845" s="206"/>
      <c r="O845" s="206"/>
      <c r="P845" s="206"/>
      <c r="R845" s="206"/>
      <c r="S845" s="206"/>
      <c r="T845" s="206"/>
      <c r="U845" s="206"/>
      <c r="V845" s="206"/>
      <c r="W845" s="206"/>
      <c r="X845" s="206"/>
      <c r="Y845" s="206"/>
      <c r="Z845" s="206"/>
      <c r="AA845" s="206"/>
      <c r="AB845" s="206"/>
      <c r="AC845" s="206"/>
      <c r="AD845" s="206"/>
      <c r="AE845" s="206"/>
      <c r="AF845" s="206"/>
      <c r="AG845" s="206"/>
      <c r="AH845" s="206"/>
      <c r="AI845" s="206"/>
      <c r="AJ845" s="206"/>
      <c r="AK845" s="206"/>
      <c r="AL845" s="206"/>
      <c r="AM845" s="206"/>
      <c r="AN845" s="206"/>
      <c r="AO845" s="206"/>
      <c r="AP845" s="206"/>
      <c r="AQ845" s="206"/>
      <c r="AR845" s="206"/>
      <c r="AS845" s="206"/>
      <c r="AT845" s="206"/>
      <c r="AU845" s="206"/>
      <c r="AV845" s="206"/>
      <c r="AW845" s="206"/>
      <c r="AX845" s="206"/>
      <c r="AY845" s="206"/>
      <c r="AZ845" s="206"/>
      <c r="BA845" s="206"/>
      <c r="BB845" s="206"/>
      <c r="BC845" s="206"/>
      <c r="BD845" s="206"/>
      <c r="BE845" s="206"/>
      <c r="BF845" s="206"/>
      <c r="BG845" s="206"/>
      <c r="BH845" s="206"/>
      <c r="BI845" s="206"/>
      <c r="BJ845" s="206"/>
      <c r="BK845" s="206"/>
      <c r="BL845" s="206"/>
      <c r="BM845" s="206"/>
      <c r="BN845" s="206"/>
      <c r="BO845" s="206"/>
      <c r="BP845" s="206"/>
      <c r="BQ845" s="206"/>
      <c r="BR845" s="206"/>
      <c r="BS845" s="206"/>
      <c r="BT845" s="206"/>
      <c r="BU845" s="206"/>
      <c r="BV845" s="206"/>
      <c r="BW845" s="206"/>
      <c r="BX845" s="206"/>
      <c r="BY845" s="206"/>
      <c r="BZ845" s="206"/>
      <c r="CA845" s="206"/>
      <c r="CB845" s="206"/>
      <c r="CC845" s="206"/>
      <c r="CD845" s="206"/>
      <c r="CE845" s="206"/>
      <c r="CF845" s="206"/>
      <c r="CG845" s="206"/>
      <c r="CH845" s="206"/>
      <c r="CI845" s="206"/>
      <c r="CJ845" s="206"/>
      <c r="CK845" s="206"/>
      <c r="CL845" s="206"/>
      <c r="CN845" s="206"/>
      <c r="CO845" s="206"/>
      <c r="CP845" s="206"/>
      <c r="CQ845" s="206"/>
      <c r="CR845" s="206"/>
      <c r="CS845" s="206"/>
      <c r="CT845" s="206"/>
      <c r="CU845" s="206"/>
      <c r="CV845" s="206"/>
      <c r="CW845" s="206"/>
      <c r="CX845" s="206"/>
      <c r="CY845" s="206"/>
      <c r="CZ845" s="206"/>
      <c r="DA845" s="206"/>
      <c r="DB845" s="206"/>
      <c r="DC845" s="206"/>
      <c r="DD845" s="206"/>
      <c r="DE845" s="206"/>
      <c r="DF845" s="206"/>
      <c r="DG845" s="206"/>
      <c r="DH845" s="206"/>
      <c r="DI845" s="206"/>
      <c r="DJ845" s="206"/>
      <c r="DK845" s="206"/>
      <c r="DL845" s="206"/>
    </row>
    <row r="846" spans="1:116" x14ac:dyDescent="0.4">
      <c r="A846" s="206"/>
      <c r="B846" s="27"/>
      <c r="C846" s="27"/>
      <c r="D846" s="27"/>
      <c r="E846" s="27"/>
      <c r="F846" s="27"/>
      <c r="G846" s="206"/>
      <c r="H846" s="206"/>
      <c r="I846" s="206"/>
      <c r="J846" s="206"/>
      <c r="K846" s="206"/>
      <c r="L846" s="206"/>
      <c r="M846" s="206"/>
      <c r="N846" s="206"/>
      <c r="O846" s="206"/>
      <c r="P846" s="206"/>
      <c r="R846" s="206"/>
      <c r="S846" s="206"/>
      <c r="T846" s="206"/>
      <c r="U846" s="206"/>
      <c r="V846" s="206"/>
      <c r="W846" s="206"/>
      <c r="X846" s="206"/>
      <c r="Y846" s="206"/>
      <c r="Z846" s="206"/>
      <c r="AA846" s="206"/>
      <c r="AB846" s="206"/>
      <c r="AC846" s="206"/>
      <c r="AD846" s="206"/>
      <c r="AE846" s="206"/>
      <c r="AF846" s="206"/>
      <c r="AG846" s="206"/>
      <c r="AH846" s="206"/>
      <c r="AI846" s="206"/>
      <c r="AJ846" s="206"/>
      <c r="AK846" s="206"/>
      <c r="AL846" s="206"/>
      <c r="AM846" s="206"/>
      <c r="AN846" s="206"/>
      <c r="AO846" s="206"/>
      <c r="AP846" s="206"/>
      <c r="AQ846" s="206"/>
      <c r="AR846" s="206"/>
      <c r="AS846" s="206"/>
      <c r="AT846" s="206"/>
      <c r="AU846" s="206"/>
      <c r="AV846" s="206"/>
      <c r="AW846" s="206"/>
      <c r="AX846" s="206"/>
      <c r="AY846" s="206"/>
      <c r="AZ846" s="206"/>
      <c r="BA846" s="206"/>
      <c r="BB846" s="206"/>
      <c r="BC846" s="206"/>
      <c r="BD846" s="206"/>
      <c r="BE846" s="206"/>
      <c r="BF846" s="206"/>
      <c r="BG846" s="206"/>
      <c r="BH846" s="206"/>
      <c r="BI846" s="206"/>
      <c r="BJ846" s="206"/>
      <c r="BK846" s="206"/>
      <c r="BL846" s="206"/>
      <c r="BM846" s="206"/>
      <c r="BN846" s="206"/>
      <c r="BO846" s="206"/>
      <c r="BP846" s="206"/>
      <c r="BQ846" s="206"/>
      <c r="BR846" s="206"/>
      <c r="BS846" s="206"/>
      <c r="BT846" s="206"/>
      <c r="BU846" s="206"/>
      <c r="BV846" s="206"/>
      <c r="BW846" s="206"/>
      <c r="BX846" s="206"/>
      <c r="BY846" s="206"/>
      <c r="BZ846" s="206"/>
      <c r="CA846" s="206"/>
      <c r="CB846" s="206"/>
      <c r="CC846" s="206"/>
      <c r="CD846" s="206"/>
      <c r="CE846" s="206"/>
      <c r="CF846" s="206"/>
      <c r="CG846" s="206"/>
      <c r="CH846" s="206"/>
      <c r="CI846" s="206"/>
      <c r="CJ846" s="206"/>
      <c r="CK846" s="206"/>
      <c r="CL846" s="206"/>
      <c r="CN846" s="206"/>
      <c r="CO846" s="206"/>
      <c r="CP846" s="206"/>
      <c r="CQ846" s="206"/>
      <c r="CR846" s="206"/>
      <c r="CS846" s="206"/>
      <c r="CT846" s="206"/>
      <c r="CU846" s="206"/>
      <c r="CV846" s="206"/>
      <c r="CW846" s="206"/>
      <c r="CX846" s="206"/>
      <c r="CY846" s="206"/>
      <c r="CZ846" s="206"/>
      <c r="DA846" s="206"/>
      <c r="DB846" s="206"/>
      <c r="DC846" s="206"/>
      <c r="DD846" s="206"/>
      <c r="DE846" s="206"/>
      <c r="DF846" s="206"/>
      <c r="DG846" s="206"/>
      <c r="DH846" s="206"/>
      <c r="DI846" s="206"/>
      <c r="DJ846" s="206"/>
      <c r="DK846" s="206"/>
      <c r="DL846" s="206"/>
    </row>
    <row r="847" spans="1:116" x14ac:dyDescent="0.4">
      <c r="A847" s="206"/>
      <c r="B847" s="27"/>
      <c r="C847" s="27"/>
      <c r="D847" s="27"/>
      <c r="E847" s="27"/>
      <c r="F847" s="27"/>
      <c r="G847" s="206"/>
      <c r="H847" s="206"/>
      <c r="I847" s="206"/>
      <c r="J847" s="206"/>
      <c r="K847" s="206"/>
      <c r="L847" s="206"/>
      <c r="M847" s="206"/>
      <c r="N847" s="206"/>
      <c r="O847" s="206"/>
      <c r="P847" s="206"/>
      <c r="R847" s="206"/>
      <c r="S847" s="206"/>
      <c r="T847" s="206"/>
      <c r="U847" s="206"/>
      <c r="V847" s="206"/>
      <c r="W847" s="206"/>
      <c r="X847" s="206"/>
      <c r="Y847" s="206"/>
      <c r="Z847" s="206"/>
      <c r="AA847" s="206"/>
      <c r="AB847" s="206"/>
      <c r="AC847" s="206"/>
      <c r="AD847" s="206"/>
      <c r="AE847" s="206"/>
      <c r="AF847" s="206"/>
      <c r="AG847" s="206"/>
      <c r="AH847" s="206"/>
      <c r="AI847" s="206"/>
      <c r="AJ847" s="206"/>
      <c r="AK847" s="206"/>
      <c r="AL847" s="206"/>
      <c r="AM847" s="206"/>
      <c r="AN847" s="206"/>
      <c r="AO847" s="206"/>
      <c r="AP847" s="206"/>
      <c r="AQ847" s="206"/>
      <c r="AR847" s="206"/>
      <c r="AS847" s="206"/>
      <c r="AT847" s="206"/>
      <c r="AU847" s="206"/>
      <c r="AV847" s="206"/>
      <c r="AW847" s="206"/>
      <c r="AX847" s="206"/>
      <c r="AY847" s="206"/>
      <c r="AZ847" s="206"/>
      <c r="BA847" s="206"/>
      <c r="BB847" s="206"/>
      <c r="BC847" s="206"/>
      <c r="BD847" s="206"/>
      <c r="BE847" s="206"/>
      <c r="BF847" s="206"/>
      <c r="BG847" s="206"/>
      <c r="BH847" s="206"/>
      <c r="BI847" s="206"/>
      <c r="BJ847" s="206"/>
      <c r="BK847" s="206"/>
      <c r="BL847" s="206"/>
      <c r="BM847" s="206"/>
      <c r="BN847" s="206"/>
      <c r="BO847" s="206"/>
      <c r="BP847" s="206"/>
      <c r="BQ847" s="206"/>
      <c r="BR847" s="206"/>
      <c r="BS847" s="206"/>
      <c r="BT847" s="206"/>
      <c r="BU847" s="206"/>
      <c r="BV847" s="206"/>
      <c r="BW847" s="206"/>
      <c r="BX847" s="206"/>
      <c r="BY847" s="206"/>
      <c r="BZ847" s="206"/>
      <c r="CA847" s="206"/>
      <c r="CB847" s="206"/>
      <c r="CC847" s="206"/>
      <c r="CD847" s="206"/>
      <c r="CE847" s="206"/>
      <c r="CF847" s="206"/>
      <c r="CG847" s="206"/>
      <c r="CH847" s="206"/>
      <c r="CI847" s="206"/>
      <c r="CJ847" s="206"/>
      <c r="CK847" s="206"/>
      <c r="CL847" s="206"/>
      <c r="CN847" s="206"/>
      <c r="CO847" s="206"/>
      <c r="CP847" s="206"/>
      <c r="CQ847" s="206"/>
      <c r="CR847" s="206"/>
      <c r="CS847" s="206"/>
      <c r="CT847" s="206"/>
      <c r="CU847" s="206"/>
      <c r="CV847" s="206"/>
      <c r="CW847" s="206"/>
      <c r="CX847" s="206"/>
      <c r="CY847" s="206"/>
      <c r="CZ847" s="206"/>
      <c r="DA847" s="206"/>
      <c r="DB847" s="206"/>
      <c r="DC847" s="206"/>
      <c r="DD847" s="206"/>
      <c r="DE847" s="206"/>
      <c r="DF847" s="206"/>
      <c r="DG847" s="206"/>
      <c r="DH847" s="206"/>
      <c r="DI847" s="206"/>
      <c r="DJ847" s="206"/>
      <c r="DK847" s="206"/>
      <c r="DL847" s="206"/>
    </row>
    <row r="848" spans="1:116" x14ac:dyDescent="0.4">
      <c r="A848" s="206"/>
      <c r="B848" s="27"/>
      <c r="C848" s="27"/>
      <c r="D848" s="27"/>
      <c r="E848" s="27"/>
      <c r="F848" s="27"/>
      <c r="G848" s="206"/>
      <c r="H848" s="206"/>
      <c r="I848" s="206"/>
      <c r="J848" s="206"/>
      <c r="K848" s="206"/>
      <c r="L848" s="206"/>
      <c r="M848" s="206"/>
      <c r="N848" s="206"/>
      <c r="O848" s="206"/>
      <c r="P848" s="206"/>
      <c r="R848" s="206"/>
      <c r="S848" s="206"/>
      <c r="T848" s="206"/>
      <c r="U848" s="206"/>
      <c r="V848" s="206"/>
      <c r="W848" s="206"/>
      <c r="X848" s="206"/>
      <c r="Y848" s="206"/>
      <c r="Z848" s="206"/>
      <c r="AA848" s="206"/>
      <c r="AB848" s="206"/>
      <c r="AC848" s="206"/>
      <c r="AD848" s="206"/>
      <c r="AE848" s="206"/>
      <c r="AF848" s="206"/>
      <c r="AG848" s="206"/>
      <c r="AH848" s="206"/>
      <c r="AI848" s="206"/>
      <c r="AJ848" s="206"/>
      <c r="AK848" s="206"/>
      <c r="AL848" s="206"/>
      <c r="AM848" s="206"/>
      <c r="AN848" s="206"/>
      <c r="AO848" s="206"/>
      <c r="AP848" s="206"/>
      <c r="AQ848" s="206"/>
      <c r="AR848" s="206"/>
      <c r="AS848" s="206"/>
      <c r="AT848" s="206"/>
      <c r="AU848" s="206"/>
      <c r="AV848" s="206"/>
      <c r="AW848" s="206"/>
      <c r="AX848" s="206"/>
      <c r="AY848" s="206"/>
      <c r="AZ848" s="206"/>
      <c r="BA848" s="206"/>
      <c r="BB848" s="206"/>
      <c r="BC848" s="206"/>
      <c r="BD848" s="206"/>
      <c r="BE848" s="206"/>
      <c r="BF848" s="206"/>
      <c r="BG848" s="206"/>
      <c r="BH848" s="206"/>
      <c r="BI848" s="206"/>
      <c r="BJ848" s="206"/>
      <c r="BK848" s="206"/>
      <c r="BL848" s="206"/>
      <c r="BM848" s="206"/>
      <c r="BN848" s="206"/>
      <c r="BO848" s="206"/>
      <c r="BP848" s="206"/>
      <c r="BQ848" s="206"/>
      <c r="BR848" s="206"/>
      <c r="BS848" s="206"/>
      <c r="BT848" s="206"/>
      <c r="BU848" s="206"/>
      <c r="BV848" s="206"/>
      <c r="BW848" s="206"/>
      <c r="BX848" s="206"/>
      <c r="BY848" s="206"/>
      <c r="BZ848" s="206"/>
      <c r="CA848" s="206"/>
      <c r="CB848" s="206"/>
      <c r="CC848" s="206"/>
      <c r="CD848" s="206"/>
      <c r="CE848" s="206"/>
      <c r="CF848" s="206"/>
      <c r="CG848" s="206"/>
      <c r="CH848" s="206"/>
      <c r="CI848" s="206"/>
      <c r="CJ848" s="206"/>
      <c r="CK848" s="206"/>
      <c r="CL848" s="206"/>
      <c r="CN848" s="206"/>
      <c r="CO848" s="206"/>
      <c r="CP848" s="206"/>
      <c r="CQ848" s="206"/>
      <c r="CR848" s="206"/>
      <c r="CS848" s="206"/>
      <c r="CT848" s="206"/>
      <c r="CU848" s="206"/>
      <c r="CV848" s="206"/>
      <c r="CW848" s="206"/>
      <c r="CX848" s="206"/>
      <c r="CY848" s="206"/>
      <c r="CZ848" s="206"/>
      <c r="DA848" s="206"/>
      <c r="DB848" s="206"/>
      <c r="DC848" s="206"/>
      <c r="DD848" s="206"/>
      <c r="DE848" s="206"/>
      <c r="DF848" s="206"/>
      <c r="DG848" s="206"/>
      <c r="DH848" s="206"/>
      <c r="DI848" s="206"/>
      <c r="DJ848" s="206"/>
      <c r="DK848" s="206"/>
      <c r="DL848" s="206"/>
    </row>
    <row r="849" spans="1:116" x14ac:dyDescent="0.4">
      <c r="A849" s="206"/>
      <c r="B849" s="27"/>
      <c r="C849" s="27"/>
      <c r="D849" s="27"/>
      <c r="E849" s="27"/>
      <c r="F849" s="27"/>
      <c r="G849" s="206"/>
      <c r="H849" s="206"/>
      <c r="I849" s="206"/>
      <c r="J849" s="206"/>
      <c r="K849" s="206"/>
      <c r="L849" s="206"/>
      <c r="M849" s="206"/>
      <c r="N849" s="206"/>
      <c r="O849" s="206"/>
      <c r="P849" s="206"/>
      <c r="R849" s="206"/>
      <c r="S849" s="206"/>
      <c r="T849" s="206"/>
      <c r="U849" s="206"/>
      <c r="V849" s="206"/>
      <c r="W849" s="206"/>
      <c r="X849" s="206"/>
      <c r="Y849" s="206"/>
      <c r="Z849" s="206"/>
      <c r="AA849" s="206"/>
      <c r="AB849" s="206"/>
      <c r="AC849" s="206"/>
      <c r="AD849" s="206"/>
      <c r="AE849" s="206"/>
      <c r="AF849" s="206"/>
      <c r="AG849" s="206"/>
      <c r="AH849" s="206"/>
      <c r="AI849" s="206"/>
      <c r="AJ849" s="206"/>
      <c r="AK849" s="206"/>
      <c r="AL849" s="206"/>
      <c r="AM849" s="206"/>
      <c r="AN849" s="206"/>
      <c r="AO849" s="206"/>
      <c r="AP849" s="206"/>
      <c r="AQ849" s="206"/>
      <c r="AR849" s="206"/>
      <c r="AS849" s="206"/>
      <c r="AT849" s="206"/>
      <c r="AU849" s="206"/>
      <c r="AV849" s="206"/>
      <c r="AW849" s="206"/>
      <c r="AX849" s="206"/>
      <c r="AY849" s="206"/>
      <c r="AZ849" s="206"/>
      <c r="BA849" s="206"/>
      <c r="BB849" s="206"/>
      <c r="BC849" s="206"/>
      <c r="BD849" s="206"/>
      <c r="BE849" s="206"/>
      <c r="BF849" s="206"/>
      <c r="BG849" s="206"/>
      <c r="BH849" s="206"/>
      <c r="BI849" s="206"/>
      <c r="BJ849" s="206"/>
      <c r="BK849" s="206"/>
      <c r="BL849" s="206"/>
      <c r="BM849" s="206"/>
      <c r="BN849" s="206"/>
      <c r="BO849" s="206"/>
      <c r="BP849" s="206"/>
      <c r="BQ849" s="206"/>
      <c r="BR849" s="206"/>
      <c r="BS849" s="206"/>
      <c r="BT849" s="206"/>
      <c r="BU849" s="206"/>
      <c r="BV849" s="206"/>
      <c r="BW849" s="206"/>
      <c r="BX849" s="206"/>
      <c r="BY849" s="206"/>
      <c r="BZ849" s="206"/>
      <c r="CA849" s="206"/>
      <c r="CB849" s="206"/>
      <c r="CC849" s="206"/>
      <c r="CD849" s="206"/>
      <c r="CE849" s="206"/>
      <c r="CF849" s="206"/>
      <c r="CG849" s="206"/>
      <c r="CH849" s="206"/>
      <c r="CI849" s="206"/>
      <c r="CJ849" s="206"/>
      <c r="CK849" s="206"/>
      <c r="CL849" s="206"/>
      <c r="CN849" s="206"/>
      <c r="CO849" s="206"/>
      <c r="CP849" s="206"/>
      <c r="CQ849" s="206"/>
      <c r="CR849" s="206"/>
      <c r="CS849" s="206"/>
      <c r="CT849" s="206"/>
      <c r="CU849" s="206"/>
      <c r="CV849" s="206"/>
      <c r="CW849" s="206"/>
      <c r="CX849" s="206"/>
      <c r="CY849" s="206"/>
      <c r="CZ849" s="206"/>
      <c r="DA849" s="206"/>
      <c r="DB849" s="206"/>
      <c r="DC849" s="206"/>
      <c r="DD849" s="206"/>
      <c r="DE849" s="206"/>
      <c r="DF849" s="206"/>
      <c r="DG849" s="206"/>
      <c r="DH849" s="206"/>
      <c r="DI849" s="206"/>
      <c r="DJ849" s="206"/>
      <c r="DK849" s="206"/>
      <c r="DL849" s="206"/>
    </row>
    <row r="850" spans="1:116" x14ac:dyDescent="0.4">
      <c r="A850" s="206"/>
      <c r="B850" s="27"/>
      <c r="C850" s="27"/>
      <c r="D850" s="27"/>
      <c r="E850" s="27"/>
      <c r="F850" s="27"/>
      <c r="G850" s="206"/>
      <c r="H850" s="206"/>
      <c r="I850" s="206"/>
      <c r="J850" s="206"/>
      <c r="K850" s="206"/>
      <c r="L850" s="206"/>
      <c r="M850" s="206"/>
      <c r="N850" s="206"/>
      <c r="O850" s="206"/>
      <c r="P850" s="206"/>
      <c r="R850" s="206"/>
      <c r="S850" s="206"/>
      <c r="T850" s="206"/>
      <c r="U850" s="206"/>
      <c r="V850" s="206"/>
      <c r="W850" s="206"/>
      <c r="X850" s="206"/>
      <c r="Y850" s="206"/>
      <c r="Z850" s="206"/>
      <c r="AA850" s="206"/>
      <c r="AB850" s="206"/>
      <c r="AC850" s="206"/>
      <c r="AD850" s="206"/>
      <c r="AE850" s="206"/>
      <c r="AF850" s="206"/>
      <c r="AG850" s="206"/>
      <c r="AH850" s="206"/>
      <c r="AI850" s="206"/>
      <c r="AJ850" s="206"/>
      <c r="AK850" s="206"/>
      <c r="AL850" s="206"/>
      <c r="AM850" s="206"/>
      <c r="AN850" s="206"/>
      <c r="AO850" s="206"/>
      <c r="AP850" s="206"/>
      <c r="AQ850" s="206"/>
      <c r="AR850" s="206"/>
      <c r="AS850" s="206"/>
      <c r="AT850" s="206"/>
      <c r="AU850" s="206"/>
      <c r="AV850" s="206"/>
      <c r="AW850" s="206"/>
      <c r="AX850" s="206"/>
      <c r="AY850" s="206"/>
      <c r="AZ850" s="206"/>
      <c r="BA850" s="206"/>
      <c r="BB850" s="206"/>
      <c r="BC850" s="206"/>
      <c r="BD850" s="206"/>
      <c r="BE850" s="206"/>
      <c r="BF850" s="206"/>
      <c r="BG850" s="206"/>
      <c r="BH850" s="206"/>
      <c r="BI850" s="206"/>
      <c r="BJ850" s="206"/>
      <c r="BK850" s="206"/>
      <c r="BL850" s="206"/>
      <c r="BM850" s="206"/>
      <c r="BN850" s="206"/>
      <c r="BO850" s="206"/>
      <c r="BP850" s="206"/>
      <c r="BQ850" s="206"/>
      <c r="BR850" s="206"/>
      <c r="BS850" s="206"/>
      <c r="BT850" s="206"/>
      <c r="BU850" s="206"/>
      <c r="BV850" s="206"/>
      <c r="BW850" s="206"/>
      <c r="BX850" s="206"/>
      <c r="BY850" s="206"/>
      <c r="BZ850" s="206"/>
      <c r="CA850" s="206"/>
      <c r="CB850" s="206"/>
      <c r="CC850" s="206"/>
      <c r="CD850" s="206"/>
      <c r="CE850" s="206"/>
      <c r="CF850" s="206"/>
      <c r="CG850" s="206"/>
      <c r="CH850" s="206"/>
      <c r="CI850" s="206"/>
      <c r="CJ850" s="206"/>
      <c r="CK850" s="206"/>
      <c r="CL850" s="206"/>
      <c r="CN850" s="206"/>
      <c r="CO850" s="206"/>
      <c r="CP850" s="206"/>
      <c r="CQ850" s="206"/>
      <c r="CR850" s="206"/>
      <c r="CS850" s="206"/>
      <c r="CT850" s="206"/>
      <c r="CU850" s="206"/>
      <c r="CV850" s="206"/>
      <c r="CW850" s="206"/>
      <c r="CX850" s="206"/>
      <c r="CY850" s="206"/>
      <c r="CZ850" s="206"/>
      <c r="DA850" s="206"/>
      <c r="DB850" s="206"/>
      <c r="DC850" s="206"/>
      <c r="DD850" s="206"/>
      <c r="DE850" s="206"/>
      <c r="DF850" s="206"/>
      <c r="DG850" s="206"/>
      <c r="DH850" s="206"/>
      <c r="DI850" s="206"/>
      <c r="DJ850" s="206"/>
      <c r="DK850" s="206"/>
      <c r="DL850" s="206"/>
    </row>
    <row r="851" spans="1:116" x14ac:dyDescent="0.4">
      <c r="A851" s="164"/>
      <c r="G851" s="204"/>
      <c r="H851" s="164"/>
      <c r="I851" s="205"/>
      <c r="J851" s="205"/>
      <c r="K851" s="164"/>
      <c r="L851" s="164"/>
      <c r="M851" s="164"/>
      <c r="N851" s="164"/>
      <c r="O851" s="164"/>
      <c r="P851" s="164"/>
      <c r="R851" s="204"/>
      <c r="S851" s="204"/>
      <c r="T851" s="204"/>
      <c r="U851" s="204"/>
      <c r="V851" s="204"/>
      <c r="W851" s="204"/>
      <c r="X851" s="204"/>
      <c r="Y851" s="204"/>
      <c r="Z851" s="204"/>
      <c r="AA851" s="204"/>
      <c r="AB851" s="204"/>
      <c r="AC851" s="204"/>
      <c r="AD851" s="204"/>
      <c r="AE851" s="204"/>
      <c r="AF851" s="204"/>
      <c r="AG851" s="204"/>
      <c r="AH851" s="204"/>
      <c r="AI851" s="204"/>
      <c r="AJ851" s="204"/>
      <c r="AK851" s="204"/>
      <c r="AL851" s="204"/>
      <c r="AM851" s="204"/>
      <c r="AN851" s="204"/>
      <c r="AO851" s="204"/>
      <c r="AP851" s="204"/>
      <c r="AQ851" s="204"/>
      <c r="AR851" s="204"/>
      <c r="AS851" s="204"/>
      <c r="AT851" s="204"/>
      <c r="AU851" s="204"/>
      <c r="AV851" s="204"/>
      <c r="AW851" s="204"/>
      <c r="AX851" s="204"/>
      <c r="AY851" s="204"/>
      <c r="AZ851" s="204"/>
      <c r="BA851" s="204"/>
      <c r="BB851" s="204"/>
      <c r="BC851" s="204"/>
      <c r="BD851" s="204"/>
      <c r="BE851" s="204"/>
      <c r="BF851" s="204"/>
      <c r="BG851" s="204"/>
      <c r="BH851" s="204"/>
      <c r="BI851" s="204"/>
      <c r="BJ851" s="204"/>
      <c r="BK851" s="204"/>
      <c r="BL851" s="204"/>
      <c r="BM851" s="204"/>
      <c r="BN851" s="204"/>
      <c r="BO851" s="204"/>
      <c r="BP851" s="204"/>
      <c r="BQ851" s="204"/>
      <c r="BR851" s="204"/>
      <c r="BS851" s="204"/>
      <c r="BT851" s="204"/>
      <c r="BU851" s="204"/>
      <c r="BV851" s="204"/>
      <c r="BW851" s="204"/>
      <c r="BX851" s="204"/>
      <c r="BY851" s="204"/>
      <c r="BZ851" s="204"/>
      <c r="CA851" s="204"/>
      <c r="CB851" s="204"/>
      <c r="CC851" s="204"/>
      <c r="CD851" s="204"/>
      <c r="CE851" s="204"/>
      <c r="CF851" s="204"/>
      <c r="CG851" s="204"/>
      <c r="CH851" s="204"/>
      <c r="CI851" s="204"/>
      <c r="CJ851" s="204"/>
      <c r="CK851" s="204"/>
      <c r="CL851" s="204"/>
      <c r="CN851" s="205"/>
      <c r="CO851" s="204"/>
      <c r="CP851" s="204"/>
      <c r="CQ851" s="204"/>
      <c r="CR851" s="204"/>
      <c r="CS851" s="204"/>
      <c r="CT851" s="204"/>
      <c r="CU851" s="204"/>
      <c r="CV851" s="204"/>
      <c r="CW851" s="204"/>
      <c r="CX851" s="204"/>
      <c r="CY851" s="204"/>
      <c r="CZ851" s="204"/>
      <c r="DA851" s="204"/>
      <c r="DB851" s="204"/>
      <c r="DC851" s="204"/>
      <c r="DD851" s="204"/>
      <c r="DE851" s="204"/>
      <c r="DF851" s="204"/>
      <c r="DG851" s="204"/>
      <c r="DH851" s="204"/>
      <c r="DI851" s="204"/>
      <c r="DJ851" s="204"/>
      <c r="DK851" s="204"/>
      <c r="DL851" s="204"/>
    </row>
    <row r="852" spans="1:116" x14ac:dyDescent="0.4">
      <c r="A852" s="164"/>
      <c r="G852" s="204"/>
      <c r="H852" s="164"/>
      <c r="I852" s="205"/>
      <c r="J852" s="205"/>
      <c r="K852" s="164"/>
      <c r="L852" s="164"/>
      <c r="M852" s="164"/>
      <c r="N852" s="164"/>
      <c r="O852" s="164"/>
      <c r="P852" s="164"/>
      <c r="R852" s="204"/>
      <c r="S852" s="204"/>
      <c r="T852" s="204"/>
      <c r="U852" s="204"/>
      <c r="V852" s="204"/>
      <c r="W852" s="204"/>
      <c r="X852" s="204"/>
      <c r="Y852" s="204"/>
      <c r="Z852" s="204"/>
      <c r="AA852" s="204"/>
      <c r="AB852" s="204"/>
      <c r="AC852" s="204"/>
      <c r="AD852" s="204"/>
      <c r="AE852" s="204"/>
      <c r="AF852" s="204"/>
      <c r="AG852" s="204"/>
      <c r="AH852" s="204"/>
      <c r="AI852" s="204"/>
      <c r="AJ852" s="204"/>
      <c r="AK852" s="204"/>
      <c r="AL852" s="204"/>
      <c r="AM852" s="204"/>
      <c r="AN852" s="204"/>
      <c r="AO852" s="204"/>
      <c r="AP852" s="204"/>
      <c r="AQ852" s="204"/>
      <c r="AR852" s="204"/>
      <c r="AS852" s="204"/>
      <c r="AT852" s="204"/>
      <c r="AU852" s="204"/>
      <c r="AV852" s="204"/>
      <c r="AW852" s="204"/>
      <c r="AX852" s="204"/>
      <c r="AY852" s="204"/>
      <c r="AZ852" s="204"/>
      <c r="BA852" s="204"/>
      <c r="BB852" s="204"/>
      <c r="BC852" s="204"/>
      <c r="BD852" s="204"/>
      <c r="BE852" s="204"/>
      <c r="BF852" s="204"/>
      <c r="BG852" s="204"/>
      <c r="BH852" s="204"/>
      <c r="BI852" s="204"/>
      <c r="BJ852" s="204"/>
      <c r="BK852" s="204"/>
      <c r="BL852" s="204"/>
      <c r="BM852" s="204"/>
      <c r="BN852" s="204"/>
      <c r="BO852" s="204"/>
      <c r="BP852" s="204"/>
      <c r="BQ852" s="204"/>
      <c r="BR852" s="204"/>
      <c r="BS852" s="204"/>
      <c r="BT852" s="204"/>
      <c r="BU852" s="204"/>
      <c r="BV852" s="204"/>
      <c r="BW852" s="204"/>
      <c r="BX852" s="204"/>
      <c r="BY852" s="204"/>
      <c r="BZ852" s="204"/>
      <c r="CA852" s="204"/>
      <c r="CB852" s="204"/>
      <c r="CC852" s="204"/>
      <c r="CD852" s="204"/>
      <c r="CE852" s="204"/>
      <c r="CF852" s="204"/>
      <c r="CG852" s="204"/>
      <c r="CH852" s="204"/>
      <c r="CI852" s="204"/>
      <c r="CJ852" s="204"/>
      <c r="CK852" s="204"/>
      <c r="CL852" s="204"/>
      <c r="CN852" s="205"/>
      <c r="CO852" s="204"/>
      <c r="CP852" s="204"/>
      <c r="CQ852" s="204"/>
      <c r="CR852" s="204"/>
      <c r="CS852" s="204"/>
      <c r="CT852" s="204"/>
      <c r="CU852" s="204"/>
      <c r="CV852" s="204"/>
      <c r="CW852" s="204"/>
      <c r="CX852" s="204"/>
      <c r="CY852" s="204"/>
      <c r="CZ852" s="204"/>
      <c r="DA852" s="204"/>
      <c r="DB852" s="204"/>
      <c r="DC852" s="204"/>
      <c r="DD852" s="204"/>
      <c r="DE852" s="204"/>
      <c r="DF852" s="204"/>
      <c r="DG852" s="204"/>
      <c r="DH852" s="204"/>
      <c r="DI852" s="204"/>
      <c r="DJ852" s="204"/>
      <c r="DK852" s="204"/>
      <c r="DL852" s="204"/>
    </row>
    <row r="853" spans="1:116" x14ac:dyDescent="0.4">
      <c r="A853" s="164"/>
      <c r="G853" s="204"/>
      <c r="H853" s="164"/>
      <c r="I853" s="205"/>
      <c r="J853" s="205"/>
      <c r="K853" s="164"/>
      <c r="L853" s="164"/>
      <c r="M853" s="164"/>
      <c r="N853" s="164"/>
      <c r="O853" s="164"/>
      <c r="P853" s="164"/>
      <c r="R853" s="204"/>
      <c r="S853" s="204"/>
      <c r="T853" s="204"/>
      <c r="U853" s="204"/>
      <c r="V853" s="204"/>
      <c r="W853" s="204"/>
      <c r="X853" s="204"/>
      <c r="Y853" s="204"/>
      <c r="Z853" s="204"/>
      <c r="AA853" s="204"/>
      <c r="AB853" s="204"/>
      <c r="AC853" s="204"/>
      <c r="AD853" s="204"/>
      <c r="AE853" s="204"/>
      <c r="AF853" s="204"/>
      <c r="AG853" s="204"/>
      <c r="AH853" s="204"/>
      <c r="AI853" s="204"/>
      <c r="AJ853" s="204"/>
      <c r="AK853" s="204"/>
      <c r="AL853" s="204"/>
      <c r="AM853" s="204"/>
      <c r="AN853" s="204"/>
      <c r="AO853" s="204"/>
      <c r="AP853" s="204"/>
      <c r="AQ853" s="204"/>
      <c r="AR853" s="204"/>
      <c r="AS853" s="204"/>
      <c r="AT853" s="204"/>
      <c r="AU853" s="204"/>
      <c r="AV853" s="204"/>
      <c r="AW853" s="204"/>
      <c r="AX853" s="204"/>
      <c r="AY853" s="204"/>
      <c r="AZ853" s="204"/>
      <c r="BA853" s="204"/>
      <c r="BB853" s="204"/>
      <c r="BC853" s="204"/>
      <c r="BD853" s="204"/>
      <c r="BE853" s="204"/>
      <c r="BF853" s="204"/>
      <c r="BG853" s="204"/>
      <c r="BH853" s="204"/>
      <c r="BI853" s="204"/>
      <c r="BJ853" s="204"/>
      <c r="BK853" s="204"/>
      <c r="BL853" s="204"/>
      <c r="BM853" s="204"/>
      <c r="BN853" s="204"/>
      <c r="BO853" s="204"/>
      <c r="BP853" s="204"/>
      <c r="BQ853" s="204"/>
      <c r="BR853" s="204"/>
      <c r="BS853" s="204"/>
      <c r="BT853" s="204"/>
      <c r="BU853" s="204"/>
      <c r="BV853" s="204"/>
      <c r="BW853" s="204"/>
      <c r="BX853" s="204"/>
      <c r="BY853" s="204"/>
      <c r="BZ853" s="204"/>
      <c r="CA853" s="204"/>
      <c r="CB853" s="204"/>
      <c r="CC853" s="204"/>
      <c r="CD853" s="204"/>
      <c r="CE853" s="204"/>
      <c r="CF853" s="204"/>
      <c r="CG853" s="204"/>
      <c r="CH853" s="204"/>
      <c r="CI853" s="204"/>
      <c r="CJ853" s="204"/>
      <c r="CK853" s="204"/>
      <c r="CL853" s="204"/>
      <c r="CN853" s="205"/>
      <c r="CO853" s="204"/>
      <c r="CP853" s="204"/>
      <c r="CQ853" s="204"/>
      <c r="CR853" s="204"/>
      <c r="CS853" s="204"/>
      <c r="CT853" s="204"/>
      <c r="CU853" s="204"/>
      <c r="CV853" s="204"/>
      <c r="CW853" s="204"/>
      <c r="CX853" s="204"/>
      <c r="CY853" s="204"/>
      <c r="CZ853" s="204"/>
      <c r="DA853" s="204"/>
      <c r="DB853" s="204"/>
      <c r="DC853" s="204"/>
      <c r="DD853" s="204"/>
      <c r="DE853" s="204"/>
      <c r="DF853" s="204"/>
      <c r="DG853" s="204"/>
      <c r="DH853" s="204"/>
      <c r="DI853" s="204"/>
      <c r="DJ853" s="204"/>
      <c r="DK853" s="204"/>
      <c r="DL853" s="204"/>
    </row>
    <row r="854" spans="1:116" x14ac:dyDescent="0.4">
      <c r="A854" s="164"/>
      <c r="G854" s="204"/>
      <c r="H854" s="164"/>
      <c r="I854" s="205"/>
      <c r="J854" s="205"/>
      <c r="K854" s="164"/>
      <c r="L854" s="164"/>
      <c r="M854" s="164"/>
      <c r="N854" s="164"/>
      <c r="O854" s="164"/>
      <c r="P854" s="164"/>
      <c r="R854" s="204"/>
      <c r="S854" s="204"/>
      <c r="T854" s="204"/>
      <c r="U854" s="204"/>
      <c r="V854" s="204"/>
      <c r="W854" s="204"/>
      <c r="X854" s="204"/>
      <c r="Y854" s="204"/>
      <c r="Z854" s="204"/>
      <c r="AA854" s="204"/>
      <c r="AB854" s="204"/>
      <c r="AC854" s="204"/>
      <c r="AD854" s="204"/>
      <c r="AE854" s="204"/>
      <c r="AF854" s="204"/>
      <c r="AG854" s="204"/>
      <c r="AH854" s="204"/>
      <c r="AI854" s="204"/>
      <c r="AJ854" s="204"/>
      <c r="AK854" s="204"/>
      <c r="AL854" s="204"/>
      <c r="AM854" s="204"/>
      <c r="AN854" s="204"/>
      <c r="AO854" s="204"/>
      <c r="AP854" s="204"/>
      <c r="AQ854" s="204"/>
      <c r="AR854" s="204"/>
      <c r="AS854" s="204"/>
      <c r="AT854" s="204"/>
      <c r="AU854" s="204"/>
      <c r="AV854" s="204"/>
      <c r="AW854" s="204"/>
      <c r="AX854" s="204"/>
      <c r="AY854" s="204"/>
      <c r="AZ854" s="204"/>
      <c r="BA854" s="204"/>
      <c r="BB854" s="204"/>
      <c r="BC854" s="204"/>
      <c r="BD854" s="204"/>
      <c r="BE854" s="204"/>
      <c r="BF854" s="204"/>
      <c r="BG854" s="204"/>
      <c r="BH854" s="204"/>
      <c r="BI854" s="204"/>
      <c r="BJ854" s="204"/>
      <c r="BK854" s="204"/>
      <c r="BL854" s="204"/>
      <c r="BM854" s="204"/>
      <c r="BN854" s="204"/>
      <c r="BO854" s="204"/>
      <c r="BP854" s="204"/>
      <c r="BQ854" s="204"/>
      <c r="BR854" s="204"/>
      <c r="BS854" s="204"/>
      <c r="BT854" s="204"/>
      <c r="BU854" s="204"/>
      <c r="BV854" s="204"/>
      <c r="BW854" s="204"/>
      <c r="BX854" s="204"/>
      <c r="BY854" s="204"/>
      <c r="BZ854" s="204"/>
      <c r="CA854" s="204"/>
      <c r="CB854" s="204"/>
      <c r="CC854" s="204"/>
      <c r="CD854" s="204"/>
      <c r="CE854" s="204"/>
      <c r="CF854" s="204"/>
      <c r="CG854" s="204"/>
      <c r="CH854" s="204"/>
      <c r="CI854" s="204"/>
      <c r="CJ854" s="204"/>
      <c r="CK854" s="204"/>
      <c r="CL854" s="204"/>
      <c r="CN854" s="205"/>
      <c r="CO854" s="204"/>
      <c r="CP854" s="204"/>
      <c r="CQ854" s="204"/>
      <c r="CR854" s="204"/>
      <c r="CS854" s="204"/>
      <c r="CT854" s="204"/>
      <c r="CU854" s="204"/>
      <c r="CV854" s="204"/>
      <c r="CW854" s="204"/>
      <c r="CX854" s="204"/>
      <c r="CY854" s="204"/>
      <c r="CZ854" s="204"/>
      <c r="DA854" s="204"/>
      <c r="DB854" s="204"/>
      <c r="DC854" s="204"/>
      <c r="DD854" s="204"/>
      <c r="DE854" s="204"/>
      <c r="DF854" s="204"/>
      <c r="DG854" s="204"/>
      <c r="DH854" s="204"/>
      <c r="DI854" s="204"/>
      <c r="DJ854" s="204"/>
      <c r="DK854" s="204"/>
      <c r="DL854" s="204"/>
    </row>
    <row r="855" spans="1:116" x14ac:dyDescent="0.4">
      <c r="A855" s="164"/>
      <c r="G855" s="204"/>
      <c r="H855" s="164"/>
      <c r="I855" s="205"/>
      <c r="J855" s="205"/>
      <c r="K855" s="164"/>
      <c r="L855" s="164"/>
      <c r="M855" s="164"/>
      <c r="N855" s="164"/>
      <c r="O855" s="164"/>
      <c r="P855" s="164"/>
      <c r="R855" s="204"/>
      <c r="S855" s="204"/>
      <c r="T855" s="204"/>
      <c r="U855" s="204"/>
      <c r="V855" s="204"/>
      <c r="W855" s="204"/>
      <c r="X855" s="204"/>
      <c r="Y855" s="204"/>
      <c r="Z855" s="204"/>
      <c r="AA855" s="204"/>
      <c r="AB855" s="204"/>
      <c r="AC855" s="204"/>
      <c r="AD855" s="204"/>
      <c r="AE855" s="204"/>
      <c r="AF855" s="204"/>
      <c r="AG855" s="204"/>
      <c r="AH855" s="204"/>
      <c r="AI855" s="204"/>
      <c r="AJ855" s="204"/>
      <c r="AK855" s="204"/>
      <c r="AL855" s="204"/>
      <c r="AM855" s="204"/>
      <c r="AN855" s="204"/>
      <c r="AO855" s="204"/>
      <c r="AP855" s="204"/>
      <c r="AQ855" s="204"/>
      <c r="AR855" s="204"/>
      <c r="AS855" s="204"/>
      <c r="AT855" s="204"/>
      <c r="AU855" s="204"/>
      <c r="AV855" s="204"/>
      <c r="AW855" s="204"/>
      <c r="AX855" s="204"/>
      <c r="AY855" s="204"/>
      <c r="AZ855" s="204"/>
      <c r="BA855" s="204"/>
      <c r="BB855" s="204"/>
      <c r="BC855" s="204"/>
      <c r="BD855" s="204"/>
      <c r="BE855" s="204"/>
      <c r="BF855" s="204"/>
      <c r="BG855" s="204"/>
      <c r="BH855" s="204"/>
      <c r="BI855" s="204"/>
      <c r="BJ855" s="204"/>
      <c r="BK855" s="204"/>
      <c r="BL855" s="204"/>
      <c r="BM855" s="204"/>
      <c r="BN855" s="204"/>
      <c r="BO855" s="204"/>
      <c r="BP855" s="204"/>
      <c r="BQ855" s="204"/>
      <c r="BR855" s="204"/>
      <c r="BS855" s="204"/>
      <c r="BT855" s="204"/>
      <c r="BU855" s="204"/>
      <c r="BV855" s="204"/>
      <c r="BW855" s="204"/>
      <c r="BX855" s="204"/>
      <c r="BY855" s="204"/>
      <c r="BZ855" s="204"/>
      <c r="CA855" s="204"/>
      <c r="CB855" s="204"/>
      <c r="CC855" s="204"/>
      <c r="CD855" s="204"/>
      <c r="CE855" s="204"/>
      <c r="CF855" s="204"/>
      <c r="CG855" s="204"/>
      <c r="CH855" s="204"/>
      <c r="CI855" s="204"/>
      <c r="CJ855" s="204"/>
      <c r="CK855" s="204"/>
      <c r="CL855" s="204"/>
      <c r="CN855" s="205"/>
      <c r="CO855" s="204"/>
      <c r="CP855" s="204"/>
      <c r="CQ855" s="204"/>
      <c r="CR855" s="204"/>
      <c r="CS855" s="204"/>
      <c r="CT855" s="204"/>
      <c r="CU855" s="204"/>
      <c r="CV855" s="204"/>
      <c r="CW855" s="204"/>
      <c r="CX855" s="204"/>
      <c r="CY855" s="204"/>
      <c r="CZ855" s="204"/>
      <c r="DA855" s="204"/>
      <c r="DB855" s="204"/>
      <c r="DC855" s="204"/>
      <c r="DD855" s="204"/>
      <c r="DE855" s="204"/>
      <c r="DF855" s="204"/>
      <c r="DG855" s="204"/>
      <c r="DH855" s="204"/>
      <c r="DI855" s="204"/>
      <c r="DJ855" s="204"/>
      <c r="DK855" s="204"/>
      <c r="DL855" s="204"/>
    </row>
    <row r="856" spans="1:116" x14ac:dyDescent="0.4">
      <c r="A856" s="164"/>
      <c r="G856" s="204"/>
      <c r="H856" s="164"/>
      <c r="I856" s="205"/>
      <c r="J856" s="205"/>
      <c r="K856" s="164"/>
      <c r="L856" s="164"/>
      <c r="M856" s="164"/>
      <c r="N856" s="164"/>
      <c r="O856" s="164"/>
      <c r="P856" s="164"/>
      <c r="R856" s="204"/>
      <c r="S856" s="204"/>
      <c r="T856" s="204"/>
      <c r="U856" s="204"/>
      <c r="V856" s="204"/>
      <c r="W856" s="204"/>
      <c r="X856" s="204"/>
      <c r="Y856" s="204"/>
      <c r="Z856" s="204"/>
      <c r="AA856" s="204"/>
      <c r="AB856" s="204"/>
      <c r="AC856" s="204"/>
      <c r="AD856" s="204"/>
      <c r="AE856" s="204"/>
      <c r="AF856" s="204"/>
      <c r="AG856" s="204"/>
      <c r="AH856" s="204"/>
      <c r="AI856" s="204"/>
      <c r="AJ856" s="204"/>
      <c r="AK856" s="204"/>
      <c r="AL856" s="204"/>
      <c r="AM856" s="204"/>
      <c r="AN856" s="204"/>
      <c r="AO856" s="204"/>
      <c r="AP856" s="204"/>
      <c r="AQ856" s="204"/>
      <c r="AR856" s="204"/>
      <c r="AS856" s="204"/>
      <c r="AT856" s="204"/>
      <c r="AU856" s="204"/>
      <c r="AV856" s="204"/>
      <c r="AW856" s="204"/>
      <c r="AX856" s="204"/>
      <c r="AY856" s="204"/>
      <c r="AZ856" s="204"/>
      <c r="BA856" s="204"/>
      <c r="BB856" s="204"/>
      <c r="BC856" s="204"/>
      <c r="BD856" s="204"/>
      <c r="BE856" s="204"/>
      <c r="BF856" s="204"/>
      <c r="BG856" s="204"/>
      <c r="BH856" s="204"/>
      <c r="BI856" s="204"/>
      <c r="BJ856" s="204"/>
      <c r="BK856" s="204"/>
      <c r="BL856" s="204"/>
      <c r="BM856" s="204"/>
      <c r="BN856" s="204"/>
      <c r="BO856" s="204"/>
      <c r="BP856" s="204"/>
      <c r="BQ856" s="204"/>
      <c r="BR856" s="204"/>
      <c r="BS856" s="204"/>
      <c r="BT856" s="204"/>
      <c r="BU856" s="204"/>
      <c r="BV856" s="204"/>
      <c r="BW856" s="204"/>
      <c r="BX856" s="204"/>
      <c r="BY856" s="204"/>
      <c r="BZ856" s="204"/>
      <c r="CA856" s="204"/>
      <c r="CB856" s="204"/>
      <c r="CC856" s="204"/>
      <c r="CD856" s="204"/>
      <c r="CE856" s="204"/>
      <c r="CF856" s="204"/>
      <c r="CG856" s="204"/>
      <c r="CH856" s="204"/>
      <c r="CI856" s="204"/>
      <c r="CJ856" s="204"/>
      <c r="CK856" s="204"/>
      <c r="CL856" s="204"/>
      <c r="CN856" s="205"/>
      <c r="CO856" s="204"/>
      <c r="CP856" s="204"/>
      <c r="CQ856" s="204"/>
      <c r="CR856" s="204"/>
      <c r="CS856" s="204"/>
      <c r="CT856" s="204"/>
      <c r="CU856" s="204"/>
      <c r="CV856" s="204"/>
      <c r="CW856" s="204"/>
      <c r="CX856" s="204"/>
      <c r="CY856" s="204"/>
      <c r="CZ856" s="204"/>
      <c r="DA856" s="204"/>
      <c r="DB856" s="204"/>
      <c r="DC856" s="204"/>
      <c r="DD856" s="204"/>
      <c r="DE856" s="204"/>
      <c r="DF856" s="204"/>
      <c r="DG856" s="204"/>
      <c r="DH856" s="204"/>
      <c r="DI856" s="204"/>
      <c r="DJ856" s="204"/>
      <c r="DK856" s="204"/>
      <c r="DL856" s="204"/>
    </row>
    <row r="857" spans="1:116" x14ac:dyDescent="0.4">
      <c r="A857" s="164"/>
      <c r="G857" s="204"/>
      <c r="H857" s="164"/>
      <c r="I857" s="205"/>
      <c r="J857" s="205"/>
      <c r="K857" s="164"/>
      <c r="L857" s="164"/>
      <c r="M857" s="164"/>
      <c r="N857" s="164"/>
      <c r="O857" s="164"/>
      <c r="P857" s="164"/>
      <c r="R857" s="204"/>
      <c r="S857" s="204"/>
      <c r="T857" s="204"/>
      <c r="U857" s="204"/>
      <c r="V857" s="204"/>
      <c r="W857" s="204"/>
      <c r="X857" s="204"/>
      <c r="Y857" s="204"/>
      <c r="Z857" s="204"/>
      <c r="AA857" s="204"/>
      <c r="AB857" s="204"/>
      <c r="AC857" s="204"/>
      <c r="AD857" s="204"/>
      <c r="AE857" s="204"/>
      <c r="AF857" s="204"/>
      <c r="AG857" s="204"/>
      <c r="AH857" s="204"/>
      <c r="AI857" s="204"/>
      <c r="AJ857" s="204"/>
      <c r="AK857" s="204"/>
      <c r="AL857" s="204"/>
      <c r="AM857" s="204"/>
      <c r="AN857" s="204"/>
      <c r="AO857" s="204"/>
      <c r="AP857" s="204"/>
      <c r="AQ857" s="204"/>
      <c r="AR857" s="204"/>
      <c r="AS857" s="204"/>
      <c r="AT857" s="204"/>
      <c r="AU857" s="204"/>
      <c r="AV857" s="204"/>
      <c r="AW857" s="204"/>
      <c r="AX857" s="204"/>
      <c r="AY857" s="204"/>
      <c r="AZ857" s="204"/>
      <c r="BA857" s="204"/>
      <c r="BB857" s="204"/>
      <c r="BC857" s="204"/>
      <c r="BD857" s="204"/>
      <c r="BE857" s="204"/>
      <c r="BF857" s="204"/>
      <c r="BG857" s="204"/>
      <c r="BH857" s="204"/>
      <c r="BI857" s="204"/>
      <c r="BJ857" s="204"/>
      <c r="BK857" s="204"/>
      <c r="BL857" s="204"/>
      <c r="BM857" s="204"/>
      <c r="BN857" s="204"/>
      <c r="BO857" s="204"/>
      <c r="BP857" s="204"/>
      <c r="BQ857" s="204"/>
      <c r="BR857" s="204"/>
      <c r="BS857" s="204"/>
      <c r="BT857" s="204"/>
      <c r="BU857" s="204"/>
      <c r="BV857" s="204"/>
      <c r="BW857" s="204"/>
      <c r="BX857" s="204"/>
      <c r="BY857" s="204"/>
      <c r="BZ857" s="204"/>
      <c r="CA857" s="204"/>
      <c r="CB857" s="204"/>
      <c r="CC857" s="204"/>
      <c r="CD857" s="204"/>
      <c r="CE857" s="204"/>
      <c r="CF857" s="204"/>
      <c r="CG857" s="204"/>
      <c r="CH857" s="204"/>
      <c r="CI857" s="204"/>
      <c r="CJ857" s="204"/>
      <c r="CK857" s="204"/>
      <c r="CL857" s="204"/>
      <c r="CN857" s="205"/>
      <c r="CO857" s="204"/>
      <c r="CP857" s="204"/>
      <c r="CQ857" s="204"/>
      <c r="CR857" s="204"/>
      <c r="CS857" s="204"/>
      <c r="CT857" s="204"/>
      <c r="CU857" s="204"/>
      <c r="CV857" s="204"/>
      <c r="CW857" s="204"/>
      <c r="CX857" s="204"/>
      <c r="CY857" s="204"/>
      <c r="CZ857" s="204"/>
      <c r="DA857" s="204"/>
      <c r="DB857" s="204"/>
      <c r="DC857" s="204"/>
      <c r="DD857" s="204"/>
      <c r="DE857" s="204"/>
      <c r="DF857" s="204"/>
      <c r="DG857" s="204"/>
      <c r="DH857" s="204"/>
      <c r="DI857" s="204"/>
      <c r="DJ857" s="204"/>
      <c r="DK857" s="204"/>
      <c r="DL857" s="204"/>
    </row>
    <row r="858" spans="1:116" x14ac:dyDescent="0.4">
      <c r="A858" s="164"/>
      <c r="G858" s="204"/>
      <c r="H858" s="164"/>
      <c r="I858" s="205"/>
      <c r="J858" s="205"/>
      <c r="K858" s="164"/>
      <c r="L858" s="164"/>
      <c r="M858" s="164"/>
      <c r="N858" s="164"/>
      <c r="O858" s="164"/>
      <c r="P858" s="164"/>
      <c r="R858" s="204"/>
      <c r="S858" s="204"/>
      <c r="T858" s="204"/>
      <c r="U858" s="204"/>
      <c r="V858" s="204"/>
      <c r="W858" s="204"/>
      <c r="X858" s="204"/>
      <c r="Y858" s="204"/>
      <c r="Z858" s="204"/>
      <c r="AA858" s="204"/>
      <c r="AB858" s="204"/>
      <c r="AC858" s="204"/>
      <c r="AD858" s="204"/>
      <c r="AE858" s="204"/>
      <c r="AF858" s="204"/>
      <c r="AG858" s="204"/>
      <c r="AH858" s="204"/>
      <c r="AI858" s="204"/>
      <c r="AJ858" s="204"/>
      <c r="AK858" s="204"/>
      <c r="AL858" s="204"/>
      <c r="AM858" s="204"/>
      <c r="AN858" s="204"/>
      <c r="AO858" s="204"/>
      <c r="AP858" s="204"/>
      <c r="AQ858" s="204"/>
      <c r="AR858" s="204"/>
      <c r="AS858" s="204"/>
      <c r="AT858" s="204"/>
      <c r="AU858" s="204"/>
      <c r="AV858" s="204"/>
      <c r="AW858" s="204"/>
      <c r="AX858" s="204"/>
      <c r="AY858" s="204"/>
      <c r="AZ858" s="204"/>
      <c r="BA858" s="204"/>
      <c r="BB858" s="204"/>
      <c r="BC858" s="204"/>
      <c r="BD858" s="204"/>
      <c r="BE858" s="204"/>
      <c r="BF858" s="204"/>
      <c r="BG858" s="204"/>
      <c r="BH858" s="204"/>
      <c r="BI858" s="204"/>
      <c r="BJ858" s="204"/>
      <c r="BK858" s="204"/>
      <c r="BL858" s="204"/>
      <c r="BM858" s="204"/>
      <c r="BN858" s="204"/>
      <c r="BO858" s="204"/>
      <c r="BP858" s="204"/>
      <c r="BQ858" s="204"/>
      <c r="BR858" s="204"/>
      <c r="BS858" s="204"/>
      <c r="BT858" s="204"/>
      <c r="BU858" s="204"/>
      <c r="BV858" s="204"/>
      <c r="BW858" s="204"/>
      <c r="BX858" s="204"/>
      <c r="BY858" s="204"/>
      <c r="BZ858" s="204"/>
      <c r="CA858" s="204"/>
      <c r="CB858" s="204"/>
      <c r="CC858" s="204"/>
      <c r="CD858" s="204"/>
      <c r="CE858" s="204"/>
      <c r="CF858" s="204"/>
      <c r="CG858" s="204"/>
      <c r="CH858" s="204"/>
      <c r="CI858" s="204"/>
      <c r="CJ858" s="204"/>
      <c r="CK858" s="204"/>
      <c r="CL858" s="204"/>
      <c r="CN858" s="205"/>
      <c r="CO858" s="204"/>
      <c r="CP858" s="204"/>
      <c r="CQ858" s="204"/>
      <c r="CR858" s="204"/>
      <c r="CS858" s="204"/>
      <c r="CT858" s="204"/>
      <c r="CU858" s="204"/>
      <c r="CV858" s="204"/>
      <c r="CW858" s="204"/>
      <c r="CX858" s="204"/>
      <c r="CY858" s="204"/>
      <c r="CZ858" s="204"/>
      <c r="DA858" s="204"/>
      <c r="DB858" s="204"/>
      <c r="DC858" s="204"/>
      <c r="DD858" s="204"/>
      <c r="DE858" s="204"/>
      <c r="DF858" s="204"/>
      <c r="DG858" s="204"/>
      <c r="DH858" s="204"/>
      <c r="DI858" s="204"/>
      <c r="DJ858" s="204"/>
      <c r="DK858" s="204"/>
      <c r="DL858" s="204"/>
    </row>
    <row r="859" spans="1:116" x14ac:dyDescent="0.4">
      <c r="A859" s="164"/>
      <c r="G859" s="204"/>
      <c r="H859" s="164"/>
      <c r="I859" s="205"/>
      <c r="J859" s="205"/>
      <c r="K859" s="164"/>
      <c r="L859" s="164"/>
      <c r="M859" s="164"/>
      <c r="N859" s="164"/>
      <c r="O859" s="164"/>
      <c r="P859" s="164"/>
      <c r="R859" s="204"/>
      <c r="S859" s="204"/>
      <c r="T859" s="204"/>
      <c r="U859" s="204"/>
      <c r="V859" s="204"/>
      <c r="W859" s="204"/>
      <c r="X859" s="204"/>
      <c r="Y859" s="204"/>
      <c r="Z859" s="204"/>
      <c r="AA859" s="204"/>
      <c r="AB859" s="204"/>
      <c r="AC859" s="204"/>
      <c r="AD859" s="204"/>
      <c r="AE859" s="204"/>
      <c r="AF859" s="204"/>
      <c r="AG859" s="204"/>
      <c r="AH859" s="204"/>
      <c r="AI859" s="204"/>
      <c r="AJ859" s="204"/>
      <c r="AK859" s="204"/>
      <c r="AL859" s="204"/>
      <c r="AM859" s="204"/>
      <c r="AN859" s="204"/>
      <c r="AO859" s="204"/>
      <c r="AP859" s="204"/>
      <c r="AQ859" s="204"/>
      <c r="AR859" s="204"/>
      <c r="AS859" s="204"/>
      <c r="AT859" s="204"/>
      <c r="AU859" s="204"/>
      <c r="AV859" s="204"/>
      <c r="AW859" s="204"/>
      <c r="AX859" s="204"/>
      <c r="AY859" s="204"/>
      <c r="AZ859" s="204"/>
      <c r="BA859" s="204"/>
      <c r="BB859" s="204"/>
      <c r="BC859" s="204"/>
      <c r="BD859" s="204"/>
      <c r="BE859" s="204"/>
      <c r="BF859" s="204"/>
      <c r="BG859" s="204"/>
      <c r="BH859" s="204"/>
      <c r="BI859" s="204"/>
      <c r="BJ859" s="204"/>
      <c r="BK859" s="204"/>
      <c r="BL859" s="204"/>
      <c r="BM859" s="204"/>
      <c r="BN859" s="204"/>
      <c r="BO859" s="204"/>
      <c r="BP859" s="204"/>
      <c r="BQ859" s="204"/>
      <c r="BR859" s="204"/>
      <c r="BS859" s="204"/>
      <c r="BT859" s="204"/>
      <c r="BU859" s="204"/>
      <c r="BV859" s="204"/>
      <c r="BW859" s="204"/>
      <c r="BX859" s="204"/>
      <c r="BY859" s="204"/>
      <c r="BZ859" s="204"/>
      <c r="CA859" s="204"/>
      <c r="CB859" s="204"/>
      <c r="CC859" s="204"/>
      <c r="CD859" s="204"/>
      <c r="CE859" s="204"/>
      <c r="CF859" s="204"/>
      <c r="CG859" s="204"/>
      <c r="CH859" s="204"/>
      <c r="CI859" s="204"/>
      <c r="CJ859" s="204"/>
      <c r="CK859" s="204"/>
      <c r="CL859" s="204"/>
      <c r="CN859" s="205"/>
      <c r="CO859" s="204"/>
      <c r="CP859" s="204"/>
      <c r="CQ859" s="204"/>
      <c r="CR859" s="204"/>
      <c r="CS859" s="204"/>
      <c r="CT859" s="204"/>
      <c r="CU859" s="204"/>
      <c r="CV859" s="204"/>
      <c r="CW859" s="204"/>
      <c r="CX859" s="204"/>
      <c r="CY859" s="204"/>
      <c r="CZ859" s="204"/>
      <c r="DA859" s="204"/>
      <c r="DB859" s="204"/>
      <c r="DC859" s="204"/>
      <c r="DD859" s="204"/>
      <c r="DE859" s="204"/>
      <c r="DF859" s="204"/>
      <c r="DG859" s="204"/>
      <c r="DH859" s="204"/>
      <c r="DI859" s="204"/>
      <c r="DJ859" s="204"/>
      <c r="DK859" s="204"/>
      <c r="DL859" s="204"/>
    </row>
    <row r="860" spans="1:116" x14ac:dyDescent="0.4">
      <c r="CO860" s="8"/>
      <c r="CP860" s="8"/>
      <c r="CQ860" s="8"/>
      <c r="CR860" s="8"/>
      <c r="CS860" s="8"/>
      <c r="CT860" s="8"/>
      <c r="CU860" s="8"/>
      <c r="CV860" s="8"/>
      <c r="CW860" s="8"/>
      <c r="CX860" s="8"/>
      <c r="CY860" s="8"/>
      <c r="CZ860" s="8"/>
      <c r="DA860" s="8"/>
      <c r="DB860" s="8"/>
      <c r="DC860" s="8"/>
      <c r="DD860" s="8"/>
      <c r="DE860" s="8"/>
      <c r="DF860" s="8"/>
      <c r="DG860" s="8"/>
      <c r="DH860" s="8"/>
      <c r="DI860" s="8"/>
      <c r="DJ860" s="8"/>
      <c r="DK860" s="8"/>
      <c r="DL860" s="8"/>
    </row>
    <row r="861" spans="1:116" x14ac:dyDescent="0.4">
      <c r="A861" s="174"/>
      <c r="E861" s="8"/>
      <c r="G861" s="175" t="s">
        <v>490</v>
      </c>
      <c r="H861" s="174"/>
      <c r="I861" s="176"/>
      <c r="J861" s="176"/>
      <c r="K861" s="197"/>
      <c r="L861" s="197"/>
      <c r="M861" s="197"/>
      <c r="N861" s="197"/>
      <c r="O861" s="197"/>
      <c r="P861" s="197"/>
      <c r="R861" s="198"/>
      <c r="S861" s="174"/>
      <c r="T861" s="174"/>
      <c r="U861" s="174"/>
      <c r="V861" s="174"/>
      <c r="W861" s="174"/>
      <c r="X861" s="174"/>
      <c r="Y861" s="174"/>
      <c r="Z861" s="174"/>
      <c r="AA861" s="174"/>
      <c r="AB861" s="174"/>
      <c r="AC861" s="174"/>
      <c r="AD861" s="174"/>
      <c r="AE861" s="174"/>
      <c r="AF861" s="174"/>
      <c r="AG861" s="174"/>
      <c r="AH861" s="174"/>
      <c r="AI861" s="174"/>
      <c r="AJ861" s="174"/>
      <c r="AK861" s="174"/>
      <c r="AL861" s="174"/>
      <c r="AM861" s="174"/>
      <c r="AN861" s="174"/>
      <c r="AO861" s="174"/>
      <c r="AP861" s="174"/>
      <c r="AQ861" s="174"/>
      <c r="AR861" s="174"/>
      <c r="AS861" s="174"/>
      <c r="AT861" s="174"/>
      <c r="AU861" s="174"/>
      <c r="AV861" s="174"/>
      <c r="AW861" s="174"/>
      <c r="AX861" s="174"/>
      <c r="AY861" s="174"/>
      <c r="AZ861" s="174"/>
      <c r="BA861" s="174"/>
      <c r="BB861" s="174"/>
      <c r="BC861" s="174"/>
      <c r="BD861" s="174"/>
      <c r="BE861" s="174"/>
      <c r="BF861" s="174"/>
      <c r="BG861" s="174"/>
      <c r="BH861" s="174"/>
      <c r="BI861" s="174"/>
      <c r="BJ861" s="174"/>
      <c r="BK861" s="174"/>
      <c r="BL861" s="174"/>
      <c r="BM861" s="174"/>
      <c r="BN861" s="174"/>
      <c r="BO861" s="174"/>
      <c r="BP861" s="174"/>
      <c r="BQ861" s="174"/>
      <c r="BR861" s="174"/>
      <c r="BS861" s="174"/>
      <c r="BT861" s="174"/>
      <c r="BU861" s="174"/>
      <c r="BV861" s="174"/>
      <c r="BW861" s="174"/>
      <c r="BX861" s="174"/>
      <c r="BY861" s="174"/>
      <c r="BZ861" s="174"/>
      <c r="CA861" s="174"/>
      <c r="CB861" s="174"/>
      <c r="CC861" s="174"/>
      <c r="CD861" s="174"/>
      <c r="CE861" s="174"/>
      <c r="CF861" s="174"/>
      <c r="CG861" s="174"/>
      <c r="CH861" s="174"/>
      <c r="CI861" s="174"/>
      <c r="CJ861" s="174"/>
      <c r="CK861" s="174"/>
      <c r="CL861" s="174"/>
      <c r="CN861" s="176"/>
      <c r="CO861" s="174"/>
      <c r="CP861" s="174"/>
      <c r="CQ861" s="174"/>
      <c r="CR861" s="174"/>
      <c r="CS861" s="174"/>
      <c r="CT861" s="174"/>
      <c r="CU861" s="174"/>
      <c r="CV861" s="174"/>
      <c r="CW861" s="174"/>
      <c r="CX861" s="174"/>
      <c r="CY861" s="174"/>
      <c r="CZ861" s="174"/>
      <c r="DA861" s="174"/>
      <c r="DB861" s="174"/>
      <c r="DC861" s="174"/>
      <c r="DD861" s="174"/>
      <c r="DE861" s="174"/>
      <c r="DF861" s="174"/>
      <c r="DG861" s="174"/>
      <c r="DH861" s="174"/>
      <c r="DI861" s="174"/>
      <c r="DJ861" s="174"/>
      <c r="DK861" s="174"/>
      <c r="DL861" s="174"/>
    </row>
    <row r="862" spans="1:116" x14ac:dyDescent="0.4">
      <c r="A862" s="174"/>
      <c r="E862" s="8"/>
      <c r="G862" s="175" t="s">
        <v>492</v>
      </c>
      <c r="H862" s="174"/>
      <c r="I862" s="176"/>
      <c r="J862" s="176"/>
      <c r="K862" s="197"/>
      <c r="L862" s="197"/>
      <c r="M862" s="197"/>
      <c r="N862" s="197"/>
      <c r="O862" s="197"/>
      <c r="P862" s="197"/>
      <c r="R862" s="198"/>
      <c r="S862" s="174"/>
      <c r="T862" s="174"/>
      <c r="U862" s="174"/>
      <c r="V862" s="174"/>
      <c r="W862" s="174"/>
      <c r="X862" s="174"/>
      <c r="Y862" s="174"/>
      <c r="Z862" s="174"/>
      <c r="AA862" s="174"/>
      <c r="AB862" s="174"/>
      <c r="AC862" s="174"/>
      <c r="AD862" s="174"/>
      <c r="AE862" s="174"/>
      <c r="AF862" s="174"/>
      <c r="AG862" s="174"/>
      <c r="AH862" s="174"/>
      <c r="AI862" s="174"/>
      <c r="AJ862" s="174"/>
      <c r="AK862" s="174"/>
      <c r="AL862" s="174"/>
      <c r="AM862" s="174"/>
      <c r="AN862" s="174"/>
      <c r="AO862" s="174"/>
      <c r="AP862" s="174"/>
      <c r="AQ862" s="174"/>
      <c r="AR862" s="174"/>
      <c r="AS862" s="174"/>
      <c r="AT862" s="174"/>
      <c r="AU862" s="174"/>
      <c r="AV862" s="174"/>
      <c r="AW862" s="174"/>
      <c r="AX862" s="174"/>
      <c r="AY862" s="174"/>
      <c r="AZ862" s="174"/>
      <c r="BA862" s="174"/>
      <c r="BB862" s="174"/>
      <c r="BC862" s="174"/>
      <c r="BD862" s="174"/>
      <c r="BE862" s="174"/>
      <c r="BF862" s="174"/>
      <c r="BG862" s="174"/>
      <c r="BH862" s="174"/>
      <c r="BI862" s="174"/>
      <c r="BJ862" s="174"/>
      <c r="BK862" s="174"/>
      <c r="BL862" s="174"/>
      <c r="BM862" s="174"/>
      <c r="BN862" s="174"/>
      <c r="BO862" s="174"/>
      <c r="BP862" s="174"/>
      <c r="BQ862" s="174"/>
      <c r="BR862" s="174"/>
      <c r="BS862" s="174"/>
      <c r="BT862" s="174"/>
      <c r="BU862" s="174"/>
      <c r="BV862" s="174"/>
      <c r="BW862" s="174"/>
      <c r="BX862" s="174"/>
      <c r="BY862" s="174"/>
      <c r="BZ862" s="174"/>
      <c r="CA862" s="174"/>
      <c r="CB862" s="174"/>
      <c r="CC862" s="174"/>
      <c r="CD862" s="174"/>
      <c r="CE862" s="174"/>
      <c r="CF862" s="174"/>
      <c r="CG862" s="174"/>
      <c r="CH862" s="174"/>
      <c r="CI862" s="174"/>
      <c r="CJ862" s="174"/>
      <c r="CK862" s="174"/>
      <c r="CL862" s="174"/>
      <c r="CN862" s="176"/>
      <c r="CO862" s="174"/>
      <c r="CP862" s="174"/>
      <c r="CQ862" s="174"/>
      <c r="CR862" s="174"/>
      <c r="CS862" s="174"/>
      <c r="CT862" s="174"/>
      <c r="CU862" s="174"/>
      <c r="CV862" s="174"/>
      <c r="CW862" s="174"/>
      <c r="CX862" s="174"/>
      <c r="CY862" s="174"/>
      <c r="CZ862" s="174"/>
      <c r="DA862" s="174"/>
      <c r="DB862" s="174"/>
      <c r="DC862" s="174"/>
      <c r="DD862" s="174"/>
      <c r="DE862" s="174"/>
      <c r="DF862" s="174"/>
      <c r="DG862" s="174"/>
      <c r="DH862" s="174"/>
      <c r="DI862" s="174"/>
      <c r="DJ862" s="174"/>
      <c r="DK862" s="174"/>
      <c r="DL862" s="174"/>
    </row>
    <row r="863" spans="1:116" x14ac:dyDescent="0.4">
      <c r="A863" s="174"/>
      <c r="E863" s="8"/>
      <c r="G863" s="175" t="s">
        <v>461</v>
      </c>
      <c r="H863" s="174"/>
      <c r="I863" s="176"/>
      <c r="J863" s="176"/>
      <c r="K863" s="197"/>
      <c r="L863" s="197"/>
      <c r="M863" s="197"/>
      <c r="N863" s="197"/>
      <c r="O863" s="197"/>
      <c r="P863" s="197"/>
      <c r="R863" s="198"/>
      <c r="S863" s="199" t="str">
        <f t="shared" ref="S863:AX863" si="966">S$20</f>
        <v>S$16</v>
      </c>
      <c r="T863" s="199" t="str">
        <f t="shared" si="966"/>
        <v>T$16</v>
      </c>
      <c r="U863" s="199" t="str">
        <f t="shared" si="966"/>
        <v>U$16</v>
      </c>
      <c r="V863" s="199" t="str">
        <f t="shared" si="966"/>
        <v>V$16</v>
      </c>
      <c r="W863" s="199" t="str">
        <f t="shared" si="966"/>
        <v>W$16</v>
      </c>
      <c r="X863" s="199" t="str">
        <f t="shared" si="966"/>
        <v>X$16</v>
      </c>
      <c r="Y863" s="199" t="str">
        <f t="shared" si="966"/>
        <v>Y$16</v>
      </c>
      <c r="Z863" s="199" t="str">
        <f t="shared" si="966"/>
        <v>Z$16</v>
      </c>
      <c r="AA863" s="199" t="str">
        <f t="shared" si="966"/>
        <v>AA$16</v>
      </c>
      <c r="AB863" s="199" t="str">
        <f t="shared" si="966"/>
        <v>AB$16</v>
      </c>
      <c r="AC863" s="199" t="str">
        <f t="shared" si="966"/>
        <v>AC$16</v>
      </c>
      <c r="AD863" s="199" t="str">
        <f t="shared" si="966"/>
        <v>AD$16</v>
      </c>
      <c r="AE863" s="199" t="str">
        <f t="shared" si="966"/>
        <v>AE$16</v>
      </c>
      <c r="AF863" s="199" t="str">
        <f t="shared" si="966"/>
        <v>AF$16</v>
      </c>
      <c r="AG863" s="199" t="str">
        <f t="shared" si="966"/>
        <v>AG$16</v>
      </c>
      <c r="AH863" s="199" t="str">
        <f t="shared" si="966"/>
        <v>AH$16</v>
      </c>
      <c r="AI863" s="199" t="str">
        <f t="shared" si="966"/>
        <v>AI$16</v>
      </c>
      <c r="AJ863" s="199" t="str">
        <f t="shared" si="966"/>
        <v>AJ$16</v>
      </c>
      <c r="AK863" s="199" t="str">
        <f t="shared" si="966"/>
        <v>AK$16</v>
      </c>
      <c r="AL863" s="199" t="str">
        <f t="shared" si="966"/>
        <v>AL$16</v>
      </c>
      <c r="AM863" s="199" t="str">
        <f t="shared" si="966"/>
        <v>AM$16</v>
      </c>
      <c r="AN863" s="199" t="str">
        <f t="shared" si="966"/>
        <v>AN$16</v>
      </c>
      <c r="AO863" s="199" t="str">
        <f t="shared" si="966"/>
        <v>AO$16</v>
      </c>
      <c r="AP863" s="199" t="str">
        <f t="shared" si="966"/>
        <v>AP$16</v>
      </c>
      <c r="AQ863" s="199" t="str">
        <f t="shared" si="966"/>
        <v>AQ$16</v>
      </c>
      <c r="AR863" s="199" t="str">
        <f t="shared" si="966"/>
        <v>AR$16</v>
      </c>
      <c r="AS863" s="199" t="str">
        <f t="shared" si="966"/>
        <v>AS$16</v>
      </c>
      <c r="AT863" s="199" t="str">
        <f t="shared" si="966"/>
        <v>AT$16</v>
      </c>
      <c r="AU863" s="199" t="str">
        <f t="shared" si="966"/>
        <v>AU$16</v>
      </c>
      <c r="AV863" s="199" t="str">
        <f t="shared" si="966"/>
        <v>AV$16</v>
      </c>
      <c r="AW863" s="199" t="str">
        <f t="shared" si="966"/>
        <v>AW$16</v>
      </c>
      <c r="AX863" s="199" t="str">
        <f t="shared" si="966"/>
        <v>AX$16</v>
      </c>
      <c r="AY863" s="199" t="str">
        <f t="shared" ref="AY863:CD863" si="967">AY$20</f>
        <v>AY$16</v>
      </c>
      <c r="AZ863" s="199" t="str">
        <f t="shared" si="967"/>
        <v>AZ$16</v>
      </c>
      <c r="BA863" s="199" t="str">
        <f t="shared" si="967"/>
        <v>BA$16</v>
      </c>
      <c r="BB863" s="199" t="str">
        <f t="shared" si="967"/>
        <v>BB$16</v>
      </c>
      <c r="BC863" s="199" t="str">
        <f t="shared" si="967"/>
        <v>BC$16</v>
      </c>
      <c r="BD863" s="199" t="str">
        <f t="shared" si="967"/>
        <v>BD$16</v>
      </c>
      <c r="BE863" s="199" t="str">
        <f t="shared" si="967"/>
        <v>BE$16</v>
      </c>
      <c r="BF863" s="199" t="str">
        <f t="shared" si="967"/>
        <v>BF$16</v>
      </c>
      <c r="BG863" s="199" t="str">
        <f t="shared" si="967"/>
        <v>BG$16</v>
      </c>
      <c r="BH863" s="199" t="str">
        <f t="shared" si="967"/>
        <v>BH$16</v>
      </c>
      <c r="BI863" s="199" t="str">
        <f t="shared" si="967"/>
        <v>BI$16</v>
      </c>
      <c r="BJ863" s="199" t="str">
        <f t="shared" si="967"/>
        <v>BJ$16</v>
      </c>
      <c r="BK863" s="199" t="str">
        <f t="shared" si="967"/>
        <v>BK$16</v>
      </c>
      <c r="BL863" s="199" t="str">
        <f t="shared" si="967"/>
        <v>BL$16</v>
      </c>
      <c r="BM863" s="199" t="str">
        <f t="shared" si="967"/>
        <v>BM$16</v>
      </c>
      <c r="BN863" s="199" t="str">
        <f t="shared" si="967"/>
        <v>BN$16</v>
      </c>
      <c r="BO863" s="199" t="str">
        <f t="shared" si="967"/>
        <v>BO$16</v>
      </c>
      <c r="BP863" s="199" t="str">
        <f t="shared" si="967"/>
        <v>BP$16</v>
      </c>
      <c r="BQ863" s="199" t="str">
        <f t="shared" si="967"/>
        <v>BQ$16</v>
      </c>
      <c r="BR863" s="199" t="str">
        <f t="shared" si="967"/>
        <v>BR$16</v>
      </c>
      <c r="BS863" s="199" t="str">
        <f t="shared" si="967"/>
        <v>BS$16</v>
      </c>
      <c r="BT863" s="199" t="str">
        <f t="shared" si="967"/>
        <v>BT$16</v>
      </c>
      <c r="BU863" s="199" t="str">
        <f t="shared" si="967"/>
        <v>BU$16</v>
      </c>
      <c r="BV863" s="199" t="str">
        <f t="shared" si="967"/>
        <v>BV$16</v>
      </c>
      <c r="BW863" s="199" t="str">
        <f t="shared" si="967"/>
        <v>BW$16</v>
      </c>
      <c r="BX863" s="199" t="str">
        <f t="shared" si="967"/>
        <v>BX$16</v>
      </c>
      <c r="BY863" s="199" t="str">
        <f t="shared" si="967"/>
        <v>BY$16</v>
      </c>
      <c r="BZ863" s="199" t="str">
        <f t="shared" si="967"/>
        <v>BZ$16</v>
      </c>
      <c r="CA863" s="199" t="str">
        <f t="shared" si="967"/>
        <v>CA$16</v>
      </c>
      <c r="CB863" s="199" t="str">
        <f t="shared" si="967"/>
        <v>CB$16</v>
      </c>
      <c r="CC863" s="199" t="str">
        <f t="shared" si="967"/>
        <v>CC$16</v>
      </c>
      <c r="CD863" s="199" t="str">
        <f t="shared" si="967"/>
        <v>CD$16</v>
      </c>
      <c r="CE863" s="199" t="str">
        <f t="shared" ref="CE863:CL863" si="968">CE$20</f>
        <v>CE$16</v>
      </c>
      <c r="CF863" s="199" t="str">
        <f t="shared" si="968"/>
        <v>CF$16</v>
      </c>
      <c r="CG863" s="199" t="str">
        <f t="shared" si="968"/>
        <v>CG$16</v>
      </c>
      <c r="CH863" s="199" t="str">
        <f t="shared" si="968"/>
        <v>CH$16</v>
      </c>
      <c r="CI863" s="199" t="str">
        <f t="shared" si="968"/>
        <v>CI$16</v>
      </c>
      <c r="CJ863" s="199" t="str">
        <f t="shared" si="968"/>
        <v>CJ$16</v>
      </c>
      <c r="CK863" s="199" t="str">
        <f t="shared" si="968"/>
        <v>CK$16</v>
      </c>
      <c r="CL863" s="199" t="str">
        <f t="shared" si="968"/>
        <v>CL$16</v>
      </c>
      <c r="CN863" s="176"/>
      <c r="CO863" s="199" t="str">
        <f t="shared" ref="CO863:DL863" si="969">CO$20</f>
        <v>CO$16</v>
      </c>
      <c r="CP863" s="199" t="str">
        <f t="shared" si="969"/>
        <v>CP$16</v>
      </c>
      <c r="CQ863" s="199" t="str">
        <f t="shared" si="969"/>
        <v>CQ$16</v>
      </c>
      <c r="CR863" s="199" t="str">
        <f t="shared" si="969"/>
        <v>CR$16</v>
      </c>
      <c r="CS863" s="199" t="str">
        <f t="shared" si="969"/>
        <v>CS$16</v>
      </c>
      <c r="CT863" s="199" t="str">
        <f t="shared" si="969"/>
        <v>CT$16</v>
      </c>
      <c r="CU863" s="199" t="str">
        <f t="shared" si="969"/>
        <v>CU$16</v>
      </c>
      <c r="CV863" s="199" t="str">
        <f t="shared" si="969"/>
        <v>CV$16</v>
      </c>
      <c r="CW863" s="199" t="str">
        <f t="shared" si="969"/>
        <v>CW$16</v>
      </c>
      <c r="CX863" s="199" t="str">
        <f t="shared" si="969"/>
        <v>CX$16</v>
      </c>
      <c r="CY863" s="199" t="str">
        <f t="shared" si="969"/>
        <v>CY$16</v>
      </c>
      <c r="CZ863" s="199" t="str">
        <f t="shared" si="969"/>
        <v>CZ$16</v>
      </c>
      <c r="DA863" s="199" t="str">
        <f t="shared" si="969"/>
        <v>DA$16</v>
      </c>
      <c r="DB863" s="199" t="str">
        <f t="shared" si="969"/>
        <v>DB$16</v>
      </c>
      <c r="DC863" s="199" t="str">
        <f t="shared" si="969"/>
        <v>DC$16</v>
      </c>
      <c r="DD863" s="199" t="str">
        <f t="shared" si="969"/>
        <v>DD$16</v>
      </c>
      <c r="DE863" s="199" t="str">
        <f t="shared" si="969"/>
        <v>DE$16</v>
      </c>
      <c r="DF863" s="199" t="str">
        <f t="shared" si="969"/>
        <v>DF$16</v>
      </c>
      <c r="DG863" s="199" t="str">
        <f t="shared" si="969"/>
        <v>DG$16</v>
      </c>
      <c r="DH863" s="199" t="str">
        <f t="shared" si="969"/>
        <v>DH$16</v>
      </c>
      <c r="DI863" s="199" t="str">
        <f t="shared" si="969"/>
        <v>DI$16</v>
      </c>
      <c r="DJ863" s="199" t="str">
        <f t="shared" si="969"/>
        <v>DJ$16</v>
      </c>
      <c r="DK863" s="199" t="str">
        <f t="shared" si="969"/>
        <v>DK$16</v>
      </c>
      <c r="DL863" s="199" t="str">
        <f t="shared" si="969"/>
        <v>DL$16</v>
      </c>
    </row>
    <row r="864" spans="1:116" x14ac:dyDescent="0.4">
      <c r="A864" s="174"/>
      <c r="E864" s="8"/>
      <c r="G864" s="175" t="s">
        <v>462</v>
      </c>
      <c r="H864" s="200"/>
      <c r="I864" s="201"/>
      <c r="J864" s="201"/>
      <c r="K864" s="202"/>
      <c r="L864" s="202"/>
      <c r="M864" s="202"/>
      <c r="N864" s="202"/>
      <c r="O864" s="202"/>
      <c r="P864" s="202"/>
      <c r="R864" s="202"/>
      <c r="S864" s="199" t="str">
        <f t="shared" ref="S864:AX864" si="970">S$21</f>
        <v>S$17</v>
      </c>
      <c r="T864" s="199" t="str">
        <f t="shared" si="970"/>
        <v>T$17</v>
      </c>
      <c r="U864" s="199" t="str">
        <f t="shared" si="970"/>
        <v>U$17</v>
      </c>
      <c r="V864" s="199" t="str">
        <f t="shared" si="970"/>
        <v>V$17</v>
      </c>
      <c r="W864" s="199" t="str">
        <f t="shared" si="970"/>
        <v>W$17</v>
      </c>
      <c r="X864" s="199" t="str">
        <f t="shared" si="970"/>
        <v>X$17</v>
      </c>
      <c r="Y864" s="199" t="str">
        <f t="shared" si="970"/>
        <v>Y$17</v>
      </c>
      <c r="Z864" s="199" t="str">
        <f t="shared" si="970"/>
        <v>Z$17</v>
      </c>
      <c r="AA864" s="199" t="str">
        <f t="shared" si="970"/>
        <v>AA$17</v>
      </c>
      <c r="AB864" s="199" t="str">
        <f t="shared" si="970"/>
        <v>AB$17</v>
      </c>
      <c r="AC864" s="199" t="str">
        <f t="shared" si="970"/>
        <v>AC$17</v>
      </c>
      <c r="AD864" s="199" t="str">
        <f t="shared" si="970"/>
        <v>AD$17</v>
      </c>
      <c r="AE864" s="199" t="str">
        <f t="shared" si="970"/>
        <v>AE$17</v>
      </c>
      <c r="AF864" s="199" t="str">
        <f t="shared" si="970"/>
        <v>AF$17</v>
      </c>
      <c r="AG864" s="199" t="str">
        <f t="shared" si="970"/>
        <v>AG$17</v>
      </c>
      <c r="AH864" s="199" t="str">
        <f t="shared" si="970"/>
        <v>AH$17</v>
      </c>
      <c r="AI864" s="199" t="str">
        <f t="shared" si="970"/>
        <v>AI$17</v>
      </c>
      <c r="AJ864" s="199" t="str">
        <f t="shared" si="970"/>
        <v>AJ$17</v>
      </c>
      <c r="AK864" s="199" t="str">
        <f t="shared" si="970"/>
        <v>AK$17</v>
      </c>
      <c r="AL864" s="199" t="str">
        <f t="shared" si="970"/>
        <v>AL$17</v>
      </c>
      <c r="AM864" s="199" t="str">
        <f t="shared" si="970"/>
        <v>AM$17</v>
      </c>
      <c r="AN864" s="199" t="str">
        <f t="shared" si="970"/>
        <v>AN$17</v>
      </c>
      <c r="AO864" s="199" t="str">
        <f t="shared" si="970"/>
        <v>AO$17</v>
      </c>
      <c r="AP864" s="199" t="str">
        <f t="shared" si="970"/>
        <v>AP$17</v>
      </c>
      <c r="AQ864" s="199" t="str">
        <f t="shared" si="970"/>
        <v>AQ$17</v>
      </c>
      <c r="AR864" s="199" t="str">
        <f t="shared" si="970"/>
        <v>AR$17</v>
      </c>
      <c r="AS864" s="199" t="str">
        <f t="shared" si="970"/>
        <v>AS$17</v>
      </c>
      <c r="AT864" s="199" t="str">
        <f t="shared" si="970"/>
        <v>AT$17</v>
      </c>
      <c r="AU864" s="199" t="str">
        <f t="shared" si="970"/>
        <v>AU$17</v>
      </c>
      <c r="AV864" s="199" t="str">
        <f t="shared" si="970"/>
        <v>AV$17</v>
      </c>
      <c r="AW864" s="199" t="str">
        <f t="shared" si="970"/>
        <v>AW$17</v>
      </c>
      <c r="AX864" s="199" t="str">
        <f t="shared" si="970"/>
        <v>AX$17</v>
      </c>
      <c r="AY864" s="199" t="str">
        <f t="shared" ref="AY864:CD864" si="971">AY$21</f>
        <v>AY$17</v>
      </c>
      <c r="AZ864" s="199" t="str">
        <f t="shared" si="971"/>
        <v>AZ$17</v>
      </c>
      <c r="BA864" s="199" t="str">
        <f t="shared" si="971"/>
        <v>BA$17</v>
      </c>
      <c r="BB864" s="199" t="str">
        <f t="shared" si="971"/>
        <v>BB$17</v>
      </c>
      <c r="BC864" s="199" t="str">
        <f t="shared" si="971"/>
        <v>BC$17</v>
      </c>
      <c r="BD864" s="199" t="str">
        <f t="shared" si="971"/>
        <v>BD$17</v>
      </c>
      <c r="BE864" s="199" t="str">
        <f t="shared" si="971"/>
        <v>BE$17</v>
      </c>
      <c r="BF864" s="199" t="str">
        <f t="shared" si="971"/>
        <v>BF$17</v>
      </c>
      <c r="BG864" s="199" t="str">
        <f t="shared" si="971"/>
        <v>BG$17</v>
      </c>
      <c r="BH864" s="199" t="str">
        <f t="shared" si="971"/>
        <v>BH$17</v>
      </c>
      <c r="BI864" s="199" t="str">
        <f t="shared" si="971"/>
        <v>BI$17</v>
      </c>
      <c r="BJ864" s="199" t="str">
        <f t="shared" si="971"/>
        <v>BJ$17</v>
      </c>
      <c r="BK864" s="199" t="str">
        <f t="shared" si="971"/>
        <v>BK$17</v>
      </c>
      <c r="BL864" s="199" t="str">
        <f t="shared" si="971"/>
        <v>BL$17</v>
      </c>
      <c r="BM864" s="199" t="str">
        <f t="shared" si="971"/>
        <v>BM$17</v>
      </c>
      <c r="BN864" s="199" t="str">
        <f t="shared" si="971"/>
        <v>BN$17</v>
      </c>
      <c r="BO864" s="199" t="str">
        <f t="shared" si="971"/>
        <v>BO$17</v>
      </c>
      <c r="BP864" s="199" t="str">
        <f t="shared" si="971"/>
        <v>BP$17</v>
      </c>
      <c r="BQ864" s="199" t="str">
        <f t="shared" si="971"/>
        <v>BQ$17</v>
      </c>
      <c r="BR864" s="199" t="str">
        <f t="shared" si="971"/>
        <v>BR$17</v>
      </c>
      <c r="BS864" s="199" t="str">
        <f t="shared" si="971"/>
        <v>BS$17</v>
      </c>
      <c r="BT864" s="199" t="str">
        <f t="shared" si="971"/>
        <v>BT$17</v>
      </c>
      <c r="BU864" s="199" t="str">
        <f t="shared" si="971"/>
        <v>BU$17</v>
      </c>
      <c r="BV864" s="199" t="str">
        <f t="shared" si="971"/>
        <v>BV$17</v>
      </c>
      <c r="BW864" s="199" t="str">
        <f t="shared" si="971"/>
        <v>BW$17</v>
      </c>
      <c r="BX864" s="199" t="str">
        <f t="shared" si="971"/>
        <v>BX$17</v>
      </c>
      <c r="BY864" s="199" t="str">
        <f t="shared" si="971"/>
        <v>BY$17</v>
      </c>
      <c r="BZ864" s="199" t="str">
        <f t="shared" si="971"/>
        <v>BZ$17</v>
      </c>
      <c r="CA864" s="199" t="str">
        <f t="shared" si="971"/>
        <v>CA$17</v>
      </c>
      <c r="CB864" s="199" t="str">
        <f t="shared" si="971"/>
        <v>CB$17</v>
      </c>
      <c r="CC864" s="199" t="str">
        <f t="shared" si="971"/>
        <v>CC$17</v>
      </c>
      <c r="CD864" s="199" t="str">
        <f t="shared" si="971"/>
        <v>CD$17</v>
      </c>
      <c r="CE864" s="199" t="str">
        <f t="shared" ref="CE864:CL864" si="972">CE$21</f>
        <v>CE$17</v>
      </c>
      <c r="CF864" s="199" t="str">
        <f t="shared" si="972"/>
        <v>CF$17</v>
      </c>
      <c r="CG864" s="199" t="str">
        <f t="shared" si="972"/>
        <v>CG$17</v>
      </c>
      <c r="CH864" s="199" t="str">
        <f t="shared" si="972"/>
        <v>CH$17</v>
      </c>
      <c r="CI864" s="199" t="str">
        <f t="shared" si="972"/>
        <v>CI$17</v>
      </c>
      <c r="CJ864" s="199" t="str">
        <f t="shared" si="972"/>
        <v>CJ$17</v>
      </c>
      <c r="CK864" s="199" t="str">
        <f t="shared" si="972"/>
        <v>CK$17</v>
      </c>
      <c r="CL864" s="199" t="str">
        <f t="shared" si="972"/>
        <v>CL$17</v>
      </c>
      <c r="CN864" s="201"/>
      <c r="CO864" s="199" t="str">
        <f t="shared" ref="CO864:DL864" si="973">CO$21</f>
        <v>CO$17</v>
      </c>
      <c r="CP864" s="199" t="str">
        <f t="shared" si="973"/>
        <v>CP$17</v>
      </c>
      <c r="CQ864" s="199" t="str">
        <f t="shared" si="973"/>
        <v>CQ$17</v>
      </c>
      <c r="CR864" s="199" t="str">
        <f t="shared" si="973"/>
        <v>CR$17</v>
      </c>
      <c r="CS864" s="199" t="str">
        <f t="shared" si="973"/>
        <v>CS$17</v>
      </c>
      <c r="CT864" s="199" t="str">
        <f t="shared" si="973"/>
        <v>CT$17</v>
      </c>
      <c r="CU864" s="199" t="str">
        <f t="shared" si="973"/>
        <v>CU$17</v>
      </c>
      <c r="CV864" s="199" t="str">
        <f t="shared" si="973"/>
        <v>CV$17</v>
      </c>
      <c r="CW864" s="199" t="str">
        <f t="shared" si="973"/>
        <v>CW$17</v>
      </c>
      <c r="CX864" s="199" t="str">
        <f t="shared" si="973"/>
        <v>CX$17</v>
      </c>
      <c r="CY864" s="199" t="str">
        <f t="shared" si="973"/>
        <v>CY$17</v>
      </c>
      <c r="CZ864" s="199" t="str">
        <f t="shared" si="973"/>
        <v>CZ$17</v>
      </c>
      <c r="DA864" s="199" t="str">
        <f t="shared" si="973"/>
        <v>DA$17</v>
      </c>
      <c r="DB864" s="199" t="str">
        <f t="shared" si="973"/>
        <v>DB$17</v>
      </c>
      <c r="DC864" s="199" t="str">
        <f t="shared" si="973"/>
        <v>DC$17</v>
      </c>
      <c r="DD864" s="199" t="str">
        <f t="shared" si="973"/>
        <v>DD$17</v>
      </c>
      <c r="DE864" s="199" t="str">
        <f t="shared" si="973"/>
        <v>DE$17</v>
      </c>
      <c r="DF864" s="199" t="str">
        <f t="shared" si="973"/>
        <v>DF$17</v>
      </c>
      <c r="DG864" s="199" t="str">
        <f t="shared" si="973"/>
        <v>DG$17</v>
      </c>
      <c r="DH864" s="199" t="str">
        <f t="shared" si="973"/>
        <v>DH$17</v>
      </c>
      <c r="DI864" s="199" t="str">
        <f t="shared" si="973"/>
        <v>DI$17</v>
      </c>
      <c r="DJ864" s="199" t="str">
        <f t="shared" si="973"/>
        <v>DJ$17</v>
      </c>
      <c r="DK864" s="199" t="str">
        <f t="shared" si="973"/>
        <v>DK$17</v>
      </c>
      <c r="DL864" s="199" t="str">
        <f t="shared" si="973"/>
        <v>DL$17</v>
      </c>
    </row>
    <row r="865" spans="1:116" x14ac:dyDescent="0.4">
      <c r="A865" s="174"/>
      <c r="E865" s="8"/>
      <c r="G865" s="175" t="s">
        <v>491</v>
      </c>
      <c r="H865" s="200"/>
      <c r="I865" s="201"/>
      <c r="J865" s="201"/>
      <c r="K865" s="202"/>
      <c r="L865" s="202"/>
      <c r="M865" s="202"/>
      <c r="N865" s="202"/>
      <c r="O865" s="202"/>
      <c r="P865" s="202"/>
      <c r="R865" s="202"/>
      <c r="S865" s="190"/>
      <c r="T865" s="190"/>
      <c r="U865" s="190"/>
      <c r="V865" s="190"/>
      <c r="W865" s="190"/>
      <c r="X865" s="190"/>
      <c r="Y865" s="190"/>
      <c r="Z865" s="190"/>
      <c r="AA865" s="190"/>
      <c r="AB865" s="190"/>
      <c r="AC865" s="190"/>
      <c r="AD865" s="190"/>
      <c r="AE865" s="190"/>
      <c r="AF865" s="190"/>
      <c r="AG865" s="190"/>
      <c r="AH865" s="190"/>
      <c r="AI865" s="190"/>
      <c r="AJ865" s="190"/>
      <c r="AK865" s="190"/>
      <c r="AL865" s="190"/>
      <c r="AM865" s="190"/>
      <c r="AN865" s="190"/>
      <c r="AO865" s="190"/>
      <c r="AP865" s="190"/>
      <c r="AQ865" s="190"/>
      <c r="AR865" s="190"/>
      <c r="AS865" s="190"/>
      <c r="AT865" s="190"/>
      <c r="AU865" s="190"/>
      <c r="AV865" s="190"/>
      <c r="AW865" s="190"/>
      <c r="AX865" s="190"/>
      <c r="AY865" s="190"/>
      <c r="AZ865" s="190"/>
      <c r="BA865" s="190"/>
      <c r="BB865" s="190"/>
      <c r="BC865" s="190"/>
      <c r="BD865" s="190"/>
      <c r="BE865" s="190"/>
      <c r="BF865" s="190"/>
      <c r="BG865" s="190"/>
      <c r="BH865" s="190"/>
      <c r="BI865" s="190"/>
      <c r="BJ865" s="190"/>
      <c r="BK865" s="190"/>
      <c r="BL865" s="190"/>
      <c r="BM865" s="190"/>
      <c r="BN865" s="190"/>
      <c r="BO865" s="190"/>
      <c r="BP865" s="190"/>
      <c r="BQ865" s="190"/>
      <c r="BR865" s="190"/>
      <c r="BS865" s="190"/>
      <c r="BT865" s="190"/>
      <c r="BU865" s="190"/>
      <c r="BV865" s="190"/>
      <c r="BW865" s="190"/>
      <c r="BX865" s="190"/>
      <c r="BY865" s="190"/>
      <c r="BZ865" s="190"/>
      <c r="CA865" s="190"/>
      <c r="CB865" s="190"/>
      <c r="CC865" s="190"/>
      <c r="CD865" s="190"/>
      <c r="CE865" s="190"/>
      <c r="CF865" s="190"/>
      <c r="CG865" s="190"/>
      <c r="CH865" s="190"/>
      <c r="CI865" s="190"/>
      <c r="CJ865" s="190"/>
      <c r="CK865" s="190"/>
      <c r="CL865" s="190"/>
      <c r="CN865" s="201"/>
      <c r="CO865" s="190"/>
      <c r="CP865" s="190"/>
      <c r="CQ865" s="190"/>
      <c r="CR865" s="190"/>
      <c r="CS865" s="190"/>
      <c r="CT865" s="190"/>
      <c r="CU865" s="190"/>
      <c r="CV865" s="190"/>
      <c r="CW865" s="190"/>
      <c r="CX865" s="190"/>
      <c r="CY865" s="190"/>
      <c r="CZ865" s="190"/>
      <c r="DA865" s="190"/>
      <c r="DB865" s="190"/>
      <c r="DC865" s="190"/>
      <c r="DD865" s="190"/>
      <c r="DE865" s="190"/>
      <c r="DF865" s="190"/>
      <c r="DG865" s="190"/>
      <c r="DH865" s="190"/>
      <c r="DI865" s="190"/>
      <c r="DJ865" s="190"/>
      <c r="DK865" s="190"/>
      <c r="DL865" s="190"/>
    </row>
    <row r="866" spans="1:116" x14ac:dyDescent="0.4">
      <c r="A866" s="174"/>
      <c r="E866" s="8"/>
      <c r="G866" s="175" t="s">
        <v>505</v>
      </c>
      <c r="H866" s="200"/>
      <c r="I866" s="201"/>
      <c r="J866" s="201"/>
      <c r="K866" s="202"/>
      <c r="L866" s="202"/>
      <c r="M866" s="202"/>
      <c r="N866" s="202"/>
      <c r="O866" s="202"/>
      <c r="P866" s="202"/>
      <c r="R866" s="202"/>
      <c r="S866" s="190"/>
      <c r="T866" s="190"/>
      <c r="U866" s="190"/>
      <c r="V866" s="190"/>
      <c r="W866" s="190"/>
      <c r="X866" s="190"/>
      <c r="Y866" s="190"/>
      <c r="Z866" s="190"/>
      <c r="AA866" s="190"/>
      <c r="AB866" s="190"/>
      <c r="AC866" s="190"/>
      <c r="AD866" s="190"/>
      <c r="AE866" s="190"/>
      <c r="AF866" s="190"/>
      <c r="AG866" s="190"/>
      <c r="AH866" s="190"/>
      <c r="AI866" s="190"/>
      <c r="AJ866" s="190"/>
      <c r="AK866" s="190"/>
      <c r="AL866" s="190"/>
      <c r="AM866" s="190"/>
      <c r="AN866" s="190"/>
      <c r="AO866" s="190"/>
      <c r="AP866" s="190"/>
      <c r="AQ866" s="190"/>
      <c r="AR866" s="190"/>
      <c r="AS866" s="190"/>
      <c r="AT866" s="190"/>
      <c r="AU866" s="190"/>
      <c r="AV866" s="190"/>
      <c r="AW866" s="190"/>
      <c r="AX866" s="190"/>
      <c r="AY866" s="190"/>
      <c r="AZ866" s="190"/>
      <c r="BA866" s="190"/>
      <c r="BB866" s="190"/>
      <c r="BC866" s="190"/>
      <c r="BD866" s="190"/>
      <c r="BE866" s="190"/>
      <c r="BF866" s="190"/>
      <c r="BG866" s="190"/>
      <c r="BH866" s="190"/>
      <c r="BI866" s="190"/>
      <c r="BJ866" s="190"/>
      <c r="BK866" s="190"/>
      <c r="BL866" s="190"/>
      <c r="BM866" s="190"/>
      <c r="BN866" s="190"/>
      <c r="BO866" s="190"/>
      <c r="BP866" s="190"/>
      <c r="BQ866" s="190"/>
      <c r="BR866" s="190"/>
      <c r="BS866" s="190"/>
      <c r="BT866" s="190"/>
      <c r="BU866" s="190"/>
      <c r="BV866" s="190"/>
      <c r="BW866" s="190"/>
      <c r="BX866" s="190"/>
      <c r="BY866" s="190"/>
      <c r="BZ866" s="190"/>
      <c r="CA866" s="190"/>
      <c r="CB866" s="190"/>
      <c r="CC866" s="190"/>
      <c r="CD866" s="190"/>
      <c r="CE866" s="190"/>
      <c r="CF866" s="190"/>
      <c r="CG866" s="190"/>
      <c r="CH866" s="190"/>
      <c r="CI866" s="190"/>
      <c r="CJ866" s="190"/>
      <c r="CK866" s="190"/>
      <c r="CL866" s="190"/>
      <c r="CN866" s="201"/>
      <c r="CO866" s="190"/>
      <c r="CP866" s="190"/>
      <c r="CQ866" s="190"/>
      <c r="CR866" s="190"/>
      <c r="CS866" s="190"/>
      <c r="CT866" s="190"/>
      <c r="CU866" s="190"/>
      <c r="CV866" s="190"/>
      <c r="CW866" s="190"/>
      <c r="CX866" s="190"/>
      <c r="CY866" s="190"/>
      <c r="CZ866" s="190"/>
      <c r="DA866" s="190"/>
      <c r="DB866" s="190"/>
      <c r="DC866" s="190"/>
      <c r="DD866" s="190"/>
      <c r="DE866" s="190"/>
      <c r="DF866" s="190"/>
      <c r="DG866" s="190"/>
      <c r="DH866" s="190"/>
      <c r="DI866" s="190"/>
      <c r="DJ866" s="190"/>
      <c r="DK866" s="190"/>
      <c r="DL866" s="190"/>
    </row>
    <row r="867" spans="1:116" x14ac:dyDescent="0.4">
      <c r="A867" s="174"/>
      <c r="E867" s="8"/>
      <c r="G867" s="175" t="s">
        <v>463</v>
      </c>
      <c r="H867" s="200"/>
      <c r="I867" s="201"/>
      <c r="J867" s="201"/>
      <c r="K867" s="202"/>
      <c r="L867" s="202"/>
      <c r="M867" s="202"/>
      <c r="N867" s="202"/>
      <c r="O867" s="202"/>
      <c r="P867" s="202"/>
      <c r="R867" s="202"/>
      <c r="S867" s="190" t="str">
        <f t="shared" ref="S867:AX867" si="974">S$22</f>
        <v>S$18</v>
      </c>
      <c r="T867" s="190" t="str">
        <f t="shared" si="974"/>
        <v>T$18</v>
      </c>
      <c r="U867" s="190" t="str">
        <f t="shared" si="974"/>
        <v>U$18</v>
      </c>
      <c r="V867" s="190" t="str">
        <f t="shared" si="974"/>
        <v>V$18</v>
      </c>
      <c r="W867" s="190" t="str">
        <f t="shared" si="974"/>
        <v>W$18</v>
      </c>
      <c r="X867" s="190" t="str">
        <f t="shared" si="974"/>
        <v>X$18</v>
      </c>
      <c r="Y867" s="190" t="str">
        <f t="shared" si="974"/>
        <v>Y$18</v>
      </c>
      <c r="Z867" s="190" t="str">
        <f t="shared" si="974"/>
        <v>Z$18</v>
      </c>
      <c r="AA867" s="190" t="str">
        <f t="shared" si="974"/>
        <v>AA$18</v>
      </c>
      <c r="AB867" s="190" t="str">
        <f t="shared" si="974"/>
        <v>AB$18</v>
      </c>
      <c r="AC867" s="190" t="str">
        <f t="shared" si="974"/>
        <v>AC$18</v>
      </c>
      <c r="AD867" s="190" t="str">
        <f t="shared" si="974"/>
        <v>AD$18</v>
      </c>
      <c r="AE867" s="190" t="str">
        <f t="shared" si="974"/>
        <v>AE$18</v>
      </c>
      <c r="AF867" s="190" t="str">
        <f t="shared" si="974"/>
        <v>AF$18</v>
      </c>
      <c r="AG867" s="190" t="str">
        <f t="shared" si="974"/>
        <v>AG$18</v>
      </c>
      <c r="AH867" s="190" t="str">
        <f t="shared" si="974"/>
        <v>AH$18</v>
      </c>
      <c r="AI867" s="190" t="str">
        <f t="shared" si="974"/>
        <v>AI$18</v>
      </c>
      <c r="AJ867" s="190" t="str">
        <f t="shared" si="974"/>
        <v>AJ$18</v>
      </c>
      <c r="AK867" s="190" t="str">
        <f t="shared" si="974"/>
        <v>AK$18</v>
      </c>
      <c r="AL867" s="190" t="str">
        <f t="shared" si="974"/>
        <v>AL$18</v>
      </c>
      <c r="AM867" s="190" t="str">
        <f t="shared" si="974"/>
        <v>AM$18</v>
      </c>
      <c r="AN867" s="190" t="str">
        <f t="shared" si="974"/>
        <v>AN$18</v>
      </c>
      <c r="AO867" s="190" t="str">
        <f t="shared" si="974"/>
        <v>AO$18</v>
      </c>
      <c r="AP867" s="190" t="str">
        <f t="shared" si="974"/>
        <v>AP$18</v>
      </c>
      <c r="AQ867" s="190" t="str">
        <f t="shared" si="974"/>
        <v>AQ$18</v>
      </c>
      <c r="AR867" s="190" t="str">
        <f t="shared" si="974"/>
        <v>AR$18</v>
      </c>
      <c r="AS867" s="190" t="str">
        <f t="shared" si="974"/>
        <v>AS$18</v>
      </c>
      <c r="AT867" s="190" t="str">
        <f t="shared" si="974"/>
        <v>AT$18</v>
      </c>
      <c r="AU867" s="190" t="str">
        <f t="shared" si="974"/>
        <v>AU$18</v>
      </c>
      <c r="AV867" s="190" t="str">
        <f t="shared" si="974"/>
        <v>AV$18</v>
      </c>
      <c r="AW867" s="190" t="str">
        <f t="shared" si="974"/>
        <v>AW$18</v>
      </c>
      <c r="AX867" s="190" t="str">
        <f t="shared" si="974"/>
        <v>AX$18</v>
      </c>
      <c r="AY867" s="190" t="str">
        <f t="shared" ref="AY867:CD867" si="975">AY$22</f>
        <v>AY$18</v>
      </c>
      <c r="AZ867" s="190" t="str">
        <f t="shared" si="975"/>
        <v>AZ$18</v>
      </c>
      <c r="BA867" s="190" t="str">
        <f t="shared" si="975"/>
        <v>BA$18</v>
      </c>
      <c r="BB867" s="190" t="str">
        <f t="shared" si="975"/>
        <v>BB$18</v>
      </c>
      <c r="BC867" s="190" t="str">
        <f t="shared" si="975"/>
        <v>BC$18</v>
      </c>
      <c r="BD867" s="190" t="str">
        <f t="shared" si="975"/>
        <v>BD$18</v>
      </c>
      <c r="BE867" s="190" t="str">
        <f t="shared" si="975"/>
        <v>BE$18</v>
      </c>
      <c r="BF867" s="190" t="str">
        <f t="shared" si="975"/>
        <v>BF$18</v>
      </c>
      <c r="BG867" s="190" t="str">
        <f t="shared" si="975"/>
        <v>BG$18</v>
      </c>
      <c r="BH867" s="190" t="str">
        <f t="shared" si="975"/>
        <v>BH$18</v>
      </c>
      <c r="BI867" s="190" t="str">
        <f t="shared" si="975"/>
        <v>BI$18</v>
      </c>
      <c r="BJ867" s="190" t="str">
        <f t="shared" si="975"/>
        <v>BJ$18</v>
      </c>
      <c r="BK867" s="190" t="str">
        <f t="shared" si="975"/>
        <v>BK$18</v>
      </c>
      <c r="BL867" s="190" t="str">
        <f t="shared" si="975"/>
        <v>BL$18</v>
      </c>
      <c r="BM867" s="190" t="str">
        <f t="shared" si="975"/>
        <v>BM$18</v>
      </c>
      <c r="BN867" s="190" t="str">
        <f t="shared" si="975"/>
        <v>BN$18</v>
      </c>
      <c r="BO867" s="190" t="str">
        <f t="shared" si="975"/>
        <v>BO$18</v>
      </c>
      <c r="BP867" s="190" t="str">
        <f t="shared" si="975"/>
        <v>BP$18</v>
      </c>
      <c r="BQ867" s="190" t="str">
        <f t="shared" si="975"/>
        <v>BQ$18</v>
      </c>
      <c r="BR867" s="190" t="str">
        <f t="shared" si="975"/>
        <v>BR$18</v>
      </c>
      <c r="BS867" s="190" t="str">
        <f t="shared" si="975"/>
        <v>BS$18</v>
      </c>
      <c r="BT867" s="190" t="str">
        <f t="shared" si="975"/>
        <v>BT$18</v>
      </c>
      <c r="BU867" s="190" t="str">
        <f t="shared" si="975"/>
        <v>BU$18</v>
      </c>
      <c r="BV867" s="190" t="str">
        <f t="shared" si="975"/>
        <v>BV$18</v>
      </c>
      <c r="BW867" s="190" t="str">
        <f t="shared" si="975"/>
        <v>BW$18</v>
      </c>
      <c r="BX867" s="190" t="str">
        <f t="shared" si="975"/>
        <v>BX$18</v>
      </c>
      <c r="BY867" s="190" t="str">
        <f t="shared" si="975"/>
        <v>BY$18</v>
      </c>
      <c r="BZ867" s="190" t="str">
        <f t="shared" si="975"/>
        <v>BZ$18</v>
      </c>
      <c r="CA867" s="190" t="str">
        <f t="shared" si="975"/>
        <v>CA$18</v>
      </c>
      <c r="CB867" s="190" t="str">
        <f t="shared" si="975"/>
        <v>CB$18</v>
      </c>
      <c r="CC867" s="190" t="str">
        <f t="shared" si="975"/>
        <v>CC$18</v>
      </c>
      <c r="CD867" s="190" t="str">
        <f t="shared" si="975"/>
        <v>CD$18</v>
      </c>
      <c r="CE867" s="190" t="str">
        <f t="shared" ref="CE867:CL867" si="976">CE$22</f>
        <v>CE$18</v>
      </c>
      <c r="CF867" s="190" t="str">
        <f t="shared" si="976"/>
        <v>CF$18</v>
      </c>
      <c r="CG867" s="190" t="str">
        <f t="shared" si="976"/>
        <v>CG$18</v>
      </c>
      <c r="CH867" s="190" t="str">
        <f t="shared" si="976"/>
        <v>CH$18</v>
      </c>
      <c r="CI867" s="190" t="str">
        <f t="shared" si="976"/>
        <v>CI$18</v>
      </c>
      <c r="CJ867" s="190" t="str">
        <f t="shared" si="976"/>
        <v>CJ$18</v>
      </c>
      <c r="CK867" s="190" t="str">
        <f t="shared" si="976"/>
        <v>CK$18</v>
      </c>
      <c r="CL867" s="190" t="str">
        <f t="shared" si="976"/>
        <v>CL$18</v>
      </c>
      <c r="CN867" s="201"/>
      <c r="CO867" s="190" t="str">
        <f t="shared" ref="CO867:DL867" si="977">CO$22</f>
        <v>CO$18</v>
      </c>
      <c r="CP867" s="190" t="str">
        <f t="shared" si="977"/>
        <v>CP$18</v>
      </c>
      <c r="CQ867" s="190" t="str">
        <f t="shared" si="977"/>
        <v>CQ$18</v>
      </c>
      <c r="CR867" s="190" t="str">
        <f t="shared" si="977"/>
        <v>CR$18</v>
      </c>
      <c r="CS867" s="190" t="str">
        <f t="shared" si="977"/>
        <v>CS$18</v>
      </c>
      <c r="CT867" s="190" t="str">
        <f t="shared" si="977"/>
        <v>CT$18</v>
      </c>
      <c r="CU867" s="190" t="str">
        <f t="shared" si="977"/>
        <v>CU$18</v>
      </c>
      <c r="CV867" s="190" t="str">
        <f t="shared" si="977"/>
        <v>CV$18</v>
      </c>
      <c r="CW867" s="190" t="str">
        <f t="shared" si="977"/>
        <v>CW$18</v>
      </c>
      <c r="CX867" s="190" t="str">
        <f t="shared" si="977"/>
        <v>CX$18</v>
      </c>
      <c r="CY867" s="190" t="str">
        <f t="shared" si="977"/>
        <v>CY$18</v>
      </c>
      <c r="CZ867" s="190" t="str">
        <f t="shared" si="977"/>
        <v>CZ$18</v>
      </c>
      <c r="DA867" s="190" t="str">
        <f t="shared" si="977"/>
        <v>DA$18</v>
      </c>
      <c r="DB867" s="190" t="str">
        <f t="shared" si="977"/>
        <v>DB$18</v>
      </c>
      <c r="DC867" s="190" t="str">
        <f t="shared" si="977"/>
        <v>DC$18</v>
      </c>
      <c r="DD867" s="190" t="str">
        <f t="shared" si="977"/>
        <v>DD$18</v>
      </c>
      <c r="DE867" s="190" t="str">
        <f t="shared" si="977"/>
        <v>DE$18</v>
      </c>
      <c r="DF867" s="190" t="str">
        <f t="shared" si="977"/>
        <v>DF$18</v>
      </c>
      <c r="DG867" s="190" t="str">
        <f t="shared" si="977"/>
        <v>DG$18</v>
      </c>
      <c r="DH867" s="190" t="str">
        <f t="shared" si="977"/>
        <v>DH$18</v>
      </c>
      <c r="DI867" s="190" t="str">
        <f t="shared" si="977"/>
        <v>DI$18</v>
      </c>
      <c r="DJ867" s="190" t="str">
        <f t="shared" si="977"/>
        <v>DJ$18</v>
      </c>
      <c r="DK867" s="190" t="str">
        <f t="shared" si="977"/>
        <v>DK$18</v>
      </c>
      <c r="DL867" s="190" t="str">
        <f t="shared" si="977"/>
        <v>DL$18</v>
      </c>
    </row>
    <row r="868" spans="1:116" x14ac:dyDescent="0.4">
      <c r="A868" s="174"/>
      <c r="E868" s="8"/>
      <c r="G868" s="175" t="s">
        <v>464</v>
      </c>
      <c r="H868" s="200"/>
      <c r="I868" s="201"/>
      <c r="J868" s="201"/>
      <c r="K868" s="202"/>
      <c r="L868" s="202"/>
      <c r="M868" s="202"/>
      <c r="N868" s="202"/>
      <c r="O868" s="202"/>
      <c r="P868" s="202"/>
      <c r="R868" s="202"/>
      <c r="S868" s="190" t="str">
        <f t="shared" ref="S868:AX868" si="978">S$23</f>
        <v>S$19</v>
      </c>
      <c r="T868" s="190" t="str">
        <f t="shared" si="978"/>
        <v>T$19</v>
      </c>
      <c r="U868" s="190" t="str">
        <f t="shared" si="978"/>
        <v>U$19</v>
      </c>
      <c r="V868" s="190" t="str">
        <f t="shared" si="978"/>
        <v>V$19</v>
      </c>
      <c r="W868" s="190" t="str">
        <f t="shared" si="978"/>
        <v>W$19</v>
      </c>
      <c r="X868" s="190" t="str">
        <f t="shared" si="978"/>
        <v>X$19</v>
      </c>
      <c r="Y868" s="190" t="str">
        <f t="shared" si="978"/>
        <v>Y$19</v>
      </c>
      <c r="Z868" s="190" t="str">
        <f t="shared" si="978"/>
        <v>Z$19</v>
      </c>
      <c r="AA868" s="190" t="str">
        <f t="shared" si="978"/>
        <v>AA$19</v>
      </c>
      <c r="AB868" s="190" t="str">
        <f t="shared" si="978"/>
        <v>AB$19</v>
      </c>
      <c r="AC868" s="190" t="str">
        <f t="shared" si="978"/>
        <v>AC$19</v>
      </c>
      <c r="AD868" s="190" t="str">
        <f t="shared" si="978"/>
        <v>AD$19</v>
      </c>
      <c r="AE868" s="190" t="str">
        <f t="shared" si="978"/>
        <v>AE$19</v>
      </c>
      <c r="AF868" s="190" t="str">
        <f t="shared" si="978"/>
        <v>AF$19</v>
      </c>
      <c r="AG868" s="190" t="str">
        <f t="shared" si="978"/>
        <v>AG$19</v>
      </c>
      <c r="AH868" s="190" t="str">
        <f t="shared" si="978"/>
        <v>AH$19</v>
      </c>
      <c r="AI868" s="190" t="str">
        <f t="shared" si="978"/>
        <v>AI$19</v>
      </c>
      <c r="AJ868" s="190" t="str">
        <f t="shared" si="978"/>
        <v>AJ$19</v>
      </c>
      <c r="AK868" s="190" t="str">
        <f t="shared" si="978"/>
        <v>AK$19</v>
      </c>
      <c r="AL868" s="190" t="str">
        <f t="shared" si="978"/>
        <v>AL$19</v>
      </c>
      <c r="AM868" s="190" t="str">
        <f t="shared" si="978"/>
        <v>AM$19</v>
      </c>
      <c r="AN868" s="190" t="str">
        <f t="shared" si="978"/>
        <v>AN$19</v>
      </c>
      <c r="AO868" s="190" t="str">
        <f t="shared" si="978"/>
        <v>AO$19</v>
      </c>
      <c r="AP868" s="190" t="str">
        <f t="shared" si="978"/>
        <v>AP$19</v>
      </c>
      <c r="AQ868" s="190" t="str">
        <f t="shared" si="978"/>
        <v>AQ$19</v>
      </c>
      <c r="AR868" s="190" t="str">
        <f t="shared" si="978"/>
        <v>AR$19</v>
      </c>
      <c r="AS868" s="190" t="str">
        <f t="shared" si="978"/>
        <v>AS$19</v>
      </c>
      <c r="AT868" s="190" t="str">
        <f t="shared" si="978"/>
        <v>AT$19</v>
      </c>
      <c r="AU868" s="190" t="str">
        <f t="shared" si="978"/>
        <v>AU$19</v>
      </c>
      <c r="AV868" s="190" t="str">
        <f t="shared" si="978"/>
        <v>AV$19</v>
      </c>
      <c r="AW868" s="190" t="str">
        <f t="shared" si="978"/>
        <v>AW$19</v>
      </c>
      <c r="AX868" s="190" t="str">
        <f t="shared" si="978"/>
        <v>AX$19</v>
      </c>
      <c r="AY868" s="190" t="str">
        <f t="shared" ref="AY868:CD868" si="979">AY$23</f>
        <v>AY$19</v>
      </c>
      <c r="AZ868" s="190" t="str">
        <f t="shared" si="979"/>
        <v>AZ$19</v>
      </c>
      <c r="BA868" s="190" t="str">
        <f t="shared" si="979"/>
        <v>BA$19</v>
      </c>
      <c r="BB868" s="190" t="str">
        <f t="shared" si="979"/>
        <v>BB$19</v>
      </c>
      <c r="BC868" s="190" t="str">
        <f t="shared" si="979"/>
        <v>BC$19</v>
      </c>
      <c r="BD868" s="190" t="str">
        <f t="shared" si="979"/>
        <v>BD$19</v>
      </c>
      <c r="BE868" s="190" t="str">
        <f t="shared" si="979"/>
        <v>BE$19</v>
      </c>
      <c r="BF868" s="190" t="str">
        <f t="shared" si="979"/>
        <v>BF$19</v>
      </c>
      <c r="BG868" s="190" t="str">
        <f t="shared" si="979"/>
        <v>BG$19</v>
      </c>
      <c r="BH868" s="190" t="str">
        <f t="shared" si="979"/>
        <v>BH$19</v>
      </c>
      <c r="BI868" s="190" t="str">
        <f t="shared" si="979"/>
        <v>BI$19</v>
      </c>
      <c r="BJ868" s="190" t="str">
        <f t="shared" si="979"/>
        <v>BJ$19</v>
      </c>
      <c r="BK868" s="190" t="str">
        <f t="shared" si="979"/>
        <v>BK$19</v>
      </c>
      <c r="BL868" s="190" t="str">
        <f t="shared" si="979"/>
        <v>BL$19</v>
      </c>
      <c r="BM868" s="190" t="str">
        <f t="shared" si="979"/>
        <v>BM$19</v>
      </c>
      <c r="BN868" s="190" t="str">
        <f t="shared" si="979"/>
        <v>BN$19</v>
      </c>
      <c r="BO868" s="190" t="str">
        <f t="shared" si="979"/>
        <v>BO$19</v>
      </c>
      <c r="BP868" s="190" t="str">
        <f t="shared" si="979"/>
        <v>BP$19</v>
      </c>
      <c r="BQ868" s="190" t="str">
        <f t="shared" si="979"/>
        <v>BQ$19</v>
      </c>
      <c r="BR868" s="190" t="str">
        <f t="shared" si="979"/>
        <v>BR$19</v>
      </c>
      <c r="BS868" s="190" t="str">
        <f t="shared" si="979"/>
        <v>BS$19</v>
      </c>
      <c r="BT868" s="190" t="str">
        <f t="shared" si="979"/>
        <v>BT$19</v>
      </c>
      <c r="BU868" s="190" t="str">
        <f t="shared" si="979"/>
        <v>BU$19</v>
      </c>
      <c r="BV868" s="190" t="str">
        <f t="shared" si="979"/>
        <v>BV$19</v>
      </c>
      <c r="BW868" s="190" t="str">
        <f t="shared" si="979"/>
        <v>BW$19</v>
      </c>
      <c r="BX868" s="190" t="str">
        <f t="shared" si="979"/>
        <v>BX$19</v>
      </c>
      <c r="BY868" s="190" t="str">
        <f t="shared" si="979"/>
        <v>BY$19</v>
      </c>
      <c r="BZ868" s="190" t="str">
        <f t="shared" si="979"/>
        <v>BZ$19</v>
      </c>
      <c r="CA868" s="190" t="str">
        <f t="shared" si="979"/>
        <v>CA$19</v>
      </c>
      <c r="CB868" s="190" t="str">
        <f t="shared" si="979"/>
        <v>CB$19</v>
      </c>
      <c r="CC868" s="190" t="str">
        <f t="shared" si="979"/>
        <v>CC$19</v>
      </c>
      <c r="CD868" s="190" t="str">
        <f t="shared" si="979"/>
        <v>CD$19</v>
      </c>
      <c r="CE868" s="190" t="str">
        <f t="shared" ref="CE868:CL868" si="980">CE$23</f>
        <v>CE$19</v>
      </c>
      <c r="CF868" s="190" t="str">
        <f t="shared" si="980"/>
        <v>CF$19</v>
      </c>
      <c r="CG868" s="190" t="str">
        <f t="shared" si="980"/>
        <v>CG$19</v>
      </c>
      <c r="CH868" s="190" t="str">
        <f t="shared" si="980"/>
        <v>CH$19</v>
      </c>
      <c r="CI868" s="190" t="str">
        <f t="shared" si="980"/>
        <v>CI$19</v>
      </c>
      <c r="CJ868" s="190" t="str">
        <f t="shared" si="980"/>
        <v>CJ$19</v>
      </c>
      <c r="CK868" s="190" t="str">
        <f t="shared" si="980"/>
        <v>CK$19</v>
      </c>
      <c r="CL868" s="190" t="str">
        <f t="shared" si="980"/>
        <v>CL$19</v>
      </c>
      <c r="CN868" s="201"/>
      <c r="CO868" s="190" t="str">
        <f t="shared" ref="CO868:DL868" si="981">CO$23</f>
        <v>CO$19</v>
      </c>
      <c r="CP868" s="190" t="str">
        <f t="shared" si="981"/>
        <v>CP$19</v>
      </c>
      <c r="CQ868" s="190" t="str">
        <f t="shared" si="981"/>
        <v>CQ$19</v>
      </c>
      <c r="CR868" s="190" t="str">
        <f t="shared" si="981"/>
        <v>CR$19</v>
      </c>
      <c r="CS868" s="190" t="str">
        <f t="shared" si="981"/>
        <v>CS$19</v>
      </c>
      <c r="CT868" s="190" t="str">
        <f t="shared" si="981"/>
        <v>CT$19</v>
      </c>
      <c r="CU868" s="190" t="str">
        <f t="shared" si="981"/>
        <v>CU$19</v>
      </c>
      <c r="CV868" s="190" t="str">
        <f t="shared" si="981"/>
        <v>CV$19</v>
      </c>
      <c r="CW868" s="190" t="str">
        <f t="shared" si="981"/>
        <v>CW$19</v>
      </c>
      <c r="CX868" s="190" t="str">
        <f t="shared" si="981"/>
        <v>CX$19</v>
      </c>
      <c r="CY868" s="190" t="str">
        <f t="shared" si="981"/>
        <v>CY$19</v>
      </c>
      <c r="CZ868" s="190" t="str">
        <f t="shared" si="981"/>
        <v>CZ$19</v>
      </c>
      <c r="DA868" s="190" t="str">
        <f t="shared" si="981"/>
        <v>DA$19</v>
      </c>
      <c r="DB868" s="190" t="str">
        <f t="shared" si="981"/>
        <v>DB$19</v>
      </c>
      <c r="DC868" s="190" t="str">
        <f t="shared" si="981"/>
        <v>DC$19</v>
      </c>
      <c r="DD868" s="190" t="str">
        <f t="shared" si="981"/>
        <v>DD$19</v>
      </c>
      <c r="DE868" s="190" t="str">
        <f t="shared" si="981"/>
        <v>DE$19</v>
      </c>
      <c r="DF868" s="190" t="str">
        <f t="shared" si="981"/>
        <v>DF$19</v>
      </c>
      <c r="DG868" s="190" t="str">
        <f t="shared" si="981"/>
        <v>DG$19</v>
      </c>
      <c r="DH868" s="190" t="str">
        <f t="shared" si="981"/>
        <v>DH$19</v>
      </c>
      <c r="DI868" s="190" t="str">
        <f t="shared" si="981"/>
        <v>DI$19</v>
      </c>
      <c r="DJ868" s="190" t="str">
        <f t="shared" si="981"/>
        <v>DJ$19</v>
      </c>
      <c r="DK868" s="190" t="str">
        <f t="shared" si="981"/>
        <v>DK$19</v>
      </c>
      <c r="DL868" s="190" t="str">
        <f t="shared" si="981"/>
        <v>DL$19</v>
      </c>
    </row>
    <row r="869" spans="1:116" x14ac:dyDescent="0.4">
      <c r="A869" s="142" t="s">
        <v>218</v>
      </c>
      <c r="B869" s="31" t="s">
        <v>81</v>
      </c>
      <c r="C869" s="31"/>
      <c r="D869" t="s">
        <v>762</v>
      </c>
      <c r="E869" s="8" t="str">
        <f t="shared" ref="E869:E876" si="982">ROW()&amp;" "&amp;D869</f>
        <v>869 WCAR-S</v>
      </c>
      <c r="F869" t="s">
        <v>223</v>
      </c>
      <c r="G869" s="143" t="s">
        <v>221</v>
      </c>
      <c r="H869" s="142"/>
      <c r="I869" s="144"/>
      <c r="J869" s="144"/>
      <c r="K869" s="142"/>
      <c r="L869" s="142"/>
      <c r="M869" s="142"/>
      <c r="N869" s="142"/>
      <c r="O869" s="142"/>
      <c r="P869" s="142"/>
      <c r="R869" s="143"/>
      <c r="S869" s="143"/>
      <c r="T869" s="143"/>
      <c r="U869" s="143"/>
      <c r="V869" s="143"/>
      <c r="W869" s="143"/>
      <c r="X869" s="143"/>
      <c r="Y869" s="143"/>
      <c r="Z869" s="143"/>
      <c r="AA869" s="143"/>
      <c r="AB869" s="143"/>
      <c r="AC869" s="143"/>
      <c r="AD869" s="143"/>
      <c r="AE869" s="143"/>
      <c r="AF869" s="143"/>
      <c r="AG869" s="143"/>
      <c r="AH869" s="143"/>
      <c r="AI869" s="143"/>
      <c r="AJ869" s="143"/>
      <c r="AK869" s="143"/>
      <c r="AL869" s="143"/>
      <c r="AM869" s="143"/>
      <c r="AN869" s="143"/>
      <c r="AO869" s="143"/>
      <c r="AP869" s="143"/>
      <c r="AQ869" s="143"/>
      <c r="AR869" s="143"/>
      <c r="AS869" s="143"/>
      <c r="AT869" s="143"/>
      <c r="AU869" s="143"/>
      <c r="AV869" s="143"/>
      <c r="AW869" s="143"/>
      <c r="AX869" s="143"/>
      <c r="AY869" s="143"/>
      <c r="AZ869" s="143"/>
      <c r="BA869" s="143"/>
      <c r="BB869" s="143"/>
      <c r="BC869" s="143"/>
      <c r="BD869" s="143"/>
      <c r="BE869" s="143"/>
      <c r="BF869" s="143"/>
      <c r="BG869" s="143"/>
      <c r="BH869" s="143"/>
      <c r="BI869" s="143"/>
      <c r="BJ869" s="143"/>
      <c r="BK869" s="143"/>
      <c r="BL869" s="143"/>
      <c r="BM869" s="143"/>
      <c r="BN869" s="143"/>
      <c r="BO869" s="143"/>
      <c r="BP869" s="143"/>
      <c r="BQ869" s="143"/>
      <c r="BR869" s="143"/>
      <c r="BS869" s="143"/>
      <c r="BT869" s="143"/>
      <c r="BU869" s="143"/>
      <c r="BV869" s="143"/>
      <c r="BW869" s="143"/>
      <c r="BX869" s="143"/>
      <c r="BY869" s="143"/>
      <c r="BZ869" s="143"/>
      <c r="CA869" s="143"/>
      <c r="CB869" s="143"/>
      <c r="CC869" s="143"/>
      <c r="CD869" s="143"/>
      <c r="CE869" s="143"/>
      <c r="CF869" s="143"/>
      <c r="CG869" s="143"/>
      <c r="CH869" s="143"/>
      <c r="CI869" s="143"/>
      <c r="CJ869" s="143"/>
      <c r="CK869" s="143"/>
      <c r="CL869" s="143"/>
      <c r="CN869" s="144"/>
      <c r="CO869" s="143"/>
      <c r="CP869" s="143"/>
      <c r="CQ869" s="143"/>
      <c r="CR869" s="143"/>
      <c r="CS869" s="143"/>
      <c r="CT869" s="143"/>
      <c r="CU869" s="143"/>
      <c r="CV869" s="143"/>
      <c r="CW869" s="143"/>
      <c r="CX869" s="143"/>
      <c r="CY869" s="143"/>
      <c r="CZ869" s="143"/>
      <c r="DA869" s="143"/>
      <c r="DB869" s="143"/>
      <c r="DC869" s="143"/>
      <c r="DD869" s="143"/>
      <c r="DE869" s="143"/>
      <c r="DF869" s="143"/>
      <c r="DG869" s="143"/>
      <c r="DH869" s="143"/>
      <c r="DI869" s="143"/>
      <c r="DJ869" s="143"/>
      <c r="DK869" s="143"/>
      <c r="DL869" s="143"/>
    </row>
    <row r="870" spans="1:116" x14ac:dyDescent="0.4">
      <c r="B870" t="str">
        <f t="shared" ref="B870:B875" si="983">E870</f>
        <v>870 WCAR-S</v>
      </c>
      <c r="D870" t="s">
        <v>762</v>
      </c>
      <c r="E870" s="8" t="str">
        <f t="shared" si="982"/>
        <v>870 WCAR-S</v>
      </c>
      <c r="G870" s="129" t="str">
        <f>G872&amp;":"</f>
        <v>Accounts receivable - (Primary label):</v>
      </c>
      <c r="I870"/>
      <c r="J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N870"/>
    </row>
    <row r="871" spans="1:116" x14ac:dyDescent="0.4">
      <c r="B871" t="str">
        <f t="shared" si="983"/>
        <v>871 WCAR-S</v>
      </c>
      <c r="D871" t="s">
        <v>762</v>
      </c>
      <c r="E871" s="8" t="str">
        <f t="shared" si="982"/>
        <v>871 WCAR-S</v>
      </c>
      <c r="G871" s="145" t="s">
        <v>222</v>
      </c>
      <c r="H871" s="12"/>
      <c r="I871" s="60"/>
      <c r="J871" s="60"/>
      <c r="K871" s="17">
        <v>30</v>
      </c>
      <c r="L871" s="17">
        <v>30</v>
      </c>
      <c r="M871" s="17">
        <v>30</v>
      </c>
      <c r="N871" s="17">
        <v>30</v>
      </c>
      <c r="O871" s="17">
        <v>30</v>
      </c>
      <c r="P871" s="17">
        <v>30</v>
      </c>
      <c r="R871" s="15"/>
      <c r="S871" s="15" cm="1">
        <f t="array" ref="S871">INDEX($K:$P,ROW(),MATCH(S$3,$K$2:$P$2,0))</f>
        <v>30</v>
      </c>
      <c r="T871" s="15" cm="1">
        <f t="array" ref="T871">INDEX($K:$P,ROW(),MATCH(T$3,$K$2:$P$2,0))</f>
        <v>30</v>
      </c>
      <c r="U871" s="15" cm="1">
        <f t="array" ref="U871">INDEX($K:$P,ROW(),MATCH(U$3,$K$2:$P$2,0))</f>
        <v>30</v>
      </c>
      <c r="V871" s="15" cm="1">
        <f t="array" ref="V871">INDEX($K:$P,ROW(),MATCH(V$3,$K$2:$P$2,0))</f>
        <v>30</v>
      </c>
      <c r="W871" s="15" cm="1">
        <f t="array" ref="W871">INDEX($K:$P,ROW(),MATCH(W$3,$K$2:$P$2,0))</f>
        <v>30</v>
      </c>
      <c r="X871" s="15" cm="1">
        <f t="array" ref="X871">INDEX($K:$P,ROW(),MATCH(X$3,$K$2:$P$2,0))</f>
        <v>30</v>
      </c>
      <c r="Y871" s="15" cm="1">
        <f t="array" ref="Y871">INDEX($K:$P,ROW(),MATCH(Y$3,$K$2:$P$2,0))</f>
        <v>30</v>
      </c>
      <c r="Z871" s="15" cm="1">
        <f t="array" ref="Z871">INDEX($K:$P,ROW(),MATCH(Z$3,$K$2:$P$2,0))</f>
        <v>30</v>
      </c>
      <c r="AA871" s="15" cm="1">
        <f t="array" ref="AA871">INDEX($K:$P,ROW(),MATCH(AA$3,$K$2:$P$2,0))</f>
        <v>30</v>
      </c>
      <c r="AB871" s="15" cm="1">
        <f t="array" ref="AB871">INDEX($K:$P,ROW(),MATCH(AB$3,$K$2:$P$2,0))</f>
        <v>30</v>
      </c>
      <c r="AC871" s="15" cm="1">
        <f t="array" ref="AC871">INDEX($K:$P,ROW(),MATCH(AC$3,$K$2:$P$2,0))</f>
        <v>30</v>
      </c>
      <c r="AD871" s="15" cm="1">
        <f t="array" ref="AD871">INDEX($K:$P,ROW(),MATCH(AD$3,$K$2:$P$2,0))</f>
        <v>30</v>
      </c>
      <c r="AE871" s="15" cm="1">
        <f t="array" ref="AE871">INDEX($K:$P,ROW(),MATCH(AE$3,$K$2:$P$2,0))</f>
        <v>30</v>
      </c>
      <c r="AF871" s="15" cm="1">
        <f t="array" ref="AF871">INDEX($K:$P,ROW(),MATCH(AF$3,$K$2:$P$2,0))</f>
        <v>30</v>
      </c>
      <c r="AG871" s="15" cm="1">
        <f t="array" ref="AG871">INDEX($K:$P,ROW(),MATCH(AG$3,$K$2:$P$2,0))</f>
        <v>30</v>
      </c>
      <c r="AH871" s="15" cm="1">
        <f t="array" ref="AH871">INDEX($K:$P,ROW(),MATCH(AH$3,$K$2:$P$2,0))</f>
        <v>30</v>
      </c>
      <c r="AI871" s="15" cm="1">
        <f t="array" ref="AI871">INDEX($K:$P,ROW(),MATCH(AI$3,$K$2:$P$2,0))</f>
        <v>30</v>
      </c>
      <c r="AJ871" s="15" cm="1">
        <f t="array" ref="AJ871">INDEX($K:$P,ROW(),MATCH(AJ$3,$K$2:$P$2,0))</f>
        <v>30</v>
      </c>
      <c r="AK871" s="15" cm="1">
        <f t="array" ref="AK871">INDEX($K:$P,ROW(),MATCH(AK$3,$K$2:$P$2,0))</f>
        <v>30</v>
      </c>
      <c r="AL871" s="15" cm="1">
        <f t="array" ref="AL871">INDEX($K:$P,ROW(),MATCH(AL$3,$K$2:$P$2,0))</f>
        <v>30</v>
      </c>
      <c r="AM871" s="15" cm="1">
        <f t="array" ref="AM871">INDEX($K:$P,ROW(),MATCH(AM$3,$K$2:$P$2,0))</f>
        <v>30</v>
      </c>
      <c r="AN871" s="15" cm="1">
        <f t="array" ref="AN871">INDEX($K:$P,ROW(),MATCH(AN$3,$K$2:$P$2,0))</f>
        <v>30</v>
      </c>
      <c r="AO871" s="15" cm="1">
        <f t="array" ref="AO871">INDEX($K:$P,ROW(),MATCH(AO$3,$K$2:$P$2,0))</f>
        <v>30</v>
      </c>
      <c r="AP871" s="15" cm="1">
        <f t="array" ref="AP871">INDEX($K:$P,ROW(),MATCH(AP$3,$K$2:$P$2,0))</f>
        <v>30</v>
      </c>
      <c r="AQ871" s="15" cm="1">
        <f t="array" ref="AQ871">INDEX($K:$P,ROW(),MATCH(AQ$3,$K$2:$P$2,0))</f>
        <v>30</v>
      </c>
      <c r="AR871" s="15" cm="1">
        <f t="array" ref="AR871">INDEX($K:$P,ROW(),MATCH(AR$3,$K$2:$P$2,0))</f>
        <v>30</v>
      </c>
      <c r="AS871" s="15" cm="1">
        <f t="array" ref="AS871">INDEX($K:$P,ROW(),MATCH(AS$3,$K$2:$P$2,0))</f>
        <v>30</v>
      </c>
      <c r="AT871" s="15" cm="1">
        <f t="array" ref="AT871">INDEX($K:$P,ROW(),MATCH(AT$3,$K$2:$P$2,0))</f>
        <v>30</v>
      </c>
      <c r="AU871" s="15" cm="1">
        <f t="array" ref="AU871">INDEX($K:$P,ROW(),MATCH(AU$3,$K$2:$P$2,0))</f>
        <v>30</v>
      </c>
      <c r="AV871" s="15" cm="1">
        <f t="array" ref="AV871">INDEX($K:$P,ROW(),MATCH(AV$3,$K$2:$P$2,0))</f>
        <v>30</v>
      </c>
      <c r="AW871" s="15" cm="1">
        <f t="array" ref="AW871">INDEX($K:$P,ROW(),MATCH(AW$3,$K$2:$P$2,0))</f>
        <v>30</v>
      </c>
      <c r="AX871" s="15" cm="1">
        <f t="array" ref="AX871">INDEX($K:$P,ROW(),MATCH(AX$3,$K$2:$P$2,0))</f>
        <v>30</v>
      </c>
      <c r="AY871" s="15" cm="1">
        <f t="array" ref="AY871">INDEX($K:$P,ROW(),MATCH(AY$3,$K$2:$P$2,0))</f>
        <v>30</v>
      </c>
      <c r="AZ871" s="15" cm="1">
        <f t="array" ref="AZ871">INDEX($K:$P,ROW(),MATCH(AZ$3,$K$2:$P$2,0))</f>
        <v>30</v>
      </c>
      <c r="BA871" s="15" cm="1">
        <f t="array" ref="BA871">INDEX($K:$P,ROW(),MATCH(BA$3,$K$2:$P$2,0))</f>
        <v>30</v>
      </c>
      <c r="BB871" s="15" cm="1">
        <f t="array" ref="BB871">INDEX($K:$P,ROW(),MATCH(BB$3,$K$2:$P$2,0))</f>
        <v>30</v>
      </c>
      <c r="BC871" s="15" cm="1">
        <f t="array" ref="BC871">INDEX($K:$P,ROW(),MATCH(BC$3,$K$2:$P$2,0))</f>
        <v>30</v>
      </c>
      <c r="BD871" s="15" cm="1">
        <f t="array" ref="BD871">INDEX($K:$P,ROW(),MATCH(BD$3,$K$2:$P$2,0))</f>
        <v>30</v>
      </c>
      <c r="BE871" s="15" cm="1">
        <f t="array" ref="BE871">INDEX($K:$P,ROW(),MATCH(BE$3,$K$2:$P$2,0))</f>
        <v>30</v>
      </c>
      <c r="BF871" s="15" cm="1">
        <f t="array" ref="BF871">INDEX($K:$P,ROW(),MATCH(BF$3,$K$2:$P$2,0))</f>
        <v>30</v>
      </c>
      <c r="BG871" s="15" cm="1">
        <f t="array" ref="BG871">INDEX($K:$P,ROW(),MATCH(BG$3,$K$2:$P$2,0))</f>
        <v>30</v>
      </c>
      <c r="BH871" s="15" cm="1">
        <f t="array" ref="BH871">INDEX($K:$P,ROW(),MATCH(BH$3,$K$2:$P$2,0))</f>
        <v>30</v>
      </c>
      <c r="BI871" s="15" cm="1">
        <f t="array" ref="BI871">INDEX($K:$P,ROW(),MATCH(BI$3,$K$2:$P$2,0))</f>
        <v>30</v>
      </c>
      <c r="BJ871" s="15" cm="1">
        <f t="array" ref="BJ871">INDEX($K:$P,ROW(),MATCH(BJ$3,$K$2:$P$2,0))</f>
        <v>30</v>
      </c>
      <c r="BK871" s="15" cm="1">
        <f t="array" ref="BK871">INDEX($K:$P,ROW(),MATCH(BK$3,$K$2:$P$2,0))</f>
        <v>30</v>
      </c>
      <c r="BL871" s="15" cm="1">
        <f t="array" ref="BL871">INDEX($K:$P,ROW(),MATCH(BL$3,$K$2:$P$2,0))</f>
        <v>30</v>
      </c>
      <c r="BM871" s="15" cm="1">
        <f t="array" ref="BM871">INDEX($K:$P,ROW(),MATCH(BM$3,$K$2:$P$2,0))</f>
        <v>30</v>
      </c>
      <c r="BN871" s="15" cm="1">
        <f t="array" ref="BN871">INDEX($K:$P,ROW(),MATCH(BN$3,$K$2:$P$2,0))</f>
        <v>30</v>
      </c>
      <c r="BO871" s="15" cm="1">
        <f t="array" ref="BO871">INDEX($K:$P,ROW(),MATCH(BO$3,$K$2:$P$2,0))</f>
        <v>30</v>
      </c>
      <c r="BP871" s="15" cm="1">
        <f t="array" ref="BP871">INDEX($K:$P,ROW(),MATCH(BP$3,$K$2:$P$2,0))</f>
        <v>30</v>
      </c>
      <c r="BQ871" s="15" cm="1">
        <f t="array" ref="BQ871">INDEX($K:$P,ROW(),MATCH(BQ$3,$K$2:$P$2,0))</f>
        <v>30</v>
      </c>
      <c r="BR871" s="15" cm="1">
        <f t="array" ref="BR871">INDEX($K:$P,ROW(),MATCH(BR$3,$K$2:$P$2,0))</f>
        <v>30</v>
      </c>
      <c r="BS871" s="15" cm="1">
        <f t="array" ref="BS871">INDEX($K:$P,ROW(),MATCH(BS$3,$K$2:$P$2,0))</f>
        <v>30</v>
      </c>
      <c r="BT871" s="15" cm="1">
        <f t="array" ref="BT871">INDEX($K:$P,ROW(),MATCH(BT$3,$K$2:$P$2,0))</f>
        <v>30</v>
      </c>
      <c r="BU871" s="15" cm="1">
        <f t="array" ref="BU871">INDEX($K:$P,ROW(),MATCH(BU$3,$K$2:$P$2,0))</f>
        <v>30</v>
      </c>
      <c r="BV871" s="15" cm="1">
        <f t="array" ref="BV871">INDEX($K:$P,ROW(),MATCH(BV$3,$K$2:$P$2,0))</f>
        <v>30</v>
      </c>
      <c r="BW871" s="15" cm="1">
        <f t="array" ref="BW871">INDEX($K:$P,ROW(),MATCH(BW$3,$K$2:$P$2,0))</f>
        <v>30</v>
      </c>
      <c r="BX871" s="15" cm="1">
        <f t="array" ref="BX871">INDEX($K:$P,ROW(),MATCH(BX$3,$K$2:$P$2,0))</f>
        <v>30</v>
      </c>
      <c r="BY871" s="15" cm="1">
        <f t="array" ref="BY871">INDEX($K:$P,ROW(),MATCH(BY$3,$K$2:$P$2,0))</f>
        <v>30</v>
      </c>
      <c r="BZ871" s="15" cm="1">
        <f t="array" ref="BZ871">INDEX($K:$P,ROW(),MATCH(BZ$3,$K$2:$P$2,0))</f>
        <v>30</v>
      </c>
      <c r="CA871" s="15" cm="1">
        <f t="array" ref="CA871">INDEX($K:$P,ROW(),MATCH(CA$3,$K$2:$P$2,0))</f>
        <v>30</v>
      </c>
      <c r="CB871" s="15" cm="1">
        <f t="array" ref="CB871">INDEX($K:$P,ROW(),MATCH(CB$3,$K$2:$P$2,0))</f>
        <v>30</v>
      </c>
      <c r="CC871" s="15" cm="1">
        <f t="array" ref="CC871">INDEX($K:$P,ROW(),MATCH(CC$3,$K$2:$P$2,0))</f>
        <v>30</v>
      </c>
      <c r="CD871" s="15" cm="1">
        <f t="array" ref="CD871">INDEX($K:$P,ROW(),MATCH(CD$3,$K$2:$P$2,0))</f>
        <v>30</v>
      </c>
      <c r="CE871" s="15" cm="1">
        <f t="array" ref="CE871">INDEX($K:$P,ROW(),MATCH(CE$3,$K$2:$P$2,0))</f>
        <v>30</v>
      </c>
      <c r="CF871" s="15" cm="1">
        <f t="array" ref="CF871">INDEX($K:$P,ROW(),MATCH(CF$3,$K$2:$P$2,0))</f>
        <v>30</v>
      </c>
      <c r="CG871" s="15" cm="1">
        <f t="array" ref="CG871">INDEX($K:$P,ROW(),MATCH(CG$3,$K$2:$P$2,0))</f>
        <v>30</v>
      </c>
      <c r="CH871" s="15" cm="1">
        <f t="array" ref="CH871">INDEX($K:$P,ROW(),MATCH(CH$3,$K$2:$P$2,0))</f>
        <v>30</v>
      </c>
      <c r="CI871" s="15" cm="1">
        <f t="array" ref="CI871">INDEX($K:$P,ROW(),MATCH(CI$3,$K$2:$P$2,0))</f>
        <v>30</v>
      </c>
      <c r="CJ871" s="15" cm="1">
        <f t="array" ref="CJ871">INDEX($K:$P,ROW(),MATCH(CJ$3,$K$2:$P$2,0))</f>
        <v>30</v>
      </c>
      <c r="CK871" s="15" cm="1">
        <f t="array" ref="CK871">INDEX($K:$P,ROW(),MATCH(CK$3,$K$2:$P$2,0))</f>
        <v>30</v>
      </c>
      <c r="CL871" s="15" cm="1">
        <f t="array" ref="CL871">INDEX($K:$P,ROW(),MATCH(CL$3,$K$2:$P$2,0))</f>
        <v>30</v>
      </c>
      <c r="CN871" s="60"/>
      <c r="CO871" s="15" t="e" cm="1">
        <f t="array" ref="CO871">INDEX($K:$P,ROW(),MATCH(CO$3,$K$2:$P$2,0))</f>
        <v>#N/A</v>
      </c>
      <c r="CP871" s="15" t="e" cm="1">
        <f t="array" ref="CP871">INDEX($K:$P,ROW(),MATCH(CP$3,$K$2:$P$2,0))</f>
        <v>#N/A</v>
      </c>
      <c r="CQ871" s="15" t="e" cm="1">
        <f t="array" ref="CQ871">INDEX($K:$P,ROW(),MATCH(CQ$3,$K$2:$P$2,0))</f>
        <v>#N/A</v>
      </c>
      <c r="CR871" s="15" t="e" cm="1">
        <f t="array" ref="CR871">INDEX($K:$P,ROW(),MATCH(CR$3,$K$2:$P$2,0))</f>
        <v>#N/A</v>
      </c>
      <c r="CS871" s="15" t="e" cm="1">
        <f t="array" ref="CS871">INDEX($K:$P,ROW(),MATCH(CS$3,$K$2:$P$2,0))</f>
        <v>#N/A</v>
      </c>
      <c r="CT871" s="15" t="e" cm="1">
        <f t="array" ref="CT871">INDEX($K:$P,ROW(),MATCH(CT$3,$K$2:$P$2,0))</f>
        <v>#N/A</v>
      </c>
      <c r="CU871" s="15" t="e" cm="1">
        <f t="array" ref="CU871">INDEX($K:$P,ROW(),MATCH(CU$3,$K$2:$P$2,0))</f>
        <v>#N/A</v>
      </c>
      <c r="CV871" s="15" t="e" cm="1">
        <f t="array" ref="CV871">INDEX($K:$P,ROW(),MATCH(CV$3,$K$2:$P$2,0))</f>
        <v>#N/A</v>
      </c>
      <c r="CW871" s="15" t="e" cm="1">
        <f t="array" ref="CW871">INDEX($K:$P,ROW(),MATCH(CW$3,$K$2:$P$2,0))</f>
        <v>#N/A</v>
      </c>
      <c r="CX871" s="15" t="e" cm="1">
        <f t="array" ref="CX871">INDEX($K:$P,ROW(),MATCH(CX$3,$K$2:$P$2,0))</f>
        <v>#N/A</v>
      </c>
      <c r="CY871" s="15" t="e" cm="1">
        <f t="array" ref="CY871">INDEX($K:$P,ROW(),MATCH(CY$3,$K$2:$P$2,0))</f>
        <v>#N/A</v>
      </c>
      <c r="CZ871" s="15" t="e" cm="1">
        <f t="array" ref="CZ871">INDEX($K:$P,ROW(),MATCH(CZ$3,$K$2:$P$2,0))</f>
        <v>#N/A</v>
      </c>
      <c r="DA871" s="15" t="e" cm="1">
        <f t="array" ref="DA871">INDEX($K:$P,ROW(),MATCH(DA$3,$K$2:$P$2,0))</f>
        <v>#N/A</v>
      </c>
      <c r="DB871" s="15" t="e" cm="1">
        <f t="array" ref="DB871">INDEX($K:$P,ROW(),MATCH(DB$3,$K$2:$P$2,0))</f>
        <v>#N/A</v>
      </c>
      <c r="DC871" s="15" t="e" cm="1">
        <f t="array" ref="DC871">INDEX($K:$P,ROW(),MATCH(DC$3,$K$2:$P$2,0))</f>
        <v>#N/A</v>
      </c>
      <c r="DD871" s="15" t="e" cm="1">
        <f t="array" ref="DD871">INDEX($K:$P,ROW(),MATCH(DD$3,$K$2:$P$2,0))</f>
        <v>#N/A</v>
      </c>
      <c r="DE871" s="15" t="e" cm="1">
        <f t="array" ref="DE871">INDEX($K:$P,ROW(),MATCH(DE$3,$K$2:$P$2,0))</f>
        <v>#N/A</v>
      </c>
      <c r="DF871" s="15" t="e" cm="1">
        <f t="array" ref="DF871">INDEX($K:$P,ROW(),MATCH(DF$3,$K$2:$P$2,0))</f>
        <v>#N/A</v>
      </c>
      <c r="DG871" s="15" t="e" cm="1">
        <f t="array" ref="DG871">INDEX($K:$P,ROW(),MATCH(DG$3,$K$2:$P$2,0))</f>
        <v>#N/A</v>
      </c>
      <c r="DH871" s="15" t="e" cm="1">
        <f t="array" ref="DH871">INDEX($K:$P,ROW(),MATCH(DH$3,$K$2:$P$2,0))</f>
        <v>#N/A</v>
      </c>
      <c r="DI871" s="15" t="e" cm="1">
        <f t="array" ref="DI871">INDEX($K:$P,ROW(),MATCH(DI$3,$K$2:$P$2,0))</f>
        <v>#N/A</v>
      </c>
      <c r="DJ871" s="15" t="e" cm="1">
        <f t="array" ref="DJ871">INDEX($K:$P,ROW(),MATCH(DJ$3,$K$2:$P$2,0))</f>
        <v>#N/A</v>
      </c>
      <c r="DK871" s="15" t="e" cm="1">
        <f t="array" ref="DK871">INDEX($K:$P,ROW(),MATCH(DK$3,$K$2:$P$2,0))</f>
        <v>#N/A</v>
      </c>
      <c r="DL871" s="15" t="e" cm="1">
        <f t="array" ref="DL871">INDEX($K:$P,ROW(),MATCH(DL$3,$K$2:$P$2,0))</f>
        <v>#N/A</v>
      </c>
    </row>
    <row r="872" spans="1:116" x14ac:dyDescent="0.4">
      <c r="B872" t="str">
        <f t="shared" si="983"/>
        <v>872 WCAR-S</v>
      </c>
      <c r="C872" t="s">
        <v>224</v>
      </c>
      <c r="D872" t="s">
        <v>762</v>
      </c>
      <c r="E872" s="8" t="str">
        <f t="shared" si="982"/>
        <v>872 WCAR-S</v>
      </c>
      <c r="G872" s="126" t="str">
        <f>"Accounts receivable"&amp;" - "&amp;G876</f>
        <v>Accounts receivable - (Primary label)</v>
      </c>
      <c r="H872" s="27"/>
      <c r="I872" s="78"/>
      <c r="J872" s="78"/>
      <c r="K872" s="118">
        <f t="shared" ref="K872:P872" ca="1" si="984">SUMIF($4:$4,K$2,872:872)</f>
        <v>821.91780821917803</v>
      </c>
      <c r="L872" s="118">
        <f t="shared" ca="1" si="984"/>
        <v>821.91780821917803</v>
      </c>
      <c r="M872" s="118">
        <f t="shared" ca="1" si="984"/>
        <v>821.91780821917803</v>
      </c>
      <c r="N872" s="118">
        <f t="shared" ca="1" si="984"/>
        <v>821.91780821917803</v>
      </c>
      <c r="O872" s="118">
        <f t="shared" ca="1" si="984"/>
        <v>821.91780821917803</v>
      </c>
      <c r="P872" s="118">
        <f t="shared" ca="1" si="984"/>
        <v>821.91780821917803</v>
      </c>
      <c r="R872" s="33"/>
      <c r="S872" s="118" cm="1">
        <f t="array" aca="1" ref="S872" ca="1">MIN(S871/365*INDIRECT(S863),R872+INDIRECT(S863))</f>
        <v>821.91780821917803</v>
      </c>
      <c r="T872" s="118" cm="1">
        <f t="array" aca="1" ref="T872" ca="1">MIN(T871/365*INDIRECT(T863),S872+INDIRECT(T863))</f>
        <v>821.91780821917803</v>
      </c>
      <c r="U872" s="118" cm="1">
        <f t="array" aca="1" ref="U872" ca="1">MIN(U871/365*INDIRECT(U863),T872+INDIRECT(U863))</f>
        <v>821.91780821917803</v>
      </c>
      <c r="V872" s="118" cm="1">
        <f t="array" aca="1" ref="V872" ca="1">MIN(V871/365*INDIRECT(V863),U872+INDIRECT(V863))</f>
        <v>821.91780821917803</v>
      </c>
      <c r="W872" s="118" cm="1">
        <f t="array" aca="1" ref="W872" ca="1">MIN(W871/365*INDIRECT(W863),V872+INDIRECT(W863))</f>
        <v>821.91780821917803</v>
      </c>
      <c r="X872" s="118" cm="1">
        <f t="array" aca="1" ref="X872" ca="1">MIN(X871/365*INDIRECT(X863),W872+INDIRECT(X863))</f>
        <v>821.91780821917803</v>
      </c>
      <c r="Y872" s="118" cm="1">
        <f t="array" aca="1" ref="Y872" ca="1">MIN(Y871/365*INDIRECT(Y863),X872+INDIRECT(Y863))</f>
        <v>821.91780821917803</v>
      </c>
      <c r="Z872" s="118" cm="1">
        <f t="array" aca="1" ref="Z872" ca="1">MIN(Z871/365*INDIRECT(Z863),Y872+INDIRECT(Z863))</f>
        <v>821.91780821917803</v>
      </c>
      <c r="AA872" s="118" cm="1">
        <f t="array" aca="1" ref="AA872" ca="1">MIN(AA871/365*INDIRECT(AA863),Z872+INDIRECT(AA863))</f>
        <v>821.91780821917803</v>
      </c>
      <c r="AB872" s="118" cm="1">
        <f t="array" aca="1" ref="AB872" ca="1">MIN(AB871/365*INDIRECT(AB863),AA872+INDIRECT(AB863))</f>
        <v>821.91780821917803</v>
      </c>
      <c r="AC872" s="118" cm="1">
        <f t="array" aca="1" ref="AC872" ca="1">MIN(AC871/365*INDIRECT(AC863),AB872+INDIRECT(AC863))</f>
        <v>821.91780821917803</v>
      </c>
      <c r="AD872" s="118" cm="1">
        <f t="array" aca="1" ref="AD872" ca="1">MIN(AD871/365*INDIRECT(AD863),AC872+INDIRECT(AD863))</f>
        <v>821.91780821917803</v>
      </c>
      <c r="AE872" s="118" cm="1">
        <f t="array" aca="1" ref="AE872" ca="1">MIN(AE871/365*INDIRECT(AE863),AD872+INDIRECT(AE863))</f>
        <v>821.91780821917803</v>
      </c>
      <c r="AF872" s="118" cm="1">
        <f t="array" aca="1" ref="AF872" ca="1">MIN(AF871/365*INDIRECT(AF863),AE872+INDIRECT(AF863))</f>
        <v>821.91780821917803</v>
      </c>
      <c r="AG872" s="118" cm="1">
        <f t="array" aca="1" ref="AG872" ca="1">MIN(AG871/365*INDIRECT(AG863),AF872+INDIRECT(AG863))</f>
        <v>821.91780821917803</v>
      </c>
      <c r="AH872" s="118" cm="1">
        <f t="array" aca="1" ref="AH872" ca="1">MIN(AH871/365*INDIRECT(AH863),AG872+INDIRECT(AH863))</f>
        <v>821.91780821917803</v>
      </c>
      <c r="AI872" s="118" cm="1">
        <f t="array" aca="1" ref="AI872" ca="1">MIN(AI871/365*INDIRECT(AI863),AH872+INDIRECT(AI863))</f>
        <v>821.91780821917803</v>
      </c>
      <c r="AJ872" s="118" cm="1">
        <f t="array" aca="1" ref="AJ872" ca="1">MIN(AJ871/365*INDIRECT(AJ863),AI872+INDIRECT(AJ863))</f>
        <v>821.91780821917803</v>
      </c>
      <c r="AK872" s="118" cm="1">
        <f t="array" aca="1" ref="AK872" ca="1">MIN(AK871/365*INDIRECT(AK863),AJ872+INDIRECT(AK863))</f>
        <v>821.91780821917803</v>
      </c>
      <c r="AL872" s="118" cm="1">
        <f t="array" aca="1" ref="AL872" ca="1">MIN(AL871/365*INDIRECT(AL863),AK872+INDIRECT(AL863))</f>
        <v>821.91780821917803</v>
      </c>
      <c r="AM872" s="118" cm="1">
        <f t="array" aca="1" ref="AM872" ca="1">MIN(AM871/365*INDIRECT(AM863),AL872+INDIRECT(AM863))</f>
        <v>821.91780821917803</v>
      </c>
      <c r="AN872" s="118" cm="1">
        <f t="array" aca="1" ref="AN872" ca="1">MIN(AN871/365*INDIRECT(AN863),AM872+INDIRECT(AN863))</f>
        <v>821.91780821917803</v>
      </c>
      <c r="AO872" s="118" cm="1">
        <f t="array" aca="1" ref="AO872" ca="1">MIN(AO871/365*INDIRECT(AO863),AN872+INDIRECT(AO863))</f>
        <v>821.91780821917803</v>
      </c>
      <c r="AP872" s="118" cm="1">
        <f t="array" aca="1" ref="AP872" ca="1">MIN(AP871/365*INDIRECT(AP863),AO872+INDIRECT(AP863))</f>
        <v>821.91780821917803</v>
      </c>
      <c r="AQ872" s="118" cm="1">
        <f t="array" aca="1" ref="AQ872" ca="1">MIN(AQ871/365*INDIRECT(AQ863),AP872+INDIRECT(AQ863))</f>
        <v>821.91780821917803</v>
      </c>
      <c r="AR872" s="118" cm="1">
        <f t="array" aca="1" ref="AR872" ca="1">MIN(AR871/365*INDIRECT(AR863),AQ872+INDIRECT(AR863))</f>
        <v>821.91780821917803</v>
      </c>
      <c r="AS872" s="118" cm="1">
        <f t="array" aca="1" ref="AS872" ca="1">MIN(AS871/365*INDIRECT(AS863),AR872+INDIRECT(AS863))</f>
        <v>821.91780821917803</v>
      </c>
      <c r="AT872" s="118" cm="1">
        <f t="array" aca="1" ref="AT872" ca="1">MIN(AT871/365*INDIRECT(AT863),AS872+INDIRECT(AT863))</f>
        <v>821.91780821917803</v>
      </c>
      <c r="AU872" s="118" cm="1">
        <f t="array" aca="1" ref="AU872" ca="1">MIN(AU871/365*INDIRECT(AU863),AT872+INDIRECT(AU863))</f>
        <v>821.91780821917803</v>
      </c>
      <c r="AV872" s="118" cm="1">
        <f t="array" aca="1" ref="AV872" ca="1">MIN(AV871/365*INDIRECT(AV863),AU872+INDIRECT(AV863))</f>
        <v>821.91780821917803</v>
      </c>
      <c r="AW872" s="118" cm="1">
        <f t="array" aca="1" ref="AW872" ca="1">MIN(AW871/365*INDIRECT(AW863),AV872+INDIRECT(AW863))</f>
        <v>821.91780821917803</v>
      </c>
      <c r="AX872" s="118" cm="1">
        <f t="array" aca="1" ref="AX872" ca="1">MIN(AX871/365*INDIRECT(AX863),AW872+INDIRECT(AX863))</f>
        <v>821.91780821917803</v>
      </c>
      <c r="AY872" s="118" cm="1">
        <f t="array" aca="1" ref="AY872" ca="1">MIN(AY871/365*INDIRECT(AY863),AX872+INDIRECT(AY863))</f>
        <v>821.91780821917803</v>
      </c>
      <c r="AZ872" s="118" cm="1">
        <f t="array" aca="1" ref="AZ872" ca="1">MIN(AZ871/365*INDIRECT(AZ863),AY872+INDIRECT(AZ863))</f>
        <v>821.91780821917803</v>
      </c>
      <c r="BA872" s="118" cm="1">
        <f t="array" aca="1" ref="BA872" ca="1">MIN(BA871/365*INDIRECT(BA863),AZ872+INDIRECT(BA863))</f>
        <v>821.91780821917803</v>
      </c>
      <c r="BB872" s="118" cm="1">
        <f t="array" aca="1" ref="BB872" ca="1">MIN(BB871/365*INDIRECT(BB863),BA872+INDIRECT(BB863))</f>
        <v>821.91780821917803</v>
      </c>
      <c r="BC872" s="118" cm="1">
        <f t="array" aca="1" ref="BC872" ca="1">MIN(BC871/365*INDIRECT(BC863),BB872+INDIRECT(BC863))</f>
        <v>821.91780821917803</v>
      </c>
      <c r="BD872" s="118" cm="1">
        <f t="array" aca="1" ref="BD872" ca="1">MIN(BD871/365*INDIRECT(BD863),BC872+INDIRECT(BD863))</f>
        <v>821.91780821917803</v>
      </c>
      <c r="BE872" s="118" cm="1">
        <f t="array" aca="1" ref="BE872" ca="1">MIN(BE871/365*INDIRECT(BE863),BD872+INDIRECT(BE863))</f>
        <v>821.91780821917803</v>
      </c>
      <c r="BF872" s="118" cm="1">
        <f t="array" aca="1" ref="BF872" ca="1">MIN(BF871/365*INDIRECT(BF863),BE872+INDIRECT(BF863))</f>
        <v>821.91780821917803</v>
      </c>
      <c r="BG872" s="118" cm="1">
        <f t="array" aca="1" ref="BG872" ca="1">MIN(BG871/365*INDIRECT(BG863),BF872+INDIRECT(BG863))</f>
        <v>821.91780821917803</v>
      </c>
      <c r="BH872" s="118" cm="1">
        <f t="array" aca="1" ref="BH872" ca="1">MIN(BH871/365*INDIRECT(BH863),BG872+INDIRECT(BH863))</f>
        <v>821.91780821917803</v>
      </c>
      <c r="BI872" s="118" cm="1">
        <f t="array" aca="1" ref="BI872" ca="1">MIN(BI871/365*INDIRECT(BI863),BH872+INDIRECT(BI863))</f>
        <v>821.91780821917803</v>
      </c>
      <c r="BJ872" s="118" cm="1">
        <f t="array" aca="1" ref="BJ872" ca="1">MIN(BJ871/365*INDIRECT(BJ863),BI872+INDIRECT(BJ863))</f>
        <v>821.91780821917803</v>
      </c>
      <c r="BK872" s="118" cm="1">
        <f t="array" aca="1" ref="BK872" ca="1">MIN(BK871/365*INDIRECT(BK863),BJ872+INDIRECT(BK863))</f>
        <v>821.91780821917803</v>
      </c>
      <c r="BL872" s="118" cm="1">
        <f t="array" aca="1" ref="BL872" ca="1">MIN(BL871/365*INDIRECT(BL863),BK872+INDIRECT(BL863))</f>
        <v>821.91780821917803</v>
      </c>
      <c r="BM872" s="118" cm="1">
        <f t="array" aca="1" ref="BM872" ca="1">MIN(BM871/365*INDIRECT(BM863),BL872+INDIRECT(BM863))</f>
        <v>821.91780821917803</v>
      </c>
      <c r="BN872" s="118" cm="1">
        <f t="array" aca="1" ref="BN872" ca="1">MIN(BN871/365*INDIRECT(BN863),BM872+INDIRECT(BN863))</f>
        <v>821.91780821917803</v>
      </c>
      <c r="BO872" s="118" cm="1">
        <f t="array" aca="1" ref="BO872" ca="1">MIN(BO871/365*INDIRECT(BO863),BN872+INDIRECT(BO863))</f>
        <v>821.91780821917803</v>
      </c>
      <c r="BP872" s="118" cm="1">
        <f t="array" aca="1" ref="BP872" ca="1">MIN(BP871/365*INDIRECT(BP863),BO872+INDIRECT(BP863))</f>
        <v>821.91780821917803</v>
      </c>
      <c r="BQ872" s="118" cm="1">
        <f t="array" aca="1" ref="BQ872" ca="1">MIN(BQ871/365*INDIRECT(BQ863),BP872+INDIRECT(BQ863))</f>
        <v>821.91780821917803</v>
      </c>
      <c r="BR872" s="118" cm="1">
        <f t="array" aca="1" ref="BR872" ca="1">MIN(BR871/365*INDIRECT(BR863),BQ872+INDIRECT(BR863))</f>
        <v>821.91780821917803</v>
      </c>
      <c r="BS872" s="118" cm="1">
        <f t="array" aca="1" ref="BS872" ca="1">MIN(BS871/365*INDIRECT(BS863),BR872+INDIRECT(BS863))</f>
        <v>821.91780821917803</v>
      </c>
      <c r="BT872" s="118" cm="1">
        <f t="array" aca="1" ref="BT872" ca="1">MIN(BT871/365*INDIRECT(BT863),BS872+INDIRECT(BT863))</f>
        <v>821.91780821917803</v>
      </c>
      <c r="BU872" s="118" cm="1">
        <f t="array" aca="1" ref="BU872" ca="1">MIN(BU871/365*INDIRECT(BU863),BT872+INDIRECT(BU863))</f>
        <v>821.91780821917803</v>
      </c>
      <c r="BV872" s="118" cm="1">
        <f t="array" aca="1" ref="BV872" ca="1">MIN(BV871/365*INDIRECT(BV863),BU872+INDIRECT(BV863))</f>
        <v>821.91780821917803</v>
      </c>
      <c r="BW872" s="118" cm="1">
        <f t="array" aca="1" ref="BW872" ca="1">MIN(BW871/365*INDIRECT(BW863),BV872+INDIRECT(BW863))</f>
        <v>821.91780821917803</v>
      </c>
      <c r="BX872" s="118" cm="1">
        <f t="array" aca="1" ref="BX872" ca="1">MIN(BX871/365*INDIRECT(BX863),BW872+INDIRECT(BX863))</f>
        <v>821.91780821917803</v>
      </c>
      <c r="BY872" s="118" cm="1">
        <f t="array" aca="1" ref="BY872" ca="1">MIN(BY871/365*INDIRECT(BY863),BX872+INDIRECT(BY863))</f>
        <v>821.91780821917803</v>
      </c>
      <c r="BZ872" s="118" cm="1">
        <f t="array" aca="1" ref="BZ872" ca="1">MIN(BZ871/365*INDIRECT(BZ863),BY872+INDIRECT(BZ863))</f>
        <v>821.91780821917803</v>
      </c>
      <c r="CA872" s="118" cm="1">
        <f t="array" aca="1" ref="CA872" ca="1">MIN(CA871/365*INDIRECT(CA863),BZ872+INDIRECT(CA863))</f>
        <v>821.91780821917803</v>
      </c>
      <c r="CB872" s="118" cm="1">
        <f t="array" aca="1" ref="CB872" ca="1">MIN(CB871/365*INDIRECT(CB863),CA872+INDIRECT(CB863))</f>
        <v>821.91780821917803</v>
      </c>
      <c r="CC872" s="118" cm="1">
        <f t="array" aca="1" ref="CC872" ca="1">MIN(CC871/365*INDIRECT(CC863),CB872+INDIRECT(CC863))</f>
        <v>821.91780821917803</v>
      </c>
      <c r="CD872" s="118" cm="1">
        <f t="array" aca="1" ref="CD872" ca="1">MIN(CD871/365*INDIRECT(CD863),CC872+INDIRECT(CD863))</f>
        <v>821.91780821917803</v>
      </c>
      <c r="CE872" s="118" cm="1">
        <f t="array" aca="1" ref="CE872" ca="1">MIN(CE871/365*INDIRECT(CE863),CD872+INDIRECT(CE863))</f>
        <v>821.91780821917803</v>
      </c>
      <c r="CF872" s="118" cm="1">
        <f t="array" aca="1" ref="CF872" ca="1">MIN(CF871/365*INDIRECT(CF863),CE872+INDIRECT(CF863))</f>
        <v>821.91780821917803</v>
      </c>
      <c r="CG872" s="118" cm="1">
        <f t="array" aca="1" ref="CG872" ca="1">MIN(CG871/365*INDIRECT(CG863),CF872+INDIRECT(CG863))</f>
        <v>821.91780821917803</v>
      </c>
      <c r="CH872" s="118" cm="1">
        <f t="array" aca="1" ref="CH872" ca="1">MIN(CH871/365*INDIRECT(CH863),CG872+INDIRECT(CH863))</f>
        <v>821.91780821917803</v>
      </c>
      <c r="CI872" s="118" cm="1">
        <f t="array" aca="1" ref="CI872" ca="1">MIN(CI871/365*INDIRECT(CI863),CH872+INDIRECT(CI863))</f>
        <v>821.91780821917803</v>
      </c>
      <c r="CJ872" s="118" cm="1">
        <f t="array" aca="1" ref="CJ872" ca="1">MIN(CJ871/365*INDIRECT(CJ863),CI872+INDIRECT(CJ863))</f>
        <v>821.91780821917803</v>
      </c>
      <c r="CK872" s="118" cm="1">
        <f t="array" aca="1" ref="CK872" ca="1">MIN(CK871/365*INDIRECT(CK863),CJ872+INDIRECT(CK863))</f>
        <v>821.91780821917803</v>
      </c>
      <c r="CL872" s="118" cm="1">
        <f t="array" aca="1" ref="CL872" ca="1">MIN(CL871/365*INDIRECT(CL863),CK872+INDIRECT(CL863))</f>
        <v>821.91780821917803</v>
      </c>
      <c r="CN872" s="78"/>
      <c r="CO872" s="118" t="e" cm="1">
        <f t="array" aca="1" ref="CO872" ca="1">MIN(CO871/365*INDIRECT(CO863),CN872+INDIRECT(CO863))</f>
        <v>#N/A</v>
      </c>
      <c r="CP872" s="118" t="e" cm="1">
        <f t="array" aca="1" ref="CP872" ca="1">MIN(CP871/365*INDIRECT(CP863),CO872+INDIRECT(CP863))</f>
        <v>#N/A</v>
      </c>
      <c r="CQ872" s="118" t="e" cm="1">
        <f t="array" aca="1" ref="CQ872" ca="1">MIN(CQ871/365*INDIRECT(CQ863),CP872+INDIRECT(CQ863))</f>
        <v>#N/A</v>
      </c>
      <c r="CR872" s="118" t="e" cm="1">
        <f t="array" aca="1" ref="CR872" ca="1">MIN(CR871/365*INDIRECT(CR863),CQ872+INDIRECT(CR863))</f>
        <v>#N/A</v>
      </c>
      <c r="CS872" s="118" t="e" cm="1">
        <f t="array" aca="1" ref="CS872" ca="1">MIN(CS871/365*INDIRECT(CS863),CR872+INDIRECT(CS863))</f>
        <v>#N/A</v>
      </c>
      <c r="CT872" s="118" t="e" cm="1">
        <f t="array" aca="1" ref="CT872" ca="1">MIN(CT871/365*INDIRECT(CT863),CS872+INDIRECT(CT863))</f>
        <v>#N/A</v>
      </c>
      <c r="CU872" s="118" t="e" cm="1">
        <f t="array" aca="1" ref="CU872" ca="1">MIN(CU871/365*INDIRECT(CU863),CT872+INDIRECT(CU863))</f>
        <v>#N/A</v>
      </c>
      <c r="CV872" s="118" t="e" cm="1">
        <f t="array" aca="1" ref="CV872" ca="1">MIN(CV871/365*INDIRECT(CV863),CU872+INDIRECT(CV863))</f>
        <v>#N/A</v>
      </c>
      <c r="CW872" s="118" t="e" cm="1">
        <f t="array" aca="1" ref="CW872" ca="1">MIN(CW871/365*INDIRECT(CW863),CV872+INDIRECT(CW863))</f>
        <v>#N/A</v>
      </c>
      <c r="CX872" s="118" t="e" cm="1">
        <f t="array" aca="1" ref="CX872" ca="1">MIN(CX871/365*INDIRECT(CX863),CW872+INDIRECT(CX863))</f>
        <v>#N/A</v>
      </c>
      <c r="CY872" s="118" t="e" cm="1">
        <f t="array" aca="1" ref="CY872" ca="1">MIN(CY871/365*INDIRECT(CY863),CX872+INDIRECT(CY863))</f>
        <v>#N/A</v>
      </c>
      <c r="CZ872" s="118" t="e" cm="1">
        <f t="array" aca="1" ref="CZ872" ca="1">MIN(CZ871/365*INDIRECT(CZ863),CY872+INDIRECT(CZ863))</f>
        <v>#N/A</v>
      </c>
      <c r="DA872" s="118" t="e" cm="1">
        <f t="array" aca="1" ref="DA872" ca="1">MIN(DA871/365*INDIRECT(DA863),CZ872+INDIRECT(DA863))</f>
        <v>#N/A</v>
      </c>
      <c r="DB872" s="118" t="e" cm="1">
        <f t="array" aca="1" ref="DB872" ca="1">MIN(DB871/365*INDIRECT(DB863),DA872+INDIRECT(DB863))</f>
        <v>#N/A</v>
      </c>
      <c r="DC872" s="118" t="e" cm="1">
        <f t="array" aca="1" ref="DC872" ca="1">MIN(DC871/365*INDIRECT(DC863),DB872+INDIRECT(DC863))</f>
        <v>#N/A</v>
      </c>
      <c r="DD872" s="118" t="e" cm="1">
        <f t="array" aca="1" ref="DD872" ca="1">MIN(DD871/365*INDIRECT(DD863),DC872+INDIRECT(DD863))</f>
        <v>#N/A</v>
      </c>
      <c r="DE872" s="118" t="e" cm="1">
        <f t="array" aca="1" ref="DE872" ca="1">MIN(DE871/365*INDIRECT(DE863),DD872+INDIRECT(DE863))</f>
        <v>#N/A</v>
      </c>
      <c r="DF872" s="118" t="e" cm="1">
        <f t="array" aca="1" ref="DF872" ca="1">MIN(DF871/365*INDIRECT(DF863),DE872+INDIRECT(DF863))</f>
        <v>#N/A</v>
      </c>
      <c r="DG872" s="118" t="e" cm="1">
        <f t="array" aca="1" ref="DG872" ca="1">MIN(DG871/365*INDIRECT(DG863),DF872+INDIRECT(DG863))</f>
        <v>#N/A</v>
      </c>
      <c r="DH872" s="118" t="e" cm="1">
        <f t="array" aca="1" ref="DH872" ca="1">MIN(DH871/365*INDIRECT(DH863),DG872+INDIRECT(DH863))</f>
        <v>#N/A</v>
      </c>
      <c r="DI872" s="118" t="e" cm="1">
        <f t="array" aca="1" ref="DI872" ca="1">MIN(DI871/365*INDIRECT(DI863),DH872+INDIRECT(DI863))</f>
        <v>#N/A</v>
      </c>
      <c r="DJ872" s="118" t="e" cm="1">
        <f t="array" aca="1" ref="DJ872" ca="1">MIN(DJ871/365*INDIRECT(DJ863),DI872+INDIRECT(DJ863))</f>
        <v>#N/A</v>
      </c>
      <c r="DK872" s="118" t="e" cm="1">
        <f t="array" aca="1" ref="DK872" ca="1">MIN(DK871/365*INDIRECT(DK863),DJ872+INDIRECT(DK863))</f>
        <v>#N/A</v>
      </c>
      <c r="DL872" s="118" t="e" cm="1">
        <f t="array" aca="1" ref="DL872" ca="1">MIN(DL871/365*INDIRECT(DL863),DK872+INDIRECT(DL863))</f>
        <v>#N/A</v>
      </c>
    </row>
    <row r="873" spans="1:116" x14ac:dyDescent="0.4">
      <c r="B873" t="str">
        <f t="shared" si="983"/>
        <v>873 WCAR-S</v>
      </c>
      <c r="D873" t="s">
        <v>762</v>
      </c>
      <c r="E873" s="8" t="str">
        <f t="shared" si="982"/>
        <v>873 WCAR-S</v>
      </c>
      <c r="G873" s="126"/>
      <c r="H873" s="27"/>
      <c r="I873" s="78"/>
      <c r="J873" s="78"/>
      <c r="K873" s="33"/>
      <c r="L873" s="33"/>
      <c r="M873" s="33"/>
      <c r="N873" s="33"/>
      <c r="O873" s="33"/>
      <c r="P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3"/>
      <c r="AV873" s="33"/>
      <c r="AW873" s="33"/>
      <c r="AX873" s="33"/>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c r="BV873" s="33"/>
      <c r="BW873" s="33"/>
      <c r="BX873" s="33"/>
      <c r="BY873" s="33"/>
      <c r="BZ873" s="33"/>
      <c r="CA873" s="33"/>
      <c r="CB873" s="33"/>
      <c r="CC873" s="33"/>
      <c r="CD873" s="33"/>
      <c r="CE873" s="33"/>
      <c r="CF873" s="33"/>
      <c r="CG873" s="33"/>
      <c r="CH873" s="33"/>
      <c r="CI873" s="33"/>
      <c r="CJ873" s="33"/>
      <c r="CK873" s="33"/>
      <c r="CL873" s="33"/>
      <c r="CN873" s="78"/>
      <c r="CO873" s="33"/>
      <c r="CP873" s="33"/>
      <c r="CQ873" s="33"/>
      <c r="CR873" s="33"/>
      <c r="CS873" s="33"/>
      <c r="CT873" s="33"/>
      <c r="CU873" s="33"/>
      <c r="CV873" s="33"/>
      <c r="CW873" s="33"/>
      <c r="CX873" s="33"/>
      <c r="CY873" s="33"/>
      <c r="CZ873" s="33"/>
      <c r="DA873" s="33"/>
      <c r="DB873" s="33"/>
      <c r="DC873" s="33"/>
      <c r="DD873" s="33"/>
      <c r="DE873" s="33"/>
      <c r="DF873" s="33"/>
      <c r="DG873" s="33"/>
      <c r="DH873" s="33"/>
      <c r="DI873" s="33"/>
      <c r="DJ873" s="33"/>
      <c r="DK873" s="33"/>
      <c r="DL873" s="33"/>
    </row>
    <row r="874" spans="1:116" x14ac:dyDescent="0.4">
      <c r="B874" t="str">
        <f t="shared" si="983"/>
        <v>874 WCAR-S</v>
      </c>
      <c r="C874" t="s">
        <v>234</v>
      </c>
      <c r="D874" t="s">
        <v>762</v>
      </c>
      <c r="E874" s="8" t="str">
        <f t="shared" si="982"/>
        <v>874 WCAR-S</v>
      </c>
      <c r="G874" s="126" t="str">
        <f>"Change in "&amp;G872</f>
        <v>Change in Accounts receivable - (Primary label)</v>
      </c>
      <c r="K874" s="33">
        <f t="shared" ref="K874:P874" ca="1" si="985">SUMIF($3:$3,K$2,872:872)</f>
        <v>9863.0136986301368</v>
      </c>
      <c r="L874" s="33">
        <f t="shared" ca="1" si="985"/>
        <v>9863.0136986301368</v>
      </c>
      <c r="M874" s="33">
        <f t="shared" ca="1" si="985"/>
        <v>9863.0136986301368</v>
      </c>
      <c r="N874" s="33">
        <f t="shared" ca="1" si="985"/>
        <v>9863.0136986301368</v>
      </c>
      <c r="O874" s="33">
        <f t="shared" ca="1" si="985"/>
        <v>9863.0136986301368</v>
      </c>
      <c r="P874" s="33">
        <f t="shared" ca="1" si="985"/>
        <v>9863.0136986301368</v>
      </c>
      <c r="R874" s="33"/>
      <c r="S874" s="33">
        <f t="shared" ref="S874:AX874" ca="1" si="986">R872-S872</f>
        <v>-821.91780821917803</v>
      </c>
      <c r="T874" s="33">
        <f t="shared" ca="1" si="986"/>
        <v>0</v>
      </c>
      <c r="U874" s="33">
        <f t="shared" ca="1" si="986"/>
        <v>0</v>
      </c>
      <c r="V874" s="33">
        <f t="shared" ca="1" si="986"/>
        <v>0</v>
      </c>
      <c r="W874" s="33">
        <f t="shared" ca="1" si="986"/>
        <v>0</v>
      </c>
      <c r="X874" s="33">
        <f t="shared" ca="1" si="986"/>
        <v>0</v>
      </c>
      <c r="Y874" s="33">
        <f t="shared" ca="1" si="986"/>
        <v>0</v>
      </c>
      <c r="Z874" s="33">
        <f t="shared" ca="1" si="986"/>
        <v>0</v>
      </c>
      <c r="AA874" s="33">
        <f t="shared" ca="1" si="986"/>
        <v>0</v>
      </c>
      <c r="AB874" s="33">
        <f t="shared" ca="1" si="986"/>
        <v>0</v>
      </c>
      <c r="AC874" s="33">
        <f t="shared" ca="1" si="986"/>
        <v>0</v>
      </c>
      <c r="AD874" s="33">
        <f t="shared" ca="1" si="986"/>
        <v>0</v>
      </c>
      <c r="AE874" s="33">
        <f t="shared" ca="1" si="986"/>
        <v>0</v>
      </c>
      <c r="AF874" s="33">
        <f t="shared" ca="1" si="986"/>
        <v>0</v>
      </c>
      <c r="AG874" s="33">
        <f t="shared" ca="1" si="986"/>
        <v>0</v>
      </c>
      <c r="AH874" s="33">
        <f t="shared" ca="1" si="986"/>
        <v>0</v>
      </c>
      <c r="AI874" s="33">
        <f t="shared" ca="1" si="986"/>
        <v>0</v>
      </c>
      <c r="AJ874" s="33">
        <f t="shared" ca="1" si="986"/>
        <v>0</v>
      </c>
      <c r="AK874" s="33">
        <f t="shared" ca="1" si="986"/>
        <v>0</v>
      </c>
      <c r="AL874" s="33">
        <f t="shared" ca="1" si="986"/>
        <v>0</v>
      </c>
      <c r="AM874" s="33">
        <f t="shared" ca="1" si="986"/>
        <v>0</v>
      </c>
      <c r="AN874" s="33">
        <f t="shared" ca="1" si="986"/>
        <v>0</v>
      </c>
      <c r="AO874" s="33">
        <f t="shared" ca="1" si="986"/>
        <v>0</v>
      </c>
      <c r="AP874" s="33">
        <f t="shared" ca="1" si="986"/>
        <v>0</v>
      </c>
      <c r="AQ874" s="33">
        <f t="shared" ca="1" si="986"/>
        <v>0</v>
      </c>
      <c r="AR874" s="33">
        <f t="shared" ca="1" si="986"/>
        <v>0</v>
      </c>
      <c r="AS874" s="33">
        <f t="shared" ca="1" si="986"/>
        <v>0</v>
      </c>
      <c r="AT874" s="33">
        <f t="shared" ca="1" si="986"/>
        <v>0</v>
      </c>
      <c r="AU874" s="33">
        <f t="shared" ca="1" si="986"/>
        <v>0</v>
      </c>
      <c r="AV874" s="33">
        <f t="shared" ca="1" si="986"/>
        <v>0</v>
      </c>
      <c r="AW874" s="33">
        <f t="shared" ca="1" si="986"/>
        <v>0</v>
      </c>
      <c r="AX874" s="33">
        <f t="shared" ca="1" si="986"/>
        <v>0</v>
      </c>
      <c r="AY874" s="33">
        <f t="shared" ref="AY874:CD874" ca="1" si="987">AX872-AY872</f>
        <v>0</v>
      </c>
      <c r="AZ874" s="33">
        <f t="shared" ca="1" si="987"/>
        <v>0</v>
      </c>
      <c r="BA874" s="33">
        <f t="shared" ca="1" si="987"/>
        <v>0</v>
      </c>
      <c r="BB874" s="33">
        <f t="shared" ca="1" si="987"/>
        <v>0</v>
      </c>
      <c r="BC874" s="33">
        <f t="shared" ca="1" si="987"/>
        <v>0</v>
      </c>
      <c r="BD874" s="33">
        <f t="shared" ca="1" si="987"/>
        <v>0</v>
      </c>
      <c r="BE874" s="33">
        <f t="shared" ca="1" si="987"/>
        <v>0</v>
      </c>
      <c r="BF874" s="33">
        <f t="shared" ca="1" si="987"/>
        <v>0</v>
      </c>
      <c r="BG874" s="33">
        <f t="shared" ca="1" si="987"/>
        <v>0</v>
      </c>
      <c r="BH874" s="33">
        <f t="shared" ca="1" si="987"/>
        <v>0</v>
      </c>
      <c r="BI874" s="33">
        <f t="shared" ca="1" si="987"/>
        <v>0</v>
      </c>
      <c r="BJ874" s="33">
        <f t="shared" ca="1" si="987"/>
        <v>0</v>
      </c>
      <c r="BK874" s="33">
        <f t="shared" ca="1" si="987"/>
        <v>0</v>
      </c>
      <c r="BL874" s="33">
        <f t="shared" ca="1" si="987"/>
        <v>0</v>
      </c>
      <c r="BM874" s="33">
        <f t="shared" ca="1" si="987"/>
        <v>0</v>
      </c>
      <c r="BN874" s="33">
        <f t="shared" ca="1" si="987"/>
        <v>0</v>
      </c>
      <c r="BO874" s="33">
        <f t="shared" ca="1" si="987"/>
        <v>0</v>
      </c>
      <c r="BP874" s="33">
        <f t="shared" ca="1" si="987"/>
        <v>0</v>
      </c>
      <c r="BQ874" s="33">
        <f t="shared" ca="1" si="987"/>
        <v>0</v>
      </c>
      <c r="BR874" s="33">
        <f t="shared" ca="1" si="987"/>
        <v>0</v>
      </c>
      <c r="BS874" s="33">
        <f t="shared" ca="1" si="987"/>
        <v>0</v>
      </c>
      <c r="BT874" s="33">
        <f t="shared" ca="1" si="987"/>
        <v>0</v>
      </c>
      <c r="BU874" s="33">
        <f t="shared" ca="1" si="987"/>
        <v>0</v>
      </c>
      <c r="BV874" s="33">
        <f t="shared" ca="1" si="987"/>
        <v>0</v>
      </c>
      <c r="BW874" s="33">
        <f t="shared" ca="1" si="987"/>
        <v>0</v>
      </c>
      <c r="BX874" s="33">
        <f t="shared" ca="1" si="987"/>
        <v>0</v>
      </c>
      <c r="BY874" s="33">
        <f t="shared" ca="1" si="987"/>
        <v>0</v>
      </c>
      <c r="BZ874" s="33">
        <f t="shared" ca="1" si="987"/>
        <v>0</v>
      </c>
      <c r="CA874" s="33">
        <f t="shared" ca="1" si="987"/>
        <v>0</v>
      </c>
      <c r="CB874" s="33">
        <f t="shared" ca="1" si="987"/>
        <v>0</v>
      </c>
      <c r="CC874" s="33">
        <f t="shared" ca="1" si="987"/>
        <v>0</v>
      </c>
      <c r="CD874" s="33">
        <f t="shared" ca="1" si="987"/>
        <v>0</v>
      </c>
      <c r="CE874" s="33">
        <f t="shared" ref="CE874:CL874" ca="1" si="988">CD872-CE872</f>
        <v>0</v>
      </c>
      <c r="CF874" s="33">
        <f t="shared" ca="1" si="988"/>
        <v>0</v>
      </c>
      <c r="CG874" s="33">
        <f t="shared" ca="1" si="988"/>
        <v>0</v>
      </c>
      <c r="CH874" s="33">
        <f t="shared" ca="1" si="988"/>
        <v>0</v>
      </c>
      <c r="CI874" s="33">
        <f t="shared" ca="1" si="988"/>
        <v>0</v>
      </c>
      <c r="CJ874" s="33">
        <f t="shared" ca="1" si="988"/>
        <v>0</v>
      </c>
      <c r="CK874" s="33">
        <f t="shared" ca="1" si="988"/>
        <v>0</v>
      </c>
      <c r="CL874" s="33">
        <f t="shared" ca="1" si="988"/>
        <v>0</v>
      </c>
      <c r="CO874" s="33" t="e">
        <f t="shared" ref="CO874:DL874" ca="1" si="989">CN872-CO872</f>
        <v>#N/A</v>
      </c>
      <c r="CP874" s="33" t="e">
        <f t="shared" ca="1" si="989"/>
        <v>#N/A</v>
      </c>
      <c r="CQ874" s="33" t="e">
        <f t="shared" ca="1" si="989"/>
        <v>#N/A</v>
      </c>
      <c r="CR874" s="33" t="e">
        <f t="shared" ca="1" si="989"/>
        <v>#N/A</v>
      </c>
      <c r="CS874" s="33" t="e">
        <f t="shared" ca="1" si="989"/>
        <v>#N/A</v>
      </c>
      <c r="CT874" s="33" t="e">
        <f t="shared" ca="1" si="989"/>
        <v>#N/A</v>
      </c>
      <c r="CU874" s="33" t="e">
        <f t="shared" ca="1" si="989"/>
        <v>#N/A</v>
      </c>
      <c r="CV874" s="33" t="e">
        <f t="shared" ca="1" si="989"/>
        <v>#N/A</v>
      </c>
      <c r="CW874" s="33" t="e">
        <f t="shared" ca="1" si="989"/>
        <v>#N/A</v>
      </c>
      <c r="CX874" s="33" t="e">
        <f t="shared" ca="1" si="989"/>
        <v>#N/A</v>
      </c>
      <c r="CY874" s="33" t="e">
        <f t="shared" ca="1" si="989"/>
        <v>#N/A</v>
      </c>
      <c r="CZ874" s="33" t="e">
        <f t="shared" ca="1" si="989"/>
        <v>#N/A</v>
      </c>
      <c r="DA874" s="33" t="e">
        <f t="shared" ca="1" si="989"/>
        <v>#N/A</v>
      </c>
      <c r="DB874" s="33" t="e">
        <f t="shared" ca="1" si="989"/>
        <v>#N/A</v>
      </c>
      <c r="DC874" s="33" t="e">
        <f t="shared" ca="1" si="989"/>
        <v>#N/A</v>
      </c>
      <c r="DD874" s="33" t="e">
        <f t="shared" ca="1" si="989"/>
        <v>#N/A</v>
      </c>
      <c r="DE874" s="33" t="e">
        <f t="shared" ca="1" si="989"/>
        <v>#N/A</v>
      </c>
      <c r="DF874" s="33" t="e">
        <f t="shared" ca="1" si="989"/>
        <v>#N/A</v>
      </c>
      <c r="DG874" s="33" t="e">
        <f t="shared" ca="1" si="989"/>
        <v>#N/A</v>
      </c>
      <c r="DH874" s="33" t="e">
        <f t="shared" ca="1" si="989"/>
        <v>#N/A</v>
      </c>
      <c r="DI874" s="33" t="e">
        <f t="shared" ca="1" si="989"/>
        <v>#N/A</v>
      </c>
      <c r="DJ874" s="33" t="e">
        <f t="shared" ca="1" si="989"/>
        <v>#N/A</v>
      </c>
      <c r="DK874" s="33" t="e">
        <f t="shared" ca="1" si="989"/>
        <v>#N/A</v>
      </c>
      <c r="DL874" s="33" t="e">
        <f t="shared" ca="1" si="989"/>
        <v>#N/A</v>
      </c>
    </row>
    <row r="875" spans="1:116" x14ac:dyDescent="0.4">
      <c r="B875" t="str">
        <f t="shared" si="983"/>
        <v>875 WCAR-S</v>
      </c>
      <c r="D875" t="s">
        <v>762</v>
      </c>
      <c r="E875" s="8" t="str">
        <f t="shared" si="982"/>
        <v>875 WCAR-S</v>
      </c>
      <c r="G875" s="125"/>
      <c r="K875" s="53"/>
      <c r="L875" s="53"/>
      <c r="M875" s="53"/>
      <c r="N875" s="53"/>
      <c r="O875" s="53"/>
      <c r="P875" s="53"/>
      <c r="R875" s="24"/>
      <c r="S875" s="24"/>
      <c r="T875" s="24"/>
      <c r="U875" s="24"/>
      <c r="V875" s="24"/>
      <c r="W875" s="24"/>
      <c r="X875" s="24"/>
      <c r="Y875" s="24"/>
      <c r="Z875" s="24"/>
      <c r="AA875" s="24"/>
      <c r="AB875" s="24"/>
      <c r="AC875" s="24"/>
      <c r="AD875" s="24"/>
      <c r="AE875" s="24"/>
      <c r="AF875" s="24"/>
      <c r="AG875" s="24"/>
      <c r="AH875" s="24"/>
      <c r="AI875" s="24"/>
      <c r="AJ875" s="24"/>
      <c r="AK875" s="24"/>
      <c r="AL875" s="24"/>
      <c r="AM875" s="24"/>
      <c r="AN875" s="24"/>
      <c r="AO875" s="24"/>
      <c r="AP875" s="24"/>
      <c r="AQ875" s="24"/>
      <c r="AR875" s="24"/>
      <c r="AS875" s="24"/>
      <c r="AT875" s="24"/>
      <c r="AU875" s="24"/>
      <c r="AV875" s="24"/>
      <c r="AW875" s="24"/>
      <c r="AX875" s="24"/>
      <c r="AY875" s="24"/>
      <c r="AZ875" s="24"/>
      <c r="BA875" s="24"/>
      <c r="BB875" s="24"/>
      <c r="BC875" s="24"/>
      <c r="BD875" s="24"/>
      <c r="BE875" s="24"/>
      <c r="BF875" s="24"/>
      <c r="BG875" s="24"/>
      <c r="BH875" s="24"/>
      <c r="BI875" s="24"/>
      <c r="BJ875" s="24"/>
      <c r="BK875" s="24"/>
      <c r="BL875" s="24"/>
      <c r="BM875" s="24"/>
      <c r="BN875" s="24"/>
      <c r="BO875" s="24"/>
      <c r="BP875" s="24"/>
      <c r="BQ875" s="24"/>
      <c r="BR875" s="24"/>
      <c r="BS875" s="24"/>
      <c r="BT875" s="24"/>
      <c r="BU875" s="24"/>
      <c r="BV875" s="24"/>
      <c r="BW875" s="24"/>
      <c r="BX875" s="24"/>
      <c r="BY875" s="24"/>
      <c r="BZ875" s="24"/>
      <c r="CA875" s="24"/>
      <c r="CB875" s="24"/>
      <c r="CC875" s="24"/>
      <c r="CD875" s="24"/>
      <c r="CE875" s="24"/>
      <c r="CF875" s="24"/>
      <c r="CG875" s="24"/>
      <c r="CH875" s="24"/>
      <c r="CI875" s="24"/>
      <c r="CJ875" s="24"/>
      <c r="CK875" s="24"/>
      <c r="CL875" s="24"/>
      <c r="CO875" s="24"/>
      <c r="CP875" s="24"/>
      <c r="CQ875" s="24"/>
      <c r="CR875" s="24"/>
      <c r="CS875" s="24"/>
      <c r="CT875" s="24"/>
      <c r="CU875" s="24"/>
      <c r="CV875" s="24"/>
      <c r="CW875" s="24"/>
      <c r="CX875" s="24"/>
      <c r="CY875" s="24"/>
      <c r="CZ875" s="24"/>
      <c r="DA875" s="24"/>
      <c r="DB875" s="24"/>
      <c r="DC875" s="24"/>
      <c r="DD875" s="24"/>
      <c r="DE875" s="24"/>
      <c r="DF875" s="24"/>
      <c r="DG875" s="24"/>
      <c r="DH875" s="24"/>
      <c r="DI875" s="24"/>
      <c r="DJ875" s="24"/>
      <c r="DK875" s="24"/>
      <c r="DL875" s="24"/>
    </row>
    <row r="876" spans="1:116" x14ac:dyDescent="0.4">
      <c r="B876" t="s">
        <v>332</v>
      </c>
      <c r="D876" t="s">
        <v>762</v>
      </c>
      <c r="E876" s="8" t="str">
        <f t="shared" si="982"/>
        <v>876 WCAR-S</v>
      </c>
      <c r="G876" s="136" t="str">
        <f>G861</f>
        <v>(Primary label)</v>
      </c>
      <c r="K876" s="53"/>
      <c r="L876" s="53"/>
      <c r="M876" s="53"/>
      <c r="N876" s="53"/>
      <c r="O876" s="53"/>
      <c r="P876" s="53"/>
      <c r="R876" s="24"/>
      <c r="S876" s="24"/>
      <c r="T876" s="24"/>
      <c r="U876" s="24"/>
      <c r="V876" s="24"/>
      <c r="W876" s="24"/>
      <c r="X876" s="24"/>
      <c r="Y876" s="24"/>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c r="BC876" s="24"/>
      <c r="BD876" s="24"/>
      <c r="BE876" s="24"/>
      <c r="BF876" s="24"/>
      <c r="BG876" s="24"/>
      <c r="BH876" s="24"/>
      <c r="BI876" s="24"/>
      <c r="BJ876" s="24"/>
      <c r="BK876" s="24"/>
      <c r="BL876" s="24"/>
      <c r="BM876" s="24"/>
      <c r="BN876" s="24"/>
      <c r="BO876" s="24"/>
      <c r="BP876" s="24"/>
      <c r="BQ876" s="24"/>
      <c r="BR876" s="24"/>
      <c r="BS876" s="24"/>
      <c r="BT876" s="24"/>
      <c r="BU876" s="24"/>
      <c r="BV876" s="24"/>
      <c r="BW876" s="24"/>
      <c r="BX876" s="24"/>
      <c r="BY876" s="24"/>
      <c r="BZ876" s="24"/>
      <c r="CA876" s="24"/>
      <c r="CB876" s="24"/>
      <c r="CC876" s="24"/>
      <c r="CD876" s="24"/>
      <c r="CE876" s="24"/>
      <c r="CF876" s="24"/>
      <c r="CG876" s="24"/>
      <c r="CH876" s="24"/>
      <c r="CI876" s="24"/>
      <c r="CJ876" s="24"/>
      <c r="CK876" s="24"/>
      <c r="CL876" s="24"/>
      <c r="CO876" s="24"/>
      <c r="CP876" s="24"/>
      <c r="CQ876" s="24"/>
      <c r="CR876" s="24"/>
      <c r="CS876" s="24"/>
      <c r="CT876" s="24"/>
      <c r="CU876" s="24"/>
      <c r="CV876" s="24"/>
      <c r="CW876" s="24"/>
      <c r="CX876" s="24"/>
      <c r="CY876" s="24"/>
      <c r="CZ876" s="24"/>
      <c r="DA876" s="24"/>
      <c r="DB876" s="24"/>
      <c r="DC876" s="24"/>
      <c r="DD876" s="24"/>
      <c r="DE876" s="24"/>
      <c r="DF876" s="24"/>
      <c r="DG876" s="24"/>
      <c r="DH876" s="24"/>
      <c r="DI876" s="24"/>
      <c r="DJ876" s="24"/>
      <c r="DK876" s="24"/>
      <c r="DL876" s="24"/>
    </row>
    <row r="877" spans="1:116" x14ac:dyDescent="0.4">
      <c r="B877" t="s">
        <v>332</v>
      </c>
      <c r="D877" t="s">
        <v>762</v>
      </c>
      <c r="E877" s="8" t="str">
        <f>ROW()&amp;" "&amp;D877</f>
        <v>877 WCAR-S</v>
      </c>
      <c r="G877" s="136" t="str">
        <f>G862</f>
        <v>primary unit</v>
      </c>
      <c r="K877" s="53"/>
      <c r="L877" s="53"/>
      <c r="M877" s="53"/>
      <c r="N877" s="53"/>
      <c r="O877" s="53"/>
      <c r="P877" s="53"/>
      <c r="R877" s="24"/>
      <c r="S877" s="24"/>
      <c r="T877" s="24"/>
      <c r="U877" s="24"/>
      <c r="V877" s="24"/>
      <c r="W877" s="24"/>
      <c r="X877" s="24"/>
      <c r="Y877" s="24"/>
      <c r="Z877" s="24"/>
      <c r="AA877" s="24"/>
      <c r="AB877" s="24"/>
      <c r="AC877" s="24"/>
      <c r="AD877" s="24"/>
      <c r="AE877" s="24"/>
      <c r="AF877" s="24"/>
      <c r="AG877" s="24"/>
      <c r="AH877" s="24"/>
      <c r="AI877" s="24"/>
      <c r="AJ877" s="24"/>
      <c r="AK877" s="24"/>
      <c r="AL877" s="24"/>
      <c r="AM877" s="24"/>
      <c r="AN877" s="24"/>
      <c r="AO877" s="24"/>
      <c r="AP877" s="24"/>
      <c r="AQ877" s="24"/>
      <c r="AR877" s="24"/>
      <c r="AS877" s="24"/>
      <c r="AT877" s="24"/>
      <c r="AU877" s="24"/>
      <c r="AV877" s="24"/>
      <c r="AW877" s="24"/>
      <c r="AX877" s="24"/>
      <c r="AY877" s="24"/>
      <c r="AZ877" s="24"/>
      <c r="BA877" s="24"/>
      <c r="BB877" s="24"/>
      <c r="BC877" s="24"/>
      <c r="BD877" s="24"/>
      <c r="BE877" s="24"/>
      <c r="BF877" s="24"/>
      <c r="BG877" s="24"/>
      <c r="BH877" s="24"/>
      <c r="BI877" s="24"/>
      <c r="BJ877" s="24"/>
      <c r="BK877" s="24"/>
      <c r="BL877" s="24"/>
      <c r="BM877" s="24"/>
      <c r="BN877" s="24"/>
      <c r="BO877" s="24"/>
      <c r="BP877" s="24"/>
      <c r="BQ877" s="24"/>
      <c r="BR877" s="24"/>
      <c r="BS877" s="24"/>
      <c r="BT877" s="24"/>
      <c r="BU877" s="24"/>
      <c r="BV877" s="24"/>
      <c r="BW877" s="24"/>
      <c r="BX877" s="24"/>
      <c r="BY877" s="24"/>
      <c r="BZ877" s="24"/>
      <c r="CA877" s="24"/>
      <c r="CB877" s="24"/>
      <c r="CC877" s="24"/>
      <c r="CD877" s="24"/>
      <c r="CE877" s="24"/>
      <c r="CF877" s="24"/>
      <c r="CG877" s="24"/>
      <c r="CH877" s="24"/>
      <c r="CI877" s="24"/>
      <c r="CJ877" s="24"/>
      <c r="CK877" s="24"/>
      <c r="CL877" s="24"/>
      <c r="CO877" s="24"/>
      <c r="CP877" s="24"/>
      <c r="CQ877" s="24"/>
      <c r="CR877" s="24"/>
      <c r="CS877" s="24"/>
      <c r="CT877" s="24"/>
      <c r="CU877" s="24"/>
      <c r="CV877" s="24"/>
      <c r="CW877" s="24"/>
      <c r="CX877" s="24"/>
      <c r="CY877" s="24"/>
      <c r="CZ877" s="24"/>
      <c r="DA877" s="24"/>
      <c r="DB877" s="24"/>
      <c r="DC877" s="24"/>
      <c r="DD877" s="24"/>
      <c r="DE877" s="24"/>
      <c r="DF877" s="24"/>
      <c r="DG877" s="24"/>
      <c r="DH877" s="24"/>
      <c r="DI877" s="24"/>
      <c r="DJ877" s="24"/>
      <c r="DK877" s="24"/>
      <c r="DL877" s="24"/>
    </row>
    <row r="878" spans="1:116" x14ac:dyDescent="0.4">
      <c r="B878" t="s">
        <v>332</v>
      </c>
      <c r="D878" t="s">
        <v>762</v>
      </c>
      <c r="E878" s="8" t="str">
        <f t="shared" ref="E878:E897" si="990">ROW()&amp;" "&amp;D878</f>
        <v>878 WCAR-S</v>
      </c>
      <c r="G878" s="136" t="str">
        <f>G863</f>
        <v>Primary revenue driver</v>
      </c>
      <c r="K878" s="53"/>
      <c r="L878" s="53"/>
      <c r="M878" s="53"/>
      <c r="N878" s="53"/>
      <c r="O878" s="53"/>
      <c r="P878" s="53"/>
      <c r="R878" s="24"/>
      <c r="S878" s="179" t="str">
        <f t="shared" ref="S878:AX878" si="991">S863</f>
        <v>S$16</v>
      </c>
      <c r="T878" s="179" t="str">
        <f t="shared" si="991"/>
        <v>T$16</v>
      </c>
      <c r="U878" s="179" t="str">
        <f t="shared" si="991"/>
        <v>U$16</v>
      </c>
      <c r="V878" s="179" t="str">
        <f t="shared" si="991"/>
        <v>V$16</v>
      </c>
      <c r="W878" s="179" t="str">
        <f t="shared" si="991"/>
        <v>W$16</v>
      </c>
      <c r="X878" s="179" t="str">
        <f t="shared" si="991"/>
        <v>X$16</v>
      </c>
      <c r="Y878" s="179" t="str">
        <f t="shared" si="991"/>
        <v>Y$16</v>
      </c>
      <c r="Z878" s="179" t="str">
        <f t="shared" si="991"/>
        <v>Z$16</v>
      </c>
      <c r="AA878" s="179" t="str">
        <f t="shared" si="991"/>
        <v>AA$16</v>
      </c>
      <c r="AB878" s="179" t="str">
        <f t="shared" si="991"/>
        <v>AB$16</v>
      </c>
      <c r="AC878" s="179" t="str">
        <f t="shared" si="991"/>
        <v>AC$16</v>
      </c>
      <c r="AD878" s="179" t="str">
        <f t="shared" si="991"/>
        <v>AD$16</v>
      </c>
      <c r="AE878" s="179" t="str">
        <f t="shared" si="991"/>
        <v>AE$16</v>
      </c>
      <c r="AF878" s="179" t="str">
        <f t="shared" si="991"/>
        <v>AF$16</v>
      </c>
      <c r="AG878" s="179" t="str">
        <f t="shared" si="991"/>
        <v>AG$16</v>
      </c>
      <c r="AH878" s="179" t="str">
        <f t="shared" si="991"/>
        <v>AH$16</v>
      </c>
      <c r="AI878" s="179" t="str">
        <f t="shared" si="991"/>
        <v>AI$16</v>
      </c>
      <c r="AJ878" s="179" t="str">
        <f t="shared" si="991"/>
        <v>AJ$16</v>
      </c>
      <c r="AK878" s="179" t="str">
        <f t="shared" si="991"/>
        <v>AK$16</v>
      </c>
      <c r="AL878" s="179" t="str">
        <f t="shared" si="991"/>
        <v>AL$16</v>
      </c>
      <c r="AM878" s="179" t="str">
        <f t="shared" si="991"/>
        <v>AM$16</v>
      </c>
      <c r="AN878" s="179" t="str">
        <f t="shared" si="991"/>
        <v>AN$16</v>
      </c>
      <c r="AO878" s="179" t="str">
        <f t="shared" si="991"/>
        <v>AO$16</v>
      </c>
      <c r="AP878" s="179" t="str">
        <f t="shared" si="991"/>
        <v>AP$16</v>
      </c>
      <c r="AQ878" s="179" t="str">
        <f t="shared" si="991"/>
        <v>AQ$16</v>
      </c>
      <c r="AR878" s="179" t="str">
        <f t="shared" si="991"/>
        <v>AR$16</v>
      </c>
      <c r="AS878" s="179" t="str">
        <f t="shared" si="991"/>
        <v>AS$16</v>
      </c>
      <c r="AT878" s="179" t="str">
        <f t="shared" si="991"/>
        <v>AT$16</v>
      </c>
      <c r="AU878" s="179" t="str">
        <f t="shared" si="991"/>
        <v>AU$16</v>
      </c>
      <c r="AV878" s="179" t="str">
        <f t="shared" si="991"/>
        <v>AV$16</v>
      </c>
      <c r="AW878" s="179" t="str">
        <f t="shared" si="991"/>
        <v>AW$16</v>
      </c>
      <c r="AX878" s="179" t="str">
        <f t="shared" si="991"/>
        <v>AX$16</v>
      </c>
      <c r="AY878" s="179" t="str">
        <f t="shared" ref="AY878:CD878" si="992">AY863</f>
        <v>AY$16</v>
      </c>
      <c r="AZ878" s="179" t="str">
        <f t="shared" si="992"/>
        <v>AZ$16</v>
      </c>
      <c r="BA878" s="179" t="str">
        <f t="shared" si="992"/>
        <v>BA$16</v>
      </c>
      <c r="BB878" s="179" t="str">
        <f t="shared" si="992"/>
        <v>BB$16</v>
      </c>
      <c r="BC878" s="179" t="str">
        <f t="shared" si="992"/>
        <v>BC$16</v>
      </c>
      <c r="BD878" s="179" t="str">
        <f t="shared" si="992"/>
        <v>BD$16</v>
      </c>
      <c r="BE878" s="179" t="str">
        <f t="shared" si="992"/>
        <v>BE$16</v>
      </c>
      <c r="BF878" s="179" t="str">
        <f t="shared" si="992"/>
        <v>BF$16</v>
      </c>
      <c r="BG878" s="179" t="str">
        <f t="shared" si="992"/>
        <v>BG$16</v>
      </c>
      <c r="BH878" s="179" t="str">
        <f t="shared" si="992"/>
        <v>BH$16</v>
      </c>
      <c r="BI878" s="179" t="str">
        <f t="shared" si="992"/>
        <v>BI$16</v>
      </c>
      <c r="BJ878" s="179" t="str">
        <f t="shared" si="992"/>
        <v>BJ$16</v>
      </c>
      <c r="BK878" s="179" t="str">
        <f t="shared" si="992"/>
        <v>BK$16</v>
      </c>
      <c r="BL878" s="179" t="str">
        <f t="shared" si="992"/>
        <v>BL$16</v>
      </c>
      <c r="BM878" s="179" t="str">
        <f t="shared" si="992"/>
        <v>BM$16</v>
      </c>
      <c r="BN878" s="179" t="str">
        <f t="shared" si="992"/>
        <v>BN$16</v>
      </c>
      <c r="BO878" s="179" t="str">
        <f t="shared" si="992"/>
        <v>BO$16</v>
      </c>
      <c r="BP878" s="179" t="str">
        <f t="shared" si="992"/>
        <v>BP$16</v>
      </c>
      <c r="BQ878" s="179" t="str">
        <f t="shared" si="992"/>
        <v>BQ$16</v>
      </c>
      <c r="BR878" s="179" t="str">
        <f t="shared" si="992"/>
        <v>BR$16</v>
      </c>
      <c r="BS878" s="179" t="str">
        <f t="shared" si="992"/>
        <v>BS$16</v>
      </c>
      <c r="BT878" s="179" t="str">
        <f t="shared" si="992"/>
        <v>BT$16</v>
      </c>
      <c r="BU878" s="179" t="str">
        <f t="shared" si="992"/>
        <v>BU$16</v>
      </c>
      <c r="BV878" s="179" t="str">
        <f t="shared" si="992"/>
        <v>BV$16</v>
      </c>
      <c r="BW878" s="179" t="str">
        <f t="shared" si="992"/>
        <v>BW$16</v>
      </c>
      <c r="BX878" s="179" t="str">
        <f t="shared" si="992"/>
        <v>BX$16</v>
      </c>
      <c r="BY878" s="179" t="str">
        <f t="shared" si="992"/>
        <v>BY$16</v>
      </c>
      <c r="BZ878" s="179" t="str">
        <f t="shared" si="992"/>
        <v>BZ$16</v>
      </c>
      <c r="CA878" s="179" t="str">
        <f t="shared" si="992"/>
        <v>CA$16</v>
      </c>
      <c r="CB878" s="179" t="str">
        <f t="shared" si="992"/>
        <v>CB$16</v>
      </c>
      <c r="CC878" s="179" t="str">
        <f t="shared" si="992"/>
        <v>CC$16</v>
      </c>
      <c r="CD878" s="179" t="str">
        <f t="shared" si="992"/>
        <v>CD$16</v>
      </c>
      <c r="CE878" s="179" t="str">
        <f t="shared" ref="CE878:CL878" si="993">CE863</f>
        <v>CE$16</v>
      </c>
      <c r="CF878" s="179" t="str">
        <f t="shared" si="993"/>
        <v>CF$16</v>
      </c>
      <c r="CG878" s="179" t="str">
        <f t="shared" si="993"/>
        <v>CG$16</v>
      </c>
      <c r="CH878" s="179" t="str">
        <f t="shared" si="993"/>
        <v>CH$16</v>
      </c>
      <c r="CI878" s="179" t="str">
        <f t="shared" si="993"/>
        <v>CI$16</v>
      </c>
      <c r="CJ878" s="179" t="str">
        <f t="shared" si="993"/>
        <v>CJ$16</v>
      </c>
      <c r="CK878" s="179" t="str">
        <f t="shared" si="993"/>
        <v>CK$16</v>
      </c>
      <c r="CL878" s="179" t="str">
        <f t="shared" si="993"/>
        <v>CL$16</v>
      </c>
      <c r="CO878" s="179" t="str">
        <f t="shared" ref="CO878:DL878" si="994">CO863</f>
        <v>CO$16</v>
      </c>
      <c r="CP878" s="179" t="str">
        <f t="shared" si="994"/>
        <v>CP$16</v>
      </c>
      <c r="CQ878" s="179" t="str">
        <f t="shared" si="994"/>
        <v>CQ$16</v>
      </c>
      <c r="CR878" s="179" t="str">
        <f t="shared" si="994"/>
        <v>CR$16</v>
      </c>
      <c r="CS878" s="179" t="str">
        <f t="shared" si="994"/>
        <v>CS$16</v>
      </c>
      <c r="CT878" s="179" t="str">
        <f t="shared" si="994"/>
        <v>CT$16</v>
      </c>
      <c r="CU878" s="179" t="str">
        <f t="shared" si="994"/>
        <v>CU$16</v>
      </c>
      <c r="CV878" s="179" t="str">
        <f t="shared" si="994"/>
        <v>CV$16</v>
      </c>
      <c r="CW878" s="179" t="str">
        <f t="shared" si="994"/>
        <v>CW$16</v>
      </c>
      <c r="CX878" s="179" t="str">
        <f t="shared" si="994"/>
        <v>CX$16</v>
      </c>
      <c r="CY878" s="179" t="str">
        <f t="shared" si="994"/>
        <v>CY$16</v>
      </c>
      <c r="CZ878" s="179" t="str">
        <f t="shared" si="994"/>
        <v>CZ$16</v>
      </c>
      <c r="DA878" s="179" t="str">
        <f t="shared" si="994"/>
        <v>DA$16</v>
      </c>
      <c r="DB878" s="179" t="str">
        <f t="shared" si="994"/>
        <v>DB$16</v>
      </c>
      <c r="DC878" s="179" t="str">
        <f t="shared" si="994"/>
        <v>DC$16</v>
      </c>
      <c r="DD878" s="179" t="str">
        <f t="shared" si="994"/>
        <v>DD$16</v>
      </c>
      <c r="DE878" s="179" t="str">
        <f t="shared" si="994"/>
        <v>DE$16</v>
      </c>
      <c r="DF878" s="179" t="str">
        <f t="shared" si="994"/>
        <v>DF$16</v>
      </c>
      <c r="DG878" s="179" t="str">
        <f t="shared" si="994"/>
        <v>DG$16</v>
      </c>
      <c r="DH878" s="179" t="str">
        <f t="shared" si="994"/>
        <v>DH$16</v>
      </c>
      <c r="DI878" s="179" t="str">
        <f t="shared" si="994"/>
        <v>DI$16</v>
      </c>
      <c r="DJ878" s="179" t="str">
        <f t="shared" si="994"/>
        <v>DJ$16</v>
      </c>
      <c r="DK878" s="179" t="str">
        <f t="shared" si="994"/>
        <v>DK$16</v>
      </c>
      <c r="DL878" s="179" t="str">
        <f t="shared" si="994"/>
        <v>DL$16</v>
      </c>
    </row>
    <row r="879" spans="1:116" x14ac:dyDescent="0.4">
      <c r="B879" t="s">
        <v>332</v>
      </c>
      <c r="D879" t="s">
        <v>762</v>
      </c>
      <c r="E879" s="8" t="str">
        <f t="shared" si="990"/>
        <v>879 WCAR-S</v>
      </c>
      <c r="G879" s="136" t="str">
        <f>G864</f>
        <v>Primary volume driver</v>
      </c>
      <c r="H879" s="56"/>
      <c r="I879" s="79"/>
      <c r="J879" s="79"/>
      <c r="K879" s="15"/>
      <c r="L879" s="15"/>
      <c r="M879" s="15"/>
      <c r="N879" s="15"/>
      <c r="O879" s="15"/>
      <c r="P879" s="15"/>
      <c r="R879" s="15"/>
      <c r="S879" s="179" t="str">
        <f t="shared" ref="S879:AX879" si="995">S864</f>
        <v>S$17</v>
      </c>
      <c r="T879" s="179" t="str">
        <f t="shared" si="995"/>
        <v>T$17</v>
      </c>
      <c r="U879" s="179" t="str">
        <f t="shared" si="995"/>
        <v>U$17</v>
      </c>
      <c r="V879" s="179" t="str">
        <f t="shared" si="995"/>
        <v>V$17</v>
      </c>
      <c r="W879" s="179" t="str">
        <f t="shared" si="995"/>
        <v>W$17</v>
      </c>
      <c r="X879" s="179" t="str">
        <f t="shared" si="995"/>
        <v>X$17</v>
      </c>
      <c r="Y879" s="179" t="str">
        <f t="shared" si="995"/>
        <v>Y$17</v>
      </c>
      <c r="Z879" s="179" t="str">
        <f t="shared" si="995"/>
        <v>Z$17</v>
      </c>
      <c r="AA879" s="179" t="str">
        <f t="shared" si="995"/>
        <v>AA$17</v>
      </c>
      <c r="AB879" s="179" t="str">
        <f t="shared" si="995"/>
        <v>AB$17</v>
      </c>
      <c r="AC879" s="179" t="str">
        <f t="shared" si="995"/>
        <v>AC$17</v>
      </c>
      <c r="AD879" s="179" t="str">
        <f t="shared" si="995"/>
        <v>AD$17</v>
      </c>
      <c r="AE879" s="179" t="str">
        <f t="shared" si="995"/>
        <v>AE$17</v>
      </c>
      <c r="AF879" s="179" t="str">
        <f t="shared" si="995"/>
        <v>AF$17</v>
      </c>
      <c r="AG879" s="179" t="str">
        <f t="shared" si="995"/>
        <v>AG$17</v>
      </c>
      <c r="AH879" s="179" t="str">
        <f t="shared" si="995"/>
        <v>AH$17</v>
      </c>
      <c r="AI879" s="179" t="str">
        <f t="shared" si="995"/>
        <v>AI$17</v>
      </c>
      <c r="AJ879" s="179" t="str">
        <f t="shared" si="995"/>
        <v>AJ$17</v>
      </c>
      <c r="AK879" s="179" t="str">
        <f t="shared" si="995"/>
        <v>AK$17</v>
      </c>
      <c r="AL879" s="179" t="str">
        <f t="shared" si="995"/>
        <v>AL$17</v>
      </c>
      <c r="AM879" s="179" t="str">
        <f t="shared" si="995"/>
        <v>AM$17</v>
      </c>
      <c r="AN879" s="179" t="str">
        <f t="shared" si="995"/>
        <v>AN$17</v>
      </c>
      <c r="AO879" s="179" t="str">
        <f t="shared" si="995"/>
        <v>AO$17</v>
      </c>
      <c r="AP879" s="179" t="str">
        <f t="shared" si="995"/>
        <v>AP$17</v>
      </c>
      <c r="AQ879" s="179" t="str">
        <f t="shared" si="995"/>
        <v>AQ$17</v>
      </c>
      <c r="AR879" s="179" t="str">
        <f t="shared" si="995"/>
        <v>AR$17</v>
      </c>
      <c r="AS879" s="179" t="str">
        <f t="shared" si="995"/>
        <v>AS$17</v>
      </c>
      <c r="AT879" s="179" t="str">
        <f t="shared" si="995"/>
        <v>AT$17</v>
      </c>
      <c r="AU879" s="179" t="str">
        <f t="shared" si="995"/>
        <v>AU$17</v>
      </c>
      <c r="AV879" s="179" t="str">
        <f t="shared" si="995"/>
        <v>AV$17</v>
      </c>
      <c r="AW879" s="179" t="str">
        <f t="shared" si="995"/>
        <v>AW$17</v>
      </c>
      <c r="AX879" s="179" t="str">
        <f t="shared" si="995"/>
        <v>AX$17</v>
      </c>
      <c r="AY879" s="179" t="str">
        <f t="shared" ref="AY879:CD879" si="996">AY864</f>
        <v>AY$17</v>
      </c>
      <c r="AZ879" s="179" t="str">
        <f t="shared" si="996"/>
        <v>AZ$17</v>
      </c>
      <c r="BA879" s="179" t="str">
        <f t="shared" si="996"/>
        <v>BA$17</v>
      </c>
      <c r="BB879" s="179" t="str">
        <f t="shared" si="996"/>
        <v>BB$17</v>
      </c>
      <c r="BC879" s="179" t="str">
        <f t="shared" si="996"/>
        <v>BC$17</v>
      </c>
      <c r="BD879" s="179" t="str">
        <f t="shared" si="996"/>
        <v>BD$17</v>
      </c>
      <c r="BE879" s="179" t="str">
        <f t="shared" si="996"/>
        <v>BE$17</v>
      </c>
      <c r="BF879" s="179" t="str">
        <f t="shared" si="996"/>
        <v>BF$17</v>
      </c>
      <c r="BG879" s="179" t="str">
        <f t="shared" si="996"/>
        <v>BG$17</v>
      </c>
      <c r="BH879" s="179" t="str">
        <f t="shared" si="996"/>
        <v>BH$17</v>
      </c>
      <c r="BI879" s="179" t="str">
        <f t="shared" si="996"/>
        <v>BI$17</v>
      </c>
      <c r="BJ879" s="179" t="str">
        <f t="shared" si="996"/>
        <v>BJ$17</v>
      </c>
      <c r="BK879" s="179" t="str">
        <f t="shared" si="996"/>
        <v>BK$17</v>
      </c>
      <c r="BL879" s="179" t="str">
        <f t="shared" si="996"/>
        <v>BL$17</v>
      </c>
      <c r="BM879" s="179" t="str">
        <f t="shared" si="996"/>
        <v>BM$17</v>
      </c>
      <c r="BN879" s="179" t="str">
        <f t="shared" si="996"/>
        <v>BN$17</v>
      </c>
      <c r="BO879" s="179" t="str">
        <f t="shared" si="996"/>
        <v>BO$17</v>
      </c>
      <c r="BP879" s="179" t="str">
        <f t="shared" si="996"/>
        <v>BP$17</v>
      </c>
      <c r="BQ879" s="179" t="str">
        <f t="shared" si="996"/>
        <v>BQ$17</v>
      </c>
      <c r="BR879" s="179" t="str">
        <f t="shared" si="996"/>
        <v>BR$17</v>
      </c>
      <c r="BS879" s="179" t="str">
        <f t="shared" si="996"/>
        <v>BS$17</v>
      </c>
      <c r="BT879" s="179" t="str">
        <f t="shared" si="996"/>
        <v>BT$17</v>
      </c>
      <c r="BU879" s="179" t="str">
        <f t="shared" si="996"/>
        <v>BU$17</v>
      </c>
      <c r="BV879" s="179" t="str">
        <f t="shared" si="996"/>
        <v>BV$17</v>
      </c>
      <c r="BW879" s="179" t="str">
        <f t="shared" si="996"/>
        <v>BW$17</v>
      </c>
      <c r="BX879" s="179" t="str">
        <f t="shared" si="996"/>
        <v>BX$17</v>
      </c>
      <c r="BY879" s="179" t="str">
        <f t="shared" si="996"/>
        <v>BY$17</v>
      </c>
      <c r="BZ879" s="179" t="str">
        <f t="shared" si="996"/>
        <v>BZ$17</v>
      </c>
      <c r="CA879" s="179" t="str">
        <f t="shared" si="996"/>
        <v>CA$17</v>
      </c>
      <c r="CB879" s="179" t="str">
        <f t="shared" si="996"/>
        <v>CB$17</v>
      </c>
      <c r="CC879" s="179" t="str">
        <f t="shared" si="996"/>
        <v>CC$17</v>
      </c>
      <c r="CD879" s="179" t="str">
        <f t="shared" si="996"/>
        <v>CD$17</v>
      </c>
      <c r="CE879" s="179" t="str">
        <f t="shared" ref="CE879:CL879" si="997">CE864</f>
        <v>CE$17</v>
      </c>
      <c r="CF879" s="179" t="str">
        <f t="shared" si="997"/>
        <v>CF$17</v>
      </c>
      <c r="CG879" s="179" t="str">
        <f t="shared" si="997"/>
        <v>CG$17</v>
      </c>
      <c r="CH879" s="179" t="str">
        <f t="shared" si="997"/>
        <v>CH$17</v>
      </c>
      <c r="CI879" s="179" t="str">
        <f t="shared" si="997"/>
        <v>CI$17</v>
      </c>
      <c r="CJ879" s="179" t="str">
        <f t="shared" si="997"/>
        <v>CJ$17</v>
      </c>
      <c r="CK879" s="179" t="str">
        <f t="shared" si="997"/>
        <v>CK$17</v>
      </c>
      <c r="CL879" s="179" t="str">
        <f t="shared" si="997"/>
        <v>CL$17</v>
      </c>
      <c r="CN879" s="79"/>
      <c r="CO879" s="179" t="str">
        <f t="shared" ref="CO879:DL879" si="998">CO864</f>
        <v>CO$17</v>
      </c>
      <c r="CP879" s="179" t="str">
        <f t="shared" si="998"/>
        <v>CP$17</v>
      </c>
      <c r="CQ879" s="179" t="str">
        <f t="shared" si="998"/>
        <v>CQ$17</v>
      </c>
      <c r="CR879" s="179" t="str">
        <f t="shared" si="998"/>
        <v>CR$17</v>
      </c>
      <c r="CS879" s="179" t="str">
        <f t="shared" si="998"/>
        <v>CS$17</v>
      </c>
      <c r="CT879" s="179" t="str">
        <f t="shared" si="998"/>
        <v>CT$17</v>
      </c>
      <c r="CU879" s="179" t="str">
        <f t="shared" si="998"/>
        <v>CU$17</v>
      </c>
      <c r="CV879" s="179" t="str">
        <f t="shared" si="998"/>
        <v>CV$17</v>
      </c>
      <c r="CW879" s="179" t="str">
        <f t="shared" si="998"/>
        <v>CW$17</v>
      </c>
      <c r="CX879" s="179" t="str">
        <f t="shared" si="998"/>
        <v>CX$17</v>
      </c>
      <c r="CY879" s="179" t="str">
        <f t="shared" si="998"/>
        <v>CY$17</v>
      </c>
      <c r="CZ879" s="179" t="str">
        <f t="shared" si="998"/>
        <v>CZ$17</v>
      </c>
      <c r="DA879" s="179" t="str">
        <f t="shared" si="998"/>
        <v>DA$17</v>
      </c>
      <c r="DB879" s="179" t="str">
        <f t="shared" si="998"/>
        <v>DB$17</v>
      </c>
      <c r="DC879" s="179" t="str">
        <f t="shared" si="998"/>
        <v>DC$17</v>
      </c>
      <c r="DD879" s="179" t="str">
        <f t="shared" si="998"/>
        <v>DD$17</v>
      </c>
      <c r="DE879" s="179" t="str">
        <f t="shared" si="998"/>
        <v>DE$17</v>
      </c>
      <c r="DF879" s="179" t="str">
        <f t="shared" si="998"/>
        <v>DF$17</v>
      </c>
      <c r="DG879" s="179" t="str">
        <f t="shared" si="998"/>
        <v>DG$17</v>
      </c>
      <c r="DH879" s="179" t="str">
        <f t="shared" si="998"/>
        <v>DH$17</v>
      </c>
      <c r="DI879" s="179" t="str">
        <f t="shared" si="998"/>
        <v>DI$17</v>
      </c>
      <c r="DJ879" s="179" t="str">
        <f t="shared" si="998"/>
        <v>DJ$17</v>
      </c>
      <c r="DK879" s="179" t="str">
        <f t="shared" si="998"/>
        <v>DK$17</v>
      </c>
      <c r="DL879" s="179" t="str">
        <f t="shared" si="998"/>
        <v>DL$17</v>
      </c>
    </row>
    <row r="880" spans="1:116" x14ac:dyDescent="0.4">
      <c r="B880" t="s">
        <v>332</v>
      </c>
      <c r="D880" t="s">
        <v>762</v>
      </c>
      <c r="E880" s="8" t="str">
        <f t="shared" si="990"/>
        <v>880 WCAR-S</v>
      </c>
      <c r="G880" s="136" t="str">
        <f>G865</f>
        <v>(Secondary label)</v>
      </c>
      <c r="H880" s="12"/>
      <c r="I880" s="60"/>
      <c r="J880" s="60"/>
      <c r="K880" s="15"/>
      <c r="L880" s="15"/>
      <c r="M880" s="15"/>
      <c r="N880" s="15"/>
      <c r="O880" s="15"/>
      <c r="P880" s="15"/>
      <c r="R880" s="15"/>
      <c r="S880" s="179">
        <f t="shared" ref="S880:AX880" si="999">S865</f>
        <v>0</v>
      </c>
      <c r="T880" s="179">
        <f t="shared" si="999"/>
        <v>0</v>
      </c>
      <c r="U880" s="179">
        <f t="shared" si="999"/>
        <v>0</v>
      </c>
      <c r="V880" s="179">
        <f t="shared" si="999"/>
        <v>0</v>
      </c>
      <c r="W880" s="179">
        <f t="shared" si="999"/>
        <v>0</v>
      </c>
      <c r="X880" s="179">
        <f t="shared" si="999"/>
        <v>0</v>
      </c>
      <c r="Y880" s="179">
        <f t="shared" si="999"/>
        <v>0</v>
      </c>
      <c r="Z880" s="179">
        <f t="shared" si="999"/>
        <v>0</v>
      </c>
      <c r="AA880" s="179">
        <f t="shared" si="999"/>
        <v>0</v>
      </c>
      <c r="AB880" s="179">
        <f t="shared" si="999"/>
        <v>0</v>
      </c>
      <c r="AC880" s="179">
        <f t="shared" si="999"/>
        <v>0</v>
      </c>
      <c r="AD880" s="179">
        <f t="shared" si="999"/>
        <v>0</v>
      </c>
      <c r="AE880" s="179">
        <f t="shared" si="999"/>
        <v>0</v>
      </c>
      <c r="AF880" s="179">
        <f t="shared" si="999"/>
        <v>0</v>
      </c>
      <c r="AG880" s="179">
        <f t="shared" si="999"/>
        <v>0</v>
      </c>
      <c r="AH880" s="179">
        <f t="shared" si="999"/>
        <v>0</v>
      </c>
      <c r="AI880" s="179">
        <f t="shared" si="999"/>
        <v>0</v>
      </c>
      <c r="AJ880" s="179">
        <f t="shared" si="999"/>
        <v>0</v>
      </c>
      <c r="AK880" s="179">
        <f t="shared" si="999"/>
        <v>0</v>
      </c>
      <c r="AL880" s="179">
        <f t="shared" si="999"/>
        <v>0</v>
      </c>
      <c r="AM880" s="179">
        <f t="shared" si="999"/>
        <v>0</v>
      </c>
      <c r="AN880" s="179">
        <f t="shared" si="999"/>
        <v>0</v>
      </c>
      <c r="AO880" s="179">
        <f t="shared" si="999"/>
        <v>0</v>
      </c>
      <c r="AP880" s="179">
        <f t="shared" si="999"/>
        <v>0</v>
      </c>
      <c r="AQ880" s="179">
        <f t="shared" si="999"/>
        <v>0</v>
      </c>
      <c r="AR880" s="179">
        <f t="shared" si="999"/>
        <v>0</v>
      </c>
      <c r="AS880" s="179">
        <f t="shared" si="999"/>
        <v>0</v>
      </c>
      <c r="AT880" s="179">
        <f t="shared" si="999"/>
        <v>0</v>
      </c>
      <c r="AU880" s="179">
        <f t="shared" si="999"/>
        <v>0</v>
      </c>
      <c r="AV880" s="179">
        <f t="shared" si="999"/>
        <v>0</v>
      </c>
      <c r="AW880" s="179">
        <f t="shared" si="999"/>
        <v>0</v>
      </c>
      <c r="AX880" s="179">
        <f t="shared" si="999"/>
        <v>0</v>
      </c>
      <c r="AY880" s="179">
        <f t="shared" ref="AY880:CD880" si="1000">AY865</f>
        <v>0</v>
      </c>
      <c r="AZ880" s="179">
        <f t="shared" si="1000"/>
        <v>0</v>
      </c>
      <c r="BA880" s="179">
        <f t="shared" si="1000"/>
        <v>0</v>
      </c>
      <c r="BB880" s="179">
        <f t="shared" si="1000"/>
        <v>0</v>
      </c>
      <c r="BC880" s="179">
        <f t="shared" si="1000"/>
        <v>0</v>
      </c>
      <c r="BD880" s="179">
        <f t="shared" si="1000"/>
        <v>0</v>
      </c>
      <c r="BE880" s="179">
        <f t="shared" si="1000"/>
        <v>0</v>
      </c>
      <c r="BF880" s="179">
        <f t="shared" si="1000"/>
        <v>0</v>
      </c>
      <c r="BG880" s="179">
        <f t="shared" si="1000"/>
        <v>0</v>
      </c>
      <c r="BH880" s="179">
        <f t="shared" si="1000"/>
        <v>0</v>
      </c>
      <c r="BI880" s="179">
        <f t="shared" si="1000"/>
        <v>0</v>
      </c>
      <c r="BJ880" s="179">
        <f t="shared" si="1000"/>
        <v>0</v>
      </c>
      <c r="BK880" s="179">
        <f t="shared" si="1000"/>
        <v>0</v>
      </c>
      <c r="BL880" s="179">
        <f t="shared" si="1000"/>
        <v>0</v>
      </c>
      <c r="BM880" s="179">
        <f t="shared" si="1000"/>
        <v>0</v>
      </c>
      <c r="BN880" s="179">
        <f t="shared" si="1000"/>
        <v>0</v>
      </c>
      <c r="BO880" s="179">
        <f t="shared" si="1000"/>
        <v>0</v>
      </c>
      <c r="BP880" s="179">
        <f t="shared" si="1000"/>
        <v>0</v>
      </c>
      <c r="BQ880" s="179">
        <f t="shared" si="1000"/>
        <v>0</v>
      </c>
      <c r="BR880" s="179">
        <f t="shared" si="1000"/>
        <v>0</v>
      </c>
      <c r="BS880" s="179">
        <f t="shared" si="1000"/>
        <v>0</v>
      </c>
      <c r="BT880" s="179">
        <f t="shared" si="1000"/>
        <v>0</v>
      </c>
      <c r="BU880" s="179">
        <f t="shared" si="1000"/>
        <v>0</v>
      </c>
      <c r="BV880" s="179">
        <f t="shared" si="1000"/>
        <v>0</v>
      </c>
      <c r="BW880" s="179">
        <f t="shared" si="1000"/>
        <v>0</v>
      </c>
      <c r="BX880" s="179">
        <f t="shared" si="1000"/>
        <v>0</v>
      </c>
      <c r="BY880" s="179">
        <f t="shared" si="1000"/>
        <v>0</v>
      </c>
      <c r="BZ880" s="179">
        <f t="shared" si="1000"/>
        <v>0</v>
      </c>
      <c r="CA880" s="179">
        <f t="shared" si="1000"/>
        <v>0</v>
      </c>
      <c r="CB880" s="179">
        <f t="shared" si="1000"/>
        <v>0</v>
      </c>
      <c r="CC880" s="179">
        <f t="shared" si="1000"/>
        <v>0</v>
      </c>
      <c r="CD880" s="179">
        <f t="shared" si="1000"/>
        <v>0</v>
      </c>
      <c r="CE880" s="179">
        <f t="shared" ref="CE880:CL880" si="1001">CE865</f>
        <v>0</v>
      </c>
      <c r="CF880" s="179">
        <f t="shared" si="1001"/>
        <v>0</v>
      </c>
      <c r="CG880" s="179">
        <f t="shared" si="1001"/>
        <v>0</v>
      </c>
      <c r="CH880" s="179">
        <f t="shared" si="1001"/>
        <v>0</v>
      </c>
      <c r="CI880" s="179">
        <f t="shared" si="1001"/>
        <v>0</v>
      </c>
      <c r="CJ880" s="179">
        <f t="shared" si="1001"/>
        <v>0</v>
      </c>
      <c r="CK880" s="179">
        <f t="shared" si="1001"/>
        <v>0</v>
      </c>
      <c r="CL880" s="179">
        <f t="shared" si="1001"/>
        <v>0</v>
      </c>
      <c r="CN880" s="60"/>
      <c r="CO880" s="179">
        <f t="shared" ref="CO880:DL880" si="1002">CO865</f>
        <v>0</v>
      </c>
      <c r="CP880" s="179">
        <f t="shared" si="1002"/>
        <v>0</v>
      </c>
      <c r="CQ880" s="179">
        <f t="shared" si="1002"/>
        <v>0</v>
      </c>
      <c r="CR880" s="179">
        <f t="shared" si="1002"/>
        <v>0</v>
      </c>
      <c r="CS880" s="179">
        <f t="shared" si="1002"/>
        <v>0</v>
      </c>
      <c r="CT880" s="179">
        <f t="shared" si="1002"/>
        <v>0</v>
      </c>
      <c r="CU880" s="179">
        <f t="shared" si="1002"/>
        <v>0</v>
      </c>
      <c r="CV880" s="179">
        <f t="shared" si="1002"/>
        <v>0</v>
      </c>
      <c r="CW880" s="179">
        <f t="shared" si="1002"/>
        <v>0</v>
      </c>
      <c r="CX880" s="179">
        <f t="shared" si="1002"/>
        <v>0</v>
      </c>
      <c r="CY880" s="179">
        <f t="shared" si="1002"/>
        <v>0</v>
      </c>
      <c r="CZ880" s="179">
        <f t="shared" si="1002"/>
        <v>0</v>
      </c>
      <c r="DA880" s="179">
        <f t="shared" si="1002"/>
        <v>0</v>
      </c>
      <c r="DB880" s="179">
        <f t="shared" si="1002"/>
        <v>0</v>
      </c>
      <c r="DC880" s="179">
        <f t="shared" si="1002"/>
        <v>0</v>
      </c>
      <c r="DD880" s="179">
        <f t="shared" si="1002"/>
        <v>0</v>
      </c>
      <c r="DE880" s="179">
        <f t="shared" si="1002"/>
        <v>0</v>
      </c>
      <c r="DF880" s="179">
        <f t="shared" si="1002"/>
        <v>0</v>
      </c>
      <c r="DG880" s="179">
        <f t="shared" si="1002"/>
        <v>0</v>
      </c>
      <c r="DH880" s="179">
        <f t="shared" si="1002"/>
        <v>0</v>
      </c>
      <c r="DI880" s="179">
        <f t="shared" si="1002"/>
        <v>0</v>
      </c>
      <c r="DJ880" s="179">
        <f t="shared" si="1002"/>
        <v>0</v>
      </c>
      <c r="DK880" s="179">
        <f t="shared" si="1002"/>
        <v>0</v>
      </c>
      <c r="DL880" s="179">
        <f t="shared" si="1002"/>
        <v>0</v>
      </c>
    </row>
    <row r="881" spans="1:116" x14ac:dyDescent="0.4">
      <c r="B881" t="s">
        <v>332</v>
      </c>
      <c r="D881" t="s">
        <v>762</v>
      </c>
      <c r="E881" s="8" t="str">
        <f t="shared" ref="E881" si="1003">ROW()&amp;" "&amp;D881</f>
        <v>881 WCAR-S</v>
      </c>
      <c r="G881" s="241" t="str">
        <f>IFERROR(SUBSTITUTE(TRIM(MID(G869, SEARCH("-", G869) + 1, LEN(G869))),":",""),"no unit")</f>
        <v>revenue</v>
      </c>
      <c r="H881" s="12"/>
      <c r="I881" s="60"/>
      <c r="J881" s="60"/>
      <c r="K881" s="15"/>
      <c r="L881" s="15"/>
      <c r="M881" s="15"/>
      <c r="N881" s="15"/>
      <c r="O881" s="15"/>
      <c r="P881" s="15"/>
      <c r="R881" s="15"/>
      <c r="S881" s="179"/>
      <c r="T881" s="179"/>
      <c r="U881" s="179"/>
      <c r="V881" s="179"/>
      <c r="W881" s="179"/>
      <c r="X881" s="179"/>
      <c r="Y881" s="179"/>
      <c r="Z881" s="179"/>
      <c r="AA881" s="179"/>
      <c r="AB881" s="179"/>
      <c r="AC881" s="179"/>
      <c r="AD881" s="179"/>
      <c r="AE881" s="179"/>
      <c r="AF881" s="179"/>
      <c r="AG881" s="179"/>
      <c r="AH881" s="179"/>
      <c r="AI881" s="179"/>
      <c r="AJ881" s="179"/>
      <c r="AK881" s="179"/>
      <c r="AL881" s="179"/>
      <c r="AM881" s="179"/>
      <c r="AN881" s="179"/>
      <c r="AO881" s="179"/>
      <c r="AP881" s="179"/>
      <c r="AQ881" s="179"/>
      <c r="AR881" s="179"/>
      <c r="AS881" s="179"/>
      <c r="AT881" s="179"/>
      <c r="AU881" s="179"/>
      <c r="AV881" s="179"/>
      <c r="AW881" s="179"/>
      <c r="AX881" s="179"/>
      <c r="AY881" s="179"/>
      <c r="AZ881" s="179"/>
      <c r="BA881" s="179"/>
      <c r="BB881" s="179"/>
      <c r="BC881" s="179"/>
      <c r="BD881" s="179"/>
      <c r="BE881" s="179"/>
      <c r="BF881" s="179"/>
      <c r="BG881" s="179"/>
      <c r="BH881" s="179"/>
      <c r="BI881" s="179"/>
      <c r="BJ881" s="179"/>
      <c r="BK881" s="179"/>
      <c r="BL881" s="179"/>
      <c r="BM881" s="179"/>
      <c r="BN881" s="179"/>
      <c r="BO881" s="179"/>
      <c r="BP881" s="179"/>
      <c r="BQ881" s="179"/>
      <c r="BR881" s="179"/>
      <c r="BS881" s="179"/>
      <c r="BT881" s="179"/>
      <c r="BU881" s="179"/>
      <c r="BV881" s="179"/>
      <c r="BW881" s="179"/>
      <c r="BX881" s="179"/>
      <c r="BY881" s="179"/>
      <c r="BZ881" s="179"/>
      <c r="CA881" s="179"/>
      <c r="CB881" s="179"/>
      <c r="CC881" s="179"/>
      <c r="CD881" s="179"/>
      <c r="CE881" s="179"/>
      <c r="CF881" s="179"/>
      <c r="CG881" s="179"/>
      <c r="CH881" s="179"/>
      <c r="CI881" s="179"/>
      <c r="CJ881" s="179"/>
      <c r="CK881" s="179"/>
      <c r="CL881" s="179"/>
      <c r="CN881" s="60"/>
      <c r="CO881" s="179"/>
      <c r="CP881" s="179"/>
      <c r="CQ881" s="179"/>
      <c r="CR881" s="179"/>
      <c r="CS881" s="179"/>
      <c r="CT881" s="179"/>
      <c r="CU881" s="179"/>
      <c r="CV881" s="179"/>
      <c r="CW881" s="179"/>
      <c r="CX881" s="179"/>
      <c r="CY881" s="179"/>
      <c r="CZ881" s="179"/>
      <c r="DA881" s="179"/>
      <c r="DB881" s="179"/>
      <c r="DC881" s="179"/>
      <c r="DD881" s="179"/>
      <c r="DE881" s="179"/>
      <c r="DF881" s="179"/>
      <c r="DG881" s="179"/>
      <c r="DH881" s="179"/>
      <c r="DI881" s="179"/>
      <c r="DJ881" s="179"/>
      <c r="DK881" s="179"/>
      <c r="DL881" s="179"/>
    </row>
    <row r="882" spans="1:116" x14ac:dyDescent="0.4">
      <c r="A882" s="3"/>
      <c r="B882" t="s">
        <v>332</v>
      </c>
      <c r="D882" t="s">
        <v>762</v>
      </c>
      <c r="E882" s="8" t="str">
        <f t="shared" si="990"/>
        <v>882 WCAR-S</v>
      </c>
      <c r="G882" s="191" t="str">
        <f>G867</f>
        <v>Secondary revenue driver</v>
      </c>
      <c r="H882" s="90"/>
      <c r="I882" s="213"/>
      <c r="J882" s="213"/>
      <c r="K882" s="214"/>
      <c r="L882" s="214"/>
      <c r="M882" s="214"/>
      <c r="N882" s="214"/>
      <c r="O882" s="214"/>
      <c r="P882" s="214"/>
      <c r="R882" s="214"/>
      <c r="S882" s="4" t="str">
        <f t="shared" ref="S882:AX882" si="1004">ADDRESS(ROW(S872),COLUMN(),2)</f>
        <v>S$872</v>
      </c>
      <c r="T882" s="4" t="str">
        <f t="shared" si="1004"/>
        <v>T$872</v>
      </c>
      <c r="U882" s="4" t="str">
        <f t="shared" si="1004"/>
        <v>U$872</v>
      </c>
      <c r="V882" s="4" t="str">
        <f t="shared" si="1004"/>
        <v>V$872</v>
      </c>
      <c r="W882" s="4" t="str">
        <f t="shared" si="1004"/>
        <v>W$872</v>
      </c>
      <c r="X882" s="4" t="str">
        <f t="shared" si="1004"/>
        <v>X$872</v>
      </c>
      <c r="Y882" s="4" t="str">
        <f t="shared" si="1004"/>
        <v>Y$872</v>
      </c>
      <c r="Z882" s="4" t="str">
        <f t="shared" si="1004"/>
        <v>Z$872</v>
      </c>
      <c r="AA882" s="4" t="str">
        <f t="shared" si="1004"/>
        <v>AA$872</v>
      </c>
      <c r="AB882" s="4" t="str">
        <f t="shared" si="1004"/>
        <v>AB$872</v>
      </c>
      <c r="AC882" s="4" t="str">
        <f t="shared" si="1004"/>
        <v>AC$872</v>
      </c>
      <c r="AD882" s="4" t="str">
        <f t="shared" si="1004"/>
        <v>AD$872</v>
      </c>
      <c r="AE882" s="4" t="str">
        <f t="shared" si="1004"/>
        <v>AE$872</v>
      </c>
      <c r="AF882" s="4" t="str">
        <f t="shared" si="1004"/>
        <v>AF$872</v>
      </c>
      <c r="AG882" s="4" t="str">
        <f t="shared" si="1004"/>
        <v>AG$872</v>
      </c>
      <c r="AH882" s="4" t="str">
        <f t="shared" si="1004"/>
        <v>AH$872</v>
      </c>
      <c r="AI882" s="4" t="str">
        <f t="shared" si="1004"/>
        <v>AI$872</v>
      </c>
      <c r="AJ882" s="4" t="str">
        <f t="shared" si="1004"/>
        <v>AJ$872</v>
      </c>
      <c r="AK882" s="4" t="str">
        <f t="shared" si="1004"/>
        <v>AK$872</v>
      </c>
      <c r="AL882" s="4" t="str">
        <f t="shared" si="1004"/>
        <v>AL$872</v>
      </c>
      <c r="AM882" s="4" t="str">
        <f t="shared" si="1004"/>
        <v>AM$872</v>
      </c>
      <c r="AN882" s="4" t="str">
        <f t="shared" si="1004"/>
        <v>AN$872</v>
      </c>
      <c r="AO882" s="4" t="str">
        <f t="shared" si="1004"/>
        <v>AO$872</v>
      </c>
      <c r="AP882" s="4" t="str">
        <f t="shared" si="1004"/>
        <v>AP$872</v>
      </c>
      <c r="AQ882" s="4" t="str">
        <f t="shared" si="1004"/>
        <v>AQ$872</v>
      </c>
      <c r="AR882" s="4" t="str">
        <f t="shared" si="1004"/>
        <v>AR$872</v>
      </c>
      <c r="AS882" s="4" t="str">
        <f t="shared" si="1004"/>
        <v>AS$872</v>
      </c>
      <c r="AT882" s="4" t="str">
        <f t="shared" si="1004"/>
        <v>AT$872</v>
      </c>
      <c r="AU882" s="4" t="str">
        <f t="shared" si="1004"/>
        <v>AU$872</v>
      </c>
      <c r="AV882" s="4" t="str">
        <f t="shared" si="1004"/>
        <v>AV$872</v>
      </c>
      <c r="AW882" s="4" t="str">
        <f t="shared" si="1004"/>
        <v>AW$872</v>
      </c>
      <c r="AX882" s="4" t="str">
        <f t="shared" si="1004"/>
        <v>AX$872</v>
      </c>
      <c r="AY882" s="4" t="str">
        <f t="shared" ref="AY882:CD882" si="1005">ADDRESS(ROW(AY872),COLUMN(),2)</f>
        <v>AY$872</v>
      </c>
      <c r="AZ882" s="4" t="str">
        <f t="shared" si="1005"/>
        <v>AZ$872</v>
      </c>
      <c r="BA882" s="4" t="str">
        <f t="shared" si="1005"/>
        <v>BA$872</v>
      </c>
      <c r="BB882" s="4" t="str">
        <f t="shared" si="1005"/>
        <v>BB$872</v>
      </c>
      <c r="BC882" s="4" t="str">
        <f t="shared" si="1005"/>
        <v>BC$872</v>
      </c>
      <c r="BD882" s="4" t="str">
        <f t="shared" si="1005"/>
        <v>BD$872</v>
      </c>
      <c r="BE882" s="4" t="str">
        <f t="shared" si="1005"/>
        <v>BE$872</v>
      </c>
      <c r="BF882" s="4" t="str">
        <f t="shared" si="1005"/>
        <v>BF$872</v>
      </c>
      <c r="BG882" s="4" t="str">
        <f t="shared" si="1005"/>
        <v>BG$872</v>
      </c>
      <c r="BH882" s="4" t="str">
        <f t="shared" si="1005"/>
        <v>BH$872</v>
      </c>
      <c r="BI882" s="4" t="str">
        <f t="shared" si="1005"/>
        <v>BI$872</v>
      </c>
      <c r="BJ882" s="4" t="str">
        <f t="shared" si="1005"/>
        <v>BJ$872</v>
      </c>
      <c r="BK882" s="4" t="str">
        <f t="shared" si="1005"/>
        <v>BK$872</v>
      </c>
      <c r="BL882" s="4" t="str">
        <f t="shared" si="1005"/>
        <v>BL$872</v>
      </c>
      <c r="BM882" s="4" t="str">
        <f t="shared" si="1005"/>
        <v>BM$872</v>
      </c>
      <c r="BN882" s="4" t="str">
        <f t="shared" si="1005"/>
        <v>BN$872</v>
      </c>
      <c r="BO882" s="4" t="str">
        <f t="shared" si="1005"/>
        <v>BO$872</v>
      </c>
      <c r="BP882" s="4" t="str">
        <f t="shared" si="1005"/>
        <v>BP$872</v>
      </c>
      <c r="BQ882" s="4" t="str">
        <f t="shared" si="1005"/>
        <v>BQ$872</v>
      </c>
      <c r="BR882" s="4" t="str">
        <f t="shared" si="1005"/>
        <v>BR$872</v>
      </c>
      <c r="BS882" s="4" t="str">
        <f t="shared" si="1005"/>
        <v>BS$872</v>
      </c>
      <c r="BT882" s="4" t="str">
        <f t="shared" si="1005"/>
        <v>BT$872</v>
      </c>
      <c r="BU882" s="4" t="str">
        <f t="shared" si="1005"/>
        <v>BU$872</v>
      </c>
      <c r="BV882" s="4" t="str">
        <f t="shared" si="1005"/>
        <v>BV$872</v>
      </c>
      <c r="BW882" s="4" t="str">
        <f t="shared" si="1005"/>
        <v>BW$872</v>
      </c>
      <c r="BX882" s="4" t="str">
        <f t="shared" si="1005"/>
        <v>BX$872</v>
      </c>
      <c r="BY882" s="4" t="str">
        <f t="shared" si="1005"/>
        <v>BY$872</v>
      </c>
      <c r="BZ882" s="4" t="str">
        <f t="shared" si="1005"/>
        <v>BZ$872</v>
      </c>
      <c r="CA882" s="4" t="str">
        <f t="shared" si="1005"/>
        <v>CA$872</v>
      </c>
      <c r="CB882" s="4" t="str">
        <f t="shared" si="1005"/>
        <v>CB$872</v>
      </c>
      <c r="CC882" s="4" t="str">
        <f t="shared" si="1005"/>
        <v>CC$872</v>
      </c>
      <c r="CD882" s="4" t="str">
        <f t="shared" si="1005"/>
        <v>CD$872</v>
      </c>
      <c r="CE882" s="4" t="str">
        <f t="shared" ref="CE882:CL882" si="1006">ADDRESS(ROW(CE872),COLUMN(),2)</f>
        <v>CE$872</v>
      </c>
      <c r="CF882" s="4" t="str">
        <f t="shared" si="1006"/>
        <v>CF$872</v>
      </c>
      <c r="CG882" s="4" t="str">
        <f t="shared" si="1006"/>
        <v>CG$872</v>
      </c>
      <c r="CH882" s="4" t="str">
        <f t="shared" si="1006"/>
        <v>CH$872</v>
      </c>
      <c r="CI882" s="4" t="str">
        <f t="shared" si="1006"/>
        <v>CI$872</v>
      </c>
      <c r="CJ882" s="4" t="str">
        <f t="shared" si="1006"/>
        <v>CJ$872</v>
      </c>
      <c r="CK882" s="4" t="str">
        <f t="shared" si="1006"/>
        <v>CK$872</v>
      </c>
      <c r="CL882" s="4" t="str">
        <f t="shared" si="1006"/>
        <v>CL$872</v>
      </c>
      <c r="CN882" s="213"/>
      <c r="CO882" s="4" t="str">
        <f t="shared" ref="CO882:DL882" si="1007">ADDRESS(ROW(CO872),COLUMN(),2)</f>
        <v>CO$872</v>
      </c>
      <c r="CP882" s="4" t="str">
        <f t="shared" si="1007"/>
        <v>CP$872</v>
      </c>
      <c r="CQ882" s="4" t="str">
        <f t="shared" si="1007"/>
        <v>CQ$872</v>
      </c>
      <c r="CR882" s="4" t="str">
        <f t="shared" si="1007"/>
        <v>CR$872</v>
      </c>
      <c r="CS882" s="4" t="str">
        <f t="shared" si="1007"/>
        <v>CS$872</v>
      </c>
      <c r="CT882" s="4" t="str">
        <f t="shared" si="1007"/>
        <v>CT$872</v>
      </c>
      <c r="CU882" s="4" t="str">
        <f t="shared" si="1007"/>
        <v>CU$872</v>
      </c>
      <c r="CV882" s="4" t="str">
        <f t="shared" si="1007"/>
        <v>CV$872</v>
      </c>
      <c r="CW882" s="4" t="str">
        <f t="shared" si="1007"/>
        <v>CW$872</v>
      </c>
      <c r="CX882" s="4" t="str">
        <f t="shared" si="1007"/>
        <v>CX$872</v>
      </c>
      <c r="CY882" s="4" t="str">
        <f t="shared" si="1007"/>
        <v>CY$872</v>
      </c>
      <c r="CZ882" s="4" t="str">
        <f t="shared" si="1007"/>
        <v>CZ$872</v>
      </c>
      <c r="DA882" s="4" t="str">
        <f t="shared" si="1007"/>
        <v>DA$872</v>
      </c>
      <c r="DB882" s="4" t="str">
        <f t="shared" si="1007"/>
        <v>DB$872</v>
      </c>
      <c r="DC882" s="4" t="str">
        <f t="shared" si="1007"/>
        <v>DC$872</v>
      </c>
      <c r="DD882" s="4" t="str">
        <f t="shared" si="1007"/>
        <v>DD$872</v>
      </c>
      <c r="DE882" s="4" t="str">
        <f t="shared" si="1007"/>
        <v>DE$872</v>
      </c>
      <c r="DF882" s="4" t="str">
        <f t="shared" si="1007"/>
        <v>DF$872</v>
      </c>
      <c r="DG882" s="4" t="str">
        <f t="shared" si="1007"/>
        <v>DG$872</v>
      </c>
      <c r="DH882" s="4" t="str">
        <f t="shared" si="1007"/>
        <v>DH$872</v>
      </c>
      <c r="DI882" s="4" t="str">
        <f t="shared" si="1007"/>
        <v>DI$872</v>
      </c>
      <c r="DJ882" s="4" t="str">
        <f t="shared" si="1007"/>
        <v>DJ$872</v>
      </c>
      <c r="DK882" s="4" t="str">
        <f t="shared" si="1007"/>
        <v>DK$872</v>
      </c>
      <c r="DL882" s="4" t="str">
        <f t="shared" si="1007"/>
        <v>DL$872</v>
      </c>
    </row>
    <row r="883" spans="1:116" x14ac:dyDescent="0.4">
      <c r="B883" t="s">
        <v>332</v>
      </c>
      <c r="D883" t="s">
        <v>762</v>
      </c>
      <c r="E883" s="8" t="str">
        <f t="shared" si="990"/>
        <v>883 WCAR-S</v>
      </c>
      <c r="G883" s="136" t="str">
        <f>G868</f>
        <v>Secondary volume driver</v>
      </c>
      <c r="H883" s="12"/>
      <c r="I883" s="60"/>
      <c r="J883" s="60"/>
      <c r="K883" s="15"/>
      <c r="L883" s="15"/>
      <c r="M883" s="15"/>
      <c r="N883" s="15"/>
      <c r="O883" s="15"/>
      <c r="P883" s="15"/>
      <c r="R883" s="15"/>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c r="BP883" s="1"/>
      <c r="BQ883" s="1"/>
      <c r="BR883" s="1"/>
      <c r="BS883" s="1"/>
      <c r="BT883" s="1"/>
      <c r="BU883" s="1"/>
      <c r="BV883" s="1"/>
      <c r="BW883" s="1"/>
      <c r="BX883" s="1"/>
      <c r="BY883" s="1"/>
      <c r="BZ883" s="1"/>
      <c r="CA883" s="1"/>
      <c r="CB883" s="1"/>
      <c r="CC883" s="1"/>
      <c r="CD883" s="1"/>
      <c r="CE883" s="1"/>
      <c r="CF883" s="1"/>
      <c r="CG883" s="1"/>
      <c r="CH883" s="1"/>
      <c r="CI883" s="1"/>
      <c r="CJ883" s="1"/>
      <c r="CK883" s="1"/>
      <c r="CL883" s="1"/>
      <c r="CN883" s="60"/>
      <c r="CO883" s="1"/>
      <c r="CP883" s="1"/>
      <c r="CQ883" s="1"/>
      <c r="CR883" s="1"/>
      <c r="CS883" s="1"/>
      <c r="CT883" s="1"/>
      <c r="CU883" s="1"/>
      <c r="CV883" s="1"/>
      <c r="CW883" s="1"/>
      <c r="CX883" s="1"/>
      <c r="CY883" s="1"/>
      <c r="CZ883" s="1"/>
      <c r="DA883" s="1"/>
      <c r="DB883" s="1"/>
      <c r="DC883" s="1"/>
      <c r="DD883" s="1"/>
      <c r="DE883" s="1"/>
      <c r="DF883" s="1"/>
      <c r="DG883" s="1"/>
      <c r="DH883" s="1"/>
      <c r="DI883" s="1"/>
      <c r="DJ883" s="1"/>
      <c r="DK883" s="1"/>
      <c r="DL883" s="1"/>
    </row>
    <row r="884" spans="1: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A885" s="174"/>
      <c r="E885" s="8"/>
      <c r="G885" s="175" t="s">
        <v>490</v>
      </c>
      <c r="H885" s="193"/>
      <c r="I885" s="194"/>
      <c r="J885" s="194"/>
      <c r="K885" s="195"/>
      <c r="L885" s="195"/>
      <c r="M885" s="195"/>
      <c r="N885" s="195"/>
      <c r="O885" s="195"/>
      <c r="P885" s="195"/>
      <c r="R885" s="195"/>
      <c r="S885" s="196"/>
      <c r="T885" s="196"/>
      <c r="U885" s="196"/>
      <c r="V885" s="196"/>
      <c r="W885" s="196"/>
      <c r="X885" s="196"/>
      <c r="Y885" s="196"/>
      <c r="Z885" s="196"/>
      <c r="AA885" s="196"/>
      <c r="AB885" s="196"/>
      <c r="AC885" s="196"/>
      <c r="AD885" s="196"/>
      <c r="AE885" s="196"/>
      <c r="AF885" s="196"/>
      <c r="AG885" s="196"/>
      <c r="AH885" s="196"/>
      <c r="AI885" s="196"/>
      <c r="AJ885" s="196"/>
      <c r="AK885" s="196"/>
      <c r="AL885" s="196"/>
      <c r="AM885" s="196"/>
      <c r="AN885" s="196"/>
      <c r="AO885" s="196"/>
      <c r="AP885" s="196"/>
      <c r="AQ885" s="196"/>
      <c r="AR885" s="196"/>
      <c r="AS885" s="196"/>
      <c r="AT885" s="196"/>
      <c r="AU885" s="196"/>
      <c r="AV885" s="196"/>
      <c r="AW885" s="196"/>
      <c r="AX885" s="196"/>
      <c r="AY885" s="196"/>
      <c r="AZ885" s="196"/>
      <c r="BA885" s="196"/>
      <c r="BB885" s="196"/>
      <c r="BC885" s="196"/>
      <c r="BD885" s="196"/>
      <c r="BE885" s="196"/>
      <c r="BF885" s="196"/>
      <c r="BG885" s="196"/>
      <c r="BH885" s="196"/>
      <c r="BI885" s="196"/>
      <c r="BJ885" s="196"/>
      <c r="BK885" s="196"/>
      <c r="BL885" s="196"/>
      <c r="BM885" s="196"/>
      <c r="BN885" s="196"/>
      <c r="BO885" s="196"/>
      <c r="BP885" s="196"/>
      <c r="BQ885" s="196"/>
      <c r="BR885" s="196"/>
      <c r="BS885" s="196"/>
      <c r="BT885" s="196"/>
      <c r="BU885" s="196"/>
      <c r="BV885" s="196"/>
      <c r="BW885" s="196"/>
      <c r="BX885" s="196"/>
      <c r="BY885" s="196"/>
      <c r="BZ885" s="196"/>
      <c r="CA885" s="196"/>
      <c r="CB885" s="196"/>
      <c r="CC885" s="196"/>
      <c r="CD885" s="196"/>
      <c r="CE885" s="196"/>
      <c r="CF885" s="196"/>
      <c r="CG885" s="196"/>
      <c r="CH885" s="196"/>
      <c r="CI885" s="196"/>
      <c r="CJ885" s="196"/>
      <c r="CK885" s="196"/>
      <c r="CL885" s="196"/>
      <c r="CN885" s="194"/>
      <c r="CO885" s="196"/>
      <c r="CP885" s="196"/>
      <c r="CQ885" s="196"/>
      <c r="CR885" s="196"/>
      <c r="CS885" s="196"/>
      <c r="CT885" s="196"/>
      <c r="CU885" s="196"/>
      <c r="CV885" s="196"/>
      <c r="CW885" s="196"/>
      <c r="CX885" s="196"/>
      <c r="CY885" s="196"/>
      <c r="CZ885" s="196"/>
      <c r="DA885" s="196"/>
      <c r="DB885" s="196"/>
      <c r="DC885" s="196"/>
      <c r="DD885" s="196"/>
      <c r="DE885" s="196"/>
      <c r="DF885" s="196"/>
      <c r="DG885" s="196"/>
      <c r="DH885" s="196"/>
      <c r="DI885" s="196"/>
      <c r="DJ885" s="196"/>
      <c r="DK885" s="196"/>
      <c r="DL885" s="196"/>
    </row>
    <row r="886" spans="1:116" x14ac:dyDescent="0.4">
      <c r="A886" s="174"/>
      <c r="E886" s="8"/>
      <c r="G886" s="175" t="s">
        <v>492</v>
      </c>
      <c r="H886" s="193"/>
      <c r="I886" s="194"/>
      <c r="J886" s="194"/>
      <c r="K886" s="195"/>
      <c r="L886" s="195"/>
      <c r="M886" s="195"/>
      <c r="N886" s="195"/>
      <c r="O886" s="195"/>
      <c r="P886" s="195"/>
      <c r="R886" s="195"/>
      <c r="S886" s="196"/>
      <c r="T886" s="196"/>
      <c r="U886" s="196"/>
      <c r="V886" s="196"/>
      <c r="W886" s="196"/>
      <c r="X886" s="196"/>
      <c r="Y886" s="196"/>
      <c r="Z886" s="196"/>
      <c r="AA886" s="196"/>
      <c r="AB886" s="196"/>
      <c r="AC886" s="196"/>
      <c r="AD886" s="196"/>
      <c r="AE886" s="196"/>
      <c r="AF886" s="196"/>
      <c r="AG886" s="196"/>
      <c r="AH886" s="196"/>
      <c r="AI886" s="196"/>
      <c r="AJ886" s="196"/>
      <c r="AK886" s="196"/>
      <c r="AL886" s="196"/>
      <c r="AM886" s="196"/>
      <c r="AN886" s="196"/>
      <c r="AO886" s="196"/>
      <c r="AP886" s="196"/>
      <c r="AQ886" s="196"/>
      <c r="AR886" s="196"/>
      <c r="AS886" s="196"/>
      <c r="AT886" s="196"/>
      <c r="AU886" s="196"/>
      <c r="AV886" s="196"/>
      <c r="AW886" s="196"/>
      <c r="AX886" s="196"/>
      <c r="AY886" s="196"/>
      <c r="AZ886" s="196"/>
      <c r="BA886" s="196"/>
      <c r="BB886" s="196"/>
      <c r="BC886" s="196"/>
      <c r="BD886" s="196"/>
      <c r="BE886" s="196"/>
      <c r="BF886" s="196"/>
      <c r="BG886" s="196"/>
      <c r="BH886" s="196"/>
      <c r="BI886" s="196"/>
      <c r="BJ886" s="196"/>
      <c r="BK886" s="196"/>
      <c r="BL886" s="196"/>
      <c r="BM886" s="196"/>
      <c r="BN886" s="196"/>
      <c r="BO886" s="196"/>
      <c r="BP886" s="196"/>
      <c r="BQ886" s="196"/>
      <c r="BR886" s="196"/>
      <c r="BS886" s="196"/>
      <c r="BT886" s="196"/>
      <c r="BU886" s="196"/>
      <c r="BV886" s="196"/>
      <c r="BW886" s="196"/>
      <c r="BX886" s="196"/>
      <c r="BY886" s="196"/>
      <c r="BZ886" s="196"/>
      <c r="CA886" s="196"/>
      <c r="CB886" s="196"/>
      <c r="CC886" s="196"/>
      <c r="CD886" s="196"/>
      <c r="CE886" s="196"/>
      <c r="CF886" s="196"/>
      <c r="CG886" s="196"/>
      <c r="CH886" s="196"/>
      <c r="CI886" s="196"/>
      <c r="CJ886" s="196"/>
      <c r="CK886" s="196"/>
      <c r="CL886" s="196"/>
      <c r="CN886" s="194"/>
      <c r="CO886" s="196"/>
      <c r="CP886" s="196"/>
      <c r="CQ886" s="196"/>
      <c r="CR886" s="196"/>
      <c r="CS886" s="196"/>
      <c r="CT886" s="196"/>
      <c r="CU886" s="196"/>
      <c r="CV886" s="196"/>
      <c r="CW886" s="196"/>
      <c r="CX886" s="196"/>
      <c r="CY886" s="196"/>
      <c r="CZ886" s="196"/>
      <c r="DA886" s="196"/>
      <c r="DB886" s="196"/>
      <c r="DC886" s="196"/>
      <c r="DD886" s="196"/>
      <c r="DE886" s="196"/>
      <c r="DF886" s="196"/>
      <c r="DG886" s="196"/>
      <c r="DH886" s="196"/>
      <c r="DI886" s="196"/>
      <c r="DJ886" s="196"/>
      <c r="DK886" s="196"/>
      <c r="DL886" s="196"/>
    </row>
    <row r="887" spans="1:116" x14ac:dyDescent="0.4">
      <c r="A887" s="174"/>
      <c r="E887" s="8"/>
      <c r="G887" s="175" t="s">
        <v>461</v>
      </c>
      <c r="H887" s="174"/>
      <c r="I887" s="176"/>
      <c r="J887" s="176"/>
      <c r="K887" s="197"/>
      <c r="L887" s="197"/>
      <c r="M887" s="197"/>
      <c r="N887" s="197"/>
      <c r="O887" s="197"/>
      <c r="P887" s="197"/>
      <c r="R887" s="198"/>
      <c r="S887" s="199" t="str">
        <f t="shared" ref="S887:AX887" si="1008">S$20</f>
        <v>S$16</v>
      </c>
      <c r="T887" s="199" t="str">
        <f t="shared" si="1008"/>
        <v>T$16</v>
      </c>
      <c r="U887" s="199" t="str">
        <f t="shared" si="1008"/>
        <v>U$16</v>
      </c>
      <c r="V887" s="199" t="str">
        <f t="shared" si="1008"/>
        <v>V$16</v>
      </c>
      <c r="W887" s="199" t="str">
        <f t="shared" si="1008"/>
        <v>W$16</v>
      </c>
      <c r="X887" s="199" t="str">
        <f t="shared" si="1008"/>
        <v>X$16</v>
      </c>
      <c r="Y887" s="199" t="str">
        <f t="shared" si="1008"/>
        <v>Y$16</v>
      </c>
      <c r="Z887" s="199" t="str">
        <f t="shared" si="1008"/>
        <v>Z$16</v>
      </c>
      <c r="AA887" s="199" t="str">
        <f t="shared" si="1008"/>
        <v>AA$16</v>
      </c>
      <c r="AB887" s="199" t="str">
        <f t="shared" si="1008"/>
        <v>AB$16</v>
      </c>
      <c r="AC887" s="199" t="str">
        <f t="shared" si="1008"/>
        <v>AC$16</v>
      </c>
      <c r="AD887" s="199" t="str">
        <f t="shared" si="1008"/>
        <v>AD$16</v>
      </c>
      <c r="AE887" s="199" t="str">
        <f t="shared" si="1008"/>
        <v>AE$16</v>
      </c>
      <c r="AF887" s="199" t="str">
        <f t="shared" si="1008"/>
        <v>AF$16</v>
      </c>
      <c r="AG887" s="199" t="str">
        <f t="shared" si="1008"/>
        <v>AG$16</v>
      </c>
      <c r="AH887" s="199" t="str">
        <f t="shared" si="1008"/>
        <v>AH$16</v>
      </c>
      <c r="AI887" s="199" t="str">
        <f t="shared" si="1008"/>
        <v>AI$16</v>
      </c>
      <c r="AJ887" s="199" t="str">
        <f t="shared" si="1008"/>
        <v>AJ$16</v>
      </c>
      <c r="AK887" s="199" t="str">
        <f t="shared" si="1008"/>
        <v>AK$16</v>
      </c>
      <c r="AL887" s="199" t="str">
        <f t="shared" si="1008"/>
        <v>AL$16</v>
      </c>
      <c r="AM887" s="199" t="str">
        <f t="shared" si="1008"/>
        <v>AM$16</v>
      </c>
      <c r="AN887" s="199" t="str">
        <f t="shared" si="1008"/>
        <v>AN$16</v>
      </c>
      <c r="AO887" s="199" t="str">
        <f t="shared" si="1008"/>
        <v>AO$16</v>
      </c>
      <c r="AP887" s="199" t="str">
        <f t="shared" si="1008"/>
        <v>AP$16</v>
      </c>
      <c r="AQ887" s="199" t="str">
        <f t="shared" si="1008"/>
        <v>AQ$16</v>
      </c>
      <c r="AR887" s="199" t="str">
        <f t="shared" si="1008"/>
        <v>AR$16</v>
      </c>
      <c r="AS887" s="199" t="str">
        <f t="shared" si="1008"/>
        <v>AS$16</v>
      </c>
      <c r="AT887" s="199" t="str">
        <f t="shared" si="1008"/>
        <v>AT$16</v>
      </c>
      <c r="AU887" s="199" t="str">
        <f t="shared" si="1008"/>
        <v>AU$16</v>
      </c>
      <c r="AV887" s="199" t="str">
        <f t="shared" si="1008"/>
        <v>AV$16</v>
      </c>
      <c r="AW887" s="199" t="str">
        <f t="shared" si="1008"/>
        <v>AW$16</v>
      </c>
      <c r="AX887" s="199" t="str">
        <f t="shared" si="1008"/>
        <v>AX$16</v>
      </c>
      <c r="AY887" s="199" t="str">
        <f t="shared" ref="AY887:CD887" si="1009">AY$20</f>
        <v>AY$16</v>
      </c>
      <c r="AZ887" s="199" t="str">
        <f t="shared" si="1009"/>
        <v>AZ$16</v>
      </c>
      <c r="BA887" s="199" t="str">
        <f t="shared" si="1009"/>
        <v>BA$16</v>
      </c>
      <c r="BB887" s="199" t="str">
        <f t="shared" si="1009"/>
        <v>BB$16</v>
      </c>
      <c r="BC887" s="199" t="str">
        <f t="shared" si="1009"/>
        <v>BC$16</v>
      </c>
      <c r="BD887" s="199" t="str">
        <f t="shared" si="1009"/>
        <v>BD$16</v>
      </c>
      <c r="BE887" s="199" t="str">
        <f t="shared" si="1009"/>
        <v>BE$16</v>
      </c>
      <c r="BF887" s="199" t="str">
        <f t="shared" si="1009"/>
        <v>BF$16</v>
      </c>
      <c r="BG887" s="199" t="str">
        <f t="shared" si="1009"/>
        <v>BG$16</v>
      </c>
      <c r="BH887" s="199" t="str">
        <f t="shared" si="1009"/>
        <v>BH$16</v>
      </c>
      <c r="BI887" s="199" t="str">
        <f t="shared" si="1009"/>
        <v>BI$16</v>
      </c>
      <c r="BJ887" s="199" t="str">
        <f t="shared" si="1009"/>
        <v>BJ$16</v>
      </c>
      <c r="BK887" s="199" t="str">
        <f t="shared" si="1009"/>
        <v>BK$16</v>
      </c>
      <c r="BL887" s="199" t="str">
        <f t="shared" si="1009"/>
        <v>BL$16</v>
      </c>
      <c r="BM887" s="199" t="str">
        <f t="shared" si="1009"/>
        <v>BM$16</v>
      </c>
      <c r="BN887" s="199" t="str">
        <f t="shared" si="1009"/>
        <v>BN$16</v>
      </c>
      <c r="BO887" s="199" t="str">
        <f t="shared" si="1009"/>
        <v>BO$16</v>
      </c>
      <c r="BP887" s="199" t="str">
        <f t="shared" si="1009"/>
        <v>BP$16</v>
      </c>
      <c r="BQ887" s="199" t="str">
        <f t="shared" si="1009"/>
        <v>BQ$16</v>
      </c>
      <c r="BR887" s="199" t="str">
        <f t="shared" si="1009"/>
        <v>BR$16</v>
      </c>
      <c r="BS887" s="199" t="str">
        <f t="shared" si="1009"/>
        <v>BS$16</v>
      </c>
      <c r="BT887" s="199" t="str">
        <f t="shared" si="1009"/>
        <v>BT$16</v>
      </c>
      <c r="BU887" s="199" t="str">
        <f t="shared" si="1009"/>
        <v>BU$16</v>
      </c>
      <c r="BV887" s="199" t="str">
        <f t="shared" si="1009"/>
        <v>BV$16</v>
      </c>
      <c r="BW887" s="199" t="str">
        <f t="shared" si="1009"/>
        <v>BW$16</v>
      </c>
      <c r="BX887" s="199" t="str">
        <f t="shared" si="1009"/>
        <v>BX$16</v>
      </c>
      <c r="BY887" s="199" t="str">
        <f t="shared" si="1009"/>
        <v>BY$16</v>
      </c>
      <c r="BZ887" s="199" t="str">
        <f t="shared" si="1009"/>
        <v>BZ$16</v>
      </c>
      <c r="CA887" s="199" t="str">
        <f t="shared" si="1009"/>
        <v>CA$16</v>
      </c>
      <c r="CB887" s="199" t="str">
        <f t="shared" si="1009"/>
        <v>CB$16</v>
      </c>
      <c r="CC887" s="199" t="str">
        <f t="shared" si="1009"/>
        <v>CC$16</v>
      </c>
      <c r="CD887" s="199" t="str">
        <f t="shared" si="1009"/>
        <v>CD$16</v>
      </c>
      <c r="CE887" s="199" t="str">
        <f t="shared" ref="CE887:CL887" si="1010">CE$20</f>
        <v>CE$16</v>
      </c>
      <c r="CF887" s="199" t="str">
        <f t="shared" si="1010"/>
        <v>CF$16</v>
      </c>
      <c r="CG887" s="199" t="str">
        <f t="shared" si="1010"/>
        <v>CG$16</v>
      </c>
      <c r="CH887" s="199" t="str">
        <f t="shared" si="1010"/>
        <v>CH$16</v>
      </c>
      <c r="CI887" s="199" t="str">
        <f t="shared" si="1010"/>
        <v>CI$16</v>
      </c>
      <c r="CJ887" s="199" t="str">
        <f t="shared" si="1010"/>
        <v>CJ$16</v>
      </c>
      <c r="CK887" s="199" t="str">
        <f t="shared" si="1010"/>
        <v>CK$16</v>
      </c>
      <c r="CL887" s="199" t="str">
        <f t="shared" si="1010"/>
        <v>CL$16</v>
      </c>
      <c r="CN887" s="176"/>
      <c r="CO887" s="199" t="str">
        <f t="shared" ref="CO887:DL887" si="1011">CO$20</f>
        <v>CO$16</v>
      </c>
      <c r="CP887" s="199" t="str">
        <f t="shared" si="1011"/>
        <v>CP$16</v>
      </c>
      <c r="CQ887" s="199" t="str">
        <f t="shared" si="1011"/>
        <v>CQ$16</v>
      </c>
      <c r="CR887" s="199" t="str">
        <f t="shared" si="1011"/>
        <v>CR$16</v>
      </c>
      <c r="CS887" s="199" t="str">
        <f t="shared" si="1011"/>
        <v>CS$16</v>
      </c>
      <c r="CT887" s="199" t="str">
        <f t="shared" si="1011"/>
        <v>CT$16</v>
      </c>
      <c r="CU887" s="199" t="str">
        <f t="shared" si="1011"/>
        <v>CU$16</v>
      </c>
      <c r="CV887" s="199" t="str">
        <f t="shared" si="1011"/>
        <v>CV$16</v>
      </c>
      <c r="CW887" s="199" t="str">
        <f t="shared" si="1011"/>
        <v>CW$16</v>
      </c>
      <c r="CX887" s="199" t="str">
        <f t="shared" si="1011"/>
        <v>CX$16</v>
      </c>
      <c r="CY887" s="199" t="str">
        <f t="shared" si="1011"/>
        <v>CY$16</v>
      </c>
      <c r="CZ887" s="199" t="str">
        <f t="shared" si="1011"/>
        <v>CZ$16</v>
      </c>
      <c r="DA887" s="199" t="str">
        <f t="shared" si="1011"/>
        <v>DA$16</v>
      </c>
      <c r="DB887" s="199" t="str">
        <f t="shared" si="1011"/>
        <v>DB$16</v>
      </c>
      <c r="DC887" s="199" t="str">
        <f t="shared" si="1011"/>
        <v>DC$16</v>
      </c>
      <c r="DD887" s="199" t="str">
        <f t="shared" si="1011"/>
        <v>DD$16</v>
      </c>
      <c r="DE887" s="199" t="str">
        <f t="shared" si="1011"/>
        <v>DE$16</v>
      </c>
      <c r="DF887" s="199" t="str">
        <f t="shared" si="1011"/>
        <v>DF$16</v>
      </c>
      <c r="DG887" s="199" t="str">
        <f t="shared" si="1011"/>
        <v>DG$16</v>
      </c>
      <c r="DH887" s="199" t="str">
        <f t="shared" si="1011"/>
        <v>DH$16</v>
      </c>
      <c r="DI887" s="199" t="str">
        <f t="shared" si="1011"/>
        <v>DI$16</v>
      </c>
      <c r="DJ887" s="199" t="str">
        <f t="shared" si="1011"/>
        <v>DJ$16</v>
      </c>
      <c r="DK887" s="199" t="str">
        <f t="shared" si="1011"/>
        <v>DK$16</v>
      </c>
      <c r="DL887" s="199" t="str">
        <f t="shared" si="1011"/>
        <v>DL$16</v>
      </c>
    </row>
    <row r="888" spans="1:116" x14ac:dyDescent="0.4">
      <c r="A888" s="174"/>
      <c r="E888" s="8"/>
      <c r="G888" s="175" t="s">
        <v>462</v>
      </c>
      <c r="H888" s="174"/>
      <c r="I888" s="176"/>
      <c r="J888" s="176"/>
      <c r="K888" s="197"/>
      <c r="L888" s="197"/>
      <c r="M888" s="197"/>
      <c r="N888" s="197"/>
      <c r="O888" s="197"/>
      <c r="P888" s="197"/>
      <c r="R888" s="198"/>
      <c r="S888" s="199" t="str">
        <f t="shared" ref="S888:AX888" si="1012">S$21</f>
        <v>S$17</v>
      </c>
      <c r="T888" s="199" t="str">
        <f t="shared" si="1012"/>
        <v>T$17</v>
      </c>
      <c r="U888" s="199" t="str">
        <f t="shared" si="1012"/>
        <v>U$17</v>
      </c>
      <c r="V888" s="199" t="str">
        <f t="shared" si="1012"/>
        <v>V$17</v>
      </c>
      <c r="W888" s="199" t="str">
        <f t="shared" si="1012"/>
        <v>W$17</v>
      </c>
      <c r="X888" s="199" t="str">
        <f t="shared" si="1012"/>
        <v>X$17</v>
      </c>
      <c r="Y888" s="199" t="str">
        <f t="shared" si="1012"/>
        <v>Y$17</v>
      </c>
      <c r="Z888" s="199" t="str">
        <f t="shared" si="1012"/>
        <v>Z$17</v>
      </c>
      <c r="AA888" s="199" t="str">
        <f t="shared" si="1012"/>
        <v>AA$17</v>
      </c>
      <c r="AB888" s="199" t="str">
        <f t="shared" si="1012"/>
        <v>AB$17</v>
      </c>
      <c r="AC888" s="199" t="str">
        <f t="shared" si="1012"/>
        <v>AC$17</v>
      </c>
      <c r="AD888" s="199" t="str">
        <f t="shared" si="1012"/>
        <v>AD$17</v>
      </c>
      <c r="AE888" s="199" t="str">
        <f t="shared" si="1012"/>
        <v>AE$17</v>
      </c>
      <c r="AF888" s="199" t="str">
        <f t="shared" si="1012"/>
        <v>AF$17</v>
      </c>
      <c r="AG888" s="199" t="str">
        <f t="shared" si="1012"/>
        <v>AG$17</v>
      </c>
      <c r="AH888" s="199" t="str">
        <f t="shared" si="1012"/>
        <v>AH$17</v>
      </c>
      <c r="AI888" s="199" t="str">
        <f t="shared" si="1012"/>
        <v>AI$17</v>
      </c>
      <c r="AJ888" s="199" t="str">
        <f t="shared" si="1012"/>
        <v>AJ$17</v>
      </c>
      <c r="AK888" s="199" t="str">
        <f t="shared" si="1012"/>
        <v>AK$17</v>
      </c>
      <c r="AL888" s="199" t="str">
        <f t="shared" si="1012"/>
        <v>AL$17</v>
      </c>
      <c r="AM888" s="199" t="str">
        <f t="shared" si="1012"/>
        <v>AM$17</v>
      </c>
      <c r="AN888" s="199" t="str">
        <f t="shared" si="1012"/>
        <v>AN$17</v>
      </c>
      <c r="AO888" s="199" t="str">
        <f t="shared" si="1012"/>
        <v>AO$17</v>
      </c>
      <c r="AP888" s="199" t="str">
        <f t="shared" si="1012"/>
        <v>AP$17</v>
      </c>
      <c r="AQ888" s="199" t="str">
        <f t="shared" si="1012"/>
        <v>AQ$17</v>
      </c>
      <c r="AR888" s="199" t="str">
        <f t="shared" si="1012"/>
        <v>AR$17</v>
      </c>
      <c r="AS888" s="199" t="str">
        <f t="shared" si="1012"/>
        <v>AS$17</v>
      </c>
      <c r="AT888" s="199" t="str">
        <f t="shared" si="1012"/>
        <v>AT$17</v>
      </c>
      <c r="AU888" s="199" t="str">
        <f t="shared" si="1012"/>
        <v>AU$17</v>
      </c>
      <c r="AV888" s="199" t="str">
        <f t="shared" si="1012"/>
        <v>AV$17</v>
      </c>
      <c r="AW888" s="199" t="str">
        <f t="shared" si="1012"/>
        <v>AW$17</v>
      </c>
      <c r="AX888" s="199" t="str">
        <f t="shared" si="1012"/>
        <v>AX$17</v>
      </c>
      <c r="AY888" s="199" t="str">
        <f t="shared" ref="AY888:CD888" si="1013">AY$21</f>
        <v>AY$17</v>
      </c>
      <c r="AZ888" s="199" t="str">
        <f t="shared" si="1013"/>
        <v>AZ$17</v>
      </c>
      <c r="BA888" s="199" t="str">
        <f t="shared" si="1013"/>
        <v>BA$17</v>
      </c>
      <c r="BB888" s="199" t="str">
        <f t="shared" si="1013"/>
        <v>BB$17</v>
      </c>
      <c r="BC888" s="199" t="str">
        <f t="shared" si="1013"/>
        <v>BC$17</v>
      </c>
      <c r="BD888" s="199" t="str">
        <f t="shared" si="1013"/>
        <v>BD$17</v>
      </c>
      <c r="BE888" s="199" t="str">
        <f t="shared" si="1013"/>
        <v>BE$17</v>
      </c>
      <c r="BF888" s="199" t="str">
        <f t="shared" si="1013"/>
        <v>BF$17</v>
      </c>
      <c r="BG888" s="199" t="str">
        <f t="shared" si="1013"/>
        <v>BG$17</v>
      </c>
      <c r="BH888" s="199" t="str">
        <f t="shared" si="1013"/>
        <v>BH$17</v>
      </c>
      <c r="BI888" s="199" t="str">
        <f t="shared" si="1013"/>
        <v>BI$17</v>
      </c>
      <c r="BJ888" s="199" t="str">
        <f t="shared" si="1013"/>
        <v>BJ$17</v>
      </c>
      <c r="BK888" s="199" t="str">
        <f t="shared" si="1013"/>
        <v>BK$17</v>
      </c>
      <c r="BL888" s="199" t="str">
        <f t="shared" si="1013"/>
        <v>BL$17</v>
      </c>
      <c r="BM888" s="199" t="str">
        <f t="shared" si="1013"/>
        <v>BM$17</v>
      </c>
      <c r="BN888" s="199" t="str">
        <f t="shared" si="1013"/>
        <v>BN$17</v>
      </c>
      <c r="BO888" s="199" t="str">
        <f t="shared" si="1013"/>
        <v>BO$17</v>
      </c>
      <c r="BP888" s="199" t="str">
        <f t="shared" si="1013"/>
        <v>BP$17</v>
      </c>
      <c r="BQ888" s="199" t="str">
        <f t="shared" si="1013"/>
        <v>BQ$17</v>
      </c>
      <c r="BR888" s="199" t="str">
        <f t="shared" si="1013"/>
        <v>BR$17</v>
      </c>
      <c r="BS888" s="199" t="str">
        <f t="shared" si="1013"/>
        <v>BS$17</v>
      </c>
      <c r="BT888" s="199" t="str">
        <f t="shared" si="1013"/>
        <v>BT$17</v>
      </c>
      <c r="BU888" s="199" t="str">
        <f t="shared" si="1013"/>
        <v>BU$17</v>
      </c>
      <c r="BV888" s="199" t="str">
        <f t="shared" si="1013"/>
        <v>BV$17</v>
      </c>
      <c r="BW888" s="199" t="str">
        <f t="shared" si="1013"/>
        <v>BW$17</v>
      </c>
      <c r="BX888" s="199" t="str">
        <f t="shared" si="1013"/>
        <v>BX$17</v>
      </c>
      <c r="BY888" s="199" t="str">
        <f t="shared" si="1013"/>
        <v>BY$17</v>
      </c>
      <c r="BZ888" s="199" t="str">
        <f t="shared" si="1013"/>
        <v>BZ$17</v>
      </c>
      <c r="CA888" s="199" t="str">
        <f t="shared" si="1013"/>
        <v>CA$17</v>
      </c>
      <c r="CB888" s="199" t="str">
        <f t="shared" si="1013"/>
        <v>CB$17</v>
      </c>
      <c r="CC888" s="199" t="str">
        <f t="shared" si="1013"/>
        <v>CC$17</v>
      </c>
      <c r="CD888" s="199" t="str">
        <f t="shared" si="1013"/>
        <v>CD$17</v>
      </c>
      <c r="CE888" s="199" t="str">
        <f t="shared" ref="CE888:CL888" si="1014">CE$21</f>
        <v>CE$17</v>
      </c>
      <c r="CF888" s="199" t="str">
        <f t="shared" si="1014"/>
        <v>CF$17</v>
      </c>
      <c r="CG888" s="199" t="str">
        <f t="shared" si="1014"/>
        <v>CG$17</v>
      </c>
      <c r="CH888" s="199" t="str">
        <f t="shared" si="1014"/>
        <v>CH$17</v>
      </c>
      <c r="CI888" s="199" t="str">
        <f t="shared" si="1014"/>
        <v>CI$17</v>
      </c>
      <c r="CJ888" s="199" t="str">
        <f t="shared" si="1014"/>
        <v>CJ$17</v>
      </c>
      <c r="CK888" s="199" t="str">
        <f t="shared" si="1014"/>
        <v>CK$17</v>
      </c>
      <c r="CL888" s="199" t="str">
        <f t="shared" si="1014"/>
        <v>CL$17</v>
      </c>
      <c r="CN888" s="176"/>
      <c r="CO888" s="199" t="str">
        <f t="shared" ref="CO888:DL888" si="1015">CO$21</f>
        <v>CO$17</v>
      </c>
      <c r="CP888" s="199" t="str">
        <f t="shared" si="1015"/>
        <v>CP$17</v>
      </c>
      <c r="CQ888" s="199" t="str">
        <f t="shared" si="1015"/>
        <v>CQ$17</v>
      </c>
      <c r="CR888" s="199" t="str">
        <f t="shared" si="1015"/>
        <v>CR$17</v>
      </c>
      <c r="CS888" s="199" t="str">
        <f t="shared" si="1015"/>
        <v>CS$17</v>
      </c>
      <c r="CT888" s="199" t="str">
        <f t="shared" si="1015"/>
        <v>CT$17</v>
      </c>
      <c r="CU888" s="199" t="str">
        <f t="shared" si="1015"/>
        <v>CU$17</v>
      </c>
      <c r="CV888" s="199" t="str">
        <f t="shared" si="1015"/>
        <v>CV$17</v>
      </c>
      <c r="CW888" s="199" t="str">
        <f t="shared" si="1015"/>
        <v>CW$17</v>
      </c>
      <c r="CX888" s="199" t="str">
        <f t="shared" si="1015"/>
        <v>CX$17</v>
      </c>
      <c r="CY888" s="199" t="str">
        <f t="shared" si="1015"/>
        <v>CY$17</v>
      </c>
      <c r="CZ888" s="199" t="str">
        <f t="shared" si="1015"/>
        <v>CZ$17</v>
      </c>
      <c r="DA888" s="199" t="str">
        <f t="shared" si="1015"/>
        <v>DA$17</v>
      </c>
      <c r="DB888" s="199" t="str">
        <f t="shared" si="1015"/>
        <v>DB$17</v>
      </c>
      <c r="DC888" s="199" t="str">
        <f t="shared" si="1015"/>
        <v>DC$17</v>
      </c>
      <c r="DD888" s="199" t="str">
        <f t="shared" si="1015"/>
        <v>DD$17</v>
      </c>
      <c r="DE888" s="199" t="str">
        <f t="shared" si="1015"/>
        <v>DE$17</v>
      </c>
      <c r="DF888" s="199" t="str">
        <f t="shared" si="1015"/>
        <v>DF$17</v>
      </c>
      <c r="DG888" s="199" t="str">
        <f t="shared" si="1015"/>
        <v>DG$17</v>
      </c>
      <c r="DH888" s="199" t="str">
        <f t="shared" si="1015"/>
        <v>DH$17</v>
      </c>
      <c r="DI888" s="199" t="str">
        <f t="shared" si="1015"/>
        <v>DI$17</v>
      </c>
      <c r="DJ888" s="199" t="str">
        <f t="shared" si="1015"/>
        <v>DJ$17</v>
      </c>
      <c r="DK888" s="199" t="str">
        <f t="shared" si="1015"/>
        <v>DK$17</v>
      </c>
      <c r="DL888" s="199" t="str">
        <f t="shared" si="1015"/>
        <v>DL$17</v>
      </c>
    </row>
    <row r="889" spans="1:116" x14ac:dyDescent="0.4">
      <c r="A889" s="174"/>
      <c r="E889" s="8"/>
      <c r="G889" s="175" t="s">
        <v>491</v>
      </c>
      <c r="H889" s="200"/>
      <c r="I889" s="201"/>
      <c r="J889" s="201"/>
      <c r="K889" s="202"/>
      <c r="L889" s="202"/>
      <c r="M889" s="202"/>
      <c r="N889" s="202"/>
      <c r="O889" s="202"/>
      <c r="P889" s="202"/>
      <c r="R889" s="202"/>
      <c r="S889" s="174"/>
      <c r="T889" s="174"/>
      <c r="U889" s="174"/>
      <c r="V889" s="174"/>
      <c r="W889" s="174"/>
      <c r="X889" s="174"/>
      <c r="Y889" s="174"/>
      <c r="Z889" s="174"/>
      <c r="AA889" s="174"/>
      <c r="AB889" s="174"/>
      <c r="AC889" s="174"/>
      <c r="AD889" s="174"/>
      <c r="AE889" s="174"/>
      <c r="AF889" s="174"/>
      <c r="AG889" s="174"/>
      <c r="AH889" s="174"/>
      <c r="AI889" s="174"/>
      <c r="AJ889" s="174"/>
      <c r="AK889" s="174"/>
      <c r="AL889" s="174"/>
      <c r="AM889" s="174"/>
      <c r="AN889" s="174"/>
      <c r="AO889" s="174"/>
      <c r="AP889" s="174"/>
      <c r="AQ889" s="174"/>
      <c r="AR889" s="174"/>
      <c r="AS889" s="174"/>
      <c r="AT889" s="174"/>
      <c r="AU889" s="174"/>
      <c r="AV889" s="174"/>
      <c r="AW889" s="174"/>
      <c r="AX889" s="174"/>
      <c r="AY889" s="174"/>
      <c r="AZ889" s="174"/>
      <c r="BA889" s="174"/>
      <c r="BB889" s="174"/>
      <c r="BC889" s="174"/>
      <c r="BD889" s="174"/>
      <c r="BE889" s="174"/>
      <c r="BF889" s="174"/>
      <c r="BG889" s="174"/>
      <c r="BH889" s="174"/>
      <c r="BI889" s="174"/>
      <c r="BJ889" s="174"/>
      <c r="BK889" s="174"/>
      <c r="BL889" s="174"/>
      <c r="BM889" s="174"/>
      <c r="BN889" s="174"/>
      <c r="BO889" s="174"/>
      <c r="BP889" s="174"/>
      <c r="BQ889" s="174"/>
      <c r="BR889" s="174"/>
      <c r="BS889" s="174"/>
      <c r="BT889" s="174"/>
      <c r="BU889" s="174"/>
      <c r="BV889" s="174"/>
      <c r="BW889" s="174"/>
      <c r="BX889" s="174"/>
      <c r="BY889" s="174"/>
      <c r="BZ889" s="174"/>
      <c r="CA889" s="174"/>
      <c r="CB889" s="174"/>
      <c r="CC889" s="174"/>
      <c r="CD889" s="174"/>
      <c r="CE889" s="174"/>
      <c r="CF889" s="174"/>
      <c r="CG889" s="174"/>
      <c r="CH889" s="174"/>
      <c r="CI889" s="174"/>
      <c r="CJ889" s="174"/>
      <c r="CK889" s="174"/>
      <c r="CL889" s="174"/>
      <c r="CN889" s="201"/>
      <c r="CO889" s="174"/>
      <c r="CP889" s="174"/>
      <c r="CQ889" s="174"/>
      <c r="CR889" s="174"/>
      <c r="CS889" s="174"/>
      <c r="CT889" s="174"/>
      <c r="CU889" s="174"/>
      <c r="CV889" s="174"/>
      <c r="CW889" s="174"/>
      <c r="CX889" s="174"/>
      <c r="CY889" s="174"/>
      <c r="CZ889" s="174"/>
      <c r="DA889" s="174"/>
      <c r="DB889" s="174"/>
      <c r="DC889" s="174"/>
      <c r="DD889" s="174"/>
      <c r="DE889" s="174"/>
      <c r="DF889" s="174"/>
      <c r="DG889" s="174"/>
      <c r="DH889" s="174"/>
      <c r="DI889" s="174"/>
      <c r="DJ889" s="174"/>
      <c r="DK889" s="174"/>
      <c r="DL889" s="174"/>
    </row>
    <row r="890" spans="1:116" x14ac:dyDescent="0.4">
      <c r="A890" s="174"/>
      <c r="E890" s="8"/>
      <c r="G890" s="175" t="s">
        <v>505</v>
      </c>
      <c r="H890" s="200"/>
      <c r="I890" s="201"/>
      <c r="J890" s="201"/>
      <c r="K890" s="202"/>
      <c r="L890" s="202"/>
      <c r="M890" s="202"/>
      <c r="N890" s="202"/>
      <c r="O890" s="202"/>
      <c r="P890" s="202"/>
      <c r="R890" s="202"/>
      <c r="S890" s="190"/>
      <c r="T890" s="190"/>
      <c r="U890" s="190"/>
      <c r="V890" s="190"/>
      <c r="W890" s="190"/>
      <c r="X890" s="190"/>
      <c r="Y890" s="190"/>
      <c r="Z890" s="190"/>
      <c r="AA890" s="190"/>
      <c r="AB890" s="190"/>
      <c r="AC890" s="190"/>
      <c r="AD890" s="190"/>
      <c r="AE890" s="190"/>
      <c r="AF890" s="190"/>
      <c r="AG890" s="190"/>
      <c r="AH890" s="190"/>
      <c r="AI890" s="190"/>
      <c r="AJ890" s="190"/>
      <c r="AK890" s="190"/>
      <c r="AL890" s="190"/>
      <c r="AM890" s="190"/>
      <c r="AN890" s="190"/>
      <c r="AO890" s="190"/>
      <c r="AP890" s="190"/>
      <c r="AQ890" s="190"/>
      <c r="AR890" s="190"/>
      <c r="AS890" s="190"/>
      <c r="AT890" s="190"/>
      <c r="AU890" s="190"/>
      <c r="AV890" s="190"/>
      <c r="AW890" s="190"/>
      <c r="AX890" s="190"/>
      <c r="AY890" s="190"/>
      <c r="AZ890" s="190"/>
      <c r="BA890" s="190"/>
      <c r="BB890" s="190"/>
      <c r="BC890" s="190"/>
      <c r="BD890" s="190"/>
      <c r="BE890" s="190"/>
      <c r="BF890" s="190"/>
      <c r="BG890" s="190"/>
      <c r="BH890" s="190"/>
      <c r="BI890" s="190"/>
      <c r="BJ890" s="190"/>
      <c r="BK890" s="190"/>
      <c r="BL890" s="190"/>
      <c r="BM890" s="190"/>
      <c r="BN890" s="190"/>
      <c r="BO890" s="190"/>
      <c r="BP890" s="190"/>
      <c r="BQ890" s="190"/>
      <c r="BR890" s="190"/>
      <c r="BS890" s="190"/>
      <c r="BT890" s="190"/>
      <c r="BU890" s="190"/>
      <c r="BV890" s="190"/>
      <c r="BW890" s="190"/>
      <c r="BX890" s="190"/>
      <c r="BY890" s="190"/>
      <c r="BZ890" s="190"/>
      <c r="CA890" s="190"/>
      <c r="CB890" s="190"/>
      <c r="CC890" s="190"/>
      <c r="CD890" s="190"/>
      <c r="CE890" s="190"/>
      <c r="CF890" s="190"/>
      <c r="CG890" s="190"/>
      <c r="CH890" s="190"/>
      <c r="CI890" s="190"/>
      <c r="CJ890" s="190"/>
      <c r="CK890" s="190"/>
      <c r="CL890" s="190"/>
      <c r="CN890" s="201"/>
      <c r="CO890" s="190"/>
      <c r="CP890" s="190"/>
      <c r="CQ890" s="190"/>
      <c r="CR890" s="190"/>
      <c r="CS890" s="190"/>
      <c r="CT890" s="190"/>
      <c r="CU890" s="190"/>
      <c r="CV890" s="190"/>
      <c r="CW890" s="190"/>
      <c r="CX890" s="190"/>
      <c r="CY890" s="190"/>
      <c r="CZ890" s="190"/>
      <c r="DA890" s="190"/>
      <c r="DB890" s="190"/>
      <c r="DC890" s="190"/>
      <c r="DD890" s="190"/>
      <c r="DE890" s="190"/>
      <c r="DF890" s="190"/>
      <c r="DG890" s="190"/>
      <c r="DH890" s="190"/>
      <c r="DI890" s="190"/>
      <c r="DJ890" s="190"/>
      <c r="DK890" s="190"/>
      <c r="DL890" s="190"/>
    </row>
    <row r="891" spans="1:116" x14ac:dyDescent="0.4">
      <c r="A891" s="174"/>
      <c r="E891" s="8"/>
      <c r="G891" s="175" t="s">
        <v>463</v>
      </c>
      <c r="H891" s="200"/>
      <c r="I891" s="201"/>
      <c r="J891" s="201"/>
      <c r="K891" s="202"/>
      <c r="L891" s="202"/>
      <c r="M891" s="202"/>
      <c r="N891" s="202"/>
      <c r="O891" s="202"/>
      <c r="P891" s="202"/>
      <c r="R891" s="202"/>
      <c r="S891" s="190" t="str">
        <f t="shared" ref="S891:AX891" si="1016">S$22</f>
        <v>S$18</v>
      </c>
      <c r="T891" s="190" t="str">
        <f t="shared" si="1016"/>
        <v>T$18</v>
      </c>
      <c r="U891" s="190" t="str">
        <f t="shared" si="1016"/>
        <v>U$18</v>
      </c>
      <c r="V891" s="190" t="str">
        <f t="shared" si="1016"/>
        <v>V$18</v>
      </c>
      <c r="W891" s="190" t="str">
        <f t="shared" si="1016"/>
        <v>W$18</v>
      </c>
      <c r="X891" s="190" t="str">
        <f t="shared" si="1016"/>
        <v>X$18</v>
      </c>
      <c r="Y891" s="190" t="str">
        <f t="shared" si="1016"/>
        <v>Y$18</v>
      </c>
      <c r="Z891" s="190" t="str">
        <f t="shared" si="1016"/>
        <v>Z$18</v>
      </c>
      <c r="AA891" s="190" t="str">
        <f t="shared" si="1016"/>
        <v>AA$18</v>
      </c>
      <c r="AB891" s="190" t="str">
        <f t="shared" si="1016"/>
        <v>AB$18</v>
      </c>
      <c r="AC891" s="190" t="str">
        <f t="shared" si="1016"/>
        <v>AC$18</v>
      </c>
      <c r="AD891" s="190" t="str">
        <f t="shared" si="1016"/>
        <v>AD$18</v>
      </c>
      <c r="AE891" s="190" t="str">
        <f t="shared" si="1016"/>
        <v>AE$18</v>
      </c>
      <c r="AF891" s="190" t="str">
        <f t="shared" si="1016"/>
        <v>AF$18</v>
      </c>
      <c r="AG891" s="190" t="str">
        <f t="shared" si="1016"/>
        <v>AG$18</v>
      </c>
      <c r="AH891" s="190" t="str">
        <f t="shared" si="1016"/>
        <v>AH$18</v>
      </c>
      <c r="AI891" s="190" t="str">
        <f t="shared" si="1016"/>
        <v>AI$18</v>
      </c>
      <c r="AJ891" s="190" t="str">
        <f t="shared" si="1016"/>
        <v>AJ$18</v>
      </c>
      <c r="AK891" s="190" t="str">
        <f t="shared" si="1016"/>
        <v>AK$18</v>
      </c>
      <c r="AL891" s="190" t="str">
        <f t="shared" si="1016"/>
        <v>AL$18</v>
      </c>
      <c r="AM891" s="190" t="str">
        <f t="shared" si="1016"/>
        <v>AM$18</v>
      </c>
      <c r="AN891" s="190" t="str">
        <f t="shared" si="1016"/>
        <v>AN$18</v>
      </c>
      <c r="AO891" s="190" t="str">
        <f t="shared" si="1016"/>
        <v>AO$18</v>
      </c>
      <c r="AP891" s="190" t="str">
        <f t="shared" si="1016"/>
        <v>AP$18</v>
      </c>
      <c r="AQ891" s="190" t="str">
        <f t="shared" si="1016"/>
        <v>AQ$18</v>
      </c>
      <c r="AR891" s="190" t="str">
        <f t="shared" si="1016"/>
        <v>AR$18</v>
      </c>
      <c r="AS891" s="190" t="str">
        <f t="shared" si="1016"/>
        <v>AS$18</v>
      </c>
      <c r="AT891" s="190" t="str">
        <f t="shared" si="1016"/>
        <v>AT$18</v>
      </c>
      <c r="AU891" s="190" t="str">
        <f t="shared" si="1016"/>
        <v>AU$18</v>
      </c>
      <c r="AV891" s="190" t="str">
        <f t="shared" si="1016"/>
        <v>AV$18</v>
      </c>
      <c r="AW891" s="190" t="str">
        <f t="shared" si="1016"/>
        <v>AW$18</v>
      </c>
      <c r="AX891" s="190" t="str">
        <f t="shared" si="1016"/>
        <v>AX$18</v>
      </c>
      <c r="AY891" s="190" t="str">
        <f t="shared" ref="AY891:CD891" si="1017">AY$22</f>
        <v>AY$18</v>
      </c>
      <c r="AZ891" s="190" t="str">
        <f t="shared" si="1017"/>
        <v>AZ$18</v>
      </c>
      <c r="BA891" s="190" t="str">
        <f t="shared" si="1017"/>
        <v>BA$18</v>
      </c>
      <c r="BB891" s="190" t="str">
        <f t="shared" si="1017"/>
        <v>BB$18</v>
      </c>
      <c r="BC891" s="190" t="str">
        <f t="shared" si="1017"/>
        <v>BC$18</v>
      </c>
      <c r="BD891" s="190" t="str">
        <f t="shared" si="1017"/>
        <v>BD$18</v>
      </c>
      <c r="BE891" s="190" t="str">
        <f t="shared" si="1017"/>
        <v>BE$18</v>
      </c>
      <c r="BF891" s="190" t="str">
        <f t="shared" si="1017"/>
        <v>BF$18</v>
      </c>
      <c r="BG891" s="190" t="str">
        <f t="shared" si="1017"/>
        <v>BG$18</v>
      </c>
      <c r="BH891" s="190" t="str">
        <f t="shared" si="1017"/>
        <v>BH$18</v>
      </c>
      <c r="BI891" s="190" t="str">
        <f t="shared" si="1017"/>
        <v>BI$18</v>
      </c>
      <c r="BJ891" s="190" t="str">
        <f t="shared" si="1017"/>
        <v>BJ$18</v>
      </c>
      <c r="BK891" s="190" t="str">
        <f t="shared" si="1017"/>
        <v>BK$18</v>
      </c>
      <c r="BL891" s="190" t="str">
        <f t="shared" si="1017"/>
        <v>BL$18</v>
      </c>
      <c r="BM891" s="190" t="str">
        <f t="shared" si="1017"/>
        <v>BM$18</v>
      </c>
      <c r="BN891" s="190" t="str">
        <f t="shared" si="1017"/>
        <v>BN$18</v>
      </c>
      <c r="BO891" s="190" t="str">
        <f t="shared" si="1017"/>
        <v>BO$18</v>
      </c>
      <c r="BP891" s="190" t="str">
        <f t="shared" si="1017"/>
        <v>BP$18</v>
      </c>
      <c r="BQ891" s="190" t="str">
        <f t="shared" si="1017"/>
        <v>BQ$18</v>
      </c>
      <c r="BR891" s="190" t="str">
        <f t="shared" si="1017"/>
        <v>BR$18</v>
      </c>
      <c r="BS891" s="190" t="str">
        <f t="shared" si="1017"/>
        <v>BS$18</v>
      </c>
      <c r="BT891" s="190" t="str">
        <f t="shared" si="1017"/>
        <v>BT$18</v>
      </c>
      <c r="BU891" s="190" t="str">
        <f t="shared" si="1017"/>
        <v>BU$18</v>
      </c>
      <c r="BV891" s="190" t="str">
        <f t="shared" si="1017"/>
        <v>BV$18</v>
      </c>
      <c r="BW891" s="190" t="str">
        <f t="shared" si="1017"/>
        <v>BW$18</v>
      </c>
      <c r="BX891" s="190" t="str">
        <f t="shared" si="1017"/>
        <v>BX$18</v>
      </c>
      <c r="BY891" s="190" t="str">
        <f t="shared" si="1017"/>
        <v>BY$18</v>
      </c>
      <c r="BZ891" s="190" t="str">
        <f t="shared" si="1017"/>
        <v>BZ$18</v>
      </c>
      <c r="CA891" s="190" t="str">
        <f t="shared" si="1017"/>
        <v>CA$18</v>
      </c>
      <c r="CB891" s="190" t="str">
        <f t="shared" si="1017"/>
        <v>CB$18</v>
      </c>
      <c r="CC891" s="190" t="str">
        <f t="shared" si="1017"/>
        <v>CC$18</v>
      </c>
      <c r="CD891" s="190" t="str">
        <f t="shared" si="1017"/>
        <v>CD$18</v>
      </c>
      <c r="CE891" s="190" t="str">
        <f t="shared" ref="CE891:CL891" si="1018">CE$22</f>
        <v>CE$18</v>
      </c>
      <c r="CF891" s="190" t="str">
        <f t="shared" si="1018"/>
        <v>CF$18</v>
      </c>
      <c r="CG891" s="190" t="str">
        <f t="shared" si="1018"/>
        <v>CG$18</v>
      </c>
      <c r="CH891" s="190" t="str">
        <f t="shared" si="1018"/>
        <v>CH$18</v>
      </c>
      <c r="CI891" s="190" t="str">
        <f t="shared" si="1018"/>
        <v>CI$18</v>
      </c>
      <c r="CJ891" s="190" t="str">
        <f t="shared" si="1018"/>
        <v>CJ$18</v>
      </c>
      <c r="CK891" s="190" t="str">
        <f t="shared" si="1018"/>
        <v>CK$18</v>
      </c>
      <c r="CL891" s="190" t="str">
        <f t="shared" si="1018"/>
        <v>CL$18</v>
      </c>
      <c r="CN891" s="201"/>
      <c r="CO891" s="190" t="str">
        <f t="shared" ref="CO891:DL891" si="1019">CO$22</f>
        <v>CO$18</v>
      </c>
      <c r="CP891" s="190" t="str">
        <f t="shared" si="1019"/>
        <v>CP$18</v>
      </c>
      <c r="CQ891" s="190" t="str">
        <f t="shared" si="1019"/>
        <v>CQ$18</v>
      </c>
      <c r="CR891" s="190" t="str">
        <f t="shared" si="1019"/>
        <v>CR$18</v>
      </c>
      <c r="CS891" s="190" t="str">
        <f t="shared" si="1019"/>
        <v>CS$18</v>
      </c>
      <c r="CT891" s="190" t="str">
        <f t="shared" si="1019"/>
        <v>CT$18</v>
      </c>
      <c r="CU891" s="190" t="str">
        <f t="shared" si="1019"/>
        <v>CU$18</v>
      </c>
      <c r="CV891" s="190" t="str">
        <f t="shared" si="1019"/>
        <v>CV$18</v>
      </c>
      <c r="CW891" s="190" t="str">
        <f t="shared" si="1019"/>
        <v>CW$18</v>
      </c>
      <c r="CX891" s="190" t="str">
        <f t="shared" si="1019"/>
        <v>CX$18</v>
      </c>
      <c r="CY891" s="190" t="str">
        <f t="shared" si="1019"/>
        <v>CY$18</v>
      </c>
      <c r="CZ891" s="190" t="str">
        <f t="shared" si="1019"/>
        <v>CZ$18</v>
      </c>
      <c r="DA891" s="190" t="str">
        <f t="shared" si="1019"/>
        <v>DA$18</v>
      </c>
      <c r="DB891" s="190" t="str">
        <f t="shared" si="1019"/>
        <v>DB$18</v>
      </c>
      <c r="DC891" s="190" t="str">
        <f t="shared" si="1019"/>
        <v>DC$18</v>
      </c>
      <c r="DD891" s="190" t="str">
        <f t="shared" si="1019"/>
        <v>DD$18</v>
      </c>
      <c r="DE891" s="190" t="str">
        <f t="shared" si="1019"/>
        <v>DE$18</v>
      </c>
      <c r="DF891" s="190" t="str">
        <f t="shared" si="1019"/>
        <v>DF$18</v>
      </c>
      <c r="DG891" s="190" t="str">
        <f t="shared" si="1019"/>
        <v>DG$18</v>
      </c>
      <c r="DH891" s="190" t="str">
        <f t="shared" si="1019"/>
        <v>DH$18</v>
      </c>
      <c r="DI891" s="190" t="str">
        <f t="shared" si="1019"/>
        <v>DI$18</v>
      </c>
      <c r="DJ891" s="190" t="str">
        <f t="shared" si="1019"/>
        <v>DJ$18</v>
      </c>
      <c r="DK891" s="190" t="str">
        <f t="shared" si="1019"/>
        <v>DK$18</v>
      </c>
      <c r="DL891" s="190" t="str">
        <f t="shared" si="1019"/>
        <v>DL$18</v>
      </c>
    </row>
    <row r="892" spans="1:116" x14ac:dyDescent="0.4">
      <c r="A892" s="174"/>
      <c r="E892" s="8"/>
      <c r="G892" s="175" t="s">
        <v>464</v>
      </c>
      <c r="H892" s="200"/>
      <c r="I892" s="201"/>
      <c r="J892" s="201"/>
      <c r="K892" s="202"/>
      <c r="L892" s="202"/>
      <c r="M892" s="202"/>
      <c r="N892" s="202"/>
      <c r="O892" s="202"/>
      <c r="P892" s="202"/>
      <c r="R892" s="202"/>
      <c r="S892" s="190" t="str">
        <f t="shared" ref="S892:AX892" si="1020">S$23</f>
        <v>S$19</v>
      </c>
      <c r="T892" s="190" t="str">
        <f t="shared" si="1020"/>
        <v>T$19</v>
      </c>
      <c r="U892" s="190" t="str">
        <f t="shared" si="1020"/>
        <v>U$19</v>
      </c>
      <c r="V892" s="190" t="str">
        <f t="shared" si="1020"/>
        <v>V$19</v>
      </c>
      <c r="W892" s="190" t="str">
        <f t="shared" si="1020"/>
        <v>W$19</v>
      </c>
      <c r="X892" s="190" t="str">
        <f t="shared" si="1020"/>
        <v>X$19</v>
      </c>
      <c r="Y892" s="190" t="str">
        <f t="shared" si="1020"/>
        <v>Y$19</v>
      </c>
      <c r="Z892" s="190" t="str">
        <f t="shared" si="1020"/>
        <v>Z$19</v>
      </c>
      <c r="AA892" s="190" t="str">
        <f t="shared" si="1020"/>
        <v>AA$19</v>
      </c>
      <c r="AB892" s="190" t="str">
        <f t="shared" si="1020"/>
        <v>AB$19</v>
      </c>
      <c r="AC892" s="190" t="str">
        <f t="shared" si="1020"/>
        <v>AC$19</v>
      </c>
      <c r="AD892" s="190" t="str">
        <f t="shared" si="1020"/>
        <v>AD$19</v>
      </c>
      <c r="AE892" s="190" t="str">
        <f t="shared" si="1020"/>
        <v>AE$19</v>
      </c>
      <c r="AF892" s="190" t="str">
        <f t="shared" si="1020"/>
        <v>AF$19</v>
      </c>
      <c r="AG892" s="190" t="str">
        <f t="shared" si="1020"/>
        <v>AG$19</v>
      </c>
      <c r="AH892" s="190" t="str">
        <f t="shared" si="1020"/>
        <v>AH$19</v>
      </c>
      <c r="AI892" s="190" t="str">
        <f t="shared" si="1020"/>
        <v>AI$19</v>
      </c>
      <c r="AJ892" s="190" t="str">
        <f t="shared" si="1020"/>
        <v>AJ$19</v>
      </c>
      <c r="AK892" s="190" t="str">
        <f t="shared" si="1020"/>
        <v>AK$19</v>
      </c>
      <c r="AL892" s="190" t="str">
        <f t="shared" si="1020"/>
        <v>AL$19</v>
      </c>
      <c r="AM892" s="190" t="str">
        <f t="shared" si="1020"/>
        <v>AM$19</v>
      </c>
      <c r="AN892" s="190" t="str">
        <f t="shared" si="1020"/>
        <v>AN$19</v>
      </c>
      <c r="AO892" s="190" t="str">
        <f t="shared" si="1020"/>
        <v>AO$19</v>
      </c>
      <c r="AP892" s="190" t="str">
        <f t="shared" si="1020"/>
        <v>AP$19</v>
      </c>
      <c r="AQ892" s="190" t="str">
        <f t="shared" si="1020"/>
        <v>AQ$19</v>
      </c>
      <c r="AR892" s="190" t="str">
        <f t="shared" si="1020"/>
        <v>AR$19</v>
      </c>
      <c r="AS892" s="190" t="str">
        <f t="shared" si="1020"/>
        <v>AS$19</v>
      </c>
      <c r="AT892" s="190" t="str">
        <f t="shared" si="1020"/>
        <v>AT$19</v>
      </c>
      <c r="AU892" s="190" t="str">
        <f t="shared" si="1020"/>
        <v>AU$19</v>
      </c>
      <c r="AV892" s="190" t="str">
        <f t="shared" si="1020"/>
        <v>AV$19</v>
      </c>
      <c r="AW892" s="190" t="str">
        <f t="shared" si="1020"/>
        <v>AW$19</v>
      </c>
      <c r="AX892" s="190" t="str">
        <f t="shared" si="1020"/>
        <v>AX$19</v>
      </c>
      <c r="AY892" s="190" t="str">
        <f t="shared" ref="AY892:CD892" si="1021">AY$23</f>
        <v>AY$19</v>
      </c>
      <c r="AZ892" s="190" t="str">
        <f t="shared" si="1021"/>
        <v>AZ$19</v>
      </c>
      <c r="BA892" s="190" t="str">
        <f t="shared" si="1021"/>
        <v>BA$19</v>
      </c>
      <c r="BB892" s="190" t="str">
        <f t="shared" si="1021"/>
        <v>BB$19</v>
      </c>
      <c r="BC892" s="190" t="str">
        <f t="shared" si="1021"/>
        <v>BC$19</v>
      </c>
      <c r="BD892" s="190" t="str">
        <f t="shared" si="1021"/>
        <v>BD$19</v>
      </c>
      <c r="BE892" s="190" t="str">
        <f t="shared" si="1021"/>
        <v>BE$19</v>
      </c>
      <c r="BF892" s="190" t="str">
        <f t="shared" si="1021"/>
        <v>BF$19</v>
      </c>
      <c r="BG892" s="190" t="str">
        <f t="shared" si="1021"/>
        <v>BG$19</v>
      </c>
      <c r="BH892" s="190" t="str">
        <f t="shared" si="1021"/>
        <v>BH$19</v>
      </c>
      <c r="BI892" s="190" t="str">
        <f t="shared" si="1021"/>
        <v>BI$19</v>
      </c>
      <c r="BJ892" s="190" t="str">
        <f t="shared" si="1021"/>
        <v>BJ$19</v>
      </c>
      <c r="BK892" s="190" t="str">
        <f t="shared" si="1021"/>
        <v>BK$19</v>
      </c>
      <c r="BL892" s="190" t="str">
        <f t="shared" si="1021"/>
        <v>BL$19</v>
      </c>
      <c r="BM892" s="190" t="str">
        <f t="shared" si="1021"/>
        <v>BM$19</v>
      </c>
      <c r="BN892" s="190" t="str">
        <f t="shared" si="1021"/>
        <v>BN$19</v>
      </c>
      <c r="BO892" s="190" t="str">
        <f t="shared" si="1021"/>
        <v>BO$19</v>
      </c>
      <c r="BP892" s="190" t="str">
        <f t="shared" si="1021"/>
        <v>BP$19</v>
      </c>
      <c r="BQ892" s="190" t="str">
        <f t="shared" si="1021"/>
        <v>BQ$19</v>
      </c>
      <c r="BR892" s="190" t="str">
        <f t="shared" si="1021"/>
        <v>BR$19</v>
      </c>
      <c r="BS892" s="190" t="str">
        <f t="shared" si="1021"/>
        <v>BS$19</v>
      </c>
      <c r="BT892" s="190" t="str">
        <f t="shared" si="1021"/>
        <v>BT$19</v>
      </c>
      <c r="BU892" s="190" t="str">
        <f t="shared" si="1021"/>
        <v>BU$19</v>
      </c>
      <c r="BV892" s="190" t="str">
        <f t="shared" si="1021"/>
        <v>BV$19</v>
      </c>
      <c r="BW892" s="190" t="str">
        <f t="shared" si="1021"/>
        <v>BW$19</v>
      </c>
      <c r="BX892" s="190" t="str">
        <f t="shared" si="1021"/>
        <v>BX$19</v>
      </c>
      <c r="BY892" s="190" t="str">
        <f t="shared" si="1021"/>
        <v>BY$19</v>
      </c>
      <c r="BZ892" s="190" t="str">
        <f t="shared" si="1021"/>
        <v>BZ$19</v>
      </c>
      <c r="CA892" s="190" t="str">
        <f t="shared" si="1021"/>
        <v>CA$19</v>
      </c>
      <c r="CB892" s="190" t="str">
        <f t="shared" si="1021"/>
        <v>CB$19</v>
      </c>
      <c r="CC892" s="190" t="str">
        <f t="shared" si="1021"/>
        <v>CC$19</v>
      </c>
      <c r="CD892" s="190" t="str">
        <f t="shared" si="1021"/>
        <v>CD$19</v>
      </c>
      <c r="CE892" s="190" t="str">
        <f t="shared" ref="CE892:CL892" si="1022">CE$23</f>
        <v>CE$19</v>
      </c>
      <c r="CF892" s="190" t="str">
        <f t="shared" si="1022"/>
        <v>CF$19</v>
      </c>
      <c r="CG892" s="190" t="str">
        <f t="shared" si="1022"/>
        <v>CG$19</v>
      </c>
      <c r="CH892" s="190" t="str">
        <f t="shared" si="1022"/>
        <v>CH$19</v>
      </c>
      <c r="CI892" s="190" t="str">
        <f t="shared" si="1022"/>
        <v>CI$19</v>
      </c>
      <c r="CJ892" s="190" t="str">
        <f t="shared" si="1022"/>
        <v>CJ$19</v>
      </c>
      <c r="CK892" s="190" t="str">
        <f t="shared" si="1022"/>
        <v>CK$19</v>
      </c>
      <c r="CL892" s="190" t="str">
        <f t="shared" si="1022"/>
        <v>CL$19</v>
      </c>
      <c r="CN892" s="201"/>
      <c r="CO892" s="190" t="str">
        <f t="shared" ref="CO892:DL892" si="1023">CO$23</f>
        <v>CO$19</v>
      </c>
      <c r="CP892" s="190" t="str">
        <f t="shared" si="1023"/>
        <v>CP$19</v>
      </c>
      <c r="CQ892" s="190" t="str">
        <f t="shared" si="1023"/>
        <v>CQ$19</v>
      </c>
      <c r="CR892" s="190" t="str">
        <f t="shared" si="1023"/>
        <v>CR$19</v>
      </c>
      <c r="CS892" s="190" t="str">
        <f t="shared" si="1023"/>
        <v>CS$19</v>
      </c>
      <c r="CT892" s="190" t="str">
        <f t="shared" si="1023"/>
        <v>CT$19</v>
      </c>
      <c r="CU892" s="190" t="str">
        <f t="shared" si="1023"/>
        <v>CU$19</v>
      </c>
      <c r="CV892" s="190" t="str">
        <f t="shared" si="1023"/>
        <v>CV$19</v>
      </c>
      <c r="CW892" s="190" t="str">
        <f t="shared" si="1023"/>
        <v>CW$19</v>
      </c>
      <c r="CX892" s="190" t="str">
        <f t="shared" si="1023"/>
        <v>CX$19</v>
      </c>
      <c r="CY892" s="190" t="str">
        <f t="shared" si="1023"/>
        <v>CY$19</v>
      </c>
      <c r="CZ892" s="190" t="str">
        <f t="shared" si="1023"/>
        <v>CZ$19</v>
      </c>
      <c r="DA892" s="190" t="str">
        <f t="shared" si="1023"/>
        <v>DA$19</v>
      </c>
      <c r="DB892" s="190" t="str">
        <f t="shared" si="1023"/>
        <v>DB$19</v>
      </c>
      <c r="DC892" s="190" t="str">
        <f t="shared" si="1023"/>
        <v>DC$19</v>
      </c>
      <c r="DD892" s="190" t="str">
        <f t="shared" si="1023"/>
        <v>DD$19</v>
      </c>
      <c r="DE892" s="190" t="str">
        <f t="shared" si="1023"/>
        <v>DE$19</v>
      </c>
      <c r="DF892" s="190" t="str">
        <f t="shared" si="1023"/>
        <v>DF$19</v>
      </c>
      <c r="DG892" s="190" t="str">
        <f t="shared" si="1023"/>
        <v>DG$19</v>
      </c>
      <c r="DH892" s="190" t="str">
        <f t="shared" si="1023"/>
        <v>DH$19</v>
      </c>
      <c r="DI892" s="190" t="str">
        <f t="shared" si="1023"/>
        <v>DI$19</v>
      </c>
      <c r="DJ892" s="190" t="str">
        <f t="shared" si="1023"/>
        <v>DJ$19</v>
      </c>
      <c r="DK892" s="190" t="str">
        <f t="shared" si="1023"/>
        <v>DK$19</v>
      </c>
      <c r="DL892" s="190" t="str">
        <f t="shared" si="1023"/>
        <v>DL$19</v>
      </c>
    </row>
    <row r="893" spans="1:116" x14ac:dyDescent="0.4">
      <c r="A893" s="31" t="s">
        <v>218</v>
      </c>
      <c r="B893" s="31" t="s">
        <v>81</v>
      </c>
      <c r="C893" s="31"/>
      <c r="D893" t="s">
        <v>799</v>
      </c>
      <c r="E893" s="8" t="str">
        <f t="shared" si="990"/>
        <v>893 DCV-S</v>
      </c>
      <c r="F893" t="s">
        <v>438</v>
      </c>
      <c r="G893" s="66" t="s">
        <v>800</v>
      </c>
      <c r="H893" s="22"/>
      <c r="I893" s="306"/>
      <c r="J893" s="306"/>
      <c r="K893" s="22"/>
      <c r="L893" s="22"/>
      <c r="M893" s="22"/>
      <c r="N893" s="22"/>
      <c r="O893" s="22"/>
      <c r="P893" s="22"/>
      <c r="R893" s="66"/>
      <c r="S893" s="307"/>
      <c r="T893" s="307"/>
      <c r="U893" s="307"/>
      <c r="V893" s="307"/>
      <c r="W893" s="307"/>
      <c r="X893" s="307"/>
      <c r="Y893" s="307"/>
      <c r="Z893" s="307"/>
      <c r="AA893" s="307"/>
      <c r="AB893" s="307"/>
      <c r="AC893" s="307"/>
      <c r="AD893" s="307"/>
      <c r="AE893" s="307"/>
      <c r="AF893" s="307"/>
      <c r="AG893" s="307"/>
      <c r="AH893" s="307"/>
      <c r="AI893" s="307"/>
      <c r="AJ893" s="307"/>
      <c r="AK893" s="307"/>
      <c r="AL893" s="307"/>
      <c r="AM893" s="307"/>
      <c r="AN893" s="307"/>
      <c r="AO893" s="307"/>
      <c r="AP893" s="307"/>
      <c r="AQ893" s="307"/>
      <c r="AR893" s="307"/>
      <c r="AS893" s="307"/>
      <c r="AT893" s="307"/>
      <c r="AU893" s="307"/>
      <c r="AV893" s="307"/>
      <c r="AW893" s="307"/>
      <c r="AX893" s="307"/>
      <c r="AY893" s="307"/>
      <c r="AZ893" s="307"/>
      <c r="BA893" s="307"/>
      <c r="BB893" s="307"/>
      <c r="BC893" s="307"/>
      <c r="BD893" s="307"/>
      <c r="BE893" s="307"/>
      <c r="BF893" s="307"/>
      <c r="BG893" s="307"/>
      <c r="BH893" s="307"/>
      <c r="BI893" s="307"/>
      <c r="BJ893" s="307"/>
      <c r="BK893" s="307"/>
      <c r="BL893" s="307"/>
      <c r="BM893" s="307"/>
      <c r="BN893" s="307"/>
      <c r="BO893" s="307"/>
      <c r="BP893" s="307"/>
      <c r="BQ893" s="307"/>
      <c r="BR893" s="307"/>
      <c r="BS893" s="307"/>
      <c r="BT893" s="307"/>
      <c r="BU893" s="307"/>
      <c r="BV893" s="307"/>
      <c r="BW893" s="307"/>
      <c r="BX893" s="307"/>
      <c r="BY893" s="307"/>
      <c r="BZ893" s="307"/>
      <c r="CA893" s="307"/>
      <c r="CB893" s="307"/>
      <c r="CC893" s="307"/>
      <c r="CD893" s="307"/>
      <c r="CE893" s="307"/>
      <c r="CF893" s="307"/>
      <c r="CG893" s="307"/>
      <c r="CH893" s="307"/>
      <c r="CI893" s="307"/>
      <c r="CJ893" s="307"/>
      <c r="CK893" s="307"/>
      <c r="CL893" s="307"/>
      <c r="CN893" s="306"/>
      <c r="CO893" s="307"/>
      <c r="CP893" s="307"/>
      <c r="CQ893" s="307"/>
      <c r="CR893" s="307"/>
      <c r="CS893" s="307"/>
      <c r="CT893" s="307"/>
      <c r="CU893" s="307"/>
      <c r="CV893" s="307"/>
      <c r="CW893" s="307"/>
      <c r="CX893" s="307"/>
      <c r="CY893" s="307"/>
      <c r="CZ893" s="307"/>
      <c r="DA893" s="307"/>
      <c r="DB893" s="307"/>
      <c r="DC893" s="307"/>
      <c r="DD893" s="307"/>
      <c r="DE893" s="307"/>
      <c r="DF893" s="307"/>
      <c r="DG893" s="307"/>
      <c r="DH893" s="307"/>
      <c r="DI893" s="307"/>
      <c r="DJ893" s="307"/>
      <c r="DK893" s="307"/>
      <c r="DL893" s="307"/>
    </row>
    <row r="894" spans="1:116" x14ac:dyDescent="0.4">
      <c r="A894" s="31"/>
      <c r="C894" s="31"/>
      <c r="D894" t="s">
        <v>799</v>
      </c>
      <c r="E894" s="8" t="str">
        <f t="shared" si="990"/>
        <v>894 DCV-S</v>
      </c>
      <c r="G894" s="95" t="str">
        <f>G896&amp;":"</f>
        <v>DC volume driven  - (Primary label):</v>
      </c>
      <c r="H894" s="31"/>
      <c r="I894" s="73"/>
      <c r="J894" s="73"/>
      <c r="K894" s="31"/>
      <c r="L894" s="31"/>
      <c r="M894" s="31"/>
      <c r="N894" s="31"/>
      <c r="O894" s="31"/>
      <c r="P894" s="31"/>
      <c r="R894" s="67"/>
      <c r="S894" s="156"/>
      <c r="T894" s="156"/>
      <c r="U894" s="156"/>
      <c r="V894" s="156"/>
      <c r="W894" s="156"/>
      <c r="X894" s="156"/>
      <c r="Y894" s="156"/>
      <c r="Z894" s="156"/>
      <c r="AA894" s="156"/>
      <c r="AB894" s="156"/>
      <c r="AC894" s="156"/>
      <c r="AD894" s="156"/>
      <c r="AE894" s="156"/>
      <c r="AF894" s="156"/>
      <c r="AG894" s="156"/>
      <c r="AH894" s="156"/>
      <c r="AI894" s="156"/>
      <c r="AJ894" s="156"/>
      <c r="AK894" s="156"/>
      <c r="AL894" s="156"/>
      <c r="AM894" s="156"/>
      <c r="AN894" s="156"/>
      <c r="AO894" s="156"/>
      <c r="AP894" s="156"/>
      <c r="AQ894" s="156"/>
      <c r="AR894" s="156"/>
      <c r="AS894" s="156"/>
      <c r="AT894" s="156"/>
      <c r="AU894" s="156"/>
      <c r="AV894" s="156"/>
      <c r="AW894" s="156"/>
      <c r="AX894" s="156"/>
      <c r="AY894" s="156"/>
      <c r="AZ894" s="156"/>
      <c r="BA894" s="156"/>
      <c r="BB894" s="156"/>
      <c r="BC894" s="156"/>
      <c r="BD894" s="156"/>
      <c r="BE894" s="156"/>
      <c r="BF894" s="156"/>
      <c r="BG894" s="156"/>
      <c r="BH894" s="156"/>
      <c r="BI894" s="156"/>
      <c r="BJ894" s="156"/>
      <c r="BK894" s="156"/>
      <c r="BL894" s="156"/>
      <c r="BM894" s="156"/>
      <c r="BN894" s="156"/>
      <c r="BO894" s="156"/>
      <c r="BP894" s="156"/>
      <c r="BQ894" s="156"/>
      <c r="BR894" s="156"/>
      <c r="BS894" s="156"/>
      <c r="BT894" s="156"/>
      <c r="BU894" s="156"/>
      <c r="BV894" s="156"/>
      <c r="BW894" s="156"/>
      <c r="BX894" s="156"/>
      <c r="BY894" s="156"/>
      <c r="BZ894" s="156"/>
      <c r="CA894" s="156"/>
      <c r="CB894" s="156"/>
      <c r="CC894" s="156"/>
      <c r="CD894" s="156"/>
      <c r="CE894" s="156"/>
      <c r="CF894" s="156"/>
      <c r="CG894" s="156"/>
      <c r="CH894" s="156"/>
      <c r="CI894" s="156"/>
      <c r="CJ894" s="156"/>
      <c r="CK894" s="156"/>
      <c r="CL894" s="156"/>
      <c r="CN894" s="73"/>
      <c r="CO894" s="156"/>
      <c r="CP894" s="156"/>
      <c r="CQ894" s="156"/>
      <c r="CR894" s="156"/>
      <c r="CS894" s="156"/>
      <c r="CT894" s="156"/>
      <c r="CU894" s="156"/>
      <c r="CV894" s="156"/>
      <c r="CW894" s="156"/>
      <c r="CX894" s="156"/>
      <c r="CY894" s="156"/>
      <c r="CZ894" s="156"/>
      <c r="DA894" s="156"/>
      <c r="DB894" s="156"/>
      <c r="DC894" s="156"/>
      <c r="DD894" s="156"/>
      <c r="DE894" s="156"/>
      <c r="DF894" s="156"/>
      <c r="DG894" s="156"/>
      <c r="DH894" s="156"/>
      <c r="DI894" s="156"/>
      <c r="DJ894" s="156"/>
      <c r="DK894" s="156"/>
      <c r="DL894" s="156"/>
    </row>
    <row r="895" spans="1:116" x14ac:dyDescent="0.4">
      <c r="B895" t="str">
        <f>E895</f>
        <v>895 DCV-S</v>
      </c>
      <c r="D895" t="s">
        <v>799</v>
      </c>
      <c r="E895" s="8" t="str">
        <f t="shared" si="990"/>
        <v>895 DCV-S</v>
      </c>
      <c r="G895" s="145" t="str">
        <f>"$ cost/"&amp;G899</f>
        <v>$ cost/primary unit</v>
      </c>
      <c r="H895" s="12"/>
      <c r="I895" s="60"/>
      <c r="J895" s="60"/>
      <c r="K895" s="18">
        <v>5</v>
      </c>
      <c r="L895" s="18">
        <v>5</v>
      </c>
      <c r="M895" s="18">
        <v>5</v>
      </c>
      <c r="N895" s="18">
        <v>5</v>
      </c>
      <c r="O895" s="18">
        <v>5</v>
      </c>
      <c r="P895" s="18">
        <v>5</v>
      </c>
      <c r="R895" s="19"/>
      <c r="S895" s="147" cm="1">
        <f t="array" ref="S895">INDEX($K:$P,ROW(),MATCH(S$3,$K$2:$P$2,0))</f>
        <v>5</v>
      </c>
      <c r="T895" s="147" cm="1">
        <f t="array" ref="T895">INDEX($K:$P,ROW(),MATCH(T$3,$K$2:$P$2,0))</f>
        <v>5</v>
      </c>
      <c r="U895" s="147" cm="1">
        <f t="array" ref="U895">INDEX($K:$P,ROW(),MATCH(U$3,$K$2:$P$2,0))</f>
        <v>5</v>
      </c>
      <c r="V895" s="147" cm="1">
        <f t="array" ref="V895">INDEX($K:$P,ROW(),MATCH(V$3,$K$2:$P$2,0))</f>
        <v>5</v>
      </c>
      <c r="W895" s="147" cm="1">
        <f t="array" ref="W895">INDEX($K:$P,ROW(),MATCH(W$3,$K$2:$P$2,0))</f>
        <v>5</v>
      </c>
      <c r="X895" s="147" cm="1">
        <f t="array" ref="X895">INDEX($K:$P,ROW(),MATCH(X$3,$K$2:$P$2,0))</f>
        <v>5</v>
      </c>
      <c r="Y895" s="147" cm="1">
        <f t="array" ref="Y895">INDEX($K:$P,ROW(),MATCH(Y$3,$K$2:$P$2,0))</f>
        <v>5</v>
      </c>
      <c r="Z895" s="147" cm="1">
        <f t="array" ref="Z895">INDEX($K:$P,ROW(),MATCH(Z$3,$K$2:$P$2,0))</f>
        <v>5</v>
      </c>
      <c r="AA895" s="147" cm="1">
        <f t="array" ref="AA895">INDEX($K:$P,ROW(),MATCH(AA$3,$K$2:$P$2,0))</f>
        <v>5</v>
      </c>
      <c r="AB895" s="147" cm="1">
        <f t="array" ref="AB895">INDEX($K:$P,ROW(),MATCH(AB$3,$K$2:$P$2,0))</f>
        <v>5</v>
      </c>
      <c r="AC895" s="147" cm="1">
        <f t="array" ref="AC895">INDEX($K:$P,ROW(),MATCH(AC$3,$K$2:$P$2,0))</f>
        <v>5</v>
      </c>
      <c r="AD895" s="147" cm="1">
        <f t="array" ref="AD895">INDEX($K:$P,ROW(),MATCH(AD$3,$K$2:$P$2,0))</f>
        <v>5</v>
      </c>
      <c r="AE895" s="147" cm="1">
        <f t="array" ref="AE895">INDEX($K:$P,ROW(),MATCH(AE$3,$K$2:$P$2,0))</f>
        <v>5</v>
      </c>
      <c r="AF895" s="147" cm="1">
        <f t="array" ref="AF895">INDEX($K:$P,ROW(),MATCH(AF$3,$K$2:$P$2,0))</f>
        <v>5</v>
      </c>
      <c r="AG895" s="147" cm="1">
        <f t="array" ref="AG895">INDEX($K:$P,ROW(),MATCH(AG$3,$K$2:$P$2,0))</f>
        <v>5</v>
      </c>
      <c r="AH895" s="147" cm="1">
        <f t="array" ref="AH895">INDEX($K:$P,ROW(),MATCH(AH$3,$K$2:$P$2,0))</f>
        <v>5</v>
      </c>
      <c r="AI895" s="147" cm="1">
        <f t="array" ref="AI895">INDEX($K:$P,ROW(),MATCH(AI$3,$K$2:$P$2,0))</f>
        <v>5</v>
      </c>
      <c r="AJ895" s="147" cm="1">
        <f t="array" ref="AJ895">INDEX($K:$P,ROW(),MATCH(AJ$3,$K$2:$P$2,0))</f>
        <v>5</v>
      </c>
      <c r="AK895" s="147" cm="1">
        <f t="array" ref="AK895">INDEX($K:$P,ROW(),MATCH(AK$3,$K$2:$P$2,0))</f>
        <v>5</v>
      </c>
      <c r="AL895" s="147" cm="1">
        <f t="array" ref="AL895">INDEX($K:$P,ROW(),MATCH(AL$3,$K$2:$P$2,0))</f>
        <v>5</v>
      </c>
      <c r="AM895" s="147" cm="1">
        <f t="array" ref="AM895">INDEX($K:$P,ROW(),MATCH(AM$3,$K$2:$P$2,0))</f>
        <v>5</v>
      </c>
      <c r="AN895" s="147" cm="1">
        <f t="array" ref="AN895">INDEX($K:$P,ROW(),MATCH(AN$3,$K$2:$P$2,0))</f>
        <v>5</v>
      </c>
      <c r="AO895" s="147" cm="1">
        <f t="array" ref="AO895">INDEX($K:$P,ROW(),MATCH(AO$3,$K$2:$P$2,0))</f>
        <v>5</v>
      </c>
      <c r="AP895" s="147" cm="1">
        <f t="array" ref="AP895">INDEX($K:$P,ROW(),MATCH(AP$3,$K$2:$P$2,0))</f>
        <v>5</v>
      </c>
      <c r="AQ895" s="147" cm="1">
        <f t="array" ref="AQ895">INDEX($K:$P,ROW(),MATCH(AQ$3,$K$2:$P$2,0))</f>
        <v>5</v>
      </c>
      <c r="AR895" s="147" cm="1">
        <f t="array" ref="AR895">INDEX($K:$P,ROW(),MATCH(AR$3,$K$2:$P$2,0))</f>
        <v>5</v>
      </c>
      <c r="AS895" s="147" cm="1">
        <f t="array" ref="AS895">INDEX($K:$P,ROW(),MATCH(AS$3,$K$2:$P$2,0))</f>
        <v>5</v>
      </c>
      <c r="AT895" s="147" cm="1">
        <f t="array" ref="AT895">INDEX($K:$P,ROW(),MATCH(AT$3,$K$2:$P$2,0))</f>
        <v>5</v>
      </c>
      <c r="AU895" s="147" cm="1">
        <f t="array" ref="AU895">INDEX($K:$P,ROW(),MATCH(AU$3,$K$2:$P$2,0))</f>
        <v>5</v>
      </c>
      <c r="AV895" s="147" cm="1">
        <f t="array" ref="AV895">INDEX($K:$P,ROW(),MATCH(AV$3,$K$2:$P$2,0))</f>
        <v>5</v>
      </c>
      <c r="AW895" s="147" cm="1">
        <f t="array" ref="AW895">INDEX($K:$P,ROW(),MATCH(AW$3,$K$2:$P$2,0))</f>
        <v>5</v>
      </c>
      <c r="AX895" s="147" cm="1">
        <f t="array" ref="AX895">INDEX($K:$P,ROW(),MATCH(AX$3,$K$2:$P$2,0))</f>
        <v>5</v>
      </c>
      <c r="AY895" s="147" cm="1">
        <f t="array" ref="AY895">INDEX($K:$P,ROW(),MATCH(AY$3,$K$2:$P$2,0))</f>
        <v>5</v>
      </c>
      <c r="AZ895" s="147" cm="1">
        <f t="array" ref="AZ895">INDEX($K:$P,ROW(),MATCH(AZ$3,$K$2:$P$2,0))</f>
        <v>5</v>
      </c>
      <c r="BA895" s="147" cm="1">
        <f t="array" ref="BA895">INDEX($K:$P,ROW(),MATCH(BA$3,$K$2:$P$2,0))</f>
        <v>5</v>
      </c>
      <c r="BB895" s="147" cm="1">
        <f t="array" ref="BB895">INDEX($K:$P,ROW(),MATCH(BB$3,$K$2:$P$2,0))</f>
        <v>5</v>
      </c>
      <c r="BC895" s="147" cm="1">
        <f t="array" ref="BC895">INDEX($K:$P,ROW(),MATCH(BC$3,$K$2:$P$2,0))</f>
        <v>5</v>
      </c>
      <c r="BD895" s="147" cm="1">
        <f t="array" ref="BD895">INDEX($K:$P,ROW(),MATCH(BD$3,$K$2:$P$2,0))</f>
        <v>5</v>
      </c>
      <c r="BE895" s="147" cm="1">
        <f t="array" ref="BE895">INDEX($K:$P,ROW(),MATCH(BE$3,$K$2:$P$2,0))</f>
        <v>5</v>
      </c>
      <c r="BF895" s="147" cm="1">
        <f t="array" ref="BF895">INDEX($K:$P,ROW(),MATCH(BF$3,$K$2:$P$2,0))</f>
        <v>5</v>
      </c>
      <c r="BG895" s="147" cm="1">
        <f t="array" ref="BG895">INDEX($K:$P,ROW(),MATCH(BG$3,$K$2:$P$2,0))</f>
        <v>5</v>
      </c>
      <c r="BH895" s="147" cm="1">
        <f t="array" ref="BH895">INDEX($K:$P,ROW(),MATCH(BH$3,$K$2:$P$2,0))</f>
        <v>5</v>
      </c>
      <c r="BI895" s="147" cm="1">
        <f t="array" ref="BI895">INDEX($K:$P,ROW(),MATCH(BI$3,$K$2:$P$2,0))</f>
        <v>5</v>
      </c>
      <c r="BJ895" s="147" cm="1">
        <f t="array" ref="BJ895">INDEX($K:$P,ROW(),MATCH(BJ$3,$K$2:$P$2,0))</f>
        <v>5</v>
      </c>
      <c r="BK895" s="147" cm="1">
        <f t="array" ref="BK895">INDEX($K:$P,ROW(),MATCH(BK$3,$K$2:$P$2,0))</f>
        <v>5</v>
      </c>
      <c r="BL895" s="147" cm="1">
        <f t="array" ref="BL895">INDEX($K:$P,ROW(),MATCH(BL$3,$K$2:$P$2,0))</f>
        <v>5</v>
      </c>
      <c r="BM895" s="147" cm="1">
        <f t="array" ref="BM895">INDEX($K:$P,ROW(),MATCH(BM$3,$K$2:$P$2,0))</f>
        <v>5</v>
      </c>
      <c r="BN895" s="147" cm="1">
        <f t="array" ref="BN895">INDEX($K:$P,ROW(),MATCH(BN$3,$K$2:$P$2,0))</f>
        <v>5</v>
      </c>
      <c r="BO895" s="147" cm="1">
        <f t="array" ref="BO895">INDEX($K:$P,ROW(),MATCH(BO$3,$K$2:$P$2,0))</f>
        <v>5</v>
      </c>
      <c r="BP895" s="147" cm="1">
        <f t="array" ref="BP895">INDEX($K:$P,ROW(),MATCH(BP$3,$K$2:$P$2,0))</f>
        <v>5</v>
      </c>
      <c r="BQ895" s="147" cm="1">
        <f t="array" ref="BQ895">INDEX($K:$P,ROW(),MATCH(BQ$3,$K$2:$P$2,0))</f>
        <v>5</v>
      </c>
      <c r="BR895" s="147" cm="1">
        <f t="array" ref="BR895">INDEX($K:$P,ROW(),MATCH(BR$3,$K$2:$P$2,0))</f>
        <v>5</v>
      </c>
      <c r="BS895" s="147" cm="1">
        <f t="array" ref="BS895">INDEX($K:$P,ROW(),MATCH(BS$3,$K$2:$P$2,0))</f>
        <v>5</v>
      </c>
      <c r="BT895" s="147" cm="1">
        <f t="array" ref="BT895">INDEX($K:$P,ROW(),MATCH(BT$3,$K$2:$P$2,0))</f>
        <v>5</v>
      </c>
      <c r="BU895" s="147" cm="1">
        <f t="array" ref="BU895">INDEX($K:$P,ROW(),MATCH(BU$3,$K$2:$P$2,0))</f>
        <v>5</v>
      </c>
      <c r="BV895" s="147" cm="1">
        <f t="array" ref="BV895">INDEX($K:$P,ROW(),MATCH(BV$3,$K$2:$P$2,0))</f>
        <v>5</v>
      </c>
      <c r="BW895" s="147" cm="1">
        <f t="array" ref="BW895">INDEX($K:$P,ROW(),MATCH(BW$3,$K$2:$P$2,0))</f>
        <v>5</v>
      </c>
      <c r="BX895" s="147" cm="1">
        <f t="array" ref="BX895">INDEX($K:$P,ROW(),MATCH(BX$3,$K$2:$P$2,0))</f>
        <v>5</v>
      </c>
      <c r="BY895" s="147" cm="1">
        <f t="array" ref="BY895">INDEX($K:$P,ROW(),MATCH(BY$3,$K$2:$P$2,0))</f>
        <v>5</v>
      </c>
      <c r="BZ895" s="147" cm="1">
        <f t="array" ref="BZ895">INDEX($K:$P,ROW(),MATCH(BZ$3,$K$2:$P$2,0))</f>
        <v>5</v>
      </c>
      <c r="CA895" s="147" cm="1">
        <f t="array" ref="CA895">INDEX($K:$P,ROW(),MATCH(CA$3,$K$2:$P$2,0))</f>
        <v>5</v>
      </c>
      <c r="CB895" s="147" cm="1">
        <f t="array" ref="CB895">INDEX($K:$P,ROW(),MATCH(CB$3,$K$2:$P$2,0))</f>
        <v>5</v>
      </c>
      <c r="CC895" s="147" cm="1">
        <f t="array" ref="CC895">INDEX($K:$P,ROW(),MATCH(CC$3,$K$2:$P$2,0))</f>
        <v>5</v>
      </c>
      <c r="CD895" s="147" cm="1">
        <f t="array" ref="CD895">INDEX($K:$P,ROW(),MATCH(CD$3,$K$2:$P$2,0))</f>
        <v>5</v>
      </c>
      <c r="CE895" s="147" cm="1">
        <f t="array" ref="CE895">INDEX($K:$P,ROW(),MATCH(CE$3,$K$2:$P$2,0))</f>
        <v>5</v>
      </c>
      <c r="CF895" s="147" cm="1">
        <f t="array" ref="CF895">INDEX($K:$P,ROW(),MATCH(CF$3,$K$2:$P$2,0))</f>
        <v>5</v>
      </c>
      <c r="CG895" s="147" cm="1">
        <f t="array" ref="CG895">INDEX($K:$P,ROW(),MATCH(CG$3,$K$2:$P$2,0))</f>
        <v>5</v>
      </c>
      <c r="CH895" s="147" cm="1">
        <f t="array" ref="CH895">INDEX($K:$P,ROW(),MATCH(CH$3,$K$2:$P$2,0))</f>
        <v>5</v>
      </c>
      <c r="CI895" s="147" cm="1">
        <f t="array" ref="CI895">INDEX($K:$P,ROW(),MATCH(CI$3,$K$2:$P$2,0))</f>
        <v>5</v>
      </c>
      <c r="CJ895" s="147" cm="1">
        <f t="array" ref="CJ895">INDEX($K:$P,ROW(),MATCH(CJ$3,$K$2:$P$2,0))</f>
        <v>5</v>
      </c>
      <c r="CK895" s="147" cm="1">
        <f t="array" ref="CK895">INDEX($K:$P,ROW(),MATCH(CK$3,$K$2:$P$2,0))</f>
        <v>5</v>
      </c>
      <c r="CL895" s="147" cm="1">
        <f t="array" ref="CL895">INDEX($K:$P,ROW(),MATCH(CL$3,$K$2:$P$2,0))</f>
        <v>5</v>
      </c>
      <c r="CN895" s="60"/>
      <c r="CO895" s="147" t="e" cm="1">
        <f t="array" ref="CO895">INDEX($K:$P,ROW(),MATCH(CO$3,$K$2:$P$2,0))</f>
        <v>#N/A</v>
      </c>
      <c r="CP895" s="147" t="e" cm="1">
        <f t="array" ref="CP895">INDEX($K:$P,ROW(),MATCH(CP$3,$K$2:$P$2,0))</f>
        <v>#N/A</v>
      </c>
      <c r="CQ895" s="147" t="e" cm="1">
        <f t="array" ref="CQ895">INDEX($K:$P,ROW(),MATCH(CQ$3,$K$2:$P$2,0))</f>
        <v>#N/A</v>
      </c>
      <c r="CR895" s="147" t="e" cm="1">
        <f t="array" ref="CR895">INDEX($K:$P,ROW(),MATCH(CR$3,$K$2:$P$2,0))</f>
        <v>#N/A</v>
      </c>
      <c r="CS895" s="147" t="e" cm="1">
        <f t="array" ref="CS895">INDEX($K:$P,ROW(),MATCH(CS$3,$K$2:$P$2,0))</f>
        <v>#N/A</v>
      </c>
      <c r="CT895" s="147" t="e" cm="1">
        <f t="array" ref="CT895">INDEX($K:$P,ROW(),MATCH(CT$3,$K$2:$P$2,0))</f>
        <v>#N/A</v>
      </c>
      <c r="CU895" s="147" t="e" cm="1">
        <f t="array" ref="CU895">INDEX($K:$P,ROW(),MATCH(CU$3,$K$2:$P$2,0))</f>
        <v>#N/A</v>
      </c>
      <c r="CV895" s="147" t="e" cm="1">
        <f t="array" ref="CV895">INDEX($K:$P,ROW(),MATCH(CV$3,$K$2:$P$2,0))</f>
        <v>#N/A</v>
      </c>
      <c r="CW895" s="147" t="e" cm="1">
        <f t="array" ref="CW895">INDEX($K:$P,ROW(),MATCH(CW$3,$K$2:$P$2,0))</f>
        <v>#N/A</v>
      </c>
      <c r="CX895" s="147" t="e" cm="1">
        <f t="array" ref="CX895">INDEX($K:$P,ROW(),MATCH(CX$3,$K$2:$P$2,0))</f>
        <v>#N/A</v>
      </c>
      <c r="CY895" s="147" t="e" cm="1">
        <f t="array" ref="CY895">INDEX($K:$P,ROW(),MATCH(CY$3,$K$2:$P$2,0))</f>
        <v>#N/A</v>
      </c>
      <c r="CZ895" s="147" t="e" cm="1">
        <f t="array" ref="CZ895">INDEX($K:$P,ROW(),MATCH(CZ$3,$K$2:$P$2,0))</f>
        <v>#N/A</v>
      </c>
      <c r="DA895" s="147" t="e" cm="1">
        <f t="array" ref="DA895">INDEX($K:$P,ROW(),MATCH(DA$3,$K$2:$P$2,0))</f>
        <v>#N/A</v>
      </c>
      <c r="DB895" s="147" t="e" cm="1">
        <f t="array" ref="DB895">INDEX($K:$P,ROW(),MATCH(DB$3,$K$2:$P$2,0))</f>
        <v>#N/A</v>
      </c>
      <c r="DC895" s="147" t="e" cm="1">
        <f t="array" ref="DC895">INDEX($K:$P,ROW(),MATCH(DC$3,$K$2:$P$2,0))</f>
        <v>#N/A</v>
      </c>
      <c r="DD895" s="147" t="e" cm="1">
        <f t="array" ref="DD895">INDEX($K:$P,ROW(),MATCH(DD$3,$K$2:$P$2,0))</f>
        <v>#N/A</v>
      </c>
      <c r="DE895" s="147" t="e" cm="1">
        <f t="array" ref="DE895">INDEX($K:$P,ROW(),MATCH(DE$3,$K$2:$P$2,0))</f>
        <v>#N/A</v>
      </c>
      <c r="DF895" s="147" t="e" cm="1">
        <f t="array" ref="DF895">INDEX($K:$P,ROW(),MATCH(DF$3,$K$2:$P$2,0))</f>
        <v>#N/A</v>
      </c>
      <c r="DG895" s="147" t="e" cm="1">
        <f t="array" ref="DG895">INDEX($K:$P,ROW(),MATCH(DG$3,$K$2:$P$2,0))</f>
        <v>#N/A</v>
      </c>
      <c r="DH895" s="147" t="e" cm="1">
        <f t="array" ref="DH895">INDEX($K:$P,ROW(),MATCH(DH$3,$K$2:$P$2,0))</f>
        <v>#N/A</v>
      </c>
      <c r="DI895" s="147" t="e" cm="1">
        <f t="array" ref="DI895">INDEX($K:$P,ROW(),MATCH(DI$3,$K$2:$P$2,0))</f>
        <v>#N/A</v>
      </c>
      <c r="DJ895" s="147" t="e" cm="1">
        <f t="array" ref="DJ895">INDEX($K:$P,ROW(),MATCH(DJ$3,$K$2:$P$2,0))</f>
        <v>#N/A</v>
      </c>
      <c r="DK895" s="147" t="e" cm="1">
        <f t="array" ref="DK895">INDEX($K:$P,ROW(),MATCH(DK$3,$K$2:$P$2,0))</f>
        <v>#N/A</v>
      </c>
      <c r="DL895" s="147" t="e" cm="1">
        <f t="array" ref="DL895">INDEX($K:$P,ROW(),MATCH(DL$3,$K$2:$P$2,0))</f>
        <v>#N/A</v>
      </c>
    </row>
    <row r="896" spans="1:116" x14ac:dyDescent="0.4">
      <c r="A896" s="27"/>
      <c r="B896" s="27"/>
      <c r="C896" s="27" t="s">
        <v>203</v>
      </c>
      <c r="D896" t="s">
        <v>799</v>
      </c>
      <c r="E896" s="8" t="str">
        <f t="shared" si="990"/>
        <v>896 DCV-S</v>
      </c>
      <c r="F896" s="27"/>
      <c r="G896" s="126" t="str">
        <f>SUBSTITUTE(G893,":","")&amp;" - "&amp;G898</f>
        <v>DC volume driven  - (Primary label)</v>
      </c>
      <c r="H896" s="27"/>
      <c r="I896" s="78"/>
      <c r="J896" s="78"/>
      <c r="K896" s="118">
        <f t="shared" ref="K896:P896" ca="1" si="1024">SUMIF($3:$3,K$2,896:896)</f>
        <v>-300000</v>
      </c>
      <c r="L896" s="118">
        <f t="shared" ca="1" si="1024"/>
        <v>-300000</v>
      </c>
      <c r="M896" s="118">
        <f t="shared" ca="1" si="1024"/>
        <v>-300000</v>
      </c>
      <c r="N896" s="118">
        <f t="shared" ca="1" si="1024"/>
        <v>-300000</v>
      </c>
      <c r="O896" s="118">
        <f t="shared" ca="1" si="1024"/>
        <v>-300000</v>
      </c>
      <c r="P896" s="118">
        <f t="shared" ca="1" si="1024"/>
        <v>-300000</v>
      </c>
      <c r="R896" s="33"/>
      <c r="S896" s="148" cm="1">
        <f t="array" aca="1" ref="S896" ca="1">-S895*INDIRECT(S888)</f>
        <v>-25000</v>
      </c>
      <c r="T896" s="148" cm="1">
        <f t="array" aca="1" ref="T896" ca="1">-T895*INDIRECT(T888)</f>
        <v>-25000</v>
      </c>
      <c r="U896" s="148" cm="1">
        <f t="array" aca="1" ref="U896" ca="1">-U895*INDIRECT(U888)</f>
        <v>-25000</v>
      </c>
      <c r="V896" s="148" cm="1">
        <f t="array" aca="1" ref="V896" ca="1">-V895*INDIRECT(V888)</f>
        <v>-25000</v>
      </c>
      <c r="W896" s="148" cm="1">
        <f t="array" aca="1" ref="W896" ca="1">-W895*INDIRECT(W888)</f>
        <v>-25000</v>
      </c>
      <c r="X896" s="148" cm="1">
        <f t="array" aca="1" ref="X896" ca="1">-X895*INDIRECT(X888)</f>
        <v>-25000</v>
      </c>
      <c r="Y896" s="148" cm="1">
        <f t="array" aca="1" ref="Y896" ca="1">-Y895*INDIRECT(Y888)</f>
        <v>-25000</v>
      </c>
      <c r="Z896" s="148" cm="1">
        <f t="array" aca="1" ref="Z896" ca="1">-Z895*INDIRECT(Z888)</f>
        <v>-25000</v>
      </c>
      <c r="AA896" s="148" cm="1">
        <f t="array" aca="1" ref="AA896" ca="1">-AA895*INDIRECT(AA888)</f>
        <v>-25000</v>
      </c>
      <c r="AB896" s="148" cm="1">
        <f t="array" aca="1" ref="AB896" ca="1">-AB895*INDIRECT(AB888)</f>
        <v>-25000</v>
      </c>
      <c r="AC896" s="148" cm="1">
        <f t="array" aca="1" ref="AC896" ca="1">-AC895*INDIRECT(AC888)</f>
        <v>-25000</v>
      </c>
      <c r="AD896" s="148" cm="1">
        <f t="array" aca="1" ref="AD896" ca="1">-AD895*INDIRECT(AD888)</f>
        <v>-25000</v>
      </c>
      <c r="AE896" s="148" cm="1">
        <f t="array" aca="1" ref="AE896" ca="1">-AE895*INDIRECT(AE888)</f>
        <v>-25000</v>
      </c>
      <c r="AF896" s="148" cm="1">
        <f t="array" aca="1" ref="AF896" ca="1">-AF895*INDIRECT(AF888)</f>
        <v>-25000</v>
      </c>
      <c r="AG896" s="148" cm="1">
        <f t="array" aca="1" ref="AG896" ca="1">-AG895*INDIRECT(AG888)</f>
        <v>-25000</v>
      </c>
      <c r="AH896" s="148" cm="1">
        <f t="array" aca="1" ref="AH896" ca="1">-AH895*INDIRECT(AH888)</f>
        <v>-25000</v>
      </c>
      <c r="AI896" s="148" cm="1">
        <f t="array" aca="1" ref="AI896" ca="1">-AI895*INDIRECT(AI888)</f>
        <v>-25000</v>
      </c>
      <c r="AJ896" s="148" cm="1">
        <f t="array" aca="1" ref="AJ896" ca="1">-AJ895*INDIRECT(AJ888)</f>
        <v>-25000</v>
      </c>
      <c r="AK896" s="148" cm="1">
        <f t="array" aca="1" ref="AK896" ca="1">-AK895*INDIRECT(AK888)</f>
        <v>-25000</v>
      </c>
      <c r="AL896" s="148" cm="1">
        <f t="array" aca="1" ref="AL896" ca="1">-AL895*INDIRECT(AL888)</f>
        <v>-25000</v>
      </c>
      <c r="AM896" s="148" cm="1">
        <f t="array" aca="1" ref="AM896" ca="1">-AM895*INDIRECT(AM888)</f>
        <v>-25000</v>
      </c>
      <c r="AN896" s="148" cm="1">
        <f t="array" aca="1" ref="AN896" ca="1">-AN895*INDIRECT(AN888)</f>
        <v>-25000</v>
      </c>
      <c r="AO896" s="148" cm="1">
        <f t="array" aca="1" ref="AO896" ca="1">-AO895*INDIRECT(AO888)</f>
        <v>-25000</v>
      </c>
      <c r="AP896" s="148" cm="1">
        <f t="array" aca="1" ref="AP896" ca="1">-AP895*INDIRECT(AP888)</f>
        <v>-25000</v>
      </c>
      <c r="AQ896" s="148" cm="1">
        <f t="array" aca="1" ref="AQ896" ca="1">-AQ895*INDIRECT(AQ888)</f>
        <v>-25000</v>
      </c>
      <c r="AR896" s="148" cm="1">
        <f t="array" aca="1" ref="AR896" ca="1">-AR895*INDIRECT(AR888)</f>
        <v>-25000</v>
      </c>
      <c r="AS896" s="148" cm="1">
        <f t="array" aca="1" ref="AS896" ca="1">-AS895*INDIRECT(AS888)</f>
        <v>-25000</v>
      </c>
      <c r="AT896" s="148" cm="1">
        <f t="array" aca="1" ref="AT896" ca="1">-AT895*INDIRECT(AT888)</f>
        <v>-25000</v>
      </c>
      <c r="AU896" s="148" cm="1">
        <f t="array" aca="1" ref="AU896" ca="1">-AU895*INDIRECT(AU888)</f>
        <v>-25000</v>
      </c>
      <c r="AV896" s="148" cm="1">
        <f t="array" aca="1" ref="AV896" ca="1">-AV895*INDIRECT(AV888)</f>
        <v>-25000</v>
      </c>
      <c r="AW896" s="148" cm="1">
        <f t="array" aca="1" ref="AW896" ca="1">-AW895*INDIRECT(AW888)</f>
        <v>-25000</v>
      </c>
      <c r="AX896" s="148" cm="1">
        <f t="array" aca="1" ref="AX896" ca="1">-AX895*INDIRECT(AX888)</f>
        <v>-25000</v>
      </c>
      <c r="AY896" s="148" cm="1">
        <f t="array" aca="1" ref="AY896" ca="1">-AY895*INDIRECT(AY888)</f>
        <v>-25000</v>
      </c>
      <c r="AZ896" s="148" cm="1">
        <f t="array" aca="1" ref="AZ896" ca="1">-AZ895*INDIRECT(AZ888)</f>
        <v>-25000</v>
      </c>
      <c r="BA896" s="148" cm="1">
        <f t="array" aca="1" ref="BA896" ca="1">-BA895*INDIRECT(BA888)</f>
        <v>-25000</v>
      </c>
      <c r="BB896" s="148" cm="1">
        <f t="array" aca="1" ref="BB896" ca="1">-BB895*INDIRECT(BB888)</f>
        <v>-25000</v>
      </c>
      <c r="BC896" s="148" cm="1">
        <f t="array" aca="1" ref="BC896" ca="1">-BC895*INDIRECT(BC888)</f>
        <v>-25000</v>
      </c>
      <c r="BD896" s="148" cm="1">
        <f t="array" aca="1" ref="BD896" ca="1">-BD895*INDIRECT(BD888)</f>
        <v>-25000</v>
      </c>
      <c r="BE896" s="148" cm="1">
        <f t="array" aca="1" ref="BE896" ca="1">-BE895*INDIRECT(BE888)</f>
        <v>-25000</v>
      </c>
      <c r="BF896" s="148" cm="1">
        <f t="array" aca="1" ref="BF896" ca="1">-BF895*INDIRECT(BF888)</f>
        <v>-25000</v>
      </c>
      <c r="BG896" s="148" cm="1">
        <f t="array" aca="1" ref="BG896" ca="1">-BG895*INDIRECT(BG888)</f>
        <v>-25000</v>
      </c>
      <c r="BH896" s="148" cm="1">
        <f t="array" aca="1" ref="BH896" ca="1">-BH895*INDIRECT(BH888)</f>
        <v>-25000</v>
      </c>
      <c r="BI896" s="148" cm="1">
        <f t="array" aca="1" ref="BI896" ca="1">-BI895*INDIRECT(BI888)</f>
        <v>-25000</v>
      </c>
      <c r="BJ896" s="148" cm="1">
        <f t="array" aca="1" ref="BJ896" ca="1">-BJ895*INDIRECT(BJ888)</f>
        <v>-25000</v>
      </c>
      <c r="BK896" s="148" cm="1">
        <f t="array" aca="1" ref="BK896" ca="1">-BK895*INDIRECT(BK888)</f>
        <v>-25000</v>
      </c>
      <c r="BL896" s="148" cm="1">
        <f t="array" aca="1" ref="BL896" ca="1">-BL895*INDIRECT(BL888)</f>
        <v>-25000</v>
      </c>
      <c r="BM896" s="148" cm="1">
        <f t="array" aca="1" ref="BM896" ca="1">-BM895*INDIRECT(BM888)</f>
        <v>-25000</v>
      </c>
      <c r="BN896" s="148" cm="1">
        <f t="array" aca="1" ref="BN896" ca="1">-BN895*INDIRECT(BN888)</f>
        <v>-25000</v>
      </c>
      <c r="BO896" s="148" cm="1">
        <f t="array" aca="1" ref="BO896" ca="1">-BO895*INDIRECT(BO888)</f>
        <v>-25000</v>
      </c>
      <c r="BP896" s="148" cm="1">
        <f t="array" aca="1" ref="BP896" ca="1">-BP895*INDIRECT(BP888)</f>
        <v>-25000</v>
      </c>
      <c r="BQ896" s="148" cm="1">
        <f t="array" aca="1" ref="BQ896" ca="1">-BQ895*INDIRECT(BQ888)</f>
        <v>-25000</v>
      </c>
      <c r="BR896" s="148" cm="1">
        <f t="array" aca="1" ref="BR896" ca="1">-BR895*INDIRECT(BR888)</f>
        <v>-25000</v>
      </c>
      <c r="BS896" s="148" cm="1">
        <f t="array" aca="1" ref="BS896" ca="1">-BS895*INDIRECT(BS888)</f>
        <v>-25000</v>
      </c>
      <c r="BT896" s="148" cm="1">
        <f t="array" aca="1" ref="BT896" ca="1">-BT895*INDIRECT(BT888)</f>
        <v>-25000</v>
      </c>
      <c r="BU896" s="148" cm="1">
        <f t="array" aca="1" ref="BU896" ca="1">-BU895*INDIRECT(BU888)</f>
        <v>-25000</v>
      </c>
      <c r="BV896" s="148" cm="1">
        <f t="array" aca="1" ref="BV896" ca="1">-BV895*INDIRECT(BV888)</f>
        <v>-25000</v>
      </c>
      <c r="BW896" s="148" cm="1">
        <f t="array" aca="1" ref="BW896" ca="1">-BW895*INDIRECT(BW888)</f>
        <v>-25000</v>
      </c>
      <c r="BX896" s="148" cm="1">
        <f t="array" aca="1" ref="BX896" ca="1">-BX895*INDIRECT(BX888)</f>
        <v>-25000</v>
      </c>
      <c r="BY896" s="148" cm="1">
        <f t="array" aca="1" ref="BY896" ca="1">-BY895*INDIRECT(BY888)</f>
        <v>-25000</v>
      </c>
      <c r="BZ896" s="148" cm="1">
        <f t="array" aca="1" ref="BZ896" ca="1">-BZ895*INDIRECT(BZ888)</f>
        <v>-25000</v>
      </c>
      <c r="CA896" s="148" cm="1">
        <f t="array" aca="1" ref="CA896" ca="1">-CA895*INDIRECT(CA888)</f>
        <v>-25000</v>
      </c>
      <c r="CB896" s="148" cm="1">
        <f t="array" aca="1" ref="CB896" ca="1">-CB895*INDIRECT(CB888)</f>
        <v>-25000</v>
      </c>
      <c r="CC896" s="148" cm="1">
        <f t="array" aca="1" ref="CC896" ca="1">-CC895*INDIRECT(CC888)</f>
        <v>-25000</v>
      </c>
      <c r="CD896" s="148" cm="1">
        <f t="array" aca="1" ref="CD896" ca="1">-CD895*INDIRECT(CD888)</f>
        <v>-25000</v>
      </c>
      <c r="CE896" s="148" cm="1">
        <f t="array" aca="1" ref="CE896" ca="1">-CE895*INDIRECT(CE888)</f>
        <v>-25000</v>
      </c>
      <c r="CF896" s="148" cm="1">
        <f t="array" aca="1" ref="CF896" ca="1">-CF895*INDIRECT(CF888)</f>
        <v>-25000</v>
      </c>
      <c r="CG896" s="148" cm="1">
        <f t="array" aca="1" ref="CG896" ca="1">-CG895*INDIRECT(CG888)</f>
        <v>-25000</v>
      </c>
      <c r="CH896" s="148" cm="1">
        <f t="array" aca="1" ref="CH896" ca="1">-CH895*INDIRECT(CH888)</f>
        <v>-25000</v>
      </c>
      <c r="CI896" s="148" cm="1">
        <f t="array" aca="1" ref="CI896" ca="1">-CI895*INDIRECT(CI888)</f>
        <v>-25000</v>
      </c>
      <c r="CJ896" s="148" cm="1">
        <f t="array" aca="1" ref="CJ896" ca="1">-CJ895*INDIRECT(CJ888)</f>
        <v>-25000</v>
      </c>
      <c r="CK896" s="148" cm="1">
        <f t="array" aca="1" ref="CK896" ca="1">-CK895*INDIRECT(CK888)</f>
        <v>-25000</v>
      </c>
      <c r="CL896" s="148" cm="1">
        <f t="array" aca="1" ref="CL896" ca="1">-CL895*INDIRECT(CL888)</f>
        <v>-25000</v>
      </c>
      <c r="CN896" s="78"/>
      <c r="CO896" s="148" t="e" cm="1">
        <f t="array" aca="1" ref="CO896" ca="1">-CO895*INDIRECT(CO888)</f>
        <v>#N/A</v>
      </c>
      <c r="CP896" s="148" t="e" cm="1">
        <f t="array" aca="1" ref="CP896" ca="1">-CP895*INDIRECT(CP888)</f>
        <v>#N/A</v>
      </c>
      <c r="CQ896" s="148" t="e" cm="1">
        <f t="array" aca="1" ref="CQ896" ca="1">-CQ895*INDIRECT(CQ888)</f>
        <v>#N/A</v>
      </c>
      <c r="CR896" s="148" t="e" cm="1">
        <f t="array" aca="1" ref="CR896" ca="1">-CR895*INDIRECT(CR888)</f>
        <v>#N/A</v>
      </c>
      <c r="CS896" s="148" t="e" cm="1">
        <f t="array" aca="1" ref="CS896" ca="1">-CS895*INDIRECT(CS888)</f>
        <v>#N/A</v>
      </c>
      <c r="CT896" s="148" t="e" cm="1">
        <f t="array" aca="1" ref="CT896" ca="1">-CT895*INDIRECT(CT888)</f>
        <v>#N/A</v>
      </c>
      <c r="CU896" s="148" t="e" cm="1">
        <f t="array" aca="1" ref="CU896" ca="1">-CU895*INDIRECT(CU888)</f>
        <v>#N/A</v>
      </c>
      <c r="CV896" s="148" t="e" cm="1">
        <f t="array" aca="1" ref="CV896" ca="1">-CV895*INDIRECT(CV888)</f>
        <v>#N/A</v>
      </c>
      <c r="CW896" s="148" t="e" cm="1">
        <f t="array" aca="1" ref="CW896" ca="1">-CW895*INDIRECT(CW888)</f>
        <v>#N/A</v>
      </c>
      <c r="CX896" s="148" t="e" cm="1">
        <f t="array" aca="1" ref="CX896" ca="1">-CX895*INDIRECT(CX888)</f>
        <v>#N/A</v>
      </c>
      <c r="CY896" s="148" t="e" cm="1">
        <f t="array" aca="1" ref="CY896" ca="1">-CY895*INDIRECT(CY888)</f>
        <v>#N/A</v>
      </c>
      <c r="CZ896" s="148" t="e" cm="1">
        <f t="array" aca="1" ref="CZ896" ca="1">-CZ895*INDIRECT(CZ888)</f>
        <v>#N/A</v>
      </c>
      <c r="DA896" s="148" t="e" cm="1">
        <f t="array" aca="1" ref="DA896" ca="1">-DA895*INDIRECT(DA888)</f>
        <v>#N/A</v>
      </c>
      <c r="DB896" s="148" t="e" cm="1">
        <f t="array" aca="1" ref="DB896" ca="1">-DB895*INDIRECT(DB888)</f>
        <v>#N/A</v>
      </c>
      <c r="DC896" s="148" t="e" cm="1">
        <f t="array" aca="1" ref="DC896" ca="1">-DC895*INDIRECT(DC888)</f>
        <v>#N/A</v>
      </c>
      <c r="DD896" s="148" t="e" cm="1">
        <f t="array" aca="1" ref="DD896" ca="1">-DD895*INDIRECT(DD888)</f>
        <v>#N/A</v>
      </c>
      <c r="DE896" s="148" t="e" cm="1">
        <f t="array" aca="1" ref="DE896" ca="1">-DE895*INDIRECT(DE888)</f>
        <v>#N/A</v>
      </c>
      <c r="DF896" s="148" t="e" cm="1">
        <f t="array" aca="1" ref="DF896" ca="1">-DF895*INDIRECT(DF888)</f>
        <v>#N/A</v>
      </c>
      <c r="DG896" s="148" t="e" cm="1">
        <f t="array" aca="1" ref="DG896" ca="1">-DG895*INDIRECT(DG888)</f>
        <v>#N/A</v>
      </c>
      <c r="DH896" s="148" t="e" cm="1">
        <f t="array" aca="1" ref="DH896" ca="1">-DH895*INDIRECT(DH888)</f>
        <v>#N/A</v>
      </c>
      <c r="DI896" s="148" t="e" cm="1">
        <f t="array" aca="1" ref="DI896" ca="1">-DI895*INDIRECT(DI888)</f>
        <v>#N/A</v>
      </c>
      <c r="DJ896" s="148" t="e" cm="1">
        <f t="array" aca="1" ref="DJ896" ca="1">-DJ895*INDIRECT(DJ888)</f>
        <v>#N/A</v>
      </c>
      <c r="DK896" s="148" t="e" cm="1">
        <f t="array" aca="1" ref="DK896" ca="1">-DK895*INDIRECT(DK888)</f>
        <v>#N/A</v>
      </c>
      <c r="DL896" s="148" t="e" cm="1">
        <f t="array" aca="1" ref="DL896" ca="1">-DL895*INDIRECT(DL888)</f>
        <v>#N/A</v>
      </c>
    </row>
    <row r="897" spans="1:116" x14ac:dyDescent="0.4">
      <c r="B897" t="s">
        <v>244</v>
      </c>
      <c r="D897" t="s">
        <v>799</v>
      </c>
      <c r="E897" s="8" t="str">
        <f t="shared" si="990"/>
        <v>897 DCV-S</v>
      </c>
      <c r="G897" s="13"/>
      <c r="H897" s="12"/>
      <c r="I897" s="60"/>
      <c r="J897" s="60"/>
      <c r="R897" s="9"/>
      <c r="S897" s="149"/>
      <c r="T897" s="149"/>
      <c r="U897" s="149"/>
      <c r="V897" s="149"/>
      <c r="W897" s="149"/>
      <c r="X897" s="149"/>
      <c r="Y897" s="149"/>
      <c r="Z897" s="149"/>
      <c r="AA897" s="149"/>
      <c r="AB897" s="149"/>
      <c r="AC897" s="149"/>
      <c r="AD897" s="149"/>
      <c r="AE897" s="149"/>
      <c r="AF897" s="149"/>
      <c r="AG897" s="149"/>
      <c r="AH897" s="149"/>
      <c r="AI897" s="149"/>
      <c r="AJ897" s="149"/>
      <c r="AK897" s="149"/>
      <c r="AL897" s="149"/>
      <c r="AM897" s="149"/>
      <c r="AN897" s="149"/>
      <c r="AO897" s="149"/>
      <c r="AP897" s="149"/>
      <c r="AQ897" s="149"/>
      <c r="AR897" s="149"/>
      <c r="AS897" s="149"/>
      <c r="AT897" s="149"/>
      <c r="AU897" s="149"/>
      <c r="AV897" s="149"/>
      <c r="AW897" s="149"/>
      <c r="AX897" s="149"/>
      <c r="AY897" s="149"/>
      <c r="AZ897" s="149"/>
      <c r="BA897" s="149"/>
      <c r="BB897" s="149"/>
      <c r="BC897" s="149"/>
      <c r="BD897" s="149"/>
      <c r="BE897" s="149"/>
      <c r="BF897" s="149"/>
      <c r="BG897" s="149"/>
      <c r="BH897" s="149"/>
      <c r="BI897" s="149"/>
      <c r="BJ897" s="149"/>
      <c r="BK897" s="149"/>
      <c r="BL897" s="149"/>
      <c r="BM897" s="149"/>
      <c r="BN897" s="149"/>
      <c r="BO897" s="149"/>
      <c r="BP897" s="149"/>
      <c r="BQ897" s="149"/>
      <c r="BR897" s="149"/>
      <c r="BS897" s="149"/>
      <c r="BT897" s="149"/>
      <c r="BU897" s="149"/>
      <c r="BV897" s="149"/>
      <c r="BW897" s="149"/>
      <c r="BX897" s="149"/>
      <c r="BY897" s="149"/>
      <c r="BZ897" s="149"/>
      <c r="CA897" s="149"/>
      <c r="CB897" s="149"/>
      <c r="CC897" s="149"/>
      <c r="CD897" s="149"/>
      <c r="CE897" s="149"/>
      <c r="CF897" s="149"/>
      <c r="CG897" s="149"/>
      <c r="CH897" s="149"/>
      <c r="CI897" s="149"/>
      <c r="CJ897" s="149"/>
      <c r="CK897" s="149"/>
      <c r="CL897" s="149"/>
      <c r="CN897" s="60"/>
      <c r="CO897" s="149"/>
      <c r="CP897" s="149"/>
      <c r="CQ897" s="149"/>
      <c r="CR897" s="149"/>
      <c r="CS897" s="149"/>
      <c r="CT897" s="149"/>
      <c r="CU897" s="149"/>
      <c r="CV897" s="149"/>
      <c r="CW897" s="149"/>
      <c r="CX897" s="149"/>
      <c r="CY897" s="149"/>
      <c r="CZ897" s="149"/>
      <c r="DA897" s="149"/>
      <c r="DB897" s="149"/>
      <c r="DC897" s="149"/>
      <c r="DD897" s="149"/>
      <c r="DE897" s="149"/>
      <c r="DF897" s="149"/>
      <c r="DG897" s="149"/>
      <c r="DH897" s="149"/>
      <c r="DI897" s="149"/>
      <c r="DJ897" s="149"/>
      <c r="DK897" s="149"/>
      <c r="DL897" s="149"/>
    </row>
    <row r="898" spans="1:116" x14ac:dyDescent="0.4">
      <c r="B898" t="s">
        <v>332</v>
      </c>
      <c r="D898" t="s">
        <v>799</v>
      </c>
      <c r="E898" s="8" t="str">
        <f>ROW()&amp;" "&amp;D898</f>
        <v>898 DCV-S</v>
      </c>
      <c r="G898" s="8" t="str">
        <f>G885</f>
        <v>(Primary label)</v>
      </c>
      <c r="H898" s="12"/>
      <c r="I898" s="60"/>
      <c r="J898" s="60"/>
      <c r="S898" s="72"/>
      <c r="T898" s="72"/>
      <c r="U898" s="72"/>
      <c r="V898" s="72"/>
      <c r="W898" s="72"/>
      <c r="X898" s="72"/>
      <c r="Y898" s="72"/>
      <c r="Z898" s="72"/>
      <c r="AA898" s="72"/>
      <c r="AB898" s="72"/>
      <c r="AC898" s="72"/>
      <c r="AD898" s="72"/>
      <c r="AE898" s="72"/>
      <c r="AF898" s="72"/>
      <c r="AG898" s="72"/>
      <c r="AH898" s="72"/>
      <c r="AI898" s="72"/>
      <c r="AJ898" s="72"/>
      <c r="AK898" s="72"/>
      <c r="AL898" s="72"/>
      <c r="AM898" s="72"/>
      <c r="AN898" s="72"/>
      <c r="AO898" s="72"/>
      <c r="AP898" s="72"/>
      <c r="AQ898" s="72"/>
      <c r="AR898" s="72"/>
      <c r="AS898" s="72"/>
      <c r="AT898" s="72"/>
      <c r="AU898" s="72"/>
      <c r="AV898" s="72"/>
      <c r="AW898" s="72"/>
      <c r="AX898" s="72"/>
      <c r="AY898" s="72"/>
      <c r="AZ898" s="72"/>
      <c r="BA898" s="72"/>
      <c r="BB898" s="72"/>
      <c r="BC898" s="72"/>
      <c r="BD898" s="72"/>
      <c r="BE898" s="72"/>
      <c r="BF898" s="72"/>
      <c r="BG898" s="72"/>
      <c r="BH898" s="72"/>
      <c r="BI898" s="72"/>
      <c r="BJ898" s="72"/>
      <c r="BK898" s="72"/>
      <c r="BL898" s="72"/>
      <c r="BM898" s="72"/>
      <c r="BN898" s="72"/>
      <c r="BO898" s="72"/>
      <c r="BP898" s="72"/>
      <c r="BQ898" s="72"/>
      <c r="BR898" s="72"/>
      <c r="BS898" s="72"/>
      <c r="BT898" s="72"/>
      <c r="BU898" s="72"/>
      <c r="BV898" s="72"/>
      <c r="BW898" s="72"/>
      <c r="BX898" s="72"/>
      <c r="BY898" s="72"/>
      <c r="BZ898" s="72"/>
      <c r="CA898" s="72"/>
      <c r="CB898" s="72"/>
      <c r="CC898" s="72"/>
      <c r="CD898" s="72"/>
      <c r="CE898" s="72"/>
      <c r="CF898" s="72"/>
      <c r="CG898" s="72"/>
      <c r="CH898" s="72"/>
      <c r="CI898" s="72"/>
      <c r="CJ898" s="72"/>
      <c r="CK898" s="72"/>
      <c r="CL898" s="72"/>
      <c r="CN898" s="60"/>
      <c r="CO898" s="72"/>
      <c r="CP898" s="72"/>
      <c r="CQ898" s="72"/>
      <c r="CR898" s="72"/>
      <c r="CS898" s="72"/>
      <c r="CT898" s="72"/>
      <c r="CU898" s="72"/>
      <c r="CV898" s="72"/>
      <c r="CW898" s="72"/>
      <c r="CX898" s="72"/>
      <c r="CY898" s="72"/>
      <c r="CZ898" s="72"/>
      <c r="DA898" s="72"/>
      <c r="DB898" s="72"/>
      <c r="DC898" s="72"/>
      <c r="DD898" s="72"/>
      <c r="DE898" s="72"/>
      <c r="DF898" s="72"/>
      <c r="DG898" s="72"/>
      <c r="DH898" s="72"/>
      <c r="DI898" s="72"/>
      <c r="DJ898" s="72"/>
      <c r="DK898" s="72"/>
      <c r="DL898" s="72"/>
    </row>
    <row r="899" spans="1:116" x14ac:dyDescent="0.4">
      <c r="B899" t="s">
        <v>332</v>
      </c>
      <c r="D899" t="s">
        <v>799</v>
      </c>
      <c r="E899" s="8" t="str">
        <f>ROW()&amp;" "&amp;D899</f>
        <v>899 DCV-S</v>
      </c>
      <c r="G899" s="8" t="str">
        <f>G886</f>
        <v>primary unit</v>
      </c>
      <c r="H899" s="12"/>
      <c r="I899" s="60"/>
      <c r="J899" s="60"/>
      <c r="S899" s="72"/>
      <c r="T899" s="72"/>
      <c r="U899" s="72"/>
      <c r="V899" s="72"/>
      <c r="W899" s="72"/>
      <c r="X899" s="72"/>
      <c r="Y899" s="72"/>
      <c r="Z899" s="72"/>
      <c r="AA899" s="72"/>
      <c r="AB899" s="72"/>
      <c r="AC899" s="72"/>
      <c r="AD899" s="72"/>
      <c r="AE899" s="72"/>
      <c r="AF899" s="72"/>
      <c r="AG899" s="72"/>
      <c r="AH899" s="72"/>
      <c r="AI899" s="72"/>
      <c r="AJ899" s="72"/>
      <c r="AK899" s="72"/>
      <c r="AL899" s="72"/>
      <c r="AM899" s="72"/>
      <c r="AN899" s="72"/>
      <c r="AO899" s="72"/>
      <c r="AP899" s="72"/>
      <c r="AQ899" s="72"/>
      <c r="AR899" s="72"/>
      <c r="AS899" s="72"/>
      <c r="AT899" s="72"/>
      <c r="AU899" s="72"/>
      <c r="AV899" s="72"/>
      <c r="AW899" s="72"/>
      <c r="AX899" s="72"/>
      <c r="AY899" s="72"/>
      <c r="AZ899" s="72"/>
      <c r="BA899" s="72"/>
      <c r="BB899" s="72"/>
      <c r="BC899" s="72"/>
      <c r="BD899" s="72"/>
      <c r="BE899" s="72"/>
      <c r="BF899" s="72"/>
      <c r="BG899" s="72"/>
      <c r="BH899" s="72"/>
      <c r="BI899" s="72"/>
      <c r="BJ899" s="72"/>
      <c r="BK899" s="72"/>
      <c r="BL899" s="72"/>
      <c r="BM899" s="72"/>
      <c r="BN899" s="72"/>
      <c r="BO899" s="72"/>
      <c r="BP899" s="72"/>
      <c r="BQ899" s="72"/>
      <c r="BR899" s="72"/>
      <c r="BS899" s="72"/>
      <c r="BT899" s="72"/>
      <c r="BU899" s="72"/>
      <c r="BV899" s="72"/>
      <c r="BW899" s="72"/>
      <c r="BX899" s="72"/>
      <c r="BY899" s="72"/>
      <c r="BZ899" s="72"/>
      <c r="CA899" s="72"/>
      <c r="CB899" s="72"/>
      <c r="CC899" s="72"/>
      <c r="CD899" s="72"/>
      <c r="CE899" s="72"/>
      <c r="CF899" s="72"/>
      <c r="CG899" s="72"/>
      <c r="CH899" s="72"/>
      <c r="CI899" s="72"/>
      <c r="CJ899" s="72"/>
      <c r="CK899" s="72"/>
      <c r="CL899" s="72"/>
      <c r="CN899" s="60"/>
      <c r="CO899" s="72"/>
      <c r="CP899" s="72"/>
      <c r="CQ899" s="72"/>
      <c r="CR899" s="72"/>
      <c r="CS899" s="72"/>
      <c r="CT899" s="72"/>
      <c r="CU899" s="72"/>
      <c r="CV899" s="72"/>
      <c r="CW899" s="72"/>
      <c r="CX899" s="72"/>
      <c r="CY899" s="72"/>
      <c r="CZ899" s="72"/>
      <c r="DA899" s="72"/>
      <c r="DB899" s="72"/>
      <c r="DC899" s="72"/>
      <c r="DD899" s="72"/>
      <c r="DE899" s="72"/>
      <c r="DF899" s="72"/>
      <c r="DG899" s="72"/>
      <c r="DH899" s="72"/>
      <c r="DI899" s="72"/>
      <c r="DJ899" s="72"/>
      <c r="DK899" s="72"/>
      <c r="DL899" s="72"/>
    </row>
    <row r="900" spans="1:116" x14ac:dyDescent="0.4">
      <c r="B900" t="s">
        <v>332</v>
      </c>
      <c r="D900" t="s">
        <v>799</v>
      </c>
      <c r="E900" s="8" t="str">
        <f>ROW()&amp;" "&amp;D900</f>
        <v>900 DCV-S</v>
      </c>
      <c r="G900" s="8" t="str">
        <f>G887</f>
        <v>Primary revenue driver</v>
      </c>
      <c r="K900" s="53"/>
      <c r="L900" s="53"/>
      <c r="M900" s="53"/>
      <c r="N900" s="53"/>
      <c r="O900" s="53"/>
      <c r="P900" s="53"/>
      <c r="R900" s="24"/>
      <c r="S900" s="215" t="str">
        <f t="shared" ref="S900:AX900" si="1025">S887</f>
        <v>S$16</v>
      </c>
      <c r="T900" s="215" t="str">
        <f t="shared" si="1025"/>
        <v>T$16</v>
      </c>
      <c r="U900" s="215" t="str">
        <f t="shared" si="1025"/>
        <v>U$16</v>
      </c>
      <c r="V900" s="215" t="str">
        <f t="shared" si="1025"/>
        <v>V$16</v>
      </c>
      <c r="W900" s="215" t="str">
        <f t="shared" si="1025"/>
        <v>W$16</v>
      </c>
      <c r="X900" s="215" t="str">
        <f t="shared" si="1025"/>
        <v>X$16</v>
      </c>
      <c r="Y900" s="215" t="str">
        <f t="shared" si="1025"/>
        <v>Y$16</v>
      </c>
      <c r="Z900" s="215" t="str">
        <f t="shared" si="1025"/>
        <v>Z$16</v>
      </c>
      <c r="AA900" s="215" t="str">
        <f t="shared" si="1025"/>
        <v>AA$16</v>
      </c>
      <c r="AB900" s="215" t="str">
        <f t="shared" si="1025"/>
        <v>AB$16</v>
      </c>
      <c r="AC900" s="215" t="str">
        <f t="shared" si="1025"/>
        <v>AC$16</v>
      </c>
      <c r="AD900" s="215" t="str">
        <f t="shared" si="1025"/>
        <v>AD$16</v>
      </c>
      <c r="AE900" s="215" t="str">
        <f t="shared" si="1025"/>
        <v>AE$16</v>
      </c>
      <c r="AF900" s="215" t="str">
        <f t="shared" si="1025"/>
        <v>AF$16</v>
      </c>
      <c r="AG900" s="215" t="str">
        <f t="shared" si="1025"/>
        <v>AG$16</v>
      </c>
      <c r="AH900" s="215" t="str">
        <f t="shared" si="1025"/>
        <v>AH$16</v>
      </c>
      <c r="AI900" s="215" t="str">
        <f t="shared" si="1025"/>
        <v>AI$16</v>
      </c>
      <c r="AJ900" s="215" t="str">
        <f t="shared" si="1025"/>
        <v>AJ$16</v>
      </c>
      <c r="AK900" s="215" t="str">
        <f t="shared" si="1025"/>
        <v>AK$16</v>
      </c>
      <c r="AL900" s="215" t="str">
        <f t="shared" si="1025"/>
        <v>AL$16</v>
      </c>
      <c r="AM900" s="215" t="str">
        <f t="shared" si="1025"/>
        <v>AM$16</v>
      </c>
      <c r="AN900" s="215" t="str">
        <f t="shared" si="1025"/>
        <v>AN$16</v>
      </c>
      <c r="AO900" s="215" t="str">
        <f t="shared" si="1025"/>
        <v>AO$16</v>
      </c>
      <c r="AP900" s="215" t="str">
        <f t="shared" si="1025"/>
        <v>AP$16</v>
      </c>
      <c r="AQ900" s="215" t="str">
        <f t="shared" si="1025"/>
        <v>AQ$16</v>
      </c>
      <c r="AR900" s="215" t="str">
        <f t="shared" si="1025"/>
        <v>AR$16</v>
      </c>
      <c r="AS900" s="215" t="str">
        <f t="shared" si="1025"/>
        <v>AS$16</v>
      </c>
      <c r="AT900" s="215" t="str">
        <f t="shared" si="1025"/>
        <v>AT$16</v>
      </c>
      <c r="AU900" s="215" t="str">
        <f t="shared" si="1025"/>
        <v>AU$16</v>
      </c>
      <c r="AV900" s="215" t="str">
        <f t="shared" si="1025"/>
        <v>AV$16</v>
      </c>
      <c r="AW900" s="215" t="str">
        <f t="shared" si="1025"/>
        <v>AW$16</v>
      </c>
      <c r="AX900" s="215" t="str">
        <f t="shared" si="1025"/>
        <v>AX$16</v>
      </c>
      <c r="AY900" s="215" t="str">
        <f t="shared" ref="AY900:CD900" si="1026">AY887</f>
        <v>AY$16</v>
      </c>
      <c r="AZ900" s="215" t="str">
        <f t="shared" si="1026"/>
        <v>AZ$16</v>
      </c>
      <c r="BA900" s="215" t="str">
        <f t="shared" si="1026"/>
        <v>BA$16</v>
      </c>
      <c r="BB900" s="215" t="str">
        <f t="shared" si="1026"/>
        <v>BB$16</v>
      </c>
      <c r="BC900" s="215" t="str">
        <f t="shared" si="1026"/>
        <v>BC$16</v>
      </c>
      <c r="BD900" s="215" t="str">
        <f t="shared" si="1026"/>
        <v>BD$16</v>
      </c>
      <c r="BE900" s="215" t="str">
        <f t="shared" si="1026"/>
        <v>BE$16</v>
      </c>
      <c r="BF900" s="215" t="str">
        <f t="shared" si="1026"/>
        <v>BF$16</v>
      </c>
      <c r="BG900" s="215" t="str">
        <f t="shared" si="1026"/>
        <v>BG$16</v>
      </c>
      <c r="BH900" s="215" t="str">
        <f t="shared" si="1026"/>
        <v>BH$16</v>
      </c>
      <c r="BI900" s="215" t="str">
        <f t="shared" si="1026"/>
        <v>BI$16</v>
      </c>
      <c r="BJ900" s="215" t="str">
        <f t="shared" si="1026"/>
        <v>BJ$16</v>
      </c>
      <c r="BK900" s="215" t="str">
        <f t="shared" si="1026"/>
        <v>BK$16</v>
      </c>
      <c r="BL900" s="215" t="str">
        <f t="shared" si="1026"/>
        <v>BL$16</v>
      </c>
      <c r="BM900" s="215" t="str">
        <f t="shared" si="1026"/>
        <v>BM$16</v>
      </c>
      <c r="BN900" s="215" t="str">
        <f t="shared" si="1026"/>
        <v>BN$16</v>
      </c>
      <c r="BO900" s="215" t="str">
        <f t="shared" si="1026"/>
        <v>BO$16</v>
      </c>
      <c r="BP900" s="215" t="str">
        <f t="shared" si="1026"/>
        <v>BP$16</v>
      </c>
      <c r="BQ900" s="215" t="str">
        <f t="shared" si="1026"/>
        <v>BQ$16</v>
      </c>
      <c r="BR900" s="215" t="str">
        <f t="shared" si="1026"/>
        <v>BR$16</v>
      </c>
      <c r="BS900" s="215" t="str">
        <f t="shared" si="1026"/>
        <v>BS$16</v>
      </c>
      <c r="BT900" s="215" t="str">
        <f t="shared" si="1026"/>
        <v>BT$16</v>
      </c>
      <c r="BU900" s="215" t="str">
        <f t="shared" si="1026"/>
        <v>BU$16</v>
      </c>
      <c r="BV900" s="215" t="str">
        <f t="shared" si="1026"/>
        <v>BV$16</v>
      </c>
      <c r="BW900" s="215" t="str">
        <f t="shared" si="1026"/>
        <v>BW$16</v>
      </c>
      <c r="BX900" s="215" t="str">
        <f t="shared" si="1026"/>
        <v>BX$16</v>
      </c>
      <c r="BY900" s="215" t="str">
        <f t="shared" si="1026"/>
        <v>BY$16</v>
      </c>
      <c r="BZ900" s="215" t="str">
        <f t="shared" si="1026"/>
        <v>BZ$16</v>
      </c>
      <c r="CA900" s="215" t="str">
        <f t="shared" si="1026"/>
        <v>CA$16</v>
      </c>
      <c r="CB900" s="215" t="str">
        <f t="shared" si="1026"/>
        <v>CB$16</v>
      </c>
      <c r="CC900" s="215" t="str">
        <f t="shared" si="1026"/>
        <v>CC$16</v>
      </c>
      <c r="CD900" s="215" t="str">
        <f t="shared" si="1026"/>
        <v>CD$16</v>
      </c>
      <c r="CE900" s="215" t="str">
        <f t="shared" ref="CE900:CL900" si="1027">CE887</f>
        <v>CE$16</v>
      </c>
      <c r="CF900" s="215" t="str">
        <f t="shared" si="1027"/>
        <v>CF$16</v>
      </c>
      <c r="CG900" s="215" t="str">
        <f t="shared" si="1027"/>
        <v>CG$16</v>
      </c>
      <c r="CH900" s="215" t="str">
        <f t="shared" si="1027"/>
        <v>CH$16</v>
      </c>
      <c r="CI900" s="215" t="str">
        <f t="shared" si="1027"/>
        <v>CI$16</v>
      </c>
      <c r="CJ900" s="215" t="str">
        <f t="shared" si="1027"/>
        <v>CJ$16</v>
      </c>
      <c r="CK900" s="215" t="str">
        <f t="shared" si="1027"/>
        <v>CK$16</v>
      </c>
      <c r="CL900" s="215" t="str">
        <f t="shared" si="1027"/>
        <v>CL$16</v>
      </c>
      <c r="CO900" s="215" t="str">
        <f t="shared" ref="CO900:DL900" si="1028">CO887</f>
        <v>CO$16</v>
      </c>
      <c r="CP900" s="215" t="str">
        <f t="shared" si="1028"/>
        <v>CP$16</v>
      </c>
      <c r="CQ900" s="215" t="str">
        <f t="shared" si="1028"/>
        <v>CQ$16</v>
      </c>
      <c r="CR900" s="215" t="str">
        <f t="shared" si="1028"/>
        <v>CR$16</v>
      </c>
      <c r="CS900" s="215" t="str">
        <f t="shared" si="1028"/>
        <v>CS$16</v>
      </c>
      <c r="CT900" s="215" t="str">
        <f t="shared" si="1028"/>
        <v>CT$16</v>
      </c>
      <c r="CU900" s="215" t="str">
        <f t="shared" si="1028"/>
        <v>CU$16</v>
      </c>
      <c r="CV900" s="215" t="str">
        <f t="shared" si="1028"/>
        <v>CV$16</v>
      </c>
      <c r="CW900" s="215" t="str">
        <f t="shared" si="1028"/>
        <v>CW$16</v>
      </c>
      <c r="CX900" s="215" t="str">
        <f t="shared" si="1028"/>
        <v>CX$16</v>
      </c>
      <c r="CY900" s="215" t="str">
        <f t="shared" si="1028"/>
        <v>CY$16</v>
      </c>
      <c r="CZ900" s="215" t="str">
        <f t="shared" si="1028"/>
        <v>CZ$16</v>
      </c>
      <c r="DA900" s="215" t="str">
        <f t="shared" si="1028"/>
        <v>DA$16</v>
      </c>
      <c r="DB900" s="215" t="str">
        <f t="shared" si="1028"/>
        <v>DB$16</v>
      </c>
      <c r="DC900" s="215" t="str">
        <f t="shared" si="1028"/>
        <v>DC$16</v>
      </c>
      <c r="DD900" s="215" t="str">
        <f t="shared" si="1028"/>
        <v>DD$16</v>
      </c>
      <c r="DE900" s="215" t="str">
        <f t="shared" si="1028"/>
        <v>DE$16</v>
      </c>
      <c r="DF900" s="215" t="str">
        <f t="shared" si="1028"/>
        <v>DF$16</v>
      </c>
      <c r="DG900" s="215" t="str">
        <f t="shared" si="1028"/>
        <v>DG$16</v>
      </c>
      <c r="DH900" s="215" t="str">
        <f t="shared" si="1028"/>
        <v>DH$16</v>
      </c>
      <c r="DI900" s="215" t="str">
        <f t="shared" si="1028"/>
        <v>DI$16</v>
      </c>
      <c r="DJ900" s="215" t="str">
        <f t="shared" si="1028"/>
        <v>DJ$16</v>
      </c>
      <c r="DK900" s="215" t="str">
        <f t="shared" si="1028"/>
        <v>DK$16</v>
      </c>
      <c r="DL900" s="215" t="str">
        <f t="shared" si="1028"/>
        <v>DL$16</v>
      </c>
    </row>
    <row r="901" spans="1:116" x14ac:dyDescent="0.4">
      <c r="B901" t="s">
        <v>332</v>
      </c>
      <c r="D901" t="s">
        <v>799</v>
      </c>
      <c r="E901" s="8" t="str">
        <f>ROW()&amp;" "&amp;D901</f>
        <v>901 DCV-S</v>
      </c>
      <c r="G901" s="8" t="str">
        <f>G888</f>
        <v>Primary volume driver</v>
      </c>
      <c r="H901" s="56"/>
      <c r="I901" s="79"/>
      <c r="J901" s="79"/>
      <c r="K901" s="15"/>
      <c r="L901" s="15"/>
      <c r="M901" s="15"/>
      <c r="N901" s="15"/>
      <c r="O901" s="15"/>
      <c r="P901" s="15"/>
      <c r="R901" s="15"/>
      <c r="S901" s="215" t="str">
        <f t="shared" ref="S901:AX901" si="1029">S888</f>
        <v>S$17</v>
      </c>
      <c r="T901" s="215" t="str">
        <f t="shared" si="1029"/>
        <v>T$17</v>
      </c>
      <c r="U901" s="215" t="str">
        <f t="shared" si="1029"/>
        <v>U$17</v>
      </c>
      <c r="V901" s="215" t="str">
        <f t="shared" si="1029"/>
        <v>V$17</v>
      </c>
      <c r="W901" s="215" t="str">
        <f t="shared" si="1029"/>
        <v>W$17</v>
      </c>
      <c r="X901" s="215" t="str">
        <f t="shared" si="1029"/>
        <v>X$17</v>
      </c>
      <c r="Y901" s="215" t="str">
        <f t="shared" si="1029"/>
        <v>Y$17</v>
      </c>
      <c r="Z901" s="215" t="str">
        <f t="shared" si="1029"/>
        <v>Z$17</v>
      </c>
      <c r="AA901" s="215" t="str">
        <f t="shared" si="1029"/>
        <v>AA$17</v>
      </c>
      <c r="AB901" s="215" t="str">
        <f t="shared" si="1029"/>
        <v>AB$17</v>
      </c>
      <c r="AC901" s="215" t="str">
        <f t="shared" si="1029"/>
        <v>AC$17</v>
      </c>
      <c r="AD901" s="215" t="str">
        <f t="shared" si="1029"/>
        <v>AD$17</v>
      </c>
      <c r="AE901" s="215" t="str">
        <f t="shared" si="1029"/>
        <v>AE$17</v>
      </c>
      <c r="AF901" s="215" t="str">
        <f t="shared" si="1029"/>
        <v>AF$17</v>
      </c>
      <c r="AG901" s="215" t="str">
        <f t="shared" si="1029"/>
        <v>AG$17</v>
      </c>
      <c r="AH901" s="215" t="str">
        <f t="shared" si="1029"/>
        <v>AH$17</v>
      </c>
      <c r="AI901" s="215" t="str">
        <f t="shared" si="1029"/>
        <v>AI$17</v>
      </c>
      <c r="AJ901" s="215" t="str">
        <f t="shared" si="1029"/>
        <v>AJ$17</v>
      </c>
      <c r="AK901" s="215" t="str">
        <f t="shared" si="1029"/>
        <v>AK$17</v>
      </c>
      <c r="AL901" s="215" t="str">
        <f t="shared" si="1029"/>
        <v>AL$17</v>
      </c>
      <c r="AM901" s="215" t="str">
        <f t="shared" si="1029"/>
        <v>AM$17</v>
      </c>
      <c r="AN901" s="215" t="str">
        <f t="shared" si="1029"/>
        <v>AN$17</v>
      </c>
      <c r="AO901" s="215" t="str">
        <f t="shared" si="1029"/>
        <v>AO$17</v>
      </c>
      <c r="AP901" s="215" t="str">
        <f t="shared" si="1029"/>
        <v>AP$17</v>
      </c>
      <c r="AQ901" s="215" t="str">
        <f t="shared" si="1029"/>
        <v>AQ$17</v>
      </c>
      <c r="AR901" s="215" t="str">
        <f t="shared" si="1029"/>
        <v>AR$17</v>
      </c>
      <c r="AS901" s="215" t="str">
        <f t="shared" si="1029"/>
        <v>AS$17</v>
      </c>
      <c r="AT901" s="215" t="str">
        <f t="shared" si="1029"/>
        <v>AT$17</v>
      </c>
      <c r="AU901" s="215" t="str">
        <f t="shared" si="1029"/>
        <v>AU$17</v>
      </c>
      <c r="AV901" s="215" t="str">
        <f t="shared" si="1029"/>
        <v>AV$17</v>
      </c>
      <c r="AW901" s="215" t="str">
        <f t="shared" si="1029"/>
        <v>AW$17</v>
      </c>
      <c r="AX901" s="215" t="str">
        <f t="shared" si="1029"/>
        <v>AX$17</v>
      </c>
      <c r="AY901" s="215" t="str">
        <f t="shared" ref="AY901:CD901" si="1030">AY888</f>
        <v>AY$17</v>
      </c>
      <c r="AZ901" s="215" t="str">
        <f t="shared" si="1030"/>
        <v>AZ$17</v>
      </c>
      <c r="BA901" s="215" t="str">
        <f t="shared" si="1030"/>
        <v>BA$17</v>
      </c>
      <c r="BB901" s="215" t="str">
        <f t="shared" si="1030"/>
        <v>BB$17</v>
      </c>
      <c r="BC901" s="215" t="str">
        <f t="shared" si="1030"/>
        <v>BC$17</v>
      </c>
      <c r="BD901" s="215" t="str">
        <f t="shared" si="1030"/>
        <v>BD$17</v>
      </c>
      <c r="BE901" s="215" t="str">
        <f t="shared" si="1030"/>
        <v>BE$17</v>
      </c>
      <c r="BF901" s="215" t="str">
        <f t="shared" si="1030"/>
        <v>BF$17</v>
      </c>
      <c r="BG901" s="215" t="str">
        <f t="shared" si="1030"/>
        <v>BG$17</v>
      </c>
      <c r="BH901" s="215" t="str">
        <f t="shared" si="1030"/>
        <v>BH$17</v>
      </c>
      <c r="BI901" s="215" t="str">
        <f t="shared" si="1030"/>
        <v>BI$17</v>
      </c>
      <c r="BJ901" s="215" t="str">
        <f t="shared" si="1030"/>
        <v>BJ$17</v>
      </c>
      <c r="BK901" s="215" t="str">
        <f t="shared" si="1030"/>
        <v>BK$17</v>
      </c>
      <c r="BL901" s="215" t="str">
        <f t="shared" si="1030"/>
        <v>BL$17</v>
      </c>
      <c r="BM901" s="215" t="str">
        <f t="shared" si="1030"/>
        <v>BM$17</v>
      </c>
      <c r="BN901" s="215" t="str">
        <f t="shared" si="1030"/>
        <v>BN$17</v>
      </c>
      <c r="BO901" s="215" t="str">
        <f t="shared" si="1030"/>
        <v>BO$17</v>
      </c>
      <c r="BP901" s="215" t="str">
        <f t="shared" si="1030"/>
        <v>BP$17</v>
      </c>
      <c r="BQ901" s="215" t="str">
        <f t="shared" si="1030"/>
        <v>BQ$17</v>
      </c>
      <c r="BR901" s="215" t="str">
        <f t="shared" si="1030"/>
        <v>BR$17</v>
      </c>
      <c r="BS901" s="215" t="str">
        <f t="shared" si="1030"/>
        <v>BS$17</v>
      </c>
      <c r="BT901" s="215" t="str">
        <f t="shared" si="1030"/>
        <v>BT$17</v>
      </c>
      <c r="BU901" s="215" t="str">
        <f t="shared" si="1030"/>
        <v>BU$17</v>
      </c>
      <c r="BV901" s="215" t="str">
        <f t="shared" si="1030"/>
        <v>BV$17</v>
      </c>
      <c r="BW901" s="215" t="str">
        <f t="shared" si="1030"/>
        <v>BW$17</v>
      </c>
      <c r="BX901" s="215" t="str">
        <f t="shared" si="1030"/>
        <v>BX$17</v>
      </c>
      <c r="BY901" s="215" t="str">
        <f t="shared" si="1030"/>
        <v>BY$17</v>
      </c>
      <c r="BZ901" s="215" t="str">
        <f t="shared" si="1030"/>
        <v>BZ$17</v>
      </c>
      <c r="CA901" s="215" t="str">
        <f t="shared" si="1030"/>
        <v>CA$17</v>
      </c>
      <c r="CB901" s="215" t="str">
        <f t="shared" si="1030"/>
        <v>CB$17</v>
      </c>
      <c r="CC901" s="215" t="str">
        <f t="shared" si="1030"/>
        <v>CC$17</v>
      </c>
      <c r="CD901" s="215" t="str">
        <f t="shared" si="1030"/>
        <v>CD$17</v>
      </c>
      <c r="CE901" s="215" t="str">
        <f t="shared" ref="CE901:CL901" si="1031">CE888</f>
        <v>CE$17</v>
      </c>
      <c r="CF901" s="215" t="str">
        <f t="shared" si="1031"/>
        <v>CF$17</v>
      </c>
      <c r="CG901" s="215" t="str">
        <f t="shared" si="1031"/>
        <v>CG$17</v>
      </c>
      <c r="CH901" s="215" t="str">
        <f t="shared" si="1031"/>
        <v>CH$17</v>
      </c>
      <c r="CI901" s="215" t="str">
        <f t="shared" si="1031"/>
        <v>CI$17</v>
      </c>
      <c r="CJ901" s="215" t="str">
        <f t="shared" si="1031"/>
        <v>CJ$17</v>
      </c>
      <c r="CK901" s="215" t="str">
        <f t="shared" si="1031"/>
        <v>CK$17</v>
      </c>
      <c r="CL901" s="215" t="str">
        <f t="shared" si="1031"/>
        <v>CL$17</v>
      </c>
      <c r="CN901" s="79"/>
      <c r="CO901" s="215" t="str">
        <f t="shared" ref="CO901:DL901" si="1032">CO888</f>
        <v>CO$17</v>
      </c>
      <c r="CP901" s="215" t="str">
        <f t="shared" si="1032"/>
        <v>CP$17</v>
      </c>
      <c r="CQ901" s="215" t="str">
        <f t="shared" si="1032"/>
        <v>CQ$17</v>
      </c>
      <c r="CR901" s="215" t="str">
        <f t="shared" si="1032"/>
        <v>CR$17</v>
      </c>
      <c r="CS901" s="215" t="str">
        <f t="shared" si="1032"/>
        <v>CS$17</v>
      </c>
      <c r="CT901" s="215" t="str">
        <f t="shared" si="1032"/>
        <v>CT$17</v>
      </c>
      <c r="CU901" s="215" t="str">
        <f t="shared" si="1032"/>
        <v>CU$17</v>
      </c>
      <c r="CV901" s="215" t="str">
        <f t="shared" si="1032"/>
        <v>CV$17</v>
      </c>
      <c r="CW901" s="215" t="str">
        <f t="shared" si="1032"/>
        <v>CW$17</v>
      </c>
      <c r="CX901" s="215" t="str">
        <f t="shared" si="1032"/>
        <v>CX$17</v>
      </c>
      <c r="CY901" s="215" t="str">
        <f t="shared" si="1032"/>
        <v>CY$17</v>
      </c>
      <c r="CZ901" s="215" t="str">
        <f t="shared" si="1032"/>
        <v>CZ$17</v>
      </c>
      <c r="DA901" s="215" t="str">
        <f t="shared" si="1032"/>
        <v>DA$17</v>
      </c>
      <c r="DB901" s="215" t="str">
        <f t="shared" si="1032"/>
        <v>DB$17</v>
      </c>
      <c r="DC901" s="215" t="str">
        <f t="shared" si="1032"/>
        <v>DC$17</v>
      </c>
      <c r="DD901" s="215" t="str">
        <f t="shared" si="1032"/>
        <v>DD$17</v>
      </c>
      <c r="DE901" s="215" t="str">
        <f t="shared" si="1032"/>
        <v>DE$17</v>
      </c>
      <c r="DF901" s="215" t="str">
        <f t="shared" si="1032"/>
        <v>DF$17</v>
      </c>
      <c r="DG901" s="215" t="str">
        <f t="shared" si="1032"/>
        <v>DG$17</v>
      </c>
      <c r="DH901" s="215" t="str">
        <f t="shared" si="1032"/>
        <v>DH$17</v>
      </c>
      <c r="DI901" s="215" t="str">
        <f t="shared" si="1032"/>
        <v>DI$17</v>
      </c>
      <c r="DJ901" s="215" t="str">
        <f t="shared" si="1032"/>
        <v>DJ$17</v>
      </c>
      <c r="DK901" s="215" t="str">
        <f t="shared" si="1032"/>
        <v>DK$17</v>
      </c>
      <c r="DL901" s="215" t="str">
        <f t="shared" si="1032"/>
        <v>DL$17</v>
      </c>
    </row>
    <row r="902" spans="1:116" x14ac:dyDescent="0.4">
      <c r="B902" t="s">
        <v>332</v>
      </c>
      <c r="D902" t="s">
        <v>799</v>
      </c>
      <c r="E902" s="8" t="str">
        <f t="shared" ref="E902:E905" si="1033">ROW()&amp;" "&amp;D902</f>
        <v>902 DCV-S</v>
      </c>
      <c r="G902" s="89" t="str">
        <f>G893</f>
        <v xml:space="preserve">DC volume driven: </v>
      </c>
      <c r="H902" s="12"/>
      <c r="I902" s="60"/>
      <c r="J902" s="60"/>
      <c r="K902" s="15"/>
      <c r="L902" s="15"/>
      <c r="M902" s="15"/>
      <c r="N902" s="15"/>
      <c r="O902" s="15"/>
      <c r="P902" s="15"/>
      <c r="R902" s="15"/>
      <c r="S902" s="215">
        <f t="shared" ref="S902:AX902" si="1034">S890</f>
        <v>0</v>
      </c>
      <c r="T902" s="215">
        <f t="shared" si="1034"/>
        <v>0</v>
      </c>
      <c r="U902" s="215">
        <f t="shared" si="1034"/>
        <v>0</v>
      </c>
      <c r="V902" s="215">
        <f t="shared" si="1034"/>
        <v>0</v>
      </c>
      <c r="W902" s="215">
        <f t="shared" si="1034"/>
        <v>0</v>
      </c>
      <c r="X902" s="215">
        <f t="shared" si="1034"/>
        <v>0</v>
      </c>
      <c r="Y902" s="215">
        <f t="shared" si="1034"/>
        <v>0</v>
      </c>
      <c r="Z902" s="215">
        <f t="shared" si="1034"/>
        <v>0</v>
      </c>
      <c r="AA902" s="215">
        <f t="shared" si="1034"/>
        <v>0</v>
      </c>
      <c r="AB902" s="215">
        <f t="shared" si="1034"/>
        <v>0</v>
      </c>
      <c r="AC902" s="215">
        <f t="shared" si="1034"/>
        <v>0</v>
      </c>
      <c r="AD902" s="215">
        <f t="shared" si="1034"/>
        <v>0</v>
      </c>
      <c r="AE902" s="215">
        <f t="shared" si="1034"/>
        <v>0</v>
      </c>
      <c r="AF902" s="215">
        <f t="shared" si="1034"/>
        <v>0</v>
      </c>
      <c r="AG902" s="215">
        <f t="shared" si="1034"/>
        <v>0</v>
      </c>
      <c r="AH902" s="215">
        <f t="shared" si="1034"/>
        <v>0</v>
      </c>
      <c r="AI902" s="215">
        <f t="shared" si="1034"/>
        <v>0</v>
      </c>
      <c r="AJ902" s="215">
        <f t="shared" si="1034"/>
        <v>0</v>
      </c>
      <c r="AK902" s="215">
        <f t="shared" si="1034"/>
        <v>0</v>
      </c>
      <c r="AL902" s="215">
        <f t="shared" si="1034"/>
        <v>0</v>
      </c>
      <c r="AM902" s="215">
        <f t="shared" si="1034"/>
        <v>0</v>
      </c>
      <c r="AN902" s="215">
        <f t="shared" si="1034"/>
        <v>0</v>
      </c>
      <c r="AO902" s="215">
        <f t="shared" si="1034"/>
        <v>0</v>
      </c>
      <c r="AP902" s="215">
        <f t="shared" si="1034"/>
        <v>0</v>
      </c>
      <c r="AQ902" s="215">
        <f t="shared" si="1034"/>
        <v>0</v>
      </c>
      <c r="AR902" s="215">
        <f t="shared" si="1034"/>
        <v>0</v>
      </c>
      <c r="AS902" s="215">
        <f t="shared" si="1034"/>
        <v>0</v>
      </c>
      <c r="AT902" s="215">
        <f t="shared" si="1034"/>
        <v>0</v>
      </c>
      <c r="AU902" s="215">
        <f t="shared" si="1034"/>
        <v>0</v>
      </c>
      <c r="AV902" s="215">
        <f t="shared" si="1034"/>
        <v>0</v>
      </c>
      <c r="AW902" s="215">
        <f t="shared" si="1034"/>
        <v>0</v>
      </c>
      <c r="AX902" s="215">
        <f t="shared" si="1034"/>
        <v>0</v>
      </c>
      <c r="AY902" s="215">
        <f t="shared" ref="AY902:CD902" si="1035">AY890</f>
        <v>0</v>
      </c>
      <c r="AZ902" s="215">
        <f t="shared" si="1035"/>
        <v>0</v>
      </c>
      <c r="BA902" s="215">
        <f t="shared" si="1035"/>
        <v>0</v>
      </c>
      <c r="BB902" s="215">
        <f t="shared" si="1035"/>
        <v>0</v>
      </c>
      <c r="BC902" s="215">
        <f t="shared" si="1035"/>
        <v>0</v>
      </c>
      <c r="BD902" s="215">
        <f t="shared" si="1035"/>
        <v>0</v>
      </c>
      <c r="BE902" s="215">
        <f t="shared" si="1035"/>
        <v>0</v>
      </c>
      <c r="BF902" s="215">
        <f t="shared" si="1035"/>
        <v>0</v>
      </c>
      <c r="BG902" s="215">
        <f t="shared" si="1035"/>
        <v>0</v>
      </c>
      <c r="BH902" s="215">
        <f t="shared" si="1035"/>
        <v>0</v>
      </c>
      <c r="BI902" s="215">
        <f t="shared" si="1035"/>
        <v>0</v>
      </c>
      <c r="BJ902" s="215">
        <f t="shared" si="1035"/>
        <v>0</v>
      </c>
      <c r="BK902" s="215">
        <f t="shared" si="1035"/>
        <v>0</v>
      </c>
      <c r="BL902" s="215">
        <f t="shared" si="1035"/>
        <v>0</v>
      </c>
      <c r="BM902" s="215">
        <f t="shared" si="1035"/>
        <v>0</v>
      </c>
      <c r="BN902" s="215">
        <f t="shared" si="1035"/>
        <v>0</v>
      </c>
      <c r="BO902" s="215">
        <f t="shared" si="1035"/>
        <v>0</v>
      </c>
      <c r="BP902" s="215">
        <f t="shared" si="1035"/>
        <v>0</v>
      </c>
      <c r="BQ902" s="215">
        <f t="shared" si="1035"/>
        <v>0</v>
      </c>
      <c r="BR902" s="215">
        <f t="shared" si="1035"/>
        <v>0</v>
      </c>
      <c r="BS902" s="215">
        <f t="shared" si="1035"/>
        <v>0</v>
      </c>
      <c r="BT902" s="215">
        <f t="shared" si="1035"/>
        <v>0</v>
      </c>
      <c r="BU902" s="215">
        <f t="shared" si="1035"/>
        <v>0</v>
      </c>
      <c r="BV902" s="215">
        <f t="shared" si="1035"/>
        <v>0</v>
      </c>
      <c r="BW902" s="215">
        <f t="shared" si="1035"/>
        <v>0</v>
      </c>
      <c r="BX902" s="215">
        <f t="shared" si="1035"/>
        <v>0</v>
      </c>
      <c r="BY902" s="215">
        <f t="shared" si="1035"/>
        <v>0</v>
      </c>
      <c r="BZ902" s="215">
        <f t="shared" si="1035"/>
        <v>0</v>
      </c>
      <c r="CA902" s="215">
        <f t="shared" si="1035"/>
        <v>0</v>
      </c>
      <c r="CB902" s="215">
        <f t="shared" si="1035"/>
        <v>0</v>
      </c>
      <c r="CC902" s="215">
        <f t="shared" si="1035"/>
        <v>0</v>
      </c>
      <c r="CD902" s="215">
        <f t="shared" si="1035"/>
        <v>0</v>
      </c>
      <c r="CE902" s="215">
        <f t="shared" ref="CE902:CL902" si="1036">CE890</f>
        <v>0</v>
      </c>
      <c r="CF902" s="215">
        <f t="shared" si="1036"/>
        <v>0</v>
      </c>
      <c r="CG902" s="215">
        <f t="shared" si="1036"/>
        <v>0</v>
      </c>
      <c r="CH902" s="215">
        <f t="shared" si="1036"/>
        <v>0</v>
      </c>
      <c r="CI902" s="215">
        <f t="shared" si="1036"/>
        <v>0</v>
      </c>
      <c r="CJ902" s="215">
        <f t="shared" si="1036"/>
        <v>0</v>
      </c>
      <c r="CK902" s="215">
        <f t="shared" si="1036"/>
        <v>0</v>
      </c>
      <c r="CL902" s="215">
        <f t="shared" si="1036"/>
        <v>0</v>
      </c>
      <c r="CN902" s="60"/>
      <c r="CO902" s="215">
        <f t="shared" ref="CO902:DL902" si="1037">CO890</f>
        <v>0</v>
      </c>
      <c r="CP902" s="215">
        <f t="shared" si="1037"/>
        <v>0</v>
      </c>
      <c r="CQ902" s="215">
        <f t="shared" si="1037"/>
        <v>0</v>
      </c>
      <c r="CR902" s="215">
        <f t="shared" si="1037"/>
        <v>0</v>
      </c>
      <c r="CS902" s="215">
        <f t="shared" si="1037"/>
        <v>0</v>
      </c>
      <c r="CT902" s="215">
        <f t="shared" si="1037"/>
        <v>0</v>
      </c>
      <c r="CU902" s="215">
        <f t="shared" si="1037"/>
        <v>0</v>
      </c>
      <c r="CV902" s="215">
        <f t="shared" si="1037"/>
        <v>0</v>
      </c>
      <c r="CW902" s="215">
        <f t="shared" si="1037"/>
        <v>0</v>
      </c>
      <c r="CX902" s="215">
        <f t="shared" si="1037"/>
        <v>0</v>
      </c>
      <c r="CY902" s="215">
        <f t="shared" si="1037"/>
        <v>0</v>
      </c>
      <c r="CZ902" s="215">
        <f t="shared" si="1037"/>
        <v>0</v>
      </c>
      <c r="DA902" s="215">
        <f t="shared" si="1037"/>
        <v>0</v>
      </c>
      <c r="DB902" s="215">
        <f t="shared" si="1037"/>
        <v>0</v>
      </c>
      <c r="DC902" s="215">
        <f t="shared" si="1037"/>
        <v>0</v>
      </c>
      <c r="DD902" s="215">
        <f t="shared" si="1037"/>
        <v>0</v>
      </c>
      <c r="DE902" s="215">
        <f t="shared" si="1037"/>
        <v>0</v>
      </c>
      <c r="DF902" s="215">
        <f t="shared" si="1037"/>
        <v>0</v>
      </c>
      <c r="DG902" s="215">
        <f t="shared" si="1037"/>
        <v>0</v>
      </c>
      <c r="DH902" s="215">
        <f t="shared" si="1037"/>
        <v>0</v>
      </c>
      <c r="DI902" s="215">
        <f t="shared" si="1037"/>
        <v>0</v>
      </c>
      <c r="DJ902" s="215">
        <f t="shared" si="1037"/>
        <v>0</v>
      </c>
      <c r="DK902" s="215">
        <f t="shared" si="1037"/>
        <v>0</v>
      </c>
      <c r="DL902" s="215">
        <f t="shared" si="1037"/>
        <v>0</v>
      </c>
    </row>
    <row r="903" spans="1:116" x14ac:dyDescent="0.4">
      <c r="B903" t="s">
        <v>332</v>
      </c>
      <c r="D903" t="s">
        <v>799</v>
      </c>
      <c r="E903" s="8" t="str">
        <f t="shared" ref="E903" si="1038">ROW()&amp;" "&amp;D903</f>
        <v>903 DCV-S</v>
      </c>
      <c r="G903" s="241" t="str">
        <f>IFERROR(SUBSTITUTE(TRIM(MID(G893, SEARCH("-", G893) + 1, LEN(G893))),":",""),"no unit")</f>
        <v>no unit</v>
      </c>
      <c r="H903" s="12"/>
      <c r="I903" s="60"/>
      <c r="J903" s="60"/>
      <c r="K903" s="15"/>
      <c r="L903" s="15"/>
      <c r="M903" s="15"/>
      <c r="N903" s="15"/>
      <c r="O903" s="15"/>
      <c r="P903" s="15"/>
      <c r="R903" s="15"/>
      <c r="S903" s="215"/>
      <c r="T903" s="215"/>
      <c r="U903" s="215"/>
      <c r="V903" s="215"/>
      <c r="W903" s="215"/>
      <c r="X903" s="215"/>
      <c r="Y903" s="215"/>
      <c r="Z903" s="215"/>
      <c r="AA903" s="215"/>
      <c r="AB903" s="215"/>
      <c r="AC903" s="215"/>
      <c r="AD903" s="215"/>
      <c r="AE903" s="215"/>
      <c r="AF903" s="215"/>
      <c r="AG903" s="215"/>
      <c r="AH903" s="215"/>
      <c r="AI903" s="215"/>
      <c r="AJ903" s="215"/>
      <c r="AK903" s="215"/>
      <c r="AL903" s="215"/>
      <c r="AM903" s="215"/>
      <c r="AN903" s="215"/>
      <c r="AO903" s="215"/>
      <c r="AP903" s="215"/>
      <c r="AQ903" s="215"/>
      <c r="AR903" s="215"/>
      <c r="AS903" s="215"/>
      <c r="AT903" s="215"/>
      <c r="AU903" s="215"/>
      <c r="AV903" s="215"/>
      <c r="AW903" s="215"/>
      <c r="AX903" s="215"/>
      <c r="AY903" s="215"/>
      <c r="AZ903" s="215"/>
      <c r="BA903" s="215"/>
      <c r="BB903" s="215"/>
      <c r="BC903" s="215"/>
      <c r="BD903" s="215"/>
      <c r="BE903" s="215"/>
      <c r="BF903" s="215"/>
      <c r="BG903" s="215"/>
      <c r="BH903" s="215"/>
      <c r="BI903" s="215"/>
      <c r="BJ903" s="215"/>
      <c r="BK903" s="215"/>
      <c r="BL903" s="215"/>
      <c r="BM903" s="215"/>
      <c r="BN903" s="215"/>
      <c r="BO903" s="215"/>
      <c r="BP903" s="215"/>
      <c r="BQ903" s="215"/>
      <c r="BR903" s="215"/>
      <c r="BS903" s="215"/>
      <c r="BT903" s="215"/>
      <c r="BU903" s="215"/>
      <c r="BV903" s="215"/>
      <c r="BW903" s="215"/>
      <c r="BX903" s="215"/>
      <c r="BY903" s="215"/>
      <c r="BZ903" s="215"/>
      <c r="CA903" s="215"/>
      <c r="CB903" s="215"/>
      <c r="CC903" s="215"/>
      <c r="CD903" s="215"/>
      <c r="CE903" s="215"/>
      <c r="CF903" s="215"/>
      <c r="CG903" s="215"/>
      <c r="CH903" s="215"/>
      <c r="CI903" s="215"/>
      <c r="CJ903" s="215"/>
      <c r="CK903" s="215"/>
      <c r="CL903" s="215"/>
      <c r="CN903" s="60"/>
      <c r="CO903" s="215"/>
      <c r="CP903" s="215"/>
      <c r="CQ903" s="215"/>
      <c r="CR903" s="215"/>
      <c r="CS903" s="215"/>
      <c r="CT903" s="215"/>
      <c r="CU903" s="215"/>
      <c r="CV903" s="215"/>
      <c r="CW903" s="215"/>
      <c r="CX903" s="215"/>
      <c r="CY903" s="215"/>
      <c r="CZ903" s="215"/>
      <c r="DA903" s="215"/>
      <c r="DB903" s="215"/>
      <c r="DC903" s="215"/>
      <c r="DD903" s="215"/>
      <c r="DE903" s="215"/>
      <c r="DF903" s="215"/>
      <c r="DG903" s="215"/>
      <c r="DH903" s="215"/>
      <c r="DI903" s="215"/>
      <c r="DJ903" s="215"/>
      <c r="DK903" s="215"/>
      <c r="DL903" s="215"/>
    </row>
    <row r="904" spans="1:116" x14ac:dyDescent="0.4">
      <c r="A904" s="3"/>
      <c r="B904" t="s">
        <v>332</v>
      </c>
      <c r="D904" t="s">
        <v>799</v>
      </c>
      <c r="E904" s="8" t="str">
        <f t="shared" si="1033"/>
        <v>904 DCV-S</v>
      </c>
      <c r="G904" s="89" t="str">
        <f>G891</f>
        <v>Secondary revenue driver</v>
      </c>
      <c r="H904" s="90"/>
      <c r="I904" s="213"/>
      <c r="J904" s="213"/>
      <c r="K904" s="214"/>
      <c r="L904" s="214"/>
      <c r="M904" s="214"/>
      <c r="N904" s="214"/>
      <c r="O904" s="214"/>
      <c r="P904" s="214"/>
      <c r="R904" s="214"/>
      <c r="S904" s="4" t="str">
        <f t="shared" ref="S904:AX904" si="1039">ADDRESS(ROW(S896),COLUMN(S896),2)</f>
        <v>S$896</v>
      </c>
      <c r="T904" s="4" t="str">
        <f t="shared" si="1039"/>
        <v>T$896</v>
      </c>
      <c r="U904" s="4" t="str">
        <f t="shared" si="1039"/>
        <v>U$896</v>
      </c>
      <c r="V904" s="4" t="str">
        <f t="shared" si="1039"/>
        <v>V$896</v>
      </c>
      <c r="W904" s="4" t="str">
        <f t="shared" si="1039"/>
        <v>W$896</v>
      </c>
      <c r="X904" s="4" t="str">
        <f t="shared" si="1039"/>
        <v>X$896</v>
      </c>
      <c r="Y904" s="4" t="str">
        <f t="shared" si="1039"/>
        <v>Y$896</v>
      </c>
      <c r="Z904" s="4" t="str">
        <f t="shared" si="1039"/>
        <v>Z$896</v>
      </c>
      <c r="AA904" s="4" t="str">
        <f t="shared" si="1039"/>
        <v>AA$896</v>
      </c>
      <c r="AB904" s="4" t="str">
        <f t="shared" si="1039"/>
        <v>AB$896</v>
      </c>
      <c r="AC904" s="4" t="str">
        <f t="shared" si="1039"/>
        <v>AC$896</v>
      </c>
      <c r="AD904" s="4" t="str">
        <f t="shared" si="1039"/>
        <v>AD$896</v>
      </c>
      <c r="AE904" s="4" t="str">
        <f t="shared" si="1039"/>
        <v>AE$896</v>
      </c>
      <c r="AF904" s="4" t="str">
        <f t="shared" si="1039"/>
        <v>AF$896</v>
      </c>
      <c r="AG904" s="4" t="str">
        <f t="shared" si="1039"/>
        <v>AG$896</v>
      </c>
      <c r="AH904" s="4" t="str">
        <f t="shared" si="1039"/>
        <v>AH$896</v>
      </c>
      <c r="AI904" s="4" t="str">
        <f t="shared" si="1039"/>
        <v>AI$896</v>
      </c>
      <c r="AJ904" s="4" t="str">
        <f t="shared" si="1039"/>
        <v>AJ$896</v>
      </c>
      <c r="AK904" s="4" t="str">
        <f t="shared" si="1039"/>
        <v>AK$896</v>
      </c>
      <c r="AL904" s="4" t="str">
        <f t="shared" si="1039"/>
        <v>AL$896</v>
      </c>
      <c r="AM904" s="4" t="str">
        <f t="shared" si="1039"/>
        <v>AM$896</v>
      </c>
      <c r="AN904" s="4" t="str">
        <f t="shared" si="1039"/>
        <v>AN$896</v>
      </c>
      <c r="AO904" s="4" t="str">
        <f t="shared" si="1039"/>
        <v>AO$896</v>
      </c>
      <c r="AP904" s="4" t="str">
        <f t="shared" si="1039"/>
        <v>AP$896</v>
      </c>
      <c r="AQ904" s="4" t="str">
        <f t="shared" si="1039"/>
        <v>AQ$896</v>
      </c>
      <c r="AR904" s="4" t="str">
        <f t="shared" si="1039"/>
        <v>AR$896</v>
      </c>
      <c r="AS904" s="4" t="str">
        <f t="shared" si="1039"/>
        <v>AS$896</v>
      </c>
      <c r="AT904" s="4" t="str">
        <f t="shared" si="1039"/>
        <v>AT$896</v>
      </c>
      <c r="AU904" s="4" t="str">
        <f t="shared" si="1039"/>
        <v>AU$896</v>
      </c>
      <c r="AV904" s="4" t="str">
        <f t="shared" si="1039"/>
        <v>AV$896</v>
      </c>
      <c r="AW904" s="4" t="str">
        <f t="shared" si="1039"/>
        <v>AW$896</v>
      </c>
      <c r="AX904" s="4" t="str">
        <f t="shared" si="1039"/>
        <v>AX$896</v>
      </c>
      <c r="AY904" s="4" t="str">
        <f t="shared" ref="AY904:CD904" si="1040">ADDRESS(ROW(AY896),COLUMN(AY896),2)</f>
        <v>AY$896</v>
      </c>
      <c r="AZ904" s="4" t="str">
        <f t="shared" si="1040"/>
        <v>AZ$896</v>
      </c>
      <c r="BA904" s="4" t="str">
        <f t="shared" si="1040"/>
        <v>BA$896</v>
      </c>
      <c r="BB904" s="4" t="str">
        <f t="shared" si="1040"/>
        <v>BB$896</v>
      </c>
      <c r="BC904" s="4" t="str">
        <f t="shared" si="1040"/>
        <v>BC$896</v>
      </c>
      <c r="BD904" s="4" t="str">
        <f t="shared" si="1040"/>
        <v>BD$896</v>
      </c>
      <c r="BE904" s="4" t="str">
        <f t="shared" si="1040"/>
        <v>BE$896</v>
      </c>
      <c r="BF904" s="4" t="str">
        <f t="shared" si="1040"/>
        <v>BF$896</v>
      </c>
      <c r="BG904" s="4" t="str">
        <f t="shared" si="1040"/>
        <v>BG$896</v>
      </c>
      <c r="BH904" s="4" t="str">
        <f t="shared" si="1040"/>
        <v>BH$896</v>
      </c>
      <c r="BI904" s="4" t="str">
        <f t="shared" si="1040"/>
        <v>BI$896</v>
      </c>
      <c r="BJ904" s="4" t="str">
        <f t="shared" si="1040"/>
        <v>BJ$896</v>
      </c>
      <c r="BK904" s="4" t="str">
        <f t="shared" si="1040"/>
        <v>BK$896</v>
      </c>
      <c r="BL904" s="4" t="str">
        <f t="shared" si="1040"/>
        <v>BL$896</v>
      </c>
      <c r="BM904" s="4" t="str">
        <f t="shared" si="1040"/>
        <v>BM$896</v>
      </c>
      <c r="BN904" s="4" t="str">
        <f t="shared" si="1040"/>
        <v>BN$896</v>
      </c>
      <c r="BO904" s="4" t="str">
        <f t="shared" si="1040"/>
        <v>BO$896</v>
      </c>
      <c r="BP904" s="4" t="str">
        <f t="shared" si="1040"/>
        <v>BP$896</v>
      </c>
      <c r="BQ904" s="4" t="str">
        <f t="shared" si="1040"/>
        <v>BQ$896</v>
      </c>
      <c r="BR904" s="4" t="str">
        <f t="shared" si="1040"/>
        <v>BR$896</v>
      </c>
      <c r="BS904" s="4" t="str">
        <f t="shared" si="1040"/>
        <v>BS$896</v>
      </c>
      <c r="BT904" s="4" t="str">
        <f t="shared" si="1040"/>
        <v>BT$896</v>
      </c>
      <c r="BU904" s="4" t="str">
        <f t="shared" si="1040"/>
        <v>BU$896</v>
      </c>
      <c r="BV904" s="4" t="str">
        <f t="shared" si="1040"/>
        <v>BV$896</v>
      </c>
      <c r="BW904" s="4" t="str">
        <f t="shared" si="1040"/>
        <v>BW$896</v>
      </c>
      <c r="BX904" s="4" t="str">
        <f t="shared" si="1040"/>
        <v>BX$896</v>
      </c>
      <c r="BY904" s="4" t="str">
        <f t="shared" si="1040"/>
        <v>BY$896</v>
      </c>
      <c r="BZ904" s="4" t="str">
        <f t="shared" si="1040"/>
        <v>BZ$896</v>
      </c>
      <c r="CA904" s="4" t="str">
        <f t="shared" si="1040"/>
        <v>CA$896</v>
      </c>
      <c r="CB904" s="4" t="str">
        <f t="shared" si="1040"/>
        <v>CB$896</v>
      </c>
      <c r="CC904" s="4" t="str">
        <f t="shared" si="1040"/>
        <v>CC$896</v>
      </c>
      <c r="CD904" s="4" t="str">
        <f t="shared" si="1040"/>
        <v>CD$896</v>
      </c>
      <c r="CE904" s="4" t="str">
        <f t="shared" ref="CE904:CL904" si="1041">ADDRESS(ROW(CE896),COLUMN(CE896),2)</f>
        <v>CE$896</v>
      </c>
      <c r="CF904" s="4" t="str">
        <f t="shared" si="1041"/>
        <v>CF$896</v>
      </c>
      <c r="CG904" s="4" t="str">
        <f t="shared" si="1041"/>
        <v>CG$896</v>
      </c>
      <c r="CH904" s="4" t="str">
        <f t="shared" si="1041"/>
        <v>CH$896</v>
      </c>
      <c r="CI904" s="4" t="str">
        <f t="shared" si="1041"/>
        <v>CI$896</v>
      </c>
      <c r="CJ904" s="4" t="str">
        <f t="shared" si="1041"/>
        <v>CJ$896</v>
      </c>
      <c r="CK904" s="4" t="str">
        <f t="shared" si="1041"/>
        <v>CK$896</v>
      </c>
      <c r="CL904" s="4" t="str">
        <f t="shared" si="1041"/>
        <v>CL$896</v>
      </c>
      <c r="CN904" s="213"/>
      <c r="CO904" s="4" t="str">
        <f t="shared" ref="CO904:DL904" si="1042">ADDRESS(ROW(CO896),COLUMN(CO896),2)</f>
        <v>CO$896</v>
      </c>
      <c r="CP904" s="4" t="str">
        <f t="shared" si="1042"/>
        <v>CP$896</v>
      </c>
      <c r="CQ904" s="4" t="str">
        <f t="shared" si="1042"/>
        <v>CQ$896</v>
      </c>
      <c r="CR904" s="4" t="str">
        <f t="shared" si="1042"/>
        <v>CR$896</v>
      </c>
      <c r="CS904" s="4" t="str">
        <f t="shared" si="1042"/>
        <v>CS$896</v>
      </c>
      <c r="CT904" s="4" t="str">
        <f t="shared" si="1042"/>
        <v>CT$896</v>
      </c>
      <c r="CU904" s="4" t="str">
        <f t="shared" si="1042"/>
        <v>CU$896</v>
      </c>
      <c r="CV904" s="4" t="str">
        <f t="shared" si="1042"/>
        <v>CV$896</v>
      </c>
      <c r="CW904" s="4" t="str">
        <f t="shared" si="1042"/>
        <v>CW$896</v>
      </c>
      <c r="CX904" s="4" t="str">
        <f t="shared" si="1042"/>
        <v>CX$896</v>
      </c>
      <c r="CY904" s="4" t="str">
        <f t="shared" si="1042"/>
        <v>CY$896</v>
      </c>
      <c r="CZ904" s="4" t="str">
        <f t="shared" si="1042"/>
        <v>CZ$896</v>
      </c>
      <c r="DA904" s="4" t="str">
        <f t="shared" si="1042"/>
        <v>DA$896</v>
      </c>
      <c r="DB904" s="4" t="str">
        <f t="shared" si="1042"/>
        <v>DB$896</v>
      </c>
      <c r="DC904" s="4" t="str">
        <f t="shared" si="1042"/>
        <v>DC$896</v>
      </c>
      <c r="DD904" s="4" t="str">
        <f t="shared" si="1042"/>
        <v>DD$896</v>
      </c>
      <c r="DE904" s="4" t="str">
        <f t="shared" si="1042"/>
        <v>DE$896</v>
      </c>
      <c r="DF904" s="4" t="str">
        <f t="shared" si="1042"/>
        <v>DF$896</v>
      </c>
      <c r="DG904" s="4" t="str">
        <f t="shared" si="1042"/>
        <v>DG$896</v>
      </c>
      <c r="DH904" s="4" t="str">
        <f t="shared" si="1042"/>
        <v>DH$896</v>
      </c>
      <c r="DI904" s="4" t="str">
        <f t="shared" si="1042"/>
        <v>DI$896</v>
      </c>
      <c r="DJ904" s="4" t="str">
        <f t="shared" si="1042"/>
        <v>DJ$896</v>
      </c>
      <c r="DK904" s="4" t="str">
        <f t="shared" si="1042"/>
        <v>DK$896</v>
      </c>
      <c r="DL904" s="4" t="str">
        <f t="shared" si="1042"/>
        <v>DL$896</v>
      </c>
    </row>
    <row r="905" spans="1:116" x14ac:dyDescent="0.4">
      <c r="B905" t="s">
        <v>332</v>
      </c>
      <c r="D905" t="s">
        <v>799</v>
      </c>
      <c r="E905" s="8" t="str">
        <f t="shared" si="1033"/>
        <v>905 DCV-S</v>
      </c>
      <c r="G905" s="8" t="str">
        <f>G892</f>
        <v>Secondary volume driver</v>
      </c>
      <c r="H905" s="12"/>
      <c r="I905" s="60"/>
      <c r="J905" s="60"/>
      <c r="K905" s="15"/>
      <c r="L905" s="15"/>
      <c r="M905" s="15"/>
      <c r="N905" s="15"/>
      <c r="O905" s="15"/>
      <c r="P905" s="15"/>
      <c r="R905" s="15"/>
      <c r="S905" s="215" t="str">
        <f t="shared" ref="S905:AX905" si="1043">S892</f>
        <v>S$19</v>
      </c>
      <c r="T905" s="215" t="str">
        <f t="shared" si="1043"/>
        <v>T$19</v>
      </c>
      <c r="U905" s="215" t="str">
        <f t="shared" si="1043"/>
        <v>U$19</v>
      </c>
      <c r="V905" s="215" t="str">
        <f t="shared" si="1043"/>
        <v>V$19</v>
      </c>
      <c r="W905" s="215" t="str">
        <f t="shared" si="1043"/>
        <v>W$19</v>
      </c>
      <c r="X905" s="215" t="str">
        <f t="shared" si="1043"/>
        <v>X$19</v>
      </c>
      <c r="Y905" s="215" t="str">
        <f t="shared" si="1043"/>
        <v>Y$19</v>
      </c>
      <c r="Z905" s="215" t="str">
        <f t="shared" si="1043"/>
        <v>Z$19</v>
      </c>
      <c r="AA905" s="215" t="str">
        <f t="shared" si="1043"/>
        <v>AA$19</v>
      </c>
      <c r="AB905" s="215" t="str">
        <f t="shared" si="1043"/>
        <v>AB$19</v>
      </c>
      <c r="AC905" s="215" t="str">
        <f t="shared" si="1043"/>
        <v>AC$19</v>
      </c>
      <c r="AD905" s="215" t="str">
        <f t="shared" si="1043"/>
        <v>AD$19</v>
      </c>
      <c r="AE905" s="215" t="str">
        <f t="shared" si="1043"/>
        <v>AE$19</v>
      </c>
      <c r="AF905" s="215" t="str">
        <f t="shared" si="1043"/>
        <v>AF$19</v>
      </c>
      <c r="AG905" s="215" t="str">
        <f t="shared" si="1043"/>
        <v>AG$19</v>
      </c>
      <c r="AH905" s="215" t="str">
        <f t="shared" si="1043"/>
        <v>AH$19</v>
      </c>
      <c r="AI905" s="215" t="str">
        <f t="shared" si="1043"/>
        <v>AI$19</v>
      </c>
      <c r="AJ905" s="215" t="str">
        <f t="shared" si="1043"/>
        <v>AJ$19</v>
      </c>
      <c r="AK905" s="215" t="str">
        <f t="shared" si="1043"/>
        <v>AK$19</v>
      </c>
      <c r="AL905" s="215" t="str">
        <f t="shared" si="1043"/>
        <v>AL$19</v>
      </c>
      <c r="AM905" s="215" t="str">
        <f t="shared" si="1043"/>
        <v>AM$19</v>
      </c>
      <c r="AN905" s="215" t="str">
        <f t="shared" si="1043"/>
        <v>AN$19</v>
      </c>
      <c r="AO905" s="215" t="str">
        <f t="shared" si="1043"/>
        <v>AO$19</v>
      </c>
      <c r="AP905" s="215" t="str">
        <f t="shared" si="1043"/>
        <v>AP$19</v>
      </c>
      <c r="AQ905" s="215" t="str">
        <f t="shared" si="1043"/>
        <v>AQ$19</v>
      </c>
      <c r="AR905" s="215" t="str">
        <f t="shared" si="1043"/>
        <v>AR$19</v>
      </c>
      <c r="AS905" s="215" t="str">
        <f t="shared" si="1043"/>
        <v>AS$19</v>
      </c>
      <c r="AT905" s="215" t="str">
        <f t="shared" si="1043"/>
        <v>AT$19</v>
      </c>
      <c r="AU905" s="215" t="str">
        <f t="shared" si="1043"/>
        <v>AU$19</v>
      </c>
      <c r="AV905" s="215" t="str">
        <f t="shared" si="1043"/>
        <v>AV$19</v>
      </c>
      <c r="AW905" s="215" t="str">
        <f t="shared" si="1043"/>
        <v>AW$19</v>
      </c>
      <c r="AX905" s="215" t="str">
        <f t="shared" si="1043"/>
        <v>AX$19</v>
      </c>
      <c r="AY905" s="215" t="str">
        <f t="shared" ref="AY905:CD905" si="1044">AY892</f>
        <v>AY$19</v>
      </c>
      <c r="AZ905" s="215" t="str">
        <f t="shared" si="1044"/>
        <v>AZ$19</v>
      </c>
      <c r="BA905" s="215" t="str">
        <f t="shared" si="1044"/>
        <v>BA$19</v>
      </c>
      <c r="BB905" s="215" t="str">
        <f t="shared" si="1044"/>
        <v>BB$19</v>
      </c>
      <c r="BC905" s="215" t="str">
        <f t="shared" si="1044"/>
        <v>BC$19</v>
      </c>
      <c r="BD905" s="215" t="str">
        <f t="shared" si="1044"/>
        <v>BD$19</v>
      </c>
      <c r="BE905" s="215" t="str">
        <f t="shared" si="1044"/>
        <v>BE$19</v>
      </c>
      <c r="BF905" s="215" t="str">
        <f t="shared" si="1044"/>
        <v>BF$19</v>
      </c>
      <c r="BG905" s="215" t="str">
        <f t="shared" si="1044"/>
        <v>BG$19</v>
      </c>
      <c r="BH905" s="215" t="str">
        <f t="shared" si="1044"/>
        <v>BH$19</v>
      </c>
      <c r="BI905" s="215" t="str">
        <f t="shared" si="1044"/>
        <v>BI$19</v>
      </c>
      <c r="BJ905" s="215" t="str">
        <f t="shared" si="1044"/>
        <v>BJ$19</v>
      </c>
      <c r="BK905" s="215" t="str">
        <f t="shared" si="1044"/>
        <v>BK$19</v>
      </c>
      <c r="BL905" s="215" t="str">
        <f t="shared" si="1044"/>
        <v>BL$19</v>
      </c>
      <c r="BM905" s="215" t="str">
        <f t="shared" si="1044"/>
        <v>BM$19</v>
      </c>
      <c r="BN905" s="215" t="str">
        <f t="shared" si="1044"/>
        <v>BN$19</v>
      </c>
      <c r="BO905" s="215" t="str">
        <f t="shared" si="1044"/>
        <v>BO$19</v>
      </c>
      <c r="BP905" s="215" t="str">
        <f t="shared" si="1044"/>
        <v>BP$19</v>
      </c>
      <c r="BQ905" s="215" t="str">
        <f t="shared" si="1044"/>
        <v>BQ$19</v>
      </c>
      <c r="BR905" s="215" t="str">
        <f t="shared" si="1044"/>
        <v>BR$19</v>
      </c>
      <c r="BS905" s="215" t="str">
        <f t="shared" si="1044"/>
        <v>BS$19</v>
      </c>
      <c r="BT905" s="215" t="str">
        <f t="shared" si="1044"/>
        <v>BT$19</v>
      </c>
      <c r="BU905" s="215" t="str">
        <f t="shared" si="1044"/>
        <v>BU$19</v>
      </c>
      <c r="BV905" s="215" t="str">
        <f t="shared" si="1044"/>
        <v>BV$19</v>
      </c>
      <c r="BW905" s="215" t="str">
        <f t="shared" si="1044"/>
        <v>BW$19</v>
      </c>
      <c r="BX905" s="215" t="str">
        <f t="shared" si="1044"/>
        <v>BX$19</v>
      </c>
      <c r="BY905" s="215" t="str">
        <f t="shared" si="1044"/>
        <v>BY$19</v>
      </c>
      <c r="BZ905" s="215" t="str">
        <f t="shared" si="1044"/>
        <v>BZ$19</v>
      </c>
      <c r="CA905" s="215" t="str">
        <f t="shared" si="1044"/>
        <v>CA$19</v>
      </c>
      <c r="CB905" s="215" t="str">
        <f t="shared" si="1044"/>
        <v>CB$19</v>
      </c>
      <c r="CC905" s="215" t="str">
        <f t="shared" si="1044"/>
        <v>CC$19</v>
      </c>
      <c r="CD905" s="215" t="str">
        <f t="shared" si="1044"/>
        <v>CD$19</v>
      </c>
      <c r="CE905" s="215" t="str">
        <f t="shared" ref="CE905:CL905" si="1045">CE892</f>
        <v>CE$19</v>
      </c>
      <c r="CF905" s="215" t="str">
        <f t="shared" si="1045"/>
        <v>CF$19</v>
      </c>
      <c r="CG905" s="215" t="str">
        <f t="shared" si="1045"/>
        <v>CG$19</v>
      </c>
      <c r="CH905" s="215" t="str">
        <f t="shared" si="1045"/>
        <v>CH$19</v>
      </c>
      <c r="CI905" s="215" t="str">
        <f t="shared" si="1045"/>
        <v>CI$19</v>
      </c>
      <c r="CJ905" s="215" t="str">
        <f t="shared" si="1045"/>
        <v>CJ$19</v>
      </c>
      <c r="CK905" s="215" t="str">
        <f t="shared" si="1045"/>
        <v>CK$19</v>
      </c>
      <c r="CL905" s="215" t="str">
        <f t="shared" si="1045"/>
        <v>CL$19</v>
      </c>
      <c r="CN905" s="60"/>
      <c r="CO905" s="215" t="str">
        <f t="shared" ref="CO905:DL905" si="1046">CO892</f>
        <v>CO$19</v>
      </c>
      <c r="CP905" s="215" t="str">
        <f t="shared" si="1046"/>
        <v>CP$19</v>
      </c>
      <c r="CQ905" s="215" t="str">
        <f t="shared" si="1046"/>
        <v>CQ$19</v>
      </c>
      <c r="CR905" s="215" t="str">
        <f t="shared" si="1046"/>
        <v>CR$19</v>
      </c>
      <c r="CS905" s="215" t="str">
        <f t="shared" si="1046"/>
        <v>CS$19</v>
      </c>
      <c r="CT905" s="215" t="str">
        <f t="shared" si="1046"/>
        <v>CT$19</v>
      </c>
      <c r="CU905" s="215" t="str">
        <f t="shared" si="1046"/>
        <v>CU$19</v>
      </c>
      <c r="CV905" s="215" t="str">
        <f t="shared" si="1046"/>
        <v>CV$19</v>
      </c>
      <c r="CW905" s="215" t="str">
        <f t="shared" si="1046"/>
        <v>CW$19</v>
      </c>
      <c r="CX905" s="215" t="str">
        <f t="shared" si="1046"/>
        <v>CX$19</v>
      </c>
      <c r="CY905" s="215" t="str">
        <f t="shared" si="1046"/>
        <v>CY$19</v>
      </c>
      <c r="CZ905" s="215" t="str">
        <f t="shared" si="1046"/>
        <v>CZ$19</v>
      </c>
      <c r="DA905" s="215" t="str">
        <f t="shared" si="1046"/>
        <v>DA$19</v>
      </c>
      <c r="DB905" s="215" t="str">
        <f t="shared" si="1046"/>
        <v>DB$19</v>
      </c>
      <c r="DC905" s="215" t="str">
        <f t="shared" si="1046"/>
        <v>DC$19</v>
      </c>
      <c r="DD905" s="215" t="str">
        <f t="shared" si="1046"/>
        <v>DD$19</v>
      </c>
      <c r="DE905" s="215" t="str">
        <f t="shared" si="1046"/>
        <v>DE$19</v>
      </c>
      <c r="DF905" s="215" t="str">
        <f t="shared" si="1046"/>
        <v>DF$19</v>
      </c>
      <c r="DG905" s="215" t="str">
        <f t="shared" si="1046"/>
        <v>DG$19</v>
      </c>
      <c r="DH905" s="215" t="str">
        <f t="shared" si="1046"/>
        <v>DH$19</v>
      </c>
      <c r="DI905" s="215" t="str">
        <f t="shared" si="1046"/>
        <v>DI$19</v>
      </c>
      <c r="DJ905" s="215" t="str">
        <f t="shared" si="1046"/>
        <v>DJ$19</v>
      </c>
      <c r="DK905" s="215" t="str">
        <f t="shared" si="1046"/>
        <v>DK$19</v>
      </c>
      <c r="DL905" s="215" t="str">
        <f t="shared" si="1046"/>
        <v>DL$19</v>
      </c>
    </row>
    <row r="906" spans="1: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1: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1:116" x14ac:dyDescent="0.4">
      <c r="A908" s="174"/>
      <c r="E908" s="8"/>
      <c r="G908" s="175" t="s">
        <v>490</v>
      </c>
      <c r="H908" s="193"/>
      <c r="I908" s="194"/>
      <c r="J908" s="194"/>
      <c r="K908" s="195"/>
      <c r="L908" s="195"/>
      <c r="M908" s="195"/>
      <c r="N908" s="195"/>
      <c r="O908" s="195"/>
      <c r="P908" s="195"/>
      <c r="R908" s="195"/>
      <c r="S908" s="196"/>
      <c r="T908" s="196"/>
      <c r="U908" s="196"/>
      <c r="V908" s="196"/>
      <c r="W908" s="196"/>
      <c r="X908" s="196"/>
      <c r="Y908" s="196"/>
      <c r="Z908" s="196"/>
      <c r="AA908" s="196"/>
      <c r="AB908" s="196"/>
      <c r="AC908" s="196"/>
      <c r="AD908" s="196"/>
      <c r="AE908" s="196"/>
      <c r="AF908" s="196"/>
      <c r="AG908" s="196"/>
      <c r="AH908" s="196"/>
      <c r="AI908" s="196"/>
      <c r="AJ908" s="196"/>
      <c r="AK908" s="196"/>
      <c r="AL908" s="196"/>
      <c r="AM908" s="196"/>
      <c r="AN908" s="196"/>
      <c r="AO908" s="196"/>
      <c r="AP908" s="196"/>
      <c r="AQ908" s="196"/>
      <c r="AR908" s="196"/>
      <c r="AS908" s="196"/>
      <c r="AT908" s="196"/>
      <c r="AU908" s="196"/>
      <c r="AV908" s="196"/>
      <c r="AW908" s="196"/>
      <c r="AX908" s="196"/>
      <c r="AY908" s="196"/>
      <c r="AZ908" s="196"/>
      <c r="BA908" s="196"/>
      <c r="BB908" s="196"/>
      <c r="BC908" s="196"/>
      <c r="BD908" s="196"/>
      <c r="BE908" s="196"/>
      <c r="BF908" s="196"/>
      <c r="BG908" s="196"/>
      <c r="BH908" s="196"/>
      <c r="BI908" s="196"/>
      <c r="BJ908" s="196"/>
      <c r="BK908" s="196"/>
      <c r="BL908" s="196"/>
      <c r="BM908" s="196"/>
      <c r="BN908" s="196"/>
      <c r="BO908" s="196"/>
      <c r="BP908" s="196"/>
      <c r="BQ908" s="196"/>
      <c r="BR908" s="196"/>
      <c r="BS908" s="196"/>
      <c r="BT908" s="196"/>
      <c r="BU908" s="196"/>
      <c r="BV908" s="196"/>
      <c r="BW908" s="196"/>
      <c r="BX908" s="196"/>
      <c r="BY908" s="196"/>
      <c r="BZ908" s="196"/>
      <c r="CA908" s="196"/>
      <c r="CB908" s="196"/>
      <c r="CC908" s="196"/>
      <c r="CD908" s="196"/>
      <c r="CE908" s="196"/>
      <c r="CF908" s="196"/>
      <c r="CG908" s="196"/>
      <c r="CH908" s="196"/>
      <c r="CI908" s="196"/>
      <c r="CJ908" s="196"/>
      <c r="CK908" s="196"/>
      <c r="CL908" s="196"/>
      <c r="CN908" s="194"/>
      <c r="CO908" s="196"/>
      <c r="CP908" s="196"/>
      <c r="CQ908" s="196"/>
      <c r="CR908" s="196"/>
      <c r="CS908" s="196"/>
      <c r="CT908" s="196"/>
      <c r="CU908" s="196"/>
      <c r="CV908" s="196"/>
      <c r="CW908" s="196"/>
      <c r="CX908" s="196"/>
      <c r="CY908" s="196"/>
      <c r="CZ908" s="196"/>
      <c r="DA908" s="196"/>
      <c r="DB908" s="196"/>
      <c r="DC908" s="196"/>
      <c r="DD908" s="196"/>
      <c r="DE908" s="196"/>
      <c r="DF908" s="196"/>
      <c r="DG908" s="196"/>
      <c r="DH908" s="196"/>
      <c r="DI908" s="196"/>
      <c r="DJ908" s="196"/>
      <c r="DK908" s="196"/>
      <c r="DL908" s="196"/>
    </row>
    <row r="909" spans="1:116" x14ac:dyDescent="0.4">
      <c r="A909" s="174"/>
      <c r="E909" s="8"/>
      <c r="G909" s="175" t="s">
        <v>492</v>
      </c>
      <c r="H909" s="193"/>
      <c r="I909" s="194"/>
      <c r="J909" s="194"/>
      <c r="K909" s="195"/>
      <c r="L909" s="195"/>
      <c r="M909" s="195"/>
      <c r="N909" s="195"/>
      <c r="O909" s="195"/>
      <c r="P909" s="195"/>
      <c r="R909" s="195"/>
      <c r="S909" s="196"/>
      <c r="T909" s="196"/>
      <c r="U909" s="196"/>
      <c r="V909" s="196"/>
      <c r="W909" s="196"/>
      <c r="X909" s="196"/>
      <c r="Y909" s="196"/>
      <c r="Z909" s="196"/>
      <c r="AA909" s="196"/>
      <c r="AB909" s="196"/>
      <c r="AC909" s="196"/>
      <c r="AD909" s="196"/>
      <c r="AE909" s="196"/>
      <c r="AF909" s="196"/>
      <c r="AG909" s="196"/>
      <c r="AH909" s="196"/>
      <c r="AI909" s="196"/>
      <c r="AJ909" s="196"/>
      <c r="AK909" s="196"/>
      <c r="AL909" s="196"/>
      <c r="AM909" s="196"/>
      <c r="AN909" s="196"/>
      <c r="AO909" s="196"/>
      <c r="AP909" s="196"/>
      <c r="AQ909" s="196"/>
      <c r="AR909" s="196"/>
      <c r="AS909" s="196"/>
      <c r="AT909" s="196"/>
      <c r="AU909" s="196"/>
      <c r="AV909" s="196"/>
      <c r="AW909" s="196"/>
      <c r="AX909" s="196"/>
      <c r="AY909" s="196"/>
      <c r="AZ909" s="196"/>
      <c r="BA909" s="196"/>
      <c r="BB909" s="196"/>
      <c r="BC909" s="196"/>
      <c r="BD909" s="196"/>
      <c r="BE909" s="196"/>
      <c r="BF909" s="196"/>
      <c r="BG909" s="196"/>
      <c r="BH909" s="196"/>
      <c r="BI909" s="196"/>
      <c r="BJ909" s="196"/>
      <c r="BK909" s="196"/>
      <c r="BL909" s="196"/>
      <c r="BM909" s="196"/>
      <c r="BN909" s="196"/>
      <c r="BO909" s="196"/>
      <c r="BP909" s="196"/>
      <c r="BQ909" s="196"/>
      <c r="BR909" s="196"/>
      <c r="BS909" s="196"/>
      <c r="BT909" s="196"/>
      <c r="BU909" s="196"/>
      <c r="BV909" s="196"/>
      <c r="BW909" s="196"/>
      <c r="BX909" s="196"/>
      <c r="BY909" s="196"/>
      <c r="BZ909" s="196"/>
      <c r="CA909" s="196"/>
      <c r="CB909" s="196"/>
      <c r="CC909" s="196"/>
      <c r="CD909" s="196"/>
      <c r="CE909" s="196"/>
      <c r="CF909" s="196"/>
      <c r="CG909" s="196"/>
      <c r="CH909" s="196"/>
      <c r="CI909" s="196"/>
      <c r="CJ909" s="196"/>
      <c r="CK909" s="196"/>
      <c r="CL909" s="196"/>
      <c r="CN909" s="194"/>
      <c r="CO909" s="196"/>
      <c r="CP909" s="196"/>
      <c r="CQ909" s="196"/>
      <c r="CR909" s="196"/>
      <c r="CS909" s="196"/>
      <c r="CT909" s="196"/>
      <c r="CU909" s="196"/>
      <c r="CV909" s="196"/>
      <c r="CW909" s="196"/>
      <c r="CX909" s="196"/>
      <c r="CY909" s="196"/>
      <c r="CZ909" s="196"/>
      <c r="DA909" s="196"/>
      <c r="DB909" s="196"/>
      <c r="DC909" s="196"/>
      <c r="DD909" s="196"/>
      <c r="DE909" s="196"/>
      <c r="DF909" s="196"/>
      <c r="DG909" s="196"/>
      <c r="DH909" s="196"/>
      <c r="DI909" s="196"/>
      <c r="DJ909" s="196"/>
      <c r="DK909" s="196"/>
      <c r="DL909" s="196"/>
    </row>
    <row r="910" spans="1:116" x14ac:dyDescent="0.4">
      <c r="A910" s="174"/>
      <c r="E910" s="8"/>
      <c r="G910" s="175" t="s">
        <v>461</v>
      </c>
      <c r="H910" s="174"/>
      <c r="I910" s="176"/>
      <c r="J910" s="176"/>
      <c r="K910" s="197"/>
      <c r="L910" s="197"/>
      <c r="M910" s="197"/>
      <c r="N910" s="197"/>
      <c r="O910" s="197"/>
      <c r="P910" s="197"/>
      <c r="R910" s="198"/>
      <c r="S910" s="199" t="str">
        <f t="shared" ref="S910:CD910" si="1047">S$20</f>
        <v>S$16</v>
      </c>
      <c r="T910" s="199" t="str">
        <f t="shared" si="1047"/>
        <v>T$16</v>
      </c>
      <c r="U910" s="199" t="str">
        <f t="shared" si="1047"/>
        <v>U$16</v>
      </c>
      <c r="V910" s="199" t="str">
        <f t="shared" si="1047"/>
        <v>V$16</v>
      </c>
      <c r="W910" s="199" t="str">
        <f t="shared" si="1047"/>
        <v>W$16</v>
      </c>
      <c r="X910" s="199" t="str">
        <f t="shared" si="1047"/>
        <v>X$16</v>
      </c>
      <c r="Y910" s="199" t="str">
        <f t="shared" si="1047"/>
        <v>Y$16</v>
      </c>
      <c r="Z910" s="199" t="str">
        <f t="shared" si="1047"/>
        <v>Z$16</v>
      </c>
      <c r="AA910" s="199" t="str">
        <f t="shared" si="1047"/>
        <v>AA$16</v>
      </c>
      <c r="AB910" s="199" t="str">
        <f t="shared" si="1047"/>
        <v>AB$16</v>
      </c>
      <c r="AC910" s="199" t="str">
        <f t="shared" si="1047"/>
        <v>AC$16</v>
      </c>
      <c r="AD910" s="199" t="str">
        <f t="shared" si="1047"/>
        <v>AD$16</v>
      </c>
      <c r="AE910" s="199" t="str">
        <f t="shared" si="1047"/>
        <v>AE$16</v>
      </c>
      <c r="AF910" s="199" t="str">
        <f t="shared" si="1047"/>
        <v>AF$16</v>
      </c>
      <c r="AG910" s="199" t="str">
        <f t="shared" si="1047"/>
        <v>AG$16</v>
      </c>
      <c r="AH910" s="199" t="str">
        <f t="shared" si="1047"/>
        <v>AH$16</v>
      </c>
      <c r="AI910" s="199" t="str">
        <f t="shared" si="1047"/>
        <v>AI$16</v>
      </c>
      <c r="AJ910" s="199" t="str">
        <f t="shared" si="1047"/>
        <v>AJ$16</v>
      </c>
      <c r="AK910" s="199" t="str">
        <f t="shared" si="1047"/>
        <v>AK$16</v>
      </c>
      <c r="AL910" s="199" t="str">
        <f t="shared" si="1047"/>
        <v>AL$16</v>
      </c>
      <c r="AM910" s="199" t="str">
        <f t="shared" si="1047"/>
        <v>AM$16</v>
      </c>
      <c r="AN910" s="199" t="str">
        <f t="shared" si="1047"/>
        <v>AN$16</v>
      </c>
      <c r="AO910" s="199" t="str">
        <f t="shared" si="1047"/>
        <v>AO$16</v>
      </c>
      <c r="AP910" s="199" t="str">
        <f t="shared" si="1047"/>
        <v>AP$16</v>
      </c>
      <c r="AQ910" s="199" t="str">
        <f t="shared" si="1047"/>
        <v>AQ$16</v>
      </c>
      <c r="AR910" s="199" t="str">
        <f t="shared" si="1047"/>
        <v>AR$16</v>
      </c>
      <c r="AS910" s="199" t="str">
        <f t="shared" si="1047"/>
        <v>AS$16</v>
      </c>
      <c r="AT910" s="199" t="str">
        <f t="shared" si="1047"/>
        <v>AT$16</v>
      </c>
      <c r="AU910" s="199" t="str">
        <f t="shared" si="1047"/>
        <v>AU$16</v>
      </c>
      <c r="AV910" s="199" t="str">
        <f t="shared" si="1047"/>
        <v>AV$16</v>
      </c>
      <c r="AW910" s="199" t="str">
        <f t="shared" si="1047"/>
        <v>AW$16</v>
      </c>
      <c r="AX910" s="199" t="str">
        <f t="shared" si="1047"/>
        <v>AX$16</v>
      </c>
      <c r="AY910" s="199" t="str">
        <f t="shared" si="1047"/>
        <v>AY$16</v>
      </c>
      <c r="AZ910" s="199" t="str">
        <f t="shared" si="1047"/>
        <v>AZ$16</v>
      </c>
      <c r="BA910" s="199" t="str">
        <f t="shared" si="1047"/>
        <v>BA$16</v>
      </c>
      <c r="BB910" s="199" t="str">
        <f t="shared" si="1047"/>
        <v>BB$16</v>
      </c>
      <c r="BC910" s="199" t="str">
        <f t="shared" si="1047"/>
        <v>BC$16</v>
      </c>
      <c r="BD910" s="199" t="str">
        <f t="shared" si="1047"/>
        <v>BD$16</v>
      </c>
      <c r="BE910" s="199" t="str">
        <f t="shared" si="1047"/>
        <v>BE$16</v>
      </c>
      <c r="BF910" s="199" t="str">
        <f t="shared" si="1047"/>
        <v>BF$16</v>
      </c>
      <c r="BG910" s="199" t="str">
        <f t="shared" si="1047"/>
        <v>BG$16</v>
      </c>
      <c r="BH910" s="199" t="str">
        <f t="shared" si="1047"/>
        <v>BH$16</v>
      </c>
      <c r="BI910" s="199" t="str">
        <f t="shared" si="1047"/>
        <v>BI$16</v>
      </c>
      <c r="BJ910" s="199" t="str">
        <f t="shared" si="1047"/>
        <v>BJ$16</v>
      </c>
      <c r="BK910" s="199" t="str">
        <f t="shared" si="1047"/>
        <v>BK$16</v>
      </c>
      <c r="BL910" s="199" t="str">
        <f t="shared" si="1047"/>
        <v>BL$16</v>
      </c>
      <c r="BM910" s="199" t="str">
        <f t="shared" si="1047"/>
        <v>BM$16</v>
      </c>
      <c r="BN910" s="199" t="str">
        <f t="shared" si="1047"/>
        <v>BN$16</v>
      </c>
      <c r="BO910" s="199" t="str">
        <f t="shared" si="1047"/>
        <v>BO$16</v>
      </c>
      <c r="BP910" s="199" t="str">
        <f t="shared" si="1047"/>
        <v>BP$16</v>
      </c>
      <c r="BQ910" s="199" t="str">
        <f t="shared" si="1047"/>
        <v>BQ$16</v>
      </c>
      <c r="BR910" s="199" t="str">
        <f t="shared" si="1047"/>
        <v>BR$16</v>
      </c>
      <c r="BS910" s="199" t="str">
        <f t="shared" si="1047"/>
        <v>BS$16</v>
      </c>
      <c r="BT910" s="199" t="str">
        <f t="shared" si="1047"/>
        <v>BT$16</v>
      </c>
      <c r="BU910" s="199" t="str">
        <f t="shared" si="1047"/>
        <v>BU$16</v>
      </c>
      <c r="BV910" s="199" t="str">
        <f t="shared" si="1047"/>
        <v>BV$16</v>
      </c>
      <c r="BW910" s="199" t="str">
        <f t="shared" si="1047"/>
        <v>BW$16</v>
      </c>
      <c r="BX910" s="199" t="str">
        <f t="shared" si="1047"/>
        <v>BX$16</v>
      </c>
      <c r="BY910" s="199" t="str">
        <f t="shared" si="1047"/>
        <v>BY$16</v>
      </c>
      <c r="BZ910" s="199" t="str">
        <f t="shared" si="1047"/>
        <v>BZ$16</v>
      </c>
      <c r="CA910" s="199" t="str">
        <f t="shared" si="1047"/>
        <v>CA$16</v>
      </c>
      <c r="CB910" s="199" t="str">
        <f t="shared" si="1047"/>
        <v>CB$16</v>
      </c>
      <c r="CC910" s="199" t="str">
        <f t="shared" si="1047"/>
        <v>CC$16</v>
      </c>
      <c r="CD910" s="199" t="str">
        <f t="shared" si="1047"/>
        <v>CD$16</v>
      </c>
      <c r="CE910" s="199" t="str">
        <f t="shared" ref="CE910:CL910" si="1048">CE$20</f>
        <v>CE$16</v>
      </c>
      <c r="CF910" s="199" t="str">
        <f t="shared" si="1048"/>
        <v>CF$16</v>
      </c>
      <c r="CG910" s="199" t="str">
        <f t="shared" si="1048"/>
        <v>CG$16</v>
      </c>
      <c r="CH910" s="199" t="str">
        <f t="shared" si="1048"/>
        <v>CH$16</v>
      </c>
      <c r="CI910" s="199" t="str">
        <f t="shared" si="1048"/>
        <v>CI$16</v>
      </c>
      <c r="CJ910" s="199" t="str">
        <f t="shared" si="1048"/>
        <v>CJ$16</v>
      </c>
      <c r="CK910" s="199" t="str">
        <f t="shared" si="1048"/>
        <v>CK$16</v>
      </c>
      <c r="CL910" s="199" t="str">
        <f t="shared" si="1048"/>
        <v>CL$16</v>
      </c>
      <c r="CN910" s="176"/>
      <c r="CO910" s="199" t="str">
        <f t="shared" ref="CO910:DL910" si="1049">CO$20</f>
        <v>CO$16</v>
      </c>
      <c r="CP910" s="199" t="str">
        <f t="shared" si="1049"/>
        <v>CP$16</v>
      </c>
      <c r="CQ910" s="199" t="str">
        <f t="shared" si="1049"/>
        <v>CQ$16</v>
      </c>
      <c r="CR910" s="199" t="str">
        <f t="shared" si="1049"/>
        <v>CR$16</v>
      </c>
      <c r="CS910" s="199" t="str">
        <f t="shared" si="1049"/>
        <v>CS$16</v>
      </c>
      <c r="CT910" s="199" t="str">
        <f t="shared" si="1049"/>
        <v>CT$16</v>
      </c>
      <c r="CU910" s="199" t="str">
        <f t="shared" si="1049"/>
        <v>CU$16</v>
      </c>
      <c r="CV910" s="199" t="str">
        <f t="shared" si="1049"/>
        <v>CV$16</v>
      </c>
      <c r="CW910" s="199" t="str">
        <f t="shared" si="1049"/>
        <v>CW$16</v>
      </c>
      <c r="CX910" s="199" t="str">
        <f t="shared" si="1049"/>
        <v>CX$16</v>
      </c>
      <c r="CY910" s="199" t="str">
        <f t="shared" si="1049"/>
        <v>CY$16</v>
      </c>
      <c r="CZ910" s="199" t="str">
        <f t="shared" si="1049"/>
        <v>CZ$16</v>
      </c>
      <c r="DA910" s="199" t="str">
        <f t="shared" si="1049"/>
        <v>DA$16</v>
      </c>
      <c r="DB910" s="199" t="str">
        <f t="shared" si="1049"/>
        <v>DB$16</v>
      </c>
      <c r="DC910" s="199" t="str">
        <f t="shared" si="1049"/>
        <v>DC$16</v>
      </c>
      <c r="DD910" s="199" t="str">
        <f t="shared" si="1049"/>
        <v>DD$16</v>
      </c>
      <c r="DE910" s="199" t="str">
        <f t="shared" si="1049"/>
        <v>DE$16</v>
      </c>
      <c r="DF910" s="199" t="str">
        <f t="shared" si="1049"/>
        <v>DF$16</v>
      </c>
      <c r="DG910" s="199" t="str">
        <f t="shared" si="1049"/>
        <v>DG$16</v>
      </c>
      <c r="DH910" s="199" t="str">
        <f t="shared" si="1049"/>
        <v>DH$16</v>
      </c>
      <c r="DI910" s="199" t="str">
        <f t="shared" si="1049"/>
        <v>DI$16</v>
      </c>
      <c r="DJ910" s="199" t="str">
        <f t="shared" si="1049"/>
        <v>DJ$16</v>
      </c>
      <c r="DK910" s="199" t="str">
        <f t="shared" si="1049"/>
        <v>DK$16</v>
      </c>
      <c r="DL910" s="199" t="str">
        <f t="shared" si="1049"/>
        <v>DL$16</v>
      </c>
    </row>
    <row r="911" spans="1:116" x14ac:dyDescent="0.4">
      <c r="A911" s="174"/>
      <c r="E911" s="8"/>
      <c r="G911" s="175" t="s">
        <v>462</v>
      </c>
      <c r="H911" s="174"/>
      <c r="I911" s="176"/>
      <c r="J911" s="176"/>
      <c r="K911" s="197"/>
      <c r="L911" s="197"/>
      <c r="M911" s="197"/>
      <c r="N911" s="197"/>
      <c r="O911" s="197"/>
      <c r="P911" s="197"/>
      <c r="R911" s="198"/>
      <c r="S911" s="199" t="str">
        <f t="shared" ref="S911:CD911" si="1050">S$21</f>
        <v>S$17</v>
      </c>
      <c r="T911" s="199" t="str">
        <f t="shared" si="1050"/>
        <v>T$17</v>
      </c>
      <c r="U911" s="199" t="str">
        <f t="shared" si="1050"/>
        <v>U$17</v>
      </c>
      <c r="V911" s="199" t="str">
        <f t="shared" si="1050"/>
        <v>V$17</v>
      </c>
      <c r="W911" s="199" t="str">
        <f t="shared" si="1050"/>
        <v>W$17</v>
      </c>
      <c r="X911" s="199" t="str">
        <f t="shared" si="1050"/>
        <v>X$17</v>
      </c>
      <c r="Y911" s="199" t="str">
        <f t="shared" si="1050"/>
        <v>Y$17</v>
      </c>
      <c r="Z911" s="199" t="str">
        <f t="shared" si="1050"/>
        <v>Z$17</v>
      </c>
      <c r="AA911" s="199" t="str">
        <f t="shared" si="1050"/>
        <v>AA$17</v>
      </c>
      <c r="AB911" s="199" t="str">
        <f t="shared" si="1050"/>
        <v>AB$17</v>
      </c>
      <c r="AC911" s="199" t="str">
        <f t="shared" si="1050"/>
        <v>AC$17</v>
      </c>
      <c r="AD911" s="199" t="str">
        <f t="shared" si="1050"/>
        <v>AD$17</v>
      </c>
      <c r="AE911" s="199" t="str">
        <f t="shared" si="1050"/>
        <v>AE$17</v>
      </c>
      <c r="AF911" s="199" t="str">
        <f t="shared" si="1050"/>
        <v>AF$17</v>
      </c>
      <c r="AG911" s="199" t="str">
        <f t="shared" si="1050"/>
        <v>AG$17</v>
      </c>
      <c r="AH911" s="199" t="str">
        <f t="shared" si="1050"/>
        <v>AH$17</v>
      </c>
      <c r="AI911" s="199" t="str">
        <f t="shared" si="1050"/>
        <v>AI$17</v>
      </c>
      <c r="AJ911" s="199" t="str">
        <f t="shared" si="1050"/>
        <v>AJ$17</v>
      </c>
      <c r="AK911" s="199" t="str">
        <f t="shared" si="1050"/>
        <v>AK$17</v>
      </c>
      <c r="AL911" s="199" t="str">
        <f t="shared" si="1050"/>
        <v>AL$17</v>
      </c>
      <c r="AM911" s="199" t="str">
        <f t="shared" si="1050"/>
        <v>AM$17</v>
      </c>
      <c r="AN911" s="199" t="str">
        <f t="shared" si="1050"/>
        <v>AN$17</v>
      </c>
      <c r="AO911" s="199" t="str">
        <f t="shared" si="1050"/>
        <v>AO$17</v>
      </c>
      <c r="AP911" s="199" t="str">
        <f t="shared" si="1050"/>
        <v>AP$17</v>
      </c>
      <c r="AQ911" s="199" t="str">
        <f t="shared" si="1050"/>
        <v>AQ$17</v>
      </c>
      <c r="AR911" s="199" t="str">
        <f t="shared" si="1050"/>
        <v>AR$17</v>
      </c>
      <c r="AS911" s="199" t="str">
        <f t="shared" si="1050"/>
        <v>AS$17</v>
      </c>
      <c r="AT911" s="199" t="str">
        <f t="shared" si="1050"/>
        <v>AT$17</v>
      </c>
      <c r="AU911" s="199" t="str">
        <f t="shared" si="1050"/>
        <v>AU$17</v>
      </c>
      <c r="AV911" s="199" t="str">
        <f t="shared" si="1050"/>
        <v>AV$17</v>
      </c>
      <c r="AW911" s="199" t="str">
        <f t="shared" si="1050"/>
        <v>AW$17</v>
      </c>
      <c r="AX911" s="199" t="str">
        <f t="shared" si="1050"/>
        <v>AX$17</v>
      </c>
      <c r="AY911" s="199" t="str">
        <f t="shared" si="1050"/>
        <v>AY$17</v>
      </c>
      <c r="AZ911" s="199" t="str">
        <f t="shared" si="1050"/>
        <v>AZ$17</v>
      </c>
      <c r="BA911" s="199" t="str">
        <f t="shared" si="1050"/>
        <v>BA$17</v>
      </c>
      <c r="BB911" s="199" t="str">
        <f t="shared" si="1050"/>
        <v>BB$17</v>
      </c>
      <c r="BC911" s="199" t="str">
        <f t="shared" si="1050"/>
        <v>BC$17</v>
      </c>
      <c r="BD911" s="199" t="str">
        <f t="shared" si="1050"/>
        <v>BD$17</v>
      </c>
      <c r="BE911" s="199" t="str">
        <f t="shared" si="1050"/>
        <v>BE$17</v>
      </c>
      <c r="BF911" s="199" t="str">
        <f t="shared" si="1050"/>
        <v>BF$17</v>
      </c>
      <c r="BG911" s="199" t="str">
        <f t="shared" si="1050"/>
        <v>BG$17</v>
      </c>
      <c r="BH911" s="199" t="str">
        <f t="shared" si="1050"/>
        <v>BH$17</v>
      </c>
      <c r="BI911" s="199" t="str">
        <f t="shared" si="1050"/>
        <v>BI$17</v>
      </c>
      <c r="BJ911" s="199" t="str">
        <f t="shared" si="1050"/>
        <v>BJ$17</v>
      </c>
      <c r="BK911" s="199" t="str">
        <f t="shared" si="1050"/>
        <v>BK$17</v>
      </c>
      <c r="BL911" s="199" t="str">
        <f t="shared" si="1050"/>
        <v>BL$17</v>
      </c>
      <c r="BM911" s="199" t="str">
        <f t="shared" si="1050"/>
        <v>BM$17</v>
      </c>
      <c r="BN911" s="199" t="str">
        <f t="shared" si="1050"/>
        <v>BN$17</v>
      </c>
      <c r="BO911" s="199" t="str">
        <f t="shared" si="1050"/>
        <v>BO$17</v>
      </c>
      <c r="BP911" s="199" t="str">
        <f t="shared" si="1050"/>
        <v>BP$17</v>
      </c>
      <c r="BQ911" s="199" t="str">
        <f t="shared" si="1050"/>
        <v>BQ$17</v>
      </c>
      <c r="BR911" s="199" t="str">
        <f t="shared" si="1050"/>
        <v>BR$17</v>
      </c>
      <c r="BS911" s="199" t="str">
        <f t="shared" si="1050"/>
        <v>BS$17</v>
      </c>
      <c r="BT911" s="199" t="str">
        <f t="shared" si="1050"/>
        <v>BT$17</v>
      </c>
      <c r="BU911" s="199" t="str">
        <f t="shared" si="1050"/>
        <v>BU$17</v>
      </c>
      <c r="BV911" s="199" t="str">
        <f t="shared" si="1050"/>
        <v>BV$17</v>
      </c>
      <c r="BW911" s="199" t="str">
        <f t="shared" si="1050"/>
        <v>BW$17</v>
      </c>
      <c r="BX911" s="199" t="str">
        <f t="shared" si="1050"/>
        <v>BX$17</v>
      </c>
      <c r="BY911" s="199" t="str">
        <f t="shared" si="1050"/>
        <v>BY$17</v>
      </c>
      <c r="BZ911" s="199" t="str">
        <f t="shared" si="1050"/>
        <v>BZ$17</v>
      </c>
      <c r="CA911" s="199" t="str">
        <f t="shared" si="1050"/>
        <v>CA$17</v>
      </c>
      <c r="CB911" s="199" t="str">
        <f t="shared" si="1050"/>
        <v>CB$17</v>
      </c>
      <c r="CC911" s="199" t="str">
        <f t="shared" si="1050"/>
        <v>CC$17</v>
      </c>
      <c r="CD911" s="199" t="str">
        <f t="shared" si="1050"/>
        <v>CD$17</v>
      </c>
      <c r="CE911" s="199" t="str">
        <f t="shared" ref="CE911:CL911" si="1051">CE$21</f>
        <v>CE$17</v>
      </c>
      <c r="CF911" s="199" t="str">
        <f t="shared" si="1051"/>
        <v>CF$17</v>
      </c>
      <c r="CG911" s="199" t="str">
        <f t="shared" si="1051"/>
        <v>CG$17</v>
      </c>
      <c r="CH911" s="199" t="str">
        <f t="shared" si="1051"/>
        <v>CH$17</v>
      </c>
      <c r="CI911" s="199" t="str">
        <f t="shared" si="1051"/>
        <v>CI$17</v>
      </c>
      <c r="CJ911" s="199" t="str">
        <f t="shared" si="1051"/>
        <v>CJ$17</v>
      </c>
      <c r="CK911" s="199" t="str">
        <f t="shared" si="1051"/>
        <v>CK$17</v>
      </c>
      <c r="CL911" s="199" t="str">
        <f t="shared" si="1051"/>
        <v>CL$17</v>
      </c>
      <c r="CN911" s="176"/>
      <c r="CO911" s="199" t="str">
        <f t="shared" ref="CO911:DL911" si="1052">CO$21</f>
        <v>CO$17</v>
      </c>
      <c r="CP911" s="199" t="str">
        <f t="shared" si="1052"/>
        <v>CP$17</v>
      </c>
      <c r="CQ911" s="199" t="str">
        <f t="shared" si="1052"/>
        <v>CQ$17</v>
      </c>
      <c r="CR911" s="199" t="str">
        <f t="shared" si="1052"/>
        <v>CR$17</v>
      </c>
      <c r="CS911" s="199" t="str">
        <f t="shared" si="1052"/>
        <v>CS$17</v>
      </c>
      <c r="CT911" s="199" t="str">
        <f t="shared" si="1052"/>
        <v>CT$17</v>
      </c>
      <c r="CU911" s="199" t="str">
        <f t="shared" si="1052"/>
        <v>CU$17</v>
      </c>
      <c r="CV911" s="199" t="str">
        <f t="shared" si="1052"/>
        <v>CV$17</v>
      </c>
      <c r="CW911" s="199" t="str">
        <f t="shared" si="1052"/>
        <v>CW$17</v>
      </c>
      <c r="CX911" s="199" t="str">
        <f t="shared" si="1052"/>
        <v>CX$17</v>
      </c>
      <c r="CY911" s="199" t="str">
        <f t="shared" si="1052"/>
        <v>CY$17</v>
      </c>
      <c r="CZ911" s="199" t="str">
        <f t="shared" si="1052"/>
        <v>CZ$17</v>
      </c>
      <c r="DA911" s="199" t="str">
        <f t="shared" si="1052"/>
        <v>DA$17</v>
      </c>
      <c r="DB911" s="199" t="str">
        <f t="shared" si="1052"/>
        <v>DB$17</v>
      </c>
      <c r="DC911" s="199" t="str">
        <f t="shared" si="1052"/>
        <v>DC$17</v>
      </c>
      <c r="DD911" s="199" t="str">
        <f t="shared" si="1052"/>
        <v>DD$17</v>
      </c>
      <c r="DE911" s="199" t="str">
        <f t="shared" si="1052"/>
        <v>DE$17</v>
      </c>
      <c r="DF911" s="199" t="str">
        <f t="shared" si="1052"/>
        <v>DF$17</v>
      </c>
      <c r="DG911" s="199" t="str">
        <f t="shared" si="1052"/>
        <v>DG$17</v>
      </c>
      <c r="DH911" s="199" t="str">
        <f t="shared" si="1052"/>
        <v>DH$17</v>
      </c>
      <c r="DI911" s="199" t="str">
        <f t="shared" si="1052"/>
        <v>DI$17</v>
      </c>
      <c r="DJ911" s="199" t="str">
        <f t="shared" si="1052"/>
        <v>DJ$17</v>
      </c>
      <c r="DK911" s="199" t="str">
        <f t="shared" si="1052"/>
        <v>DK$17</v>
      </c>
      <c r="DL911" s="199" t="str">
        <f t="shared" si="1052"/>
        <v>DL$17</v>
      </c>
    </row>
    <row r="912" spans="1:116" x14ac:dyDescent="0.4">
      <c r="A912" s="174"/>
      <c r="E912" s="8"/>
      <c r="G912" s="175" t="s">
        <v>491</v>
      </c>
      <c r="H912" s="200"/>
      <c r="I912" s="201"/>
      <c r="J912" s="201"/>
      <c r="K912" s="202"/>
      <c r="L912" s="202"/>
      <c r="M912" s="202"/>
      <c r="N912" s="202"/>
      <c r="O912" s="202"/>
      <c r="P912" s="202"/>
      <c r="R912" s="202"/>
      <c r="S912" s="174"/>
      <c r="T912" s="174"/>
      <c r="U912" s="174"/>
      <c r="V912" s="174"/>
      <c r="W912" s="174"/>
      <c r="X912" s="174"/>
      <c r="Y912" s="174"/>
      <c r="Z912" s="174"/>
      <c r="AA912" s="174"/>
      <c r="AB912" s="174"/>
      <c r="AC912" s="174"/>
      <c r="AD912" s="174"/>
      <c r="AE912" s="174"/>
      <c r="AF912" s="174"/>
      <c r="AG912" s="174"/>
      <c r="AH912" s="174"/>
      <c r="AI912" s="174"/>
      <c r="AJ912" s="174"/>
      <c r="AK912" s="174"/>
      <c r="AL912" s="174"/>
      <c r="AM912" s="174"/>
      <c r="AN912" s="174"/>
      <c r="AO912" s="174"/>
      <c r="AP912" s="174"/>
      <c r="AQ912" s="174"/>
      <c r="AR912" s="174"/>
      <c r="AS912" s="174"/>
      <c r="AT912" s="174"/>
      <c r="AU912" s="174"/>
      <c r="AV912" s="174"/>
      <c r="AW912" s="174"/>
      <c r="AX912" s="174"/>
      <c r="AY912" s="174"/>
      <c r="AZ912" s="174"/>
      <c r="BA912" s="174"/>
      <c r="BB912" s="174"/>
      <c r="BC912" s="174"/>
      <c r="BD912" s="174"/>
      <c r="BE912" s="174"/>
      <c r="BF912" s="174"/>
      <c r="BG912" s="174"/>
      <c r="BH912" s="174"/>
      <c r="BI912" s="174"/>
      <c r="BJ912" s="174"/>
      <c r="BK912" s="174"/>
      <c r="BL912" s="174"/>
      <c r="BM912" s="174"/>
      <c r="BN912" s="174"/>
      <c r="BO912" s="174"/>
      <c r="BP912" s="174"/>
      <c r="BQ912" s="174"/>
      <c r="BR912" s="174"/>
      <c r="BS912" s="174"/>
      <c r="BT912" s="174"/>
      <c r="BU912" s="174"/>
      <c r="BV912" s="174"/>
      <c r="BW912" s="174"/>
      <c r="BX912" s="174"/>
      <c r="BY912" s="174"/>
      <c r="BZ912" s="174"/>
      <c r="CA912" s="174"/>
      <c r="CB912" s="174"/>
      <c r="CC912" s="174"/>
      <c r="CD912" s="174"/>
      <c r="CE912" s="174"/>
      <c r="CF912" s="174"/>
      <c r="CG912" s="174"/>
      <c r="CH912" s="174"/>
      <c r="CI912" s="174"/>
      <c r="CJ912" s="174"/>
      <c r="CK912" s="174"/>
      <c r="CL912" s="174"/>
      <c r="CN912" s="201"/>
      <c r="CO912" s="174"/>
      <c r="CP912" s="174"/>
      <c r="CQ912" s="174"/>
      <c r="CR912" s="174"/>
      <c r="CS912" s="174"/>
      <c r="CT912" s="174"/>
      <c r="CU912" s="174"/>
      <c r="CV912" s="174"/>
      <c r="CW912" s="174"/>
      <c r="CX912" s="174"/>
      <c r="CY912" s="174"/>
      <c r="CZ912" s="174"/>
      <c r="DA912" s="174"/>
      <c r="DB912" s="174"/>
      <c r="DC912" s="174"/>
      <c r="DD912" s="174"/>
      <c r="DE912" s="174"/>
      <c r="DF912" s="174"/>
      <c r="DG912" s="174"/>
      <c r="DH912" s="174"/>
      <c r="DI912" s="174"/>
      <c r="DJ912" s="174"/>
      <c r="DK912" s="174"/>
      <c r="DL912" s="174"/>
    </row>
    <row r="913" spans="1:116" x14ac:dyDescent="0.4">
      <c r="A913" s="174"/>
      <c r="E913" s="8"/>
      <c r="G913" s="175" t="s">
        <v>505</v>
      </c>
      <c r="H913" s="200"/>
      <c r="I913" s="201"/>
      <c r="J913" s="201"/>
      <c r="K913" s="202"/>
      <c r="L913" s="202"/>
      <c r="M913" s="202"/>
      <c r="N913" s="202"/>
      <c r="O913" s="202"/>
      <c r="P913" s="202"/>
      <c r="R913" s="202"/>
      <c r="S913" s="190"/>
      <c r="T913" s="190"/>
      <c r="U913" s="190"/>
      <c r="V913" s="190"/>
      <c r="W913" s="190"/>
      <c r="X913" s="190"/>
      <c r="Y913" s="190"/>
      <c r="Z913" s="190"/>
      <c r="AA913" s="190"/>
      <c r="AB913" s="190"/>
      <c r="AC913" s="190"/>
      <c r="AD913" s="190"/>
      <c r="AE913" s="190"/>
      <c r="AF913" s="190"/>
      <c r="AG913" s="190"/>
      <c r="AH913" s="190"/>
      <c r="AI913" s="190"/>
      <c r="AJ913" s="190"/>
      <c r="AK913" s="190"/>
      <c r="AL913" s="190"/>
      <c r="AM913" s="190"/>
      <c r="AN913" s="190"/>
      <c r="AO913" s="190"/>
      <c r="AP913" s="190"/>
      <c r="AQ913" s="190"/>
      <c r="AR913" s="190"/>
      <c r="AS913" s="190"/>
      <c r="AT913" s="190"/>
      <c r="AU913" s="190"/>
      <c r="AV913" s="190"/>
      <c r="AW913" s="190"/>
      <c r="AX913" s="190"/>
      <c r="AY913" s="190"/>
      <c r="AZ913" s="190"/>
      <c r="BA913" s="190"/>
      <c r="BB913" s="190"/>
      <c r="BC913" s="190"/>
      <c r="BD913" s="190"/>
      <c r="BE913" s="190"/>
      <c r="BF913" s="190"/>
      <c r="BG913" s="190"/>
      <c r="BH913" s="190"/>
      <c r="BI913" s="190"/>
      <c r="BJ913" s="190"/>
      <c r="BK913" s="190"/>
      <c r="BL913" s="190"/>
      <c r="BM913" s="190"/>
      <c r="BN913" s="190"/>
      <c r="BO913" s="190"/>
      <c r="BP913" s="190"/>
      <c r="BQ913" s="190"/>
      <c r="BR913" s="190"/>
      <c r="BS913" s="190"/>
      <c r="BT913" s="190"/>
      <c r="BU913" s="190"/>
      <c r="BV913" s="190"/>
      <c r="BW913" s="190"/>
      <c r="BX913" s="190"/>
      <c r="BY913" s="190"/>
      <c r="BZ913" s="190"/>
      <c r="CA913" s="190"/>
      <c r="CB913" s="190"/>
      <c r="CC913" s="190"/>
      <c r="CD913" s="190"/>
      <c r="CE913" s="190"/>
      <c r="CF913" s="190"/>
      <c r="CG913" s="190"/>
      <c r="CH913" s="190"/>
      <c r="CI913" s="190"/>
      <c r="CJ913" s="190"/>
      <c r="CK913" s="190"/>
      <c r="CL913" s="190"/>
      <c r="CN913" s="201"/>
      <c r="CO913" s="190"/>
      <c r="CP913" s="190"/>
      <c r="CQ913" s="190"/>
      <c r="CR913" s="190"/>
      <c r="CS913" s="190"/>
      <c r="CT913" s="190"/>
      <c r="CU913" s="190"/>
      <c r="CV913" s="190"/>
      <c r="CW913" s="190"/>
      <c r="CX913" s="190"/>
      <c r="CY913" s="190"/>
      <c r="CZ913" s="190"/>
      <c r="DA913" s="190"/>
      <c r="DB913" s="190"/>
      <c r="DC913" s="190"/>
      <c r="DD913" s="190"/>
      <c r="DE913" s="190"/>
      <c r="DF913" s="190"/>
      <c r="DG913" s="190"/>
      <c r="DH913" s="190"/>
      <c r="DI913" s="190"/>
      <c r="DJ913" s="190"/>
      <c r="DK913" s="190"/>
      <c r="DL913" s="190"/>
    </row>
    <row r="914" spans="1:116" x14ac:dyDescent="0.4">
      <c r="A914" s="174"/>
      <c r="E914" s="8"/>
      <c r="G914" s="175" t="s">
        <v>463</v>
      </c>
      <c r="H914" s="200"/>
      <c r="I914" s="201"/>
      <c r="J914" s="201"/>
      <c r="K914" s="202"/>
      <c r="L914" s="202"/>
      <c r="M914" s="202"/>
      <c r="N914" s="202"/>
      <c r="O914" s="202"/>
      <c r="P914" s="202"/>
      <c r="R914" s="202"/>
      <c r="S914" s="190" t="str">
        <f t="shared" ref="S914:CD914" si="1053">S$22</f>
        <v>S$18</v>
      </c>
      <c r="T914" s="190" t="str">
        <f t="shared" si="1053"/>
        <v>T$18</v>
      </c>
      <c r="U914" s="190" t="str">
        <f t="shared" si="1053"/>
        <v>U$18</v>
      </c>
      <c r="V914" s="190" t="str">
        <f t="shared" si="1053"/>
        <v>V$18</v>
      </c>
      <c r="W914" s="190" t="str">
        <f t="shared" si="1053"/>
        <v>W$18</v>
      </c>
      <c r="X914" s="190" t="str">
        <f t="shared" si="1053"/>
        <v>X$18</v>
      </c>
      <c r="Y914" s="190" t="str">
        <f t="shared" si="1053"/>
        <v>Y$18</v>
      </c>
      <c r="Z914" s="190" t="str">
        <f t="shared" si="1053"/>
        <v>Z$18</v>
      </c>
      <c r="AA914" s="190" t="str">
        <f t="shared" si="1053"/>
        <v>AA$18</v>
      </c>
      <c r="AB914" s="190" t="str">
        <f t="shared" si="1053"/>
        <v>AB$18</v>
      </c>
      <c r="AC914" s="190" t="str">
        <f t="shared" si="1053"/>
        <v>AC$18</v>
      </c>
      <c r="AD914" s="190" t="str">
        <f t="shared" si="1053"/>
        <v>AD$18</v>
      </c>
      <c r="AE914" s="190" t="str">
        <f t="shared" si="1053"/>
        <v>AE$18</v>
      </c>
      <c r="AF914" s="190" t="str">
        <f t="shared" si="1053"/>
        <v>AF$18</v>
      </c>
      <c r="AG914" s="190" t="str">
        <f t="shared" si="1053"/>
        <v>AG$18</v>
      </c>
      <c r="AH914" s="190" t="str">
        <f t="shared" si="1053"/>
        <v>AH$18</v>
      </c>
      <c r="AI914" s="190" t="str">
        <f t="shared" si="1053"/>
        <v>AI$18</v>
      </c>
      <c r="AJ914" s="190" t="str">
        <f t="shared" si="1053"/>
        <v>AJ$18</v>
      </c>
      <c r="AK914" s="190" t="str">
        <f t="shared" si="1053"/>
        <v>AK$18</v>
      </c>
      <c r="AL914" s="190" t="str">
        <f t="shared" si="1053"/>
        <v>AL$18</v>
      </c>
      <c r="AM914" s="190" t="str">
        <f t="shared" si="1053"/>
        <v>AM$18</v>
      </c>
      <c r="AN914" s="190" t="str">
        <f t="shared" si="1053"/>
        <v>AN$18</v>
      </c>
      <c r="AO914" s="190" t="str">
        <f t="shared" si="1053"/>
        <v>AO$18</v>
      </c>
      <c r="AP914" s="190" t="str">
        <f t="shared" si="1053"/>
        <v>AP$18</v>
      </c>
      <c r="AQ914" s="190" t="str">
        <f t="shared" si="1053"/>
        <v>AQ$18</v>
      </c>
      <c r="AR914" s="190" t="str">
        <f t="shared" si="1053"/>
        <v>AR$18</v>
      </c>
      <c r="AS914" s="190" t="str">
        <f t="shared" si="1053"/>
        <v>AS$18</v>
      </c>
      <c r="AT914" s="190" t="str">
        <f t="shared" si="1053"/>
        <v>AT$18</v>
      </c>
      <c r="AU914" s="190" t="str">
        <f t="shared" si="1053"/>
        <v>AU$18</v>
      </c>
      <c r="AV914" s="190" t="str">
        <f t="shared" si="1053"/>
        <v>AV$18</v>
      </c>
      <c r="AW914" s="190" t="str">
        <f t="shared" si="1053"/>
        <v>AW$18</v>
      </c>
      <c r="AX914" s="190" t="str">
        <f t="shared" si="1053"/>
        <v>AX$18</v>
      </c>
      <c r="AY914" s="190" t="str">
        <f t="shared" si="1053"/>
        <v>AY$18</v>
      </c>
      <c r="AZ914" s="190" t="str">
        <f t="shared" si="1053"/>
        <v>AZ$18</v>
      </c>
      <c r="BA914" s="190" t="str">
        <f t="shared" si="1053"/>
        <v>BA$18</v>
      </c>
      <c r="BB914" s="190" t="str">
        <f t="shared" si="1053"/>
        <v>BB$18</v>
      </c>
      <c r="BC914" s="190" t="str">
        <f t="shared" si="1053"/>
        <v>BC$18</v>
      </c>
      <c r="BD914" s="190" t="str">
        <f t="shared" si="1053"/>
        <v>BD$18</v>
      </c>
      <c r="BE914" s="190" t="str">
        <f t="shared" si="1053"/>
        <v>BE$18</v>
      </c>
      <c r="BF914" s="190" t="str">
        <f t="shared" si="1053"/>
        <v>BF$18</v>
      </c>
      <c r="BG914" s="190" t="str">
        <f t="shared" si="1053"/>
        <v>BG$18</v>
      </c>
      <c r="BH914" s="190" t="str">
        <f t="shared" si="1053"/>
        <v>BH$18</v>
      </c>
      <c r="BI914" s="190" t="str">
        <f t="shared" si="1053"/>
        <v>BI$18</v>
      </c>
      <c r="BJ914" s="190" t="str">
        <f t="shared" si="1053"/>
        <v>BJ$18</v>
      </c>
      <c r="BK914" s="190" t="str">
        <f t="shared" si="1053"/>
        <v>BK$18</v>
      </c>
      <c r="BL914" s="190" t="str">
        <f t="shared" si="1053"/>
        <v>BL$18</v>
      </c>
      <c r="BM914" s="190" t="str">
        <f t="shared" si="1053"/>
        <v>BM$18</v>
      </c>
      <c r="BN914" s="190" t="str">
        <f t="shared" si="1053"/>
        <v>BN$18</v>
      </c>
      <c r="BO914" s="190" t="str">
        <f t="shared" si="1053"/>
        <v>BO$18</v>
      </c>
      <c r="BP914" s="190" t="str">
        <f t="shared" si="1053"/>
        <v>BP$18</v>
      </c>
      <c r="BQ914" s="190" t="str">
        <f t="shared" si="1053"/>
        <v>BQ$18</v>
      </c>
      <c r="BR914" s="190" t="str">
        <f t="shared" si="1053"/>
        <v>BR$18</v>
      </c>
      <c r="BS914" s="190" t="str">
        <f t="shared" si="1053"/>
        <v>BS$18</v>
      </c>
      <c r="BT914" s="190" t="str">
        <f t="shared" si="1053"/>
        <v>BT$18</v>
      </c>
      <c r="BU914" s="190" t="str">
        <f t="shared" si="1053"/>
        <v>BU$18</v>
      </c>
      <c r="BV914" s="190" t="str">
        <f t="shared" si="1053"/>
        <v>BV$18</v>
      </c>
      <c r="BW914" s="190" t="str">
        <f t="shared" si="1053"/>
        <v>BW$18</v>
      </c>
      <c r="BX914" s="190" t="str">
        <f t="shared" si="1053"/>
        <v>BX$18</v>
      </c>
      <c r="BY914" s="190" t="str">
        <f t="shared" si="1053"/>
        <v>BY$18</v>
      </c>
      <c r="BZ914" s="190" t="str">
        <f t="shared" si="1053"/>
        <v>BZ$18</v>
      </c>
      <c r="CA914" s="190" t="str">
        <f t="shared" si="1053"/>
        <v>CA$18</v>
      </c>
      <c r="CB914" s="190" t="str">
        <f t="shared" si="1053"/>
        <v>CB$18</v>
      </c>
      <c r="CC914" s="190" t="str">
        <f t="shared" si="1053"/>
        <v>CC$18</v>
      </c>
      <c r="CD914" s="190" t="str">
        <f t="shared" si="1053"/>
        <v>CD$18</v>
      </c>
      <c r="CE914" s="190" t="str">
        <f t="shared" ref="CE914:CL914" si="1054">CE$22</f>
        <v>CE$18</v>
      </c>
      <c r="CF914" s="190" t="str">
        <f t="shared" si="1054"/>
        <v>CF$18</v>
      </c>
      <c r="CG914" s="190" t="str">
        <f t="shared" si="1054"/>
        <v>CG$18</v>
      </c>
      <c r="CH914" s="190" t="str">
        <f t="shared" si="1054"/>
        <v>CH$18</v>
      </c>
      <c r="CI914" s="190" t="str">
        <f t="shared" si="1054"/>
        <v>CI$18</v>
      </c>
      <c r="CJ914" s="190" t="str">
        <f t="shared" si="1054"/>
        <v>CJ$18</v>
      </c>
      <c r="CK914" s="190" t="str">
        <f t="shared" si="1054"/>
        <v>CK$18</v>
      </c>
      <c r="CL914" s="190" t="str">
        <f t="shared" si="1054"/>
        <v>CL$18</v>
      </c>
      <c r="CN914" s="201"/>
      <c r="CO914" s="190" t="str">
        <f t="shared" ref="CO914:DL914" si="1055">CO$22</f>
        <v>CO$18</v>
      </c>
      <c r="CP914" s="190" t="str">
        <f t="shared" si="1055"/>
        <v>CP$18</v>
      </c>
      <c r="CQ914" s="190" t="str">
        <f t="shared" si="1055"/>
        <v>CQ$18</v>
      </c>
      <c r="CR914" s="190" t="str">
        <f t="shared" si="1055"/>
        <v>CR$18</v>
      </c>
      <c r="CS914" s="190" t="str">
        <f t="shared" si="1055"/>
        <v>CS$18</v>
      </c>
      <c r="CT914" s="190" t="str">
        <f t="shared" si="1055"/>
        <v>CT$18</v>
      </c>
      <c r="CU914" s="190" t="str">
        <f t="shared" si="1055"/>
        <v>CU$18</v>
      </c>
      <c r="CV914" s="190" t="str">
        <f t="shared" si="1055"/>
        <v>CV$18</v>
      </c>
      <c r="CW914" s="190" t="str">
        <f t="shared" si="1055"/>
        <v>CW$18</v>
      </c>
      <c r="CX914" s="190" t="str">
        <f t="shared" si="1055"/>
        <v>CX$18</v>
      </c>
      <c r="CY914" s="190" t="str">
        <f t="shared" si="1055"/>
        <v>CY$18</v>
      </c>
      <c r="CZ914" s="190" t="str">
        <f t="shared" si="1055"/>
        <v>CZ$18</v>
      </c>
      <c r="DA914" s="190" t="str">
        <f t="shared" si="1055"/>
        <v>DA$18</v>
      </c>
      <c r="DB914" s="190" t="str">
        <f t="shared" si="1055"/>
        <v>DB$18</v>
      </c>
      <c r="DC914" s="190" t="str">
        <f t="shared" si="1055"/>
        <v>DC$18</v>
      </c>
      <c r="DD914" s="190" t="str">
        <f t="shared" si="1055"/>
        <v>DD$18</v>
      </c>
      <c r="DE914" s="190" t="str">
        <f t="shared" si="1055"/>
        <v>DE$18</v>
      </c>
      <c r="DF914" s="190" t="str">
        <f t="shared" si="1055"/>
        <v>DF$18</v>
      </c>
      <c r="DG914" s="190" t="str">
        <f t="shared" si="1055"/>
        <v>DG$18</v>
      </c>
      <c r="DH914" s="190" t="str">
        <f t="shared" si="1055"/>
        <v>DH$18</v>
      </c>
      <c r="DI914" s="190" t="str">
        <f t="shared" si="1055"/>
        <v>DI$18</v>
      </c>
      <c r="DJ914" s="190" t="str">
        <f t="shared" si="1055"/>
        <v>DJ$18</v>
      </c>
      <c r="DK914" s="190" t="str">
        <f t="shared" si="1055"/>
        <v>DK$18</v>
      </c>
      <c r="DL914" s="190" t="str">
        <f t="shared" si="1055"/>
        <v>DL$18</v>
      </c>
    </row>
    <row r="915" spans="1:116" x14ac:dyDescent="0.4">
      <c r="A915" s="174"/>
      <c r="E915" s="8"/>
      <c r="G915" s="175" t="s">
        <v>464</v>
      </c>
      <c r="H915" s="200"/>
      <c r="I915" s="201"/>
      <c r="J915" s="201"/>
      <c r="K915" s="202"/>
      <c r="L915" s="202"/>
      <c r="M915" s="202"/>
      <c r="N915" s="202"/>
      <c r="O915" s="202"/>
      <c r="P915" s="202"/>
      <c r="R915" s="202"/>
      <c r="S915" s="190" t="str">
        <f t="shared" ref="S915:CD915" si="1056">S$23</f>
        <v>S$19</v>
      </c>
      <c r="T915" s="190" t="str">
        <f t="shared" si="1056"/>
        <v>T$19</v>
      </c>
      <c r="U915" s="190" t="str">
        <f t="shared" si="1056"/>
        <v>U$19</v>
      </c>
      <c r="V915" s="190" t="str">
        <f t="shared" si="1056"/>
        <v>V$19</v>
      </c>
      <c r="W915" s="190" t="str">
        <f t="shared" si="1056"/>
        <v>W$19</v>
      </c>
      <c r="X915" s="190" t="str">
        <f t="shared" si="1056"/>
        <v>X$19</v>
      </c>
      <c r="Y915" s="190" t="str">
        <f t="shared" si="1056"/>
        <v>Y$19</v>
      </c>
      <c r="Z915" s="190" t="str">
        <f t="shared" si="1056"/>
        <v>Z$19</v>
      </c>
      <c r="AA915" s="190" t="str">
        <f t="shared" si="1056"/>
        <v>AA$19</v>
      </c>
      <c r="AB915" s="190" t="str">
        <f t="shared" si="1056"/>
        <v>AB$19</v>
      </c>
      <c r="AC915" s="190" t="str">
        <f t="shared" si="1056"/>
        <v>AC$19</v>
      </c>
      <c r="AD915" s="190" t="str">
        <f t="shared" si="1056"/>
        <v>AD$19</v>
      </c>
      <c r="AE915" s="190" t="str">
        <f t="shared" si="1056"/>
        <v>AE$19</v>
      </c>
      <c r="AF915" s="190" t="str">
        <f t="shared" si="1056"/>
        <v>AF$19</v>
      </c>
      <c r="AG915" s="190" t="str">
        <f t="shared" si="1056"/>
        <v>AG$19</v>
      </c>
      <c r="AH915" s="190" t="str">
        <f t="shared" si="1056"/>
        <v>AH$19</v>
      </c>
      <c r="AI915" s="190" t="str">
        <f t="shared" si="1056"/>
        <v>AI$19</v>
      </c>
      <c r="AJ915" s="190" t="str">
        <f t="shared" si="1056"/>
        <v>AJ$19</v>
      </c>
      <c r="AK915" s="190" t="str">
        <f t="shared" si="1056"/>
        <v>AK$19</v>
      </c>
      <c r="AL915" s="190" t="str">
        <f t="shared" si="1056"/>
        <v>AL$19</v>
      </c>
      <c r="AM915" s="190" t="str">
        <f t="shared" si="1056"/>
        <v>AM$19</v>
      </c>
      <c r="AN915" s="190" t="str">
        <f t="shared" si="1056"/>
        <v>AN$19</v>
      </c>
      <c r="AO915" s="190" t="str">
        <f t="shared" si="1056"/>
        <v>AO$19</v>
      </c>
      <c r="AP915" s="190" t="str">
        <f t="shared" si="1056"/>
        <v>AP$19</v>
      </c>
      <c r="AQ915" s="190" t="str">
        <f t="shared" si="1056"/>
        <v>AQ$19</v>
      </c>
      <c r="AR915" s="190" t="str">
        <f t="shared" si="1056"/>
        <v>AR$19</v>
      </c>
      <c r="AS915" s="190" t="str">
        <f t="shared" si="1056"/>
        <v>AS$19</v>
      </c>
      <c r="AT915" s="190" t="str">
        <f t="shared" si="1056"/>
        <v>AT$19</v>
      </c>
      <c r="AU915" s="190" t="str">
        <f t="shared" si="1056"/>
        <v>AU$19</v>
      </c>
      <c r="AV915" s="190" t="str">
        <f t="shared" si="1056"/>
        <v>AV$19</v>
      </c>
      <c r="AW915" s="190" t="str">
        <f t="shared" si="1056"/>
        <v>AW$19</v>
      </c>
      <c r="AX915" s="190" t="str">
        <f t="shared" si="1056"/>
        <v>AX$19</v>
      </c>
      <c r="AY915" s="190" t="str">
        <f t="shared" si="1056"/>
        <v>AY$19</v>
      </c>
      <c r="AZ915" s="190" t="str">
        <f t="shared" si="1056"/>
        <v>AZ$19</v>
      </c>
      <c r="BA915" s="190" t="str">
        <f t="shared" si="1056"/>
        <v>BA$19</v>
      </c>
      <c r="BB915" s="190" t="str">
        <f t="shared" si="1056"/>
        <v>BB$19</v>
      </c>
      <c r="BC915" s="190" t="str">
        <f t="shared" si="1056"/>
        <v>BC$19</v>
      </c>
      <c r="BD915" s="190" t="str">
        <f t="shared" si="1056"/>
        <v>BD$19</v>
      </c>
      <c r="BE915" s="190" t="str">
        <f t="shared" si="1056"/>
        <v>BE$19</v>
      </c>
      <c r="BF915" s="190" t="str">
        <f t="shared" si="1056"/>
        <v>BF$19</v>
      </c>
      <c r="BG915" s="190" t="str">
        <f t="shared" si="1056"/>
        <v>BG$19</v>
      </c>
      <c r="BH915" s="190" t="str">
        <f t="shared" si="1056"/>
        <v>BH$19</v>
      </c>
      <c r="BI915" s="190" t="str">
        <f t="shared" si="1056"/>
        <v>BI$19</v>
      </c>
      <c r="BJ915" s="190" t="str">
        <f t="shared" si="1056"/>
        <v>BJ$19</v>
      </c>
      <c r="BK915" s="190" t="str">
        <f t="shared" si="1056"/>
        <v>BK$19</v>
      </c>
      <c r="BL915" s="190" t="str">
        <f t="shared" si="1056"/>
        <v>BL$19</v>
      </c>
      <c r="BM915" s="190" t="str">
        <f t="shared" si="1056"/>
        <v>BM$19</v>
      </c>
      <c r="BN915" s="190" t="str">
        <f t="shared" si="1056"/>
        <v>BN$19</v>
      </c>
      <c r="BO915" s="190" t="str">
        <f t="shared" si="1056"/>
        <v>BO$19</v>
      </c>
      <c r="BP915" s="190" t="str">
        <f t="shared" si="1056"/>
        <v>BP$19</v>
      </c>
      <c r="BQ915" s="190" t="str">
        <f t="shared" si="1056"/>
        <v>BQ$19</v>
      </c>
      <c r="BR915" s="190" t="str">
        <f t="shared" si="1056"/>
        <v>BR$19</v>
      </c>
      <c r="BS915" s="190" t="str">
        <f t="shared" si="1056"/>
        <v>BS$19</v>
      </c>
      <c r="BT915" s="190" t="str">
        <f t="shared" si="1056"/>
        <v>BT$19</v>
      </c>
      <c r="BU915" s="190" t="str">
        <f t="shared" si="1056"/>
        <v>BU$19</v>
      </c>
      <c r="BV915" s="190" t="str">
        <f t="shared" si="1056"/>
        <v>BV$19</v>
      </c>
      <c r="BW915" s="190" t="str">
        <f t="shared" si="1056"/>
        <v>BW$19</v>
      </c>
      <c r="BX915" s="190" t="str">
        <f t="shared" si="1056"/>
        <v>BX$19</v>
      </c>
      <c r="BY915" s="190" t="str">
        <f t="shared" si="1056"/>
        <v>BY$19</v>
      </c>
      <c r="BZ915" s="190" t="str">
        <f t="shared" si="1056"/>
        <v>BZ$19</v>
      </c>
      <c r="CA915" s="190" t="str">
        <f t="shared" si="1056"/>
        <v>CA$19</v>
      </c>
      <c r="CB915" s="190" t="str">
        <f t="shared" si="1056"/>
        <v>CB$19</v>
      </c>
      <c r="CC915" s="190" t="str">
        <f t="shared" si="1056"/>
        <v>CC$19</v>
      </c>
      <c r="CD915" s="190" t="str">
        <f t="shared" si="1056"/>
        <v>CD$19</v>
      </c>
      <c r="CE915" s="190" t="str">
        <f t="shared" ref="CE915:CL915" si="1057">CE$23</f>
        <v>CE$19</v>
      </c>
      <c r="CF915" s="190" t="str">
        <f t="shared" si="1057"/>
        <v>CF$19</v>
      </c>
      <c r="CG915" s="190" t="str">
        <f t="shared" si="1057"/>
        <v>CG$19</v>
      </c>
      <c r="CH915" s="190" t="str">
        <f t="shared" si="1057"/>
        <v>CH$19</v>
      </c>
      <c r="CI915" s="190" t="str">
        <f t="shared" si="1057"/>
        <v>CI$19</v>
      </c>
      <c r="CJ915" s="190" t="str">
        <f t="shared" si="1057"/>
        <v>CJ$19</v>
      </c>
      <c r="CK915" s="190" t="str">
        <f t="shared" si="1057"/>
        <v>CK$19</v>
      </c>
      <c r="CL915" s="190" t="str">
        <f t="shared" si="1057"/>
        <v>CL$19</v>
      </c>
      <c r="CN915" s="201"/>
      <c r="CO915" s="190" t="str">
        <f t="shared" ref="CO915:DL915" si="1058">CO$23</f>
        <v>CO$19</v>
      </c>
      <c r="CP915" s="190" t="str">
        <f t="shared" si="1058"/>
        <v>CP$19</v>
      </c>
      <c r="CQ915" s="190" t="str">
        <f t="shared" si="1058"/>
        <v>CQ$19</v>
      </c>
      <c r="CR915" s="190" t="str">
        <f t="shared" si="1058"/>
        <v>CR$19</v>
      </c>
      <c r="CS915" s="190" t="str">
        <f t="shared" si="1058"/>
        <v>CS$19</v>
      </c>
      <c r="CT915" s="190" t="str">
        <f t="shared" si="1058"/>
        <v>CT$19</v>
      </c>
      <c r="CU915" s="190" t="str">
        <f t="shared" si="1058"/>
        <v>CU$19</v>
      </c>
      <c r="CV915" s="190" t="str">
        <f t="shared" si="1058"/>
        <v>CV$19</v>
      </c>
      <c r="CW915" s="190" t="str">
        <f t="shared" si="1058"/>
        <v>CW$19</v>
      </c>
      <c r="CX915" s="190" t="str">
        <f t="shared" si="1058"/>
        <v>CX$19</v>
      </c>
      <c r="CY915" s="190" t="str">
        <f t="shared" si="1058"/>
        <v>CY$19</v>
      </c>
      <c r="CZ915" s="190" t="str">
        <f t="shared" si="1058"/>
        <v>CZ$19</v>
      </c>
      <c r="DA915" s="190" t="str">
        <f t="shared" si="1058"/>
        <v>DA$19</v>
      </c>
      <c r="DB915" s="190" t="str">
        <f t="shared" si="1058"/>
        <v>DB$19</v>
      </c>
      <c r="DC915" s="190" t="str">
        <f t="shared" si="1058"/>
        <v>DC$19</v>
      </c>
      <c r="DD915" s="190" t="str">
        <f t="shared" si="1058"/>
        <v>DD$19</v>
      </c>
      <c r="DE915" s="190" t="str">
        <f t="shared" si="1058"/>
        <v>DE$19</v>
      </c>
      <c r="DF915" s="190" t="str">
        <f t="shared" si="1058"/>
        <v>DF$19</v>
      </c>
      <c r="DG915" s="190" t="str">
        <f t="shared" si="1058"/>
        <v>DG$19</v>
      </c>
      <c r="DH915" s="190" t="str">
        <f t="shared" si="1058"/>
        <v>DH$19</v>
      </c>
      <c r="DI915" s="190" t="str">
        <f t="shared" si="1058"/>
        <v>DI$19</v>
      </c>
      <c r="DJ915" s="190" t="str">
        <f t="shared" si="1058"/>
        <v>DJ$19</v>
      </c>
      <c r="DK915" s="190" t="str">
        <f t="shared" si="1058"/>
        <v>DK$19</v>
      </c>
      <c r="DL915" s="190" t="str">
        <f t="shared" si="1058"/>
        <v>DL$19</v>
      </c>
    </row>
    <row r="916" spans="1:116" x14ac:dyDescent="0.4">
      <c r="A916" s="31" t="s">
        <v>218</v>
      </c>
      <c r="B916" s="31" t="s">
        <v>81</v>
      </c>
      <c r="C916" s="31"/>
      <c r="D916" t="s">
        <v>802</v>
      </c>
      <c r="E916" s="8" t="str">
        <f t="shared" ref="E916:E923" si="1059">ROW()&amp;" "&amp;D916</f>
        <v>916 SUBCAC-S</v>
      </c>
      <c r="F916" t="s">
        <v>438</v>
      </c>
      <c r="G916" s="66" t="s">
        <v>801</v>
      </c>
      <c r="H916" s="22"/>
      <c r="I916" s="306"/>
      <c r="J916" s="306"/>
      <c r="K916" s="22"/>
      <c r="L916" s="22"/>
      <c r="M916" s="22"/>
      <c r="N916" s="22"/>
      <c r="O916" s="22"/>
      <c r="P916" s="22"/>
      <c r="R916" s="66"/>
      <c r="S916" s="307"/>
      <c r="T916" s="307"/>
      <c r="U916" s="307"/>
      <c r="V916" s="307"/>
      <c r="W916" s="307"/>
      <c r="X916" s="307"/>
      <c r="Y916" s="307"/>
      <c r="Z916" s="307"/>
      <c r="AA916" s="307"/>
      <c r="AB916" s="307"/>
      <c r="AC916" s="307"/>
      <c r="AD916" s="307"/>
      <c r="AE916" s="307"/>
      <c r="AF916" s="307"/>
      <c r="AG916" s="307"/>
      <c r="AH916" s="307"/>
      <c r="AI916" s="307"/>
      <c r="AJ916" s="307"/>
      <c r="AK916" s="307"/>
      <c r="AL916" s="307"/>
      <c r="AM916" s="307"/>
      <c r="AN916" s="307"/>
      <c r="AO916" s="307"/>
      <c r="AP916" s="307"/>
      <c r="AQ916" s="307"/>
      <c r="AR916" s="307"/>
      <c r="AS916" s="307"/>
      <c r="AT916" s="307"/>
      <c r="AU916" s="307"/>
      <c r="AV916" s="307"/>
      <c r="AW916" s="307"/>
      <c r="AX916" s="307"/>
      <c r="AY916" s="307"/>
      <c r="AZ916" s="307"/>
      <c r="BA916" s="307"/>
      <c r="BB916" s="307"/>
      <c r="BC916" s="307"/>
      <c r="BD916" s="307"/>
      <c r="BE916" s="307"/>
      <c r="BF916" s="307"/>
      <c r="BG916" s="307"/>
      <c r="BH916" s="307"/>
      <c r="BI916" s="307"/>
      <c r="BJ916" s="307"/>
      <c r="BK916" s="307"/>
      <c r="BL916" s="307"/>
      <c r="BM916" s="307"/>
      <c r="BN916" s="307"/>
      <c r="BO916" s="307"/>
      <c r="BP916" s="307"/>
      <c r="BQ916" s="307"/>
      <c r="BR916" s="307"/>
      <c r="BS916" s="307"/>
      <c r="BT916" s="307"/>
      <c r="BU916" s="307"/>
      <c r="BV916" s="307"/>
      <c r="BW916" s="307"/>
      <c r="BX916" s="307"/>
      <c r="BY916" s="307"/>
      <c r="BZ916" s="307"/>
      <c r="CA916" s="307"/>
      <c r="CB916" s="307"/>
      <c r="CC916" s="307"/>
      <c r="CD916" s="307"/>
      <c r="CE916" s="307"/>
      <c r="CF916" s="307"/>
      <c r="CG916" s="307"/>
      <c r="CH916" s="307"/>
      <c r="CI916" s="307"/>
      <c r="CJ916" s="307"/>
      <c r="CK916" s="307"/>
      <c r="CL916" s="307"/>
      <c r="CN916" s="306"/>
      <c r="CO916" s="307"/>
      <c r="CP916" s="307"/>
      <c r="CQ916" s="307"/>
      <c r="CR916" s="307"/>
      <c r="CS916" s="307"/>
      <c r="CT916" s="307"/>
      <c r="CU916" s="307"/>
      <c r="CV916" s="307"/>
      <c r="CW916" s="307"/>
      <c r="CX916" s="307"/>
      <c r="CY916" s="307"/>
      <c r="CZ916" s="307"/>
      <c r="DA916" s="307"/>
      <c r="DB916" s="307"/>
      <c r="DC916" s="307"/>
      <c r="DD916" s="307"/>
      <c r="DE916" s="307"/>
      <c r="DF916" s="307"/>
      <c r="DG916" s="307"/>
      <c r="DH916" s="307"/>
      <c r="DI916" s="307"/>
      <c r="DJ916" s="307"/>
      <c r="DK916" s="307"/>
      <c r="DL916" s="307"/>
    </row>
    <row r="917" spans="1:116" x14ac:dyDescent="0.4">
      <c r="A917" s="31"/>
      <c r="C917" s="31"/>
      <c r="D917" t="s">
        <v>802</v>
      </c>
      <c r="E917" s="8" t="str">
        <f t="shared" si="1059"/>
        <v>917 SUBCAC-S</v>
      </c>
      <c r="G917" s="95" t="str">
        <f>G919&amp;":"</f>
        <v>New user acquisition cost - (Primary label):</v>
      </c>
      <c r="H917" s="31"/>
      <c r="I917" s="73"/>
      <c r="J917" s="73"/>
      <c r="K917" s="31"/>
      <c r="L917" s="31"/>
      <c r="M917" s="31"/>
      <c r="N917" s="31"/>
      <c r="O917" s="31"/>
      <c r="P917" s="31"/>
      <c r="R917" s="67"/>
      <c r="S917" s="156"/>
      <c r="T917" s="156"/>
      <c r="U917" s="156"/>
      <c r="V917" s="156"/>
      <c r="W917" s="156"/>
      <c r="X917" s="156"/>
      <c r="Y917" s="156"/>
      <c r="Z917" s="156"/>
      <c r="AA917" s="156"/>
      <c r="AB917" s="156"/>
      <c r="AC917" s="156"/>
      <c r="AD917" s="156"/>
      <c r="AE917" s="156"/>
      <c r="AF917" s="156"/>
      <c r="AG917" s="156"/>
      <c r="AH917" s="156"/>
      <c r="AI917" s="156"/>
      <c r="AJ917" s="156"/>
      <c r="AK917" s="156"/>
      <c r="AL917" s="156"/>
      <c r="AM917" s="156"/>
      <c r="AN917" s="156"/>
      <c r="AO917" s="156"/>
      <c r="AP917" s="156"/>
      <c r="AQ917" s="156"/>
      <c r="AR917" s="156"/>
      <c r="AS917" s="156"/>
      <c r="AT917" s="156"/>
      <c r="AU917" s="156"/>
      <c r="AV917" s="156"/>
      <c r="AW917" s="156"/>
      <c r="AX917" s="156"/>
      <c r="AY917" s="156"/>
      <c r="AZ917" s="156"/>
      <c r="BA917" s="156"/>
      <c r="BB917" s="156"/>
      <c r="BC917" s="156"/>
      <c r="BD917" s="156"/>
      <c r="BE917" s="156"/>
      <c r="BF917" s="156"/>
      <c r="BG917" s="156"/>
      <c r="BH917" s="156"/>
      <c r="BI917" s="156"/>
      <c r="BJ917" s="156"/>
      <c r="BK917" s="156"/>
      <c r="BL917" s="156"/>
      <c r="BM917" s="156"/>
      <c r="BN917" s="156"/>
      <c r="BO917" s="156"/>
      <c r="BP917" s="156"/>
      <c r="BQ917" s="156"/>
      <c r="BR917" s="156"/>
      <c r="BS917" s="156"/>
      <c r="BT917" s="156"/>
      <c r="BU917" s="156"/>
      <c r="BV917" s="156"/>
      <c r="BW917" s="156"/>
      <c r="BX917" s="156"/>
      <c r="BY917" s="156"/>
      <c r="BZ917" s="156"/>
      <c r="CA917" s="156"/>
      <c r="CB917" s="156"/>
      <c r="CC917" s="156"/>
      <c r="CD917" s="156"/>
      <c r="CE917" s="156"/>
      <c r="CF917" s="156"/>
      <c r="CG917" s="156"/>
      <c r="CH917" s="156"/>
      <c r="CI917" s="156"/>
      <c r="CJ917" s="156"/>
      <c r="CK917" s="156"/>
      <c r="CL917" s="156"/>
      <c r="CN917" s="73"/>
      <c r="CO917" s="156"/>
      <c r="CP917" s="156"/>
      <c r="CQ917" s="156"/>
      <c r="CR917" s="156"/>
      <c r="CS917" s="156"/>
      <c r="CT917" s="156"/>
      <c r="CU917" s="156"/>
      <c r="CV917" s="156"/>
      <c r="CW917" s="156"/>
      <c r="CX917" s="156"/>
      <c r="CY917" s="156"/>
      <c r="CZ917" s="156"/>
      <c r="DA917" s="156"/>
      <c r="DB917" s="156"/>
      <c r="DC917" s="156"/>
      <c r="DD917" s="156"/>
      <c r="DE917" s="156"/>
      <c r="DF917" s="156"/>
      <c r="DG917" s="156"/>
      <c r="DH917" s="156"/>
      <c r="DI917" s="156"/>
      <c r="DJ917" s="156"/>
      <c r="DK917" s="156"/>
      <c r="DL917" s="156"/>
    </row>
    <row r="918" spans="1:116" x14ac:dyDescent="0.4">
      <c r="B918" t="str">
        <f>E918</f>
        <v>918 SUBCAC-S</v>
      </c>
      <c r="D918" t="s">
        <v>802</v>
      </c>
      <c r="E918" s="8" t="str">
        <f t="shared" si="1059"/>
        <v>918 SUBCAC-S</v>
      </c>
      <c r="G918" s="145" t="str">
        <f>"$ cost/new "&amp;G925</f>
        <v>$ cost/new primary unit</v>
      </c>
      <c r="H918" s="12"/>
      <c r="I918" s="60"/>
      <c r="J918" s="60"/>
      <c r="K918" s="18">
        <v>5</v>
      </c>
      <c r="L918" s="18">
        <v>5</v>
      </c>
      <c r="M918" s="18">
        <v>5</v>
      </c>
      <c r="N918" s="18">
        <v>5</v>
      </c>
      <c r="O918" s="18">
        <v>5</v>
      </c>
      <c r="P918" s="18">
        <v>5</v>
      </c>
      <c r="R918" s="19"/>
      <c r="S918" s="147" cm="1">
        <f t="array" ref="S918">INDEX($K:$P,ROW(),MATCH(S$3,$K$2:$P$2,0))</f>
        <v>5</v>
      </c>
      <c r="T918" s="147" cm="1">
        <f t="array" ref="T918">INDEX($K:$P,ROW(),MATCH(T$3,$K$2:$P$2,0))</f>
        <v>5</v>
      </c>
      <c r="U918" s="147" cm="1">
        <f t="array" ref="U918">INDEX($K:$P,ROW(),MATCH(U$3,$K$2:$P$2,0))</f>
        <v>5</v>
      </c>
      <c r="V918" s="147" cm="1">
        <f t="array" ref="V918">INDEX($K:$P,ROW(),MATCH(V$3,$K$2:$P$2,0))</f>
        <v>5</v>
      </c>
      <c r="W918" s="147" cm="1">
        <f t="array" ref="W918">INDEX($K:$P,ROW(),MATCH(W$3,$K$2:$P$2,0))</f>
        <v>5</v>
      </c>
      <c r="X918" s="147" cm="1">
        <f t="array" ref="X918">INDEX($K:$P,ROW(),MATCH(X$3,$K$2:$P$2,0))</f>
        <v>5</v>
      </c>
      <c r="Y918" s="147" cm="1">
        <f t="array" ref="Y918">INDEX($K:$P,ROW(),MATCH(Y$3,$K$2:$P$2,0))</f>
        <v>5</v>
      </c>
      <c r="Z918" s="147" cm="1">
        <f t="array" ref="Z918">INDEX($K:$P,ROW(),MATCH(Z$3,$K$2:$P$2,0))</f>
        <v>5</v>
      </c>
      <c r="AA918" s="147" cm="1">
        <f t="array" ref="AA918">INDEX($K:$P,ROW(),MATCH(AA$3,$K$2:$P$2,0))</f>
        <v>5</v>
      </c>
      <c r="AB918" s="147" cm="1">
        <f t="array" ref="AB918">INDEX($K:$P,ROW(),MATCH(AB$3,$K$2:$P$2,0))</f>
        <v>5</v>
      </c>
      <c r="AC918" s="147" cm="1">
        <f t="array" ref="AC918">INDEX($K:$P,ROW(),MATCH(AC$3,$K$2:$P$2,0))</f>
        <v>5</v>
      </c>
      <c r="AD918" s="147" cm="1">
        <f t="array" ref="AD918">INDEX($K:$P,ROW(),MATCH(AD$3,$K$2:$P$2,0))</f>
        <v>5</v>
      </c>
      <c r="AE918" s="147" cm="1">
        <f t="array" ref="AE918">INDEX($K:$P,ROW(),MATCH(AE$3,$K$2:$P$2,0))</f>
        <v>5</v>
      </c>
      <c r="AF918" s="147" cm="1">
        <f t="array" ref="AF918">INDEX($K:$P,ROW(),MATCH(AF$3,$K$2:$P$2,0))</f>
        <v>5</v>
      </c>
      <c r="AG918" s="147" cm="1">
        <f t="array" ref="AG918">INDEX($K:$P,ROW(),MATCH(AG$3,$K$2:$P$2,0))</f>
        <v>5</v>
      </c>
      <c r="AH918" s="147" cm="1">
        <f t="array" ref="AH918">INDEX($K:$P,ROW(),MATCH(AH$3,$K$2:$P$2,0))</f>
        <v>5</v>
      </c>
      <c r="AI918" s="147" cm="1">
        <f t="array" ref="AI918">INDEX($K:$P,ROW(),MATCH(AI$3,$K$2:$P$2,0))</f>
        <v>5</v>
      </c>
      <c r="AJ918" s="147" cm="1">
        <f t="array" ref="AJ918">INDEX($K:$P,ROW(),MATCH(AJ$3,$K$2:$P$2,0))</f>
        <v>5</v>
      </c>
      <c r="AK918" s="147" cm="1">
        <f t="array" ref="AK918">INDEX($K:$P,ROW(),MATCH(AK$3,$K$2:$P$2,0))</f>
        <v>5</v>
      </c>
      <c r="AL918" s="147" cm="1">
        <f t="array" ref="AL918">INDEX($K:$P,ROW(),MATCH(AL$3,$K$2:$P$2,0))</f>
        <v>5</v>
      </c>
      <c r="AM918" s="147" cm="1">
        <f t="array" ref="AM918">INDEX($K:$P,ROW(),MATCH(AM$3,$K$2:$P$2,0))</f>
        <v>5</v>
      </c>
      <c r="AN918" s="147" cm="1">
        <f t="array" ref="AN918">INDEX($K:$P,ROW(),MATCH(AN$3,$K$2:$P$2,0))</f>
        <v>5</v>
      </c>
      <c r="AO918" s="147" cm="1">
        <f t="array" ref="AO918">INDEX($K:$P,ROW(),MATCH(AO$3,$K$2:$P$2,0))</f>
        <v>5</v>
      </c>
      <c r="AP918" s="147" cm="1">
        <f t="array" ref="AP918">INDEX($K:$P,ROW(),MATCH(AP$3,$K$2:$P$2,0))</f>
        <v>5</v>
      </c>
      <c r="AQ918" s="147" cm="1">
        <f t="array" ref="AQ918">INDEX($K:$P,ROW(),MATCH(AQ$3,$K$2:$P$2,0))</f>
        <v>5</v>
      </c>
      <c r="AR918" s="147" cm="1">
        <f t="array" ref="AR918">INDEX($K:$P,ROW(),MATCH(AR$3,$K$2:$P$2,0))</f>
        <v>5</v>
      </c>
      <c r="AS918" s="147" cm="1">
        <f t="array" ref="AS918">INDEX($K:$P,ROW(),MATCH(AS$3,$K$2:$P$2,0))</f>
        <v>5</v>
      </c>
      <c r="AT918" s="147" cm="1">
        <f t="array" ref="AT918">INDEX($K:$P,ROW(),MATCH(AT$3,$K$2:$P$2,0))</f>
        <v>5</v>
      </c>
      <c r="AU918" s="147" cm="1">
        <f t="array" ref="AU918">INDEX($K:$P,ROW(),MATCH(AU$3,$K$2:$P$2,0))</f>
        <v>5</v>
      </c>
      <c r="AV918" s="147" cm="1">
        <f t="array" ref="AV918">INDEX($K:$P,ROW(),MATCH(AV$3,$K$2:$P$2,0))</f>
        <v>5</v>
      </c>
      <c r="AW918" s="147" cm="1">
        <f t="array" ref="AW918">INDEX($K:$P,ROW(),MATCH(AW$3,$K$2:$P$2,0))</f>
        <v>5</v>
      </c>
      <c r="AX918" s="147" cm="1">
        <f t="array" ref="AX918">INDEX($K:$P,ROW(),MATCH(AX$3,$K$2:$P$2,0))</f>
        <v>5</v>
      </c>
      <c r="AY918" s="147" cm="1">
        <f t="array" ref="AY918">INDEX($K:$P,ROW(),MATCH(AY$3,$K$2:$P$2,0))</f>
        <v>5</v>
      </c>
      <c r="AZ918" s="147" cm="1">
        <f t="array" ref="AZ918">INDEX($K:$P,ROW(),MATCH(AZ$3,$K$2:$P$2,0))</f>
        <v>5</v>
      </c>
      <c r="BA918" s="147" cm="1">
        <f t="array" ref="BA918">INDEX($K:$P,ROW(),MATCH(BA$3,$K$2:$P$2,0))</f>
        <v>5</v>
      </c>
      <c r="BB918" s="147" cm="1">
        <f t="array" ref="BB918">INDEX($K:$P,ROW(),MATCH(BB$3,$K$2:$P$2,0))</f>
        <v>5</v>
      </c>
      <c r="BC918" s="147" cm="1">
        <f t="array" ref="BC918">INDEX($K:$P,ROW(),MATCH(BC$3,$K$2:$P$2,0))</f>
        <v>5</v>
      </c>
      <c r="BD918" s="147" cm="1">
        <f t="array" ref="BD918">INDEX($K:$P,ROW(),MATCH(BD$3,$K$2:$P$2,0))</f>
        <v>5</v>
      </c>
      <c r="BE918" s="147" cm="1">
        <f t="array" ref="BE918">INDEX($K:$P,ROW(),MATCH(BE$3,$K$2:$P$2,0))</f>
        <v>5</v>
      </c>
      <c r="BF918" s="147" cm="1">
        <f t="array" ref="BF918">INDEX($K:$P,ROW(),MATCH(BF$3,$K$2:$P$2,0))</f>
        <v>5</v>
      </c>
      <c r="BG918" s="147" cm="1">
        <f t="array" ref="BG918">INDEX($K:$P,ROW(),MATCH(BG$3,$K$2:$P$2,0))</f>
        <v>5</v>
      </c>
      <c r="BH918" s="147" cm="1">
        <f t="array" ref="BH918">INDEX($K:$P,ROW(),MATCH(BH$3,$K$2:$P$2,0))</f>
        <v>5</v>
      </c>
      <c r="BI918" s="147" cm="1">
        <f t="array" ref="BI918">INDEX($K:$P,ROW(),MATCH(BI$3,$K$2:$P$2,0))</f>
        <v>5</v>
      </c>
      <c r="BJ918" s="147" cm="1">
        <f t="array" ref="BJ918">INDEX($K:$P,ROW(),MATCH(BJ$3,$K$2:$P$2,0))</f>
        <v>5</v>
      </c>
      <c r="BK918" s="147" cm="1">
        <f t="array" ref="BK918">INDEX($K:$P,ROW(),MATCH(BK$3,$K$2:$P$2,0))</f>
        <v>5</v>
      </c>
      <c r="BL918" s="147" cm="1">
        <f t="array" ref="BL918">INDEX($K:$P,ROW(),MATCH(BL$3,$K$2:$P$2,0))</f>
        <v>5</v>
      </c>
      <c r="BM918" s="147" cm="1">
        <f t="array" ref="BM918">INDEX($K:$P,ROW(),MATCH(BM$3,$K$2:$P$2,0))</f>
        <v>5</v>
      </c>
      <c r="BN918" s="147" cm="1">
        <f t="array" ref="BN918">INDEX($K:$P,ROW(),MATCH(BN$3,$K$2:$P$2,0))</f>
        <v>5</v>
      </c>
      <c r="BO918" s="147" cm="1">
        <f t="array" ref="BO918">INDEX($K:$P,ROW(),MATCH(BO$3,$K$2:$P$2,0))</f>
        <v>5</v>
      </c>
      <c r="BP918" s="147" cm="1">
        <f t="array" ref="BP918">INDEX($K:$P,ROW(),MATCH(BP$3,$K$2:$P$2,0))</f>
        <v>5</v>
      </c>
      <c r="BQ918" s="147" cm="1">
        <f t="array" ref="BQ918">INDEX($K:$P,ROW(),MATCH(BQ$3,$K$2:$P$2,0))</f>
        <v>5</v>
      </c>
      <c r="BR918" s="147" cm="1">
        <f t="array" ref="BR918">INDEX($K:$P,ROW(),MATCH(BR$3,$K$2:$P$2,0))</f>
        <v>5</v>
      </c>
      <c r="BS918" s="147" cm="1">
        <f t="array" ref="BS918">INDEX($K:$P,ROW(),MATCH(BS$3,$K$2:$P$2,0))</f>
        <v>5</v>
      </c>
      <c r="BT918" s="147" cm="1">
        <f t="array" ref="BT918">INDEX($K:$P,ROW(),MATCH(BT$3,$K$2:$P$2,0))</f>
        <v>5</v>
      </c>
      <c r="BU918" s="147" cm="1">
        <f t="array" ref="BU918">INDEX($K:$P,ROW(),MATCH(BU$3,$K$2:$P$2,0))</f>
        <v>5</v>
      </c>
      <c r="BV918" s="147" cm="1">
        <f t="array" ref="BV918">INDEX($K:$P,ROW(),MATCH(BV$3,$K$2:$P$2,0))</f>
        <v>5</v>
      </c>
      <c r="BW918" s="147" cm="1">
        <f t="array" ref="BW918">INDEX($K:$P,ROW(),MATCH(BW$3,$K$2:$P$2,0))</f>
        <v>5</v>
      </c>
      <c r="BX918" s="147" cm="1">
        <f t="array" ref="BX918">INDEX($K:$P,ROW(),MATCH(BX$3,$K$2:$P$2,0))</f>
        <v>5</v>
      </c>
      <c r="BY918" s="147" cm="1">
        <f t="array" ref="BY918">INDEX($K:$P,ROW(),MATCH(BY$3,$K$2:$P$2,0))</f>
        <v>5</v>
      </c>
      <c r="BZ918" s="147" cm="1">
        <f t="array" ref="BZ918">INDEX($K:$P,ROW(),MATCH(BZ$3,$K$2:$P$2,0))</f>
        <v>5</v>
      </c>
      <c r="CA918" s="147" cm="1">
        <f t="array" ref="CA918">INDEX($K:$P,ROW(),MATCH(CA$3,$K$2:$P$2,0))</f>
        <v>5</v>
      </c>
      <c r="CB918" s="147" cm="1">
        <f t="array" ref="CB918">INDEX($K:$P,ROW(),MATCH(CB$3,$K$2:$P$2,0))</f>
        <v>5</v>
      </c>
      <c r="CC918" s="147" cm="1">
        <f t="array" ref="CC918">INDEX($K:$P,ROW(),MATCH(CC$3,$K$2:$P$2,0))</f>
        <v>5</v>
      </c>
      <c r="CD918" s="147" cm="1">
        <f t="array" ref="CD918">INDEX($K:$P,ROW(),MATCH(CD$3,$K$2:$P$2,0))</f>
        <v>5</v>
      </c>
      <c r="CE918" s="147" cm="1">
        <f t="array" ref="CE918">INDEX($K:$P,ROW(),MATCH(CE$3,$K$2:$P$2,0))</f>
        <v>5</v>
      </c>
      <c r="CF918" s="147" cm="1">
        <f t="array" ref="CF918">INDEX($K:$P,ROW(),MATCH(CF$3,$K$2:$P$2,0))</f>
        <v>5</v>
      </c>
      <c r="CG918" s="147" cm="1">
        <f t="array" ref="CG918">INDEX($K:$P,ROW(),MATCH(CG$3,$K$2:$P$2,0))</f>
        <v>5</v>
      </c>
      <c r="CH918" s="147" cm="1">
        <f t="array" ref="CH918">INDEX($K:$P,ROW(),MATCH(CH$3,$K$2:$P$2,0))</f>
        <v>5</v>
      </c>
      <c r="CI918" s="147" cm="1">
        <f t="array" ref="CI918">INDEX($K:$P,ROW(),MATCH(CI$3,$K$2:$P$2,0))</f>
        <v>5</v>
      </c>
      <c r="CJ918" s="147" cm="1">
        <f t="array" ref="CJ918">INDEX($K:$P,ROW(),MATCH(CJ$3,$K$2:$P$2,0))</f>
        <v>5</v>
      </c>
      <c r="CK918" s="147" cm="1">
        <f t="array" ref="CK918">INDEX($K:$P,ROW(),MATCH(CK$3,$K$2:$P$2,0))</f>
        <v>5</v>
      </c>
      <c r="CL918" s="147" cm="1">
        <f t="array" ref="CL918">INDEX($K:$P,ROW(),MATCH(CL$3,$K$2:$P$2,0))</f>
        <v>5</v>
      </c>
      <c r="CN918" s="60"/>
      <c r="CO918" s="147" t="e" cm="1">
        <f t="array" ref="CO918">INDEX($K:$P,ROW(),MATCH(CO$3,$K$2:$P$2,0))</f>
        <v>#N/A</v>
      </c>
      <c r="CP918" s="147" t="e" cm="1">
        <f t="array" ref="CP918">INDEX($K:$P,ROW(),MATCH(CP$3,$K$2:$P$2,0))</f>
        <v>#N/A</v>
      </c>
      <c r="CQ918" s="147" t="e" cm="1">
        <f t="array" ref="CQ918">INDEX($K:$P,ROW(),MATCH(CQ$3,$K$2:$P$2,0))</f>
        <v>#N/A</v>
      </c>
      <c r="CR918" s="147" t="e" cm="1">
        <f t="array" ref="CR918">INDEX($K:$P,ROW(),MATCH(CR$3,$K$2:$P$2,0))</f>
        <v>#N/A</v>
      </c>
      <c r="CS918" s="147" t="e" cm="1">
        <f t="array" ref="CS918">INDEX($K:$P,ROW(),MATCH(CS$3,$K$2:$P$2,0))</f>
        <v>#N/A</v>
      </c>
      <c r="CT918" s="147" t="e" cm="1">
        <f t="array" ref="CT918">INDEX($K:$P,ROW(),MATCH(CT$3,$K$2:$P$2,0))</f>
        <v>#N/A</v>
      </c>
      <c r="CU918" s="147" t="e" cm="1">
        <f t="array" ref="CU918">INDEX($K:$P,ROW(),MATCH(CU$3,$K$2:$P$2,0))</f>
        <v>#N/A</v>
      </c>
      <c r="CV918" s="147" t="e" cm="1">
        <f t="array" ref="CV918">INDEX($K:$P,ROW(),MATCH(CV$3,$K$2:$P$2,0))</f>
        <v>#N/A</v>
      </c>
      <c r="CW918" s="147" t="e" cm="1">
        <f t="array" ref="CW918">INDEX($K:$P,ROW(),MATCH(CW$3,$K$2:$P$2,0))</f>
        <v>#N/A</v>
      </c>
      <c r="CX918" s="147" t="e" cm="1">
        <f t="array" ref="CX918">INDEX($K:$P,ROW(),MATCH(CX$3,$K$2:$P$2,0))</f>
        <v>#N/A</v>
      </c>
      <c r="CY918" s="147" t="e" cm="1">
        <f t="array" ref="CY918">INDEX($K:$P,ROW(),MATCH(CY$3,$K$2:$P$2,0))</f>
        <v>#N/A</v>
      </c>
      <c r="CZ918" s="147" t="e" cm="1">
        <f t="array" ref="CZ918">INDEX($K:$P,ROW(),MATCH(CZ$3,$K$2:$P$2,0))</f>
        <v>#N/A</v>
      </c>
      <c r="DA918" s="147" t="e" cm="1">
        <f t="array" ref="DA918">INDEX($K:$P,ROW(),MATCH(DA$3,$K$2:$P$2,0))</f>
        <v>#N/A</v>
      </c>
      <c r="DB918" s="147" t="e" cm="1">
        <f t="array" ref="DB918">INDEX($K:$P,ROW(),MATCH(DB$3,$K$2:$P$2,0))</f>
        <v>#N/A</v>
      </c>
      <c r="DC918" s="147" t="e" cm="1">
        <f t="array" ref="DC918">INDEX($K:$P,ROW(),MATCH(DC$3,$K$2:$P$2,0))</f>
        <v>#N/A</v>
      </c>
      <c r="DD918" s="147" t="e" cm="1">
        <f t="array" ref="DD918">INDEX($K:$P,ROW(),MATCH(DD$3,$K$2:$P$2,0))</f>
        <v>#N/A</v>
      </c>
      <c r="DE918" s="147" t="e" cm="1">
        <f t="array" ref="DE918">INDEX($K:$P,ROW(),MATCH(DE$3,$K$2:$P$2,0))</f>
        <v>#N/A</v>
      </c>
      <c r="DF918" s="147" t="e" cm="1">
        <f t="array" ref="DF918">INDEX($K:$P,ROW(),MATCH(DF$3,$K$2:$P$2,0))</f>
        <v>#N/A</v>
      </c>
      <c r="DG918" s="147" t="e" cm="1">
        <f t="array" ref="DG918">INDEX($K:$P,ROW(),MATCH(DG$3,$K$2:$P$2,0))</f>
        <v>#N/A</v>
      </c>
      <c r="DH918" s="147" t="e" cm="1">
        <f t="array" ref="DH918">INDEX($K:$P,ROW(),MATCH(DH$3,$K$2:$P$2,0))</f>
        <v>#N/A</v>
      </c>
      <c r="DI918" s="147" t="e" cm="1">
        <f t="array" ref="DI918">INDEX($K:$P,ROW(),MATCH(DI$3,$K$2:$P$2,0))</f>
        <v>#N/A</v>
      </c>
      <c r="DJ918" s="147" t="e" cm="1">
        <f t="array" ref="DJ918">INDEX($K:$P,ROW(),MATCH(DJ$3,$K$2:$P$2,0))</f>
        <v>#N/A</v>
      </c>
      <c r="DK918" s="147" t="e" cm="1">
        <f t="array" ref="DK918">INDEX($K:$P,ROW(),MATCH(DK$3,$K$2:$P$2,0))</f>
        <v>#N/A</v>
      </c>
      <c r="DL918" s="147" t="e" cm="1">
        <f t="array" ref="DL918">INDEX($K:$P,ROW(),MATCH(DL$3,$K$2:$P$2,0))</f>
        <v>#N/A</v>
      </c>
    </row>
    <row r="919" spans="1:116" x14ac:dyDescent="0.4">
      <c r="A919" s="27"/>
      <c r="B919" s="27"/>
      <c r="C919" s="27" t="s">
        <v>203</v>
      </c>
      <c r="D919" t="s">
        <v>802</v>
      </c>
      <c r="E919" s="8" t="str">
        <f t="shared" si="1059"/>
        <v>919 SUBCAC-S</v>
      </c>
      <c r="F919" s="27"/>
      <c r="G919" s="126" t="str">
        <f>SUBSTITUTE(G916,":","")&amp;" - "&amp;G924</f>
        <v>New user acquisition cost - (Primary label)</v>
      </c>
      <c r="H919" s="27"/>
      <c r="I919" s="78"/>
      <c r="J919" s="78"/>
      <c r="K919" s="118">
        <f t="shared" ref="K919:P919" ca="1" si="1060">SUMIF($3:$3,K$2,919:919)</f>
        <v>-25000</v>
      </c>
      <c r="L919" s="118">
        <f t="shared" ca="1" si="1060"/>
        <v>0</v>
      </c>
      <c r="M919" s="118">
        <f t="shared" ca="1" si="1060"/>
        <v>0</v>
      </c>
      <c r="N919" s="118">
        <f t="shared" ca="1" si="1060"/>
        <v>0</v>
      </c>
      <c r="O919" s="118">
        <f t="shared" ca="1" si="1060"/>
        <v>0</v>
      </c>
      <c r="P919" s="118">
        <f t="shared" ca="1" si="1060"/>
        <v>0</v>
      </c>
      <c r="R919" s="33"/>
      <c r="S919" s="148" cm="1">
        <f t="array" aca="1" ref="S919" ca="1">-S918*INDIRECT(S911)</f>
        <v>-25000</v>
      </c>
      <c r="T919" s="148" cm="1">
        <f t="array" aca="1" ref="T919" ca="1">-T918*(INDIRECT(T911)-INDIRECT(S911))</f>
        <v>0</v>
      </c>
      <c r="U919" s="148" cm="1">
        <f t="array" aca="1" ref="U919" ca="1">-U918*(INDIRECT(U911)-INDIRECT(T911))</f>
        <v>0</v>
      </c>
      <c r="V919" s="148" cm="1">
        <f t="array" aca="1" ref="V919" ca="1">-V918*(INDIRECT(V911)-INDIRECT(U911))</f>
        <v>0</v>
      </c>
      <c r="W919" s="148" cm="1">
        <f t="array" aca="1" ref="W919" ca="1">-W918*(INDIRECT(W911)-INDIRECT(V911))</f>
        <v>0</v>
      </c>
      <c r="X919" s="148" cm="1">
        <f t="array" aca="1" ref="X919" ca="1">-X918*(INDIRECT(X911)-INDIRECT(W911))</f>
        <v>0</v>
      </c>
      <c r="Y919" s="148" cm="1">
        <f t="array" aca="1" ref="Y919" ca="1">-Y918*(INDIRECT(Y911)-INDIRECT(X911))</f>
        <v>0</v>
      </c>
      <c r="Z919" s="148" cm="1">
        <f t="array" aca="1" ref="Z919" ca="1">-Z918*(INDIRECT(Z911)-INDIRECT(Y911))</f>
        <v>0</v>
      </c>
      <c r="AA919" s="148" cm="1">
        <f t="array" aca="1" ref="AA919" ca="1">-AA918*(INDIRECT(AA911)-INDIRECT(Z911))</f>
        <v>0</v>
      </c>
      <c r="AB919" s="148" cm="1">
        <f t="array" aca="1" ref="AB919" ca="1">-AB918*(INDIRECT(AB911)-INDIRECT(AA911))</f>
        <v>0</v>
      </c>
      <c r="AC919" s="148" cm="1">
        <f t="array" aca="1" ref="AC919" ca="1">-AC918*(INDIRECT(AC911)-INDIRECT(AB911))</f>
        <v>0</v>
      </c>
      <c r="AD919" s="148" cm="1">
        <f t="array" aca="1" ref="AD919" ca="1">-AD918*(INDIRECT(AD911)-INDIRECT(AC911))</f>
        <v>0</v>
      </c>
      <c r="AE919" s="148" cm="1">
        <f t="array" aca="1" ref="AE919" ca="1">-AE918*(INDIRECT(AE911)-INDIRECT(AD911))</f>
        <v>0</v>
      </c>
      <c r="AF919" s="148" cm="1">
        <f t="array" aca="1" ref="AF919" ca="1">-AF918*(INDIRECT(AF911)-INDIRECT(AE911))</f>
        <v>0</v>
      </c>
      <c r="AG919" s="148" cm="1">
        <f t="array" aca="1" ref="AG919" ca="1">-AG918*(INDIRECT(AG911)-INDIRECT(AF911))</f>
        <v>0</v>
      </c>
      <c r="AH919" s="148" cm="1">
        <f t="array" aca="1" ref="AH919" ca="1">-AH918*(INDIRECT(AH911)-INDIRECT(AG911))</f>
        <v>0</v>
      </c>
      <c r="AI919" s="148" cm="1">
        <f t="array" aca="1" ref="AI919" ca="1">-AI918*(INDIRECT(AI911)-INDIRECT(AH911))</f>
        <v>0</v>
      </c>
      <c r="AJ919" s="148" cm="1">
        <f t="array" aca="1" ref="AJ919" ca="1">-AJ918*(INDIRECT(AJ911)-INDIRECT(AI911))</f>
        <v>0</v>
      </c>
      <c r="AK919" s="148" cm="1">
        <f t="array" aca="1" ref="AK919" ca="1">-AK918*(INDIRECT(AK911)-INDIRECT(AJ911))</f>
        <v>0</v>
      </c>
      <c r="AL919" s="148" cm="1">
        <f t="array" aca="1" ref="AL919" ca="1">-AL918*(INDIRECT(AL911)-INDIRECT(AK911))</f>
        <v>0</v>
      </c>
      <c r="AM919" s="148" cm="1">
        <f t="array" aca="1" ref="AM919" ca="1">-AM918*(INDIRECT(AM911)-INDIRECT(AL911))</f>
        <v>0</v>
      </c>
      <c r="AN919" s="148" cm="1">
        <f t="array" aca="1" ref="AN919" ca="1">-AN918*(INDIRECT(AN911)-INDIRECT(AM911))</f>
        <v>0</v>
      </c>
      <c r="AO919" s="148" cm="1">
        <f t="array" aca="1" ref="AO919" ca="1">-AO918*(INDIRECT(AO911)-INDIRECT(AN911))</f>
        <v>0</v>
      </c>
      <c r="AP919" s="148" cm="1">
        <f t="array" aca="1" ref="AP919" ca="1">-AP918*(INDIRECT(AP911)-INDIRECT(AO911))</f>
        <v>0</v>
      </c>
      <c r="AQ919" s="148" cm="1">
        <f t="array" aca="1" ref="AQ919" ca="1">-AQ918*(INDIRECT(AQ911)-INDIRECT(AP911))</f>
        <v>0</v>
      </c>
      <c r="AR919" s="148" cm="1">
        <f t="array" aca="1" ref="AR919" ca="1">-AR918*(INDIRECT(AR911)-INDIRECT(AQ911))</f>
        <v>0</v>
      </c>
      <c r="AS919" s="148" cm="1">
        <f t="array" aca="1" ref="AS919" ca="1">-AS918*(INDIRECT(AS911)-INDIRECT(AR911))</f>
        <v>0</v>
      </c>
      <c r="AT919" s="148" cm="1">
        <f t="array" aca="1" ref="AT919" ca="1">-AT918*(INDIRECT(AT911)-INDIRECT(AS911))</f>
        <v>0</v>
      </c>
      <c r="AU919" s="148" cm="1">
        <f t="array" aca="1" ref="AU919" ca="1">-AU918*(INDIRECT(AU911)-INDIRECT(AT911))</f>
        <v>0</v>
      </c>
      <c r="AV919" s="148" cm="1">
        <f t="array" aca="1" ref="AV919" ca="1">-AV918*(INDIRECT(AV911)-INDIRECT(AU911))</f>
        <v>0</v>
      </c>
      <c r="AW919" s="148" cm="1">
        <f t="array" aca="1" ref="AW919" ca="1">-AW918*(INDIRECT(AW911)-INDIRECT(AV911))</f>
        <v>0</v>
      </c>
      <c r="AX919" s="148" cm="1">
        <f t="array" aca="1" ref="AX919" ca="1">-AX918*(INDIRECT(AX911)-INDIRECT(AW911))</f>
        <v>0</v>
      </c>
      <c r="AY919" s="148" cm="1">
        <f t="array" aca="1" ref="AY919" ca="1">-AY918*(INDIRECT(AY911)-INDIRECT(AX911))</f>
        <v>0</v>
      </c>
      <c r="AZ919" s="148" cm="1">
        <f t="array" aca="1" ref="AZ919" ca="1">-AZ918*(INDIRECT(AZ911)-INDIRECT(AY911))</f>
        <v>0</v>
      </c>
      <c r="BA919" s="148" cm="1">
        <f t="array" aca="1" ref="BA919" ca="1">-BA918*(INDIRECT(BA911)-INDIRECT(AZ911))</f>
        <v>0</v>
      </c>
      <c r="BB919" s="148" cm="1">
        <f t="array" aca="1" ref="BB919" ca="1">-BB918*(INDIRECT(BB911)-INDIRECT(BA911))</f>
        <v>0</v>
      </c>
      <c r="BC919" s="148" cm="1">
        <f t="array" aca="1" ref="BC919" ca="1">-BC918*(INDIRECT(BC911)-INDIRECT(BB911))</f>
        <v>0</v>
      </c>
      <c r="BD919" s="148" cm="1">
        <f t="array" aca="1" ref="BD919" ca="1">-BD918*(INDIRECT(BD911)-INDIRECT(BC911))</f>
        <v>0</v>
      </c>
      <c r="BE919" s="148" cm="1">
        <f t="array" aca="1" ref="BE919" ca="1">-BE918*(INDIRECT(BE911)-INDIRECT(BD911))</f>
        <v>0</v>
      </c>
      <c r="BF919" s="148" cm="1">
        <f t="array" aca="1" ref="BF919" ca="1">-BF918*(INDIRECT(BF911)-INDIRECT(BE911))</f>
        <v>0</v>
      </c>
      <c r="BG919" s="148" cm="1">
        <f t="array" aca="1" ref="BG919" ca="1">-BG918*(INDIRECT(BG911)-INDIRECT(BF911))</f>
        <v>0</v>
      </c>
      <c r="BH919" s="148" cm="1">
        <f t="array" aca="1" ref="BH919" ca="1">-BH918*(INDIRECT(BH911)-INDIRECT(BG911))</f>
        <v>0</v>
      </c>
      <c r="BI919" s="148" cm="1">
        <f t="array" aca="1" ref="BI919" ca="1">-BI918*(INDIRECT(BI911)-INDIRECT(BH911))</f>
        <v>0</v>
      </c>
      <c r="BJ919" s="148" cm="1">
        <f t="array" aca="1" ref="BJ919" ca="1">-BJ918*(INDIRECT(BJ911)-INDIRECT(BI911))</f>
        <v>0</v>
      </c>
      <c r="BK919" s="148" cm="1">
        <f t="array" aca="1" ref="BK919" ca="1">-BK918*(INDIRECT(BK911)-INDIRECT(BJ911))</f>
        <v>0</v>
      </c>
      <c r="BL919" s="148" cm="1">
        <f t="array" aca="1" ref="BL919" ca="1">-BL918*(INDIRECT(BL911)-INDIRECT(BK911))</f>
        <v>0</v>
      </c>
      <c r="BM919" s="148" cm="1">
        <f t="array" aca="1" ref="BM919" ca="1">-BM918*(INDIRECT(BM911)-INDIRECT(BL911))</f>
        <v>0</v>
      </c>
      <c r="BN919" s="148" cm="1">
        <f t="array" aca="1" ref="BN919" ca="1">-BN918*(INDIRECT(BN911)-INDIRECT(BM911))</f>
        <v>0</v>
      </c>
      <c r="BO919" s="148" cm="1">
        <f t="array" aca="1" ref="BO919" ca="1">-BO918*(INDIRECT(BO911)-INDIRECT(BN911))</f>
        <v>0</v>
      </c>
      <c r="BP919" s="148" cm="1">
        <f t="array" aca="1" ref="BP919" ca="1">-BP918*(INDIRECT(BP911)-INDIRECT(BO911))</f>
        <v>0</v>
      </c>
      <c r="BQ919" s="148" cm="1">
        <f t="array" aca="1" ref="BQ919" ca="1">-BQ918*(INDIRECT(BQ911)-INDIRECT(BP911))</f>
        <v>0</v>
      </c>
      <c r="BR919" s="148" cm="1">
        <f t="array" aca="1" ref="BR919" ca="1">-BR918*(INDIRECT(BR911)-INDIRECT(BQ911))</f>
        <v>0</v>
      </c>
      <c r="BS919" s="148" cm="1">
        <f t="array" aca="1" ref="BS919" ca="1">-BS918*(INDIRECT(BS911)-INDIRECT(BR911))</f>
        <v>0</v>
      </c>
      <c r="BT919" s="148" cm="1">
        <f t="array" aca="1" ref="BT919" ca="1">-BT918*(INDIRECT(BT911)-INDIRECT(BS911))</f>
        <v>0</v>
      </c>
      <c r="BU919" s="148" cm="1">
        <f t="array" aca="1" ref="BU919" ca="1">-BU918*(INDIRECT(BU911)-INDIRECT(BT911))</f>
        <v>0</v>
      </c>
      <c r="BV919" s="148" cm="1">
        <f t="array" aca="1" ref="BV919" ca="1">-BV918*(INDIRECT(BV911)-INDIRECT(BU911))</f>
        <v>0</v>
      </c>
      <c r="BW919" s="148" cm="1">
        <f t="array" aca="1" ref="BW919" ca="1">-BW918*(INDIRECT(BW911)-INDIRECT(BV911))</f>
        <v>0</v>
      </c>
      <c r="BX919" s="148" cm="1">
        <f t="array" aca="1" ref="BX919" ca="1">-BX918*(INDIRECT(BX911)-INDIRECT(BW911))</f>
        <v>0</v>
      </c>
      <c r="BY919" s="148" cm="1">
        <f t="array" aca="1" ref="BY919" ca="1">-BY918*(INDIRECT(BY911)-INDIRECT(BX911))</f>
        <v>0</v>
      </c>
      <c r="BZ919" s="148" cm="1">
        <f t="array" aca="1" ref="BZ919" ca="1">-BZ918*(INDIRECT(BZ911)-INDIRECT(BY911))</f>
        <v>0</v>
      </c>
      <c r="CA919" s="148" cm="1">
        <f t="array" aca="1" ref="CA919" ca="1">-CA918*(INDIRECT(CA911)-INDIRECT(BZ911))</f>
        <v>0</v>
      </c>
      <c r="CB919" s="148" cm="1">
        <f t="array" aca="1" ref="CB919" ca="1">-CB918*(INDIRECT(CB911)-INDIRECT(CA911))</f>
        <v>0</v>
      </c>
      <c r="CC919" s="148" cm="1">
        <f t="array" aca="1" ref="CC919" ca="1">-CC918*(INDIRECT(CC911)-INDIRECT(CB911))</f>
        <v>0</v>
      </c>
      <c r="CD919" s="148" cm="1">
        <f t="array" aca="1" ref="CD919" ca="1">-CD918*(INDIRECT(CD911)-INDIRECT(CC911))</f>
        <v>0</v>
      </c>
      <c r="CE919" s="148" cm="1">
        <f t="array" aca="1" ref="CE919" ca="1">-CE918*(INDIRECT(CE911)-INDIRECT(CD911))</f>
        <v>0</v>
      </c>
      <c r="CF919" s="148" cm="1">
        <f t="array" aca="1" ref="CF919" ca="1">-CF918*(INDIRECT(CF911)-INDIRECT(CE911))</f>
        <v>0</v>
      </c>
      <c r="CG919" s="148" cm="1">
        <f t="array" aca="1" ref="CG919" ca="1">-CG918*(INDIRECT(CG911)-INDIRECT(CF911))</f>
        <v>0</v>
      </c>
      <c r="CH919" s="148" cm="1">
        <f t="array" aca="1" ref="CH919" ca="1">-CH918*(INDIRECT(CH911)-INDIRECT(CG911))</f>
        <v>0</v>
      </c>
      <c r="CI919" s="148" cm="1">
        <f t="array" aca="1" ref="CI919" ca="1">-CI918*(INDIRECT(CI911)-INDIRECT(CH911))</f>
        <v>0</v>
      </c>
      <c r="CJ919" s="148" cm="1">
        <f t="array" aca="1" ref="CJ919" ca="1">-CJ918*(INDIRECT(CJ911)-INDIRECT(CI911))</f>
        <v>0</v>
      </c>
      <c r="CK919" s="148" cm="1">
        <f t="array" aca="1" ref="CK919" ca="1">-CK918*(INDIRECT(CK911)-INDIRECT(CJ911))</f>
        <v>0</v>
      </c>
      <c r="CL919" s="148" cm="1">
        <f t="array" aca="1" ref="CL919" ca="1">-CL918*(INDIRECT(CL911)-INDIRECT(CK911))</f>
        <v>0</v>
      </c>
      <c r="CM919" s="148" t="e" cm="1">
        <f t="array" aca="1" ref="CM919" ca="1">-CM918*(INDIRECT(CM911)-INDIRECT(CL911))</f>
        <v>#REF!</v>
      </c>
      <c r="CN919" s="148" t="e" cm="1">
        <f t="array" aca="1" ref="CN919" ca="1">-CN918*(INDIRECT(CN911)-INDIRECT(CM911))</f>
        <v>#REF!</v>
      </c>
      <c r="CO919" s="148" t="e" cm="1">
        <f t="array" aca="1" ref="CO919" ca="1">-CO918*(INDIRECT(CO911)-INDIRECT(CN911))</f>
        <v>#N/A</v>
      </c>
      <c r="CP919" s="148" t="e" cm="1">
        <f t="array" aca="1" ref="CP919" ca="1">-CP918*(INDIRECT(CP911)-INDIRECT(CO911))</f>
        <v>#N/A</v>
      </c>
      <c r="CQ919" s="148" t="e" cm="1">
        <f t="array" aca="1" ref="CQ919" ca="1">-CQ918*(INDIRECT(CQ911)-INDIRECT(CP911))</f>
        <v>#N/A</v>
      </c>
      <c r="CR919" s="148" t="e" cm="1">
        <f t="array" aca="1" ref="CR919" ca="1">-CR918*(INDIRECT(CR911)-INDIRECT(CQ911))</f>
        <v>#N/A</v>
      </c>
      <c r="CS919" s="148" t="e" cm="1">
        <f t="array" aca="1" ref="CS919" ca="1">-CS918*(INDIRECT(CS911)-INDIRECT(CR911))</f>
        <v>#N/A</v>
      </c>
      <c r="CT919" s="148" t="e" cm="1">
        <f t="array" aca="1" ref="CT919" ca="1">-CT918*(INDIRECT(CT911)-INDIRECT(CS911))</f>
        <v>#N/A</v>
      </c>
      <c r="CU919" s="148" t="e" cm="1">
        <f t="array" aca="1" ref="CU919" ca="1">-CU918*(INDIRECT(CU911)-INDIRECT(CT911))</f>
        <v>#N/A</v>
      </c>
      <c r="CV919" s="148" t="e" cm="1">
        <f t="array" aca="1" ref="CV919" ca="1">-CV918*(INDIRECT(CV911)-INDIRECT(CU911))</f>
        <v>#N/A</v>
      </c>
      <c r="CW919" s="148" t="e" cm="1">
        <f t="array" aca="1" ref="CW919" ca="1">-CW918*(INDIRECT(CW911)-INDIRECT(CV911))</f>
        <v>#N/A</v>
      </c>
      <c r="CX919" s="148" t="e" cm="1">
        <f t="array" aca="1" ref="CX919" ca="1">-CX918*(INDIRECT(CX911)-INDIRECT(CW911))</f>
        <v>#N/A</v>
      </c>
      <c r="CY919" s="148" t="e" cm="1">
        <f t="array" aca="1" ref="CY919" ca="1">-CY918*(INDIRECT(CY911)-INDIRECT(CX911))</f>
        <v>#N/A</v>
      </c>
      <c r="CZ919" s="148" t="e" cm="1">
        <f t="array" aca="1" ref="CZ919" ca="1">-CZ918*(INDIRECT(CZ911)-INDIRECT(CY911))</f>
        <v>#N/A</v>
      </c>
      <c r="DA919" s="148" t="e" cm="1">
        <f t="array" aca="1" ref="DA919" ca="1">-DA918*(INDIRECT(DA911)-INDIRECT(CZ911))</f>
        <v>#N/A</v>
      </c>
      <c r="DB919" s="148" t="e" cm="1">
        <f t="array" aca="1" ref="DB919" ca="1">-DB918*(INDIRECT(DB911)-INDIRECT(DA911))</f>
        <v>#N/A</v>
      </c>
      <c r="DC919" s="148" t="e" cm="1">
        <f t="array" aca="1" ref="DC919" ca="1">-DC918*(INDIRECT(DC911)-INDIRECT(DB911))</f>
        <v>#N/A</v>
      </c>
      <c r="DD919" s="148" t="e" cm="1">
        <f t="array" aca="1" ref="DD919" ca="1">-DD918*(INDIRECT(DD911)-INDIRECT(DC911))</f>
        <v>#N/A</v>
      </c>
      <c r="DE919" s="148" t="e" cm="1">
        <f t="array" aca="1" ref="DE919" ca="1">-DE918*(INDIRECT(DE911)-INDIRECT(DD911))</f>
        <v>#N/A</v>
      </c>
      <c r="DF919" s="148" t="e" cm="1">
        <f t="array" aca="1" ref="DF919" ca="1">-DF918*(INDIRECT(DF911)-INDIRECT(DE911))</f>
        <v>#N/A</v>
      </c>
      <c r="DG919" s="148" t="e" cm="1">
        <f t="array" aca="1" ref="DG919" ca="1">-DG918*(INDIRECT(DG911)-INDIRECT(DF911))</f>
        <v>#N/A</v>
      </c>
      <c r="DH919" s="148" t="e" cm="1">
        <f t="array" aca="1" ref="DH919" ca="1">-DH918*(INDIRECT(DH911)-INDIRECT(DG911))</f>
        <v>#N/A</v>
      </c>
      <c r="DI919" s="148" t="e" cm="1">
        <f t="array" aca="1" ref="DI919" ca="1">-DI918*(INDIRECT(DI911)-INDIRECT(DH911))</f>
        <v>#N/A</v>
      </c>
      <c r="DJ919" s="148" t="e" cm="1">
        <f t="array" aca="1" ref="DJ919" ca="1">-DJ918*(INDIRECT(DJ911)-INDIRECT(DI911))</f>
        <v>#N/A</v>
      </c>
      <c r="DK919" s="148" t="e" cm="1">
        <f t="array" aca="1" ref="DK919" ca="1">-DK918*(INDIRECT(DK911)-INDIRECT(DJ911))</f>
        <v>#N/A</v>
      </c>
      <c r="DL919" s="148" t="e" cm="1">
        <f t="array" aca="1" ref="DL919" ca="1">-DL918*(INDIRECT(DL911)-INDIRECT(DK911))</f>
        <v>#N/A</v>
      </c>
    </row>
    <row r="920" spans="1:116" x14ac:dyDescent="0.4">
      <c r="B920" t="s">
        <v>244</v>
      </c>
      <c r="D920" t="s">
        <v>802</v>
      </c>
      <c r="E920" s="8" t="str">
        <f t="shared" si="1059"/>
        <v>920 SUBCAC-S</v>
      </c>
      <c r="G920" s="13"/>
      <c r="H920" s="12"/>
      <c r="I920" s="60"/>
      <c r="J920" s="60"/>
      <c r="R920" s="9"/>
      <c r="S920" s="149"/>
      <c r="T920" s="149"/>
      <c r="U920" s="149"/>
      <c r="V920" s="149"/>
      <c r="W920" s="149"/>
      <c r="X920" s="149"/>
      <c r="Y920" s="149"/>
      <c r="Z920" s="149"/>
      <c r="AA920" s="149"/>
      <c r="AB920" s="149"/>
      <c r="AC920" s="149"/>
      <c r="AD920" s="149"/>
      <c r="AE920" s="149"/>
      <c r="AF920" s="149"/>
      <c r="AG920" s="149"/>
      <c r="AH920" s="149"/>
      <c r="AI920" s="149"/>
      <c r="AJ920" s="149"/>
      <c r="AK920" s="149"/>
      <c r="AL920" s="149"/>
      <c r="AM920" s="149"/>
      <c r="AN920" s="149"/>
      <c r="AO920" s="149"/>
      <c r="AP920" s="149"/>
      <c r="AQ920" s="149"/>
      <c r="AR920" s="149"/>
      <c r="AS920" s="149"/>
      <c r="AT920" s="149"/>
      <c r="AU920" s="149"/>
      <c r="AV920" s="149"/>
      <c r="AW920" s="149"/>
      <c r="AX920" s="149"/>
      <c r="AY920" s="149"/>
      <c r="AZ920" s="149"/>
      <c r="BA920" s="149"/>
      <c r="BB920" s="149"/>
      <c r="BC920" s="149"/>
      <c r="BD920" s="149"/>
      <c r="BE920" s="149"/>
      <c r="BF920" s="149"/>
      <c r="BG920" s="149"/>
      <c r="BH920" s="149"/>
      <c r="BI920" s="149"/>
      <c r="BJ920" s="149"/>
      <c r="BK920" s="149"/>
      <c r="BL920" s="149"/>
      <c r="BM920" s="149"/>
      <c r="BN920" s="149"/>
      <c r="BO920" s="149"/>
      <c r="BP920" s="149"/>
      <c r="BQ920" s="149"/>
      <c r="BR920" s="149"/>
      <c r="BS920" s="149"/>
      <c r="BT920" s="149"/>
      <c r="BU920" s="149"/>
      <c r="BV920" s="149"/>
      <c r="BW920" s="149"/>
      <c r="BX920" s="149"/>
      <c r="BY920" s="149"/>
      <c r="BZ920" s="149"/>
      <c r="CA920" s="149"/>
      <c r="CB920" s="149"/>
      <c r="CC920" s="149"/>
      <c r="CD920" s="149"/>
      <c r="CE920" s="149"/>
      <c r="CF920" s="149"/>
      <c r="CG920" s="149"/>
      <c r="CH920" s="149"/>
      <c r="CI920" s="149"/>
      <c r="CJ920" s="149"/>
      <c r="CK920" s="149"/>
      <c r="CL920" s="149"/>
      <c r="CN920" s="60"/>
      <c r="CO920" s="149"/>
      <c r="CP920" s="149"/>
      <c r="CQ920" s="149"/>
      <c r="CR920" s="149"/>
      <c r="CS920" s="149"/>
      <c r="CT920" s="149"/>
      <c r="CU920" s="149"/>
      <c r="CV920" s="149"/>
      <c r="CW920" s="149"/>
      <c r="CX920" s="149"/>
      <c r="CY920" s="149"/>
      <c r="CZ920" s="149"/>
      <c r="DA920" s="149"/>
      <c r="DB920" s="149"/>
      <c r="DC920" s="149"/>
      <c r="DD920" s="149"/>
      <c r="DE920" s="149"/>
      <c r="DF920" s="149"/>
      <c r="DG920" s="149"/>
      <c r="DH920" s="149"/>
      <c r="DI920" s="149"/>
      <c r="DJ920" s="149"/>
      <c r="DK920" s="149"/>
      <c r="DL920" s="149"/>
    </row>
    <row r="921" spans="1:116" x14ac:dyDescent="0.4">
      <c r="D921" t="s">
        <v>802</v>
      </c>
      <c r="E921" s="8" t="str">
        <f t="shared" si="1059"/>
        <v>921 SUBCAC-S</v>
      </c>
      <c r="G921" s="126" t="s">
        <v>68</v>
      </c>
      <c r="H921" s="12"/>
      <c r="I921" s="60"/>
      <c r="J921" s="60"/>
      <c r="K921" s="33">
        <f t="shared" ref="K921:P921" ca="1" si="1061">SUMIF($3:$3,K$2,921:921)</f>
        <v>95000</v>
      </c>
      <c r="L921" s="33">
        <f t="shared" ca="1" si="1061"/>
        <v>120000</v>
      </c>
      <c r="M921" s="33">
        <f t="shared" ca="1" si="1061"/>
        <v>120000</v>
      </c>
      <c r="N921" s="33">
        <f t="shared" ca="1" si="1061"/>
        <v>120000</v>
      </c>
      <c r="O921" s="33">
        <f t="shared" ca="1" si="1061"/>
        <v>120000</v>
      </c>
      <c r="P921" s="33">
        <f t="shared" ca="1" si="1061"/>
        <v>120000</v>
      </c>
      <c r="R921" s="33"/>
      <c r="S921" s="77" cm="1">
        <f t="array" aca="1" ref="S921" ca="1">INDIRECT(S910)+S919</f>
        <v>-15000</v>
      </c>
      <c r="T921" s="77" cm="1">
        <f t="array" aca="1" ref="T921" ca="1">INDIRECT(T910)+T919</f>
        <v>10000</v>
      </c>
      <c r="U921" s="77" cm="1">
        <f t="array" aca="1" ref="U921" ca="1">INDIRECT(U910)+U919</f>
        <v>10000</v>
      </c>
      <c r="V921" s="77" cm="1">
        <f t="array" aca="1" ref="V921" ca="1">INDIRECT(V910)+V919</f>
        <v>10000</v>
      </c>
      <c r="W921" s="77" cm="1">
        <f t="array" aca="1" ref="W921" ca="1">INDIRECT(W910)+W919</f>
        <v>10000</v>
      </c>
      <c r="X921" s="77" cm="1">
        <f t="array" aca="1" ref="X921" ca="1">INDIRECT(X910)+X919</f>
        <v>10000</v>
      </c>
      <c r="Y921" s="77" cm="1">
        <f t="array" aca="1" ref="Y921" ca="1">INDIRECT(Y910)+Y919</f>
        <v>10000</v>
      </c>
      <c r="Z921" s="77" cm="1">
        <f t="array" aca="1" ref="Z921" ca="1">INDIRECT(Z910)+Z919</f>
        <v>10000</v>
      </c>
      <c r="AA921" s="77" cm="1">
        <f t="array" aca="1" ref="AA921" ca="1">INDIRECT(AA910)+AA919</f>
        <v>10000</v>
      </c>
      <c r="AB921" s="77" cm="1">
        <f t="array" aca="1" ref="AB921" ca="1">INDIRECT(AB910)+AB919</f>
        <v>10000</v>
      </c>
      <c r="AC921" s="77" cm="1">
        <f t="array" aca="1" ref="AC921" ca="1">INDIRECT(AC910)+AC919</f>
        <v>10000</v>
      </c>
      <c r="AD921" s="77" cm="1">
        <f t="array" aca="1" ref="AD921" ca="1">INDIRECT(AD910)+AD919</f>
        <v>10000</v>
      </c>
      <c r="AE921" s="77" cm="1">
        <f t="array" aca="1" ref="AE921" ca="1">INDIRECT(AE910)+AE919</f>
        <v>10000</v>
      </c>
      <c r="AF921" s="77" cm="1">
        <f t="array" aca="1" ref="AF921" ca="1">INDIRECT(AF910)+AF919</f>
        <v>10000</v>
      </c>
      <c r="AG921" s="77" cm="1">
        <f t="array" aca="1" ref="AG921" ca="1">INDIRECT(AG910)+AG919</f>
        <v>10000</v>
      </c>
      <c r="AH921" s="77" cm="1">
        <f t="array" aca="1" ref="AH921" ca="1">INDIRECT(AH910)+AH919</f>
        <v>10000</v>
      </c>
      <c r="AI921" s="77" cm="1">
        <f t="array" aca="1" ref="AI921" ca="1">INDIRECT(AI910)+AI919</f>
        <v>10000</v>
      </c>
      <c r="AJ921" s="77" cm="1">
        <f t="array" aca="1" ref="AJ921" ca="1">INDIRECT(AJ910)+AJ919</f>
        <v>10000</v>
      </c>
      <c r="AK921" s="77" cm="1">
        <f t="array" aca="1" ref="AK921" ca="1">INDIRECT(AK910)+AK919</f>
        <v>10000</v>
      </c>
      <c r="AL921" s="77" cm="1">
        <f t="array" aca="1" ref="AL921" ca="1">INDIRECT(AL910)+AL919</f>
        <v>10000</v>
      </c>
      <c r="AM921" s="77" cm="1">
        <f t="array" aca="1" ref="AM921" ca="1">INDIRECT(AM910)+AM919</f>
        <v>10000</v>
      </c>
      <c r="AN921" s="77" cm="1">
        <f t="array" aca="1" ref="AN921" ca="1">INDIRECT(AN910)+AN919</f>
        <v>10000</v>
      </c>
      <c r="AO921" s="77" cm="1">
        <f t="array" aca="1" ref="AO921" ca="1">INDIRECT(AO910)+AO919</f>
        <v>10000</v>
      </c>
      <c r="AP921" s="77" cm="1">
        <f t="array" aca="1" ref="AP921" ca="1">INDIRECT(AP910)+AP919</f>
        <v>10000</v>
      </c>
      <c r="AQ921" s="77" cm="1">
        <f t="array" aca="1" ref="AQ921" ca="1">INDIRECT(AQ910)+AQ919</f>
        <v>10000</v>
      </c>
      <c r="AR921" s="77" cm="1">
        <f t="array" aca="1" ref="AR921" ca="1">INDIRECT(AR910)+AR919</f>
        <v>10000</v>
      </c>
      <c r="AS921" s="77" cm="1">
        <f t="array" aca="1" ref="AS921" ca="1">INDIRECT(AS910)+AS919</f>
        <v>10000</v>
      </c>
      <c r="AT921" s="77" cm="1">
        <f t="array" aca="1" ref="AT921" ca="1">INDIRECT(AT910)+AT919</f>
        <v>10000</v>
      </c>
      <c r="AU921" s="77" cm="1">
        <f t="array" aca="1" ref="AU921" ca="1">INDIRECT(AU910)+AU919</f>
        <v>10000</v>
      </c>
      <c r="AV921" s="77" cm="1">
        <f t="array" aca="1" ref="AV921" ca="1">INDIRECT(AV910)+AV919</f>
        <v>10000</v>
      </c>
      <c r="AW921" s="77" cm="1">
        <f t="array" aca="1" ref="AW921" ca="1">INDIRECT(AW910)+AW919</f>
        <v>10000</v>
      </c>
      <c r="AX921" s="77" cm="1">
        <f t="array" aca="1" ref="AX921" ca="1">INDIRECT(AX910)+AX919</f>
        <v>10000</v>
      </c>
      <c r="AY921" s="77" cm="1">
        <f t="array" aca="1" ref="AY921" ca="1">INDIRECT(AY910)+AY919</f>
        <v>10000</v>
      </c>
      <c r="AZ921" s="77" cm="1">
        <f t="array" aca="1" ref="AZ921" ca="1">INDIRECT(AZ910)+AZ919</f>
        <v>10000</v>
      </c>
      <c r="BA921" s="77" cm="1">
        <f t="array" aca="1" ref="BA921" ca="1">INDIRECT(BA910)+BA919</f>
        <v>10000</v>
      </c>
      <c r="BB921" s="77" cm="1">
        <f t="array" aca="1" ref="BB921" ca="1">INDIRECT(BB910)+BB919</f>
        <v>10000</v>
      </c>
      <c r="BC921" s="77" cm="1">
        <f t="array" aca="1" ref="BC921" ca="1">INDIRECT(BC910)+BC919</f>
        <v>10000</v>
      </c>
      <c r="BD921" s="77" cm="1">
        <f t="array" aca="1" ref="BD921" ca="1">INDIRECT(BD910)+BD919</f>
        <v>10000</v>
      </c>
      <c r="BE921" s="77" cm="1">
        <f t="array" aca="1" ref="BE921" ca="1">INDIRECT(BE910)+BE919</f>
        <v>10000</v>
      </c>
      <c r="BF921" s="77" cm="1">
        <f t="array" aca="1" ref="BF921" ca="1">INDIRECT(BF910)+BF919</f>
        <v>10000</v>
      </c>
      <c r="BG921" s="77" cm="1">
        <f t="array" aca="1" ref="BG921" ca="1">INDIRECT(BG910)+BG919</f>
        <v>10000</v>
      </c>
      <c r="BH921" s="77" cm="1">
        <f t="array" aca="1" ref="BH921" ca="1">INDIRECT(BH910)+BH919</f>
        <v>10000</v>
      </c>
      <c r="BI921" s="77" cm="1">
        <f t="array" aca="1" ref="BI921" ca="1">INDIRECT(BI910)+BI919</f>
        <v>10000</v>
      </c>
      <c r="BJ921" s="77" cm="1">
        <f t="array" aca="1" ref="BJ921" ca="1">INDIRECT(BJ910)+BJ919</f>
        <v>10000</v>
      </c>
      <c r="BK921" s="77" cm="1">
        <f t="array" aca="1" ref="BK921" ca="1">INDIRECT(BK910)+BK919</f>
        <v>10000</v>
      </c>
      <c r="BL921" s="77" cm="1">
        <f t="array" aca="1" ref="BL921" ca="1">INDIRECT(BL910)+BL919</f>
        <v>10000</v>
      </c>
      <c r="BM921" s="77" cm="1">
        <f t="array" aca="1" ref="BM921" ca="1">INDIRECT(BM910)+BM919</f>
        <v>10000</v>
      </c>
      <c r="BN921" s="77" cm="1">
        <f t="array" aca="1" ref="BN921" ca="1">INDIRECT(BN910)+BN919</f>
        <v>10000</v>
      </c>
      <c r="BO921" s="77" cm="1">
        <f t="array" aca="1" ref="BO921" ca="1">INDIRECT(BO910)+BO919</f>
        <v>10000</v>
      </c>
      <c r="BP921" s="77" cm="1">
        <f t="array" aca="1" ref="BP921" ca="1">INDIRECT(BP910)+BP919</f>
        <v>10000</v>
      </c>
      <c r="BQ921" s="77" cm="1">
        <f t="array" aca="1" ref="BQ921" ca="1">INDIRECT(BQ910)+BQ919</f>
        <v>10000</v>
      </c>
      <c r="BR921" s="77" cm="1">
        <f t="array" aca="1" ref="BR921" ca="1">INDIRECT(BR910)+BR919</f>
        <v>10000</v>
      </c>
      <c r="BS921" s="77" cm="1">
        <f t="array" aca="1" ref="BS921" ca="1">INDIRECT(BS910)+BS919</f>
        <v>10000</v>
      </c>
      <c r="BT921" s="77" cm="1">
        <f t="array" aca="1" ref="BT921" ca="1">INDIRECT(BT910)+BT919</f>
        <v>10000</v>
      </c>
      <c r="BU921" s="77" cm="1">
        <f t="array" aca="1" ref="BU921" ca="1">INDIRECT(BU910)+BU919</f>
        <v>10000</v>
      </c>
      <c r="BV921" s="77" cm="1">
        <f t="array" aca="1" ref="BV921" ca="1">INDIRECT(BV910)+BV919</f>
        <v>10000</v>
      </c>
      <c r="BW921" s="77" cm="1">
        <f t="array" aca="1" ref="BW921" ca="1">INDIRECT(BW910)+BW919</f>
        <v>10000</v>
      </c>
      <c r="BX921" s="77" cm="1">
        <f t="array" aca="1" ref="BX921" ca="1">INDIRECT(BX910)+BX919</f>
        <v>10000</v>
      </c>
      <c r="BY921" s="77" cm="1">
        <f t="array" aca="1" ref="BY921" ca="1">INDIRECT(BY910)+BY919</f>
        <v>10000</v>
      </c>
      <c r="BZ921" s="77" cm="1">
        <f t="array" aca="1" ref="BZ921" ca="1">INDIRECT(BZ910)+BZ919</f>
        <v>10000</v>
      </c>
      <c r="CA921" s="77" cm="1">
        <f t="array" aca="1" ref="CA921" ca="1">INDIRECT(CA910)+CA919</f>
        <v>10000</v>
      </c>
      <c r="CB921" s="77" cm="1">
        <f t="array" aca="1" ref="CB921" ca="1">INDIRECT(CB910)+CB919</f>
        <v>10000</v>
      </c>
      <c r="CC921" s="77" cm="1">
        <f t="array" aca="1" ref="CC921" ca="1">INDIRECT(CC910)+CC919</f>
        <v>10000</v>
      </c>
      <c r="CD921" s="77" cm="1">
        <f t="array" aca="1" ref="CD921" ca="1">INDIRECT(CD910)+CD919</f>
        <v>10000</v>
      </c>
      <c r="CE921" s="77" cm="1">
        <f t="array" aca="1" ref="CE921" ca="1">INDIRECT(CE910)+CE919</f>
        <v>10000</v>
      </c>
      <c r="CF921" s="77" cm="1">
        <f t="array" aca="1" ref="CF921" ca="1">INDIRECT(CF910)+CF919</f>
        <v>10000</v>
      </c>
      <c r="CG921" s="77" cm="1">
        <f t="array" aca="1" ref="CG921" ca="1">INDIRECT(CG910)+CG919</f>
        <v>10000</v>
      </c>
      <c r="CH921" s="77" cm="1">
        <f t="array" aca="1" ref="CH921" ca="1">INDIRECT(CH910)+CH919</f>
        <v>10000</v>
      </c>
      <c r="CI921" s="77" cm="1">
        <f t="array" aca="1" ref="CI921" ca="1">INDIRECT(CI910)+CI919</f>
        <v>10000</v>
      </c>
      <c r="CJ921" s="77" cm="1">
        <f t="array" aca="1" ref="CJ921" ca="1">INDIRECT(CJ910)+CJ919</f>
        <v>10000</v>
      </c>
      <c r="CK921" s="77" cm="1">
        <f t="array" aca="1" ref="CK921" ca="1">INDIRECT(CK910)+CK919</f>
        <v>10000</v>
      </c>
      <c r="CL921" s="77" cm="1">
        <f t="array" aca="1" ref="CL921" ca="1">INDIRECT(CL910)+CL919</f>
        <v>10000</v>
      </c>
      <c r="CN921" s="60"/>
      <c r="CO921" s="77" t="e" cm="1">
        <f t="array" aca="1" ref="CO921" ca="1">INDIRECT(CO910)+CO919</f>
        <v>#N/A</v>
      </c>
      <c r="CP921" s="77" t="e" cm="1">
        <f t="array" aca="1" ref="CP921" ca="1">INDIRECT(CP910)+CP919</f>
        <v>#N/A</v>
      </c>
      <c r="CQ921" s="77" t="e" cm="1">
        <f t="array" aca="1" ref="CQ921" ca="1">INDIRECT(CQ910)+CQ919</f>
        <v>#N/A</v>
      </c>
      <c r="CR921" s="77" t="e" cm="1">
        <f t="array" aca="1" ref="CR921" ca="1">INDIRECT(CR910)+CR919</f>
        <v>#N/A</v>
      </c>
      <c r="CS921" s="77" t="e" cm="1">
        <f t="array" aca="1" ref="CS921" ca="1">INDIRECT(CS910)+CS919</f>
        <v>#N/A</v>
      </c>
      <c r="CT921" s="77" t="e" cm="1">
        <f t="array" aca="1" ref="CT921" ca="1">INDIRECT(CT910)+CT919</f>
        <v>#N/A</v>
      </c>
      <c r="CU921" s="77" t="e" cm="1">
        <f t="array" aca="1" ref="CU921" ca="1">INDIRECT(CU910)+CU919</f>
        <v>#N/A</v>
      </c>
      <c r="CV921" s="77" t="e" cm="1">
        <f t="array" aca="1" ref="CV921" ca="1">INDIRECT(CV910)+CV919</f>
        <v>#N/A</v>
      </c>
      <c r="CW921" s="77" t="e" cm="1">
        <f t="array" aca="1" ref="CW921" ca="1">INDIRECT(CW910)+CW919</f>
        <v>#N/A</v>
      </c>
      <c r="CX921" s="77" t="e" cm="1">
        <f t="array" aca="1" ref="CX921" ca="1">INDIRECT(CX910)+CX919</f>
        <v>#N/A</v>
      </c>
      <c r="CY921" s="77" t="e" cm="1">
        <f t="array" aca="1" ref="CY921" ca="1">INDIRECT(CY910)+CY919</f>
        <v>#N/A</v>
      </c>
      <c r="CZ921" s="77" t="e" cm="1">
        <f t="array" aca="1" ref="CZ921" ca="1">INDIRECT(CZ910)+CZ919</f>
        <v>#N/A</v>
      </c>
      <c r="DA921" s="77" t="e" cm="1">
        <f t="array" aca="1" ref="DA921" ca="1">INDIRECT(DA910)+DA919</f>
        <v>#N/A</v>
      </c>
      <c r="DB921" s="77" t="e" cm="1">
        <f t="array" aca="1" ref="DB921" ca="1">INDIRECT(DB910)+DB919</f>
        <v>#N/A</v>
      </c>
      <c r="DC921" s="77" t="e" cm="1">
        <f t="array" aca="1" ref="DC921" ca="1">INDIRECT(DC910)+DC919</f>
        <v>#N/A</v>
      </c>
      <c r="DD921" s="77" t="e" cm="1">
        <f t="array" aca="1" ref="DD921" ca="1">INDIRECT(DD910)+DD919</f>
        <v>#N/A</v>
      </c>
      <c r="DE921" s="77" t="e" cm="1">
        <f t="array" aca="1" ref="DE921" ca="1">INDIRECT(DE910)+DE919</f>
        <v>#N/A</v>
      </c>
      <c r="DF921" s="77" t="e" cm="1">
        <f t="array" aca="1" ref="DF921" ca="1">INDIRECT(DF910)+DF919</f>
        <v>#N/A</v>
      </c>
      <c r="DG921" s="77" t="e" cm="1">
        <f t="array" aca="1" ref="DG921" ca="1">INDIRECT(DG910)+DG919</f>
        <v>#N/A</v>
      </c>
      <c r="DH921" s="77" t="e" cm="1">
        <f t="array" aca="1" ref="DH921" ca="1">INDIRECT(DH910)+DH919</f>
        <v>#N/A</v>
      </c>
      <c r="DI921" s="77" t="e" cm="1">
        <f t="array" aca="1" ref="DI921" ca="1">INDIRECT(DI910)+DI919</f>
        <v>#N/A</v>
      </c>
      <c r="DJ921" s="77" t="e" cm="1">
        <f t="array" aca="1" ref="DJ921" ca="1">INDIRECT(DJ910)+DJ919</f>
        <v>#N/A</v>
      </c>
      <c r="DK921" s="77" t="e" cm="1">
        <f t="array" aca="1" ref="DK921" ca="1">INDIRECT(DK910)+DK919</f>
        <v>#N/A</v>
      </c>
      <c r="DL921" s="77" t="e" cm="1">
        <f t="array" aca="1" ref="DL921" ca="1">INDIRECT(DL910)+DL919</f>
        <v>#N/A</v>
      </c>
    </row>
    <row r="922" spans="1:116" x14ac:dyDescent="0.4">
      <c r="D922" t="s">
        <v>802</v>
      </c>
      <c r="E922" s="8" t="str">
        <f t="shared" si="1059"/>
        <v>922 SUBCAC-S</v>
      </c>
      <c r="G922" s="145" t="s">
        <v>69</v>
      </c>
      <c r="H922" s="12"/>
      <c r="I922" s="60"/>
      <c r="J922" s="60"/>
      <c r="K922" s="20">
        <f t="shared" ref="K922:P922" ca="1" si="1062">AVERAGEIF($3:$3,K$2,922:922)</f>
        <v>0.79166666666666663</v>
      </c>
      <c r="L922" s="20">
        <f t="shared" ca="1" si="1062"/>
        <v>1</v>
      </c>
      <c r="M922" s="20">
        <f t="shared" ca="1" si="1062"/>
        <v>1</v>
      </c>
      <c r="N922" s="20">
        <f t="shared" ca="1" si="1062"/>
        <v>1</v>
      </c>
      <c r="O922" s="20">
        <f t="shared" ca="1" si="1062"/>
        <v>1</v>
      </c>
      <c r="P922" s="20">
        <f t="shared" ca="1" si="1062"/>
        <v>1</v>
      </c>
      <c r="R922" s="20"/>
      <c r="S922" s="150" cm="1">
        <f t="array" aca="1" ref="S922" ca="1">S921/INDIRECT(S910)</f>
        <v>-1.5</v>
      </c>
      <c r="T922" s="150" cm="1">
        <f t="array" aca="1" ref="T922" ca="1">T921/INDIRECT(T910)</f>
        <v>1</v>
      </c>
      <c r="U922" s="150" cm="1">
        <f t="array" aca="1" ref="U922" ca="1">U921/INDIRECT(U910)</f>
        <v>1</v>
      </c>
      <c r="V922" s="150" cm="1">
        <f t="array" aca="1" ref="V922" ca="1">V921/INDIRECT(V910)</f>
        <v>1</v>
      </c>
      <c r="W922" s="150" cm="1">
        <f t="array" aca="1" ref="W922" ca="1">W921/INDIRECT(W910)</f>
        <v>1</v>
      </c>
      <c r="X922" s="150" cm="1">
        <f t="array" aca="1" ref="X922" ca="1">X921/INDIRECT(X910)</f>
        <v>1</v>
      </c>
      <c r="Y922" s="150" cm="1">
        <f t="array" aca="1" ref="Y922" ca="1">Y921/INDIRECT(Y910)</f>
        <v>1</v>
      </c>
      <c r="Z922" s="150" cm="1">
        <f t="array" aca="1" ref="Z922" ca="1">Z921/INDIRECT(Z910)</f>
        <v>1</v>
      </c>
      <c r="AA922" s="150" cm="1">
        <f t="array" aca="1" ref="AA922" ca="1">AA921/INDIRECT(AA910)</f>
        <v>1</v>
      </c>
      <c r="AB922" s="150" cm="1">
        <f t="array" aca="1" ref="AB922" ca="1">AB921/INDIRECT(AB910)</f>
        <v>1</v>
      </c>
      <c r="AC922" s="150" cm="1">
        <f t="array" aca="1" ref="AC922" ca="1">AC921/INDIRECT(AC910)</f>
        <v>1</v>
      </c>
      <c r="AD922" s="150" cm="1">
        <f t="array" aca="1" ref="AD922" ca="1">AD921/INDIRECT(AD910)</f>
        <v>1</v>
      </c>
      <c r="AE922" s="150" cm="1">
        <f t="array" aca="1" ref="AE922" ca="1">AE921/INDIRECT(AE910)</f>
        <v>1</v>
      </c>
      <c r="AF922" s="150" cm="1">
        <f t="array" aca="1" ref="AF922" ca="1">AF921/INDIRECT(AF910)</f>
        <v>1</v>
      </c>
      <c r="AG922" s="150" cm="1">
        <f t="array" aca="1" ref="AG922" ca="1">AG921/INDIRECT(AG910)</f>
        <v>1</v>
      </c>
      <c r="AH922" s="150" cm="1">
        <f t="array" aca="1" ref="AH922" ca="1">AH921/INDIRECT(AH910)</f>
        <v>1</v>
      </c>
      <c r="AI922" s="150" cm="1">
        <f t="array" aca="1" ref="AI922" ca="1">AI921/INDIRECT(AI910)</f>
        <v>1</v>
      </c>
      <c r="AJ922" s="150" cm="1">
        <f t="array" aca="1" ref="AJ922" ca="1">AJ921/INDIRECT(AJ910)</f>
        <v>1</v>
      </c>
      <c r="AK922" s="150" cm="1">
        <f t="array" aca="1" ref="AK922" ca="1">AK921/INDIRECT(AK910)</f>
        <v>1</v>
      </c>
      <c r="AL922" s="150" cm="1">
        <f t="array" aca="1" ref="AL922" ca="1">AL921/INDIRECT(AL910)</f>
        <v>1</v>
      </c>
      <c r="AM922" s="150" cm="1">
        <f t="array" aca="1" ref="AM922" ca="1">AM921/INDIRECT(AM910)</f>
        <v>1</v>
      </c>
      <c r="AN922" s="150" cm="1">
        <f t="array" aca="1" ref="AN922" ca="1">AN921/INDIRECT(AN910)</f>
        <v>1</v>
      </c>
      <c r="AO922" s="150" cm="1">
        <f t="array" aca="1" ref="AO922" ca="1">AO921/INDIRECT(AO910)</f>
        <v>1</v>
      </c>
      <c r="AP922" s="150" cm="1">
        <f t="array" aca="1" ref="AP922" ca="1">AP921/INDIRECT(AP910)</f>
        <v>1</v>
      </c>
      <c r="AQ922" s="150" cm="1">
        <f t="array" aca="1" ref="AQ922" ca="1">AQ921/INDIRECT(AQ910)</f>
        <v>1</v>
      </c>
      <c r="AR922" s="150" cm="1">
        <f t="array" aca="1" ref="AR922" ca="1">AR921/INDIRECT(AR910)</f>
        <v>1</v>
      </c>
      <c r="AS922" s="150" cm="1">
        <f t="array" aca="1" ref="AS922" ca="1">AS921/INDIRECT(AS910)</f>
        <v>1</v>
      </c>
      <c r="AT922" s="150" cm="1">
        <f t="array" aca="1" ref="AT922" ca="1">AT921/INDIRECT(AT910)</f>
        <v>1</v>
      </c>
      <c r="AU922" s="150" cm="1">
        <f t="array" aca="1" ref="AU922" ca="1">AU921/INDIRECT(AU910)</f>
        <v>1</v>
      </c>
      <c r="AV922" s="150" cm="1">
        <f t="array" aca="1" ref="AV922" ca="1">AV921/INDIRECT(AV910)</f>
        <v>1</v>
      </c>
      <c r="AW922" s="150" cm="1">
        <f t="array" aca="1" ref="AW922" ca="1">AW921/INDIRECT(AW910)</f>
        <v>1</v>
      </c>
      <c r="AX922" s="150" cm="1">
        <f t="array" aca="1" ref="AX922" ca="1">AX921/INDIRECT(AX910)</f>
        <v>1</v>
      </c>
      <c r="AY922" s="150" cm="1">
        <f t="array" aca="1" ref="AY922" ca="1">AY921/INDIRECT(AY910)</f>
        <v>1</v>
      </c>
      <c r="AZ922" s="150" cm="1">
        <f t="array" aca="1" ref="AZ922" ca="1">AZ921/INDIRECT(AZ910)</f>
        <v>1</v>
      </c>
      <c r="BA922" s="150" cm="1">
        <f t="array" aca="1" ref="BA922" ca="1">BA921/INDIRECT(BA910)</f>
        <v>1</v>
      </c>
      <c r="BB922" s="150" cm="1">
        <f t="array" aca="1" ref="BB922" ca="1">BB921/INDIRECT(BB910)</f>
        <v>1</v>
      </c>
      <c r="BC922" s="150" cm="1">
        <f t="array" aca="1" ref="BC922" ca="1">BC921/INDIRECT(BC910)</f>
        <v>1</v>
      </c>
      <c r="BD922" s="150" cm="1">
        <f t="array" aca="1" ref="BD922" ca="1">BD921/INDIRECT(BD910)</f>
        <v>1</v>
      </c>
      <c r="BE922" s="150" cm="1">
        <f t="array" aca="1" ref="BE922" ca="1">BE921/INDIRECT(BE910)</f>
        <v>1</v>
      </c>
      <c r="BF922" s="150" cm="1">
        <f t="array" aca="1" ref="BF922" ca="1">BF921/INDIRECT(BF910)</f>
        <v>1</v>
      </c>
      <c r="BG922" s="150" cm="1">
        <f t="array" aca="1" ref="BG922" ca="1">BG921/INDIRECT(BG910)</f>
        <v>1</v>
      </c>
      <c r="BH922" s="150" cm="1">
        <f t="array" aca="1" ref="BH922" ca="1">BH921/INDIRECT(BH910)</f>
        <v>1</v>
      </c>
      <c r="BI922" s="150" cm="1">
        <f t="array" aca="1" ref="BI922" ca="1">BI921/INDIRECT(BI910)</f>
        <v>1</v>
      </c>
      <c r="BJ922" s="150" cm="1">
        <f t="array" aca="1" ref="BJ922" ca="1">BJ921/INDIRECT(BJ910)</f>
        <v>1</v>
      </c>
      <c r="BK922" s="150" cm="1">
        <f t="array" aca="1" ref="BK922" ca="1">BK921/INDIRECT(BK910)</f>
        <v>1</v>
      </c>
      <c r="BL922" s="150" cm="1">
        <f t="array" aca="1" ref="BL922" ca="1">BL921/INDIRECT(BL910)</f>
        <v>1</v>
      </c>
      <c r="BM922" s="150" cm="1">
        <f t="array" aca="1" ref="BM922" ca="1">BM921/INDIRECT(BM910)</f>
        <v>1</v>
      </c>
      <c r="BN922" s="150" cm="1">
        <f t="array" aca="1" ref="BN922" ca="1">BN921/INDIRECT(BN910)</f>
        <v>1</v>
      </c>
      <c r="BO922" s="150" cm="1">
        <f t="array" aca="1" ref="BO922" ca="1">BO921/INDIRECT(BO910)</f>
        <v>1</v>
      </c>
      <c r="BP922" s="150" cm="1">
        <f t="array" aca="1" ref="BP922" ca="1">BP921/INDIRECT(BP910)</f>
        <v>1</v>
      </c>
      <c r="BQ922" s="150" cm="1">
        <f t="array" aca="1" ref="BQ922" ca="1">BQ921/INDIRECT(BQ910)</f>
        <v>1</v>
      </c>
      <c r="BR922" s="150" cm="1">
        <f t="array" aca="1" ref="BR922" ca="1">BR921/INDIRECT(BR910)</f>
        <v>1</v>
      </c>
      <c r="BS922" s="150" cm="1">
        <f t="array" aca="1" ref="BS922" ca="1">BS921/INDIRECT(BS910)</f>
        <v>1</v>
      </c>
      <c r="BT922" s="150" cm="1">
        <f t="array" aca="1" ref="BT922" ca="1">BT921/INDIRECT(BT910)</f>
        <v>1</v>
      </c>
      <c r="BU922" s="150" cm="1">
        <f t="array" aca="1" ref="BU922" ca="1">BU921/INDIRECT(BU910)</f>
        <v>1</v>
      </c>
      <c r="BV922" s="150" cm="1">
        <f t="array" aca="1" ref="BV922" ca="1">BV921/INDIRECT(BV910)</f>
        <v>1</v>
      </c>
      <c r="BW922" s="150" cm="1">
        <f t="array" aca="1" ref="BW922" ca="1">BW921/INDIRECT(BW910)</f>
        <v>1</v>
      </c>
      <c r="BX922" s="150" cm="1">
        <f t="array" aca="1" ref="BX922" ca="1">BX921/INDIRECT(BX910)</f>
        <v>1</v>
      </c>
      <c r="BY922" s="150" cm="1">
        <f t="array" aca="1" ref="BY922" ca="1">BY921/INDIRECT(BY910)</f>
        <v>1</v>
      </c>
      <c r="BZ922" s="150" cm="1">
        <f t="array" aca="1" ref="BZ922" ca="1">BZ921/INDIRECT(BZ910)</f>
        <v>1</v>
      </c>
      <c r="CA922" s="150" cm="1">
        <f t="array" aca="1" ref="CA922" ca="1">CA921/INDIRECT(CA910)</f>
        <v>1</v>
      </c>
      <c r="CB922" s="150" cm="1">
        <f t="array" aca="1" ref="CB922" ca="1">CB921/INDIRECT(CB910)</f>
        <v>1</v>
      </c>
      <c r="CC922" s="150" cm="1">
        <f t="array" aca="1" ref="CC922" ca="1">CC921/INDIRECT(CC910)</f>
        <v>1</v>
      </c>
      <c r="CD922" s="150" cm="1">
        <f t="array" aca="1" ref="CD922" ca="1">CD921/INDIRECT(CD910)</f>
        <v>1</v>
      </c>
      <c r="CE922" s="150" cm="1">
        <f t="array" aca="1" ref="CE922" ca="1">CE921/INDIRECT(CE910)</f>
        <v>1</v>
      </c>
      <c r="CF922" s="150" cm="1">
        <f t="array" aca="1" ref="CF922" ca="1">CF921/INDIRECT(CF910)</f>
        <v>1</v>
      </c>
      <c r="CG922" s="150" cm="1">
        <f t="array" aca="1" ref="CG922" ca="1">CG921/INDIRECT(CG910)</f>
        <v>1</v>
      </c>
      <c r="CH922" s="150" cm="1">
        <f t="array" aca="1" ref="CH922" ca="1">CH921/INDIRECT(CH910)</f>
        <v>1</v>
      </c>
      <c r="CI922" s="150" cm="1">
        <f t="array" aca="1" ref="CI922" ca="1">CI921/INDIRECT(CI910)</f>
        <v>1</v>
      </c>
      <c r="CJ922" s="150" cm="1">
        <f t="array" aca="1" ref="CJ922" ca="1">CJ921/INDIRECT(CJ910)</f>
        <v>1</v>
      </c>
      <c r="CK922" s="150" cm="1">
        <f t="array" aca="1" ref="CK922" ca="1">CK921/INDIRECT(CK910)</f>
        <v>1</v>
      </c>
      <c r="CL922" s="150" cm="1">
        <f t="array" aca="1" ref="CL922" ca="1">CL921/INDIRECT(CL910)</f>
        <v>1</v>
      </c>
      <c r="CN922" s="60"/>
      <c r="CO922" s="150" t="e" cm="1">
        <f t="array" aca="1" ref="CO922" ca="1">CO921/INDIRECT(CO910)</f>
        <v>#N/A</v>
      </c>
      <c r="CP922" s="150" t="e" cm="1">
        <f t="array" aca="1" ref="CP922" ca="1">CP921/INDIRECT(CP910)</f>
        <v>#N/A</v>
      </c>
      <c r="CQ922" s="150" t="e" cm="1">
        <f t="array" aca="1" ref="CQ922" ca="1">CQ921/INDIRECT(CQ910)</f>
        <v>#N/A</v>
      </c>
      <c r="CR922" s="150" t="e" cm="1">
        <f t="array" aca="1" ref="CR922" ca="1">CR921/INDIRECT(CR910)</f>
        <v>#N/A</v>
      </c>
      <c r="CS922" s="150" t="e" cm="1">
        <f t="array" aca="1" ref="CS922" ca="1">CS921/INDIRECT(CS910)</f>
        <v>#N/A</v>
      </c>
      <c r="CT922" s="150" t="e" cm="1">
        <f t="array" aca="1" ref="CT922" ca="1">CT921/INDIRECT(CT910)</f>
        <v>#N/A</v>
      </c>
      <c r="CU922" s="150" t="e" cm="1">
        <f t="array" aca="1" ref="CU922" ca="1">CU921/INDIRECT(CU910)</f>
        <v>#N/A</v>
      </c>
      <c r="CV922" s="150" t="e" cm="1">
        <f t="array" aca="1" ref="CV922" ca="1">CV921/INDIRECT(CV910)</f>
        <v>#N/A</v>
      </c>
      <c r="CW922" s="150" t="e" cm="1">
        <f t="array" aca="1" ref="CW922" ca="1">CW921/INDIRECT(CW910)</f>
        <v>#N/A</v>
      </c>
      <c r="CX922" s="150" t="e" cm="1">
        <f t="array" aca="1" ref="CX922" ca="1">CX921/INDIRECT(CX910)</f>
        <v>#N/A</v>
      </c>
      <c r="CY922" s="150" t="e" cm="1">
        <f t="array" aca="1" ref="CY922" ca="1">CY921/INDIRECT(CY910)</f>
        <v>#N/A</v>
      </c>
      <c r="CZ922" s="150" t="e" cm="1">
        <f t="array" aca="1" ref="CZ922" ca="1">CZ921/INDIRECT(CZ910)</f>
        <v>#N/A</v>
      </c>
      <c r="DA922" s="150" t="e" cm="1">
        <f t="array" aca="1" ref="DA922" ca="1">DA921/INDIRECT(DA910)</f>
        <v>#N/A</v>
      </c>
      <c r="DB922" s="150" t="e" cm="1">
        <f t="array" aca="1" ref="DB922" ca="1">DB921/INDIRECT(DB910)</f>
        <v>#N/A</v>
      </c>
      <c r="DC922" s="150" t="e" cm="1">
        <f t="array" aca="1" ref="DC922" ca="1">DC921/INDIRECT(DC910)</f>
        <v>#N/A</v>
      </c>
      <c r="DD922" s="150" t="e" cm="1">
        <f t="array" aca="1" ref="DD922" ca="1">DD921/INDIRECT(DD910)</f>
        <v>#N/A</v>
      </c>
      <c r="DE922" s="150" t="e" cm="1">
        <f t="array" aca="1" ref="DE922" ca="1">DE921/INDIRECT(DE910)</f>
        <v>#N/A</v>
      </c>
      <c r="DF922" s="150" t="e" cm="1">
        <f t="array" aca="1" ref="DF922" ca="1">DF921/INDIRECT(DF910)</f>
        <v>#N/A</v>
      </c>
      <c r="DG922" s="150" t="e" cm="1">
        <f t="array" aca="1" ref="DG922" ca="1">DG921/INDIRECT(DG910)</f>
        <v>#N/A</v>
      </c>
      <c r="DH922" s="150" t="e" cm="1">
        <f t="array" aca="1" ref="DH922" ca="1">DH921/INDIRECT(DH910)</f>
        <v>#N/A</v>
      </c>
      <c r="DI922" s="150" t="e" cm="1">
        <f t="array" aca="1" ref="DI922" ca="1">DI921/INDIRECT(DI910)</f>
        <v>#N/A</v>
      </c>
      <c r="DJ922" s="150" t="e" cm="1">
        <f t="array" aca="1" ref="DJ922" ca="1">DJ921/INDIRECT(DJ910)</f>
        <v>#N/A</v>
      </c>
      <c r="DK922" s="150" t="e" cm="1">
        <f t="array" aca="1" ref="DK922" ca="1">DK921/INDIRECT(DK910)</f>
        <v>#N/A</v>
      </c>
      <c r="DL922" s="150" t="e" cm="1">
        <f t="array" aca="1" ref="DL922" ca="1">DL921/INDIRECT(DL910)</f>
        <v>#N/A</v>
      </c>
    </row>
    <row r="923" spans="1:116" x14ac:dyDescent="0.4">
      <c r="D923" t="s">
        <v>802</v>
      </c>
      <c r="E923" s="8" t="str">
        <f t="shared" si="1059"/>
        <v>923 SUBCAC-S</v>
      </c>
      <c r="G923" s="13"/>
      <c r="H923" s="12"/>
      <c r="I923" s="60"/>
      <c r="J923" s="60"/>
      <c r="S923" s="72"/>
      <c r="T923" s="72"/>
      <c r="U923" s="72"/>
      <c r="V923" s="72"/>
      <c r="W923" s="72"/>
      <c r="X923" s="72"/>
      <c r="Y923" s="72"/>
      <c r="Z923" s="72"/>
      <c r="AA923" s="72"/>
      <c r="AB923" s="72"/>
      <c r="AC923" s="72"/>
      <c r="AD923" s="72"/>
      <c r="AE923" s="72"/>
      <c r="AF923" s="72"/>
      <c r="AG923" s="72"/>
      <c r="AH923" s="72"/>
      <c r="AI923" s="72"/>
      <c r="AJ923" s="72"/>
      <c r="AK923" s="72"/>
      <c r="AL923" s="72"/>
      <c r="AM923" s="72"/>
      <c r="AN923" s="72"/>
      <c r="AO923" s="72"/>
      <c r="AP923" s="72"/>
      <c r="AQ923" s="72"/>
      <c r="AR923" s="72"/>
      <c r="AS923" s="72"/>
      <c r="AT923" s="72"/>
      <c r="AU923" s="72"/>
      <c r="AV923" s="72"/>
      <c r="AW923" s="72"/>
      <c r="AX923" s="72"/>
      <c r="AY923" s="72"/>
      <c r="AZ923" s="72"/>
      <c r="BA923" s="72"/>
      <c r="BB923" s="72"/>
      <c r="BC923" s="72"/>
      <c r="BD923" s="72"/>
      <c r="BE923" s="72"/>
      <c r="BF923" s="72"/>
      <c r="BG923" s="72"/>
      <c r="BH923" s="72"/>
      <c r="BI923" s="72"/>
      <c r="BJ923" s="72"/>
      <c r="BK923" s="72"/>
      <c r="BL923" s="72"/>
      <c r="BM923" s="72"/>
      <c r="BN923" s="72"/>
      <c r="BO923" s="72"/>
      <c r="BP923" s="72"/>
      <c r="BQ923" s="72"/>
      <c r="BR923" s="72"/>
      <c r="BS923" s="72"/>
      <c r="BT923" s="72"/>
      <c r="BU923" s="72"/>
      <c r="BV923" s="72"/>
      <c r="BW923" s="72"/>
      <c r="BX923" s="72"/>
      <c r="BY923" s="72"/>
      <c r="BZ923" s="72"/>
      <c r="CA923" s="72"/>
      <c r="CB923" s="72"/>
      <c r="CC923" s="72"/>
      <c r="CD923" s="72"/>
      <c r="CE923" s="72"/>
      <c r="CF923" s="72"/>
      <c r="CG923" s="72"/>
      <c r="CH923" s="72"/>
      <c r="CI923" s="72"/>
      <c r="CJ923" s="72"/>
      <c r="CK923" s="72"/>
      <c r="CL923" s="72"/>
      <c r="CN923" s="60"/>
      <c r="CO923" s="72"/>
      <c r="CP923" s="72"/>
      <c r="CQ923" s="72"/>
      <c r="CR923" s="72"/>
      <c r="CS923" s="72"/>
      <c r="CT923" s="72"/>
      <c r="CU923" s="72"/>
      <c r="CV923" s="72"/>
      <c r="CW923" s="72"/>
      <c r="CX923" s="72"/>
      <c r="CY923" s="72"/>
      <c r="CZ923" s="72"/>
      <c r="DA923" s="72"/>
      <c r="DB923" s="72"/>
      <c r="DC923" s="72"/>
      <c r="DD923" s="72"/>
      <c r="DE923" s="72"/>
      <c r="DF923" s="72"/>
      <c r="DG923" s="72"/>
      <c r="DH923" s="72"/>
      <c r="DI923" s="72"/>
      <c r="DJ923" s="72"/>
      <c r="DK923" s="72"/>
      <c r="DL923" s="72"/>
    </row>
    <row r="924" spans="1:116" x14ac:dyDescent="0.4">
      <c r="B924" t="s">
        <v>332</v>
      </c>
      <c r="D924" t="s">
        <v>802</v>
      </c>
      <c r="E924" s="8" t="str">
        <f>ROW()&amp;" "&amp;D924</f>
        <v>924 SUBCAC-S</v>
      </c>
      <c r="G924" s="8" t="str">
        <f>G908</f>
        <v>(Primary label)</v>
      </c>
      <c r="H924" s="12"/>
      <c r="I924" s="60"/>
      <c r="J924" s="60"/>
      <c r="S924" s="72"/>
      <c r="T924" s="72"/>
      <c r="U924" s="72"/>
      <c r="V924" s="72"/>
      <c r="W924" s="72"/>
      <c r="X924" s="72"/>
      <c r="Y924" s="72"/>
      <c r="Z924" s="72"/>
      <c r="AA924" s="72"/>
      <c r="AB924" s="72"/>
      <c r="AC924" s="72"/>
      <c r="AD924" s="72"/>
      <c r="AE924" s="72"/>
      <c r="AF924" s="72"/>
      <c r="AG924" s="72"/>
      <c r="AH924" s="72"/>
      <c r="AI924" s="72"/>
      <c r="AJ924" s="72"/>
      <c r="AK924" s="72"/>
      <c r="AL924" s="72"/>
      <c r="AM924" s="72"/>
      <c r="AN924" s="72"/>
      <c r="AO924" s="72"/>
      <c r="AP924" s="72"/>
      <c r="AQ924" s="72"/>
      <c r="AR924" s="72"/>
      <c r="AS924" s="72"/>
      <c r="AT924" s="72"/>
      <c r="AU924" s="72"/>
      <c r="AV924" s="72"/>
      <c r="AW924" s="72"/>
      <c r="AX924" s="72"/>
      <c r="AY924" s="72"/>
      <c r="AZ924" s="72"/>
      <c r="BA924" s="72"/>
      <c r="BB924" s="72"/>
      <c r="BC924" s="72"/>
      <c r="BD924" s="72"/>
      <c r="BE924" s="72"/>
      <c r="BF924" s="72"/>
      <c r="BG924" s="72"/>
      <c r="BH924" s="72"/>
      <c r="BI924" s="72"/>
      <c r="BJ924" s="72"/>
      <c r="BK924" s="72"/>
      <c r="BL924" s="72"/>
      <c r="BM924" s="72"/>
      <c r="BN924" s="72"/>
      <c r="BO924" s="72"/>
      <c r="BP924" s="72"/>
      <c r="BQ924" s="72"/>
      <c r="BR924" s="72"/>
      <c r="BS924" s="72"/>
      <c r="BT924" s="72"/>
      <c r="BU924" s="72"/>
      <c r="BV924" s="72"/>
      <c r="BW924" s="72"/>
      <c r="BX924" s="72"/>
      <c r="BY924" s="72"/>
      <c r="BZ924" s="72"/>
      <c r="CA924" s="72"/>
      <c r="CB924" s="72"/>
      <c r="CC924" s="72"/>
      <c r="CD924" s="72"/>
      <c r="CE924" s="72"/>
      <c r="CF924" s="72"/>
      <c r="CG924" s="72"/>
      <c r="CH924" s="72"/>
      <c r="CI924" s="72"/>
      <c r="CJ924" s="72"/>
      <c r="CK924" s="72"/>
      <c r="CL924" s="72"/>
      <c r="CN924" s="60"/>
      <c r="CO924" s="72"/>
      <c r="CP924" s="72"/>
      <c r="CQ924" s="72"/>
      <c r="CR924" s="72"/>
      <c r="CS924" s="72"/>
      <c r="CT924" s="72"/>
      <c r="CU924" s="72"/>
      <c r="CV924" s="72"/>
      <c r="CW924" s="72"/>
      <c r="CX924" s="72"/>
      <c r="CY924" s="72"/>
      <c r="CZ924" s="72"/>
      <c r="DA924" s="72"/>
      <c r="DB924" s="72"/>
      <c r="DC924" s="72"/>
      <c r="DD924" s="72"/>
      <c r="DE924" s="72"/>
      <c r="DF924" s="72"/>
      <c r="DG924" s="72"/>
      <c r="DH924" s="72"/>
      <c r="DI924" s="72"/>
      <c r="DJ924" s="72"/>
      <c r="DK924" s="72"/>
      <c r="DL924" s="72"/>
    </row>
    <row r="925" spans="1:116" x14ac:dyDescent="0.4">
      <c r="B925" t="s">
        <v>332</v>
      </c>
      <c r="D925" t="s">
        <v>802</v>
      </c>
      <c r="E925" s="8" t="str">
        <f>ROW()&amp;" "&amp;D925</f>
        <v>925 SUBCAC-S</v>
      </c>
      <c r="G925" s="8" t="str">
        <f>G909</f>
        <v>primary unit</v>
      </c>
      <c r="H925" s="12"/>
      <c r="I925" s="60"/>
      <c r="J925" s="60"/>
      <c r="S925" s="72"/>
      <c r="T925" s="72"/>
      <c r="U925" s="72"/>
      <c r="V925" s="72"/>
      <c r="W925" s="72"/>
      <c r="X925" s="72"/>
      <c r="Y925" s="72"/>
      <c r="Z925" s="72"/>
      <c r="AA925" s="72"/>
      <c r="AB925" s="72"/>
      <c r="AC925" s="72"/>
      <c r="AD925" s="72"/>
      <c r="AE925" s="72"/>
      <c r="AF925" s="72"/>
      <c r="AG925" s="72"/>
      <c r="AH925" s="72"/>
      <c r="AI925" s="72"/>
      <c r="AJ925" s="72"/>
      <c r="AK925" s="72"/>
      <c r="AL925" s="72"/>
      <c r="AM925" s="72"/>
      <c r="AN925" s="72"/>
      <c r="AO925" s="72"/>
      <c r="AP925" s="72"/>
      <c r="AQ925" s="72"/>
      <c r="AR925" s="72"/>
      <c r="AS925" s="72"/>
      <c r="AT925" s="72"/>
      <c r="AU925" s="72"/>
      <c r="AV925" s="72"/>
      <c r="AW925" s="72"/>
      <c r="AX925" s="72"/>
      <c r="AY925" s="72"/>
      <c r="AZ925" s="72"/>
      <c r="BA925" s="72"/>
      <c r="BB925" s="72"/>
      <c r="BC925" s="72"/>
      <c r="BD925" s="72"/>
      <c r="BE925" s="72"/>
      <c r="BF925" s="72"/>
      <c r="BG925" s="72"/>
      <c r="BH925" s="72"/>
      <c r="BI925" s="72"/>
      <c r="BJ925" s="72"/>
      <c r="BK925" s="72"/>
      <c r="BL925" s="72"/>
      <c r="BM925" s="72"/>
      <c r="BN925" s="72"/>
      <c r="BO925" s="72"/>
      <c r="BP925" s="72"/>
      <c r="BQ925" s="72"/>
      <c r="BR925" s="72"/>
      <c r="BS925" s="72"/>
      <c r="BT925" s="72"/>
      <c r="BU925" s="72"/>
      <c r="BV925" s="72"/>
      <c r="BW925" s="72"/>
      <c r="BX925" s="72"/>
      <c r="BY925" s="72"/>
      <c r="BZ925" s="72"/>
      <c r="CA925" s="72"/>
      <c r="CB925" s="72"/>
      <c r="CC925" s="72"/>
      <c r="CD925" s="72"/>
      <c r="CE925" s="72"/>
      <c r="CF925" s="72"/>
      <c r="CG925" s="72"/>
      <c r="CH925" s="72"/>
      <c r="CI925" s="72"/>
      <c r="CJ925" s="72"/>
      <c r="CK925" s="72"/>
      <c r="CL925" s="72"/>
      <c r="CN925" s="60"/>
      <c r="CO925" s="72"/>
      <c r="CP925" s="72"/>
      <c r="CQ925" s="72"/>
      <c r="CR925" s="72"/>
      <c r="CS925" s="72"/>
      <c r="CT925" s="72"/>
      <c r="CU925" s="72"/>
      <c r="CV925" s="72"/>
      <c r="CW925" s="72"/>
      <c r="CX925" s="72"/>
      <c r="CY925" s="72"/>
      <c r="CZ925" s="72"/>
      <c r="DA925" s="72"/>
      <c r="DB925" s="72"/>
      <c r="DC925" s="72"/>
      <c r="DD925" s="72"/>
      <c r="DE925" s="72"/>
      <c r="DF925" s="72"/>
      <c r="DG925" s="72"/>
      <c r="DH925" s="72"/>
      <c r="DI925" s="72"/>
      <c r="DJ925" s="72"/>
      <c r="DK925" s="72"/>
      <c r="DL925" s="72"/>
    </row>
    <row r="926" spans="1:116" x14ac:dyDescent="0.4">
      <c r="B926" t="s">
        <v>332</v>
      </c>
      <c r="D926" t="s">
        <v>802</v>
      </c>
      <c r="E926" s="8" t="str">
        <f>ROW()&amp;" "&amp;D926</f>
        <v>926 SUBCAC-S</v>
      </c>
      <c r="G926" s="8" t="str">
        <f>G910</f>
        <v>Primary revenue driver</v>
      </c>
      <c r="K926" s="53"/>
      <c r="L926" s="53"/>
      <c r="M926" s="53"/>
      <c r="N926" s="53"/>
      <c r="O926" s="53"/>
      <c r="P926" s="53"/>
      <c r="R926" s="24"/>
      <c r="S926" s="215" t="str">
        <f t="shared" ref="S926:CD926" si="1063">S910</f>
        <v>S$16</v>
      </c>
      <c r="T926" s="215" t="str">
        <f t="shared" si="1063"/>
        <v>T$16</v>
      </c>
      <c r="U926" s="215" t="str">
        <f t="shared" si="1063"/>
        <v>U$16</v>
      </c>
      <c r="V926" s="215" t="str">
        <f t="shared" si="1063"/>
        <v>V$16</v>
      </c>
      <c r="W926" s="215" t="str">
        <f t="shared" si="1063"/>
        <v>W$16</v>
      </c>
      <c r="X926" s="215" t="str">
        <f t="shared" si="1063"/>
        <v>X$16</v>
      </c>
      <c r="Y926" s="215" t="str">
        <f t="shared" si="1063"/>
        <v>Y$16</v>
      </c>
      <c r="Z926" s="215" t="str">
        <f t="shared" si="1063"/>
        <v>Z$16</v>
      </c>
      <c r="AA926" s="215" t="str">
        <f t="shared" si="1063"/>
        <v>AA$16</v>
      </c>
      <c r="AB926" s="215" t="str">
        <f t="shared" si="1063"/>
        <v>AB$16</v>
      </c>
      <c r="AC926" s="215" t="str">
        <f t="shared" si="1063"/>
        <v>AC$16</v>
      </c>
      <c r="AD926" s="215" t="str">
        <f t="shared" si="1063"/>
        <v>AD$16</v>
      </c>
      <c r="AE926" s="215" t="str">
        <f t="shared" si="1063"/>
        <v>AE$16</v>
      </c>
      <c r="AF926" s="215" t="str">
        <f t="shared" si="1063"/>
        <v>AF$16</v>
      </c>
      <c r="AG926" s="215" t="str">
        <f t="shared" si="1063"/>
        <v>AG$16</v>
      </c>
      <c r="AH926" s="215" t="str">
        <f t="shared" si="1063"/>
        <v>AH$16</v>
      </c>
      <c r="AI926" s="215" t="str">
        <f t="shared" si="1063"/>
        <v>AI$16</v>
      </c>
      <c r="AJ926" s="215" t="str">
        <f t="shared" si="1063"/>
        <v>AJ$16</v>
      </c>
      <c r="AK926" s="215" t="str">
        <f t="shared" si="1063"/>
        <v>AK$16</v>
      </c>
      <c r="AL926" s="215" t="str">
        <f t="shared" si="1063"/>
        <v>AL$16</v>
      </c>
      <c r="AM926" s="215" t="str">
        <f t="shared" si="1063"/>
        <v>AM$16</v>
      </c>
      <c r="AN926" s="215" t="str">
        <f t="shared" si="1063"/>
        <v>AN$16</v>
      </c>
      <c r="AO926" s="215" t="str">
        <f t="shared" si="1063"/>
        <v>AO$16</v>
      </c>
      <c r="AP926" s="215" t="str">
        <f t="shared" si="1063"/>
        <v>AP$16</v>
      </c>
      <c r="AQ926" s="215" t="str">
        <f t="shared" si="1063"/>
        <v>AQ$16</v>
      </c>
      <c r="AR926" s="215" t="str">
        <f t="shared" si="1063"/>
        <v>AR$16</v>
      </c>
      <c r="AS926" s="215" t="str">
        <f t="shared" si="1063"/>
        <v>AS$16</v>
      </c>
      <c r="AT926" s="215" t="str">
        <f t="shared" si="1063"/>
        <v>AT$16</v>
      </c>
      <c r="AU926" s="215" t="str">
        <f t="shared" si="1063"/>
        <v>AU$16</v>
      </c>
      <c r="AV926" s="215" t="str">
        <f t="shared" si="1063"/>
        <v>AV$16</v>
      </c>
      <c r="AW926" s="215" t="str">
        <f t="shared" si="1063"/>
        <v>AW$16</v>
      </c>
      <c r="AX926" s="215" t="str">
        <f t="shared" si="1063"/>
        <v>AX$16</v>
      </c>
      <c r="AY926" s="215" t="str">
        <f t="shared" si="1063"/>
        <v>AY$16</v>
      </c>
      <c r="AZ926" s="215" t="str">
        <f t="shared" si="1063"/>
        <v>AZ$16</v>
      </c>
      <c r="BA926" s="215" t="str">
        <f t="shared" si="1063"/>
        <v>BA$16</v>
      </c>
      <c r="BB926" s="215" t="str">
        <f t="shared" si="1063"/>
        <v>BB$16</v>
      </c>
      <c r="BC926" s="215" t="str">
        <f t="shared" si="1063"/>
        <v>BC$16</v>
      </c>
      <c r="BD926" s="215" t="str">
        <f t="shared" si="1063"/>
        <v>BD$16</v>
      </c>
      <c r="BE926" s="215" t="str">
        <f t="shared" si="1063"/>
        <v>BE$16</v>
      </c>
      <c r="BF926" s="215" t="str">
        <f t="shared" si="1063"/>
        <v>BF$16</v>
      </c>
      <c r="BG926" s="215" t="str">
        <f t="shared" si="1063"/>
        <v>BG$16</v>
      </c>
      <c r="BH926" s="215" t="str">
        <f t="shared" si="1063"/>
        <v>BH$16</v>
      </c>
      <c r="BI926" s="215" t="str">
        <f t="shared" si="1063"/>
        <v>BI$16</v>
      </c>
      <c r="BJ926" s="215" t="str">
        <f t="shared" si="1063"/>
        <v>BJ$16</v>
      </c>
      <c r="BK926" s="215" t="str">
        <f t="shared" si="1063"/>
        <v>BK$16</v>
      </c>
      <c r="BL926" s="215" t="str">
        <f t="shared" si="1063"/>
        <v>BL$16</v>
      </c>
      <c r="BM926" s="215" t="str">
        <f t="shared" si="1063"/>
        <v>BM$16</v>
      </c>
      <c r="BN926" s="215" t="str">
        <f t="shared" si="1063"/>
        <v>BN$16</v>
      </c>
      <c r="BO926" s="215" t="str">
        <f t="shared" si="1063"/>
        <v>BO$16</v>
      </c>
      <c r="BP926" s="215" t="str">
        <f t="shared" si="1063"/>
        <v>BP$16</v>
      </c>
      <c r="BQ926" s="215" t="str">
        <f t="shared" si="1063"/>
        <v>BQ$16</v>
      </c>
      <c r="BR926" s="215" t="str">
        <f t="shared" si="1063"/>
        <v>BR$16</v>
      </c>
      <c r="BS926" s="215" t="str">
        <f t="shared" si="1063"/>
        <v>BS$16</v>
      </c>
      <c r="BT926" s="215" t="str">
        <f t="shared" si="1063"/>
        <v>BT$16</v>
      </c>
      <c r="BU926" s="215" t="str">
        <f t="shared" si="1063"/>
        <v>BU$16</v>
      </c>
      <c r="BV926" s="215" t="str">
        <f t="shared" si="1063"/>
        <v>BV$16</v>
      </c>
      <c r="BW926" s="215" t="str">
        <f t="shared" si="1063"/>
        <v>BW$16</v>
      </c>
      <c r="BX926" s="215" t="str">
        <f t="shared" si="1063"/>
        <v>BX$16</v>
      </c>
      <c r="BY926" s="215" t="str">
        <f t="shared" si="1063"/>
        <v>BY$16</v>
      </c>
      <c r="BZ926" s="215" t="str">
        <f t="shared" si="1063"/>
        <v>BZ$16</v>
      </c>
      <c r="CA926" s="215" t="str">
        <f t="shared" si="1063"/>
        <v>CA$16</v>
      </c>
      <c r="CB926" s="215" t="str">
        <f t="shared" si="1063"/>
        <v>CB$16</v>
      </c>
      <c r="CC926" s="215" t="str">
        <f t="shared" si="1063"/>
        <v>CC$16</v>
      </c>
      <c r="CD926" s="215" t="str">
        <f t="shared" si="1063"/>
        <v>CD$16</v>
      </c>
      <c r="CE926" s="215" t="str">
        <f t="shared" ref="CE926:CL926" si="1064">CE910</f>
        <v>CE$16</v>
      </c>
      <c r="CF926" s="215" t="str">
        <f t="shared" si="1064"/>
        <v>CF$16</v>
      </c>
      <c r="CG926" s="215" t="str">
        <f t="shared" si="1064"/>
        <v>CG$16</v>
      </c>
      <c r="CH926" s="215" t="str">
        <f t="shared" si="1064"/>
        <v>CH$16</v>
      </c>
      <c r="CI926" s="215" t="str">
        <f t="shared" si="1064"/>
        <v>CI$16</v>
      </c>
      <c r="CJ926" s="215" t="str">
        <f t="shared" si="1064"/>
        <v>CJ$16</v>
      </c>
      <c r="CK926" s="215" t="str">
        <f t="shared" si="1064"/>
        <v>CK$16</v>
      </c>
      <c r="CL926" s="215" t="str">
        <f t="shared" si="1064"/>
        <v>CL$16</v>
      </c>
      <c r="CO926" s="215" t="str">
        <f t="shared" ref="CO926:DL926" si="1065">CO910</f>
        <v>CO$16</v>
      </c>
      <c r="CP926" s="215" t="str">
        <f t="shared" si="1065"/>
        <v>CP$16</v>
      </c>
      <c r="CQ926" s="215" t="str">
        <f t="shared" si="1065"/>
        <v>CQ$16</v>
      </c>
      <c r="CR926" s="215" t="str">
        <f t="shared" si="1065"/>
        <v>CR$16</v>
      </c>
      <c r="CS926" s="215" t="str">
        <f t="shared" si="1065"/>
        <v>CS$16</v>
      </c>
      <c r="CT926" s="215" t="str">
        <f t="shared" si="1065"/>
        <v>CT$16</v>
      </c>
      <c r="CU926" s="215" t="str">
        <f t="shared" si="1065"/>
        <v>CU$16</v>
      </c>
      <c r="CV926" s="215" t="str">
        <f t="shared" si="1065"/>
        <v>CV$16</v>
      </c>
      <c r="CW926" s="215" t="str">
        <f t="shared" si="1065"/>
        <v>CW$16</v>
      </c>
      <c r="CX926" s="215" t="str">
        <f t="shared" si="1065"/>
        <v>CX$16</v>
      </c>
      <c r="CY926" s="215" t="str">
        <f t="shared" si="1065"/>
        <v>CY$16</v>
      </c>
      <c r="CZ926" s="215" t="str">
        <f t="shared" si="1065"/>
        <v>CZ$16</v>
      </c>
      <c r="DA926" s="215" t="str">
        <f t="shared" si="1065"/>
        <v>DA$16</v>
      </c>
      <c r="DB926" s="215" t="str">
        <f t="shared" si="1065"/>
        <v>DB$16</v>
      </c>
      <c r="DC926" s="215" t="str">
        <f t="shared" si="1065"/>
        <v>DC$16</v>
      </c>
      <c r="DD926" s="215" t="str">
        <f t="shared" si="1065"/>
        <v>DD$16</v>
      </c>
      <c r="DE926" s="215" t="str">
        <f t="shared" si="1065"/>
        <v>DE$16</v>
      </c>
      <c r="DF926" s="215" t="str">
        <f t="shared" si="1065"/>
        <v>DF$16</v>
      </c>
      <c r="DG926" s="215" t="str">
        <f t="shared" si="1065"/>
        <v>DG$16</v>
      </c>
      <c r="DH926" s="215" t="str">
        <f t="shared" si="1065"/>
        <v>DH$16</v>
      </c>
      <c r="DI926" s="215" t="str">
        <f t="shared" si="1065"/>
        <v>DI$16</v>
      </c>
      <c r="DJ926" s="215" t="str">
        <f t="shared" si="1065"/>
        <v>DJ$16</v>
      </c>
      <c r="DK926" s="215" t="str">
        <f t="shared" si="1065"/>
        <v>DK$16</v>
      </c>
      <c r="DL926" s="215" t="str">
        <f t="shared" si="1065"/>
        <v>DL$16</v>
      </c>
    </row>
    <row r="927" spans="1:116" x14ac:dyDescent="0.4">
      <c r="B927" t="s">
        <v>332</v>
      </c>
      <c r="D927" t="s">
        <v>802</v>
      </c>
      <c r="E927" s="8" t="str">
        <f>ROW()&amp;" "&amp;D927</f>
        <v>927 SUBCAC-S</v>
      </c>
      <c r="G927" s="8" t="str">
        <f>G911</f>
        <v>Primary volume driver</v>
      </c>
      <c r="H927" s="56"/>
      <c r="I927" s="79"/>
      <c r="J927" s="79"/>
      <c r="K927" s="15"/>
      <c r="L927" s="15"/>
      <c r="M927" s="15"/>
      <c r="N927" s="15"/>
      <c r="O927" s="15"/>
      <c r="P927" s="15"/>
      <c r="R927" s="15"/>
      <c r="S927" s="215" t="str">
        <f t="shared" ref="S927:CD927" si="1066">S911</f>
        <v>S$17</v>
      </c>
      <c r="T927" s="215" t="str">
        <f t="shared" si="1066"/>
        <v>T$17</v>
      </c>
      <c r="U927" s="215" t="str">
        <f t="shared" si="1066"/>
        <v>U$17</v>
      </c>
      <c r="V927" s="215" t="str">
        <f t="shared" si="1066"/>
        <v>V$17</v>
      </c>
      <c r="W927" s="215" t="str">
        <f t="shared" si="1066"/>
        <v>W$17</v>
      </c>
      <c r="X927" s="215" t="str">
        <f t="shared" si="1066"/>
        <v>X$17</v>
      </c>
      <c r="Y927" s="215" t="str">
        <f t="shared" si="1066"/>
        <v>Y$17</v>
      </c>
      <c r="Z927" s="215" t="str">
        <f t="shared" si="1066"/>
        <v>Z$17</v>
      </c>
      <c r="AA927" s="215" t="str">
        <f t="shared" si="1066"/>
        <v>AA$17</v>
      </c>
      <c r="AB927" s="215" t="str">
        <f t="shared" si="1066"/>
        <v>AB$17</v>
      </c>
      <c r="AC927" s="215" t="str">
        <f t="shared" si="1066"/>
        <v>AC$17</v>
      </c>
      <c r="AD927" s="215" t="str">
        <f t="shared" si="1066"/>
        <v>AD$17</v>
      </c>
      <c r="AE927" s="215" t="str">
        <f t="shared" si="1066"/>
        <v>AE$17</v>
      </c>
      <c r="AF927" s="215" t="str">
        <f t="shared" si="1066"/>
        <v>AF$17</v>
      </c>
      <c r="AG927" s="215" t="str">
        <f t="shared" si="1066"/>
        <v>AG$17</v>
      </c>
      <c r="AH927" s="215" t="str">
        <f t="shared" si="1066"/>
        <v>AH$17</v>
      </c>
      <c r="AI927" s="215" t="str">
        <f t="shared" si="1066"/>
        <v>AI$17</v>
      </c>
      <c r="AJ927" s="215" t="str">
        <f t="shared" si="1066"/>
        <v>AJ$17</v>
      </c>
      <c r="AK927" s="215" t="str">
        <f t="shared" si="1066"/>
        <v>AK$17</v>
      </c>
      <c r="AL927" s="215" t="str">
        <f t="shared" si="1066"/>
        <v>AL$17</v>
      </c>
      <c r="AM927" s="215" t="str">
        <f t="shared" si="1066"/>
        <v>AM$17</v>
      </c>
      <c r="AN927" s="215" t="str">
        <f t="shared" si="1066"/>
        <v>AN$17</v>
      </c>
      <c r="AO927" s="215" t="str">
        <f t="shared" si="1066"/>
        <v>AO$17</v>
      </c>
      <c r="AP927" s="215" t="str">
        <f t="shared" si="1066"/>
        <v>AP$17</v>
      </c>
      <c r="AQ927" s="215" t="str">
        <f t="shared" si="1066"/>
        <v>AQ$17</v>
      </c>
      <c r="AR927" s="215" t="str">
        <f t="shared" si="1066"/>
        <v>AR$17</v>
      </c>
      <c r="AS927" s="215" t="str">
        <f t="shared" si="1066"/>
        <v>AS$17</v>
      </c>
      <c r="AT927" s="215" t="str">
        <f t="shared" si="1066"/>
        <v>AT$17</v>
      </c>
      <c r="AU927" s="215" t="str">
        <f t="shared" si="1066"/>
        <v>AU$17</v>
      </c>
      <c r="AV927" s="215" t="str">
        <f t="shared" si="1066"/>
        <v>AV$17</v>
      </c>
      <c r="AW927" s="215" t="str">
        <f t="shared" si="1066"/>
        <v>AW$17</v>
      </c>
      <c r="AX927" s="215" t="str">
        <f t="shared" si="1066"/>
        <v>AX$17</v>
      </c>
      <c r="AY927" s="215" t="str">
        <f t="shared" si="1066"/>
        <v>AY$17</v>
      </c>
      <c r="AZ927" s="215" t="str">
        <f t="shared" si="1066"/>
        <v>AZ$17</v>
      </c>
      <c r="BA927" s="215" t="str">
        <f t="shared" si="1066"/>
        <v>BA$17</v>
      </c>
      <c r="BB927" s="215" t="str">
        <f t="shared" si="1066"/>
        <v>BB$17</v>
      </c>
      <c r="BC927" s="215" t="str">
        <f t="shared" si="1066"/>
        <v>BC$17</v>
      </c>
      <c r="BD927" s="215" t="str">
        <f t="shared" si="1066"/>
        <v>BD$17</v>
      </c>
      <c r="BE927" s="215" t="str">
        <f t="shared" si="1066"/>
        <v>BE$17</v>
      </c>
      <c r="BF927" s="215" t="str">
        <f t="shared" si="1066"/>
        <v>BF$17</v>
      </c>
      <c r="BG927" s="215" t="str">
        <f t="shared" si="1066"/>
        <v>BG$17</v>
      </c>
      <c r="BH927" s="215" t="str">
        <f t="shared" si="1066"/>
        <v>BH$17</v>
      </c>
      <c r="BI927" s="215" t="str">
        <f t="shared" si="1066"/>
        <v>BI$17</v>
      </c>
      <c r="BJ927" s="215" t="str">
        <f t="shared" si="1066"/>
        <v>BJ$17</v>
      </c>
      <c r="BK927" s="215" t="str">
        <f t="shared" si="1066"/>
        <v>BK$17</v>
      </c>
      <c r="BL927" s="215" t="str">
        <f t="shared" si="1066"/>
        <v>BL$17</v>
      </c>
      <c r="BM927" s="215" t="str">
        <f t="shared" si="1066"/>
        <v>BM$17</v>
      </c>
      <c r="BN927" s="215" t="str">
        <f t="shared" si="1066"/>
        <v>BN$17</v>
      </c>
      <c r="BO927" s="215" t="str">
        <f t="shared" si="1066"/>
        <v>BO$17</v>
      </c>
      <c r="BP927" s="215" t="str">
        <f t="shared" si="1066"/>
        <v>BP$17</v>
      </c>
      <c r="BQ927" s="215" t="str">
        <f t="shared" si="1066"/>
        <v>BQ$17</v>
      </c>
      <c r="BR927" s="215" t="str">
        <f t="shared" si="1066"/>
        <v>BR$17</v>
      </c>
      <c r="BS927" s="215" t="str">
        <f t="shared" si="1066"/>
        <v>BS$17</v>
      </c>
      <c r="BT927" s="215" t="str">
        <f t="shared" si="1066"/>
        <v>BT$17</v>
      </c>
      <c r="BU927" s="215" t="str">
        <f t="shared" si="1066"/>
        <v>BU$17</v>
      </c>
      <c r="BV927" s="215" t="str">
        <f t="shared" si="1066"/>
        <v>BV$17</v>
      </c>
      <c r="BW927" s="215" t="str">
        <f t="shared" si="1066"/>
        <v>BW$17</v>
      </c>
      <c r="BX927" s="215" t="str">
        <f t="shared" si="1066"/>
        <v>BX$17</v>
      </c>
      <c r="BY927" s="215" t="str">
        <f t="shared" si="1066"/>
        <v>BY$17</v>
      </c>
      <c r="BZ927" s="215" t="str">
        <f t="shared" si="1066"/>
        <v>BZ$17</v>
      </c>
      <c r="CA927" s="215" t="str">
        <f t="shared" si="1066"/>
        <v>CA$17</v>
      </c>
      <c r="CB927" s="215" t="str">
        <f t="shared" si="1066"/>
        <v>CB$17</v>
      </c>
      <c r="CC927" s="215" t="str">
        <f t="shared" si="1066"/>
        <v>CC$17</v>
      </c>
      <c r="CD927" s="215" t="str">
        <f t="shared" si="1066"/>
        <v>CD$17</v>
      </c>
      <c r="CE927" s="215" t="str">
        <f t="shared" ref="CE927:CL927" si="1067">CE911</f>
        <v>CE$17</v>
      </c>
      <c r="CF927" s="215" t="str">
        <f t="shared" si="1067"/>
        <v>CF$17</v>
      </c>
      <c r="CG927" s="215" t="str">
        <f t="shared" si="1067"/>
        <v>CG$17</v>
      </c>
      <c r="CH927" s="215" t="str">
        <f t="shared" si="1067"/>
        <v>CH$17</v>
      </c>
      <c r="CI927" s="215" t="str">
        <f t="shared" si="1067"/>
        <v>CI$17</v>
      </c>
      <c r="CJ927" s="215" t="str">
        <f t="shared" si="1067"/>
        <v>CJ$17</v>
      </c>
      <c r="CK927" s="215" t="str">
        <f t="shared" si="1067"/>
        <v>CK$17</v>
      </c>
      <c r="CL927" s="215" t="str">
        <f t="shared" si="1067"/>
        <v>CL$17</v>
      </c>
      <c r="CN927" s="79"/>
      <c r="CO927" s="215" t="str">
        <f t="shared" ref="CO927:DL927" si="1068">CO911</f>
        <v>CO$17</v>
      </c>
      <c r="CP927" s="215" t="str">
        <f t="shared" si="1068"/>
        <v>CP$17</v>
      </c>
      <c r="CQ927" s="215" t="str">
        <f t="shared" si="1068"/>
        <v>CQ$17</v>
      </c>
      <c r="CR927" s="215" t="str">
        <f t="shared" si="1068"/>
        <v>CR$17</v>
      </c>
      <c r="CS927" s="215" t="str">
        <f t="shared" si="1068"/>
        <v>CS$17</v>
      </c>
      <c r="CT927" s="215" t="str">
        <f t="shared" si="1068"/>
        <v>CT$17</v>
      </c>
      <c r="CU927" s="215" t="str">
        <f t="shared" si="1068"/>
        <v>CU$17</v>
      </c>
      <c r="CV927" s="215" t="str">
        <f t="shared" si="1068"/>
        <v>CV$17</v>
      </c>
      <c r="CW927" s="215" t="str">
        <f t="shared" si="1068"/>
        <v>CW$17</v>
      </c>
      <c r="CX927" s="215" t="str">
        <f t="shared" si="1068"/>
        <v>CX$17</v>
      </c>
      <c r="CY927" s="215" t="str">
        <f t="shared" si="1068"/>
        <v>CY$17</v>
      </c>
      <c r="CZ927" s="215" t="str">
        <f t="shared" si="1068"/>
        <v>CZ$17</v>
      </c>
      <c r="DA927" s="215" t="str">
        <f t="shared" si="1068"/>
        <v>DA$17</v>
      </c>
      <c r="DB927" s="215" t="str">
        <f t="shared" si="1068"/>
        <v>DB$17</v>
      </c>
      <c r="DC927" s="215" t="str">
        <f t="shared" si="1068"/>
        <v>DC$17</v>
      </c>
      <c r="DD927" s="215" t="str">
        <f t="shared" si="1068"/>
        <v>DD$17</v>
      </c>
      <c r="DE927" s="215" t="str">
        <f t="shared" si="1068"/>
        <v>DE$17</v>
      </c>
      <c r="DF927" s="215" t="str">
        <f t="shared" si="1068"/>
        <v>DF$17</v>
      </c>
      <c r="DG927" s="215" t="str">
        <f t="shared" si="1068"/>
        <v>DG$17</v>
      </c>
      <c r="DH927" s="215" t="str">
        <f t="shared" si="1068"/>
        <v>DH$17</v>
      </c>
      <c r="DI927" s="215" t="str">
        <f t="shared" si="1068"/>
        <v>DI$17</v>
      </c>
      <c r="DJ927" s="215" t="str">
        <f t="shared" si="1068"/>
        <v>DJ$17</v>
      </c>
      <c r="DK927" s="215" t="str">
        <f t="shared" si="1068"/>
        <v>DK$17</v>
      </c>
      <c r="DL927" s="215" t="str">
        <f t="shared" si="1068"/>
        <v>DL$17</v>
      </c>
    </row>
    <row r="928" spans="1:116" x14ac:dyDescent="0.4">
      <c r="B928" t="s">
        <v>332</v>
      </c>
      <c r="D928" t="s">
        <v>802</v>
      </c>
      <c r="E928" s="8" t="str">
        <f t="shared" ref="E928:E931" si="1069">ROW()&amp;" "&amp;D928</f>
        <v>928 SUBCAC-S</v>
      </c>
      <c r="G928" s="89" t="str">
        <f>G916</f>
        <v>New user acquisition cost</v>
      </c>
      <c r="H928" s="12"/>
      <c r="I928" s="60"/>
      <c r="J928" s="60"/>
      <c r="K928" s="15"/>
      <c r="L928" s="15"/>
      <c r="M928" s="15"/>
      <c r="N928" s="15"/>
      <c r="O928" s="15"/>
      <c r="P928" s="15"/>
      <c r="R928" s="15"/>
      <c r="S928" s="215">
        <f t="shared" ref="S928:CD928" si="1070">S913</f>
        <v>0</v>
      </c>
      <c r="T928" s="215">
        <f t="shared" si="1070"/>
        <v>0</v>
      </c>
      <c r="U928" s="215">
        <f t="shared" si="1070"/>
        <v>0</v>
      </c>
      <c r="V928" s="215">
        <f t="shared" si="1070"/>
        <v>0</v>
      </c>
      <c r="W928" s="215">
        <f t="shared" si="1070"/>
        <v>0</v>
      </c>
      <c r="X928" s="215">
        <f t="shared" si="1070"/>
        <v>0</v>
      </c>
      <c r="Y928" s="215">
        <f t="shared" si="1070"/>
        <v>0</v>
      </c>
      <c r="Z928" s="215">
        <f t="shared" si="1070"/>
        <v>0</v>
      </c>
      <c r="AA928" s="215">
        <f t="shared" si="1070"/>
        <v>0</v>
      </c>
      <c r="AB928" s="215">
        <f t="shared" si="1070"/>
        <v>0</v>
      </c>
      <c r="AC928" s="215">
        <f t="shared" si="1070"/>
        <v>0</v>
      </c>
      <c r="AD928" s="215">
        <f t="shared" si="1070"/>
        <v>0</v>
      </c>
      <c r="AE928" s="215">
        <f t="shared" si="1070"/>
        <v>0</v>
      </c>
      <c r="AF928" s="215">
        <f t="shared" si="1070"/>
        <v>0</v>
      </c>
      <c r="AG928" s="215">
        <f t="shared" si="1070"/>
        <v>0</v>
      </c>
      <c r="AH928" s="215">
        <f t="shared" si="1070"/>
        <v>0</v>
      </c>
      <c r="AI928" s="215">
        <f t="shared" si="1070"/>
        <v>0</v>
      </c>
      <c r="AJ928" s="215">
        <f t="shared" si="1070"/>
        <v>0</v>
      </c>
      <c r="AK928" s="215">
        <f t="shared" si="1070"/>
        <v>0</v>
      </c>
      <c r="AL928" s="215">
        <f t="shared" si="1070"/>
        <v>0</v>
      </c>
      <c r="AM928" s="215">
        <f t="shared" si="1070"/>
        <v>0</v>
      </c>
      <c r="AN928" s="215">
        <f t="shared" si="1070"/>
        <v>0</v>
      </c>
      <c r="AO928" s="215">
        <f t="shared" si="1070"/>
        <v>0</v>
      </c>
      <c r="AP928" s="215">
        <f t="shared" si="1070"/>
        <v>0</v>
      </c>
      <c r="AQ928" s="215">
        <f t="shared" si="1070"/>
        <v>0</v>
      </c>
      <c r="AR928" s="215">
        <f t="shared" si="1070"/>
        <v>0</v>
      </c>
      <c r="AS928" s="215">
        <f t="shared" si="1070"/>
        <v>0</v>
      </c>
      <c r="AT928" s="215">
        <f t="shared" si="1070"/>
        <v>0</v>
      </c>
      <c r="AU928" s="215">
        <f t="shared" si="1070"/>
        <v>0</v>
      </c>
      <c r="AV928" s="215">
        <f t="shared" si="1070"/>
        <v>0</v>
      </c>
      <c r="AW928" s="215">
        <f t="shared" si="1070"/>
        <v>0</v>
      </c>
      <c r="AX928" s="215">
        <f t="shared" si="1070"/>
        <v>0</v>
      </c>
      <c r="AY928" s="215">
        <f t="shared" si="1070"/>
        <v>0</v>
      </c>
      <c r="AZ928" s="215">
        <f t="shared" si="1070"/>
        <v>0</v>
      </c>
      <c r="BA928" s="215">
        <f t="shared" si="1070"/>
        <v>0</v>
      </c>
      <c r="BB928" s="215">
        <f t="shared" si="1070"/>
        <v>0</v>
      </c>
      <c r="BC928" s="215">
        <f t="shared" si="1070"/>
        <v>0</v>
      </c>
      <c r="BD928" s="215">
        <f t="shared" si="1070"/>
        <v>0</v>
      </c>
      <c r="BE928" s="215">
        <f t="shared" si="1070"/>
        <v>0</v>
      </c>
      <c r="BF928" s="215">
        <f t="shared" si="1070"/>
        <v>0</v>
      </c>
      <c r="BG928" s="215">
        <f t="shared" si="1070"/>
        <v>0</v>
      </c>
      <c r="BH928" s="215">
        <f t="shared" si="1070"/>
        <v>0</v>
      </c>
      <c r="BI928" s="215">
        <f t="shared" si="1070"/>
        <v>0</v>
      </c>
      <c r="BJ928" s="215">
        <f t="shared" si="1070"/>
        <v>0</v>
      </c>
      <c r="BK928" s="215">
        <f t="shared" si="1070"/>
        <v>0</v>
      </c>
      <c r="BL928" s="215">
        <f t="shared" si="1070"/>
        <v>0</v>
      </c>
      <c r="BM928" s="215">
        <f t="shared" si="1070"/>
        <v>0</v>
      </c>
      <c r="BN928" s="215">
        <f t="shared" si="1070"/>
        <v>0</v>
      </c>
      <c r="BO928" s="215">
        <f t="shared" si="1070"/>
        <v>0</v>
      </c>
      <c r="BP928" s="215">
        <f t="shared" si="1070"/>
        <v>0</v>
      </c>
      <c r="BQ928" s="215">
        <f t="shared" si="1070"/>
        <v>0</v>
      </c>
      <c r="BR928" s="215">
        <f t="shared" si="1070"/>
        <v>0</v>
      </c>
      <c r="BS928" s="215">
        <f t="shared" si="1070"/>
        <v>0</v>
      </c>
      <c r="BT928" s="215">
        <f t="shared" si="1070"/>
        <v>0</v>
      </c>
      <c r="BU928" s="215">
        <f t="shared" si="1070"/>
        <v>0</v>
      </c>
      <c r="BV928" s="215">
        <f t="shared" si="1070"/>
        <v>0</v>
      </c>
      <c r="BW928" s="215">
        <f t="shared" si="1070"/>
        <v>0</v>
      </c>
      <c r="BX928" s="215">
        <f t="shared" si="1070"/>
        <v>0</v>
      </c>
      <c r="BY928" s="215">
        <f t="shared" si="1070"/>
        <v>0</v>
      </c>
      <c r="BZ928" s="215">
        <f t="shared" si="1070"/>
        <v>0</v>
      </c>
      <c r="CA928" s="215">
        <f t="shared" si="1070"/>
        <v>0</v>
      </c>
      <c r="CB928" s="215">
        <f t="shared" si="1070"/>
        <v>0</v>
      </c>
      <c r="CC928" s="215">
        <f t="shared" si="1070"/>
        <v>0</v>
      </c>
      <c r="CD928" s="215">
        <f t="shared" si="1070"/>
        <v>0</v>
      </c>
      <c r="CE928" s="215">
        <f t="shared" ref="CE928:CL928" si="1071">CE913</f>
        <v>0</v>
      </c>
      <c r="CF928" s="215">
        <f t="shared" si="1071"/>
        <v>0</v>
      </c>
      <c r="CG928" s="215">
        <f t="shared" si="1071"/>
        <v>0</v>
      </c>
      <c r="CH928" s="215">
        <f t="shared" si="1071"/>
        <v>0</v>
      </c>
      <c r="CI928" s="215">
        <f t="shared" si="1071"/>
        <v>0</v>
      </c>
      <c r="CJ928" s="215">
        <f t="shared" si="1071"/>
        <v>0</v>
      </c>
      <c r="CK928" s="215">
        <f t="shared" si="1071"/>
        <v>0</v>
      </c>
      <c r="CL928" s="215">
        <f t="shared" si="1071"/>
        <v>0</v>
      </c>
      <c r="CN928" s="60"/>
      <c r="CO928" s="215">
        <f t="shared" ref="CO928:DL928" si="1072">CO913</f>
        <v>0</v>
      </c>
      <c r="CP928" s="215">
        <f t="shared" si="1072"/>
        <v>0</v>
      </c>
      <c r="CQ928" s="215">
        <f t="shared" si="1072"/>
        <v>0</v>
      </c>
      <c r="CR928" s="215">
        <f t="shared" si="1072"/>
        <v>0</v>
      </c>
      <c r="CS928" s="215">
        <f t="shared" si="1072"/>
        <v>0</v>
      </c>
      <c r="CT928" s="215">
        <f t="shared" si="1072"/>
        <v>0</v>
      </c>
      <c r="CU928" s="215">
        <f t="shared" si="1072"/>
        <v>0</v>
      </c>
      <c r="CV928" s="215">
        <f t="shared" si="1072"/>
        <v>0</v>
      </c>
      <c r="CW928" s="215">
        <f t="shared" si="1072"/>
        <v>0</v>
      </c>
      <c r="CX928" s="215">
        <f t="shared" si="1072"/>
        <v>0</v>
      </c>
      <c r="CY928" s="215">
        <f t="shared" si="1072"/>
        <v>0</v>
      </c>
      <c r="CZ928" s="215">
        <f t="shared" si="1072"/>
        <v>0</v>
      </c>
      <c r="DA928" s="215">
        <f t="shared" si="1072"/>
        <v>0</v>
      </c>
      <c r="DB928" s="215">
        <f t="shared" si="1072"/>
        <v>0</v>
      </c>
      <c r="DC928" s="215">
        <f t="shared" si="1072"/>
        <v>0</v>
      </c>
      <c r="DD928" s="215">
        <f t="shared" si="1072"/>
        <v>0</v>
      </c>
      <c r="DE928" s="215">
        <f t="shared" si="1072"/>
        <v>0</v>
      </c>
      <c r="DF928" s="215">
        <f t="shared" si="1072"/>
        <v>0</v>
      </c>
      <c r="DG928" s="215">
        <f t="shared" si="1072"/>
        <v>0</v>
      </c>
      <c r="DH928" s="215">
        <f t="shared" si="1072"/>
        <v>0</v>
      </c>
      <c r="DI928" s="215">
        <f t="shared" si="1072"/>
        <v>0</v>
      </c>
      <c r="DJ928" s="215">
        <f t="shared" si="1072"/>
        <v>0</v>
      </c>
      <c r="DK928" s="215">
        <f t="shared" si="1072"/>
        <v>0</v>
      </c>
      <c r="DL928" s="215">
        <f t="shared" si="1072"/>
        <v>0</v>
      </c>
    </row>
    <row r="929" spans="1:116" x14ac:dyDescent="0.4">
      <c r="B929" t="s">
        <v>332</v>
      </c>
      <c r="D929" t="s">
        <v>802</v>
      </c>
      <c r="E929" s="8" t="str">
        <f t="shared" si="1069"/>
        <v>929 SUBCAC-S</v>
      </c>
      <c r="G929" s="241" t="str">
        <f>IFERROR(SUBSTITUTE(TRIM(MID(G916, SEARCH("-", G916) + 1, LEN(G916))),":",""),"no unit")</f>
        <v>no unit</v>
      </c>
      <c r="H929" s="12"/>
      <c r="I929" s="60"/>
      <c r="J929" s="60"/>
      <c r="K929" s="15"/>
      <c r="L929" s="15"/>
      <c r="M929" s="15"/>
      <c r="N929" s="15"/>
      <c r="O929" s="15"/>
      <c r="P929" s="15"/>
      <c r="R929" s="15"/>
      <c r="S929" s="215"/>
      <c r="T929" s="215"/>
      <c r="U929" s="215"/>
      <c r="V929" s="215"/>
      <c r="W929" s="215"/>
      <c r="X929" s="215"/>
      <c r="Y929" s="215"/>
      <c r="Z929" s="215"/>
      <c r="AA929" s="215"/>
      <c r="AB929" s="215"/>
      <c r="AC929" s="215"/>
      <c r="AD929" s="215"/>
      <c r="AE929" s="215"/>
      <c r="AF929" s="215"/>
      <c r="AG929" s="215"/>
      <c r="AH929" s="215"/>
      <c r="AI929" s="215"/>
      <c r="AJ929" s="215"/>
      <c r="AK929" s="215"/>
      <c r="AL929" s="215"/>
      <c r="AM929" s="215"/>
      <c r="AN929" s="215"/>
      <c r="AO929" s="215"/>
      <c r="AP929" s="215"/>
      <c r="AQ929" s="215"/>
      <c r="AR929" s="215"/>
      <c r="AS929" s="215"/>
      <c r="AT929" s="215"/>
      <c r="AU929" s="215"/>
      <c r="AV929" s="215"/>
      <c r="AW929" s="215"/>
      <c r="AX929" s="215"/>
      <c r="AY929" s="215"/>
      <c r="AZ929" s="215"/>
      <c r="BA929" s="215"/>
      <c r="BB929" s="215"/>
      <c r="BC929" s="215"/>
      <c r="BD929" s="215"/>
      <c r="BE929" s="215"/>
      <c r="BF929" s="215"/>
      <c r="BG929" s="215"/>
      <c r="BH929" s="215"/>
      <c r="BI929" s="215"/>
      <c r="BJ929" s="215"/>
      <c r="BK929" s="215"/>
      <c r="BL929" s="215"/>
      <c r="BM929" s="215"/>
      <c r="BN929" s="215"/>
      <c r="BO929" s="215"/>
      <c r="BP929" s="215"/>
      <c r="BQ929" s="215"/>
      <c r="BR929" s="215"/>
      <c r="BS929" s="215"/>
      <c r="BT929" s="215"/>
      <c r="BU929" s="215"/>
      <c r="BV929" s="215"/>
      <c r="BW929" s="215"/>
      <c r="BX929" s="215"/>
      <c r="BY929" s="215"/>
      <c r="BZ929" s="215"/>
      <c r="CA929" s="215"/>
      <c r="CB929" s="215"/>
      <c r="CC929" s="215"/>
      <c r="CD929" s="215"/>
      <c r="CE929" s="215"/>
      <c r="CF929" s="215"/>
      <c r="CG929" s="215"/>
      <c r="CH929" s="215"/>
      <c r="CI929" s="215"/>
      <c r="CJ929" s="215"/>
      <c r="CK929" s="215"/>
      <c r="CL929" s="215"/>
      <c r="CN929" s="60"/>
      <c r="CO929" s="215"/>
      <c r="CP929" s="215"/>
      <c r="CQ929" s="215"/>
      <c r="CR929" s="215"/>
      <c r="CS929" s="215"/>
      <c r="CT929" s="215"/>
      <c r="CU929" s="215"/>
      <c r="CV929" s="215"/>
      <c r="CW929" s="215"/>
      <c r="CX929" s="215"/>
      <c r="CY929" s="215"/>
      <c r="CZ929" s="215"/>
      <c r="DA929" s="215"/>
      <c r="DB929" s="215"/>
      <c r="DC929" s="215"/>
      <c r="DD929" s="215"/>
      <c r="DE929" s="215"/>
      <c r="DF929" s="215"/>
      <c r="DG929" s="215"/>
      <c r="DH929" s="215"/>
      <c r="DI929" s="215"/>
      <c r="DJ929" s="215"/>
      <c r="DK929" s="215"/>
      <c r="DL929" s="215"/>
    </row>
    <row r="930" spans="1:116" x14ac:dyDescent="0.4">
      <c r="A930" s="3"/>
      <c r="B930" t="s">
        <v>332</v>
      </c>
      <c r="D930" t="s">
        <v>802</v>
      </c>
      <c r="E930" s="8" t="str">
        <f t="shared" si="1069"/>
        <v>930 SUBCAC-S</v>
      </c>
      <c r="G930" s="89" t="str">
        <f>G914</f>
        <v>Secondary revenue driver</v>
      </c>
      <c r="H930" s="90"/>
      <c r="I930" s="213"/>
      <c r="J930" s="213"/>
      <c r="K930" s="214"/>
      <c r="L930" s="214"/>
      <c r="M930" s="214"/>
      <c r="N930" s="214"/>
      <c r="O930" s="214"/>
      <c r="P930" s="214"/>
      <c r="R930" s="214"/>
      <c r="S930" s="4" t="str">
        <f t="shared" ref="S930:CD930" si="1073">ADDRESS(ROW(S919),COLUMN(S919),2)</f>
        <v>S$919</v>
      </c>
      <c r="T930" s="4" t="str">
        <f t="shared" si="1073"/>
        <v>T$919</v>
      </c>
      <c r="U930" s="4" t="str">
        <f t="shared" si="1073"/>
        <v>U$919</v>
      </c>
      <c r="V930" s="4" t="str">
        <f t="shared" si="1073"/>
        <v>V$919</v>
      </c>
      <c r="W930" s="4" t="str">
        <f t="shared" si="1073"/>
        <v>W$919</v>
      </c>
      <c r="X930" s="4" t="str">
        <f t="shared" si="1073"/>
        <v>X$919</v>
      </c>
      <c r="Y930" s="4" t="str">
        <f t="shared" si="1073"/>
        <v>Y$919</v>
      </c>
      <c r="Z930" s="4" t="str">
        <f t="shared" si="1073"/>
        <v>Z$919</v>
      </c>
      <c r="AA930" s="4" t="str">
        <f t="shared" si="1073"/>
        <v>AA$919</v>
      </c>
      <c r="AB930" s="4" t="str">
        <f t="shared" si="1073"/>
        <v>AB$919</v>
      </c>
      <c r="AC930" s="4" t="str">
        <f t="shared" si="1073"/>
        <v>AC$919</v>
      </c>
      <c r="AD930" s="4" t="str">
        <f t="shared" si="1073"/>
        <v>AD$919</v>
      </c>
      <c r="AE930" s="4" t="str">
        <f t="shared" si="1073"/>
        <v>AE$919</v>
      </c>
      <c r="AF930" s="4" t="str">
        <f t="shared" si="1073"/>
        <v>AF$919</v>
      </c>
      <c r="AG930" s="4" t="str">
        <f t="shared" si="1073"/>
        <v>AG$919</v>
      </c>
      <c r="AH930" s="4" t="str">
        <f t="shared" si="1073"/>
        <v>AH$919</v>
      </c>
      <c r="AI930" s="4" t="str">
        <f t="shared" si="1073"/>
        <v>AI$919</v>
      </c>
      <c r="AJ930" s="4" t="str">
        <f t="shared" si="1073"/>
        <v>AJ$919</v>
      </c>
      <c r="AK930" s="4" t="str">
        <f t="shared" si="1073"/>
        <v>AK$919</v>
      </c>
      <c r="AL930" s="4" t="str">
        <f t="shared" si="1073"/>
        <v>AL$919</v>
      </c>
      <c r="AM930" s="4" t="str">
        <f t="shared" si="1073"/>
        <v>AM$919</v>
      </c>
      <c r="AN930" s="4" t="str">
        <f t="shared" si="1073"/>
        <v>AN$919</v>
      </c>
      <c r="AO930" s="4" t="str">
        <f t="shared" si="1073"/>
        <v>AO$919</v>
      </c>
      <c r="AP930" s="4" t="str">
        <f t="shared" si="1073"/>
        <v>AP$919</v>
      </c>
      <c r="AQ930" s="4" t="str">
        <f t="shared" si="1073"/>
        <v>AQ$919</v>
      </c>
      <c r="AR930" s="4" t="str">
        <f t="shared" si="1073"/>
        <v>AR$919</v>
      </c>
      <c r="AS930" s="4" t="str">
        <f t="shared" si="1073"/>
        <v>AS$919</v>
      </c>
      <c r="AT930" s="4" t="str">
        <f t="shared" si="1073"/>
        <v>AT$919</v>
      </c>
      <c r="AU930" s="4" t="str">
        <f t="shared" si="1073"/>
        <v>AU$919</v>
      </c>
      <c r="AV930" s="4" t="str">
        <f t="shared" si="1073"/>
        <v>AV$919</v>
      </c>
      <c r="AW930" s="4" t="str">
        <f t="shared" si="1073"/>
        <v>AW$919</v>
      </c>
      <c r="AX930" s="4" t="str">
        <f t="shared" si="1073"/>
        <v>AX$919</v>
      </c>
      <c r="AY930" s="4" t="str">
        <f t="shared" si="1073"/>
        <v>AY$919</v>
      </c>
      <c r="AZ930" s="4" t="str">
        <f t="shared" si="1073"/>
        <v>AZ$919</v>
      </c>
      <c r="BA930" s="4" t="str">
        <f t="shared" si="1073"/>
        <v>BA$919</v>
      </c>
      <c r="BB930" s="4" t="str">
        <f t="shared" si="1073"/>
        <v>BB$919</v>
      </c>
      <c r="BC930" s="4" t="str">
        <f t="shared" si="1073"/>
        <v>BC$919</v>
      </c>
      <c r="BD930" s="4" t="str">
        <f t="shared" si="1073"/>
        <v>BD$919</v>
      </c>
      <c r="BE930" s="4" t="str">
        <f t="shared" si="1073"/>
        <v>BE$919</v>
      </c>
      <c r="BF930" s="4" t="str">
        <f t="shared" si="1073"/>
        <v>BF$919</v>
      </c>
      <c r="BG930" s="4" t="str">
        <f t="shared" si="1073"/>
        <v>BG$919</v>
      </c>
      <c r="BH930" s="4" t="str">
        <f t="shared" si="1073"/>
        <v>BH$919</v>
      </c>
      <c r="BI930" s="4" t="str">
        <f t="shared" si="1073"/>
        <v>BI$919</v>
      </c>
      <c r="BJ930" s="4" t="str">
        <f t="shared" si="1073"/>
        <v>BJ$919</v>
      </c>
      <c r="BK930" s="4" t="str">
        <f t="shared" si="1073"/>
        <v>BK$919</v>
      </c>
      <c r="BL930" s="4" t="str">
        <f t="shared" si="1073"/>
        <v>BL$919</v>
      </c>
      <c r="BM930" s="4" t="str">
        <f t="shared" si="1073"/>
        <v>BM$919</v>
      </c>
      <c r="BN930" s="4" t="str">
        <f t="shared" si="1073"/>
        <v>BN$919</v>
      </c>
      <c r="BO930" s="4" t="str">
        <f t="shared" si="1073"/>
        <v>BO$919</v>
      </c>
      <c r="BP930" s="4" t="str">
        <f t="shared" si="1073"/>
        <v>BP$919</v>
      </c>
      <c r="BQ930" s="4" t="str">
        <f t="shared" si="1073"/>
        <v>BQ$919</v>
      </c>
      <c r="BR930" s="4" t="str">
        <f t="shared" si="1073"/>
        <v>BR$919</v>
      </c>
      <c r="BS930" s="4" t="str">
        <f t="shared" si="1073"/>
        <v>BS$919</v>
      </c>
      <c r="BT930" s="4" t="str">
        <f t="shared" si="1073"/>
        <v>BT$919</v>
      </c>
      <c r="BU930" s="4" t="str">
        <f t="shared" si="1073"/>
        <v>BU$919</v>
      </c>
      <c r="BV930" s="4" t="str">
        <f t="shared" si="1073"/>
        <v>BV$919</v>
      </c>
      <c r="BW930" s="4" t="str">
        <f t="shared" si="1073"/>
        <v>BW$919</v>
      </c>
      <c r="BX930" s="4" t="str">
        <f t="shared" si="1073"/>
        <v>BX$919</v>
      </c>
      <c r="BY930" s="4" t="str">
        <f t="shared" si="1073"/>
        <v>BY$919</v>
      </c>
      <c r="BZ930" s="4" t="str">
        <f t="shared" si="1073"/>
        <v>BZ$919</v>
      </c>
      <c r="CA930" s="4" t="str">
        <f t="shared" si="1073"/>
        <v>CA$919</v>
      </c>
      <c r="CB930" s="4" t="str">
        <f t="shared" si="1073"/>
        <v>CB$919</v>
      </c>
      <c r="CC930" s="4" t="str">
        <f t="shared" si="1073"/>
        <v>CC$919</v>
      </c>
      <c r="CD930" s="4" t="str">
        <f t="shared" si="1073"/>
        <v>CD$919</v>
      </c>
      <c r="CE930" s="4" t="str">
        <f t="shared" ref="CE930:CL930" si="1074">ADDRESS(ROW(CE919),COLUMN(CE919),2)</f>
        <v>CE$919</v>
      </c>
      <c r="CF930" s="4" t="str">
        <f t="shared" si="1074"/>
        <v>CF$919</v>
      </c>
      <c r="CG930" s="4" t="str">
        <f t="shared" si="1074"/>
        <v>CG$919</v>
      </c>
      <c r="CH930" s="4" t="str">
        <f t="shared" si="1074"/>
        <v>CH$919</v>
      </c>
      <c r="CI930" s="4" t="str">
        <f t="shared" si="1074"/>
        <v>CI$919</v>
      </c>
      <c r="CJ930" s="4" t="str">
        <f t="shared" si="1074"/>
        <v>CJ$919</v>
      </c>
      <c r="CK930" s="4" t="str">
        <f t="shared" si="1074"/>
        <v>CK$919</v>
      </c>
      <c r="CL930" s="4" t="str">
        <f t="shared" si="1074"/>
        <v>CL$919</v>
      </c>
      <c r="CN930" s="213"/>
      <c r="CO930" s="4" t="str">
        <f t="shared" ref="CO930:DL930" si="1075">ADDRESS(ROW(CO919),COLUMN(CO919),2)</f>
        <v>CO$919</v>
      </c>
      <c r="CP930" s="4" t="str">
        <f t="shared" si="1075"/>
        <v>CP$919</v>
      </c>
      <c r="CQ930" s="4" t="str">
        <f t="shared" si="1075"/>
        <v>CQ$919</v>
      </c>
      <c r="CR930" s="4" t="str">
        <f t="shared" si="1075"/>
        <v>CR$919</v>
      </c>
      <c r="CS930" s="4" t="str">
        <f t="shared" si="1075"/>
        <v>CS$919</v>
      </c>
      <c r="CT930" s="4" t="str">
        <f t="shared" si="1075"/>
        <v>CT$919</v>
      </c>
      <c r="CU930" s="4" t="str">
        <f t="shared" si="1075"/>
        <v>CU$919</v>
      </c>
      <c r="CV930" s="4" t="str">
        <f t="shared" si="1075"/>
        <v>CV$919</v>
      </c>
      <c r="CW930" s="4" t="str">
        <f t="shared" si="1075"/>
        <v>CW$919</v>
      </c>
      <c r="CX930" s="4" t="str">
        <f t="shared" si="1075"/>
        <v>CX$919</v>
      </c>
      <c r="CY930" s="4" t="str">
        <f t="shared" si="1075"/>
        <v>CY$919</v>
      </c>
      <c r="CZ930" s="4" t="str">
        <f t="shared" si="1075"/>
        <v>CZ$919</v>
      </c>
      <c r="DA930" s="4" t="str">
        <f t="shared" si="1075"/>
        <v>DA$919</v>
      </c>
      <c r="DB930" s="4" t="str">
        <f t="shared" si="1075"/>
        <v>DB$919</v>
      </c>
      <c r="DC930" s="4" t="str">
        <f t="shared" si="1075"/>
        <v>DC$919</v>
      </c>
      <c r="DD930" s="4" t="str">
        <f t="shared" si="1075"/>
        <v>DD$919</v>
      </c>
      <c r="DE930" s="4" t="str">
        <f t="shared" si="1075"/>
        <v>DE$919</v>
      </c>
      <c r="DF930" s="4" t="str">
        <f t="shared" si="1075"/>
        <v>DF$919</v>
      </c>
      <c r="DG930" s="4" t="str">
        <f t="shared" si="1075"/>
        <v>DG$919</v>
      </c>
      <c r="DH930" s="4" t="str">
        <f t="shared" si="1075"/>
        <v>DH$919</v>
      </c>
      <c r="DI930" s="4" t="str">
        <f t="shared" si="1075"/>
        <v>DI$919</v>
      </c>
      <c r="DJ930" s="4" t="str">
        <f t="shared" si="1075"/>
        <v>DJ$919</v>
      </c>
      <c r="DK930" s="4" t="str">
        <f t="shared" si="1075"/>
        <v>DK$919</v>
      </c>
      <c r="DL930" s="4" t="str">
        <f t="shared" si="1075"/>
        <v>DL$919</v>
      </c>
    </row>
    <row r="931" spans="1:116" x14ac:dyDescent="0.4">
      <c r="B931" t="s">
        <v>332</v>
      </c>
      <c r="D931" t="s">
        <v>802</v>
      </c>
      <c r="E931" s="8" t="str">
        <f t="shared" si="1069"/>
        <v>931 SUBCAC-S</v>
      </c>
      <c r="G931" s="8" t="str">
        <f>G915</f>
        <v>Secondary volume driver</v>
      </c>
      <c r="H931" s="12"/>
      <c r="I931" s="60"/>
      <c r="J931" s="60"/>
      <c r="K931" s="15"/>
      <c r="L931" s="15"/>
      <c r="M931" s="15"/>
      <c r="N931" s="15"/>
      <c r="O931" s="15"/>
      <c r="P931" s="15"/>
      <c r="R931" s="15"/>
      <c r="S931" s="215" t="str">
        <f t="shared" ref="S931:CD931" si="1076">S915</f>
        <v>S$19</v>
      </c>
      <c r="T931" s="215" t="str">
        <f t="shared" si="1076"/>
        <v>T$19</v>
      </c>
      <c r="U931" s="215" t="str">
        <f t="shared" si="1076"/>
        <v>U$19</v>
      </c>
      <c r="V931" s="215" t="str">
        <f t="shared" si="1076"/>
        <v>V$19</v>
      </c>
      <c r="W931" s="215" t="str">
        <f t="shared" si="1076"/>
        <v>W$19</v>
      </c>
      <c r="X931" s="215" t="str">
        <f t="shared" si="1076"/>
        <v>X$19</v>
      </c>
      <c r="Y931" s="215" t="str">
        <f t="shared" si="1076"/>
        <v>Y$19</v>
      </c>
      <c r="Z931" s="215" t="str">
        <f t="shared" si="1076"/>
        <v>Z$19</v>
      </c>
      <c r="AA931" s="215" t="str">
        <f t="shared" si="1076"/>
        <v>AA$19</v>
      </c>
      <c r="AB931" s="215" t="str">
        <f t="shared" si="1076"/>
        <v>AB$19</v>
      </c>
      <c r="AC931" s="215" t="str">
        <f t="shared" si="1076"/>
        <v>AC$19</v>
      </c>
      <c r="AD931" s="215" t="str">
        <f t="shared" si="1076"/>
        <v>AD$19</v>
      </c>
      <c r="AE931" s="215" t="str">
        <f t="shared" si="1076"/>
        <v>AE$19</v>
      </c>
      <c r="AF931" s="215" t="str">
        <f t="shared" si="1076"/>
        <v>AF$19</v>
      </c>
      <c r="AG931" s="215" t="str">
        <f t="shared" si="1076"/>
        <v>AG$19</v>
      </c>
      <c r="AH931" s="215" t="str">
        <f t="shared" si="1076"/>
        <v>AH$19</v>
      </c>
      <c r="AI931" s="215" t="str">
        <f t="shared" si="1076"/>
        <v>AI$19</v>
      </c>
      <c r="AJ931" s="215" t="str">
        <f t="shared" si="1076"/>
        <v>AJ$19</v>
      </c>
      <c r="AK931" s="215" t="str">
        <f t="shared" si="1076"/>
        <v>AK$19</v>
      </c>
      <c r="AL931" s="215" t="str">
        <f t="shared" si="1076"/>
        <v>AL$19</v>
      </c>
      <c r="AM931" s="215" t="str">
        <f t="shared" si="1076"/>
        <v>AM$19</v>
      </c>
      <c r="AN931" s="215" t="str">
        <f t="shared" si="1076"/>
        <v>AN$19</v>
      </c>
      <c r="AO931" s="215" t="str">
        <f t="shared" si="1076"/>
        <v>AO$19</v>
      </c>
      <c r="AP931" s="215" t="str">
        <f t="shared" si="1076"/>
        <v>AP$19</v>
      </c>
      <c r="AQ931" s="215" t="str">
        <f t="shared" si="1076"/>
        <v>AQ$19</v>
      </c>
      <c r="AR931" s="215" t="str">
        <f t="shared" si="1076"/>
        <v>AR$19</v>
      </c>
      <c r="AS931" s="215" t="str">
        <f t="shared" si="1076"/>
        <v>AS$19</v>
      </c>
      <c r="AT931" s="215" t="str">
        <f t="shared" si="1076"/>
        <v>AT$19</v>
      </c>
      <c r="AU931" s="215" t="str">
        <f t="shared" si="1076"/>
        <v>AU$19</v>
      </c>
      <c r="AV931" s="215" t="str">
        <f t="shared" si="1076"/>
        <v>AV$19</v>
      </c>
      <c r="AW931" s="215" t="str">
        <f t="shared" si="1076"/>
        <v>AW$19</v>
      </c>
      <c r="AX931" s="215" t="str">
        <f t="shared" si="1076"/>
        <v>AX$19</v>
      </c>
      <c r="AY931" s="215" t="str">
        <f t="shared" si="1076"/>
        <v>AY$19</v>
      </c>
      <c r="AZ931" s="215" t="str">
        <f t="shared" si="1076"/>
        <v>AZ$19</v>
      </c>
      <c r="BA931" s="215" t="str">
        <f t="shared" si="1076"/>
        <v>BA$19</v>
      </c>
      <c r="BB931" s="215" t="str">
        <f t="shared" si="1076"/>
        <v>BB$19</v>
      </c>
      <c r="BC931" s="215" t="str">
        <f t="shared" si="1076"/>
        <v>BC$19</v>
      </c>
      <c r="BD931" s="215" t="str">
        <f t="shared" si="1076"/>
        <v>BD$19</v>
      </c>
      <c r="BE931" s="215" t="str">
        <f t="shared" si="1076"/>
        <v>BE$19</v>
      </c>
      <c r="BF931" s="215" t="str">
        <f t="shared" si="1076"/>
        <v>BF$19</v>
      </c>
      <c r="BG931" s="215" t="str">
        <f t="shared" si="1076"/>
        <v>BG$19</v>
      </c>
      <c r="BH931" s="215" t="str">
        <f t="shared" si="1076"/>
        <v>BH$19</v>
      </c>
      <c r="BI931" s="215" t="str">
        <f t="shared" si="1076"/>
        <v>BI$19</v>
      </c>
      <c r="BJ931" s="215" t="str">
        <f t="shared" si="1076"/>
        <v>BJ$19</v>
      </c>
      <c r="BK931" s="215" t="str">
        <f t="shared" si="1076"/>
        <v>BK$19</v>
      </c>
      <c r="BL931" s="215" t="str">
        <f t="shared" si="1076"/>
        <v>BL$19</v>
      </c>
      <c r="BM931" s="215" t="str">
        <f t="shared" si="1076"/>
        <v>BM$19</v>
      </c>
      <c r="BN931" s="215" t="str">
        <f t="shared" si="1076"/>
        <v>BN$19</v>
      </c>
      <c r="BO931" s="215" t="str">
        <f t="shared" si="1076"/>
        <v>BO$19</v>
      </c>
      <c r="BP931" s="215" t="str">
        <f t="shared" si="1076"/>
        <v>BP$19</v>
      </c>
      <c r="BQ931" s="215" t="str">
        <f t="shared" si="1076"/>
        <v>BQ$19</v>
      </c>
      <c r="BR931" s="215" t="str">
        <f t="shared" si="1076"/>
        <v>BR$19</v>
      </c>
      <c r="BS931" s="215" t="str">
        <f t="shared" si="1076"/>
        <v>BS$19</v>
      </c>
      <c r="BT931" s="215" t="str">
        <f t="shared" si="1076"/>
        <v>BT$19</v>
      </c>
      <c r="BU931" s="215" t="str">
        <f t="shared" si="1076"/>
        <v>BU$19</v>
      </c>
      <c r="BV931" s="215" t="str">
        <f t="shared" si="1076"/>
        <v>BV$19</v>
      </c>
      <c r="BW931" s="215" t="str">
        <f t="shared" si="1076"/>
        <v>BW$19</v>
      </c>
      <c r="BX931" s="215" t="str">
        <f t="shared" si="1076"/>
        <v>BX$19</v>
      </c>
      <c r="BY931" s="215" t="str">
        <f t="shared" si="1076"/>
        <v>BY$19</v>
      </c>
      <c r="BZ931" s="215" t="str">
        <f t="shared" si="1076"/>
        <v>BZ$19</v>
      </c>
      <c r="CA931" s="215" t="str">
        <f t="shared" si="1076"/>
        <v>CA$19</v>
      </c>
      <c r="CB931" s="215" t="str">
        <f t="shared" si="1076"/>
        <v>CB$19</v>
      </c>
      <c r="CC931" s="215" t="str">
        <f t="shared" si="1076"/>
        <v>CC$19</v>
      </c>
      <c r="CD931" s="215" t="str">
        <f t="shared" si="1076"/>
        <v>CD$19</v>
      </c>
      <c r="CE931" s="215" t="str">
        <f t="shared" ref="CE931:CL931" si="1077">CE915</f>
        <v>CE$19</v>
      </c>
      <c r="CF931" s="215" t="str">
        <f t="shared" si="1077"/>
        <v>CF$19</v>
      </c>
      <c r="CG931" s="215" t="str">
        <f t="shared" si="1077"/>
        <v>CG$19</v>
      </c>
      <c r="CH931" s="215" t="str">
        <f t="shared" si="1077"/>
        <v>CH$19</v>
      </c>
      <c r="CI931" s="215" t="str">
        <f t="shared" si="1077"/>
        <v>CI$19</v>
      </c>
      <c r="CJ931" s="215" t="str">
        <f t="shared" si="1077"/>
        <v>CJ$19</v>
      </c>
      <c r="CK931" s="215" t="str">
        <f t="shared" si="1077"/>
        <v>CK$19</v>
      </c>
      <c r="CL931" s="215" t="str">
        <f t="shared" si="1077"/>
        <v>CL$19</v>
      </c>
      <c r="CN931" s="60"/>
      <c r="CO931" s="215" t="str">
        <f t="shared" ref="CO931:DL931" si="1078">CO915</f>
        <v>CO$19</v>
      </c>
      <c r="CP931" s="215" t="str">
        <f t="shared" si="1078"/>
        <v>CP$19</v>
      </c>
      <c r="CQ931" s="215" t="str">
        <f t="shared" si="1078"/>
        <v>CQ$19</v>
      </c>
      <c r="CR931" s="215" t="str">
        <f t="shared" si="1078"/>
        <v>CR$19</v>
      </c>
      <c r="CS931" s="215" t="str">
        <f t="shared" si="1078"/>
        <v>CS$19</v>
      </c>
      <c r="CT931" s="215" t="str">
        <f t="shared" si="1078"/>
        <v>CT$19</v>
      </c>
      <c r="CU931" s="215" t="str">
        <f t="shared" si="1078"/>
        <v>CU$19</v>
      </c>
      <c r="CV931" s="215" t="str">
        <f t="shared" si="1078"/>
        <v>CV$19</v>
      </c>
      <c r="CW931" s="215" t="str">
        <f t="shared" si="1078"/>
        <v>CW$19</v>
      </c>
      <c r="CX931" s="215" t="str">
        <f t="shared" si="1078"/>
        <v>CX$19</v>
      </c>
      <c r="CY931" s="215" t="str">
        <f t="shared" si="1078"/>
        <v>CY$19</v>
      </c>
      <c r="CZ931" s="215" t="str">
        <f t="shared" si="1078"/>
        <v>CZ$19</v>
      </c>
      <c r="DA931" s="215" t="str">
        <f t="shared" si="1078"/>
        <v>DA$19</v>
      </c>
      <c r="DB931" s="215" t="str">
        <f t="shared" si="1078"/>
        <v>DB$19</v>
      </c>
      <c r="DC931" s="215" t="str">
        <f t="shared" si="1078"/>
        <v>DC$19</v>
      </c>
      <c r="DD931" s="215" t="str">
        <f t="shared" si="1078"/>
        <v>DD$19</v>
      </c>
      <c r="DE931" s="215" t="str">
        <f t="shared" si="1078"/>
        <v>DE$19</v>
      </c>
      <c r="DF931" s="215" t="str">
        <f t="shared" si="1078"/>
        <v>DF$19</v>
      </c>
      <c r="DG931" s="215" t="str">
        <f t="shared" si="1078"/>
        <v>DG$19</v>
      </c>
      <c r="DH931" s="215" t="str">
        <f t="shared" si="1078"/>
        <v>DH$19</v>
      </c>
      <c r="DI931" s="215" t="str">
        <f t="shared" si="1078"/>
        <v>DI$19</v>
      </c>
      <c r="DJ931" s="215" t="str">
        <f t="shared" si="1078"/>
        <v>DJ$19</v>
      </c>
      <c r="DK931" s="215" t="str">
        <f t="shared" si="1078"/>
        <v>DK$19</v>
      </c>
      <c r="DL931" s="215" t="str">
        <f t="shared" si="1078"/>
        <v>DL$19</v>
      </c>
    </row>
    <row r="932" spans="1:116" x14ac:dyDescent="0.4">
      <c r="E932" s="8"/>
      <c r="H932" s="12"/>
      <c r="I932" s="60"/>
      <c r="J932" s="60"/>
      <c r="K932" s="15"/>
      <c r="L932" s="15"/>
      <c r="M932" s="15"/>
      <c r="N932" s="15"/>
      <c r="O932" s="15"/>
      <c r="P932" s="15"/>
      <c r="R932" s="15"/>
      <c r="S932" s="76"/>
      <c r="T932" s="76"/>
      <c r="U932" s="76"/>
      <c r="V932" s="76"/>
      <c r="W932" s="76"/>
      <c r="X932" s="76"/>
      <c r="Y932" s="76"/>
      <c r="Z932" s="76"/>
      <c r="AA932" s="76"/>
      <c r="AB932" s="76"/>
      <c r="AC932" s="76"/>
      <c r="AD932" s="76"/>
      <c r="AE932" s="76"/>
      <c r="AF932" s="76"/>
      <c r="AG932" s="76"/>
      <c r="AH932" s="76"/>
      <c r="AI932" s="76"/>
      <c r="AJ932" s="76"/>
      <c r="AK932" s="76"/>
      <c r="AL932" s="76"/>
      <c r="AM932" s="76"/>
      <c r="AN932" s="76"/>
      <c r="AO932" s="76"/>
      <c r="AP932" s="76"/>
      <c r="AQ932" s="76"/>
      <c r="AR932" s="76"/>
      <c r="AS932" s="76"/>
      <c r="AT932" s="76"/>
      <c r="AU932" s="76"/>
      <c r="AV932" s="76"/>
      <c r="AW932" s="76"/>
      <c r="AX932" s="76"/>
      <c r="AY932" s="76"/>
      <c r="AZ932" s="76"/>
      <c r="BA932" s="76"/>
      <c r="BB932" s="76"/>
      <c r="BC932" s="76"/>
      <c r="BD932" s="76"/>
      <c r="BE932" s="76"/>
      <c r="BF932" s="76"/>
      <c r="BG932" s="76"/>
      <c r="BH932" s="76"/>
      <c r="BI932" s="76"/>
      <c r="BJ932" s="76"/>
      <c r="BK932" s="76"/>
      <c r="BL932" s="76"/>
      <c r="BM932" s="76"/>
      <c r="BN932" s="76"/>
      <c r="BO932" s="76"/>
      <c r="BP932" s="76"/>
      <c r="BQ932" s="76"/>
      <c r="BR932" s="76"/>
      <c r="BS932" s="76"/>
      <c r="BT932" s="76"/>
      <c r="BU932" s="76"/>
      <c r="BV932" s="76"/>
      <c r="BW932" s="76"/>
      <c r="BX932" s="76"/>
      <c r="BY932" s="76"/>
      <c r="BZ932" s="76"/>
      <c r="CA932" s="76"/>
      <c r="CB932" s="76"/>
      <c r="CC932" s="76"/>
      <c r="CD932" s="76"/>
      <c r="CE932" s="76"/>
      <c r="CF932" s="76"/>
      <c r="CG932" s="76"/>
      <c r="CH932" s="76"/>
      <c r="CI932" s="76"/>
      <c r="CJ932" s="76"/>
      <c r="CK932" s="76"/>
      <c r="CL932" s="76"/>
      <c r="CN932" s="60"/>
      <c r="CO932" s="76"/>
      <c r="CP932" s="76"/>
      <c r="CQ932" s="76"/>
      <c r="CR932" s="76"/>
      <c r="CS932" s="76"/>
      <c r="CT932" s="76"/>
      <c r="CU932" s="76"/>
      <c r="CV932" s="76"/>
      <c r="CW932" s="76"/>
      <c r="CX932" s="76"/>
      <c r="CY932" s="76"/>
      <c r="CZ932" s="76"/>
      <c r="DA932" s="76"/>
      <c r="DB932" s="76"/>
      <c r="DC932" s="76"/>
      <c r="DD932" s="76"/>
      <c r="DE932" s="76"/>
      <c r="DF932" s="76"/>
      <c r="DG932" s="76"/>
      <c r="DH932" s="76"/>
      <c r="DI932" s="76"/>
      <c r="DJ932" s="76"/>
      <c r="DK932" s="76"/>
      <c r="DL932" s="76"/>
    </row>
    <row r="933" spans="1:116" x14ac:dyDescent="0.4">
      <c r="A933" s="174"/>
      <c r="E933" s="8"/>
      <c r="G933" s="175" t="s">
        <v>490</v>
      </c>
      <c r="H933" s="193"/>
      <c r="I933" s="194"/>
      <c r="J933" s="194"/>
      <c r="K933" s="195"/>
      <c r="L933" s="195"/>
      <c r="M933" s="195"/>
      <c r="N933" s="195"/>
      <c r="O933" s="195"/>
      <c r="P933" s="195"/>
      <c r="R933" s="195"/>
      <c r="S933" s="196"/>
      <c r="T933" s="196"/>
      <c r="U933" s="196"/>
      <c r="V933" s="196"/>
      <c r="W933" s="196"/>
      <c r="X933" s="196"/>
      <c r="Y933" s="196"/>
      <c r="Z933" s="196"/>
      <c r="AA933" s="196"/>
      <c r="AB933" s="196"/>
      <c r="AC933" s="196"/>
      <c r="AD933" s="196"/>
      <c r="AE933" s="196"/>
      <c r="AF933" s="196"/>
      <c r="AG933" s="196"/>
      <c r="AH933" s="196"/>
      <c r="AI933" s="196"/>
      <c r="AJ933" s="196"/>
      <c r="AK933" s="196"/>
      <c r="AL933" s="196"/>
      <c r="AM933" s="196"/>
      <c r="AN933" s="196"/>
      <c r="AO933" s="196"/>
      <c r="AP933" s="196"/>
      <c r="AQ933" s="196"/>
      <c r="AR933" s="196"/>
      <c r="AS933" s="196"/>
      <c r="AT933" s="196"/>
      <c r="AU933" s="196"/>
      <c r="AV933" s="196"/>
      <c r="AW933" s="196"/>
      <c r="AX933" s="196"/>
      <c r="AY933" s="196"/>
      <c r="AZ933" s="196"/>
      <c r="BA933" s="196"/>
      <c r="BB933" s="196"/>
      <c r="BC933" s="196"/>
      <c r="BD933" s="196"/>
      <c r="BE933" s="196"/>
      <c r="BF933" s="196"/>
      <c r="BG933" s="196"/>
      <c r="BH933" s="196"/>
      <c r="BI933" s="196"/>
      <c r="BJ933" s="196"/>
      <c r="BK933" s="196"/>
      <c r="BL933" s="196"/>
      <c r="BM933" s="196"/>
      <c r="BN933" s="196"/>
      <c r="BO933" s="196"/>
      <c r="BP933" s="196"/>
      <c r="BQ933" s="196"/>
      <c r="BR933" s="196"/>
      <c r="BS933" s="196"/>
      <c r="BT933" s="196"/>
      <c r="BU933" s="196"/>
      <c r="BV933" s="196"/>
      <c r="BW933" s="196"/>
      <c r="BX933" s="196"/>
      <c r="BY933" s="196"/>
      <c r="BZ933" s="196"/>
      <c r="CA933" s="196"/>
      <c r="CB933" s="196"/>
      <c r="CC933" s="196"/>
      <c r="CD933" s="196"/>
      <c r="CE933" s="196"/>
      <c r="CF933" s="196"/>
      <c r="CG933" s="196"/>
      <c r="CH933" s="196"/>
      <c r="CI933" s="196"/>
      <c r="CJ933" s="196"/>
      <c r="CK933" s="196"/>
      <c r="CL933" s="196"/>
      <c r="CN933" s="194"/>
      <c r="CO933" s="196"/>
      <c r="CP933" s="196"/>
      <c r="CQ933" s="196"/>
      <c r="CR933" s="196"/>
      <c r="CS933" s="196"/>
      <c r="CT933" s="196"/>
      <c r="CU933" s="196"/>
      <c r="CV933" s="196"/>
      <c r="CW933" s="196"/>
      <c r="CX933" s="196"/>
      <c r="CY933" s="196"/>
      <c r="CZ933" s="196"/>
      <c r="DA933" s="196"/>
      <c r="DB933" s="196"/>
      <c r="DC933" s="196"/>
      <c r="DD933" s="196"/>
      <c r="DE933" s="196"/>
      <c r="DF933" s="196"/>
      <c r="DG933" s="196"/>
      <c r="DH933" s="196"/>
      <c r="DI933" s="196"/>
      <c r="DJ933" s="196"/>
      <c r="DK933" s="196"/>
      <c r="DL933" s="196"/>
    </row>
    <row r="934" spans="1:116" x14ac:dyDescent="0.4">
      <c r="A934" s="174"/>
      <c r="E934" s="8"/>
      <c r="G934" s="175" t="s">
        <v>492</v>
      </c>
      <c r="H934" s="193"/>
      <c r="I934" s="194"/>
      <c r="J934" s="194"/>
      <c r="K934" s="195"/>
      <c r="L934" s="195"/>
      <c r="M934" s="195"/>
      <c r="N934" s="195"/>
      <c r="O934" s="195"/>
      <c r="P934" s="195"/>
      <c r="R934" s="195"/>
      <c r="S934" s="196"/>
      <c r="T934" s="196"/>
      <c r="U934" s="196"/>
      <c r="V934" s="196"/>
      <c r="W934" s="196"/>
      <c r="X934" s="196"/>
      <c r="Y934" s="196"/>
      <c r="Z934" s="196"/>
      <c r="AA934" s="196"/>
      <c r="AB934" s="196"/>
      <c r="AC934" s="196"/>
      <c r="AD934" s="196"/>
      <c r="AE934" s="196"/>
      <c r="AF934" s="196"/>
      <c r="AG934" s="196"/>
      <c r="AH934" s="196"/>
      <c r="AI934" s="196"/>
      <c r="AJ934" s="196"/>
      <c r="AK934" s="196"/>
      <c r="AL934" s="196"/>
      <c r="AM934" s="196"/>
      <c r="AN934" s="196"/>
      <c r="AO934" s="196"/>
      <c r="AP934" s="196"/>
      <c r="AQ934" s="196"/>
      <c r="AR934" s="196"/>
      <c r="AS934" s="196"/>
      <c r="AT934" s="196"/>
      <c r="AU934" s="196"/>
      <c r="AV934" s="196"/>
      <c r="AW934" s="196"/>
      <c r="AX934" s="196"/>
      <c r="AY934" s="196"/>
      <c r="AZ934" s="196"/>
      <c r="BA934" s="196"/>
      <c r="BB934" s="196"/>
      <c r="BC934" s="196"/>
      <c r="BD934" s="196"/>
      <c r="BE934" s="196"/>
      <c r="BF934" s="196"/>
      <c r="BG934" s="196"/>
      <c r="BH934" s="196"/>
      <c r="BI934" s="196"/>
      <c r="BJ934" s="196"/>
      <c r="BK934" s="196"/>
      <c r="BL934" s="196"/>
      <c r="BM934" s="196"/>
      <c r="BN934" s="196"/>
      <c r="BO934" s="196"/>
      <c r="BP934" s="196"/>
      <c r="BQ934" s="196"/>
      <c r="BR934" s="196"/>
      <c r="BS934" s="196"/>
      <c r="BT934" s="196"/>
      <c r="BU934" s="196"/>
      <c r="BV934" s="196"/>
      <c r="BW934" s="196"/>
      <c r="BX934" s="196"/>
      <c r="BY934" s="196"/>
      <c r="BZ934" s="196"/>
      <c r="CA934" s="196"/>
      <c r="CB934" s="196"/>
      <c r="CC934" s="196"/>
      <c r="CD934" s="196"/>
      <c r="CE934" s="196"/>
      <c r="CF934" s="196"/>
      <c r="CG934" s="196"/>
      <c r="CH934" s="196"/>
      <c r="CI934" s="196"/>
      <c r="CJ934" s="196"/>
      <c r="CK934" s="196"/>
      <c r="CL934" s="196"/>
      <c r="CN934" s="194"/>
      <c r="CO934" s="196"/>
      <c r="CP934" s="196"/>
      <c r="CQ934" s="196"/>
      <c r="CR934" s="196"/>
      <c r="CS934" s="196"/>
      <c r="CT934" s="196"/>
      <c r="CU934" s="196"/>
      <c r="CV934" s="196"/>
      <c r="CW934" s="196"/>
      <c r="CX934" s="196"/>
      <c r="CY934" s="196"/>
      <c r="CZ934" s="196"/>
      <c r="DA934" s="196"/>
      <c r="DB934" s="196"/>
      <c r="DC934" s="196"/>
      <c r="DD934" s="196"/>
      <c r="DE934" s="196"/>
      <c r="DF934" s="196"/>
      <c r="DG934" s="196"/>
      <c r="DH934" s="196"/>
      <c r="DI934" s="196"/>
      <c r="DJ934" s="196"/>
      <c r="DK934" s="196"/>
      <c r="DL934" s="196"/>
    </row>
    <row r="935" spans="1:116" x14ac:dyDescent="0.4">
      <c r="A935" s="174"/>
      <c r="E935" s="8"/>
      <c r="G935" s="175" t="s">
        <v>461</v>
      </c>
      <c r="H935" s="174"/>
      <c r="I935" s="176"/>
      <c r="J935" s="176"/>
      <c r="K935" s="197"/>
      <c r="L935" s="197"/>
      <c r="M935" s="197"/>
      <c r="N935" s="197"/>
      <c r="O935" s="197"/>
      <c r="P935" s="197"/>
      <c r="R935" s="198"/>
      <c r="S935" s="199" t="str">
        <f t="shared" ref="S935:CD935" si="1079">S$20</f>
        <v>S$16</v>
      </c>
      <c r="T935" s="199" t="str">
        <f t="shared" si="1079"/>
        <v>T$16</v>
      </c>
      <c r="U935" s="199" t="str">
        <f t="shared" si="1079"/>
        <v>U$16</v>
      </c>
      <c r="V935" s="199" t="str">
        <f t="shared" si="1079"/>
        <v>V$16</v>
      </c>
      <c r="W935" s="199" t="str">
        <f t="shared" si="1079"/>
        <v>W$16</v>
      </c>
      <c r="X935" s="199" t="str">
        <f t="shared" si="1079"/>
        <v>X$16</v>
      </c>
      <c r="Y935" s="199" t="str">
        <f t="shared" si="1079"/>
        <v>Y$16</v>
      </c>
      <c r="Z935" s="199" t="str">
        <f t="shared" si="1079"/>
        <v>Z$16</v>
      </c>
      <c r="AA935" s="199" t="str">
        <f t="shared" si="1079"/>
        <v>AA$16</v>
      </c>
      <c r="AB935" s="199" t="str">
        <f t="shared" si="1079"/>
        <v>AB$16</v>
      </c>
      <c r="AC935" s="199" t="str">
        <f t="shared" si="1079"/>
        <v>AC$16</v>
      </c>
      <c r="AD935" s="199" t="str">
        <f t="shared" si="1079"/>
        <v>AD$16</v>
      </c>
      <c r="AE935" s="199" t="str">
        <f t="shared" si="1079"/>
        <v>AE$16</v>
      </c>
      <c r="AF935" s="199" t="str">
        <f t="shared" si="1079"/>
        <v>AF$16</v>
      </c>
      <c r="AG935" s="199" t="str">
        <f t="shared" si="1079"/>
        <v>AG$16</v>
      </c>
      <c r="AH935" s="199" t="str">
        <f t="shared" si="1079"/>
        <v>AH$16</v>
      </c>
      <c r="AI935" s="199" t="str">
        <f t="shared" si="1079"/>
        <v>AI$16</v>
      </c>
      <c r="AJ935" s="199" t="str">
        <f t="shared" si="1079"/>
        <v>AJ$16</v>
      </c>
      <c r="AK935" s="199" t="str">
        <f t="shared" si="1079"/>
        <v>AK$16</v>
      </c>
      <c r="AL935" s="199" t="str">
        <f t="shared" si="1079"/>
        <v>AL$16</v>
      </c>
      <c r="AM935" s="199" t="str">
        <f t="shared" si="1079"/>
        <v>AM$16</v>
      </c>
      <c r="AN935" s="199" t="str">
        <f t="shared" si="1079"/>
        <v>AN$16</v>
      </c>
      <c r="AO935" s="199" t="str">
        <f t="shared" si="1079"/>
        <v>AO$16</v>
      </c>
      <c r="AP935" s="199" t="str">
        <f t="shared" si="1079"/>
        <v>AP$16</v>
      </c>
      <c r="AQ935" s="199" t="str">
        <f t="shared" si="1079"/>
        <v>AQ$16</v>
      </c>
      <c r="AR935" s="199" t="str">
        <f t="shared" si="1079"/>
        <v>AR$16</v>
      </c>
      <c r="AS935" s="199" t="str">
        <f t="shared" si="1079"/>
        <v>AS$16</v>
      </c>
      <c r="AT935" s="199" t="str">
        <f t="shared" si="1079"/>
        <v>AT$16</v>
      </c>
      <c r="AU935" s="199" t="str">
        <f t="shared" si="1079"/>
        <v>AU$16</v>
      </c>
      <c r="AV935" s="199" t="str">
        <f t="shared" si="1079"/>
        <v>AV$16</v>
      </c>
      <c r="AW935" s="199" t="str">
        <f t="shared" si="1079"/>
        <v>AW$16</v>
      </c>
      <c r="AX935" s="199" t="str">
        <f t="shared" si="1079"/>
        <v>AX$16</v>
      </c>
      <c r="AY935" s="199" t="str">
        <f t="shared" si="1079"/>
        <v>AY$16</v>
      </c>
      <c r="AZ935" s="199" t="str">
        <f t="shared" si="1079"/>
        <v>AZ$16</v>
      </c>
      <c r="BA935" s="199" t="str">
        <f t="shared" si="1079"/>
        <v>BA$16</v>
      </c>
      <c r="BB935" s="199" t="str">
        <f t="shared" si="1079"/>
        <v>BB$16</v>
      </c>
      <c r="BC935" s="199" t="str">
        <f t="shared" si="1079"/>
        <v>BC$16</v>
      </c>
      <c r="BD935" s="199" t="str">
        <f t="shared" si="1079"/>
        <v>BD$16</v>
      </c>
      <c r="BE935" s="199" t="str">
        <f t="shared" si="1079"/>
        <v>BE$16</v>
      </c>
      <c r="BF935" s="199" t="str">
        <f t="shared" si="1079"/>
        <v>BF$16</v>
      </c>
      <c r="BG935" s="199" t="str">
        <f t="shared" si="1079"/>
        <v>BG$16</v>
      </c>
      <c r="BH935" s="199" t="str">
        <f t="shared" si="1079"/>
        <v>BH$16</v>
      </c>
      <c r="BI935" s="199" t="str">
        <f t="shared" si="1079"/>
        <v>BI$16</v>
      </c>
      <c r="BJ935" s="199" t="str">
        <f t="shared" si="1079"/>
        <v>BJ$16</v>
      </c>
      <c r="BK935" s="199" t="str">
        <f t="shared" si="1079"/>
        <v>BK$16</v>
      </c>
      <c r="BL935" s="199" t="str">
        <f t="shared" si="1079"/>
        <v>BL$16</v>
      </c>
      <c r="BM935" s="199" t="str">
        <f t="shared" si="1079"/>
        <v>BM$16</v>
      </c>
      <c r="BN935" s="199" t="str">
        <f t="shared" si="1079"/>
        <v>BN$16</v>
      </c>
      <c r="BO935" s="199" t="str">
        <f t="shared" si="1079"/>
        <v>BO$16</v>
      </c>
      <c r="BP935" s="199" t="str">
        <f t="shared" si="1079"/>
        <v>BP$16</v>
      </c>
      <c r="BQ935" s="199" t="str">
        <f t="shared" si="1079"/>
        <v>BQ$16</v>
      </c>
      <c r="BR935" s="199" t="str">
        <f t="shared" si="1079"/>
        <v>BR$16</v>
      </c>
      <c r="BS935" s="199" t="str">
        <f t="shared" si="1079"/>
        <v>BS$16</v>
      </c>
      <c r="BT935" s="199" t="str">
        <f t="shared" si="1079"/>
        <v>BT$16</v>
      </c>
      <c r="BU935" s="199" t="str">
        <f t="shared" si="1079"/>
        <v>BU$16</v>
      </c>
      <c r="BV935" s="199" t="str">
        <f t="shared" si="1079"/>
        <v>BV$16</v>
      </c>
      <c r="BW935" s="199" t="str">
        <f t="shared" si="1079"/>
        <v>BW$16</v>
      </c>
      <c r="BX935" s="199" t="str">
        <f t="shared" si="1079"/>
        <v>BX$16</v>
      </c>
      <c r="BY935" s="199" t="str">
        <f t="shared" si="1079"/>
        <v>BY$16</v>
      </c>
      <c r="BZ935" s="199" t="str">
        <f t="shared" si="1079"/>
        <v>BZ$16</v>
      </c>
      <c r="CA935" s="199" t="str">
        <f t="shared" si="1079"/>
        <v>CA$16</v>
      </c>
      <c r="CB935" s="199" t="str">
        <f t="shared" si="1079"/>
        <v>CB$16</v>
      </c>
      <c r="CC935" s="199" t="str">
        <f t="shared" si="1079"/>
        <v>CC$16</v>
      </c>
      <c r="CD935" s="199" t="str">
        <f t="shared" si="1079"/>
        <v>CD$16</v>
      </c>
      <c r="CE935" s="199" t="str">
        <f t="shared" ref="CE935:CL935" si="1080">CE$20</f>
        <v>CE$16</v>
      </c>
      <c r="CF935" s="199" t="str">
        <f t="shared" si="1080"/>
        <v>CF$16</v>
      </c>
      <c r="CG935" s="199" t="str">
        <f t="shared" si="1080"/>
        <v>CG$16</v>
      </c>
      <c r="CH935" s="199" t="str">
        <f t="shared" si="1080"/>
        <v>CH$16</v>
      </c>
      <c r="CI935" s="199" t="str">
        <f t="shared" si="1080"/>
        <v>CI$16</v>
      </c>
      <c r="CJ935" s="199" t="str">
        <f t="shared" si="1080"/>
        <v>CJ$16</v>
      </c>
      <c r="CK935" s="199" t="str">
        <f t="shared" si="1080"/>
        <v>CK$16</v>
      </c>
      <c r="CL935" s="199" t="str">
        <f t="shared" si="1080"/>
        <v>CL$16</v>
      </c>
      <c r="CN935" s="176"/>
      <c r="CO935" s="199" t="str">
        <f t="shared" ref="CO935:DL935" si="1081">CO$20</f>
        <v>CO$16</v>
      </c>
      <c r="CP935" s="199" t="str">
        <f t="shared" si="1081"/>
        <v>CP$16</v>
      </c>
      <c r="CQ935" s="199" t="str">
        <f t="shared" si="1081"/>
        <v>CQ$16</v>
      </c>
      <c r="CR935" s="199" t="str">
        <f t="shared" si="1081"/>
        <v>CR$16</v>
      </c>
      <c r="CS935" s="199" t="str">
        <f t="shared" si="1081"/>
        <v>CS$16</v>
      </c>
      <c r="CT935" s="199" t="str">
        <f t="shared" si="1081"/>
        <v>CT$16</v>
      </c>
      <c r="CU935" s="199" t="str">
        <f t="shared" si="1081"/>
        <v>CU$16</v>
      </c>
      <c r="CV935" s="199" t="str">
        <f t="shared" si="1081"/>
        <v>CV$16</v>
      </c>
      <c r="CW935" s="199" t="str">
        <f t="shared" si="1081"/>
        <v>CW$16</v>
      </c>
      <c r="CX935" s="199" t="str">
        <f t="shared" si="1081"/>
        <v>CX$16</v>
      </c>
      <c r="CY935" s="199" t="str">
        <f t="shared" si="1081"/>
        <v>CY$16</v>
      </c>
      <c r="CZ935" s="199" t="str">
        <f t="shared" si="1081"/>
        <v>CZ$16</v>
      </c>
      <c r="DA935" s="199" t="str">
        <f t="shared" si="1081"/>
        <v>DA$16</v>
      </c>
      <c r="DB935" s="199" t="str">
        <f t="shared" si="1081"/>
        <v>DB$16</v>
      </c>
      <c r="DC935" s="199" t="str">
        <f t="shared" si="1081"/>
        <v>DC$16</v>
      </c>
      <c r="DD935" s="199" t="str">
        <f t="shared" si="1081"/>
        <v>DD$16</v>
      </c>
      <c r="DE935" s="199" t="str">
        <f t="shared" si="1081"/>
        <v>DE$16</v>
      </c>
      <c r="DF935" s="199" t="str">
        <f t="shared" si="1081"/>
        <v>DF$16</v>
      </c>
      <c r="DG935" s="199" t="str">
        <f t="shared" si="1081"/>
        <v>DG$16</v>
      </c>
      <c r="DH935" s="199" t="str">
        <f t="shared" si="1081"/>
        <v>DH$16</v>
      </c>
      <c r="DI935" s="199" t="str">
        <f t="shared" si="1081"/>
        <v>DI$16</v>
      </c>
      <c r="DJ935" s="199" t="str">
        <f t="shared" si="1081"/>
        <v>DJ$16</v>
      </c>
      <c r="DK935" s="199" t="str">
        <f t="shared" si="1081"/>
        <v>DK$16</v>
      </c>
      <c r="DL935" s="199" t="str">
        <f t="shared" si="1081"/>
        <v>DL$16</v>
      </c>
    </row>
    <row r="936" spans="1:116" x14ac:dyDescent="0.4">
      <c r="A936" s="174"/>
      <c r="E936" s="8"/>
      <c r="G936" s="175" t="s">
        <v>462</v>
      </c>
      <c r="H936" s="174"/>
      <c r="I936" s="176"/>
      <c r="J936" s="176"/>
      <c r="K936" s="197"/>
      <c r="L936" s="197"/>
      <c r="M936" s="197"/>
      <c r="N936" s="197"/>
      <c r="O936" s="197"/>
      <c r="P936" s="197"/>
      <c r="R936" s="198"/>
      <c r="S936" s="199" t="str">
        <f t="shared" ref="S936:CD936" si="1082">S$21</f>
        <v>S$17</v>
      </c>
      <c r="T936" s="199" t="str">
        <f t="shared" si="1082"/>
        <v>T$17</v>
      </c>
      <c r="U936" s="199" t="str">
        <f t="shared" si="1082"/>
        <v>U$17</v>
      </c>
      <c r="V936" s="199" t="str">
        <f t="shared" si="1082"/>
        <v>V$17</v>
      </c>
      <c r="W936" s="199" t="str">
        <f t="shared" si="1082"/>
        <v>W$17</v>
      </c>
      <c r="X936" s="199" t="str">
        <f t="shared" si="1082"/>
        <v>X$17</v>
      </c>
      <c r="Y936" s="199" t="str">
        <f t="shared" si="1082"/>
        <v>Y$17</v>
      </c>
      <c r="Z936" s="199" t="str">
        <f t="shared" si="1082"/>
        <v>Z$17</v>
      </c>
      <c r="AA936" s="199" t="str">
        <f t="shared" si="1082"/>
        <v>AA$17</v>
      </c>
      <c r="AB936" s="199" t="str">
        <f t="shared" si="1082"/>
        <v>AB$17</v>
      </c>
      <c r="AC936" s="199" t="str">
        <f t="shared" si="1082"/>
        <v>AC$17</v>
      </c>
      <c r="AD936" s="199" t="str">
        <f t="shared" si="1082"/>
        <v>AD$17</v>
      </c>
      <c r="AE936" s="199" t="str">
        <f t="shared" si="1082"/>
        <v>AE$17</v>
      </c>
      <c r="AF936" s="199" t="str">
        <f t="shared" si="1082"/>
        <v>AF$17</v>
      </c>
      <c r="AG936" s="199" t="str">
        <f t="shared" si="1082"/>
        <v>AG$17</v>
      </c>
      <c r="AH936" s="199" t="str">
        <f t="shared" si="1082"/>
        <v>AH$17</v>
      </c>
      <c r="AI936" s="199" t="str">
        <f t="shared" si="1082"/>
        <v>AI$17</v>
      </c>
      <c r="AJ936" s="199" t="str">
        <f t="shared" si="1082"/>
        <v>AJ$17</v>
      </c>
      <c r="AK936" s="199" t="str">
        <f t="shared" si="1082"/>
        <v>AK$17</v>
      </c>
      <c r="AL936" s="199" t="str">
        <f t="shared" si="1082"/>
        <v>AL$17</v>
      </c>
      <c r="AM936" s="199" t="str">
        <f t="shared" si="1082"/>
        <v>AM$17</v>
      </c>
      <c r="AN936" s="199" t="str">
        <f t="shared" si="1082"/>
        <v>AN$17</v>
      </c>
      <c r="AO936" s="199" t="str">
        <f t="shared" si="1082"/>
        <v>AO$17</v>
      </c>
      <c r="AP936" s="199" t="str">
        <f t="shared" si="1082"/>
        <v>AP$17</v>
      </c>
      <c r="AQ936" s="199" t="str">
        <f t="shared" si="1082"/>
        <v>AQ$17</v>
      </c>
      <c r="AR936" s="199" t="str">
        <f t="shared" si="1082"/>
        <v>AR$17</v>
      </c>
      <c r="AS936" s="199" t="str">
        <f t="shared" si="1082"/>
        <v>AS$17</v>
      </c>
      <c r="AT936" s="199" t="str">
        <f t="shared" si="1082"/>
        <v>AT$17</v>
      </c>
      <c r="AU936" s="199" t="str">
        <f t="shared" si="1082"/>
        <v>AU$17</v>
      </c>
      <c r="AV936" s="199" t="str">
        <f t="shared" si="1082"/>
        <v>AV$17</v>
      </c>
      <c r="AW936" s="199" t="str">
        <f t="shared" si="1082"/>
        <v>AW$17</v>
      </c>
      <c r="AX936" s="199" t="str">
        <f t="shared" si="1082"/>
        <v>AX$17</v>
      </c>
      <c r="AY936" s="199" t="str">
        <f t="shared" si="1082"/>
        <v>AY$17</v>
      </c>
      <c r="AZ936" s="199" t="str">
        <f t="shared" si="1082"/>
        <v>AZ$17</v>
      </c>
      <c r="BA936" s="199" t="str">
        <f t="shared" si="1082"/>
        <v>BA$17</v>
      </c>
      <c r="BB936" s="199" t="str">
        <f t="shared" si="1082"/>
        <v>BB$17</v>
      </c>
      <c r="BC936" s="199" t="str">
        <f t="shared" si="1082"/>
        <v>BC$17</v>
      </c>
      <c r="BD936" s="199" t="str">
        <f t="shared" si="1082"/>
        <v>BD$17</v>
      </c>
      <c r="BE936" s="199" t="str">
        <f t="shared" si="1082"/>
        <v>BE$17</v>
      </c>
      <c r="BF936" s="199" t="str">
        <f t="shared" si="1082"/>
        <v>BF$17</v>
      </c>
      <c r="BG936" s="199" t="str">
        <f t="shared" si="1082"/>
        <v>BG$17</v>
      </c>
      <c r="BH936" s="199" t="str">
        <f t="shared" si="1082"/>
        <v>BH$17</v>
      </c>
      <c r="BI936" s="199" t="str">
        <f t="shared" si="1082"/>
        <v>BI$17</v>
      </c>
      <c r="BJ936" s="199" t="str">
        <f t="shared" si="1082"/>
        <v>BJ$17</v>
      </c>
      <c r="BK936" s="199" t="str">
        <f t="shared" si="1082"/>
        <v>BK$17</v>
      </c>
      <c r="BL936" s="199" t="str">
        <f t="shared" si="1082"/>
        <v>BL$17</v>
      </c>
      <c r="BM936" s="199" t="str">
        <f t="shared" si="1082"/>
        <v>BM$17</v>
      </c>
      <c r="BN936" s="199" t="str">
        <f t="shared" si="1082"/>
        <v>BN$17</v>
      </c>
      <c r="BO936" s="199" t="str">
        <f t="shared" si="1082"/>
        <v>BO$17</v>
      </c>
      <c r="BP936" s="199" t="str">
        <f t="shared" si="1082"/>
        <v>BP$17</v>
      </c>
      <c r="BQ936" s="199" t="str">
        <f t="shared" si="1082"/>
        <v>BQ$17</v>
      </c>
      <c r="BR936" s="199" t="str">
        <f t="shared" si="1082"/>
        <v>BR$17</v>
      </c>
      <c r="BS936" s="199" t="str">
        <f t="shared" si="1082"/>
        <v>BS$17</v>
      </c>
      <c r="BT936" s="199" t="str">
        <f t="shared" si="1082"/>
        <v>BT$17</v>
      </c>
      <c r="BU936" s="199" t="str">
        <f t="shared" si="1082"/>
        <v>BU$17</v>
      </c>
      <c r="BV936" s="199" t="str">
        <f t="shared" si="1082"/>
        <v>BV$17</v>
      </c>
      <c r="BW936" s="199" t="str">
        <f t="shared" si="1082"/>
        <v>BW$17</v>
      </c>
      <c r="BX936" s="199" t="str">
        <f t="shared" si="1082"/>
        <v>BX$17</v>
      </c>
      <c r="BY936" s="199" t="str">
        <f t="shared" si="1082"/>
        <v>BY$17</v>
      </c>
      <c r="BZ936" s="199" t="str">
        <f t="shared" si="1082"/>
        <v>BZ$17</v>
      </c>
      <c r="CA936" s="199" t="str">
        <f t="shared" si="1082"/>
        <v>CA$17</v>
      </c>
      <c r="CB936" s="199" t="str">
        <f t="shared" si="1082"/>
        <v>CB$17</v>
      </c>
      <c r="CC936" s="199" t="str">
        <f t="shared" si="1082"/>
        <v>CC$17</v>
      </c>
      <c r="CD936" s="199" t="str">
        <f t="shared" si="1082"/>
        <v>CD$17</v>
      </c>
      <c r="CE936" s="199" t="str">
        <f t="shared" ref="CE936:CL936" si="1083">CE$21</f>
        <v>CE$17</v>
      </c>
      <c r="CF936" s="199" t="str">
        <f t="shared" si="1083"/>
        <v>CF$17</v>
      </c>
      <c r="CG936" s="199" t="str">
        <f t="shared" si="1083"/>
        <v>CG$17</v>
      </c>
      <c r="CH936" s="199" t="str">
        <f t="shared" si="1083"/>
        <v>CH$17</v>
      </c>
      <c r="CI936" s="199" t="str">
        <f t="shared" si="1083"/>
        <v>CI$17</v>
      </c>
      <c r="CJ936" s="199" t="str">
        <f t="shared" si="1083"/>
        <v>CJ$17</v>
      </c>
      <c r="CK936" s="199" t="str">
        <f t="shared" si="1083"/>
        <v>CK$17</v>
      </c>
      <c r="CL936" s="199" t="str">
        <f t="shared" si="1083"/>
        <v>CL$17</v>
      </c>
      <c r="CN936" s="176"/>
      <c r="CO936" s="199" t="str">
        <f t="shared" ref="CO936:DL936" si="1084">CO$21</f>
        <v>CO$17</v>
      </c>
      <c r="CP936" s="199" t="str">
        <f t="shared" si="1084"/>
        <v>CP$17</v>
      </c>
      <c r="CQ936" s="199" t="str">
        <f t="shared" si="1084"/>
        <v>CQ$17</v>
      </c>
      <c r="CR936" s="199" t="str">
        <f t="shared" si="1084"/>
        <v>CR$17</v>
      </c>
      <c r="CS936" s="199" t="str">
        <f t="shared" si="1084"/>
        <v>CS$17</v>
      </c>
      <c r="CT936" s="199" t="str">
        <f t="shared" si="1084"/>
        <v>CT$17</v>
      </c>
      <c r="CU936" s="199" t="str">
        <f t="shared" si="1084"/>
        <v>CU$17</v>
      </c>
      <c r="CV936" s="199" t="str">
        <f t="shared" si="1084"/>
        <v>CV$17</v>
      </c>
      <c r="CW936" s="199" t="str">
        <f t="shared" si="1084"/>
        <v>CW$17</v>
      </c>
      <c r="CX936" s="199" t="str">
        <f t="shared" si="1084"/>
        <v>CX$17</v>
      </c>
      <c r="CY936" s="199" t="str">
        <f t="shared" si="1084"/>
        <v>CY$17</v>
      </c>
      <c r="CZ936" s="199" t="str">
        <f t="shared" si="1084"/>
        <v>CZ$17</v>
      </c>
      <c r="DA936" s="199" t="str">
        <f t="shared" si="1084"/>
        <v>DA$17</v>
      </c>
      <c r="DB936" s="199" t="str">
        <f t="shared" si="1084"/>
        <v>DB$17</v>
      </c>
      <c r="DC936" s="199" t="str">
        <f t="shared" si="1084"/>
        <v>DC$17</v>
      </c>
      <c r="DD936" s="199" t="str">
        <f t="shared" si="1084"/>
        <v>DD$17</v>
      </c>
      <c r="DE936" s="199" t="str">
        <f t="shared" si="1084"/>
        <v>DE$17</v>
      </c>
      <c r="DF936" s="199" t="str">
        <f t="shared" si="1084"/>
        <v>DF$17</v>
      </c>
      <c r="DG936" s="199" t="str">
        <f t="shared" si="1084"/>
        <v>DG$17</v>
      </c>
      <c r="DH936" s="199" t="str">
        <f t="shared" si="1084"/>
        <v>DH$17</v>
      </c>
      <c r="DI936" s="199" t="str">
        <f t="shared" si="1084"/>
        <v>DI$17</v>
      </c>
      <c r="DJ936" s="199" t="str">
        <f t="shared" si="1084"/>
        <v>DJ$17</v>
      </c>
      <c r="DK936" s="199" t="str">
        <f t="shared" si="1084"/>
        <v>DK$17</v>
      </c>
      <c r="DL936" s="199" t="str">
        <f t="shared" si="1084"/>
        <v>DL$17</v>
      </c>
    </row>
    <row r="937" spans="1:116" x14ac:dyDescent="0.4">
      <c r="A937" s="174"/>
      <c r="E937" s="8"/>
      <c r="G937" s="175" t="s">
        <v>491</v>
      </c>
      <c r="H937" s="200"/>
      <c r="I937" s="201"/>
      <c r="J937" s="201"/>
      <c r="K937" s="202"/>
      <c r="L937" s="202"/>
      <c r="M937" s="202"/>
      <c r="N937" s="202"/>
      <c r="O937" s="202"/>
      <c r="P937" s="202"/>
      <c r="R937" s="202"/>
      <c r="S937" s="174"/>
      <c r="T937" s="174"/>
      <c r="U937" s="174"/>
      <c r="V937" s="174"/>
      <c r="W937" s="174"/>
      <c r="X937" s="174"/>
      <c r="Y937" s="174"/>
      <c r="Z937" s="174"/>
      <c r="AA937" s="174"/>
      <c r="AB937" s="174"/>
      <c r="AC937" s="174"/>
      <c r="AD937" s="174"/>
      <c r="AE937" s="174"/>
      <c r="AF937" s="174"/>
      <c r="AG937" s="174"/>
      <c r="AH937" s="174"/>
      <c r="AI937" s="174"/>
      <c r="AJ937" s="174"/>
      <c r="AK937" s="174"/>
      <c r="AL937" s="174"/>
      <c r="AM937" s="174"/>
      <c r="AN937" s="174"/>
      <c r="AO937" s="174"/>
      <c r="AP937" s="174"/>
      <c r="AQ937" s="174"/>
      <c r="AR937" s="174"/>
      <c r="AS937" s="174"/>
      <c r="AT937" s="174"/>
      <c r="AU937" s="174"/>
      <c r="AV937" s="174"/>
      <c r="AW937" s="174"/>
      <c r="AX937" s="174"/>
      <c r="AY937" s="174"/>
      <c r="AZ937" s="174"/>
      <c r="BA937" s="174"/>
      <c r="BB937" s="174"/>
      <c r="BC937" s="174"/>
      <c r="BD937" s="174"/>
      <c r="BE937" s="174"/>
      <c r="BF937" s="174"/>
      <c r="BG937" s="174"/>
      <c r="BH937" s="174"/>
      <c r="BI937" s="174"/>
      <c r="BJ937" s="174"/>
      <c r="BK937" s="174"/>
      <c r="BL937" s="174"/>
      <c r="BM937" s="174"/>
      <c r="BN937" s="174"/>
      <c r="BO937" s="174"/>
      <c r="BP937" s="174"/>
      <c r="BQ937" s="174"/>
      <c r="BR937" s="174"/>
      <c r="BS937" s="174"/>
      <c r="BT937" s="174"/>
      <c r="BU937" s="174"/>
      <c r="BV937" s="174"/>
      <c r="BW937" s="174"/>
      <c r="BX937" s="174"/>
      <c r="BY937" s="174"/>
      <c r="BZ937" s="174"/>
      <c r="CA937" s="174"/>
      <c r="CB937" s="174"/>
      <c r="CC937" s="174"/>
      <c r="CD937" s="174"/>
      <c r="CE937" s="174"/>
      <c r="CF937" s="174"/>
      <c r="CG937" s="174"/>
      <c r="CH937" s="174"/>
      <c r="CI937" s="174"/>
      <c r="CJ937" s="174"/>
      <c r="CK937" s="174"/>
      <c r="CL937" s="174"/>
      <c r="CN937" s="201"/>
      <c r="CO937" s="174"/>
      <c r="CP937" s="174"/>
      <c r="CQ937" s="174"/>
      <c r="CR937" s="174"/>
      <c r="CS937" s="174"/>
      <c r="CT937" s="174"/>
      <c r="CU937" s="174"/>
      <c r="CV937" s="174"/>
      <c r="CW937" s="174"/>
      <c r="CX937" s="174"/>
      <c r="CY937" s="174"/>
      <c r="CZ937" s="174"/>
      <c r="DA937" s="174"/>
      <c r="DB937" s="174"/>
      <c r="DC937" s="174"/>
      <c r="DD937" s="174"/>
      <c r="DE937" s="174"/>
      <c r="DF937" s="174"/>
      <c r="DG937" s="174"/>
      <c r="DH937" s="174"/>
      <c r="DI937" s="174"/>
      <c r="DJ937" s="174"/>
      <c r="DK937" s="174"/>
      <c r="DL937" s="174"/>
    </row>
    <row r="938" spans="1:116" x14ac:dyDescent="0.4">
      <c r="A938" s="174"/>
      <c r="E938" s="8"/>
      <c r="G938" s="175" t="s">
        <v>505</v>
      </c>
      <c r="H938" s="200"/>
      <c r="I938" s="201"/>
      <c r="J938" s="201"/>
      <c r="K938" s="202"/>
      <c r="L938" s="202"/>
      <c r="M938" s="202"/>
      <c r="N938" s="202"/>
      <c r="O938" s="202"/>
      <c r="P938" s="202"/>
      <c r="R938" s="202"/>
      <c r="S938" s="190"/>
      <c r="T938" s="190"/>
      <c r="U938" s="190"/>
      <c r="V938" s="190"/>
      <c r="W938" s="190"/>
      <c r="X938" s="190"/>
      <c r="Y938" s="190"/>
      <c r="Z938" s="190"/>
      <c r="AA938" s="190"/>
      <c r="AB938" s="190"/>
      <c r="AC938" s="190"/>
      <c r="AD938" s="190"/>
      <c r="AE938" s="190"/>
      <c r="AF938" s="190"/>
      <c r="AG938" s="190"/>
      <c r="AH938" s="190"/>
      <c r="AI938" s="190"/>
      <c r="AJ938" s="190"/>
      <c r="AK938" s="190"/>
      <c r="AL938" s="190"/>
      <c r="AM938" s="190"/>
      <c r="AN938" s="190"/>
      <c r="AO938" s="190"/>
      <c r="AP938" s="190"/>
      <c r="AQ938" s="190"/>
      <c r="AR938" s="190"/>
      <c r="AS938" s="190"/>
      <c r="AT938" s="190"/>
      <c r="AU938" s="190"/>
      <c r="AV938" s="190"/>
      <c r="AW938" s="190"/>
      <c r="AX938" s="190"/>
      <c r="AY938" s="190"/>
      <c r="AZ938" s="190"/>
      <c r="BA938" s="190"/>
      <c r="BB938" s="190"/>
      <c r="BC938" s="190"/>
      <c r="BD938" s="190"/>
      <c r="BE938" s="190"/>
      <c r="BF938" s="190"/>
      <c r="BG938" s="190"/>
      <c r="BH938" s="190"/>
      <c r="BI938" s="190"/>
      <c r="BJ938" s="190"/>
      <c r="BK938" s="190"/>
      <c r="BL938" s="190"/>
      <c r="BM938" s="190"/>
      <c r="BN938" s="190"/>
      <c r="BO938" s="190"/>
      <c r="BP938" s="190"/>
      <c r="BQ938" s="190"/>
      <c r="BR938" s="190"/>
      <c r="BS938" s="190"/>
      <c r="BT938" s="190"/>
      <c r="BU938" s="190"/>
      <c r="BV938" s="190"/>
      <c r="BW938" s="190"/>
      <c r="BX938" s="190"/>
      <c r="BY938" s="190"/>
      <c r="BZ938" s="190"/>
      <c r="CA938" s="190"/>
      <c r="CB938" s="190"/>
      <c r="CC938" s="190"/>
      <c r="CD938" s="190"/>
      <c r="CE938" s="190"/>
      <c r="CF938" s="190"/>
      <c r="CG938" s="190"/>
      <c r="CH938" s="190"/>
      <c r="CI938" s="190"/>
      <c r="CJ938" s="190"/>
      <c r="CK938" s="190"/>
      <c r="CL938" s="190"/>
      <c r="CN938" s="201"/>
      <c r="CO938" s="190"/>
      <c r="CP938" s="190"/>
      <c r="CQ938" s="190"/>
      <c r="CR938" s="190"/>
      <c r="CS938" s="190"/>
      <c r="CT938" s="190"/>
      <c r="CU938" s="190"/>
      <c r="CV938" s="190"/>
      <c r="CW938" s="190"/>
      <c r="CX938" s="190"/>
      <c r="CY938" s="190"/>
      <c r="CZ938" s="190"/>
      <c r="DA938" s="190"/>
      <c r="DB938" s="190"/>
      <c r="DC938" s="190"/>
      <c r="DD938" s="190"/>
      <c r="DE938" s="190"/>
      <c r="DF938" s="190"/>
      <c r="DG938" s="190"/>
      <c r="DH938" s="190"/>
      <c r="DI938" s="190"/>
      <c r="DJ938" s="190"/>
      <c r="DK938" s="190"/>
      <c r="DL938" s="190"/>
    </row>
    <row r="939" spans="1:116" x14ac:dyDescent="0.4">
      <c r="A939" s="174"/>
      <c r="E939" s="8"/>
      <c r="G939" s="175" t="s">
        <v>463</v>
      </c>
      <c r="H939" s="200"/>
      <c r="I939" s="201"/>
      <c r="J939" s="201"/>
      <c r="K939" s="202"/>
      <c r="L939" s="202"/>
      <c r="M939" s="202"/>
      <c r="N939" s="202"/>
      <c r="O939" s="202"/>
      <c r="P939" s="202"/>
      <c r="R939" s="202"/>
      <c r="S939" s="190" t="str">
        <f t="shared" ref="S939:CD939" si="1085">S$22</f>
        <v>S$18</v>
      </c>
      <c r="T939" s="190" t="str">
        <f t="shared" si="1085"/>
        <v>T$18</v>
      </c>
      <c r="U939" s="190" t="str">
        <f t="shared" si="1085"/>
        <v>U$18</v>
      </c>
      <c r="V939" s="190" t="str">
        <f t="shared" si="1085"/>
        <v>V$18</v>
      </c>
      <c r="W939" s="190" t="str">
        <f t="shared" si="1085"/>
        <v>W$18</v>
      </c>
      <c r="X939" s="190" t="str">
        <f t="shared" si="1085"/>
        <v>X$18</v>
      </c>
      <c r="Y939" s="190" t="str">
        <f t="shared" si="1085"/>
        <v>Y$18</v>
      </c>
      <c r="Z939" s="190" t="str">
        <f t="shared" si="1085"/>
        <v>Z$18</v>
      </c>
      <c r="AA939" s="190" t="str">
        <f t="shared" si="1085"/>
        <v>AA$18</v>
      </c>
      <c r="AB939" s="190" t="str">
        <f t="shared" si="1085"/>
        <v>AB$18</v>
      </c>
      <c r="AC939" s="190" t="str">
        <f t="shared" si="1085"/>
        <v>AC$18</v>
      </c>
      <c r="AD939" s="190" t="str">
        <f t="shared" si="1085"/>
        <v>AD$18</v>
      </c>
      <c r="AE939" s="190" t="str">
        <f t="shared" si="1085"/>
        <v>AE$18</v>
      </c>
      <c r="AF939" s="190" t="str">
        <f t="shared" si="1085"/>
        <v>AF$18</v>
      </c>
      <c r="AG939" s="190" t="str">
        <f t="shared" si="1085"/>
        <v>AG$18</v>
      </c>
      <c r="AH939" s="190" t="str">
        <f t="shared" si="1085"/>
        <v>AH$18</v>
      </c>
      <c r="AI939" s="190" t="str">
        <f t="shared" si="1085"/>
        <v>AI$18</v>
      </c>
      <c r="AJ939" s="190" t="str">
        <f t="shared" si="1085"/>
        <v>AJ$18</v>
      </c>
      <c r="AK939" s="190" t="str">
        <f t="shared" si="1085"/>
        <v>AK$18</v>
      </c>
      <c r="AL939" s="190" t="str">
        <f t="shared" si="1085"/>
        <v>AL$18</v>
      </c>
      <c r="AM939" s="190" t="str">
        <f t="shared" si="1085"/>
        <v>AM$18</v>
      </c>
      <c r="AN939" s="190" t="str">
        <f t="shared" si="1085"/>
        <v>AN$18</v>
      </c>
      <c r="AO939" s="190" t="str">
        <f t="shared" si="1085"/>
        <v>AO$18</v>
      </c>
      <c r="AP939" s="190" t="str">
        <f t="shared" si="1085"/>
        <v>AP$18</v>
      </c>
      <c r="AQ939" s="190" t="str">
        <f t="shared" si="1085"/>
        <v>AQ$18</v>
      </c>
      <c r="AR939" s="190" t="str">
        <f t="shared" si="1085"/>
        <v>AR$18</v>
      </c>
      <c r="AS939" s="190" t="str">
        <f t="shared" si="1085"/>
        <v>AS$18</v>
      </c>
      <c r="AT939" s="190" t="str">
        <f t="shared" si="1085"/>
        <v>AT$18</v>
      </c>
      <c r="AU939" s="190" t="str">
        <f t="shared" si="1085"/>
        <v>AU$18</v>
      </c>
      <c r="AV939" s="190" t="str">
        <f t="shared" si="1085"/>
        <v>AV$18</v>
      </c>
      <c r="AW939" s="190" t="str">
        <f t="shared" si="1085"/>
        <v>AW$18</v>
      </c>
      <c r="AX939" s="190" t="str">
        <f t="shared" si="1085"/>
        <v>AX$18</v>
      </c>
      <c r="AY939" s="190" t="str">
        <f t="shared" si="1085"/>
        <v>AY$18</v>
      </c>
      <c r="AZ939" s="190" t="str">
        <f t="shared" si="1085"/>
        <v>AZ$18</v>
      </c>
      <c r="BA939" s="190" t="str">
        <f t="shared" si="1085"/>
        <v>BA$18</v>
      </c>
      <c r="BB939" s="190" t="str">
        <f t="shared" si="1085"/>
        <v>BB$18</v>
      </c>
      <c r="BC939" s="190" t="str">
        <f t="shared" si="1085"/>
        <v>BC$18</v>
      </c>
      <c r="BD939" s="190" t="str">
        <f t="shared" si="1085"/>
        <v>BD$18</v>
      </c>
      <c r="BE939" s="190" t="str">
        <f t="shared" si="1085"/>
        <v>BE$18</v>
      </c>
      <c r="BF939" s="190" t="str">
        <f t="shared" si="1085"/>
        <v>BF$18</v>
      </c>
      <c r="BG939" s="190" t="str">
        <f t="shared" si="1085"/>
        <v>BG$18</v>
      </c>
      <c r="BH939" s="190" t="str">
        <f t="shared" si="1085"/>
        <v>BH$18</v>
      </c>
      <c r="BI939" s="190" t="str">
        <f t="shared" si="1085"/>
        <v>BI$18</v>
      </c>
      <c r="BJ939" s="190" t="str">
        <f t="shared" si="1085"/>
        <v>BJ$18</v>
      </c>
      <c r="BK939" s="190" t="str">
        <f t="shared" si="1085"/>
        <v>BK$18</v>
      </c>
      <c r="BL939" s="190" t="str">
        <f t="shared" si="1085"/>
        <v>BL$18</v>
      </c>
      <c r="BM939" s="190" t="str">
        <f t="shared" si="1085"/>
        <v>BM$18</v>
      </c>
      <c r="BN939" s="190" t="str">
        <f t="shared" si="1085"/>
        <v>BN$18</v>
      </c>
      <c r="BO939" s="190" t="str">
        <f t="shared" si="1085"/>
        <v>BO$18</v>
      </c>
      <c r="BP939" s="190" t="str">
        <f t="shared" si="1085"/>
        <v>BP$18</v>
      </c>
      <c r="BQ939" s="190" t="str">
        <f t="shared" si="1085"/>
        <v>BQ$18</v>
      </c>
      <c r="BR939" s="190" t="str">
        <f t="shared" si="1085"/>
        <v>BR$18</v>
      </c>
      <c r="BS939" s="190" t="str">
        <f t="shared" si="1085"/>
        <v>BS$18</v>
      </c>
      <c r="BT939" s="190" t="str">
        <f t="shared" si="1085"/>
        <v>BT$18</v>
      </c>
      <c r="BU939" s="190" t="str">
        <f t="shared" si="1085"/>
        <v>BU$18</v>
      </c>
      <c r="BV939" s="190" t="str">
        <f t="shared" si="1085"/>
        <v>BV$18</v>
      </c>
      <c r="BW939" s="190" t="str">
        <f t="shared" si="1085"/>
        <v>BW$18</v>
      </c>
      <c r="BX939" s="190" t="str">
        <f t="shared" si="1085"/>
        <v>BX$18</v>
      </c>
      <c r="BY939" s="190" t="str">
        <f t="shared" si="1085"/>
        <v>BY$18</v>
      </c>
      <c r="BZ939" s="190" t="str">
        <f t="shared" si="1085"/>
        <v>BZ$18</v>
      </c>
      <c r="CA939" s="190" t="str">
        <f t="shared" si="1085"/>
        <v>CA$18</v>
      </c>
      <c r="CB939" s="190" t="str">
        <f t="shared" si="1085"/>
        <v>CB$18</v>
      </c>
      <c r="CC939" s="190" t="str">
        <f t="shared" si="1085"/>
        <v>CC$18</v>
      </c>
      <c r="CD939" s="190" t="str">
        <f t="shared" si="1085"/>
        <v>CD$18</v>
      </c>
      <c r="CE939" s="190" t="str">
        <f t="shared" ref="CE939:CL939" si="1086">CE$22</f>
        <v>CE$18</v>
      </c>
      <c r="CF939" s="190" t="str">
        <f t="shared" si="1086"/>
        <v>CF$18</v>
      </c>
      <c r="CG939" s="190" t="str">
        <f t="shared" si="1086"/>
        <v>CG$18</v>
      </c>
      <c r="CH939" s="190" t="str">
        <f t="shared" si="1086"/>
        <v>CH$18</v>
      </c>
      <c r="CI939" s="190" t="str">
        <f t="shared" si="1086"/>
        <v>CI$18</v>
      </c>
      <c r="CJ939" s="190" t="str">
        <f t="shared" si="1086"/>
        <v>CJ$18</v>
      </c>
      <c r="CK939" s="190" t="str">
        <f t="shared" si="1086"/>
        <v>CK$18</v>
      </c>
      <c r="CL939" s="190" t="str">
        <f t="shared" si="1086"/>
        <v>CL$18</v>
      </c>
      <c r="CN939" s="201"/>
      <c r="CO939" s="190" t="str">
        <f t="shared" ref="CO939:DL939" si="1087">CO$22</f>
        <v>CO$18</v>
      </c>
      <c r="CP939" s="190" t="str">
        <f t="shared" si="1087"/>
        <v>CP$18</v>
      </c>
      <c r="CQ939" s="190" t="str">
        <f t="shared" si="1087"/>
        <v>CQ$18</v>
      </c>
      <c r="CR939" s="190" t="str">
        <f t="shared" si="1087"/>
        <v>CR$18</v>
      </c>
      <c r="CS939" s="190" t="str">
        <f t="shared" si="1087"/>
        <v>CS$18</v>
      </c>
      <c r="CT939" s="190" t="str">
        <f t="shared" si="1087"/>
        <v>CT$18</v>
      </c>
      <c r="CU939" s="190" t="str">
        <f t="shared" si="1087"/>
        <v>CU$18</v>
      </c>
      <c r="CV939" s="190" t="str">
        <f t="shared" si="1087"/>
        <v>CV$18</v>
      </c>
      <c r="CW939" s="190" t="str">
        <f t="shared" si="1087"/>
        <v>CW$18</v>
      </c>
      <c r="CX939" s="190" t="str">
        <f t="shared" si="1087"/>
        <v>CX$18</v>
      </c>
      <c r="CY939" s="190" t="str">
        <f t="shared" si="1087"/>
        <v>CY$18</v>
      </c>
      <c r="CZ939" s="190" t="str">
        <f t="shared" si="1087"/>
        <v>CZ$18</v>
      </c>
      <c r="DA939" s="190" t="str">
        <f t="shared" si="1087"/>
        <v>DA$18</v>
      </c>
      <c r="DB939" s="190" t="str">
        <f t="shared" si="1087"/>
        <v>DB$18</v>
      </c>
      <c r="DC939" s="190" t="str">
        <f t="shared" si="1087"/>
        <v>DC$18</v>
      </c>
      <c r="DD939" s="190" t="str">
        <f t="shared" si="1087"/>
        <v>DD$18</v>
      </c>
      <c r="DE939" s="190" t="str">
        <f t="shared" si="1087"/>
        <v>DE$18</v>
      </c>
      <c r="DF939" s="190" t="str">
        <f t="shared" si="1087"/>
        <v>DF$18</v>
      </c>
      <c r="DG939" s="190" t="str">
        <f t="shared" si="1087"/>
        <v>DG$18</v>
      </c>
      <c r="DH939" s="190" t="str">
        <f t="shared" si="1087"/>
        <v>DH$18</v>
      </c>
      <c r="DI939" s="190" t="str">
        <f t="shared" si="1087"/>
        <v>DI$18</v>
      </c>
      <c r="DJ939" s="190" t="str">
        <f t="shared" si="1087"/>
        <v>DJ$18</v>
      </c>
      <c r="DK939" s="190" t="str">
        <f t="shared" si="1087"/>
        <v>DK$18</v>
      </c>
      <c r="DL939" s="190" t="str">
        <f t="shared" si="1087"/>
        <v>DL$18</v>
      </c>
    </row>
    <row r="940" spans="1:116" x14ac:dyDescent="0.4">
      <c r="A940" s="174"/>
      <c r="E940" s="8"/>
      <c r="G940" s="175" t="s">
        <v>464</v>
      </c>
      <c r="H940" s="200"/>
      <c r="I940" s="201"/>
      <c r="J940" s="201"/>
      <c r="K940" s="202"/>
      <c r="L940" s="202"/>
      <c r="M940" s="202"/>
      <c r="N940" s="202"/>
      <c r="O940" s="202"/>
      <c r="P940" s="202"/>
      <c r="R940" s="202"/>
      <c r="S940" s="190" t="str">
        <f t="shared" ref="S940:CD940" si="1088">S$23</f>
        <v>S$19</v>
      </c>
      <c r="T940" s="190" t="str">
        <f t="shared" si="1088"/>
        <v>T$19</v>
      </c>
      <c r="U940" s="190" t="str">
        <f t="shared" si="1088"/>
        <v>U$19</v>
      </c>
      <c r="V940" s="190" t="str">
        <f t="shared" si="1088"/>
        <v>V$19</v>
      </c>
      <c r="W940" s="190" t="str">
        <f t="shared" si="1088"/>
        <v>W$19</v>
      </c>
      <c r="X940" s="190" t="str">
        <f t="shared" si="1088"/>
        <v>X$19</v>
      </c>
      <c r="Y940" s="190" t="str">
        <f t="shared" si="1088"/>
        <v>Y$19</v>
      </c>
      <c r="Z940" s="190" t="str">
        <f t="shared" si="1088"/>
        <v>Z$19</v>
      </c>
      <c r="AA940" s="190" t="str">
        <f t="shared" si="1088"/>
        <v>AA$19</v>
      </c>
      <c r="AB940" s="190" t="str">
        <f t="shared" si="1088"/>
        <v>AB$19</v>
      </c>
      <c r="AC940" s="190" t="str">
        <f t="shared" si="1088"/>
        <v>AC$19</v>
      </c>
      <c r="AD940" s="190" t="str">
        <f t="shared" si="1088"/>
        <v>AD$19</v>
      </c>
      <c r="AE940" s="190" t="str">
        <f t="shared" si="1088"/>
        <v>AE$19</v>
      </c>
      <c r="AF940" s="190" t="str">
        <f t="shared" si="1088"/>
        <v>AF$19</v>
      </c>
      <c r="AG940" s="190" t="str">
        <f t="shared" si="1088"/>
        <v>AG$19</v>
      </c>
      <c r="AH940" s="190" t="str">
        <f t="shared" si="1088"/>
        <v>AH$19</v>
      </c>
      <c r="AI940" s="190" t="str">
        <f t="shared" si="1088"/>
        <v>AI$19</v>
      </c>
      <c r="AJ940" s="190" t="str">
        <f t="shared" si="1088"/>
        <v>AJ$19</v>
      </c>
      <c r="AK940" s="190" t="str">
        <f t="shared" si="1088"/>
        <v>AK$19</v>
      </c>
      <c r="AL940" s="190" t="str">
        <f t="shared" si="1088"/>
        <v>AL$19</v>
      </c>
      <c r="AM940" s="190" t="str">
        <f t="shared" si="1088"/>
        <v>AM$19</v>
      </c>
      <c r="AN940" s="190" t="str">
        <f t="shared" si="1088"/>
        <v>AN$19</v>
      </c>
      <c r="AO940" s="190" t="str">
        <f t="shared" si="1088"/>
        <v>AO$19</v>
      </c>
      <c r="AP940" s="190" t="str">
        <f t="shared" si="1088"/>
        <v>AP$19</v>
      </c>
      <c r="AQ940" s="190" t="str">
        <f t="shared" si="1088"/>
        <v>AQ$19</v>
      </c>
      <c r="AR940" s="190" t="str">
        <f t="shared" si="1088"/>
        <v>AR$19</v>
      </c>
      <c r="AS940" s="190" t="str">
        <f t="shared" si="1088"/>
        <v>AS$19</v>
      </c>
      <c r="AT940" s="190" t="str">
        <f t="shared" si="1088"/>
        <v>AT$19</v>
      </c>
      <c r="AU940" s="190" t="str">
        <f t="shared" si="1088"/>
        <v>AU$19</v>
      </c>
      <c r="AV940" s="190" t="str">
        <f t="shared" si="1088"/>
        <v>AV$19</v>
      </c>
      <c r="AW940" s="190" t="str">
        <f t="shared" si="1088"/>
        <v>AW$19</v>
      </c>
      <c r="AX940" s="190" t="str">
        <f t="shared" si="1088"/>
        <v>AX$19</v>
      </c>
      <c r="AY940" s="190" t="str">
        <f t="shared" si="1088"/>
        <v>AY$19</v>
      </c>
      <c r="AZ940" s="190" t="str">
        <f t="shared" si="1088"/>
        <v>AZ$19</v>
      </c>
      <c r="BA940" s="190" t="str">
        <f t="shared" si="1088"/>
        <v>BA$19</v>
      </c>
      <c r="BB940" s="190" t="str">
        <f t="shared" si="1088"/>
        <v>BB$19</v>
      </c>
      <c r="BC940" s="190" t="str">
        <f t="shared" si="1088"/>
        <v>BC$19</v>
      </c>
      <c r="BD940" s="190" t="str">
        <f t="shared" si="1088"/>
        <v>BD$19</v>
      </c>
      <c r="BE940" s="190" t="str">
        <f t="shared" si="1088"/>
        <v>BE$19</v>
      </c>
      <c r="BF940" s="190" t="str">
        <f t="shared" si="1088"/>
        <v>BF$19</v>
      </c>
      <c r="BG940" s="190" t="str">
        <f t="shared" si="1088"/>
        <v>BG$19</v>
      </c>
      <c r="BH940" s="190" t="str">
        <f t="shared" si="1088"/>
        <v>BH$19</v>
      </c>
      <c r="BI940" s="190" t="str">
        <f t="shared" si="1088"/>
        <v>BI$19</v>
      </c>
      <c r="BJ940" s="190" t="str">
        <f t="shared" si="1088"/>
        <v>BJ$19</v>
      </c>
      <c r="BK940" s="190" t="str">
        <f t="shared" si="1088"/>
        <v>BK$19</v>
      </c>
      <c r="BL940" s="190" t="str">
        <f t="shared" si="1088"/>
        <v>BL$19</v>
      </c>
      <c r="BM940" s="190" t="str">
        <f t="shared" si="1088"/>
        <v>BM$19</v>
      </c>
      <c r="BN940" s="190" t="str">
        <f t="shared" si="1088"/>
        <v>BN$19</v>
      </c>
      <c r="BO940" s="190" t="str">
        <f t="shared" si="1088"/>
        <v>BO$19</v>
      </c>
      <c r="BP940" s="190" t="str">
        <f t="shared" si="1088"/>
        <v>BP$19</v>
      </c>
      <c r="BQ940" s="190" t="str">
        <f t="shared" si="1088"/>
        <v>BQ$19</v>
      </c>
      <c r="BR940" s="190" t="str">
        <f t="shared" si="1088"/>
        <v>BR$19</v>
      </c>
      <c r="BS940" s="190" t="str">
        <f t="shared" si="1088"/>
        <v>BS$19</v>
      </c>
      <c r="BT940" s="190" t="str">
        <f t="shared" si="1088"/>
        <v>BT$19</v>
      </c>
      <c r="BU940" s="190" t="str">
        <f t="shared" si="1088"/>
        <v>BU$19</v>
      </c>
      <c r="BV940" s="190" t="str">
        <f t="shared" si="1088"/>
        <v>BV$19</v>
      </c>
      <c r="BW940" s="190" t="str">
        <f t="shared" si="1088"/>
        <v>BW$19</v>
      </c>
      <c r="BX940" s="190" t="str">
        <f t="shared" si="1088"/>
        <v>BX$19</v>
      </c>
      <c r="BY940" s="190" t="str">
        <f t="shared" si="1088"/>
        <v>BY$19</v>
      </c>
      <c r="BZ940" s="190" t="str">
        <f t="shared" si="1088"/>
        <v>BZ$19</v>
      </c>
      <c r="CA940" s="190" t="str">
        <f t="shared" si="1088"/>
        <v>CA$19</v>
      </c>
      <c r="CB940" s="190" t="str">
        <f t="shared" si="1088"/>
        <v>CB$19</v>
      </c>
      <c r="CC940" s="190" t="str">
        <f t="shared" si="1088"/>
        <v>CC$19</v>
      </c>
      <c r="CD940" s="190" t="str">
        <f t="shared" si="1088"/>
        <v>CD$19</v>
      </c>
      <c r="CE940" s="190" t="str">
        <f t="shared" ref="CE940:CL940" si="1089">CE$23</f>
        <v>CE$19</v>
      </c>
      <c r="CF940" s="190" t="str">
        <f t="shared" si="1089"/>
        <v>CF$19</v>
      </c>
      <c r="CG940" s="190" t="str">
        <f t="shared" si="1089"/>
        <v>CG$19</v>
      </c>
      <c r="CH940" s="190" t="str">
        <f t="shared" si="1089"/>
        <v>CH$19</v>
      </c>
      <c r="CI940" s="190" t="str">
        <f t="shared" si="1089"/>
        <v>CI$19</v>
      </c>
      <c r="CJ940" s="190" t="str">
        <f t="shared" si="1089"/>
        <v>CJ$19</v>
      </c>
      <c r="CK940" s="190" t="str">
        <f t="shared" si="1089"/>
        <v>CK$19</v>
      </c>
      <c r="CL940" s="190" t="str">
        <f t="shared" si="1089"/>
        <v>CL$19</v>
      </c>
      <c r="CN940" s="201"/>
      <c r="CO940" s="190" t="str">
        <f t="shared" ref="CO940:DL940" si="1090">CO$23</f>
        <v>CO$19</v>
      </c>
      <c r="CP940" s="190" t="str">
        <f t="shared" si="1090"/>
        <v>CP$19</v>
      </c>
      <c r="CQ940" s="190" t="str">
        <f t="shared" si="1090"/>
        <v>CQ$19</v>
      </c>
      <c r="CR940" s="190" t="str">
        <f t="shared" si="1090"/>
        <v>CR$19</v>
      </c>
      <c r="CS940" s="190" t="str">
        <f t="shared" si="1090"/>
        <v>CS$19</v>
      </c>
      <c r="CT940" s="190" t="str">
        <f t="shared" si="1090"/>
        <v>CT$19</v>
      </c>
      <c r="CU940" s="190" t="str">
        <f t="shared" si="1090"/>
        <v>CU$19</v>
      </c>
      <c r="CV940" s="190" t="str">
        <f t="shared" si="1090"/>
        <v>CV$19</v>
      </c>
      <c r="CW940" s="190" t="str">
        <f t="shared" si="1090"/>
        <v>CW$19</v>
      </c>
      <c r="CX940" s="190" t="str">
        <f t="shared" si="1090"/>
        <v>CX$19</v>
      </c>
      <c r="CY940" s="190" t="str">
        <f t="shared" si="1090"/>
        <v>CY$19</v>
      </c>
      <c r="CZ940" s="190" t="str">
        <f t="shared" si="1090"/>
        <v>CZ$19</v>
      </c>
      <c r="DA940" s="190" t="str">
        <f t="shared" si="1090"/>
        <v>DA$19</v>
      </c>
      <c r="DB940" s="190" t="str">
        <f t="shared" si="1090"/>
        <v>DB$19</v>
      </c>
      <c r="DC940" s="190" t="str">
        <f t="shared" si="1090"/>
        <v>DC$19</v>
      </c>
      <c r="DD940" s="190" t="str">
        <f t="shared" si="1090"/>
        <v>DD$19</v>
      </c>
      <c r="DE940" s="190" t="str">
        <f t="shared" si="1090"/>
        <v>DE$19</v>
      </c>
      <c r="DF940" s="190" t="str">
        <f t="shared" si="1090"/>
        <v>DF$19</v>
      </c>
      <c r="DG940" s="190" t="str">
        <f t="shared" si="1090"/>
        <v>DG$19</v>
      </c>
      <c r="DH940" s="190" t="str">
        <f t="shared" si="1090"/>
        <v>DH$19</v>
      </c>
      <c r="DI940" s="190" t="str">
        <f t="shared" si="1090"/>
        <v>DI$19</v>
      </c>
      <c r="DJ940" s="190" t="str">
        <f t="shared" si="1090"/>
        <v>DJ$19</v>
      </c>
      <c r="DK940" s="190" t="str">
        <f t="shared" si="1090"/>
        <v>DK$19</v>
      </c>
      <c r="DL940" s="190" t="str">
        <f t="shared" si="1090"/>
        <v>DL$19</v>
      </c>
    </row>
    <row r="941" spans="1:116" x14ac:dyDescent="0.4">
      <c r="A941" s="31" t="s">
        <v>218</v>
      </c>
      <c r="B941" s="31" t="s">
        <v>81</v>
      </c>
      <c r="C941" s="31"/>
      <c r="D941" t="s">
        <v>815</v>
      </c>
      <c r="E941" s="8" t="str">
        <f t="shared" ref="E941:E945" si="1091">ROW()&amp;" "&amp;D941</f>
        <v>941 SALES-S</v>
      </c>
      <c r="F941" t="s">
        <v>438</v>
      </c>
      <c r="G941" s="66" t="s">
        <v>816</v>
      </c>
      <c r="H941" s="22"/>
      <c r="I941" s="306"/>
      <c r="J941" s="306"/>
      <c r="K941" s="22"/>
      <c r="L941" s="22"/>
      <c r="M941" s="22"/>
      <c r="N941" s="22"/>
      <c r="O941" s="22"/>
      <c r="P941" s="22"/>
      <c r="R941" s="66"/>
      <c r="S941" s="307"/>
      <c r="T941" s="307"/>
      <c r="U941" s="307"/>
      <c r="V941" s="307"/>
      <c r="W941" s="307"/>
      <c r="X941" s="307"/>
      <c r="Y941" s="307"/>
      <c r="Z941" s="307"/>
      <c r="AA941" s="307"/>
      <c r="AB941" s="307"/>
      <c r="AC941" s="307"/>
      <c r="AD941" s="307"/>
      <c r="AE941" s="307"/>
      <c r="AF941" s="307"/>
      <c r="AG941" s="307"/>
      <c r="AH941" s="307"/>
      <c r="AI941" s="307"/>
      <c r="AJ941" s="307"/>
      <c r="AK941" s="307"/>
      <c r="AL941" s="307"/>
      <c r="AM941" s="307"/>
      <c r="AN941" s="307"/>
      <c r="AO941" s="307"/>
      <c r="AP941" s="307"/>
      <c r="AQ941" s="307"/>
      <c r="AR941" s="307"/>
      <c r="AS941" s="307"/>
      <c r="AT941" s="307"/>
      <c r="AU941" s="307"/>
      <c r="AV941" s="307"/>
      <c r="AW941" s="307"/>
      <c r="AX941" s="307"/>
      <c r="AY941" s="307"/>
      <c r="AZ941" s="307"/>
      <c r="BA941" s="307"/>
      <c r="BB941" s="307"/>
      <c r="BC941" s="307"/>
      <c r="BD941" s="307"/>
      <c r="BE941" s="307"/>
      <c r="BF941" s="307"/>
      <c r="BG941" s="307"/>
      <c r="BH941" s="307"/>
      <c r="BI941" s="307"/>
      <c r="BJ941" s="307"/>
      <c r="BK941" s="307"/>
      <c r="BL941" s="307"/>
      <c r="BM941" s="307"/>
      <c r="BN941" s="307"/>
      <c r="BO941" s="307"/>
      <c r="BP941" s="307"/>
      <c r="BQ941" s="307"/>
      <c r="BR941" s="307"/>
      <c r="BS941" s="307"/>
      <c r="BT941" s="307"/>
      <c r="BU941" s="307"/>
      <c r="BV941" s="307"/>
      <c r="BW941" s="307"/>
      <c r="BX941" s="307"/>
      <c r="BY941" s="307"/>
      <c r="BZ941" s="307"/>
      <c r="CA941" s="307"/>
      <c r="CB941" s="307"/>
      <c r="CC941" s="307"/>
      <c r="CD941" s="307"/>
      <c r="CE941" s="307"/>
      <c r="CF941" s="307"/>
      <c r="CG941" s="307"/>
      <c r="CH941" s="307"/>
      <c r="CI941" s="307"/>
      <c r="CJ941" s="307"/>
      <c r="CK941" s="307"/>
      <c r="CL941" s="307"/>
      <c r="CN941" s="306"/>
      <c r="CO941" s="307"/>
      <c r="CP941" s="307"/>
      <c r="CQ941" s="307"/>
      <c r="CR941" s="307"/>
      <c r="CS941" s="307"/>
      <c r="CT941" s="307"/>
      <c r="CU941" s="307"/>
      <c r="CV941" s="307"/>
      <c r="CW941" s="307"/>
      <c r="CX941" s="307"/>
      <c r="CY941" s="307"/>
      <c r="CZ941" s="307"/>
      <c r="DA941" s="307"/>
      <c r="DB941" s="307"/>
      <c r="DC941" s="307"/>
      <c r="DD941" s="307"/>
      <c r="DE941" s="307"/>
      <c r="DF941" s="307"/>
      <c r="DG941" s="307"/>
      <c r="DH941" s="307"/>
      <c r="DI941" s="307"/>
      <c r="DJ941" s="307"/>
      <c r="DK941" s="307"/>
      <c r="DL941" s="307"/>
    </row>
    <row r="942" spans="1:116" x14ac:dyDescent="0.4">
      <c r="A942" s="31"/>
      <c r="C942" s="31"/>
      <c r="D942" t="s">
        <v>815</v>
      </c>
      <c r="E942" s="8" t="str">
        <f t="shared" si="1091"/>
        <v>942 SALES-S</v>
      </c>
      <c r="G942" s="95" t="str">
        <f>G944&amp;":"</f>
        <v>Sales - (Primary label):</v>
      </c>
      <c r="H942" s="31"/>
      <c r="I942" s="73"/>
      <c r="J942" s="73"/>
      <c r="K942" s="31"/>
      <c r="L942" s="31"/>
      <c r="M942" s="31"/>
      <c r="N942" s="31"/>
      <c r="O942" s="31"/>
      <c r="P942" s="31"/>
      <c r="R942" s="67"/>
      <c r="S942" s="156"/>
      <c r="T942" s="156"/>
      <c r="U942" s="156"/>
      <c r="V942" s="156"/>
      <c r="W942" s="156"/>
      <c r="X942" s="156"/>
      <c r="Y942" s="156"/>
      <c r="Z942" s="156"/>
      <c r="AA942" s="156"/>
      <c r="AB942" s="156"/>
      <c r="AC942" s="156"/>
      <c r="AD942" s="156"/>
      <c r="AE942" s="156"/>
      <c r="AF942" s="156"/>
      <c r="AG942" s="156"/>
      <c r="AH942" s="156"/>
      <c r="AI942" s="156"/>
      <c r="AJ942" s="156"/>
      <c r="AK942" s="156"/>
      <c r="AL942" s="156"/>
      <c r="AM942" s="156"/>
      <c r="AN942" s="156"/>
      <c r="AO942" s="156"/>
      <c r="AP942" s="156"/>
      <c r="AQ942" s="156"/>
      <c r="AR942" s="156"/>
      <c r="AS942" s="156"/>
      <c r="AT942" s="156"/>
      <c r="AU942" s="156"/>
      <c r="AV942" s="156"/>
      <c r="AW942" s="156"/>
      <c r="AX942" s="156"/>
      <c r="AY942" s="156"/>
      <c r="AZ942" s="156"/>
      <c r="BA942" s="156"/>
      <c r="BB942" s="156"/>
      <c r="BC942" s="156"/>
      <c r="BD942" s="156"/>
      <c r="BE942" s="156"/>
      <c r="BF942" s="156"/>
      <c r="BG942" s="156"/>
      <c r="BH942" s="156"/>
      <c r="BI942" s="156"/>
      <c r="BJ942" s="156"/>
      <c r="BK942" s="156"/>
      <c r="BL942" s="156"/>
      <c r="BM942" s="156"/>
      <c r="BN942" s="156"/>
      <c r="BO942" s="156"/>
      <c r="BP942" s="156"/>
      <c r="BQ942" s="156"/>
      <c r="BR942" s="156"/>
      <c r="BS942" s="156"/>
      <c r="BT942" s="156"/>
      <c r="BU942" s="156"/>
      <c r="BV942" s="156"/>
      <c r="BW942" s="156"/>
      <c r="BX942" s="156"/>
      <c r="BY942" s="156"/>
      <c r="BZ942" s="156"/>
      <c r="CA942" s="156"/>
      <c r="CB942" s="156"/>
      <c r="CC942" s="156"/>
      <c r="CD942" s="156"/>
      <c r="CE942" s="156"/>
      <c r="CF942" s="156"/>
      <c r="CG942" s="156"/>
      <c r="CH942" s="156"/>
      <c r="CI942" s="156"/>
      <c r="CJ942" s="156"/>
      <c r="CK942" s="156"/>
      <c r="CL942" s="156"/>
      <c r="CN942" s="73"/>
      <c r="CO942" s="156"/>
      <c r="CP942" s="156"/>
      <c r="CQ942" s="156"/>
      <c r="CR942" s="156"/>
      <c r="CS942" s="156"/>
      <c r="CT942" s="156"/>
      <c r="CU942" s="156"/>
      <c r="CV942" s="156"/>
      <c r="CW942" s="156"/>
      <c r="CX942" s="156"/>
      <c r="CY942" s="156"/>
      <c r="CZ942" s="156"/>
      <c r="DA942" s="156"/>
      <c r="DB942" s="156"/>
      <c r="DC942" s="156"/>
      <c r="DD942" s="156"/>
      <c r="DE942" s="156"/>
      <c r="DF942" s="156"/>
      <c r="DG942" s="156"/>
      <c r="DH942" s="156"/>
      <c r="DI942" s="156"/>
      <c r="DJ942" s="156"/>
      <c r="DK942" s="156"/>
      <c r="DL942" s="156"/>
    </row>
    <row r="943" spans="1:116" x14ac:dyDescent="0.4">
      <c r="B943" t="str">
        <f>E943</f>
        <v>943 SALES-S</v>
      </c>
      <c r="D943" t="s">
        <v>815</v>
      </c>
      <c r="E943" s="8" t="str">
        <f t="shared" si="1091"/>
        <v>943 SALES-S</v>
      </c>
      <c r="G943" s="145" t="str">
        <f>"$ sales/new "&amp;G947</f>
        <v>$ sales/new primary unit</v>
      </c>
      <c r="H943" s="12"/>
      <c r="I943" s="60"/>
      <c r="J943" s="60"/>
      <c r="K943" s="18">
        <v>5</v>
      </c>
      <c r="L943" s="18">
        <v>5</v>
      </c>
      <c r="M943" s="18">
        <v>5</v>
      </c>
      <c r="N943" s="18">
        <v>5</v>
      </c>
      <c r="O943" s="18">
        <v>5</v>
      </c>
      <c r="P943" s="18">
        <v>5</v>
      </c>
      <c r="R943" s="19"/>
      <c r="S943" s="147" cm="1">
        <f t="array" ref="S943">INDEX($K:$P,ROW(),MATCH(S$3,$K$2:$P$2,0))</f>
        <v>5</v>
      </c>
      <c r="T943" s="147" cm="1">
        <f t="array" ref="T943">INDEX($K:$P,ROW(),MATCH(T$3,$K$2:$P$2,0))</f>
        <v>5</v>
      </c>
      <c r="U943" s="147" cm="1">
        <f t="array" ref="U943">INDEX($K:$P,ROW(),MATCH(U$3,$K$2:$P$2,0))</f>
        <v>5</v>
      </c>
      <c r="V943" s="147" cm="1">
        <f t="array" ref="V943">INDEX($K:$P,ROW(),MATCH(V$3,$K$2:$P$2,0))</f>
        <v>5</v>
      </c>
      <c r="W943" s="147" cm="1">
        <f t="array" ref="W943">INDEX($K:$P,ROW(),MATCH(W$3,$K$2:$P$2,0))</f>
        <v>5</v>
      </c>
      <c r="X943" s="147" cm="1">
        <f t="array" ref="X943">INDEX($K:$P,ROW(),MATCH(X$3,$K$2:$P$2,0))</f>
        <v>5</v>
      </c>
      <c r="Y943" s="147" cm="1">
        <f t="array" ref="Y943">INDEX($K:$P,ROW(),MATCH(Y$3,$K$2:$P$2,0))</f>
        <v>5</v>
      </c>
      <c r="Z943" s="147" cm="1">
        <f t="array" ref="Z943">INDEX($K:$P,ROW(),MATCH(Z$3,$K$2:$P$2,0))</f>
        <v>5</v>
      </c>
      <c r="AA943" s="147" cm="1">
        <f t="array" ref="AA943">INDEX($K:$P,ROW(),MATCH(AA$3,$K$2:$P$2,0))</f>
        <v>5</v>
      </c>
      <c r="AB943" s="147" cm="1">
        <f t="array" ref="AB943">INDEX($K:$P,ROW(),MATCH(AB$3,$K$2:$P$2,0))</f>
        <v>5</v>
      </c>
      <c r="AC943" s="147" cm="1">
        <f t="array" ref="AC943">INDEX($K:$P,ROW(),MATCH(AC$3,$K$2:$P$2,0))</f>
        <v>5</v>
      </c>
      <c r="AD943" s="147" cm="1">
        <f t="array" ref="AD943">INDEX($K:$P,ROW(),MATCH(AD$3,$K$2:$P$2,0))</f>
        <v>5</v>
      </c>
      <c r="AE943" s="147" cm="1">
        <f t="array" ref="AE943">INDEX($K:$P,ROW(),MATCH(AE$3,$K$2:$P$2,0))</f>
        <v>5</v>
      </c>
      <c r="AF943" s="147" cm="1">
        <f t="array" ref="AF943">INDEX($K:$P,ROW(),MATCH(AF$3,$K$2:$P$2,0))</f>
        <v>5</v>
      </c>
      <c r="AG943" s="147" cm="1">
        <f t="array" ref="AG943">INDEX($K:$P,ROW(),MATCH(AG$3,$K$2:$P$2,0))</f>
        <v>5</v>
      </c>
      <c r="AH943" s="147" cm="1">
        <f t="array" ref="AH943">INDEX($K:$P,ROW(),MATCH(AH$3,$K$2:$P$2,0))</f>
        <v>5</v>
      </c>
      <c r="AI943" s="147" cm="1">
        <f t="array" ref="AI943">INDEX($K:$P,ROW(),MATCH(AI$3,$K$2:$P$2,0))</f>
        <v>5</v>
      </c>
      <c r="AJ943" s="147" cm="1">
        <f t="array" ref="AJ943">INDEX($K:$P,ROW(),MATCH(AJ$3,$K$2:$P$2,0))</f>
        <v>5</v>
      </c>
      <c r="AK943" s="147" cm="1">
        <f t="array" ref="AK943">INDEX($K:$P,ROW(),MATCH(AK$3,$K$2:$P$2,0))</f>
        <v>5</v>
      </c>
      <c r="AL943" s="147" cm="1">
        <f t="array" ref="AL943">INDEX($K:$P,ROW(),MATCH(AL$3,$K$2:$P$2,0))</f>
        <v>5</v>
      </c>
      <c r="AM943" s="147" cm="1">
        <f t="array" ref="AM943">INDEX($K:$P,ROW(),MATCH(AM$3,$K$2:$P$2,0))</f>
        <v>5</v>
      </c>
      <c r="AN943" s="147" cm="1">
        <f t="array" ref="AN943">INDEX($K:$P,ROW(),MATCH(AN$3,$K$2:$P$2,0))</f>
        <v>5</v>
      </c>
      <c r="AO943" s="147" cm="1">
        <f t="array" ref="AO943">INDEX($K:$P,ROW(),MATCH(AO$3,$K$2:$P$2,0))</f>
        <v>5</v>
      </c>
      <c r="AP943" s="147" cm="1">
        <f t="array" ref="AP943">INDEX($K:$P,ROW(),MATCH(AP$3,$K$2:$P$2,0))</f>
        <v>5</v>
      </c>
      <c r="AQ943" s="147" cm="1">
        <f t="array" ref="AQ943">INDEX($K:$P,ROW(),MATCH(AQ$3,$K$2:$P$2,0))</f>
        <v>5</v>
      </c>
      <c r="AR943" s="147" cm="1">
        <f t="array" ref="AR943">INDEX($K:$P,ROW(),MATCH(AR$3,$K$2:$P$2,0))</f>
        <v>5</v>
      </c>
      <c r="AS943" s="147" cm="1">
        <f t="array" ref="AS943">INDEX($K:$P,ROW(),MATCH(AS$3,$K$2:$P$2,0))</f>
        <v>5</v>
      </c>
      <c r="AT943" s="147" cm="1">
        <f t="array" ref="AT943">INDEX($K:$P,ROW(),MATCH(AT$3,$K$2:$P$2,0))</f>
        <v>5</v>
      </c>
      <c r="AU943" s="147" cm="1">
        <f t="array" ref="AU943">INDEX($K:$P,ROW(),MATCH(AU$3,$K$2:$P$2,0))</f>
        <v>5</v>
      </c>
      <c r="AV943" s="147" cm="1">
        <f t="array" ref="AV943">INDEX($K:$P,ROW(),MATCH(AV$3,$K$2:$P$2,0))</f>
        <v>5</v>
      </c>
      <c r="AW943" s="147" cm="1">
        <f t="array" ref="AW943">INDEX($K:$P,ROW(),MATCH(AW$3,$K$2:$P$2,0))</f>
        <v>5</v>
      </c>
      <c r="AX943" s="147" cm="1">
        <f t="array" ref="AX943">INDEX($K:$P,ROW(),MATCH(AX$3,$K$2:$P$2,0))</f>
        <v>5</v>
      </c>
      <c r="AY943" s="147" cm="1">
        <f t="array" ref="AY943">INDEX($K:$P,ROW(),MATCH(AY$3,$K$2:$P$2,0))</f>
        <v>5</v>
      </c>
      <c r="AZ943" s="147" cm="1">
        <f t="array" ref="AZ943">INDEX($K:$P,ROW(),MATCH(AZ$3,$K$2:$P$2,0))</f>
        <v>5</v>
      </c>
      <c r="BA943" s="147" cm="1">
        <f t="array" ref="BA943">INDEX($K:$P,ROW(),MATCH(BA$3,$K$2:$P$2,0))</f>
        <v>5</v>
      </c>
      <c r="BB943" s="147" cm="1">
        <f t="array" ref="BB943">INDEX($K:$P,ROW(),MATCH(BB$3,$K$2:$P$2,0))</f>
        <v>5</v>
      </c>
      <c r="BC943" s="147" cm="1">
        <f t="array" ref="BC943">INDEX($K:$P,ROW(),MATCH(BC$3,$K$2:$P$2,0))</f>
        <v>5</v>
      </c>
      <c r="BD943" s="147" cm="1">
        <f t="array" ref="BD943">INDEX($K:$P,ROW(),MATCH(BD$3,$K$2:$P$2,0))</f>
        <v>5</v>
      </c>
      <c r="BE943" s="147" cm="1">
        <f t="array" ref="BE943">INDEX($K:$P,ROW(),MATCH(BE$3,$K$2:$P$2,0))</f>
        <v>5</v>
      </c>
      <c r="BF943" s="147" cm="1">
        <f t="array" ref="BF943">INDEX($K:$P,ROW(),MATCH(BF$3,$K$2:$P$2,0))</f>
        <v>5</v>
      </c>
      <c r="BG943" s="147" cm="1">
        <f t="array" ref="BG943">INDEX($K:$P,ROW(),MATCH(BG$3,$K$2:$P$2,0))</f>
        <v>5</v>
      </c>
      <c r="BH943" s="147" cm="1">
        <f t="array" ref="BH943">INDEX($K:$P,ROW(),MATCH(BH$3,$K$2:$P$2,0))</f>
        <v>5</v>
      </c>
      <c r="BI943" s="147" cm="1">
        <f t="array" ref="BI943">INDEX($K:$P,ROW(),MATCH(BI$3,$K$2:$P$2,0))</f>
        <v>5</v>
      </c>
      <c r="BJ943" s="147" cm="1">
        <f t="array" ref="BJ943">INDEX($K:$P,ROW(),MATCH(BJ$3,$K$2:$P$2,0))</f>
        <v>5</v>
      </c>
      <c r="BK943" s="147" cm="1">
        <f t="array" ref="BK943">INDEX($K:$P,ROW(),MATCH(BK$3,$K$2:$P$2,0))</f>
        <v>5</v>
      </c>
      <c r="BL943" s="147" cm="1">
        <f t="array" ref="BL943">INDEX($K:$P,ROW(),MATCH(BL$3,$K$2:$P$2,0))</f>
        <v>5</v>
      </c>
      <c r="BM943" s="147" cm="1">
        <f t="array" ref="BM943">INDEX($K:$P,ROW(),MATCH(BM$3,$K$2:$P$2,0))</f>
        <v>5</v>
      </c>
      <c r="BN943" s="147" cm="1">
        <f t="array" ref="BN943">INDEX($K:$P,ROW(),MATCH(BN$3,$K$2:$P$2,0))</f>
        <v>5</v>
      </c>
      <c r="BO943" s="147" cm="1">
        <f t="array" ref="BO943">INDEX($K:$P,ROW(),MATCH(BO$3,$K$2:$P$2,0))</f>
        <v>5</v>
      </c>
      <c r="BP943" s="147" cm="1">
        <f t="array" ref="BP943">INDEX($K:$P,ROW(),MATCH(BP$3,$K$2:$P$2,0))</f>
        <v>5</v>
      </c>
      <c r="BQ943" s="147" cm="1">
        <f t="array" ref="BQ943">INDEX($K:$P,ROW(),MATCH(BQ$3,$K$2:$P$2,0))</f>
        <v>5</v>
      </c>
      <c r="BR943" s="147" cm="1">
        <f t="array" ref="BR943">INDEX($K:$P,ROW(),MATCH(BR$3,$K$2:$P$2,0))</f>
        <v>5</v>
      </c>
      <c r="BS943" s="147" cm="1">
        <f t="array" ref="BS943">INDEX($K:$P,ROW(),MATCH(BS$3,$K$2:$P$2,0))</f>
        <v>5</v>
      </c>
      <c r="BT943" s="147" cm="1">
        <f t="array" ref="BT943">INDEX($K:$P,ROW(),MATCH(BT$3,$K$2:$P$2,0))</f>
        <v>5</v>
      </c>
      <c r="BU943" s="147" cm="1">
        <f t="array" ref="BU943">INDEX($K:$P,ROW(),MATCH(BU$3,$K$2:$P$2,0))</f>
        <v>5</v>
      </c>
      <c r="BV943" s="147" cm="1">
        <f t="array" ref="BV943">INDEX($K:$P,ROW(),MATCH(BV$3,$K$2:$P$2,0))</f>
        <v>5</v>
      </c>
      <c r="BW943" s="147" cm="1">
        <f t="array" ref="BW943">INDEX($K:$P,ROW(),MATCH(BW$3,$K$2:$P$2,0))</f>
        <v>5</v>
      </c>
      <c r="BX943" s="147" cm="1">
        <f t="array" ref="BX943">INDEX($K:$P,ROW(),MATCH(BX$3,$K$2:$P$2,0))</f>
        <v>5</v>
      </c>
      <c r="BY943" s="147" cm="1">
        <f t="array" ref="BY943">INDEX($K:$P,ROW(),MATCH(BY$3,$K$2:$P$2,0))</f>
        <v>5</v>
      </c>
      <c r="BZ943" s="147" cm="1">
        <f t="array" ref="BZ943">INDEX($K:$P,ROW(),MATCH(BZ$3,$K$2:$P$2,0))</f>
        <v>5</v>
      </c>
      <c r="CA943" s="147" cm="1">
        <f t="array" ref="CA943">INDEX($K:$P,ROW(),MATCH(CA$3,$K$2:$P$2,0))</f>
        <v>5</v>
      </c>
      <c r="CB943" s="147" cm="1">
        <f t="array" ref="CB943">INDEX($K:$P,ROW(),MATCH(CB$3,$K$2:$P$2,0))</f>
        <v>5</v>
      </c>
      <c r="CC943" s="147" cm="1">
        <f t="array" ref="CC943">INDEX($K:$P,ROW(),MATCH(CC$3,$K$2:$P$2,0))</f>
        <v>5</v>
      </c>
      <c r="CD943" s="147" cm="1">
        <f t="array" ref="CD943">INDEX($K:$P,ROW(),MATCH(CD$3,$K$2:$P$2,0))</f>
        <v>5</v>
      </c>
      <c r="CE943" s="147" cm="1">
        <f t="array" ref="CE943">INDEX($K:$P,ROW(),MATCH(CE$3,$K$2:$P$2,0))</f>
        <v>5</v>
      </c>
      <c r="CF943" s="147" cm="1">
        <f t="array" ref="CF943">INDEX($K:$P,ROW(),MATCH(CF$3,$K$2:$P$2,0))</f>
        <v>5</v>
      </c>
      <c r="CG943" s="147" cm="1">
        <f t="array" ref="CG943">INDEX($K:$P,ROW(),MATCH(CG$3,$K$2:$P$2,0))</f>
        <v>5</v>
      </c>
      <c r="CH943" s="147" cm="1">
        <f t="array" ref="CH943">INDEX($K:$P,ROW(),MATCH(CH$3,$K$2:$P$2,0))</f>
        <v>5</v>
      </c>
      <c r="CI943" s="147" cm="1">
        <f t="array" ref="CI943">INDEX($K:$P,ROW(),MATCH(CI$3,$K$2:$P$2,0))</f>
        <v>5</v>
      </c>
      <c r="CJ943" s="147" cm="1">
        <f t="array" ref="CJ943">INDEX($K:$P,ROW(),MATCH(CJ$3,$K$2:$P$2,0))</f>
        <v>5</v>
      </c>
      <c r="CK943" s="147" cm="1">
        <f t="array" ref="CK943">INDEX($K:$P,ROW(),MATCH(CK$3,$K$2:$P$2,0))</f>
        <v>5</v>
      </c>
      <c r="CL943" s="147" cm="1">
        <f t="array" ref="CL943">INDEX($K:$P,ROW(),MATCH(CL$3,$K$2:$P$2,0))</f>
        <v>5</v>
      </c>
      <c r="CN943" s="60"/>
      <c r="CO943" s="147" t="e" cm="1">
        <f t="array" ref="CO943">INDEX($K:$P,ROW(),MATCH(CO$3,$K$2:$P$2,0))</f>
        <v>#N/A</v>
      </c>
      <c r="CP943" s="147" t="e" cm="1">
        <f t="array" ref="CP943">INDEX($K:$P,ROW(),MATCH(CP$3,$K$2:$P$2,0))</f>
        <v>#N/A</v>
      </c>
      <c r="CQ943" s="147" t="e" cm="1">
        <f t="array" ref="CQ943">INDEX($K:$P,ROW(),MATCH(CQ$3,$K$2:$P$2,0))</f>
        <v>#N/A</v>
      </c>
      <c r="CR943" s="147" t="e" cm="1">
        <f t="array" ref="CR943">INDEX($K:$P,ROW(),MATCH(CR$3,$K$2:$P$2,0))</f>
        <v>#N/A</v>
      </c>
      <c r="CS943" s="147" t="e" cm="1">
        <f t="array" ref="CS943">INDEX($K:$P,ROW(),MATCH(CS$3,$K$2:$P$2,0))</f>
        <v>#N/A</v>
      </c>
      <c r="CT943" s="147" t="e" cm="1">
        <f t="array" ref="CT943">INDEX($K:$P,ROW(),MATCH(CT$3,$K$2:$P$2,0))</f>
        <v>#N/A</v>
      </c>
      <c r="CU943" s="147" t="e" cm="1">
        <f t="array" ref="CU943">INDEX($K:$P,ROW(),MATCH(CU$3,$K$2:$P$2,0))</f>
        <v>#N/A</v>
      </c>
      <c r="CV943" s="147" t="e" cm="1">
        <f t="array" ref="CV943">INDEX($K:$P,ROW(),MATCH(CV$3,$K$2:$P$2,0))</f>
        <v>#N/A</v>
      </c>
      <c r="CW943" s="147" t="e" cm="1">
        <f t="array" ref="CW943">INDEX($K:$P,ROW(),MATCH(CW$3,$K$2:$P$2,0))</f>
        <v>#N/A</v>
      </c>
      <c r="CX943" s="147" t="e" cm="1">
        <f t="array" ref="CX943">INDEX($K:$P,ROW(),MATCH(CX$3,$K$2:$P$2,0))</f>
        <v>#N/A</v>
      </c>
      <c r="CY943" s="147" t="e" cm="1">
        <f t="array" ref="CY943">INDEX($K:$P,ROW(),MATCH(CY$3,$K$2:$P$2,0))</f>
        <v>#N/A</v>
      </c>
      <c r="CZ943" s="147" t="e" cm="1">
        <f t="array" ref="CZ943">INDEX($K:$P,ROW(),MATCH(CZ$3,$K$2:$P$2,0))</f>
        <v>#N/A</v>
      </c>
      <c r="DA943" s="147" t="e" cm="1">
        <f t="array" ref="DA943">INDEX($K:$P,ROW(),MATCH(DA$3,$K$2:$P$2,0))</f>
        <v>#N/A</v>
      </c>
      <c r="DB943" s="147" t="e" cm="1">
        <f t="array" ref="DB943">INDEX($K:$P,ROW(),MATCH(DB$3,$K$2:$P$2,0))</f>
        <v>#N/A</v>
      </c>
      <c r="DC943" s="147" t="e" cm="1">
        <f t="array" ref="DC943">INDEX($K:$P,ROW(),MATCH(DC$3,$K$2:$P$2,0))</f>
        <v>#N/A</v>
      </c>
      <c r="DD943" s="147" t="e" cm="1">
        <f t="array" ref="DD943">INDEX($K:$P,ROW(),MATCH(DD$3,$K$2:$P$2,0))</f>
        <v>#N/A</v>
      </c>
      <c r="DE943" s="147" t="e" cm="1">
        <f t="array" ref="DE943">INDEX($K:$P,ROW(),MATCH(DE$3,$K$2:$P$2,0))</f>
        <v>#N/A</v>
      </c>
      <c r="DF943" s="147" t="e" cm="1">
        <f t="array" ref="DF943">INDEX($K:$P,ROW(),MATCH(DF$3,$K$2:$P$2,0))</f>
        <v>#N/A</v>
      </c>
      <c r="DG943" s="147" t="e" cm="1">
        <f t="array" ref="DG943">INDEX($K:$P,ROW(),MATCH(DG$3,$K$2:$P$2,0))</f>
        <v>#N/A</v>
      </c>
      <c r="DH943" s="147" t="e" cm="1">
        <f t="array" ref="DH943">INDEX($K:$P,ROW(),MATCH(DH$3,$K$2:$P$2,0))</f>
        <v>#N/A</v>
      </c>
      <c r="DI943" s="147" t="e" cm="1">
        <f t="array" ref="DI943">INDEX($K:$P,ROW(),MATCH(DI$3,$K$2:$P$2,0))</f>
        <v>#N/A</v>
      </c>
      <c r="DJ943" s="147" t="e" cm="1">
        <f t="array" ref="DJ943">INDEX($K:$P,ROW(),MATCH(DJ$3,$K$2:$P$2,0))</f>
        <v>#N/A</v>
      </c>
      <c r="DK943" s="147" t="e" cm="1">
        <f t="array" ref="DK943">INDEX($K:$P,ROW(),MATCH(DK$3,$K$2:$P$2,0))</f>
        <v>#N/A</v>
      </c>
      <c r="DL943" s="147" t="e" cm="1">
        <f t="array" ref="DL943">INDEX($K:$P,ROW(),MATCH(DL$3,$K$2:$P$2,0))</f>
        <v>#N/A</v>
      </c>
    </row>
    <row r="944" spans="1:116" x14ac:dyDescent="0.4">
      <c r="A944" s="27"/>
      <c r="B944" s="27"/>
      <c r="C944" s="27" t="s">
        <v>198</v>
      </c>
      <c r="D944" t="s">
        <v>815</v>
      </c>
      <c r="E944" s="8" t="str">
        <f t="shared" si="1091"/>
        <v>944 SALES-S</v>
      </c>
      <c r="F944" s="27"/>
      <c r="G944" s="126" t="str">
        <f>SUBSTITUTE(G941,":","")&amp;" - "&amp;G946</f>
        <v>Sales - (Primary label)</v>
      </c>
      <c r="H944" s="27"/>
      <c r="I944" s="78"/>
      <c r="J944" s="78"/>
      <c r="K944" s="118">
        <f t="shared" ref="K944:P944" ca="1" si="1092">SUMIF($3:$3,K$2,944:944)</f>
        <v>300000</v>
      </c>
      <c r="L944" s="118">
        <f t="shared" ca="1" si="1092"/>
        <v>300000</v>
      </c>
      <c r="M944" s="118">
        <f t="shared" ca="1" si="1092"/>
        <v>300000</v>
      </c>
      <c r="N944" s="118">
        <f t="shared" ca="1" si="1092"/>
        <v>300000</v>
      </c>
      <c r="O944" s="118">
        <f t="shared" ca="1" si="1092"/>
        <v>300000</v>
      </c>
      <c r="P944" s="118">
        <f t="shared" ca="1" si="1092"/>
        <v>300000</v>
      </c>
      <c r="R944" s="33"/>
      <c r="S944" s="148">
        <f ca="1">S943*INDIRECT(S936)</f>
        <v>25000</v>
      </c>
      <c r="T944" s="148">
        <f t="shared" ref="T944:CE944" ca="1" si="1093">T943*INDIRECT(T936)</f>
        <v>25000</v>
      </c>
      <c r="U944" s="148">
        <f t="shared" ca="1" si="1093"/>
        <v>25000</v>
      </c>
      <c r="V944" s="148">
        <f t="shared" ca="1" si="1093"/>
        <v>25000</v>
      </c>
      <c r="W944" s="148">
        <f t="shared" ca="1" si="1093"/>
        <v>25000</v>
      </c>
      <c r="X944" s="148">
        <f t="shared" ca="1" si="1093"/>
        <v>25000</v>
      </c>
      <c r="Y944" s="148">
        <f t="shared" ca="1" si="1093"/>
        <v>25000</v>
      </c>
      <c r="Z944" s="148">
        <f t="shared" ca="1" si="1093"/>
        <v>25000</v>
      </c>
      <c r="AA944" s="148">
        <f t="shared" ca="1" si="1093"/>
        <v>25000</v>
      </c>
      <c r="AB944" s="148">
        <f t="shared" ca="1" si="1093"/>
        <v>25000</v>
      </c>
      <c r="AC944" s="148">
        <f t="shared" ca="1" si="1093"/>
        <v>25000</v>
      </c>
      <c r="AD944" s="148">
        <f t="shared" ca="1" si="1093"/>
        <v>25000</v>
      </c>
      <c r="AE944" s="148">
        <f t="shared" ca="1" si="1093"/>
        <v>25000</v>
      </c>
      <c r="AF944" s="148">
        <f t="shared" ca="1" si="1093"/>
        <v>25000</v>
      </c>
      <c r="AG944" s="148">
        <f t="shared" ca="1" si="1093"/>
        <v>25000</v>
      </c>
      <c r="AH944" s="148">
        <f t="shared" ca="1" si="1093"/>
        <v>25000</v>
      </c>
      <c r="AI944" s="148">
        <f t="shared" ca="1" si="1093"/>
        <v>25000</v>
      </c>
      <c r="AJ944" s="148">
        <f t="shared" ca="1" si="1093"/>
        <v>25000</v>
      </c>
      <c r="AK944" s="148">
        <f t="shared" ca="1" si="1093"/>
        <v>25000</v>
      </c>
      <c r="AL944" s="148">
        <f t="shared" ca="1" si="1093"/>
        <v>25000</v>
      </c>
      <c r="AM944" s="148">
        <f t="shared" ca="1" si="1093"/>
        <v>25000</v>
      </c>
      <c r="AN944" s="148">
        <f t="shared" ca="1" si="1093"/>
        <v>25000</v>
      </c>
      <c r="AO944" s="148">
        <f t="shared" ca="1" si="1093"/>
        <v>25000</v>
      </c>
      <c r="AP944" s="148">
        <f t="shared" ca="1" si="1093"/>
        <v>25000</v>
      </c>
      <c r="AQ944" s="148">
        <f t="shared" ca="1" si="1093"/>
        <v>25000</v>
      </c>
      <c r="AR944" s="148">
        <f t="shared" ca="1" si="1093"/>
        <v>25000</v>
      </c>
      <c r="AS944" s="148">
        <f t="shared" ca="1" si="1093"/>
        <v>25000</v>
      </c>
      <c r="AT944" s="148">
        <f t="shared" ca="1" si="1093"/>
        <v>25000</v>
      </c>
      <c r="AU944" s="148">
        <f t="shared" ca="1" si="1093"/>
        <v>25000</v>
      </c>
      <c r="AV944" s="148">
        <f t="shared" ca="1" si="1093"/>
        <v>25000</v>
      </c>
      <c r="AW944" s="148">
        <f t="shared" ca="1" si="1093"/>
        <v>25000</v>
      </c>
      <c r="AX944" s="148">
        <f t="shared" ca="1" si="1093"/>
        <v>25000</v>
      </c>
      <c r="AY944" s="148">
        <f t="shared" ca="1" si="1093"/>
        <v>25000</v>
      </c>
      <c r="AZ944" s="148">
        <f t="shared" ca="1" si="1093"/>
        <v>25000</v>
      </c>
      <c r="BA944" s="148">
        <f t="shared" ca="1" si="1093"/>
        <v>25000</v>
      </c>
      <c r="BB944" s="148">
        <f t="shared" ca="1" si="1093"/>
        <v>25000</v>
      </c>
      <c r="BC944" s="148">
        <f t="shared" ca="1" si="1093"/>
        <v>25000</v>
      </c>
      <c r="BD944" s="148">
        <f t="shared" ca="1" si="1093"/>
        <v>25000</v>
      </c>
      <c r="BE944" s="148">
        <f t="shared" ca="1" si="1093"/>
        <v>25000</v>
      </c>
      <c r="BF944" s="148">
        <f t="shared" ca="1" si="1093"/>
        <v>25000</v>
      </c>
      <c r="BG944" s="148">
        <f t="shared" ca="1" si="1093"/>
        <v>25000</v>
      </c>
      <c r="BH944" s="148">
        <f t="shared" ca="1" si="1093"/>
        <v>25000</v>
      </c>
      <c r="BI944" s="148">
        <f t="shared" ca="1" si="1093"/>
        <v>25000</v>
      </c>
      <c r="BJ944" s="148">
        <f t="shared" ca="1" si="1093"/>
        <v>25000</v>
      </c>
      <c r="BK944" s="148">
        <f t="shared" ca="1" si="1093"/>
        <v>25000</v>
      </c>
      <c r="BL944" s="148">
        <f t="shared" ca="1" si="1093"/>
        <v>25000</v>
      </c>
      <c r="BM944" s="148">
        <f t="shared" ca="1" si="1093"/>
        <v>25000</v>
      </c>
      <c r="BN944" s="148">
        <f t="shared" ca="1" si="1093"/>
        <v>25000</v>
      </c>
      <c r="BO944" s="148">
        <f t="shared" ca="1" si="1093"/>
        <v>25000</v>
      </c>
      <c r="BP944" s="148">
        <f t="shared" ca="1" si="1093"/>
        <v>25000</v>
      </c>
      <c r="BQ944" s="148">
        <f t="shared" ca="1" si="1093"/>
        <v>25000</v>
      </c>
      <c r="BR944" s="148">
        <f t="shared" ca="1" si="1093"/>
        <v>25000</v>
      </c>
      <c r="BS944" s="148">
        <f t="shared" ca="1" si="1093"/>
        <v>25000</v>
      </c>
      <c r="BT944" s="148">
        <f t="shared" ca="1" si="1093"/>
        <v>25000</v>
      </c>
      <c r="BU944" s="148">
        <f t="shared" ca="1" si="1093"/>
        <v>25000</v>
      </c>
      <c r="BV944" s="148">
        <f t="shared" ca="1" si="1093"/>
        <v>25000</v>
      </c>
      <c r="BW944" s="148">
        <f t="shared" ca="1" si="1093"/>
        <v>25000</v>
      </c>
      <c r="BX944" s="148">
        <f t="shared" ca="1" si="1093"/>
        <v>25000</v>
      </c>
      <c r="BY944" s="148">
        <f t="shared" ca="1" si="1093"/>
        <v>25000</v>
      </c>
      <c r="BZ944" s="148">
        <f t="shared" ca="1" si="1093"/>
        <v>25000</v>
      </c>
      <c r="CA944" s="148">
        <f t="shared" ca="1" si="1093"/>
        <v>25000</v>
      </c>
      <c r="CB944" s="148">
        <f t="shared" ca="1" si="1093"/>
        <v>25000</v>
      </c>
      <c r="CC944" s="148">
        <f t="shared" ca="1" si="1093"/>
        <v>25000</v>
      </c>
      <c r="CD944" s="148">
        <f t="shared" ca="1" si="1093"/>
        <v>25000</v>
      </c>
      <c r="CE944" s="148">
        <f t="shared" ca="1" si="1093"/>
        <v>25000</v>
      </c>
      <c r="CF944" s="148">
        <f t="shared" ref="CF944:DL944" ca="1" si="1094">CF943*INDIRECT(CF936)</f>
        <v>25000</v>
      </c>
      <c r="CG944" s="148">
        <f t="shared" ca="1" si="1094"/>
        <v>25000</v>
      </c>
      <c r="CH944" s="148">
        <f t="shared" ca="1" si="1094"/>
        <v>25000</v>
      </c>
      <c r="CI944" s="148">
        <f t="shared" ca="1" si="1094"/>
        <v>25000</v>
      </c>
      <c r="CJ944" s="148">
        <f t="shared" ca="1" si="1094"/>
        <v>25000</v>
      </c>
      <c r="CK944" s="148">
        <f t="shared" ca="1" si="1094"/>
        <v>25000</v>
      </c>
      <c r="CL944" s="148">
        <f t="shared" ca="1" si="1094"/>
        <v>25000</v>
      </c>
      <c r="CM944" s="148" t="e">
        <f t="shared" ca="1" si="1094"/>
        <v>#REF!</v>
      </c>
      <c r="CN944" s="148" t="e">
        <f t="shared" ca="1" si="1094"/>
        <v>#REF!</v>
      </c>
      <c r="CO944" s="148" t="e">
        <f t="shared" ca="1" si="1094"/>
        <v>#N/A</v>
      </c>
      <c r="CP944" s="148" t="e">
        <f t="shared" ca="1" si="1094"/>
        <v>#N/A</v>
      </c>
      <c r="CQ944" s="148" t="e">
        <f t="shared" ca="1" si="1094"/>
        <v>#N/A</v>
      </c>
      <c r="CR944" s="148" t="e">
        <f t="shared" ca="1" si="1094"/>
        <v>#N/A</v>
      </c>
      <c r="CS944" s="148" t="e">
        <f t="shared" ca="1" si="1094"/>
        <v>#N/A</v>
      </c>
      <c r="CT944" s="148" t="e">
        <f t="shared" ca="1" si="1094"/>
        <v>#N/A</v>
      </c>
      <c r="CU944" s="148" t="e">
        <f t="shared" ca="1" si="1094"/>
        <v>#N/A</v>
      </c>
      <c r="CV944" s="148" t="e">
        <f t="shared" ca="1" si="1094"/>
        <v>#N/A</v>
      </c>
      <c r="CW944" s="148" t="e">
        <f t="shared" ca="1" si="1094"/>
        <v>#N/A</v>
      </c>
      <c r="CX944" s="148" t="e">
        <f t="shared" ca="1" si="1094"/>
        <v>#N/A</v>
      </c>
      <c r="CY944" s="148" t="e">
        <f t="shared" ca="1" si="1094"/>
        <v>#N/A</v>
      </c>
      <c r="CZ944" s="148" t="e">
        <f t="shared" ca="1" si="1094"/>
        <v>#N/A</v>
      </c>
      <c r="DA944" s="148" t="e">
        <f t="shared" ca="1" si="1094"/>
        <v>#N/A</v>
      </c>
      <c r="DB944" s="148" t="e">
        <f t="shared" ca="1" si="1094"/>
        <v>#N/A</v>
      </c>
      <c r="DC944" s="148" t="e">
        <f t="shared" ca="1" si="1094"/>
        <v>#N/A</v>
      </c>
      <c r="DD944" s="148" t="e">
        <f t="shared" ca="1" si="1094"/>
        <v>#N/A</v>
      </c>
      <c r="DE944" s="148" t="e">
        <f t="shared" ca="1" si="1094"/>
        <v>#N/A</v>
      </c>
      <c r="DF944" s="148" t="e">
        <f t="shared" ca="1" si="1094"/>
        <v>#N/A</v>
      </c>
      <c r="DG944" s="148" t="e">
        <f t="shared" ca="1" si="1094"/>
        <v>#N/A</v>
      </c>
      <c r="DH944" s="148" t="e">
        <f t="shared" ca="1" si="1094"/>
        <v>#N/A</v>
      </c>
      <c r="DI944" s="148" t="e">
        <f t="shared" ca="1" si="1094"/>
        <v>#N/A</v>
      </c>
      <c r="DJ944" s="148" t="e">
        <f t="shared" ca="1" si="1094"/>
        <v>#N/A</v>
      </c>
      <c r="DK944" s="148" t="e">
        <f t="shared" ca="1" si="1094"/>
        <v>#N/A</v>
      </c>
      <c r="DL944" s="148" t="e">
        <f t="shared" ca="1" si="1094"/>
        <v>#N/A</v>
      </c>
    </row>
    <row r="945" spans="1:116" x14ac:dyDescent="0.4">
      <c r="B945" t="s">
        <v>244</v>
      </c>
      <c r="D945" t="s">
        <v>815</v>
      </c>
      <c r="E945" s="8" t="str">
        <f t="shared" si="1091"/>
        <v>945 SALES-S</v>
      </c>
      <c r="G945" s="13"/>
      <c r="H945" s="12"/>
      <c r="I945" s="60"/>
      <c r="J945" s="60"/>
      <c r="R945" s="9"/>
      <c r="S945" s="149"/>
      <c r="T945" s="149"/>
      <c r="U945" s="149"/>
      <c r="V945" s="149"/>
      <c r="W945" s="149"/>
      <c r="X945" s="149"/>
      <c r="Y945" s="149"/>
      <c r="Z945" s="149"/>
      <c r="AA945" s="149"/>
      <c r="AB945" s="149"/>
      <c r="AC945" s="149"/>
      <c r="AD945" s="149"/>
      <c r="AE945" s="149"/>
      <c r="AF945" s="149"/>
      <c r="AG945" s="149"/>
      <c r="AH945" s="149"/>
      <c r="AI945" s="149"/>
      <c r="AJ945" s="149"/>
      <c r="AK945" s="149"/>
      <c r="AL945" s="149"/>
      <c r="AM945" s="149"/>
      <c r="AN945" s="149"/>
      <c r="AO945" s="149"/>
      <c r="AP945" s="149"/>
      <c r="AQ945" s="149"/>
      <c r="AR945" s="149"/>
      <c r="AS945" s="149"/>
      <c r="AT945" s="149"/>
      <c r="AU945" s="149"/>
      <c r="AV945" s="149"/>
      <c r="AW945" s="149"/>
      <c r="AX945" s="149"/>
      <c r="AY945" s="149"/>
      <c r="AZ945" s="149"/>
      <c r="BA945" s="149"/>
      <c r="BB945" s="149"/>
      <c r="BC945" s="149"/>
      <c r="BD945" s="149"/>
      <c r="BE945" s="149"/>
      <c r="BF945" s="149"/>
      <c r="BG945" s="149"/>
      <c r="BH945" s="149"/>
      <c r="BI945" s="149"/>
      <c r="BJ945" s="149"/>
      <c r="BK945" s="149"/>
      <c r="BL945" s="149"/>
      <c r="BM945" s="149"/>
      <c r="BN945" s="149"/>
      <c r="BO945" s="149"/>
      <c r="BP945" s="149"/>
      <c r="BQ945" s="149"/>
      <c r="BR945" s="149"/>
      <c r="BS945" s="149"/>
      <c r="BT945" s="149"/>
      <c r="BU945" s="149"/>
      <c r="BV945" s="149"/>
      <c r="BW945" s="149"/>
      <c r="BX945" s="149"/>
      <c r="BY945" s="149"/>
      <c r="BZ945" s="149"/>
      <c r="CA945" s="149"/>
      <c r="CB945" s="149"/>
      <c r="CC945" s="149"/>
      <c r="CD945" s="149"/>
      <c r="CE945" s="149"/>
      <c r="CF945" s="149"/>
      <c r="CG945" s="149"/>
      <c r="CH945" s="149"/>
      <c r="CI945" s="149"/>
      <c r="CJ945" s="149"/>
      <c r="CK945" s="149"/>
      <c r="CL945" s="149"/>
      <c r="CN945" s="60"/>
      <c r="CO945" s="149"/>
      <c r="CP945" s="149"/>
      <c r="CQ945" s="149"/>
      <c r="CR945" s="149"/>
      <c r="CS945" s="149"/>
      <c r="CT945" s="149"/>
      <c r="CU945" s="149"/>
      <c r="CV945" s="149"/>
      <c r="CW945" s="149"/>
      <c r="CX945" s="149"/>
      <c r="CY945" s="149"/>
      <c r="CZ945" s="149"/>
      <c r="DA945" s="149"/>
      <c r="DB945" s="149"/>
      <c r="DC945" s="149"/>
      <c r="DD945" s="149"/>
      <c r="DE945" s="149"/>
      <c r="DF945" s="149"/>
      <c r="DG945" s="149"/>
      <c r="DH945" s="149"/>
      <c r="DI945" s="149"/>
      <c r="DJ945" s="149"/>
      <c r="DK945" s="149"/>
      <c r="DL945" s="149"/>
    </row>
    <row r="946" spans="1:116" x14ac:dyDescent="0.4">
      <c r="B946" t="s">
        <v>332</v>
      </c>
      <c r="D946" t="s">
        <v>815</v>
      </c>
      <c r="E946" s="8" t="str">
        <f>ROW()&amp;" "&amp;D946</f>
        <v>946 SALES-S</v>
      </c>
      <c r="G946" s="8" t="str">
        <f>G933</f>
        <v>(Primary label)</v>
      </c>
      <c r="H946" s="12"/>
      <c r="I946" s="60"/>
      <c r="J946" s="60"/>
      <c r="S946" s="72"/>
      <c r="T946" s="72"/>
      <c r="U946" s="72"/>
      <c r="V946" s="72"/>
      <c r="W946" s="72"/>
      <c r="X946" s="72"/>
      <c r="Y946" s="72"/>
      <c r="Z946" s="72"/>
      <c r="AA946" s="72"/>
      <c r="AB946" s="72"/>
      <c r="AC946" s="72"/>
      <c r="AD946" s="72"/>
      <c r="AE946" s="72"/>
      <c r="AF946" s="72"/>
      <c r="AG946" s="72"/>
      <c r="AH946" s="72"/>
      <c r="AI946" s="72"/>
      <c r="AJ946" s="72"/>
      <c r="AK946" s="72"/>
      <c r="AL946" s="72"/>
      <c r="AM946" s="72"/>
      <c r="AN946" s="72"/>
      <c r="AO946" s="72"/>
      <c r="AP946" s="72"/>
      <c r="AQ946" s="72"/>
      <c r="AR946" s="72"/>
      <c r="AS946" s="72"/>
      <c r="AT946" s="72"/>
      <c r="AU946" s="72"/>
      <c r="AV946" s="72"/>
      <c r="AW946" s="72"/>
      <c r="AX946" s="72"/>
      <c r="AY946" s="72"/>
      <c r="AZ946" s="72"/>
      <c r="BA946" s="72"/>
      <c r="BB946" s="72"/>
      <c r="BC946" s="72"/>
      <c r="BD946" s="72"/>
      <c r="BE946" s="72"/>
      <c r="BF946" s="72"/>
      <c r="BG946" s="72"/>
      <c r="BH946" s="72"/>
      <c r="BI946" s="72"/>
      <c r="BJ946" s="72"/>
      <c r="BK946" s="72"/>
      <c r="BL946" s="72"/>
      <c r="BM946" s="72"/>
      <c r="BN946" s="72"/>
      <c r="BO946" s="72"/>
      <c r="BP946" s="72"/>
      <c r="BQ946" s="72"/>
      <c r="BR946" s="72"/>
      <c r="BS946" s="72"/>
      <c r="BT946" s="72"/>
      <c r="BU946" s="72"/>
      <c r="BV946" s="72"/>
      <c r="BW946" s="72"/>
      <c r="BX946" s="72"/>
      <c r="BY946" s="72"/>
      <c r="BZ946" s="72"/>
      <c r="CA946" s="72"/>
      <c r="CB946" s="72"/>
      <c r="CC946" s="72"/>
      <c r="CD946" s="72"/>
      <c r="CE946" s="72"/>
      <c r="CF946" s="72"/>
      <c r="CG946" s="72"/>
      <c r="CH946" s="72"/>
      <c r="CI946" s="72"/>
      <c r="CJ946" s="72"/>
      <c r="CK946" s="72"/>
      <c r="CL946" s="72"/>
      <c r="CN946" s="60"/>
      <c r="CO946" s="72"/>
      <c r="CP946" s="72"/>
      <c r="CQ946" s="72"/>
      <c r="CR946" s="72"/>
      <c r="CS946" s="72"/>
      <c r="CT946" s="72"/>
      <c r="CU946" s="72"/>
      <c r="CV946" s="72"/>
      <c r="CW946" s="72"/>
      <c r="CX946" s="72"/>
      <c r="CY946" s="72"/>
      <c r="CZ946" s="72"/>
      <c r="DA946" s="72"/>
      <c r="DB946" s="72"/>
      <c r="DC946" s="72"/>
      <c r="DD946" s="72"/>
      <c r="DE946" s="72"/>
      <c r="DF946" s="72"/>
      <c r="DG946" s="72"/>
      <c r="DH946" s="72"/>
      <c r="DI946" s="72"/>
      <c r="DJ946" s="72"/>
      <c r="DK946" s="72"/>
      <c r="DL946" s="72"/>
    </row>
    <row r="947" spans="1:116" x14ac:dyDescent="0.4">
      <c r="B947" t="s">
        <v>332</v>
      </c>
      <c r="D947" t="s">
        <v>815</v>
      </c>
      <c r="E947" s="8" t="str">
        <f>ROW()&amp;" "&amp;D947</f>
        <v>947 SALES-S</v>
      </c>
      <c r="G947" s="8" t="str">
        <f>G934</f>
        <v>primary unit</v>
      </c>
      <c r="H947" s="12"/>
      <c r="I947" s="60"/>
      <c r="J947" s="60"/>
      <c r="S947" s="72"/>
      <c r="T947" s="72"/>
      <c r="U947" s="72"/>
      <c r="V947" s="72"/>
      <c r="W947" s="72"/>
      <c r="X947" s="72"/>
      <c r="Y947" s="72"/>
      <c r="Z947" s="72"/>
      <c r="AA947" s="72"/>
      <c r="AB947" s="72"/>
      <c r="AC947" s="72"/>
      <c r="AD947" s="72"/>
      <c r="AE947" s="72"/>
      <c r="AF947" s="72"/>
      <c r="AG947" s="72"/>
      <c r="AH947" s="72"/>
      <c r="AI947" s="72"/>
      <c r="AJ947" s="72"/>
      <c r="AK947" s="72"/>
      <c r="AL947" s="72"/>
      <c r="AM947" s="72"/>
      <c r="AN947" s="72"/>
      <c r="AO947" s="72"/>
      <c r="AP947" s="72"/>
      <c r="AQ947" s="72"/>
      <c r="AR947" s="72"/>
      <c r="AS947" s="72"/>
      <c r="AT947" s="72"/>
      <c r="AU947" s="72"/>
      <c r="AV947" s="72"/>
      <c r="AW947" s="72"/>
      <c r="AX947" s="72"/>
      <c r="AY947" s="72"/>
      <c r="AZ947" s="72"/>
      <c r="BA947" s="72"/>
      <c r="BB947" s="72"/>
      <c r="BC947" s="72"/>
      <c r="BD947" s="72"/>
      <c r="BE947" s="72"/>
      <c r="BF947" s="72"/>
      <c r="BG947" s="72"/>
      <c r="BH947" s="72"/>
      <c r="BI947" s="72"/>
      <c r="BJ947" s="72"/>
      <c r="BK947" s="72"/>
      <c r="BL947" s="72"/>
      <c r="BM947" s="72"/>
      <c r="BN947" s="72"/>
      <c r="BO947" s="72"/>
      <c r="BP947" s="72"/>
      <c r="BQ947" s="72"/>
      <c r="BR947" s="72"/>
      <c r="BS947" s="72"/>
      <c r="BT947" s="72"/>
      <c r="BU947" s="72"/>
      <c r="BV947" s="72"/>
      <c r="BW947" s="72"/>
      <c r="BX947" s="72"/>
      <c r="BY947" s="72"/>
      <c r="BZ947" s="72"/>
      <c r="CA947" s="72"/>
      <c r="CB947" s="72"/>
      <c r="CC947" s="72"/>
      <c r="CD947" s="72"/>
      <c r="CE947" s="72"/>
      <c r="CF947" s="72"/>
      <c r="CG947" s="72"/>
      <c r="CH947" s="72"/>
      <c r="CI947" s="72"/>
      <c r="CJ947" s="72"/>
      <c r="CK947" s="72"/>
      <c r="CL947" s="72"/>
      <c r="CN947" s="60"/>
      <c r="CO947" s="72"/>
      <c r="CP947" s="72"/>
      <c r="CQ947" s="72"/>
      <c r="CR947" s="72"/>
      <c r="CS947" s="72"/>
      <c r="CT947" s="72"/>
      <c r="CU947" s="72"/>
      <c r="CV947" s="72"/>
      <c r="CW947" s="72"/>
      <c r="CX947" s="72"/>
      <c r="CY947" s="72"/>
      <c r="CZ947" s="72"/>
      <c r="DA947" s="72"/>
      <c r="DB947" s="72"/>
      <c r="DC947" s="72"/>
      <c r="DD947" s="72"/>
      <c r="DE947" s="72"/>
      <c r="DF947" s="72"/>
      <c r="DG947" s="72"/>
      <c r="DH947" s="72"/>
      <c r="DI947" s="72"/>
      <c r="DJ947" s="72"/>
      <c r="DK947" s="72"/>
      <c r="DL947" s="72"/>
    </row>
    <row r="948" spans="1:116" x14ac:dyDescent="0.4">
      <c r="B948" t="s">
        <v>332</v>
      </c>
      <c r="D948" t="s">
        <v>815</v>
      </c>
      <c r="E948" s="8" t="str">
        <f>ROW()&amp;" "&amp;D948</f>
        <v>948 SALES-S</v>
      </c>
      <c r="G948" s="8" t="str">
        <f>G935</f>
        <v>Primary revenue driver</v>
      </c>
      <c r="K948" s="53"/>
      <c r="L948" s="53"/>
      <c r="M948" s="53"/>
      <c r="N948" s="53"/>
      <c r="O948" s="53"/>
      <c r="P948" s="53"/>
      <c r="R948" s="24"/>
      <c r="S948" s="215" t="str">
        <f t="shared" ref="S948:AX948" si="1095">S935</f>
        <v>S$16</v>
      </c>
      <c r="T948" s="215" t="str">
        <f t="shared" si="1095"/>
        <v>T$16</v>
      </c>
      <c r="U948" s="215" t="str">
        <f t="shared" si="1095"/>
        <v>U$16</v>
      </c>
      <c r="V948" s="215" t="str">
        <f t="shared" si="1095"/>
        <v>V$16</v>
      </c>
      <c r="W948" s="215" t="str">
        <f t="shared" si="1095"/>
        <v>W$16</v>
      </c>
      <c r="X948" s="215" t="str">
        <f t="shared" si="1095"/>
        <v>X$16</v>
      </c>
      <c r="Y948" s="215" t="str">
        <f t="shared" si="1095"/>
        <v>Y$16</v>
      </c>
      <c r="Z948" s="215" t="str">
        <f t="shared" si="1095"/>
        <v>Z$16</v>
      </c>
      <c r="AA948" s="215" t="str">
        <f t="shared" si="1095"/>
        <v>AA$16</v>
      </c>
      <c r="AB948" s="215" t="str">
        <f t="shared" si="1095"/>
        <v>AB$16</v>
      </c>
      <c r="AC948" s="215" t="str">
        <f t="shared" si="1095"/>
        <v>AC$16</v>
      </c>
      <c r="AD948" s="215" t="str">
        <f t="shared" si="1095"/>
        <v>AD$16</v>
      </c>
      <c r="AE948" s="215" t="str">
        <f t="shared" si="1095"/>
        <v>AE$16</v>
      </c>
      <c r="AF948" s="215" t="str">
        <f t="shared" si="1095"/>
        <v>AF$16</v>
      </c>
      <c r="AG948" s="215" t="str">
        <f t="shared" si="1095"/>
        <v>AG$16</v>
      </c>
      <c r="AH948" s="215" t="str">
        <f t="shared" si="1095"/>
        <v>AH$16</v>
      </c>
      <c r="AI948" s="215" t="str">
        <f t="shared" si="1095"/>
        <v>AI$16</v>
      </c>
      <c r="AJ948" s="215" t="str">
        <f t="shared" si="1095"/>
        <v>AJ$16</v>
      </c>
      <c r="AK948" s="215" t="str">
        <f t="shared" si="1095"/>
        <v>AK$16</v>
      </c>
      <c r="AL948" s="215" t="str">
        <f t="shared" si="1095"/>
        <v>AL$16</v>
      </c>
      <c r="AM948" s="215" t="str">
        <f t="shared" si="1095"/>
        <v>AM$16</v>
      </c>
      <c r="AN948" s="215" t="str">
        <f t="shared" si="1095"/>
        <v>AN$16</v>
      </c>
      <c r="AO948" s="215" t="str">
        <f t="shared" si="1095"/>
        <v>AO$16</v>
      </c>
      <c r="AP948" s="215" t="str">
        <f t="shared" si="1095"/>
        <v>AP$16</v>
      </c>
      <c r="AQ948" s="215" t="str">
        <f t="shared" si="1095"/>
        <v>AQ$16</v>
      </c>
      <c r="AR948" s="215" t="str">
        <f t="shared" si="1095"/>
        <v>AR$16</v>
      </c>
      <c r="AS948" s="215" t="str">
        <f t="shared" si="1095"/>
        <v>AS$16</v>
      </c>
      <c r="AT948" s="215" t="str">
        <f t="shared" si="1095"/>
        <v>AT$16</v>
      </c>
      <c r="AU948" s="215" t="str">
        <f t="shared" si="1095"/>
        <v>AU$16</v>
      </c>
      <c r="AV948" s="215" t="str">
        <f t="shared" si="1095"/>
        <v>AV$16</v>
      </c>
      <c r="AW948" s="215" t="str">
        <f t="shared" si="1095"/>
        <v>AW$16</v>
      </c>
      <c r="AX948" s="215" t="str">
        <f t="shared" si="1095"/>
        <v>AX$16</v>
      </c>
      <c r="AY948" s="215" t="str">
        <f t="shared" ref="AY948:CD948" si="1096">AY935</f>
        <v>AY$16</v>
      </c>
      <c r="AZ948" s="215" t="str">
        <f t="shared" si="1096"/>
        <v>AZ$16</v>
      </c>
      <c r="BA948" s="215" t="str">
        <f t="shared" si="1096"/>
        <v>BA$16</v>
      </c>
      <c r="BB948" s="215" t="str">
        <f t="shared" si="1096"/>
        <v>BB$16</v>
      </c>
      <c r="BC948" s="215" t="str">
        <f t="shared" si="1096"/>
        <v>BC$16</v>
      </c>
      <c r="BD948" s="215" t="str">
        <f t="shared" si="1096"/>
        <v>BD$16</v>
      </c>
      <c r="BE948" s="215" t="str">
        <f t="shared" si="1096"/>
        <v>BE$16</v>
      </c>
      <c r="BF948" s="215" t="str">
        <f t="shared" si="1096"/>
        <v>BF$16</v>
      </c>
      <c r="BG948" s="215" t="str">
        <f t="shared" si="1096"/>
        <v>BG$16</v>
      </c>
      <c r="BH948" s="215" t="str">
        <f t="shared" si="1096"/>
        <v>BH$16</v>
      </c>
      <c r="BI948" s="215" t="str">
        <f t="shared" si="1096"/>
        <v>BI$16</v>
      </c>
      <c r="BJ948" s="215" t="str">
        <f t="shared" si="1096"/>
        <v>BJ$16</v>
      </c>
      <c r="BK948" s="215" t="str">
        <f t="shared" si="1096"/>
        <v>BK$16</v>
      </c>
      <c r="BL948" s="215" t="str">
        <f t="shared" si="1096"/>
        <v>BL$16</v>
      </c>
      <c r="BM948" s="215" t="str">
        <f t="shared" si="1096"/>
        <v>BM$16</v>
      </c>
      <c r="BN948" s="215" t="str">
        <f t="shared" si="1096"/>
        <v>BN$16</v>
      </c>
      <c r="BO948" s="215" t="str">
        <f t="shared" si="1096"/>
        <v>BO$16</v>
      </c>
      <c r="BP948" s="215" t="str">
        <f t="shared" si="1096"/>
        <v>BP$16</v>
      </c>
      <c r="BQ948" s="215" t="str">
        <f t="shared" si="1096"/>
        <v>BQ$16</v>
      </c>
      <c r="BR948" s="215" t="str">
        <f t="shared" si="1096"/>
        <v>BR$16</v>
      </c>
      <c r="BS948" s="215" t="str">
        <f t="shared" si="1096"/>
        <v>BS$16</v>
      </c>
      <c r="BT948" s="215" t="str">
        <f t="shared" si="1096"/>
        <v>BT$16</v>
      </c>
      <c r="BU948" s="215" t="str">
        <f t="shared" si="1096"/>
        <v>BU$16</v>
      </c>
      <c r="BV948" s="215" t="str">
        <f t="shared" si="1096"/>
        <v>BV$16</v>
      </c>
      <c r="BW948" s="215" t="str">
        <f t="shared" si="1096"/>
        <v>BW$16</v>
      </c>
      <c r="BX948" s="215" t="str">
        <f t="shared" si="1096"/>
        <v>BX$16</v>
      </c>
      <c r="BY948" s="215" t="str">
        <f t="shared" si="1096"/>
        <v>BY$16</v>
      </c>
      <c r="BZ948" s="215" t="str">
        <f t="shared" si="1096"/>
        <v>BZ$16</v>
      </c>
      <c r="CA948" s="215" t="str">
        <f t="shared" si="1096"/>
        <v>CA$16</v>
      </c>
      <c r="CB948" s="215" t="str">
        <f t="shared" si="1096"/>
        <v>CB$16</v>
      </c>
      <c r="CC948" s="215" t="str">
        <f t="shared" si="1096"/>
        <v>CC$16</v>
      </c>
      <c r="CD948" s="215" t="str">
        <f t="shared" si="1096"/>
        <v>CD$16</v>
      </c>
      <c r="CE948" s="215" t="str">
        <f t="shared" ref="CE948:CL948" si="1097">CE935</f>
        <v>CE$16</v>
      </c>
      <c r="CF948" s="215" t="str">
        <f t="shared" si="1097"/>
        <v>CF$16</v>
      </c>
      <c r="CG948" s="215" t="str">
        <f t="shared" si="1097"/>
        <v>CG$16</v>
      </c>
      <c r="CH948" s="215" t="str">
        <f t="shared" si="1097"/>
        <v>CH$16</v>
      </c>
      <c r="CI948" s="215" t="str">
        <f t="shared" si="1097"/>
        <v>CI$16</v>
      </c>
      <c r="CJ948" s="215" t="str">
        <f t="shared" si="1097"/>
        <v>CJ$16</v>
      </c>
      <c r="CK948" s="215" t="str">
        <f t="shared" si="1097"/>
        <v>CK$16</v>
      </c>
      <c r="CL948" s="215" t="str">
        <f t="shared" si="1097"/>
        <v>CL$16</v>
      </c>
      <c r="CO948" s="215" t="str">
        <f t="shared" ref="CO948:DL948" si="1098">CO935</f>
        <v>CO$16</v>
      </c>
      <c r="CP948" s="215" t="str">
        <f t="shared" si="1098"/>
        <v>CP$16</v>
      </c>
      <c r="CQ948" s="215" t="str">
        <f t="shared" si="1098"/>
        <v>CQ$16</v>
      </c>
      <c r="CR948" s="215" t="str">
        <f t="shared" si="1098"/>
        <v>CR$16</v>
      </c>
      <c r="CS948" s="215" t="str">
        <f t="shared" si="1098"/>
        <v>CS$16</v>
      </c>
      <c r="CT948" s="215" t="str">
        <f t="shared" si="1098"/>
        <v>CT$16</v>
      </c>
      <c r="CU948" s="215" t="str">
        <f t="shared" si="1098"/>
        <v>CU$16</v>
      </c>
      <c r="CV948" s="215" t="str">
        <f t="shared" si="1098"/>
        <v>CV$16</v>
      </c>
      <c r="CW948" s="215" t="str">
        <f t="shared" si="1098"/>
        <v>CW$16</v>
      </c>
      <c r="CX948" s="215" t="str">
        <f t="shared" si="1098"/>
        <v>CX$16</v>
      </c>
      <c r="CY948" s="215" t="str">
        <f t="shared" si="1098"/>
        <v>CY$16</v>
      </c>
      <c r="CZ948" s="215" t="str">
        <f t="shared" si="1098"/>
        <v>CZ$16</v>
      </c>
      <c r="DA948" s="215" t="str">
        <f t="shared" si="1098"/>
        <v>DA$16</v>
      </c>
      <c r="DB948" s="215" t="str">
        <f t="shared" si="1098"/>
        <v>DB$16</v>
      </c>
      <c r="DC948" s="215" t="str">
        <f t="shared" si="1098"/>
        <v>DC$16</v>
      </c>
      <c r="DD948" s="215" t="str">
        <f t="shared" si="1098"/>
        <v>DD$16</v>
      </c>
      <c r="DE948" s="215" t="str">
        <f t="shared" si="1098"/>
        <v>DE$16</v>
      </c>
      <c r="DF948" s="215" t="str">
        <f t="shared" si="1098"/>
        <v>DF$16</v>
      </c>
      <c r="DG948" s="215" t="str">
        <f t="shared" si="1098"/>
        <v>DG$16</v>
      </c>
      <c r="DH948" s="215" t="str">
        <f t="shared" si="1098"/>
        <v>DH$16</v>
      </c>
      <c r="DI948" s="215" t="str">
        <f t="shared" si="1098"/>
        <v>DI$16</v>
      </c>
      <c r="DJ948" s="215" t="str">
        <f t="shared" si="1098"/>
        <v>DJ$16</v>
      </c>
      <c r="DK948" s="215" t="str">
        <f t="shared" si="1098"/>
        <v>DK$16</v>
      </c>
      <c r="DL948" s="215" t="str">
        <f t="shared" si="1098"/>
        <v>DL$16</v>
      </c>
    </row>
    <row r="949" spans="1:116" x14ac:dyDescent="0.4">
      <c r="B949" t="s">
        <v>332</v>
      </c>
      <c r="D949" t="s">
        <v>815</v>
      </c>
      <c r="E949" s="8" t="str">
        <f>ROW()&amp;" "&amp;D949</f>
        <v>949 SALES-S</v>
      </c>
      <c r="G949" s="8" t="str">
        <f>G936</f>
        <v>Primary volume driver</v>
      </c>
      <c r="H949" s="56"/>
      <c r="I949" s="79"/>
      <c r="J949" s="79"/>
      <c r="K949" s="15"/>
      <c r="L949" s="15"/>
      <c r="M949" s="15"/>
      <c r="N949" s="15"/>
      <c r="O949" s="15"/>
      <c r="P949" s="15"/>
      <c r="R949" s="15"/>
      <c r="S949" s="215" t="str">
        <f t="shared" ref="S949:AX949" si="1099">S936</f>
        <v>S$17</v>
      </c>
      <c r="T949" s="215" t="str">
        <f t="shared" si="1099"/>
        <v>T$17</v>
      </c>
      <c r="U949" s="215" t="str">
        <f t="shared" si="1099"/>
        <v>U$17</v>
      </c>
      <c r="V949" s="215" t="str">
        <f t="shared" si="1099"/>
        <v>V$17</v>
      </c>
      <c r="W949" s="215" t="str">
        <f t="shared" si="1099"/>
        <v>W$17</v>
      </c>
      <c r="X949" s="215" t="str">
        <f t="shared" si="1099"/>
        <v>X$17</v>
      </c>
      <c r="Y949" s="215" t="str">
        <f t="shared" si="1099"/>
        <v>Y$17</v>
      </c>
      <c r="Z949" s="215" t="str">
        <f t="shared" si="1099"/>
        <v>Z$17</v>
      </c>
      <c r="AA949" s="215" t="str">
        <f t="shared" si="1099"/>
        <v>AA$17</v>
      </c>
      <c r="AB949" s="215" t="str">
        <f t="shared" si="1099"/>
        <v>AB$17</v>
      </c>
      <c r="AC949" s="215" t="str">
        <f t="shared" si="1099"/>
        <v>AC$17</v>
      </c>
      <c r="AD949" s="215" t="str">
        <f t="shared" si="1099"/>
        <v>AD$17</v>
      </c>
      <c r="AE949" s="215" t="str">
        <f t="shared" si="1099"/>
        <v>AE$17</v>
      </c>
      <c r="AF949" s="215" t="str">
        <f t="shared" si="1099"/>
        <v>AF$17</v>
      </c>
      <c r="AG949" s="215" t="str">
        <f t="shared" si="1099"/>
        <v>AG$17</v>
      </c>
      <c r="AH949" s="215" t="str">
        <f t="shared" si="1099"/>
        <v>AH$17</v>
      </c>
      <c r="AI949" s="215" t="str">
        <f t="shared" si="1099"/>
        <v>AI$17</v>
      </c>
      <c r="AJ949" s="215" t="str">
        <f t="shared" si="1099"/>
        <v>AJ$17</v>
      </c>
      <c r="AK949" s="215" t="str">
        <f t="shared" si="1099"/>
        <v>AK$17</v>
      </c>
      <c r="AL949" s="215" t="str">
        <f t="shared" si="1099"/>
        <v>AL$17</v>
      </c>
      <c r="AM949" s="215" t="str">
        <f t="shared" si="1099"/>
        <v>AM$17</v>
      </c>
      <c r="AN949" s="215" t="str">
        <f t="shared" si="1099"/>
        <v>AN$17</v>
      </c>
      <c r="AO949" s="215" t="str">
        <f t="shared" si="1099"/>
        <v>AO$17</v>
      </c>
      <c r="AP949" s="215" t="str">
        <f t="shared" si="1099"/>
        <v>AP$17</v>
      </c>
      <c r="AQ949" s="215" t="str">
        <f t="shared" si="1099"/>
        <v>AQ$17</v>
      </c>
      <c r="AR949" s="215" t="str">
        <f t="shared" si="1099"/>
        <v>AR$17</v>
      </c>
      <c r="AS949" s="215" t="str">
        <f t="shared" si="1099"/>
        <v>AS$17</v>
      </c>
      <c r="AT949" s="215" t="str">
        <f t="shared" si="1099"/>
        <v>AT$17</v>
      </c>
      <c r="AU949" s="215" t="str">
        <f t="shared" si="1099"/>
        <v>AU$17</v>
      </c>
      <c r="AV949" s="215" t="str">
        <f t="shared" si="1099"/>
        <v>AV$17</v>
      </c>
      <c r="AW949" s="215" t="str">
        <f t="shared" si="1099"/>
        <v>AW$17</v>
      </c>
      <c r="AX949" s="215" t="str">
        <f t="shared" si="1099"/>
        <v>AX$17</v>
      </c>
      <c r="AY949" s="215" t="str">
        <f t="shared" ref="AY949:CD949" si="1100">AY936</f>
        <v>AY$17</v>
      </c>
      <c r="AZ949" s="215" t="str">
        <f t="shared" si="1100"/>
        <v>AZ$17</v>
      </c>
      <c r="BA949" s="215" t="str">
        <f t="shared" si="1100"/>
        <v>BA$17</v>
      </c>
      <c r="BB949" s="215" t="str">
        <f t="shared" si="1100"/>
        <v>BB$17</v>
      </c>
      <c r="BC949" s="215" t="str">
        <f t="shared" si="1100"/>
        <v>BC$17</v>
      </c>
      <c r="BD949" s="215" t="str">
        <f t="shared" si="1100"/>
        <v>BD$17</v>
      </c>
      <c r="BE949" s="215" t="str">
        <f t="shared" si="1100"/>
        <v>BE$17</v>
      </c>
      <c r="BF949" s="215" t="str">
        <f t="shared" si="1100"/>
        <v>BF$17</v>
      </c>
      <c r="BG949" s="215" t="str">
        <f t="shared" si="1100"/>
        <v>BG$17</v>
      </c>
      <c r="BH949" s="215" t="str">
        <f t="shared" si="1100"/>
        <v>BH$17</v>
      </c>
      <c r="BI949" s="215" t="str">
        <f t="shared" si="1100"/>
        <v>BI$17</v>
      </c>
      <c r="BJ949" s="215" t="str">
        <f t="shared" si="1100"/>
        <v>BJ$17</v>
      </c>
      <c r="BK949" s="215" t="str">
        <f t="shared" si="1100"/>
        <v>BK$17</v>
      </c>
      <c r="BL949" s="215" t="str">
        <f t="shared" si="1100"/>
        <v>BL$17</v>
      </c>
      <c r="BM949" s="215" t="str">
        <f t="shared" si="1100"/>
        <v>BM$17</v>
      </c>
      <c r="BN949" s="215" t="str">
        <f t="shared" si="1100"/>
        <v>BN$17</v>
      </c>
      <c r="BO949" s="215" t="str">
        <f t="shared" si="1100"/>
        <v>BO$17</v>
      </c>
      <c r="BP949" s="215" t="str">
        <f t="shared" si="1100"/>
        <v>BP$17</v>
      </c>
      <c r="BQ949" s="215" t="str">
        <f t="shared" si="1100"/>
        <v>BQ$17</v>
      </c>
      <c r="BR949" s="215" t="str">
        <f t="shared" si="1100"/>
        <v>BR$17</v>
      </c>
      <c r="BS949" s="215" t="str">
        <f t="shared" si="1100"/>
        <v>BS$17</v>
      </c>
      <c r="BT949" s="215" t="str">
        <f t="shared" si="1100"/>
        <v>BT$17</v>
      </c>
      <c r="BU949" s="215" t="str">
        <f t="shared" si="1100"/>
        <v>BU$17</v>
      </c>
      <c r="BV949" s="215" t="str">
        <f t="shared" si="1100"/>
        <v>BV$17</v>
      </c>
      <c r="BW949" s="215" t="str">
        <f t="shared" si="1100"/>
        <v>BW$17</v>
      </c>
      <c r="BX949" s="215" t="str">
        <f t="shared" si="1100"/>
        <v>BX$17</v>
      </c>
      <c r="BY949" s="215" t="str">
        <f t="shared" si="1100"/>
        <v>BY$17</v>
      </c>
      <c r="BZ949" s="215" t="str">
        <f t="shared" si="1100"/>
        <v>BZ$17</v>
      </c>
      <c r="CA949" s="215" t="str">
        <f t="shared" si="1100"/>
        <v>CA$17</v>
      </c>
      <c r="CB949" s="215" t="str">
        <f t="shared" si="1100"/>
        <v>CB$17</v>
      </c>
      <c r="CC949" s="215" t="str">
        <f t="shared" si="1100"/>
        <v>CC$17</v>
      </c>
      <c r="CD949" s="215" t="str">
        <f t="shared" si="1100"/>
        <v>CD$17</v>
      </c>
      <c r="CE949" s="215" t="str">
        <f t="shared" ref="CE949:CL949" si="1101">CE936</f>
        <v>CE$17</v>
      </c>
      <c r="CF949" s="215" t="str">
        <f t="shared" si="1101"/>
        <v>CF$17</v>
      </c>
      <c r="CG949" s="215" t="str">
        <f t="shared" si="1101"/>
        <v>CG$17</v>
      </c>
      <c r="CH949" s="215" t="str">
        <f t="shared" si="1101"/>
        <v>CH$17</v>
      </c>
      <c r="CI949" s="215" t="str">
        <f t="shared" si="1101"/>
        <v>CI$17</v>
      </c>
      <c r="CJ949" s="215" t="str">
        <f t="shared" si="1101"/>
        <v>CJ$17</v>
      </c>
      <c r="CK949" s="215" t="str">
        <f t="shared" si="1101"/>
        <v>CK$17</v>
      </c>
      <c r="CL949" s="215" t="str">
        <f t="shared" si="1101"/>
        <v>CL$17</v>
      </c>
      <c r="CN949" s="79"/>
      <c r="CO949" s="215" t="str">
        <f t="shared" ref="CO949:DL949" si="1102">CO936</f>
        <v>CO$17</v>
      </c>
      <c r="CP949" s="215" t="str">
        <f t="shared" si="1102"/>
        <v>CP$17</v>
      </c>
      <c r="CQ949" s="215" t="str">
        <f t="shared" si="1102"/>
        <v>CQ$17</v>
      </c>
      <c r="CR949" s="215" t="str">
        <f t="shared" si="1102"/>
        <v>CR$17</v>
      </c>
      <c r="CS949" s="215" t="str">
        <f t="shared" si="1102"/>
        <v>CS$17</v>
      </c>
      <c r="CT949" s="215" t="str">
        <f t="shared" si="1102"/>
        <v>CT$17</v>
      </c>
      <c r="CU949" s="215" t="str">
        <f t="shared" si="1102"/>
        <v>CU$17</v>
      </c>
      <c r="CV949" s="215" t="str">
        <f t="shared" si="1102"/>
        <v>CV$17</v>
      </c>
      <c r="CW949" s="215" t="str">
        <f t="shared" si="1102"/>
        <v>CW$17</v>
      </c>
      <c r="CX949" s="215" t="str">
        <f t="shared" si="1102"/>
        <v>CX$17</v>
      </c>
      <c r="CY949" s="215" t="str">
        <f t="shared" si="1102"/>
        <v>CY$17</v>
      </c>
      <c r="CZ949" s="215" t="str">
        <f t="shared" si="1102"/>
        <v>CZ$17</v>
      </c>
      <c r="DA949" s="215" t="str">
        <f t="shared" si="1102"/>
        <v>DA$17</v>
      </c>
      <c r="DB949" s="215" t="str">
        <f t="shared" si="1102"/>
        <v>DB$17</v>
      </c>
      <c r="DC949" s="215" t="str">
        <f t="shared" si="1102"/>
        <v>DC$17</v>
      </c>
      <c r="DD949" s="215" t="str">
        <f t="shared" si="1102"/>
        <v>DD$17</v>
      </c>
      <c r="DE949" s="215" t="str">
        <f t="shared" si="1102"/>
        <v>DE$17</v>
      </c>
      <c r="DF949" s="215" t="str">
        <f t="shared" si="1102"/>
        <v>DF$17</v>
      </c>
      <c r="DG949" s="215" t="str">
        <f t="shared" si="1102"/>
        <v>DG$17</v>
      </c>
      <c r="DH949" s="215" t="str">
        <f t="shared" si="1102"/>
        <v>DH$17</v>
      </c>
      <c r="DI949" s="215" t="str">
        <f t="shared" si="1102"/>
        <v>DI$17</v>
      </c>
      <c r="DJ949" s="215" t="str">
        <f t="shared" si="1102"/>
        <v>DJ$17</v>
      </c>
      <c r="DK949" s="215" t="str">
        <f t="shared" si="1102"/>
        <v>DK$17</v>
      </c>
      <c r="DL949" s="215" t="str">
        <f t="shared" si="1102"/>
        <v>DL$17</v>
      </c>
    </row>
    <row r="950" spans="1:116" x14ac:dyDescent="0.4">
      <c r="B950" t="s">
        <v>332</v>
      </c>
      <c r="D950" t="s">
        <v>815</v>
      </c>
      <c r="E950" s="8" t="str">
        <f t="shared" ref="E950:E953" si="1103">ROW()&amp;" "&amp;D950</f>
        <v>950 SALES-S</v>
      </c>
      <c r="G950" s="89" t="str">
        <f>G941</f>
        <v>Sales</v>
      </c>
      <c r="H950" s="12"/>
      <c r="I950" s="60"/>
      <c r="J950" s="60"/>
      <c r="K950" s="15"/>
      <c r="L950" s="15"/>
      <c r="M950" s="15"/>
      <c r="N950" s="15"/>
      <c r="O950" s="15"/>
      <c r="P950" s="15"/>
      <c r="R950" s="15"/>
      <c r="S950" s="215">
        <f t="shared" ref="S950:AX950" si="1104">S938</f>
        <v>0</v>
      </c>
      <c r="T950" s="215">
        <f t="shared" si="1104"/>
        <v>0</v>
      </c>
      <c r="U950" s="215">
        <f t="shared" si="1104"/>
        <v>0</v>
      </c>
      <c r="V950" s="215">
        <f t="shared" si="1104"/>
        <v>0</v>
      </c>
      <c r="W950" s="215">
        <f t="shared" si="1104"/>
        <v>0</v>
      </c>
      <c r="X950" s="215">
        <f t="shared" si="1104"/>
        <v>0</v>
      </c>
      <c r="Y950" s="215">
        <f t="shared" si="1104"/>
        <v>0</v>
      </c>
      <c r="Z950" s="215">
        <f t="shared" si="1104"/>
        <v>0</v>
      </c>
      <c r="AA950" s="215">
        <f t="shared" si="1104"/>
        <v>0</v>
      </c>
      <c r="AB950" s="215">
        <f t="shared" si="1104"/>
        <v>0</v>
      </c>
      <c r="AC950" s="215">
        <f t="shared" si="1104"/>
        <v>0</v>
      </c>
      <c r="AD950" s="215">
        <f t="shared" si="1104"/>
        <v>0</v>
      </c>
      <c r="AE950" s="215">
        <f t="shared" si="1104"/>
        <v>0</v>
      </c>
      <c r="AF950" s="215">
        <f t="shared" si="1104"/>
        <v>0</v>
      </c>
      <c r="AG950" s="215">
        <f t="shared" si="1104"/>
        <v>0</v>
      </c>
      <c r="AH950" s="215">
        <f t="shared" si="1104"/>
        <v>0</v>
      </c>
      <c r="AI950" s="215">
        <f t="shared" si="1104"/>
        <v>0</v>
      </c>
      <c r="AJ950" s="215">
        <f t="shared" si="1104"/>
        <v>0</v>
      </c>
      <c r="AK950" s="215">
        <f t="shared" si="1104"/>
        <v>0</v>
      </c>
      <c r="AL950" s="215">
        <f t="shared" si="1104"/>
        <v>0</v>
      </c>
      <c r="AM950" s="215">
        <f t="shared" si="1104"/>
        <v>0</v>
      </c>
      <c r="AN950" s="215">
        <f t="shared" si="1104"/>
        <v>0</v>
      </c>
      <c r="AO950" s="215">
        <f t="shared" si="1104"/>
        <v>0</v>
      </c>
      <c r="AP950" s="215">
        <f t="shared" si="1104"/>
        <v>0</v>
      </c>
      <c r="AQ950" s="215">
        <f t="shared" si="1104"/>
        <v>0</v>
      </c>
      <c r="AR950" s="215">
        <f t="shared" si="1104"/>
        <v>0</v>
      </c>
      <c r="AS950" s="215">
        <f t="shared" si="1104"/>
        <v>0</v>
      </c>
      <c r="AT950" s="215">
        <f t="shared" si="1104"/>
        <v>0</v>
      </c>
      <c r="AU950" s="215">
        <f t="shared" si="1104"/>
        <v>0</v>
      </c>
      <c r="AV950" s="215">
        <f t="shared" si="1104"/>
        <v>0</v>
      </c>
      <c r="AW950" s="215">
        <f t="shared" si="1104"/>
        <v>0</v>
      </c>
      <c r="AX950" s="215">
        <f t="shared" si="1104"/>
        <v>0</v>
      </c>
      <c r="AY950" s="215">
        <f t="shared" ref="AY950:CD950" si="1105">AY938</f>
        <v>0</v>
      </c>
      <c r="AZ950" s="215">
        <f t="shared" si="1105"/>
        <v>0</v>
      </c>
      <c r="BA950" s="215">
        <f t="shared" si="1105"/>
        <v>0</v>
      </c>
      <c r="BB950" s="215">
        <f t="shared" si="1105"/>
        <v>0</v>
      </c>
      <c r="BC950" s="215">
        <f t="shared" si="1105"/>
        <v>0</v>
      </c>
      <c r="BD950" s="215">
        <f t="shared" si="1105"/>
        <v>0</v>
      </c>
      <c r="BE950" s="215">
        <f t="shared" si="1105"/>
        <v>0</v>
      </c>
      <c r="BF950" s="215">
        <f t="shared" si="1105"/>
        <v>0</v>
      </c>
      <c r="BG950" s="215">
        <f t="shared" si="1105"/>
        <v>0</v>
      </c>
      <c r="BH950" s="215">
        <f t="shared" si="1105"/>
        <v>0</v>
      </c>
      <c r="BI950" s="215">
        <f t="shared" si="1105"/>
        <v>0</v>
      </c>
      <c r="BJ950" s="215">
        <f t="shared" si="1105"/>
        <v>0</v>
      </c>
      <c r="BK950" s="215">
        <f t="shared" si="1105"/>
        <v>0</v>
      </c>
      <c r="BL950" s="215">
        <f t="shared" si="1105"/>
        <v>0</v>
      </c>
      <c r="BM950" s="215">
        <f t="shared" si="1105"/>
        <v>0</v>
      </c>
      <c r="BN950" s="215">
        <f t="shared" si="1105"/>
        <v>0</v>
      </c>
      <c r="BO950" s="215">
        <f t="shared" si="1105"/>
        <v>0</v>
      </c>
      <c r="BP950" s="215">
        <f t="shared" si="1105"/>
        <v>0</v>
      </c>
      <c r="BQ950" s="215">
        <f t="shared" si="1105"/>
        <v>0</v>
      </c>
      <c r="BR950" s="215">
        <f t="shared" si="1105"/>
        <v>0</v>
      </c>
      <c r="BS950" s="215">
        <f t="shared" si="1105"/>
        <v>0</v>
      </c>
      <c r="BT950" s="215">
        <f t="shared" si="1105"/>
        <v>0</v>
      </c>
      <c r="BU950" s="215">
        <f t="shared" si="1105"/>
        <v>0</v>
      </c>
      <c r="BV950" s="215">
        <f t="shared" si="1105"/>
        <v>0</v>
      </c>
      <c r="BW950" s="215">
        <f t="shared" si="1105"/>
        <v>0</v>
      </c>
      <c r="BX950" s="215">
        <f t="shared" si="1105"/>
        <v>0</v>
      </c>
      <c r="BY950" s="215">
        <f t="shared" si="1105"/>
        <v>0</v>
      </c>
      <c r="BZ950" s="215">
        <f t="shared" si="1105"/>
        <v>0</v>
      </c>
      <c r="CA950" s="215">
        <f t="shared" si="1105"/>
        <v>0</v>
      </c>
      <c r="CB950" s="215">
        <f t="shared" si="1105"/>
        <v>0</v>
      </c>
      <c r="CC950" s="215">
        <f t="shared" si="1105"/>
        <v>0</v>
      </c>
      <c r="CD950" s="215">
        <f t="shared" si="1105"/>
        <v>0</v>
      </c>
      <c r="CE950" s="215">
        <f t="shared" ref="CE950:CL950" si="1106">CE938</f>
        <v>0</v>
      </c>
      <c r="CF950" s="215">
        <f t="shared" si="1106"/>
        <v>0</v>
      </c>
      <c r="CG950" s="215">
        <f t="shared" si="1106"/>
        <v>0</v>
      </c>
      <c r="CH950" s="215">
        <f t="shared" si="1106"/>
        <v>0</v>
      </c>
      <c r="CI950" s="215">
        <f t="shared" si="1106"/>
        <v>0</v>
      </c>
      <c r="CJ950" s="215">
        <f t="shared" si="1106"/>
        <v>0</v>
      </c>
      <c r="CK950" s="215">
        <f t="shared" si="1106"/>
        <v>0</v>
      </c>
      <c r="CL950" s="215">
        <f t="shared" si="1106"/>
        <v>0</v>
      </c>
      <c r="CN950" s="60"/>
      <c r="CO950" s="215">
        <f t="shared" ref="CO950:DL950" si="1107">CO938</f>
        <v>0</v>
      </c>
      <c r="CP950" s="215">
        <f t="shared" si="1107"/>
        <v>0</v>
      </c>
      <c r="CQ950" s="215">
        <f t="shared" si="1107"/>
        <v>0</v>
      </c>
      <c r="CR950" s="215">
        <f t="shared" si="1107"/>
        <v>0</v>
      </c>
      <c r="CS950" s="215">
        <f t="shared" si="1107"/>
        <v>0</v>
      </c>
      <c r="CT950" s="215">
        <f t="shared" si="1107"/>
        <v>0</v>
      </c>
      <c r="CU950" s="215">
        <f t="shared" si="1107"/>
        <v>0</v>
      </c>
      <c r="CV950" s="215">
        <f t="shared" si="1107"/>
        <v>0</v>
      </c>
      <c r="CW950" s="215">
        <f t="shared" si="1107"/>
        <v>0</v>
      </c>
      <c r="CX950" s="215">
        <f t="shared" si="1107"/>
        <v>0</v>
      </c>
      <c r="CY950" s="215">
        <f t="shared" si="1107"/>
        <v>0</v>
      </c>
      <c r="CZ950" s="215">
        <f t="shared" si="1107"/>
        <v>0</v>
      </c>
      <c r="DA950" s="215">
        <f t="shared" si="1107"/>
        <v>0</v>
      </c>
      <c r="DB950" s="215">
        <f t="shared" si="1107"/>
        <v>0</v>
      </c>
      <c r="DC950" s="215">
        <f t="shared" si="1107"/>
        <v>0</v>
      </c>
      <c r="DD950" s="215">
        <f t="shared" si="1107"/>
        <v>0</v>
      </c>
      <c r="DE950" s="215">
        <f t="shared" si="1107"/>
        <v>0</v>
      </c>
      <c r="DF950" s="215">
        <f t="shared" si="1107"/>
        <v>0</v>
      </c>
      <c r="DG950" s="215">
        <f t="shared" si="1107"/>
        <v>0</v>
      </c>
      <c r="DH950" s="215">
        <f t="shared" si="1107"/>
        <v>0</v>
      </c>
      <c r="DI950" s="215">
        <f t="shared" si="1107"/>
        <v>0</v>
      </c>
      <c r="DJ950" s="215">
        <f t="shared" si="1107"/>
        <v>0</v>
      </c>
      <c r="DK950" s="215">
        <f t="shared" si="1107"/>
        <v>0</v>
      </c>
      <c r="DL950" s="215">
        <f t="shared" si="1107"/>
        <v>0</v>
      </c>
    </row>
    <row r="951" spans="1:116" x14ac:dyDescent="0.4">
      <c r="B951" t="s">
        <v>332</v>
      </c>
      <c r="D951" t="s">
        <v>815</v>
      </c>
      <c r="E951" s="8" t="str">
        <f t="shared" si="1103"/>
        <v>951 SALES-S</v>
      </c>
      <c r="G951" s="241" t="str">
        <f>IFERROR(SUBSTITUTE(TRIM(MID(G941, SEARCH("-", G941) + 1, LEN(G941))),":",""),"no unit")</f>
        <v>no unit</v>
      </c>
      <c r="H951" s="12"/>
      <c r="I951" s="60"/>
      <c r="J951" s="60"/>
      <c r="K951" s="15"/>
      <c r="L951" s="15"/>
      <c r="M951" s="15"/>
      <c r="N951" s="15"/>
      <c r="O951" s="15"/>
      <c r="P951" s="15"/>
      <c r="R951" s="15"/>
      <c r="S951" s="215"/>
      <c r="T951" s="215"/>
      <c r="U951" s="215"/>
      <c r="V951" s="215"/>
      <c r="W951" s="215"/>
      <c r="X951" s="215"/>
      <c r="Y951" s="215"/>
      <c r="Z951" s="215"/>
      <c r="AA951" s="215"/>
      <c r="AB951" s="215"/>
      <c r="AC951" s="215"/>
      <c r="AD951" s="215"/>
      <c r="AE951" s="215"/>
      <c r="AF951" s="215"/>
      <c r="AG951" s="215"/>
      <c r="AH951" s="215"/>
      <c r="AI951" s="215"/>
      <c r="AJ951" s="215"/>
      <c r="AK951" s="215"/>
      <c r="AL951" s="215"/>
      <c r="AM951" s="215"/>
      <c r="AN951" s="215"/>
      <c r="AO951" s="215"/>
      <c r="AP951" s="215"/>
      <c r="AQ951" s="215"/>
      <c r="AR951" s="215"/>
      <c r="AS951" s="215"/>
      <c r="AT951" s="215"/>
      <c r="AU951" s="215"/>
      <c r="AV951" s="215"/>
      <c r="AW951" s="215"/>
      <c r="AX951" s="215"/>
      <c r="AY951" s="215"/>
      <c r="AZ951" s="215"/>
      <c r="BA951" s="215"/>
      <c r="BB951" s="215"/>
      <c r="BC951" s="215"/>
      <c r="BD951" s="215"/>
      <c r="BE951" s="215"/>
      <c r="BF951" s="215"/>
      <c r="BG951" s="215"/>
      <c r="BH951" s="215"/>
      <c r="BI951" s="215"/>
      <c r="BJ951" s="215"/>
      <c r="BK951" s="215"/>
      <c r="BL951" s="215"/>
      <c r="BM951" s="215"/>
      <c r="BN951" s="215"/>
      <c r="BO951" s="215"/>
      <c r="BP951" s="215"/>
      <c r="BQ951" s="215"/>
      <c r="BR951" s="215"/>
      <c r="BS951" s="215"/>
      <c r="BT951" s="215"/>
      <c r="BU951" s="215"/>
      <c r="BV951" s="215"/>
      <c r="BW951" s="215"/>
      <c r="BX951" s="215"/>
      <c r="BY951" s="215"/>
      <c r="BZ951" s="215"/>
      <c r="CA951" s="215"/>
      <c r="CB951" s="215"/>
      <c r="CC951" s="215"/>
      <c r="CD951" s="215"/>
      <c r="CE951" s="215"/>
      <c r="CF951" s="215"/>
      <c r="CG951" s="215"/>
      <c r="CH951" s="215"/>
      <c r="CI951" s="215"/>
      <c r="CJ951" s="215"/>
      <c r="CK951" s="215"/>
      <c r="CL951" s="215"/>
      <c r="CN951" s="60"/>
      <c r="CO951" s="215"/>
      <c r="CP951" s="215"/>
      <c r="CQ951" s="215"/>
      <c r="CR951" s="215"/>
      <c r="CS951" s="215"/>
      <c r="CT951" s="215"/>
      <c r="CU951" s="215"/>
      <c r="CV951" s="215"/>
      <c r="CW951" s="215"/>
      <c r="CX951" s="215"/>
      <c r="CY951" s="215"/>
      <c r="CZ951" s="215"/>
      <c r="DA951" s="215"/>
      <c r="DB951" s="215"/>
      <c r="DC951" s="215"/>
      <c r="DD951" s="215"/>
      <c r="DE951" s="215"/>
      <c r="DF951" s="215"/>
      <c r="DG951" s="215"/>
      <c r="DH951" s="215"/>
      <c r="DI951" s="215"/>
      <c r="DJ951" s="215"/>
      <c r="DK951" s="215"/>
      <c r="DL951" s="215"/>
    </row>
    <row r="952" spans="1:116" x14ac:dyDescent="0.4">
      <c r="A952" s="3"/>
      <c r="B952" t="s">
        <v>332</v>
      </c>
      <c r="D952" t="s">
        <v>815</v>
      </c>
      <c r="E952" s="8" t="str">
        <f t="shared" si="1103"/>
        <v>952 SALES-S</v>
      </c>
      <c r="G952" s="89" t="str">
        <f>G939</f>
        <v>Secondary revenue driver</v>
      </c>
      <c r="H952" s="90"/>
      <c r="I952" s="213"/>
      <c r="J952" s="213"/>
      <c r="K952" s="214"/>
      <c r="L952" s="214"/>
      <c r="M952" s="214"/>
      <c r="N952" s="214"/>
      <c r="O952" s="214"/>
      <c r="P952" s="214"/>
      <c r="R952" s="214"/>
      <c r="S952" s="4" t="str">
        <f t="shared" ref="S952:AX952" si="1108">ADDRESS(ROW(S944),COLUMN(S944),2)</f>
        <v>S$944</v>
      </c>
      <c r="T952" s="4" t="str">
        <f t="shared" si="1108"/>
        <v>T$944</v>
      </c>
      <c r="U952" s="4" t="str">
        <f t="shared" si="1108"/>
        <v>U$944</v>
      </c>
      <c r="V952" s="4" t="str">
        <f t="shared" si="1108"/>
        <v>V$944</v>
      </c>
      <c r="W952" s="4" t="str">
        <f t="shared" si="1108"/>
        <v>W$944</v>
      </c>
      <c r="X952" s="4" t="str">
        <f t="shared" si="1108"/>
        <v>X$944</v>
      </c>
      <c r="Y952" s="4" t="str">
        <f t="shared" si="1108"/>
        <v>Y$944</v>
      </c>
      <c r="Z952" s="4" t="str">
        <f t="shared" si="1108"/>
        <v>Z$944</v>
      </c>
      <c r="AA952" s="4" t="str">
        <f t="shared" si="1108"/>
        <v>AA$944</v>
      </c>
      <c r="AB952" s="4" t="str">
        <f t="shared" si="1108"/>
        <v>AB$944</v>
      </c>
      <c r="AC952" s="4" t="str">
        <f t="shared" si="1108"/>
        <v>AC$944</v>
      </c>
      <c r="AD952" s="4" t="str">
        <f t="shared" si="1108"/>
        <v>AD$944</v>
      </c>
      <c r="AE952" s="4" t="str">
        <f t="shared" si="1108"/>
        <v>AE$944</v>
      </c>
      <c r="AF952" s="4" t="str">
        <f t="shared" si="1108"/>
        <v>AF$944</v>
      </c>
      <c r="AG952" s="4" t="str">
        <f t="shared" si="1108"/>
        <v>AG$944</v>
      </c>
      <c r="AH952" s="4" t="str">
        <f t="shared" si="1108"/>
        <v>AH$944</v>
      </c>
      <c r="AI952" s="4" t="str">
        <f t="shared" si="1108"/>
        <v>AI$944</v>
      </c>
      <c r="AJ952" s="4" t="str">
        <f t="shared" si="1108"/>
        <v>AJ$944</v>
      </c>
      <c r="AK952" s="4" t="str">
        <f t="shared" si="1108"/>
        <v>AK$944</v>
      </c>
      <c r="AL952" s="4" t="str">
        <f t="shared" si="1108"/>
        <v>AL$944</v>
      </c>
      <c r="AM952" s="4" t="str">
        <f t="shared" si="1108"/>
        <v>AM$944</v>
      </c>
      <c r="AN952" s="4" t="str">
        <f t="shared" si="1108"/>
        <v>AN$944</v>
      </c>
      <c r="AO952" s="4" t="str">
        <f t="shared" si="1108"/>
        <v>AO$944</v>
      </c>
      <c r="AP952" s="4" t="str">
        <f t="shared" si="1108"/>
        <v>AP$944</v>
      </c>
      <c r="AQ952" s="4" t="str">
        <f t="shared" si="1108"/>
        <v>AQ$944</v>
      </c>
      <c r="AR952" s="4" t="str">
        <f t="shared" si="1108"/>
        <v>AR$944</v>
      </c>
      <c r="AS952" s="4" t="str">
        <f t="shared" si="1108"/>
        <v>AS$944</v>
      </c>
      <c r="AT952" s="4" t="str">
        <f t="shared" si="1108"/>
        <v>AT$944</v>
      </c>
      <c r="AU952" s="4" t="str">
        <f t="shared" si="1108"/>
        <v>AU$944</v>
      </c>
      <c r="AV952" s="4" t="str">
        <f t="shared" si="1108"/>
        <v>AV$944</v>
      </c>
      <c r="AW952" s="4" t="str">
        <f t="shared" si="1108"/>
        <v>AW$944</v>
      </c>
      <c r="AX952" s="4" t="str">
        <f t="shared" si="1108"/>
        <v>AX$944</v>
      </c>
      <c r="AY952" s="4" t="str">
        <f t="shared" ref="AY952:CD952" si="1109">ADDRESS(ROW(AY944),COLUMN(AY944),2)</f>
        <v>AY$944</v>
      </c>
      <c r="AZ952" s="4" t="str">
        <f t="shared" si="1109"/>
        <v>AZ$944</v>
      </c>
      <c r="BA952" s="4" t="str">
        <f t="shared" si="1109"/>
        <v>BA$944</v>
      </c>
      <c r="BB952" s="4" t="str">
        <f t="shared" si="1109"/>
        <v>BB$944</v>
      </c>
      <c r="BC952" s="4" t="str">
        <f t="shared" si="1109"/>
        <v>BC$944</v>
      </c>
      <c r="BD952" s="4" t="str">
        <f t="shared" si="1109"/>
        <v>BD$944</v>
      </c>
      <c r="BE952" s="4" t="str">
        <f t="shared" si="1109"/>
        <v>BE$944</v>
      </c>
      <c r="BF952" s="4" t="str">
        <f t="shared" si="1109"/>
        <v>BF$944</v>
      </c>
      <c r="BG952" s="4" t="str">
        <f t="shared" si="1109"/>
        <v>BG$944</v>
      </c>
      <c r="BH952" s="4" t="str">
        <f t="shared" si="1109"/>
        <v>BH$944</v>
      </c>
      <c r="BI952" s="4" t="str">
        <f t="shared" si="1109"/>
        <v>BI$944</v>
      </c>
      <c r="BJ952" s="4" t="str">
        <f t="shared" si="1109"/>
        <v>BJ$944</v>
      </c>
      <c r="BK952" s="4" t="str">
        <f t="shared" si="1109"/>
        <v>BK$944</v>
      </c>
      <c r="BL952" s="4" t="str">
        <f t="shared" si="1109"/>
        <v>BL$944</v>
      </c>
      <c r="BM952" s="4" t="str">
        <f t="shared" si="1109"/>
        <v>BM$944</v>
      </c>
      <c r="BN952" s="4" t="str">
        <f t="shared" si="1109"/>
        <v>BN$944</v>
      </c>
      <c r="BO952" s="4" t="str">
        <f t="shared" si="1109"/>
        <v>BO$944</v>
      </c>
      <c r="BP952" s="4" t="str">
        <f t="shared" si="1109"/>
        <v>BP$944</v>
      </c>
      <c r="BQ952" s="4" t="str">
        <f t="shared" si="1109"/>
        <v>BQ$944</v>
      </c>
      <c r="BR952" s="4" t="str">
        <f t="shared" si="1109"/>
        <v>BR$944</v>
      </c>
      <c r="BS952" s="4" t="str">
        <f t="shared" si="1109"/>
        <v>BS$944</v>
      </c>
      <c r="BT952" s="4" t="str">
        <f t="shared" si="1109"/>
        <v>BT$944</v>
      </c>
      <c r="BU952" s="4" t="str">
        <f t="shared" si="1109"/>
        <v>BU$944</v>
      </c>
      <c r="BV952" s="4" t="str">
        <f t="shared" si="1109"/>
        <v>BV$944</v>
      </c>
      <c r="BW952" s="4" t="str">
        <f t="shared" si="1109"/>
        <v>BW$944</v>
      </c>
      <c r="BX952" s="4" t="str">
        <f t="shared" si="1109"/>
        <v>BX$944</v>
      </c>
      <c r="BY952" s="4" t="str">
        <f t="shared" si="1109"/>
        <v>BY$944</v>
      </c>
      <c r="BZ952" s="4" t="str">
        <f t="shared" si="1109"/>
        <v>BZ$944</v>
      </c>
      <c r="CA952" s="4" t="str">
        <f t="shared" si="1109"/>
        <v>CA$944</v>
      </c>
      <c r="CB952" s="4" t="str">
        <f t="shared" si="1109"/>
        <v>CB$944</v>
      </c>
      <c r="CC952" s="4" t="str">
        <f t="shared" si="1109"/>
        <v>CC$944</v>
      </c>
      <c r="CD952" s="4" t="str">
        <f t="shared" si="1109"/>
        <v>CD$944</v>
      </c>
      <c r="CE952" s="4" t="str">
        <f t="shared" ref="CE952:CL952" si="1110">ADDRESS(ROW(CE944),COLUMN(CE944),2)</f>
        <v>CE$944</v>
      </c>
      <c r="CF952" s="4" t="str">
        <f t="shared" si="1110"/>
        <v>CF$944</v>
      </c>
      <c r="CG952" s="4" t="str">
        <f t="shared" si="1110"/>
        <v>CG$944</v>
      </c>
      <c r="CH952" s="4" t="str">
        <f t="shared" si="1110"/>
        <v>CH$944</v>
      </c>
      <c r="CI952" s="4" t="str">
        <f t="shared" si="1110"/>
        <v>CI$944</v>
      </c>
      <c r="CJ952" s="4" t="str">
        <f t="shared" si="1110"/>
        <v>CJ$944</v>
      </c>
      <c r="CK952" s="4" t="str">
        <f t="shared" si="1110"/>
        <v>CK$944</v>
      </c>
      <c r="CL952" s="4" t="str">
        <f t="shared" si="1110"/>
        <v>CL$944</v>
      </c>
      <c r="CN952" s="213"/>
      <c r="CO952" s="4" t="str">
        <f t="shared" ref="CO952:DL952" si="1111">ADDRESS(ROW(CO944),COLUMN(CO944),2)</f>
        <v>CO$944</v>
      </c>
      <c r="CP952" s="4" t="str">
        <f t="shared" si="1111"/>
        <v>CP$944</v>
      </c>
      <c r="CQ952" s="4" t="str">
        <f t="shared" si="1111"/>
        <v>CQ$944</v>
      </c>
      <c r="CR952" s="4" t="str">
        <f t="shared" si="1111"/>
        <v>CR$944</v>
      </c>
      <c r="CS952" s="4" t="str">
        <f t="shared" si="1111"/>
        <v>CS$944</v>
      </c>
      <c r="CT952" s="4" t="str">
        <f t="shared" si="1111"/>
        <v>CT$944</v>
      </c>
      <c r="CU952" s="4" t="str">
        <f t="shared" si="1111"/>
        <v>CU$944</v>
      </c>
      <c r="CV952" s="4" t="str">
        <f t="shared" si="1111"/>
        <v>CV$944</v>
      </c>
      <c r="CW952" s="4" t="str">
        <f t="shared" si="1111"/>
        <v>CW$944</v>
      </c>
      <c r="CX952" s="4" t="str">
        <f t="shared" si="1111"/>
        <v>CX$944</v>
      </c>
      <c r="CY952" s="4" t="str">
        <f t="shared" si="1111"/>
        <v>CY$944</v>
      </c>
      <c r="CZ952" s="4" t="str">
        <f t="shared" si="1111"/>
        <v>CZ$944</v>
      </c>
      <c r="DA952" s="4" t="str">
        <f t="shared" si="1111"/>
        <v>DA$944</v>
      </c>
      <c r="DB952" s="4" t="str">
        <f t="shared" si="1111"/>
        <v>DB$944</v>
      </c>
      <c r="DC952" s="4" t="str">
        <f t="shared" si="1111"/>
        <v>DC$944</v>
      </c>
      <c r="DD952" s="4" t="str">
        <f t="shared" si="1111"/>
        <v>DD$944</v>
      </c>
      <c r="DE952" s="4" t="str">
        <f t="shared" si="1111"/>
        <v>DE$944</v>
      </c>
      <c r="DF952" s="4" t="str">
        <f t="shared" si="1111"/>
        <v>DF$944</v>
      </c>
      <c r="DG952" s="4" t="str">
        <f t="shared" si="1111"/>
        <v>DG$944</v>
      </c>
      <c r="DH952" s="4" t="str">
        <f t="shared" si="1111"/>
        <v>DH$944</v>
      </c>
      <c r="DI952" s="4" t="str">
        <f t="shared" si="1111"/>
        <v>DI$944</v>
      </c>
      <c r="DJ952" s="4" t="str">
        <f t="shared" si="1111"/>
        <v>DJ$944</v>
      </c>
      <c r="DK952" s="4" t="str">
        <f t="shared" si="1111"/>
        <v>DK$944</v>
      </c>
      <c r="DL952" s="4" t="str">
        <f t="shared" si="1111"/>
        <v>DL$944</v>
      </c>
    </row>
    <row r="953" spans="1:116" x14ac:dyDescent="0.4">
      <c r="B953" t="s">
        <v>332</v>
      </c>
      <c r="D953" t="s">
        <v>815</v>
      </c>
      <c r="E953" s="8" t="str">
        <f t="shared" si="1103"/>
        <v>953 SALES-S</v>
      </c>
      <c r="G953" s="8" t="str">
        <f>G940</f>
        <v>Secondary volume driver</v>
      </c>
      <c r="H953" s="12"/>
      <c r="I953" s="60"/>
      <c r="J953" s="60"/>
      <c r="K953" s="15"/>
      <c r="L953" s="15"/>
      <c r="M953" s="15"/>
      <c r="N953" s="15"/>
      <c r="O953" s="15"/>
      <c r="P953" s="15"/>
      <c r="R953" s="15"/>
      <c r="S953" s="215" t="str">
        <f t="shared" ref="S953:AX953" si="1112">S940</f>
        <v>S$19</v>
      </c>
      <c r="T953" s="215" t="str">
        <f t="shared" si="1112"/>
        <v>T$19</v>
      </c>
      <c r="U953" s="215" t="str">
        <f t="shared" si="1112"/>
        <v>U$19</v>
      </c>
      <c r="V953" s="215" t="str">
        <f t="shared" si="1112"/>
        <v>V$19</v>
      </c>
      <c r="W953" s="215" t="str">
        <f t="shared" si="1112"/>
        <v>W$19</v>
      </c>
      <c r="X953" s="215" t="str">
        <f t="shared" si="1112"/>
        <v>X$19</v>
      </c>
      <c r="Y953" s="215" t="str">
        <f t="shared" si="1112"/>
        <v>Y$19</v>
      </c>
      <c r="Z953" s="215" t="str">
        <f t="shared" si="1112"/>
        <v>Z$19</v>
      </c>
      <c r="AA953" s="215" t="str">
        <f t="shared" si="1112"/>
        <v>AA$19</v>
      </c>
      <c r="AB953" s="215" t="str">
        <f t="shared" si="1112"/>
        <v>AB$19</v>
      </c>
      <c r="AC953" s="215" t="str">
        <f t="shared" si="1112"/>
        <v>AC$19</v>
      </c>
      <c r="AD953" s="215" t="str">
        <f t="shared" si="1112"/>
        <v>AD$19</v>
      </c>
      <c r="AE953" s="215" t="str">
        <f t="shared" si="1112"/>
        <v>AE$19</v>
      </c>
      <c r="AF953" s="215" t="str">
        <f t="shared" si="1112"/>
        <v>AF$19</v>
      </c>
      <c r="AG953" s="215" t="str">
        <f t="shared" si="1112"/>
        <v>AG$19</v>
      </c>
      <c r="AH953" s="215" t="str">
        <f t="shared" si="1112"/>
        <v>AH$19</v>
      </c>
      <c r="AI953" s="215" t="str">
        <f t="shared" si="1112"/>
        <v>AI$19</v>
      </c>
      <c r="AJ953" s="215" t="str">
        <f t="shared" si="1112"/>
        <v>AJ$19</v>
      </c>
      <c r="AK953" s="215" t="str">
        <f t="shared" si="1112"/>
        <v>AK$19</v>
      </c>
      <c r="AL953" s="215" t="str">
        <f t="shared" si="1112"/>
        <v>AL$19</v>
      </c>
      <c r="AM953" s="215" t="str">
        <f t="shared" si="1112"/>
        <v>AM$19</v>
      </c>
      <c r="AN953" s="215" t="str">
        <f t="shared" si="1112"/>
        <v>AN$19</v>
      </c>
      <c r="AO953" s="215" t="str">
        <f t="shared" si="1112"/>
        <v>AO$19</v>
      </c>
      <c r="AP953" s="215" t="str">
        <f t="shared" si="1112"/>
        <v>AP$19</v>
      </c>
      <c r="AQ953" s="215" t="str">
        <f t="shared" si="1112"/>
        <v>AQ$19</v>
      </c>
      <c r="AR953" s="215" t="str">
        <f t="shared" si="1112"/>
        <v>AR$19</v>
      </c>
      <c r="AS953" s="215" t="str">
        <f t="shared" si="1112"/>
        <v>AS$19</v>
      </c>
      <c r="AT953" s="215" t="str">
        <f t="shared" si="1112"/>
        <v>AT$19</v>
      </c>
      <c r="AU953" s="215" t="str">
        <f t="shared" si="1112"/>
        <v>AU$19</v>
      </c>
      <c r="AV953" s="215" t="str">
        <f t="shared" si="1112"/>
        <v>AV$19</v>
      </c>
      <c r="AW953" s="215" t="str">
        <f t="shared" si="1112"/>
        <v>AW$19</v>
      </c>
      <c r="AX953" s="215" t="str">
        <f t="shared" si="1112"/>
        <v>AX$19</v>
      </c>
      <c r="AY953" s="215" t="str">
        <f t="shared" ref="AY953:CD953" si="1113">AY940</f>
        <v>AY$19</v>
      </c>
      <c r="AZ953" s="215" t="str">
        <f t="shared" si="1113"/>
        <v>AZ$19</v>
      </c>
      <c r="BA953" s="215" t="str">
        <f t="shared" si="1113"/>
        <v>BA$19</v>
      </c>
      <c r="BB953" s="215" t="str">
        <f t="shared" si="1113"/>
        <v>BB$19</v>
      </c>
      <c r="BC953" s="215" t="str">
        <f t="shared" si="1113"/>
        <v>BC$19</v>
      </c>
      <c r="BD953" s="215" t="str">
        <f t="shared" si="1113"/>
        <v>BD$19</v>
      </c>
      <c r="BE953" s="215" t="str">
        <f t="shared" si="1113"/>
        <v>BE$19</v>
      </c>
      <c r="BF953" s="215" t="str">
        <f t="shared" si="1113"/>
        <v>BF$19</v>
      </c>
      <c r="BG953" s="215" t="str">
        <f t="shared" si="1113"/>
        <v>BG$19</v>
      </c>
      <c r="BH953" s="215" t="str">
        <f t="shared" si="1113"/>
        <v>BH$19</v>
      </c>
      <c r="BI953" s="215" t="str">
        <f t="shared" si="1113"/>
        <v>BI$19</v>
      </c>
      <c r="BJ953" s="215" t="str">
        <f t="shared" si="1113"/>
        <v>BJ$19</v>
      </c>
      <c r="BK953" s="215" t="str">
        <f t="shared" si="1113"/>
        <v>BK$19</v>
      </c>
      <c r="BL953" s="215" t="str">
        <f t="shared" si="1113"/>
        <v>BL$19</v>
      </c>
      <c r="BM953" s="215" t="str">
        <f t="shared" si="1113"/>
        <v>BM$19</v>
      </c>
      <c r="BN953" s="215" t="str">
        <f t="shared" si="1113"/>
        <v>BN$19</v>
      </c>
      <c r="BO953" s="215" t="str">
        <f t="shared" si="1113"/>
        <v>BO$19</v>
      </c>
      <c r="BP953" s="215" t="str">
        <f t="shared" si="1113"/>
        <v>BP$19</v>
      </c>
      <c r="BQ953" s="215" t="str">
        <f t="shared" si="1113"/>
        <v>BQ$19</v>
      </c>
      <c r="BR953" s="215" t="str">
        <f t="shared" si="1113"/>
        <v>BR$19</v>
      </c>
      <c r="BS953" s="215" t="str">
        <f t="shared" si="1113"/>
        <v>BS$19</v>
      </c>
      <c r="BT953" s="215" t="str">
        <f t="shared" si="1113"/>
        <v>BT$19</v>
      </c>
      <c r="BU953" s="215" t="str">
        <f t="shared" si="1113"/>
        <v>BU$19</v>
      </c>
      <c r="BV953" s="215" t="str">
        <f t="shared" si="1113"/>
        <v>BV$19</v>
      </c>
      <c r="BW953" s="215" t="str">
        <f t="shared" si="1113"/>
        <v>BW$19</v>
      </c>
      <c r="BX953" s="215" t="str">
        <f t="shared" si="1113"/>
        <v>BX$19</v>
      </c>
      <c r="BY953" s="215" t="str">
        <f t="shared" si="1113"/>
        <v>BY$19</v>
      </c>
      <c r="BZ953" s="215" t="str">
        <f t="shared" si="1113"/>
        <v>BZ$19</v>
      </c>
      <c r="CA953" s="215" t="str">
        <f t="shared" si="1113"/>
        <v>CA$19</v>
      </c>
      <c r="CB953" s="215" t="str">
        <f t="shared" si="1113"/>
        <v>CB$19</v>
      </c>
      <c r="CC953" s="215" t="str">
        <f t="shared" si="1113"/>
        <v>CC$19</v>
      </c>
      <c r="CD953" s="215" t="str">
        <f t="shared" si="1113"/>
        <v>CD$19</v>
      </c>
      <c r="CE953" s="215" t="str">
        <f t="shared" ref="CE953:CL953" si="1114">CE940</f>
        <v>CE$19</v>
      </c>
      <c r="CF953" s="215" t="str">
        <f t="shared" si="1114"/>
        <v>CF$19</v>
      </c>
      <c r="CG953" s="215" t="str">
        <f t="shared" si="1114"/>
        <v>CG$19</v>
      </c>
      <c r="CH953" s="215" t="str">
        <f t="shared" si="1114"/>
        <v>CH$19</v>
      </c>
      <c r="CI953" s="215" t="str">
        <f t="shared" si="1114"/>
        <v>CI$19</v>
      </c>
      <c r="CJ953" s="215" t="str">
        <f t="shared" si="1114"/>
        <v>CJ$19</v>
      </c>
      <c r="CK953" s="215" t="str">
        <f t="shared" si="1114"/>
        <v>CK$19</v>
      </c>
      <c r="CL953" s="215" t="str">
        <f t="shared" si="1114"/>
        <v>CL$19</v>
      </c>
      <c r="CN953" s="60"/>
      <c r="CO953" s="215" t="str">
        <f t="shared" ref="CO953:DL953" si="1115">CO940</f>
        <v>CO$19</v>
      </c>
      <c r="CP953" s="215" t="str">
        <f t="shared" si="1115"/>
        <v>CP$19</v>
      </c>
      <c r="CQ953" s="215" t="str">
        <f t="shared" si="1115"/>
        <v>CQ$19</v>
      </c>
      <c r="CR953" s="215" t="str">
        <f t="shared" si="1115"/>
        <v>CR$19</v>
      </c>
      <c r="CS953" s="215" t="str">
        <f t="shared" si="1115"/>
        <v>CS$19</v>
      </c>
      <c r="CT953" s="215" t="str">
        <f t="shared" si="1115"/>
        <v>CT$19</v>
      </c>
      <c r="CU953" s="215" t="str">
        <f t="shared" si="1115"/>
        <v>CU$19</v>
      </c>
      <c r="CV953" s="215" t="str">
        <f t="shared" si="1115"/>
        <v>CV$19</v>
      </c>
      <c r="CW953" s="215" t="str">
        <f t="shared" si="1115"/>
        <v>CW$19</v>
      </c>
      <c r="CX953" s="215" t="str">
        <f t="shared" si="1115"/>
        <v>CX$19</v>
      </c>
      <c r="CY953" s="215" t="str">
        <f t="shared" si="1115"/>
        <v>CY$19</v>
      </c>
      <c r="CZ953" s="215" t="str">
        <f t="shared" si="1115"/>
        <v>CZ$19</v>
      </c>
      <c r="DA953" s="215" t="str">
        <f t="shared" si="1115"/>
        <v>DA$19</v>
      </c>
      <c r="DB953" s="215" t="str">
        <f t="shared" si="1115"/>
        <v>DB$19</v>
      </c>
      <c r="DC953" s="215" t="str">
        <f t="shared" si="1115"/>
        <v>DC$19</v>
      </c>
      <c r="DD953" s="215" t="str">
        <f t="shared" si="1115"/>
        <v>DD$19</v>
      </c>
      <c r="DE953" s="215" t="str">
        <f t="shared" si="1115"/>
        <v>DE$19</v>
      </c>
      <c r="DF953" s="215" t="str">
        <f t="shared" si="1115"/>
        <v>DF$19</v>
      </c>
      <c r="DG953" s="215" t="str">
        <f t="shared" si="1115"/>
        <v>DG$19</v>
      </c>
      <c r="DH953" s="215" t="str">
        <f t="shared" si="1115"/>
        <v>DH$19</v>
      </c>
      <c r="DI953" s="215" t="str">
        <f t="shared" si="1115"/>
        <v>DI$19</v>
      </c>
      <c r="DJ953" s="215" t="str">
        <f t="shared" si="1115"/>
        <v>DJ$19</v>
      </c>
      <c r="DK953" s="215" t="str">
        <f t="shared" si="1115"/>
        <v>DK$19</v>
      </c>
      <c r="DL953" s="215" t="str">
        <f t="shared" si="1115"/>
        <v>DL$19</v>
      </c>
    </row>
    <row r="954" spans="1:116" x14ac:dyDescent="0.4">
      <c r="E954" s="8"/>
      <c r="H954" s="12"/>
      <c r="I954" s="60"/>
      <c r="J954" s="60"/>
      <c r="K954" s="15"/>
      <c r="L954" s="15"/>
      <c r="M954" s="15"/>
      <c r="N954" s="15"/>
      <c r="O954" s="15"/>
      <c r="P954" s="15"/>
      <c r="R954" s="15"/>
      <c r="S954" s="76"/>
      <c r="T954" s="76"/>
      <c r="U954" s="76"/>
      <c r="V954" s="76"/>
      <c r="W954" s="76"/>
      <c r="X954" s="76"/>
      <c r="Y954" s="76"/>
      <c r="Z954" s="76"/>
      <c r="AA954" s="76"/>
      <c r="AB954" s="76"/>
      <c r="AC954" s="76"/>
      <c r="AD954" s="76"/>
      <c r="AE954" s="76"/>
      <c r="AF954" s="76"/>
      <c r="AG954" s="76"/>
      <c r="AH954" s="76"/>
      <c r="AI954" s="76"/>
      <c r="AJ954" s="76"/>
      <c r="AK954" s="76"/>
      <c r="AL954" s="76"/>
      <c r="AM954" s="76"/>
      <c r="AN954" s="76"/>
      <c r="AO954" s="76"/>
      <c r="AP954" s="76"/>
      <c r="AQ954" s="76"/>
      <c r="AR954" s="76"/>
      <c r="AS954" s="76"/>
      <c r="AT954" s="76"/>
      <c r="AU954" s="76"/>
      <c r="AV954" s="76"/>
      <c r="AW954" s="76"/>
      <c r="AX954" s="76"/>
      <c r="AY954" s="76"/>
      <c r="AZ954" s="76"/>
      <c r="BA954" s="76"/>
      <c r="BB954" s="76"/>
      <c r="BC954" s="76"/>
      <c r="BD954" s="76"/>
      <c r="BE954" s="76"/>
      <c r="BF954" s="76"/>
      <c r="BG954" s="76"/>
      <c r="BH954" s="76"/>
      <c r="BI954" s="76"/>
      <c r="BJ954" s="76"/>
      <c r="BK954" s="76"/>
      <c r="BL954" s="76"/>
      <c r="BM954" s="76"/>
      <c r="BN954" s="76"/>
      <c r="BO954" s="76"/>
      <c r="BP954" s="76"/>
      <c r="BQ954" s="76"/>
      <c r="BR954" s="76"/>
      <c r="BS954" s="76"/>
      <c r="BT954" s="76"/>
      <c r="BU954" s="76"/>
      <c r="BV954" s="76"/>
      <c r="BW954" s="76"/>
      <c r="BX954" s="76"/>
      <c r="BY954" s="76"/>
      <c r="BZ954" s="76"/>
      <c r="CA954" s="76"/>
      <c r="CB954" s="76"/>
      <c r="CC954" s="76"/>
      <c r="CD954" s="76"/>
      <c r="CE954" s="76"/>
      <c r="CF954" s="76"/>
      <c r="CG954" s="76"/>
      <c r="CH954" s="76"/>
      <c r="CI954" s="76"/>
      <c r="CJ954" s="76"/>
      <c r="CK954" s="76"/>
      <c r="CL954" s="76"/>
      <c r="CN954" s="60"/>
      <c r="CO954" s="76"/>
      <c r="CP954" s="76"/>
      <c r="CQ954" s="76"/>
      <c r="CR954" s="76"/>
      <c r="CS954" s="76"/>
      <c r="CT954" s="76"/>
      <c r="CU954" s="76"/>
      <c r="CV954" s="76"/>
      <c r="CW954" s="76"/>
      <c r="CX954" s="76"/>
      <c r="CY954" s="76"/>
      <c r="CZ954" s="76"/>
      <c r="DA954" s="76"/>
      <c r="DB954" s="76"/>
      <c r="DC954" s="76"/>
      <c r="DD954" s="76"/>
      <c r="DE954" s="76"/>
      <c r="DF954" s="76"/>
      <c r="DG954" s="76"/>
      <c r="DH954" s="76"/>
      <c r="DI954" s="76"/>
      <c r="DJ954" s="76"/>
      <c r="DK954" s="76"/>
      <c r="DL954" s="76"/>
    </row>
    <row r="955" spans="1:116" x14ac:dyDescent="0.4">
      <c r="E955" s="8"/>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c r="CN955" s="60"/>
      <c r="CO955" s="76"/>
      <c r="CP955" s="76"/>
      <c r="CQ955" s="76"/>
      <c r="CR955" s="76"/>
      <c r="CS955" s="76"/>
      <c r="CT955" s="76"/>
      <c r="CU955" s="76"/>
      <c r="CV955" s="76"/>
      <c r="CW955" s="76"/>
      <c r="CX955" s="76"/>
      <c r="CY955" s="76"/>
      <c r="CZ955" s="76"/>
      <c r="DA955" s="76"/>
      <c r="DB955" s="76"/>
      <c r="DC955" s="76"/>
      <c r="DD955" s="76"/>
      <c r="DE955" s="76"/>
      <c r="DF955" s="76"/>
      <c r="DG955" s="76"/>
      <c r="DH955" s="76"/>
      <c r="DI955" s="76"/>
      <c r="DJ955" s="76"/>
      <c r="DK955" s="76"/>
      <c r="DL955" s="76"/>
    </row>
    <row r="956" spans="1:116" x14ac:dyDescent="0.4">
      <c r="E956" s="8"/>
      <c r="H956" s="12"/>
      <c r="I956" s="60"/>
      <c r="J956" s="60"/>
      <c r="K956" s="15"/>
      <c r="L956" s="15"/>
      <c r="M956" s="15"/>
      <c r="N956" s="15"/>
      <c r="O956" s="15"/>
      <c r="P956" s="15"/>
      <c r="R956" s="15"/>
      <c r="S956" s="76"/>
      <c r="T956" s="76"/>
      <c r="U956" s="76"/>
      <c r="V956" s="76"/>
      <c r="W956" s="76"/>
      <c r="X956" s="76"/>
      <c r="Y956" s="76"/>
      <c r="Z956" s="76"/>
      <c r="AA956" s="76"/>
      <c r="AB956" s="76"/>
      <c r="AC956" s="76"/>
      <c r="AD956" s="76"/>
      <c r="AE956" s="76"/>
      <c r="AF956" s="76"/>
      <c r="AG956" s="76"/>
      <c r="AH956" s="76"/>
      <c r="AI956" s="76"/>
      <c r="AJ956" s="76"/>
      <c r="AK956" s="76"/>
      <c r="AL956" s="76"/>
      <c r="AM956" s="76"/>
      <c r="AN956" s="76"/>
      <c r="AO956" s="76"/>
      <c r="AP956" s="76"/>
      <c r="AQ956" s="76"/>
      <c r="AR956" s="76"/>
      <c r="AS956" s="76"/>
      <c r="AT956" s="76"/>
      <c r="AU956" s="76"/>
      <c r="AV956" s="76"/>
      <c r="AW956" s="76"/>
      <c r="AX956" s="76"/>
      <c r="AY956" s="76"/>
      <c r="AZ956" s="76"/>
      <c r="BA956" s="76"/>
      <c r="BB956" s="76"/>
      <c r="BC956" s="76"/>
      <c r="BD956" s="76"/>
      <c r="BE956" s="76"/>
      <c r="BF956" s="76"/>
      <c r="BG956" s="76"/>
      <c r="BH956" s="76"/>
      <c r="BI956" s="76"/>
      <c r="BJ956" s="76"/>
      <c r="BK956" s="76"/>
      <c r="BL956" s="76"/>
      <c r="BM956" s="76"/>
      <c r="BN956" s="76"/>
      <c r="BO956" s="76"/>
      <c r="BP956" s="76"/>
      <c r="BQ956" s="76"/>
      <c r="BR956" s="76"/>
      <c r="BS956" s="76"/>
      <c r="BT956" s="76"/>
      <c r="BU956" s="76"/>
      <c r="BV956" s="76"/>
      <c r="BW956" s="76"/>
      <c r="BX956" s="76"/>
      <c r="BY956" s="76"/>
      <c r="BZ956" s="76"/>
      <c r="CA956" s="76"/>
      <c r="CB956" s="76"/>
      <c r="CC956" s="76"/>
      <c r="CD956" s="76"/>
      <c r="CE956" s="76"/>
      <c r="CF956" s="76"/>
      <c r="CG956" s="76"/>
      <c r="CH956" s="76"/>
      <c r="CI956" s="76"/>
      <c r="CJ956" s="76"/>
      <c r="CK956" s="76"/>
      <c r="CL956" s="76"/>
      <c r="CN956" s="60"/>
      <c r="CO956" s="76"/>
      <c r="CP956" s="76"/>
      <c r="CQ956" s="76"/>
      <c r="CR956" s="76"/>
      <c r="CS956" s="76"/>
      <c r="CT956" s="76"/>
      <c r="CU956" s="76"/>
      <c r="CV956" s="76"/>
      <c r="CW956" s="76"/>
      <c r="CX956" s="76"/>
      <c r="CY956" s="76"/>
      <c r="CZ956" s="76"/>
      <c r="DA956" s="76"/>
      <c r="DB956" s="76"/>
      <c r="DC956" s="76"/>
      <c r="DD956" s="76"/>
      <c r="DE956" s="76"/>
      <c r="DF956" s="76"/>
      <c r="DG956" s="76"/>
      <c r="DH956" s="76"/>
      <c r="DI956" s="76"/>
      <c r="DJ956" s="76"/>
      <c r="DK956" s="76"/>
      <c r="DL956" s="76"/>
    </row>
    <row r="957" spans="1:116" x14ac:dyDescent="0.4">
      <c r="E957" s="8"/>
      <c r="H957" s="12"/>
      <c r="I957" s="60"/>
      <c r="J957" s="60"/>
      <c r="K957" s="15"/>
      <c r="L957" s="15"/>
      <c r="M957" s="15"/>
      <c r="N957" s="15"/>
      <c r="O957" s="15"/>
      <c r="P957" s="15"/>
      <c r="R957" s="15"/>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c r="CN957" s="60"/>
      <c r="CO957" s="76"/>
      <c r="CP957" s="76"/>
      <c r="CQ957" s="76"/>
      <c r="CR957" s="76"/>
      <c r="CS957" s="76"/>
      <c r="CT957" s="76"/>
      <c r="CU957" s="76"/>
      <c r="CV957" s="76"/>
      <c r="CW957" s="76"/>
      <c r="CX957" s="76"/>
      <c r="CY957" s="76"/>
      <c r="CZ957" s="76"/>
      <c r="DA957" s="76"/>
      <c r="DB957" s="76"/>
      <c r="DC957" s="76"/>
      <c r="DD957" s="76"/>
      <c r="DE957" s="76"/>
      <c r="DF957" s="76"/>
      <c r="DG957" s="76"/>
      <c r="DH957" s="76"/>
      <c r="DI957" s="76"/>
      <c r="DJ957" s="76"/>
      <c r="DK957" s="76"/>
      <c r="DL957" s="76"/>
    </row>
    <row r="958" spans="1:116" x14ac:dyDescent="0.4">
      <c r="E958" s="8"/>
      <c r="H958" s="12"/>
      <c r="I958" s="60"/>
      <c r="J958" s="60"/>
      <c r="K958" s="15"/>
      <c r="L958" s="15"/>
      <c r="M958" s="15"/>
      <c r="N958" s="15"/>
      <c r="O958" s="15"/>
      <c r="P958" s="15"/>
      <c r="R958" s="15"/>
      <c r="S958" s="76"/>
      <c r="T958" s="76"/>
      <c r="U958" s="76"/>
      <c r="V958" s="76"/>
      <c r="W958" s="76"/>
      <c r="X958" s="76"/>
      <c r="Y958" s="76"/>
      <c r="Z958" s="76"/>
      <c r="AA958" s="76"/>
      <c r="AB958" s="76"/>
      <c r="AC958" s="76"/>
      <c r="AD958" s="76"/>
      <c r="AE958" s="76"/>
      <c r="AF958" s="76"/>
      <c r="AG958" s="76"/>
      <c r="AH958" s="76"/>
      <c r="AI958" s="76"/>
      <c r="AJ958" s="76"/>
      <c r="AK958" s="76"/>
      <c r="AL958" s="76"/>
      <c r="AM958" s="76"/>
      <c r="AN958" s="76"/>
      <c r="AO958" s="76"/>
      <c r="AP958" s="76"/>
      <c r="AQ958" s="76"/>
      <c r="AR958" s="76"/>
      <c r="AS958" s="76"/>
      <c r="AT958" s="76"/>
      <c r="AU958" s="76"/>
      <c r="AV958" s="76"/>
      <c r="AW958" s="76"/>
      <c r="AX958" s="76"/>
      <c r="AY958" s="76"/>
      <c r="AZ958" s="76"/>
      <c r="BA958" s="76"/>
      <c r="BB958" s="76"/>
      <c r="BC958" s="76"/>
      <c r="BD958" s="76"/>
      <c r="BE958" s="76"/>
      <c r="BF958" s="76"/>
      <c r="BG958" s="76"/>
      <c r="BH958" s="76"/>
      <c r="BI958" s="76"/>
      <c r="BJ958" s="76"/>
      <c r="BK958" s="76"/>
      <c r="BL958" s="76"/>
      <c r="BM958" s="76"/>
      <c r="BN958" s="76"/>
      <c r="BO958" s="76"/>
      <c r="BP958" s="76"/>
      <c r="BQ958" s="76"/>
      <c r="BR958" s="76"/>
      <c r="BS958" s="76"/>
      <c r="BT958" s="76"/>
      <c r="BU958" s="76"/>
      <c r="BV958" s="76"/>
      <c r="BW958" s="76"/>
      <c r="BX958" s="76"/>
      <c r="BY958" s="76"/>
      <c r="BZ958" s="76"/>
      <c r="CA958" s="76"/>
      <c r="CB958" s="76"/>
      <c r="CC958" s="76"/>
      <c r="CD958" s="76"/>
      <c r="CE958" s="76"/>
      <c r="CF958" s="76"/>
      <c r="CG958" s="76"/>
      <c r="CH958" s="76"/>
      <c r="CI958" s="76"/>
      <c r="CJ958" s="76"/>
      <c r="CK958" s="76"/>
      <c r="CL958" s="76"/>
      <c r="CN958" s="60"/>
      <c r="CO958" s="76"/>
      <c r="CP958" s="76"/>
      <c r="CQ958" s="76"/>
      <c r="CR958" s="76"/>
      <c r="CS958" s="76"/>
      <c r="CT958" s="76"/>
      <c r="CU958" s="76"/>
      <c r="CV958" s="76"/>
      <c r="CW958" s="76"/>
      <c r="CX958" s="76"/>
      <c r="CY958" s="76"/>
      <c r="CZ958" s="76"/>
      <c r="DA958" s="76"/>
      <c r="DB958" s="76"/>
      <c r="DC958" s="76"/>
      <c r="DD958" s="76"/>
      <c r="DE958" s="76"/>
      <c r="DF958" s="76"/>
      <c r="DG958" s="76"/>
      <c r="DH958" s="76"/>
      <c r="DI958" s="76"/>
      <c r="DJ958" s="76"/>
      <c r="DK958" s="76"/>
      <c r="DL958" s="76"/>
    </row>
    <row r="959" spans="1:116" x14ac:dyDescent="0.4">
      <c r="E959" s="8"/>
      <c r="H959" s="12"/>
      <c r="I959" s="60"/>
      <c r="J959" s="60"/>
      <c r="K959" s="15"/>
      <c r="L959" s="15"/>
      <c r="M959" s="15"/>
      <c r="N959" s="15"/>
      <c r="O959" s="15"/>
      <c r="P959" s="15"/>
      <c r="R959" s="15"/>
      <c r="S959" s="76"/>
      <c r="T959" s="76"/>
      <c r="U959" s="76"/>
      <c r="V959" s="76"/>
      <c r="W959" s="76"/>
      <c r="X959" s="76"/>
      <c r="Y959" s="76"/>
      <c r="Z959" s="76"/>
      <c r="AA959" s="76"/>
      <c r="AB959" s="76"/>
      <c r="AC959" s="76"/>
      <c r="AD959" s="76"/>
      <c r="AE959" s="76"/>
      <c r="AF959" s="76"/>
      <c r="AG959" s="76"/>
      <c r="AH959" s="76"/>
      <c r="AI959" s="76"/>
      <c r="AJ959" s="76"/>
      <c r="AK959" s="76"/>
      <c r="AL959" s="76"/>
      <c r="AM959" s="76"/>
      <c r="AN959" s="76"/>
      <c r="AO959" s="76"/>
      <c r="AP959" s="76"/>
      <c r="AQ959" s="76"/>
      <c r="AR959" s="76"/>
      <c r="AS959" s="76"/>
      <c r="AT959" s="76"/>
      <c r="AU959" s="76"/>
      <c r="AV959" s="76"/>
      <c r="AW959" s="76"/>
      <c r="AX959" s="76"/>
      <c r="AY959" s="76"/>
      <c r="AZ959" s="76"/>
      <c r="BA959" s="76"/>
      <c r="BB959" s="76"/>
      <c r="BC959" s="76"/>
      <c r="BD959" s="76"/>
      <c r="BE959" s="76"/>
      <c r="BF959" s="76"/>
      <c r="BG959" s="76"/>
      <c r="BH959" s="76"/>
      <c r="BI959" s="76"/>
      <c r="BJ959" s="76"/>
      <c r="BK959" s="76"/>
      <c r="BL959" s="76"/>
      <c r="BM959" s="76"/>
      <c r="BN959" s="76"/>
      <c r="BO959" s="76"/>
      <c r="BP959" s="76"/>
      <c r="BQ959" s="76"/>
      <c r="BR959" s="76"/>
      <c r="BS959" s="76"/>
      <c r="BT959" s="76"/>
      <c r="BU959" s="76"/>
      <c r="BV959" s="76"/>
      <c r="BW959" s="76"/>
      <c r="BX959" s="76"/>
      <c r="BY959" s="76"/>
      <c r="BZ959" s="76"/>
      <c r="CA959" s="76"/>
      <c r="CB959" s="76"/>
      <c r="CC959" s="76"/>
      <c r="CD959" s="76"/>
      <c r="CE959" s="76"/>
      <c r="CF959" s="76"/>
      <c r="CG959" s="76"/>
      <c r="CH959" s="76"/>
      <c r="CI959" s="76"/>
      <c r="CJ959" s="76"/>
      <c r="CK959" s="76"/>
      <c r="CL959" s="76"/>
      <c r="CN959" s="60"/>
      <c r="CO959" s="76"/>
      <c r="CP959" s="76"/>
      <c r="CQ959" s="76"/>
      <c r="CR959" s="76"/>
      <c r="CS959" s="76"/>
      <c r="CT959" s="76"/>
      <c r="CU959" s="76"/>
      <c r="CV959" s="76"/>
      <c r="CW959" s="76"/>
      <c r="CX959" s="76"/>
      <c r="CY959" s="76"/>
      <c r="CZ959" s="76"/>
      <c r="DA959" s="76"/>
      <c r="DB959" s="76"/>
      <c r="DC959" s="76"/>
      <c r="DD959" s="76"/>
      <c r="DE959" s="76"/>
      <c r="DF959" s="76"/>
      <c r="DG959" s="76"/>
      <c r="DH959" s="76"/>
      <c r="DI959" s="76"/>
      <c r="DJ959" s="76"/>
      <c r="DK959" s="76"/>
      <c r="DL959" s="76"/>
    </row>
    <row r="960" spans="1:116" x14ac:dyDescent="0.4">
      <c r="E960" s="8"/>
      <c r="H960" s="12"/>
      <c r="I960" s="60"/>
      <c r="J960" s="60"/>
      <c r="K960" s="15"/>
      <c r="L960" s="15"/>
      <c r="M960" s="15"/>
      <c r="N960" s="15"/>
      <c r="O960" s="15"/>
      <c r="P960" s="15"/>
      <c r="R960" s="15"/>
      <c r="S960" s="76"/>
      <c r="T960" s="76"/>
      <c r="U960" s="76"/>
      <c r="V960" s="76"/>
      <c r="W960" s="76"/>
      <c r="X960" s="76"/>
      <c r="Y960" s="76"/>
      <c r="Z960" s="76"/>
      <c r="AA960" s="76"/>
      <c r="AB960" s="76"/>
      <c r="AC960" s="76"/>
      <c r="AD960" s="76"/>
      <c r="AE960" s="76"/>
      <c r="AF960" s="76"/>
      <c r="AG960" s="76"/>
      <c r="AH960" s="76"/>
      <c r="AI960" s="76"/>
      <c r="AJ960" s="76"/>
      <c r="AK960" s="76"/>
      <c r="AL960" s="76"/>
      <c r="AM960" s="76"/>
      <c r="AN960" s="76"/>
      <c r="AO960" s="76"/>
      <c r="AP960" s="76"/>
      <c r="AQ960" s="76"/>
      <c r="AR960" s="76"/>
      <c r="AS960" s="76"/>
      <c r="AT960" s="76"/>
      <c r="AU960" s="76"/>
      <c r="AV960" s="76"/>
      <c r="AW960" s="76"/>
      <c r="AX960" s="76"/>
      <c r="AY960" s="76"/>
      <c r="AZ960" s="76"/>
      <c r="BA960" s="76"/>
      <c r="BB960" s="76"/>
      <c r="BC960" s="76"/>
      <c r="BD960" s="76"/>
      <c r="BE960" s="76"/>
      <c r="BF960" s="76"/>
      <c r="BG960" s="76"/>
      <c r="BH960" s="76"/>
      <c r="BI960" s="76"/>
      <c r="BJ960" s="76"/>
      <c r="BK960" s="76"/>
      <c r="BL960" s="76"/>
      <c r="BM960" s="76"/>
      <c r="BN960" s="76"/>
      <c r="BO960" s="76"/>
      <c r="BP960" s="76"/>
      <c r="BQ960" s="76"/>
      <c r="BR960" s="76"/>
      <c r="BS960" s="76"/>
      <c r="BT960" s="76"/>
      <c r="BU960" s="76"/>
      <c r="BV960" s="76"/>
      <c r="BW960" s="76"/>
      <c r="BX960" s="76"/>
      <c r="BY960" s="76"/>
      <c r="BZ960" s="76"/>
      <c r="CA960" s="76"/>
      <c r="CB960" s="76"/>
      <c r="CC960" s="76"/>
      <c r="CD960" s="76"/>
      <c r="CE960" s="76"/>
      <c r="CF960" s="76"/>
      <c r="CG960" s="76"/>
      <c r="CH960" s="76"/>
      <c r="CI960" s="76"/>
      <c r="CJ960" s="76"/>
      <c r="CK960" s="76"/>
      <c r="CL960" s="76"/>
      <c r="CN960" s="60"/>
      <c r="CO960" s="76"/>
      <c r="CP960" s="76"/>
      <c r="CQ960" s="76"/>
      <c r="CR960" s="76"/>
      <c r="CS960" s="76"/>
      <c r="CT960" s="76"/>
      <c r="CU960" s="76"/>
      <c r="CV960" s="76"/>
      <c r="CW960" s="76"/>
      <c r="CX960" s="76"/>
      <c r="CY960" s="76"/>
      <c r="CZ960" s="76"/>
      <c r="DA960" s="76"/>
      <c r="DB960" s="76"/>
      <c r="DC960" s="76"/>
      <c r="DD960" s="76"/>
      <c r="DE960" s="76"/>
      <c r="DF960" s="76"/>
      <c r="DG960" s="76"/>
      <c r="DH960" s="76"/>
      <c r="DI960" s="76"/>
      <c r="DJ960" s="76"/>
      <c r="DK960" s="76"/>
      <c r="DL960" s="76"/>
    </row>
    <row r="961" spans="1:116" x14ac:dyDescent="0.4">
      <c r="E961" s="8"/>
      <c r="H961" s="12"/>
      <c r="I961" s="60"/>
      <c r="J961" s="60"/>
      <c r="K961" s="15"/>
      <c r="L961" s="15"/>
      <c r="M961" s="15"/>
      <c r="N961" s="15"/>
      <c r="O961" s="15"/>
      <c r="P961" s="15"/>
      <c r="R961" s="15"/>
      <c r="S961" s="76"/>
      <c r="T961" s="76"/>
      <c r="U961" s="76"/>
      <c r="V961" s="76"/>
      <c r="W961" s="76"/>
      <c r="X961" s="76"/>
      <c r="Y961" s="76"/>
      <c r="Z961" s="76"/>
      <c r="AA961" s="76"/>
      <c r="AB961" s="76"/>
      <c r="AC961" s="76"/>
      <c r="AD961" s="76"/>
      <c r="AE961" s="76"/>
      <c r="AF961" s="76"/>
      <c r="AG961" s="76"/>
      <c r="AH961" s="76"/>
      <c r="AI961" s="76"/>
      <c r="AJ961" s="76"/>
      <c r="AK961" s="76"/>
      <c r="AL961" s="76"/>
      <c r="AM961" s="76"/>
      <c r="AN961" s="76"/>
      <c r="AO961" s="76"/>
      <c r="AP961" s="76"/>
      <c r="AQ961" s="76"/>
      <c r="AR961" s="76"/>
      <c r="AS961" s="76"/>
      <c r="AT961" s="76"/>
      <c r="AU961" s="76"/>
      <c r="AV961" s="76"/>
      <c r="AW961" s="76"/>
      <c r="AX961" s="76"/>
      <c r="AY961" s="76"/>
      <c r="AZ961" s="76"/>
      <c r="BA961" s="76"/>
      <c r="BB961" s="76"/>
      <c r="BC961" s="76"/>
      <c r="BD961" s="76"/>
      <c r="BE961" s="76"/>
      <c r="BF961" s="76"/>
      <c r="BG961" s="76"/>
      <c r="BH961" s="76"/>
      <c r="BI961" s="76"/>
      <c r="BJ961" s="76"/>
      <c r="BK961" s="76"/>
      <c r="BL961" s="76"/>
      <c r="BM961" s="76"/>
      <c r="BN961" s="76"/>
      <c r="BO961" s="76"/>
      <c r="BP961" s="76"/>
      <c r="BQ961" s="76"/>
      <c r="BR961" s="76"/>
      <c r="BS961" s="76"/>
      <c r="BT961" s="76"/>
      <c r="BU961" s="76"/>
      <c r="BV961" s="76"/>
      <c r="BW961" s="76"/>
      <c r="BX961" s="76"/>
      <c r="BY961" s="76"/>
      <c r="BZ961" s="76"/>
      <c r="CA961" s="76"/>
      <c r="CB961" s="76"/>
      <c r="CC961" s="76"/>
      <c r="CD961" s="76"/>
      <c r="CE961" s="76"/>
      <c r="CF961" s="76"/>
      <c r="CG961" s="76"/>
      <c r="CH961" s="76"/>
      <c r="CI961" s="76"/>
      <c r="CJ961" s="76"/>
      <c r="CK961" s="76"/>
      <c r="CL961" s="76"/>
      <c r="CN961" s="60"/>
      <c r="CO961" s="76"/>
      <c r="CP961" s="76"/>
      <c r="CQ961" s="76"/>
      <c r="CR961" s="76"/>
      <c r="CS961" s="76"/>
      <c r="CT961" s="76"/>
      <c r="CU961" s="76"/>
      <c r="CV961" s="76"/>
      <c r="CW961" s="76"/>
      <c r="CX961" s="76"/>
      <c r="CY961" s="76"/>
      <c r="CZ961" s="76"/>
      <c r="DA961" s="76"/>
      <c r="DB961" s="76"/>
      <c r="DC961" s="76"/>
      <c r="DD961" s="76"/>
      <c r="DE961" s="76"/>
      <c r="DF961" s="76"/>
      <c r="DG961" s="76"/>
      <c r="DH961" s="76"/>
      <c r="DI961" s="76"/>
      <c r="DJ961" s="76"/>
      <c r="DK961" s="76"/>
      <c r="DL961" s="76"/>
    </row>
    <row r="962" spans="1:116" x14ac:dyDescent="0.4">
      <c r="E962" s="8"/>
      <c r="H962" s="12"/>
      <c r="I962" s="60"/>
      <c r="J962" s="60"/>
      <c r="K962" s="15"/>
      <c r="L962" s="15"/>
      <c r="M962" s="15"/>
      <c r="N962" s="15"/>
      <c r="O962" s="15"/>
      <c r="P962" s="15"/>
      <c r="R962" s="15"/>
      <c r="S962" s="76"/>
      <c r="T962" s="76"/>
      <c r="U962" s="76"/>
      <c r="V962" s="76"/>
      <c r="W962" s="76"/>
      <c r="X962" s="76"/>
      <c r="Y962" s="76"/>
      <c r="Z962" s="76"/>
      <c r="AA962" s="76"/>
      <c r="AB962" s="76"/>
      <c r="AC962" s="76"/>
      <c r="AD962" s="76"/>
      <c r="AE962" s="76"/>
      <c r="AF962" s="76"/>
      <c r="AG962" s="76"/>
      <c r="AH962" s="76"/>
      <c r="AI962" s="76"/>
      <c r="AJ962" s="76"/>
      <c r="AK962" s="76"/>
      <c r="AL962" s="76"/>
      <c r="AM962" s="76"/>
      <c r="AN962" s="76"/>
      <c r="AO962" s="76"/>
      <c r="AP962" s="76"/>
      <c r="AQ962" s="76"/>
      <c r="AR962" s="76"/>
      <c r="AS962" s="76"/>
      <c r="AT962" s="76"/>
      <c r="AU962" s="76"/>
      <c r="AV962" s="76"/>
      <c r="AW962" s="76"/>
      <c r="AX962" s="76"/>
      <c r="AY962" s="76"/>
      <c r="AZ962" s="76"/>
      <c r="BA962" s="76"/>
      <c r="BB962" s="76"/>
      <c r="BC962" s="76"/>
      <c r="BD962" s="76"/>
      <c r="BE962" s="76"/>
      <c r="BF962" s="76"/>
      <c r="BG962" s="76"/>
      <c r="BH962" s="76"/>
      <c r="BI962" s="76"/>
      <c r="BJ962" s="76"/>
      <c r="BK962" s="76"/>
      <c r="BL962" s="76"/>
      <c r="BM962" s="76"/>
      <c r="BN962" s="76"/>
      <c r="BO962" s="76"/>
      <c r="BP962" s="76"/>
      <c r="BQ962" s="76"/>
      <c r="BR962" s="76"/>
      <c r="BS962" s="76"/>
      <c r="BT962" s="76"/>
      <c r="BU962" s="76"/>
      <c r="BV962" s="76"/>
      <c r="BW962" s="76"/>
      <c r="BX962" s="76"/>
      <c r="BY962" s="76"/>
      <c r="BZ962" s="76"/>
      <c r="CA962" s="76"/>
      <c r="CB962" s="76"/>
      <c r="CC962" s="76"/>
      <c r="CD962" s="76"/>
      <c r="CE962" s="76"/>
      <c r="CF962" s="76"/>
      <c r="CG962" s="76"/>
      <c r="CH962" s="76"/>
      <c r="CI962" s="76"/>
      <c r="CJ962" s="76"/>
      <c r="CK962" s="76"/>
      <c r="CL962" s="76"/>
      <c r="CN962" s="60"/>
      <c r="CO962" s="76"/>
      <c r="CP962" s="76"/>
      <c r="CQ962" s="76"/>
      <c r="CR962" s="76"/>
      <c r="CS962" s="76"/>
      <c r="CT962" s="76"/>
      <c r="CU962" s="76"/>
      <c r="CV962" s="76"/>
      <c r="CW962" s="76"/>
      <c r="CX962" s="76"/>
      <c r="CY962" s="76"/>
      <c r="CZ962" s="76"/>
      <c r="DA962" s="76"/>
      <c r="DB962" s="76"/>
      <c r="DC962" s="76"/>
      <c r="DD962" s="76"/>
      <c r="DE962" s="76"/>
      <c r="DF962" s="76"/>
      <c r="DG962" s="76"/>
      <c r="DH962" s="76"/>
      <c r="DI962" s="76"/>
      <c r="DJ962" s="76"/>
      <c r="DK962" s="76"/>
      <c r="DL962" s="76"/>
    </row>
    <row r="963" spans="1:116" x14ac:dyDescent="0.4">
      <c r="E963" s="8"/>
      <c r="H963" s="12"/>
      <c r="I963" s="60"/>
      <c r="J963" s="60"/>
      <c r="K963" s="15"/>
      <c r="L963" s="15"/>
      <c r="M963" s="15"/>
      <c r="N963" s="15"/>
      <c r="O963" s="15"/>
      <c r="P963" s="15"/>
      <c r="R963" s="15"/>
      <c r="S963" s="76"/>
      <c r="T963" s="76"/>
      <c r="U963" s="76"/>
      <c r="V963" s="76"/>
      <c r="W963" s="76"/>
      <c r="X963" s="76"/>
      <c r="Y963" s="76"/>
      <c r="Z963" s="76"/>
      <c r="AA963" s="76"/>
      <c r="AB963" s="76"/>
      <c r="AC963" s="76"/>
      <c r="AD963" s="76"/>
      <c r="AE963" s="76"/>
      <c r="AF963" s="76"/>
      <c r="AG963" s="76"/>
      <c r="AH963" s="76"/>
      <c r="AI963" s="76"/>
      <c r="AJ963" s="76"/>
      <c r="AK963" s="76"/>
      <c r="AL963" s="76"/>
      <c r="AM963" s="76"/>
      <c r="AN963" s="76"/>
      <c r="AO963" s="76"/>
      <c r="AP963" s="76"/>
      <c r="AQ963" s="76"/>
      <c r="AR963" s="76"/>
      <c r="AS963" s="76"/>
      <c r="AT963" s="76"/>
      <c r="AU963" s="76"/>
      <c r="AV963" s="76"/>
      <c r="AW963" s="76"/>
      <c r="AX963" s="76"/>
      <c r="AY963" s="76"/>
      <c r="AZ963" s="76"/>
      <c r="BA963" s="76"/>
      <c r="BB963" s="76"/>
      <c r="BC963" s="76"/>
      <c r="BD963" s="76"/>
      <c r="BE963" s="76"/>
      <c r="BF963" s="76"/>
      <c r="BG963" s="76"/>
      <c r="BH963" s="76"/>
      <c r="BI963" s="76"/>
      <c r="BJ963" s="76"/>
      <c r="BK963" s="76"/>
      <c r="BL963" s="76"/>
      <c r="BM963" s="76"/>
      <c r="BN963" s="76"/>
      <c r="BO963" s="76"/>
      <c r="BP963" s="76"/>
      <c r="BQ963" s="76"/>
      <c r="BR963" s="76"/>
      <c r="BS963" s="76"/>
      <c r="BT963" s="76"/>
      <c r="BU963" s="76"/>
      <c r="BV963" s="76"/>
      <c r="BW963" s="76"/>
      <c r="BX963" s="76"/>
      <c r="BY963" s="76"/>
      <c r="BZ963" s="76"/>
      <c r="CA963" s="76"/>
      <c r="CB963" s="76"/>
      <c r="CC963" s="76"/>
      <c r="CD963" s="76"/>
      <c r="CE963" s="76"/>
      <c r="CF963" s="76"/>
      <c r="CG963" s="76"/>
      <c r="CH963" s="76"/>
      <c r="CI963" s="76"/>
      <c r="CJ963" s="76"/>
      <c r="CK963" s="76"/>
      <c r="CL963" s="76"/>
      <c r="CN963" s="60"/>
      <c r="CO963" s="76"/>
      <c r="CP963" s="76"/>
      <c r="CQ963" s="76"/>
      <c r="CR963" s="76"/>
      <c r="CS963" s="76"/>
      <c r="CT963" s="76"/>
      <c r="CU963" s="76"/>
      <c r="CV963" s="76"/>
      <c r="CW963" s="76"/>
      <c r="CX963" s="76"/>
      <c r="CY963" s="76"/>
      <c r="CZ963" s="76"/>
      <c r="DA963" s="76"/>
      <c r="DB963" s="76"/>
      <c r="DC963" s="76"/>
      <c r="DD963" s="76"/>
      <c r="DE963" s="76"/>
      <c r="DF963" s="76"/>
      <c r="DG963" s="76"/>
      <c r="DH963" s="76"/>
      <c r="DI963" s="76"/>
      <c r="DJ963" s="76"/>
      <c r="DK963" s="76"/>
      <c r="DL963" s="76"/>
    </row>
    <row r="964" spans="1:116" x14ac:dyDescent="0.4">
      <c r="E964" s="8"/>
      <c r="H964" s="12"/>
      <c r="I964" s="60"/>
      <c r="J964" s="60"/>
      <c r="K964" s="15"/>
      <c r="L964" s="15"/>
      <c r="M964" s="15"/>
      <c r="N964" s="15"/>
      <c r="O964" s="15"/>
      <c r="P964" s="15"/>
      <c r="R964" s="15"/>
      <c r="S964" s="76"/>
      <c r="T964" s="76"/>
      <c r="U964" s="76"/>
      <c r="V964" s="76"/>
      <c r="W964" s="76"/>
      <c r="X964" s="76"/>
      <c r="Y964" s="76"/>
      <c r="Z964" s="76"/>
      <c r="AA964" s="76"/>
      <c r="AB964" s="76"/>
      <c r="AC964" s="76"/>
      <c r="AD964" s="76"/>
      <c r="AE964" s="76"/>
      <c r="AF964" s="76"/>
      <c r="AG964" s="76"/>
      <c r="AH964" s="76"/>
      <c r="AI964" s="76"/>
      <c r="AJ964" s="76"/>
      <c r="AK964" s="76"/>
      <c r="AL964" s="76"/>
      <c r="AM964" s="76"/>
      <c r="AN964" s="76"/>
      <c r="AO964" s="76"/>
      <c r="AP964" s="76"/>
      <c r="AQ964" s="76"/>
      <c r="AR964" s="76"/>
      <c r="AS964" s="76"/>
      <c r="AT964" s="76"/>
      <c r="AU964" s="76"/>
      <c r="AV964" s="76"/>
      <c r="AW964" s="76"/>
      <c r="AX964" s="76"/>
      <c r="AY964" s="76"/>
      <c r="AZ964" s="76"/>
      <c r="BA964" s="76"/>
      <c r="BB964" s="76"/>
      <c r="BC964" s="76"/>
      <c r="BD964" s="76"/>
      <c r="BE964" s="76"/>
      <c r="BF964" s="76"/>
      <c r="BG964" s="76"/>
      <c r="BH964" s="76"/>
      <c r="BI964" s="76"/>
      <c r="BJ964" s="76"/>
      <c r="BK964" s="76"/>
      <c r="BL964" s="76"/>
      <c r="BM964" s="76"/>
      <c r="BN964" s="76"/>
      <c r="BO964" s="76"/>
      <c r="BP964" s="76"/>
      <c r="BQ964" s="76"/>
      <c r="BR964" s="76"/>
      <c r="BS964" s="76"/>
      <c r="BT964" s="76"/>
      <c r="BU964" s="76"/>
      <c r="BV964" s="76"/>
      <c r="BW964" s="76"/>
      <c r="BX964" s="76"/>
      <c r="BY964" s="76"/>
      <c r="BZ964" s="76"/>
      <c r="CA964" s="76"/>
      <c r="CB964" s="76"/>
      <c r="CC964" s="76"/>
      <c r="CD964" s="76"/>
      <c r="CE964" s="76"/>
      <c r="CF964" s="76"/>
      <c r="CG964" s="76"/>
      <c r="CH964" s="76"/>
      <c r="CI964" s="76"/>
      <c r="CJ964" s="76"/>
      <c r="CK964" s="76"/>
      <c r="CL964" s="76"/>
      <c r="CN964" s="60"/>
      <c r="CO964" s="76"/>
      <c r="CP964" s="76"/>
      <c r="CQ964" s="76"/>
      <c r="CR964" s="76"/>
      <c r="CS964" s="76"/>
      <c r="CT964" s="76"/>
      <c r="CU964" s="76"/>
      <c r="CV964" s="76"/>
      <c r="CW964" s="76"/>
      <c r="CX964" s="76"/>
      <c r="CY964" s="76"/>
      <c r="CZ964" s="76"/>
      <c r="DA964" s="76"/>
      <c r="DB964" s="76"/>
      <c r="DC964" s="76"/>
      <c r="DD964" s="76"/>
      <c r="DE964" s="76"/>
      <c r="DF964" s="76"/>
      <c r="DG964" s="76"/>
      <c r="DH964" s="76"/>
      <c r="DI964" s="76"/>
      <c r="DJ964" s="76"/>
      <c r="DK964" s="76"/>
      <c r="DL964" s="76"/>
    </row>
    <row r="965" spans="1:116" x14ac:dyDescent="0.4">
      <c r="E965" s="8"/>
      <c r="H965" s="12"/>
      <c r="I965" s="60"/>
      <c r="J965" s="60"/>
      <c r="K965" s="15"/>
      <c r="L965" s="15"/>
      <c r="M965" s="15"/>
      <c r="N965" s="15"/>
      <c r="O965" s="15"/>
      <c r="P965" s="15"/>
      <c r="R965" s="15"/>
      <c r="S965" s="76"/>
      <c r="T965" s="76"/>
      <c r="U965" s="76"/>
      <c r="V965" s="76"/>
      <c r="W965" s="76"/>
      <c r="X965" s="76"/>
      <c r="Y965" s="76"/>
      <c r="Z965" s="76"/>
      <c r="AA965" s="76"/>
      <c r="AB965" s="76"/>
      <c r="AC965" s="76"/>
      <c r="AD965" s="76"/>
      <c r="AE965" s="76"/>
      <c r="AF965" s="76"/>
      <c r="AG965" s="76"/>
      <c r="AH965" s="76"/>
      <c r="AI965" s="76"/>
      <c r="AJ965" s="76"/>
      <c r="AK965" s="76"/>
      <c r="AL965" s="76"/>
      <c r="AM965" s="76"/>
      <c r="AN965" s="76"/>
      <c r="AO965" s="76"/>
      <c r="AP965" s="76"/>
      <c r="AQ965" s="76"/>
      <c r="AR965" s="76"/>
      <c r="AS965" s="76"/>
      <c r="AT965" s="76"/>
      <c r="AU965" s="76"/>
      <c r="AV965" s="76"/>
      <c r="AW965" s="76"/>
      <c r="AX965" s="76"/>
      <c r="AY965" s="76"/>
      <c r="AZ965" s="76"/>
      <c r="BA965" s="76"/>
      <c r="BB965" s="76"/>
      <c r="BC965" s="76"/>
      <c r="BD965" s="76"/>
      <c r="BE965" s="76"/>
      <c r="BF965" s="76"/>
      <c r="BG965" s="76"/>
      <c r="BH965" s="76"/>
      <c r="BI965" s="76"/>
      <c r="BJ965" s="76"/>
      <c r="BK965" s="76"/>
      <c r="BL965" s="76"/>
      <c r="BM965" s="76"/>
      <c r="BN965" s="76"/>
      <c r="BO965" s="76"/>
      <c r="BP965" s="76"/>
      <c r="BQ965" s="76"/>
      <c r="BR965" s="76"/>
      <c r="BS965" s="76"/>
      <c r="BT965" s="76"/>
      <c r="BU965" s="76"/>
      <c r="BV965" s="76"/>
      <c r="BW965" s="76"/>
      <c r="BX965" s="76"/>
      <c r="BY965" s="76"/>
      <c r="BZ965" s="76"/>
      <c r="CA965" s="76"/>
      <c r="CB965" s="76"/>
      <c r="CC965" s="76"/>
      <c r="CD965" s="76"/>
      <c r="CE965" s="76"/>
      <c r="CF965" s="76"/>
      <c r="CG965" s="76"/>
      <c r="CH965" s="76"/>
      <c r="CI965" s="76"/>
      <c r="CJ965" s="76"/>
      <c r="CK965" s="76"/>
      <c r="CL965" s="76"/>
      <c r="CN965" s="60"/>
      <c r="CO965" s="76"/>
      <c r="CP965" s="76"/>
      <c r="CQ965" s="76"/>
      <c r="CR965" s="76"/>
      <c r="CS965" s="76"/>
      <c r="CT965" s="76"/>
      <c r="CU965" s="76"/>
      <c r="CV965" s="76"/>
      <c r="CW965" s="76"/>
      <c r="CX965" s="76"/>
      <c r="CY965" s="76"/>
      <c r="CZ965" s="76"/>
      <c r="DA965" s="76"/>
      <c r="DB965" s="76"/>
      <c r="DC965" s="76"/>
      <c r="DD965" s="76"/>
      <c r="DE965" s="76"/>
      <c r="DF965" s="76"/>
      <c r="DG965" s="76"/>
      <c r="DH965" s="76"/>
      <c r="DI965" s="76"/>
      <c r="DJ965" s="76"/>
      <c r="DK965" s="76"/>
      <c r="DL965" s="76"/>
    </row>
    <row r="966" spans="1:116" x14ac:dyDescent="0.4">
      <c r="E966" s="8"/>
      <c r="H966" s="12"/>
      <c r="I966" s="60"/>
      <c r="J966" s="60"/>
      <c r="K966" s="15"/>
      <c r="L966" s="15"/>
      <c r="M966" s="15"/>
      <c r="N966" s="15"/>
      <c r="O966" s="15"/>
      <c r="P966" s="15"/>
      <c r="R966" s="15"/>
      <c r="S966" s="76"/>
      <c r="T966" s="76"/>
      <c r="U966" s="76"/>
      <c r="V966" s="76"/>
      <c r="W966" s="76"/>
      <c r="X966" s="76"/>
      <c r="Y966" s="76"/>
      <c r="Z966" s="76"/>
      <c r="AA966" s="76"/>
      <c r="AB966" s="76"/>
      <c r="AC966" s="76"/>
      <c r="AD966" s="76"/>
      <c r="AE966" s="76"/>
      <c r="AF966" s="76"/>
      <c r="AG966" s="76"/>
      <c r="AH966" s="76"/>
      <c r="AI966" s="76"/>
      <c r="AJ966" s="76"/>
      <c r="AK966" s="76"/>
      <c r="AL966" s="76"/>
      <c r="AM966" s="76"/>
      <c r="AN966" s="76"/>
      <c r="AO966" s="76"/>
      <c r="AP966" s="76"/>
      <c r="AQ966" s="76"/>
      <c r="AR966" s="76"/>
      <c r="AS966" s="76"/>
      <c r="AT966" s="76"/>
      <c r="AU966" s="76"/>
      <c r="AV966" s="76"/>
      <c r="AW966" s="76"/>
      <c r="AX966" s="76"/>
      <c r="AY966" s="76"/>
      <c r="AZ966" s="76"/>
      <c r="BA966" s="76"/>
      <c r="BB966" s="76"/>
      <c r="BC966" s="76"/>
      <c r="BD966" s="76"/>
      <c r="BE966" s="76"/>
      <c r="BF966" s="76"/>
      <c r="BG966" s="76"/>
      <c r="BH966" s="76"/>
      <c r="BI966" s="76"/>
      <c r="BJ966" s="76"/>
      <c r="BK966" s="76"/>
      <c r="BL966" s="76"/>
      <c r="BM966" s="76"/>
      <c r="BN966" s="76"/>
      <c r="BO966" s="76"/>
      <c r="BP966" s="76"/>
      <c r="BQ966" s="76"/>
      <c r="BR966" s="76"/>
      <c r="BS966" s="76"/>
      <c r="BT966" s="76"/>
      <c r="BU966" s="76"/>
      <c r="BV966" s="76"/>
      <c r="BW966" s="76"/>
      <c r="BX966" s="76"/>
      <c r="BY966" s="76"/>
      <c r="BZ966" s="76"/>
      <c r="CA966" s="76"/>
      <c r="CB966" s="76"/>
      <c r="CC966" s="76"/>
      <c r="CD966" s="76"/>
      <c r="CE966" s="76"/>
      <c r="CF966" s="76"/>
      <c r="CG966" s="76"/>
      <c r="CH966" s="76"/>
      <c r="CI966" s="76"/>
      <c r="CJ966" s="76"/>
      <c r="CK966" s="76"/>
      <c r="CL966" s="76"/>
      <c r="CN966" s="60"/>
      <c r="CO966" s="76"/>
      <c r="CP966" s="76"/>
      <c r="CQ966" s="76"/>
      <c r="CR966" s="76"/>
      <c r="CS966" s="76"/>
      <c r="CT966" s="76"/>
      <c r="CU966" s="76"/>
      <c r="CV966" s="76"/>
      <c r="CW966" s="76"/>
      <c r="CX966" s="76"/>
      <c r="CY966" s="76"/>
      <c r="CZ966" s="76"/>
      <c r="DA966" s="76"/>
      <c r="DB966" s="76"/>
      <c r="DC966" s="76"/>
      <c r="DD966" s="76"/>
      <c r="DE966" s="76"/>
      <c r="DF966" s="76"/>
      <c r="DG966" s="76"/>
      <c r="DH966" s="76"/>
      <c r="DI966" s="76"/>
      <c r="DJ966" s="76"/>
      <c r="DK966" s="76"/>
      <c r="DL966" s="76"/>
    </row>
    <row r="967" spans="1:116" x14ac:dyDescent="0.4">
      <c r="E967" s="8"/>
      <c r="H967" s="12"/>
      <c r="I967" s="60"/>
      <c r="J967" s="60"/>
      <c r="K967" s="15"/>
      <c r="L967" s="15"/>
      <c r="M967" s="15"/>
      <c r="N967" s="15"/>
      <c r="O967" s="15"/>
      <c r="P967" s="15"/>
      <c r="R967" s="15"/>
      <c r="S967" s="76"/>
      <c r="T967" s="76"/>
      <c r="U967" s="76"/>
      <c r="V967" s="76"/>
      <c r="W967" s="76"/>
      <c r="X967" s="76"/>
      <c r="Y967" s="76"/>
      <c r="Z967" s="76"/>
      <c r="AA967" s="76"/>
      <c r="AB967" s="76"/>
      <c r="AC967" s="76"/>
      <c r="AD967" s="76"/>
      <c r="AE967" s="76"/>
      <c r="AF967" s="76"/>
      <c r="AG967" s="76"/>
      <c r="AH967" s="76"/>
      <c r="AI967" s="76"/>
      <c r="AJ967" s="76"/>
      <c r="AK967" s="76"/>
      <c r="AL967" s="76"/>
      <c r="AM967" s="76"/>
      <c r="AN967" s="76"/>
      <c r="AO967" s="76"/>
      <c r="AP967" s="76"/>
      <c r="AQ967" s="76"/>
      <c r="AR967" s="76"/>
      <c r="AS967" s="76"/>
      <c r="AT967" s="76"/>
      <c r="AU967" s="76"/>
      <c r="AV967" s="76"/>
      <c r="AW967" s="76"/>
      <c r="AX967" s="76"/>
      <c r="AY967" s="76"/>
      <c r="AZ967" s="76"/>
      <c r="BA967" s="76"/>
      <c r="BB967" s="76"/>
      <c r="BC967" s="76"/>
      <c r="BD967" s="76"/>
      <c r="BE967" s="76"/>
      <c r="BF967" s="76"/>
      <c r="BG967" s="76"/>
      <c r="BH967" s="76"/>
      <c r="BI967" s="76"/>
      <c r="BJ967" s="76"/>
      <c r="BK967" s="76"/>
      <c r="BL967" s="76"/>
      <c r="BM967" s="76"/>
      <c r="BN967" s="76"/>
      <c r="BO967" s="76"/>
      <c r="BP967" s="76"/>
      <c r="BQ967" s="76"/>
      <c r="BR967" s="76"/>
      <c r="BS967" s="76"/>
      <c r="BT967" s="76"/>
      <c r="BU967" s="76"/>
      <c r="BV967" s="76"/>
      <c r="BW967" s="76"/>
      <c r="BX967" s="76"/>
      <c r="BY967" s="76"/>
      <c r="BZ967" s="76"/>
      <c r="CA967" s="76"/>
      <c r="CB967" s="76"/>
      <c r="CC967" s="76"/>
      <c r="CD967" s="76"/>
      <c r="CE967" s="76"/>
      <c r="CF967" s="76"/>
      <c r="CG967" s="76"/>
      <c r="CH967" s="76"/>
      <c r="CI967" s="76"/>
      <c r="CJ967" s="76"/>
      <c r="CK967" s="76"/>
      <c r="CL967" s="76"/>
      <c r="CN967" s="60"/>
      <c r="CO967" s="76"/>
      <c r="CP967" s="76"/>
      <c r="CQ967" s="76"/>
      <c r="CR967" s="76"/>
      <c r="CS967" s="76"/>
      <c r="CT967" s="76"/>
      <c r="CU967" s="76"/>
      <c r="CV967" s="76"/>
      <c r="CW967" s="76"/>
      <c r="CX967" s="76"/>
      <c r="CY967" s="76"/>
      <c r="CZ967" s="76"/>
      <c r="DA967" s="76"/>
      <c r="DB967" s="76"/>
      <c r="DC967" s="76"/>
      <c r="DD967" s="76"/>
      <c r="DE967" s="76"/>
      <c r="DF967" s="76"/>
      <c r="DG967" s="76"/>
      <c r="DH967" s="76"/>
      <c r="DI967" s="76"/>
      <c r="DJ967" s="76"/>
      <c r="DK967" s="76"/>
      <c r="DL967" s="76"/>
    </row>
    <row r="968" spans="1:116" x14ac:dyDescent="0.4">
      <c r="E968" s="8"/>
      <c r="H968" s="12"/>
      <c r="I968" s="60"/>
      <c r="J968" s="60"/>
      <c r="K968" s="15"/>
      <c r="L968" s="15"/>
      <c r="M968" s="15"/>
      <c r="N968" s="15"/>
      <c r="O968" s="15"/>
      <c r="P968" s="15"/>
      <c r="R968" s="15"/>
      <c r="S968" s="76"/>
      <c r="T968" s="76"/>
      <c r="U968" s="76"/>
      <c r="V968" s="76"/>
      <c r="W968" s="76"/>
      <c r="X968" s="76"/>
      <c r="Y968" s="76"/>
      <c r="Z968" s="76"/>
      <c r="AA968" s="76"/>
      <c r="AB968" s="76"/>
      <c r="AC968" s="76"/>
      <c r="AD968" s="76"/>
      <c r="AE968" s="76"/>
      <c r="AF968" s="76"/>
      <c r="AG968" s="76"/>
      <c r="AH968" s="76"/>
      <c r="AI968" s="76"/>
      <c r="AJ968" s="76"/>
      <c r="AK968" s="76"/>
      <c r="AL968" s="76"/>
      <c r="AM968" s="76"/>
      <c r="AN968" s="76"/>
      <c r="AO968" s="76"/>
      <c r="AP968" s="76"/>
      <c r="AQ968" s="76"/>
      <c r="AR968" s="76"/>
      <c r="AS968" s="76"/>
      <c r="AT968" s="76"/>
      <c r="AU968" s="76"/>
      <c r="AV968" s="76"/>
      <c r="AW968" s="76"/>
      <c r="AX968" s="76"/>
      <c r="AY968" s="76"/>
      <c r="AZ968" s="76"/>
      <c r="BA968" s="76"/>
      <c r="BB968" s="76"/>
      <c r="BC968" s="76"/>
      <c r="BD968" s="76"/>
      <c r="BE968" s="76"/>
      <c r="BF968" s="76"/>
      <c r="BG968" s="76"/>
      <c r="BH968" s="76"/>
      <c r="BI968" s="76"/>
      <c r="BJ968" s="76"/>
      <c r="BK968" s="76"/>
      <c r="BL968" s="76"/>
      <c r="BM968" s="76"/>
      <c r="BN968" s="76"/>
      <c r="BO968" s="76"/>
      <c r="BP968" s="76"/>
      <c r="BQ968" s="76"/>
      <c r="BR968" s="76"/>
      <c r="BS968" s="76"/>
      <c r="BT968" s="76"/>
      <c r="BU968" s="76"/>
      <c r="BV968" s="76"/>
      <c r="BW968" s="76"/>
      <c r="BX968" s="76"/>
      <c r="BY968" s="76"/>
      <c r="BZ968" s="76"/>
      <c r="CA968" s="76"/>
      <c r="CB968" s="76"/>
      <c r="CC968" s="76"/>
      <c r="CD968" s="76"/>
      <c r="CE968" s="76"/>
      <c r="CF968" s="76"/>
      <c r="CG968" s="76"/>
      <c r="CH968" s="76"/>
      <c r="CI968" s="76"/>
      <c r="CJ968" s="76"/>
      <c r="CK968" s="76"/>
      <c r="CL968" s="76"/>
      <c r="CN968" s="60"/>
      <c r="CO968" s="76"/>
      <c r="CP968" s="76"/>
      <c r="CQ968" s="76"/>
      <c r="CR968" s="76"/>
      <c r="CS968" s="76"/>
      <c r="CT968" s="76"/>
      <c r="CU968" s="76"/>
      <c r="CV968" s="76"/>
      <c r="CW968" s="76"/>
      <c r="CX968" s="76"/>
      <c r="CY968" s="76"/>
      <c r="CZ968" s="76"/>
      <c r="DA968" s="76"/>
      <c r="DB968" s="76"/>
      <c r="DC968" s="76"/>
      <c r="DD968" s="76"/>
      <c r="DE968" s="76"/>
      <c r="DF968" s="76"/>
      <c r="DG968" s="76"/>
      <c r="DH968" s="76"/>
      <c r="DI968" s="76"/>
      <c r="DJ968" s="76"/>
      <c r="DK968" s="76"/>
      <c r="DL968" s="76"/>
    </row>
    <row r="969" spans="1:116" x14ac:dyDescent="0.4">
      <c r="E969" s="8"/>
      <c r="H969" s="12"/>
      <c r="I969" s="60"/>
      <c r="J969" s="60"/>
      <c r="K969" s="15"/>
      <c r="L969" s="15"/>
      <c r="M969" s="15"/>
      <c r="N969" s="15"/>
      <c r="O969" s="15"/>
      <c r="P969" s="15"/>
      <c r="R969" s="15"/>
      <c r="S969" s="76"/>
      <c r="T969" s="76"/>
      <c r="U969" s="76"/>
      <c r="V969" s="76"/>
      <c r="W969" s="76"/>
      <c r="X969" s="76"/>
      <c r="Y969" s="76"/>
      <c r="Z969" s="76"/>
      <c r="AA969" s="76"/>
      <c r="AB969" s="76"/>
      <c r="AC969" s="76"/>
      <c r="AD969" s="76"/>
      <c r="AE969" s="76"/>
      <c r="AF969" s="76"/>
      <c r="AG969" s="76"/>
      <c r="AH969" s="76"/>
      <c r="AI969" s="76"/>
      <c r="AJ969" s="76"/>
      <c r="AK969" s="76"/>
      <c r="AL969" s="76"/>
      <c r="AM969" s="76"/>
      <c r="AN969" s="76"/>
      <c r="AO969" s="76"/>
      <c r="AP969" s="76"/>
      <c r="AQ969" s="76"/>
      <c r="AR969" s="76"/>
      <c r="AS969" s="76"/>
      <c r="AT969" s="76"/>
      <c r="AU969" s="76"/>
      <c r="AV969" s="76"/>
      <c r="AW969" s="76"/>
      <c r="AX969" s="76"/>
      <c r="AY969" s="76"/>
      <c r="AZ969" s="76"/>
      <c r="BA969" s="76"/>
      <c r="BB969" s="76"/>
      <c r="BC969" s="76"/>
      <c r="BD969" s="76"/>
      <c r="BE969" s="76"/>
      <c r="BF969" s="76"/>
      <c r="BG969" s="76"/>
      <c r="BH969" s="76"/>
      <c r="BI969" s="76"/>
      <c r="BJ969" s="76"/>
      <c r="BK969" s="76"/>
      <c r="BL969" s="76"/>
      <c r="BM969" s="76"/>
      <c r="BN969" s="76"/>
      <c r="BO969" s="76"/>
      <c r="BP969" s="76"/>
      <c r="BQ969" s="76"/>
      <c r="BR969" s="76"/>
      <c r="BS969" s="76"/>
      <c r="BT969" s="76"/>
      <c r="BU969" s="76"/>
      <c r="BV969" s="76"/>
      <c r="BW969" s="76"/>
      <c r="BX969" s="76"/>
      <c r="BY969" s="76"/>
      <c r="BZ969" s="76"/>
      <c r="CA969" s="76"/>
      <c r="CB969" s="76"/>
      <c r="CC969" s="76"/>
      <c r="CD969" s="76"/>
      <c r="CE969" s="76"/>
      <c r="CF969" s="76"/>
      <c r="CG969" s="76"/>
      <c r="CH969" s="76"/>
      <c r="CI969" s="76"/>
      <c r="CJ969" s="76"/>
      <c r="CK969" s="76"/>
      <c r="CL969" s="76"/>
      <c r="CN969" s="60"/>
      <c r="CO969" s="76"/>
      <c r="CP969" s="76"/>
      <c r="CQ969" s="76"/>
      <c r="CR969" s="76"/>
      <c r="CS969" s="76"/>
      <c r="CT969" s="76"/>
      <c r="CU969" s="76"/>
      <c r="CV969" s="76"/>
      <c r="CW969" s="76"/>
      <c r="CX969" s="76"/>
      <c r="CY969" s="76"/>
      <c r="CZ969" s="76"/>
      <c r="DA969" s="76"/>
      <c r="DB969" s="76"/>
      <c r="DC969" s="76"/>
      <c r="DD969" s="76"/>
      <c r="DE969" s="76"/>
      <c r="DF969" s="76"/>
      <c r="DG969" s="76"/>
      <c r="DH969" s="76"/>
      <c r="DI969" s="76"/>
      <c r="DJ969" s="76"/>
      <c r="DK969" s="76"/>
      <c r="DL969" s="76"/>
    </row>
    <row r="970" spans="1:116" x14ac:dyDescent="0.4">
      <c r="E970" s="8"/>
      <c r="H970" s="12"/>
      <c r="I970" s="60"/>
      <c r="J970" s="60"/>
      <c r="K970" s="15"/>
      <c r="L970" s="15"/>
      <c r="M970" s="15"/>
      <c r="N970" s="15"/>
      <c r="O970" s="15"/>
      <c r="P970" s="15"/>
      <c r="R970" s="15"/>
      <c r="S970" s="76"/>
      <c r="T970" s="76"/>
      <c r="U970" s="76"/>
      <c r="V970" s="76"/>
      <c r="W970" s="76"/>
      <c r="X970" s="76"/>
      <c r="Y970" s="76"/>
      <c r="Z970" s="76"/>
      <c r="AA970" s="76"/>
      <c r="AB970" s="76"/>
      <c r="AC970" s="76"/>
      <c r="AD970" s="76"/>
      <c r="AE970" s="76"/>
      <c r="AF970" s="76"/>
      <c r="AG970" s="76"/>
      <c r="AH970" s="76"/>
      <c r="AI970" s="76"/>
      <c r="AJ970" s="76"/>
      <c r="AK970" s="76"/>
      <c r="AL970" s="76"/>
      <c r="AM970" s="76"/>
      <c r="AN970" s="76"/>
      <c r="AO970" s="76"/>
      <c r="AP970" s="76"/>
      <c r="AQ970" s="76"/>
      <c r="AR970" s="76"/>
      <c r="AS970" s="76"/>
      <c r="AT970" s="76"/>
      <c r="AU970" s="76"/>
      <c r="AV970" s="76"/>
      <c r="AW970" s="76"/>
      <c r="AX970" s="76"/>
      <c r="AY970" s="76"/>
      <c r="AZ970" s="76"/>
      <c r="BA970" s="76"/>
      <c r="BB970" s="76"/>
      <c r="BC970" s="76"/>
      <c r="BD970" s="76"/>
      <c r="BE970" s="76"/>
      <c r="BF970" s="76"/>
      <c r="BG970" s="76"/>
      <c r="BH970" s="76"/>
      <c r="BI970" s="76"/>
      <c r="BJ970" s="76"/>
      <c r="BK970" s="76"/>
      <c r="BL970" s="76"/>
      <c r="BM970" s="76"/>
      <c r="BN970" s="76"/>
      <c r="BO970" s="76"/>
      <c r="BP970" s="76"/>
      <c r="BQ970" s="76"/>
      <c r="BR970" s="76"/>
      <c r="BS970" s="76"/>
      <c r="BT970" s="76"/>
      <c r="BU970" s="76"/>
      <c r="BV970" s="76"/>
      <c r="BW970" s="76"/>
      <c r="BX970" s="76"/>
      <c r="BY970" s="76"/>
      <c r="BZ970" s="76"/>
      <c r="CA970" s="76"/>
      <c r="CB970" s="76"/>
      <c r="CC970" s="76"/>
      <c r="CD970" s="76"/>
      <c r="CE970" s="76"/>
      <c r="CF970" s="76"/>
      <c r="CG970" s="76"/>
      <c r="CH970" s="76"/>
      <c r="CI970" s="76"/>
      <c r="CJ970" s="76"/>
      <c r="CK970" s="76"/>
      <c r="CL970" s="76"/>
      <c r="CN970" s="60"/>
      <c r="CO970" s="76"/>
      <c r="CP970" s="76"/>
      <c r="CQ970" s="76"/>
      <c r="CR970" s="76"/>
      <c r="CS970" s="76"/>
      <c r="CT970" s="76"/>
      <c r="CU970" s="76"/>
      <c r="CV970" s="76"/>
      <c r="CW970" s="76"/>
      <c r="CX970" s="76"/>
      <c r="CY970" s="76"/>
      <c r="CZ970" s="76"/>
      <c r="DA970" s="76"/>
      <c r="DB970" s="76"/>
      <c r="DC970" s="76"/>
      <c r="DD970" s="76"/>
      <c r="DE970" s="76"/>
      <c r="DF970" s="76"/>
      <c r="DG970" s="76"/>
      <c r="DH970" s="76"/>
      <c r="DI970" s="76"/>
      <c r="DJ970" s="76"/>
      <c r="DK970" s="76"/>
      <c r="DL970" s="76"/>
    </row>
    <row r="971" spans="1:116" x14ac:dyDescent="0.4">
      <c r="E971" s="8"/>
      <c r="H971" s="12"/>
      <c r="I971" s="60"/>
      <c r="J971" s="60"/>
      <c r="K971" s="15"/>
      <c r="L971" s="15"/>
      <c r="M971" s="15"/>
      <c r="N971" s="15"/>
      <c r="O971" s="15"/>
      <c r="P971" s="15"/>
      <c r="R971" s="15"/>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c r="CN971" s="60"/>
      <c r="CO971" s="76"/>
      <c r="CP971" s="76"/>
      <c r="CQ971" s="76"/>
      <c r="CR971" s="76"/>
      <c r="CS971" s="76"/>
      <c r="CT971" s="76"/>
      <c r="CU971" s="76"/>
      <c r="CV971" s="76"/>
      <c r="CW971" s="76"/>
      <c r="CX971" s="76"/>
      <c r="CY971" s="76"/>
      <c r="CZ971" s="76"/>
      <c r="DA971" s="76"/>
      <c r="DB971" s="76"/>
      <c r="DC971" s="76"/>
      <c r="DD971" s="76"/>
      <c r="DE971" s="76"/>
      <c r="DF971" s="76"/>
      <c r="DG971" s="76"/>
      <c r="DH971" s="76"/>
      <c r="DI971" s="76"/>
      <c r="DJ971" s="76"/>
      <c r="DK971" s="76"/>
      <c r="DL971" s="76"/>
    </row>
    <row r="972" spans="1:116" x14ac:dyDescent="0.4">
      <c r="E972" s="8"/>
      <c r="H972" s="12"/>
      <c r="I972" s="60"/>
      <c r="J972" s="60"/>
      <c r="K972" s="15"/>
      <c r="L972" s="15"/>
      <c r="M972" s="15"/>
      <c r="N972" s="15"/>
      <c r="O972" s="15"/>
      <c r="P972" s="15"/>
      <c r="R972" s="15"/>
      <c r="S972" s="76"/>
      <c r="T972" s="76"/>
      <c r="U972" s="76"/>
      <c r="V972" s="76"/>
      <c r="W972" s="76"/>
      <c r="X972" s="76"/>
      <c r="Y972" s="76"/>
      <c r="Z972" s="76"/>
      <c r="AA972" s="76"/>
      <c r="AB972" s="76"/>
      <c r="AC972" s="76"/>
      <c r="AD972" s="76"/>
      <c r="AE972" s="76"/>
      <c r="AF972" s="76"/>
      <c r="AG972" s="76"/>
      <c r="AH972" s="76"/>
      <c r="AI972" s="76"/>
      <c r="AJ972" s="76"/>
      <c r="AK972" s="76"/>
      <c r="AL972" s="76"/>
      <c r="AM972" s="76"/>
      <c r="AN972" s="76"/>
      <c r="AO972" s="76"/>
      <c r="AP972" s="76"/>
      <c r="AQ972" s="76"/>
      <c r="AR972" s="76"/>
      <c r="AS972" s="76"/>
      <c r="AT972" s="76"/>
      <c r="AU972" s="76"/>
      <c r="AV972" s="76"/>
      <c r="AW972" s="76"/>
      <c r="AX972" s="76"/>
      <c r="AY972" s="76"/>
      <c r="AZ972" s="76"/>
      <c r="BA972" s="76"/>
      <c r="BB972" s="76"/>
      <c r="BC972" s="76"/>
      <c r="BD972" s="76"/>
      <c r="BE972" s="76"/>
      <c r="BF972" s="76"/>
      <c r="BG972" s="76"/>
      <c r="BH972" s="76"/>
      <c r="BI972" s="76"/>
      <c r="BJ972" s="76"/>
      <c r="BK972" s="76"/>
      <c r="BL972" s="76"/>
      <c r="BM972" s="76"/>
      <c r="BN972" s="76"/>
      <c r="BO972" s="76"/>
      <c r="BP972" s="76"/>
      <c r="BQ972" s="76"/>
      <c r="BR972" s="76"/>
      <c r="BS972" s="76"/>
      <c r="BT972" s="76"/>
      <c r="BU972" s="76"/>
      <c r="BV972" s="76"/>
      <c r="BW972" s="76"/>
      <c r="BX972" s="76"/>
      <c r="BY972" s="76"/>
      <c r="BZ972" s="76"/>
      <c r="CA972" s="76"/>
      <c r="CB972" s="76"/>
      <c r="CC972" s="76"/>
      <c r="CD972" s="76"/>
      <c r="CE972" s="76"/>
      <c r="CF972" s="76"/>
      <c r="CG972" s="76"/>
      <c r="CH972" s="76"/>
      <c r="CI972" s="76"/>
      <c r="CJ972" s="76"/>
      <c r="CK972" s="76"/>
      <c r="CL972" s="76"/>
      <c r="CN972" s="60"/>
      <c r="CO972" s="76"/>
      <c r="CP972" s="76"/>
      <c r="CQ972" s="76"/>
      <c r="CR972" s="76"/>
      <c r="CS972" s="76"/>
      <c r="CT972" s="76"/>
      <c r="CU972" s="76"/>
      <c r="CV972" s="76"/>
      <c r="CW972" s="76"/>
      <c r="CX972" s="76"/>
      <c r="CY972" s="76"/>
      <c r="CZ972" s="76"/>
      <c r="DA972" s="76"/>
      <c r="DB972" s="76"/>
      <c r="DC972" s="76"/>
      <c r="DD972" s="76"/>
      <c r="DE972" s="76"/>
      <c r="DF972" s="76"/>
      <c r="DG972" s="76"/>
      <c r="DH972" s="76"/>
      <c r="DI972" s="76"/>
      <c r="DJ972" s="76"/>
      <c r="DK972" s="76"/>
      <c r="DL972" s="76"/>
    </row>
    <row r="973" spans="1:116" x14ac:dyDescent="0.4">
      <c r="A973" s="174"/>
      <c r="E973" s="8"/>
      <c r="G973" s="175"/>
      <c r="H973" s="200"/>
      <c r="I973" s="201"/>
      <c r="J973" s="201"/>
      <c r="K973" s="202"/>
      <c r="L973" s="202"/>
      <c r="M973" s="202"/>
      <c r="N973" s="202"/>
      <c r="O973" s="202"/>
      <c r="P973" s="202"/>
      <c r="R973" s="202"/>
      <c r="S973" s="190">
        <v>-1000</v>
      </c>
      <c r="T973" s="190">
        <v>-1000</v>
      </c>
      <c r="U973" s="190">
        <v>-1000</v>
      </c>
      <c r="V973" s="190">
        <v>-1000</v>
      </c>
      <c r="W973" s="190">
        <v>-1000</v>
      </c>
      <c r="X973" s="190">
        <v>-1000</v>
      </c>
      <c r="Y973" s="190">
        <v>-1000</v>
      </c>
      <c r="Z973" s="190">
        <v>-1000</v>
      </c>
      <c r="AA973" s="190">
        <v>-1000</v>
      </c>
      <c r="AB973" s="190">
        <v>-1000</v>
      </c>
      <c r="AC973" s="190">
        <v>-1000</v>
      </c>
      <c r="AD973" s="190">
        <v>-1000</v>
      </c>
      <c r="AE973" s="190">
        <v>-1000</v>
      </c>
      <c r="AF973" s="190">
        <v>-1000</v>
      </c>
      <c r="AG973" s="190">
        <v>-1000</v>
      </c>
      <c r="AH973" s="190">
        <v>-1000</v>
      </c>
      <c r="AI973" s="190">
        <v>-1000</v>
      </c>
      <c r="AJ973" s="190">
        <v>-1000</v>
      </c>
      <c r="AK973" s="190">
        <v>-1000</v>
      </c>
      <c r="AL973" s="190">
        <v>-1000</v>
      </c>
      <c r="AM973" s="190">
        <v>-1000</v>
      </c>
      <c r="AN973" s="190">
        <v>-1000</v>
      </c>
      <c r="AO973" s="190">
        <v>-1000</v>
      </c>
      <c r="AP973" s="190">
        <v>-1000</v>
      </c>
      <c r="AQ973" s="190">
        <v>-1000</v>
      </c>
      <c r="AR973" s="190">
        <v>-1000</v>
      </c>
      <c r="AS973" s="190">
        <v>-1000</v>
      </c>
      <c r="AT973" s="190">
        <v>-1000</v>
      </c>
      <c r="AU973" s="190">
        <v>-1000</v>
      </c>
      <c r="AV973" s="190">
        <v>-1000</v>
      </c>
      <c r="AW973" s="190">
        <v>-1000</v>
      </c>
      <c r="AX973" s="190">
        <v>-1000</v>
      </c>
      <c r="AY973" s="190">
        <v>-1000</v>
      </c>
      <c r="AZ973" s="190">
        <v>-1000</v>
      </c>
      <c r="BA973" s="190">
        <v>-1000</v>
      </c>
      <c r="BB973" s="190">
        <v>-1000</v>
      </c>
      <c r="BC973" s="190">
        <v>-1000</v>
      </c>
      <c r="BD973" s="190">
        <v>-1000</v>
      </c>
      <c r="BE973" s="190">
        <v>-1000</v>
      </c>
      <c r="BF973" s="190">
        <v>-1000</v>
      </c>
      <c r="BG973" s="190">
        <v>-1000</v>
      </c>
      <c r="BH973" s="190">
        <v>-1000</v>
      </c>
      <c r="BI973" s="190">
        <v>-1000</v>
      </c>
      <c r="BJ973" s="190">
        <v>-1000</v>
      </c>
      <c r="BK973" s="190">
        <v>-1000</v>
      </c>
      <c r="BL973" s="190">
        <v>-1000</v>
      </c>
      <c r="BM973" s="190">
        <v>-1000</v>
      </c>
      <c r="BN973" s="190">
        <v>-1000</v>
      </c>
      <c r="BO973" s="190">
        <v>-1000</v>
      </c>
      <c r="BP973" s="190">
        <v>-1000</v>
      </c>
      <c r="BQ973" s="190">
        <v>-1000</v>
      </c>
      <c r="BR973" s="190">
        <v>-1000</v>
      </c>
      <c r="BS973" s="190">
        <v>-1000</v>
      </c>
      <c r="BT973" s="190">
        <v>-1000</v>
      </c>
      <c r="BU973" s="190">
        <v>-1000</v>
      </c>
      <c r="BV973" s="190">
        <v>-1000</v>
      </c>
      <c r="BW973" s="190">
        <v>-1000</v>
      </c>
      <c r="BX973" s="190">
        <v>-1000</v>
      </c>
      <c r="BY973" s="190">
        <v>-1000</v>
      </c>
      <c r="BZ973" s="190">
        <v>-1000</v>
      </c>
      <c r="CA973" s="190">
        <v>-1000</v>
      </c>
      <c r="CB973" s="190">
        <v>-1000</v>
      </c>
      <c r="CC973" s="190">
        <v>-1000</v>
      </c>
      <c r="CD973" s="190">
        <v>-1000</v>
      </c>
      <c r="CE973" s="190">
        <v>-1000</v>
      </c>
      <c r="CF973" s="190">
        <v>-1000</v>
      </c>
      <c r="CG973" s="190">
        <v>-1000</v>
      </c>
      <c r="CH973" s="190">
        <v>-1000</v>
      </c>
      <c r="CI973" s="190">
        <v>-1000</v>
      </c>
      <c r="CJ973" s="190">
        <v>-1000</v>
      </c>
      <c r="CK973" s="190">
        <v>-1000</v>
      </c>
      <c r="CL973" s="190">
        <v>-1000</v>
      </c>
      <c r="CN973" s="201"/>
      <c r="CO973" s="190">
        <v>-1000</v>
      </c>
      <c r="CP973" s="190">
        <v>-1000</v>
      </c>
      <c r="CQ973" s="190">
        <v>-1000</v>
      </c>
      <c r="CR973" s="190">
        <v>-1000</v>
      </c>
      <c r="CS973" s="190">
        <v>-1000</v>
      </c>
      <c r="CT973" s="190">
        <v>-1000</v>
      </c>
      <c r="CU973" s="190">
        <v>-1000</v>
      </c>
      <c r="CV973" s="190">
        <v>-1000</v>
      </c>
      <c r="CW973" s="190">
        <v>-1000</v>
      </c>
      <c r="CX973" s="190">
        <v>-1000</v>
      </c>
      <c r="CY973" s="190">
        <v>-1000</v>
      </c>
      <c r="CZ973" s="190">
        <v>-1000</v>
      </c>
      <c r="DA973" s="190">
        <v>-1000</v>
      </c>
      <c r="DB973" s="190">
        <v>-1000</v>
      </c>
      <c r="DC973" s="190">
        <v>-1000</v>
      </c>
      <c r="DD973" s="190">
        <v>-1000</v>
      </c>
      <c r="DE973" s="190">
        <v>-1000</v>
      </c>
      <c r="DF973" s="190">
        <v>-1000</v>
      </c>
      <c r="DG973" s="190">
        <v>-1000</v>
      </c>
      <c r="DH973" s="190">
        <v>-1000</v>
      </c>
      <c r="DI973" s="190">
        <v>-1000</v>
      </c>
      <c r="DJ973" s="190">
        <v>-1000</v>
      </c>
      <c r="DK973" s="190">
        <v>-1000</v>
      </c>
      <c r="DL973" s="190">
        <v>-1000</v>
      </c>
    </row>
    <row r="974" spans="1:116" x14ac:dyDescent="0.4">
      <c r="A974" s="174"/>
      <c r="E974" s="8"/>
      <c r="G974" s="175" t="s">
        <v>490</v>
      </c>
      <c r="H974" s="174"/>
      <c r="I974" s="176"/>
      <c r="J974" s="176"/>
      <c r="K974" s="197"/>
      <c r="L974" s="197"/>
      <c r="M974" s="197"/>
      <c r="N974" s="197"/>
      <c r="O974" s="197"/>
      <c r="P974" s="197"/>
      <c r="R974" s="198"/>
      <c r="S974" s="174"/>
      <c r="T974" s="174"/>
      <c r="U974" s="174"/>
      <c r="V974" s="174"/>
      <c r="W974" s="174"/>
      <c r="X974" s="174"/>
      <c r="Y974" s="174"/>
      <c r="Z974" s="174"/>
      <c r="AA974" s="174"/>
      <c r="AB974" s="174"/>
      <c r="AC974" s="174"/>
      <c r="AD974" s="174"/>
      <c r="AE974" s="174"/>
      <c r="AF974" s="174"/>
      <c r="AG974" s="174"/>
      <c r="AH974" s="174"/>
      <c r="AI974" s="174"/>
      <c r="AJ974" s="174"/>
      <c r="AK974" s="174"/>
      <c r="AL974" s="174"/>
      <c r="AM974" s="174"/>
      <c r="AN974" s="174"/>
      <c r="AO974" s="174"/>
      <c r="AP974" s="174"/>
      <c r="AQ974" s="174"/>
      <c r="AR974" s="174"/>
      <c r="AS974" s="174"/>
      <c r="AT974" s="174"/>
      <c r="AU974" s="174"/>
      <c r="AV974" s="174"/>
      <c r="AW974" s="174"/>
      <c r="AX974" s="174"/>
      <c r="AY974" s="174"/>
      <c r="AZ974" s="174"/>
      <c r="BA974" s="174"/>
      <c r="BB974" s="174"/>
      <c r="BC974" s="174"/>
      <c r="BD974" s="174"/>
      <c r="BE974" s="174"/>
      <c r="BF974" s="174"/>
      <c r="BG974" s="174"/>
      <c r="BH974" s="174"/>
      <c r="BI974" s="174"/>
      <c r="BJ974" s="174"/>
      <c r="BK974" s="174"/>
      <c r="BL974" s="174"/>
      <c r="BM974" s="174"/>
      <c r="BN974" s="174"/>
      <c r="BO974" s="174"/>
      <c r="BP974" s="174"/>
      <c r="BQ974" s="174"/>
      <c r="BR974" s="174"/>
      <c r="BS974" s="174"/>
      <c r="BT974" s="174"/>
      <c r="BU974" s="174"/>
      <c r="BV974" s="174"/>
      <c r="BW974" s="174"/>
      <c r="BX974" s="174"/>
      <c r="BY974" s="174"/>
      <c r="BZ974" s="174"/>
      <c r="CA974" s="174"/>
      <c r="CB974" s="174"/>
      <c r="CC974" s="174"/>
      <c r="CD974" s="174"/>
      <c r="CE974" s="174"/>
      <c r="CF974" s="174"/>
      <c r="CG974" s="174"/>
      <c r="CH974" s="174"/>
      <c r="CI974" s="174"/>
      <c r="CJ974" s="174"/>
      <c r="CK974" s="174"/>
      <c r="CL974" s="174"/>
      <c r="CN974" s="176"/>
      <c r="CO974" s="174"/>
      <c r="CP974" s="174"/>
      <c r="CQ974" s="174"/>
      <c r="CR974" s="174"/>
      <c r="CS974" s="174"/>
      <c r="CT974" s="174"/>
      <c r="CU974" s="174"/>
      <c r="CV974" s="174"/>
      <c r="CW974" s="174"/>
      <c r="CX974" s="174"/>
      <c r="CY974" s="174"/>
      <c r="CZ974" s="174"/>
      <c r="DA974" s="174"/>
      <c r="DB974" s="174"/>
      <c r="DC974" s="174"/>
      <c r="DD974" s="174"/>
      <c r="DE974" s="174"/>
      <c r="DF974" s="174"/>
      <c r="DG974" s="174"/>
      <c r="DH974" s="174"/>
      <c r="DI974" s="174"/>
      <c r="DJ974" s="174"/>
      <c r="DK974" s="174"/>
      <c r="DL974" s="174"/>
    </row>
    <row r="975" spans="1:116" x14ac:dyDescent="0.4">
      <c r="A975" s="174"/>
      <c r="E975" s="8"/>
      <c r="G975" s="175" t="s">
        <v>492</v>
      </c>
      <c r="H975" s="174"/>
      <c r="I975" s="176"/>
      <c r="J975" s="176"/>
      <c r="K975" s="197"/>
      <c r="L975" s="197"/>
      <c r="M975" s="197"/>
      <c r="N975" s="197"/>
      <c r="O975" s="197"/>
      <c r="P975" s="197"/>
      <c r="R975" s="198"/>
      <c r="S975" s="174"/>
      <c r="T975" s="174"/>
      <c r="U975" s="174"/>
      <c r="V975" s="174"/>
      <c r="W975" s="174"/>
      <c r="X975" s="174"/>
      <c r="Y975" s="174"/>
      <c r="Z975" s="174"/>
      <c r="AA975" s="174"/>
      <c r="AB975" s="174"/>
      <c r="AC975" s="174"/>
      <c r="AD975" s="174"/>
      <c r="AE975" s="174"/>
      <c r="AF975" s="174"/>
      <c r="AG975" s="174"/>
      <c r="AH975" s="174"/>
      <c r="AI975" s="174"/>
      <c r="AJ975" s="174"/>
      <c r="AK975" s="174"/>
      <c r="AL975" s="174"/>
      <c r="AM975" s="174"/>
      <c r="AN975" s="174"/>
      <c r="AO975" s="174"/>
      <c r="AP975" s="174"/>
      <c r="AQ975" s="174"/>
      <c r="AR975" s="174"/>
      <c r="AS975" s="174"/>
      <c r="AT975" s="174"/>
      <c r="AU975" s="174"/>
      <c r="AV975" s="174"/>
      <c r="AW975" s="174"/>
      <c r="AX975" s="174"/>
      <c r="AY975" s="174"/>
      <c r="AZ975" s="174"/>
      <c r="BA975" s="174"/>
      <c r="BB975" s="174"/>
      <c r="BC975" s="174"/>
      <c r="BD975" s="174"/>
      <c r="BE975" s="174"/>
      <c r="BF975" s="174"/>
      <c r="BG975" s="174"/>
      <c r="BH975" s="174"/>
      <c r="BI975" s="174"/>
      <c r="BJ975" s="174"/>
      <c r="BK975" s="174"/>
      <c r="BL975" s="174"/>
      <c r="BM975" s="174"/>
      <c r="BN975" s="174"/>
      <c r="BO975" s="174"/>
      <c r="BP975" s="174"/>
      <c r="BQ975" s="174"/>
      <c r="BR975" s="174"/>
      <c r="BS975" s="174"/>
      <c r="BT975" s="174"/>
      <c r="BU975" s="174"/>
      <c r="BV975" s="174"/>
      <c r="BW975" s="174"/>
      <c r="BX975" s="174"/>
      <c r="BY975" s="174"/>
      <c r="BZ975" s="174"/>
      <c r="CA975" s="174"/>
      <c r="CB975" s="174"/>
      <c r="CC975" s="174"/>
      <c r="CD975" s="174"/>
      <c r="CE975" s="174"/>
      <c r="CF975" s="174"/>
      <c r="CG975" s="174"/>
      <c r="CH975" s="174"/>
      <c r="CI975" s="174"/>
      <c r="CJ975" s="174"/>
      <c r="CK975" s="174"/>
      <c r="CL975" s="174"/>
      <c r="CN975" s="176"/>
      <c r="CO975" s="174"/>
      <c r="CP975" s="174"/>
      <c r="CQ975" s="174"/>
      <c r="CR975" s="174"/>
      <c r="CS975" s="174"/>
      <c r="CT975" s="174"/>
      <c r="CU975" s="174"/>
      <c r="CV975" s="174"/>
      <c r="CW975" s="174"/>
      <c r="CX975" s="174"/>
      <c r="CY975" s="174"/>
      <c r="CZ975" s="174"/>
      <c r="DA975" s="174"/>
      <c r="DB975" s="174"/>
      <c r="DC975" s="174"/>
      <c r="DD975" s="174"/>
      <c r="DE975" s="174"/>
      <c r="DF975" s="174"/>
      <c r="DG975" s="174"/>
      <c r="DH975" s="174"/>
      <c r="DI975" s="174"/>
      <c r="DJ975" s="174"/>
      <c r="DK975" s="174"/>
      <c r="DL975" s="174"/>
    </row>
    <row r="976" spans="1:116" x14ac:dyDescent="0.4">
      <c r="A976" s="174"/>
      <c r="E976" s="8"/>
      <c r="G976" s="175" t="s">
        <v>461</v>
      </c>
      <c r="H976" s="174"/>
      <c r="I976" s="176"/>
      <c r="J976" s="176"/>
      <c r="K976" s="197"/>
      <c r="L976" s="197"/>
      <c r="M976" s="197"/>
      <c r="N976" s="197"/>
      <c r="O976" s="197"/>
      <c r="P976" s="197"/>
      <c r="R976" s="198"/>
      <c r="S976" s="199" t="str">
        <f t="shared" ref="S976:AX976" si="1116">S$20</f>
        <v>S$16</v>
      </c>
      <c r="T976" s="199" t="str">
        <f t="shared" si="1116"/>
        <v>T$16</v>
      </c>
      <c r="U976" s="199" t="str">
        <f t="shared" si="1116"/>
        <v>U$16</v>
      </c>
      <c r="V976" s="199" t="str">
        <f t="shared" si="1116"/>
        <v>V$16</v>
      </c>
      <c r="W976" s="199" t="str">
        <f t="shared" si="1116"/>
        <v>W$16</v>
      </c>
      <c r="X976" s="199" t="str">
        <f t="shared" si="1116"/>
        <v>X$16</v>
      </c>
      <c r="Y976" s="199" t="str">
        <f t="shared" si="1116"/>
        <v>Y$16</v>
      </c>
      <c r="Z976" s="199" t="str">
        <f t="shared" si="1116"/>
        <v>Z$16</v>
      </c>
      <c r="AA976" s="199" t="str">
        <f t="shared" si="1116"/>
        <v>AA$16</v>
      </c>
      <c r="AB976" s="199" t="str">
        <f t="shared" si="1116"/>
        <v>AB$16</v>
      </c>
      <c r="AC976" s="199" t="str">
        <f t="shared" si="1116"/>
        <v>AC$16</v>
      </c>
      <c r="AD976" s="199" t="str">
        <f t="shared" si="1116"/>
        <v>AD$16</v>
      </c>
      <c r="AE976" s="199" t="str">
        <f t="shared" si="1116"/>
        <v>AE$16</v>
      </c>
      <c r="AF976" s="199" t="str">
        <f t="shared" si="1116"/>
        <v>AF$16</v>
      </c>
      <c r="AG976" s="199" t="str">
        <f t="shared" si="1116"/>
        <v>AG$16</v>
      </c>
      <c r="AH976" s="199" t="str">
        <f t="shared" si="1116"/>
        <v>AH$16</v>
      </c>
      <c r="AI976" s="199" t="str">
        <f t="shared" si="1116"/>
        <v>AI$16</v>
      </c>
      <c r="AJ976" s="199" t="str">
        <f t="shared" si="1116"/>
        <v>AJ$16</v>
      </c>
      <c r="AK976" s="199" t="str">
        <f t="shared" si="1116"/>
        <v>AK$16</v>
      </c>
      <c r="AL976" s="199" t="str">
        <f t="shared" si="1116"/>
        <v>AL$16</v>
      </c>
      <c r="AM976" s="199" t="str">
        <f t="shared" si="1116"/>
        <v>AM$16</v>
      </c>
      <c r="AN976" s="199" t="str">
        <f t="shared" si="1116"/>
        <v>AN$16</v>
      </c>
      <c r="AO976" s="199" t="str">
        <f t="shared" si="1116"/>
        <v>AO$16</v>
      </c>
      <c r="AP976" s="199" t="str">
        <f t="shared" si="1116"/>
        <v>AP$16</v>
      </c>
      <c r="AQ976" s="199" t="str">
        <f t="shared" si="1116"/>
        <v>AQ$16</v>
      </c>
      <c r="AR976" s="199" t="str">
        <f t="shared" si="1116"/>
        <v>AR$16</v>
      </c>
      <c r="AS976" s="199" t="str">
        <f t="shared" si="1116"/>
        <v>AS$16</v>
      </c>
      <c r="AT976" s="199" t="str">
        <f t="shared" si="1116"/>
        <v>AT$16</v>
      </c>
      <c r="AU976" s="199" t="str">
        <f t="shared" si="1116"/>
        <v>AU$16</v>
      </c>
      <c r="AV976" s="199" t="str">
        <f t="shared" si="1116"/>
        <v>AV$16</v>
      </c>
      <c r="AW976" s="199" t="str">
        <f t="shared" si="1116"/>
        <v>AW$16</v>
      </c>
      <c r="AX976" s="199" t="str">
        <f t="shared" si="1116"/>
        <v>AX$16</v>
      </c>
      <c r="AY976" s="199" t="str">
        <f t="shared" ref="AY976:CD976" si="1117">AY$20</f>
        <v>AY$16</v>
      </c>
      <c r="AZ976" s="199" t="str">
        <f t="shared" si="1117"/>
        <v>AZ$16</v>
      </c>
      <c r="BA976" s="199" t="str">
        <f t="shared" si="1117"/>
        <v>BA$16</v>
      </c>
      <c r="BB976" s="199" t="str">
        <f t="shared" si="1117"/>
        <v>BB$16</v>
      </c>
      <c r="BC976" s="199" t="str">
        <f t="shared" si="1117"/>
        <v>BC$16</v>
      </c>
      <c r="BD976" s="199" t="str">
        <f t="shared" si="1117"/>
        <v>BD$16</v>
      </c>
      <c r="BE976" s="199" t="str">
        <f t="shared" si="1117"/>
        <v>BE$16</v>
      </c>
      <c r="BF976" s="199" t="str">
        <f t="shared" si="1117"/>
        <v>BF$16</v>
      </c>
      <c r="BG976" s="199" t="str">
        <f t="shared" si="1117"/>
        <v>BG$16</v>
      </c>
      <c r="BH976" s="199" t="str">
        <f t="shared" si="1117"/>
        <v>BH$16</v>
      </c>
      <c r="BI976" s="199" t="str">
        <f t="shared" si="1117"/>
        <v>BI$16</v>
      </c>
      <c r="BJ976" s="199" t="str">
        <f t="shared" si="1117"/>
        <v>BJ$16</v>
      </c>
      <c r="BK976" s="199" t="str">
        <f t="shared" si="1117"/>
        <v>BK$16</v>
      </c>
      <c r="BL976" s="199" t="str">
        <f t="shared" si="1117"/>
        <v>BL$16</v>
      </c>
      <c r="BM976" s="199" t="str">
        <f t="shared" si="1117"/>
        <v>BM$16</v>
      </c>
      <c r="BN976" s="199" t="str">
        <f t="shared" si="1117"/>
        <v>BN$16</v>
      </c>
      <c r="BO976" s="199" t="str">
        <f t="shared" si="1117"/>
        <v>BO$16</v>
      </c>
      <c r="BP976" s="199" t="str">
        <f t="shared" si="1117"/>
        <v>BP$16</v>
      </c>
      <c r="BQ976" s="199" t="str">
        <f t="shared" si="1117"/>
        <v>BQ$16</v>
      </c>
      <c r="BR976" s="199" t="str">
        <f t="shared" si="1117"/>
        <v>BR$16</v>
      </c>
      <c r="BS976" s="199" t="str">
        <f t="shared" si="1117"/>
        <v>BS$16</v>
      </c>
      <c r="BT976" s="199" t="str">
        <f t="shared" si="1117"/>
        <v>BT$16</v>
      </c>
      <c r="BU976" s="199" t="str">
        <f t="shared" si="1117"/>
        <v>BU$16</v>
      </c>
      <c r="BV976" s="199" t="str">
        <f t="shared" si="1117"/>
        <v>BV$16</v>
      </c>
      <c r="BW976" s="199" t="str">
        <f t="shared" si="1117"/>
        <v>BW$16</v>
      </c>
      <c r="BX976" s="199" t="str">
        <f t="shared" si="1117"/>
        <v>BX$16</v>
      </c>
      <c r="BY976" s="199" t="str">
        <f t="shared" si="1117"/>
        <v>BY$16</v>
      </c>
      <c r="BZ976" s="199" t="str">
        <f t="shared" si="1117"/>
        <v>BZ$16</v>
      </c>
      <c r="CA976" s="199" t="str">
        <f t="shared" si="1117"/>
        <v>CA$16</v>
      </c>
      <c r="CB976" s="199" t="str">
        <f t="shared" si="1117"/>
        <v>CB$16</v>
      </c>
      <c r="CC976" s="199" t="str">
        <f t="shared" si="1117"/>
        <v>CC$16</v>
      </c>
      <c r="CD976" s="199" t="str">
        <f t="shared" si="1117"/>
        <v>CD$16</v>
      </c>
      <c r="CE976" s="199" t="str">
        <f t="shared" ref="CE976:CL976" si="1118">CE$20</f>
        <v>CE$16</v>
      </c>
      <c r="CF976" s="199" t="str">
        <f t="shared" si="1118"/>
        <v>CF$16</v>
      </c>
      <c r="CG976" s="199" t="str">
        <f t="shared" si="1118"/>
        <v>CG$16</v>
      </c>
      <c r="CH976" s="199" t="str">
        <f t="shared" si="1118"/>
        <v>CH$16</v>
      </c>
      <c r="CI976" s="199" t="str">
        <f t="shared" si="1118"/>
        <v>CI$16</v>
      </c>
      <c r="CJ976" s="199" t="str">
        <f t="shared" si="1118"/>
        <v>CJ$16</v>
      </c>
      <c r="CK976" s="199" t="str">
        <f t="shared" si="1118"/>
        <v>CK$16</v>
      </c>
      <c r="CL976" s="199" t="str">
        <f t="shared" si="1118"/>
        <v>CL$16</v>
      </c>
      <c r="CN976" s="176"/>
      <c r="CO976" s="199" t="str">
        <f t="shared" ref="CO976:DL976" si="1119">CO$20</f>
        <v>CO$16</v>
      </c>
      <c r="CP976" s="199" t="str">
        <f t="shared" si="1119"/>
        <v>CP$16</v>
      </c>
      <c r="CQ976" s="199" t="str">
        <f t="shared" si="1119"/>
        <v>CQ$16</v>
      </c>
      <c r="CR976" s="199" t="str">
        <f t="shared" si="1119"/>
        <v>CR$16</v>
      </c>
      <c r="CS976" s="199" t="str">
        <f t="shared" si="1119"/>
        <v>CS$16</v>
      </c>
      <c r="CT976" s="199" t="str">
        <f t="shared" si="1119"/>
        <v>CT$16</v>
      </c>
      <c r="CU976" s="199" t="str">
        <f t="shared" si="1119"/>
        <v>CU$16</v>
      </c>
      <c r="CV976" s="199" t="str">
        <f t="shared" si="1119"/>
        <v>CV$16</v>
      </c>
      <c r="CW976" s="199" t="str">
        <f t="shared" si="1119"/>
        <v>CW$16</v>
      </c>
      <c r="CX976" s="199" t="str">
        <f t="shared" si="1119"/>
        <v>CX$16</v>
      </c>
      <c r="CY976" s="199" t="str">
        <f t="shared" si="1119"/>
        <v>CY$16</v>
      </c>
      <c r="CZ976" s="199" t="str">
        <f t="shared" si="1119"/>
        <v>CZ$16</v>
      </c>
      <c r="DA976" s="199" t="str">
        <f t="shared" si="1119"/>
        <v>DA$16</v>
      </c>
      <c r="DB976" s="199" t="str">
        <f t="shared" si="1119"/>
        <v>DB$16</v>
      </c>
      <c r="DC976" s="199" t="str">
        <f t="shared" si="1119"/>
        <v>DC$16</v>
      </c>
      <c r="DD976" s="199" t="str">
        <f t="shared" si="1119"/>
        <v>DD$16</v>
      </c>
      <c r="DE976" s="199" t="str">
        <f t="shared" si="1119"/>
        <v>DE$16</v>
      </c>
      <c r="DF976" s="199" t="str">
        <f t="shared" si="1119"/>
        <v>DF$16</v>
      </c>
      <c r="DG976" s="199" t="str">
        <f t="shared" si="1119"/>
        <v>DG$16</v>
      </c>
      <c r="DH976" s="199" t="str">
        <f t="shared" si="1119"/>
        <v>DH$16</v>
      </c>
      <c r="DI976" s="199" t="str">
        <f t="shared" si="1119"/>
        <v>DI$16</v>
      </c>
      <c r="DJ976" s="199" t="str">
        <f t="shared" si="1119"/>
        <v>DJ$16</v>
      </c>
      <c r="DK976" s="199" t="str">
        <f t="shared" si="1119"/>
        <v>DK$16</v>
      </c>
      <c r="DL976" s="199" t="str">
        <f t="shared" si="1119"/>
        <v>DL$16</v>
      </c>
    </row>
    <row r="977" spans="1:116" x14ac:dyDescent="0.4">
      <c r="A977" s="174"/>
      <c r="E977" s="8"/>
      <c r="G977" s="175" t="s">
        <v>462</v>
      </c>
      <c r="H977" s="200"/>
      <c r="I977" s="201"/>
      <c r="J977" s="201"/>
      <c r="K977" s="202"/>
      <c r="L977" s="202"/>
      <c r="M977" s="202"/>
      <c r="N977" s="202"/>
      <c r="O977" s="202"/>
      <c r="P977" s="202"/>
      <c r="R977" s="202"/>
      <c r="S977" s="199" t="str">
        <f t="shared" ref="S977:AX977" si="1120">S$21</f>
        <v>S$17</v>
      </c>
      <c r="T977" s="199" t="str">
        <f t="shared" si="1120"/>
        <v>T$17</v>
      </c>
      <c r="U977" s="199" t="str">
        <f t="shared" si="1120"/>
        <v>U$17</v>
      </c>
      <c r="V977" s="199" t="str">
        <f t="shared" si="1120"/>
        <v>V$17</v>
      </c>
      <c r="W977" s="199" t="str">
        <f t="shared" si="1120"/>
        <v>W$17</v>
      </c>
      <c r="X977" s="199" t="str">
        <f t="shared" si="1120"/>
        <v>X$17</v>
      </c>
      <c r="Y977" s="199" t="str">
        <f t="shared" si="1120"/>
        <v>Y$17</v>
      </c>
      <c r="Z977" s="199" t="str">
        <f t="shared" si="1120"/>
        <v>Z$17</v>
      </c>
      <c r="AA977" s="199" t="str">
        <f t="shared" si="1120"/>
        <v>AA$17</v>
      </c>
      <c r="AB977" s="199" t="str">
        <f t="shared" si="1120"/>
        <v>AB$17</v>
      </c>
      <c r="AC977" s="199" t="str">
        <f t="shared" si="1120"/>
        <v>AC$17</v>
      </c>
      <c r="AD977" s="199" t="str">
        <f t="shared" si="1120"/>
        <v>AD$17</v>
      </c>
      <c r="AE977" s="199" t="str">
        <f t="shared" si="1120"/>
        <v>AE$17</v>
      </c>
      <c r="AF977" s="199" t="str">
        <f t="shared" si="1120"/>
        <v>AF$17</v>
      </c>
      <c r="AG977" s="199" t="str">
        <f t="shared" si="1120"/>
        <v>AG$17</v>
      </c>
      <c r="AH977" s="199" t="str">
        <f t="shared" si="1120"/>
        <v>AH$17</v>
      </c>
      <c r="AI977" s="199" t="str">
        <f t="shared" si="1120"/>
        <v>AI$17</v>
      </c>
      <c r="AJ977" s="199" t="str">
        <f t="shared" si="1120"/>
        <v>AJ$17</v>
      </c>
      <c r="AK977" s="199" t="str">
        <f t="shared" si="1120"/>
        <v>AK$17</v>
      </c>
      <c r="AL977" s="199" t="str">
        <f t="shared" si="1120"/>
        <v>AL$17</v>
      </c>
      <c r="AM977" s="199" t="str">
        <f t="shared" si="1120"/>
        <v>AM$17</v>
      </c>
      <c r="AN977" s="199" t="str">
        <f t="shared" si="1120"/>
        <v>AN$17</v>
      </c>
      <c r="AO977" s="199" t="str">
        <f t="shared" si="1120"/>
        <v>AO$17</v>
      </c>
      <c r="AP977" s="199" t="str">
        <f t="shared" si="1120"/>
        <v>AP$17</v>
      </c>
      <c r="AQ977" s="199" t="str">
        <f t="shared" si="1120"/>
        <v>AQ$17</v>
      </c>
      <c r="AR977" s="199" t="str">
        <f t="shared" si="1120"/>
        <v>AR$17</v>
      </c>
      <c r="AS977" s="199" t="str">
        <f t="shared" si="1120"/>
        <v>AS$17</v>
      </c>
      <c r="AT977" s="199" t="str">
        <f t="shared" si="1120"/>
        <v>AT$17</v>
      </c>
      <c r="AU977" s="199" t="str">
        <f t="shared" si="1120"/>
        <v>AU$17</v>
      </c>
      <c r="AV977" s="199" t="str">
        <f t="shared" si="1120"/>
        <v>AV$17</v>
      </c>
      <c r="AW977" s="199" t="str">
        <f t="shared" si="1120"/>
        <v>AW$17</v>
      </c>
      <c r="AX977" s="199" t="str">
        <f t="shared" si="1120"/>
        <v>AX$17</v>
      </c>
      <c r="AY977" s="199" t="str">
        <f t="shared" ref="AY977:CD977" si="1121">AY$21</f>
        <v>AY$17</v>
      </c>
      <c r="AZ977" s="199" t="str">
        <f t="shared" si="1121"/>
        <v>AZ$17</v>
      </c>
      <c r="BA977" s="199" t="str">
        <f t="shared" si="1121"/>
        <v>BA$17</v>
      </c>
      <c r="BB977" s="199" t="str">
        <f t="shared" si="1121"/>
        <v>BB$17</v>
      </c>
      <c r="BC977" s="199" t="str">
        <f t="shared" si="1121"/>
        <v>BC$17</v>
      </c>
      <c r="BD977" s="199" t="str">
        <f t="shared" si="1121"/>
        <v>BD$17</v>
      </c>
      <c r="BE977" s="199" t="str">
        <f t="shared" si="1121"/>
        <v>BE$17</v>
      </c>
      <c r="BF977" s="199" t="str">
        <f t="shared" si="1121"/>
        <v>BF$17</v>
      </c>
      <c r="BG977" s="199" t="str">
        <f t="shared" si="1121"/>
        <v>BG$17</v>
      </c>
      <c r="BH977" s="199" t="str">
        <f t="shared" si="1121"/>
        <v>BH$17</v>
      </c>
      <c r="BI977" s="199" t="str">
        <f t="shared" si="1121"/>
        <v>BI$17</v>
      </c>
      <c r="BJ977" s="199" t="str">
        <f t="shared" si="1121"/>
        <v>BJ$17</v>
      </c>
      <c r="BK977" s="199" t="str">
        <f t="shared" si="1121"/>
        <v>BK$17</v>
      </c>
      <c r="BL977" s="199" t="str">
        <f t="shared" si="1121"/>
        <v>BL$17</v>
      </c>
      <c r="BM977" s="199" t="str">
        <f t="shared" si="1121"/>
        <v>BM$17</v>
      </c>
      <c r="BN977" s="199" t="str">
        <f t="shared" si="1121"/>
        <v>BN$17</v>
      </c>
      <c r="BO977" s="199" t="str">
        <f t="shared" si="1121"/>
        <v>BO$17</v>
      </c>
      <c r="BP977" s="199" t="str">
        <f t="shared" si="1121"/>
        <v>BP$17</v>
      </c>
      <c r="BQ977" s="199" t="str">
        <f t="shared" si="1121"/>
        <v>BQ$17</v>
      </c>
      <c r="BR977" s="199" t="str">
        <f t="shared" si="1121"/>
        <v>BR$17</v>
      </c>
      <c r="BS977" s="199" t="str">
        <f t="shared" si="1121"/>
        <v>BS$17</v>
      </c>
      <c r="BT977" s="199" t="str">
        <f t="shared" si="1121"/>
        <v>BT$17</v>
      </c>
      <c r="BU977" s="199" t="str">
        <f t="shared" si="1121"/>
        <v>BU$17</v>
      </c>
      <c r="BV977" s="199" t="str">
        <f t="shared" si="1121"/>
        <v>BV$17</v>
      </c>
      <c r="BW977" s="199" t="str">
        <f t="shared" si="1121"/>
        <v>BW$17</v>
      </c>
      <c r="BX977" s="199" t="str">
        <f t="shared" si="1121"/>
        <v>BX$17</v>
      </c>
      <c r="BY977" s="199" t="str">
        <f t="shared" si="1121"/>
        <v>BY$17</v>
      </c>
      <c r="BZ977" s="199" t="str">
        <f t="shared" si="1121"/>
        <v>BZ$17</v>
      </c>
      <c r="CA977" s="199" t="str">
        <f t="shared" si="1121"/>
        <v>CA$17</v>
      </c>
      <c r="CB977" s="199" t="str">
        <f t="shared" si="1121"/>
        <v>CB$17</v>
      </c>
      <c r="CC977" s="199" t="str">
        <f t="shared" si="1121"/>
        <v>CC$17</v>
      </c>
      <c r="CD977" s="199" t="str">
        <f t="shared" si="1121"/>
        <v>CD$17</v>
      </c>
      <c r="CE977" s="199" t="str">
        <f t="shared" ref="CE977:CL977" si="1122">CE$21</f>
        <v>CE$17</v>
      </c>
      <c r="CF977" s="199" t="str">
        <f t="shared" si="1122"/>
        <v>CF$17</v>
      </c>
      <c r="CG977" s="199" t="str">
        <f t="shared" si="1122"/>
        <v>CG$17</v>
      </c>
      <c r="CH977" s="199" t="str">
        <f t="shared" si="1122"/>
        <v>CH$17</v>
      </c>
      <c r="CI977" s="199" t="str">
        <f t="shared" si="1122"/>
        <v>CI$17</v>
      </c>
      <c r="CJ977" s="199" t="str">
        <f t="shared" si="1122"/>
        <v>CJ$17</v>
      </c>
      <c r="CK977" s="199" t="str">
        <f t="shared" si="1122"/>
        <v>CK$17</v>
      </c>
      <c r="CL977" s="199" t="str">
        <f t="shared" si="1122"/>
        <v>CL$17</v>
      </c>
      <c r="CN977" s="201"/>
      <c r="CO977" s="199" t="str">
        <f t="shared" ref="CO977:DL977" si="1123">CO$21</f>
        <v>CO$17</v>
      </c>
      <c r="CP977" s="199" t="str">
        <f t="shared" si="1123"/>
        <v>CP$17</v>
      </c>
      <c r="CQ977" s="199" t="str">
        <f t="shared" si="1123"/>
        <v>CQ$17</v>
      </c>
      <c r="CR977" s="199" t="str">
        <f t="shared" si="1123"/>
        <v>CR$17</v>
      </c>
      <c r="CS977" s="199" t="str">
        <f t="shared" si="1123"/>
        <v>CS$17</v>
      </c>
      <c r="CT977" s="199" t="str">
        <f t="shared" si="1123"/>
        <v>CT$17</v>
      </c>
      <c r="CU977" s="199" t="str">
        <f t="shared" si="1123"/>
        <v>CU$17</v>
      </c>
      <c r="CV977" s="199" t="str">
        <f t="shared" si="1123"/>
        <v>CV$17</v>
      </c>
      <c r="CW977" s="199" t="str">
        <f t="shared" si="1123"/>
        <v>CW$17</v>
      </c>
      <c r="CX977" s="199" t="str">
        <f t="shared" si="1123"/>
        <v>CX$17</v>
      </c>
      <c r="CY977" s="199" t="str">
        <f t="shared" si="1123"/>
        <v>CY$17</v>
      </c>
      <c r="CZ977" s="199" t="str">
        <f t="shared" si="1123"/>
        <v>CZ$17</v>
      </c>
      <c r="DA977" s="199" t="str">
        <f t="shared" si="1123"/>
        <v>DA$17</v>
      </c>
      <c r="DB977" s="199" t="str">
        <f t="shared" si="1123"/>
        <v>DB$17</v>
      </c>
      <c r="DC977" s="199" t="str">
        <f t="shared" si="1123"/>
        <v>DC$17</v>
      </c>
      <c r="DD977" s="199" t="str">
        <f t="shared" si="1123"/>
        <v>DD$17</v>
      </c>
      <c r="DE977" s="199" t="str">
        <f t="shared" si="1123"/>
        <v>DE$17</v>
      </c>
      <c r="DF977" s="199" t="str">
        <f t="shared" si="1123"/>
        <v>DF$17</v>
      </c>
      <c r="DG977" s="199" t="str">
        <f t="shared" si="1123"/>
        <v>DG$17</v>
      </c>
      <c r="DH977" s="199" t="str">
        <f t="shared" si="1123"/>
        <v>DH$17</v>
      </c>
      <c r="DI977" s="199" t="str">
        <f t="shared" si="1123"/>
        <v>DI$17</v>
      </c>
      <c r="DJ977" s="199" t="str">
        <f t="shared" si="1123"/>
        <v>DJ$17</v>
      </c>
      <c r="DK977" s="199" t="str">
        <f t="shared" si="1123"/>
        <v>DK$17</v>
      </c>
      <c r="DL977" s="199" t="str">
        <f t="shared" si="1123"/>
        <v>DL$17</v>
      </c>
    </row>
    <row r="978" spans="1:116" x14ac:dyDescent="0.4">
      <c r="A978" s="174"/>
      <c r="E978" s="8"/>
      <c r="G978" s="175" t="s">
        <v>491</v>
      </c>
      <c r="H978" s="200"/>
      <c r="I978" s="201"/>
      <c r="J978" s="201"/>
      <c r="K978" s="202"/>
      <c r="L978" s="202"/>
      <c r="M978" s="202"/>
      <c r="N978" s="202"/>
      <c r="O978" s="202"/>
      <c r="P978" s="202"/>
      <c r="R978" s="202"/>
      <c r="S978" s="190"/>
      <c r="T978" s="190"/>
      <c r="U978" s="190"/>
      <c r="V978" s="190"/>
      <c r="W978" s="190"/>
      <c r="X978" s="190"/>
      <c r="Y978" s="190"/>
      <c r="Z978" s="190"/>
      <c r="AA978" s="190"/>
      <c r="AB978" s="190"/>
      <c r="AC978" s="190"/>
      <c r="AD978" s="190"/>
      <c r="AE978" s="190"/>
      <c r="AF978" s="190"/>
      <c r="AG978" s="190"/>
      <c r="AH978" s="190"/>
      <c r="AI978" s="190"/>
      <c r="AJ978" s="190"/>
      <c r="AK978" s="190"/>
      <c r="AL978" s="190"/>
      <c r="AM978" s="190"/>
      <c r="AN978" s="190"/>
      <c r="AO978" s="190"/>
      <c r="AP978" s="190"/>
      <c r="AQ978" s="190"/>
      <c r="AR978" s="190"/>
      <c r="AS978" s="190"/>
      <c r="AT978" s="190"/>
      <c r="AU978" s="190"/>
      <c r="AV978" s="190"/>
      <c r="AW978" s="190"/>
      <c r="AX978" s="190"/>
      <c r="AY978" s="190"/>
      <c r="AZ978" s="190"/>
      <c r="BA978" s="190"/>
      <c r="BB978" s="190"/>
      <c r="BC978" s="190"/>
      <c r="BD978" s="190"/>
      <c r="BE978" s="190"/>
      <c r="BF978" s="190"/>
      <c r="BG978" s="190"/>
      <c r="BH978" s="190"/>
      <c r="BI978" s="190"/>
      <c r="BJ978" s="190"/>
      <c r="BK978" s="190"/>
      <c r="BL978" s="190"/>
      <c r="BM978" s="190"/>
      <c r="BN978" s="190"/>
      <c r="BO978" s="190"/>
      <c r="BP978" s="190"/>
      <c r="BQ978" s="190"/>
      <c r="BR978" s="190"/>
      <c r="BS978" s="190"/>
      <c r="BT978" s="190"/>
      <c r="BU978" s="190"/>
      <c r="BV978" s="190"/>
      <c r="BW978" s="190"/>
      <c r="BX978" s="190"/>
      <c r="BY978" s="190"/>
      <c r="BZ978" s="190"/>
      <c r="CA978" s="190"/>
      <c r="CB978" s="190"/>
      <c r="CC978" s="190"/>
      <c r="CD978" s="190"/>
      <c r="CE978" s="190"/>
      <c r="CF978" s="190"/>
      <c r="CG978" s="190"/>
      <c r="CH978" s="190"/>
      <c r="CI978" s="190"/>
      <c r="CJ978" s="190"/>
      <c r="CK978" s="190"/>
      <c r="CL978" s="190"/>
      <c r="CN978" s="201"/>
      <c r="CO978" s="190"/>
      <c r="CP978" s="190"/>
      <c r="CQ978" s="190"/>
      <c r="CR978" s="190"/>
      <c r="CS978" s="190"/>
      <c r="CT978" s="190"/>
      <c r="CU978" s="190"/>
      <c r="CV978" s="190"/>
      <c r="CW978" s="190"/>
      <c r="CX978" s="190"/>
      <c r="CY978" s="190"/>
      <c r="CZ978" s="190"/>
      <c r="DA978" s="190"/>
      <c r="DB978" s="190"/>
      <c r="DC978" s="190"/>
      <c r="DD978" s="190"/>
      <c r="DE978" s="190"/>
      <c r="DF978" s="190"/>
      <c r="DG978" s="190"/>
      <c r="DH978" s="190"/>
      <c r="DI978" s="190"/>
      <c r="DJ978" s="190"/>
      <c r="DK978" s="190"/>
      <c r="DL978" s="190"/>
    </row>
    <row r="979" spans="1:116" x14ac:dyDescent="0.4">
      <c r="A979" s="174"/>
      <c r="E979" s="8"/>
      <c r="G979" s="175" t="s">
        <v>505</v>
      </c>
      <c r="H979" s="200"/>
      <c r="I979" s="201"/>
      <c r="J979" s="201"/>
      <c r="K979" s="202"/>
      <c r="L979" s="202"/>
      <c r="M979" s="202"/>
      <c r="N979" s="202"/>
      <c r="O979" s="202"/>
      <c r="P979" s="202"/>
      <c r="R979" s="202"/>
      <c r="S979" s="190"/>
      <c r="T979" s="190"/>
      <c r="U979" s="190"/>
      <c r="V979" s="190"/>
      <c r="W979" s="190"/>
      <c r="X979" s="190"/>
      <c r="Y979" s="190"/>
      <c r="Z979" s="190"/>
      <c r="AA979" s="190"/>
      <c r="AB979" s="190"/>
      <c r="AC979" s="190"/>
      <c r="AD979" s="190"/>
      <c r="AE979" s="190"/>
      <c r="AF979" s="190"/>
      <c r="AG979" s="190"/>
      <c r="AH979" s="190"/>
      <c r="AI979" s="190"/>
      <c r="AJ979" s="190"/>
      <c r="AK979" s="190"/>
      <c r="AL979" s="190"/>
      <c r="AM979" s="190"/>
      <c r="AN979" s="190"/>
      <c r="AO979" s="190"/>
      <c r="AP979" s="190"/>
      <c r="AQ979" s="190"/>
      <c r="AR979" s="190"/>
      <c r="AS979" s="190"/>
      <c r="AT979" s="190"/>
      <c r="AU979" s="190"/>
      <c r="AV979" s="190"/>
      <c r="AW979" s="190"/>
      <c r="AX979" s="190"/>
      <c r="AY979" s="190"/>
      <c r="AZ979" s="190"/>
      <c r="BA979" s="190"/>
      <c r="BB979" s="190"/>
      <c r="BC979" s="190"/>
      <c r="BD979" s="190"/>
      <c r="BE979" s="190"/>
      <c r="BF979" s="190"/>
      <c r="BG979" s="190"/>
      <c r="BH979" s="190"/>
      <c r="BI979" s="190"/>
      <c r="BJ979" s="190"/>
      <c r="BK979" s="190"/>
      <c r="BL979" s="190"/>
      <c r="BM979" s="190"/>
      <c r="BN979" s="190"/>
      <c r="BO979" s="190"/>
      <c r="BP979" s="190"/>
      <c r="BQ979" s="190"/>
      <c r="BR979" s="190"/>
      <c r="BS979" s="190"/>
      <c r="BT979" s="190"/>
      <c r="BU979" s="190"/>
      <c r="BV979" s="190"/>
      <c r="BW979" s="190"/>
      <c r="BX979" s="190"/>
      <c r="BY979" s="190"/>
      <c r="BZ979" s="190"/>
      <c r="CA979" s="190"/>
      <c r="CB979" s="190"/>
      <c r="CC979" s="190"/>
      <c r="CD979" s="190"/>
      <c r="CE979" s="190"/>
      <c r="CF979" s="190"/>
      <c r="CG979" s="190"/>
      <c r="CH979" s="190"/>
      <c r="CI979" s="190"/>
      <c r="CJ979" s="190"/>
      <c r="CK979" s="190"/>
      <c r="CL979" s="190"/>
      <c r="CN979" s="201"/>
      <c r="CO979" s="190"/>
      <c r="CP979" s="190"/>
      <c r="CQ979" s="190"/>
      <c r="CR979" s="190"/>
      <c r="CS979" s="190"/>
      <c r="CT979" s="190"/>
      <c r="CU979" s="190"/>
      <c r="CV979" s="190"/>
      <c r="CW979" s="190"/>
      <c r="CX979" s="190"/>
      <c r="CY979" s="190"/>
      <c r="CZ979" s="190"/>
      <c r="DA979" s="190"/>
      <c r="DB979" s="190"/>
      <c r="DC979" s="190"/>
      <c r="DD979" s="190"/>
      <c r="DE979" s="190"/>
      <c r="DF979" s="190"/>
      <c r="DG979" s="190"/>
      <c r="DH979" s="190"/>
      <c r="DI979" s="190"/>
      <c r="DJ979" s="190"/>
      <c r="DK979" s="190"/>
      <c r="DL979" s="190"/>
    </row>
    <row r="980" spans="1:116" x14ac:dyDescent="0.4">
      <c r="A980" s="174"/>
      <c r="E980" s="8"/>
      <c r="G980" s="175" t="s">
        <v>463</v>
      </c>
      <c r="H980" s="200"/>
      <c r="I980" s="201"/>
      <c r="J980" s="201"/>
      <c r="K980" s="202"/>
      <c r="L980" s="202"/>
      <c r="M980" s="202"/>
      <c r="N980" s="202"/>
      <c r="O980" s="202"/>
      <c r="P980" s="202"/>
      <c r="R980" s="202"/>
      <c r="S980" s="176" t="str">
        <f>ADDRESS(ROW(S973),COLUMN(S973),2)</f>
        <v>S$973</v>
      </c>
      <c r="T980" s="176" t="str">
        <f t="shared" ref="T980:CE980" si="1124">ADDRESS(ROW(T973),COLUMN(T973),2)</f>
        <v>T$973</v>
      </c>
      <c r="U980" s="176" t="str">
        <f t="shared" si="1124"/>
        <v>U$973</v>
      </c>
      <c r="V980" s="176" t="str">
        <f t="shared" si="1124"/>
        <v>V$973</v>
      </c>
      <c r="W980" s="176" t="str">
        <f t="shared" si="1124"/>
        <v>W$973</v>
      </c>
      <c r="X980" s="176" t="str">
        <f t="shared" si="1124"/>
        <v>X$973</v>
      </c>
      <c r="Y980" s="176" t="str">
        <f t="shared" si="1124"/>
        <v>Y$973</v>
      </c>
      <c r="Z980" s="176" t="str">
        <f t="shared" si="1124"/>
        <v>Z$973</v>
      </c>
      <c r="AA980" s="176" t="str">
        <f t="shared" si="1124"/>
        <v>AA$973</v>
      </c>
      <c r="AB980" s="176" t="str">
        <f t="shared" si="1124"/>
        <v>AB$973</v>
      </c>
      <c r="AC980" s="176" t="str">
        <f t="shared" si="1124"/>
        <v>AC$973</v>
      </c>
      <c r="AD980" s="176" t="str">
        <f t="shared" si="1124"/>
        <v>AD$973</v>
      </c>
      <c r="AE980" s="176" t="str">
        <f t="shared" si="1124"/>
        <v>AE$973</v>
      </c>
      <c r="AF980" s="176" t="str">
        <f t="shared" si="1124"/>
        <v>AF$973</v>
      </c>
      <c r="AG980" s="176" t="str">
        <f t="shared" si="1124"/>
        <v>AG$973</v>
      </c>
      <c r="AH980" s="176" t="str">
        <f t="shared" si="1124"/>
        <v>AH$973</v>
      </c>
      <c r="AI980" s="176" t="str">
        <f t="shared" si="1124"/>
        <v>AI$973</v>
      </c>
      <c r="AJ980" s="176" t="str">
        <f t="shared" si="1124"/>
        <v>AJ$973</v>
      </c>
      <c r="AK980" s="176" t="str">
        <f t="shared" si="1124"/>
        <v>AK$973</v>
      </c>
      <c r="AL980" s="176" t="str">
        <f t="shared" si="1124"/>
        <v>AL$973</v>
      </c>
      <c r="AM980" s="176" t="str">
        <f t="shared" si="1124"/>
        <v>AM$973</v>
      </c>
      <c r="AN980" s="176" t="str">
        <f t="shared" si="1124"/>
        <v>AN$973</v>
      </c>
      <c r="AO980" s="176" t="str">
        <f t="shared" si="1124"/>
        <v>AO$973</v>
      </c>
      <c r="AP980" s="176" t="str">
        <f t="shared" si="1124"/>
        <v>AP$973</v>
      </c>
      <c r="AQ980" s="176" t="str">
        <f t="shared" si="1124"/>
        <v>AQ$973</v>
      </c>
      <c r="AR980" s="176" t="str">
        <f t="shared" si="1124"/>
        <v>AR$973</v>
      </c>
      <c r="AS980" s="176" t="str">
        <f t="shared" si="1124"/>
        <v>AS$973</v>
      </c>
      <c r="AT980" s="176" t="str">
        <f t="shared" si="1124"/>
        <v>AT$973</v>
      </c>
      <c r="AU980" s="176" t="str">
        <f t="shared" si="1124"/>
        <v>AU$973</v>
      </c>
      <c r="AV980" s="176" t="str">
        <f t="shared" si="1124"/>
        <v>AV$973</v>
      </c>
      <c r="AW980" s="176" t="str">
        <f t="shared" si="1124"/>
        <v>AW$973</v>
      </c>
      <c r="AX980" s="176" t="str">
        <f t="shared" si="1124"/>
        <v>AX$973</v>
      </c>
      <c r="AY980" s="176" t="str">
        <f t="shared" si="1124"/>
        <v>AY$973</v>
      </c>
      <c r="AZ980" s="176" t="str">
        <f t="shared" si="1124"/>
        <v>AZ$973</v>
      </c>
      <c r="BA980" s="176" t="str">
        <f t="shared" si="1124"/>
        <v>BA$973</v>
      </c>
      <c r="BB980" s="176" t="str">
        <f t="shared" si="1124"/>
        <v>BB$973</v>
      </c>
      <c r="BC980" s="176" t="str">
        <f t="shared" si="1124"/>
        <v>BC$973</v>
      </c>
      <c r="BD980" s="176" t="str">
        <f t="shared" si="1124"/>
        <v>BD$973</v>
      </c>
      <c r="BE980" s="176" t="str">
        <f t="shared" si="1124"/>
        <v>BE$973</v>
      </c>
      <c r="BF980" s="176" t="str">
        <f t="shared" si="1124"/>
        <v>BF$973</v>
      </c>
      <c r="BG980" s="176" t="str">
        <f t="shared" si="1124"/>
        <v>BG$973</v>
      </c>
      <c r="BH980" s="176" t="str">
        <f t="shared" si="1124"/>
        <v>BH$973</v>
      </c>
      <c r="BI980" s="176" t="str">
        <f t="shared" si="1124"/>
        <v>BI$973</v>
      </c>
      <c r="BJ980" s="176" t="str">
        <f t="shared" si="1124"/>
        <v>BJ$973</v>
      </c>
      <c r="BK980" s="176" t="str">
        <f t="shared" si="1124"/>
        <v>BK$973</v>
      </c>
      <c r="BL980" s="176" t="str">
        <f t="shared" si="1124"/>
        <v>BL$973</v>
      </c>
      <c r="BM980" s="176" t="str">
        <f t="shared" si="1124"/>
        <v>BM$973</v>
      </c>
      <c r="BN980" s="176" t="str">
        <f t="shared" si="1124"/>
        <v>BN$973</v>
      </c>
      <c r="BO980" s="176" t="str">
        <f t="shared" si="1124"/>
        <v>BO$973</v>
      </c>
      <c r="BP980" s="176" t="str">
        <f t="shared" si="1124"/>
        <v>BP$973</v>
      </c>
      <c r="BQ980" s="176" t="str">
        <f t="shared" si="1124"/>
        <v>BQ$973</v>
      </c>
      <c r="BR980" s="176" t="str">
        <f t="shared" si="1124"/>
        <v>BR$973</v>
      </c>
      <c r="BS980" s="176" t="str">
        <f t="shared" si="1124"/>
        <v>BS$973</v>
      </c>
      <c r="BT980" s="176" t="str">
        <f t="shared" si="1124"/>
        <v>BT$973</v>
      </c>
      <c r="BU980" s="176" t="str">
        <f t="shared" si="1124"/>
        <v>BU$973</v>
      </c>
      <c r="BV980" s="176" t="str">
        <f t="shared" si="1124"/>
        <v>BV$973</v>
      </c>
      <c r="BW980" s="176" t="str">
        <f t="shared" si="1124"/>
        <v>BW$973</v>
      </c>
      <c r="BX980" s="176" t="str">
        <f t="shared" si="1124"/>
        <v>BX$973</v>
      </c>
      <c r="BY980" s="176" t="str">
        <f t="shared" si="1124"/>
        <v>BY$973</v>
      </c>
      <c r="BZ980" s="176" t="str">
        <f t="shared" si="1124"/>
        <v>BZ$973</v>
      </c>
      <c r="CA980" s="176" t="str">
        <f t="shared" si="1124"/>
        <v>CA$973</v>
      </c>
      <c r="CB980" s="176" t="str">
        <f t="shared" si="1124"/>
        <v>CB$973</v>
      </c>
      <c r="CC980" s="176" t="str">
        <f t="shared" si="1124"/>
        <v>CC$973</v>
      </c>
      <c r="CD980" s="176" t="str">
        <f t="shared" si="1124"/>
        <v>CD$973</v>
      </c>
      <c r="CE980" s="176" t="str">
        <f t="shared" si="1124"/>
        <v>CE$973</v>
      </c>
      <c r="CF980" s="176" t="str">
        <f t="shared" ref="CF980:CL980" si="1125">ADDRESS(ROW(CF973),COLUMN(CF973),2)</f>
        <v>CF$973</v>
      </c>
      <c r="CG980" s="176" t="str">
        <f t="shared" si="1125"/>
        <v>CG$973</v>
      </c>
      <c r="CH980" s="176" t="str">
        <f t="shared" si="1125"/>
        <v>CH$973</v>
      </c>
      <c r="CI980" s="176" t="str">
        <f t="shared" si="1125"/>
        <v>CI$973</v>
      </c>
      <c r="CJ980" s="176" t="str">
        <f t="shared" si="1125"/>
        <v>CJ$973</v>
      </c>
      <c r="CK980" s="176" t="str">
        <f t="shared" si="1125"/>
        <v>CK$973</v>
      </c>
      <c r="CL980" s="176" t="str">
        <f t="shared" si="1125"/>
        <v>CL$973</v>
      </c>
      <c r="CN980" s="201"/>
      <c r="CO980" s="176" t="str">
        <f t="shared" ref="CO980:DK980" si="1126">ADDRESS(ROW(CO973),COLUMN(CO973),2)</f>
        <v>CO$973</v>
      </c>
      <c r="CP980" s="176" t="str">
        <f t="shared" si="1126"/>
        <v>CP$973</v>
      </c>
      <c r="CQ980" s="176" t="str">
        <f t="shared" si="1126"/>
        <v>CQ$973</v>
      </c>
      <c r="CR980" s="176" t="str">
        <f t="shared" si="1126"/>
        <v>CR$973</v>
      </c>
      <c r="CS980" s="176" t="str">
        <f t="shared" si="1126"/>
        <v>CS$973</v>
      </c>
      <c r="CT980" s="176" t="str">
        <f t="shared" si="1126"/>
        <v>CT$973</v>
      </c>
      <c r="CU980" s="176" t="str">
        <f t="shared" si="1126"/>
        <v>CU$973</v>
      </c>
      <c r="CV980" s="176" t="str">
        <f t="shared" si="1126"/>
        <v>CV$973</v>
      </c>
      <c r="CW980" s="176" t="str">
        <f t="shared" si="1126"/>
        <v>CW$973</v>
      </c>
      <c r="CX980" s="176" t="str">
        <f t="shared" si="1126"/>
        <v>CX$973</v>
      </c>
      <c r="CY980" s="176" t="str">
        <f t="shared" si="1126"/>
        <v>CY$973</v>
      </c>
      <c r="CZ980" s="176" t="str">
        <f t="shared" si="1126"/>
        <v>CZ$973</v>
      </c>
      <c r="DA980" s="176" t="str">
        <f t="shared" si="1126"/>
        <v>DA$973</v>
      </c>
      <c r="DB980" s="176" t="str">
        <f t="shared" si="1126"/>
        <v>DB$973</v>
      </c>
      <c r="DC980" s="176" t="str">
        <f t="shared" si="1126"/>
        <v>DC$973</v>
      </c>
      <c r="DD980" s="176" t="str">
        <f t="shared" si="1126"/>
        <v>DD$973</v>
      </c>
      <c r="DE980" s="176" t="str">
        <f t="shared" si="1126"/>
        <v>DE$973</v>
      </c>
      <c r="DF980" s="176" t="str">
        <f t="shared" si="1126"/>
        <v>DF$973</v>
      </c>
      <c r="DG980" s="176" t="str">
        <f t="shared" si="1126"/>
        <v>DG$973</v>
      </c>
      <c r="DH980" s="176" t="str">
        <f t="shared" si="1126"/>
        <v>DH$973</v>
      </c>
      <c r="DI980" s="176" t="str">
        <f t="shared" si="1126"/>
        <v>DI$973</v>
      </c>
      <c r="DJ980" s="176" t="str">
        <f t="shared" si="1126"/>
        <v>DJ$973</v>
      </c>
      <c r="DK980" s="176" t="str">
        <f t="shared" si="1126"/>
        <v>DK$973</v>
      </c>
      <c r="DL980" s="176" t="str">
        <f t="shared" ref="DL980" si="1127">ADDRESS(ROW(DL973),COLUMN(DL973),2)</f>
        <v>DL$973</v>
      </c>
    </row>
    <row r="981" spans="1:116" x14ac:dyDescent="0.4">
      <c r="A981" s="174"/>
      <c r="E981" s="8"/>
      <c r="G981" s="175" t="s">
        <v>464</v>
      </c>
      <c r="H981" s="200"/>
      <c r="I981" s="201"/>
      <c r="J981" s="201"/>
      <c r="K981" s="202"/>
      <c r="L981" s="202"/>
      <c r="M981" s="202"/>
      <c r="N981" s="202"/>
      <c r="O981" s="202"/>
      <c r="P981" s="202"/>
      <c r="R981" s="202"/>
      <c r="S981" s="190" t="str">
        <f t="shared" ref="S981:AX981" si="1128">S$23</f>
        <v>S$19</v>
      </c>
      <c r="T981" s="190" t="str">
        <f t="shared" si="1128"/>
        <v>T$19</v>
      </c>
      <c r="U981" s="190" t="str">
        <f t="shared" si="1128"/>
        <v>U$19</v>
      </c>
      <c r="V981" s="190" t="str">
        <f t="shared" si="1128"/>
        <v>V$19</v>
      </c>
      <c r="W981" s="190" t="str">
        <f t="shared" si="1128"/>
        <v>W$19</v>
      </c>
      <c r="X981" s="190" t="str">
        <f t="shared" si="1128"/>
        <v>X$19</v>
      </c>
      <c r="Y981" s="190" t="str">
        <f t="shared" si="1128"/>
        <v>Y$19</v>
      </c>
      <c r="Z981" s="190" t="str">
        <f t="shared" si="1128"/>
        <v>Z$19</v>
      </c>
      <c r="AA981" s="190" t="str">
        <f t="shared" si="1128"/>
        <v>AA$19</v>
      </c>
      <c r="AB981" s="190" t="str">
        <f t="shared" si="1128"/>
        <v>AB$19</v>
      </c>
      <c r="AC981" s="190" t="str">
        <f t="shared" si="1128"/>
        <v>AC$19</v>
      </c>
      <c r="AD981" s="190" t="str">
        <f t="shared" si="1128"/>
        <v>AD$19</v>
      </c>
      <c r="AE981" s="190" t="str">
        <f t="shared" si="1128"/>
        <v>AE$19</v>
      </c>
      <c r="AF981" s="190" t="str">
        <f t="shared" si="1128"/>
        <v>AF$19</v>
      </c>
      <c r="AG981" s="190" t="str">
        <f t="shared" si="1128"/>
        <v>AG$19</v>
      </c>
      <c r="AH981" s="190" t="str">
        <f t="shared" si="1128"/>
        <v>AH$19</v>
      </c>
      <c r="AI981" s="190" t="str">
        <f t="shared" si="1128"/>
        <v>AI$19</v>
      </c>
      <c r="AJ981" s="190" t="str">
        <f t="shared" si="1128"/>
        <v>AJ$19</v>
      </c>
      <c r="AK981" s="190" t="str">
        <f t="shared" si="1128"/>
        <v>AK$19</v>
      </c>
      <c r="AL981" s="190" t="str">
        <f t="shared" si="1128"/>
        <v>AL$19</v>
      </c>
      <c r="AM981" s="190" t="str">
        <f t="shared" si="1128"/>
        <v>AM$19</v>
      </c>
      <c r="AN981" s="190" t="str">
        <f t="shared" si="1128"/>
        <v>AN$19</v>
      </c>
      <c r="AO981" s="190" t="str">
        <f t="shared" si="1128"/>
        <v>AO$19</v>
      </c>
      <c r="AP981" s="190" t="str">
        <f t="shared" si="1128"/>
        <v>AP$19</v>
      </c>
      <c r="AQ981" s="190" t="str">
        <f t="shared" si="1128"/>
        <v>AQ$19</v>
      </c>
      <c r="AR981" s="190" t="str">
        <f t="shared" si="1128"/>
        <v>AR$19</v>
      </c>
      <c r="AS981" s="190" t="str">
        <f t="shared" si="1128"/>
        <v>AS$19</v>
      </c>
      <c r="AT981" s="190" t="str">
        <f t="shared" si="1128"/>
        <v>AT$19</v>
      </c>
      <c r="AU981" s="190" t="str">
        <f t="shared" si="1128"/>
        <v>AU$19</v>
      </c>
      <c r="AV981" s="190" t="str">
        <f t="shared" si="1128"/>
        <v>AV$19</v>
      </c>
      <c r="AW981" s="190" t="str">
        <f t="shared" si="1128"/>
        <v>AW$19</v>
      </c>
      <c r="AX981" s="190" t="str">
        <f t="shared" si="1128"/>
        <v>AX$19</v>
      </c>
      <c r="AY981" s="190" t="str">
        <f t="shared" ref="AY981:CD981" si="1129">AY$23</f>
        <v>AY$19</v>
      </c>
      <c r="AZ981" s="190" t="str">
        <f t="shared" si="1129"/>
        <v>AZ$19</v>
      </c>
      <c r="BA981" s="190" t="str">
        <f t="shared" si="1129"/>
        <v>BA$19</v>
      </c>
      <c r="BB981" s="190" t="str">
        <f t="shared" si="1129"/>
        <v>BB$19</v>
      </c>
      <c r="BC981" s="190" t="str">
        <f t="shared" si="1129"/>
        <v>BC$19</v>
      </c>
      <c r="BD981" s="190" t="str">
        <f t="shared" si="1129"/>
        <v>BD$19</v>
      </c>
      <c r="BE981" s="190" t="str">
        <f t="shared" si="1129"/>
        <v>BE$19</v>
      </c>
      <c r="BF981" s="190" t="str">
        <f t="shared" si="1129"/>
        <v>BF$19</v>
      </c>
      <c r="BG981" s="190" t="str">
        <f t="shared" si="1129"/>
        <v>BG$19</v>
      </c>
      <c r="BH981" s="190" t="str">
        <f t="shared" si="1129"/>
        <v>BH$19</v>
      </c>
      <c r="BI981" s="190" t="str">
        <f t="shared" si="1129"/>
        <v>BI$19</v>
      </c>
      <c r="BJ981" s="190" t="str">
        <f t="shared" si="1129"/>
        <v>BJ$19</v>
      </c>
      <c r="BK981" s="190" t="str">
        <f t="shared" si="1129"/>
        <v>BK$19</v>
      </c>
      <c r="BL981" s="190" t="str">
        <f t="shared" si="1129"/>
        <v>BL$19</v>
      </c>
      <c r="BM981" s="190" t="str">
        <f t="shared" si="1129"/>
        <v>BM$19</v>
      </c>
      <c r="BN981" s="190" t="str">
        <f t="shared" si="1129"/>
        <v>BN$19</v>
      </c>
      <c r="BO981" s="190" t="str">
        <f t="shared" si="1129"/>
        <v>BO$19</v>
      </c>
      <c r="BP981" s="190" t="str">
        <f t="shared" si="1129"/>
        <v>BP$19</v>
      </c>
      <c r="BQ981" s="190" t="str">
        <f t="shared" si="1129"/>
        <v>BQ$19</v>
      </c>
      <c r="BR981" s="190" t="str">
        <f t="shared" si="1129"/>
        <v>BR$19</v>
      </c>
      <c r="BS981" s="190" t="str">
        <f t="shared" si="1129"/>
        <v>BS$19</v>
      </c>
      <c r="BT981" s="190" t="str">
        <f t="shared" si="1129"/>
        <v>BT$19</v>
      </c>
      <c r="BU981" s="190" t="str">
        <f t="shared" si="1129"/>
        <v>BU$19</v>
      </c>
      <c r="BV981" s="190" t="str">
        <f t="shared" si="1129"/>
        <v>BV$19</v>
      </c>
      <c r="BW981" s="190" t="str">
        <f t="shared" si="1129"/>
        <v>BW$19</v>
      </c>
      <c r="BX981" s="190" t="str">
        <f t="shared" si="1129"/>
        <v>BX$19</v>
      </c>
      <c r="BY981" s="190" t="str">
        <f t="shared" si="1129"/>
        <v>BY$19</v>
      </c>
      <c r="BZ981" s="190" t="str">
        <f t="shared" si="1129"/>
        <v>BZ$19</v>
      </c>
      <c r="CA981" s="190" t="str">
        <f t="shared" si="1129"/>
        <v>CA$19</v>
      </c>
      <c r="CB981" s="190" t="str">
        <f t="shared" si="1129"/>
        <v>CB$19</v>
      </c>
      <c r="CC981" s="190" t="str">
        <f t="shared" si="1129"/>
        <v>CC$19</v>
      </c>
      <c r="CD981" s="190" t="str">
        <f t="shared" si="1129"/>
        <v>CD$19</v>
      </c>
      <c r="CE981" s="190" t="str">
        <f t="shared" ref="CE981:CL981" si="1130">CE$23</f>
        <v>CE$19</v>
      </c>
      <c r="CF981" s="190" t="str">
        <f t="shared" si="1130"/>
        <v>CF$19</v>
      </c>
      <c r="CG981" s="190" t="str">
        <f t="shared" si="1130"/>
        <v>CG$19</v>
      </c>
      <c r="CH981" s="190" t="str">
        <f t="shared" si="1130"/>
        <v>CH$19</v>
      </c>
      <c r="CI981" s="190" t="str">
        <f t="shared" si="1130"/>
        <v>CI$19</v>
      </c>
      <c r="CJ981" s="190" t="str">
        <f t="shared" si="1130"/>
        <v>CJ$19</v>
      </c>
      <c r="CK981" s="190" t="str">
        <f t="shared" si="1130"/>
        <v>CK$19</v>
      </c>
      <c r="CL981" s="190" t="str">
        <f t="shared" si="1130"/>
        <v>CL$19</v>
      </c>
      <c r="CN981" s="201"/>
      <c r="CO981" s="190" t="str">
        <f t="shared" ref="CO981:DL981" si="1131">CO$23</f>
        <v>CO$19</v>
      </c>
      <c r="CP981" s="190" t="str">
        <f t="shared" si="1131"/>
        <v>CP$19</v>
      </c>
      <c r="CQ981" s="190" t="str">
        <f t="shared" si="1131"/>
        <v>CQ$19</v>
      </c>
      <c r="CR981" s="190" t="str">
        <f t="shared" si="1131"/>
        <v>CR$19</v>
      </c>
      <c r="CS981" s="190" t="str">
        <f t="shared" si="1131"/>
        <v>CS$19</v>
      </c>
      <c r="CT981" s="190" t="str">
        <f t="shared" si="1131"/>
        <v>CT$19</v>
      </c>
      <c r="CU981" s="190" t="str">
        <f t="shared" si="1131"/>
        <v>CU$19</v>
      </c>
      <c r="CV981" s="190" t="str">
        <f t="shared" si="1131"/>
        <v>CV$19</v>
      </c>
      <c r="CW981" s="190" t="str">
        <f t="shared" si="1131"/>
        <v>CW$19</v>
      </c>
      <c r="CX981" s="190" t="str">
        <f t="shared" si="1131"/>
        <v>CX$19</v>
      </c>
      <c r="CY981" s="190" t="str">
        <f t="shared" si="1131"/>
        <v>CY$19</v>
      </c>
      <c r="CZ981" s="190" t="str">
        <f t="shared" si="1131"/>
        <v>CZ$19</v>
      </c>
      <c r="DA981" s="190" t="str">
        <f t="shared" si="1131"/>
        <v>DA$19</v>
      </c>
      <c r="DB981" s="190" t="str">
        <f t="shared" si="1131"/>
        <v>DB$19</v>
      </c>
      <c r="DC981" s="190" t="str">
        <f t="shared" si="1131"/>
        <v>DC$19</v>
      </c>
      <c r="DD981" s="190" t="str">
        <f t="shared" si="1131"/>
        <v>DD$19</v>
      </c>
      <c r="DE981" s="190" t="str">
        <f t="shared" si="1131"/>
        <v>DE$19</v>
      </c>
      <c r="DF981" s="190" t="str">
        <f t="shared" si="1131"/>
        <v>DF$19</v>
      </c>
      <c r="DG981" s="190" t="str">
        <f t="shared" si="1131"/>
        <v>DG$19</v>
      </c>
      <c r="DH981" s="190" t="str">
        <f t="shared" si="1131"/>
        <v>DH$19</v>
      </c>
      <c r="DI981" s="190" t="str">
        <f t="shared" si="1131"/>
        <v>DI$19</v>
      </c>
      <c r="DJ981" s="190" t="str">
        <f t="shared" si="1131"/>
        <v>DJ$19</v>
      </c>
      <c r="DK981" s="190" t="str">
        <f t="shared" si="1131"/>
        <v>DK$19</v>
      </c>
      <c r="DL981" s="190" t="str">
        <f t="shared" si="1131"/>
        <v>DL$19</v>
      </c>
    </row>
    <row r="982" spans="1:116" x14ac:dyDescent="0.4">
      <c r="A982" s="142" t="s">
        <v>218</v>
      </c>
      <c r="B982" s="31" t="s">
        <v>81</v>
      </c>
      <c r="C982" s="31"/>
      <c r="D982" t="s">
        <v>496</v>
      </c>
      <c r="E982" s="8" t="str">
        <f t="shared" ref="E982:E985" si="1132">ROW()&amp;" "&amp;D982</f>
        <v>982 WCINV-SSV</v>
      </c>
      <c r="F982" t="s">
        <v>439</v>
      </c>
      <c r="G982" s="143" t="s">
        <v>265</v>
      </c>
      <c r="H982" s="142"/>
      <c r="I982" s="144"/>
      <c r="J982" s="144"/>
      <c r="K982" s="142"/>
      <c r="L982" s="142"/>
      <c r="M982" s="142"/>
      <c r="N982" s="142"/>
      <c r="O982" s="142"/>
      <c r="P982" s="142"/>
      <c r="R982" s="143"/>
      <c r="S982" s="143"/>
      <c r="T982" s="143"/>
      <c r="U982" s="143"/>
      <c r="V982" s="143"/>
      <c r="W982" s="143"/>
      <c r="X982" s="143"/>
      <c r="Y982" s="143"/>
      <c r="Z982" s="143"/>
      <c r="AA982" s="143"/>
      <c r="AB982" s="143"/>
      <c r="AC982" s="143"/>
      <c r="AD982" s="143"/>
      <c r="AE982" s="143"/>
      <c r="AF982" s="143"/>
      <c r="AG982" s="143"/>
      <c r="AH982" s="143"/>
      <c r="AI982" s="143"/>
      <c r="AJ982" s="143"/>
      <c r="AK982" s="143"/>
      <c r="AL982" s="143"/>
      <c r="AM982" s="143"/>
      <c r="AN982" s="143"/>
      <c r="AO982" s="143"/>
      <c r="AP982" s="143"/>
      <c r="AQ982" s="143"/>
      <c r="AR982" s="143"/>
      <c r="AS982" s="143"/>
      <c r="AT982" s="143"/>
      <c r="AU982" s="143"/>
      <c r="AV982" s="143"/>
      <c r="AW982" s="143"/>
      <c r="AX982" s="143"/>
      <c r="AY982" s="143"/>
      <c r="AZ982" s="143"/>
      <c r="BA982" s="143"/>
      <c r="BB982" s="143"/>
      <c r="BC982" s="143"/>
      <c r="BD982" s="143"/>
      <c r="BE982" s="143"/>
      <c r="BF982" s="143"/>
      <c r="BG982" s="143"/>
      <c r="BH982" s="143"/>
      <c r="BI982" s="143"/>
      <c r="BJ982" s="143"/>
      <c r="BK982" s="143"/>
      <c r="BL982" s="143"/>
      <c r="BM982" s="143"/>
      <c r="BN982" s="143"/>
      <c r="BO982" s="143"/>
      <c r="BP982" s="143"/>
      <c r="BQ982" s="143"/>
      <c r="BR982" s="143"/>
      <c r="BS982" s="143"/>
      <c r="BT982" s="143"/>
      <c r="BU982" s="143"/>
      <c r="BV982" s="143"/>
      <c r="BW982" s="143"/>
      <c r="BX982" s="143"/>
      <c r="BY982" s="143"/>
      <c r="BZ982" s="143"/>
      <c r="CA982" s="143"/>
      <c r="CB982" s="143"/>
      <c r="CC982" s="143"/>
      <c r="CD982" s="143"/>
      <c r="CE982" s="143"/>
      <c r="CF982" s="143"/>
      <c r="CG982" s="143"/>
      <c r="CH982" s="143"/>
      <c r="CI982" s="143"/>
      <c r="CJ982" s="143"/>
      <c r="CK982" s="143"/>
      <c r="CL982" s="143"/>
      <c r="CN982" s="144"/>
      <c r="CO982" s="143"/>
      <c r="CP982" s="143"/>
      <c r="CQ982" s="143"/>
      <c r="CR982" s="143"/>
      <c r="CS982" s="143"/>
      <c r="CT982" s="143"/>
      <c r="CU982" s="143"/>
      <c r="CV982" s="143"/>
      <c r="CW982" s="143"/>
      <c r="CX982" s="143"/>
      <c r="CY982" s="143"/>
      <c r="CZ982" s="143"/>
      <c r="DA982" s="143"/>
      <c r="DB982" s="143"/>
      <c r="DC982" s="143"/>
      <c r="DD982" s="143"/>
      <c r="DE982" s="143"/>
      <c r="DF982" s="143"/>
      <c r="DG982" s="143"/>
      <c r="DH982" s="143"/>
      <c r="DI982" s="143"/>
      <c r="DJ982" s="143"/>
      <c r="DK982" s="143"/>
      <c r="DL982" s="143"/>
    </row>
    <row r="983" spans="1:116" x14ac:dyDescent="0.4">
      <c r="B983" t="str">
        <f>E983</f>
        <v>983 WCINV-SSV</v>
      </c>
      <c r="D983" t="s">
        <v>496</v>
      </c>
      <c r="E983" s="8" t="str">
        <f t="shared" si="1132"/>
        <v>983 WCINV-SSV</v>
      </c>
      <c r="G983" s="95" t="str">
        <f>G985&amp;":"</f>
        <v>Inventory - (Secondary label):</v>
      </c>
      <c r="H983" s="12"/>
      <c r="I983" s="60"/>
      <c r="J983" s="60"/>
      <c r="K983" s="20"/>
      <c r="L983" s="20"/>
      <c r="M983" s="20"/>
      <c r="N983" s="20"/>
      <c r="O983" s="20"/>
      <c r="P983" s="20"/>
      <c r="R983" s="20"/>
      <c r="S983" s="20"/>
      <c r="T983" s="20"/>
      <c r="U983" s="20"/>
      <c r="V983" s="20"/>
      <c r="W983" s="20"/>
      <c r="X983" s="20"/>
      <c r="Y983" s="20"/>
      <c r="Z983" s="20"/>
      <c r="AA983" s="20"/>
      <c r="AB983" s="20"/>
      <c r="AC983" s="20"/>
      <c r="AD983" s="20"/>
      <c r="AE983" s="20"/>
      <c r="AF983" s="20"/>
      <c r="AG983" s="20"/>
      <c r="AH983" s="20"/>
      <c r="AI983" s="20"/>
      <c r="AJ983" s="20"/>
      <c r="AK983" s="20"/>
      <c r="AL983" s="20"/>
      <c r="AM983" s="20"/>
      <c r="AN983" s="20"/>
      <c r="AO983" s="20"/>
      <c r="AP983" s="20"/>
      <c r="AQ983" s="20"/>
      <c r="AR983" s="20"/>
      <c r="AS983" s="20"/>
      <c r="AT983" s="20"/>
      <c r="AU983" s="20"/>
      <c r="AV983" s="20"/>
      <c r="AW983" s="20"/>
      <c r="AX983" s="20"/>
      <c r="AY983" s="20"/>
      <c r="AZ983" s="20"/>
      <c r="BA983" s="20"/>
      <c r="BB983" s="20"/>
      <c r="BC983" s="20"/>
      <c r="BD983" s="20"/>
      <c r="BE983" s="20"/>
      <c r="BF983" s="20"/>
      <c r="BG983" s="20"/>
      <c r="BH983" s="20"/>
      <c r="BI983" s="20"/>
      <c r="BJ983" s="20"/>
      <c r="BK983" s="20"/>
      <c r="BL983" s="20"/>
      <c r="BM983" s="20"/>
      <c r="BN983" s="20"/>
      <c r="BO983" s="20"/>
      <c r="BP983" s="20"/>
      <c r="BQ983" s="20"/>
      <c r="BR983" s="20"/>
      <c r="BS983" s="20"/>
      <c r="BT983" s="20"/>
      <c r="BU983" s="20"/>
      <c r="BV983" s="20"/>
      <c r="BW983" s="20"/>
      <c r="BX983" s="20"/>
      <c r="BY983" s="20"/>
      <c r="BZ983" s="20"/>
      <c r="CA983" s="20"/>
      <c r="CB983" s="20"/>
      <c r="CC983" s="20"/>
      <c r="CD983" s="20"/>
      <c r="CE983" s="20"/>
      <c r="CF983" s="20"/>
      <c r="CG983" s="20"/>
      <c r="CH983" s="20"/>
      <c r="CI983" s="20"/>
      <c r="CJ983" s="20"/>
      <c r="CK983" s="20"/>
      <c r="CL983" s="20"/>
      <c r="CN983" s="60"/>
      <c r="CO983" s="20"/>
      <c r="CP983" s="20"/>
      <c r="CQ983" s="20"/>
      <c r="CR983" s="20"/>
      <c r="CS983" s="20"/>
      <c r="CT983" s="20"/>
      <c r="CU983" s="20"/>
      <c r="CV983" s="20"/>
      <c r="CW983" s="20"/>
      <c r="CX983" s="20"/>
      <c r="CY983" s="20"/>
      <c r="CZ983" s="20"/>
      <c r="DA983" s="20"/>
      <c r="DB983" s="20"/>
      <c r="DC983" s="20"/>
      <c r="DD983" s="20"/>
      <c r="DE983" s="20"/>
      <c r="DF983" s="20"/>
      <c r="DG983" s="20"/>
      <c r="DH983" s="20"/>
      <c r="DI983" s="20"/>
      <c r="DJ983" s="20"/>
      <c r="DK983" s="20"/>
      <c r="DL983" s="20"/>
    </row>
    <row r="984" spans="1:116" x14ac:dyDescent="0.4">
      <c r="B984" t="str">
        <f>E984</f>
        <v>984 WCINV-SSV</v>
      </c>
      <c r="D984" t="s">
        <v>496</v>
      </c>
      <c r="E984" s="8" t="str">
        <f t="shared" si="1132"/>
        <v>984 WCINV-SSV</v>
      </c>
      <c r="G984" s="145" t="s">
        <v>238</v>
      </c>
      <c r="H984" s="12"/>
      <c r="I984" s="60"/>
      <c r="J984" s="60"/>
      <c r="K984" s="17">
        <v>30</v>
      </c>
      <c r="L984" s="17">
        <v>30</v>
      </c>
      <c r="M984" s="17">
        <v>30</v>
      </c>
      <c r="N984" s="17">
        <v>30</v>
      </c>
      <c r="O984" s="17">
        <v>30</v>
      </c>
      <c r="P984" s="17">
        <v>30</v>
      </c>
      <c r="R984" s="15"/>
      <c r="S984" s="15" cm="1">
        <f t="array" ref="S984">INDEX($K:$P,ROW(),MATCH(S$3,$K$2:$P$2,0))</f>
        <v>30</v>
      </c>
      <c r="T984" s="15" cm="1">
        <f t="array" ref="T984">INDEX($K:$P,ROW(),MATCH(T$3,$K$2:$P$2,0))</f>
        <v>30</v>
      </c>
      <c r="U984" s="15" cm="1">
        <f t="array" ref="U984">INDEX($K:$P,ROW(),MATCH(U$3,$K$2:$P$2,0))</f>
        <v>30</v>
      </c>
      <c r="V984" s="15" cm="1">
        <f t="array" ref="V984">INDEX($K:$P,ROW(),MATCH(V$3,$K$2:$P$2,0))</f>
        <v>30</v>
      </c>
      <c r="W984" s="15" cm="1">
        <f t="array" ref="W984">INDEX($K:$P,ROW(),MATCH(W$3,$K$2:$P$2,0))</f>
        <v>30</v>
      </c>
      <c r="X984" s="15" cm="1">
        <f t="array" ref="X984">INDEX($K:$P,ROW(),MATCH(X$3,$K$2:$P$2,0))</f>
        <v>30</v>
      </c>
      <c r="Y984" s="15" cm="1">
        <f t="array" ref="Y984">INDEX($K:$P,ROW(),MATCH(Y$3,$K$2:$P$2,0))</f>
        <v>30</v>
      </c>
      <c r="Z984" s="15" cm="1">
        <f t="array" ref="Z984">INDEX($K:$P,ROW(),MATCH(Z$3,$K$2:$P$2,0))</f>
        <v>30</v>
      </c>
      <c r="AA984" s="15" cm="1">
        <f t="array" ref="AA984">INDEX($K:$P,ROW(),MATCH(AA$3,$K$2:$P$2,0))</f>
        <v>30</v>
      </c>
      <c r="AB984" s="15" cm="1">
        <f t="array" ref="AB984">INDEX($K:$P,ROW(),MATCH(AB$3,$K$2:$P$2,0))</f>
        <v>30</v>
      </c>
      <c r="AC984" s="15" cm="1">
        <f t="array" ref="AC984">INDEX($K:$P,ROW(),MATCH(AC$3,$K$2:$P$2,0))</f>
        <v>30</v>
      </c>
      <c r="AD984" s="15" cm="1">
        <f t="array" ref="AD984">INDEX($K:$P,ROW(),MATCH(AD$3,$K$2:$P$2,0))</f>
        <v>30</v>
      </c>
      <c r="AE984" s="15" cm="1">
        <f t="array" ref="AE984">INDEX($K:$P,ROW(),MATCH(AE$3,$K$2:$P$2,0))</f>
        <v>30</v>
      </c>
      <c r="AF984" s="15" cm="1">
        <f t="array" ref="AF984">INDEX($K:$P,ROW(),MATCH(AF$3,$K$2:$P$2,0))</f>
        <v>30</v>
      </c>
      <c r="AG984" s="15" cm="1">
        <f t="array" ref="AG984">INDEX($K:$P,ROW(),MATCH(AG$3,$K$2:$P$2,0))</f>
        <v>30</v>
      </c>
      <c r="AH984" s="15" cm="1">
        <f t="array" ref="AH984">INDEX($K:$P,ROW(),MATCH(AH$3,$K$2:$P$2,0))</f>
        <v>30</v>
      </c>
      <c r="AI984" s="15" cm="1">
        <f t="array" ref="AI984">INDEX($K:$P,ROW(),MATCH(AI$3,$K$2:$P$2,0))</f>
        <v>30</v>
      </c>
      <c r="AJ984" s="15" cm="1">
        <f t="array" ref="AJ984">INDEX($K:$P,ROW(),MATCH(AJ$3,$K$2:$P$2,0))</f>
        <v>30</v>
      </c>
      <c r="AK984" s="15" cm="1">
        <f t="array" ref="AK984">INDEX($K:$P,ROW(),MATCH(AK$3,$K$2:$P$2,0))</f>
        <v>30</v>
      </c>
      <c r="AL984" s="15" cm="1">
        <f t="array" ref="AL984">INDEX($K:$P,ROW(),MATCH(AL$3,$K$2:$P$2,0))</f>
        <v>30</v>
      </c>
      <c r="AM984" s="15" cm="1">
        <f t="array" ref="AM984">INDEX($K:$P,ROW(),MATCH(AM$3,$K$2:$P$2,0))</f>
        <v>30</v>
      </c>
      <c r="AN984" s="15" cm="1">
        <f t="array" ref="AN984">INDEX($K:$P,ROW(),MATCH(AN$3,$K$2:$P$2,0))</f>
        <v>30</v>
      </c>
      <c r="AO984" s="15" cm="1">
        <f t="array" ref="AO984">INDEX($K:$P,ROW(),MATCH(AO$3,$K$2:$P$2,0))</f>
        <v>30</v>
      </c>
      <c r="AP984" s="15" cm="1">
        <f t="array" ref="AP984">INDEX($K:$P,ROW(),MATCH(AP$3,$K$2:$P$2,0))</f>
        <v>30</v>
      </c>
      <c r="AQ984" s="15" cm="1">
        <f t="array" ref="AQ984">INDEX($K:$P,ROW(),MATCH(AQ$3,$K$2:$P$2,0))</f>
        <v>30</v>
      </c>
      <c r="AR984" s="15" cm="1">
        <f t="array" ref="AR984">INDEX($K:$P,ROW(),MATCH(AR$3,$K$2:$P$2,0))</f>
        <v>30</v>
      </c>
      <c r="AS984" s="15" cm="1">
        <f t="array" ref="AS984">INDEX($K:$P,ROW(),MATCH(AS$3,$K$2:$P$2,0))</f>
        <v>30</v>
      </c>
      <c r="AT984" s="15" cm="1">
        <f t="array" ref="AT984">INDEX($K:$P,ROW(),MATCH(AT$3,$K$2:$P$2,0))</f>
        <v>30</v>
      </c>
      <c r="AU984" s="15" cm="1">
        <f t="array" ref="AU984">INDEX($K:$P,ROW(),MATCH(AU$3,$K$2:$P$2,0))</f>
        <v>30</v>
      </c>
      <c r="AV984" s="15" cm="1">
        <f t="array" ref="AV984">INDEX($K:$P,ROW(),MATCH(AV$3,$K$2:$P$2,0))</f>
        <v>30</v>
      </c>
      <c r="AW984" s="15" cm="1">
        <f t="array" ref="AW984">INDEX($K:$P,ROW(),MATCH(AW$3,$K$2:$P$2,0))</f>
        <v>30</v>
      </c>
      <c r="AX984" s="15" cm="1">
        <f t="array" ref="AX984">INDEX($K:$P,ROW(),MATCH(AX$3,$K$2:$P$2,0))</f>
        <v>30</v>
      </c>
      <c r="AY984" s="15" cm="1">
        <f t="array" ref="AY984">INDEX($K:$P,ROW(),MATCH(AY$3,$K$2:$P$2,0))</f>
        <v>30</v>
      </c>
      <c r="AZ984" s="15" cm="1">
        <f t="array" ref="AZ984">INDEX($K:$P,ROW(),MATCH(AZ$3,$K$2:$P$2,0))</f>
        <v>30</v>
      </c>
      <c r="BA984" s="15" cm="1">
        <f t="array" ref="BA984">INDEX($K:$P,ROW(),MATCH(BA$3,$K$2:$P$2,0))</f>
        <v>30</v>
      </c>
      <c r="BB984" s="15" cm="1">
        <f t="array" ref="BB984">INDEX($K:$P,ROW(),MATCH(BB$3,$K$2:$P$2,0))</f>
        <v>30</v>
      </c>
      <c r="BC984" s="15" cm="1">
        <f t="array" ref="BC984">INDEX($K:$P,ROW(),MATCH(BC$3,$K$2:$P$2,0))</f>
        <v>30</v>
      </c>
      <c r="BD984" s="15" cm="1">
        <f t="array" ref="BD984">INDEX($K:$P,ROW(),MATCH(BD$3,$K$2:$P$2,0))</f>
        <v>30</v>
      </c>
      <c r="BE984" s="15" cm="1">
        <f t="array" ref="BE984">INDEX($K:$P,ROW(),MATCH(BE$3,$K$2:$P$2,0))</f>
        <v>30</v>
      </c>
      <c r="BF984" s="15" cm="1">
        <f t="array" ref="BF984">INDEX($K:$P,ROW(),MATCH(BF$3,$K$2:$P$2,0))</f>
        <v>30</v>
      </c>
      <c r="BG984" s="15" cm="1">
        <f t="array" ref="BG984">INDEX($K:$P,ROW(),MATCH(BG$3,$K$2:$P$2,0))</f>
        <v>30</v>
      </c>
      <c r="BH984" s="15" cm="1">
        <f t="array" ref="BH984">INDEX($K:$P,ROW(),MATCH(BH$3,$K$2:$P$2,0))</f>
        <v>30</v>
      </c>
      <c r="BI984" s="15" cm="1">
        <f t="array" ref="BI984">INDEX($K:$P,ROW(),MATCH(BI$3,$K$2:$P$2,0))</f>
        <v>30</v>
      </c>
      <c r="BJ984" s="15" cm="1">
        <f t="array" ref="BJ984">INDEX($K:$P,ROW(),MATCH(BJ$3,$K$2:$P$2,0))</f>
        <v>30</v>
      </c>
      <c r="BK984" s="15" cm="1">
        <f t="array" ref="BK984">INDEX($K:$P,ROW(),MATCH(BK$3,$K$2:$P$2,0))</f>
        <v>30</v>
      </c>
      <c r="BL984" s="15" cm="1">
        <f t="array" ref="BL984">INDEX($K:$P,ROW(),MATCH(BL$3,$K$2:$P$2,0))</f>
        <v>30</v>
      </c>
      <c r="BM984" s="15" cm="1">
        <f t="array" ref="BM984">INDEX($K:$P,ROW(),MATCH(BM$3,$K$2:$P$2,0))</f>
        <v>30</v>
      </c>
      <c r="BN984" s="15" cm="1">
        <f t="array" ref="BN984">INDEX($K:$P,ROW(),MATCH(BN$3,$K$2:$P$2,0))</f>
        <v>30</v>
      </c>
      <c r="BO984" s="15" cm="1">
        <f t="array" ref="BO984">INDEX($K:$P,ROW(),MATCH(BO$3,$K$2:$P$2,0))</f>
        <v>30</v>
      </c>
      <c r="BP984" s="15" cm="1">
        <f t="array" ref="BP984">INDEX($K:$P,ROW(),MATCH(BP$3,$K$2:$P$2,0))</f>
        <v>30</v>
      </c>
      <c r="BQ984" s="15" cm="1">
        <f t="array" ref="BQ984">INDEX($K:$P,ROW(),MATCH(BQ$3,$K$2:$P$2,0))</f>
        <v>30</v>
      </c>
      <c r="BR984" s="15" cm="1">
        <f t="array" ref="BR984">INDEX($K:$P,ROW(),MATCH(BR$3,$K$2:$P$2,0))</f>
        <v>30</v>
      </c>
      <c r="BS984" s="15" cm="1">
        <f t="array" ref="BS984">INDEX($K:$P,ROW(),MATCH(BS$3,$K$2:$P$2,0))</f>
        <v>30</v>
      </c>
      <c r="BT984" s="15" cm="1">
        <f t="array" ref="BT984">INDEX($K:$P,ROW(),MATCH(BT$3,$K$2:$P$2,0))</f>
        <v>30</v>
      </c>
      <c r="BU984" s="15" cm="1">
        <f t="array" ref="BU984">INDEX($K:$P,ROW(),MATCH(BU$3,$K$2:$P$2,0))</f>
        <v>30</v>
      </c>
      <c r="BV984" s="15" cm="1">
        <f t="array" ref="BV984">INDEX($K:$P,ROW(),MATCH(BV$3,$K$2:$P$2,0))</f>
        <v>30</v>
      </c>
      <c r="BW984" s="15" cm="1">
        <f t="array" ref="BW984">INDEX($K:$P,ROW(),MATCH(BW$3,$K$2:$P$2,0))</f>
        <v>30</v>
      </c>
      <c r="BX984" s="15" cm="1">
        <f t="array" ref="BX984">INDEX($K:$P,ROW(),MATCH(BX$3,$K$2:$P$2,0))</f>
        <v>30</v>
      </c>
      <c r="BY984" s="15" cm="1">
        <f t="array" ref="BY984">INDEX($K:$P,ROW(),MATCH(BY$3,$K$2:$P$2,0))</f>
        <v>30</v>
      </c>
      <c r="BZ984" s="15" cm="1">
        <f t="array" ref="BZ984">INDEX($K:$P,ROW(),MATCH(BZ$3,$K$2:$P$2,0))</f>
        <v>30</v>
      </c>
      <c r="CA984" s="15" cm="1">
        <f t="array" ref="CA984">INDEX($K:$P,ROW(),MATCH(CA$3,$K$2:$P$2,0))</f>
        <v>30</v>
      </c>
      <c r="CB984" s="15" cm="1">
        <f t="array" ref="CB984">INDEX($K:$P,ROW(),MATCH(CB$3,$K$2:$P$2,0))</f>
        <v>30</v>
      </c>
      <c r="CC984" s="15" cm="1">
        <f t="array" ref="CC984">INDEX($K:$P,ROW(),MATCH(CC$3,$K$2:$P$2,0))</f>
        <v>30</v>
      </c>
      <c r="CD984" s="15" cm="1">
        <f t="array" ref="CD984">INDEX($K:$P,ROW(),MATCH(CD$3,$K$2:$P$2,0))</f>
        <v>30</v>
      </c>
      <c r="CE984" s="15" cm="1">
        <f t="array" ref="CE984">INDEX($K:$P,ROW(),MATCH(CE$3,$K$2:$P$2,0))</f>
        <v>30</v>
      </c>
      <c r="CF984" s="15" cm="1">
        <f t="array" ref="CF984">INDEX($K:$P,ROW(),MATCH(CF$3,$K$2:$P$2,0))</f>
        <v>30</v>
      </c>
      <c r="CG984" s="15" cm="1">
        <f t="array" ref="CG984">INDEX($K:$P,ROW(),MATCH(CG$3,$K$2:$P$2,0))</f>
        <v>30</v>
      </c>
      <c r="CH984" s="15" cm="1">
        <f t="array" ref="CH984">INDEX($K:$P,ROW(),MATCH(CH$3,$K$2:$P$2,0))</f>
        <v>30</v>
      </c>
      <c r="CI984" s="15" cm="1">
        <f t="array" ref="CI984">INDEX($K:$P,ROW(),MATCH(CI$3,$K$2:$P$2,0))</f>
        <v>30</v>
      </c>
      <c r="CJ984" s="15" cm="1">
        <f t="array" ref="CJ984">INDEX($K:$P,ROW(),MATCH(CJ$3,$K$2:$P$2,0))</f>
        <v>30</v>
      </c>
      <c r="CK984" s="15" cm="1">
        <f t="array" ref="CK984">INDEX($K:$P,ROW(),MATCH(CK$3,$K$2:$P$2,0))</f>
        <v>30</v>
      </c>
      <c r="CL984" s="15" cm="1">
        <f t="array" ref="CL984">INDEX($K:$P,ROW(),MATCH(CL$3,$K$2:$P$2,0))</f>
        <v>30</v>
      </c>
      <c r="CN984" s="60"/>
      <c r="CO984" s="15" t="e" cm="1">
        <f t="array" ref="CO984">INDEX($K:$P,ROW(),MATCH(CO$3,$K$2:$P$2,0))</f>
        <v>#N/A</v>
      </c>
      <c r="CP984" s="15" t="e" cm="1">
        <f t="array" ref="CP984">INDEX($K:$P,ROW(),MATCH(CP$3,$K$2:$P$2,0))</f>
        <v>#N/A</v>
      </c>
      <c r="CQ984" s="15" t="e" cm="1">
        <f t="array" ref="CQ984">INDEX($K:$P,ROW(),MATCH(CQ$3,$K$2:$P$2,0))</f>
        <v>#N/A</v>
      </c>
      <c r="CR984" s="15" t="e" cm="1">
        <f t="array" ref="CR984">INDEX($K:$P,ROW(),MATCH(CR$3,$K$2:$P$2,0))</f>
        <v>#N/A</v>
      </c>
      <c r="CS984" s="15" t="e" cm="1">
        <f t="array" ref="CS984">INDEX($K:$P,ROW(),MATCH(CS$3,$K$2:$P$2,0))</f>
        <v>#N/A</v>
      </c>
      <c r="CT984" s="15" t="e" cm="1">
        <f t="array" ref="CT984">INDEX($K:$P,ROW(),MATCH(CT$3,$K$2:$P$2,0))</f>
        <v>#N/A</v>
      </c>
      <c r="CU984" s="15" t="e" cm="1">
        <f t="array" ref="CU984">INDEX($K:$P,ROW(),MATCH(CU$3,$K$2:$P$2,0))</f>
        <v>#N/A</v>
      </c>
      <c r="CV984" s="15" t="e" cm="1">
        <f t="array" ref="CV984">INDEX($K:$P,ROW(),MATCH(CV$3,$K$2:$P$2,0))</f>
        <v>#N/A</v>
      </c>
      <c r="CW984" s="15" t="e" cm="1">
        <f t="array" ref="CW984">INDEX($K:$P,ROW(),MATCH(CW$3,$K$2:$P$2,0))</f>
        <v>#N/A</v>
      </c>
      <c r="CX984" s="15" t="e" cm="1">
        <f t="array" ref="CX984">INDEX($K:$P,ROW(),MATCH(CX$3,$K$2:$P$2,0))</f>
        <v>#N/A</v>
      </c>
      <c r="CY984" s="15" t="e" cm="1">
        <f t="array" ref="CY984">INDEX($K:$P,ROW(),MATCH(CY$3,$K$2:$P$2,0))</f>
        <v>#N/A</v>
      </c>
      <c r="CZ984" s="15" t="e" cm="1">
        <f t="array" ref="CZ984">INDEX($K:$P,ROW(),MATCH(CZ$3,$K$2:$P$2,0))</f>
        <v>#N/A</v>
      </c>
      <c r="DA984" s="15" t="e" cm="1">
        <f t="array" ref="DA984">INDEX($K:$P,ROW(),MATCH(DA$3,$K$2:$P$2,0))</f>
        <v>#N/A</v>
      </c>
      <c r="DB984" s="15" t="e" cm="1">
        <f t="array" ref="DB984">INDEX($K:$P,ROW(),MATCH(DB$3,$K$2:$P$2,0))</f>
        <v>#N/A</v>
      </c>
      <c r="DC984" s="15" t="e" cm="1">
        <f t="array" ref="DC984">INDEX($K:$P,ROW(),MATCH(DC$3,$K$2:$P$2,0))</f>
        <v>#N/A</v>
      </c>
      <c r="DD984" s="15" t="e" cm="1">
        <f t="array" ref="DD984">INDEX($K:$P,ROW(),MATCH(DD$3,$K$2:$P$2,0))</f>
        <v>#N/A</v>
      </c>
      <c r="DE984" s="15" t="e" cm="1">
        <f t="array" ref="DE984">INDEX($K:$P,ROW(),MATCH(DE$3,$K$2:$P$2,0))</f>
        <v>#N/A</v>
      </c>
      <c r="DF984" s="15" t="e" cm="1">
        <f t="array" ref="DF984">INDEX($K:$P,ROW(),MATCH(DF$3,$K$2:$P$2,0))</f>
        <v>#N/A</v>
      </c>
      <c r="DG984" s="15" t="e" cm="1">
        <f t="array" ref="DG984">INDEX($K:$P,ROW(),MATCH(DG$3,$K$2:$P$2,0))</f>
        <v>#N/A</v>
      </c>
      <c r="DH984" s="15" t="e" cm="1">
        <f t="array" ref="DH984">INDEX($K:$P,ROW(),MATCH(DH$3,$K$2:$P$2,0))</f>
        <v>#N/A</v>
      </c>
      <c r="DI984" s="15" t="e" cm="1">
        <f t="array" ref="DI984">INDEX($K:$P,ROW(),MATCH(DI$3,$K$2:$P$2,0))</f>
        <v>#N/A</v>
      </c>
      <c r="DJ984" s="15" t="e" cm="1">
        <f t="array" ref="DJ984">INDEX($K:$P,ROW(),MATCH(DJ$3,$K$2:$P$2,0))</f>
        <v>#N/A</v>
      </c>
      <c r="DK984" s="15" t="e" cm="1">
        <f t="array" ref="DK984">INDEX($K:$P,ROW(),MATCH(DK$3,$K$2:$P$2,0))</f>
        <v>#N/A</v>
      </c>
      <c r="DL984" s="15" t="e" cm="1">
        <f t="array" ref="DL984">INDEX($K:$P,ROW(),MATCH(DL$3,$K$2:$P$2,0))</f>
        <v>#N/A</v>
      </c>
    </row>
    <row r="985" spans="1:116" x14ac:dyDescent="0.4">
      <c r="C985" t="s">
        <v>224</v>
      </c>
      <c r="D985" t="s">
        <v>496</v>
      </c>
      <c r="E985" s="8" t="str">
        <f t="shared" si="1132"/>
        <v>985 WCINV-SSV</v>
      </c>
      <c r="G985" s="126" t="str">
        <f>"Inventory - "&amp;G978</f>
        <v>Inventory - (Secondary label)</v>
      </c>
      <c r="H985" s="27"/>
      <c r="I985" s="78"/>
      <c r="J985" s="78"/>
      <c r="K985" s="33">
        <f t="shared" ref="K985:P985" ca="1" si="1133">SUMIF($4:$4,K$2,985:985)</f>
        <v>82.191780821917803</v>
      </c>
      <c r="L985" s="33">
        <f t="shared" ca="1" si="1133"/>
        <v>82.191780821917803</v>
      </c>
      <c r="M985" s="33">
        <f t="shared" ca="1" si="1133"/>
        <v>82.191780821917803</v>
      </c>
      <c r="N985" s="33">
        <f t="shared" ca="1" si="1133"/>
        <v>82.191780821917803</v>
      </c>
      <c r="O985" s="33">
        <f t="shared" ca="1" si="1133"/>
        <v>82.191780821917803</v>
      </c>
      <c r="P985" s="33">
        <f t="shared" ca="1" si="1133"/>
        <v>82.191780821917803</v>
      </c>
      <c r="R985" s="33"/>
      <c r="S985" s="118" cm="1">
        <f t="array" aca="1" ref="S985" ca="1">-MIN(S984/365*INDIRECT(S980),R985-INDIRECT(S980))</f>
        <v>82.191780821917803</v>
      </c>
      <c r="T985" s="118" cm="1">
        <f t="array" aca="1" ref="T985" ca="1">-MIN(T984/365*INDIRECT(T980),S985-INDIRECT(T980))</f>
        <v>82.191780821917803</v>
      </c>
      <c r="U985" s="118" cm="1">
        <f t="array" aca="1" ref="U985" ca="1">-MIN(U984/365*INDIRECT(U980),T985-INDIRECT(U980))</f>
        <v>82.191780821917803</v>
      </c>
      <c r="V985" s="118" cm="1">
        <f t="array" aca="1" ref="V985" ca="1">-MIN(V984/365*INDIRECT(V980),U985-INDIRECT(V980))</f>
        <v>82.191780821917803</v>
      </c>
      <c r="W985" s="118" cm="1">
        <f t="array" aca="1" ref="W985" ca="1">-MIN(W984/365*INDIRECT(W980),V985-INDIRECT(W980))</f>
        <v>82.191780821917803</v>
      </c>
      <c r="X985" s="118" cm="1">
        <f t="array" aca="1" ref="X985" ca="1">-MIN(X984/365*INDIRECT(X980),W985-INDIRECT(X980))</f>
        <v>82.191780821917803</v>
      </c>
      <c r="Y985" s="118" cm="1">
        <f t="array" aca="1" ref="Y985" ca="1">-MIN(Y984/365*INDIRECT(Y980),X985-INDIRECT(Y980))</f>
        <v>82.191780821917803</v>
      </c>
      <c r="Z985" s="118" cm="1">
        <f t="array" aca="1" ref="Z985" ca="1">-MIN(Z984/365*INDIRECT(Z980),Y985-INDIRECT(Z980))</f>
        <v>82.191780821917803</v>
      </c>
      <c r="AA985" s="118" cm="1">
        <f t="array" aca="1" ref="AA985" ca="1">-MIN(AA984/365*INDIRECT(AA980),Z985-INDIRECT(AA980))</f>
        <v>82.191780821917803</v>
      </c>
      <c r="AB985" s="118" cm="1">
        <f t="array" aca="1" ref="AB985" ca="1">-MIN(AB984/365*INDIRECT(AB980),AA985-INDIRECT(AB980))</f>
        <v>82.191780821917803</v>
      </c>
      <c r="AC985" s="118" cm="1">
        <f t="array" aca="1" ref="AC985" ca="1">-MIN(AC984/365*INDIRECT(AC980),AB985-INDIRECT(AC980))</f>
        <v>82.191780821917803</v>
      </c>
      <c r="AD985" s="118" cm="1">
        <f t="array" aca="1" ref="AD985" ca="1">-MIN(AD984/365*INDIRECT(AD980),AC985-INDIRECT(AD980))</f>
        <v>82.191780821917803</v>
      </c>
      <c r="AE985" s="118" cm="1">
        <f t="array" aca="1" ref="AE985" ca="1">-MIN(AE984/365*INDIRECT(AE980),AD985-INDIRECT(AE980))</f>
        <v>82.191780821917803</v>
      </c>
      <c r="AF985" s="118" cm="1">
        <f t="array" aca="1" ref="AF985" ca="1">-MIN(AF984/365*INDIRECT(AF980),AE985-INDIRECT(AF980))</f>
        <v>82.191780821917803</v>
      </c>
      <c r="AG985" s="118" cm="1">
        <f t="array" aca="1" ref="AG985" ca="1">-MIN(AG984/365*INDIRECT(AG980),AF985-INDIRECT(AG980))</f>
        <v>82.191780821917803</v>
      </c>
      <c r="AH985" s="118" cm="1">
        <f t="array" aca="1" ref="AH985" ca="1">-MIN(AH984/365*INDIRECT(AH980),AG985-INDIRECT(AH980))</f>
        <v>82.191780821917803</v>
      </c>
      <c r="AI985" s="118" cm="1">
        <f t="array" aca="1" ref="AI985" ca="1">-MIN(AI984/365*INDIRECT(AI980),AH985-INDIRECT(AI980))</f>
        <v>82.191780821917803</v>
      </c>
      <c r="AJ985" s="118" cm="1">
        <f t="array" aca="1" ref="AJ985" ca="1">-MIN(AJ984/365*INDIRECT(AJ980),AI985-INDIRECT(AJ980))</f>
        <v>82.191780821917803</v>
      </c>
      <c r="AK985" s="118" cm="1">
        <f t="array" aca="1" ref="AK985" ca="1">-MIN(AK984/365*INDIRECT(AK980),AJ985-INDIRECT(AK980))</f>
        <v>82.191780821917803</v>
      </c>
      <c r="AL985" s="118" cm="1">
        <f t="array" aca="1" ref="AL985" ca="1">-MIN(AL984/365*INDIRECT(AL980),AK985-INDIRECT(AL980))</f>
        <v>82.191780821917803</v>
      </c>
      <c r="AM985" s="118" cm="1">
        <f t="array" aca="1" ref="AM985" ca="1">-MIN(AM984/365*INDIRECT(AM980),AL985-INDIRECT(AM980))</f>
        <v>82.191780821917803</v>
      </c>
      <c r="AN985" s="118" cm="1">
        <f t="array" aca="1" ref="AN985" ca="1">-MIN(AN984/365*INDIRECT(AN980),AM985-INDIRECT(AN980))</f>
        <v>82.191780821917803</v>
      </c>
      <c r="AO985" s="118" cm="1">
        <f t="array" aca="1" ref="AO985" ca="1">-MIN(AO984/365*INDIRECT(AO980),AN985-INDIRECT(AO980))</f>
        <v>82.191780821917803</v>
      </c>
      <c r="AP985" s="118" cm="1">
        <f t="array" aca="1" ref="AP985" ca="1">-MIN(AP984/365*INDIRECT(AP980),AO985-INDIRECT(AP980))</f>
        <v>82.191780821917803</v>
      </c>
      <c r="AQ985" s="118" cm="1">
        <f t="array" aca="1" ref="AQ985" ca="1">-MIN(AQ984/365*INDIRECT(AQ980),AP985-INDIRECT(AQ980))</f>
        <v>82.191780821917803</v>
      </c>
      <c r="AR985" s="118" cm="1">
        <f t="array" aca="1" ref="AR985" ca="1">-MIN(AR984/365*INDIRECT(AR980),AQ985-INDIRECT(AR980))</f>
        <v>82.191780821917803</v>
      </c>
      <c r="AS985" s="118" cm="1">
        <f t="array" aca="1" ref="AS985" ca="1">-MIN(AS984/365*INDIRECT(AS980),AR985-INDIRECT(AS980))</f>
        <v>82.191780821917803</v>
      </c>
      <c r="AT985" s="118" cm="1">
        <f t="array" aca="1" ref="AT985" ca="1">-MIN(AT984/365*INDIRECT(AT980),AS985-INDIRECT(AT980))</f>
        <v>82.191780821917803</v>
      </c>
      <c r="AU985" s="118" cm="1">
        <f t="array" aca="1" ref="AU985" ca="1">-MIN(AU984/365*INDIRECT(AU980),AT985-INDIRECT(AU980))</f>
        <v>82.191780821917803</v>
      </c>
      <c r="AV985" s="118" cm="1">
        <f t="array" aca="1" ref="AV985" ca="1">-MIN(AV984/365*INDIRECT(AV980),AU985-INDIRECT(AV980))</f>
        <v>82.191780821917803</v>
      </c>
      <c r="AW985" s="118" cm="1">
        <f t="array" aca="1" ref="AW985" ca="1">-MIN(AW984/365*INDIRECT(AW980),AV985-INDIRECT(AW980))</f>
        <v>82.191780821917803</v>
      </c>
      <c r="AX985" s="118" cm="1">
        <f t="array" aca="1" ref="AX985" ca="1">-MIN(AX984/365*INDIRECT(AX980),AW985-INDIRECT(AX980))</f>
        <v>82.191780821917803</v>
      </c>
      <c r="AY985" s="118" cm="1">
        <f t="array" aca="1" ref="AY985" ca="1">-MIN(AY984/365*INDIRECT(AY980),AX985-INDIRECT(AY980))</f>
        <v>82.191780821917803</v>
      </c>
      <c r="AZ985" s="118" cm="1">
        <f t="array" aca="1" ref="AZ985" ca="1">-MIN(AZ984/365*INDIRECT(AZ980),AY985-INDIRECT(AZ980))</f>
        <v>82.191780821917803</v>
      </c>
      <c r="BA985" s="118" cm="1">
        <f t="array" aca="1" ref="BA985" ca="1">-MIN(BA984/365*INDIRECT(BA980),AZ985-INDIRECT(BA980))</f>
        <v>82.191780821917803</v>
      </c>
      <c r="BB985" s="118" cm="1">
        <f t="array" aca="1" ref="BB985" ca="1">-MIN(BB984/365*INDIRECT(BB980),BA985-INDIRECT(BB980))</f>
        <v>82.191780821917803</v>
      </c>
      <c r="BC985" s="118" cm="1">
        <f t="array" aca="1" ref="BC985" ca="1">-MIN(BC984/365*INDIRECT(BC980),BB985-INDIRECT(BC980))</f>
        <v>82.191780821917803</v>
      </c>
      <c r="BD985" s="118" cm="1">
        <f t="array" aca="1" ref="BD985" ca="1">-MIN(BD984/365*INDIRECT(BD980),BC985-INDIRECT(BD980))</f>
        <v>82.191780821917803</v>
      </c>
      <c r="BE985" s="118" cm="1">
        <f t="array" aca="1" ref="BE985" ca="1">-MIN(BE984/365*INDIRECT(BE980),BD985-INDIRECT(BE980))</f>
        <v>82.191780821917803</v>
      </c>
      <c r="BF985" s="118" cm="1">
        <f t="array" aca="1" ref="BF985" ca="1">-MIN(BF984/365*INDIRECT(BF980),BE985-INDIRECT(BF980))</f>
        <v>82.191780821917803</v>
      </c>
      <c r="BG985" s="118" cm="1">
        <f t="array" aca="1" ref="BG985" ca="1">-MIN(BG984/365*INDIRECT(BG980),BF985-INDIRECT(BG980))</f>
        <v>82.191780821917803</v>
      </c>
      <c r="BH985" s="118" cm="1">
        <f t="array" aca="1" ref="BH985" ca="1">-MIN(BH984/365*INDIRECT(BH980),BG985-INDIRECT(BH980))</f>
        <v>82.191780821917803</v>
      </c>
      <c r="BI985" s="118" cm="1">
        <f t="array" aca="1" ref="BI985" ca="1">-MIN(BI984/365*INDIRECT(BI980),BH985-INDIRECT(BI980))</f>
        <v>82.191780821917803</v>
      </c>
      <c r="BJ985" s="118" cm="1">
        <f t="array" aca="1" ref="BJ985" ca="1">-MIN(BJ984/365*INDIRECT(BJ980),BI985-INDIRECT(BJ980))</f>
        <v>82.191780821917803</v>
      </c>
      <c r="BK985" s="118" cm="1">
        <f t="array" aca="1" ref="BK985" ca="1">-MIN(BK984/365*INDIRECT(BK980),BJ985-INDIRECT(BK980))</f>
        <v>82.191780821917803</v>
      </c>
      <c r="BL985" s="118" cm="1">
        <f t="array" aca="1" ref="BL985" ca="1">-MIN(BL984/365*INDIRECT(BL980),BK985-INDIRECT(BL980))</f>
        <v>82.191780821917803</v>
      </c>
      <c r="BM985" s="118" cm="1">
        <f t="array" aca="1" ref="BM985" ca="1">-MIN(BM984/365*INDIRECT(BM980),BL985-INDIRECT(BM980))</f>
        <v>82.191780821917803</v>
      </c>
      <c r="BN985" s="118" cm="1">
        <f t="array" aca="1" ref="BN985" ca="1">-MIN(BN984/365*INDIRECT(BN980),BM985-INDIRECT(BN980))</f>
        <v>82.191780821917803</v>
      </c>
      <c r="BO985" s="118" cm="1">
        <f t="array" aca="1" ref="BO985" ca="1">-MIN(BO984/365*INDIRECT(BO980),BN985-INDIRECT(BO980))</f>
        <v>82.191780821917803</v>
      </c>
      <c r="BP985" s="118" cm="1">
        <f t="array" aca="1" ref="BP985" ca="1">-MIN(BP984/365*INDIRECT(BP980),BO985-INDIRECT(BP980))</f>
        <v>82.191780821917803</v>
      </c>
      <c r="BQ985" s="118" cm="1">
        <f t="array" aca="1" ref="BQ985" ca="1">-MIN(BQ984/365*INDIRECT(BQ980),BP985-INDIRECT(BQ980))</f>
        <v>82.191780821917803</v>
      </c>
      <c r="BR985" s="118" cm="1">
        <f t="array" aca="1" ref="BR985" ca="1">-MIN(BR984/365*INDIRECT(BR980),BQ985-INDIRECT(BR980))</f>
        <v>82.191780821917803</v>
      </c>
      <c r="BS985" s="118" cm="1">
        <f t="array" aca="1" ref="BS985" ca="1">-MIN(BS984/365*INDIRECT(BS980),BR985-INDIRECT(BS980))</f>
        <v>82.191780821917803</v>
      </c>
      <c r="BT985" s="118" cm="1">
        <f t="array" aca="1" ref="BT985" ca="1">-MIN(BT984/365*INDIRECT(BT980),BS985-INDIRECT(BT980))</f>
        <v>82.191780821917803</v>
      </c>
      <c r="BU985" s="118" cm="1">
        <f t="array" aca="1" ref="BU985" ca="1">-MIN(BU984/365*INDIRECT(BU980),BT985-INDIRECT(BU980))</f>
        <v>82.191780821917803</v>
      </c>
      <c r="BV985" s="118" cm="1">
        <f t="array" aca="1" ref="BV985" ca="1">-MIN(BV984/365*INDIRECT(BV980),BU985-INDIRECT(BV980))</f>
        <v>82.191780821917803</v>
      </c>
      <c r="BW985" s="118" cm="1">
        <f t="array" aca="1" ref="BW985" ca="1">-MIN(BW984/365*INDIRECT(BW980),BV985-INDIRECT(BW980))</f>
        <v>82.191780821917803</v>
      </c>
      <c r="BX985" s="118" cm="1">
        <f t="array" aca="1" ref="BX985" ca="1">-MIN(BX984/365*INDIRECT(BX980),BW985-INDIRECT(BX980))</f>
        <v>82.191780821917803</v>
      </c>
      <c r="BY985" s="118" cm="1">
        <f t="array" aca="1" ref="BY985" ca="1">-MIN(BY984/365*INDIRECT(BY980),BX985-INDIRECT(BY980))</f>
        <v>82.191780821917803</v>
      </c>
      <c r="BZ985" s="118" cm="1">
        <f t="array" aca="1" ref="BZ985" ca="1">-MIN(BZ984/365*INDIRECT(BZ980),BY985-INDIRECT(BZ980))</f>
        <v>82.191780821917803</v>
      </c>
      <c r="CA985" s="118" cm="1">
        <f t="array" aca="1" ref="CA985" ca="1">-MIN(CA984/365*INDIRECT(CA980),BZ985-INDIRECT(CA980))</f>
        <v>82.191780821917803</v>
      </c>
      <c r="CB985" s="118" cm="1">
        <f t="array" aca="1" ref="CB985" ca="1">-MIN(CB984/365*INDIRECT(CB980),CA985-INDIRECT(CB980))</f>
        <v>82.191780821917803</v>
      </c>
      <c r="CC985" s="118" cm="1">
        <f t="array" aca="1" ref="CC985" ca="1">-MIN(CC984/365*INDIRECT(CC980),CB985-INDIRECT(CC980))</f>
        <v>82.191780821917803</v>
      </c>
      <c r="CD985" s="118" cm="1">
        <f t="array" aca="1" ref="CD985" ca="1">-MIN(CD984/365*INDIRECT(CD980),CC985-INDIRECT(CD980))</f>
        <v>82.191780821917803</v>
      </c>
      <c r="CE985" s="118" cm="1">
        <f t="array" aca="1" ref="CE985" ca="1">-MIN(CE984/365*INDIRECT(CE980),CD985-INDIRECT(CE980))</f>
        <v>82.191780821917803</v>
      </c>
      <c r="CF985" s="118" cm="1">
        <f t="array" aca="1" ref="CF985" ca="1">-MIN(CF984/365*INDIRECT(CF980),CE985-INDIRECT(CF980))</f>
        <v>82.191780821917803</v>
      </c>
      <c r="CG985" s="118" cm="1">
        <f t="array" aca="1" ref="CG985" ca="1">-MIN(CG984/365*INDIRECT(CG980),CF985-INDIRECT(CG980))</f>
        <v>82.191780821917803</v>
      </c>
      <c r="CH985" s="118" cm="1">
        <f t="array" aca="1" ref="CH985" ca="1">-MIN(CH984/365*INDIRECT(CH980),CG985-INDIRECT(CH980))</f>
        <v>82.191780821917803</v>
      </c>
      <c r="CI985" s="118" cm="1">
        <f t="array" aca="1" ref="CI985" ca="1">-MIN(CI984/365*INDIRECT(CI980),CH985-INDIRECT(CI980))</f>
        <v>82.191780821917803</v>
      </c>
      <c r="CJ985" s="118" cm="1">
        <f t="array" aca="1" ref="CJ985" ca="1">-MIN(CJ984/365*INDIRECT(CJ980),CI985-INDIRECT(CJ980))</f>
        <v>82.191780821917803</v>
      </c>
      <c r="CK985" s="118" cm="1">
        <f t="array" aca="1" ref="CK985" ca="1">-MIN(CK984/365*INDIRECT(CK980),CJ985-INDIRECT(CK980))</f>
        <v>82.191780821917803</v>
      </c>
      <c r="CL985" s="118" cm="1">
        <f t="array" aca="1" ref="CL985" ca="1">-MIN(CL984/365*INDIRECT(CL980),CK985-INDIRECT(CL980))</f>
        <v>82.191780821917803</v>
      </c>
      <c r="CN985" s="78"/>
      <c r="CO985" s="118" t="e" cm="1">
        <f t="array" aca="1" ref="CO985" ca="1">-MIN(CO984/365*INDIRECT(CO980),CN985-INDIRECT(CO980))</f>
        <v>#N/A</v>
      </c>
      <c r="CP985" s="118" t="e" cm="1">
        <f t="array" aca="1" ref="CP985" ca="1">-MIN(CP984/365*INDIRECT(CP980),CO985-INDIRECT(CP980))</f>
        <v>#N/A</v>
      </c>
      <c r="CQ985" s="118" t="e" cm="1">
        <f t="array" aca="1" ref="CQ985" ca="1">-MIN(CQ984/365*INDIRECT(CQ980),CP985-INDIRECT(CQ980))</f>
        <v>#N/A</v>
      </c>
      <c r="CR985" s="118" t="e" cm="1">
        <f t="array" aca="1" ref="CR985" ca="1">-MIN(CR984/365*INDIRECT(CR980),CQ985-INDIRECT(CR980))</f>
        <v>#N/A</v>
      </c>
      <c r="CS985" s="118" t="e" cm="1">
        <f t="array" aca="1" ref="CS985" ca="1">-MIN(CS984/365*INDIRECT(CS980),CR985-INDIRECT(CS980))</f>
        <v>#N/A</v>
      </c>
      <c r="CT985" s="118" t="e" cm="1">
        <f t="array" aca="1" ref="CT985" ca="1">-MIN(CT984/365*INDIRECT(CT980),CS985-INDIRECT(CT980))</f>
        <v>#N/A</v>
      </c>
      <c r="CU985" s="118" t="e" cm="1">
        <f t="array" aca="1" ref="CU985" ca="1">-MIN(CU984/365*INDIRECT(CU980),CT985-INDIRECT(CU980))</f>
        <v>#N/A</v>
      </c>
      <c r="CV985" s="118" t="e" cm="1">
        <f t="array" aca="1" ref="CV985" ca="1">-MIN(CV984/365*INDIRECT(CV980),CU985-INDIRECT(CV980))</f>
        <v>#N/A</v>
      </c>
      <c r="CW985" s="118" t="e" cm="1">
        <f t="array" aca="1" ref="CW985" ca="1">-MIN(CW984/365*INDIRECT(CW980),CV985-INDIRECT(CW980))</f>
        <v>#N/A</v>
      </c>
      <c r="CX985" s="118" t="e" cm="1">
        <f t="array" aca="1" ref="CX985" ca="1">-MIN(CX984/365*INDIRECT(CX980),CW985-INDIRECT(CX980))</f>
        <v>#N/A</v>
      </c>
      <c r="CY985" s="118" t="e" cm="1">
        <f t="array" aca="1" ref="CY985" ca="1">-MIN(CY984/365*INDIRECT(CY980),CX985-INDIRECT(CY980))</f>
        <v>#N/A</v>
      </c>
      <c r="CZ985" s="118" t="e" cm="1">
        <f t="array" aca="1" ref="CZ985" ca="1">-MIN(CZ984/365*INDIRECT(CZ980),CY985-INDIRECT(CZ980))</f>
        <v>#N/A</v>
      </c>
      <c r="DA985" s="118" t="e" cm="1">
        <f t="array" aca="1" ref="DA985" ca="1">-MIN(DA984/365*INDIRECT(DA980),CZ985-INDIRECT(DA980))</f>
        <v>#N/A</v>
      </c>
      <c r="DB985" s="118" t="e" cm="1">
        <f t="array" aca="1" ref="DB985" ca="1">-MIN(DB984/365*INDIRECT(DB980),DA985-INDIRECT(DB980))</f>
        <v>#N/A</v>
      </c>
      <c r="DC985" s="118" t="e" cm="1">
        <f t="array" aca="1" ref="DC985" ca="1">-MIN(DC984/365*INDIRECT(DC980),DB985-INDIRECT(DC980))</f>
        <v>#N/A</v>
      </c>
      <c r="DD985" s="118" t="e" cm="1">
        <f t="array" aca="1" ref="DD985" ca="1">-MIN(DD984/365*INDIRECT(DD980),DC985-INDIRECT(DD980))</f>
        <v>#N/A</v>
      </c>
      <c r="DE985" s="118" t="e" cm="1">
        <f t="array" aca="1" ref="DE985" ca="1">-MIN(DE984/365*INDIRECT(DE980),DD985-INDIRECT(DE980))</f>
        <v>#N/A</v>
      </c>
      <c r="DF985" s="118" t="e" cm="1">
        <f t="array" aca="1" ref="DF985" ca="1">-MIN(DF984/365*INDIRECT(DF980),DE985-INDIRECT(DF980))</f>
        <v>#N/A</v>
      </c>
      <c r="DG985" s="118" t="e" cm="1">
        <f t="array" aca="1" ref="DG985" ca="1">-MIN(DG984/365*INDIRECT(DG980),DF985-INDIRECT(DG980))</f>
        <v>#N/A</v>
      </c>
      <c r="DH985" s="118" t="e" cm="1">
        <f t="array" aca="1" ref="DH985" ca="1">-MIN(DH984/365*INDIRECT(DH980),DG985-INDIRECT(DH980))</f>
        <v>#N/A</v>
      </c>
      <c r="DI985" s="118" t="e" cm="1">
        <f t="array" aca="1" ref="DI985" ca="1">-MIN(DI984/365*INDIRECT(DI980),DH985-INDIRECT(DI980))</f>
        <v>#N/A</v>
      </c>
      <c r="DJ985" s="118" t="e" cm="1">
        <f t="array" aca="1" ref="DJ985" ca="1">-MIN(DJ984/365*INDIRECT(DJ980),DI985-INDIRECT(DJ980))</f>
        <v>#N/A</v>
      </c>
      <c r="DK985" s="118" t="e" cm="1">
        <f t="array" aca="1" ref="DK985" ca="1">-MIN(DK984/365*INDIRECT(DK980),DJ985-INDIRECT(DK980))</f>
        <v>#N/A</v>
      </c>
      <c r="DL985" s="118" t="e" cm="1">
        <f t="array" aca="1" ref="DL985" ca="1">-MIN(DL984/365*INDIRECT(DL980),DK985-INDIRECT(DL980))</f>
        <v>#N/A</v>
      </c>
    </row>
    <row r="986" spans="1:116" x14ac:dyDescent="0.4">
      <c r="B986" t="s">
        <v>244</v>
      </c>
      <c r="D986" t="s">
        <v>496</v>
      </c>
      <c r="E986" s="8" t="str">
        <f t="shared" ref="E986:E996" si="1134">ROW()&amp;" "&amp;D986</f>
        <v>986 WCINV-SSV</v>
      </c>
      <c r="G986" s="9"/>
      <c r="H986" s="27"/>
      <c r="I986" s="78"/>
      <c r="J986" s="78"/>
      <c r="K986" s="33"/>
      <c r="L986" s="33"/>
      <c r="M986" s="33"/>
      <c r="N986" s="33"/>
      <c r="O986" s="33"/>
      <c r="P986" s="33"/>
      <c r="R986" s="33"/>
      <c r="S986" s="33"/>
      <c r="T986" s="33"/>
      <c r="U986" s="33"/>
      <c r="V986" s="33"/>
      <c r="W986" s="33"/>
      <c r="X986" s="33"/>
      <c r="Y986" s="33"/>
      <c r="Z986" s="33"/>
      <c r="AA986" s="33"/>
      <c r="AB986" s="33"/>
      <c r="AC986" s="33"/>
      <c r="AD986" s="33"/>
      <c r="AE986" s="33"/>
      <c r="AF986" s="33"/>
      <c r="AG986" s="33"/>
      <c r="AH986" s="33"/>
      <c r="AI986" s="33"/>
      <c r="AJ986" s="33"/>
      <c r="AK986" s="33"/>
      <c r="AL986" s="33"/>
      <c r="AM986" s="33"/>
      <c r="AN986" s="33"/>
      <c r="AO986" s="33"/>
      <c r="AP986" s="33"/>
      <c r="AQ986" s="33"/>
      <c r="AR986" s="33"/>
      <c r="AS986" s="33"/>
      <c r="AT986" s="33"/>
      <c r="AU986" s="33"/>
      <c r="AV986" s="33"/>
      <c r="AW986" s="33"/>
      <c r="AX986" s="33"/>
      <c r="AY986" s="33"/>
      <c r="AZ986" s="33"/>
      <c r="BA986" s="33"/>
      <c r="BB986" s="33"/>
      <c r="BC986" s="33"/>
      <c r="BD986" s="33"/>
      <c r="BE986" s="33"/>
      <c r="BF986" s="33"/>
      <c r="BG986" s="33"/>
      <c r="BH986" s="33"/>
      <c r="BI986" s="33"/>
      <c r="BJ986" s="33"/>
      <c r="BK986" s="33"/>
      <c r="BL986" s="33"/>
      <c r="BM986" s="33"/>
      <c r="BN986" s="33"/>
      <c r="BO986" s="33"/>
      <c r="BP986" s="33"/>
      <c r="BQ986" s="33"/>
      <c r="BR986" s="33"/>
      <c r="BS986" s="33"/>
      <c r="BT986" s="33"/>
      <c r="BU986" s="33"/>
      <c r="BV986" s="33"/>
      <c r="BW986" s="33"/>
      <c r="BX986" s="33"/>
      <c r="BY986" s="33"/>
      <c r="BZ986" s="33"/>
      <c r="CA986" s="33"/>
      <c r="CB986" s="33"/>
      <c r="CC986" s="33"/>
      <c r="CD986" s="33"/>
      <c r="CE986" s="33"/>
      <c r="CF986" s="33"/>
      <c r="CG986" s="33"/>
      <c r="CH986" s="33"/>
      <c r="CI986" s="33"/>
      <c r="CJ986" s="33"/>
      <c r="CK986" s="33"/>
      <c r="CL986" s="33"/>
      <c r="CN986" s="78"/>
      <c r="CO986" s="33"/>
      <c r="CP986" s="33"/>
      <c r="CQ986" s="33"/>
      <c r="CR986" s="33"/>
      <c r="CS986" s="33"/>
      <c r="CT986" s="33"/>
      <c r="CU986" s="33"/>
      <c r="CV986" s="33"/>
      <c r="CW986" s="33"/>
      <c r="CX986" s="33"/>
      <c r="CY986" s="33"/>
      <c r="CZ986" s="33"/>
      <c r="DA986" s="33"/>
      <c r="DB986" s="33"/>
      <c r="DC986" s="33"/>
      <c r="DD986" s="33"/>
      <c r="DE986" s="33"/>
      <c r="DF986" s="33"/>
      <c r="DG986" s="33"/>
      <c r="DH986" s="33"/>
      <c r="DI986" s="33"/>
      <c r="DJ986" s="33"/>
      <c r="DK986" s="33"/>
      <c r="DL986" s="33"/>
    </row>
    <row r="987" spans="1:116" x14ac:dyDescent="0.4">
      <c r="C987" t="s">
        <v>234</v>
      </c>
      <c r="D987" t="s">
        <v>496</v>
      </c>
      <c r="E987" s="8" t="str">
        <f t="shared" si="1134"/>
        <v>987 WCINV-SSV</v>
      </c>
      <c r="G987" s="126" t="str">
        <f>"Change in "&amp;G985</f>
        <v>Change in Inventory - (Secondary label)</v>
      </c>
      <c r="K987" s="33">
        <f t="shared" ref="K987:P987" ca="1" si="1135">SUMIF($3:$3,K$2,987:987)</f>
        <v>-82.191780821917803</v>
      </c>
      <c r="L987" s="33">
        <f t="shared" ca="1" si="1135"/>
        <v>0</v>
      </c>
      <c r="M987" s="33">
        <f t="shared" ca="1" si="1135"/>
        <v>0</v>
      </c>
      <c r="N987" s="33">
        <f t="shared" ca="1" si="1135"/>
        <v>0</v>
      </c>
      <c r="O987" s="33">
        <f t="shared" ca="1" si="1135"/>
        <v>0</v>
      </c>
      <c r="P987" s="33">
        <f t="shared" ca="1" si="1135"/>
        <v>0</v>
      </c>
      <c r="R987" s="33"/>
      <c r="S987" s="33">
        <f t="shared" ref="S987:AX987" ca="1" si="1136">R985-S985</f>
        <v>-82.191780821917803</v>
      </c>
      <c r="T987" s="33">
        <f t="shared" ca="1" si="1136"/>
        <v>0</v>
      </c>
      <c r="U987" s="33">
        <f t="shared" ca="1" si="1136"/>
        <v>0</v>
      </c>
      <c r="V987" s="33">
        <f t="shared" ca="1" si="1136"/>
        <v>0</v>
      </c>
      <c r="W987" s="33">
        <f t="shared" ca="1" si="1136"/>
        <v>0</v>
      </c>
      <c r="X987" s="33">
        <f t="shared" ca="1" si="1136"/>
        <v>0</v>
      </c>
      <c r="Y987" s="33">
        <f t="shared" ca="1" si="1136"/>
        <v>0</v>
      </c>
      <c r="Z987" s="33">
        <f t="shared" ca="1" si="1136"/>
        <v>0</v>
      </c>
      <c r="AA987" s="33">
        <f t="shared" ca="1" si="1136"/>
        <v>0</v>
      </c>
      <c r="AB987" s="33">
        <f t="shared" ca="1" si="1136"/>
        <v>0</v>
      </c>
      <c r="AC987" s="33">
        <f t="shared" ca="1" si="1136"/>
        <v>0</v>
      </c>
      <c r="AD987" s="33">
        <f t="shared" ca="1" si="1136"/>
        <v>0</v>
      </c>
      <c r="AE987" s="33">
        <f t="shared" ca="1" si="1136"/>
        <v>0</v>
      </c>
      <c r="AF987" s="33">
        <f t="shared" ca="1" si="1136"/>
        <v>0</v>
      </c>
      <c r="AG987" s="33">
        <f t="shared" ca="1" si="1136"/>
        <v>0</v>
      </c>
      <c r="AH987" s="33">
        <f t="shared" ca="1" si="1136"/>
        <v>0</v>
      </c>
      <c r="AI987" s="33">
        <f t="shared" ca="1" si="1136"/>
        <v>0</v>
      </c>
      <c r="AJ987" s="33">
        <f t="shared" ca="1" si="1136"/>
        <v>0</v>
      </c>
      <c r="AK987" s="33">
        <f t="shared" ca="1" si="1136"/>
        <v>0</v>
      </c>
      <c r="AL987" s="33">
        <f t="shared" ca="1" si="1136"/>
        <v>0</v>
      </c>
      <c r="AM987" s="33">
        <f t="shared" ca="1" si="1136"/>
        <v>0</v>
      </c>
      <c r="AN987" s="33">
        <f t="shared" ca="1" si="1136"/>
        <v>0</v>
      </c>
      <c r="AO987" s="33">
        <f t="shared" ca="1" si="1136"/>
        <v>0</v>
      </c>
      <c r="AP987" s="33">
        <f t="shared" ca="1" si="1136"/>
        <v>0</v>
      </c>
      <c r="AQ987" s="33">
        <f t="shared" ca="1" si="1136"/>
        <v>0</v>
      </c>
      <c r="AR987" s="33">
        <f t="shared" ca="1" si="1136"/>
        <v>0</v>
      </c>
      <c r="AS987" s="33">
        <f t="shared" ca="1" si="1136"/>
        <v>0</v>
      </c>
      <c r="AT987" s="33">
        <f t="shared" ca="1" si="1136"/>
        <v>0</v>
      </c>
      <c r="AU987" s="33">
        <f t="shared" ca="1" si="1136"/>
        <v>0</v>
      </c>
      <c r="AV987" s="33">
        <f t="shared" ca="1" si="1136"/>
        <v>0</v>
      </c>
      <c r="AW987" s="33">
        <f t="shared" ca="1" si="1136"/>
        <v>0</v>
      </c>
      <c r="AX987" s="33">
        <f t="shared" ca="1" si="1136"/>
        <v>0</v>
      </c>
      <c r="AY987" s="33">
        <f t="shared" ref="AY987:CD987" ca="1" si="1137">AX985-AY985</f>
        <v>0</v>
      </c>
      <c r="AZ987" s="33">
        <f t="shared" ca="1" si="1137"/>
        <v>0</v>
      </c>
      <c r="BA987" s="33">
        <f t="shared" ca="1" si="1137"/>
        <v>0</v>
      </c>
      <c r="BB987" s="33">
        <f t="shared" ca="1" si="1137"/>
        <v>0</v>
      </c>
      <c r="BC987" s="33">
        <f t="shared" ca="1" si="1137"/>
        <v>0</v>
      </c>
      <c r="BD987" s="33">
        <f t="shared" ca="1" si="1137"/>
        <v>0</v>
      </c>
      <c r="BE987" s="33">
        <f t="shared" ca="1" si="1137"/>
        <v>0</v>
      </c>
      <c r="BF987" s="33">
        <f t="shared" ca="1" si="1137"/>
        <v>0</v>
      </c>
      <c r="BG987" s="33">
        <f t="shared" ca="1" si="1137"/>
        <v>0</v>
      </c>
      <c r="BH987" s="33">
        <f t="shared" ca="1" si="1137"/>
        <v>0</v>
      </c>
      <c r="BI987" s="33">
        <f t="shared" ca="1" si="1137"/>
        <v>0</v>
      </c>
      <c r="BJ987" s="33">
        <f t="shared" ca="1" si="1137"/>
        <v>0</v>
      </c>
      <c r="BK987" s="33">
        <f t="shared" ca="1" si="1137"/>
        <v>0</v>
      </c>
      <c r="BL987" s="33">
        <f t="shared" ca="1" si="1137"/>
        <v>0</v>
      </c>
      <c r="BM987" s="33">
        <f t="shared" ca="1" si="1137"/>
        <v>0</v>
      </c>
      <c r="BN987" s="33">
        <f t="shared" ca="1" si="1137"/>
        <v>0</v>
      </c>
      <c r="BO987" s="33">
        <f t="shared" ca="1" si="1137"/>
        <v>0</v>
      </c>
      <c r="BP987" s="33">
        <f t="shared" ca="1" si="1137"/>
        <v>0</v>
      </c>
      <c r="BQ987" s="33">
        <f t="shared" ca="1" si="1137"/>
        <v>0</v>
      </c>
      <c r="BR987" s="33">
        <f t="shared" ca="1" si="1137"/>
        <v>0</v>
      </c>
      <c r="BS987" s="33">
        <f t="shared" ca="1" si="1137"/>
        <v>0</v>
      </c>
      <c r="BT987" s="33">
        <f t="shared" ca="1" si="1137"/>
        <v>0</v>
      </c>
      <c r="BU987" s="33">
        <f t="shared" ca="1" si="1137"/>
        <v>0</v>
      </c>
      <c r="BV987" s="33">
        <f t="shared" ca="1" si="1137"/>
        <v>0</v>
      </c>
      <c r="BW987" s="33">
        <f t="shared" ca="1" si="1137"/>
        <v>0</v>
      </c>
      <c r="BX987" s="33">
        <f t="shared" ca="1" si="1137"/>
        <v>0</v>
      </c>
      <c r="BY987" s="33">
        <f t="shared" ca="1" si="1137"/>
        <v>0</v>
      </c>
      <c r="BZ987" s="33">
        <f t="shared" ca="1" si="1137"/>
        <v>0</v>
      </c>
      <c r="CA987" s="33">
        <f t="shared" ca="1" si="1137"/>
        <v>0</v>
      </c>
      <c r="CB987" s="33">
        <f t="shared" ca="1" si="1137"/>
        <v>0</v>
      </c>
      <c r="CC987" s="33">
        <f t="shared" ca="1" si="1137"/>
        <v>0</v>
      </c>
      <c r="CD987" s="33">
        <f t="shared" ca="1" si="1137"/>
        <v>0</v>
      </c>
      <c r="CE987" s="33">
        <f t="shared" ref="CE987:CL987" ca="1" si="1138">CD985-CE985</f>
        <v>0</v>
      </c>
      <c r="CF987" s="33">
        <f t="shared" ca="1" si="1138"/>
        <v>0</v>
      </c>
      <c r="CG987" s="33">
        <f t="shared" ca="1" si="1138"/>
        <v>0</v>
      </c>
      <c r="CH987" s="33">
        <f t="shared" ca="1" si="1138"/>
        <v>0</v>
      </c>
      <c r="CI987" s="33">
        <f t="shared" ca="1" si="1138"/>
        <v>0</v>
      </c>
      <c r="CJ987" s="33">
        <f t="shared" ca="1" si="1138"/>
        <v>0</v>
      </c>
      <c r="CK987" s="33">
        <f t="shared" ca="1" si="1138"/>
        <v>0</v>
      </c>
      <c r="CL987" s="33">
        <f t="shared" ca="1" si="1138"/>
        <v>0</v>
      </c>
      <c r="CO987" s="33" t="e">
        <f t="shared" ref="CO987:DL987" ca="1" si="1139">CN985-CO985</f>
        <v>#N/A</v>
      </c>
      <c r="CP987" s="33" t="e">
        <f t="shared" ca="1" si="1139"/>
        <v>#N/A</v>
      </c>
      <c r="CQ987" s="33" t="e">
        <f t="shared" ca="1" si="1139"/>
        <v>#N/A</v>
      </c>
      <c r="CR987" s="33" t="e">
        <f t="shared" ca="1" si="1139"/>
        <v>#N/A</v>
      </c>
      <c r="CS987" s="33" t="e">
        <f t="shared" ca="1" si="1139"/>
        <v>#N/A</v>
      </c>
      <c r="CT987" s="33" t="e">
        <f t="shared" ca="1" si="1139"/>
        <v>#N/A</v>
      </c>
      <c r="CU987" s="33" t="e">
        <f t="shared" ca="1" si="1139"/>
        <v>#N/A</v>
      </c>
      <c r="CV987" s="33" t="e">
        <f t="shared" ca="1" si="1139"/>
        <v>#N/A</v>
      </c>
      <c r="CW987" s="33" t="e">
        <f t="shared" ca="1" si="1139"/>
        <v>#N/A</v>
      </c>
      <c r="CX987" s="33" t="e">
        <f t="shared" ca="1" si="1139"/>
        <v>#N/A</v>
      </c>
      <c r="CY987" s="33" t="e">
        <f t="shared" ca="1" si="1139"/>
        <v>#N/A</v>
      </c>
      <c r="CZ987" s="33" t="e">
        <f t="shared" ca="1" si="1139"/>
        <v>#N/A</v>
      </c>
      <c r="DA987" s="33" t="e">
        <f t="shared" ca="1" si="1139"/>
        <v>#N/A</v>
      </c>
      <c r="DB987" s="33" t="e">
        <f t="shared" ca="1" si="1139"/>
        <v>#N/A</v>
      </c>
      <c r="DC987" s="33" t="e">
        <f t="shared" ca="1" si="1139"/>
        <v>#N/A</v>
      </c>
      <c r="DD987" s="33" t="e">
        <f t="shared" ca="1" si="1139"/>
        <v>#N/A</v>
      </c>
      <c r="DE987" s="33" t="e">
        <f t="shared" ca="1" si="1139"/>
        <v>#N/A</v>
      </c>
      <c r="DF987" s="33" t="e">
        <f t="shared" ca="1" si="1139"/>
        <v>#N/A</v>
      </c>
      <c r="DG987" s="33" t="e">
        <f t="shared" ca="1" si="1139"/>
        <v>#N/A</v>
      </c>
      <c r="DH987" s="33" t="e">
        <f t="shared" ca="1" si="1139"/>
        <v>#N/A</v>
      </c>
      <c r="DI987" s="33" t="e">
        <f t="shared" ca="1" si="1139"/>
        <v>#N/A</v>
      </c>
      <c r="DJ987" s="33" t="e">
        <f t="shared" ca="1" si="1139"/>
        <v>#N/A</v>
      </c>
      <c r="DK987" s="33" t="e">
        <f t="shared" ca="1" si="1139"/>
        <v>#N/A</v>
      </c>
      <c r="DL987" s="33" t="e">
        <f t="shared" ca="1" si="1139"/>
        <v>#N/A</v>
      </c>
    </row>
    <row r="988" spans="1:116" x14ac:dyDescent="0.4">
      <c r="B988" t="s">
        <v>244</v>
      </c>
      <c r="D988" t="s">
        <v>496</v>
      </c>
      <c r="E988" s="8" t="str">
        <f t="shared" ref="E988" si="1140">ROW()&amp;" "&amp;D988</f>
        <v>988 WCINV-SSV</v>
      </c>
      <c r="G988" s="126"/>
      <c r="K988" s="33"/>
      <c r="L988" s="33"/>
      <c r="M988" s="33"/>
      <c r="N988" s="33"/>
      <c r="O988" s="33"/>
      <c r="P988" s="33"/>
      <c r="R988" s="33"/>
      <c r="S988" s="33"/>
      <c r="T988" s="33"/>
      <c r="U988" s="33"/>
      <c r="V988" s="33"/>
      <c r="W988" s="33"/>
      <c r="X988" s="33"/>
      <c r="Y988" s="33"/>
      <c r="Z988" s="33"/>
      <c r="AA988" s="33"/>
      <c r="AB988" s="33"/>
      <c r="AC988" s="33"/>
      <c r="AD988" s="33"/>
      <c r="AE988" s="33"/>
      <c r="AF988" s="33"/>
      <c r="AG988" s="33"/>
      <c r="AH988" s="33"/>
      <c r="AI988" s="33"/>
      <c r="AJ988" s="33"/>
      <c r="AK988" s="33"/>
      <c r="AL988" s="33"/>
      <c r="AM988" s="33"/>
      <c r="AN988" s="33"/>
      <c r="AO988" s="33"/>
      <c r="AP988" s="33"/>
      <c r="AQ988" s="33"/>
      <c r="AR988" s="33"/>
      <c r="AS988" s="33"/>
      <c r="AT988" s="33"/>
      <c r="AU988" s="33"/>
      <c r="AV988" s="33"/>
      <c r="AW988" s="33"/>
      <c r="AX988" s="33"/>
      <c r="AY988" s="33"/>
      <c r="AZ988" s="33"/>
      <c r="BA988" s="33"/>
      <c r="BB988" s="33"/>
      <c r="BC988" s="33"/>
      <c r="BD988" s="33"/>
      <c r="BE988" s="33"/>
      <c r="BF988" s="33"/>
      <c r="BG988" s="33"/>
      <c r="BH988" s="33"/>
      <c r="BI988" s="33"/>
      <c r="BJ988" s="33"/>
      <c r="BK988" s="33"/>
      <c r="BL988" s="33"/>
      <c r="BM988" s="33"/>
      <c r="BN988" s="33"/>
      <c r="BO988" s="33"/>
      <c r="BP988" s="33"/>
      <c r="BQ988" s="33"/>
      <c r="BR988" s="33"/>
      <c r="BS988" s="33"/>
      <c r="BT988" s="33"/>
      <c r="BU988" s="33"/>
      <c r="BV988" s="33"/>
      <c r="BW988" s="33"/>
      <c r="BX988" s="33"/>
      <c r="BY988" s="33"/>
      <c r="BZ988" s="33"/>
      <c r="CA988" s="33"/>
      <c r="CB988" s="33"/>
      <c r="CC988" s="33"/>
      <c r="CD988" s="33"/>
      <c r="CE988" s="33"/>
      <c r="CF988" s="33"/>
      <c r="CG988" s="33"/>
      <c r="CH988" s="33"/>
      <c r="CI988" s="33"/>
      <c r="CJ988" s="33"/>
      <c r="CK988" s="33"/>
      <c r="CL988" s="33"/>
      <c r="CO988" s="33"/>
      <c r="CP988" s="33"/>
      <c r="CQ988" s="33"/>
      <c r="CR988" s="33"/>
      <c r="CS988" s="33"/>
      <c r="CT988" s="33"/>
      <c r="CU988" s="33"/>
      <c r="CV988" s="33"/>
      <c r="CW988" s="33"/>
      <c r="CX988" s="33"/>
      <c r="CY988" s="33"/>
      <c r="CZ988" s="33"/>
      <c r="DA988" s="33"/>
      <c r="DB988" s="33"/>
      <c r="DC988" s="33"/>
      <c r="DD988" s="33"/>
      <c r="DE988" s="33"/>
      <c r="DF988" s="33"/>
      <c r="DG988" s="33"/>
      <c r="DH988" s="33"/>
      <c r="DI988" s="33"/>
      <c r="DJ988" s="33"/>
      <c r="DK988" s="33"/>
      <c r="DL988" s="33"/>
    </row>
    <row r="989" spans="1:116" x14ac:dyDescent="0.4">
      <c r="B989" t="s">
        <v>332</v>
      </c>
      <c r="D989" t="s">
        <v>496</v>
      </c>
      <c r="E989" s="8" t="str">
        <f>ROW()&amp;" "&amp;D989</f>
        <v>989 WCINV-SSV</v>
      </c>
      <c r="G989" s="8" t="str">
        <f>G974</f>
        <v>(Primary label)</v>
      </c>
      <c r="K989" s="53"/>
      <c r="L989" s="53"/>
      <c r="M989" s="53"/>
      <c r="N989" s="53"/>
      <c r="O989" s="53"/>
      <c r="P989" s="53"/>
      <c r="R989" s="24"/>
      <c r="S989" s="24"/>
      <c r="T989" s="24"/>
      <c r="U989" s="24"/>
      <c r="V989" s="24"/>
      <c r="W989" s="24"/>
      <c r="X989" s="24"/>
      <c r="Y989" s="24"/>
      <c r="Z989" s="24"/>
      <c r="AA989" s="24"/>
      <c r="AB989" s="24"/>
      <c r="AC989" s="24"/>
      <c r="AD989" s="24"/>
      <c r="AE989" s="24"/>
      <c r="AF989" s="24"/>
      <c r="AG989" s="24"/>
      <c r="AH989" s="24"/>
      <c r="AI989" s="24"/>
      <c r="AJ989" s="24"/>
      <c r="AK989" s="24"/>
      <c r="AL989" s="24"/>
      <c r="AM989" s="24"/>
      <c r="AN989" s="24"/>
      <c r="AO989" s="24"/>
      <c r="AP989" s="24"/>
      <c r="AQ989" s="24"/>
      <c r="AR989" s="24"/>
      <c r="AS989" s="24"/>
      <c r="AT989" s="24"/>
      <c r="AU989" s="24"/>
      <c r="AV989" s="24"/>
      <c r="AW989" s="24"/>
      <c r="AX989" s="24"/>
      <c r="AY989" s="24"/>
      <c r="AZ989" s="24"/>
      <c r="BA989" s="24"/>
      <c r="BB989" s="24"/>
      <c r="BC989" s="24"/>
      <c r="BD989" s="24"/>
      <c r="BE989" s="24"/>
      <c r="BF989" s="24"/>
      <c r="BG989" s="24"/>
      <c r="BH989" s="24"/>
      <c r="BI989" s="24"/>
      <c r="BJ989" s="24"/>
      <c r="BK989" s="24"/>
      <c r="BL989" s="24"/>
      <c r="BM989" s="24"/>
      <c r="BN989" s="24"/>
      <c r="BO989" s="24"/>
      <c r="BP989" s="24"/>
      <c r="BQ989" s="24"/>
      <c r="BR989" s="24"/>
      <c r="BS989" s="24"/>
      <c r="BT989" s="24"/>
      <c r="BU989" s="24"/>
      <c r="BV989" s="24"/>
      <c r="BW989" s="24"/>
      <c r="BX989" s="24"/>
      <c r="BY989" s="24"/>
      <c r="BZ989" s="24"/>
      <c r="CA989" s="24"/>
      <c r="CB989" s="24"/>
      <c r="CC989" s="24"/>
      <c r="CD989" s="24"/>
      <c r="CE989" s="24"/>
      <c r="CF989" s="24"/>
      <c r="CG989" s="24"/>
      <c r="CH989" s="24"/>
      <c r="CI989" s="24"/>
      <c r="CJ989" s="24"/>
      <c r="CK989" s="24"/>
      <c r="CL989" s="24"/>
      <c r="CO989" s="24"/>
      <c r="CP989" s="24"/>
      <c r="CQ989" s="24"/>
      <c r="CR989" s="24"/>
      <c r="CS989" s="24"/>
      <c r="CT989" s="24"/>
      <c r="CU989" s="24"/>
      <c r="CV989" s="24"/>
      <c r="CW989" s="24"/>
      <c r="CX989" s="24"/>
      <c r="CY989" s="24"/>
      <c r="CZ989" s="24"/>
      <c r="DA989" s="24"/>
      <c r="DB989" s="24"/>
      <c r="DC989" s="24"/>
      <c r="DD989" s="24"/>
      <c r="DE989" s="24"/>
      <c r="DF989" s="24"/>
      <c r="DG989" s="24"/>
      <c r="DH989" s="24"/>
      <c r="DI989" s="24"/>
      <c r="DJ989" s="24"/>
      <c r="DK989" s="24"/>
      <c r="DL989" s="24"/>
    </row>
    <row r="990" spans="1:116" x14ac:dyDescent="0.4">
      <c r="B990" t="s">
        <v>332</v>
      </c>
      <c r="D990" t="s">
        <v>496</v>
      </c>
      <c r="E990" s="8" t="str">
        <f>ROW()&amp;" "&amp;D990</f>
        <v>990 WCINV-SSV</v>
      </c>
      <c r="G990" s="8" t="str">
        <f>G975</f>
        <v>primary unit</v>
      </c>
      <c r="K990" s="53"/>
      <c r="L990" s="53"/>
      <c r="M990" s="53"/>
      <c r="N990" s="53"/>
      <c r="O990" s="53"/>
      <c r="P990" s="53"/>
      <c r="R990" s="24"/>
      <c r="S990" s="24"/>
      <c r="T990" s="24"/>
      <c r="U990" s="24"/>
      <c r="V990" s="24"/>
      <c r="W990" s="24"/>
      <c r="X990" s="24"/>
      <c r="Y990" s="24"/>
      <c r="Z990" s="24"/>
      <c r="AA990" s="24"/>
      <c r="AB990" s="24"/>
      <c r="AC990" s="24"/>
      <c r="AD990" s="24"/>
      <c r="AE990" s="24"/>
      <c r="AF990" s="24"/>
      <c r="AG990" s="24"/>
      <c r="AH990" s="24"/>
      <c r="AI990" s="24"/>
      <c r="AJ990" s="24"/>
      <c r="AK990" s="24"/>
      <c r="AL990" s="24"/>
      <c r="AM990" s="24"/>
      <c r="AN990" s="24"/>
      <c r="AO990" s="24"/>
      <c r="AP990" s="24"/>
      <c r="AQ990" s="24"/>
      <c r="AR990" s="24"/>
      <c r="AS990" s="24"/>
      <c r="AT990" s="24"/>
      <c r="AU990" s="24"/>
      <c r="AV990" s="24"/>
      <c r="AW990" s="24"/>
      <c r="AX990" s="24"/>
      <c r="AY990" s="24"/>
      <c r="AZ990" s="24"/>
      <c r="BA990" s="24"/>
      <c r="BB990" s="24"/>
      <c r="BC990" s="24"/>
      <c r="BD990" s="24"/>
      <c r="BE990" s="24"/>
      <c r="BF990" s="24"/>
      <c r="BG990" s="24"/>
      <c r="BH990" s="24"/>
      <c r="BI990" s="24"/>
      <c r="BJ990" s="24"/>
      <c r="BK990" s="24"/>
      <c r="BL990" s="24"/>
      <c r="BM990" s="24"/>
      <c r="BN990" s="24"/>
      <c r="BO990" s="24"/>
      <c r="BP990" s="24"/>
      <c r="BQ990" s="24"/>
      <c r="BR990" s="24"/>
      <c r="BS990" s="24"/>
      <c r="BT990" s="24"/>
      <c r="BU990" s="24"/>
      <c r="BV990" s="24"/>
      <c r="BW990" s="24"/>
      <c r="BX990" s="24"/>
      <c r="BY990" s="24"/>
      <c r="BZ990" s="24"/>
      <c r="CA990" s="24"/>
      <c r="CB990" s="24"/>
      <c r="CC990" s="24"/>
      <c r="CD990" s="24"/>
      <c r="CE990" s="24"/>
      <c r="CF990" s="24"/>
      <c r="CG990" s="24"/>
      <c r="CH990" s="24"/>
      <c r="CI990" s="24"/>
      <c r="CJ990" s="24"/>
      <c r="CK990" s="24"/>
      <c r="CL990" s="24"/>
      <c r="CO990" s="24"/>
      <c r="CP990" s="24"/>
      <c r="CQ990" s="24"/>
      <c r="CR990" s="24"/>
      <c r="CS990" s="24"/>
      <c r="CT990" s="24"/>
      <c r="CU990" s="24"/>
      <c r="CV990" s="24"/>
      <c r="CW990" s="24"/>
      <c r="CX990" s="24"/>
      <c r="CY990" s="24"/>
      <c r="CZ990" s="24"/>
      <c r="DA990" s="24"/>
      <c r="DB990" s="24"/>
      <c r="DC990" s="24"/>
      <c r="DD990" s="24"/>
      <c r="DE990" s="24"/>
      <c r="DF990" s="24"/>
      <c r="DG990" s="24"/>
      <c r="DH990" s="24"/>
      <c r="DI990" s="24"/>
      <c r="DJ990" s="24"/>
      <c r="DK990" s="24"/>
      <c r="DL990" s="24"/>
    </row>
    <row r="991" spans="1:116" x14ac:dyDescent="0.4">
      <c r="B991" t="s">
        <v>332</v>
      </c>
      <c r="D991" t="s">
        <v>496</v>
      </c>
      <c r="E991" s="8" t="str">
        <f t="shared" si="1134"/>
        <v>991 WCINV-SSV</v>
      </c>
      <c r="G991" s="8" t="str">
        <f>G976</f>
        <v>Primary revenue driver</v>
      </c>
      <c r="K991" s="53"/>
      <c r="L991" s="53"/>
      <c r="M991" s="53"/>
      <c r="N991" s="53"/>
      <c r="O991" s="53"/>
      <c r="P991" s="53"/>
      <c r="R991" s="24"/>
      <c r="S991" s="215" t="str">
        <f t="shared" ref="S991:AX991" si="1141">S976</f>
        <v>S$16</v>
      </c>
      <c r="T991" s="215" t="str">
        <f t="shared" si="1141"/>
        <v>T$16</v>
      </c>
      <c r="U991" s="215" t="str">
        <f t="shared" si="1141"/>
        <v>U$16</v>
      </c>
      <c r="V991" s="215" t="str">
        <f t="shared" si="1141"/>
        <v>V$16</v>
      </c>
      <c r="W991" s="215" t="str">
        <f t="shared" si="1141"/>
        <v>W$16</v>
      </c>
      <c r="X991" s="215" t="str">
        <f t="shared" si="1141"/>
        <v>X$16</v>
      </c>
      <c r="Y991" s="215" t="str">
        <f t="shared" si="1141"/>
        <v>Y$16</v>
      </c>
      <c r="Z991" s="215" t="str">
        <f t="shared" si="1141"/>
        <v>Z$16</v>
      </c>
      <c r="AA991" s="215" t="str">
        <f t="shared" si="1141"/>
        <v>AA$16</v>
      </c>
      <c r="AB991" s="215" t="str">
        <f t="shared" si="1141"/>
        <v>AB$16</v>
      </c>
      <c r="AC991" s="215" t="str">
        <f t="shared" si="1141"/>
        <v>AC$16</v>
      </c>
      <c r="AD991" s="215" t="str">
        <f t="shared" si="1141"/>
        <v>AD$16</v>
      </c>
      <c r="AE991" s="215" t="str">
        <f t="shared" si="1141"/>
        <v>AE$16</v>
      </c>
      <c r="AF991" s="215" t="str">
        <f t="shared" si="1141"/>
        <v>AF$16</v>
      </c>
      <c r="AG991" s="215" t="str">
        <f t="shared" si="1141"/>
        <v>AG$16</v>
      </c>
      <c r="AH991" s="215" t="str">
        <f t="shared" si="1141"/>
        <v>AH$16</v>
      </c>
      <c r="AI991" s="215" t="str">
        <f t="shared" si="1141"/>
        <v>AI$16</v>
      </c>
      <c r="AJ991" s="215" t="str">
        <f t="shared" si="1141"/>
        <v>AJ$16</v>
      </c>
      <c r="AK991" s="215" t="str">
        <f t="shared" si="1141"/>
        <v>AK$16</v>
      </c>
      <c r="AL991" s="215" t="str">
        <f t="shared" si="1141"/>
        <v>AL$16</v>
      </c>
      <c r="AM991" s="215" t="str">
        <f t="shared" si="1141"/>
        <v>AM$16</v>
      </c>
      <c r="AN991" s="215" t="str">
        <f t="shared" si="1141"/>
        <v>AN$16</v>
      </c>
      <c r="AO991" s="215" t="str">
        <f t="shared" si="1141"/>
        <v>AO$16</v>
      </c>
      <c r="AP991" s="215" t="str">
        <f t="shared" si="1141"/>
        <v>AP$16</v>
      </c>
      <c r="AQ991" s="215" t="str">
        <f t="shared" si="1141"/>
        <v>AQ$16</v>
      </c>
      <c r="AR991" s="215" t="str">
        <f t="shared" si="1141"/>
        <v>AR$16</v>
      </c>
      <c r="AS991" s="215" t="str">
        <f t="shared" si="1141"/>
        <v>AS$16</v>
      </c>
      <c r="AT991" s="215" t="str">
        <f t="shared" si="1141"/>
        <v>AT$16</v>
      </c>
      <c r="AU991" s="215" t="str">
        <f t="shared" si="1141"/>
        <v>AU$16</v>
      </c>
      <c r="AV991" s="215" t="str">
        <f t="shared" si="1141"/>
        <v>AV$16</v>
      </c>
      <c r="AW991" s="215" t="str">
        <f t="shared" si="1141"/>
        <v>AW$16</v>
      </c>
      <c r="AX991" s="215" t="str">
        <f t="shared" si="1141"/>
        <v>AX$16</v>
      </c>
      <c r="AY991" s="215" t="str">
        <f t="shared" ref="AY991:CD991" si="1142">AY976</f>
        <v>AY$16</v>
      </c>
      <c r="AZ991" s="215" t="str">
        <f t="shared" si="1142"/>
        <v>AZ$16</v>
      </c>
      <c r="BA991" s="215" t="str">
        <f t="shared" si="1142"/>
        <v>BA$16</v>
      </c>
      <c r="BB991" s="215" t="str">
        <f t="shared" si="1142"/>
        <v>BB$16</v>
      </c>
      <c r="BC991" s="215" t="str">
        <f t="shared" si="1142"/>
        <v>BC$16</v>
      </c>
      <c r="BD991" s="215" t="str">
        <f t="shared" si="1142"/>
        <v>BD$16</v>
      </c>
      <c r="BE991" s="215" t="str">
        <f t="shared" si="1142"/>
        <v>BE$16</v>
      </c>
      <c r="BF991" s="215" t="str">
        <f t="shared" si="1142"/>
        <v>BF$16</v>
      </c>
      <c r="BG991" s="215" t="str">
        <f t="shared" si="1142"/>
        <v>BG$16</v>
      </c>
      <c r="BH991" s="215" t="str">
        <f t="shared" si="1142"/>
        <v>BH$16</v>
      </c>
      <c r="BI991" s="215" t="str">
        <f t="shared" si="1142"/>
        <v>BI$16</v>
      </c>
      <c r="BJ991" s="215" t="str">
        <f t="shared" si="1142"/>
        <v>BJ$16</v>
      </c>
      <c r="BK991" s="215" t="str">
        <f t="shared" si="1142"/>
        <v>BK$16</v>
      </c>
      <c r="BL991" s="215" t="str">
        <f t="shared" si="1142"/>
        <v>BL$16</v>
      </c>
      <c r="BM991" s="215" t="str">
        <f t="shared" si="1142"/>
        <v>BM$16</v>
      </c>
      <c r="BN991" s="215" t="str">
        <f t="shared" si="1142"/>
        <v>BN$16</v>
      </c>
      <c r="BO991" s="215" t="str">
        <f t="shared" si="1142"/>
        <v>BO$16</v>
      </c>
      <c r="BP991" s="215" t="str">
        <f t="shared" si="1142"/>
        <v>BP$16</v>
      </c>
      <c r="BQ991" s="215" t="str">
        <f t="shared" si="1142"/>
        <v>BQ$16</v>
      </c>
      <c r="BR991" s="215" t="str">
        <f t="shared" si="1142"/>
        <v>BR$16</v>
      </c>
      <c r="BS991" s="215" t="str">
        <f t="shared" si="1142"/>
        <v>BS$16</v>
      </c>
      <c r="BT991" s="215" t="str">
        <f t="shared" si="1142"/>
        <v>BT$16</v>
      </c>
      <c r="BU991" s="215" t="str">
        <f t="shared" si="1142"/>
        <v>BU$16</v>
      </c>
      <c r="BV991" s="215" t="str">
        <f t="shared" si="1142"/>
        <v>BV$16</v>
      </c>
      <c r="BW991" s="215" t="str">
        <f t="shared" si="1142"/>
        <v>BW$16</v>
      </c>
      <c r="BX991" s="215" t="str">
        <f t="shared" si="1142"/>
        <v>BX$16</v>
      </c>
      <c r="BY991" s="215" t="str">
        <f t="shared" si="1142"/>
        <v>BY$16</v>
      </c>
      <c r="BZ991" s="215" t="str">
        <f t="shared" si="1142"/>
        <v>BZ$16</v>
      </c>
      <c r="CA991" s="215" t="str">
        <f t="shared" si="1142"/>
        <v>CA$16</v>
      </c>
      <c r="CB991" s="215" t="str">
        <f t="shared" si="1142"/>
        <v>CB$16</v>
      </c>
      <c r="CC991" s="215" t="str">
        <f t="shared" si="1142"/>
        <v>CC$16</v>
      </c>
      <c r="CD991" s="215" t="str">
        <f t="shared" si="1142"/>
        <v>CD$16</v>
      </c>
      <c r="CE991" s="215" t="str">
        <f t="shared" ref="CE991:CL991" si="1143">CE976</f>
        <v>CE$16</v>
      </c>
      <c r="CF991" s="215" t="str">
        <f t="shared" si="1143"/>
        <v>CF$16</v>
      </c>
      <c r="CG991" s="215" t="str">
        <f t="shared" si="1143"/>
        <v>CG$16</v>
      </c>
      <c r="CH991" s="215" t="str">
        <f t="shared" si="1143"/>
        <v>CH$16</v>
      </c>
      <c r="CI991" s="215" t="str">
        <f t="shared" si="1143"/>
        <v>CI$16</v>
      </c>
      <c r="CJ991" s="215" t="str">
        <f t="shared" si="1143"/>
        <v>CJ$16</v>
      </c>
      <c r="CK991" s="215" t="str">
        <f t="shared" si="1143"/>
        <v>CK$16</v>
      </c>
      <c r="CL991" s="215" t="str">
        <f t="shared" si="1143"/>
        <v>CL$16</v>
      </c>
      <c r="CO991" s="215" t="str">
        <f t="shared" ref="CO991:DL991" si="1144">CO976</f>
        <v>CO$16</v>
      </c>
      <c r="CP991" s="215" t="str">
        <f t="shared" si="1144"/>
        <v>CP$16</v>
      </c>
      <c r="CQ991" s="215" t="str">
        <f t="shared" si="1144"/>
        <v>CQ$16</v>
      </c>
      <c r="CR991" s="215" t="str">
        <f t="shared" si="1144"/>
        <v>CR$16</v>
      </c>
      <c r="CS991" s="215" t="str">
        <f t="shared" si="1144"/>
        <v>CS$16</v>
      </c>
      <c r="CT991" s="215" t="str">
        <f t="shared" si="1144"/>
        <v>CT$16</v>
      </c>
      <c r="CU991" s="215" t="str">
        <f t="shared" si="1144"/>
        <v>CU$16</v>
      </c>
      <c r="CV991" s="215" t="str">
        <f t="shared" si="1144"/>
        <v>CV$16</v>
      </c>
      <c r="CW991" s="215" t="str">
        <f t="shared" si="1144"/>
        <v>CW$16</v>
      </c>
      <c r="CX991" s="215" t="str">
        <f t="shared" si="1144"/>
        <v>CX$16</v>
      </c>
      <c r="CY991" s="215" t="str">
        <f t="shared" si="1144"/>
        <v>CY$16</v>
      </c>
      <c r="CZ991" s="215" t="str">
        <f t="shared" si="1144"/>
        <v>CZ$16</v>
      </c>
      <c r="DA991" s="215" t="str">
        <f t="shared" si="1144"/>
        <v>DA$16</v>
      </c>
      <c r="DB991" s="215" t="str">
        <f t="shared" si="1144"/>
        <v>DB$16</v>
      </c>
      <c r="DC991" s="215" t="str">
        <f t="shared" si="1144"/>
        <v>DC$16</v>
      </c>
      <c r="DD991" s="215" t="str">
        <f t="shared" si="1144"/>
        <v>DD$16</v>
      </c>
      <c r="DE991" s="215" t="str">
        <f t="shared" si="1144"/>
        <v>DE$16</v>
      </c>
      <c r="DF991" s="215" t="str">
        <f t="shared" si="1144"/>
        <v>DF$16</v>
      </c>
      <c r="DG991" s="215" t="str">
        <f t="shared" si="1144"/>
        <v>DG$16</v>
      </c>
      <c r="DH991" s="215" t="str">
        <f t="shared" si="1144"/>
        <v>DH$16</v>
      </c>
      <c r="DI991" s="215" t="str">
        <f t="shared" si="1144"/>
        <v>DI$16</v>
      </c>
      <c r="DJ991" s="215" t="str">
        <f t="shared" si="1144"/>
        <v>DJ$16</v>
      </c>
      <c r="DK991" s="215" t="str">
        <f t="shared" si="1144"/>
        <v>DK$16</v>
      </c>
      <c r="DL991" s="215" t="str">
        <f t="shared" si="1144"/>
        <v>DL$16</v>
      </c>
    </row>
    <row r="992" spans="1:116" x14ac:dyDescent="0.4">
      <c r="B992" t="s">
        <v>332</v>
      </c>
      <c r="D992" t="s">
        <v>496</v>
      </c>
      <c r="E992" s="8" t="str">
        <f t="shared" si="1134"/>
        <v>992 WCINV-SSV</v>
      </c>
      <c r="G992" s="8" t="str">
        <f>G977</f>
        <v>Primary volume driver</v>
      </c>
      <c r="H992" s="56"/>
      <c r="I992" s="79"/>
      <c r="J992" s="79"/>
      <c r="K992" s="15"/>
      <c r="L992" s="15"/>
      <c r="M992" s="15"/>
      <c r="N992" s="15"/>
      <c r="O992" s="15"/>
      <c r="P992" s="15"/>
      <c r="R992" s="15"/>
      <c r="S992" s="215" t="str">
        <f t="shared" ref="S992:AX992" si="1145">S977</f>
        <v>S$17</v>
      </c>
      <c r="T992" s="215" t="str">
        <f t="shared" si="1145"/>
        <v>T$17</v>
      </c>
      <c r="U992" s="215" t="str">
        <f t="shared" si="1145"/>
        <v>U$17</v>
      </c>
      <c r="V992" s="215" t="str">
        <f t="shared" si="1145"/>
        <v>V$17</v>
      </c>
      <c r="W992" s="215" t="str">
        <f t="shared" si="1145"/>
        <v>W$17</v>
      </c>
      <c r="X992" s="215" t="str">
        <f t="shared" si="1145"/>
        <v>X$17</v>
      </c>
      <c r="Y992" s="215" t="str">
        <f t="shared" si="1145"/>
        <v>Y$17</v>
      </c>
      <c r="Z992" s="215" t="str">
        <f t="shared" si="1145"/>
        <v>Z$17</v>
      </c>
      <c r="AA992" s="215" t="str">
        <f t="shared" si="1145"/>
        <v>AA$17</v>
      </c>
      <c r="AB992" s="215" t="str">
        <f t="shared" si="1145"/>
        <v>AB$17</v>
      </c>
      <c r="AC992" s="215" t="str">
        <f t="shared" si="1145"/>
        <v>AC$17</v>
      </c>
      <c r="AD992" s="215" t="str">
        <f t="shared" si="1145"/>
        <v>AD$17</v>
      </c>
      <c r="AE992" s="215" t="str">
        <f t="shared" si="1145"/>
        <v>AE$17</v>
      </c>
      <c r="AF992" s="215" t="str">
        <f t="shared" si="1145"/>
        <v>AF$17</v>
      </c>
      <c r="AG992" s="215" t="str">
        <f t="shared" si="1145"/>
        <v>AG$17</v>
      </c>
      <c r="AH992" s="215" t="str">
        <f t="shared" si="1145"/>
        <v>AH$17</v>
      </c>
      <c r="AI992" s="215" t="str">
        <f t="shared" si="1145"/>
        <v>AI$17</v>
      </c>
      <c r="AJ992" s="215" t="str">
        <f t="shared" si="1145"/>
        <v>AJ$17</v>
      </c>
      <c r="AK992" s="215" t="str">
        <f t="shared" si="1145"/>
        <v>AK$17</v>
      </c>
      <c r="AL992" s="215" t="str">
        <f t="shared" si="1145"/>
        <v>AL$17</v>
      </c>
      <c r="AM992" s="215" t="str">
        <f t="shared" si="1145"/>
        <v>AM$17</v>
      </c>
      <c r="AN992" s="215" t="str">
        <f t="shared" si="1145"/>
        <v>AN$17</v>
      </c>
      <c r="AO992" s="215" t="str">
        <f t="shared" si="1145"/>
        <v>AO$17</v>
      </c>
      <c r="AP992" s="215" t="str">
        <f t="shared" si="1145"/>
        <v>AP$17</v>
      </c>
      <c r="AQ992" s="215" t="str">
        <f t="shared" si="1145"/>
        <v>AQ$17</v>
      </c>
      <c r="AR992" s="215" t="str">
        <f t="shared" si="1145"/>
        <v>AR$17</v>
      </c>
      <c r="AS992" s="215" t="str">
        <f t="shared" si="1145"/>
        <v>AS$17</v>
      </c>
      <c r="AT992" s="215" t="str">
        <f t="shared" si="1145"/>
        <v>AT$17</v>
      </c>
      <c r="AU992" s="215" t="str">
        <f t="shared" si="1145"/>
        <v>AU$17</v>
      </c>
      <c r="AV992" s="215" t="str">
        <f t="shared" si="1145"/>
        <v>AV$17</v>
      </c>
      <c r="AW992" s="215" t="str">
        <f t="shared" si="1145"/>
        <v>AW$17</v>
      </c>
      <c r="AX992" s="215" t="str">
        <f t="shared" si="1145"/>
        <v>AX$17</v>
      </c>
      <c r="AY992" s="215" t="str">
        <f t="shared" ref="AY992:CD992" si="1146">AY977</f>
        <v>AY$17</v>
      </c>
      <c r="AZ992" s="215" t="str">
        <f t="shared" si="1146"/>
        <v>AZ$17</v>
      </c>
      <c r="BA992" s="215" t="str">
        <f t="shared" si="1146"/>
        <v>BA$17</v>
      </c>
      <c r="BB992" s="215" t="str">
        <f t="shared" si="1146"/>
        <v>BB$17</v>
      </c>
      <c r="BC992" s="215" t="str">
        <f t="shared" si="1146"/>
        <v>BC$17</v>
      </c>
      <c r="BD992" s="215" t="str">
        <f t="shared" si="1146"/>
        <v>BD$17</v>
      </c>
      <c r="BE992" s="215" t="str">
        <f t="shared" si="1146"/>
        <v>BE$17</v>
      </c>
      <c r="BF992" s="215" t="str">
        <f t="shared" si="1146"/>
        <v>BF$17</v>
      </c>
      <c r="BG992" s="215" t="str">
        <f t="shared" si="1146"/>
        <v>BG$17</v>
      </c>
      <c r="BH992" s="215" t="str">
        <f t="shared" si="1146"/>
        <v>BH$17</v>
      </c>
      <c r="BI992" s="215" t="str">
        <f t="shared" si="1146"/>
        <v>BI$17</v>
      </c>
      <c r="BJ992" s="215" t="str">
        <f t="shared" si="1146"/>
        <v>BJ$17</v>
      </c>
      <c r="BK992" s="215" t="str">
        <f t="shared" si="1146"/>
        <v>BK$17</v>
      </c>
      <c r="BL992" s="215" t="str">
        <f t="shared" si="1146"/>
        <v>BL$17</v>
      </c>
      <c r="BM992" s="215" t="str">
        <f t="shared" si="1146"/>
        <v>BM$17</v>
      </c>
      <c r="BN992" s="215" t="str">
        <f t="shared" si="1146"/>
        <v>BN$17</v>
      </c>
      <c r="BO992" s="215" t="str">
        <f t="shared" si="1146"/>
        <v>BO$17</v>
      </c>
      <c r="BP992" s="215" t="str">
        <f t="shared" si="1146"/>
        <v>BP$17</v>
      </c>
      <c r="BQ992" s="215" t="str">
        <f t="shared" si="1146"/>
        <v>BQ$17</v>
      </c>
      <c r="BR992" s="215" t="str">
        <f t="shared" si="1146"/>
        <v>BR$17</v>
      </c>
      <c r="BS992" s="215" t="str">
        <f t="shared" si="1146"/>
        <v>BS$17</v>
      </c>
      <c r="BT992" s="215" t="str">
        <f t="shared" si="1146"/>
        <v>BT$17</v>
      </c>
      <c r="BU992" s="215" t="str">
        <f t="shared" si="1146"/>
        <v>BU$17</v>
      </c>
      <c r="BV992" s="215" t="str">
        <f t="shared" si="1146"/>
        <v>BV$17</v>
      </c>
      <c r="BW992" s="215" t="str">
        <f t="shared" si="1146"/>
        <v>BW$17</v>
      </c>
      <c r="BX992" s="215" t="str">
        <f t="shared" si="1146"/>
        <v>BX$17</v>
      </c>
      <c r="BY992" s="215" t="str">
        <f t="shared" si="1146"/>
        <v>BY$17</v>
      </c>
      <c r="BZ992" s="215" t="str">
        <f t="shared" si="1146"/>
        <v>BZ$17</v>
      </c>
      <c r="CA992" s="215" t="str">
        <f t="shared" si="1146"/>
        <v>CA$17</v>
      </c>
      <c r="CB992" s="215" t="str">
        <f t="shared" si="1146"/>
        <v>CB$17</v>
      </c>
      <c r="CC992" s="215" t="str">
        <f t="shared" si="1146"/>
        <v>CC$17</v>
      </c>
      <c r="CD992" s="215" t="str">
        <f t="shared" si="1146"/>
        <v>CD$17</v>
      </c>
      <c r="CE992" s="215" t="str">
        <f t="shared" ref="CE992:CL992" si="1147">CE977</f>
        <v>CE$17</v>
      </c>
      <c r="CF992" s="215" t="str">
        <f t="shared" si="1147"/>
        <v>CF$17</v>
      </c>
      <c r="CG992" s="215" t="str">
        <f t="shared" si="1147"/>
        <v>CG$17</v>
      </c>
      <c r="CH992" s="215" t="str">
        <f t="shared" si="1147"/>
        <v>CH$17</v>
      </c>
      <c r="CI992" s="215" t="str">
        <f t="shared" si="1147"/>
        <v>CI$17</v>
      </c>
      <c r="CJ992" s="215" t="str">
        <f t="shared" si="1147"/>
        <v>CJ$17</v>
      </c>
      <c r="CK992" s="215" t="str">
        <f t="shared" si="1147"/>
        <v>CK$17</v>
      </c>
      <c r="CL992" s="215" t="str">
        <f t="shared" si="1147"/>
        <v>CL$17</v>
      </c>
      <c r="CN992" s="79"/>
      <c r="CO992" s="215" t="str">
        <f t="shared" ref="CO992:DL992" si="1148">CO977</f>
        <v>CO$17</v>
      </c>
      <c r="CP992" s="215" t="str">
        <f t="shared" si="1148"/>
        <v>CP$17</v>
      </c>
      <c r="CQ992" s="215" t="str">
        <f t="shared" si="1148"/>
        <v>CQ$17</v>
      </c>
      <c r="CR992" s="215" t="str">
        <f t="shared" si="1148"/>
        <v>CR$17</v>
      </c>
      <c r="CS992" s="215" t="str">
        <f t="shared" si="1148"/>
        <v>CS$17</v>
      </c>
      <c r="CT992" s="215" t="str">
        <f t="shared" si="1148"/>
        <v>CT$17</v>
      </c>
      <c r="CU992" s="215" t="str">
        <f t="shared" si="1148"/>
        <v>CU$17</v>
      </c>
      <c r="CV992" s="215" t="str">
        <f t="shared" si="1148"/>
        <v>CV$17</v>
      </c>
      <c r="CW992" s="215" t="str">
        <f t="shared" si="1148"/>
        <v>CW$17</v>
      </c>
      <c r="CX992" s="215" t="str">
        <f t="shared" si="1148"/>
        <v>CX$17</v>
      </c>
      <c r="CY992" s="215" t="str">
        <f t="shared" si="1148"/>
        <v>CY$17</v>
      </c>
      <c r="CZ992" s="215" t="str">
        <f t="shared" si="1148"/>
        <v>CZ$17</v>
      </c>
      <c r="DA992" s="215" t="str">
        <f t="shared" si="1148"/>
        <v>DA$17</v>
      </c>
      <c r="DB992" s="215" t="str">
        <f t="shared" si="1148"/>
        <v>DB$17</v>
      </c>
      <c r="DC992" s="215" t="str">
        <f t="shared" si="1148"/>
        <v>DC$17</v>
      </c>
      <c r="DD992" s="215" t="str">
        <f t="shared" si="1148"/>
        <v>DD$17</v>
      </c>
      <c r="DE992" s="215" t="str">
        <f t="shared" si="1148"/>
        <v>DE$17</v>
      </c>
      <c r="DF992" s="215" t="str">
        <f t="shared" si="1148"/>
        <v>DF$17</v>
      </c>
      <c r="DG992" s="215" t="str">
        <f t="shared" si="1148"/>
        <v>DG$17</v>
      </c>
      <c r="DH992" s="215" t="str">
        <f t="shared" si="1148"/>
        <v>DH$17</v>
      </c>
      <c r="DI992" s="215" t="str">
        <f t="shared" si="1148"/>
        <v>DI$17</v>
      </c>
      <c r="DJ992" s="215" t="str">
        <f t="shared" si="1148"/>
        <v>DJ$17</v>
      </c>
      <c r="DK992" s="215" t="str">
        <f t="shared" si="1148"/>
        <v>DK$17</v>
      </c>
      <c r="DL992" s="215" t="str">
        <f t="shared" si="1148"/>
        <v>DL$17</v>
      </c>
    </row>
    <row r="993" spans="1:116" x14ac:dyDescent="0.4">
      <c r="B993" t="s">
        <v>332</v>
      </c>
      <c r="D993" t="s">
        <v>496</v>
      </c>
      <c r="E993" s="8" t="str">
        <f t="shared" si="1134"/>
        <v>993 WCINV-SSV</v>
      </c>
      <c r="G993" s="89" t="str">
        <f>G982</f>
        <v xml:space="preserve">COGS w/ inventory - volume driven: </v>
      </c>
      <c r="H993" s="12"/>
      <c r="I993" s="60"/>
      <c r="J993" s="60"/>
      <c r="K993" s="15"/>
      <c r="L993" s="15"/>
      <c r="M993" s="15"/>
      <c r="N993" s="15"/>
      <c r="O993" s="15"/>
      <c r="P993" s="15"/>
      <c r="R993" s="15"/>
      <c r="S993" s="215">
        <f t="shared" ref="S993:AX993" si="1149">S978</f>
        <v>0</v>
      </c>
      <c r="T993" s="215">
        <f t="shared" si="1149"/>
        <v>0</v>
      </c>
      <c r="U993" s="215">
        <f t="shared" si="1149"/>
        <v>0</v>
      </c>
      <c r="V993" s="215">
        <f t="shared" si="1149"/>
        <v>0</v>
      </c>
      <c r="W993" s="215">
        <f t="shared" si="1149"/>
        <v>0</v>
      </c>
      <c r="X993" s="215">
        <f t="shared" si="1149"/>
        <v>0</v>
      </c>
      <c r="Y993" s="215">
        <f t="shared" si="1149"/>
        <v>0</v>
      </c>
      <c r="Z993" s="215">
        <f t="shared" si="1149"/>
        <v>0</v>
      </c>
      <c r="AA993" s="215">
        <f t="shared" si="1149"/>
        <v>0</v>
      </c>
      <c r="AB993" s="215">
        <f t="shared" si="1149"/>
        <v>0</v>
      </c>
      <c r="AC993" s="215">
        <f t="shared" si="1149"/>
        <v>0</v>
      </c>
      <c r="AD993" s="215">
        <f t="shared" si="1149"/>
        <v>0</v>
      </c>
      <c r="AE993" s="215">
        <f t="shared" si="1149"/>
        <v>0</v>
      </c>
      <c r="AF993" s="215">
        <f t="shared" si="1149"/>
        <v>0</v>
      </c>
      <c r="AG993" s="215">
        <f t="shared" si="1149"/>
        <v>0</v>
      </c>
      <c r="AH993" s="215">
        <f t="shared" si="1149"/>
        <v>0</v>
      </c>
      <c r="AI993" s="215">
        <f t="shared" si="1149"/>
        <v>0</v>
      </c>
      <c r="AJ993" s="215">
        <f t="shared" si="1149"/>
        <v>0</v>
      </c>
      <c r="AK993" s="215">
        <f t="shared" si="1149"/>
        <v>0</v>
      </c>
      <c r="AL993" s="215">
        <f t="shared" si="1149"/>
        <v>0</v>
      </c>
      <c r="AM993" s="215">
        <f t="shared" si="1149"/>
        <v>0</v>
      </c>
      <c r="AN993" s="215">
        <f t="shared" si="1149"/>
        <v>0</v>
      </c>
      <c r="AO993" s="215">
        <f t="shared" si="1149"/>
        <v>0</v>
      </c>
      <c r="AP993" s="215">
        <f t="shared" si="1149"/>
        <v>0</v>
      </c>
      <c r="AQ993" s="215">
        <f t="shared" si="1149"/>
        <v>0</v>
      </c>
      <c r="AR993" s="215">
        <f t="shared" si="1149"/>
        <v>0</v>
      </c>
      <c r="AS993" s="215">
        <f t="shared" si="1149"/>
        <v>0</v>
      </c>
      <c r="AT993" s="215">
        <f t="shared" si="1149"/>
        <v>0</v>
      </c>
      <c r="AU993" s="215">
        <f t="shared" si="1149"/>
        <v>0</v>
      </c>
      <c r="AV993" s="215">
        <f t="shared" si="1149"/>
        <v>0</v>
      </c>
      <c r="AW993" s="215">
        <f t="shared" si="1149"/>
        <v>0</v>
      </c>
      <c r="AX993" s="215">
        <f t="shared" si="1149"/>
        <v>0</v>
      </c>
      <c r="AY993" s="215">
        <f t="shared" ref="AY993:CD993" si="1150">AY978</f>
        <v>0</v>
      </c>
      <c r="AZ993" s="215">
        <f t="shared" si="1150"/>
        <v>0</v>
      </c>
      <c r="BA993" s="215">
        <f t="shared" si="1150"/>
        <v>0</v>
      </c>
      <c r="BB993" s="215">
        <f t="shared" si="1150"/>
        <v>0</v>
      </c>
      <c r="BC993" s="215">
        <f t="shared" si="1150"/>
        <v>0</v>
      </c>
      <c r="BD993" s="215">
        <f t="shared" si="1150"/>
        <v>0</v>
      </c>
      <c r="BE993" s="215">
        <f t="shared" si="1150"/>
        <v>0</v>
      </c>
      <c r="BF993" s="215">
        <f t="shared" si="1150"/>
        <v>0</v>
      </c>
      <c r="BG993" s="215">
        <f t="shared" si="1150"/>
        <v>0</v>
      </c>
      <c r="BH993" s="215">
        <f t="shared" si="1150"/>
        <v>0</v>
      </c>
      <c r="BI993" s="215">
        <f t="shared" si="1150"/>
        <v>0</v>
      </c>
      <c r="BJ993" s="215">
        <f t="shared" si="1150"/>
        <v>0</v>
      </c>
      <c r="BK993" s="215">
        <f t="shared" si="1150"/>
        <v>0</v>
      </c>
      <c r="BL993" s="215">
        <f t="shared" si="1150"/>
        <v>0</v>
      </c>
      <c r="BM993" s="215">
        <f t="shared" si="1150"/>
        <v>0</v>
      </c>
      <c r="BN993" s="215">
        <f t="shared" si="1150"/>
        <v>0</v>
      </c>
      <c r="BO993" s="215">
        <f t="shared" si="1150"/>
        <v>0</v>
      </c>
      <c r="BP993" s="215">
        <f t="shared" si="1150"/>
        <v>0</v>
      </c>
      <c r="BQ993" s="215">
        <f t="shared" si="1150"/>
        <v>0</v>
      </c>
      <c r="BR993" s="215">
        <f t="shared" si="1150"/>
        <v>0</v>
      </c>
      <c r="BS993" s="215">
        <f t="shared" si="1150"/>
        <v>0</v>
      </c>
      <c r="BT993" s="215">
        <f t="shared" si="1150"/>
        <v>0</v>
      </c>
      <c r="BU993" s="215">
        <f t="shared" si="1150"/>
        <v>0</v>
      </c>
      <c r="BV993" s="215">
        <f t="shared" si="1150"/>
        <v>0</v>
      </c>
      <c r="BW993" s="215">
        <f t="shared" si="1150"/>
        <v>0</v>
      </c>
      <c r="BX993" s="215">
        <f t="shared" si="1150"/>
        <v>0</v>
      </c>
      <c r="BY993" s="215">
        <f t="shared" si="1150"/>
        <v>0</v>
      </c>
      <c r="BZ993" s="215">
        <f t="shared" si="1150"/>
        <v>0</v>
      </c>
      <c r="CA993" s="215">
        <f t="shared" si="1150"/>
        <v>0</v>
      </c>
      <c r="CB993" s="215">
        <f t="shared" si="1150"/>
        <v>0</v>
      </c>
      <c r="CC993" s="215">
        <f t="shared" si="1150"/>
        <v>0</v>
      </c>
      <c r="CD993" s="215">
        <f t="shared" si="1150"/>
        <v>0</v>
      </c>
      <c r="CE993" s="215">
        <f t="shared" ref="CE993:CL993" si="1151">CE978</f>
        <v>0</v>
      </c>
      <c r="CF993" s="215">
        <f t="shared" si="1151"/>
        <v>0</v>
      </c>
      <c r="CG993" s="215">
        <f t="shared" si="1151"/>
        <v>0</v>
      </c>
      <c r="CH993" s="215">
        <f t="shared" si="1151"/>
        <v>0</v>
      </c>
      <c r="CI993" s="215">
        <f t="shared" si="1151"/>
        <v>0</v>
      </c>
      <c r="CJ993" s="215">
        <f t="shared" si="1151"/>
        <v>0</v>
      </c>
      <c r="CK993" s="215">
        <f t="shared" si="1151"/>
        <v>0</v>
      </c>
      <c r="CL993" s="215">
        <f t="shared" si="1151"/>
        <v>0</v>
      </c>
      <c r="CN993" s="60"/>
      <c r="CO993" s="215">
        <f t="shared" ref="CO993:DL993" si="1152">CO978</f>
        <v>0</v>
      </c>
      <c r="CP993" s="215">
        <f t="shared" si="1152"/>
        <v>0</v>
      </c>
      <c r="CQ993" s="215">
        <f t="shared" si="1152"/>
        <v>0</v>
      </c>
      <c r="CR993" s="215">
        <f t="shared" si="1152"/>
        <v>0</v>
      </c>
      <c r="CS993" s="215">
        <f t="shared" si="1152"/>
        <v>0</v>
      </c>
      <c r="CT993" s="215">
        <f t="shared" si="1152"/>
        <v>0</v>
      </c>
      <c r="CU993" s="215">
        <f t="shared" si="1152"/>
        <v>0</v>
      </c>
      <c r="CV993" s="215">
        <f t="shared" si="1152"/>
        <v>0</v>
      </c>
      <c r="CW993" s="215">
        <f t="shared" si="1152"/>
        <v>0</v>
      </c>
      <c r="CX993" s="215">
        <f t="shared" si="1152"/>
        <v>0</v>
      </c>
      <c r="CY993" s="215">
        <f t="shared" si="1152"/>
        <v>0</v>
      </c>
      <c r="CZ993" s="215">
        <f t="shared" si="1152"/>
        <v>0</v>
      </c>
      <c r="DA993" s="215">
        <f t="shared" si="1152"/>
        <v>0</v>
      </c>
      <c r="DB993" s="215">
        <f t="shared" si="1152"/>
        <v>0</v>
      </c>
      <c r="DC993" s="215">
        <f t="shared" si="1152"/>
        <v>0</v>
      </c>
      <c r="DD993" s="215">
        <f t="shared" si="1152"/>
        <v>0</v>
      </c>
      <c r="DE993" s="215">
        <f t="shared" si="1152"/>
        <v>0</v>
      </c>
      <c r="DF993" s="215">
        <f t="shared" si="1152"/>
        <v>0</v>
      </c>
      <c r="DG993" s="215">
        <f t="shared" si="1152"/>
        <v>0</v>
      </c>
      <c r="DH993" s="215">
        <f t="shared" si="1152"/>
        <v>0</v>
      </c>
      <c r="DI993" s="215">
        <f t="shared" si="1152"/>
        <v>0</v>
      </c>
      <c r="DJ993" s="215">
        <f t="shared" si="1152"/>
        <v>0</v>
      </c>
      <c r="DK993" s="215">
        <f t="shared" si="1152"/>
        <v>0</v>
      </c>
      <c r="DL993" s="215">
        <f t="shared" si="1152"/>
        <v>0</v>
      </c>
    </row>
    <row r="994" spans="1:116" x14ac:dyDescent="0.4">
      <c r="B994" t="s">
        <v>332</v>
      </c>
      <c r="D994" t="s">
        <v>496</v>
      </c>
      <c r="E994" s="8" t="str">
        <f t="shared" ref="E994" si="1153">ROW()&amp;" "&amp;D994</f>
        <v>994 WCINV-SSV</v>
      </c>
      <c r="G994" s="241" t="str">
        <f>IFERROR(SUBSTITUTE(TRIM(MID(G982, SEARCH("-", G982) + 1, LEN(G982))),":",""),"no unit")</f>
        <v>volume driven</v>
      </c>
      <c r="H994" s="12"/>
      <c r="I994" s="60"/>
      <c r="J994" s="60"/>
      <c r="K994" s="15"/>
      <c r="L994" s="15"/>
      <c r="M994" s="15"/>
      <c r="N994" s="15"/>
      <c r="O994" s="15"/>
      <c r="P994" s="15"/>
      <c r="R994" s="15"/>
      <c r="S994" s="215"/>
      <c r="T994" s="215"/>
      <c r="U994" s="215"/>
      <c r="V994" s="215"/>
      <c r="W994" s="215"/>
      <c r="X994" s="215"/>
      <c r="Y994" s="215"/>
      <c r="Z994" s="215"/>
      <c r="AA994" s="215"/>
      <c r="AB994" s="215"/>
      <c r="AC994" s="215"/>
      <c r="AD994" s="215"/>
      <c r="AE994" s="215"/>
      <c r="AF994" s="215"/>
      <c r="AG994" s="215"/>
      <c r="AH994" s="215"/>
      <c r="AI994" s="215"/>
      <c r="AJ994" s="215"/>
      <c r="AK994" s="215"/>
      <c r="AL994" s="215"/>
      <c r="AM994" s="215"/>
      <c r="AN994" s="215"/>
      <c r="AO994" s="215"/>
      <c r="AP994" s="215"/>
      <c r="AQ994" s="215"/>
      <c r="AR994" s="215"/>
      <c r="AS994" s="215"/>
      <c r="AT994" s="215"/>
      <c r="AU994" s="215"/>
      <c r="AV994" s="215"/>
      <c r="AW994" s="215"/>
      <c r="AX994" s="215"/>
      <c r="AY994" s="215"/>
      <c r="AZ994" s="215"/>
      <c r="BA994" s="215"/>
      <c r="BB994" s="215"/>
      <c r="BC994" s="215"/>
      <c r="BD994" s="215"/>
      <c r="BE994" s="215"/>
      <c r="BF994" s="215"/>
      <c r="BG994" s="215"/>
      <c r="BH994" s="215"/>
      <c r="BI994" s="215"/>
      <c r="BJ994" s="215"/>
      <c r="BK994" s="215"/>
      <c r="BL994" s="215"/>
      <c r="BM994" s="215"/>
      <c r="BN994" s="215"/>
      <c r="BO994" s="215"/>
      <c r="BP994" s="215"/>
      <c r="BQ994" s="215"/>
      <c r="BR994" s="215"/>
      <c r="BS994" s="215"/>
      <c r="BT994" s="215"/>
      <c r="BU994" s="215"/>
      <c r="BV994" s="215"/>
      <c r="BW994" s="215"/>
      <c r="BX994" s="215"/>
      <c r="BY994" s="215"/>
      <c r="BZ994" s="215"/>
      <c r="CA994" s="215"/>
      <c r="CB994" s="215"/>
      <c r="CC994" s="215"/>
      <c r="CD994" s="215"/>
      <c r="CE994" s="215"/>
      <c r="CF994" s="215"/>
      <c r="CG994" s="215"/>
      <c r="CH994" s="215"/>
      <c r="CI994" s="215"/>
      <c r="CJ994" s="215"/>
      <c r="CK994" s="215"/>
      <c r="CL994" s="215"/>
      <c r="CN994" s="60"/>
      <c r="CO994" s="215"/>
      <c r="CP994" s="215"/>
      <c r="CQ994" s="215"/>
      <c r="CR994" s="215"/>
      <c r="CS994" s="215"/>
      <c r="CT994" s="215"/>
      <c r="CU994" s="215"/>
      <c r="CV994" s="215"/>
      <c r="CW994" s="215"/>
      <c r="CX994" s="215"/>
      <c r="CY994" s="215"/>
      <c r="CZ994" s="215"/>
      <c r="DA994" s="215"/>
      <c r="DB994" s="215"/>
      <c r="DC994" s="215"/>
      <c r="DD994" s="215"/>
      <c r="DE994" s="215"/>
      <c r="DF994" s="215"/>
      <c r="DG994" s="215"/>
      <c r="DH994" s="215"/>
      <c r="DI994" s="215"/>
      <c r="DJ994" s="215"/>
      <c r="DK994" s="215"/>
      <c r="DL994" s="215"/>
    </row>
    <row r="995" spans="1:116" x14ac:dyDescent="0.4">
      <c r="B995" t="s">
        <v>332</v>
      </c>
      <c r="D995" t="s">
        <v>496</v>
      </c>
      <c r="E995" s="8" t="str">
        <f t="shared" si="1134"/>
        <v>995 WCINV-SSV</v>
      </c>
      <c r="G995" s="89" t="str">
        <f>G980</f>
        <v>Secondary revenue driver</v>
      </c>
      <c r="H995" s="12"/>
      <c r="I995" s="60"/>
      <c r="J995" s="60"/>
      <c r="K995" s="15"/>
      <c r="L995" s="15"/>
      <c r="M995" s="15"/>
      <c r="N995" s="15"/>
      <c r="O995" s="15"/>
      <c r="P995" s="15"/>
      <c r="R995" s="15"/>
      <c r="S995" s="4" t="str">
        <f t="shared" ref="S995:AX995" si="1154">ADDRESS(ROW(S985),COLUMN(S985),2)</f>
        <v>S$985</v>
      </c>
      <c r="T995" s="4" t="str">
        <f t="shared" si="1154"/>
        <v>T$985</v>
      </c>
      <c r="U995" s="4" t="str">
        <f t="shared" si="1154"/>
        <v>U$985</v>
      </c>
      <c r="V995" s="4" t="str">
        <f t="shared" si="1154"/>
        <v>V$985</v>
      </c>
      <c r="W995" s="4" t="str">
        <f t="shared" si="1154"/>
        <v>W$985</v>
      </c>
      <c r="X995" s="4" t="str">
        <f t="shared" si="1154"/>
        <v>X$985</v>
      </c>
      <c r="Y995" s="4" t="str">
        <f t="shared" si="1154"/>
        <v>Y$985</v>
      </c>
      <c r="Z995" s="4" t="str">
        <f t="shared" si="1154"/>
        <v>Z$985</v>
      </c>
      <c r="AA995" s="4" t="str">
        <f t="shared" si="1154"/>
        <v>AA$985</v>
      </c>
      <c r="AB995" s="4" t="str">
        <f t="shared" si="1154"/>
        <v>AB$985</v>
      </c>
      <c r="AC995" s="4" t="str">
        <f t="shared" si="1154"/>
        <v>AC$985</v>
      </c>
      <c r="AD995" s="4" t="str">
        <f t="shared" si="1154"/>
        <v>AD$985</v>
      </c>
      <c r="AE995" s="4" t="str">
        <f t="shared" si="1154"/>
        <v>AE$985</v>
      </c>
      <c r="AF995" s="4" t="str">
        <f t="shared" si="1154"/>
        <v>AF$985</v>
      </c>
      <c r="AG995" s="4" t="str">
        <f t="shared" si="1154"/>
        <v>AG$985</v>
      </c>
      <c r="AH995" s="4" t="str">
        <f t="shared" si="1154"/>
        <v>AH$985</v>
      </c>
      <c r="AI995" s="4" t="str">
        <f t="shared" si="1154"/>
        <v>AI$985</v>
      </c>
      <c r="AJ995" s="4" t="str">
        <f t="shared" si="1154"/>
        <v>AJ$985</v>
      </c>
      <c r="AK995" s="4" t="str">
        <f t="shared" si="1154"/>
        <v>AK$985</v>
      </c>
      <c r="AL995" s="4" t="str">
        <f t="shared" si="1154"/>
        <v>AL$985</v>
      </c>
      <c r="AM995" s="4" t="str">
        <f t="shared" si="1154"/>
        <v>AM$985</v>
      </c>
      <c r="AN995" s="4" t="str">
        <f t="shared" si="1154"/>
        <v>AN$985</v>
      </c>
      <c r="AO995" s="4" t="str">
        <f t="shared" si="1154"/>
        <v>AO$985</v>
      </c>
      <c r="AP995" s="4" t="str">
        <f t="shared" si="1154"/>
        <v>AP$985</v>
      </c>
      <c r="AQ995" s="4" t="str">
        <f t="shared" si="1154"/>
        <v>AQ$985</v>
      </c>
      <c r="AR995" s="4" t="str">
        <f t="shared" si="1154"/>
        <v>AR$985</v>
      </c>
      <c r="AS995" s="4" t="str">
        <f t="shared" si="1154"/>
        <v>AS$985</v>
      </c>
      <c r="AT995" s="4" t="str">
        <f t="shared" si="1154"/>
        <v>AT$985</v>
      </c>
      <c r="AU995" s="4" t="str">
        <f t="shared" si="1154"/>
        <v>AU$985</v>
      </c>
      <c r="AV995" s="4" t="str">
        <f t="shared" si="1154"/>
        <v>AV$985</v>
      </c>
      <c r="AW995" s="4" t="str">
        <f t="shared" si="1154"/>
        <v>AW$985</v>
      </c>
      <c r="AX995" s="4" t="str">
        <f t="shared" si="1154"/>
        <v>AX$985</v>
      </c>
      <c r="AY995" s="4" t="str">
        <f t="shared" ref="AY995:CD995" si="1155">ADDRESS(ROW(AY985),COLUMN(AY985),2)</f>
        <v>AY$985</v>
      </c>
      <c r="AZ995" s="4" t="str">
        <f t="shared" si="1155"/>
        <v>AZ$985</v>
      </c>
      <c r="BA995" s="4" t="str">
        <f t="shared" si="1155"/>
        <v>BA$985</v>
      </c>
      <c r="BB995" s="4" t="str">
        <f t="shared" si="1155"/>
        <v>BB$985</v>
      </c>
      <c r="BC995" s="4" t="str">
        <f t="shared" si="1155"/>
        <v>BC$985</v>
      </c>
      <c r="BD995" s="4" t="str">
        <f t="shared" si="1155"/>
        <v>BD$985</v>
      </c>
      <c r="BE995" s="4" t="str">
        <f t="shared" si="1155"/>
        <v>BE$985</v>
      </c>
      <c r="BF995" s="4" t="str">
        <f t="shared" si="1155"/>
        <v>BF$985</v>
      </c>
      <c r="BG995" s="4" t="str">
        <f t="shared" si="1155"/>
        <v>BG$985</v>
      </c>
      <c r="BH995" s="4" t="str">
        <f t="shared" si="1155"/>
        <v>BH$985</v>
      </c>
      <c r="BI995" s="4" t="str">
        <f t="shared" si="1155"/>
        <v>BI$985</v>
      </c>
      <c r="BJ995" s="4" t="str">
        <f t="shared" si="1155"/>
        <v>BJ$985</v>
      </c>
      <c r="BK995" s="4" t="str">
        <f t="shared" si="1155"/>
        <v>BK$985</v>
      </c>
      <c r="BL995" s="4" t="str">
        <f t="shared" si="1155"/>
        <v>BL$985</v>
      </c>
      <c r="BM995" s="4" t="str">
        <f t="shared" si="1155"/>
        <v>BM$985</v>
      </c>
      <c r="BN995" s="4" t="str">
        <f t="shared" si="1155"/>
        <v>BN$985</v>
      </c>
      <c r="BO995" s="4" t="str">
        <f t="shared" si="1155"/>
        <v>BO$985</v>
      </c>
      <c r="BP995" s="4" t="str">
        <f t="shared" si="1155"/>
        <v>BP$985</v>
      </c>
      <c r="BQ995" s="4" t="str">
        <f t="shared" si="1155"/>
        <v>BQ$985</v>
      </c>
      <c r="BR995" s="4" t="str">
        <f t="shared" si="1155"/>
        <v>BR$985</v>
      </c>
      <c r="BS995" s="4" t="str">
        <f t="shared" si="1155"/>
        <v>BS$985</v>
      </c>
      <c r="BT995" s="4" t="str">
        <f t="shared" si="1155"/>
        <v>BT$985</v>
      </c>
      <c r="BU995" s="4" t="str">
        <f t="shared" si="1155"/>
        <v>BU$985</v>
      </c>
      <c r="BV995" s="4" t="str">
        <f t="shared" si="1155"/>
        <v>BV$985</v>
      </c>
      <c r="BW995" s="4" t="str">
        <f t="shared" si="1155"/>
        <v>BW$985</v>
      </c>
      <c r="BX995" s="4" t="str">
        <f t="shared" si="1155"/>
        <v>BX$985</v>
      </c>
      <c r="BY995" s="4" t="str">
        <f t="shared" si="1155"/>
        <v>BY$985</v>
      </c>
      <c r="BZ995" s="4" t="str">
        <f t="shared" si="1155"/>
        <v>BZ$985</v>
      </c>
      <c r="CA995" s="4" t="str">
        <f t="shared" si="1155"/>
        <v>CA$985</v>
      </c>
      <c r="CB995" s="4" t="str">
        <f t="shared" si="1155"/>
        <v>CB$985</v>
      </c>
      <c r="CC995" s="4" t="str">
        <f t="shared" si="1155"/>
        <v>CC$985</v>
      </c>
      <c r="CD995" s="4" t="str">
        <f t="shared" si="1155"/>
        <v>CD$985</v>
      </c>
      <c r="CE995" s="4" t="str">
        <f t="shared" ref="CE995:CL995" si="1156">ADDRESS(ROW(CE985),COLUMN(CE985),2)</f>
        <v>CE$985</v>
      </c>
      <c r="CF995" s="4" t="str">
        <f t="shared" si="1156"/>
        <v>CF$985</v>
      </c>
      <c r="CG995" s="4" t="str">
        <f t="shared" si="1156"/>
        <v>CG$985</v>
      </c>
      <c r="CH995" s="4" t="str">
        <f t="shared" si="1156"/>
        <v>CH$985</v>
      </c>
      <c r="CI995" s="4" t="str">
        <f t="shared" si="1156"/>
        <v>CI$985</v>
      </c>
      <c r="CJ995" s="4" t="str">
        <f t="shared" si="1156"/>
        <v>CJ$985</v>
      </c>
      <c r="CK995" s="4" t="str">
        <f t="shared" si="1156"/>
        <v>CK$985</v>
      </c>
      <c r="CL995" s="4" t="str">
        <f t="shared" si="1156"/>
        <v>CL$985</v>
      </c>
      <c r="CN995" s="60"/>
      <c r="CO995" s="4" t="str">
        <f t="shared" ref="CO995:DL995" si="1157">ADDRESS(ROW(CO985),COLUMN(CO985),2)</f>
        <v>CO$985</v>
      </c>
      <c r="CP995" s="4" t="str">
        <f t="shared" si="1157"/>
        <v>CP$985</v>
      </c>
      <c r="CQ995" s="4" t="str">
        <f t="shared" si="1157"/>
        <v>CQ$985</v>
      </c>
      <c r="CR995" s="4" t="str">
        <f t="shared" si="1157"/>
        <v>CR$985</v>
      </c>
      <c r="CS995" s="4" t="str">
        <f t="shared" si="1157"/>
        <v>CS$985</v>
      </c>
      <c r="CT995" s="4" t="str">
        <f t="shared" si="1157"/>
        <v>CT$985</v>
      </c>
      <c r="CU995" s="4" t="str">
        <f t="shared" si="1157"/>
        <v>CU$985</v>
      </c>
      <c r="CV995" s="4" t="str">
        <f t="shared" si="1157"/>
        <v>CV$985</v>
      </c>
      <c r="CW995" s="4" t="str">
        <f t="shared" si="1157"/>
        <v>CW$985</v>
      </c>
      <c r="CX995" s="4" t="str">
        <f t="shared" si="1157"/>
        <v>CX$985</v>
      </c>
      <c r="CY995" s="4" t="str">
        <f t="shared" si="1157"/>
        <v>CY$985</v>
      </c>
      <c r="CZ995" s="4" t="str">
        <f t="shared" si="1157"/>
        <v>CZ$985</v>
      </c>
      <c r="DA995" s="4" t="str">
        <f t="shared" si="1157"/>
        <v>DA$985</v>
      </c>
      <c r="DB995" s="4" t="str">
        <f t="shared" si="1157"/>
        <v>DB$985</v>
      </c>
      <c r="DC995" s="4" t="str">
        <f t="shared" si="1157"/>
        <v>DC$985</v>
      </c>
      <c r="DD995" s="4" t="str">
        <f t="shared" si="1157"/>
        <v>DD$985</v>
      </c>
      <c r="DE995" s="4" t="str">
        <f t="shared" si="1157"/>
        <v>DE$985</v>
      </c>
      <c r="DF995" s="4" t="str">
        <f t="shared" si="1157"/>
        <v>DF$985</v>
      </c>
      <c r="DG995" s="4" t="str">
        <f t="shared" si="1157"/>
        <v>DG$985</v>
      </c>
      <c r="DH995" s="4" t="str">
        <f t="shared" si="1157"/>
        <v>DH$985</v>
      </c>
      <c r="DI995" s="4" t="str">
        <f t="shared" si="1157"/>
        <v>DI$985</v>
      </c>
      <c r="DJ995" s="4" t="str">
        <f t="shared" si="1157"/>
        <v>DJ$985</v>
      </c>
      <c r="DK995" s="4" t="str">
        <f t="shared" si="1157"/>
        <v>DK$985</v>
      </c>
      <c r="DL995" s="4" t="str">
        <f t="shared" si="1157"/>
        <v>DL$985</v>
      </c>
    </row>
    <row r="996" spans="1:116" x14ac:dyDescent="0.4">
      <c r="B996" t="s">
        <v>332</v>
      </c>
      <c r="D996" t="s">
        <v>496</v>
      </c>
      <c r="E996" s="8" t="str">
        <f t="shared" si="1134"/>
        <v>996 WCINV-SSV</v>
      </c>
      <c r="G996" s="8" t="str">
        <f>G981</f>
        <v>Secondary volume driver</v>
      </c>
      <c r="H996" s="12"/>
      <c r="I996" s="60"/>
      <c r="J996" s="60"/>
      <c r="K996" s="15"/>
      <c r="L996" s="15"/>
      <c r="M996" s="15"/>
      <c r="N996" s="15"/>
      <c r="O996" s="15"/>
      <c r="P996" s="15"/>
      <c r="R996" s="15"/>
      <c r="S996" s="215" t="str">
        <f t="shared" ref="S996:AX996" si="1158">S981</f>
        <v>S$19</v>
      </c>
      <c r="T996" s="215" t="str">
        <f t="shared" si="1158"/>
        <v>T$19</v>
      </c>
      <c r="U996" s="215" t="str">
        <f t="shared" si="1158"/>
        <v>U$19</v>
      </c>
      <c r="V996" s="215" t="str">
        <f t="shared" si="1158"/>
        <v>V$19</v>
      </c>
      <c r="W996" s="215" t="str">
        <f t="shared" si="1158"/>
        <v>W$19</v>
      </c>
      <c r="X996" s="215" t="str">
        <f t="shared" si="1158"/>
        <v>X$19</v>
      </c>
      <c r="Y996" s="215" t="str">
        <f t="shared" si="1158"/>
        <v>Y$19</v>
      </c>
      <c r="Z996" s="215" t="str">
        <f t="shared" si="1158"/>
        <v>Z$19</v>
      </c>
      <c r="AA996" s="215" t="str">
        <f t="shared" si="1158"/>
        <v>AA$19</v>
      </c>
      <c r="AB996" s="215" t="str">
        <f t="shared" si="1158"/>
        <v>AB$19</v>
      </c>
      <c r="AC996" s="215" t="str">
        <f t="shared" si="1158"/>
        <v>AC$19</v>
      </c>
      <c r="AD996" s="215" t="str">
        <f t="shared" si="1158"/>
        <v>AD$19</v>
      </c>
      <c r="AE996" s="215" t="str">
        <f t="shared" si="1158"/>
        <v>AE$19</v>
      </c>
      <c r="AF996" s="215" t="str">
        <f t="shared" si="1158"/>
        <v>AF$19</v>
      </c>
      <c r="AG996" s="215" t="str">
        <f t="shared" si="1158"/>
        <v>AG$19</v>
      </c>
      <c r="AH996" s="215" t="str">
        <f t="shared" si="1158"/>
        <v>AH$19</v>
      </c>
      <c r="AI996" s="215" t="str">
        <f t="shared" si="1158"/>
        <v>AI$19</v>
      </c>
      <c r="AJ996" s="215" t="str">
        <f t="shared" si="1158"/>
        <v>AJ$19</v>
      </c>
      <c r="AK996" s="215" t="str">
        <f t="shared" si="1158"/>
        <v>AK$19</v>
      </c>
      <c r="AL996" s="215" t="str">
        <f t="shared" si="1158"/>
        <v>AL$19</v>
      </c>
      <c r="AM996" s="215" t="str">
        <f t="shared" si="1158"/>
        <v>AM$19</v>
      </c>
      <c r="AN996" s="215" t="str">
        <f t="shared" si="1158"/>
        <v>AN$19</v>
      </c>
      <c r="AO996" s="215" t="str">
        <f t="shared" si="1158"/>
        <v>AO$19</v>
      </c>
      <c r="AP996" s="215" t="str">
        <f t="shared" si="1158"/>
        <v>AP$19</v>
      </c>
      <c r="AQ996" s="215" t="str">
        <f t="shared" si="1158"/>
        <v>AQ$19</v>
      </c>
      <c r="AR996" s="215" t="str">
        <f t="shared" si="1158"/>
        <v>AR$19</v>
      </c>
      <c r="AS996" s="215" t="str">
        <f t="shared" si="1158"/>
        <v>AS$19</v>
      </c>
      <c r="AT996" s="215" t="str">
        <f t="shared" si="1158"/>
        <v>AT$19</v>
      </c>
      <c r="AU996" s="215" t="str">
        <f t="shared" si="1158"/>
        <v>AU$19</v>
      </c>
      <c r="AV996" s="215" t="str">
        <f t="shared" si="1158"/>
        <v>AV$19</v>
      </c>
      <c r="AW996" s="215" t="str">
        <f t="shared" si="1158"/>
        <v>AW$19</v>
      </c>
      <c r="AX996" s="215" t="str">
        <f t="shared" si="1158"/>
        <v>AX$19</v>
      </c>
      <c r="AY996" s="215" t="str">
        <f t="shared" ref="AY996:CD996" si="1159">AY981</f>
        <v>AY$19</v>
      </c>
      <c r="AZ996" s="215" t="str">
        <f t="shared" si="1159"/>
        <v>AZ$19</v>
      </c>
      <c r="BA996" s="215" t="str">
        <f t="shared" si="1159"/>
        <v>BA$19</v>
      </c>
      <c r="BB996" s="215" t="str">
        <f t="shared" si="1159"/>
        <v>BB$19</v>
      </c>
      <c r="BC996" s="215" t="str">
        <f t="shared" si="1159"/>
        <v>BC$19</v>
      </c>
      <c r="BD996" s="215" t="str">
        <f t="shared" si="1159"/>
        <v>BD$19</v>
      </c>
      <c r="BE996" s="215" t="str">
        <f t="shared" si="1159"/>
        <v>BE$19</v>
      </c>
      <c r="BF996" s="215" t="str">
        <f t="shared" si="1159"/>
        <v>BF$19</v>
      </c>
      <c r="BG996" s="215" t="str">
        <f t="shared" si="1159"/>
        <v>BG$19</v>
      </c>
      <c r="BH996" s="215" t="str">
        <f t="shared" si="1159"/>
        <v>BH$19</v>
      </c>
      <c r="BI996" s="215" t="str">
        <f t="shared" si="1159"/>
        <v>BI$19</v>
      </c>
      <c r="BJ996" s="215" t="str">
        <f t="shared" si="1159"/>
        <v>BJ$19</v>
      </c>
      <c r="BK996" s="215" t="str">
        <f t="shared" si="1159"/>
        <v>BK$19</v>
      </c>
      <c r="BL996" s="215" t="str">
        <f t="shared" si="1159"/>
        <v>BL$19</v>
      </c>
      <c r="BM996" s="215" t="str">
        <f t="shared" si="1159"/>
        <v>BM$19</v>
      </c>
      <c r="BN996" s="215" t="str">
        <f t="shared" si="1159"/>
        <v>BN$19</v>
      </c>
      <c r="BO996" s="215" t="str">
        <f t="shared" si="1159"/>
        <v>BO$19</v>
      </c>
      <c r="BP996" s="215" t="str">
        <f t="shared" si="1159"/>
        <v>BP$19</v>
      </c>
      <c r="BQ996" s="215" t="str">
        <f t="shared" si="1159"/>
        <v>BQ$19</v>
      </c>
      <c r="BR996" s="215" t="str">
        <f t="shared" si="1159"/>
        <v>BR$19</v>
      </c>
      <c r="BS996" s="215" t="str">
        <f t="shared" si="1159"/>
        <v>BS$19</v>
      </c>
      <c r="BT996" s="215" t="str">
        <f t="shared" si="1159"/>
        <v>BT$19</v>
      </c>
      <c r="BU996" s="215" t="str">
        <f t="shared" si="1159"/>
        <v>BU$19</v>
      </c>
      <c r="BV996" s="215" t="str">
        <f t="shared" si="1159"/>
        <v>BV$19</v>
      </c>
      <c r="BW996" s="215" t="str">
        <f t="shared" si="1159"/>
        <v>BW$19</v>
      </c>
      <c r="BX996" s="215" t="str">
        <f t="shared" si="1159"/>
        <v>BX$19</v>
      </c>
      <c r="BY996" s="215" t="str">
        <f t="shared" si="1159"/>
        <v>BY$19</v>
      </c>
      <c r="BZ996" s="215" t="str">
        <f t="shared" si="1159"/>
        <v>BZ$19</v>
      </c>
      <c r="CA996" s="215" t="str">
        <f t="shared" si="1159"/>
        <v>CA$19</v>
      </c>
      <c r="CB996" s="215" t="str">
        <f t="shared" si="1159"/>
        <v>CB$19</v>
      </c>
      <c r="CC996" s="215" t="str">
        <f t="shared" si="1159"/>
        <v>CC$19</v>
      </c>
      <c r="CD996" s="215" t="str">
        <f t="shared" si="1159"/>
        <v>CD$19</v>
      </c>
      <c r="CE996" s="215" t="str">
        <f t="shared" ref="CE996:CL996" si="1160">CE981</f>
        <v>CE$19</v>
      </c>
      <c r="CF996" s="215" t="str">
        <f t="shared" si="1160"/>
        <v>CF$19</v>
      </c>
      <c r="CG996" s="215" t="str">
        <f t="shared" si="1160"/>
        <v>CG$19</v>
      </c>
      <c r="CH996" s="215" t="str">
        <f t="shared" si="1160"/>
        <v>CH$19</v>
      </c>
      <c r="CI996" s="215" t="str">
        <f t="shared" si="1160"/>
        <v>CI$19</v>
      </c>
      <c r="CJ996" s="215" t="str">
        <f t="shared" si="1160"/>
        <v>CJ$19</v>
      </c>
      <c r="CK996" s="215" t="str">
        <f t="shared" si="1160"/>
        <v>CK$19</v>
      </c>
      <c r="CL996" s="215" t="str">
        <f t="shared" si="1160"/>
        <v>CL$19</v>
      </c>
      <c r="CN996" s="60"/>
      <c r="CO996" s="215" t="str">
        <f t="shared" ref="CO996:DL996" si="1161">CO981</f>
        <v>CO$19</v>
      </c>
      <c r="CP996" s="215" t="str">
        <f t="shared" si="1161"/>
        <v>CP$19</v>
      </c>
      <c r="CQ996" s="215" t="str">
        <f t="shared" si="1161"/>
        <v>CQ$19</v>
      </c>
      <c r="CR996" s="215" t="str">
        <f t="shared" si="1161"/>
        <v>CR$19</v>
      </c>
      <c r="CS996" s="215" t="str">
        <f t="shared" si="1161"/>
        <v>CS$19</v>
      </c>
      <c r="CT996" s="215" t="str">
        <f t="shared" si="1161"/>
        <v>CT$19</v>
      </c>
      <c r="CU996" s="215" t="str">
        <f t="shared" si="1161"/>
        <v>CU$19</v>
      </c>
      <c r="CV996" s="215" t="str">
        <f t="shared" si="1161"/>
        <v>CV$19</v>
      </c>
      <c r="CW996" s="215" t="str">
        <f t="shared" si="1161"/>
        <v>CW$19</v>
      </c>
      <c r="CX996" s="215" t="str">
        <f t="shared" si="1161"/>
        <v>CX$19</v>
      </c>
      <c r="CY996" s="215" t="str">
        <f t="shared" si="1161"/>
        <v>CY$19</v>
      </c>
      <c r="CZ996" s="215" t="str">
        <f t="shared" si="1161"/>
        <v>CZ$19</v>
      </c>
      <c r="DA996" s="215" t="str">
        <f t="shared" si="1161"/>
        <v>DA$19</v>
      </c>
      <c r="DB996" s="215" t="str">
        <f t="shared" si="1161"/>
        <v>DB$19</v>
      </c>
      <c r="DC996" s="215" t="str">
        <f t="shared" si="1161"/>
        <v>DC$19</v>
      </c>
      <c r="DD996" s="215" t="str">
        <f t="shared" si="1161"/>
        <v>DD$19</v>
      </c>
      <c r="DE996" s="215" t="str">
        <f t="shared" si="1161"/>
        <v>DE$19</v>
      </c>
      <c r="DF996" s="215" t="str">
        <f t="shared" si="1161"/>
        <v>DF$19</v>
      </c>
      <c r="DG996" s="215" t="str">
        <f t="shared" si="1161"/>
        <v>DG$19</v>
      </c>
      <c r="DH996" s="215" t="str">
        <f t="shared" si="1161"/>
        <v>DH$19</v>
      </c>
      <c r="DI996" s="215" t="str">
        <f t="shared" si="1161"/>
        <v>DI$19</v>
      </c>
      <c r="DJ996" s="215" t="str">
        <f t="shared" si="1161"/>
        <v>DJ$19</v>
      </c>
      <c r="DK996" s="215" t="str">
        <f t="shared" si="1161"/>
        <v>DK$19</v>
      </c>
      <c r="DL996" s="215" t="str">
        <f t="shared" si="1161"/>
        <v>DL$19</v>
      </c>
    </row>
    <row r="997" spans="1:116" x14ac:dyDescent="0.4">
      <c r="E997" s="8"/>
      <c r="H997" s="12"/>
      <c r="I997" s="60"/>
      <c r="J997" s="60"/>
      <c r="K997" s="15"/>
      <c r="L997" s="15"/>
      <c r="M997" s="15"/>
      <c r="N997" s="15"/>
      <c r="O997" s="15"/>
      <c r="P997" s="15"/>
      <c r="R997" s="15"/>
      <c r="S997" s="76"/>
      <c r="T997" s="76"/>
      <c r="U997" s="76"/>
      <c r="V997" s="76"/>
      <c r="W997" s="76"/>
      <c r="X997" s="76"/>
      <c r="Y997" s="76"/>
      <c r="Z997" s="76"/>
      <c r="AA997" s="76"/>
      <c r="AB997" s="76"/>
      <c r="AC997" s="76"/>
      <c r="AD997" s="76"/>
      <c r="AE997" s="76"/>
      <c r="AF997" s="76"/>
      <c r="AG997" s="76"/>
      <c r="AH997" s="76"/>
      <c r="AI997" s="76"/>
      <c r="AJ997" s="76"/>
      <c r="AK997" s="76"/>
      <c r="AL997" s="76"/>
      <c r="AM997" s="76"/>
      <c r="AN997" s="76"/>
      <c r="AO997" s="76"/>
      <c r="AP997" s="76"/>
      <c r="AQ997" s="76"/>
      <c r="AR997" s="76"/>
      <c r="AS997" s="76"/>
      <c r="AT997" s="76"/>
      <c r="AU997" s="76"/>
      <c r="AV997" s="76"/>
      <c r="AW997" s="76"/>
      <c r="AX997" s="76"/>
      <c r="AY997" s="76"/>
      <c r="AZ997" s="76"/>
      <c r="BA997" s="76"/>
      <c r="BB997" s="76"/>
      <c r="BC997" s="76"/>
      <c r="BD997" s="76"/>
      <c r="BE997" s="76"/>
      <c r="BF997" s="76"/>
      <c r="BG997" s="76"/>
      <c r="BH997" s="76"/>
      <c r="BI997" s="76"/>
      <c r="BJ997" s="76"/>
      <c r="BK997" s="76"/>
      <c r="BL997" s="76"/>
      <c r="BM997" s="76"/>
      <c r="BN997" s="76"/>
      <c r="BO997" s="76"/>
      <c r="BP997" s="76"/>
      <c r="BQ997" s="76"/>
      <c r="BR997" s="76"/>
      <c r="BS997" s="76"/>
      <c r="BT997" s="76"/>
      <c r="BU997" s="76"/>
      <c r="BV997" s="76"/>
      <c r="BW997" s="76"/>
      <c r="BX997" s="76"/>
      <c r="BY997" s="76"/>
      <c r="BZ997" s="76"/>
      <c r="CA997" s="76"/>
      <c r="CB997" s="76"/>
      <c r="CC997" s="76"/>
      <c r="CD997" s="76"/>
      <c r="CE997" s="76"/>
      <c r="CF997" s="76"/>
      <c r="CG997" s="76"/>
      <c r="CH997" s="76"/>
      <c r="CI997" s="76"/>
      <c r="CJ997" s="76"/>
      <c r="CK997" s="76"/>
      <c r="CL997" s="76"/>
      <c r="CN997" s="60"/>
      <c r="CO997" s="76"/>
      <c r="CP997" s="76"/>
      <c r="CQ997" s="76"/>
      <c r="CR997" s="76"/>
      <c r="CS997" s="76"/>
      <c r="CT997" s="76"/>
      <c r="CU997" s="76"/>
      <c r="CV997" s="76"/>
      <c r="CW997" s="76"/>
      <c r="CX997" s="76"/>
      <c r="CY997" s="76"/>
      <c r="CZ997" s="76"/>
      <c r="DA997" s="76"/>
      <c r="DB997" s="76"/>
      <c r="DC997" s="76"/>
      <c r="DD997" s="76"/>
      <c r="DE997" s="76"/>
      <c r="DF997" s="76"/>
      <c r="DG997" s="76"/>
      <c r="DH997" s="76"/>
      <c r="DI997" s="76"/>
      <c r="DJ997" s="76"/>
      <c r="DK997" s="76"/>
      <c r="DL997" s="76"/>
    </row>
    <row r="998" spans="1:116" x14ac:dyDescent="0.4">
      <c r="A998" s="174"/>
      <c r="E998" s="8"/>
      <c r="G998" s="175" t="s">
        <v>490</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A999" s="174"/>
      <c r="E999" s="8"/>
      <c r="G999" s="175" t="s">
        <v>492</v>
      </c>
      <c r="H999" s="174"/>
      <c r="I999" s="176"/>
      <c r="J999" s="176"/>
      <c r="K999" s="197"/>
      <c r="L999" s="197"/>
      <c r="M999" s="197"/>
      <c r="N999" s="197"/>
      <c r="O999" s="197"/>
      <c r="P999" s="197"/>
      <c r="R999" s="198"/>
      <c r="S999" s="174"/>
      <c r="T999" s="174"/>
      <c r="U999" s="174"/>
      <c r="V999" s="174"/>
      <c r="W999" s="174"/>
      <c r="X999" s="174"/>
      <c r="Y999" s="174"/>
      <c r="Z999" s="174"/>
      <c r="AA999" s="174"/>
      <c r="AB999" s="174"/>
      <c r="AC999" s="174"/>
      <c r="AD999" s="174"/>
      <c r="AE999" s="174"/>
      <c r="AF999" s="174"/>
      <c r="AG999" s="174"/>
      <c r="AH999" s="174"/>
      <c r="AI999" s="174"/>
      <c r="AJ999" s="174"/>
      <c r="AK999" s="174"/>
      <c r="AL999" s="174"/>
      <c r="AM999" s="174"/>
      <c r="AN999" s="174"/>
      <c r="AO999" s="174"/>
      <c r="AP999" s="174"/>
      <c r="AQ999" s="174"/>
      <c r="AR999" s="174"/>
      <c r="AS999" s="174"/>
      <c r="AT999" s="174"/>
      <c r="AU999" s="174"/>
      <c r="AV999" s="174"/>
      <c r="AW999" s="174"/>
      <c r="AX999" s="174"/>
      <c r="AY999" s="174"/>
      <c r="AZ999" s="174"/>
      <c r="BA999" s="174"/>
      <c r="BB999" s="174"/>
      <c r="BC999" s="174"/>
      <c r="BD999" s="174"/>
      <c r="BE999" s="174"/>
      <c r="BF999" s="174"/>
      <c r="BG999" s="174"/>
      <c r="BH999" s="174"/>
      <c r="BI999" s="174"/>
      <c r="BJ999" s="174"/>
      <c r="BK999" s="174"/>
      <c r="BL999" s="174"/>
      <c r="BM999" s="174"/>
      <c r="BN999" s="174"/>
      <c r="BO999" s="174"/>
      <c r="BP999" s="174"/>
      <c r="BQ999" s="174"/>
      <c r="BR999" s="174"/>
      <c r="BS999" s="174"/>
      <c r="BT999" s="174"/>
      <c r="BU999" s="174"/>
      <c r="BV999" s="174"/>
      <c r="BW999" s="174"/>
      <c r="BX999" s="174"/>
      <c r="BY999" s="174"/>
      <c r="BZ999" s="174"/>
      <c r="CA999" s="174"/>
      <c r="CB999" s="174"/>
      <c r="CC999" s="174"/>
      <c r="CD999" s="174"/>
      <c r="CE999" s="174"/>
      <c r="CF999" s="174"/>
      <c r="CG999" s="174"/>
      <c r="CH999" s="174"/>
      <c r="CI999" s="174"/>
      <c r="CJ999" s="174"/>
      <c r="CK999" s="174"/>
      <c r="CL999" s="174"/>
      <c r="CN999" s="176"/>
      <c r="CO999" s="174"/>
      <c r="CP999" s="174"/>
      <c r="CQ999" s="174"/>
      <c r="CR999" s="174"/>
      <c r="CS999" s="174"/>
      <c r="CT999" s="174"/>
      <c r="CU999" s="174"/>
      <c r="CV999" s="174"/>
      <c r="CW999" s="174"/>
      <c r="CX999" s="174"/>
      <c r="CY999" s="174"/>
      <c r="CZ999" s="174"/>
      <c r="DA999" s="174"/>
      <c r="DB999" s="174"/>
      <c r="DC999" s="174"/>
      <c r="DD999" s="174"/>
      <c r="DE999" s="174"/>
      <c r="DF999" s="174"/>
      <c r="DG999" s="174"/>
      <c r="DH999" s="174"/>
      <c r="DI999" s="174"/>
      <c r="DJ999" s="174"/>
      <c r="DK999" s="174"/>
      <c r="DL999" s="174"/>
    </row>
    <row r="1000" spans="1:116" x14ac:dyDescent="0.4">
      <c r="A1000" s="174"/>
      <c r="E1000" s="8"/>
      <c r="G1000" s="175" t="s">
        <v>461</v>
      </c>
      <c r="H1000" s="174"/>
      <c r="I1000" s="176"/>
      <c r="J1000" s="176"/>
      <c r="K1000" s="197"/>
      <c r="L1000" s="197"/>
      <c r="M1000" s="197"/>
      <c r="N1000" s="197"/>
      <c r="O1000" s="197"/>
      <c r="P1000" s="197"/>
      <c r="R1000" s="198"/>
      <c r="S1000" s="199" t="str">
        <f t="shared" ref="S1000:AX1000" si="1162">S$20</f>
        <v>S$16</v>
      </c>
      <c r="T1000" s="199" t="str">
        <f t="shared" si="1162"/>
        <v>T$16</v>
      </c>
      <c r="U1000" s="199" t="str">
        <f t="shared" si="1162"/>
        <v>U$16</v>
      </c>
      <c r="V1000" s="199" t="str">
        <f t="shared" si="1162"/>
        <v>V$16</v>
      </c>
      <c r="W1000" s="199" t="str">
        <f t="shared" si="1162"/>
        <v>W$16</v>
      </c>
      <c r="X1000" s="199" t="str">
        <f t="shared" si="1162"/>
        <v>X$16</v>
      </c>
      <c r="Y1000" s="199" t="str">
        <f t="shared" si="1162"/>
        <v>Y$16</v>
      </c>
      <c r="Z1000" s="199" t="str">
        <f t="shared" si="1162"/>
        <v>Z$16</v>
      </c>
      <c r="AA1000" s="199" t="str">
        <f t="shared" si="1162"/>
        <v>AA$16</v>
      </c>
      <c r="AB1000" s="199" t="str">
        <f t="shared" si="1162"/>
        <v>AB$16</v>
      </c>
      <c r="AC1000" s="199" t="str">
        <f t="shared" si="1162"/>
        <v>AC$16</v>
      </c>
      <c r="AD1000" s="199" t="str">
        <f t="shared" si="1162"/>
        <v>AD$16</v>
      </c>
      <c r="AE1000" s="199" t="str">
        <f t="shared" si="1162"/>
        <v>AE$16</v>
      </c>
      <c r="AF1000" s="199" t="str">
        <f t="shared" si="1162"/>
        <v>AF$16</v>
      </c>
      <c r="AG1000" s="199" t="str">
        <f t="shared" si="1162"/>
        <v>AG$16</v>
      </c>
      <c r="AH1000" s="199" t="str">
        <f t="shared" si="1162"/>
        <v>AH$16</v>
      </c>
      <c r="AI1000" s="199" t="str">
        <f t="shared" si="1162"/>
        <v>AI$16</v>
      </c>
      <c r="AJ1000" s="199" t="str">
        <f t="shared" si="1162"/>
        <v>AJ$16</v>
      </c>
      <c r="AK1000" s="199" t="str">
        <f t="shared" si="1162"/>
        <v>AK$16</v>
      </c>
      <c r="AL1000" s="199" t="str">
        <f t="shared" si="1162"/>
        <v>AL$16</v>
      </c>
      <c r="AM1000" s="199" t="str">
        <f t="shared" si="1162"/>
        <v>AM$16</v>
      </c>
      <c r="AN1000" s="199" t="str">
        <f t="shared" si="1162"/>
        <v>AN$16</v>
      </c>
      <c r="AO1000" s="199" t="str">
        <f t="shared" si="1162"/>
        <v>AO$16</v>
      </c>
      <c r="AP1000" s="199" t="str">
        <f t="shared" si="1162"/>
        <v>AP$16</v>
      </c>
      <c r="AQ1000" s="199" t="str">
        <f t="shared" si="1162"/>
        <v>AQ$16</v>
      </c>
      <c r="AR1000" s="199" t="str">
        <f t="shared" si="1162"/>
        <v>AR$16</v>
      </c>
      <c r="AS1000" s="199" t="str">
        <f t="shared" si="1162"/>
        <v>AS$16</v>
      </c>
      <c r="AT1000" s="199" t="str">
        <f t="shared" si="1162"/>
        <v>AT$16</v>
      </c>
      <c r="AU1000" s="199" t="str">
        <f t="shared" si="1162"/>
        <v>AU$16</v>
      </c>
      <c r="AV1000" s="199" t="str">
        <f t="shared" si="1162"/>
        <v>AV$16</v>
      </c>
      <c r="AW1000" s="199" t="str">
        <f t="shared" si="1162"/>
        <v>AW$16</v>
      </c>
      <c r="AX1000" s="199" t="str">
        <f t="shared" si="1162"/>
        <v>AX$16</v>
      </c>
      <c r="AY1000" s="199" t="str">
        <f t="shared" ref="AY1000:CD1000" si="1163">AY$20</f>
        <v>AY$16</v>
      </c>
      <c r="AZ1000" s="199" t="str">
        <f t="shared" si="1163"/>
        <v>AZ$16</v>
      </c>
      <c r="BA1000" s="199" t="str">
        <f t="shared" si="1163"/>
        <v>BA$16</v>
      </c>
      <c r="BB1000" s="199" t="str">
        <f t="shared" si="1163"/>
        <v>BB$16</v>
      </c>
      <c r="BC1000" s="199" t="str">
        <f t="shared" si="1163"/>
        <v>BC$16</v>
      </c>
      <c r="BD1000" s="199" t="str">
        <f t="shared" si="1163"/>
        <v>BD$16</v>
      </c>
      <c r="BE1000" s="199" t="str">
        <f t="shared" si="1163"/>
        <v>BE$16</v>
      </c>
      <c r="BF1000" s="199" t="str">
        <f t="shared" si="1163"/>
        <v>BF$16</v>
      </c>
      <c r="BG1000" s="199" t="str">
        <f t="shared" si="1163"/>
        <v>BG$16</v>
      </c>
      <c r="BH1000" s="199" t="str">
        <f t="shared" si="1163"/>
        <v>BH$16</v>
      </c>
      <c r="BI1000" s="199" t="str">
        <f t="shared" si="1163"/>
        <v>BI$16</v>
      </c>
      <c r="BJ1000" s="199" t="str">
        <f t="shared" si="1163"/>
        <v>BJ$16</v>
      </c>
      <c r="BK1000" s="199" t="str">
        <f t="shared" si="1163"/>
        <v>BK$16</v>
      </c>
      <c r="BL1000" s="199" t="str">
        <f t="shared" si="1163"/>
        <v>BL$16</v>
      </c>
      <c r="BM1000" s="199" t="str">
        <f t="shared" si="1163"/>
        <v>BM$16</v>
      </c>
      <c r="BN1000" s="199" t="str">
        <f t="shared" si="1163"/>
        <v>BN$16</v>
      </c>
      <c r="BO1000" s="199" t="str">
        <f t="shared" si="1163"/>
        <v>BO$16</v>
      </c>
      <c r="BP1000" s="199" t="str">
        <f t="shared" si="1163"/>
        <v>BP$16</v>
      </c>
      <c r="BQ1000" s="199" t="str">
        <f t="shared" si="1163"/>
        <v>BQ$16</v>
      </c>
      <c r="BR1000" s="199" t="str">
        <f t="shared" si="1163"/>
        <v>BR$16</v>
      </c>
      <c r="BS1000" s="199" t="str">
        <f t="shared" si="1163"/>
        <v>BS$16</v>
      </c>
      <c r="BT1000" s="199" t="str">
        <f t="shared" si="1163"/>
        <v>BT$16</v>
      </c>
      <c r="BU1000" s="199" t="str">
        <f t="shared" si="1163"/>
        <v>BU$16</v>
      </c>
      <c r="BV1000" s="199" t="str">
        <f t="shared" si="1163"/>
        <v>BV$16</v>
      </c>
      <c r="BW1000" s="199" t="str">
        <f t="shared" si="1163"/>
        <v>BW$16</v>
      </c>
      <c r="BX1000" s="199" t="str">
        <f t="shared" si="1163"/>
        <v>BX$16</v>
      </c>
      <c r="BY1000" s="199" t="str">
        <f t="shared" si="1163"/>
        <v>BY$16</v>
      </c>
      <c r="BZ1000" s="199" t="str">
        <f t="shared" si="1163"/>
        <v>BZ$16</v>
      </c>
      <c r="CA1000" s="199" t="str">
        <f t="shared" si="1163"/>
        <v>CA$16</v>
      </c>
      <c r="CB1000" s="199" t="str">
        <f t="shared" si="1163"/>
        <v>CB$16</v>
      </c>
      <c r="CC1000" s="199" t="str">
        <f t="shared" si="1163"/>
        <v>CC$16</v>
      </c>
      <c r="CD1000" s="199" t="str">
        <f t="shared" si="1163"/>
        <v>CD$16</v>
      </c>
      <c r="CE1000" s="199" t="str">
        <f t="shared" ref="CE1000:CL1000" si="1164">CE$20</f>
        <v>CE$16</v>
      </c>
      <c r="CF1000" s="199" t="str">
        <f t="shared" si="1164"/>
        <v>CF$16</v>
      </c>
      <c r="CG1000" s="199" t="str">
        <f t="shared" si="1164"/>
        <v>CG$16</v>
      </c>
      <c r="CH1000" s="199" t="str">
        <f t="shared" si="1164"/>
        <v>CH$16</v>
      </c>
      <c r="CI1000" s="199" t="str">
        <f t="shared" si="1164"/>
        <v>CI$16</v>
      </c>
      <c r="CJ1000" s="199" t="str">
        <f t="shared" si="1164"/>
        <v>CJ$16</v>
      </c>
      <c r="CK1000" s="199" t="str">
        <f t="shared" si="1164"/>
        <v>CK$16</v>
      </c>
      <c r="CL1000" s="199" t="str">
        <f t="shared" si="1164"/>
        <v>CL$16</v>
      </c>
      <c r="CN1000" s="176"/>
      <c r="CO1000" s="199" t="str">
        <f t="shared" ref="CO1000:DL1000" si="1165">CO$20</f>
        <v>CO$16</v>
      </c>
      <c r="CP1000" s="199" t="str">
        <f t="shared" si="1165"/>
        <v>CP$16</v>
      </c>
      <c r="CQ1000" s="199" t="str">
        <f t="shared" si="1165"/>
        <v>CQ$16</v>
      </c>
      <c r="CR1000" s="199" t="str">
        <f t="shared" si="1165"/>
        <v>CR$16</v>
      </c>
      <c r="CS1000" s="199" t="str">
        <f t="shared" si="1165"/>
        <v>CS$16</v>
      </c>
      <c r="CT1000" s="199" t="str">
        <f t="shared" si="1165"/>
        <v>CT$16</v>
      </c>
      <c r="CU1000" s="199" t="str">
        <f t="shared" si="1165"/>
        <v>CU$16</v>
      </c>
      <c r="CV1000" s="199" t="str">
        <f t="shared" si="1165"/>
        <v>CV$16</v>
      </c>
      <c r="CW1000" s="199" t="str">
        <f t="shared" si="1165"/>
        <v>CW$16</v>
      </c>
      <c r="CX1000" s="199" t="str">
        <f t="shared" si="1165"/>
        <v>CX$16</v>
      </c>
      <c r="CY1000" s="199" t="str">
        <f t="shared" si="1165"/>
        <v>CY$16</v>
      </c>
      <c r="CZ1000" s="199" t="str">
        <f t="shared" si="1165"/>
        <v>CZ$16</v>
      </c>
      <c r="DA1000" s="199" t="str">
        <f t="shared" si="1165"/>
        <v>DA$16</v>
      </c>
      <c r="DB1000" s="199" t="str">
        <f t="shared" si="1165"/>
        <v>DB$16</v>
      </c>
      <c r="DC1000" s="199" t="str">
        <f t="shared" si="1165"/>
        <v>DC$16</v>
      </c>
      <c r="DD1000" s="199" t="str">
        <f t="shared" si="1165"/>
        <v>DD$16</v>
      </c>
      <c r="DE1000" s="199" t="str">
        <f t="shared" si="1165"/>
        <v>DE$16</v>
      </c>
      <c r="DF1000" s="199" t="str">
        <f t="shared" si="1165"/>
        <v>DF$16</v>
      </c>
      <c r="DG1000" s="199" t="str">
        <f t="shared" si="1165"/>
        <v>DG$16</v>
      </c>
      <c r="DH1000" s="199" t="str">
        <f t="shared" si="1165"/>
        <v>DH$16</v>
      </c>
      <c r="DI1000" s="199" t="str">
        <f t="shared" si="1165"/>
        <v>DI$16</v>
      </c>
      <c r="DJ1000" s="199" t="str">
        <f t="shared" si="1165"/>
        <v>DJ$16</v>
      </c>
      <c r="DK1000" s="199" t="str">
        <f t="shared" si="1165"/>
        <v>DK$16</v>
      </c>
      <c r="DL1000" s="199" t="str">
        <f t="shared" si="1165"/>
        <v>DL$16</v>
      </c>
    </row>
    <row r="1001" spans="1:116" x14ac:dyDescent="0.4">
      <c r="A1001" s="174"/>
      <c r="E1001" s="8"/>
      <c r="G1001" s="175" t="s">
        <v>462</v>
      </c>
      <c r="H1001" s="200"/>
      <c r="I1001" s="201"/>
      <c r="J1001" s="201"/>
      <c r="K1001" s="202"/>
      <c r="L1001" s="202"/>
      <c r="M1001" s="202"/>
      <c r="N1001" s="202"/>
      <c r="O1001" s="202"/>
      <c r="P1001" s="202"/>
      <c r="R1001" s="202"/>
      <c r="S1001" s="199" t="str">
        <f t="shared" ref="S1001:AX1001" si="1166">S$21</f>
        <v>S$17</v>
      </c>
      <c r="T1001" s="199" t="str">
        <f t="shared" si="1166"/>
        <v>T$17</v>
      </c>
      <c r="U1001" s="199" t="str">
        <f t="shared" si="1166"/>
        <v>U$17</v>
      </c>
      <c r="V1001" s="199" t="str">
        <f t="shared" si="1166"/>
        <v>V$17</v>
      </c>
      <c r="W1001" s="199" t="str">
        <f t="shared" si="1166"/>
        <v>W$17</v>
      </c>
      <c r="X1001" s="199" t="str">
        <f t="shared" si="1166"/>
        <v>X$17</v>
      </c>
      <c r="Y1001" s="199" t="str">
        <f t="shared" si="1166"/>
        <v>Y$17</v>
      </c>
      <c r="Z1001" s="199" t="str">
        <f t="shared" si="1166"/>
        <v>Z$17</v>
      </c>
      <c r="AA1001" s="199" t="str">
        <f t="shared" si="1166"/>
        <v>AA$17</v>
      </c>
      <c r="AB1001" s="199" t="str">
        <f t="shared" si="1166"/>
        <v>AB$17</v>
      </c>
      <c r="AC1001" s="199" t="str">
        <f t="shared" si="1166"/>
        <v>AC$17</v>
      </c>
      <c r="AD1001" s="199" t="str">
        <f t="shared" si="1166"/>
        <v>AD$17</v>
      </c>
      <c r="AE1001" s="199" t="str">
        <f t="shared" si="1166"/>
        <v>AE$17</v>
      </c>
      <c r="AF1001" s="199" t="str">
        <f t="shared" si="1166"/>
        <v>AF$17</v>
      </c>
      <c r="AG1001" s="199" t="str">
        <f t="shared" si="1166"/>
        <v>AG$17</v>
      </c>
      <c r="AH1001" s="199" t="str">
        <f t="shared" si="1166"/>
        <v>AH$17</v>
      </c>
      <c r="AI1001" s="199" t="str">
        <f t="shared" si="1166"/>
        <v>AI$17</v>
      </c>
      <c r="AJ1001" s="199" t="str">
        <f t="shared" si="1166"/>
        <v>AJ$17</v>
      </c>
      <c r="AK1001" s="199" t="str">
        <f t="shared" si="1166"/>
        <v>AK$17</v>
      </c>
      <c r="AL1001" s="199" t="str">
        <f t="shared" si="1166"/>
        <v>AL$17</v>
      </c>
      <c r="AM1001" s="199" t="str">
        <f t="shared" si="1166"/>
        <v>AM$17</v>
      </c>
      <c r="AN1001" s="199" t="str">
        <f t="shared" si="1166"/>
        <v>AN$17</v>
      </c>
      <c r="AO1001" s="199" t="str">
        <f t="shared" si="1166"/>
        <v>AO$17</v>
      </c>
      <c r="AP1001" s="199" t="str">
        <f t="shared" si="1166"/>
        <v>AP$17</v>
      </c>
      <c r="AQ1001" s="199" t="str">
        <f t="shared" si="1166"/>
        <v>AQ$17</v>
      </c>
      <c r="AR1001" s="199" t="str">
        <f t="shared" si="1166"/>
        <v>AR$17</v>
      </c>
      <c r="AS1001" s="199" t="str">
        <f t="shared" si="1166"/>
        <v>AS$17</v>
      </c>
      <c r="AT1001" s="199" t="str">
        <f t="shared" si="1166"/>
        <v>AT$17</v>
      </c>
      <c r="AU1001" s="199" t="str">
        <f t="shared" si="1166"/>
        <v>AU$17</v>
      </c>
      <c r="AV1001" s="199" t="str">
        <f t="shared" si="1166"/>
        <v>AV$17</v>
      </c>
      <c r="AW1001" s="199" t="str">
        <f t="shared" si="1166"/>
        <v>AW$17</v>
      </c>
      <c r="AX1001" s="199" t="str">
        <f t="shared" si="1166"/>
        <v>AX$17</v>
      </c>
      <c r="AY1001" s="199" t="str">
        <f t="shared" ref="AY1001:CD1001" si="1167">AY$21</f>
        <v>AY$17</v>
      </c>
      <c r="AZ1001" s="199" t="str">
        <f t="shared" si="1167"/>
        <v>AZ$17</v>
      </c>
      <c r="BA1001" s="199" t="str">
        <f t="shared" si="1167"/>
        <v>BA$17</v>
      </c>
      <c r="BB1001" s="199" t="str">
        <f t="shared" si="1167"/>
        <v>BB$17</v>
      </c>
      <c r="BC1001" s="199" t="str">
        <f t="shared" si="1167"/>
        <v>BC$17</v>
      </c>
      <c r="BD1001" s="199" t="str">
        <f t="shared" si="1167"/>
        <v>BD$17</v>
      </c>
      <c r="BE1001" s="199" t="str">
        <f t="shared" si="1167"/>
        <v>BE$17</v>
      </c>
      <c r="BF1001" s="199" t="str">
        <f t="shared" si="1167"/>
        <v>BF$17</v>
      </c>
      <c r="BG1001" s="199" t="str">
        <f t="shared" si="1167"/>
        <v>BG$17</v>
      </c>
      <c r="BH1001" s="199" t="str">
        <f t="shared" si="1167"/>
        <v>BH$17</v>
      </c>
      <c r="BI1001" s="199" t="str">
        <f t="shared" si="1167"/>
        <v>BI$17</v>
      </c>
      <c r="BJ1001" s="199" t="str">
        <f t="shared" si="1167"/>
        <v>BJ$17</v>
      </c>
      <c r="BK1001" s="199" t="str">
        <f t="shared" si="1167"/>
        <v>BK$17</v>
      </c>
      <c r="BL1001" s="199" t="str">
        <f t="shared" si="1167"/>
        <v>BL$17</v>
      </c>
      <c r="BM1001" s="199" t="str">
        <f t="shared" si="1167"/>
        <v>BM$17</v>
      </c>
      <c r="BN1001" s="199" t="str">
        <f t="shared" si="1167"/>
        <v>BN$17</v>
      </c>
      <c r="BO1001" s="199" t="str">
        <f t="shared" si="1167"/>
        <v>BO$17</v>
      </c>
      <c r="BP1001" s="199" t="str">
        <f t="shared" si="1167"/>
        <v>BP$17</v>
      </c>
      <c r="BQ1001" s="199" t="str">
        <f t="shared" si="1167"/>
        <v>BQ$17</v>
      </c>
      <c r="BR1001" s="199" t="str">
        <f t="shared" si="1167"/>
        <v>BR$17</v>
      </c>
      <c r="BS1001" s="199" t="str">
        <f t="shared" si="1167"/>
        <v>BS$17</v>
      </c>
      <c r="BT1001" s="199" t="str">
        <f t="shared" si="1167"/>
        <v>BT$17</v>
      </c>
      <c r="BU1001" s="199" t="str">
        <f t="shared" si="1167"/>
        <v>BU$17</v>
      </c>
      <c r="BV1001" s="199" t="str">
        <f t="shared" si="1167"/>
        <v>BV$17</v>
      </c>
      <c r="BW1001" s="199" t="str">
        <f t="shared" si="1167"/>
        <v>BW$17</v>
      </c>
      <c r="BX1001" s="199" t="str">
        <f t="shared" si="1167"/>
        <v>BX$17</v>
      </c>
      <c r="BY1001" s="199" t="str">
        <f t="shared" si="1167"/>
        <v>BY$17</v>
      </c>
      <c r="BZ1001" s="199" t="str">
        <f t="shared" si="1167"/>
        <v>BZ$17</v>
      </c>
      <c r="CA1001" s="199" t="str">
        <f t="shared" si="1167"/>
        <v>CA$17</v>
      </c>
      <c r="CB1001" s="199" t="str">
        <f t="shared" si="1167"/>
        <v>CB$17</v>
      </c>
      <c r="CC1001" s="199" t="str">
        <f t="shared" si="1167"/>
        <v>CC$17</v>
      </c>
      <c r="CD1001" s="199" t="str">
        <f t="shared" si="1167"/>
        <v>CD$17</v>
      </c>
      <c r="CE1001" s="199" t="str">
        <f t="shared" ref="CE1001:CL1001" si="1168">CE$21</f>
        <v>CE$17</v>
      </c>
      <c r="CF1001" s="199" t="str">
        <f t="shared" si="1168"/>
        <v>CF$17</v>
      </c>
      <c r="CG1001" s="199" t="str">
        <f t="shared" si="1168"/>
        <v>CG$17</v>
      </c>
      <c r="CH1001" s="199" t="str">
        <f t="shared" si="1168"/>
        <v>CH$17</v>
      </c>
      <c r="CI1001" s="199" t="str">
        <f t="shared" si="1168"/>
        <v>CI$17</v>
      </c>
      <c r="CJ1001" s="199" t="str">
        <f t="shared" si="1168"/>
        <v>CJ$17</v>
      </c>
      <c r="CK1001" s="199" t="str">
        <f t="shared" si="1168"/>
        <v>CK$17</v>
      </c>
      <c r="CL1001" s="199" t="str">
        <f t="shared" si="1168"/>
        <v>CL$17</v>
      </c>
      <c r="CN1001" s="201"/>
      <c r="CO1001" s="199" t="str">
        <f t="shared" ref="CO1001:DL1001" si="1169">CO$21</f>
        <v>CO$17</v>
      </c>
      <c r="CP1001" s="199" t="str">
        <f t="shared" si="1169"/>
        <v>CP$17</v>
      </c>
      <c r="CQ1001" s="199" t="str">
        <f t="shared" si="1169"/>
        <v>CQ$17</v>
      </c>
      <c r="CR1001" s="199" t="str">
        <f t="shared" si="1169"/>
        <v>CR$17</v>
      </c>
      <c r="CS1001" s="199" t="str">
        <f t="shared" si="1169"/>
        <v>CS$17</v>
      </c>
      <c r="CT1001" s="199" t="str">
        <f t="shared" si="1169"/>
        <v>CT$17</v>
      </c>
      <c r="CU1001" s="199" t="str">
        <f t="shared" si="1169"/>
        <v>CU$17</v>
      </c>
      <c r="CV1001" s="199" t="str">
        <f t="shared" si="1169"/>
        <v>CV$17</v>
      </c>
      <c r="CW1001" s="199" t="str">
        <f t="shared" si="1169"/>
        <v>CW$17</v>
      </c>
      <c r="CX1001" s="199" t="str">
        <f t="shared" si="1169"/>
        <v>CX$17</v>
      </c>
      <c r="CY1001" s="199" t="str">
        <f t="shared" si="1169"/>
        <v>CY$17</v>
      </c>
      <c r="CZ1001" s="199" t="str">
        <f t="shared" si="1169"/>
        <v>CZ$17</v>
      </c>
      <c r="DA1001" s="199" t="str">
        <f t="shared" si="1169"/>
        <v>DA$17</v>
      </c>
      <c r="DB1001" s="199" t="str">
        <f t="shared" si="1169"/>
        <v>DB$17</v>
      </c>
      <c r="DC1001" s="199" t="str">
        <f t="shared" si="1169"/>
        <v>DC$17</v>
      </c>
      <c r="DD1001" s="199" t="str">
        <f t="shared" si="1169"/>
        <v>DD$17</v>
      </c>
      <c r="DE1001" s="199" t="str">
        <f t="shared" si="1169"/>
        <v>DE$17</v>
      </c>
      <c r="DF1001" s="199" t="str">
        <f t="shared" si="1169"/>
        <v>DF$17</v>
      </c>
      <c r="DG1001" s="199" t="str">
        <f t="shared" si="1169"/>
        <v>DG$17</v>
      </c>
      <c r="DH1001" s="199" t="str">
        <f t="shared" si="1169"/>
        <v>DH$17</v>
      </c>
      <c r="DI1001" s="199" t="str">
        <f t="shared" si="1169"/>
        <v>DI$17</v>
      </c>
      <c r="DJ1001" s="199" t="str">
        <f t="shared" si="1169"/>
        <v>DJ$17</v>
      </c>
      <c r="DK1001" s="199" t="str">
        <f t="shared" si="1169"/>
        <v>DK$17</v>
      </c>
      <c r="DL1001" s="199" t="str">
        <f t="shared" si="1169"/>
        <v>DL$17</v>
      </c>
    </row>
    <row r="1002" spans="1:116" x14ac:dyDescent="0.4">
      <c r="A1002" s="174"/>
      <c r="E1002" s="8"/>
      <c r="G1002" s="175" t="s">
        <v>491</v>
      </c>
      <c r="H1002" s="200"/>
      <c r="I1002" s="201"/>
      <c r="J1002" s="201"/>
      <c r="K1002" s="202"/>
      <c r="L1002" s="202"/>
      <c r="M1002" s="202"/>
      <c r="N1002" s="202"/>
      <c r="O1002" s="202"/>
      <c r="P1002" s="202"/>
      <c r="R1002" s="202"/>
      <c r="S1002" s="190"/>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190"/>
      <c r="AN1002" s="190"/>
      <c r="AO1002" s="190"/>
      <c r="AP1002" s="190"/>
      <c r="AQ1002" s="190"/>
      <c r="AR1002" s="190"/>
      <c r="AS1002" s="190"/>
      <c r="AT1002" s="190"/>
      <c r="AU1002" s="190"/>
      <c r="AV1002" s="190"/>
      <c r="AW1002" s="190"/>
      <c r="AX1002" s="190"/>
      <c r="AY1002" s="190"/>
      <c r="AZ1002" s="190"/>
      <c r="BA1002" s="190"/>
      <c r="BB1002" s="190"/>
      <c r="BC1002" s="190"/>
      <c r="BD1002" s="190"/>
      <c r="BE1002" s="190"/>
      <c r="BF1002" s="190"/>
      <c r="BG1002" s="190"/>
      <c r="BH1002" s="190"/>
      <c r="BI1002" s="190"/>
      <c r="BJ1002" s="190"/>
      <c r="BK1002" s="190"/>
      <c r="BL1002" s="190"/>
      <c r="BM1002" s="190"/>
      <c r="BN1002" s="190"/>
      <c r="BO1002" s="190"/>
      <c r="BP1002" s="190"/>
      <c r="BQ1002" s="190"/>
      <c r="BR1002" s="190"/>
      <c r="BS1002" s="190"/>
      <c r="BT1002" s="190"/>
      <c r="BU1002" s="190"/>
      <c r="BV1002" s="190"/>
      <c r="BW1002" s="190"/>
      <c r="BX1002" s="190"/>
      <c r="BY1002" s="190"/>
      <c r="BZ1002" s="190"/>
      <c r="CA1002" s="190"/>
      <c r="CB1002" s="190"/>
      <c r="CC1002" s="190"/>
      <c r="CD1002" s="190"/>
      <c r="CE1002" s="190"/>
      <c r="CF1002" s="190"/>
      <c r="CG1002" s="190"/>
      <c r="CH1002" s="190"/>
      <c r="CI1002" s="190"/>
      <c r="CJ1002" s="190"/>
      <c r="CK1002" s="190"/>
      <c r="CL1002" s="190"/>
      <c r="CN1002" s="201"/>
      <c r="CO1002" s="190"/>
      <c r="CP1002" s="190"/>
      <c r="CQ1002" s="190"/>
      <c r="CR1002" s="190"/>
      <c r="CS1002" s="190"/>
      <c r="CT1002" s="190"/>
      <c r="CU1002" s="190"/>
      <c r="CV1002" s="190"/>
      <c r="CW1002" s="190"/>
      <c r="CX1002" s="190"/>
      <c r="CY1002" s="190"/>
      <c r="CZ1002" s="190"/>
      <c r="DA1002" s="190"/>
      <c r="DB1002" s="190"/>
      <c r="DC1002" s="190"/>
      <c r="DD1002" s="190"/>
      <c r="DE1002" s="190"/>
      <c r="DF1002" s="190"/>
      <c r="DG1002" s="190"/>
      <c r="DH1002" s="190"/>
      <c r="DI1002" s="190"/>
      <c r="DJ1002" s="190"/>
      <c r="DK1002" s="190"/>
      <c r="DL1002" s="190"/>
    </row>
    <row r="1003" spans="1:116" x14ac:dyDescent="0.4">
      <c r="A1003" s="174"/>
      <c r="E1003" s="8"/>
      <c r="G1003" s="175" t="s">
        <v>505</v>
      </c>
      <c r="H1003" s="200"/>
      <c r="I1003" s="201"/>
      <c r="J1003" s="201"/>
      <c r="K1003" s="202"/>
      <c r="L1003" s="202"/>
      <c r="M1003" s="202"/>
      <c r="N1003" s="202"/>
      <c r="O1003" s="202"/>
      <c r="P1003" s="202"/>
      <c r="R1003" s="202"/>
      <c r="S1003" s="190"/>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190"/>
      <c r="AN1003" s="190"/>
      <c r="AO1003" s="190"/>
      <c r="AP1003" s="190"/>
      <c r="AQ1003" s="190"/>
      <c r="AR1003" s="190"/>
      <c r="AS1003" s="190"/>
      <c r="AT1003" s="190"/>
      <c r="AU1003" s="190"/>
      <c r="AV1003" s="190"/>
      <c r="AW1003" s="190"/>
      <c r="AX1003" s="190"/>
      <c r="AY1003" s="190"/>
      <c r="AZ1003" s="190"/>
      <c r="BA1003" s="190"/>
      <c r="BB1003" s="190"/>
      <c r="BC1003" s="190"/>
      <c r="BD1003" s="190"/>
      <c r="BE1003" s="190"/>
      <c r="BF1003" s="190"/>
      <c r="BG1003" s="190"/>
      <c r="BH1003" s="190"/>
      <c r="BI1003" s="190"/>
      <c r="BJ1003" s="190"/>
      <c r="BK1003" s="190"/>
      <c r="BL1003" s="190"/>
      <c r="BM1003" s="190"/>
      <c r="BN1003" s="190"/>
      <c r="BO1003" s="190"/>
      <c r="BP1003" s="190"/>
      <c r="BQ1003" s="190"/>
      <c r="BR1003" s="190"/>
      <c r="BS1003" s="190"/>
      <c r="BT1003" s="190"/>
      <c r="BU1003" s="190"/>
      <c r="BV1003" s="190"/>
      <c r="BW1003" s="190"/>
      <c r="BX1003" s="190"/>
      <c r="BY1003" s="190"/>
      <c r="BZ1003" s="190"/>
      <c r="CA1003" s="190"/>
      <c r="CB1003" s="190"/>
      <c r="CC1003" s="190"/>
      <c r="CD1003" s="190"/>
      <c r="CE1003" s="190"/>
      <c r="CF1003" s="190"/>
      <c r="CG1003" s="190"/>
      <c r="CH1003" s="190"/>
      <c r="CI1003" s="190"/>
      <c r="CJ1003" s="190"/>
      <c r="CK1003" s="190"/>
      <c r="CL1003" s="190"/>
      <c r="CN1003" s="201"/>
      <c r="CO1003" s="190"/>
      <c r="CP1003" s="190"/>
      <c r="CQ1003" s="190"/>
      <c r="CR1003" s="190"/>
      <c r="CS1003" s="190"/>
      <c r="CT1003" s="190"/>
      <c r="CU1003" s="190"/>
      <c r="CV1003" s="190"/>
      <c r="CW1003" s="190"/>
      <c r="CX1003" s="190"/>
      <c r="CY1003" s="190"/>
      <c r="CZ1003" s="190"/>
      <c r="DA1003" s="190"/>
      <c r="DB1003" s="190"/>
      <c r="DC1003" s="190"/>
      <c r="DD1003" s="190"/>
      <c r="DE1003" s="190"/>
      <c r="DF1003" s="190"/>
      <c r="DG1003" s="190"/>
      <c r="DH1003" s="190"/>
      <c r="DI1003" s="190"/>
      <c r="DJ1003" s="190"/>
      <c r="DK1003" s="190"/>
      <c r="DL1003" s="190"/>
    </row>
    <row r="1004" spans="1:116" x14ac:dyDescent="0.4">
      <c r="A1004" s="174"/>
      <c r="E1004" s="8"/>
      <c r="G1004" s="175" t="s">
        <v>463</v>
      </c>
      <c r="H1004" s="200"/>
      <c r="I1004" s="201"/>
      <c r="J1004" s="201"/>
      <c r="K1004" s="202"/>
      <c r="L1004" s="202"/>
      <c r="M1004" s="202"/>
      <c r="N1004" s="202"/>
      <c r="O1004" s="202"/>
      <c r="P1004" s="202"/>
      <c r="R1004" s="202"/>
      <c r="S1004" s="190" t="str">
        <f t="shared" ref="S1004:AX1004" si="1170">S$22</f>
        <v>S$18</v>
      </c>
      <c r="T1004" s="190" t="str">
        <f t="shared" si="1170"/>
        <v>T$18</v>
      </c>
      <c r="U1004" s="190" t="str">
        <f t="shared" si="1170"/>
        <v>U$18</v>
      </c>
      <c r="V1004" s="190" t="str">
        <f t="shared" si="1170"/>
        <v>V$18</v>
      </c>
      <c r="W1004" s="190" t="str">
        <f t="shared" si="1170"/>
        <v>W$18</v>
      </c>
      <c r="X1004" s="190" t="str">
        <f t="shared" si="1170"/>
        <v>X$18</v>
      </c>
      <c r="Y1004" s="190" t="str">
        <f t="shared" si="1170"/>
        <v>Y$18</v>
      </c>
      <c r="Z1004" s="190" t="str">
        <f t="shared" si="1170"/>
        <v>Z$18</v>
      </c>
      <c r="AA1004" s="190" t="str">
        <f t="shared" si="1170"/>
        <v>AA$18</v>
      </c>
      <c r="AB1004" s="190" t="str">
        <f t="shared" si="1170"/>
        <v>AB$18</v>
      </c>
      <c r="AC1004" s="190" t="str">
        <f t="shared" si="1170"/>
        <v>AC$18</v>
      </c>
      <c r="AD1004" s="190" t="str">
        <f t="shared" si="1170"/>
        <v>AD$18</v>
      </c>
      <c r="AE1004" s="190" t="str">
        <f t="shared" si="1170"/>
        <v>AE$18</v>
      </c>
      <c r="AF1004" s="190" t="str">
        <f t="shared" si="1170"/>
        <v>AF$18</v>
      </c>
      <c r="AG1004" s="190" t="str">
        <f t="shared" si="1170"/>
        <v>AG$18</v>
      </c>
      <c r="AH1004" s="190" t="str">
        <f t="shared" si="1170"/>
        <v>AH$18</v>
      </c>
      <c r="AI1004" s="190" t="str">
        <f t="shared" si="1170"/>
        <v>AI$18</v>
      </c>
      <c r="AJ1004" s="190" t="str">
        <f t="shared" si="1170"/>
        <v>AJ$18</v>
      </c>
      <c r="AK1004" s="190" t="str">
        <f t="shared" si="1170"/>
        <v>AK$18</v>
      </c>
      <c r="AL1004" s="190" t="str">
        <f t="shared" si="1170"/>
        <v>AL$18</v>
      </c>
      <c r="AM1004" s="190" t="str">
        <f t="shared" si="1170"/>
        <v>AM$18</v>
      </c>
      <c r="AN1004" s="190" t="str">
        <f t="shared" si="1170"/>
        <v>AN$18</v>
      </c>
      <c r="AO1004" s="190" t="str">
        <f t="shared" si="1170"/>
        <v>AO$18</v>
      </c>
      <c r="AP1004" s="190" t="str">
        <f t="shared" si="1170"/>
        <v>AP$18</v>
      </c>
      <c r="AQ1004" s="190" t="str">
        <f t="shared" si="1170"/>
        <v>AQ$18</v>
      </c>
      <c r="AR1004" s="190" t="str">
        <f t="shared" si="1170"/>
        <v>AR$18</v>
      </c>
      <c r="AS1004" s="190" t="str">
        <f t="shared" si="1170"/>
        <v>AS$18</v>
      </c>
      <c r="AT1004" s="190" t="str">
        <f t="shared" si="1170"/>
        <v>AT$18</v>
      </c>
      <c r="AU1004" s="190" t="str">
        <f t="shared" si="1170"/>
        <v>AU$18</v>
      </c>
      <c r="AV1004" s="190" t="str">
        <f t="shared" si="1170"/>
        <v>AV$18</v>
      </c>
      <c r="AW1004" s="190" t="str">
        <f t="shared" si="1170"/>
        <v>AW$18</v>
      </c>
      <c r="AX1004" s="190" t="str">
        <f t="shared" si="1170"/>
        <v>AX$18</v>
      </c>
      <c r="AY1004" s="190" t="str">
        <f t="shared" ref="AY1004:CD1004" si="1171">AY$22</f>
        <v>AY$18</v>
      </c>
      <c r="AZ1004" s="190" t="str">
        <f t="shared" si="1171"/>
        <v>AZ$18</v>
      </c>
      <c r="BA1004" s="190" t="str">
        <f t="shared" si="1171"/>
        <v>BA$18</v>
      </c>
      <c r="BB1004" s="190" t="str">
        <f t="shared" si="1171"/>
        <v>BB$18</v>
      </c>
      <c r="BC1004" s="190" t="str">
        <f t="shared" si="1171"/>
        <v>BC$18</v>
      </c>
      <c r="BD1004" s="190" t="str">
        <f t="shared" si="1171"/>
        <v>BD$18</v>
      </c>
      <c r="BE1004" s="190" t="str">
        <f t="shared" si="1171"/>
        <v>BE$18</v>
      </c>
      <c r="BF1004" s="190" t="str">
        <f t="shared" si="1171"/>
        <v>BF$18</v>
      </c>
      <c r="BG1004" s="190" t="str">
        <f t="shared" si="1171"/>
        <v>BG$18</v>
      </c>
      <c r="BH1004" s="190" t="str">
        <f t="shared" si="1171"/>
        <v>BH$18</v>
      </c>
      <c r="BI1004" s="190" t="str">
        <f t="shared" si="1171"/>
        <v>BI$18</v>
      </c>
      <c r="BJ1004" s="190" t="str">
        <f t="shared" si="1171"/>
        <v>BJ$18</v>
      </c>
      <c r="BK1004" s="190" t="str">
        <f t="shared" si="1171"/>
        <v>BK$18</v>
      </c>
      <c r="BL1004" s="190" t="str">
        <f t="shared" si="1171"/>
        <v>BL$18</v>
      </c>
      <c r="BM1004" s="190" t="str">
        <f t="shared" si="1171"/>
        <v>BM$18</v>
      </c>
      <c r="BN1004" s="190" t="str">
        <f t="shared" si="1171"/>
        <v>BN$18</v>
      </c>
      <c r="BO1004" s="190" t="str">
        <f t="shared" si="1171"/>
        <v>BO$18</v>
      </c>
      <c r="BP1004" s="190" t="str">
        <f t="shared" si="1171"/>
        <v>BP$18</v>
      </c>
      <c r="BQ1004" s="190" t="str">
        <f t="shared" si="1171"/>
        <v>BQ$18</v>
      </c>
      <c r="BR1004" s="190" t="str">
        <f t="shared" si="1171"/>
        <v>BR$18</v>
      </c>
      <c r="BS1004" s="190" t="str">
        <f t="shared" si="1171"/>
        <v>BS$18</v>
      </c>
      <c r="BT1004" s="190" t="str">
        <f t="shared" si="1171"/>
        <v>BT$18</v>
      </c>
      <c r="BU1004" s="190" t="str">
        <f t="shared" si="1171"/>
        <v>BU$18</v>
      </c>
      <c r="BV1004" s="190" t="str">
        <f t="shared" si="1171"/>
        <v>BV$18</v>
      </c>
      <c r="BW1004" s="190" t="str">
        <f t="shared" si="1171"/>
        <v>BW$18</v>
      </c>
      <c r="BX1004" s="190" t="str">
        <f t="shared" si="1171"/>
        <v>BX$18</v>
      </c>
      <c r="BY1004" s="190" t="str">
        <f t="shared" si="1171"/>
        <v>BY$18</v>
      </c>
      <c r="BZ1004" s="190" t="str">
        <f t="shared" si="1171"/>
        <v>BZ$18</v>
      </c>
      <c r="CA1004" s="190" t="str">
        <f t="shared" si="1171"/>
        <v>CA$18</v>
      </c>
      <c r="CB1004" s="190" t="str">
        <f t="shared" si="1171"/>
        <v>CB$18</v>
      </c>
      <c r="CC1004" s="190" t="str">
        <f t="shared" si="1171"/>
        <v>CC$18</v>
      </c>
      <c r="CD1004" s="190" t="str">
        <f t="shared" si="1171"/>
        <v>CD$18</v>
      </c>
      <c r="CE1004" s="190" t="str">
        <f t="shared" ref="CE1004:CL1004" si="1172">CE$22</f>
        <v>CE$18</v>
      </c>
      <c r="CF1004" s="190" t="str">
        <f t="shared" si="1172"/>
        <v>CF$18</v>
      </c>
      <c r="CG1004" s="190" t="str">
        <f t="shared" si="1172"/>
        <v>CG$18</v>
      </c>
      <c r="CH1004" s="190" t="str">
        <f t="shared" si="1172"/>
        <v>CH$18</v>
      </c>
      <c r="CI1004" s="190" t="str">
        <f t="shared" si="1172"/>
        <v>CI$18</v>
      </c>
      <c r="CJ1004" s="190" t="str">
        <f t="shared" si="1172"/>
        <v>CJ$18</v>
      </c>
      <c r="CK1004" s="190" t="str">
        <f t="shared" si="1172"/>
        <v>CK$18</v>
      </c>
      <c r="CL1004" s="190" t="str">
        <f t="shared" si="1172"/>
        <v>CL$18</v>
      </c>
      <c r="CN1004" s="201"/>
      <c r="CO1004" s="190" t="str">
        <f t="shared" ref="CO1004:DL1004" si="1173">CO$22</f>
        <v>CO$18</v>
      </c>
      <c r="CP1004" s="190" t="str">
        <f t="shared" si="1173"/>
        <v>CP$18</v>
      </c>
      <c r="CQ1004" s="190" t="str">
        <f t="shared" si="1173"/>
        <v>CQ$18</v>
      </c>
      <c r="CR1004" s="190" t="str">
        <f t="shared" si="1173"/>
        <v>CR$18</v>
      </c>
      <c r="CS1004" s="190" t="str">
        <f t="shared" si="1173"/>
        <v>CS$18</v>
      </c>
      <c r="CT1004" s="190" t="str">
        <f t="shared" si="1173"/>
        <v>CT$18</v>
      </c>
      <c r="CU1004" s="190" t="str">
        <f t="shared" si="1173"/>
        <v>CU$18</v>
      </c>
      <c r="CV1004" s="190" t="str">
        <f t="shared" si="1173"/>
        <v>CV$18</v>
      </c>
      <c r="CW1004" s="190" t="str">
        <f t="shared" si="1173"/>
        <v>CW$18</v>
      </c>
      <c r="CX1004" s="190" t="str">
        <f t="shared" si="1173"/>
        <v>CX$18</v>
      </c>
      <c r="CY1004" s="190" t="str">
        <f t="shared" si="1173"/>
        <v>CY$18</v>
      </c>
      <c r="CZ1004" s="190" t="str">
        <f t="shared" si="1173"/>
        <v>CZ$18</v>
      </c>
      <c r="DA1004" s="190" t="str">
        <f t="shared" si="1173"/>
        <v>DA$18</v>
      </c>
      <c r="DB1004" s="190" t="str">
        <f t="shared" si="1173"/>
        <v>DB$18</v>
      </c>
      <c r="DC1004" s="190" t="str">
        <f t="shared" si="1173"/>
        <v>DC$18</v>
      </c>
      <c r="DD1004" s="190" t="str">
        <f t="shared" si="1173"/>
        <v>DD$18</v>
      </c>
      <c r="DE1004" s="190" t="str">
        <f t="shared" si="1173"/>
        <v>DE$18</v>
      </c>
      <c r="DF1004" s="190" t="str">
        <f t="shared" si="1173"/>
        <v>DF$18</v>
      </c>
      <c r="DG1004" s="190" t="str">
        <f t="shared" si="1173"/>
        <v>DG$18</v>
      </c>
      <c r="DH1004" s="190" t="str">
        <f t="shared" si="1173"/>
        <v>DH$18</v>
      </c>
      <c r="DI1004" s="190" t="str">
        <f t="shared" si="1173"/>
        <v>DI$18</v>
      </c>
      <c r="DJ1004" s="190" t="str">
        <f t="shared" si="1173"/>
        <v>DJ$18</v>
      </c>
      <c r="DK1004" s="190" t="str">
        <f t="shared" si="1173"/>
        <v>DK$18</v>
      </c>
      <c r="DL1004" s="190" t="str">
        <f t="shared" si="1173"/>
        <v>DL$18</v>
      </c>
    </row>
    <row r="1005" spans="1:116" x14ac:dyDescent="0.4">
      <c r="A1005" s="174"/>
      <c r="E1005" s="8"/>
      <c r="G1005" s="175" t="s">
        <v>464</v>
      </c>
      <c r="H1005" s="200"/>
      <c r="I1005" s="201"/>
      <c r="J1005" s="201"/>
      <c r="K1005" s="202"/>
      <c r="L1005" s="202"/>
      <c r="M1005" s="202"/>
      <c r="N1005" s="202"/>
      <c r="O1005" s="202"/>
      <c r="P1005" s="202"/>
      <c r="R1005" s="202"/>
      <c r="S1005" s="190" t="str">
        <f t="shared" ref="S1005:AX1005" si="1174">S$23</f>
        <v>S$19</v>
      </c>
      <c r="T1005" s="190" t="str">
        <f t="shared" si="1174"/>
        <v>T$19</v>
      </c>
      <c r="U1005" s="190" t="str">
        <f t="shared" si="1174"/>
        <v>U$19</v>
      </c>
      <c r="V1005" s="190" t="str">
        <f t="shared" si="1174"/>
        <v>V$19</v>
      </c>
      <c r="W1005" s="190" t="str">
        <f t="shared" si="1174"/>
        <v>W$19</v>
      </c>
      <c r="X1005" s="190" t="str">
        <f t="shared" si="1174"/>
        <v>X$19</v>
      </c>
      <c r="Y1005" s="190" t="str">
        <f t="shared" si="1174"/>
        <v>Y$19</v>
      </c>
      <c r="Z1005" s="190" t="str">
        <f t="shared" si="1174"/>
        <v>Z$19</v>
      </c>
      <c r="AA1005" s="190" t="str">
        <f t="shared" si="1174"/>
        <v>AA$19</v>
      </c>
      <c r="AB1005" s="190" t="str">
        <f t="shared" si="1174"/>
        <v>AB$19</v>
      </c>
      <c r="AC1005" s="190" t="str">
        <f t="shared" si="1174"/>
        <v>AC$19</v>
      </c>
      <c r="AD1005" s="190" t="str">
        <f t="shared" si="1174"/>
        <v>AD$19</v>
      </c>
      <c r="AE1005" s="190" t="str">
        <f t="shared" si="1174"/>
        <v>AE$19</v>
      </c>
      <c r="AF1005" s="190" t="str">
        <f t="shared" si="1174"/>
        <v>AF$19</v>
      </c>
      <c r="AG1005" s="190" t="str">
        <f t="shared" si="1174"/>
        <v>AG$19</v>
      </c>
      <c r="AH1005" s="190" t="str">
        <f t="shared" si="1174"/>
        <v>AH$19</v>
      </c>
      <c r="AI1005" s="190" t="str">
        <f t="shared" si="1174"/>
        <v>AI$19</v>
      </c>
      <c r="AJ1005" s="190" t="str">
        <f t="shared" si="1174"/>
        <v>AJ$19</v>
      </c>
      <c r="AK1005" s="190" t="str">
        <f t="shared" si="1174"/>
        <v>AK$19</v>
      </c>
      <c r="AL1005" s="190" t="str">
        <f t="shared" si="1174"/>
        <v>AL$19</v>
      </c>
      <c r="AM1005" s="190" t="str">
        <f t="shared" si="1174"/>
        <v>AM$19</v>
      </c>
      <c r="AN1005" s="190" t="str">
        <f t="shared" si="1174"/>
        <v>AN$19</v>
      </c>
      <c r="AO1005" s="190" t="str">
        <f t="shared" si="1174"/>
        <v>AO$19</v>
      </c>
      <c r="AP1005" s="190" t="str">
        <f t="shared" si="1174"/>
        <v>AP$19</v>
      </c>
      <c r="AQ1005" s="190" t="str">
        <f t="shared" si="1174"/>
        <v>AQ$19</v>
      </c>
      <c r="AR1005" s="190" t="str">
        <f t="shared" si="1174"/>
        <v>AR$19</v>
      </c>
      <c r="AS1005" s="190" t="str">
        <f t="shared" si="1174"/>
        <v>AS$19</v>
      </c>
      <c r="AT1005" s="190" t="str">
        <f t="shared" si="1174"/>
        <v>AT$19</v>
      </c>
      <c r="AU1005" s="190" t="str">
        <f t="shared" si="1174"/>
        <v>AU$19</v>
      </c>
      <c r="AV1005" s="190" t="str">
        <f t="shared" si="1174"/>
        <v>AV$19</v>
      </c>
      <c r="AW1005" s="190" t="str">
        <f t="shared" si="1174"/>
        <v>AW$19</v>
      </c>
      <c r="AX1005" s="190" t="str">
        <f t="shared" si="1174"/>
        <v>AX$19</v>
      </c>
      <c r="AY1005" s="190" t="str">
        <f t="shared" ref="AY1005:CD1005" si="1175">AY$23</f>
        <v>AY$19</v>
      </c>
      <c r="AZ1005" s="190" t="str">
        <f t="shared" si="1175"/>
        <v>AZ$19</v>
      </c>
      <c r="BA1005" s="190" t="str">
        <f t="shared" si="1175"/>
        <v>BA$19</v>
      </c>
      <c r="BB1005" s="190" t="str">
        <f t="shared" si="1175"/>
        <v>BB$19</v>
      </c>
      <c r="BC1005" s="190" t="str">
        <f t="shared" si="1175"/>
        <v>BC$19</v>
      </c>
      <c r="BD1005" s="190" t="str">
        <f t="shared" si="1175"/>
        <v>BD$19</v>
      </c>
      <c r="BE1005" s="190" t="str">
        <f t="shared" si="1175"/>
        <v>BE$19</v>
      </c>
      <c r="BF1005" s="190" t="str">
        <f t="shared" si="1175"/>
        <v>BF$19</v>
      </c>
      <c r="BG1005" s="190" t="str">
        <f t="shared" si="1175"/>
        <v>BG$19</v>
      </c>
      <c r="BH1005" s="190" t="str">
        <f t="shared" si="1175"/>
        <v>BH$19</v>
      </c>
      <c r="BI1005" s="190" t="str">
        <f t="shared" si="1175"/>
        <v>BI$19</v>
      </c>
      <c r="BJ1005" s="190" t="str">
        <f t="shared" si="1175"/>
        <v>BJ$19</v>
      </c>
      <c r="BK1005" s="190" t="str">
        <f t="shared" si="1175"/>
        <v>BK$19</v>
      </c>
      <c r="BL1005" s="190" t="str">
        <f t="shared" si="1175"/>
        <v>BL$19</v>
      </c>
      <c r="BM1005" s="190" t="str">
        <f t="shared" si="1175"/>
        <v>BM$19</v>
      </c>
      <c r="BN1005" s="190" t="str">
        <f t="shared" si="1175"/>
        <v>BN$19</v>
      </c>
      <c r="BO1005" s="190" t="str">
        <f t="shared" si="1175"/>
        <v>BO$19</v>
      </c>
      <c r="BP1005" s="190" t="str">
        <f t="shared" si="1175"/>
        <v>BP$19</v>
      </c>
      <c r="BQ1005" s="190" t="str">
        <f t="shared" si="1175"/>
        <v>BQ$19</v>
      </c>
      <c r="BR1005" s="190" t="str">
        <f t="shared" si="1175"/>
        <v>BR$19</v>
      </c>
      <c r="BS1005" s="190" t="str">
        <f t="shared" si="1175"/>
        <v>BS$19</v>
      </c>
      <c r="BT1005" s="190" t="str">
        <f t="shared" si="1175"/>
        <v>BT$19</v>
      </c>
      <c r="BU1005" s="190" t="str">
        <f t="shared" si="1175"/>
        <v>BU$19</v>
      </c>
      <c r="BV1005" s="190" t="str">
        <f t="shared" si="1175"/>
        <v>BV$19</v>
      </c>
      <c r="BW1005" s="190" t="str">
        <f t="shared" si="1175"/>
        <v>BW$19</v>
      </c>
      <c r="BX1005" s="190" t="str">
        <f t="shared" si="1175"/>
        <v>BX$19</v>
      </c>
      <c r="BY1005" s="190" t="str">
        <f t="shared" si="1175"/>
        <v>BY$19</v>
      </c>
      <c r="BZ1005" s="190" t="str">
        <f t="shared" si="1175"/>
        <v>BZ$19</v>
      </c>
      <c r="CA1005" s="190" t="str">
        <f t="shared" si="1175"/>
        <v>CA$19</v>
      </c>
      <c r="CB1005" s="190" t="str">
        <f t="shared" si="1175"/>
        <v>CB$19</v>
      </c>
      <c r="CC1005" s="190" t="str">
        <f t="shared" si="1175"/>
        <v>CC$19</v>
      </c>
      <c r="CD1005" s="190" t="str">
        <f t="shared" si="1175"/>
        <v>CD$19</v>
      </c>
      <c r="CE1005" s="190" t="str">
        <f t="shared" ref="CE1005:CL1005" si="1176">CE$23</f>
        <v>CE$19</v>
      </c>
      <c r="CF1005" s="190" t="str">
        <f t="shared" si="1176"/>
        <v>CF$19</v>
      </c>
      <c r="CG1005" s="190" t="str">
        <f t="shared" si="1176"/>
        <v>CG$19</v>
      </c>
      <c r="CH1005" s="190" t="str">
        <f t="shared" si="1176"/>
        <v>CH$19</v>
      </c>
      <c r="CI1005" s="190" t="str">
        <f t="shared" si="1176"/>
        <v>CI$19</v>
      </c>
      <c r="CJ1005" s="190" t="str">
        <f t="shared" si="1176"/>
        <v>CJ$19</v>
      </c>
      <c r="CK1005" s="190" t="str">
        <f t="shared" si="1176"/>
        <v>CK$19</v>
      </c>
      <c r="CL1005" s="190" t="str">
        <f t="shared" si="1176"/>
        <v>CL$19</v>
      </c>
      <c r="CN1005" s="201"/>
      <c r="CO1005" s="190" t="str">
        <f t="shared" ref="CO1005:DL1005" si="1177">CO$23</f>
        <v>CO$19</v>
      </c>
      <c r="CP1005" s="190" t="str">
        <f t="shared" si="1177"/>
        <v>CP$19</v>
      </c>
      <c r="CQ1005" s="190" t="str">
        <f t="shared" si="1177"/>
        <v>CQ$19</v>
      </c>
      <c r="CR1005" s="190" t="str">
        <f t="shared" si="1177"/>
        <v>CR$19</v>
      </c>
      <c r="CS1005" s="190" t="str">
        <f t="shared" si="1177"/>
        <v>CS$19</v>
      </c>
      <c r="CT1005" s="190" t="str">
        <f t="shared" si="1177"/>
        <v>CT$19</v>
      </c>
      <c r="CU1005" s="190" t="str">
        <f t="shared" si="1177"/>
        <v>CU$19</v>
      </c>
      <c r="CV1005" s="190" t="str">
        <f t="shared" si="1177"/>
        <v>CV$19</v>
      </c>
      <c r="CW1005" s="190" t="str">
        <f t="shared" si="1177"/>
        <v>CW$19</v>
      </c>
      <c r="CX1005" s="190" t="str">
        <f t="shared" si="1177"/>
        <v>CX$19</v>
      </c>
      <c r="CY1005" s="190" t="str">
        <f t="shared" si="1177"/>
        <v>CY$19</v>
      </c>
      <c r="CZ1005" s="190" t="str">
        <f t="shared" si="1177"/>
        <v>CZ$19</v>
      </c>
      <c r="DA1005" s="190" t="str">
        <f t="shared" si="1177"/>
        <v>DA$19</v>
      </c>
      <c r="DB1005" s="190" t="str">
        <f t="shared" si="1177"/>
        <v>DB$19</v>
      </c>
      <c r="DC1005" s="190" t="str">
        <f t="shared" si="1177"/>
        <v>DC$19</v>
      </c>
      <c r="DD1005" s="190" t="str">
        <f t="shared" si="1177"/>
        <v>DD$19</v>
      </c>
      <c r="DE1005" s="190" t="str">
        <f t="shared" si="1177"/>
        <v>DE$19</v>
      </c>
      <c r="DF1005" s="190" t="str">
        <f t="shared" si="1177"/>
        <v>DF$19</v>
      </c>
      <c r="DG1005" s="190" t="str">
        <f t="shared" si="1177"/>
        <v>DG$19</v>
      </c>
      <c r="DH1005" s="190" t="str">
        <f t="shared" si="1177"/>
        <v>DH$19</v>
      </c>
      <c r="DI1005" s="190" t="str">
        <f t="shared" si="1177"/>
        <v>DI$19</v>
      </c>
      <c r="DJ1005" s="190" t="str">
        <f t="shared" si="1177"/>
        <v>DJ$19</v>
      </c>
      <c r="DK1005" s="190" t="str">
        <f t="shared" si="1177"/>
        <v>DK$19</v>
      </c>
      <c r="DL1005" s="190" t="str">
        <f t="shared" si="1177"/>
        <v>DL$19</v>
      </c>
    </row>
    <row r="1006" spans="1:116" x14ac:dyDescent="0.4">
      <c r="A1006" s="174"/>
      <c r="E1006" s="8"/>
      <c r="G1006" s="175"/>
      <c r="H1006" s="200"/>
      <c r="I1006" s="201"/>
      <c r="J1006" s="201"/>
      <c r="K1006" s="202"/>
      <c r="L1006" s="202"/>
      <c r="M1006" s="202"/>
      <c r="N1006" s="202"/>
      <c r="O1006" s="202"/>
      <c r="P1006" s="202"/>
      <c r="R1006" s="202"/>
      <c r="S1006" s="190"/>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190"/>
      <c r="AN1006" s="190"/>
      <c r="AO1006" s="190"/>
      <c r="AP1006" s="190"/>
      <c r="AQ1006" s="190"/>
      <c r="AR1006" s="190"/>
      <c r="AS1006" s="190"/>
      <c r="AT1006" s="190"/>
      <c r="AU1006" s="190"/>
      <c r="AV1006" s="190"/>
      <c r="AW1006" s="190"/>
      <c r="AX1006" s="190"/>
      <c r="AY1006" s="190"/>
      <c r="AZ1006" s="190"/>
      <c r="BA1006" s="190"/>
      <c r="BB1006" s="190"/>
      <c r="BC1006" s="190"/>
      <c r="BD1006" s="190"/>
      <c r="BE1006" s="190"/>
      <c r="BF1006" s="190"/>
      <c r="BG1006" s="190"/>
      <c r="BH1006" s="190"/>
      <c r="BI1006" s="190"/>
      <c r="BJ1006" s="190"/>
      <c r="BK1006" s="190"/>
      <c r="BL1006" s="190"/>
      <c r="BM1006" s="190"/>
      <c r="BN1006" s="190"/>
      <c r="BO1006" s="190"/>
      <c r="BP1006" s="190"/>
      <c r="BQ1006" s="190"/>
      <c r="BR1006" s="190"/>
      <c r="BS1006" s="190"/>
      <c r="BT1006" s="190"/>
      <c r="BU1006" s="190"/>
      <c r="BV1006" s="190"/>
      <c r="BW1006" s="190"/>
      <c r="BX1006" s="190"/>
      <c r="BY1006" s="190"/>
      <c r="BZ1006" s="190"/>
      <c r="CA1006" s="190"/>
      <c r="CB1006" s="190"/>
      <c r="CC1006" s="190"/>
      <c r="CD1006" s="190"/>
      <c r="CE1006" s="190"/>
      <c r="CF1006" s="190"/>
      <c r="CG1006" s="190"/>
      <c r="CH1006" s="190"/>
      <c r="CI1006" s="190"/>
      <c r="CJ1006" s="190"/>
      <c r="CK1006" s="190"/>
      <c r="CL1006" s="190"/>
      <c r="CN1006" s="201"/>
      <c r="CO1006" s="190"/>
      <c r="CP1006" s="190"/>
      <c r="CQ1006" s="190"/>
      <c r="CR1006" s="190"/>
      <c r="CS1006" s="190"/>
      <c r="CT1006" s="190"/>
      <c r="CU1006" s="190"/>
      <c r="CV1006" s="190"/>
      <c r="CW1006" s="190"/>
      <c r="CX1006" s="190"/>
      <c r="CY1006" s="190"/>
      <c r="CZ1006" s="190"/>
      <c r="DA1006" s="190"/>
      <c r="DB1006" s="190"/>
      <c r="DC1006" s="190"/>
      <c r="DD1006" s="190"/>
      <c r="DE1006" s="190"/>
      <c r="DF1006" s="190"/>
      <c r="DG1006" s="190"/>
      <c r="DH1006" s="190"/>
      <c r="DI1006" s="190"/>
      <c r="DJ1006" s="190"/>
      <c r="DK1006" s="190"/>
      <c r="DL1006" s="190"/>
    </row>
    <row r="1007" spans="1:116" x14ac:dyDescent="0.4">
      <c r="A1007" s="174"/>
      <c r="E1007" s="8"/>
      <c r="G1007" s="175"/>
      <c r="H1007" s="200"/>
      <c r="I1007" s="201"/>
      <c r="J1007" s="201"/>
      <c r="K1007" s="202"/>
      <c r="L1007" s="202"/>
      <c r="M1007" s="202"/>
      <c r="N1007" s="202"/>
      <c r="O1007" s="202"/>
      <c r="P1007" s="202"/>
      <c r="R1007" s="202"/>
      <c r="S1007" s="190"/>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190"/>
      <c r="AN1007" s="190"/>
      <c r="AO1007" s="190"/>
      <c r="AP1007" s="190"/>
      <c r="AQ1007" s="190"/>
      <c r="AR1007" s="190"/>
      <c r="AS1007" s="190"/>
      <c r="AT1007" s="190"/>
      <c r="AU1007" s="190"/>
      <c r="AV1007" s="190"/>
      <c r="AW1007" s="190"/>
      <c r="AX1007" s="190"/>
      <c r="AY1007" s="190"/>
      <c r="AZ1007" s="190"/>
      <c r="BA1007" s="190"/>
      <c r="BB1007" s="190"/>
      <c r="BC1007" s="190"/>
      <c r="BD1007" s="190"/>
      <c r="BE1007" s="190"/>
      <c r="BF1007" s="190"/>
      <c r="BG1007" s="190"/>
      <c r="BH1007" s="190"/>
      <c r="BI1007" s="190"/>
      <c r="BJ1007" s="190"/>
      <c r="BK1007" s="190"/>
      <c r="BL1007" s="190"/>
      <c r="BM1007" s="190"/>
      <c r="BN1007" s="190"/>
      <c r="BO1007" s="190"/>
      <c r="BP1007" s="190"/>
      <c r="BQ1007" s="190"/>
      <c r="BR1007" s="190"/>
      <c r="BS1007" s="190"/>
      <c r="BT1007" s="190"/>
      <c r="BU1007" s="190"/>
      <c r="BV1007" s="190"/>
      <c r="BW1007" s="190"/>
      <c r="BX1007" s="190"/>
      <c r="BY1007" s="190"/>
      <c r="BZ1007" s="190"/>
      <c r="CA1007" s="190"/>
      <c r="CB1007" s="190"/>
      <c r="CC1007" s="190"/>
      <c r="CD1007" s="190"/>
      <c r="CE1007" s="190"/>
      <c r="CF1007" s="190"/>
      <c r="CG1007" s="190"/>
      <c r="CH1007" s="190"/>
      <c r="CI1007" s="190"/>
      <c r="CJ1007" s="190"/>
      <c r="CK1007" s="190"/>
      <c r="CL1007" s="190"/>
      <c r="CN1007" s="201"/>
      <c r="CO1007" s="190"/>
      <c r="CP1007" s="190"/>
      <c r="CQ1007" s="190"/>
      <c r="CR1007" s="190"/>
      <c r="CS1007" s="190"/>
      <c r="CT1007" s="190"/>
      <c r="CU1007" s="190"/>
      <c r="CV1007" s="190"/>
      <c r="CW1007" s="190"/>
      <c r="CX1007" s="190"/>
      <c r="CY1007" s="190"/>
      <c r="CZ1007" s="190"/>
      <c r="DA1007" s="190"/>
      <c r="DB1007" s="190"/>
      <c r="DC1007" s="190"/>
      <c r="DD1007" s="190"/>
      <c r="DE1007" s="190"/>
      <c r="DF1007" s="190"/>
      <c r="DG1007" s="190"/>
      <c r="DH1007" s="190"/>
      <c r="DI1007" s="190"/>
      <c r="DJ1007" s="190"/>
      <c r="DK1007" s="190"/>
      <c r="DL1007" s="190"/>
    </row>
    <row r="1008" spans="1:116" x14ac:dyDescent="0.4">
      <c r="A1008" s="174"/>
      <c r="E1008" s="8"/>
      <c r="G1008" s="175"/>
      <c r="H1008" s="200"/>
      <c r="I1008" s="201"/>
      <c r="J1008" s="201"/>
      <c r="K1008" s="202"/>
      <c r="L1008" s="202"/>
      <c r="M1008" s="202"/>
      <c r="N1008" s="202"/>
      <c r="O1008" s="202"/>
      <c r="P1008" s="202"/>
      <c r="R1008" s="202"/>
      <c r="S1008" s="190">
        <v>-1000</v>
      </c>
      <c r="T1008" s="190">
        <v>-1000</v>
      </c>
      <c r="U1008" s="190">
        <v>-1000</v>
      </c>
      <c r="V1008" s="190">
        <v>-1000</v>
      </c>
      <c r="W1008" s="190">
        <v>-1000</v>
      </c>
      <c r="X1008" s="190">
        <v>-1000</v>
      </c>
      <c r="Y1008" s="190">
        <v>-1000</v>
      </c>
      <c r="Z1008" s="190">
        <v>-1000</v>
      </c>
      <c r="AA1008" s="190">
        <v>-1000</v>
      </c>
      <c r="AB1008" s="190">
        <v>-1000</v>
      </c>
      <c r="AC1008" s="190">
        <v>-1000</v>
      </c>
      <c r="AD1008" s="190">
        <v>-1000</v>
      </c>
      <c r="AE1008" s="190">
        <v>-1000</v>
      </c>
      <c r="AF1008" s="190">
        <v>-1000</v>
      </c>
      <c r="AG1008" s="190">
        <v>-1000</v>
      </c>
      <c r="AH1008" s="190">
        <v>-1000</v>
      </c>
      <c r="AI1008" s="190">
        <v>-1000</v>
      </c>
      <c r="AJ1008" s="190">
        <v>-1000</v>
      </c>
      <c r="AK1008" s="190">
        <v>-1000</v>
      </c>
      <c r="AL1008" s="190">
        <v>-1000</v>
      </c>
      <c r="AM1008" s="190">
        <v>-1000</v>
      </c>
      <c r="AN1008" s="190">
        <v>-1000</v>
      </c>
      <c r="AO1008" s="190">
        <v>-1000</v>
      </c>
      <c r="AP1008" s="190">
        <v>-1000</v>
      </c>
      <c r="AQ1008" s="190">
        <v>-1000</v>
      </c>
      <c r="AR1008" s="190">
        <v>-1000</v>
      </c>
      <c r="AS1008" s="190">
        <v>-1000</v>
      </c>
      <c r="AT1008" s="190">
        <v>-1000</v>
      </c>
      <c r="AU1008" s="190">
        <v>-1000</v>
      </c>
      <c r="AV1008" s="190">
        <v>-1000</v>
      </c>
      <c r="AW1008" s="190">
        <v>-1000</v>
      </c>
      <c r="AX1008" s="190">
        <v>-1000</v>
      </c>
      <c r="AY1008" s="190">
        <v>-1000</v>
      </c>
      <c r="AZ1008" s="190">
        <v>-1000</v>
      </c>
      <c r="BA1008" s="190">
        <v>-1000</v>
      </c>
      <c r="BB1008" s="190">
        <v>-1000</v>
      </c>
      <c r="BC1008" s="190">
        <v>-1000</v>
      </c>
      <c r="BD1008" s="190">
        <v>-1000</v>
      </c>
      <c r="BE1008" s="190">
        <v>-1000</v>
      </c>
      <c r="BF1008" s="190">
        <v>-1000</v>
      </c>
      <c r="BG1008" s="190">
        <v>-1000</v>
      </c>
      <c r="BH1008" s="190">
        <v>-1000</v>
      </c>
      <c r="BI1008" s="190">
        <v>-1000</v>
      </c>
      <c r="BJ1008" s="190">
        <v>-1000</v>
      </c>
      <c r="BK1008" s="190">
        <v>-1000</v>
      </c>
      <c r="BL1008" s="190">
        <v>-1000</v>
      </c>
      <c r="BM1008" s="190">
        <v>-1000</v>
      </c>
      <c r="BN1008" s="190">
        <v>-1000</v>
      </c>
      <c r="BO1008" s="190">
        <v>-1000</v>
      </c>
      <c r="BP1008" s="190">
        <v>-1000</v>
      </c>
      <c r="BQ1008" s="190">
        <v>-1000</v>
      </c>
      <c r="BR1008" s="190">
        <v>-1000</v>
      </c>
      <c r="BS1008" s="190">
        <v>-1000</v>
      </c>
      <c r="BT1008" s="190">
        <v>-1000</v>
      </c>
      <c r="BU1008" s="190">
        <v>-1000</v>
      </c>
      <c r="BV1008" s="190">
        <v>-1000</v>
      </c>
      <c r="BW1008" s="190">
        <v>-1000</v>
      </c>
      <c r="BX1008" s="190">
        <v>-1000</v>
      </c>
      <c r="BY1008" s="190">
        <v>-1000</v>
      </c>
      <c r="BZ1008" s="190">
        <v>-1000</v>
      </c>
      <c r="CA1008" s="190">
        <v>-1000</v>
      </c>
      <c r="CB1008" s="190">
        <v>-1000</v>
      </c>
      <c r="CC1008" s="190">
        <v>-1000</v>
      </c>
      <c r="CD1008" s="190">
        <v>-1000</v>
      </c>
      <c r="CE1008" s="190">
        <v>-1000</v>
      </c>
      <c r="CF1008" s="190">
        <v>-1000</v>
      </c>
      <c r="CG1008" s="190">
        <v>-1000</v>
      </c>
      <c r="CH1008" s="190">
        <v>-1000</v>
      </c>
      <c r="CI1008" s="190">
        <v>-1000</v>
      </c>
      <c r="CJ1008" s="190">
        <v>-1000</v>
      </c>
      <c r="CK1008" s="190">
        <v>-1000</v>
      </c>
      <c r="CL1008" s="190">
        <v>-1000</v>
      </c>
      <c r="CN1008" s="201"/>
      <c r="CO1008" s="190">
        <v>-1000</v>
      </c>
      <c r="CP1008" s="190">
        <v>-1000</v>
      </c>
      <c r="CQ1008" s="190">
        <v>-1000</v>
      </c>
      <c r="CR1008" s="190">
        <v>-1000</v>
      </c>
      <c r="CS1008" s="190">
        <v>-1000</v>
      </c>
      <c r="CT1008" s="190">
        <v>-1000</v>
      </c>
      <c r="CU1008" s="190">
        <v>-1000</v>
      </c>
      <c r="CV1008" s="190">
        <v>-1000</v>
      </c>
      <c r="CW1008" s="190">
        <v>-1000</v>
      </c>
      <c r="CX1008" s="190">
        <v>-1000</v>
      </c>
      <c r="CY1008" s="190">
        <v>-1000</v>
      </c>
      <c r="CZ1008" s="190">
        <v>-1000</v>
      </c>
      <c r="DA1008" s="190">
        <v>-1000</v>
      </c>
      <c r="DB1008" s="190">
        <v>-1000</v>
      </c>
      <c r="DC1008" s="190">
        <v>-1000</v>
      </c>
      <c r="DD1008" s="190">
        <v>-1000</v>
      </c>
      <c r="DE1008" s="190">
        <v>-1000</v>
      </c>
      <c r="DF1008" s="190">
        <v>-1000</v>
      </c>
      <c r="DG1008" s="190">
        <v>-1000</v>
      </c>
      <c r="DH1008" s="190">
        <v>-1000</v>
      </c>
      <c r="DI1008" s="190">
        <v>-1000</v>
      </c>
      <c r="DJ1008" s="190">
        <v>-1000</v>
      </c>
      <c r="DK1008" s="190">
        <v>-1000</v>
      </c>
      <c r="DL1008" s="190">
        <v>-1000</v>
      </c>
    </row>
    <row r="1009" spans="1:116" x14ac:dyDescent="0.4">
      <c r="A1009" s="174"/>
      <c r="E1009" s="8"/>
      <c r="G1009" s="175" t="s">
        <v>490</v>
      </c>
      <c r="H1009" s="174"/>
      <c r="I1009" s="176"/>
      <c r="J1009" s="176"/>
      <c r="K1009" s="197"/>
      <c r="L1009" s="197"/>
      <c r="M1009" s="197"/>
      <c r="N1009" s="197"/>
      <c r="O1009" s="197"/>
      <c r="P1009" s="197"/>
      <c r="R1009" s="198"/>
      <c r="S1009" s="174"/>
      <c r="T1009" s="174"/>
      <c r="U1009" s="174"/>
      <c r="V1009" s="174"/>
      <c r="W1009" s="174"/>
      <c r="X1009" s="174"/>
      <c r="Y1009" s="174"/>
      <c r="Z1009" s="174"/>
      <c r="AA1009" s="174"/>
      <c r="AB1009" s="174"/>
      <c r="AC1009" s="174"/>
      <c r="AD1009" s="174"/>
      <c r="AE1009" s="174"/>
      <c r="AF1009" s="174"/>
      <c r="AG1009" s="174"/>
      <c r="AH1009" s="174"/>
      <c r="AI1009" s="174"/>
      <c r="AJ1009" s="174"/>
      <c r="AK1009" s="174"/>
      <c r="AL1009" s="174"/>
      <c r="AM1009" s="174"/>
      <c r="AN1009" s="174"/>
      <c r="AO1009" s="174"/>
      <c r="AP1009" s="174"/>
      <c r="AQ1009" s="174"/>
      <c r="AR1009" s="174"/>
      <c r="AS1009" s="174"/>
      <c r="AT1009" s="174"/>
      <c r="AU1009" s="174"/>
      <c r="AV1009" s="174"/>
      <c r="AW1009" s="174"/>
      <c r="AX1009" s="174"/>
      <c r="AY1009" s="174"/>
      <c r="AZ1009" s="174"/>
      <c r="BA1009" s="174"/>
      <c r="BB1009" s="174"/>
      <c r="BC1009" s="174"/>
      <c r="BD1009" s="174"/>
      <c r="BE1009" s="174"/>
      <c r="BF1009" s="174"/>
      <c r="BG1009" s="174"/>
      <c r="BH1009" s="174"/>
      <c r="BI1009" s="174"/>
      <c r="BJ1009" s="174"/>
      <c r="BK1009" s="174"/>
      <c r="BL1009" s="174"/>
      <c r="BM1009" s="174"/>
      <c r="BN1009" s="174"/>
      <c r="BO1009" s="174"/>
      <c r="BP1009" s="174"/>
      <c r="BQ1009" s="174"/>
      <c r="BR1009" s="174"/>
      <c r="BS1009" s="174"/>
      <c r="BT1009" s="174"/>
      <c r="BU1009" s="174"/>
      <c r="BV1009" s="174"/>
      <c r="BW1009" s="174"/>
      <c r="BX1009" s="174"/>
      <c r="BY1009" s="174"/>
      <c r="BZ1009" s="174"/>
      <c r="CA1009" s="174"/>
      <c r="CB1009" s="174"/>
      <c r="CC1009" s="174"/>
      <c r="CD1009" s="174"/>
      <c r="CE1009" s="174"/>
      <c r="CF1009" s="174"/>
      <c r="CG1009" s="174"/>
      <c r="CH1009" s="174"/>
      <c r="CI1009" s="174"/>
      <c r="CJ1009" s="174"/>
      <c r="CK1009" s="174"/>
      <c r="CL1009" s="174"/>
      <c r="CN1009" s="176"/>
      <c r="CO1009" s="174"/>
      <c r="CP1009" s="174"/>
      <c r="CQ1009" s="174"/>
      <c r="CR1009" s="174"/>
      <c r="CS1009" s="174"/>
      <c r="CT1009" s="174"/>
      <c r="CU1009" s="174"/>
      <c r="CV1009" s="174"/>
      <c r="CW1009" s="174"/>
      <c r="CX1009" s="174"/>
      <c r="CY1009" s="174"/>
      <c r="CZ1009" s="174"/>
      <c r="DA1009" s="174"/>
      <c r="DB1009" s="174"/>
      <c r="DC1009" s="174"/>
      <c r="DD1009" s="174"/>
      <c r="DE1009" s="174"/>
      <c r="DF1009" s="174"/>
      <c r="DG1009" s="174"/>
      <c r="DH1009" s="174"/>
      <c r="DI1009" s="174"/>
      <c r="DJ1009" s="174"/>
      <c r="DK1009" s="174"/>
      <c r="DL1009" s="174"/>
    </row>
    <row r="1010" spans="1:116" x14ac:dyDescent="0.4">
      <c r="A1010" s="174"/>
      <c r="E1010" s="8"/>
      <c r="G1010" s="175" t="s">
        <v>492</v>
      </c>
      <c r="H1010" s="174"/>
      <c r="I1010" s="176"/>
      <c r="J1010" s="176"/>
      <c r="K1010" s="197"/>
      <c r="L1010" s="197"/>
      <c r="M1010" s="197"/>
      <c r="N1010" s="197"/>
      <c r="O1010" s="197"/>
      <c r="P1010" s="197"/>
      <c r="R1010" s="198"/>
      <c r="S1010" s="174"/>
      <c r="T1010" s="174"/>
      <c r="U1010" s="174"/>
      <c r="V1010" s="174"/>
      <c r="W1010" s="174"/>
      <c r="X1010" s="174"/>
      <c r="Y1010" s="174"/>
      <c r="Z1010" s="174"/>
      <c r="AA1010" s="174"/>
      <c r="AB1010" s="174"/>
      <c r="AC1010" s="174"/>
      <c r="AD1010" s="174"/>
      <c r="AE1010" s="174"/>
      <c r="AF1010" s="174"/>
      <c r="AG1010" s="174"/>
      <c r="AH1010" s="174"/>
      <c r="AI1010" s="174"/>
      <c r="AJ1010" s="174"/>
      <c r="AK1010" s="174"/>
      <c r="AL1010" s="174"/>
      <c r="AM1010" s="174"/>
      <c r="AN1010" s="174"/>
      <c r="AO1010" s="174"/>
      <c r="AP1010" s="174"/>
      <c r="AQ1010" s="174"/>
      <c r="AR1010" s="174"/>
      <c r="AS1010" s="174"/>
      <c r="AT1010" s="174"/>
      <c r="AU1010" s="174"/>
      <c r="AV1010" s="174"/>
      <c r="AW1010" s="174"/>
      <c r="AX1010" s="174"/>
      <c r="AY1010" s="174"/>
      <c r="AZ1010" s="174"/>
      <c r="BA1010" s="174"/>
      <c r="BB1010" s="174"/>
      <c r="BC1010" s="174"/>
      <c r="BD1010" s="174"/>
      <c r="BE1010" s="174"/>
      <c r="BF1010" s="174"/>
      <c r="BG1010" s="174"/>
      <c r="BH1010" s="174"/>
      <c r="BI1010" s="174"/>
      <c r="BJ1010" s="174"/>
      <c r="BK1010" s="174"/>
      <c r="BL1010" s="174"/>
      <c r="BM1010" s="174"/>
      <c r="BN1010" s="174"/>
      <c r="BO1010" s="174"/>
      <c r="BP1010" s="174"/>
      <c r="BQ1010" s="174"/>
      <c r="BR1010" s="174"/>
      <c r="BS1010" s="174"/>
      <c r="BT1010" s="174"/>
      <c r="BU1010" s="174"/>
      <c r="BV1010" s="174"/>
      <c r="BW1010" s="174"/>
      <c r="BX1010" s="174"/>
      <c r="BY1010" s="174"/>
      <c r="BZ1010" s="174"/>
      <c r="CA1010" s="174"/>
      <c r="CB1010" s="174"/>
      <c r="CC1010" s="174"/>
      <c r="CD1010" s="174"/>
      <c r="CE1010" s="174"/>
      <c r="CF1010" s="174"/>
      <c r="CG1010" s="174"/>
      <c r="CH1010" s="174"/>
      <c r="CI1010" s="174"/>
      <c r="CJ1010" s="174"/>
      <c r="CK1010" s="174"/>
      <c r="CL1010" s="174"/>
      <c r="CN1010" s="176"/>
      <c r="CO1010" s="174"/>
      <c r="CP1010" s="174"/>
      <c r="CQ1010" s="174"/>
      <c r="CR1010" s="174"/>
      <c r="CS1010" s="174"/>
      <c r="CT1010" s="174"/>
      <c r="CU1010" s="174"/>
      <c r="CV1010" s="174"/>
      <c r="CW1010" s="174"/>
      <c r="CX1010" s="174"/>
      <c r="CY1010" s="174"/>
      <c r="CZ1010" s="174"/>
      <c r="DA1010" s="174"/>
      <c r="DB1010" s="174"/>
      <c r="DC1010" s="174"/>
      <c r="DD1010" s="174"/>
      <c r="DE1010" s="174"/>
      <c r="DF1010" s="174"/>
      <c r="DG1010" s="174"/>
      <c r="DH1010" s="174"/>
      <c r="DI1010" s="174"/>
      <c r="DJ1010" s="174"/>
      <c r="DK1010" s="174"/>
      <c r="DL1010" s="174"/>
    </row>
    <row r="1011" spans="1:116" x14ac:dyDescent="0.4">
      <c r="A1011" s="174"/>
      <c r="E1011" s="8"/>
      <c r="G1011" s="175" t="s">
        <v>461</v>
      </c>
      <c r="H1011" s="174"/>
      <c r="I1011" s="176"/>
      <c r="J1011" s="176"/>
      <c r="K1011" s="197"/>
      <c r="L1011" s="197"/>
      <c r="M1011" s="197"/>
      <c r="N1011" s="197"/>
      <c r="O1011" s="197"/>
      <c r="P1011" s="197"/>
      <c r="R1011" s="198"/>
      <c r="S1011" s="199" t="str">
        <f t="shared" ref="S1011:CD1011" si="1178">S$20</f>
        <v>S$16</v>
      </c>
      <c r="T1011" s="199" t="str">
        <f t="shared" si="1178"/>
        <v>T$16</v>
      </c>
      <c r="U1011" s="199" t="str">
        <f t="shared" si="1178"/>
        <v>U$16</v>
      </c>
      <c r="V1011" s="199" t="str">
        <f t="shared" si="1178"/>
        <v>V$16</v>
      </c>
      <c r="W1011" s="199" t="str">
        <f t="shared" si="1178"/>
        <v>W$16</v>
      </c>
      <c r="X1011" s="199" t="str">
        <f t="shared" si="1178"/>
        <v>X$16</v>
      </c>
      <c r="Y1011" s="199" t="str">
        <f t="shared" si="1178"/>
        <v>Y$16</v>
      </c>
      <c r="Z1011" s="199" t="str">
        <f t="shared" si="1178"/>
        <v>Z$16</v>
      </c>
      <c r="AA1011" s="199" t="str">
        <f t="shared" si="1178"/>
        <v>AA$16</v>
      </c>
      <c r="AB1011" s="199" t="str">
        <f t="shared" si="1178"/>
        <v>AB$16</v>
      </c>
      <c r="AC1011" s="199" t="str">
        <f t="shared" si="1178"/>
        <v>AC$16</v>
      </c>
      <c r="AD1011" s="199" t="str">
        <f t="shared" si="1178"/>
        <v>AD$16</v>
      </c>
      <c r="AE1011" s="199" t="str">
        <f t="shared" si="1178"/>
        <v>AE$16</v>
      </c>
      <c r="AF1011" s="199" t="str">
        <f t="shared" si="1178"/>
        <v>AF$16</v>
      </c>
      <c r="AG1011" s="199" t="str">
        <f t="shared" si="1178"/>
        <v>AG$16</v>
      </c>
      <c r="AH1011" s="199" t="str">
        <f t="shared" si="1178"/>
        <v>AH$16</v>
      </c>
      <c r="AI1011" s="199" t="str">
        <f t="shared" si="1178"/>
        <v>AI$16</v>
      </c>
      <c r="AJ1011" s="199" t="str">
        <f t="shared" si="1178"/>
        <v>AJ$16</v>
      </c>
      <c r="AK1011" s="199" t="str">
        <f t="shared" si="1178"/>
        <v>AK$16</v>
      </c>
      <c r="AL1011" s="199" t="str">
        <f t="shared" si="1178"/>
        <v>AL$16</v>
      </c>
      <c r="AM1011" s="199" t="str">
        <f t="shared" si="1178"/>
        <v>AM$16</v>
      </c>
      <c r="AN1011" s="199" t="str">
        <f t="shared" si="1178"/>
        <v>AN$16</v>
      </c>
      <c r="AO1011" s="199" t="str">
        <f t="shared" si="1178"/>
        <v>AO$16</v>
      </c>
      <c r="AP1011" s="199" t="str">
        <f t="shared" si="1178"/>
        <v>AP$16</v>
      </c>
      <c r="AQ1011" s="199" t="str">
        <f t="shared" si="1178"/>
        <v>AQ$16</v>
      </c>
      <c r="AR1011" s="199" t="str">
        <f t="shared" si="1178"/>
        <v>AR$16</v>
      </c>
      <c r="AS1011" s="199" t="str">
        <f t="shared" si="1178"/>
        <v>AS$16</v>
      </c>
      <c r="AT1011" s="199" t="str">
        <f t="shared" si="1178"/>
        <v>AT$16</v>
      </c>
      <c r="AU1011" s="199" t="str">
        <f t="shared" si="1178"/>
        <v>AU$16</v>
      </c>
      <c r="AV1011" s="199" t="str">
        <f t="shared" si="1178"/>
        <v>AV$16</v>
      </c>
      <c r="AW1011" s="199" t="str">
        <f t="shared" si="1178"/>
        <v>AW$16</v>
      </c>
      <c r="AX1011" s="199" t="str">
        <f t="shared" si="1178"/>
        <v>AX$16</v>
      </c>
      <c r="AY1011" s="199" t="str">
        <f t="shared" si="1178"/>
        <v>AY$16</v>
      </c>
      <c r="AZ1011" s="199" t="str">
        <f t="shared" si="1178"/>
        <v>AZ$16</v>
      </c>
      <c r="BA1011" s="199" t="str">
        <f t="shared" si="1178"/>
        <v>BA$16</v>
      </c>
      <c r="BB1011" s="199" t="str">
        <f t="shared" si="1178"/>
        <v>BB$16</v>
      </c>
      <c r="BC1011" s="199" t="str">
        <f t="shared" si="1178"/>
        <v>BC$16</v>
      </c>
      <c r="BD1011" s="199" t="str">
        <f t="shared" si="1178"/>
        <v>BD$16</v>
      </c>
      <c r="BE1011" s="199" t="str">
        <f t="shared" si="1178"/>
        <v>BE$16</v>
      </c>
      <c r="BF1011" s="199" t="str">
        <f t="shared" si="1178"/>
        <v>BF$16</v>
      </c>
      <c r="BG1011" s="199" t="str">
        <f t="shared" si="1178"/>
        <v>BG$16</v>
      </c>
      <c r="BH1011" s="199" t="str">
        <f t="shared" si="1178"/>
        <v>BH$16</v>
      </c>
      <c r="BI1011" s="199" t="str">
        <f t="shared" si="1178"/>
        <v>BI$16</v>
      </c>
      <c r="BJ1011" s="199" t="str">
        <f t="shared" si="1178"/>
        <v>BJ$16</v>
      </c>
      <c r="BK1011" s="199" t="str">
        <f t="shared" si="1178"/>
        <v>BK$16</v>
      </c>
      <c r="BL1011" s="199" t="str">
        <f t="shared" si="1178"/>
        <v>BL$16</v>
      </c>
      <c r="BM1011" s="199" t="str">
        <f t="shared" si="1178"/>
        <v>BM$16</v>
      </c>
      <c r="BN1011" s="199" t="str">
        <f t="shared" si="1178"/>
        <v>BN$16</v>
      </c>
      <c r="BO1011" s="199" t="str">
        <f t="shared" si="1178"/>
        <v>BO$16</v>
      </c>
      <c r="BP1011" s="199" t="str">
        <f t="shared" si="1178"/>
        <v>BP$16</v>
      </c>
      <c r="BQ1011" s="199" t="str">
        <f t="shared" si="1178"/>
        <v>BQ$16</v>
      </c>
      <c r="BR1011" s="199" t="str">
        <f t="shared" si="1178"/>
        <v>BR$16</v>
      </c>
      <c r="BS1011" s="199" t="str">
        <f t="shared" si="1178"/>
        <v>BS$16</v>
      </c>
      <c r="BT1011" s="199" t="str">
        <f t="shared" si="1178"/>
        <v>BT$16</v>
      </c>
      <c r="BU1011" s="199" t="str">
        <f t="shared" si="1178"/>
        <v>BU$16</v>
      </c>
      <c r="BV1011" s="199" t="str">
        <f t="shared" si="1178"/>
        <v>BV$16</v>
      </c>
      <c r="BW1011" s="199" t="str">
        <f t="shared" si="1178"/>
        <v>BW$16</v>
      </c>
      <c r="BX1011" s="199" t="str">
        <f t="shared" si="1178"/>
        <v>BX$16</v>
      </c>
      <c r="BY1011" s="199" t="str">
        <f t="shared" si="1178"/>
        <v>BY$16</v>
      </c>
      <c r="BZ1011" s="199" t="str">
        <f t="shared" si="1178"/>
        <v>BZ$16</v>
      </c>
      <c r="CA1011" s="199" t="str">
        <f t="shared" si="1178"/>
        <v>CA$16</v>
      </c>
      <c r="CB1011" s="199" t="str">
        <f t="shared" si="1178"/>
        <v>CB$16</v>
      </c>
      <c r="CC1011" s="199" t="str">
        <f t="shared" si="1178"/>
        <v>CC$16</v>
      </c>
      <c r="CD1011" s="199" t="str">
        <f t="shared" si="1178"/>
        <v>CD$16</v>
      </c>
      <c r="CE1011" s="199" t="str">
        <f t="shared" ref="CE1011:CL1011" si="1179">CE$20</f>
        <v>CE$16</v>
      </c>
      <c r="CF1011" s="199" t="str">
        <f t="shared" si="1179"/>
        <v>CF$16</v>
      </c>
      <c r="CG1011" s="199" t="str">
        <f t="shared" si="1179"/>
        <v>CG$16</v>
      </c>
      <c r="CH1011" s="199" t="str">
        <f t="shared" si="1179"/>
        <v>CH$16</v>
      </c>
      <c r="CI1011" s="199" t="str">
        <f t="shared" si="1179"/>
        <v>CI$16</v>
      </c>
      <c r="CJ1011" s="199" t="str">
        <f t="shared" si="1179"/>
        <v>CJ$16</v>
      </c>
      <c r="CK1011" s="199" t="str">
        <f t="shared" si="1179"/>
        <v>CK$16</v>
      </c>
      <c r="CL1011" s="199" t="str">
        <f t="shared" si="1179"/>
        <v>CL$16</v>
      </c>
      <c r="CN1011" s="176"/>
      <c r="CO1011" s="199" t="str">
        <f t="shared" ref="CO1011:DL1011" si="1180">CO$20</f>
        <v>CO$16</v>
      </c>
      <c r="CP1011" s="199" t="str">
        <f t="shared" si="1180"/>
        <v>CP$16</v>
      </c>
      <c r="CQ1011" s="199" t="str">
        <f t="shared" si="1180"/>
        <v>CQ$16</v>
      </c>
      <c r="CR1011" s="199" t="str">
        <f t="shared" si="1180"/>
        <v>CR$16</v>
      </c>
      <c r="CS1011" s="199" t="str">
        <f t="shared" si="1180"/>
        <v>CS$16</v>
      </c>
      <c r="CT1011" s="199" t="str">
        <f t="shared" si="1180"/>
        <v>CT$16</v>
      </c>
      <c r="CU1011" s="199" t="str">
        <f t="shared" si="1180"/>
        <v>CU$16</v>
      </c>
      <c r="CV1011" s="199" t="str">
        <f t="shared" si="1180"/>
        <v>CV$16</v>
      </c>
      <c r="CW1011" s="199" t="str">
        <f t="shared" si="1180"/>
        <v>CW$16</v>
      </c>
      <c r="CX1011" s="199" t="str">
        <f t="shared" si="1180"/>
        <v>CX$16</v>
      </c>
      <c r="CY1011" s="199" t="str">
        <f t="shared" si="1180"/>
        <v>CY$16</v>
      </c>
      <c r="CZ1011" s="199" t="str">
        <f t="shared" si="1180"/>
        <v>CZ$16</v>
      </c>
      <c r="DA1011" s="199" t="str">
        <f t="shared" si="1180"/>
        <v>DA$16</v>
      </c>
      <c r="DB1011" s="199" t="str">
        <f t="shared" si="1180"/>
        <v>DB$16</v>
      </c>
      <c r="DC1011" s="199" t="str">
        <f t="shared" si="1180"/>
        <v>DC$16</v>
      </c>
      <c r="DD1011" s="199" t="str">
        <f t="shared" si="1180"/>
        <v>DD$16</v>
      </c>
      <c r="DE1011" s="199" t="str">
        <f t="shared" si="1180"/>
        <v>DE$16</v>
      </c>
      <c r="DF1011" s="199" t="str">
        <f t="shared" si="1180"/>
        <v>DF$16</v>
      </c>
      <c r="DG1011" s="199" t="str">
        <f t="shared" si="1180"/>
        <v>DG$16</v>
      </c>
      <c r="DH1011" s="199" t="str">
        <f t="shared" si="1180"/>
        <v>DH$16</v>
      </c>
      <c r="DI1011" s="199" t="str">
        <f t="shared" si="1180"/>
        <v>DI$16</v>
      </c>
      <c r="DJ1011" s="199" t="str">
        <f t="shared" si="1180"/>
        <v>DJ$16</v>
      </c>
      <c r="DK1011" s="199" t="str">
        <f t="shared" si="1180"/>
        <v>DK$16</v>
      </c>
      <c r="DL1011" s="199" t="str">
        <f t="shared" si="1180"/>
        <v>DL$16</v>
      </c>
    </row>
    <row r="1012" spans="1:116" x14ac:dyDescent="0.4">
      <c r="A1012" s="174"/>
      <c r="E1012" s="8"/>
      <c r="G1012" s="175" t="s">
        <v>462</v>
      </c>
      <c r="H1012" s="200"/>
      <c r="I1012" s="201"/>
      <c r="J1012" s="201"/>
      <c r="K1012" s="202"/>
      <c r="L1012" s="202"/>
      <c r="M1012" s="202"/>
      <c r="N1012" s="202"/>
      <c r="O1012" s="202"/>
      <c r="P1012" s="202"/>
      <c r="R1012" s="202"/>
      <c r="S1012" s="199" t="str">
        <f t="shared" ref="S1012:CD1012" si="1181">S$21</f>
        <v>S$17</v>
      </c>
      <c r="T1012" s="199" t="str">
        <f t="shared" si="1181"/>
        <v>T$17</v>
      </c>
      <c r="U1012" s="199" t="str">
        <f t="shared" si="1181"/>
        <v>U$17</v>
      </c>
      <c r="V1012" s="199" t="str">
        <f t="shared" si="1181"/>
        <v>V$17</v>
      </c>
      <c r="W1012" s="199" t="str">
        <f t="shared" si="1181"/>
        <v>W$17</v>
      </c>
      <c r="X1012" s="199" t="str">
        <f t="shared" si="1181"/>
        <v>X$17</v>
      </c>
      <c r="Y1012" s="199" t="str">
        <f t="shared" si="1181"/>
        <v>Y$17</v>
      </c>
      <c r="Z1012" s="199" t="str">
        <f t="shared" si="1181"/>
        <v>Z$17</v>
      </c>
      <c r="AA1012" s="199" t="str">
        <f t="shared" si="1181"/>
        <v>AA$17</v>
      </c>
      <c r="AB1012" s="199" t="str">
        <f t="shared" si="1181"/>
        <v>AB$17</v>
      </c>
      <c r="AC1012" s="199" t="str">
        <f t="shared" si="1181"/>
        <v>AC$17</v>
      </c>
      <c r="AD1012" s="199" t="str">
        <f t="shared" si="1181"/>
        <v>AD$17</v>
      </c>
      <c r="AE1012" s="199" t="str">
        <f t="shared" si="1181"/>
        <v>AE$17</v>
      </c>
      <c r="AF1012" s="199" t="str">
        <f t="shared" si="1181"/>
        <v>AF$17</v>
      </c>
      <c r="AG1012" s="199" t="str">
        <f t="shared" si="1181"/>
        <v>AG$17</v>
      </c>
      <c r="AH1012" s="199" t="str">
        <f t="shared" si="1181"/>
        <v>AH$17</v>
      </c>
      <c r="AI1012" s="199" t="str">
        <f t="shared" si="1181"/>
        <v>AI$17</v>
      </c>
      <c r="AJ1012" s="199" t="str">
        <f t="shared" si="1181"/>
        <v>AJ$17</v>
      </c>
      <c r="AK1012" s="199" t="str">
        <f t="shared" si="1181"/>
        <v>AK$17</v>
      </c>
      <c r="AL1012" s="199" t="str">
        <f t="shared" si="1181"/>
        <v>AL$17</v>
      </c>
      <c r="AM1012" s="199" t="str">
        <f t="shared" si="1181"/>
        <v>AM$17</v>
      </c>
      <c r="AN1012" s="199" t="str">
        <f t="shared" si="1181"/>
        <v>AN$17</v>
      </c>
      <c r="AO1012" s="199" t="str">
        <f t="shared" si="1181"/>
        <v>AO$17</v>
      </c>
      <c r="AP1012" s="199" t="str">
        <f t="shared" si="1181"/>
        <v>AP$17</v>
      </c>
      <c r="AQ1012" s="199" t="str">
        <f t="shared" si="1181"/>
        <v>AQ$17</v>
      </c>
      <c r="AR1012" s="199" t="str">
        <f t="shared" si="1181"/>
        <v>AR$17</v>
      </c>
      <c r="AS1012" s="199" t="str">
        <f t="shared" si="1181"/>
        <v>AS$17</v>
      </c>
      <c r="AT1012" s="199" t="str">
        <f t="shared" si="1181"/>
        <v>AT$17</v>
      </c>
      <c r="AU1012" s="199" t="str">
        <f t="shared" si="1181"/>
        <v>AU$17</v>
      </c>
      <c r="AV1012" s="199" t="str">
        <f t="shared" si="1181"/>
        <v>AV$17</v>
      </c>
      <c r="AW1012" s="199" t="str">
        <f t="shared" si="1181"/>
        <v>AW$17</v>
      </c>
      <c r="AX1012" s="199" t="str">
        <f t="shared" si="1181"/>
        <v>AX$17</v>
      </c>
      <c r="AY1012" s="199" t="str">
        <f t="shared" si="1181"/>
        <v>AY$17</v>
      </c>
      <c r="AZ1012" s="199" t="str">
        <f t="shared" si="1181"/>
        <v>AZ$17</v>
      </c>
      <c r="BA1012" s="199" t="str">
        <f t="shared" si="1181"/>
        <v>BA$17</v>
      </c>
      <c r="BB1012" s="199" t="str">
        <f t="shared" si="1181"/>
        <v>BB$17</v>
      </c>
      <c r="BC1012" s="199" t="str">
        <f t="shared" si="1181"/>
        <v>BC$17</v>
      </c>
      <c r="BD1012" s="199" t="str">
        <f t="shared" si="1181"/>
        <v>BD$17</v>
      </c>
      <c r="BE1012" s="199" t="str">
        <f t="shared" si="1181"/>
        <v>BE$17</v>
      </c>
      <c r="BF1012" s="199" t="str">
        <f t="shared" si="1181"/>
        <v>BF$17</v>
      </c>
      <c r="BG1012" s="199" t="str">
        <f t="shared" si="1181"/>
        <v>BG$17</v>
      </c>
      <c r="BH1012" s="199" t="str">
        <f t="shared" si="1181"/>
        <v>BH$17</v>
      </c>
      <c r="BI1012" s="199" t="str">
        <f t="shared" si="1181"/>
        <v>BI$17</v>
      </c>
      <c r="BJ1012" s="199" t="str">
        <f t="shared" si="1181"/>
        <v>BJ$17</v>
      </c>
      <c r="BK1012" s="199" t="str">
        <f t="shared" si="1181"/>
        <v>BK$17</v>
      </c>
      <c r="BL1012" s="199" t="str">
        <f t="shared" si="1181"/>
        <v>BL$17</v>
      </c>
      <c r="BM1012" s="199" t="str">
        <f t="shared" si="1181"/>
        <v>BM$17</v>
      </c>
      <c r="BN1012" s="199" t="str">
        <f t="shared" si="1181"/>
        <v>BN$17</v>
      </c>
      <c r="BO1012" s="199" t="str">
        <f t="shared" si="1181"/>
        <v>BO$17</v>
      </c>
      <c r="BP1012" s="199" t="str">
        <f t="shared" si="1181"/>
        <v>BP$17</v>
      </c>
      <c r="BQ1012" s="199" t="str">
        <f t="shared" si="1181"/>
        <v>BQ$17</v>
      </c>
      <c r="BR1012" s="199" t="str">
        <f t="shared" si="1181"/>
        <v>BR$17</v>
      </c>
      <c r="BS1012" s="199" t="str">
        <f t="shared" si="1181"/>
        <v>BS$17</v>
      </c>
      <c r="BT1012" s="199" t="str">
        <f t="shared" si="1181"/>
        <v>BT$17</v>
      </c>
      <c r="BU1012" s="199" t="str">
        <f t="shared" si="1181"/>
        <v>BU$17</v>
      </c>
      <c r="BV1012" s="199" t="str">
        <f t="shared" si="1181"/>
        <v>BV$17</v>
      </c>
      <c r="BW1012" s="199" t="str">
        <f t="shared" si="1181"/>
        <v>BW$17</v>
      </c>
      <c r="BX1012" s="199" t="str">
        <f t="shared" si="1181"/>
        <v>BX$17</v>
      </c>
      <c r="BY1012" s="199" t="str">
        <f t="shared" si="1181"/>
        <v>BY$17</v>
      </c>
      <c r="BZ1012" s="199" t="str">
        <f t="shared" si="1181"/>
        <v>BZ$17</v>
      </c>
      <c r="CA1012" s="199" t="str">
        <f t="shared" si="1181"/>
        <v>CA$17</v>
      </c>
      <c r="CB1012" s="199" t="str">
        <f t="shared" si="1181"/>
        <v>CB$17</v>
      </c>
      <c r="CC1012" s="199" t="str">
        <f t="shared" si="1181"/>
        <v>CC$17</v>
      </c>
      <c r="CD1012" s="199" t="str">
        <f t="shared" si="1181"/>
        <v>CD$17</v>
      </c>
      <c r="CE1012" s="199" t="str">
        <f t="shared" ref="CE1012:CL1012" si="1182">CE$21</f>
        <v>CE$17</v>
      </c>
      <c r="CF1012" s="199" t="str">
        <f t="shared" si="1182"/>
        <v>CF$17</v>
      </c>
      <c r="CG1012" s="199" t="str">
        <f t="shared" si="1182"/>
        <v>CG$17</v>
      </c>
      <c r="CH1012" s="199" t="str">
        <f t="shared" si="1182"/>
        <v>CH$17</v>
      </c>
      <c r="CI1012" s="199" t="str">
        <f t="shared" si="1182"/>
        <v>CI$17</v>
      </c>
      <c r="CJ1012" s="199" t="str">
        <f t="shared" si="1182"/>
        <v>CJ$17</v>
      </c>
      <c r="CK1012" s="199" t="str">
        <f t="shared" si="1182"/>
        <v>CK$17</v>
      </c>
      <c r="CL1012" s="199" t="str">
        <f t="shared" si="1182"/>
        <v>CL$17</v>
      </c>
      <c r="CN1012" s="201"/>
      <c r="CO1012" s="199" t="str">
        <f t="shared" ref="CO1012:DL1012" si="1183">CO$21</f>
        <v>CO$17</v>
      </c>
      <c r="CP1012" s="199" t="str">
        <f t="shared" si="1183"/>
        <v>CP$17</v>
      </c>
      <c r="CQ1012" s="199" t="str">
        <f t="shared" si="1183"/>
        <v>CQ$17</v>
      </c>
      <c r="CR1012" s="199" t="str">
        <f t="shared" si="1183"/>
        <v>CR$17</v>
      </c>
      <c r="CS1012" s="199" t="str">
        <f t="shared" si="1183"/>
        <v>CS$17</v>
      </c>
      <c r="CT1012" s="199" t="str">
        <f t="shared" si="1183"/>
        <v>CT$17</v>
      </c>
      <c r="CU1012" s="199" t="str">
        <f t="shared" si="1183"/>
        <v>CU$17</v>
      </c>
      <c r="CV1012" s="199" t="str">
        <f t="shared" si="1183"/>
        <v>CV$17</v>
      </c>
      <c r="CW1012" s="199" t="str">
        <f t="shared" si="1183"/>
        <v>CW$17</v>
      </c>
      <c r="CX1012" s="199" t="str">
        <f t="shared" si="1183"/>
        <v>CX$17</v>
      </c>
      <c r="CY1012" s="199" t="str">
        <f t="shared" si="1183"/>
        <v>CY$17</v>
      </c>
      <c r="CZ1012" s="199" t="str">
        <f t="shared" si="1183"/>
        <v>CZ$17</v>
      </c>
      <c r="DA1012" s="199" t="str">
        <f t="shared" si="1183"/>
        <v>DA$17</v>
      </c>
      <c r="DB1012" s="199" t="str">
        <f t="shared" si="1183"/>
        <v>DB$17</v>
      </c>
      <c r="DC1012" s="199" t="str">
        <f t="shared" si="1183"/>
        <v>DC$17</v>
      </c>
      <c r="DD1012" s="199" t="str">
        <f t="shared" si="1183"/>
        <v>DD$17</v>
      </c>
      <c r="DE1012" s="199" t="str">
        <f t="shared" si="1183"/>
        <v>DE$17</v>
      </c>
      <c r="DF1012" s="199" t="str">
        <f t="shared" si="1183"/>
        <v>DF$17</v>
      </c>
      <c r="DG1012" s="199" t="str">
        <f t="shared" si="1183"/>
        <v>DG$17</v>
      </c>
      <c r="DH1012" s="199" t="str">
        <f t="shared" si="1183"/>
        <v>DH$17</v>
      </c>
      <c r="DI1012" s="199" t="str">
        <f t="shared" si="1183"/>
        <v>DI$17</v>
      </c>
      <c r="DJ1012" s="199" t="str">
        <f t="shared" si="1183"/>
        <v>DJ$17</v>
      </c>
      <c r="DK1012" s="199" t="str">
        <f t="shared" si="1183"/>
        <v>DK$17</v>
      </c>
      <c r="DL1012" s="199" t="str">
        <f t="shared" si="1183"/>
        <v>DL$17</v>
      </c>
    </row>
    <row r="1013" spans="1:116" x14ac:dyDescent="0.4">
      <c r="A1013" s="174"/>
      <c r="E1013" s="8"/>
      <c r="G1013" s="175" t="s">
        <v>491</v>
      </c>
      <c r="H1013" s="200"/>
      <c r="I1013" s="201"/>
      <c r="J1013" s="201"/>
      <c r="K1013" s="202"/>
      <c r="L1013" s="202"/>
      <c r="M1013" s="202"/>
      <c r="N1013" s="202"/>
      <c r="O1013" s="202"/>
      <c r="P1013" s="202"/>
      <c r="R1013" s="202"/>
      <c r="S1013" s="190"/>
      <c r="T1013" s="190"/>
      <c r="U1013" s="190"/>
      <c r="V1013" s="190"/>
      <c r="W1013" s="190"/>
      <c r="X1013" s="190"/>
      <c r="Y1013" s="190"/>
      <c r="Z1013" s="190"/>
      <c r="AA1013" s="190"/>
      <c r="AB1013" s="190"/>
      <c r="AC1013" s="190"/>
      <c r="AD1013" s="190"/>
      <c r="AE1013" s="190"/>
      <c r="AF1013" s="190"/>
      <c r="AG1013" s="190"/>
      <c r="AH1013" s="190"/>
      <c r="AI1013" s="190"/>
      <c r="AJ1013" s="190"/>
      <c r="AK1013" s="190"/>
      <c r="AL1013" s="190"/>
      <c r="AM1013" s="190"/>
      <c r="AN1013" s="190"/>
      <c r="AO1013" s="190"/>
      <c r="AP1013" s="190"/>
      <c r="AQ1013" s="190"/>
      <c r="AR1013" s="190"/>
      <c r="AS1013" s="190"/>
      <c r="AT1013" s="190"/>
      <c r="AU1013" s="190"/>
      <c r="AV1013" s="190"/>
      <c r="AW1013" s="190"/>
      <c r="AX1013" s="190"/>
      <c r="AY1013" s="190"/>
      <c r="AZ1013" s="190"/>
      <c r="BA1013" s="190"/>
      <c r="BB1013" s="190"/>
      <c r="BC1013" s="190"/>
      <c r="BD1013" s="190"/>
      <c r="BE1013" s="190"/>
      <c r="BF1013" s="190"/>
      <c r="BG1013" s="190"/>
      <c r="BH1013" s="190"/>
      <c r="BI1013" s="190"/>
      <c r="BJ1013" s="190"/>
      <c r="BK1013" s="190"/>
      <c r="BL1013" s="190"/>
      <c r="BM1013" s="190"/>
      <c r="BN1013" s="190"/>
      <c r="BO1013" s="190"/>
      <c r="BP1013" s="190"/>
      <c r="BQ1013" s="190"/>
      <c r="BR1013" s="190"/>
      <c r="BS1013" s="190"/>
      <c r="BT1013" s="190"/>
      <c r="BU1013" s="190"/>
      <c r="BV1013" s="190"/>
      <c r="BW1013" s="190"/>
      <c r="BX1013" s="190"/>
      <c r="BY1013" s="190"/>
      <c r="BZ1013" s="190"/>
      <c r="CA1013" s="190"/>
      <c r="CB1013" s="190"/>
      <c r="CC1013" s="190"/>
      <c r="CD1013" s="190"/>
      <c r="CE1013" s="190"/>
      <c r="CF1013" s="190"/>
      <c r="CG1013" s="190"/>
      <c r="CH1013" s="190"/>
      <c r="CI1013" s="190"/>
      <c r="CJ1013" s="190"/>
      <c r="CK1013" s="190"/>
      <c r="CL1013" s="190"/>
      <c r="CN1013" s="201"/>
      <c r="CO1013" s="190"/>
      <c r="CP1013" s="190"/>
      <c r="CQ1013" s="190"/>
      <c r="CR1013" s="190"/>
      <c r="CS1013" s="190"/>
      <c r="CT1013" s="190"/>
      <c r="CU1013" s="190"/>
      <c r="CV1013" s="190"/>
      <c r="CW1013" s="190"/>
      <c r="CX1013" s="190"/>
      <c r="CY1013" s="190"/>
      <c r="CZ1013" s="190"/>
      <c r="DA1013" s="190"/>
      <c r="DB1013" s="190"/>
      <c r="DC1013" s="190"/>
      <c r="DD1013" s="190"/>
      <c r="DE1013" s="190"/>
      <c r="DF1013" s="190"/>
      <c r="DG1013" s="190"/>
      <c r="DH1013" s="190"/>
      <c r="DI1013" s="190"/>
      <c r="DJ1013" s="190"/>
      <c r="DK1013" s="190"/>
      <c r="DL1013" s="190"/>
    </row>
    <row r="1014" spans="1:116" x14ac:dyDescent="0.4">
      <c r="A1014" s="174"/>
      <c r="E1014" s="8"/>
      <c r="G1014" s="175" t="s">
        <v>505</v>
      </c>
      <c r="H1014" s="200"/>
      <c r="I1014" s="201"/>
      <c r="J1014" s="201"/>
      <c r="K1014" s="202"/>
      <c r="L1014" s="202"/>
      <c r="M1014" s="202"/>
      <c r="N1014" s="202"/>
      <c r="O1014" s="202"/>
      <c r="P1014" s="202"/>
      <c r="R1014" s="202"/>
      <c r="S1014" s="190"/>
      <c r="T1014" s="190"/>
      <c r="U1014" s="190"/>
      <c r="V1014" s="190"/>
      <c r="W1014" s="190"/>
      <c r="X1014" s="190"/>
      <c r="Y1014" s="190"/>
      <c r="Z1014" s="190"/>
      <c r="AA1014" s="190"/>
      <c r="AB1014" s="190"/>
      <c r="AC1014" s="190"/>
      <c r="AD1014" s="190"/>
      <c r="AE1014" s="190"/>
      <c r="AF1014" s="190"/>
      <c r="AG1014" s="190"/>
      <c r="AH1014" s="190"/>
      <c r="AI1014" s="190"/>
      <c r="AJ1014" s="190"/>
      <c r="AK1014" s="190"/>
      <c r="AL1014" s="190"/>
      <c r="AM1014" s="190"/>
      <c r="AN1014" s="190"/>
      <c r="AO1014" s="190"/>
      <c r="AP1014" s="190"/>
      <c r="AQ1014" s="190"/>
      <c r="AR1014" s="190"/>
      <c r="AS1014" s="190"/>
      <c r="AT1014" s="190"/>
      <c r="AU1014" s="190"/>
      <c r="AV1014" s="190"/>
      <c r="AW1014" s="190"/>
      <c r="AX1014" s="190"/>
      <c r="AY1014" s="190"/>
      <c r="AZ1014" s="190"/>
      <c r="BA1014" s="190"/>
      <c r="BB1014" s="190"/>
      <c r="BC1014" s="190"/>
      <c r="BD1014" s="190"/>
      <c r="BE1014" s="190"/>
      <c r="BF1014" s="190"/>
      <c r="BG1014" s="190"/>
      <c r="BH1014" s="190"/>
      <c r="BI1014" s="190"/>
      <c r="BJ1014" s="190"/>
      <c r="BK1014" s="190"/>
      <c r="BL1014" s="190"/>
      <c r="BM1014" s="190"/>
      <c r="BN1014" s="190"/>
      <c r="BO1014" s="190"/>
      <c r="BP1014" s="190"/>
      <c r="BQ1014" s="190"/>
      <c r="BR1014" s="190"/>
      <c r="BS1014" s="190"/>
      <c r="BT1014" s="190"/>
      <c r="BU1014" s="190"/>
      <c r="BV1014" s="190"/>
      <c r="BW1014" s="190"/>
      <c r="BX1014" s="190"/>
      <c r="BY1014" s="190"/>
      <c r="BZ1014" s="190"/>
      <c r="CA1014" s="190"/>
      <c r="CB1014" s="190"/>
      <c r="CC1014" s="190"/>
      <c r="CD1014" s="190"/>
      <c r="CE1014" s="190"/>
      <c r="CF1014" s="190"/>
      <c r="CG1014" s="190"/>
      <c r="CH1014" s="190"/>
      <c r="CI1014" s="190"/>
      <c r="CJ1014" s="190"/>
      <c r="CK1014" s="190"/>
      <c r="CL1014" s="190"/>
      <c r="CN1014" s="201"/>
      <c r="CO1014" s="190"/>
      <c r="CP1014" s="190"/>
      <c r="CQ1014" s="190"/>
      <c r="CR1014" s="190"/>
      <c r="CS1014" s="190"/>
      <c r="CT1014" s="190"/>
      <c r="CU1014" s="190"/>
      <c r="CV1014" s="190"/>
      <c r="CW1014" s="190"/>
      <c r="CX1014" s="190"/>
      <c r="CY1014" s="190"/>
      <c r="CZ1014" s="190"/>
      <c r="DA1014" s="190"/>
      <c r="DB1014" s="190"/>
      <c r="DC1014" s="190"/>
      <c r="DD1014" s="190"/>
      <c r="DE1014" s="190"/>
      <c r="DF1014" s="190"/>
      <c r="DG1014" s="190"/>
      <c r="DH1014" s="190"/>
      <c r="DI1014" s="190"/>
      <c r="DJ1014" s="190"/>
      <c r="DK1014" s="190"/>
      <c r="DL1014" s="190"/>
    </row>
    <row r="1015" spans="1:116" x14ac:dyDescent="0.4">
      <c r="A1015" s="174"/>
      <c r="E1015" s="8"/>
      <c r="G1015" s="175" t="s">
        <v>463</v>
      </c>
      <c r="H1015" s="200"/>
      <c r="I1015" s="201"/>
      <c r="J1015" s="201"/>
      <c r="K1015" s="202"/>
      <c r="L1015" s="202"/>
      <c r="M1015" s="202"/>
      <c r="N1015" s="202"/>
      <c r="O1015" s="202"/>
      <c r="P1015" s="202"/>
      <c r="R1015" s="202"/>
      <c r="S1015" s="176" t="str">
        <f>ADDRESS(ROW(S1008),COLUMN(S1008),2)</f>
        <v>S$1008</v>
      </c>
      <c r="T1015" s="176" t="str">
        <f t="shared" ref="T1015:CE1015" si="1184">ADDRESS(ROW(T1008),COLUMN(T1008),2)</f>
        <v>T$1008</v>
      </c>
      <c r="U1015" s="176" t="str">
        <f t="shared" si="1184"/>
        <v>U$1008</v>
      </c>
      <c r="V1015" s="176" t="str">
        <f t="shared" si="1184"/>
        <v>V$1008</v>
      </c>
      <c r="W1015" s="176" t="str">
        <f t="shared" si="1184"/>
        <v>W$1008</v>
      </c>
      <c r="X1015" s="176" t="str">
        <f t="shared" si="1184"/>
        <v>X$1008</v>
      </c>
      <c r="Y1015" s="176" t="str">
        <f t="shared" si="1184"/>
        <v>Y$1008</v>
      </c>
      <c r="Z1015" s="176" t="str">
        <f t="shared" si="1184"/>
        <v>Z$1008</v>
      </c>
      <c r="AA1015" s="176" t="str">
        <f t="shared" si="1184"/>
        <v>AA$1008</v>
      </c>
      <c r="AB1015" s="176" t="str">
        <f t="shared" si="1184"/>
        <v>AB$1008</v>
      </c>
      <c r="AC1015" s="176" t="str">
        <f t="shared" si="1184"/>
        <v>AC$1008</v>
      </c>
      <c r="AD1015" s="176" t="str">
        <f t="shared" si="1184"/>
        <v>AD$1008</v>
      </c>
      <c r="AE1015" s="176" t="str">
        <f t="shared" si="1184"/>
        <v>AE$1008</v>
      </c>
      <c r="AF1015" s="176" t="str">
        <f t="shared" si="1184"/>
        <v>AF$1008</v>
      </c>
      <c r="AG1015" s="176" t="str">
        <f t="shared" si="1184"/>
        <v>AG$1008</v>
      </c>
      <c r="AH1015" s="176" t="str">
        <f t="shared" si="1184"/>
        <v>AH$1008</v>
      </c>
      <c r="AI1015" s="176" t="str">
        <f t="shared" si="1184"/>
        <v>AI$1008</v>
      </c>
      <c r="AJ1015" s="176" t="str">
        <f t="shared" si="1184"/>
        <v>AJ$1008</v>
      </c>
      <c r="AK1015" s="176" t="str">
        <f t="shared" si="1184"/>
        <v>AK$1008</v>
      </c>
      <c r="AL1015" s="176" t="str">
        <f t="shared" si="1184"/>
        <v>AL$1008</v>
      </c>
      <c r="AM1015" s="176" t="str">
        <f t="shared" si="1184"/>
        <v>AM$1008</v>
      </c>
      <c r="AN1015" s="176" t="str">
        <f t="shared" si="1184"/>
        <v>AN$1008</v>
      </c>
      <c r="AO1015" s="176" t="str">
        <f t="shared" si="1184"/>
        <v>AO$1008</v>
      </c>
      <c r="AP1015" s="176" t="str">
        <f t="shared" si="1184"/>
        <v>AP$1008</v>
      </c>
      <c r="AQ1015" s="176" t="str">
        <f t="shared" si="1184"/>
        <v>AQ$1008</v>
      </c>
      <c r="AR1015" s="176" t="str">
        <f t="shared" si="1184"/>
        <v>AR$1008</v>
      </c>
      <c r="AS1015" s="176" t="str">
        <f t="shared" si="1184"/>
        <v>AS$1008</v>
      </c>
      <c r="AT1015" s="176" t="str">
        <f t="shared" si="1184"/>
        <v>AT$1008</v>
      </c>
      <c r="AU1015" s="176" t="str">
        <f t="shared" si="1184"/>
        <v>AU$1008</v>
      </c>
      <c r="AV1015" s="176" t="str">
        <f t="shared" si="1184"/>
        <v>AV$1008</v>
      </c>
      <c r="AW1015" s="176" t="str">
        <f t="shared" si="1184"/>
        <v>AW$1008</v>
      </c>
      <c r="AX1015" s="176" t="str">
        <f t="shared" si="1184"/>
        <v>AX$1008</v>
      </c>
      <c r="AY1015" s="176" t="str">
        <f t="shared" si="1184"/>
        <v>AY$1008</v>
      </c>
      <c r="AZ1015" s="176" t="str">
        <f t="shared" si="1184"/>
        <v>AZ$1008</v>
      </c>
      <c r="BA1015" s="176" t="str">
        <f t="shared" si="1184"/>
        <v>BA$1008</v>
      </c>
      <c r="BB1015" s="176" t="str">
        <f t="shared" si="1184"/>
        <v>BB$1008</v>
      </c>
      <c r="BC1015" s="176" t="str">
        <f t="shared" si="1184"/>
        <v>BC$1008</v>
      </c>
      <c r="BD1015" s="176" t="str">
        <f t="shared" si="1184"/>
        <v>BD$1008</v>
      </c>
      <c r="BE1015" s="176" t="str">
        <f t="shared" si="1184"/>
        <v>BE$1008</v>
      </c>
      <c r="BF1015" s="176" t="str">
        <f t="shared" si="1184"/>
        <v>BF$1008</v>
      </c>
      <c r="BG1015" s="176" t="str">
        <f t="shared" si="1184"/>
        <v>BG$1008</v>
      </c>
      <c r="BH1015" s="176" t="str">
        <f t="shared" si="1184"/>
        <v>BH$1008</v>
      </c>
      <c r="BI1015" s="176" t="str">
        <f t="shared" si="1184"/>
        <v>BI$1008</v>
      </c>
      <c r="BJ1015" s="176" t="str">
        <f t="shared" si="1184"/>
        <v>BJ$1008</v>
      </c>
      <c r="BK1015" s="176" t="str">
        <f t="shared" si="1184"/>
        <v>BK$1008</v>
      </c>
      <c r="BL1015" s="176" t="str">
        <f t="shared" si="1184"/>
        <v>BL$1008</v>
      </c>
      <c r="BM1015" s="176" t="str">
        <f t="shared" si="1184"/>
        <v>BM$1008</v>
      </c>
      <c r="BN1015" s="176" t="str">
        <f t="shared" si="1184"/>
        <v>BN$1008</v>
      </c>
      <c r="BO1015" s="176" t="str">
        <f t="shared" si="1184"/>
        <v>BO$1008</v>
      </c>
      <c r="BP1015" s="176" t="str">
        <f t="shared" si="1184"/>
        <v>BP$1008</v>
      </c>
      <c r="BQ1015" s="176" t="str">
        <f t="shared" si="1184"/>
        <v>BQ$1008</v>
      </c>
      <c r="BR1015" s="176" t="str">
        <f t="shared" si="1184"/>
        <v>BR$1008</v>
      </c>
      <c r="BS1015" s="176" t="str">
        <f t="shared" si="1184"/>
        <v>BS$1008</v>
      </c>
      <c r="BT1015" s="176" t="str">
        <f t="shared" si="1184"/>
        <v>BT$1008</v>
      </c>
      <c r="BU1015" s="176" t="str">
        <f t="shared" si="1184"/>
        <v>BU$1008</v>
      </c>
      <c r="BV1015" s="176" t="str">
        <f t="shared" si="1184"/>
        <v>BV$1008</v>
      </c>
      <c r="BW1015" s="176" t="str">
        <f t="shared" si="1184"/>
        <v>BW$1008</v>
      </c>
      <c r="BX1015" s="176" t="str">
        <f t="shared" si="1184"/>
        <v>BX$1008</v>
      </c>
      <c r="BY1015" s="176" t="str">
        <f t="shared" si="1184"/>
        <v>BY$1008</v>
      </c>
      <c r="BZ1015" s="176" t="str">
        <f t="shared" si="1184"/>
        <v>BZ$1008</v>
      </c>
      <c r="CA1015" s="176" t="str">
        <f t="shared" si="1184"/>
        <v>CA$1008</v>
      </c>
      <c r="CB1015" s="176" t="str">
        <f t="shared" si="1184"/>
        <v>CB$1008</v>
      </c>
      <c r="CC1015" s="176" t="str">
        <f t="shared" si="1184"/>
        <v>CC$1008</v>
      </c>
      <c r="CD1015" s="176" t="str">
        <f t="shared" si="1184"/>
        <v>CD$1008</v>
      </c>
      <c r="CE1015" s="176" t="str">
        <f t="shared" si="1184"/>
        <v>CE$1008</v>
      </c>
      <c r="CF1015" s="176" t="str">
        <f t="shared" ref="CF1015:CL1015" si="1185">ADDRESS(ROW(CF1008),COLUMN(CF1008),2)</f>
        <v>CF$1008</v>
      </c>
      <c r="CG1015" s="176" t="str">
        <f t="shared" si="1185"/>
        <v>CG$1008</v>
      </c>
      <c r="CH1015" s="176" t="str">
        <f t="shared" si="1185"/>
        <v>CH$1008</v>
      </c>
      <c r="CI1015" s="176" t="str">
        <f t="shared" si="1185"/>
        <v>CI$1008</v>
      </c>
      <c r="CJ1015" s="176" t="str">
        <f t="shared" si="1185"/>
        <v>CJ$1008</v>
      </c>
      <c r="CK1015" s="176" t="str">
        <f t="shared" si="1185"/>
        <v>CK$1008</v>
      </c>
      <c r="CL1015" s="176" t="str">
        <f t="shared" si="1185"/>
        <v>CL$1008</v>
      </c>
      <c r="CN1015" s="201"/>
      <c r="CO1015" s="176" t="str">
        <f t="shared" ref="CO1015:DL1015" si="1186">ADDRESS(ROW(CO1008),COLUMN(CO1008),2)</f>
        <v>CO$1008</v>
      </c>
      <c r="CP1015" s="176" t="str">
        <f t="shared" si="1186"/>
        <v>CP$1008</v>
      </c>
      <c r="CQ1015" s="176" t="str">
        <f t="shared" si="1186"/>
        <v>CQ$1008</v>
      </c>
      <c r="CR1015" s="176" t="str">
        <f t="shared" si="1186"/>
        <v>CR$1008</v>
      </c>
      <c r="CS1015" s="176" t="str">
        <f t="shared" si="1186"/>
        <v>CS$1008</v>
      </c>
      <c r="CT1015" s="176" t="str">
        <f t="shared" si="1186"/>
        <v>CT$1008</v>
      </c>
      <c r="CU1015" s="176" t="str">
        <f t="shared" si="1186"/>
        <v>CU$1008</v>
      </c>
      <c r="CV1015" s="176" t="str">
        <f t="shared" si="1186"/>
        <v>CV$1008</v>
      </c>
      <c r="CW1015" s="176" t="str">
        <f t="shared" si="1186"/>
        <v>CW$1008</v>
      </c>
      <c r="CX1015" s="176" t="str">
        <f t="shared" si="1186"/>
        <v>CX$1008</v>
      </c>
      <c r="CY1015" s="176" t="str">
        <f t="shared" si="1186"/>
        <v>CY$1008</v>
      </c>
      <c r="CZ1015" s="176" t="str">
        <f t="shared" si="1186"/>
        <v>CZ$1008</v>
      </c>
      <c r="DA1015" s="176" t="str">
        <f t="shared" si="1186"/>
        <v>DA$1008</v>
      </c>
      <c r="DB1015" s="176" t="str">
        <f t="shared" si="1186"/>
        <v>DB$1008</v>
      </c>
      <c r="DC1015" s="176" t="str">
        <f t="shared" si="1186"/>
        <v>DC$1008</v>
      </c>
      <c r="DD1015" s="176" t="str">
        <f t="shared" si="1186"/>
        <v>DD$1008</v>
      </c>
      <c r="DE1015" s="176" t="str">
        <f t="shared" si="1186"/>
        <v>DE$1008</v>
      </c>
      <c r="DF1015" s="176" t="str">
        <f t="shared" si="1186"/>
        <v>DF$1008</v>
      </c>
      <c r="DG1015" s="176" t="str">
        <f t="shared" si="1186"/>
        <v>DG$1008</v>
      </c>
      <c r="DH1015" s="176" t="str">
        <f t="shared" si="1186"/>
        <v>DH$1008</v>
      </c>
      <c r="DI1015" s="176" t="str">
        <f t="shared" si="1186"/>
        <v>DI$1008</v>
      </c>
      <c r="DJ1015" s="176" t="str">
        <f t="shared" si="1186"/>
        <v>DJ$1008</v>
      </c>
      <c r="DK1015" s="176" t="str">
        <f t="shared" si="1186"/>
        <v>DK$1008</v>
      </c>
      <c r="DL1015" s="176" t="str">
        <f t="shared" si="1186"/>
        <v>DL$1008</v>
      </c>
    </row>
    <row r="1016" spans="1:116" x14ac:dyDescent="0.4">
      <c r="A1016" s="174"/>
      <c r="E1016" s="8"/>
      <c r="G1016" s="175" t="s">
        <v>464</v>
      </c>
      <c r="H1016" s="200"/>
      <c r="I1016" s="201"/>
      <c r="J1016" s="201"/>
      <c r="K1016" s="202"/>
      <c r="L1016" s="202"/>
      <c r="M1016" s="202"/>
      <c r="N1016" s="202"/>
      <c r="O1016" s="202"/>
      <c r="P1016" s="202"/>
      <c r="R1016" s="202"/>
      <c r="S1016" s="190" t="str">
        <f t="shared" ref="S1016:CD1016" si="1187">S$23</f>
        <v>S$19</v>
      </c>
      <c r="T1016" s="190" t="str">
        <f t="shared" si="1187"/>
        <v>T$19</v>
      </c>
      <c r="U1016" s="190" t="str">
        <f t="shared" si="1187"/>
        <v>U$19</v>
      </c>
      <c r="V1016" s="190" t="str">
        <f t="shared" si="1187"/>
        <v>V$19</v>
      </c>
      <c r="W1016" s="190" t="str">
        <f t="shared" si="1187"/>
        <v>W$19</v>
      </c>
      <c r="X1016" s="190" t="str">
        <f t="shared" si="1187"/>
        <v>X$19</v>
      </c>
      <c r="Y1016" s="190" t="str">
        <f t="shared" si="1187"/>
        <v>Y$19</v>
      </c>
      <c r="Z1016" s="190" t="str">
        <f t="shared" si="1187"/>
        <v>Z$19</v>
      </c>
      <c r="AA1016" s="190" t="str">
        <f t="shared" si="1187"/>
        <v>AA$19</v>
      </c>
      <c r="AB1016" s="190" t="str">
        <f t="shared" si="1187"/>
        <v>AB$19</v>
      </c>
      <c r="AC1016" s="190" t="str">
        <f t="shared" si="1187"/>
        <v>AC$19</v>
      </c>
      <c r="AD1016" s="190" t="str">
        <f t="shared" si="1187"/>
        <v>AD$19</v>
      </c>
      <c r="AE1016" s="190" t="str">
        <f t="shared" si="1187"/>
        <v>AE$19</v>
      </c>
      <c r="AF1016" s="190" t="str">
        <f t="shared" si="1187"/>
        <v>AF$19</v>
      </c>
      <c r="AG1016" s="190" t="str">
        <f t="shared" si="1187"/>
        <v>AG$19</v>
      </c>
      <c r="AH1016" s="190" t="str">
        <f t="shared" si="1187"/>
        <v>AH$19</v>
      </c>
      <c r="AI1016" s="190" t="str">
        <f t="shared" si="1187"/>
        <v>AI$19</v>
      </c>
      <c r="AJ1016" s="190" t="str">
        <f t="shared" si="1187"/>
        <v>AJ$19</v>
      </c>
      <c r="AK1016" s="190" t="str">
        <f t="shared" si="1187"/>
        <v>AK$19</v>
      </c>
      <c r="AL1016" s="190" t="str">
        <f t="shared" si="1187"/>
        <v>AL$19</v>
      </c>
      <c r="AM1016" s="190" t="str">
        <f t="shared" si="1187"/>
        <v>AM$19</v>
      </c>
      <c r="AN1016" s="190" t="str">
        <f t="shared" si="1187"/>
        <v>AN$19</v>
      </c>
      <c r="AO1016" s="190" t="str">
        <f t="shared" si="1187"/>
        <v>AO$19</v>
      </c>
      <c r="AP1016" s="190" t="str">
        <f t="shared" si="1187"/>
        <v>AP$19</v>
      </c>
      <c r="AQ1016" s="190" t="str">
        <f t="shared" si="1187"/>
        <v>AQ$19</v>
      </c>
      <c r="AR1016" s="190" t="str">
        <f t="shared" si="1187"/>
        <v>AR$19</v>
      </c>
      <c r="AS1016" s="190" t="str">
        <f t="shared" si="1187"/>
        <v>AS$19</v>
      </c>
      <c r="AT1016" s="190" t="str">
        <f t="shared" si="1187"/>
        <v>AT$19</v>
      </c>
      <c r="AU1016" s="190" t="str">
        <f t="shared" si="1187"/>
        <v>AU$19</v>
      </c>
      <c r="AV1016" s="190" t="str">
        <f t="shared" si="1187"/>
        <v>AV$19</v>
      </c>
      <c r="AW1016" s="190" t="str">
        <f t="shared" si="1187"/>
        <v>AW$19</v>
      </c>
      <c r="AX1016" s="190" t="str">
        <f t="shared" si="1187"/>
        <v>AX$19</v>
      </c>
      <c r="AY1016" s="190" t="str">
        <f t="shared" si="1187"/>
        <v>AY$19</v>
      </c>
      <c r="AZ1016" s="190" t="str">
        <f t="shared" si="1187"/>
        <v>AZ$19</v>
      </c>
      <c r="BA1016" s="190" t="str">
        <f t="shared" si="1187"/>
        <v>BA$19</v>
      </c>
      <c r="BB1016" s="190" t="str">
        <f t="shared" si="1187"/>
        <v>BB$19</v>
      </c>
      <c r="BC1016" s="190" t="str">
        <f t="shared" si="1187"/>
        <v>BC$19</v>
      </c>
      <c r="BD1016" s="190" t="str">
        <f t="shared" si="1187"/>
        <v>BD$19</v>
      </c>
      <c r="BE1016" s="190" t="str">
        <f t="shared" si="1187"/>
        <v>BE$19</v>
      </c>
      <c r="BF1016" s="190" t="str">
        <f t="shared" si="1187"/>
        <v>BF$19</v>
      </c>
      <c r="BG1016" s="190" t="str">
        <f t="shared" si="1187"/>
        <v>BG$19</v>
      </c>
      <c r="BH1016" s="190" t="str">
        <f t="shared" si="1187"/>
        <v>BH$19</v>
      </c>
      <c r="BI1016" s="190" t="str">
        <f t="shared" si="1187"/>
        <v>BI$19</v>
      </c>
      <c r="BJ1016" s="190" t="str">
        <f t="shared" si="1187"/>
        <v>BJ$19</v>
      </c>
      <c r="BK1016" s="190" t="str">
        <f t="shared" si="1187"/>
        <v>BK$19</v>
      </c>
      <c r="BL1016" s="190" t="str">
        <f t="shared" si="1187"/>
        <v>BL$19</v>
      </c>
      <c r="BM1016" s="190" t="str">
        <f t="shared" si="1187"/>
        <v>BM$19</v>
      </c>
      <c r="BN1016" s="190" t="str">
        <f t="shared" si="1187"/>
        <v>BN$19</v>
      </c>
      <c r="BO1016" s="190" t="str">
        <f t="shared" si="1187"/>
        <v>BO$19</v>
      </c>
      <c r="BP1016" s="190" t="str">
        <f t="shared" si="1187"/>
        <v>BP$19</v>
      </c>
      <c r="BQ1016" s="190" t="str">
        <f t="shared" si="1187"/>
        <v>BQ$19</v>
      </c>
      <c r="BR1016" s="190" t="str">
        <f t="shared" si="1187"/>
        <v>BR$19</v>
      </c>
      <c r="BS1016" s="190" t="str">
        <f t="shared" si="1187"/>
        <v>BS$19</v>
      </c>
      <c r="BT1016" s="190" t="str">
        <f t="shared" si="1187"/>
        <v>BT$19</v>
      </c>
      <c r="BU1016" s="190" t="str">
        <f t="shared" si="1187"/>
        <v>BU$19</v>
      </c>
      <c r="BV1016" s="190" t="str">
        <f t="shared" si="1187"/>
        <v>BV$19</v>
      </c>
      <c r="BW1016" s="190" t="str">
        <f t="shared" si="1187"/>
        <v>BW$19</v>
      </c>
      <c r="BX1016" s="190" t="str">
        <f t="shared" si="1187"/>
        <v>BX$19</v>
      </c>
      <c r="BY1016" s="190" t="str">
        <f t="shared" si="1187"/>
        <v>BY$19</v>
      </c>
      <c r="BZ1016" s="190" t="str">
        <f t="shared" si="1187"/>
        <v>BZ$19</v>
      </c>
      <c r="CA1016" s="190" t="str">
        <f t="shared" si="1187"/>
        <v>CA$19</v>
      </c>
      <c r="CB1016" s="190" t="str">
        <f t="shared" si="1187"/>
        <v>CB$19</v>
      </c>
      <c r="CC1016" s="190" t="str">
        <f t="shared" si="1187"/>
        <v>CC$19</v>
      </c>
      <c r="CD1016" s="190" t="str">
        <f t="shared" si="1187"/>
        <v>CD$19</v>
      </c>
      <c r="CE1016" s="190" t="str">
        <f t="shared" ref="CE1016:CL1016" si="1188">CE$23</f>
        <v>CE$19</v>
      </c>
      <c r="CF1016" s="190" t="str">
        <f t="shared" si="1188"/>
        <v>CF$19</v>
      </c>
      <c r="CG1016" s="190" t="str">
        <f t="shared" si="1188"/>
        <v>CG$19</v>
      </c>
      <c r="CH1016" s="190" t="str">
        <f t="shared" si="1188"/>
        <v>CH$19</v>
      </c>
      <c r="CI1016" s="190" t="str">
        <f t="shared" si="1188"/>
        <v>CI$19</v>
      </c>
      <c r="CJ1016" s="190" t="str">
        <f t="shared" si="1188"/>
        <v>CJ$19</v>
      </c>
      <c r="CK1016" s="190" t="str">
        <f t="shared" si="1188"/>
        <v>CK$19</v>
      </c>
      <c r="CL1016" s="190" t="str">
        <f t="shared" si="1188"/>
        <v>CL$19</v>
      </c>
      <c r="CN1016" s="201"/>
      <c r="CO1016" s="190" t="str">
        <f t="shared" ref="CO1016:DL1016" si="1189">CO$23</f>
        <v>CO$19</v>
      </c>
      <c r="CP1016" s="190" t="str">
        <f t="shared" si="1189"/>
        <v>CP$19</v>
      </c>
      <c r="CQ1016" s="190" t="str">
        <f t="shared" si="1189"/>
        <v>CQ$19</v>
      </c>
      <c r="CR1016" s="190" t="str">
        <f t="shared" si="1189"/>
        <v>CR$19</v>
      </c>
      <c r="CS1016" s="190" t="str">
        <f t="shared" si="1189"/>
        <v>CS$19</v>
      </c>
      <c r="CT1016" s="190" t="str">
        <f t="shared" si="1189"/>
        <v>CT$19</v>
      </c>
      <c r="CU1016" s="190" t="str">
        <f t="shared" si="1189"/>
        <v>CU$19</v>
      </c>
      <c r="CV1016" s="190" t="str">
        <f t="shared" si="1189"/>
        <v>CV$19</v>
      </c>
      <c r="CW1016" s="190" t="str">
        <f t="shared" si="1189"/>
        <v>CW$19</v>
      </c>
      <c r="CX1016" s="190" t="str">
        <f t="shared" si="1189"/>
        <v>CX$19</v>
      </c>
      <c r="CY1016" s="190" t="str">
        <f t="shared" si="1189"/>
        <v>CY$19</v>
      </c>
      <c r="CZ1016" s="190" t="str">
        <f t="shared" si="1189"/>
        <v>CZ$19</v>
      </c>
      <c r="DA1016" s="190" t="str">
        <f t="shared" si="1189"/>
        <v>DA$19</v>
      </c>
      <c r="DB1016" s="190" t="str">
        <f t="shared" si="1189"/>
        <v>DB$19</v>
      </c>
      <c r="DC1016" s="190" t="str">
        <f t="shared" si="1189"/>
        <v>DC$19</v>
      </c>
      <c r="DD1016" s="190" t="str">
        <f t="shared" si="1189"/>
        <v>DD$19</v>
      </c>
      <c r="DE1016" s="190" t="str">
        <f t="shared" si="1189"/>
        <v>DE$19</v>
      </c>
      <c r="DF1016" s="190" t="str">
        <f t="shared" si="1189"/>
        <v>DF$19</v>
      </c>
      <c r="DG1016" s="190" t="str">
        <f t="shared" si="1189"/>
        <v>DG$19</v>
      </c>
      <c r="DH1016" s="190" t="str">
        <f t="shared" si="1189"/>
        <v>DH$19</v>
      </c>
      <c r="DI1016" s="190" t="str">
        <f t="shared" si="1189"/>
        <v>DI$19</v>
      </c>
      <c r="DJ1016" s="190" t="str">
        <f t="shared" si="1189"/>
        <v>DJ$19</v>
      </c>
      <c r="DK1016" s="190" t="str">
        <f t="shared" si="1189"/>
        <v>DK$19</v>
      </c>
      <c r="DL1016" s="190" t="str">
        <f t="shared" si="1189"/>
        <v>DL$19</v>
      </c>
    </row>
    <row r="1017" spans="1:116" x14ac:dyDescent="0.4">
      <c r="A1017" s="142" t="s">
        <v>218</v>
      </c>
      <c r="B1017" s="397" t="s">
        <v>81</v>
      </c>
      <c r="C1017" s="397"/>
      <c r="D1017" s="164" t="s">
        <v>831</v>
      </c>
      <c r="E1017" s="204" t="str">
        <f t="shared" ref="E1017:E1037" si="1190">ROW()&amp;" "&amp;D1017</f>
        <v>1017 WCINVBATCH-SV</v>
      </c>
      <c r="F1017" t="s">
        <v>439</v>
      </c>
      <c r="G1017" s="143" t="s">
        <v>265</v>
      </c>
      <c r="H1017" s="142"/>
      <c r="I1017" s="144"/>
      <c r="J1017" s="144"/>
      <c r="K1017" s="142" t="s">
        <v>833</v>
      </c>
      <c r="L1017" s="142"/>
      <c r="M1017" s="142"/>
      <c r="N1017" s="142"/>
      <c r="O1017" s="142"/>
      <c r="P1017" s="142"/>
      <c r="R1017" s="143"/>
      <c r="S1017" s="143"/>
      <c r="T1017" s="143"/>
      <c r="U1017" s="143"/>
      <c r="V1017" s="143"/>
      <c r="W1017" s="143"/>
      <c r="X1017" s="143"/>
      <c r="Y1017" s="143"/>
      <c r="Z1017" s="143"/>
      <c r="AA1017" s="143"/>
      <c r="AB1017" s="143"/>
      <c r="AC1017" s="143"/>
      <c r="AD1017" s="143"/>
      <c r="AE1017" s="143"/>
      <c r="AF1017" s="143"/>
      <c r="AG1017" s="143"/>
      <c r="AH1017" s="143"/>
      <c r="AI1017" s="143"/>
      <c r="AJ1017" s="143"/>
      <c r="AK1017" s="143"/>
      <c r="AL1017" s="143"/>
      <c r="AM1017" s="143"/>
      <c r="AN1017" s="143"/>
      <c r="AO1017" s="143"/>
      <c r="AP1017" s="143"/>
      <c r="AQ1017" s="143"/>
      <c r="AR1017" s="143"/>
      <c r="AS1017" s="143"/>
      <c r="AT1017" s="143"/>
      <c r="AU1017" s="143"/>
      <c r="AV1017" s="143"/>
      <c r="AW1017" s="143"/>
      <c r="AX1017" s="143"/>
      <c r="AY1017" s="143"/>
      <c r="AZ1017" s="143"/>
      <c r="BA1017" s="143"/>
      <c r="BB1017" s="143"/>
      <c r="BC1017" s="143"/>
      <c r="BD1017" s="143"/>
      <c r="BE1017" s="143"/>
      <c r="BF1017" s="143"/>
      <c r="BG1017" s="143"/>
      <c r="BH1017" s="143"/>
      <c r="BI1017" s="143"/>
      <c r="BJ1017" s="143"/>
      <c r="BK1017" s="143"/>
      <c r="BL1017" s="143"/>
      <c r="BM1017" s="143"/>
      <c r="BN1017" s="143"/>
      <c r="BO1017" s="143"/>
      <c r="BP1017" s="143"/>
      <c r="BQ1017" s="143"/>
      <c r="BR1017" s="143"/>
      <c r="BS1017" s="143"/>
      <c r="BT1017" s="143"/>
      <c r="BU1017" s="143"/>
      <c r="BV1017" s="143"/>
      <c r="BW1017" s="143"/>
      <c r="BX1017" s="143"/>
      <c r="BY1017" s="143"/>
      <c r="BZ1017" s="143"/>
      <c r="CA1017" s="143"/>
      <c r="CB1017" s="143"/>
      <c r="CC1017" s="143"/>
      <c r="CD1017" s="143"/>
      <c r="CE1017" s="143"/>
      <c r="CF1017" s="143"/>
      <c r="CG1017" s="143"/>
      <c r="CH1017" s="143"/>
      <c r="CI1017" s="143"/>
      <c r="CJ1017" s="143"/>
      <c r="CK1017" s="143"/>
      <c r="CL1017" s="143"/>
      <c r="CN1017" s="144"/>
      <c r="CO1017" s="143"/>
      <c r="CP1017" s="143"/>
      <c r="CQ1017" s="143"/>
      <c r="CR1017" s="143"/>
      <c r="CS1017" s="143"/>
      <c r="CT1017" s="143"/>
      <c r="CU1017" s="143"/>
      <c r="CV1017" s="143"/>
      <c r="CW1017" s="143"/>
      <c r="CX1017" s="143"/>
      <c r="CY1017" s="143"/>
      <c r="CZ1017" s="143"/>
      <c r="DA1017" s="143"/>
      <c r="DB1017" s="143"/>
      <c r="DC1017" s="143"/>
      <c r="DD1017" s="143"/>
      <c r="DE1017" s="143"/>
      <c r="DF1017" s="143"/>
      <c r="DG1017" s="143"/>
      <c r="DH1017" s="143"/>
      <c r="DI1017" s="143"/>
      <c r="DJ1017" s="143"/>
      <c r="DK1017" s="143"/>
      <c r="DL1017" s="143"/>
    </row>
    <row r="1018" spans="1:116" x14ac:dyDescent="0.4">
      <c r="B1018" s="164" t="str">
        <f>E1018</f>
        <v>1018 WCINVBATCH-SV</v>
      </c>
      <c r="C1018" s="164"/>
      <c r="D1018" s="164" t="s">
        <v>831</v>
      </c>
      <c r="E1018" s="204" t="str">
        <f t="shared" si="1190"/>
        <v>1018 WCINVBATCH-SV</v>
      </c>
      <c r="G1018" s="95" t="str">
        <f>G1034&amp;":"</f>
        <v>Inventory - (Secondary label):</v>
      </c>
      <c r="H1018" s="12"/>
      <c r="I1018" s="60"/>
      <c r="J1018" s="60"/>
      <c r="K1018" s="20"/>
      <c r="L1018" s="20"/>
      <c r="M1018" s="20"/>
      <c r="N1018" s="20"/>
      <c r="O1018" s="20"/>
      <c r="P1018" s="20"/>
      <c r="R1018" s="20"/>
      <c r="S1018" s="20"/>
      <c r="T1018" s="20"/>
      <c r="U1018" s="20"/>
      <c r="V1018" s="20"/>
      <c r="W1018" s="20"/>
      <c r="X1018" s="20"/>
      <c r="Y1018" s="20"/>
      <c r="Z1018" s="20"/>
      <c r="AA1018" s="20"/>
      <c r="AB1018" s="20"/>
      <c r="AC1018" s="20"/>
      <c r="AD1018" s="20"/>
      <c r="AE1018" s="20"/>
      <c r="AF1018" s="20"/>
      <c r="AG1018" s="20"/>
      <c r="AH1018" s="20"/>
      <c r="AI1018" s="20"/>
      <c r="AJ1018" s="20"/>
      <c r="AK1018" s="20"/>
      <c r="AL1018" s="20"/>
      <c r="AM1018" s="20"/>
      <c r="AN1018" s="20"/>
      <c r="AO1018" s="20"/>
      <c r="AP1018" s="20"/>
      <c r="AQ1018" s="20"/>
      <c r="AR1018" s="20"/>
      <c r="AS1018" s="20"/>
      <c r="AT1018" s="20"/>
      <c r="AU1018" s="20"/>
      <c r="AV1018" s="20"/>
      <c r="AW1018" s="20"/>
      <c r="AX1018" s="20"/>
      <c r="AY1018" s="20"/>
      <c r="AZ1018" s="20"/>
      <c r="BA1018" s="20"/>
      <c r="BB1018" s="20"/>
      <c r="BC1018" s="20"/>
      <c r="BD1018" s="20"/>
      <c r="BE1018" s="20"/>
      <c r="BF1018" s="20"/>
      <c r="BG1018" s="20"/>
      <c r="BH1018" s="20"/>
      <c r="BI1018" s="20"/>
      <c r="BJ1018" s="20"/>
      <c r="BK1018" s="20"/>
      <c r="BL1018" s="20"/>
      <c r="BM1018" s="20"/>
      <c r="BN1018" s="20"/>
      <c r="BO1018" s="20"/>
      <c r="BP1018" s="20"/>
      <c r="BQ1018" s="20"/>
      <c r="BR1018" s="20"/>
      <c r="BS1018" s="20"/>
      <c r="BT1018" s="20"/>
      <c r="BU1018" s="20"/>
      <c r="BV1018" s="20"/>
      <c r="BW1018" s="20"/>
      <c r="BX1018" s="20"/>
      <c r="BY1018" s="20"/>
      <c r="BZ1018" s="20"/>
      <c r="CA1018" s="20"/>
      <c r="CB1018" s="20"/>
      <c r="CC1018" s="20"/>
      <c r="CD1018" s="20"/>
      <c r="CE1018" s="20"/>
      <c r="CF1018" s="20"/>
      <c r="CG1018" s="20"/>
      <c r="CH1018" s="20"/>
      <c r="CI1018" s="20"/>
      <c r="CJ1018" s="20"/>
      <c r="CK1018" s="20"/>
      <c r="CL1018" s="20"/>
      <c r="CN1018" s="60"/>
      <c r="CO1018" s="20"/>
      <c r="CP1018" s="20"/>
      <c r="CQ1018" s="20"/>
      <c r="CR1018" s="20"/>
      <c r="CS1018" s="20"/>
      <c r="CT1018" s="20"/>
      <c r="CU1018" s="20"/>
      <c r="CV1018" s="20"/>
      <c r="CW1018" s="20"/>
      <c r="CX1018" s="20"/>
      <c r="CY1018" s="20"/>
      <c r="CZ1018" s="20"/>
      <c r="DA1018" s="20"/>
      <c r="DB1018" s="20"/>
      <c r="DC1018" s="20"/>
      <c r="DD1018" s="20"/>
      <c r="DE1018" s="20"/>
      <c r="DF1018" s="20"/>
      <c r="DG1018" s="20"/>
      <c r="DH1018" s="20"/>
      <c r="DI1018" s="20"/>
      <c r="DJ1018" s="20"/>
      <c r="DK1018" s="20"/>
      <c r="DL1018" s="20"/>
    </row>
    <row r="1019" spans="1:116" x14ac:dyDescent="0.4">
      <c r="B1019" s="164" t="str">
        <f>E1019</f>
        <v>1019 WCINVBATCH-SV</v>
      </c>
      <c r="C1019" s="164"/>
      <c r="D1019" s="164" t="s">
        <v>831</v>
      </c>
      <c r="E1019" s="204" t="str">
        <f t="shared" si="1190"/>
        <v>1019 WCINVBATCH-SV</v>
      </c>
      <c r="G1019" s="145" t="s">
        <v>832</v>
      </c>
      <c r="H1019" s="12"/>
      <c r="I1019" s="60"/>
      <c r="J1019" s="60"/>
      <c r="K1019" s="17">
        <v>5000</v>
      </c>
      <c r="L1019" s="17">
        <v>30</v>
      </c>
      <c r="M1019" s="17">
        <v>30</v>
      </c>
      <c r="N1019" s="17">
        <v>30</v>
      </c>
      <c r="O1019" s="17">
        <v>30</v>
      </c>
      <c r="P1019" s="17">
        <v>30</v>
      </c>
      <c r="R1019" s="15"/>
      <c r="S1019" s="15" cm="1">
        <f t="array" ref="S1019">INDEX($K:$P,ROW(),MATCH(S$3,$K$2:$P$2,0))</f>
        <v>5000</v>
      </c>
      <c r="T1019" s="15" cm="1">
        <f t="array" ref="T1019">INDEX($K:$P,ROW(),MATCH(T$3,$K$2:$P$2,0))</f>
        <v>5000</v>
      </c>
      <c r="U1019" s="15" cm="1">
        <f t="array" ref="U1019">INDEX($K:$P,ROW(),MATCH(U$3,$K$2:$P$2,0))</f>
        <v>5000</v>
      </c>
      <c r="V1019" s="15" cm="1">
        <f t="array" ref="V1019">INDEX($K:$P,ROW(),MATCH(V$3,$K$2:$P$2,0))</f>
        <v>5000</v>
      </c>
      <c r="W1019" s="15" cm="1">
        <f t="array" ref="W1019">INDEX($K:$P,ROW(),MATCH(W$3,$K$2:$P$2,0))</f>
        <v>5000</v>
      </c>
      <c r="X1019" s="15" cm="1">
        <f t="array" ref="X1019">INDEX($K:$P,ROW(),MATCH(X$3,$K$2:$P$2,0))</f>
        <v>5000</v>
      </c>
      <c r="Y1019" s="15" cm="1">
        <f t="array" ref="Y1019">INDEX($K:$P,ROW(),MATCH(Y$3,$K$2:$P$2,0))</f>
        <v>5000</v>
      </c>
      <c r="Z1019" s="15" cm="1">
        <f t="array" ref="Z1019">INDEX($K:$P,ROW(),MATCH(Z$3,$K$2:$P$2,0))</f>
        <v>5000</v>
      </c>
      <c r="AA1019" s="15" cm="1">
        <f t="array" ref="AA1019">INDEX($K:$P,ROW(),MATCH(AA$3,$K$2:$P$2,0))</f>
        <v>5000</v>
      </c>
      <c r="AB1019" s="15" cm="1">
        <f t="array" ref="AB1019">INDEX($K:$P,ROW(),MATCH(AB$3,$K$2:$P$2,0))</f>
        <v>5000</v>
      </c>
      <c r="AC1019" s="15" cm="1">
        <f t="array" ref="AC1019">INDEX($K:$P,ROW(),MATCH(AC$3,$K$2:$P$2,0))</f>
        <v>5000</v>
      </c>
      <c r="AD1019" s="15" cm="1">
        <f t="array" ref="AD1019">INDEX($K:$P,ROW(),MATCH(AD$3,$K$2:$P$2,0))</f>
        <v>5000</v>
      </c>
      <c r="AE1019" s="15" cm="1">
        <f t="array" ref="AE1019">INDEX($K:$P,ROW(),MATCH(AE$3,$K$2:$P$2,0))</f>
        <v>30</v>
      </c>
      <c r="AF1019" s="15" cm="1">
        <f t="array" ref="AF1019">INDEX($K:$P,ROW(),MATCH(AF$3,$K$2:$P$2,0))</f>
        <v>30</v>
      </c>
      <c r="AG1019" s="15" cm="1">
        <f t="array" ref="AG1019">INDEX($K:$P,ROW(),MATCH(AG$3,$K$2:$P$2,0))</f>
        <v>30</v>
      </c>
      <c r="AH1019" s="15" cm="1">
        <f t="array" ref="AH1019">INDEX($K:$P,ROW(),MATCH(AH$3,$K$2:$P$2,0))</f>
        <v>30</v>
      </c>
      <c r="AI1019" s="15" cm="1">
        <f t="array" ref="AI1019">INDEX($K:$P,ROW(),MATCH(AI$3,$K$2:$P$2,0))</f>
        <v>30</v>
      </c>
      <c r="AJ1019" s="15" cm="1">
        <f t="array" ref="AJ1019">INDEX($K:$P,ROW(),MATCH(AJ$3,$K$2:$P$2,0))</f>
        <v>30</v>
      </c>
      <c r="AK1019" s="15" cm="1">
        <f t="array" ref="AK1019">INDEX($K:$P,ROW(),MATCH(AK$3,$K$2:$P$2,0))</f>
        <v>30</v>
      </c>
      <c r="AL1019" s="15" cm="1">
        <f t="array" ref="AL1019">INDEX($K:$P,ROW(),MATCH(AL$3,$K$2:$P$2,0))</f>
        <v>30</v>
      </c>
      <c r="AM1019" s="15" cm="1">
        <f t="array" ref="AM1019">INDEX($K:$P,ROW(),MATCH(AM$3,$K$2:$P$2,0))</f>
        <v>30</v>
      </c>
      <c r="AN1019" s="15" cm="1">
        <f t="array" ref="AN1019">INDEX($K:$P,ROW(),MATCH(AN$3,$K$2:$P$2,0))</f>
        <v>30</v>
      </c>
      <c r="AO1019" s="15" cm="1">
        <f t="array" ref="AO1019">INDEX($K:$P,ROW(),MATCH(AO$3,$K$2:$P$2,0))</f>
        <v>30</v>
      </c>
      <c r="AP1019" s="15" cm="1">
        <f t="array" ref="AP1019">INDEX($K:$P,ROW(),MATCH(AP$3,$K$2:$P$2,0))</f>
        <v>30</v>
      </c>
      <c r="AQ1019" s="15" cm="1">
        <f t="array" ref="AQ1019">INDEX($K:$P,ROW(),MATCH(AQ$3,$K$2:$P$2,0))</f>
        <v>30</v>
      </c>
      <c r="AR1019" s="15" cm="1">
        <f t="array" ref="AR1019">INDEX($K:$P,ROW(),MATCH(AR$3,$K$2:$P$2,0))</f>
        <v>30</v>
      </c>
      <c r="AS1019" s="15" cm="1">
        <f t="array" ref="AS1019">INDEX($K:$P,ROW(),MATCH(AS$3,$K$2:$P$2,0))</f>
        <v>30</v>
      </c>
      <c r="AT1019" s="15" cm="1">
        <f t="array" ref="AT1019">INDEX($K:$P,ROW(),MATCH(AT$3,$K$2:$P$2,0))</f>
        <v>30</v>
      </c>
      <c r="AU1019" s="15" cm="1">
        <f t="array" ref="AU1019">INDEX($K:$P,ROW(),MATCH(AU$3,$K$2:$P$2,0))</f>
        <v>30</v>
      </c>
      <c r="AV1019" s="15" cm="1">
        <f t="array" ref="AV1019">INDEX($K:$P,ROW(),MATCH(AV$3,$K$2:$P$2,0))</f>
        <v>30</v>
      </c>
      <c r="AW1019" s="15" cm="1">
        <f t="array" ref="AW1019">INDEX($K:$P,ROW(),MATCH(AW$3,$K$2:$P$2,0))</f>
        <v>30</v>
      </c>
      <c r="AX1019" s="15" cm="1">
        <f t="array" ref="AX1019">INDEX($K:$P,ROW(),MATCH(AX$3,$K$2:$P$2,0))</f>
        <v>30</v>
      </c>
      <c r="AY1019" s="15" cm="1">
        <f t="array" ref="AY1019">INDEX($K:$P,ROW(),MATCH(AY$3,$K$2:$P$2,0))</f>
        <v>30</v>
      </c>
      <c r="AZ1019" s="15" cm="1">
        <f t="array" ref="AZ1019">INDEX($K:$P,ROW(),MATCH(AZ$3,$K$2:$P$2,0))</f>
        <v>30</v>
      </c>
      <c r="BA1019" s="15" cm="1">
        <f t="array" ref="BA1019">INDEX($K:$P,ROW(),MATCH(BA$3,$K$2:$P$2,0))</f>
        <v>30</v>
      </c>
      <c r="BB1019" s="15" cm="1">
        <f t="array" ref="BB1019">INDEX($K:$P,ROW(),MATCH(BB$3,$K$2:$P$2,0))</f>
        <v>30</v>
      </c>
      <c r="BC1019" s="15" cm="1">
        <f t="array" ref="BC1019">INDEX($K:$P,ROW(),MATCH(BC$3,$K$2:$P$2,0))</f>
        <v>30</v>
      </c>
      <c r="BD1019" s="15" cm="1">
        <f t="array" ref="BD1019">INDEX($K:$P,ROW(),MATCH(BD$3,$K$2:$P$2,0))</f>
        <v>30</v>
      </c>
      <c r="BE1019" s="15" cm="1">
        <f t="array" ref="BE1019">INDEX($K:$P,ROW(),MATCH(BE$3,$K$2:$P$2,0))</f>
        <v>30</v>
      </c>
      <c r="BF1019" s="15" cm="1">
        <f t="array" ref="BF1019">INDEX($K:$P,ROW(),MATCH(BF$3,$K$2:$P$2,0))</f>
        <v>30</v>
      </c>
      <c r="BG1019" s="15" cm="1">
        <f t="array" ref="BG1019">INDEX($K:$P,ROW(),MATCH(BG$3,$K$2:$P$2,0))</f>
        <v>30</v>
      </c>
      <c r="BH1019" s="15" cm="1">
        <f t="array" ref="BH1019">INDEX($K:$P,ROW(),MATCH(BH$3,$K$2:$P$2,0))</f>
        <v>30</v>
      </c>
      <c r="BI1019" s="15" cm="1">
        <f t="array" ref="BI1019">INDEX($K:$P,ROW(),MATCH(BI$3,$K$2:$P$2,0))</f>
        <v>30</v>
      </c>
      <c r="BJ1019" s="15" cm="1">
        <f t="array" ref="BJ1019">INDEX($K:$P,ROW(),MATCH(BJ$3,$K$2:$P$2,0))</f>
        <v>30</v>
      </c>
      <c r="BK1019" s="15" cm="1">
        <f t="array" ref="BK1019">INDEX($K:$P,ROW(),MATCH(BK$3,$K$2:$P$2,0))</f>
        <v>30</v>
      </c>
      <c r="BL1019" s="15" cm="1">
        <f t="array" ref="BL1019">INDEX($K:$P,ROW(),MATCH(BL$3,$K$2:$P$2,0))</f>
        <v>30</v>
      </c>
      <c r="BM1019" s="15" cm="1">
        <f t="array" ref="BM1019">INDEX($K:$P,ROW(),MATCH(BM$3,$K$2:$P$2,0))</f>
        <v>30</v>
      </c>
      <c r="BN1019" s="15" cm="1">
        <f t="array" ref="BN1019">INDEX($K:$P,ROW(),MATCH(BN$3,$K$2:$P$2,0))</f>
        <v>30</v>
      </c>
      <c r="BO1019" s="15" cm="1">
        <f t="array" ref="BO1019">INDEX($K:$P,ROW(),MATCH(BO$3,$K$2:$P$2,0))</f>
        <v>30</v>
      </c>
      <c r="BP1019" s="15" cm="1">
        <f t="array" ref="BP1019">INDEX($K:$P,ROW(),MATCH(BP$3,$K$2:$P$2,0))</f>
        <v>30</v>
      </c>
      <c r="BQ1019" s="15" cm="1">
        <f t="array" ref="BQ1019">INDEX($K:$P,ROW(),MATCH(BQ$3,$K$2:$P$2,0))</f>
        <v>30</v>
      </c>
      <c r="BR1019" s="15" cm="1">
        <f t="array" ref="BR1019">INDEX($K:$P,ROW(),MATCH(BR$3,$K$2:$P$2,0))</f>
        <v>30</v>
      </c>
      <c r="BS1019" s="15" cm="1">
        <f t="array" ref="BS1019">INDEX($K:$P,ROW(),MATCH(BS$3,$K$2:$P$2,0))</f>
        <v>30</v>
      </c>
      <c r="BT1019" s="15" cm="1">
        <f t="array" ref="BT1019">INDEX($K:$P,ROW(),MATCH(BT$3,$K$2:$P$2,0))</f>
        <v>30</v>
      </c>
      <c r="BU1019" s="15" cm="1">
        <f t="array" ref="BU1019">INDEX($K:$P,ROW(),MATCH(BU$3,$K$2:$P$2,0))</f>
        <v>30</v>
      </c>
      <c r="BV1019" s="15" cm="1">
        <f t="array" ref="BV1019">INDEX($K:$P,ROW(),MATCH(BV$3,$K$2:$P$2,0))</f>
        <v>30</v>
      </c>
      <c r="BW1019" s="15" cm="1">
        <f t="array" ref="BW1019">INDEX($K:$P,ROW(),MATCH(BW$3,$K$2:$P$2,0))</f>
        <v>30</v>
      </c>
      <c r="BX1019" s="15" cm="1">
        <f t="array" ref="BX1019">INDEX($K:$P,ROW(),MATCH(BX$3,$K$2:$P$2,0))</f>
        <v>30</v>
      </c>
      <c r="BY1019" s="15" cm="1">
        <f t="array" ref="BY1019">INDEX($K:$P,ROW(),MATCH(BY$3,$K$2:$P$2,0))</f>
        <v>30</v>
      </c>
      <c r="BZ1019" s="15" cm="1">
        <f t="array" ref="BZ1019">INDEX($K:$P,ROW(),MATCH(BZ$3,$K$2:$P$2,0))</f>
        <v>30</v>
      </c>
      <c r="CA1019" s="15" cm="1">
        <f t="array" ref="CA1019">INDEX($K:$P,ROW(),MATCH(CA$3,$K$2:$P$2,0))</f>
        <v>30</v>
      </c>
      <c r="CB1019" s="15" cm="1">
        <f t="array" ref="CB1019">INDEX($K:$P,ROW(),MATCH(CB$3,$K$2:$P$2,0))</f>
        <v>30</v>
      </c>
      <c r="CC1019" s="15" cm="1">
        <f t="array" ref="CC1019">INDEX($K:$P,ROW(),MATCH(CC$3,$K$2:$P$2,0))</f>
        <v>30</v>
      </c>
      <c r="CD1019" s="15" cm="1">
        <f t="array" ref="CD1019">INDEX($K:$P,ROW(),MATCH(CD$3,$K$2:$P$2,0))</f>
        <v>30</v>
      </c>
      <c r="CE1019" s="15" cm="1">
        <f t="array" ref="CE1019">INDEX($K:$P,ROW(),MATCH(CE$3,$K$2:$P$2,0))</f>
        <v>30</v>
      </c>
      <c r="CF1019" s="15" cm="1">
        <f t="array" ref="CF1019">INDEX($K:$P,ROW(),MATCH(CF$3,$K$2:$P$2,0))</f>
        <v>30</v>
      </c>
      <c r="CG1019" s="15" cm="1">
        <f t="array" ref="CG1019">INDEX($K:$P,ROW(),MATCH(CG$3,$K$2:$P$2,0))</f>
        <v>30</v>
      </c>
      <c r="CH1019" s="15" cm="1">
        <f t="array" ref="CH1019">INDEX($K:$P,ROW(),MATCH(CH$3,$K$2:$P$2,0))</f>
        <v>30</v>
      </c>
      <c r="CI1019" s="15" cm="1">
        <f t="array" ref="CI1019">INDEX($K:$P,ROW(),MATCH(CI$3,$K$2:$P$2,0))</f>
        <v>30</v>
      </c>
      <c r="CJ1019" s="15" cm="1">
        <f t="array" ref="CJ1019">INDEX($K:$P,ROW(),MATCH(CJ$3,$K$2:$P$2,0))</f>
        <v>30</v>
      </c>
      <c r="CK1019" s="15" cm="1">
        <f t="array" ref="CK1019">INDEX($K:$P,ROW(),MATCH(CK$3,$K$2:$P$2,0))</f>
        <v>30</v>
      </c>
      <c r="CL1019" s="15" cm="1">
        <f t="array" ref="CL1019">INDEX($K:$P,ROW(),MATCH(CL$3,$K$2:$P$2,0))</f>
        <v>30</v>
      </c>
      <c r="CN1019" s="60"/>
      <c r="CO1019" s="15" t="e" cm="1">
        <f t="array" ref="CO1019">INDEX($K:$P,ROW(),MATCH(CO$3,$K$2:$P$2,0))</f>
        <v>#N/A</v>
      </c>
      <c r="CP1019" s="15" t="e" cm="1">
        <f t="array" ref="CP1019">INDEX($K:$P,ROW(),MATCH(CP$3,$K$2:$P$2,0))</f>
        <v>#N/A</v>
      </c>
      <c r="CQ1019" s="15" t="e" cm="1">
        <f t="array" ref="CQ1019">INDEX($K:$P,ROW(),MATCH(CQ$3,$K$2:$P$2,0))</f>
        <v>#N/A</v>
      </c>
      <c r="CR1019" s="15" t="e" cm="1">
        <f t="array" ref="CR1019">INDEX($K:$P,ROW(),MATCH(CR$3,$K$2:$P$2,0))</f>
        <v>#N/A</v>
      </c>
      <c r="CS1019" s="15" t="e" cm="1">
        <f t="array" ref="CS1019">INDEX($K:$P,ROW(),MATCH(CS$3,$K$2:$P$2,0))</f>
        <v>#N/A</v>
      </c>
      <c r="CT1019" s="15" t="e" cm="1">
        <f t="array" ref="CT1019">INDEX($K:$P,ROW(),MATCH(CT$3,$K$2:$P$2,0))</f>
        <v>#N/A</v>
      </c>
      <c r="CU1019" s="15" t="e" cm="1">
        <f t="array" ref="CU1019">INDEX($K:$P,ROW(),MATCH(CU$3,$K$2:$P$2,0))</f>
        <v>#N/A</v>
      </c>
      <c r="CV1019" s="15" t="e" cm="1">
        <f t="array" ref="CV1019">INDEX($K:$P,ROW(),MATCH(CV$3,$K$2:$P$2,0))</f>
        <v>#N/A</v>
      </c>
      <c r="CW1019" s="15" t="e" cm="1">
        <f t="array" ref="CW1019">INDEX($K:$P,ROW(),MATCH(CW$3,$K$2:$P$2,0))</f>
        <v>#N/A</v>
      </c>
      <c r="CX1019" s="15" t="e" cm="1">
        <f t="array" ref="CX1019">INDEX($K:$P,ROW(),MATCH(CX$3,$K$2:$P$2,0))</f>
        <v>#N/A</v>
      </c>
      <c r="CY1019" s="15" t="e" cm="1">
        <f t="array" ref="CY1019">INDEX($K:$P,ROW(),MATCH(CY$3,$K$2:$P$2,0))</f>
        <v>#N/A</v>
      </c>
      <c r="CZ1019" s="15" t="e" cm="1">
        <f t="array" ref="CZ1019">INDEX($K:$P,ROW(),MATCH(CZ$3,$K$2:$P$2,0))</f>
        <v>#N/A</v>
      </c>
      <c r="DA1019" s="15" t="e" cm="1">
        <f t="array" ref="DA1019">INDEX($K:$P,ROW(),MATCH(DA$3,$K$2:$P$2,0))</f>
        <v>#N/A</v>
      </c>
      <c r="DB1019" s="15" t="e" cm="1">
        <f t="array" ref="DB1019">INDEX($K:$P,ROW(),MATCH(DB$3,$K$2:$P$2,0))</f>
        <v>#N/A</v>
      </c>
      <c r="DC1019" s="15" t="e" cm="1">
        <f t="array" ref="DC1019">INDEX($K:$P,ROW(),MATCH(DC$3,$K$2:$P$2,0))</f>
        <v>#N/A</v>
      </c>
      <c r="DD1019" s="15" t="e" cm="1">
        <f t="array" ref="DD1019">INDEX($K:$P,ROW(),MATCH(DD$3,$K$2:$P$2,0))</f>
        <v>#N/A</v>
      </c>
      <c r="DE1019" s="15" t="e" cm="1">
        <f t="array" ref="DE1019">INDEX($K:$P,ROW(),MATCH(DE$3,$K$2:$P$2,0))</f>
        <v>#N/A</v>
      </c>
      <c r="DF1019" s="15" t="e" cm="1">
        <f t="array" ref="DF1019">INDEX($K:$P,ROW(),MATCH(DF$3,$K$2:$P$2,0))</f>
        <v>#N/A</v>
      </c>
      <c r="DG1019" s="15" t="e" cm="1">
        <f t="array" ref="DG1019">INDEX($K:$P,ROW(),MATCH(DG$3,$K$2:$P$2,0))</f>
        <v>#N/A</v>
      </c>
      <c r="DH1019" s="15" t="e" cm="1">
        <f t="array" ref="DH1019">INDEX($K:$P,ROW(),MATCH(DH$3,$K$2:$P$2,0))</f>
        <v>#N/A</v>
      </c>
      <c r="DI1019" s="15" t="e" cm="1">
        <f t="array" ref="DI1019">INDEX($K:$P,ROW(),MATCH(DI$3,$K$2:$P$2,0))</f>
        <v>#N/A</v>
      </c>
      <c r="DJ1019" s="15" t="e" cm="1">
        <f t="array" ref="DJ1019">INDEX($K:$P,ROW(),MATCH(DJ$3,$K$2:$P$2,0))</f>
        <v>#N/A</v>
      </c>
      <c r="DK1019" s="15" t="e" cm="1">
        <f t="array" ref="DK1019">INDEX($K:$P,ROW(),MATCH(DK$3,$K$2:$P$2,0))</f>
        <v>#N/A</v>
      </c>
      <c r="DL1019" s="15" t="e" cm="1">
        <f t="array" ref="DL1019">INDEX($K:$P,ROW(),MATCH(DL$3,$K$2:$P$2,0))</f>
        <v>#N/A</v>
      </c>
    </row>
    <row r="1020" spans="1:116" x14ac:dyDescent="0.4">
      <c r="B1020" s="164"/>
      <c r="C1020" s="164"/>
      <c r="D1020" s="164"/>
      <c r="E1020" s="204"/>
      <c r="G1020" s="145"/>
      <c r="H1020" s="12"/>
      <c r="I1020" s="60"/>
      <c r="J1020" s="60"/>
      <c r="K1020" s="17"/>
      <c r="L1020" s="17"/>
      <c r="M1020" s="17"/>
      <c r="N1020" s="17"/>
      <c r="O1020" s="17"/>
      <c r="P1020" s="17"/>
      <c r="R1020" s="15"/>
      <c r="S1020" s="15"/>
      <c r="T1020" s="15"/>
      <c r="U1020" s="15"/>
      <c r="V1020" s="15"/>
      <c r="W1020" s="15"/>
      <c r="X1020" s="15"/>
      <c r="Y1020" s="15"/>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c r="BC1020" s="15"/>
      <c r="BD1020" s="15"/>
      <c r="BE1020" s="15"/>
      <c r="BF1020" s="15"/>
      <c r="BG1020" s="15"/>
      <c r="BH1020" s="15"/>
      <c r="BI1020" s="15"/>
      <c r="BJ1020" s="15"/>
      <c r="BK1020" s="15"/>
      <c r="BL1020" s="15"/>
      <c r="BM1020" s="15"/>
      <c r="BN1020" s="15"/>
      <c r="BO1020" s="15"/>
      <c r="BP1020" s="15"/>
      <c r="BQ1020" s="15"/>
      <c r="BR1020" s="15"/>
      <c r="BS1020" s="15"/>
      <c r="BT1020" s="15"/>
      <c r="BU1020" s="15"/>
      <c r="BV1020" s="15"/>
      <c r="BW1020" s="15"/>
      <c r="BX1020" s="15"/>
      <c r="BY1020" s="15"/>
      <c r="BZ1020" s="15"/>
      <c r="CA1020" s="15"/>
      <c r="CB1020" s="15"/>
      <c r="CC1020" s="15"/>
      <c r="CD1020" s="15"/>
      <c r="CE1020" s="15"/>
      <c r="CF1020" s="15"/>
      <c r="CG1020" s="15"/>
      <c r="CH1020" s="15"/>
      <c r="CI1020" s="15"/>
      <c r="CJ1020" s="15"/>
      <c r="CK1020" s="15"/>
      <c r="CL1020" s="15"/>
      <c r="CN1020" s="60"/>
      <c r="CO1020" s="15"/>
      <c r="CP1020" s="15"/>
      <c r="CQ1020" s="15"/>
      <c r="CR1020" s="15"/>
      <c r="CS1020" s="15"/>
      <c r="CT1020" s="15"/>
      <c r="CU1020" s="15"/>
      <c r="CV1020" s="15"/>
      <c r="CW1020" s="15"/>
      <c r="CX1020" s="15"/>
      <c r="CY1020" s="15"/>
      <c r="CZ1020" s="15"/>
      <c r="DA1020" s="15"/>
      <c r="DB1020" s="15"/>
      <c r="DC1020" s="15"/>
      <c r="DD1020" s="15"/>
      <c r="DE1020" s="15"/>
      <c r="DF1020" s="15"/>
      <c r="DG1020" s="15"/>
      <c r="DH1020" s="15"/>
      <c r="DI1020" s="15"/>
      <c r="DJ1020" s="15"/>
      <c r="DK1020" s="15"/>
      <c r="DL1020" s="15"/>
    </row>
    <row r="1021" spans="1:116" x14ac:dyDescent="0.4">
      <c r="B1021" s="164"/>
      <c r="C1021" s="164"/>
      <c r="D1021" s="164"/>
      <c r="E1021" s="204"/>
      <c r="G1021" s="145" t="s">
        <v>836</v>
      </c>
      <c r="H1021" s="12"/>
      <c r="I1021" s="60"/>
      <c r="J1021" s="60"/>
      <c r="K1021" s="17"/>
      <c r="L1021" s="17"/>
      <c r="M1021" s="17"/>
      <c r="N1021" s="17"/>
      <c r="O1021" s="17"/>
      <c r="P1021" s="17"/>
      <c r="R1021" s="15"/>
      <c r="S1021" s="15"/>
      <c r="T1021" s="15"/>
      <c r="U1021" s="15"/>
      <c r="V1021" s="15"/>
      <c r="W1021" s="15"/>
      <c r="X1021" s="15"/>
      <c r="Y1021" s="15"/>
      <c r="Z1021" s="15"/>
      <c r="AA1021" s="15"/>
      <c r="AB1021" s="15"/>
      <c r="AC1021" s="15"/>
      <c r="AD1021" s="15"/>
      <c r="AE1021" s="15"/>
      <c r="AF1021" s="15"/>
      <c r="AG1021" s="15"/>
      <c r="AH1021" s="15"/>
      <c r="AI1021" s="15"/>
      <c r="AJ1021" s="15"/>
      <c r="AK1021" s="15"/>
      <c r="AL1021" s="15"/>
      <c r="AM1021" s="15"/>
      <c r="AN1021" s="15"/>
      <c r="AO1021" s="15"/>
      <c r="AP1021" s="15"/>
      <c r="AQ1021" s="15"/>
      <c r="AR1021" s="15"/>
      <c r="AS1021" s="15"/>
      <c r="AT1021" s="15"/>
      <c r="AU1021" s="15"/>
      <c r="AV1021" s="15"/>
      <c r="AW1021" s="15"/>
      <c r="AX1021" s="15"/>
      <c r="AY1021" s="15"/>
      <c r="AZ1021" s="15"/>
      <c r="BA1021" s="15"/>
      <c r="BB1021" s="15"/>
      <c r="BC1021" s="15"/>
      <c r="BD1021" s="15"/>
      <c r="BE1021" s="15"/>
      <c r="BF1021" s="15"/>
      <c r="BG1021" s="15"/>
      <c r="BH1021" s="15"/>
      <c r="BI1021" s="15"/>
      <c r="BJ1021" s="15"/>
      <c r="BK1021" s="15"/>
      <c r="BL1021" s="15"/>
      <c r="BM1021" s="15"/>
      <c r="BN1021" s="15"/>
      <c r="BO1021" s="15"/>
      <c r="BP1021" s="15"/>
      <c r="BQ1021" s="15"/>
      <c r="BR1021" s="15"/>
      <c r="BS1021" s="15"/>
      <c r="BT1021" s="15"/>
      <c r="BU1021" s="15"/>
      <c r="BV1021" s="15"/>
      <c r="BW1021" s="15"/>
      <c r="BX1021" s="15"/>
      <c r="BY1021" s="15"/>
      <c r="BZ1021" s="15"/>
      <c r="CA1021" s="15"/>
      <c r="CB1021" s="15"/>
      <c r="CC1021" s="15"/>
      <c r="CD1021" s="15"/>
      <c r="CE1021" s="15"/>
      <c r="CF1021" s="15"/>
      <c r="CG1021" s="15"/>
      <c r="CH1021" s="15"/>
      <c r="CI1021" s="15"/>
      <c r="CJ1021" s="15"/>
      <c r="CK1021" s="15"/>
      <c r="CL1021" s="15"/>
      <c r="CN1021" s="60"/>
      <c r="CO1021" s="15"/>
      <c r="CP1021" s="15"/>
      <c r="CQ1021" s="15"/>
      <c r="CR1021" s="15"/>
      <c r="CS1021" s="15"/>
      <c r="CT1021" s="15"/>
      <c r="CU1021" s="15"/>
      <c r="CV1021" s="15"/>
      <c r="CW1021" s="15"/>
      <c r="CX1021" s="15"/>
      <c r="CY1021" s="15"/>
      <c r="CZ1021" s="15"/>
      <c r="DA1021" s="15"/>
      <c r="DB1021" s="15"/>
      <c r="DC1021" s="15"/>
      <c r="DD1021" s="15"/>
      <c r="DE1021" s="15"/>
      <c r="DF1021" s="15"/>
      <c r="DG1021" s="15"/>
      <c r="DH1021" s="15"/>
      <c r="DI1021" s="15"/>
      <c r="DJ1021" s="15"/>
      <c r="DK1021" s="15"/>
      <c r="DL1021" s="15"/>
    </row>
    <row r="1022" spans="1:116" x14ac:dyDescent="0.4">
      <c r="B1022" s="164"/>
      <c r="C1022" s="164"/>
      <c r="D1022" s="164"/>
      <c r="E1022" s="204"/>
      <c r="G1022" s="145" t="s">
        <v>71</v>
      </c>
      <c r="H1022" s="12"/>
      <c r="I1022" s="60"/>
      <c r="J1022" s="60"/>
      <c r="K1022" s="17"/>
      <c r="L1022" s="17"/>
      <c r="M1022" s="17"/>
      <c r="N1022" s="17"/>
      <c r="O1022" s="17"/>
      <c r="P1022" s="17"/>
      <c r="R1022" s="15"/>
      <c r="S1022" s="15"/>
      <c r="T1022" s="15"/>
      <c r="U1022" s="15"/>
      <c r="V1022" s="15"/>
      <c r="W1022" s="15"/>
      <c r="X1022" s="15"/>
      <c r="Y1022" s="15"/>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c r="BC1022" s="15"/>
      <c r="BD1022" s="15"/>
      <c r="BE1022" s="15"/>
      <c r="BF1022" s="15"/>
      <c r="BG1022" s="15"/>
      <c r="BH1022" s="15"/>
      <c r="BI1022" s="15"/>
      <c r="BJ1022" s="15"/>
      <c r="BK1022" s="15"/>
      <c r="BL1022" s="15"/>
      <c r="BM1022" s="15"/>
      <c r="BN1022" s="15"/>
      <c r="BO1022" s="15"/>
      <c r="BP1022" s="15"/>
      <c r="BQ1022" s="15"/>
      <c r="BR1022" s="15"/>
      <c r="BS1022" s="15"/>
      <c r="BT1022" s="15"/>
      <c r="BU1022" s="15"/>
      <c r="BV1022" s="15"/>
      <c r="BW1022" s="15"/>
      <c r="BX1022" s="15"/>
      <c r="BY1022" s="15"/>
      <c r="BZ1022" s="15"/>
      <c r="CA1022" s="15"/>
      <c r="CB1022" s="15"/>
      <c r="CC1022" s="15"/>
      <c r="CD1022" s="15"/>
      <c r="CE1022" s="15"/>
      <c r="CF1022" s="15"/>
      <c r="CG1022" s="15"/>
      <c r="CH1022" s="15"/>
      <c r="CI1022" s="15"/>
      <c r="CJ1022" s="15"/>
      <c r="CK1022" s="15"/>
      <c r="CL1022" s="15"/>
      <c r="CN1022" s="60"/>
      <c r="CO1022" s="15"/>
      <c r="CP1022" s="15"/>
      <c r="CQ1022" s="15"/>
      <c r="CR1022" s="15"/>
      <c r="CS1022" s="15"/>
      <c r="CT1022" s="15"/>
      <c r="CU1022" s="15"/>
      <c r="CV1022" s="15"/>
      <c r="CW1022" s="15"/>
      <c r="CX1022" s="15"/>
      <c r="CY1022" s="15"/>
      <c r="CZ1022" s="15"/>
      <c r="DA1022" s="15"/>
      <c r="DB1022" s="15"/>
      <c r="DC1022" s="15"/>
      <c r="DD1022" s="15"/>
      <c r="DE1022" s="15"/>
      <c r="DF1022" s="15"/>
      <c r="DG1022" s="15"/>
      <c r="DH1022" s="15"/>
      <c r="DI1022" s="15"/>
      <c r="DJ1022" s="15"/>
      <c r="DK1022" s="15"/>
      <c r="DL1022" s="15"/>
    </row>
    <row r="1023" spans="1:116" x14ac:dyDescent="0.4">
      <c r="B1023" s="164"/>
      <c r="C1023" s="164"/>
      <c r="D1023" s="164"/>
      <c r="E1023" s="204"/>
      <c r="G1023" s="145" t="s">
        <v>834</v>
      </c>
      <c r="H1023" s="12"/>
      <c r="I1023" s="60"/>
      <c r="J1023" s="60"/>
      <c r="K1023" s="17"/>
      <c r="L1023" s="17"/>
      <c r="M1023" s="17"/>
      <c r="N1023" s="17"/>
      <c r="O1023" s="17"/>
      <c r="P1023" s="17"/>
      <c r="R1023" s="15"/>
      <c r="S1023" s="15"/>
      <c r="T1023" s="15"/>
      <c r="U1023" s="15"/>
      <c r="V1023" s="15"/>
      <c r="W1023" s="15"/>
      <c r="X1023" s="15"/>
      <c r="Y1023" s="15"/>
      <c r="Z1023" s="15"/>
      <c r="AA1023" s="15"/>
      <c r="AB1023" s="15"/>
      <c r="AC1023" s="15"/>
      <c r="AD1023" s="15"/>
      <c r="AE1023" s="15"/>
      <c r="AF1023" s="15"/>
      <c r="AG1023" s="15"/>
      <c r="AH1023" s="15"/>
      <c r="AI1023" s="15"/>
      <c r="AJ1023" s="15"/>
      <c r="AK1023" s="15"/>
      <c r="AL1023" s="15"/>
      <c r="AM1023" s="15"/>
      <c r="AN1023" s="15"/>
      <c r="AO1023" s="15"/>
      <c r="AP1023" s="15"/>
      <c r="AQ1023" s="15"/>
      <c r="AR1023" s="15"/>
      <c r="AS1023" s="15"/>
      <c r="AT1023" s="15"/>
      <c r="AU1023" s="15"/>
      <c r="AV1023" s="15"/>
      <c r="AW1023" s="15"/>
      <c r="AX1023" s="15"/>
      <c r="AY1023" s="15"/>
      <c r="AZ1023" s="15"/>
      <c r="BA1023" s="15"/>
      <c r="BB1023" s="15"/>
      <c r="BC1023" s="15"/>
      <c r="BD1023" s="15"/>
      <c r="BE1023" s="15"/>
      <c r="BF1023" s="15"/>
      <c r="BG1023" s="15"/>
      <c r="BH1023" s="15"/>
      <c r="BI1023" s="15"/>
      <c r="BJ1023" s="15"/>
      <c r="BK1023" s="15"/>
      <c r="BL1023" s="15"/>
      <c r="BM1023" s="15"/>
      <c r="BN1023" s="15"/>
      <c r="BO1023" s="15"/>
      <c r="BP1023" s="15"/>
      <c r="BQ1023" s="15"/>
      <c r="BR1023" s="15"/>
      <c r="BS1023" s="15"/>
      <c r="BT1023" s="15"/>
      <c r="BU1023" s="15"/>
      <c r="BV1023" s="15"/>
      <c r="BW1023" s="15"/>
      <c r="BX1023" s="15"/>
      <c r="BY1023" s="15"/>
      <c r="BZ1023" s="15"/>
      <c r="CA1023" s="15"/>
      <c r="CB1023" s="15"/>
      <c r="CC1023" s="15"/>
      <c r="CD1023" s="15"/>
      <c r="CE1023" s="15"/>
      <c r="CF1023" s="15"/>
      <c r="CG1023" s="15"/>
      <c r="CH1023" s="15"/>
      <c r="CI1023" s="15"/>
      <c r="CJ1023" s="15"/>
      <c r="CK1023" s="15"/>
      <c r="CL1023" s="15"/>
      <c r="CN1023" s="60"/>
      <c r="CO1023" s="15"/>
      <c r="CP1023" s="15"/>
      <c r="CQ1023" s="15"/>
      <c r="CR1023" s="15"/>
      <c r="CS1023" s="15"/>
      <c r="CT1023" s="15"/>
      <c r="CU1023" s="15"/>
      <c r="CV1023" s="15"/>
      <c r="CW1023" s="15"/>
      <c r="CX1023" s="15"/>
      <c r="CY1023" s="15"/>
      <c r="CZ1023" s="15"/>
      <c r="DA1023" s="15"/>
      <c r="DB1023" s="15"/>
      <c r="DC1023" s="15"/>
      <c r="DD1023" s="15"/>
      <c r="DE1023" s="15"/>
      <c r="DF1023" s="15"/>
      <c r="DG1023" s="15"/>
      <c r="DH1023" s="15"/>
      <c r="DI1023" s="15"/>
      <c r="DJ1023" s="15"/>
      <c r="DK1023" s="15"/>
      <c r="DL1023" s="15"/>
    </row>
    <row r="1024" spans="1:116" x14ac:dyDescent="0.4">
      <c r="B1024" s="164"/>
      <c r="C1024" s="164"/>
      <c r="D1024" s="164"/>
      <c r="E1024" s="204"/>
      <c r="G1024" s="145" t="s">
        <v>810</v>
      </c>
      <c r="H1024" s="12"/>
      <c r="I1024" s="60"/>
      <c r="J1024" s="60"/>
      <c r="K1024" s="17"/>
      <c r="L1024" s="17"/>
      <c r="M1024" s="17"/>
      <c r="N1024" s="17"/>
      <c r="O1024" s="17"/>
      <c r="P1024" s="17"/>
      <c r="R1024" s="15"/>
      <c r="S1024" s="15"/>
      <c r="T1024" s="15"/>
      <c r="U1024" s="15"/>
      <c r="V1024" s="15"/>
      <c r="W1024" s="15"/>
      <c r="X1024" s="15"/>
      <c r="Y1024" s="15"/>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c r="BC1024" s="15"/>
      <c r="BD1024" s="15"/>
      <c r="BE1024" s="15"/>
      <c r="BF1024" s="15"/>
      <c r="BG1024" s="15"/>
      <c r="BH1024" s="15"/>
      <c r="BI1024" s="15"/>
      <c r="BJ1024" s="15"/>
      <c r="BK1024" s="15"/>
      <c r="BL1024" s="15"/>
      <c r="BM1024" s="15"/>
      <c r="BN1024" s="15"/>
      <c r="BO1024" s="15"/>
      <c r="BP1024" s="15"/>
      <c r="BQ1024" s="15"/>
      <c r="BR1024" s="15"/>
      <c r="BS1024" s="15"/>
      <c r="BT1024" s="15"/>
      <c r="BU1024" s="15"/>
      <c r="BV1024" s="15"/>
      <c r="BW1024" s="15"/>
      <c r="BX1024" s="15"/>
      <c r="BY1024" s="15"/>
      <c r="BZ1024" s="15"/>
      <c r="CA1024" s="15"/>
      <c r="CB1024" s="15"/>
      <c r="CC1024" s="15"/>
      <c r="CD1024" s="15"/>
      <c r="CE1024" s="15"/>
      <c r="CF1024" s="15"/>
      <c r="CG1024" s="15"/>
      <c r="CH1024" s="15"/>
      <c r="CI1024" s="15"/>
      <c r="CJ1024" s="15"/>
      <c r="CK1024" s="15"/>
      <c r="CL1024" s="15"/>
      <c r="CN1024" s="60"/>
      <c r="CO1024" s="15"/>
      <c r="CP1024" s="15"/>
      <c r="CQ1024" s="15"/>
      <c r="CR1024" s="15"/>
      <c r="CS1024" s="15"/>
      <c r="CT1024" s="15"/>
      <c r="CU1024" s="15"/>
      <c r="CV1024" s="15"/>
      <c r="CW1024" s="15"/>
      <c r="CX1024" s="15"/>
      <c r="CY1024" s="15"/>
      <c r="CZ1024" s="15"/>
      <c r="DA1024" s="15"/>
      <c r="DB1024" s="15"/>
      <c r="DC1024" s="15"/>
      <c r="DD1024" s="15"/>
      <c r="DE1024" s="15"/>
      <c r="DF1024" s="15"/>
      <c r="DG1024" s="15"/>
      <c r="DH1024" s="15"/>
      <c r="DI1024" s="15"/>
      <c r="DJ1024" s="15"/>
      <c r="DK1024" s="15"/>
      <c r="DL1024" s="15"/>
    </row>
    <row r="1025" spans="2:116" x14ac:dyDescent="0.4">
      <c r="B1025" s="164"/>
      <c r="C1025" s="164"/>
      <c r="D1025" s="164"/>
      <c r="E1025" s="204"/>
      <c r="G1025" s="396" t="s">
        <v>835</v>
      </c>
      <c r="H1025" s="12"/>
      <c r="I1025" s="60"/>
      <c r="J1025" s="60"/>
      <c r="K1025" s="17"/>
      <c r="L1025" s="17"/>
      <c r="M1025" s="17"/>
      <c r="N1025" s="17"/>
      <c r="O1025" s="17"/>
      <c r="P1025" s="17"/>
      <c r="R1025" s="15"/>
      <c r="S1025" s="15"/>
      <c r="T1025" s="15"/>
      <c r="U1025" s="15"/>
      <c r="V1025" s="15"/>
      <c r="W1025" s="15"/>
      <c r="X1025" s="15"/>
      <c r="Y1025" s="15"/>
      <c r="Z1025" s="15"/>
      <c r="AA1025" s="15"/>
      <c r="AB1025" s="15"/>
      <c r="AC1025" s="15"/>
      <c r="AD1025" s="15"/>
      <c r="AE1025" s="15"/>
      <c r="AF1025" s="15"/>
      <c r="AG1025" s="15"/>
      <c r="AH1025" s="15"/>
      <c r="AI1025" s="15"/>
      <c r="AJ1025" s="15"/>
      <c r="AK1025" s="15"/>
      <c r="AL1025" s="15"/>
      <c r="AM1025" s="15"/>
      <c r="AN1025" s="15"/>
      <c r="AO1025" s="15"/>
      <c r="AP1025" s="15"/>
      <c r="AQ1025" s="15"/>
      <c r="AR1025" s="15"/>
      <c r="AS1025" s="15"/>
      <c r="AT1025" s="15"/>
      <c r="AU1025" s="15"/>
      <c r="AV1025" s="15"/>
      <c r="AW1025" s="15"/>
      <c r="AX1025" s="15"/>
      <c r="AY1025" s="15"/>
      <c r="AZ1025" s="15"/>
      <c r="BA1025" s="15"/>
      <c r="BB1025" s="15"/>
      <c r="BC1025" s="15"/>
      <c r="BD1025" s="15"/>
      <c r="BE1025" s="15"/>
      <c r="BF1025" s="15"/>
      <c r="BG1025" s="15"/>
      <c r="BH1025" s="15"/>
      <c r="BI1025" s="15"/>
      <c r="BJ1025" s="15"/>
      <c r="BK1025" s="15"/>
      <c r="BL1025" s="15"/>
      <c r="BM1025" s="15"/>
      <c r="BN1025" s="15"/>
      <c r="BO1025" s="15"/>
      <c r="BP1025" s="15"/>
      <c r="BQ1025" s="15"/>
      <c r="BR1025" s="15"/>
      <c r="BS1025" s="15"/>
      <c r="BT1025" s="15"/>
      <c r="BU1025" s="15"/>
      <c r="BV1025" s="15"/>
      <c r="BW1025" s="15"/>
      <c r="BX1025" s="15"/>
      <c r="BY1025" s="15"/>
      <c r="BZ1025" s="15"/>
      <c r="CA1025" s="15"/>
      <c r="CB1025" s="15"/>
      <c r="CC1025" s="15"/>
      <c r="CD1025" s="15"/>
      <c r="CE1025" s="15"/>
      <c r="CF1025" s="15"/>
      <c r="CG1025" s="15"/>
      <c r="CH1025" s="15"/>
      <c r="CI1025" s="15"/>
      <c r="CJ1025" s="15"/>
      <c r="CK1025" s="15"/>
      <c r="CL1025" s="15"/>
      <c r="CN1025" s="60"/>
      <c r="CO1025" s="15"/>
      <c r="CP1025" s="15"/>
      <c r="CQ1025" s="15"/>
      <c r="CR1025" s="15"/>
      <c r="CS1025" s="15"/>
      <c r="CT1025" s="15"/>
      <c r="CU1025" s="15"/>
      <c r="CV1025" s="15"/>
      <c r="CW1025" s="15"/>
      <c r="CX1025" s="15"/>
      <c r="CY1025" s="15"/>
      <c r="CZ1025" s="15"/>
      <c r="DA1025" s="15"/>
      <c r="DB1025" s="15"/>
      <c r="DC1025" s="15"/>
      <c r="DD1025" s="15"/>
      <c r="DE1025" s="15"/>
      <c r="DF1025" s="15"/>
      <c r="DG1025" s="15"/>
      <c r="DH1025" s="15"/>
      <c r="DI1025" s="15"/>
      <c r="DJ1025" s="15"/>
      <c r="DK1025" s="15"/>
      <c r="DL1025" s="15"/>
    </row>
    <row r="1026" spans="2:116" x14ac:dyDescent="0.4">
      <c r="B1026" s="164"/>
      <c r="C1026" s="164"/>
      <c r="D1026" s="164"/>
      <c r="E1026" s="204"/>
      <c r="G1026" s="145"/>
      <c r="H1026" s="12"/>
      <c r="I1026" s="60"/>
      <c r="J1026" s="60"/>
      <c r="K1026" s="17"/>
      <c r="L1026" s="17"/>
      <c r="M1026" s="17"/>
      <c r="N1026" s="17"/>
      <c r="O1026" s="17"/>
      <c r="P1026" s="17"/>
      <c r="R1026" s="15"/>
      <c r="S1026" s="15"/>
      <c r="T1026" s="15"/>
      <c r="U1026" s="15"/>
      <c r="V1026" s="15"/>
      <c r="W1026" s="15"/>
      <c r="X1026" s="15"/>
      <c r="Y1026" s="15"/>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c r="BC1026" s="15"/>
      <c r="BD1026" s="15"/>
      <c r="BE1026" s="15"/>
      <c r="BF1026" s="15"/>
      <c r="BG1026" s="15"/>
      <c r="BH1026" s="15"/>
      <c r="BI1026" s="15"/>
      <c r="BJ1026" s="15"/>
      <c r="BK1026" s="15"/>
      <c r="BL1026" s="15"/>
      <c r="BM1026" s="15"/>
      <c r="BN1026" s="15"/>
      <c r="BO1026" s="15"/>
      <c r="BP1026" s="15"/>
      <c r="BQ1026" s="15"/>
      <c r="BR1026" s="15"/>
      <c r="BS1026" s="15"/>
      <c r="BT1026" s="15"/>
      <c r="BU1026" s="15"/>
      <c r="BV1026" s="15"/>
      <c r="BW1026" s="15"/>
      <c r="BX1026" s="15"/>
      <c r="BY1026" s="15"/>
      <c r="BZ1026" s="15"/>
      <c r="CA1026" s="15"/>
      <c r="CB1026" s="15"/>
      <c r="CC1026" s="15"/>
      <c r="CD1026" s="15"/>
      <c r="CE1026" s="15"/>
      <c r="CF1026" s="15"/>
      <c r="CG1026" s="15"/>
      <c r="CH1026" s="15"/>
      <c r="CI1026" s="15"/>
      <c r="CJ1026" s="15"/>
      <c r="CK1026" s="15"/>
      <c r="CL1026" s="15"/>
      <c r="CN1026" s="60"/>
      <c r="CO1026" s="15"/>
      <c r="CP1026" s="15"/>
      <c r="CQ1026" s="15"/>
      <c r="CR1026" s="15"/>
      <c r="CS1026" s="15"/>
      <c r="CT1026" s="15"/>
      <c r="CU1026" s="15"/>
      <c r="CV1026" s="15"/>
      <c r="CW1026" s="15"/>
      <c r="CX1026" s="15"/>
      <c r="CY1026" s="15"/>
      <c r="CZ1026" s="15"/>
      <c r="DA1026" s="15"/>
      <c r="DB1026" s="15"/>
      <c r="DC1026" s="15"/>
      <c r="DD1026" s="15"/>
      <c r="DE1026" s="15"/>
      <c r="DF1026" s="15"/>
      <c r="DG1026" s="15"/>
      <c r="DH1026" s="15"/>
      <c r="DI1026" s="15"/>
      <c r="DJ1026" s="15"/>
      <c r="DK1026" s="15"/>
      <c r="DL1026" s="15"/>
    </row>
    <row r="1027" spans="2:116" x14ac:dyDescent="0.4">
      <c r="B1027" s="164"/>
      <c r="C1027" s="164"/>
      <c r="D1027" s="164"/>
      <c r="E1027" s="204"/>
      <c r="G1027" s="158"/>
      <c r="H1027" s="12"/>
      <c r="I1027" s="60"/>
      <c r="J1027" s="60"/>
      <c r="K1027" s="17"/>
      <c r="L1027" s="17"/>
      <c r="M1027" s="17"/>
      <c r="N1027" s="17"/>
      <c r="O1027" s="17"/>
      <c r="P1027" s="17"/>
      <c r="R1027" s="15"/>
      <c r="S1027" s="15"/>
      <c r="T1027" s="15"/>
      <c r="U1027" s="15"/>
      <c r="V1027" s="15"/>
      <c r="W1027" s="15"/>
      <c r="X1027" s="15"/>
      <c r="Y1027" s="15"/>
      <c r="Z1027" s="15"/>
      <c r="AA1027" s="15"/>
      <c r="AB1027" s="15"/>
      <c r="AC1027" s="15"/>
      <c r="AD1027" s="15"/>
      <c r="AE1027" s="15"/>
      <c r="AF1027" s="15"/>
      <c r="AG1027" s="15"/>
      <c r="AH1027" s="15"/>
      <c r="AI1027" s="15"/>
      <c r="AJ1027" s="15"/>
      <c r="AK1027" s="15"/>
      <c r="AL1027" s="15"/>
      <c r="AM1027" s="15"/>
      <c r="AN1027" s="15"/>
      <c r="AO1027" s="15"/>
      <c r="AP1027" s="15"/>
      <c r="AQ1027" s="15"/>
      <c r="AR1027" s="15"/>
      <c r="AS1027" s="15"/>
      <c r="AT1027" s="15"/>
      <c r="AU1027" s="15"/>
      <c r="AV1027" s="15"/>
      <c r="AW1027" s="15"/>
      <c r="AX1027" s="15"/>
      <c r="AY1027" s="15"/>
      <c r="AZ1027" s="15"/>
      <c r="BA1027" s="15"/>
      <c r="BB1027" s="15"/>
      <c r="BC1027" s="15"/>
      <c r="BD1027" s="15"/>
      <c r="BE1027" s="15"/>
      <c r="BF1027" s="15"/>
      <c r="BG1027" s="15"/>
      <c r="BH1027" s="15"/>
      <c r="BI1027" s="15"/>
      <c r="BJ1027" s="15"/>
      <c r="BK1027" s="15"/>
      <c r="BL1027" s="15"/>
      <c r="BM1027" s="15"/>
      <c r="BN1027" s="15"/>
      <c r="BO1027" s="15"/>
      <c r="BP1027" s="15"/>
      <c r="BQ1027" s="15"/>
      <c r="BR1027" s="15"/>
      <c r="BS1027" s="15"/>
      <c r="BT1027" s="15"/>
      <c r="BU1027" s="15"/>
      <c r="BV1027" s="15"/>
      <c r="BW1027" s="15"/>
      <c r="BX1027" s="15"/>
      <c r="BY1027" s="15"/>
      <c r="BZ1027" s="15"/>
      <c r="CA1027" s="15"/>
      <c r="CB1027" s="15"/>
      <c r="CC1027" s="15"/>
      <c r="CD1027" s="15"/>
      <c r="CE1027" s="15"/>
      <c r="CF1027" s="15"/>
      <c r="CG1027" s="15"/>
      <c r="CH1027" s="15"/>
      <c r="CI1027" s="15"/>
      <c r="CJ1027" s="15"/>
      <c r="CK1027" s="15"/>
      <c r="CL1027" s="15"/>
      <c r="CN1027" s="60"/>
      <c r="CO1027" s="15"/>
      <c r="CP1027" s="15"/>
      <c r="CQ1027" s="15"/>
      <c r="CR1027" s="15"/>
      <c r="CS1027" s="15"/>
      <c r="CT1027" s="15"/>
      <c r="CU1027" s="15"/>
      <c r="CV1027" s="15"/>
      <c r="CW1027" s="15"/>
      <c r="CX1027" s="15"/>
      <c r="CY1027" s="15"/>
      <c r="CZ1027" s="15"/>
      <c r="DA1027" s="15"/>
      <c r="DB1027" s="15"/>
      <c r="DC1027" s="15"/>
      <c r="DD1027" s="15"/>
      <c r="DE1027" s="15"/>
      <c r="DF1027" s="15"/>
      <c r="DG1027" s="15"/>
      <c r="DH1027" s="15"/>
      <c r="DI1027" s="15"/>
      <c r="DJ1027" s="15"/>
      <c r="DK1027" s="15"/>
      <c r="DL1027" s="15"/>
    </row>
    <row r="1028" spans="2:116" x14ac:dyDescent="0.4">
      <c r="B1028" s="164"/>
      <c r="C1028" s="164"/>
      <c r="D1028" s="164"/>
      <c r="E1028" s="204"/>
      <c r="G1028" s="145"/>
      <c r="H1028" s="12"/>
      <c r="I1028" s="60"/>
      <c r="J1028" s="60"/>
      <c r="K1028" s="17"/>
      <c r="L1028" s="17"/>
      <c r="M1028" s="17"/>
      <c r="N1028" s="17"/>
      <c r="O1028" s="17"/>
      <c r="P1028" s="17"/>
      <c r="R1028" s="15"/>
      <c r="S1028" s="15"/>
      <c r="T1028" s="15"/>
      <c r="U1028" s="15"/>
      <c r="V1028" s="15"/>
      <c r="W1028" s="15"/>
      <c r="X1028" s="15"/>
      <c r="Y1028" s="15"/>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c r="BC1028" s="15"/>
      <c r="BD1028" s="15"/>
      <c r="BE1028" s="15"/>
      <c r="BF1028" s="15"/>
      <c r="BG1028" s="15"/>
      <c r="BH1028" s="15"/>
      <c r="BI1028" s="15"/>
      <c r="BJ1028" s="15"/>
      <c r="BK1028" s="15"/>
      <c r="BL1028" s="15"/>
      <c r="BM1028" s="15"/>
      <c r="BN1028" s="15"/>
      <c r="BO1028" s="15"/>
      <c r="BP1028" s="15"/>
      <c r="BQ1028" s="15"/>
      <c r="BR1028" s="15"/>
      <c r="BS1028" s="15"/>
      <c r="BT1028" s="15"/>
      <c r="BU1028" s="15"/>
      <c r="BV1028" s="15"/>
      <c r="BW1028" s="15"/>
      <c r="BX1028" s="15"/>
      <c r="BY1028" s="15"/>
      <c r="BZ1028" s="15"/>
      <c r="CA1028" s="15"/>
      <c r="CB1028" s="15"/>
      <c r="CC1028" s="15"/>
      <c r="CD1028" s="15"/>
      <c r="CE1028" s="15"/>
      <c r="CF1028" s="15"/>
      <c r="CG1028" s="15"/>
      <c r="CH1028" s="15"/>
      <c r="CI1028" s="15"/>
      <c r="CJ1028" s="15"/>
      <c r="CK1028" s="15"/>
      <c r="CL1028" s="15"/>
      <c r="CN1028" s="60"/>
      <c r="CO1028" s="15"/>
      <c r="CP1028" s="15"/>
      <c r="CQ1028" s="15"/>
      <c r="CR1028" s="15"/>
      <c r="CS1028" s="15"/>
      <c r="CT1028" s="15"/>
      <c r="CU1028" s="15"/>
      <c r="CV1028" s="15"/>
      <c r="CW1028" s="15"/>
      <c r="CX1028" s="15"/>
      <c r="CY1028" s="15"/>
      <c r="CZ1028" s="15"/>
      <c r="DA1028" s="15"/>
      <c r="DB1028" s="15"/>
      <c r="DC1028" s="15"/>
      <c r="DD1028" s="15"/>
      <c r="DE1028" s="15"/>
      <c r="DF1028" s="15"/>
      <c r="DG1028" s="15"/>
      <c r="DH1028" s="15"/>
      <c r="DI1028" s="15"/>
      <c r="DJ1028" s="15"/>
      <c r="DK1028" s="15"/>
      <c r="DL1028" s="15"/>
    </row>
    <row r="1029" spans="2:116" x14ac:dyDescent="0.4">
      <c r="B1029" s="164"/>
      <c r="C1029" s="164"/>
      <c r="D1029" s="164"/>
      <c r="E1029" s="204"/>
      <c r="G1029" s="145"/>
      <c r="H1029" s="12"/>
      <c r="I1029" s="60"/>
      <c r="J1029" s="60"/>
      <c r="K1029" s="17"/>
      <c r="L1029" s="17"/>
      <c r="M1029" s="17"/>
      <c r="N1029" s="17"/>
      <c r="O1029" s="17"/>
      <c r="P1029" s="17"/>
      <c r="R1029" s="15"/>
      <c r="S1029" s="15"/>
      <c r="T1029" s="15"/>
      <c r="U1029" s="15"/>
      <c r="V1029" s="15"/>
      <c r="W1029" s="15"/>
      <c r="X1029" s="15"/>
      <c r="Y1029" s="15"/>
      <c r="Z1029" s="15"/>
      <c r="AA1029" s="15"/>
      <c r="AB1029" s="15"/>
      <c r="AC1029" s="15"/>
      <c r="AD1029" s="15"/>
      <c r="AE1029" s="15"/>
      <c r="AF1029" s="15"/>
      <c r="AG1029" s="15"/>
      <c r="AH1029" s="15"/>
      <c r="AI1029" s="15"/>
      <c r="AJ1029" s="15"/>
      <c r="AK1029" s="15"/>
      <c r="AL1029" s="15"/>
      <c r="AM1029" s="15"/>
      <c r="AN1029" s="15"/>
      <c r="AO1029" s="15"/>
      <c r="AP1029" s="15"/>
      <c r="AQ1029" s="15"/>
      <c r="AR1029" s="15"/>
      <c r="AS1029" s="15"/>
      <c r="AT1029" s="15"/>
      <c r="AU1029" s="15"/>
      <c r="AV1029" s="15"/>
      <c r="AW1029" s="15"/>
      <c r="AX1029" s="15"/>
      <c r="AY1029" s="15"/>
      <c r="AZ1029" s="15"/>
      <c r="BA1029" s="15"/>
      <c r="BB1029" s="15"/>
      <c r="BC1029" s="15"/>
      <c r="BD1029" s="15"/>
      <c r="BE1029" s="15"/>
      <c r="BF1029" s="15"/>
      <c r="BG1029" s="15"/>
      <c r="BH1029" s="15"/>
      <c r="BI1029" s="15"/>
      <c r="BJ1029" s="15"/>
      <c r="BK1029" s="15"/>
      <c r="BL1029" s="15"/>
      <c r="BM1029" s="15"/>
      <c r="BN1029" s="15"/>
      <c r="BO1029" s="15"/>
      <c r="BP1029" s="15"/>
      <c r="BQ1029" s="15"/>
      <c r="BR1029" s="15"/>
      <c r="BS1029" s="15"/>
      <c r="BT1029" s="15"/>
      <c r="BU1029" s="15"/>
      <c r="BV1029" s="15"/>
      <c r="BW1029" s="15"/>
      <c r="BX1029" s="15"/>
      <c r="BY1029" s="15"/>
      <c r="BZ1029" s="15"/>
      <c r="CA1029" s="15"/>
      <c r="CB1029" s="15"/>
      <c r="CC1029" s="15"/>
      <c r="CD1029" s="15"/>
      <c r="CE1029" s="15"/>
      <c r="CF1029" s="15"/>
      <c r="CG1029" s="15"/>
      <c r="CH1029" s="15"/>
      <c r="CI1029" s="15"/>
      <c r="CJ1029" s="15"/>
      <c r="CK1029" s="15"/>
      <c r="CL1029" s="15"/>
      <c r="CN1029" s="60"/>
      <c r="CO1029" s="15"/>
      <c r="CP1029" s="15"/>
      <c r="CQ1029" s="15"/>
      <c r="CR1029" s="15"/>
      <c r="CS1029" s="15"/>
      <c r="CT1029" s="15"/>
      <c r="CU1029" s="15"/>
      <c r="CV1029" s="15"/>
      <c r="CW1029" s="15"/>
      <c r="CX1029" s="15"/>
      <c r="CY1029" s="15"/>
      <c r="CZ1029" s="15"/>
      <c r="DA1029" s="15"/>
      <c r="DB1029" s="15"/>
      <c r="DC1029" s="15"/>
      <c r="DD1029" s="15"/>
      <c r="DE1029" s="15"/>
      <c r="DF1029" s="15"/>
      <c r="DG1029" s="15"/>
      <c r="DH1029" s="15"/>
      <c r="DI1029" s="15"/>
      <c r="DJ1029" s="15"/>
      <c r="DK1029" s="15"/>
      <c r="DL1029" s="15"/>
    </row>
    <row r="1030" spans="2:116" x14ac:dyDescent="0.4">
      <c r="B1030" s="164"/>
      <c r="C1030" s="164"/>
      <c r="D1030" s="164"/>
      <c r="E1030" s="204"/>
      <c r="G1030" s="145"/>
      <c r="H1030" s="12"/>
      <c r="I1030" s="60"/>
      <c r="J1030" s="60"/>
      <c r="K1030" s="17"/>
      <c r="L1030" s="17"/>
      <c r="M1030" s="17"/>
      <c r="N1030" s="17"/>
      <c r="O1030" s="17"/>
      <c r="P1030" s="17"/>
      <c r="R1030" s="15"/>
      <c r="S1030" s="15"/>
      <c r="T1030" s="15"/>
      <c r="U1030" s="15"/>
      <c r="V1030" s="15"/>
      <c r="W1030" s="15"/>
      <c r="X1030" s="15"/>
      <c r="Y1030" s="15"/>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c r="BC1030" s="15"/>
      <c r="BD1030" s="15"/>
      <c r="BE1030" s="15"/>
      <c r="BF1030" s="15"/>
      <c r="BG1030" s="15"/>
      <c r="BH1030" s="15"/>
      <c r="BI1030" s="15"/>
      <c r="BJ1030" s="15"/>
      <c r="BK1030" s="15"/>
      <c r="BL1030" s="15"/>
      <c r="BM1030" s="15"/>
      <c r="BN1030" s="15"/>
      <c r="BO1030" s="15"/>
      <c r="BP1030" s="15"/>
      <c r="BQ1030" s="15"/>
      <c r="BR1030" s="15"/>
      <c r="BS1030" s="15"/>
      <c r="BT1030" s="15"/>
      <c r="BU1030" s="15"/>
      <c r="BV1030" s="15"/>
      <c r="BW1030" s="15"/>
      <c r="BX1030" s="15"/>
      <c r="BY1030" s="15"/>
      <c r="BZ1030" s="15"/>
      <c r="CA1030" s="15"/>
      <c r="CB1030" s="15"/>
      <c r="CC1030" s="15"/>
      <c r="CD1030" s="15"/>
      <c r="CE1030" s="15"/>
      <c r="CF1030" s="15"/>
      <c r="CG1030" s="15"/>
      <c r="CH1030" s="15"/>
      <c r="CI1030" s="15"/>
      <c r="CJ1030" s="15"/>
      <c r="CK1030" s="15"/>
      <c r="CL1030" s="15"/>
      <c r="CN1030" s="60"/>
      <c r="CO1030" s="15"/>
      <c r="CP1030" s="15"/>
      <c r="CQ1030" s="15"/>
      <c r="CR1030" s="15"/>
      <c r="CS1030" s="15"/>
      <c r="CT1030" s="15"/>
      <c r="CU1030" s="15"/>
      <c r="CV1030" s="15"/>
      <c r="CW1030" s="15"/>
      <c r="CX1030" s="15"/>
      <c r="CY1030" s="15"/>
      <c r="CZ1030" s="15"/>
      <c r="DA1030" s="15"/>
      <c r="DB1030" s="15"/>
      <c r="DC1030" s="15"/>
      <c r="DD1030" s="15"/>
      <c r="DE1030" s="15"/>
      <c r="DF1030" s="15"/>
      <c r="DG1030" s="15"/>
      <c r="DH1030" s="15"/>
      <c r="DI1030" s="15"/>
      <c r="DJ1030" s="15"/>
      <c r="DK1030" s="15"/>
      <c r="DL1030" s="15"/>
    </row>
    <row r="1031" spans="2:116" x14ac:dyDescent="0.4">
      <c r="B1031" s="164"/>
      <c r="C1031" s="164"/>
      <c r="D1031" s="164"/>
      <c r="E1031" s="204"/>
      <c r="G1031" s="145"/>
      <c r="H1031" s="12"/>
      <c r="I1031" s="60"/>
      <c r="J1031" s="60"/>
      <c r="K1031" s="17"/>
      <c r="L1031" s="17"/>
      <c r="M1031" s="17"/>
      <c r="N1031" s="17"/>
      <c r="O1031" s="17"/>
      <c r="P1031" s="17"/>
      <c r="R1031" s="15"/>
      <c r="S1031" s="15"/>
      <c r="T1031" s="15"/>
      <c r="U1031" s="15"/>
      <c r="V1031" s="15"/>
      <c r="W1031" s="15"/>
      <c r="X1031" s="15"/>
      <c r="Y1031" s="15"/>
      <c r="Z1031" s="15"/>
      <c r="AA1031" s="15"/>
      <c r="AB1031" s="15"/>
      <c r="AC1031" s="15"/>
      <c r="AD1031" s="15"/>
      <c r="AE1031" s="15"/>
      <c r="AF1031" s="15"/>
      <c r="AG1031" s="15"/>
      <c r="AH1031" s="15"/>
      <c r="AI1031" s="15"/>
      <c r="AJ1031" s="15"/>
      <c r="AK1031" s="15"/>
      <c r="AL1031" s="15"/>
      <c r="AM1031" s="15"/>
      <c r="AN1031" s="15"/>
      <c r="AO1031" s="15"/>
      <c r="AP1031" s="15"/>
      <c r="AQ1031" s="15"/>
      <c r="AR1031" s="15"/>
      <c r="AS1031" s="15"/>
      <c r="AT1031" s="15"/>
      <c r="AU1031" s="15"/>
      <c r="AV1031" s="15"/>
      <c r="AW1031" s="15"/>
      <c r="AX1031" s="15"/>
      <c r="AY1031" s="15"/>
      <c r="AZ1031" s="15"/>
      <c r="BA1031" s="15"/>
      <c r="BB1031" s="15"/>
      <c r="BC1031" s="15"/>
      <c r="BD1031" s="15"/>
      <c r="BE1031" s="15"/>
      <c r="BF1031" s="15"/>
      <c r="BG1031" s="15"/>
      <c r="BH1031" s="15"/>
      <c r="BI1031" s="15"/>
      <c r="BJ1031" s="15"/>
      <c r="BK1031" s="15"/>
      <c r="BL1031" s="15"/>
      <c r="BM1031" s="15"/>
      <c r="BN1031" s="15"/>
      <c r="BO1031" s="15"/>
      <c r="BP1031" s="15"/>
      <c r="BQ1031" s="15"/>
      <c r="BR1031" s="15"/>
      <c r="BS1031" s="15"/>
      <c r="BT1031" s="15"/>
      <c r="BU1031" s="15"/>
      <c r="BV1031" s="15"/>
      <c r="BW1031" s="15"/>
      <c r="BX1031" s="15"/>
      <c r="BY1031" s="15"/>
      <c r="BZ1031" s="15"/>
      <c r="CA1031" s="15"/>
      <c r="CB1031" s="15"/>
      <c r="CC1031" s="15"/>
      <c r="CD1031" s="15"/>
      <c r="CE1031" s="15"/>
      <c r="CF1031" s="15"/>
      <c r="CG1031" s="15"/>
      <c r="CH1031" s="15"/>
      <c r="CI1031" s="15"/>
      <c r="CJ1031" s="15"/>
      <c r="CK1031" s="15"/>
      <c r="CL1031" s="15"/>
      <c r="CN1031" s="60"/>
      <c r="CO1031" s="15"/>
      <c r="CP1031" s="15"/>
      <c r="CQ1031" s="15"/>
      <c r="CR1031" s="15"/>
      <c r="CS1031" s="15"/>
      <c r="CT1031" s="15"/>
      <c r="CU1031" s="15"/>
      <c r="CV1031" s="15"/>
      <c r="CW1031" s="15"/>
      <c r="CX1031" s="15"/>
      <c r="CY1031" s="15"/>
      <c r="CZ1031" s="15"/>
      <c r="DA1031" s="15"/>
      <c r="DB1031" s="15"/>
      <c r="DC1031" s="15"/>
      <c r="DD1031" s="15"/>
      <c r="DE1031" s="15"/>
      <c r="DF1031" s="15"/>
      <c r="DG1031" s="15"/>
      <c r="DH1031" s="15"/>
      <c r="DI1031" s="15"/>
      <c r="DJ1031" s="15"/>
      <c r="DK1031" s="15"/>
      <c r="DL1031" s="15"/>
    </row>
    <row r="1032" spans="2:116" x14ac:dyDescent="0.4">
      <c r="B1032" s="164"/>
      <c r="C1032" s="164"/>
      <c r="D1032" s="164"/>
      <c r="E1032" s="204"/>
      <c r="G1032" s="145"/>
      <c r="H1032" s="12"/>
      <c r="I1032" s="60"/>
      <c r="J1032" s="60"/>
      <c r="K1032" s="17"/>
      <c r="L1032" s="17"/>
      <c r="M1032" s="17"/>
      <c r="N1032" s="17"/>
      <c r="O1032" s="17"/>
      <c r="P1032" s="17"/>
      <c r="R1032" s="15"/>
      <c r="S1032" s="15"/>
      <c r="T1032" s="15"/>
      <c r="U1032" s="15"/>
      <c r="V1032" s="15"/>
      <c r="W1032" s="15"/>
      <c r="X1032" s="15"/>
      <c r="Y1032" s="15"/>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c r="BC1032" s="15"/>
      <c r="BD1032" s="15"/>
      <c r="BE1032" s="15"/>
      <c r="BF1032" s="15"/>
      <c r="BG1032" s="15"/>
      <c r="BH1032" s="15"/>
      <c r="BI1032" s="15"/>
      <c r="BJ1032" s="15"/>
      <c r="BK1032" s="15"/>
      <c r="BL1032" s="15"/>
      <c r="BM1032" s="15"/>
      <c r="BN1032" s="15"/>
      <c r="BO1032" s="15"/>
      <c r="BP1032" s="15"/>
      <c r="BQ1032" s="15"/>
      <c r="BR1032" s="15"/>
      <c r="BS1032" s="15"/>
      <c r="BT1032" s="15"/>
      <c r="BU1032" s="15"/>
      <c r="BV1032" s="15"/>
      <c r="BW1032" s="15"/>
      <c r="BX1032" s="15"/>
      <c r="BY1032" s="15"/>
      <c r="BZ1032" s="15"/>
      <c r="CA1032" s="15"/>
      <c r="CB1032" s="15"/>
      <c r="CC1032" s="15"/>
      <c r="CD1032" s="15"/>
      <c r="CE1032" s="15"/>
      <c r="CF1032" s="15"/>
      <c r="CG1032" s="15"/>
      <c r="CH1032" s="15"/>
      <c r="CI1032" s="15"/>
      <c r="CJ1032" s="15"/>
      <c r="CK1032" s="15"/>
      <c r="CL1032" s="15"/>
      <c r="CN1032" s="60"/>
      <c r="CO1032" s="15"/>
      <c r="CP1032" s="15"/>
      <c r="CQ1032" s="15"/>
      <c r="CR1032" s="15"/>
      <c r="CS1032" s="15"/>
      <c r="CT1032" s="15"/>
      <c r="CU1032" s="15"/>
      <c r="CV1032" s="15"/>
      <c r="CW1032" s="15"/>
      <c r="CX1032" s="15"/>
      <c r="CY1032" s="15"/>
      <c r="CZ1032" s="15"/>
      <c r="DA1032" s="15"/>
      <c r="DB1032" s="15"/>
      <c r="DC1032" s="15"/>
      <c r="DD1032" s="15"/>
      <c r="DE1032" s="15"/>
      <c r="DF1032" s="15"/>
      <c r="DG1032" s="15"/>
      <c r="DH1032" s="15"/>
      <c r="DI1032" s="15"/>
      <c r="DJ1032" s="15"/>
      <c r="DK1032" s="15"/>
      <c r="DL1032" s="15"/>
    </row>
    <row r="1033" spans="2:116" x14ac:dyDescent="0.4">
      <c r="B1033" s="164"/>
      <c r="C1033" s="164"/>
      <c r="D1033" s="164"/>
      <c r="E1033" s="204"/>
      <c r="G1033" s="145"/>
      <c r="H1033" s="12"/>
      <c r="I1033" s="60"/>
      <c r="J1033" s="60"/>
      <c r="K1033" s="17"/>
      <c r="L1033" s="17"/>
      <c r="M1033" s="17"/>
      <c r="N1033" s="17"/>
      <c r="O1033" s="17"/>
      <c r="P1033" s="17"/>
      <c r="R1033" s="15"/>
      <c r="S1033" s="15"/>
      <c r="T1033" s="15"/>
      <c r="U1033" s="15"/>
      <c r="V1033" s="15"/>
      <c r="W1033" s="15"/>
      <c r="X1033" s="15"/>
      <c r="Y1033" s="15"/>
      <c r="Z1033" s="15"/>
      <c r="AA1033" s="15"/>
      <c r="AB1033" s="15"/>
      <c r="AC1033" s="15"/>
      <c r="AD1033" s="15"/>
      <c r="AE1033" s="15"/>
      <c r="AF1033" s="15"/>
      <c r="AG1033" s="15"/>
      <c r="AH1033" s="15"/>
      <c r="AI1033" s="15"/>
      <c r="AJ1033" s="15"/>
      <c r="AK1033" s="15"/>
      <c r="AL1033" s="15"/>
      <c r="AM1033" s="15"/>
      <c r="AN1033" s="15"/>
      <c r="AO1033" s="15"/>
      <c r="AP1033" s="15"/>
      <c r="AQ1033" s="15"/>
      <c r="AR1033" s="15"/>
      <c r="AS1033" s="15"/>
      <c r="AT1033" s="15"/>
      <c r="AU1033" s="15"/>
      <c r="AV1033" s="15"/>
      <c r="AW1033" s="15"/>
      <c r="AX1033" s="15"/>
      <c r="AY1033" s="15"/>
      <c r="AZ1033" s="15"/>
      <c r="BA1033" s="15"/>
      <c r="BB1033" s="15"/>
      <c r="BC1033" s="15"/>
      <c r="BD1033" s="15"/>
      <c r="BE1033" s="15"/>
      <c r="BF1033" s="15"/>
      <c r="BG1033" s="15"/>
      <c r="BH1033" s="15"/>
      <c r="BI1033" s="15"/>
      <c r="BJ1033" s="15"/>
      <c r="BK1033" s="15"/>
      <c r="BL1033" s="15"/>
      <c r="BM1033" s="15"/>
      <c r="BN1033" s="15"/>
      <c r="BO1033" s="15"/>
      <c r="BP1033" s="15"/>
      <c r="BQ1033" s="15"/>
      <c r="BR1033" s="15"/>
      <c r="BS1033" s="15"/>
      <c r="BT1033" s="15"/>
      <c r="BU1033" s="15"/>
      <c r="BV1033" s="15"/>
      <c r="BW1033" s="15"/>
      <c r="BX1033" s="15"/>
      <c r="BY1033" s="15"/>
      <c r="BZ1033" s="15"/>
      <c r="CA1033" s="15"/>
      <c r="CB1033" s="15"/>
      <c r="CC1033" s="15"/>
      <c r="CD1033" s="15"/>
      <c r="CE1033" s="15"/>
      <c r="CF1033" s="15"/>
      <c r="CG1033" s="15"/>
      <c r="CH1033" s="15"/>
      <c r="CI1033" s="15"/>
      <c r="CJ1033" s="15"/>
      <c r="CK1033" s="15"/>
      <c r="CL1033" s="15"/>
      <c r="CN1033" s="60"/>
      <c r="CO1033" s="15"/>
      <c r="CP1033" s="15"/>
      <c r="CQ1033" s="15"/>
      <c r="CR1033" s="15"/>
      <c r="CS1033" s="15"/>
      <c r="CT1033" s="15"/>
      <c r="CU1033" s="15"/>
      <c r="CV1033" s="15"/>
      <c r="CW1033" s="15"/>
      <c r="CX1033" s="15"/>
      <c r="CY1033" s="15"/>
      <c r="CZ1033" s="15"/>
      <c r="DA1033" s="15"/>
      <c r="DB1033" s="15"/>
      <c r="DC1033" s="15"/>
      <c r="DD1033" s="15"/>
      <c r="DE1033" s="15"/>
      <c r="DF1033" s="15"/>
      <c r="DG1033" s="15"/>
      <c r="DH1033" s="15"/>
      <c r="DI1033" s="15"/>
      <c r="DJ1033" s="15"/>
      <c r="DK1033" s="15"/>
      <c r="DL1033" s="15"/>
    </row>
    <row r="1034" spans="2:116" x14ac:dyDescent="0.4">
      <c r="B1034" s="164"/>
      <c r="C1034" s="164" t="s">
        <v>224</v>
      </c>
      <c r="D1034" s="164" t="s">
        <v>831</v>
      </c>
      <c r="E1034" s="204" t="str">
        <f t="shared" si="1190"/>
        <v>1034 WCINVBATCH-SV</v>
      </c>
      <c r="G1034" s="126" t="str">
        <f>"Inventory - "&amp;G1013</f>
        <v>Inventory - (Secondary label)</v>
      </c>
      <c r="H1034" s="27"/>
      <c r="I1034" s="78"/>
      <c r="J1034" s="78"/>
      <c r="K1034" s="33">
        <f ca="1">SUMIF($4:$4,K$2,1034:1034)</f>
        <v>13698.630136986301</v>
      </c>
      <c r="L1034" s="33">
        <f ca="1">SUMIF($4:$4,L$2,1034:1034)</f>
        <v>82.191780821917803</v>
      </c>
      <c r="M1034" s="33">
        <f ca="1">SUMIF($4:$4,M$2,1034:1034)</f>
        <v>82.191780821917803</v>
      </c>
      <c r="N1034" s="33">
        <f ca="1">SUMIF($4:$4,N$2,1034:1034)</f>
        <v>82.191780821917803</v>
      </c>
      <c r="O1034" s="33">
        <f ca="1">SUMIF($4:$4,O$2,1034:1034)</f>
        <v>82.191780821917803</v>
      </c>
      <c r="P1034" s="33">
        <f ca="1">SUMIF($4:$4,P$2,1034:1034)</f>
        <v>82.191780821917803</v>
      </c>
      <c r="R1034" s="33"/>
      <c r="S1034" s="118" cm="1">
        <f t="array" aca="1" ref="S1034" ca="1">-MIN(S1019/365*INDIRECT(S1015),R1034-INDIRECT(S1015))</f>
        <v>13698.630136986301</v>
      </c>
      <c r="T1034" s="118" cm="1">
        <f t="array" aca="1" ref="T1034" ca="1">-MIN(T1019/365*INDIRECT(T1015),S1034-INDIRECT(T1015))</f>
        <v>13698.630136986301</v>
      </c>
      <c r="U1034" s="118" cm="1">
        <f t="array" aca="1" ref="U1034" ca="1">-MIN(U1019/365*INDIRECT(U1015),T1034-INDIRECT(U1015))</f>
        <v>13698.630136986301</v>
      </c>
      <c r="V1034" s="118" cm="1">
        <f t="array" aca="1" ref="V1034" ca="1">-MIN(V1019/365*INDIRECT(V1015),U1034-INDIRECT(V1015))</f>
        <v>13698.630136986301</v>
      </c>
      <c r="W1034" s="118" cm="1">
        <f t="array" aca="1" ref="W1034" ca="1">-MIN(W1019/365*INDIRECT(W1015),V1034-INDIRECT(W1015))</f>
        <v>13698.630136986301</v>
      </c>
      <c r="X1034" s="118" cm="1">
        <f t="array" aca="1" ref="X1034" ca="1">-MIN(X1019/365*INDIRECT(X1015),W1034-INDIRECT(X1015))</f>
        <v>13698.630136986301</v>
      </c>
      <c r="Y1034" s="118" cm="1">
        <f t="array" aca="1" ref="Y1034" ca="1">-MIN(Y1019/365*INDIRECT(Y1015),X1034-INDIRECT(Y1015))</f>
        <v>13698.630136986301</v>
      </c>
      <c r="Z1034" s="118" cm="1">
        <f t="array" aca="1" ref="Z1034" ca="1">-MIN(Z1019/365*INDIRECT(Z1015),Y1034-INDIRECT(Z1015))</f>
        <v>13698.630136986301</v>
      </c>
      <c r="AA1034" s="118" cm="1">
        <f t="array" aca="1" ref="AA1034" ca="1">-MIN(AA1019/365*INDIRECT(AA1015),Z1034-INDIRECT(AA1015))</f>
        <v>13698.630136986301</v>
      </c>
      <c r="AB1034" s="118" cm="1">
        <f t="array" aca="1" ref="AB1034" ca="1">-MIN(AB1019/365*INDIRECT(AB1015),AA1034-INDIRECT(AB1015))</f>
        <v>13698.630136986301</v>
      </c>
      <c r="AC1034" s="118" cm="1">
        <f t="array" aca="1" ref="AC1034" ca="1">-MIN(AC1019/365*INDIRECT(AC1015),AB1034-INDIRECT(AC1015))</f>
        <v>13698.630136986301</v>
      </c>
      <c r="AD1034" s="118" cm="1">
        <f t="array" aca="1" ref="AD1034" ca="1">-MIN(AD1019/365*INDIRECT(AD1015),AC1034-INDIRECT(AD1015))</f>
        <v>13698.630136986301</v>
      </c>
      <c r="AE1034" s="118" cm="1">
        <f t="array" aca="1" ref="AE1034" ca="1">-MIN(AE1019/365*INDIRECT(AE1015),AD1034-INDIRECT(AE1015))</f>
        <v>82.191780821917803</v>
      </c>
      <c r="AF1034" s="118" cm="1">
        <f t="array" aca="1" ref="AF1034" ca="1">-MIN(AF1019/365*INDIRECT(AF1015),AE1034-INDIRECT(AF1015))</f>
        <v>82.191780821917803</v>
      </c>
      <c r="AG1034" s="118" cm="1">
        <f t="array" aca="1" ref="AG1034" ca="1">-MIN(AG1019/365*INDIRECT(AG1015),AF1034-INDIRECT(AG1015))</f>
        <v>82.191780821917803</v>
      </c>
      <c r="AH1034" s="118" cm="1">
        <f t="array" aca="1" ref="AH1034" ca="1">-MIN(AH1019/365*INDIRECT(AH1015),AG1034-INDIRECT(AH1015))</f>
        <v>82.191780821917803</v>
      </c>
      <c r="AI1034" s="118" cm="1">
        <f t="array" aca="1" ref="AI1034" ca="1">-MIN(AI1019/365*INDIRECT(AI1015),AH1034-INDIRECT(AI1015))</f>
        <v>82.191780821917803</v>
      </c>
      <c r="AJ1034" s="118" cm="1">
        <f t="array" aca="1" ref="AJ1034" ca="1">-MIN(AJ1019/365*INDIRECT(AJ1015),AI1034-INDIRECT(AJ1015))</f>
        <v>82.191780821917803</v>
      </c>
      <c r="AK1034" s="118" cm="1">
        <f t="array" aca="1" ref="AK1034" ca="1">-MIN(AK1019/365*INDIRECT(AK1015),AJ1034-INDIRECT(AK1015))</f>
        <v>82.191780821917803</v>
      </c>
      <c r="AL1034" s="118" cm="1">
        <f t="array" aca="1" ref="AL1034" ca="1">-MIN(AL1019/365*INDIRECT(AL1015),AK1034-INDIRECT(AL1015))</f>
        <v>82.191780821917803</v>
      </c>
      <c r="AM1034" s="118" cm="1">
        <f t="array" aca="1" ref="AM1034" ca="1">-MIN(AM1019/365*INDIRECT(AM1015),AL1034-INDIRECT(AM1015))</f>
        <v>82.191780821917803</v>
      </c>
      <c r="AN1034" s="118" cm="1">
        <f t="array" aca="1" ref="AN1034" ca="1">-MIN(AN1019/365*INDIRECT(AN1015),AM1034-INDIRECT(AN1015))</f>
        <v>82.191780821917803</v>
      </c>
      <c r="AO1034" s="118" cm="1">
        <f t="array" aca="1" ref="AO1034" ca="1">-MIN(AO1019/365*INDIRECT(AO1015),AN1034-INDIRECT(AO1015))</f>
        <v>82.191780821917803</v>
      </c>
      <c r="AP1034" s="118" cm="1">
        <f t="array" aca="1" ref="AP1034" ca="1">-MIN(AP1019/365*INDIRECT(AP1015),AO1034-INDIRECT(AP1015))</f>
        <v>82.191780821917803</v>
      </c>
      <c r="AQ1034" s="118" cm="1">
        <f t="array" aca="1" ref="AQ1034" ca="1">-MIN(AQ1019/365*INDIRECT(AQ1015),AP1034-INDIRECT(AQ1015))</f>
        <v>82.191780821917803</v>
      </c>
      <c r="AR1034" s="118" cm="1">
        <f t="array" aca="1" ref="AR1034" ca="1">-MIN(AR1019/365*INDIRECT(AR1015),AQ1034-INDIRECT(AR1015))</f>
        <v>82.191780821917803</v>
      </c>
      <c r="AS1034" s="118" cm="1">
        <f t="array" aca="1" ref="AS1034" ca="1">-MIN(AS1019/365*INDIRECT(AS1015),AR1034-INDIRECT(AS1015))</f>
        <v>82.191780821917803</v>
      </c>
      <c r="AT1034" s="118" cm="1">
        <f t="array" aca="1" ref="AT1034" ca="1">-MIN(AT1019/365*INDIRECT(AT1015),AS1034-INDIRECT(AT1015))</f>
        <v>82.191780821917803</v>
      </c>
      <c r="AU1034" s="118" cm="1">
        <f t="array" aca="1" ref="AU1034" ca="1">-MIN(AU1019/365*INDIRECT(AU1015),AT1034-INDIRECT(AU1015))</f>
        <v>82.191780821917803</v>
      </c>
      <c r="AV1034" s="118" cm="1">
        <f t="array" aca="1" ref="AV1034" ca="1">-MIN(AV1019/365*INDIRECT(AV1015),AU1034-INDIRECT(AV1015))</f>
        <v>82.191780821917803</v>
      </c>
      <c r="AW1034" s="118" cm="1">
        <f t="array" aca="1" ref="AW1034" ca="1">-MIN(AW1019/365*INDIRECT(AW1015),AV1034-INDIRECT(AW1015))</f>
        <v>82.191780821917803</v>
      </c>
      <c r="AX1034" s="118" cm="1">
        <f t="array" aca="1" ref="AX1034" ca="1">-MIN(AX1019/365*INDIRECT(AX1015),AW1034-INDIRECT(AX1015))</f>
        <v>82.191780821917803</v>
      </c>
      <c r="AY1034" s="118" cm="1">
        <f t="array" aca="1" ref="AY1034" ca="1">-MIN(AY1019/365*INDIRECT(AY1015),AX1034-INDIRECT(AY1015))</f>
        <v>82.191780821917803</v>
      </c>
      <c r="AZ1034" s="118" cm="1">
        <f t="array" aca="1" ref="AZ1034" ca="1">-MIN(AZ1019/365*INDIRECT(AZ1015),AY1034-INDIRECT(AZ1015))</f>
        <v>82.191780821917803</v>
      </c>
      <c r="BA1034" s="118" cm="1">
        <f t="array" aca="1" ref="BA1034" ca="1">-MIN(BA1019/365*INDIRECT(BA1015),AZ1034-INDIRECT(BA1015))</f>
        <v>82.191780821917803</v>
      </c>
      <c r="BB1034" s="118" cm="1">
        <f t="array" aca="1" ref="BB1034" ca="1">-MIN(BB1019/365*INDIRECT(BB1015),BA1034-INDIRECT(BB1015))</f>
        <v>82.191780821917803</v>
      </c>
      <c r="BC1034" s="118" cm="1">
        <f t="array" aca="1" ref="BC1034" ca="1">-MIN(BC1019/365*INDIRECT(BC1015),BB1034-INDIRECT(BC1015))</f>
        <v>82.191780821917803</v>
      </c>
      <c r="BD1034" s="118" cm="1">
        <f t="array" aca="1" ref="BD1034" ca="1">-MIN(BD1019/365*INDIRECT(BD1015),BC1034-INDIRECT(BD1015))</f>
        <v>82.191780821917803</v>
      </c>
      <c r="BE1034" s="118" cm="1">
        <f t="array" aca="1" ref="BE1034" ca="1">-MIN(BE1019/365*INDIRECT(BE1015),BD1034-INDIRECT(BE1015))</f>
        <v>82.191780821917803</v>
      </c>
      <c r="BF1034" s="118" cm="1">
        <f t="array" aca="1" ref="BF1034" ca="1">-MIN(BF1019/365*INDIRECT(BF1015),BE1034-INDIRECT(BF1015))</f>
        <v>82.191780821917803</v>
      </c>
      <c r="BG1034" s="118" cm="1">
        <f t="array" aca="1" ref="BG1034" ca="1">-MIN(BG1019/365*INDIRECT(BG1015),BF1034-INDIRECT(BG1015))</f>
        <v>82.191780821917803</v>
      </c>
      <c r="BH1034" s="118" cm="1">
        <f t="array" aca="1" ref="BH1034" ca="1">-MIN(BH1019/365*INDIRECT(BH1015),BG1034-INDIRECT(BH1015))</f>
        <v>82.191780821917803</v>
      </c>
      <c r="BI1034" s="118" cm="1">
        <f t="array" aca="1" ref="BI1034" ca="1">-MIN(BI1019/365*INDIRECT(BI1015),BH1034-INDIRECT(BI1015))</f>
        <v>82.191780821917803</v>
      </c>
      <c r="BJ1034" s="118" cm="1">
        <f t="array" aca="1" ref="BJ1034" ca="1">-MIN(BJ1019/365*INDIRECT(BJ1015),BI1034-INDIRECT(BJ1015))</f>
        <v>82.191780821917803</v>
      </c>
      <c r="BK1034" s="118" cm="1">
        <f t="array" aca="1" ref="BK1034" ca="1">-MIN(BK1019/365*INDIRECT(BK1015),BJ1034-INDIRECT(BK1015))</f>
        <v>82.191780821917803</v>
      </c>
      <c r="BL1034" s="118" cm="1">
        <f t="array" aca="1" ref="BL1034" ca="1">-MIN(BL1019/365*INDIRECT(BL1015),BK1034-INDIRECT(BL1015))</f>
        <v>82.191780821917803</v>
      </c>
      <c r="BM1034" s="118" cm="1">
        <f t="array" aca="1" ref="BM1034" ca="1">-MIN(BM1019/365*INDIRECT(BM1015),BL1034-INDIRECT(BM1015))</f>
        <v>82.191780821917803</v>
      </c>
      <c r="BN1034" s="118" cm="1">
        <f t="array" aca="1" ref="BN1034" ca="1">-MIN(BN1019/365*INDIRECT(BN1015),BM1034-INDIRECT(BN1015))</f>
        <v>82.191780821917803</v>
      </c>
      <c r="BO1034" s="118" cm="1">
        <f t="array" aca="1" ref="BO1034" ca="1">-MIN(BO1019/365*INDIRECT(BO1015),BN1034-INDIRECT(BO1015))</f>
        <v>82.191780821917803</v>
      </c>
      <c r="BP1034" s="118" cm="1">
        <f t="array" aca="1" ref="BP1034" ca="1">-MIN(BP1019/365*INDIRECT(BP1015),BO1034-INDIRECT(BP1015))</f>
        <v>82.191780821917803</v>
      </c>
      <c r="BQ1034" s="118" cm="1">
        <f t="array" aca="1" ref="BQ1034" ca="1">-MIN(BQ1019/365*INDIRECT(BQ1015),BP1034-INDIRECT(BQ1015))</f>
        <v>82.191780821917803</v>
      </c>
      <c r="BR1034" s="118" cm="1">
        <f t="array" aca="1" ref="BR1034" ca="1">-MIN(BR1019/365*INDIRECT(BR1015),BQ1034-INDIRECT(BR1015))</f>
        <v>82.191780821917803</v>
      </c>
      <c r="BS1034" s="118" cm="1">
        <f t="array" aca="1" ref="BS1034" ca="1">-MIN(BS1019/365*INDIRECT(BS1015),BR1034-INDIRECT(BS1015))</f>
        <v>82.191780821917803</v>
      </c>
      <c r="BT1034" s="118" cm="1">
        <f t="array" aca="1" ref="BT1034" ca="1">-MIN(BT1019/365*INDIRECT(BT1015),BS1034-INDIRECT(BT1015))</f>
        <v>82.191780821917803</v>
      </c>
      <c r="BU1034" s="118" cm="1">
        <f t="array" aca="1" ref="BU1034" ca="1">-MIN(BU1019/365*INDIRECT(BU1015),BT1034-INDIRECT(BU1015))</f>
        <v>82.191780821917803</v>
      </c>
      <c r="BV1034" s="118" cm="1">
        <f t="array" aca="1" ref="BV1034" ca="1">-MIN(BV1019/365*INDIRECT(BV1015),BU1034-INDIRECT(BV1015))</f>
        <v>82.191780821917803</v>
      </c>
      <c r="BW1034" s="118" cm="1">
        <f t="array" aca="1" ref="BW1034" ca="1">-MIN(BW1019/365*INDIRECT(BW1015),BV1034-INDIRECT(BW1015))</f>
        <v>82.191780821917803</v>
      </c>
      <c r="BX1034" s="118" cm="1">
        <f t="array" aca="1" ref="BX1034" ca="1">-MIN(BX1019/365*INDIRECT(BX1015),BW1034-INDIRECT(BX1015))</f>
        <v>82.191780821917803</v>
      </c>
      <c r="BY1034" s="118" cm="1">
        <f t="array" aca="1" ref="BY1034" ca="1">-MIN(BY1019/365*INDIRECT(BY1015),BX1034-INDIRECT(BY1015))</f>
        <v>82.191780821917803</v>
      </c>
      <c r="BZ1034" s="118" cm="1">
        <f t="array" aca="1" ref="BZ1034" ca="1">-MIN(BZ1019/365*INDIRECT(BZ1015),BY1034-INDIRECT(BZ1015))</f>
        <v>82.191780821917803</v>
      </c>
      <c r="CA1034" s="118" cm="1">
        <f t="array" aca="1" ref="CA1034" ca="1">-MIN(CA1019/365*INDIRECT(CA1015),BZ1034-INDIRECT(CA1015))</f>
        <v>82.191780821917803</v>
      </c>
      <c r="CB1034" s="118" cm="1">
        <f t="array" aca="1" ref="CB1034" ca="1">-MIN(CB1019/365*INDIRECT(CB1015),CA1034-INDIRECT(CB1015))</f>
        <v>82.191780821917803</v>
      </c>
      <c r="CC1034" s="118" cm="1">
        <f t="array" aca="1" ref="CC1034" ca="1">-MIN(CC1019/365*INDIRECT(CC1015),CB1034-INDIRECT(CC1015))</f>
        <v>82.191780821917803</v>
      </c>
      <c r="CD1034" s="118" cm="1">
        <f t="array" aca="1" ref="CD1034" ca="1">-MIN(CD1019/365*INDIRECT(CD1015),CC1034-INDIRECT(CD1015))</f>
        <v>82.191780821917803</v>
      </c>
      <c r="CE1034" s="118" cm="1">
        <f t="array" aca="1" ref="CE1034" ca="1">-MIN(CE1019/365*INDIRECT(CE1015),CD1034-INDIRECT(CE1015))</f>
        <v>82.191780821917803</v>
      </c>
      <c r="CF1034" s="118" cm="1">
        <f t="array" aca="1" ref="CF1034" ca="1">-MIN(CF1019/365*INDIRECT(CF1015),CE1034-INDIRECT(CF1015))</f>
        <v>82.191780821917803</v>
      </c>
      <c r="CG1034" s="118" cm="1">
        <f t="array" aca="1" ref="CG1034" ca="1">-MIN(CG1019/365*INDIRECT(CG1015),CF1034-INDIRECT(CG1015))</f>
        <v>82.191780821917803</v>
      </c>
      <c r="CH1034" s="118" cm="1">
        <f t="array" aca="1" ref="CH1034" ca="1">-MIN(CH1019/365*INDIRECT(CH1015),CG1034-INDIRECT(CH1015))</f>
        <v>82.191780821917803</v>
      </c>
      <c r="CI1034" s="118" cm="1">
        <f t="array" aca="1" ref="CI1034" ca="1">-MIN(CI1019/365*INDIRECT(CI1015),CH1034-INDIRECT(CI1015))</f>
        <v>82.191780821917803</v>
      </c>
      <c r="CJ1034" s="118" cm="1">
        <f t="array" aca="1" ref="CJ1034" ca="1">-MIN(CJ1019/365*INDIRECT(CJ1015),CI1034-INDIRECT(CJ1015))</f>
        <v>82.191780821917803</v>
      </c>
      <c r="CK1034" s="118" cm="1">
        <f t="array" aca="1" ref="CK1034" ca="1">-MIN(CK1019/365*INDIRECT(CK1015),CJ1034-INDIRECT(CK1015))</f>
        <v>82.191780821917803</v>
      </c>
      <c r="CL1034" s="118" cm="1">
        <f t="array" aca="1" ref="CL1034" ca="1">-MIN(CL1019/365*INDIRECT(CL1015),CK1034-INDIRECT(CL1015))</f>
        <v>82.191780821917803</v>
      </c>
      <c r="CN1034" s="78"/>
      <c r="CO1034" s="118" t="e" cm="1">
        <f t="array" aca="1" ref="CO1034" ca="1">-MIN(CO1019/365*INDIRECT(CO1015),CN1034-INDIRECT(CO1015))</f>
        <v>#N/A</v>
      </c>
      <c r="CP1034" s="118" t="e" cm="1">
        <f t="array" aca="1" ref="CP1034" ca="1">-MIN(CP1019/365*INDIRECT(CP1015),CO1034-INDIRECT(CP1015))</f>
        <v>#N/A</v>
      </c>
      <c r="CQ1034" s="118" t="e" cm="1">
        <f t="array" aca="1" ref="CQ1034" ca="1">-MIN(CQ1019/365*INDIRECT(CQ1015),CP1034-INDIRECT(CQ1015))</f>
        <v>#N/A</v>
      </c>
      <c r="CR1034" s="118" t="e" cm="1">
        <f t="array" aca="1" ref="CR1034" ca="1">-MIN(CR1019/365*INDIRECT(CR1015),CQ1034-INDIRECT(CR1015))</f>
        <v>#N/A</v>
      </c>
      <c r="CS1034" s="118" t="e" cm="1">
        <f t="array" aca="1" ref="CS1034" ca="1">-MIN(CS1019/365*INDIRECT(CS1015),CR1034-INDIRECT(CS1015))</f>
        <v>#N/A</v>
      </c>
      <c r="CT1034" s="118" t="e" cm="1">
        <f t="array" aca="1" ref="CT1034" ca="1">-MIN(CT1019/365*INDIRECT(CT1015),CS1034-INDIRECT(CT1015))</f>
        <v>#N/A</v>
      </c>
      <c r="CU1034" s="118" t="e" cm="1">
        <f t="array" aca="1" ref="CU1034" ca="1">-MIN(CU1019/365*INDIRECT(CU1015),CT1034-INDIRECT(CU1015))</f>
        <v>#N/A</v>
      </c>
      <c r="CV1034" s="118" t="e" cm="1">
        <f t="array" aca="1" ref="CV1034" ca="1">-MIN(CV1019/365*INDIRECT(CV1015),CU1034-INDIRECT(CV1015))</f>
        <v>#N/A</v>
      </c>
      <c r="CW1034" s="118" t="e" cm="1">
        <f t="array" aca="1" ref="CW1034" ca="1">-MIN(CW1019/365*INDIRECT(CW1015),CV1034-INDIRECT(CW1015))</f>
        <v>#N/A</v>
      </c>
      <c r="CX1034" s="118" t="e" cm="1">
        <f t="array" aca="1" ref="CX1034" ca="1">-MIN(CX1019/365*INDIRECT(CX1015),CW1034-INDIRECT(CX1015))</f>
        <v>#N/A</v>
      </c>
      <c r="CY1034" s="118" t="e" cm="1">
        <f t="array" aca="1" ref="CY1034" ca="1">-MIN(CY1019/365*INDIRECT(CY1015),CX1034-INDIRECT(CY1015))</f>
        <v>#N/A</v>
      </c>
      <c r="CZ1034" s="118" t="e" cm="1">
        <f t="array" aca="1" ref="CZ1034" ca="1">-MIN(CZ1019/365*INDIRECT(CZ1015),CY1034-INDIRECT(CZ1015))</f>
        <v>#N/A</v>
      </c>
      <c r="DA1034" s="118" t="e" cm="1">
        <f t="array" aca="1" ref="DA1034" ca="1">-MIN(DA1019/365*INDIRECT(DA1015),CZ1034-INDIRECT(DA1015))</f>
        <v>#N/A</v>
      </c>
      <c r="DB1034" s="118" t="e" cm="1">
        <f t="array" aca="1" ref="DB1034" ca="1">-MIN(DB1019/365*INDIRECT(DB1015),DA1034-INDIRECT(DB1015))</f>
        <v>#N/A</v>
      </c>
      <c r="DC1034" s="118" t="e" cm="1">
        <f t="array" aca="1" ref="DC1034" ca="1">-MIN(DC1019/365*INDIRECT(DC1015),DB1034-INDIRECT(DC1015))</f>
        <v>#N/A</v>
      </c>
      <c r="DD1034" s="118" t="e" cm="1">
        <f t="array" aca="1" ref="DD1034" ca="1">-MIN(DD1019/365*INDIRECT(DD1015),DC1034-INDIRECT(DD1015))</f>
        <v>#N/A</v>
      </c>
      <c r="DE1034" s="118" t="e" cm="1">
        <f t="array" aca="1" ref="DE1034" ca="1">-MIN(DE1019/365*INDIRECT(DE1015),DD1034-INDIRECT(DE1015))</f>
        <v>#N/A</v>
      </c>
      <c r="DF1034" s="118" t="e" cm="1">
        <f t="array" aca="1" ref="DF1034" ca="1">-MIN(DF1019/365*INDIRECT(DF1015),DE1034-INDIRECT(DF1015))</f>
        <v>#N/A</v>
      </c>
      <c r="DG1034" s="118" t="e" cm="1">
        <f t="array" aca="1" ref="DG1034" ca="1">-MIN(DG1019/365*INDIRECT(DG1015),DF1034-INDIRECT(DG1015))</f>
        <v>#N/A</v>
      </c>
      <c r="DH1034" s="118" t="e" cm="1">
        <f t="array" aca="1" ref="DH1034" ca="1">-MIN(DH1019/365*INDIRECT(DH1015),DG1034-INDIRECT(DH1015))</f>
        <v>#N/A</v>
      </c>
      <c r="DI1034" s="118" t="e" cm="1">
        <f t="array" aca="1" ref="DI1034" ca="1">-MIN(DI1019/365*INDIRECT(DI1015),DH1034-INDIRECT(DI1015))</f>
        <v>#N/A</v>
      </c>
      <c r="DJ1034" s="118" t="e" cm="1">
        <f t="array" aca="1" ref="DJ1034" ca="1">-MIN(DJ1019/365*INDIRECT(DJ1015),DI1034-INDIRECT(DJ1015))</f>
        <v>#N/A</v>
      </c>
      <c r="DK1034" s="118" t="e" cm="1">
        <f t="array" aca="1" ref="DK1034" ca="1">-MIN(DK1019/365*INDIRECT(DK1015),DJ1034-INDIRECT(DK1015))</f>
        <v>#N/A</v>
      </c>
      <c r="DL1034" s="118" t="e" cm="1">
        <f t="array" aca="1" ref="DL1034" ca="1">-MIN(DL1019/365*INDIRECT(DL1015),DK1034-INDIRECT(DL1015))</f>
        <v>#N/A</v>
      </c>
    </row>
    <row r="1035" spans="2:116" x14ac:dyDescent="0.4">
      <c r="B1035" s="164" t="s">
        <v>244</v>
      </c>
      <c r="C1035" s="164"/>
      <c r="D1035" s="164" t="s">
        <v>831</v>
      </c>
      <c r="E1035" s="204" t="str">
        <f t="shared" si="1190"/>
        <v>1035 WCINVBATCH-SV</v>
      </c>
      <c r="G1035" s="9"/>
      <c r="H1035" s="27"/>
      <c r="I1035" s="78"/>
      <c r="J1035" s="78"/>
      <c r="K1035" s="33"/>
      <c r="L1035" s="33"/>
      <c r="M1035" s="33"/>
      <c r="N1035" s="33"/>
      <c r="O1035" s="33"/>
      <c r="P1035" s="33"/>
      <c r="R1035" s="33"/>
      <c r="S1035" s="33"/>
      <c r="T1035" s="33"/>
      <c r="U1035" s="33"/>
      <c r="V1035" s="33"/>
      <c r="W1035" s="33"/>
      <c r="X1035" s="33"/>
      <c r="Y1035" s="33"/>
      <c r="Z1035" s="33"/>
      <c r="AA1035" s="33"/>
      <c r="AB1035" s="33"/>
      <c r="AC1035" s="33"/>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c r="AY1035" s="33"/>
      <c r="AZ1035" s="33"/>
      <c r="BA1035" s="33"/>
      <c r="BB1035" s="33"/>
      <c r="BC1035" s="33"/>
      <c r="BD1035" s="33"/>
      <c r="BE1035" s="33"/>
      <c r="BF1035" s="33"/>
      <c r="BG1035" s="33"/>
      <c r="BH1035" s="33"/>
      <c r="BI1035" s="33"/>
      <c r="BJ1035" s="33"/>
      <c r="BK1035" s="33"/>
      <c r="BL1035" s="33"/>
      <c r="BM1035" s="33"/>
      <c r="BN1035" s="33"/>
      <c r="BO1035" s="33"/>
      <c r="BP1035" s="33"/>
      <c r="BQ1035" s="33"/>
      <c r="BR1035" s="33"/>
      <c r="BS1035" s="33"/>
      <c r="BT1035" s="33"/>
      <c r="BU1035" s="33"/>
      <c r="BV1035" s="33"/>
      <c r="BW1035" s="33"/>
      <c r="BX1035" s="33"/>
      <c r="BY1035" s="33"/>
      <c r="BZ1035" s="33"/>
      <c r="CA1035" s="33"/>
      <c r="CB1035" s="33"/>
      <c r="CC1035" s="33"/>
      <c r="CD1035" s="33"/>
      <c r="CE1035" s="33"/>
      <c r="CF1035" s="33"/>
      <c r="CG1035" s="33"/>
      <c r="CH1035" s="33"/>
      <c r="CI1035" s="33"/>
      <c r="CJ1035" s="33"/>
      <c r="CK1035" s="33"/>
      <c r="CL1035" s="33"/>
      <c r="CN1035" s="78"/>
      <c r="CO1035" s="33"/>
      <c r="CP1035" s="33"/>
      <c r="CQ1035" s="33"/>
      <c r="CR1035" s="33"/>
      <c r="CS1035" s="33"/>
      <c r="CT1035" s="33"/>
      <c r="CU1035" s="33"/>
      <c r="CV1035" s="33"/>
      <c r="CW1035" s="33"/>
      <c r="CX1035" s="33"/>
      <c r="CY1035" s="33"/>
      <c r="CZ1035" s="33"/>
      <c r="DA1035" s="33"/>
      <c r="DB1035" s="33"/>
      <c r="DC1035" s="33"/>
      <c r="DD1035" s="33"/>
      <c r="DE1035" s="33"/>
      <c r="DF1035" s="33"/>
      <c r="DG1035" s="33"/>
      <c r="DH1035" s="33"/>
      <c r="DI1035" s="33"/>
      <c r="DJ1035" s="33"/>
      <c r="DK1035" s="33"/>
      <c r="DL1035" s="33"/>
    </row>
    <row r="1036" spans="2:116" x14ac:dyDescent="0.4">
      <c r="B1036" s="164"/>
      <c r="C1036" s="164" t="s">
        <v>234</v>
      </c>
      <c r="D1036" s="164" t="s">
        <v>831</v>
      </c>
      <c r="E1036" s="204" t="str">
        <f t="shared" si="1190"/>
        <v>1036 WCINVBATCH-SV</v>
      </c>
      <c r="G1036" s="126" t="str">
        <f>"Change in "&amp;G1034</f>
        <v>Change in Inventory - (Secondary label)</v>
      </c>
      <c r="K1036" s="33">
        <f ca="1">SUMIF($3:$3,K$2,1036:1036)</f>
        <v>-13698.630136986301</v>
      </c>
      <c r="L1036" s="33">
        <f ca="1">SUMIF($3:$3,L$2,1036:1036)</f>
        <v>13616.438356164383</v>
      </c>
      <c r="M1036" s="33">
        <f ca="1">SUMIF($3:$3,M$2,1036:1036)</f>
        <v>0</v>
      </c>
      <c r="N1036" s="33">
        <f ca="1">SUMIF($3:$3,N$2,1036:1036)</f>
        <v>0</v>
      </c>
      <c r="O1036" s="33">
        <f ca="1">SUMIF($3:$3,O$2,1036:1036)</f>
        <v>0</v>
      </c>
      <c r="P1036" s="33">
        <f ca="1">SUMIF($3:$3,P$2,1036:1036)</f>
        <v>0</v>
      </c>
      <c r="R1036" s="33"/>
      <c r="S1036" s="33">
        <f t="shared" ref="S1036:S1045" ca="1" si="1191">R1034-S1034</f>
        <v>-13698.630136986301</v>
      </c>
      <c r="T1036" s="33">
        <f t="shared" ref="T1036:T1045" ca="1" si="1192">S1034-T1034</f>
        <v>0</v>
      </c>
      <c r="U1036" s="33">
        <f t="shared" ref="U1036:U1045" ca="1" si="1193">T1034-U1034</f>
        <v>0</v>
      </c>
      <c r="V1036" s="33">
        <f t="shared" ref="V1036:V1045" ca="1" si="1194">U1034-V1034</f>
        <v>0</v>
      </c>
      <c r="W1036" s="33">
        <f t="shared" ref="W1036:W1045" ca="1" si="1195">V1034-W1034</f>
        <v>0</v>
      </c>
      <c r="X1036" s="33">
        <f t="shared" ref="X1036:X1045" ca="1" si="1196">W1034-X1034</f>
        <v>0</v>
      </c>
      <c r="Y1036" s="33">
        <f t="shared" ref="Y1036:Y1045" ca="1" si="1197">X1034-Y1034</f>
        <v>0</v>
      </c>
      <c r="Z1036" s="33">
        <f t="shared" ref="Z1036:Z1045" ca="1" si="1198">Y1034-Z1034</f>
        <v>0</v>
      </c>
      <c r="AA1036" s="33">
        <f t="shared" ref="AA1036:AA1045" ca="1" si="1199">Z1034-AA1034</f>
        <v>0</v>
      </c>
      <c r="AB1036" s="33">
        <f t="shared" ref="AB1036:AB1045" ca="1" si="1200">AA1034-AB1034</f>
        <v>0</v>
      </c>
      <c r="AC1036" s="33">
        <f t="shared" ref="AC1036:AC1045" ca="1" si="1201">AB1034-AC1034</f>
        <v>0</v>
      </c>
      <c r="AD1036" s="33">
        <f t="shared" ref="AD1036:AD1045" ca="1" si="1202">AC1034-AD1034</f>
        <v>0</v>
      </c>
      <c r="AE1036" s="33">
        <f t="shared" ref="AE1036:AE1045" ca="1" si="1203">AD1034-AE1034</f>
        <v>13616.438356164383</v>
      </c>
      <c r="AF1036" s="33">
        <f t="shared" ref="AF1036:AF1045" ca="1" si="1204">AE1034-AF1034</f>
        <v>0</v>
      </c>
      <c r="AG1036" s="33">
        <f t="shared" ref="AG1036:AG1045" ca="1" si="1205">AF1034-AG1034</f>
        <v>0</v>
      </c>
      <c r="AH1036" s="33">
        <f t="shared" ref="AH1036:AH1045" ca="1" si="1206">AG1034-AH1034</f>
        <v>0</v>
      </c>
      <c r="AI1036" s="33">
        <f t="shared" ref="AI1036:AI1045" ca="1" si="1207">AH1034-AI1034</f>
        <v>0</v>
      </c>
      <c r="AJ1036" s="33">
        <f t="shared" ref="AJ1036:AJ1045" ca="1" si="1208">AI1034-AJ1034</f>
        <v>0</v>
      </c>
      <c r="AK1036" s="33">
        <f t="shared" ref="AK1036:AK1045" ca="1" si="1209">AJ1034-AK1034</f>
        <v>0</v>
      </c>
      <c r="AL1036" s="33">
        <f t="shared" ref="AL1036:AL1045" ca="1" si="1210">AK1034-AL1034</f>
        <v>0</v>
      </c>
      <c r="AM1036" s="33">
        <f t="shared" ref="AM1036:AM1045" ca="1" si="1211">AL1034-AM1034</f>
        <v>0</v>
      </c>
      <c r="AN1036" s="33">
        <f t="shared" ref="AN1036:AN1045" ca="1" si="1212">AM1034-AN1034</f>
        <v>0</v>
      </c>
      <c r="AO1036" s="33">
        <f t="shared" ref="AO1036:AO1045" ca="1" si="1213">AN1034-AO1034</f>
        <v>0</v>
      </c>
      <c r="AP1036" s="33">
        <f t="shared" ref="AP1036:AP1045" ca="1" si="1214">AO1034-AP1034</f>
        <v>0</v>
      </c>
      <c r="AQ1036" s="33">
        <f t="shared" ref="AQ1036:AQ1045" ca="1" si="1215">AP1034-AQ1034</f>
        <v>0</v>
      </c>
      <c r="AR1036" s="33">
        <f t="shared" ref="AR1036:AR1045" ca="1" si="1216">AQ1034-AR1034</f>
        <v>0</v>
      </c>
      <c r="AS1036" s="33">
        <f t="shared" ref="AS1036:AS1045" ca="1" si="1217">AR1034-AS1034</f>
        <v>0</v>
      </c>
      <c r="AT1036" s="33">
        <f t="shared" ref="AT1036:AT1045" ca="1" si="1218">AS1034-AT1034</f>
        <v>0</v>
      </c>
      <c r="AU1036" s="33">
        <f t="shared" ref="AU1036:AU1045" ca="1" si="1219">AT1034-AU1034</f>
        <v>0</v>
      </c>
      <c r="AV1036" s="33">
        <f t="shared" ref="AV1036:AV1045" ca="1" si="1220">AU1034-AV1034</f>
        <v>0</v>
      </c>
      <c r="AW1036" s="33">
        <f t="shared" ref="AW1036:AW1045" ca="1" si="1221">AV1034-AW1034</f>
        <v>0</v>
      </c>
      <c r="AX1036" s="33">
        <f t="shared" ref="AX1036:AX1045" ca="1" si="1222">AW1034-AX1034</f>
        <v>0</v>
      </c>
      <c r="AY1036" s="33">
        <f t="shared" ref="AY1036:AY1045" ca="1" si="1223">AX1034-AY1034</f>
        <v>0</v>
      </c>
      <c r="AZ1036" s="33">
        <f t="shared" ref="AZ1036:AZ1045" ca="1" si="1224">AY1034-AZ1034</f>
        <v>0</v>
      </c>
      <c r="BA1036" s="33">
        <f t="shared" ref="BA1036:BA1045" ca="1" si="1225">AZ1034-BA1034</f>
        <v>0</v>
      </c>
      <c r="BB1036" s="33">
        <f t="shared" ref="BB1036:BB1045" ca="1" si="1226">BA1034-BB1034</f>
        <v>0</v>
      </c>
      <c r="BC1036" s="33">
        <f t="shared" ref="BC1036:BC1045" ca="1" si="1227">BB1034-BC1034</f>
        <v>0</v>
      </c>
      <c r="BD1036" s="33">
        <f t="shared" ref="BD1036:BD1045" ca="1" si="1228">BC1034-BD1034</f>
        <v>0</v>
      </c>
      <c r="BE1036" s="33">
        <f t="shared" ref="BE1036:BE1045" ca="1" si="1229">BD1034-BE1034</f>
        <v>0</v>
      </c>
      <c r="BF1036" s="33">
        <f t="shared" ref="BF1036:BF1045" ca="1" si="1230">BE1034-BF1034</f>
        <v>0</v>
      </c>
      <c r="BG1036" s="33">
        <f t="shared" ref="BG1036:BG1045" ca="1" si="1231">BF1034-BG1034</f>
        <v>0</v>
      </c>
      <c r="BH1036" s="33">
        <f t="shared" ref="BH1036:BH1045" ca="1" si="1232">BG1034-BH1034</f>
        <v>0</v>
      </c>
      <c r="BI1036" s="33">
        <f t="shared" ref="BI1036:BI1045" ca="1" si="1233">BH1034-BI1034</f>
        <v>0</v>
      </c>
      <c r="BJ1036" s="33">
        <f t="shared" ref="BJ1036:BJ1045" ca="1" si="1234">BI1034-BJ1034</f>
        <v>0</v>
      </c>
      <c r="BK1036" s="33">
        <f t="shared" ref="BK1036:BK1045" ca="1" si="1235">BJ1034-BK1034</f>
        <v>0</v>
      </c>
      <c r="BL1036" s="33">
        <f t="shared" ref="BL1036:BL1045" ca="1" si="1236">BK1034-BL1034</f>
        <v>0</v>
      </c>
      <c r="BM1036" s="33">
        <f t="shared" ref="BM1036:BM1045" ca="1" si="1237">BL1034-BM1034</f>
        <v>0</v>
      </c>
      <c r="BN1036" s="33">
        <f t="shared" ref="BN1036:BN1045" ca="1" si="1238">BM1034-BN1034</f>
        <v>0</v>
      </c>
      <c r="BO1036" s="33">
        <f t="shared" ref="BO1036:BO1045" ca="1" si="1239">BN1034-BO1034</f>
        <v>0</v>
      </c>
      <c r="BP1036" s="33">
        <f t="shared" ref="BP1036:BP1045" ca="1" si="1240">BO1034-BP1034</f>
        <v>0</v>
      </c>
      <c r="BQ1036" s="33">
        <f t="shared" ref="BQ1036:BQ1045" ca="1" si="1241">BP1034-BQ1034</f>
        <v>0</v>
      </c>
      <c r="BR1036" s="33">
        <f t="shared" ref="BR1036:BR1045" ca="1" si="1242">BQ1034-BR1034</f>
        <v>0</v>
      </c>
      <c r="BS1036" s="33">
        <f t="shared" ref="BS1036:BS1045" ca="1" si="1243">BR1034-BS1034</f>
        <v>0</v>
      </c>
      <c r="BT1036" s="33">
        <f t="shared" ref="BT1036:BT1045" ca="1" si="1244">BS1034-BT1034</f>
        <v>0</v>
      </c>
      <c r="BU1036" s="33">
        <f t="shared" ref="BU1036:BU1045" ca="1" si="1245">BT1034-BU1034</f>
        <v>0</v>
      </c>
      <c r="BV1036" s="33">
        <f t="shared" ref="BV1036:BV1045" ca="1" si="1246">BU1034-BV1034</f>
        <v>0</v>
      </c>
      <c r="BW1036" s="33">
        <f t="shared" ref="BW1036:BW1045" ca="1" si="1247">BV1034-BW1034</f>
        <v>0</v>
      </c>
      <c r="BX1036" s="33">
        <f t="shared" ref="BX1036:BX1045" ca="1" si="1248">BW1034-BX1034</f>
        <v>0</v>
      </c>
      <c r="BY1036" s="33">
        <f t="shared" ref="BY1036:BY1045" ca="1" si="1249">BX1034-BY1034</f>
        <v>0</v>
      </c>
      <c r="BZ1036" s="33">
        <f t="shared" ref="BZ1036:BZ1045" ca="1" si="1250">BY1034-BZ1034</f>
        <v>0</v>
      </c>
      <c r="CA1036" s="33">
        <f t="shared" ref="CA1036:CA1045" ca="1" si="1251">BZ1034-CA1034</f>
        <v>0</v>
      </c>
      <c r="CB1036" s="33">
        <f t="shared" ref="CB1036:CB1045" ca="1" si="1252">CA1034-CB1034</f>
        <v>0</v>
      </c>
      <c r="CC1036" s="33">
        <f t="shared" ref="CC1036:CC1045" ca="1" si="1253">CB1034-CC1034</f>
        <v>0</v>
      </c>
      <c r="CD1036" s="33">
        <f t="shared" ref="CD1036:CD1045" ca="1" si="1254">CC1034-CD1034</f>
        <v>0</v>
      </c>
      <c r="CE1036" s="33">
        <f t="shared" ref="CE1036:CE1045" ca="1" si="1255">CD1034-CE1034</f>
        <v>0</v>
      </c>
      <c r="CF1036" s="33">
        <f t="shared" ref="CF1036:CF1045" ca="1" si="1256">CE1034-CF1034</f>
        <v>0</v>
      </c>
      <c r="CG1036" s="33">
        <f t="shared" ref="CG1036:CG1045" ca="1" si="1257">CF1034-CG1034</f>
        <v>0</v>
      </c>
      <c r="CH1036" s="33">
        <f t="shared" ref="CH1036:CH1045" ca="1" si="1258">CG1034-CH1034</f>
        <v>0</v>
      </c>
      <c r="CI1036" s="33">
        <f t="shared" ref="CI1036:CI1045" ca="1" si="1259">CH1034-CI1034</f>
        <v>0</v>
      </c>
      <c r="CJ1036" s="33">
        <f t="shared" ref="CJ1036:CJ1045" ca="1" si="1260">CI1034-CJ1034</f>
        <v>0</v>
      </c>
      <c r="CK1036" s="33">
        <f t="shared" ref="CK1036:CK1045" ca="1" si="1261">CJ1034-CK1034</f>
        <v>0</v>
      </c>
      <c r="CL1036" s="33">
        <f t="shared" ref="CL1036:CL1045" ca="1" si="1262">CK1034-CL1034</f>
        <v>0</v>
      </c>
      <c r="CO1036" s="33" t="e">
        <f t="shared" ref="CO1036:CO1045" ca="1" si="1263">CN1034-CO1034</f>
        <v>#N/A</v>
      </c>
      <c r="CP1036" s="33" t="e">
        <f t="shared" ref="CP1036:CP1045" ca="1" si="1264">CO1034-CP1034</f>
        <v>#N/A</v>
      </c>
      <c r="CQ1036" s="33" t="e">
        <f t="shared" ref="CQ1036:CQ1045" ca="1" si="1265">CP1034-CQ1034</f>
        <v>#N/A</v>
      </c>
      <c r="CR1036" s="33" t="e">
        <f t="shared" ref="CR1036:CR1045" ca="1" si="1266">CQ1034-CR1034</f>
        <v>#N/A</v>
      </c>
      <c r="CS1036" s="33" t="e">
        <f t="shared" ref="CS1036:CS1045" ca="1" si="1267">CR1034-CS1034</f>
        <v>#N/A</v>
      </c>
      <c r="CT1036" s="33" t="e">
        <f t="shared" ref="CT1036:CT1045" ca="1" si="1268">CS1034-CT1034</f>
        <v>#N/A</v>
      </c>
      <c r="CU1036" s="33" t="e">
        <f t="shared" ref="CU1036:CU1045" ca="1" si="1269">CT1034-CU1034</f>
        <v>#N/A</v>
      </c>
      <c r="CV1036" s="33" t="e">
        <f t="shared" ref="CV1036:CV1045" ca="1" si="1270">CU1034-CV1034</f>
        <v>#N/A</v>
      </c>
      <c r="CW1036" s="33" t="e">
        <f t="shared" ref="CW1036:CW1045" ca="1" si="1271">CV1034-CW1034</f>
        <v>#N/A</v>
      </c>
      <c r="CX1036" s="33" t="e">
        <f t="shared" ref="CX1036:CX1045" ca="1" si="1272">CW1034-CX1034</f>
        <v>#N/A</v>
      </c>
      <c r="CY1036" s="33" t="e">
        <f t="shared" ref="CY1036:CY1045" ca="1" si="1273">CX1034-CY1034</f>
        <v>#N/A</v>
      </c>
      <c r="CZ1036" s="33" t="e">
        <f t="shared" ref="CZ1036:CZ1045" ca="1" si="1274">CY1034-CZ1034</f>
        <v>#N/A</v>
      </c>
      <c r="DA1036" s="33" t="e">
        <f t="shared" ref="DA1036:DA1045" ca="1" si="1275">CZ1034-DA1034</f>
        <v>#N/A</v>
      </c>
      <c r="DB1036" s="33" t="e">
        <f t="shared" ref="DB1036:DB1045" ca="1" si="1276">DA1034-DB1034</f>
        <v>#N/A</v>
      </c>
      <c r="DC1036" s="33" t="e">
        <f t="shared" ref="DC1036:DC1045" ca="1" si="1277">DB1034-DC1034</f>
        <v>#N/A</v>
      </c>
      <c r="DD1036" s="33" t="e">
        <f t="shared" ref="DD1036:DD1045" ca="1" si="1278">DC1034-DD1034</f>
        <v>#N/A</v>
      </c>
      <c r="DE1036" s="33" t="e">
        <f t="shared" ref="DE1036:DE1045" ca="1" si="1279">DD1034-DE1034</f>
        <v>#N/A</v>
      </c>
      <c r="DF1036" s="33" t="e">
        <f t="shared" ref="DF1036:DF1045" ca="1" si="1280">DE1034-DF1034</f>
        <v>#N/A</v>
      </c>
      <c r="DG1036" s="33" t="e">
        <f t="shared" ref="DG1036:DG1045" ca="1" si="1281">DF1034-DG1034</f>
        <v>#N/A</v>
      </c>
      <c r="DH1036" s="33" t="e">
        <f t="shared" ref="DH1036:DH1045" ca="1" si="1282">DG1034-DH1034</f>
        <v>#N/A</v>
      </c>
      <c r="DI1036" s="33" t="e">
        <f t="shared" ref="DI1036:DI1045" ca="1" si="1283">DH1034-DI1034</f>
        <v>#N/A</v>
      </c>
      <c r="DJ1036" s="33" t="e">
        <f t="shared" ref="DJ1036:DJ1045" ca="1" si="1284">DI1034-DJ1034</f>
        <v>#N/A</v>
      </c>
      <c r="DK1036" s="33" t="e">
        <f t="shared" ref="DK1036:DK1045" ca="1" si="1285">DJ1034-DK1034</f>
        <v>#N/A</v>
      </c>
      <c r="DL1036" s="33" t="e">
        <f t="shared" ref="DL1036:DL1045" ca="1" si="1286">DK1034-DL1034</f>
        <v>#N/A</v>
      </c>
    </row>
    <row r="1037" spans="2:116" x14ac:dyDescent="0.4">
      <c r="B1037" s="164" t="s">
        <v>244</v>
      </c>
      <c r="C1037" s="164"/>
      <c r="D1037" s="164" t="s">
        <v>831</v>
      </c>
      <c r="E1037" s="204" t="str">
        <f t="shared" si="1190"/>
        <v>1037 WCINVBATCH-SV</v>
      </c>
      <c r="G1037" s="126"/>
      <c r="K1037" s="33"/>
      <c r="L1037" s="33"/>
      <c r="M1037" s="33"/>
      <c r="N1037" s="33"/>
      <c r="O1037" s="33"/>
      <c r="P1037" s="33"/>
      <c r="R1037" s="33"/>
      <c r="S1037" s="33"/>
      <c r="T1037" s="33"/>
      <c r="U1037" s="33"/>
      <c r="V1037" s="33"/>
      <c r="W1037" s="33"/>
      <c r="X1037" s="33"/>
      <c r="Y1037" s="33"/>
      <c r="Z1037" s="33"/>
      <c r="AA1037" s="33"/>
      <c r="AB1037" s="33"/>
      <c r="AC1037" s="33"/>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c r="AY1037" s="33"/>
      <c r="AZ1037" s="33"/>
      <c r="BA1037" s="33"/>
      <c r="BB1037" s="33"/>
      <c r="BC1037" s="33"/>
      <c r="BD1037" s="33"/>
      <c r="BE1037" s="33"/>
      <c r="BF1037" s="33"/>
      <c r="BG1037" s="33"/>
      <c r="BH1037" s="33"/>
      <c r="BI1037" s="33"/>
      <c r="BJ1037" s="33"/>
      <c r="BK1037" s="33"/>
      <c r="BL1037" s="33"/>
      <c r="BM1037" s="33"/>
      <c r="BN1037" s="33"/>
      <c r="BO1037" s="33"/>
      <c r="BP1037" s="33"/>
      <c r="BQ1037" s="33"/>
      <c r="BR1037" s="33"/>
      <c r="BS1037" s="33"/>
      <c r="BT1037" s="33"/>
      <c r="BU1037" s="33"/>
      <c r="BV1037" s="33"/>
      <c r="BW1037" s="33"/>
      <c r="BX1037" s="33"/>
      <c r="BY1037" s="33"/>
      <c r="BZ1037" s="33"/>
      <c r="CA1037" s="33"/>
      <c r="CB1037" s="33"/>
      <c r="CC1037" s="33"/>
      <c r="CD1037" s="33"/>
      <c r="CE1037" s="33"/>
      <c r="CF1037" s="33"/>
      <c r="CG1037" s="33"/>
      <c r="CH1037" s="33"/>
      <c r="CI1037" s="33"/>
      <c r="CJ1037" s="33"/>
      <c r="CK1037" s="33"/>
      <c r="CL1037" s="33"/>
      <c r="CO1037" s="33"/>
      <c r="CP1037" s="33"/>
      <c r="CQ1037" s="33"/>
      <c r="CR1037" s="33"/>
      <c r="CS1037" s="33"/>
      <c r="CT1037" s="33"/>
      <c r="CU1037" s="33"/>
      <c r="CV1037" s="33"/>
      <c r="CW1037" s="33"/>
      <c r="CX1037" s="33"/>
      <c r="CY1037" s="33"/>
      <c r="CZ1037" s="33"/>
      <c r="DA1037" s="33"/>
      <c r="DB1037" s="33"/>
      <c r="DC1037" s="33"/>
      <c r="DD1037" s="33"/>
      <c r="DE1037" s="33"/>
      <c r="DF1037" s="33"/>
      <c r="DG1037" s="33"/>
      <c r="DH1037" s="33"/>
      <c r="DI1037" s="33"/>
      <c r="DJ1037" s="33"/>
      <c r="DK1037" s="33"/>
      <c r="DL1037" s="33"/>
    </row>
    <row r="1038" spans="2:116" x14ac:dyDescent="0.4">
      <c r="B1038" s="164" t="s">
        <v>332</v>
      </c>
      <c r="C1038" s="164"/>
      <c r="D1038" s="164" t="s">
        <v>831</v>
      </c>
      <c r="E1038" s="204" t="str">
        <f>ROW()&amp;" "&amp;D1038</f>
        <v>1038 WCINVBATCH-SV</v>
      </c>
      <c r="G1038" s="8" t="str">
        <f>G1009</f>
        <v>(Primary label)</v>
      </c>
      <c r="K1038" s="53"/>
      <c r="L1038" s="53"/>
      <c r="M1038" s="53"/>
      <c r="N1038" s="53"/>
      <c r="O1038" s="53"/>
      <c r="P1038" s="53"/>
      <c r="R1038" s="24"/>
      <c r="S1038" s="24"/>
      <c r="T1038" s="24"/>
      <c r="U1038" s="24"/>
      <c r="V1038" s="24"/>
      <c r="W1038" s="24"/>
      <c r="X1038" s="24"/>
      <c r="Y1038" s="24"/>
      <c r="Z1038" s="24"/>
      <c r="AA1038" s="24"/>
      <c r="AB1038" s="24"/>
      <c r="AC1038" s="24"/>
      <c r="AD1038" s="24"/>
      <c r="AE1038" s="24"/>
      <c r="AF1038" s="24"/>
      <c r="AG1038" s="24"/>
      <c r="AH1038" s="24"/>
      <c r="AI1038" s="24"/>
      <c r="AJ1038" s="24"/>
      <c r="AK1038" s="24"/>
      <c r="AL1038" s="24"/>
      <c r="AM1038" s="24"/>
      <c r="AN1038" s="24"/>
      <c r="AO1038" s="24"/>
      <c r="AP1038" s="24"/>
      <c r="AQ1038" s="24"/>
      <c r="AR1038" s="24"/>
      <c r="AS1038" s="24"/>
      <c r="AT1038" s="24"/>
      <c r="AU1038" s="24"/>
      <c r="AV1038" s="24"/>
      <c r="AW1038" s="24"/>
      <c r="AX1038" s="24"/>
      <c r="AY1038" s="24"/>
      <c r="AZ1038" s="24"/>
      <c r="BA1038" s="24"/>
      <c r="BB1038" s="24"/>
      <c r="BC1038" s="24"/>
      <c r="BD1038" s="24"/>
      <c r="BE1038" s="24"/>
      <c r="BF1038" s="24"/>
      <c r="BG1038" s="24"/>
      <c r="BH1038" s="24"/>
      <c r="BI1038" s="24"/>
      <c r="BJ1038" s="24"/>
      <c r="BK1038" s="24"/>
      <c r="BL1038" s="24"/>
      <c r="BM1038" s="24"/>
      <c r="BN1038" s="24"/>
      <c r="BO1038" s="24"/>
      <c r="BP1038" s="24"/>
      <c r="BQ1038" s="24"/>
      <c r="BR1038" s="24"/>
      <c r="BS1038" s="24"/>
      <c r="BT1038" s="24"/>
      <c r="BU1038" s="24"/>
      <c r="BV1038" s="24"/>
      <c r="BW1038" s="24"/>
      <c r="BX1038" s="24"/>
      <c r="BY1038" s="24"/>
      <c r="BZ1038" s="24"/>
      <c r="CA1038" s="24"/>
      <c r="CB1038" s="24"/>
      <c r="CC1038" s="24"/>
      <c r="CD1038" s="24"/>
      <c r="CE1038" s="24"/>
      <c r="CF1038" s="24"/>
      <c r="CG1038" s="24"/>
      <c r="CH1038" s="24"/>
      <c r="CI1038" s="24"/>
      <c r="CJ1038" s="24"/>
      <c r="CK1038" s="24"/>
      <c r="CL1038" s="24"/>
      <c r="CO1038" s="24"/>
      <c r="CP1038" s="24"/>
      <c r="CQ1038" s="24"/>
      <c r="CR1038" s="24"/>
      <c r="CS1038" s="24"/>
      <c r="CT1038" s="24"/>
      <c r="CU1038" s="24"/>
      <c r="CV1038" s="24"/>
      <c r="CW1038" s="24"/>
      <c r="CX1038" s="24"/>
      <c r="CY1038" s="24"/>
      <c r="CZ1038" s="24"/>
      <c r="DA1038" s="24"/>
      <c r="DB1038" s="24"/>
      <c r="DC1038" s="24"/>
      <c r="DD1038" s="24"/>
      <c r="DE1038" s="24"/>
      <c r="DF1038" s="24"/>
      <c r="DG1038" s="24"/>
      <c r="DH1038" s="24"/>
      <c r="DI1038" s="24"/>
      <c r="DJ1038" s="24"/>
      <c r="DK1038" s="24"/>
      <c r="DL1038" s="24"/>
    </row>
    <row r="1039" spans="2:116" x14ac:dyDescent="0.4">
      <c r="B1039" s="164" t="s">
        <v>332</v>
      </c>
      <c r="C1039" s="164"/>
      <c r="D1039" s="164" t="s">
        <v>831</v>
      </c>
      <c r="E1039" s="204" t="str">
        <f>ROW()&amp;" "&amp;D1039</f>
        <v>1039 WCINVBATCH-SV</v>
      </c>
      <c r="G1039" s="8" t="str">
        <f>G1010</f>
        <v>primary unit</v>
      </c>
      <c r="K1039" s="53"/>
      <c r="L1039" s="53"/>
      <c r="M1039" s="53"/>
      <c r="N1039" s="53"/>
      <c r="O1039" s="53"/>
      <c r="P1039" s="53"/>
      <c r="R1039" s="24"/>
      <c r="S1039" s="24"/>
      <c r="T1039" s="24"/>
      <c r="U1039" s="24"/>
      <c r="V1039" s="24"/>
      <c r="W1039" s="24"/>
      <c r="X1039" s="24"/>
      <c r="Y1039" s="24"/>
      <c r="Z1039" s="24"/>
      <c r="AA1039" s="24"/>
      <c r="AB1039" s="24"/>
      <c r="AC1039" s="24"/>
      <c r="AD1039" s="24"/>
      <c r="AE1039" s="24"/>
      <c r="AF1039" s="24"/>
      <c r="AG1039" s="24"/>
      <c r="AH1039" s="24"/>
      <c r="AI1039" s="24"/>
      <c r="AJ1039" s="24"/>
      <c r="AK1039" s="24"/>
      <c r="AL1039" s="24"/>
      <c r="AM1039" s="24"/>
      <c r="AN1039" s="24"/>
      <c r="AO1039" s="24"/>
      <c r="AP1039" s="24"/>
      <c r="AQ1039" s="24"/>
      <c r="AR1039" s="24"/>
      <c r="AS1039" s="24"/>
      <c r="AT1039" s="24"/>
      <c r="AU1039" s="24"/>
      <c r="AV1039" s="24"/>
      <c r="AW1039" s="24"/>
      <c r="AX1039" s="24"/>
      <c r="AY1039" s="24"/>
      <c r="AZ1039" s="24"/>
      <c r="BA1039" s="24"/>
      <c r="BB1039" s="24"/>
      <c r="BC1039" s="24"/>
      <c r="BD1039" s="24"/>
      <c r="BE1039" s="24"/>
      <c r="BF1039" s="24"/>
      <c r="BG1039" s="24"/>
      <c r="BH1039" s="24"/>
      <c r="BI1039" s="24"/>
      <c r="BJ1039" s="24"/>
      <c r="BK1039" s="24"/>
      <c r="BL1039" s="24"/>
      <c r="BM1039" s="24"/>
      <c r="BN1039" s="24"/>
      <c r="BO1039" s="24"/>
      <c r="BP1039" s="24"/>
      <c r="BQ1039" s="24"/>
      <c r="BR1039" s="24"/>
      <c r="BS1039" s="24"/>
      <c r="BT1039" s="24"/>
      <c r="BU1039" s="24"/>
      <c r="BV1039" s="24"/>
      <c r="BW1039" s="24"/>
      <c r="BX1039" s="24"/>
      <c r="BY1039" s="24"/>
      <c r="BZ1039" s="24"/>
      <c r="CA1039" s="24"/>
      <c r="CB1039" s="24"/>
      <c r="CC1039" s="24"/>
      <c r="CD1039" s="24"/>
      <c r="CE1039" s="24"/>
      <c r="CF1039" s="24"/>
      <c r="CG1039" s="24"/>
      <c r="CH1039" s="24"/>
      <c r="CI1039" s="24"/>
      <c r="CJ1039" s="24"/>
      <c r="CK1039" s="24"/>
      <c r="CL1039" s="24"/>
      <c r="CO1039" s="24"/>
      <c r="CP1039" s="24"/>
      <c r="CQ1039" s="24"/>
      <c r="CR1039" s="24"/>
      <c r="CS1039" s="24"/>
      <c r="CT1039" s="24"/>
      <c r="CU1039" s="24"/>
      <c r="CV1039" s="24"/>
      <c r="CW1039" s="24"/>
      <c r="CX1039" s="24"/>
      <c r="CY1039" s="24"/>
      <c r="CZ1039" s="24"/>
      <c r="DA1039" s="24"/>
      <c r="DB1039" s="24"/>
      <c r="DC1039" s="24"/>
      <c r="DD1039" s="24"/>
      <c r="DE1039" s="24"/>
      <c r="DF1039" s="24"/>
      <c r="DG1039" s="24"/>
      <c r="DH1039" s="24"/>
      <c r="DI1039" s="24"/>
      <c r="DJ1039" s="24"/>
      <c r="DK1039" s="24"/>
      <c r="DL1039" s="24"/>
    </row>
    <row r="1040" spans="2:116" x14ac:dyDescent="0.4">
      <c r="B1040" s="164" t="s">
        <v>332</v>
      </c>
      <c r="C1040" s="164"/>
      <c r="D1040" s="164" t="s">
        <v>831</v>
      </c>
      <c r="E1040" s="204" t="str">
        <f t="shared" ref="E1040:E1054" si="1287">ROW()&amp;" "&amp;D1040</f>
        <v>1040 WCINVBATCH-SV</v>
      </c>
      <c r="G1040" s="8" t="str">
        <f>G1011</f>
        <v>Primary revenue driver</v>
      </c>
      <c r="K1040" s="53"/>
      <c r="L1040" s="53"/>
      <c r="M1040" s="53"/>
      <c r="N1040" s="53"/>
      <c r="O1040" s="53"/>
      <c r="P1040" s="53"/>
      <c r="R1040" s="24"/>
      <c r="S1040" s="215" t="str">
        <f t="shared" ref="S1040:AX1049" si="1288">S1000</f>
        <v>S$16</v>
      </c>
      <c r="T1040" s="215" t="str">
        <f t="shared" si="1288"/>
        <v>T$16</v>
      </c>
      <c r="U1040" s="215" t="str">
        <f t="shared" si="1288"/>
        <v>U$16</v>
      </c>
      <c r="V1040" s="215" t="str">
        <f t="shared" si="1288"/>
        <v>V$16</v>
      </c>
      <c r="W1040" s="215" t="str">
        <f t="shared" si="1288"/>
        <v>W$16</v>
      </c>
      <c r="X1040" s="215" t="str">
        <f t="shared" si="1288"/>
        <v>X$16</v>
      </c>
      <c r="Y1040" s="215" t="str">
        <f t="shared" si="1288"/>
        <v>Y$16</v>
      </c>
      <c r="Z1040" s="215" t="str">
        <f t="shared" si="1288"/>
        <v>Z$16</v>
      </c>
      <c r="AA1040" s="215" t="str">
        <f t="shared" si="1288"/>
        <v>AA$16</v>
      </c>
      <c r="AB1040" s="215" t="str">
        <f t="shared" si="1288"/>
        <v>AB$16</v>
      </c>
      <c r="AC1040" s="215" t="str">
        <f t="shared" si="1288"/>
        <v>AC$16</v>
      </c>
      <c r="AD1040" s="215" t="str">
        <f t="shared" si="1288"/>
        <v>AD$16</v>
      </c>
      <c r="AE1040" s="215" t="str">
        <f t="shared" si="1288"/>
        <v>AE$16</v>
      </c>
      <c r="AF1040" s="215" t="str">
        <f t="shared" si="1288"/>
        <v>AF$16</v>
      </c>
      <c r="AG1040" s="215" t="str">
        <f t="shared" si="1288"/>
        <v>AG$16</v>
      </c>
      <c r="AH1040" s="215" t="str">
        <f t="shared" si="1288"/>
        <v>AH$16</v>
      </c>
      <c r="AI1040" s="215" t="str">
        <f t="shared" si="1288"/>
        <v>AI$16</v>
      </c>
      <c r="AJ1040" s="215" t="str">
        <f t="shared" si="1288"/>
        <v>AJ$16</v>
      </c>
      <c r="AK1040" s="215" t="str">
        <f t="shared" si="1288"/>
        <v>AK$16</v>
      </c>
      <c r="AL1040" s="215" t="str">
        <f t="shared" si="1288"/>
        <v>AL$16</v>
      </c>
      <c r="AM1040" s="215" t="str">
        <f t="shared" si="1288"/>
        <v>AM$16</v>
      </c>
      <c r="AN1040" s="215" t="str">
        <f t="shared" si="1288"/>
        <v>AN$16</v>
      </c>
      <c r="AO1040" s="215" t="str">
        <f t="shared" si="1288"/>
        <v>AO$16</v>
      </c>
      <c r="AP1040" s="215" t="str">
        <f t="shared" si="1288"/>
        <v>AP$16</v>
      </c>
      <c r="AQ1040" s="215" t="str">
        <f t="shared" si="1288"/>
        <v>AQ$16</v>
      </c>
      <c r="AR1040" s="215" t="str">
        <f t="shared" si="1288"/>
        <v>AR$16</v>
      </c>
      <c r="AS1040" s="215" t="str">
        <f t="shared" si="1288"/>
        <v>AS$16</v>
      </c>
      <c r="AT1040" s="215" t="str">
        <f t="shared" si="1288"/>
        <v>AT$16</v>
      </c>
      <c r="AU1040" s="215" t="str">
        <f t="shared" si="1288"/>
        <v>AU$16</v>
      </c>
      <c r="AV1040" s="215" t="str">
        <f t="shared" si="1288"/>
        <v>AV$16</v>
      </c>
      <c r="AW1040" s="215" t="str">
        <f t="shared" si="1288"/>
        <v>AW$16</v>
      </c>
      <c r="AX1040" s="215" t="str">
        <f t="shared" si="1288"/>
        <v>AX$16</v>
      </c>
      <c r="AY1040" s="215" t="str">
        <f t="shared" ref="AY1040:CD1049" si="1289">AY1000</f>
        <v>AY$16</v>
      </c>
      <c r="AZ1040" s="215" t="str">
        <f t="shared" si="1289"/>
        <v>AZ$16</v>
      </c>
      <c r="BA1040" s="215" t="str">
        <f t="shared" si="1289"/>
        <v>BA$16</v>
      </c>
      <c r="BB1040" s="215" t="str">
        <f t="shared" si="1289"/>
        <v>BB$16</v>
      </c>
      <c r="BC1040" s="215" t="str">
        <f t="shared" si="1289"/>
        <v>BC$16</v>
      </c>
      <c r="BD1040" s="215" t="str">
        <f t="shared" si="1289"/>
        <v>BD$16</v>
      </c>
      <c r="BE1040" s="215" t="str">
        <f t="shared" si="1289"/>
        <v>BE$16</v>
      </c>
      <c r="BF1040" s="215" t="str">
        <f t="shared" si="1289"/>
        <v>BF$16</v>
      </c>
      <c r="BG1040" s="215" t="str">
        <f t="shared" si="1289"/>
        <v>BG$16</v>
      </c>
      <c r="BH1040" s="215" t="str">
        <f t="shared" si="1289"/>
        <v>BH$16</v>
      </c>
      <c r="BI1040" s="215" t="str">
        <f t="shared" si="1289"/>
        <v>BI$16</v>
      </c>
      <c r="BJ1040" s="215" t="str">
        <f t="shared" si="1289"/>
        <v>BJ$16</v>
      </c>
      <c r="BK1040" s="215" t="str">
        <f t="shared" si="1289"/>
        <v>BK$16</v>
      </c>
      <c r="BL1040" s="215" t="str">
        <f t="shared" si="1289"/>
        <v>BL$16</v>
      </c>
      <c r="BM1040" s="215" t="str">
        <f t="shared" si="1289"/>
        <v>BM$16</v>
      </c>
      <c r="BN1040" s="215" t="str">
        <f t="shared" si="1289"/>
        <v>BN$16</v>
      </c>
      <c r="BO1040" s="215" t="str">
        <f t="shared" si="1289"/>
        <v>BO$16</v>
      </c>
      <c r="BP1040" s="215" t="str">
        <f t="shared" si="1289"/>
        <v>BP$16</v>
      </c>
      <c r="BQ1040" s="215" t="str">
        <f t="shared" si="1289"/>
        <v>BQ$16</v>
      </c>
      <c r="BR1040" s="215" t="str">
        <f t="shared" si="1289"/>
        <v>BR$16</v>
      </c>
      <c r="BS1040" s="215" t="str">
        <f t="shared" si="1289"/>
        <v>BS$16</v>
      </c>
      <c r="BT1040" s="215" t="str">
        <f t="shared" si="1289"/>
        <v>BT$16</v>
      </c>
      <c r="BU1040" s="215" t="str">
        <f t="shared" si="1289"/>
        <v>BU$16</v>
      </c>
      <c r="BV1040" s="215" t="str">
        <f t="shared" si="1289"/>
        <v>BV$16</v>
      </c>
      <c r="BW1040" s="215" t="str">
        <f t="shared" si="1289"/>
        <v>BW$16</v>
      </c>
      <c r="BX1040" s="215" t="str">
        <f t="shared" si="1289"/>
        <v>BX$16</v>
      </c>
      <c r="BY1040" s="215" t="str">
        <f t="shared" si="1289"/>
        <v>BY$16</v>
      </c>
      <c r="BZ1040" s="215" t="str">
        <f t="shared" si="1289"/>
        <v>BZ$16</v>
      </c>
      <c r="CA1040" s="215" t="str">
        <f t="shared" si="1289"/>
        <v>CA$16</v>
      </c>
      <c r="CB1040" s="215" t="str">
        <f t="shared" si="1289"/>
        <v>CB$16</v>
      </c>
      <c r="CC1040" s="215" t="str">
        <f t="shared" si="1289"/>
        <v>CC$16</v>
      </c>
      <c r="CD1040" s="215" t="str">
        <f t="shared" si="1289"/>
        <v>CD$16</v>
      </c>
      <c r="CE1040" s="215" t="str">
        <f t="shared" ref="CE1040:CL1049" si="1290">CE1000</f>
        <v>CE$16</v>
      </c>
      <c r="CF1040" s="215" t="str">
        <f t="shared" si="1290"/>
        <v>CF$16</v>
      </c>
      <c r="CG1040" s="215" t="str">
        <f t="shared" si="1290"/>
        <v>CG$16</v>
      </c>
      <c r="CH1040" s="215" t="str">
        <f t="shared" si="1290"/>
        <v>CH$16</v>
      </c>
      <c r="CI1040" s="215" t="str">
        <f t="shared" si="1290"/>
        <v>CI$16</v>
      </c>
      <c r="CJ1040" s="215" t="str">
        <f t="shared" si="1290"/>
        <v>CJ$16</v>
      </c>
      <c r="CK1040" s="215" t="str">
        <f t="shared" si="1290"/>
        <v>CK$16</v>
      </c>
      <c r="CL1040" s="215" t="str">
        <f t="shared" si="1290"/>
        <v>CL$16</v>
      </c>
      <c r="CO1040" s="215" t="str">
        <f t="shared" ref="CO1040:DL1049" si="1291">CO1000</f>
        <v>CO$16</v>
      </c>
      <c r="CP1040" s="215" t="str">
        <f t="shared" si="1291"/>
        <v>CP$16</v>
      </c>
      <c r="CQ1040" s="215" t="str">
        <f t="shared" si="1291"/>
        <v>CQ$16</v>
      </c>
      <c r="CR1040" s="215" t="str">
        <f t="shared" si="1291"/>
        <v>CR$16</v>
      </c>
      <c r="CS1040" s="215" t="str">
        <f t="shared" si="1291"/>
        <v>CS$16</v>
      </c>
      <c r="CT1040" s="215" t="str">
        <f t="shared" si="1291"/>
        <v>CT$16</v>
      </c>
      <c r="CU1040" s="215" t="str">
        <f t="shared" si="1291"/>
        <v>CU$16</v>
      </c>
      <c r="CV1040" s="215" t="str">
        <f t="shared" si="1291"/>
        <v>CV$16</v>
      </c>
      <c r="CW1040" s="215" t="str">
        <f t="shared" si="1291"/>
        <v>CW$16</v>
      </c>
      <c r="CX1040" s="215" t="str">
        <f t="shared" si="1291"/>
        <v>CX$16</v>
      </c>
      <c r="CY1040" s="215" t="str">
        <f t="shared" si="1291"/>
        <v>CY$16</v>
      </c>
      <c r="CZ1040" s="215" t="str">
        <f t="shared" si="1291"/>
        <v>CZ$16</v>
      </c>
      <c r="DA1040" s="215" t="str">
        <f t="shared" si="1291"/>
        <v>DA$16</v>
      </c>
      <c r="DB1040" s="215" t="str">
        <f t="shared" si="1291"/>
        <v>DB$16</v>
      </c>
      <c r="DC1040" s="215" t="str">
        <f t="shared" si="1291"/>
        <v>DC$16</v>
      </c>
      <c r="DD1040" s="215" t="str">
        <f t="shared" si="1291"/>
        <v>DD$16</v>
      </c>
      <c r="DE1040" s="215" t="str">
        <f t="shared" si="1291"/>
        <v>DE$16</v>
      </c>
      <c r="DF1040" s="215" t="str">
        <f t="shared" si="1291"/>
        <v>DF$16</v>
      </c>
      <c r="DG1040" s="215" t="str">
        <f t="shared" si="1291"/>
        <v>DG$16</v>
      </c>
      <c r="DH1040" s="215" t="str">
        <f t="shared" si="1291"/>
        <v>DH$16</v>
      </c>
      <c r="DI1040" s="215" t="str">
        <f t="shared" si="1291"/>
        <v>DI$16</v>
      </c>
      <c r="DJ1040" s="215" t="str">
        <f t="shared" si="1291"/>
        <v>DJ$16</v>
      </c>
      <c r="DK1040" s="215" t="str">
        <f t="shared" si="1291"/>
        <v>DK$16</v>
      </c>
      <c r="DL1040" s="215" t="str">
        <f t="shared" si="1291"/>
        <v>DL$16</v>
      </c>
    </row>
    <row r="1041" spans="1:116" x14ac:dyDescent="0.4">
      <c r="B1041" s="164" t="s">
        <v>332</v>
      </c>
      <c r="C1041" s="164"/>
      <c r="D1041" s="164" t="s">
        <v>831</v>
      </c>
      <c r="E1041" s="204" t="str">
        <f t="shared" si="1287"/>
        <v>1041 WCINVBATCH-SV</v>
      </c>
      <c r="G1041" s="8" t="str">
        <f>G1012</f>
        <v>Primary volume driver</v>
      </c>
      <c r="H1041" s="56"/>
      <c r="I1041" s="79"/>
      <c r="J1041" s="79"/>
      <c r="K1041" s="15"/>
      <c r="L1041" s="15"/>
      <c r="M1041" s="15"/>
      <c r="N1041" s="15"/>
      <c r="O1041" s="15"/>
      <c r="P1041" s="15"/>
      <c r="R1041" s="15"/>
      <c r="S1041" s="215" t="str">
        <f t="shared" ref="S1041:AX1050" si="1292">S1001</f>
        <v>S$17</v>
      </c>
      <c r="T1041" s="215" t="str">
        <f t="shared" si="1292"/>
        <v>T$17</v>
      </c>
      <c r="U1041" s="215" t="str">
        <f t="shared" si="1292"/>
        <v>U$17</v>
      </c>
      <c r="V1041" s="215" t="str">
        <f t="shared" si="1292"/>
        <v>V$17</v>
      </c>
      <c r="W1041" s="215" t="str">
        <f t="shared" si="1292"/>
        <v>W$17</v>
      </c>
      <c r="X1041" s="215" t="str">
        <f t="shared" si="1292"/>
        <v>X$17</v>
      </c>
      <c r="Y1041" s="215" t="str">
        <f t="shared" si="1292"/>
        <v>Y$17</v>
      </c>
      <c r="Z1041" s="215" t="str">
        <f t="shared" si="1292"/>
        <v>Z$17</v>
      </c>
      <c r="AA1041" s="215" t="str">
        <f t="shared" si="1292"/>
        <v>AA$17</v>
      </c>
      <c r="AB1041" s="215" t="str">
        <f t="shared" si="1292"/>
        <v>AB$17</v>
      </c>
      <c r="AC1041" s="215" t="str">
        <f t="shared" si="1292"/>
        <v>AC$17</v>
      </c>
      <c r="AD1041" s="215" t="str">
        <f t="shared" si="1292"/>
        <v>AD$17</v>
      </c>
      <c r="AE1041" s="215" t="str">
        <f t="shared" si="1292"/>
        <v>AE$17</v>
      </c>
      <c r="AF1041" s="215" t="str">
        <f t="shared" si="1292"/>
        <v>AF$17</v>
      </c>
      <c r="AG1041" s="215" t="str">
        <f t="shared" si="1292"/>
        <v>AG$17</v>
      </c>
      <c r="AH1041" s="215" t="str">
        <f t="shared" si="1292"/>
        <v>AH$17</v>
      </c>
      <c r="AI1041" s="215" t="str">
        <f t="shared" si="1292"/>
        <v>AI$17</v>
      </c>
      <c r="AJ1041" s="215" t="str">
        <f t="shared" si="1292"/>
        <v>AJ$17</v>
      </c>
      <c r="AK1041" s="215" t="str">
        <f t="shared" si="1292"/>
        <v>AK$17</v>
      </c>
      <c r="AL1041" s="215" t="str">
        <f t="shared" si="1292"/>
        <v>AL$17</v>
      </c>
      <c r="AM1041" s="215" t="str">
        <f t="shared" si="1292"/>
        <v>AM$17</v>
      </c>
      <c r="AN1041" s="215" t="str">
        <f t="shared" si="1292"/>
        <v>AN$17</v>
      </c>
      <c r="AO1041" s="215" t="str">
        <f t="shared" si="1292"/>
        <v>AO$17</v>
      </c>
      <c r="AP1041" s="215" t="str">
        <f t="shared" si="1292"/>
        <v>AP$17</v>
      </c>
      <c r="AQ1041" s="215" t="str">
        <f t="shared" si="1292"/>
        <v>AQ$17</v>
      </c>
      <c r="AR1041" s="215" t="str">
        <f t="shared" si="1292"/>
        <v>AR$17</v>
      </c>
      <c r="AS1041" s="215" t="str">
        <f t="shared" si="1292"/>
        <v>AS$17</v>
      </c>
      <c r="AT1041" s="215" t="str">
        <f t="shared" si="1292"/>
        <v>AT$17</v>
      </c>
      <c r="AU1041" s="215" t="str">
        <f t="shared" si="1292"/>
        <v>AU$17</v>
      </c>
      <c r="AV1041" s="215" t="str">
        <f t="shared" si="1292"/>
        <v>AV$17</v>
      </c>
      <c r="AW1041" s="215" t="str">
        <f t="shared" si="1292"/>
        <v>AW$17</v>
      </c>
      <c r="AX1041" s="215" t="str">
        <f t="shared" si="1292"/>
        <v>AX$17</v>
      </c>
      <c r="AY1041" s="215" t="str">
        <f t="shared" ref="AY1041:CD1050" si="1293">AY1001</f>
        <v>AY$17</v>
      </c>
      <c r="AZ1041" s="215" t="str">
        <f t="shared" si="1293"/>
        <v>AZ$17</v>
      </c>
      <c r="BA1041" s="215" t="str">
        <f t="shared" si="1293"/>
        <v>BA$17</v>
      </c>
      <c r="BB1041" s="215" t="str">
        <f t="shared" si="1293"/>
        <v>BB$17</v>
      </c>
      <c r="BC1041" s="215" t="str">
        <f t="shared" si="1293"/>
        <v>BC$17</v>
      </c>
      <c r="BD1041" s="215" t="str">
        <f t="shared" si="1293"/>
        <v>BD$17</v>
      </c>
      <c r="BE1041" s="215" t="str">
        <f t="shared" si="1293"/>
        <v>BE$17</v>
      </c>
      <c r="BF1041" s="215" t="str">
        <f t="shared" si="1293"/>
        <v>BF$17</v>
      </c>
      <c r="BG1041" s="215" t="str">
        <f t="shared" si="1293"/>
        <v>BG$17</v>
      </c>
      <c r="BH1041" s="215" t="str">
        <f t="shared" si="1293"/>
        <v>BH$17</v>
      </c>
      <c r="BI1041" s="215" t="str">
        <f t="shared" si="1293"/>
        <v>BI$17</v>
      </c>
      <c r="BJ1041" s="215" t="str">
        <f t="shared" si="1293"/>
        <v>BJ$17</v>
      </c>
      <c r="BK1041" s="215" t="str">
        <f t="shared" si="1293"/>
        <v>BK$17</v>
      </c>
      <c r="BL1041" s="215" t="str">
        <f t="shared" si="1293"/>
        <v>BL$17</v>
      </c>
      <c r="BM1041" s="215" t="str">
        <f t="shared" si="1293"/>
        <v>BM$17</v>
      </c>
      <c r="BN1041" s="215" t="str">
        <f t="shared" si="1293"/>
        <v>BN$17</v>
      </c>
      <c r="BO1041" s="215" t="str">
        <f t="shared" si="1293"/>
        <v>BO$17</v>
      </c>
      <c r="BP1041" s="215" t="str">
        <f t="shared" si="1293"/>
        <v>BP$17</v>
      </c>
      <c r="BQ1041" s="215" t="str">
        <f t="shared" si="1293"/>
        <v>BQ$17</v>
      </c>
      <c r="BR1041" s="215" t="str">
        <f t="shared" si="1293"/>
        <v>BR$17</v>
      </c>
      <c r="BS1041" s="215" t="str">
        <f t="shared" si="1293"/>
        <v>BS$17</v>
      </c>
      <c r="BT1041" s="215" t="str">
        <f t="shared" si="1293"/>
        <v>BT$17</v>
      </c>
      <c r="BU1041" s="215" t="str">
        <f t="shared" si="1293"/>
        <v>BU$17</v>
      </c>
      <c r="BV1041" s="215" t="str">
        <f t="shared" si="1293"/>
        <v>BV$17</v>
      </c>
      <c r="BW1041" s="215" t="str">
        <f t="shared" si="1293"/>
        <v>BW$17</v>
      </c>
      <c r="BX1041" s="215" t="str">
        <f t="shared" si="1293"/>
        <v>BX$17</v>
      </c>
      <c r="BY1041" s="215" t="str">
        <f t="shared" si="1293"/>
        <v>BY$17</v>
      </c>
      <c r="BZ1041" s="215" t="str">
        <f t="shared" si="1293"/>
        <v>BZ$17</v>
      </c>
      <c r="CA1041" s="215" t="str">
        <f t="shared" si="1293"/>
        <v>CA$17</v>
      </c>
      <c r="CB1041" s="215" t="str">
        <f t="shared" si="1293"/>
        <v>CB$17</v>
      </c>
      <c r="CC1041" s="215" t="str">
        <f t="shared" si="1293"/>
        <v>CC$17</v>
      </c>
      <c r="CD1041" s="215" t="str">
        <f t="shared" si="1293"/>
        <v>CD$17</v>
      </c>
      <c r="CE1041" s="215" t="str">
        <f t="shared" ref="CE1041:CL1050" si="1294">CE1001</f>
        <v>CE$17</v>
      </c>
      <c r="CF1041" s="215" t="str">
        <f t="shared" si="1294"/>
        <v>CF$17</v>
      </c>
      <c r="CG1041" s="215" t="str">
        <f t="shared" si="1294"/>
        <v>CG$17</v>
      </c>
      <c r="CH1041" s="215" t="str">
        <f t="shared" si="1294"/>
        <v>CH$17</v>
      </c>
      <c r="CI1041" s="215" t="str">
        <f t="shared" si="1294"/>
        <v>CI$17</v>
      </c>
      <c r="CJ1041" s="215" t="str">
        <f t="shared" si="1294"/>
        <v>CJ$17</v>
      </c>
      <c r="CK1041" s="215" t="str">
        <f t="shared" si="1294"/>
        <v>CK$17</v>
      </c>
      <c r="CL1041" s="215" t="str">
        <f t="shared" si="1294"/>
        <v>CL$17</v>
      </c>
      <c r="CN1041" s="79"/>
      <c r="CO1041" s="215" t="str">
        <f t="shared" ref="CO1041:DL1050" si="1295">CO1001</f>
        <v>CO$17</v>
      </c>
      <c r="CP1041" s="215" t="str">
        <f t="shared" si="1295"/>
        <v>CP$17</v>
      </c>
      <c r="CQ1041" s="215" t="str">
        <f t="shared" si="1295"/>
        <v>CQ$17</v>
      </c>
      <c r="CR1041" s="215" t="str">
        <f t="shared" si="1295"/>
        <v>CR$17</v>
      </c>
      <c r="CS1041" s="215" t="str">
        <f t="shared" si="1295"/>
        <v>CS$17</v>
      </c>
      <c r="CT1041" s="215" t="str">
        <f t="shared" si="1295"/>
        <v>CT$17</v>
      </c>
      <c r="CU1041" s="215" t="str">
        <f t="shared" si="1295"/>
        <v>CU$17</v>
      </c>
      <c r="CV1041" s="215" t="str">
        <f t="shared" si="1295"/>
        <v>CV$17</v>
      </c>
      <c r="CW1041" s="215" t="str">
        <f t="shared" si="1295"/>
        <v>CW$17</v>
      </c>
      <c r="CX1041" s="215" t="str">
        <f t="shared" si="1295"/>
        <v>CX$17</v>
      </c>
      <c r="CY1041" s="215" t="str">
        <f t="shared" si="1295"/>
        <v>CY$17</v>
      </c>
      <c r="CZ1041" s="215" t="str">
        <f t="shared" si="1295"/>
        <v>CZ$17</v>
      </c>
      <c r="DA1041" s="215" t="str">
        <f t="shared" si="1295"/>
        <v>DA$17</v>
      </c>
      <c r="DB1041" s="215" t="str">
        <f t="shared" si="1295"/>
        <v>DB$17</v>
      </c>
      <c r="DC1041" s="215" t="str">
        <f t="shared" si="1295"/>
        <v>DC$17</v>
      </c>
      <c r="DD1041" s="215" t="str">
        <f t="shared" si="1295"/>
        <v>DD$17</v>
      </c>
      <c r="DE1041" s="215" t="str">
        <f t="shared" si="1295"/>
        <v>DE$17</v>
      </c>
      <c r="DF1041" s="215" t="str">
        <f t="shared" si="1295"/>
        <v>DF$17</v>
      </c>
      <c r="DG1041" s="215" t="str">
        <f t="shared" si="1295"/>
        <v>DG$17</v>
      </c>
      <c r="DH1041" s="215" t="str">
        <f t="shared" si="1295"/>
        <v>DH$17</v>
      </c>
      <c r="DI1041" s="215" t="str">
        <f t="shared" si="1295"/>
        <v>DI$17</v>
      </c>
      <c r="DJ1041" s="215" t="str">
        <f t="shared" si="1295"/>
        <v>DJ$17</v>
      </c>
      <c r="DK1041" s="215" t="str">
        <f t="shared" si="1295"/>
        <v>DK$17</v>
      </c>
      <c r="DL1041" s="215" t="str">
        <f t="shared" si="1295"/>
        <v>DL$17</v>
      </c>
    </row>
    <row r="1042" spans="1:116" x14ac:dyDescent="0.4">
      <c r="B1042" s="164" t="s">
        <v>332</v>
      </c>
      <c r="C1042" s="164"/>
      <c r="D1042" s="164" t="s">
        <v>831</v>
      </c>
      <c r="E1042" s="204" t="str">
        <f t="shared" si="1287"/>
        <v>1042 WCINVBATCH-SV</v>
      </c>
      <c r="G1042" s="89" t="str">
        <f>G1017</f>
        <v xml:space="preserve">COGS w/ inventory - volume driven: </v>
      </c>
      <c r="H1042" s="12"/>
      <c r="I1042" s="60"/>
      <c r="J1042" s="60"/>
      <c r="K1042" s="15"/>
      <c r="L1042" s="15"/>
      <c r="M1042" s="15"/>
      <c r="N1042" s="15"/>
      <c r="O1042" s="15"/>
      <c r="P1042" s="15"/>
      <c r="R1042" s="15"/>
      <c r="S1042" s="215">
        <f t="shared" ref="S1042:AX1051" si="1296">S1002</f>
        <v>0</v>
      </c>
      <c r="T1042" s="215">
        <f t="shared" si="1296"/>
        <v>0</v>
      </c>
      <c r="U1042" s="215">
        <f t="shared" si="1296"/>
        <v>0</v>
      </c>
      <c r="V1042" s="215">
        <f t="shared" si="1296"/>
        <v>0</v>
      </c>
      <c r="W1042" s="215">
        <f t="shared" si="1296"/>
        <v>0</v>
      </c>
      <c r="X1042" s="215">
        <f t="shared" si="1296"/>
        <v>0</v>
      </c>
      <c r="Y1042" s="215">
        <f t="shared" si="1296"/>
        <v>0</v>
      </c>
      <c r="Z1042" s="215">
        <f t="shared" si="1296"/>
        <v>0</v>
      </c>
      <c r="AA1042" s="215">
        <f t="shared" si="1296"/>
        <v>0</v>
      </c>
      <c r="AB1042" s="215">
        <f t="shared" si="1296"/>
        <v>0</v>
      </c>
      <c r="AC1042" s="215">
        <f t="shared" si="1296"/>
        <v>0</v>
      </c>
      <c r="AD1042" s="215">
        <f t="shared" si="1296"/>
        <v>0</v>
      </c>
      <c r="AE1042" s="215">
        <f t="shared" si="1296"/>
        <v>0</v>
      </c>
      <c r="AF1042" s="215">
        <f t="shared" si="1296"/>
        <v>0</v>
      </c>
      <c r="AG1042" s="215">
        <f t="shared" si="1296"/>
        <v>0</v>
      </c>
      <c r="AH1042" s="215">
        <f t="shared" si="1296"/>
        <v>0</v>
      </c>
      <c r="AI1042" s="215">
        <f t="shared" si="1296"/>
        <v>0</v>
      </c>
      <c r="AJ1042" s="215">
        <f t="shared" si="1296"/>
        <v>0</v>
      </c>
      <c r="AK1042" s="215">
        <f t="shared" si="1296"/>
        <v>0</v>
      </c>
      <c r="AL1042" s="215">
        <f t="shared" si="1296"/>
        <v>0</v>
      </c>
      <c r="AM1042" s="215">
        <f t="shared" si="1296"/>
        <v>0</v>
      </c>
      <c r="AN1042" s="215">
        <f t="shared" si="1296"/>
        <v>0</v>
      </c>
      <c r="AO1042" s="215">
        <f t="shared" si="1296"/>
        <v>0</v>
      </c>
      <c r="AP1042" s="215">
        <f t="shared" si="1296"/>
        <v>0</v>
      </c>
      <c r="AQ1042" s="215">
        <f t="shared" si="1296"/>
        <v>0</v>
      </c>
      <c r="AR1042" s="215">
        <f t="shared" si="1296"/>
        <v>0</v>
      </c>
      <c r="AS1042" s="215">
        <f t="shared" si="1296"/>
        <v>0</v>
      </c>
      <c r="AT1042" s="215">
        <f t="shared" si="1296"/>
        <v>0</v>
      </c>
      <c r="AU1042" s="215">
        <f t="shared" si="1296"/>
        <v>0</v>
      </c>
      <c r="AV1042" s="215">
        <f t="shared" si="1296"/>
        <v>0</v>
      </c>
      <c r="AW1042" s="215">
        <f t="shared" si="1296"/>
        <v>0</v>
      </c>
      <c r="AX1042" s="215">
        <f t="shared" si="1296"/>
        <v>0</v>
      </c>
      <c r="AY1042" s="215">
        <f t="shared" ref="AY1042:CD1051" si="1297">AY1002</f>
        <v>0</v>
      </c>
      <c r="AZ1042" s="215">
        <f t="shared" si="1297"/>
        <v>0</v>
      </c>
      <c r="BA1042" s="215">
        <f t="shared" si="1297"/>
        <v>0</v>
      </c>
      <c r="BB1042" s="215">
        <f t="shared" si="1297"/>
        <v>0</v>
      </c>
      <c r="BC1042" s="215">
        <f t="shared" si="1297"/>
        <v>0</v>
      </c>
      <c r="BD1042" s="215">
        <f t="shared" si="1297"/>
        <v>0</v>
      </c>
      <c r="BE1042" s="215">
        <f t="shared" si="1297"/>
        <v>0</v>
      </c>
      <c r="BF1042" s="215">
        <f t="shared" si="1297"/>
        <v>0</v>
      </c>
      <c r="BG1042" s="215">
        <f t="shared" si="1297"/>
        <v>0</v>
      </c>
      <c r="BH1042" s="215">
        <f t="shared" si="1297"/>
        <v>0</v>
      </c>
      <c r="BI1042" s="215">
        <f t="shared" si="1297"/>
        <v>0</v>
      </c>
      <c r="BJ1042" s="215">
        <f t="shared" si="1297"/>
        <v>0</v>
      </c>
      <c r="BK1042" s="215">
        <f t="shared" si="1297"/>
        <v>0</v>
      </c>
      <c r="BL1042" s="215">
        <f t="shared" si="1297"/>
        <v>0</v>
      </c>
      <c r="BM1042" s="215">
        <f t="shared" si="1297"/>
        <v>0</v>
      </c>
      <c r="BN1042" s="215">
        <f t="shared" si="1297"/>
        <v>0</v>
      </c>
      <c r="BO1042" s="215">
        <f t="shared" si="1297"/>
        <v>0</v>
      </c>
      <c r="BP1042" s="215">
        <f t="shared" si="1297"/>
        <v>0</v>
      </c>
      <c r="BQ1042" s="215">
        <f t="shared" si="1297"/>
        <v>0</v>
      </c>
      <c r="BR1042" s="215">
        <f t="shared" si="1297"/>
        <v>0</v>
      </c>
      <c r="BS1042" s="215">
        <f t="shared" si="1297"/>
        <v>0</v>
      </c>
      <c r="BT1042" s="215">
        <f t="shared" si="1297"/>
        <v>0</v>
      </c>
      <c r="BU1042" s="215">
        <f t="shared" si="1297"/>
        <v>0</v>
      </c>
      <c r="BV1042" s="215">
        <f t="shared" si="1297"/>
        <v>0</v>
      </c>
      <c r="BW1042" s="215">
        <f t="shared" si="1297"/>
        <v>0</v>
      </c>
      <c r="BX1042" s="215">
        <f t="shared" si="1297"/>
        <v>0</v>
      </c>
      <c r="BY1042" s="215">
        <f t="shared" si="1297"/>
        <v>0</v>
      </c>
      <c r="BZ1042" s="215">
        <f t="shared" si="1297"/>
        <v>0</v>
      </c>
      <c r="CA1042" s="215">
        <f t="shared" si="1297"/>
        <v>0</v>
      </c>
      <c r="CB1042" s="215">
        <f t="shared" si="1297"/>
        <v>0</v>
      </c>
      <c r="CC1042" s="215">
        <f t="shared" si="1297"/>
        <v>0</v>
      </c>
      <c r="CD1042" s="215">
        <f t="shared" si="1297"/>
        <v>0</v>
      </c>
      <c r="CE1042" s="215">
        <f t="shared" ref="CE1042:CL1051" si="1298">CE1002</f>
        <v>0</v>
      </c>
      <c r="CF1042" s="215">
        <f t="shared" si="1298"/>
        <v>0</v>
      </c>
      <c r="CG1042" s="215">
        <f t="shared" si="1298"/>
        <v>0</v>
      </c>
      <c r="CH1042" s="215">
        <f t="shared" si="1298"/>
        <v>0</v>
      </c>
      <c r="CI1042" s="215">
        <f t="shared" si="1298"/>
        <v>0</v>
      </c>
      <c r="CJ1042" s="215">
        <f t="shared" si="1298"/>
        <v>0</v>
      </c>
      <c r="CK1042" s="215">
        <f t="shared" si="1298"/>
        <v>0</v>
      </c>
      <c r="CL1042" s="215">
        <f t="shared" si="1298"/>
        <v>0</v>
      </c>
      <c r="CN1042" s="60"/>
      <c r="CO1042" s="215">
        <f t="shared" ref="CO1042:DL1051" si="1299">CO1002</f>
        <v>0</v>
      </c>
      <c r="CP1042" s="215">
        <f t="shared" si="1299"/>
        <v>0</v>
      </c>
      <c r="CQ1042" s="215">
        <f t="shared" si="1299"/>
        <v>0</v>
      </c>
      <c r="CR1042" s="215">
        <f t="shared" si="1299"/>
        <v>0</v>
      </c>
      <c r="CS1042" s="215">
        <f t="shared" si="1299"/>
        <v>0</v>
      </c>
      <c r="CT1042" s="215">
        <f t="shared" si="1299"/>
        <v>0</v>
      </c>
      <c r="CU1042" s="215">
        <f t="shared" si="1299"/>
        <v>0</v>
      </c>
      <c r="CV1042" s="215">
        <f t="shared" si="1299"/>
        <v>0</v>
      </c>
      <c r="CW1042" s="215">
        <f t="shared" si="1299"/>
        <v>0</v>
      </c>
      <c r="CX1042" s="215">
        <f t="shared" si="1299"/>
        <v>0</v>
      </c>
      <c r="CY1042" s="215">
        <f t="shared" si="1299"/>
        <v>0</v>
      </c>
      <c r="CZ1042" s="215">
        <f t="shared" si="1299"/>
        <v>0</v>
      </c>
      <c r="DA1042" s="215">
        <f t="shared" si="1299"/>
        <v>0</v>
      </c>
      <c r="DB1042" s="215">
        <f t="shared" si="1299"/>
        <v>0</v>
      </c>
      <c r="DC1042" s="215">
        <f t="shared" si="1299"/>
        <v>0</v>
      </c>
      <c r="DD1042" s="215">
        <f t="shared" si="1299"/>
        <v>0</v>
      </c>
      <c r="DE1042" s="215">
        <f t="shared" si="1299"/>
        <v>0</v>
      </c>
      <c r="DF1042" s="215">
        <f t="shared" si="1299"/>
        <v>0</v>
      </c>
      <c r="DG1042" s="215">
        <f t="shared" si="1299"/>
        <v>0</v>
      </c>
      <c r="DH1042" s="215">
        <f t="shared" si="1299"/>
        <v>0</v>
      </c>
      <c r="DI1042" s="215">
        <f t="shared" si="1299"/>
        <v>0</v>
      </c>
      <c r="DJ1042" s="215">
        <f t="shared" si="1299"/>
        <v>0</v>
      </c>
      <c r="DK1042" s="215">
        <f t="shared" si="1299"/>
        <v>0</v>
      </c>
      <c r="DL1042" s="215">
        <f t="shared" si="1299"/>
        <v>0</v>
      </c>
    </row>
    <row r="1043" spans="1:116" x14ac:dyDescent="0.4">
      <c r="B1043" s="164" t="s">
        <v>332</v>
      </c>
      <c r="C1043" s="164"/>
      <c r="D1043" s="164" t="s">
        <v>831</v>
      </c>
      <c r="E1043" s="204" t="str">
        <f t="shared" si="1287"/>
        <v>1043 WCINVBATCH-SV</v>
      </c>
      <c r="G1043" s="241" t="str">
        <f>IFERROR(SUBSTITUTE(TRIM(MID(G1017, SEARCH("-", G1017) + 1, LEN(G1017))),":",""),"no unit")</f>
        <v>volume driven</v>
      </c>
      <c r="H1043" s="12"/>
      <c r="I1043" s="60"/>
      <c r="J1043" s="60"/>
      <c r="K1043" s="15"/>
      <c r="L1043" s="15"/>
      <c r="M1043" s="15"/>
      <c r="N1043" s="15"/>
      <c r="O1043" s="15"/>
      <c r="P1043" s="15"/>
      <c r="R1043" s="15"/>
      <c r="S1043" s="215"/>
      <c r="T1043" s="215"/>
      <c r="U1043" s="215"/>
      <c r="V1043" s="215"/>
      <c r="W1043" s="215"/>
      <c r="X1043" s="215"/>
      <c r="Y1043" s="215"/>
      <c r="Z1043" s="215"/>
      <c r="AA1043" s="215"/>
      <c r="AB1043" s="215"/>
      <c r="AC1043" s="215"/>
      <c r="AD1043" s="215"/>
      <c r="AE1043" s="215"/>
      <c r="AF1043" s="215"/>
      <c r="AG1043" s="215"/>
      <c r="AH1043" s="215"/>
      <c r="AI1043" s="215"/>
      <c r="AJ1043" s="215"/>
      <c r="AK1043" s="215"/>
      <c r="AL1043" s="215"/>
      <c r="AM1043" s="215"/>
      <c r="AN1043" s="215"/>
      <c r="AO1043" s="215"/>
      <c r="AP1043" s="215"/>
      <c r="AQ1043" s="215"/>
      <c r="AR1043" s="215"/>
      <c r="AS1043" s="215"/>
      <c r="AT1043" s="215"/>
      <c r="AU1043" s="215"/>
      <c r="AV1043" s="215"/>
      <c r="AW1043" s="215"/>
      <c r="AX1043" s="215"/>
      <c r="AY1043" s="215"/>
      <c r="AZ1043" s="215"/>
      <c r="BA1043" s="215"/>
      <c r="BB1043" s="215"/>
      <c r="BC1043" s="215"/>
      <c r="BD1043" s="215"/>
      <c r="BE1043" s="215"/>
      <c r="BF1043" s="215"/>
      <c r="BG1043" s="215"/>
      <c r="BH1043" s="215"/>
      <c r="BI1043" s="215"/>
      <c r="BJ1043" s="215"/>
      <c r="BK1043" s="215"/>
      <c r="BL1043" s="215"/>
      <c r="BM1043" s="215"/>
      <c r="BN1043" s="215"/>
      <c r="BO1043" s="215"/>
      <c r="BP1043" s="215"/>
      <c r="BQ1043" s="215"/>
      <c r="BR1043" s="215"/>
      <c r="BS1043" s="215"/>
      <c r="BT1043" s="215"/>
      <c r="BU1043" s="215"/>
      <c r="BV1043" s="215"/>
      <c r="BW1043" s="215"/>
      <c r="BX1043" s="215"/>
      <c r="BY1043" s="215"/>
      <c r="BZ1043" s="215"/>
      <c r="CA1043" s="215"/>
      <c r="CB1043" s="215"/>
      <c r="CC1043" s="215"/>
      <c r="CD1043" s="215"/>
      <c r="CE1043" s="215"/>
      <c r="CF1043" s="215"/>
      <c r="CG1043" s="215"/>
      <c r="CH1043" s="215"/>
      <c r="CI1043" s="215"/>
      <c r="CJ1043" s="215"/>
      <c r="CK1043" s="215"/>
      <c r="CL1043" s="215"/>
      <c r="CN1043" s="60"/>
      <c r="CO1043" s="215"/>
      <c r="CP1043" s="215"/>
      <c r="CQ1043" s="215"/>
      <c r="CR1043" s="215"/>
      <c r="CS1043" s="215"/>
      <c r="CT1043" s="215"/>
      <c r="CU1043" s="215"/>
      <c r="CV1043" s="215"/>
      <c r="CW1043" s="215"/>
      <c r="CX1043" s="215"/>
      <c r="CY1043" s="215"/>
      <c r="CZ1043" s="215"/>
      <c r="DA1043" s="215"/>
      <c r="DB1043" s="215"/>
      <c r="DC1043" s="215"/>
      <c r="DD1043" s="215"/>
      <c r="DE1043" s="215"/>
      <c r="DF1043" s="215"/>
      <c r="DG1043" s="215"/>
      <c r="DH1043" s="215"/>
      <c r="DI1043" s="215"/>
      <c r="DJ1043" s="215"/>
      <c r="DK1043" s="215"/>
      <c r="DL1043" s="215"/>
    </row>
    <row r="1044" spans="1:116" x14ac:dyDescent="0.4">
      <c r="B1044" s="164" t="s">
        <v>332</v>
      </c>
      <c r="C1044" s="164"/>
      <c r="D1044" s="164" t="s">
        <v>831</v>
      </c>
      <c r="E1044" s="204" t="str">
        <f t="shared" si="1287"/>
        <v>1044 WCINVBATCH-SV</v>
      </c>
      <c r="G1044" s="89" t="str">
        <f>G1015</f>
        <v>Secondary revenue driver</v>
      </c>
      <c r="H1044" s="12"/>
      <c r="I1044" s="60"/>
      <c r="J1044" s="60"/>
      <c r="K1044" s="15"/>
      <c r="L1044" s="15"/>
      <c r="M1044" s="15"/>
      <c r="N1044" s="15"/>
      <c r="O1044" s="15"/>
      <c r="P1044" s="15"/>
      <c r="R1044" s="15"/>
      <c r="S1044" s="4" t="str">
        <f t="shared" ref="S1044:CD1053" si="1300">ADDRESS(ROW(S1034),COLUMN(S1034),2)</f>
        <v>S$1034</v>
      </c>
      <c r="T1044" s="4" t="str">
        <f t="shared" si="1300"/>
        <v>T$1034</v>
      </c>
      <c r="U1044" s="4" t="str">
        <f t="shared" si="1300"/>
        <v>U$1034</v>
      </c>
      <c r="V1044" s="4" t="str">
        <f t="shared" si="1300"/>
        <v>V$1034</v>
      </c>
      <c r="W1044" s="4" t="str">
        <f t="shared" si="1300"/>
        <v>W$1034</v>
      </c>
      <c r="X1044" s="4" t="str">
        <f t="shared" si="1300"/>
        <v>X$1034</v>
      </c>
      <c r="Y1044" s="4" t="str">
        <f t="shared" si="1300"/>
        <v>Y$1034</v>
      </c>
      <c r="Z1044" s="4" t="str">
        <f t="shared" si="1300"/>
        <v>Z$1034</v>
      </c>
      <c r="AA1044" s="4" t="str">
        <f t="shared" si="1300"/>
        <v>AA$1034</v>
      </c>
      <c r="AB1044" s="4" t="str">
        <f t="shared" si="1300"/>
        <v>AB$1034</v>
      </c>
      <c r="AC1044" s="4" t="str">
        <f t="shared" si="1300"/>
        <v>AC$1034</v>
      </c>
      <c r="AD1044" s="4" t="str">
        <f t="shared" si="1300"/>
        <v>AD$1034</v>
      </c>
      <c r="AE1044" s="4" t="str">
        <f t="shared" si="1300"/>
        <v>AE$1034</v>
      </c>
      <c r="AF1044" s="4" t="str">
        <f t="shared" si="1300"/>
        <v>AF$1034</v>
      </c>
      <c r="AG1044" s="4" t="str">
        <f t="shared" si="1300"/>
        <v>AG$1034</v>
      </c>
      <c r="AH1044" s="4" t="str">
        <f t="shared" si="1300"/>
        <v>AH$1034</v>
      </c>
      <c r="AI1044" s="4" t="str">
        <f t="shared" si="1300"/>
        <v>AI$1034</v>
      </c>
      <c r="AJ1044" s="4" t="str">
        <f t="shared" si="1300"/>
        <v>AJ$1034</v>
      </c>
      <c r="AK1044" s="4" t="str">
        <f t="shared" si="1300"/>
        <v>AK$1034</v>
      </c>
      <c r="AL1044" s="4" t="str">
        <f t="shared" si="1300"/>
        <v>AL$1034</v>
      </c>
      <c r="AM1044" s="4" t="str">
        <f t="shared" si="1300"/>
        <v>AM$1034</v>
      </c>
      <c r="AN1044" s="4" t="str">
        <f t="shared" si="1300"/>
        <v>AN$1034</v>
      </c>
      <c r="AO1044" s="4" t="str">
        <f t="shared" si="1300"/>
        <v>AO$1034</v>
      </c>
      <c r="AP1044" s="4" t="str">
        <f t="shared" si="1300"/>
        <v>AP$1034</v>
      </c>
      <c r="AQ1044" s="4" t="str">
        <f t="shared" si="1300"/>
        <v>AQ$1034</v>
      </c>
      <c r="AR1044" s="4" t="str">
        <f t="shared" si="1300"/>
        <v>AR$1034</v>
      </c>
      <c r="AS1044" s="4" t="str">
        <f t="shared" si="1300"/>
        <v>AS$1034</v>
      </c>
      <c r="AT1044" s="4" t="str">
        <f t="shared" si="1300"/>
        <v>AT$1034</v>
      </c>
      <c r="AU1044" s="4" t="str">
        <f t="shared" si="1300"/>
        <v>AU$1034</v>
      </c>
      <c r="AV1044" s="4" t="str">
        <f t="shared" si="1300"/>
        <v>AV$1034</v>
      </c>
      <c r="AW1044" s="4" t="str">
        <f t="shared" si="1300"/>
        <v>AW$1034</v>
      </c>
      <c r="AX1044" s="4" t="str">
        <f t="shared" si="1300"/>
        <v>AX$1034</v>
      </c>
      <c r="AY1044" s="4" t="str">
        <f t="shared" si="1300"/>
        <v>AY$1034</v>
      </c>
      <c r="AZ1044" s="4" t="str">
        <f t="shared" si="1300"/>
        <v>AZ$1034</v>
      </c>
      <c r="BA1044" s="4" t="str">
        <f t="shared" si="1300"/>
        <v>BA$1034</v>
      </c>
      <c r="BB1044" s="4" t="str">
        <f t="shared" si="1300"/>
        <v>BB$1034</v>
      </c>
      <c r="BC1044" s="4" t="str">
        <f t="shared" si="1300"/>
        <v>BC$1034</v>
      </c>
      <c r="BD1044" s="4" t="str">
        <f t="shared" si="1300"/>
        <v>BD$1034</v>
      </c>
      <c r="BE1044" s="4" t="str">
        <f t="shared" si="1300"/>
        <v>BE$1034</v>
      </c>
      <c r="BF1044" s="4" t="str">
        <f t="shared" si="1300"/>
        <v>BF$1034</v>
      </c>
      <c r="BG1044" s="4" t="str">
        <f t="shared" si="1300"/>
        <v>BG$1034</v>
      </c>
      <c r="BH1044" s="4" t="str">
        <f t="shared" si="1300"/>
        <v>BH$1034</v>
      </c>
      <c r="BI1044" s="4" t="str">
        <f t="shared" si="1300"/>
        <v>BI$1034</v>
      </c>
      <c r="BJ1044" s="4" t="str">
        <f t="shared" si="1300"/>
        <v>BJ$1034</v>
      </c>
      <c r="BK1044" s="4" t="str">
        <f t="shared" si="1300"/>
        <v>BK$1034</v>
      </c>
      <c r="BL1044" s="4" t="str">
        <f t="shared" si="1300"/>
        <v>BL$1034</v>
      </c>
      <c r="BM1044" s="4" t="str">
        <f t="shared" si="1300"/>
        <v>BM$1034</v>
      </c>
      <c r="BN1044" s="4" t="str">
        <f t="shared" si="1300"/>
        <v>BN$1034</v>
      </c>
      <c r="BO1044" s="4" t="str">
        <f t="shared" si="1300"/>
        <v>BO$1034</v>
      </c>
      <c r="BP1044" s="4" t="str">
        <f t="shared" si="1300"/>
        <v>BP$1034</v>
      </c>
      <c r="BQ1044" s="4" t="str">
        <f t="shared" si="1300"/>
        <v>BQ$1034</v>
      </c>
      <c r="BR1044" s="4" t="str">
        <f t="shared" si="1300"/>
        <v>BR$1034</v>
      </c>
      <c r="BS1044" s="4" t="str">
        <f t="shared" si="1300"/>
        <v>BS$1034</v>
      </c>
      <c r="BT1044" s="4" t="str">
        <f t="shared" si="1300"/>
        <v>BT$1034</v>
      </c>
      <c r="BU1044" s="4" t="str">
        <f t="shared" si="1300"/>
        <v>BU$1034</v>
      </c>
      <c r="BV1044" s="4" t="str">
        <f t="shared" si="1300"/>
        <v>BV$1034</v>
      </c>
      <c r="BW1044" s="4" t="str">
        <f t="shared" si="1300"/>
        <v>BW$1034</v>
      </c>
      <c r="BX1044" s="4" t="str">
        <f t="shared" si="1300"/>
        <v>BX$1034</v>
      </c>
      <c r="BY1044" s="4" t="str">
        <f t="shared" si="1300"/>
        <v>BY$1034</v>
      </c>
      <c r="BZ1044" s="4" t="str">
        <f t="shared" si="1300"/>
        <v>BZ$1034</v>
      </c>
      <c r="CA1044" s="4" t="str">
        <f t="shared" si="1300"/>
        <v>CA$1034</v>
      </c>
      <c r="CB1044" s="4" t="str">
        <f t="shared" si="1300"/>
        <v>CB$1034</v>
      </c>
      <c r="CC1044" s="4" t="str">
        <f t="shared" si="1300"/>
        <v>CC$1034</v>
      </c>
      <c r="CD1044" s="4" t="str">
        <f t="shared" si="1300"/>
        <v>CD$1034</v>
      </c>
      <c r="CE1044" s="4" t="str">
        <f t="shared" ref="CE1044:CL1053" si="1301">ADDRESS(ROW(CE1034),COLUMN(CE1034),2)</f>
        <v>CE$1034</v>
      </c>
      <c r="CF1044" s="4" t="str">
        <f t="shared" si="1301"/>
        <v>CF$1034</v>
      </c>
      <c r="CG1044" s="4" t="str">
        <f t="shared" si="1301"/>
        <v>CG$1034</v>
      </c>
      <c r="CH1044" s="4" t="str">
        <f t="shared" si="1301"/>
        <v>CH$1034</v>
      </c>
      <c r="CI1044" s="4" t="str">
        <f t="shared" si="1301"/>
        <v>CI$1034</v>
      </c>
      <c r="CJ1044" s="4" t="str">
        <f t="shared" si="1301"/>
        <v>CJ$1034</v>
      </c>
      <c r="CK1044" s="4" t="str">
        <f t="shared" si="1301"/>
        <v>CK$1034</v>
      </c>
      <c r="CL1044" s="4" t="str">
        <f t="shared" si="1301"/>
        <v>CL$1034</v>
      </c>
      <c r="CN1044" s="60"/>
      <c r="CO1044" s="4" t="str">
        <f t="shared" ref="CO1044:DL1053" si="1302">ADDRESS(ROW(CO1034),COLUMN(CO1034),2)</f>
        <v>CO$1034</v>
      </c>
      <c r="CP1044" s="4" t="str">
        <f t="shared" si="1302"/>
        <v>CP$1034</v>
      </c>
      <c r="CQ1044" s="4" t="str">
        <f t="shared" si="1302"/>
        <v>CQ$1034</v>
      </c>
      <c r="CR1044" s="4" t="str">
        <f t="shared" si="1302"/>
        <v>CR$1034</v>
      </c>
      <c r="CS1044" s="4" t="str">
        <f t="shared" si="1302"/>
        <v>CS$1034</v>
      </c>
      <c r="CT1044" s="4" t="str">
        <f t="shared" si="1302"/>
        <v>CT$1034</v>
      </c>
      <c r="CU1044" s="4" t="str">
        <f t="shared" si="1302"/>
        <v>CU$1034</v>
      </c>
      <c r="CV1044" s="4" t="str">
        <f t="shared" si="1302"/>
        <v>CV$1034</v>
      </c>
      <c r="CW1044" s="4" t="str">
        <f t="shared" si="1302"/>
        <v>CW$1034</v>
      </c>
      <c r="CX1044" s="4" t="str">
        <f t="shared" si="1302"/>
        <v>CX$1034</v>
      </c>
      <c r="CY1044" s="4" t="str">
        <f t="shared" si="1302"/>
        <v>CY$1034</v>
      </c>
      <c r="CZ1044" s="4" t="str">
        <f t="shared" si="1302"/>
        <v>CZ$1034</v>
      </c>
      <c r="DA1044" s="4" t="str">
        <f t="shared" si="1302"/>
        <v>DA$1034</v>
      </c>
      <c r="DB1044" s="4" t="str">
        <f t="shared" si="1302"/>
        <v>DB$1034</v>
      </c>
      <c r="DC1044" s="4" t="str">
        <f t="shared" si="1302"/>
        <v>DC$1034</v>
      </c>
      <c r="DD1044" s="4" t="str">
        <f t="shared" si="1302"/>
        <v>DD$1034</v>
      </c>
      <c r="DE1044" s="4" t="str">
        <f t="shared" si="1302"/>
        <v>DE$1034</v>
      </c>
      <c r="DF1044" s="4" t="str">
        <f t="shared" si="1302"/>
        <v>DF$1034</v>
      </c>
      <c r="DG1044" s="4" t="str">
        <f t="shared" si="1302"/>
        <v>DG$1034</v>
      </c>
      <c r="DH1044" s="4" t="str">
        <f t="shared" si="1302"/>
        <v>DH$1034</v>
      </c>
      <c r="DI1044" s="4" t="str">
        <f t="shared" si="1302"/>
        <v>DI$1034</v>
      </c>
      <c r="DJ1044" s="4" t="str">
        <f t="shared" si="1302"/>
        <v>DJ$1034</v>
      </c>
      <c r="DK1044" s="4" t="str">
        <f t="shared" si="1302"/>
        <v>DK$1034</v>
      </c>
      <c r="DL1044" s="4" t="str">
        <f t="shared" si="1302"/>
        <v>DL$1034</v>
      </c>
    </row>
    <row r="1045" spans="1:116" x14ac:dyDescent="0.4">
      <c r="B1045" s="164" t="s">
        <v>332</v>
      </c>
      <c r="C1045" s="164"/>
      <c r="D1045" s="164" t="s">
        <v>831</v>
      </c>
      <c r="E1045" s="204" t="str">
        <f t="shared" si="1287"/>
        <v>1045 WCINVBATCH-SV</v>
      </c>
      <c r="G1045" s="8" t="str">
        <f>G1016</f>
        <v>Secondary volume driver</v>
      </c>
      <c r="H1045" s="12"/>
      <c r="I1045" s="60"/>
      <c r="J1045" s="60"/>
      <c r="K1045" s="15"/>
      <c r="L1045" s="15"/>
      <c r="M1045" s="15"/>
      <c r="N1045" s="15"/>
      <c r="O1045" s="15"/>
      <c r="P1045" s="15"/>
      <c r="R1045" s="15"/>
      <c r="S1045" s="215" t="str">
        <f t="shared" ref="S1045:AX1054" si="1303">S1005</f>
        <v>S$19</v>
      </c>
      <c r="T1045" s="215" t="str">
        <f t="shared" si="1303"/>
        <v>T$19</v>
      </c>
      <c r="U1045" s="215" t="str">
        <f t="shared" si="1303"/>
        <v>U$19</v>
      </c>
      <c r="V1045" s="215" t="str">
        <f t="shared" si="1303"/>
        <v>V$19</v>
      </c>
      <c r="W1045" s="215" t="str">
        <f t="shared" si="1303"/>
        <v>W$19</v>
      </c>
      <c r="X1045" s="215" t="str">
        <f t="shared" si="1303"/>
        <v>X$19</v>
      </c>
      <c r="Y1045" s="215" t="str">
        <f t="shared" si="1303"/>
        <v>Y$19</v>
      </c>
      <c r="Z1045" s="215" t="str">
        <f t="shared" si="1303"/>
        <v>Z$19</v>
      </c>
      <c r="AA1045" s="215" t="str">
        <f t="shared" si="1303"/>
        <v>AA$19</v>
      </c>
      <c r="AB1045" s="215" t="str">
        <f t="shared" si="1303"/>
        <v>AB$19</v>
      </c>
      <c r="AC1045" s="215" t="str">
        <f t="shared" si="1303"/>
        <v>AC$19</v>
      </c>
      <c r="AD1045" s="215" t="str">
        <f t="shared" si="1303"/>
        <v>AD$19</v>
      </c>
      <c r="AE1045" s="215" t="str">
        <f t="shared" si="1303"/>
        <v>AE$19</v>
      </c>
      <c r="AF1045" s="215" t="str">
        <f t="shared" si="1303"/>
        <v>AF$19</v>
      </c>
      <c r="AG1045" s="215" t="str">
        <f t="shared" si="1303"/>
        <v>AG$19</v>
      </c>
      <c r="AH1045" s="215" t="str">
        <f t="shared" si="1303"/>
        <v>AH$19</v>
      </c>
      <c r="AI1045" s="215" t="str">
        <f t="shared" si="1303"/>
        <v>AI$19</v>
      </c>
      <c r="AJ1045" s="215" t="str">
        <f t="shared" si="1303"/>
        <v>AJ$19</v>
      </c>
      <c r="AK1045" s="215" t="str">
        <f t="shared" si="1303"/>
        <v>AK$19</v>
      </c>
      <c r="AL1045" s="215" t="str">
        <f t="shared" si="1303"/>
        <v>AL$19</v>
      </c>
      <c r="AM1045" s="215" t="str">
        <f t="shared" si="1303"/>
        <v>AM$19</v>
      </c>
      <c r="AN1045" s="215" t="str">
        <f t="shared" si="1303"/>
        <v>AN$19</v>
      </c>
      <c r="AO1045" s="215" t="str">
        <f t="shared" si="1303"/>
        <v>AO$19</v>
      </c>
      <c r="AP1045" s="215" t="str">
        <f t="shared" si="1303"/>
        <v>AP$19</v>
      </c>
      <c r="AQ1045" s="215" t="str">
        <f t="shared" si="1303"/>
        <v>AQ$19</v>
      </c>
      <c r="AR1045" s="215" t="str">
        <f t="shared" si="1303"/>
        <v>AR$19</v>
      </c>
      <c r="AS1045" s="215" t="str">
        <f t="shared" si="1303"/>
        <v>AS$19</v>
      </c>
      <c r="AT1045" s="215" t="str">
        <f t="shared" si="1303"/>
        <v>AT$19</v>
      </c>
      <c r="AU1045" s="215" t="str">
        <f t="shared" si="1303"/>
        <v>AU$19</v>
      </c>
      <c r="AV1045" s="215" t="str">
        <f t="shared" si="1303"/>
        <v>AV$19</v>
      </c>
      <c r="AW1045" s="215" t="str">
        <f t="shared" si="1303"/>
        <v>AW$19</v>
      </c>
      <c r="AX1045" s="215" t="str">
        <f t="shared" si="1303"/>
        <v>AX$19</v>
      </c>
      <c r="AY1045" s="215" t="str">
        <f t="shared" ref="AY1045:CD1054" si="1304">AY1005</f>
        <v>AY$19</v>
      </c>
      <c r="AZ1045" s="215" t="str">
        <f t="shared" si="1304"/>
        <v>AZ$19</v>
      </c>
      <c r="BA1045" s="215" t="str">
        <f t="shared" si="1304"/>
        <v>BA$19</v>
      </c>
      <c r="BB1045" s="215" t="str">
        <f t="shared" si="1304"/>
        <v>BB$19</v>
      </c>
      <c r="BC1045" s="215" t="str">
        <f t="shared" si="1304"/>
        <v>BC$19</v>
      </c>
      <c r="BD1045" s="215" t="str">
        <f t="shared" si="1304"/>
        <v>BD$19</v>
      </c>
      <c r="BE1045" s="215" t="str">
        <f t="shared" si="1304"/>
        <v>BE$19</v>
      </c>
      <c r="BF1045" s="215" t="str">
        <f t="shared" si="1304"/>
        <v>BF$19</v>
      </c>
      <c r="BG1045" s="215" t="str">
        <f t="shared" si="1304"/>
        <v>BG$19</v>
      </c>
      <c r="BH1045" s="215" t="str">
        <f t="shared" si="1304"/>
        <v>BH$19</v>
      </c>
      <c r="BI1045" s="215" t="str">
        <f t="shared" si="1304"/>
        <v>BI$19</v>
      </c>
      <c r="BJ1045" s="215" t="str">
        <f t="shared" si="1304"/>
        <v>BJ$19</v>
      </c>
      <c r="BK1045" s="215" t="str">
        <f t="shared" si="1304"/>
        <v>BK$19</v>
      </c>
      <c r="BL1045" s="215" t="str">
        <f t="shared" si="1304"/>
        <v>BL$19</v>
      </c>
      <c r="BM1045" s="215" t="str">
        <f t="shared" si="1304"/>
        <v>BM$19</v>
      </c>
      <c r="BN1045" s="215" t="str">
        <f t="shared" si="1304"/>
        <v>BN$19</v>
      </c>
      <c r="BO1045" s="215" t="str">
        <f t="shared" si="1304"/>
        <v>BO$19</v>
      </c>
      <c r="BP1045" s="215" t="str">
        <f t="shared" si="1304"/>
        <v>BP$19</v>
      </c>
      <c r="BQ1045" s="215" t="str">
        <f t="shared" si="1304"/>
        <v>BQ$19</v>
      </c>
      <c r="BR1045" s="215" t="str">
        <f t="shared" si="1304"/>
        <v>BR$19</v>
      </c>
      <c r="BS1045" s="215" t="str">
        <f t="shared" si="1304"/>
        <v>BS$19</v>
      </c>
      <c r="BT1045" s="215" t="str">
        <f t="shared" si="1304"/>
        <v>BT$19</v>
      </c>
      <c r="BU1045" s="215" t="str">
        <f t="shared" si="1304"/>
        <v>BU$19</v>
      </c>
      <c r="BV1045" s="215" t="str">
        <f t="shared" si="1304"/>
        <v>BV$19</v>
      </c>
      <c r="BW1045" s="215" t="str">
        <f t="shared" si="1304"/>
        <v>BW$19</v>
      </c>
      <c r="BX1045" s="215" t="str">
        <f t="shared" si="1304"/>
        <v>BX$19</v>
      </c>
      <c r="BY1045" s="215" t="str">
        <f t="shared" si="1304"/>
        <v>BY$19</v>
      </c>
      <c r="BZ1045" s="215" t="str">
        <f t="shared" si="1304"/>
        <v>BZ$19</v>
      </c>
      <c r="CA1045" s="215" t="str">
        <f t="shared" si="1304"/>
        <v>CA$19</v>
      </c>
      <c r="CB1045" s="215" t="str">
        <f t="shared" si="1304"/>
        <v>CB$19</v>
      </c>
      <c r="CC1045" s="215" t="str">
        <f t="shared" si="1304"/>
        <v>CC$19</v>
      </c>
      <c r="CD1045" s="215" t="str">
        <f t="shared" si="1304"/>
        <v>CD$19</v>
      </c>
      <c r="CE1045" s="215" t="str">
        <f t="shared" ref="CE1045:CL1054" si="1305">CE1005</f>
        <v>CE$19</v>
      </c>
      <c r="CF1045" s="215" t="str">
        <f t="shared" si="1305"/>
        <v>CF$19</v>
      </c>
      <c r="CG1045" s="215" t="str">
        <f t="shared" si="1305"/>
        <v>CG$19</v>
      </c>
      <c r="CH1045" s="215" t="str">
        <f t="shared" si="1305"/>
        <v>CH$19</v>
      </c>
      <c r="CI1045" s="215" t="str">
        <f t="shared" si="1305"/>
        <v>CI$19</v>
      </c>
      <c r="CJ1045" s="215" t="str">
        <f t="shared" si="1305"/>
        <v>CJ$19</v>
      </c>
      <c r="CK1045" s="215" t="str">
        <f t="shared" si="1305"/>
        <v>CK$19</v>
      </c>
      <c r="CL1045" s="215" t="str">
        <f t="shared" si="1305"/>
        <v>CL$19</v>
      </c>
      <c r="CN1045" s="60"/>
      <c r="CO1045" s="215" t="str">
        <f t="shared" ref="CO1045:DL1054" si="1306">CO1005</f>
        <v>CO$19</v>
      </c>
      <c r="CP1045" s="215" t="str">
        <f t="shared" si="1306"/>
        <v>CP$19</v>
      </c>
      <c r="CQ1045" s="215" t="str">
        <f t="shared" si="1306"/>
        <v>CQ$19</v>
      </c>
      <c r="CR1045" s="215" t="str">
        <f t="shared" si="1306"/>
        <v>CR$19</v>
      </c>
      <c r="CS1045" s="215" t="str">
        <f t="shared" si="1306"/>
        <v>CS$19</v>
      </c>
      <c r="CT1045" s="215" t="str">
        <f t="shared" si="1306"/>
        <v>CT$19</v>
      </c>
      <c r="CU1045" s="215" t="str">
        <f t="shared" si="1306"/>
        <v>CU$19</v>
      </c>
      <c r="CV1045" s="215" t="str">
        <f t="shared" si="1306"/>
        <v>CV$19</v>
      </c>
      <c r="CW1045" s="215" t="str">
        <f t="shared" si="1306"/>
        <v>CW$19</v>
      </c>
      <c r="CX1045" s="215" t="str">
        <f t="shared" si="1306"/>
        <v>CX$19</v>
      </c>
      <c r="CY1045" s="215" t="str">
        <f t="shared" si="1306"/>
        <v>CY$19</v>
      </c>
      <c r="CZ1045" s="215" t="str">
        <f t="shared" si="1306"/>
        <v>CZ$19</v>
      </c>
      <c r="DA1045" s="215" t="str">
        <f t="shared" si="1306"/>
        <v>DA$19</v>
      </c>
      <c r="DB1045" s="215" t="str">
        <f t="shared" si="1306"/>
        <v>DB$19</v>
      </c>
      <c r="DC1045" s="215" t="str">
        <f t="shared" si="1306"/>
        <v>DC$19</v>
      </c>
      <c r="DD1045" s="215" t="str">
        <f t="shared" si="1306"/>
        <v>DD$19</v>
      </c>
      <c r="DE1045" s="215" t="str">
        <f t="shared" si="1306"/>
        <v>DE$19</v>
      </c>
      <c r="DF1045" s="215" t="str">
        <f t="shared" si="1306"/>
        <v>DF$19</v>
      </c>
      <c r="DG1045" s="215" t="str">
        <f t="shared" si="1306"/>
        <v>DG$19</v>
      </c>
      <c r="DH1045" s="215" t="str">
        <f t="shared" si="1306"/>
        <v>DH$19</v>
      </c>
      <c r="DI1045" s="215" t="str">
        <f t="shared" si="1306"/>
        <v>DI$19</v>
      </c>
      <c r="DJ1045" s="215" t="str">
        <f t="shared" si="1306"/>
        <v>DJ$19</v>
      </c>
      <c r="DK1045" s="215" t="str">
        <f t="shared" si="1306"/>
        <v>DK$19</v>
      </c>
      <c r="DL1045" s="215" t="str">
        <f t="shared" si="1306"/>
        <v>DL$19</v>
      </c>
    </row>
    <row r="1046" spans="1:116" x14ac:dyDescent="0.4">
      <c r="E1046" s="8"/>
      <c r="H1046" s="12"/>
      <c r="I1046" s="60"/>
      <c r="J1046" s="60"/>
      <c r="K1046" s="15"/>
      <c r="L1046" s="15"/>
      <c r="M1046" s="15"/>
      <c r="N1046" s="15"/>
      <c r="O1046" s="15"/>
      <c r="P1046" s="15"/>
      <c r="R1046" s="15"/>
      <c r="S1046" s="76"/>
      <c r="T1046" s="76"/>
      <c r="U1046" s="76"/>
      <c r="V1046" s="76"/>
      <c r="W1046" s="76"/>
      <c r="X1046" s="76"/>
      <c r="Y1046" s="76"/>
      <c r="Z1046" s="76"/>
      <c r="AA1046" s="76"/>
      <c r="AB1046" s="76"/>
      <c r="AC1046" s="76"/>
      <c r="AD1046" s="76"/>
      <c r="AE1046" s="76"/>
      <c r="AF1046" s="76"/>
      <c r="AG1046" s="76"/>
      <c r="AH1046" s="76"/>
      <c r="AI1046" s="76"/>
      <c r="AJ1046" s="76"/>
      <c r="AK1046" s="76"/>
      <c r="AL1046" s="76"/>
      <c r="AM1046" s="76"/>
      <c r="AN1046" s="76"/>
      <c r="AO1046" s="76"/>
      <c r="AP1046" s="76"/>
      <c r="AQ1046" s="76"/>
      <c r="AR1046" s="76"/>
      <c r="AS1046" s="76"/>
      <c r="AT1046" s="76"/>
      <c r="AU1046" s="76"/>
      <c r="AV1046" s="76"/>
      <c r="AW1046" s="76"/>
      <c r="AX1046" s="76"/>
      <c r="AY1046" s="76"/>
      <c r="AZ1046" s="76"/>
      <c r="BA1046" s="76"/>
      <c r="BB1046" s="76"/>
      <c r="BC1046" s="76"/>
      <c r="BD1046" s="76"/>
      <c r="BE1046" s="76"/>
      <c r="BF1046" s="76"/>
      <c r="BG1046" s="76"/>
      <c r="BH1046" s="76"/>
      <c r="BI1046" s="76"/>
      <c r="BJ1046" s="76"/>
      <c r="BK1046" s="76"/>
      <c r="BL1046" s="76"/>
      <c r="BM1046" s="76"/>
      <c r="BN1046" s="76"/>
      <c r="BO1046" s="76"/>
      <c r="BP1046" s="76"/>
      <c r="BQ1046" s="76"/>
      <c r="BR1046" s="76"/>
      <c r="BS1046" s="76"/>
      <c r="BT1046" s="76"/>
      <c r="BU1046" s="76"/>
      <c r="BV1046" s="76"/>
      <c r="BW1046" s="76"/>
      <c r="BX1046" s="76"/>
      <c r="BY1046" s="76"/>
      <c r="BZ1046" s="76"/>
      <c r="CA1046" s="76"/>
      <c r="CB1046" s="76"/>
      <c r="CC1046" s="76"/>
      <c r="CD1046" s="76"/>
      <c r="CE1046" s="76"/>
      <c r="CF1046" s="76"/>
      <c r="CG1046" s="76"/>
      <c r="CH1046" s="76"/>
      <c r="CI1046" s="76"/>
      <c r="CJ1046" s="76"/>
      <c r="CK1046" s="76"/>
      <c r="CL1046" s="76"/>
      <c r="CN1046" s="60"/>
      <c r="CO1046" s="76"/>
      <c r="CP1046" s="76"/>
      <c r="CQ1046" s="76"/>
      <c r="CR1046" s="76"/>
      <c r="CS1046" s="76"/>
      <c r="CT1046" s="76"/>
      <c r="CU1046" s="76"/>
      <c r="CV1046" s="76"/>
      <c r="CW1046" s="76"/>
      <c r="CX1046" s="76"/>
      <c r="CY1046" s="76"/>
      <c r="CZ1046" s="76"/>
      <c r="DA1046" s="76"/>
      <c r="DB1046" s="76"/>
      <c r="DC1046" s="76"/>
      <c r="DD1046" s="76"/>
      <c r="DE1046" s="76"/>
      <c r="DF1046" s="76"/>
      <c r="DG1046" s="76"/>
      <c r="DH1046" s="76"/>
      <c r="DI1046" s="76"/>
      <c r="DJ1046" s="76"/>
      <c r="DK1046" s="76"/>
      <c r="DL1046" s="76"/>
    </row>
    <row r="1047" spans="1:116" x14ac:dyDescent="0.4">
      <c r="A1047" s="174"/>
      <c r="E1047" s="8"/>
      <c r="G1047" s="175" t="s">
        <v>490</v>
      </c>
      <c r="H1047" s="174"/>
      <c r="I1047" s="176"/>
      <c r="J1047" s="176"/>
      <c r="K1047" s="197"/>
      <c r="L1047" s="197"/>
      <c r="M1047" s="197"/>
      <c r="N1047" s="197"/>
      <c r="O1047" s="197"/>
      <c r="P1047" s="197"/>
      <c r="R1047" s="198"/>
      <c r="S1047" s="174"/>
      <c r="T1047" s="174"/>
      <c r="U1047" s="174"/>
      <c r="V1047" s="174"/>
      <c r="W1047" s="174"/>
      <c r="X1047" s="174"/>
      <c r="Y1047" s="174"/>
      <c r="Z1047" s="174"/>
      <c r="AA1047" s="174"/>
      <c r="AB1047" s="174"/>
      <c r="AC1047" s="174"/>
      <c r="AD1047" s="174"/>
      <c r="AE1047" s="174"/>
      <c r="AF1047" s="174"/>
      <c r="AG1047" s="174"/>
      <c r="AH1047" s="174"/>
      <c r="AI1047" s="174"/>
      <c r="AJ1047" s="174"/>
      <c r="AK1047" s="174"/>
      <c r="AL1047" s="174"/>
      <c r="AM1047" s="174"/>
      <c r="AN1047" s="174"/>
      <c r="AO1047" s="174"/>
      <c r="AP1047" s="174"/>
      <c r="AQ1047" s="174"/>
      <c r="AR1047" s="174"/>
      <c r="AS1047" s="174"/>
      <c r="AT1047" s="174"/>
      <c r="AU1047" s="174"/>
      <c r="AV1047" s="174"/>
      <c r="AW1047" s="174"/>
      <c r="AX1047" s="174"/>
      <c r="AY1047" s="174"/>
      <c r="AZ1047" s="174"/>
      <c r="BA1047" s="174"/>
      <c r="BB1047" s="174"/>
      <c r="BC1047" s="174"/>
      <c r="BD1047" s="174"/>
      <c r="BE1047" s="174"/>
      <c r="BF1047" s="174"/>
      <c r="BG1047" s="174"/>
      <c r="BH1047" s="174"/>
      <c r="BI1047" s="174"/>
      <c r="BJ1047" s="174"/>
      <c r="BK1047" s="174"/>
      <c r="BL1047" s="174"/>
      <c r="BM1047" s="174"/>
      <c r="BN1047" s="174"/>
      <c r="BO1047" s="174"/>
      <c r="BP1047" s="174"/>
      <c r="BQ1047" s="174"/>
      <c r="BR1047" s="174"/>
      <c r="BS1047" s="174"/>
      <c r="BT1047" s="174"/>
      <c r="BU1047" s="174"/>
      <c r="BV1047" s="174"/>
      <c r="BW1047" s="174"/>
      <c r="BX1047" s="174"/>
      <c r="BY1047" s="174"/>
      <c r="BZ1047" s="174"/>
      <c r="CA1047" s="174"/>
      <c r="CB1047" s="174"/>
      <c r="CC1047" s="174"/>
      <c r="CD1047" s="174"/>
      <c r="CE1047" s="174"/>
      <c r="CF1047" s="174"/>
      <c r="CG1047" s="174"/>
      <c r="CH1047" s="174"/>
      <c r="CI1047" s="174"/>
      <c r="CJ1047" s="174"/>
      <c r="CK1047" s="174"/>
      <c r="CL1047" s="174"/>
      <c r="CN1047" s="176"/>
      <c r="CO1047" s="174"/>
      <c r="CP1047" s="174"/>
      <c r="CQ1047" s="174"/>
      <c r="CR1047" s="174"/>
      <c r="CS1047" s="174"/>
      <c r="CT1047" s="174"/>
      <c r="CU1047" s="174"/>
      <c r="CV1047" s="174"/>
      <c r="CW1047" s="174"/>
      <c r="CX1047" s="174"/>
      <c r="CY1047" s="174"/>
      <c r="CZ1047" s="174"/>
      <c r="DA1047" s="174"/>
      <c r="DB1047" s="174"/>
      <c r="DC1047" s="174"/>
      <c r="DD1047" s="174"/>
      <c r="DE1047" s="174"/>
      <c r="DF1047" s="174"/>
      <c r="DG1047" s="174"/>
      <c r="DH1047" s="174"/>
      <c r="DI1047" s="174"/>
      <c r="DJ1047" s="174"/>
      <c r="DK1047" s="174"/>
      <c r="DL1047" s="174"/>
    </row>
    <row r="1048" spans="1:116" x14ac:dyDescent="0.4">
      <c r="A1048" s="174"/>
      <c r="E1048" s="8"/>
      <c r="G1048" s="175" t="s">
        <v>492</v>
      </c>
      <c r="H1048" s="174"/>
      <c r="I1048" s="176"/>
      <c r="J1048" s="176"/>
      <c r="K1048" s="197"/>
      <c r="L1048" s="197"/>
      <c r="M1048" s="197"/>
      <c r="N1048" s="197"/>
      <c r="O1048" s="197"/>
      <c r="P1048" s="197"/>
      <c r="R1048" s="198"/>
      <c r="S1048" s="174"/>
      <c r="T1048" s="174"/>
      <c r="U1048" s="174"/>
      <c r="V1048" s="174"/>
      <c r="W1048" s="174"/>
      <c r="X1048" s="174"/>
      <c r="Y1048" s="174"/>
      <c r="Z1048" s="174"/>
      <c r="AA1048" s="174"/>
      <c r="AB1048" s="174"/>
      <c r="AC1048" s="174"/>
      <c r="AD1048" s="174"/>
      <c r="AE1048" s="174"/>
      <c r="AF1048" s="174"/>
      <c r="AG1048" s="174"/>
      <c r="AH1048" s="174"/>
      <c r="AI1048" s="174"/>
      <c r="AJ1048" s="174"/>
      <c r="AK1048" s="174"/>
      <c r="AL1048" s="174"/>
      <c r="AM1048" s="174"/>
      <c r="AN1048" s="174"/>
      <c r="AO1048" s="174"/>
      <c r="AP1048" s="174"/>
      <c r="AQ1048" s="174"/>
      <c r="AR1048" s="174"/>
      <c r="AS1048" s="174"/>
      <c r="AT1048" s="174"/>
      <c r="AU1048" s="174"/>
      <c r="AV1048" s="174"/>
      <c r="AW1048" s="174"/>
      <c r="AX1048" s="174"/>
      <c r="AY1048" s="174"/>
      <c r="AZ1048" s="174"/>
      <c r="BA1048" s="174"/>
      <c r="BB1048" s="174"/>
      <c r="BC1048" s="174"/>
      <c r="BD1048" s="174"/>
      <c r="BE1048" s="174"/>
      <c r="BF1048" s="174"/>
      <c r="BG1048" s="174"/>
      <c r="BH1048" s="174"/>
      <c r="BI1048" s="174"/>
      <c r="BJ1048" s="174"/>
      <c r="BK1048" s="174"/>
      <c r="BL1048" s="174"/>
      <c r="BM1048" s="174"/>
      <c r="BN1048" s="174"/>
      <c r="BO1048" s="174"/>
      <c r="BP1048" s="174"/>
      <c r="BQ1048" s="174"/>
      <c r="BR1048" s="174"/>
      <c r="BS1048" s="174"/>
      <c r="BT1048" s="174"/>
      <c r="BU1048" s="174"/>
      <c r="BV1048" s="174"/>
      <c r="BW1048" s="174"/>
      <c r="BX1048" s="174"/>
      <c r="BY1048" s="174"/>
      <c r="BZ1048" s="174"/>
      <c r="CA1048" s="174"/>
      <c r="CB1048" s="174"/>
      <c r="CC1048" s="174"/>
      <c r="CD1048" s="174"/>
      <c r="CE1048" s="174"/>
      <c r="CF1048" s="174"/>
      <c r="CG1048" s="174"/>
      <c r="CH1048" s="174"/>
      <c r="CI1048" s="174"/>
      <c r="CJ1048" s="174"/>
      <c r="CK1048" s="174"/>
      <c r="CL1048" s="174"/>
      <c r="CN1048" s="176"/>
      <c r="CO1048" s="174"/>
      <c r="CP1048" s="174"/>
      <c r="CQ1048" s="174"/>
      <c r="CR1048" s="174"/>
      <c r="CS1048" s="174"/>
      <c r="CT1048" s="174"/>
      <c r="CU1048" s="174"/>
      <c r="CV1048" s="174"/>
      <c r="CW1048" s="174"/>
      <c r="CX1048" s="174"/>
      <c r="CY1048" s="174"/>
      <c r="CZ1048" s="174"/>
      <c r="DA1048" s="174"/>
      <c r="DB1048" s="174"/>
      <c r="DC1048" s="174"/>
      <c r="DD1048" s="174"/>
      <c r="DE1048" s="174"/>
      <c r="DF1048" s="174"/>
      <c r="DG1048" s="174"/>
      <c r="DH1048" s="174"/>
      <c r="DI1048" s="174"/>
      <c r="DJ1048" s="174"/>
      <c r="DK1048" s="174"/>
      <c r="DL1048" s="174"/>
    </row>
    <row r="1049" spans="1:116" x14ac:dyDescent="0.4">
      <c r="A1049" s="174"/>
      <c r="E1049" s="8"/>
      <c r="G1049" s="175" t="s">
        <v>461</v>
      </c>
      <c r="H1049" s="174"/>
      <c r="I1049" s="176"/>
      <c r="J1049" s="176"/>
      <c r="K1049" s="197"/>
      <c r="L1049" s="197"/>
      <c r="M1049" s="197"/>
      <c r="N1049" s="197"/>
      <c r="O1049" s="197"/>
      <c r="P1049" s="197"/>
      <c r="R1049" s="198"/>
      <c r="S1049" s="199" t="str">
        <f t="shared" ref="S1049:CD1049" si="1307">S$20</f>
        <v>S$16</v>
      </c>
      <c r="T1049" s="199" t="str">
        <f t="shared" si="1307"/>
        <v>T$16</v>
      </c>
      <c r="U1049" s="199" t="str">
        <f t="shared" si="1307"/>
        <v>U$16</v>
      </c>
      <c r="V1049" s="199" t="str">
        <f t="shared" si="1307"/>
        <v>V$16</v>
      </c>
      <c r="W1049" s="199" t="str">
        <f t="shared" si="1307"/>
        <v>W$16</v>
      </c>
      <c r="X1049" s="199" t="str">
        <f t="shared" si="1307"/>
        <v>X$16</v>
      </c>
      <c r="Y1049" s="199" t="str">
        <f t="shared" si="1307"/>
        <v>Y$16</v>
      </c>
      <c r="Z1049" s="199" t="str">
        <f t="shared" si="1307"/>
        <v>Z$16</v>
      </c>
      <c r="AA1049" s="199" t="str">
        <f t="shared" si="1307"/>
        <v>AA$16</v>
      </c>
      <c r="AB1049" s="199" t="str">
        <f t="shared" si="1307"/>
        <v>AB$16</v>
      </c>
      <c r="AC1049" s="199" t="str">
        <f t="shared" si="1307"/>
        <v>AC$16</v>
      </c>
      <c r="AD1049" s="199" t="str">
        <f t="shared" si="1307"/>
        <v>AD$16</v>
      </c>
      <c r="AE1049" s="199" t="str">
        <f t="shared" si="1307"/>
        <v>AE$16</v>
      </c>
      <c r="AF1049" s="199" t="str">
        <f t="shared" si="1307"/>
        <v>AF$16</v>
      </c>
      <c r="AG1049" s="199" t="str">
        <f t="shared" si="1307"/>
        <v>AG$16</v>
      </c>
      <c r="AH1049" s="199" t="str">
        <f t="shared" si="1307"/>
        <v>AH$16</v>
      </c>
      <c r="AI1049" s="199" t="str">
        <f t="shared" si="1307"/>
        <v>AI$16</v>
      </c>
      <c r="AJ1049" s="199" t="str">
        <f t="shared" si="1307"/>
        <v>AJ$16</v>
      </c>
      <c r="AK1049" s="199" t="str">
        <f t="shared" si="1307"/>
        <v>AK$16</v>
      </c>
      <c r="AL1049" s="199" t="str">
        <f t="shared" si="1307"/>
        <v>AL$16</v>
      </c>
      <c r="AM1049" s="199" t="str">
        <f t="shared" si="1307"/>
        <v>AM$16</v>
      </c>
      <c r="AN1049" s="199" t="str">
        <f t="shared" si="1307"/>
        <v>AN$16</v>
      </c>
      <c r="AO1049" s="199" t="str">
        <f t="shared" si="1307"/>
        <v>AO$16</v>
      </c>
      <c r="AP1049" s="199" t="str">
        <f t="shared" si="1307"/>
        <v>AP$16</v>
      </c>
      <c r="AQ1049" s="199" t="str">
        <f t="shared" si="1307"/>
        <v>AQ$16</v>
      </c>
      <c r="AR1049" s="199" t="str">
        <f t="shared" si="1307"/>
        <v>AR$16</v>
      </c>
      <c r="AS1049" s="199" t="str">
        <f t="shared" si="1307"/>
        <v>AS$16</v>
      </c>
      <c r="AT1049" s="199" t="str">
        <f t="shared" si="1307"/>
        <v>AT$16</v>
      </c>
      <c r="AU1049" s="199" t="str">
        <f t="shared" si="1307"/>
        <v>AU$16</v>
      </c>
      <c r="AV1049" s="199" t="str">
        <f t="shared" si="1307"/>
        <v>AV$16</v>
      </c>
      <c r="AW1049" s="199" t="str">
        <f t="shared" si="1307"/>
        <v>AW$16</v>
      </c>
      <c r="AX1049" s="199" t="str">
        <f t="shared" si="1307"/>
        <v>AX$16</v>
      </c>
      <c r="AY1049" s="199" t="str">
        <f t="shared" si="1307"/>
        <v>AY$16</v>
      </c>
      <c r="AZ1049" s="199" t="str">
        <f t="shared" si="1307"/>
        <v>AZ$16</v>
      </c>
      <c r="BA1049" s="199" t="str">
        <f t="shared" si="1307"/>
        <v>BA$16</v>
      </c>
      <c r="BB1049" s="199" t="str">
        <f t="shared" si="1307"/>
        <v>BB$16</v>
      </c>
      <c r="BC1049" s="199" t="str">
        <f t="shared" si="1307"/>
        <v>BC$16</v>
      </c>
      <c r="BD1049" s="199" t="str">
        <f t="shared" si="1307"/>
        <v>BD$16</v>
      </c>
      <c r="BE1049" s="199" t="str">
        <f t="shared" si="1307"/>
        <v>BE$16</v>
      </c>
      <c r="BF1049" s="199" t="str">
        <f t="shared" si="1307"/>
        <v>BF$16</v>
      </c>
      <c r="BG1049" s="199" t="str">
        <f t="shared" si="1307"/>
        <v>BG$16</v>
      </c>
      <c r="BH1049" s="199" t="str">
        <f t="shared" si="1307"/>
        <v>BH$16</v>
      </c>
      <c r="BI1049" s="199" t="str">
        <f t="shared" si="1307"/>
        <v>BI$16</v>
      </c>
      <c r="BJ1049" s="199" t="str">
        <f t="shared" si="1307"/>
        <v>BJ$16</v>
      </c>
      <c r="BK1049" s="199" t="str">
        <f t="shared" si="1307"/>
        <v>BK$16</v>
      </c>
      <c r="BL1049" s="199" t="str">
        <f t="shared" si="1307"/>
        <v>BL$16</v>
      </c>
      <c r="BM1049" s="199" t="str">
        <f t="shared" si="1307"/>
        <v>BM$16</v>
      </c>
      <c r="BN1049" s="199" t="str">
        <f t="shared" si="1307"/>
        <v>BN$16</v>
      </c>
      <c r="BO1049" s="199" t="str">
        <f t="shared" si="1307"/>
        <v>BO$16</v>
      </c>
      <c r="BP1049" s="199" t="str">
        <f t="shared" si="1307"/>
        <v>BP$16</v>
      </c>
      <c r="BQ1049" s="199" t="str">
        <f t="shared" si="1307"/>
        <v>BQ$16</v>
      </c>
      <c r="BR1049" s="199" t="str">
        <f t="shared" si="1307"/>
        <v>BR$16</v>
      </c>
      <c r="BS1049" s="199" t="str">
        <f t="shared" si="1307"/>
        <v>BS$16</v>
      </c>
      <c r="BT1049" s="199" t="str">
        <f t="shared" si="1307"/>
        <v>BT$16</v>
      </c>
      <c r="BU1049" s="199" t="str">
        <f t="shared" si="1307"/>
        <v>BU$16</v>
      </c>
      <c r="BV1049" s="199" t="str">
        <f t="shared" si="1307"/>
        <v>BV$16</v>
      </c>
      <c r="BW1049" s="199" t="str">
        <f t="shared" si="1307"/>
        <v>BW$16</v>
      </c>
      <c r="BX1049" s="199" t="str">
        <f t="shared" si="1307"/>
        <v>BX$16</v>
      </c>
      <c r="BY1049" s="199" t="str">
        <f t="shared" si="1307"/>
        <v>BY$16</v>
      </c>
      <c r="BZ1049" s="199" t="str">
        <f t="shared" si="1307"/>
        <v>BZ$16</v>
      </c>
      <c r="CA1049" s="199" t="str">
        <f t="shared" si="1307"/>
        <v>CA$16</v>
      </c>
      <c r="CB1049" s="199" t="str">
        <f t="shared" si="1307"/>
        <v>CB$16</v>
      </c>
      <c r="CC1049" s="199" t="str">
        <f t="shared" si="1307"/>
        <v>CC$16</v>
      </c>
      <c r="CD1049" s="199" t="str">
        <f t="shared" si="1307"/>
        <v>CD$16</v>
      </c>
      <c r="CE1049" s="199" t="str">
        <f t="shared" ref="CE1049:CL1049" si="1308">CE$20</f>
        <v>CE$16</v>
      </c>
      <c r="CF1049" s="199" t="str">
        <f t="shared" si="1308"/>
        <v>CF$16</v>
      </c>
      <c r="CG1049" s="199" t="str">
        <f t="shared" si="1308"/>
        <v>CG$16</v>
      </c>
      <c r="CH1049" s="199" t="str">
        <f t="shared" si="1308"/>
        <v>CH$16</v>
      </c>
      <c r="CI1049" s="199" t="str">
        <f t="shared" si="1308"/>
        <v>CI$16</v>
      </c>
      <c r="CJ1049" s="199" t="str">
        <f t="shared" si="1308"/>
        <v>CJ$16</v>
      </c>
      <c r="CK1049" s="199" t="str">
        <f t="shared" si="1308"/>
        <v>CK$16</v>
      </c>
      <c r="CL1049" s="199" t="str">
        <f t="shared" si="1308"/>
        <v>CL$16</v>
      </c>
      <c r="CN1049" s="176"/>
      <c r="CO1049" s="199" t="str">
        <f t="shared" ref="CO1049:DL1049" si="1309">CO$20</f>
        <v>CO$16</v>
      </c>
      <c r="CP1049" s="199" t="str">
        <f t="shared" si="1309"/>
        <v>CP$16</v>
      </c>
      <c r="CQ1049" s="199" t="str">
        <f t="shared" si="1309"/>
        <v>CQ$16</v>
      </c>
      <c r="CR1049" s="199" t="str">
        <f t="shared" si="1309"/>
        <v>CR$16</v>
      </c>
      <c r="CS1049" s="199" t="str">
        <f t="shared" si="1309"/>
        <v>CS$16</v>
      </c>
      <c r="CT1049" s="199" t="str">
        <f t="shared" si="1309"/>
        <v>CT$16</v>
      </c>
      <c r="CU1049" s="199" t="str">
        <f t="shared" si="1309"/>
        <v>CU$16</v>
      </c>
      <c r="CV1049" s="199" t="str">
        <f t="shared" si="1309"/>
        <v>CV$16</v>
      </c>
      <c r="CW1049" s="199" t="str">
        <f t="shared" si="1309"/>
        <v>CW$16</v>
      </c>
      <c r="CX1049" s="199" t="str">
        <f t="shared" si="1309"/>
        <v>CX$16</v>
      </c>
      <c r="CY1049" s="199" t="str">
        <f t="shared" si="1309"/>
        <v>CY$16</v>
      </c>
      <c r="CZ1049" s="199" t="str">
        <f t="shared" si="1309"/>
        <v>CZ$16</v>
      </c>
      <c r="DA1049" s="199" t="str">
        <f t="shared" si="1309"/>
        <v>DA$16</v>
      </c>
      <c r="DB1049" s="199" t="str">
        <f t="shared" si="1309"/>
        <v>DB$16</v>
      </c>
      <c r="DC1049" s="199" t="str">
        <f t="shared" si="1309"/>
        <v>DC$16</v>
      </c>
      <c r="DD1049" s="199" t="str">
        <f t="shared" si="1309"/>
        <v>DD$16</v>
      </c>
      <c r="DE1049" s="199" t="str">
        <f t="shared" si="1309"/>
        <v>DE$16</v>
      </c>
      <c r="DF1049" s="199" t="str">
        <f t="shared" si="1309"/>
        <v>DF$16</v>
      </c>
      <c r="DG1049" s="199" t="str">
        <f t="shared" si="1309"/>
        <v>DG$16</v>
      </c>
      <c r="DH1049" s="199" t="str">
        <f t="shared" si="1309"/>
        <v>DH$16</v>
      </c>
      <c r="DI1049" s="199" t="str">
        <f t="shared" si="1309"/>
        <v>DI$16</v>
      </c>
      <c r="DJ1049" s="199" t="str">
        <f t="shared" si="1309"/>
        <v>DJ$16</v>
      </c>
      <c r="DK1049" s="199" t="str">
        <f t="shared" si="1309"/>
        <v>DK$16</v>
      </c>
      <c r="DL1049" s="199" t="str">
        <f t="shared" si="1309"/>
        <v>DL$16</v>
      </c>
    </row>
    <row r="1050" spans="1:116" x14ac:dyDescent="0.4">
      <c r="A1050" s="174"/>
      <c r="E1050" s="8"/>
      <c r="G1050" s="175" t="s">
        <v>462</v>
      </c>
      <c r="H1050" s="200"/>
      <c r="I1050" s="201"/>
      <c r="J1050" s="201"/>
      <c r="K1050" s="202"/>
      <c r="L1050" s="202"/>
      <c r="M1050" s="202"/>
      <c r="N1050" s="202"/>
      <c r="O1050" s="202"/>
      <c r="P1050" s="202"/>
      <c r="R1050" s="202"/>
      <c r="S1050" s="199" t="str">
        <f t="shared" ref="S1050:CD1050" si="1310">S$21</f>
        <v>S$17</v>
      </c>
      <c r="T1050" s="199" t="str">
        <f t="shared" si="1310"/>
        <v>T$17</v>
      </c>
      <c r="U1050" s="199" t="str">
        <f t="shared" si="1310"/>
        <v>U$17</v>
      </c>
      <c r="V1050" s="199" t="str">
        <f t="shared" si="1310"/>
        <v>V$17</v>
      </c>
      <c r="W1050" s="199" t="str">
        <f t="shared" si="1310"/>
        <v>W$17</v>
      </c>
      <c r="X1050" s="199" t="str">
        <f t="shared" si="1310"/>
        <v>X$17</v>
      </c>
      <c r="Y1050" s="199" t="str">
        <f t="shared" si="1310"/>
        <v>Y$17</v>
      </c>
      <c r="Z1050" s="199" t="str">
        <f t="shared" si="1310"/>
        <v>Z$17</v>
      </c>
      <c r="AA1050" s="199" t="str">
        <f t="shared" si="1310"/>
        <v>AA$17</v>
      </c>
      <c r="AB1050" s="199" t="str">
        <f t="shared" si="1310"/>
        <v>AB$17</v>
      </c>
      <c r="AC1050" s="199" t="str">
        <f t="shared" si="1310"/>
        <v>AC$17</v>
      </c>
      <c r="AD1050" s="199" t="str">
        <f t="shared" si="1310"/>
        <v>AD$17</v>
      </c>
      <c r="AE1050" s="199" t="str">
        <f t="shared" si="1310"/>
        <v>AE$17</v>
      </c>
      <c r="AF1050" s="199" t="str">
        <f t="shared" si="1310"/>
        <v>AF$17</v>
      </c>
      <c r="AG1050" s="199" t="str">
        <f t="shared" si="1310"/>
        <v>AG$17</v>
      </c>
      <c r="AH1050" s="199" t="str">
        <f t="shared" si="1310"/>
        <v>AH$17</v>
      </c>
      <c r="AI1050" s="199" t="str">
        <f t="shared" si="1310"/>
        <v>AI$17</v>
      </c>
      <c r="AJ1050" s="199" t="str">
        <f t="shared" si="1310"/>
        <v>AJ$17</v>
      </c>
      <c r="AK1050" s="199" t="str">
        <f t="shared" si="1310"/>
        <v>AK$17</v>
      </c>
      <c r="AL1050" s="199" t="str">
        <f t="shared" si="1310"/>
        <v>AL$17</v>
      </c>
      <c r="AM1050" s="199" t="str">
        <f t="shared" si="1310"/>
        <v>AM$17</v>
      </c>
      <c r="AN1050" s="199" t="str">
        <f t="shared" si="1310"/>
        <v>AN$17</v>
      </c>
      <c r="AO1050" s="199" t="str">
        <f t="shared" si="1310"/>
        <v>AO$17</v>
      </c>
      <c r="AP1050" s="199" t="str">
        <f t="shared" si="1310"/>
        <v>AP$17</v>
      </c>
      <c r="AQ1050" s="199" t="str">
        <f t="shared" si="1310"/>
        <v>AQ$17</v>
      </c>
      <c r="AR1050" s="199" t="str">
        <f t="shared" si="1310"/>
        <v>AR$17</v>
      </c>
      <c r="AS1050" s="199" t="str">
        <f t="shared" si="1310"/>
        <v>AS$17</v>
      </c>
      <c r="AT1050" s="199" t="str">
        <f t="shared" si="1310"/>
        <v>AT$17</v>
      </c>
      <c r="AU1050" s="199" t="str">
        <f t="shared" si="1310"/>
        <v>AU$17</v>
      </c>
      <c r="AV1050" s="199" t="str">
        <f t="shared" si="1310"/>
        <v>AV$17</v>
      </c>
      <c r="AW1050" s="199" t="str">
        <f t="shared" si="1310"/>
        <v>AW$17</v>
      </c>
      <c r="AX1050" s="199" t="str">
        <f t="shared" si="1310"/>
        <v>AX$17</v>
      </c>
      <c r="AY1050" s="199" t="str">
        <f t="shared" si="1310"/>
        <v>AY$17</v>
      </c>
      <c r="AZ1050" s="199" t="str">
        <f t="shared" si="1310"/>
        <v>AZ$17</v>
      </c>
      <c r="BA1050" s="199" t="str">
        <f t="shared" si="1310"/>
        <v>BA$17</v>
      </c>
      <c r="BB1050" s="199" t="str">
        <f t="shared" si="1310"/>
        <v>BB$17</v>
      </c>
      <c r="BC1050" s="199" t="str">
        <f t="shared" si="1310"/>
        <v>BC$17</v>
      </c>
      <c r="BD1050" s="199" t="str">
        <f t="shared" si="1310"/>
        <v>BD$17</v>
      </c>
      <c r="BE1050" s="199" t="str">
        <f t="shared" si="1310"/>
        <v>BE$17</v>
      </c>
      <c r="BF1050" s="199" t="str">
        <f t="shared" si="1310"/>
        <v>BF$17</v>
      </c>
      <c r="BG1050" s="199" t="str">
        <f t="shared" si="1310"/>
        <v>BG$17</v>
      </c>
      <c r="BH1050" s="199" t="str">
        <f t="shared" si="1310"/>
        <v>BH$17</v>
      </c>
      <c r="BI1050" s="199" t="str">
        <f t="shared" si="1310"/>
        <v>BI$17</v>
      </c>
      <c r="BJ1050" s="199" t="str">
        <f t="shared" si="1310"/>
        <v>BJ$17</v>
      </c>
      <c r="BK1050" s="199" t="str">
        <f t="shared" si="1310"/>
        <v>BK$17</v>
      </c>
      <c r="BL1050" s="199" t="str">
        <f t="shared" si="1310"/>
        <v>BL$17</v>
      </c>
      <c r="BM1050" s="199" t="str">
        <f t="shared" si="1310"/>
        <v>BM$17</v>
      </c>
      <c r="BN1050" s="199" t="str">
        <f t="shared" si="1310"/>
        <v>BN$17</v>
      </c>
      <c r="BO1050" s="199" t="str">
        <f t="shared" si="1310"/>
        <v>BO$17</v>
      </c>
      <c r="BP1050" s="199" t="str">
        <f t="shared" si="1310"/>
        <v>BP$17</v>
      </c>
      <c r="BQ1050" s="199" t="str">
        <f t="shared" si="1310"/>
        <v>BQ$17</v>
      </c>
      <c r="BR1050" s="199" t="str">
        <f t="shared" si="1310"/>
        <v>BR$17</v>
      </c>
      <c r="BS1050" s="199" t="str">
        <f t="shared" si="1310"/>
        <v>BS$17</v>
      </c>
      <c r="BT1050" s="199" t="str">
        <f t="shared" si="1310"/>
        <v>BT$17</v>
      </c>
      <c r="BU1050" s="199" t="str">
        <f t="shared" si="1310"/>
        <v>BU$17</v>
      </c>
      <c r="BV1050" s="199" t="str">
        <f t="shared" si="1310"/>
        <v>BV$17</v>
      </c>
      <c r="BW1050" s="199" t="str">
        <f t="shared" si="1310"/>
        <v>BW$17</v>
      </c>
      <c r="BX1050" s="199" t="str">
        <f t="shared" si="1310"/>
        <v>BX$17</v>
      </c>
      <c r="BY1050" s="199" t="str">
        <f t="shared" si="1310"/>
        <v>BY$17</v>
      </c>
      <c r="BZ1050" s="199" t="str">
        <f t="shared" si="1310"/>
        <v>BZ$17</v>
      </c>
      <c r="CA1050" s="199" t="str">
        <f t="shared" si="1310"/>
        <v>CA$17</v>
      </c>
      <c r="CB1050" s="199" t="str">
        <f t="shared" si="1310"/>
        <v>CB$17</v>
      </c>
      <c r="CC1050" s="199" t="str">
        <f t="shared" si="1310"/>
        <v>CC$17</v>
      </c>
      <c r="CD1050" s="199" t="str">
        <f t="shared" si="1310"/>
        <v>CD$17</v>
      </c>
      <c r="CE1050" s="199" t="str">
        <f t="shared" ref="CE1050:CL1050" si="1311">CE$21</f>
        <v>CE$17</v>
      </c>
      <c r="CF1050" s="199" t="str">
        <f t="shared" si="1311"/>
        <v>CF$17</v>
      </c>
      <c r="CG1050" s="199" t="str">
        <f t="shared" si="1311"/>
        <v>CG$17</v>
      </c>
      <c r="CH1050" s="199" t="str">
        <f t="shared" si="1311"/>
        <v>CH$17</v>
      </c>
      <c r="CI1050" s="199" t="str">
        <f t="shared" si="1311"/>
        <v>CI$17</v>
      </c>
      <c r="CJ1050" s="199" t="str">
        <f t="shared" si="1311"/>
        <v>CJ$17</v>
      </c>
      <c r="CK1050" s="199" t="str">
        <f t="shared" si="1311"/>
        <v>CK$17</v>
      </c>
      <c r="CL1050" s="199" t="str">
        <f t="shared" si="1311"/>
        <v>CL$17</v>
      </c>
      <c r="CN1050" s="201"/>
      <c r="CO1050" s="199" t="str">
        <f t="shared" ref="CO1050:DL1050" si="1312">CO$21</f>
        <v>CO$17</v>
      </c>
      <c r="CP1050" s="199" t="str">
        <f t="shared" si="1312"/>
        <v>CP$17</v>
      </c>
      <c r="CQ1050" s="199" t="str">
        <f t="shared" si="1312"/>
        <v>CQ$17</v>
      </c>
      <c r="CR1050" s="199" t="str">
        <f t="shared" si="1312"/>
        <v>CR$17</v>
      </c>
      <c r="CS1050" s="199" t="str">
        <f t="shared" si="1312"/>
        <v>CS$17</v>
      </c>
      <c r="CT1050" s="199" t="str">
        <f t="shared" si="1312"/>
        <v>CT$17</v>
      </c>
      <c r="CU1050" s="199" t="str">
        <f t="shared" si="1312"/>
        <v>CU$17</v>
      </c>
      <c r="CV1050" s="199" t="str">
        <f t="shared" si="1312"/>
        <v>CV$17</v>
      </c>
      <c r="CW1050" s="199" t="str">
        <f t="shared" si="1312"/>
        <v>CW$17</v>
      </c>
      <c r="CX1050" s="199" t="str">
        <f t="shared" si="1312"/>
        <v>CX$17</v>
      </c>
      <c r="CY1050" s="199" t="str">
        <f t="shared" si="1312"/>
        <v>CY$17</v>
      </c>
      <c r="CZ1050" s="199" t="str">
        <f t="shared" si="1312"/>
        <v>CZ$17</v>
      </c>
      <c r="DA1050" s="199" t="str">
        <f t="shared" si="1312"/>
        <v>DA$17</v>
      </c>
      <c r="DB1050" s="199" t="str">
        <f t="shared" si="1312"/>
        <v>DB$17</v>
      </c>
      <c r="DC1050" s="199" t="str">
        <f t="shared" si="1312"/>
        <v>DC$17</v>
      </c>
      <c r="DD1050" s="199" t="str">
        <f t="shared" si="1312"/>
        <v>DD$17</v>
      </c>
      <c r="DE1050" s="199" t="str">
        <f t="shared" si="1312"/>
        <v>DE$17</v>
      </c>
      <c r="DF1050" s="199" t="str">
        <f t="shared" si="1312"/>
        <v>DF$17</v>
      </c>
      <c r="DG1050" s="199" t="str">
        <f t="shared" si="1312"/>
        <v>DG$17</v>
      </c>
      <c r="DH1050" s="199" t="str">
        <f t="shared" si="1312"/>
        <v>DH$17</v>
      </c>
      <c r="DI1050" s="199" t="str">
        <f t="shared" si="1312"/>
        <v>DI$17</v>
      </c>
      <c r="DJ1050" s="199" t="str">
        <f t="shared" si="1312"/>
        <v>DJ$17</v>
      </c>
      <c r="DK1050" s="199" t="str">
        <f t="shared" si="1312"/>
        <v>DK$17</v>
      </c>
      <c r="DL1050" s="199" t="str">
        <f t="shared" si="1312"/>
        <v>DL$17</v>
      </c>
    </row>
    <row r="1051" spans="1:116" x14ac:dyDescent="0.4">
      <c r="A1051" s="174"/>
      <c r="E1051" s="8"/>
      <c r="G1051" s="175" t="s">
        <v>491</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505</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463</v>
      </c>
      <c r="H1053" s="200"/>
      <c r="I1053" s="201"/>
      <c r="J1053" s="201"/>
      <c r="K1053" s="202"/>
      <c r="L1053" s="202"/>
      <c r="M1053" s="202"/>
      <c r="N1053" s="202"/>
      <c r="O1053" s="202"/>
      <c r="P1053" s="202"/>
      <c r="R1053" s="202"/>
      <c r="S1053" s="190" t="str">
        <f t="shared" ref="S1053:CD1053" si="1313">S$22</f>
        <v>S$18</v>
      </c>
      <c r="T1053" s="190" t="str">
        <f t="shared" si="1313"/>
        <v>T$18</v>
      </c>
      <c r="U1053" s="190" t="str">
        <f t="shared" si="1313"/>
        <v>U$18</v>
      </c>
      <c r="V1053" s="190" t="str">
        <f t="shared" si="1313"/>
        <v>V$18</v>
      </c>
      <c r="W1053" s="190" t="str">
        <f t="shared" si="1313"/>
        <v>W$18</v>
      </c>
      <c r="X1053" s="190" t="str">
        <f t="shared" si="1313"/>
        <v>X$18</v>
      </c>
      <c r="Y1053" s="190" t="str">
        <f t="shared" si="1313"/>
        <v>Y$18</v>
      </c>
      <c r="Z1053" s="190" t="str">
        <f t="shared" si="1313"/>
        <v>Z$18</v>
      </c>
      <c r="AA1053" s="190" t="str">
        <f t="shared" si="1313"/>
        <v>AA$18</v>
      </c>
      <c r="AB1053" s="190" t="str">
        <f t="shared" si="1313"/>
        <v>AB$18</v>
      </c>
      <c r="AC1053" s="190" t="str">
        <f t="shared" si="1313"/>
        <v>AC$18</v>
      </c>
      <c r="AD1053" s="190" t="str">
        <f t="shared" si="1313"/>
        <v>AD$18</v>
      </c>
      <c r="AE1053" s="190" t="str">
        <f t="shared" si="1313"/>
        <v>AE$18</v>
      </c>
      <c r="AF1053" s="190" t="str">
        <f t="shared" si="1313"/>
        <v>AF$18</v>
      </c>
      <c r="AG1053" s="190" t="str">
        <f t="shared" si="1313"/>
        <v>AG$18</v>
      </c>
      <c r="AH1053" s="190" t="str">
        <f t="shared" si="1313"/>
        <v>AH$18</v>
      </c>
      <c r="AI1053" s="190" t="str">
        <f t="shared" si="1313"/>
        <v>AI$18</v>
      </c>
      <c r="AJ1053" s="190" t="str">
        <f t="shared" si="1313"/>
        <v>AJ$18</v>
      </c>
      <c r="AK1053" s="190" t="str">
        <f t="shared" si="1313"/>
        <v>AK$18</v>
      </c>
      <c r="AL1053" s="190" t="str">
        <f t="shared" si="1313"/>
        <v>AL$18</v>
      </c>
      <c r="AM1053" s="190" t="str">
        <f t="shared" si="1313"/>
        <v>AM$18</v>
      </c>
      <c r="AN1053" s="190" t="str">
        <f t="shared" si="1313"/>
        <v>AN$18</v>
      </c>
      <c r="AO1053" s="190" t="str">
        <f t="shared" si="1313"/>
        <v>AO$18</v>
      </c>
      <c r="AP1053" s="190" t="str">
        <f t="shared" si="1313"/>
        <v>AP$18</v>
      </c>
      <c r="AQ1053" s="190" t="str">
        <f t="shared" si="1313"/>
        <v>AQ$18</v>
      </c>
      <c r="AR1053" s="190" t="str">
        <f t="shared" si="1313"/>
        <v>AR$18</v>
      </c>
      <c r="AS1053" s="190" t="str">
        <f t="shared" si="1313"/>
        <v>AS$18</v>
      </c>
      <c r="AT1053" s="190" t="str">
        <f t="shared" si="1313"/>
        <v>AT$18</v>
      </c>
      <c r="AU1053" s="190" t="str">
        <f t="shared" si="1313"/>
        <v>AU$18</v>
      </c>
      <c r="AV1053" s="190" t="str">
        <f t="shared" si="1313"/>
        <v>AV$18</v>
      </c>
      <c r="AW1053" s="190" t="str">
        <f t="shared" si="1313"/>
        <v>AW$18</v>
      </c>
      <c r="AX1053" s="190" t="str">
        <f t="shared" si="1313"/>
        <v>AX$18</v>
      </c>
      <c r="AY1053" s="190" t="str">
        <f t="shared" si="1313"/>
        <v>AY$18</v>
      </c>
      <c r="AZ1053" s="190" t="str">
        <f t="shared" si="1313"/>
        <v>AZ$18</v>
      </c>
      <c r="BA1053" s="190" t="str">
        <f t="shared" si="1313"/>
        <v>BA$18</v>
      </c>
      <c r="BB1053" s="190" t="str">
        <f t="shared" si="1313"/>
        <v>BB$18</v>
      </c>
      <c r="BC1053" s="190" t="str">
        <f t="shared" si="1313"/>
        <v>BC$18</v>
      </c>
      <c r="BD1053" s="190" t="str">
        <f t="shared" si="1313"/>
        <v>BD$18</v>
      </c>
      <c r="BE1053" s="190" t="str">
        <f t="shared" si="1313"/>
        <v>BE$18</v>
      </c>
      <c r="BF1053" s="190" t="str">
        <f t="shared" si="1313"/>
        <v>BF$18</v>
      </c>
      <c r="BG1053" s="190" t="str">
        <f t="shared" si="1313"/>
        <v>BG$18</v>
      </c>
      <c r="BH1053" s="190" t="str">
        <f t="shared" si="1313"/>
        <v>BH$18</v>
      </c>
      <c r="BI1053" s="190" t="str">
        <f t="shared" si="1313"/>
        <v>BI$18</v>
      </c>
      <c r="BJ1053" s="190" t="str">
        <f t="shared" si="1313"/>
        <v>BJ$18</v>
      </c>
      <c r="BK1053" s="190" t="str">
        <f t="shared" si="1313"/>
        <v>BK$18</v>
      </c>
      <c r="BL1053" s="190" t="str">
        <f t="shared" si="1313"/>
        <v>BL$18</v>
      </c>
      <c r="BM1053" s="190" t="str">
        <f t="shared" si="1313"/>
        <v>BM$18</v>
      </c>
      <c r="BN1053" s="190" t="str">
        <f t="shared" si="1313"/>
        <v>BN$18</v>
      </c>
      <c r="BO1053" s="190" t="str">
        <f t="shared" si="1313"/>
        <v>BO$18</v>
      </c>
      <c r="BP1053" s="190" t="str">
        <f t="shared" si="1313"/>
        <v>BP$18</v>
      </c>
      <c r="BQ1053" s="190" t="str">
        <f t="shared" si="1313"/>
        <v>BQ$18</v>
      </c>
      <c r="BR1053" s="190" t="str">
        <f t="shared" si="1313"/>
        <v>BR$18</v>
      </c>
      <c r="BS1053" s="190" t="str">
        <f t="shared" si="1313"/>
        <v>BS$18</v>
      </c>
      <c r="BT1053" s="190" t="str">
        <f t="shared" si="1313"/>
        <v>BT$18</v>
      </c>
      <c r="BU1053" s="190" t="str">
        <f t="shared" si="1313"/>
        <v>BU$18</v>
      </c>
      <c r="BV1053" s="190" t="str">
        <f t="shared" si="1313"/>
        <v>BV$18</v>
      </c>
      <c r="BW1053" s="190" t="str">
        <f t="shared" si="1313"/>
        <v>BW$18</v>
      </c>
      <c r="BX1053" s="190" t="str">
        <f t="shared" si="1313"/>
        <v>BX$18</v>
      </c>
      <c r="BY1053" s="190" t="str">
        <f t="shared" si="1313"/>
        <v>BY$18</v>
      </c>
      <c r="BZ1053" s="190" t="str">
        <f t="shared" si="1313"/>
        <v>BZ$18</v>
      </c>
      <c r="CA1053" s="190" t="str">
        <f t="shared" si="1313"/>
        <v>CA$18</v>
      </c>
      <c r="CB1053" s="190" t="str">
        <f t="shared" si="1313"/>
        <v>CB$18</v>
      </c>
      <c r="CC1053" s="190" t="str">
        <f t="shared" si="1313"/>
        <v>CC$18</v>
      </c>
      <c r="CD1053" s="190" t="str">
        <f t="shared" si="1313"/>
        <v>CD$18</v>
      </c>
      <c r="CE1053" s="190" t="str">
        <f t="shared" ref="CE1053:CL1053" si="1314">CE$22</f>
        <v>CE$18</v>
      </c>
      <c r="CF1053" s="190" t="str">
        <f t="shared" si="1314"/>
        <v>CF$18</v>
      </c>
      <c r="CG1053" s="190" t="str">
        <f t="shared" si="1314"/>
        <v>CG$18</v>
      </c>
      <c r="CH1053" s="190" t="str">
        <f t="shared" si="1314"/>
        <v>CH$18</v>
      </c>
      <c r="CI1053" s="190" t="str">
        <f t="shared" si="1314"/>
        <v>CI$18</v>
      </c>
      <c r="CJ1053" s="190" t="str">
        <f t="shared" si="1314"/>
        <v>CJ$18</v>
      </c>
      <c r="CK1053" s="190" t="str">
        <f t="shared" si="1314"/>
        <v>CK$18</v>
      </c>
      <c r="CL1053" s="190" t="str">
        <f t="shared" si="1314"/>
        <v>CL$18</v>
      </c>
      <c r="CN1053" s="201"/>
      <c r="CO1053" s="190" t="str">
        <f t="shared" ref="CO1053:DL1053" si="1315">CO$22</f>
        <v>CO$18</v>
      </c>
      <c r="CP1053" s="190" t="str">
        <f t="shared" si="1315"/>
        <v>CP$18</v>
      </c>
      <c r="CQ1053" s="190" t="str">
        <f t="shared" si="1315"/>
        <v>CQ$18</v>
      </c>
      <c r="CR1053" s="190" t="str">
        <f t="shared" si="1315"/>
        <v>CR$18</v>
      </c>
      <c r="CS1053" s="190" t="str">
        <f t="shared" si="1315"/>
        <v>CS$18</v>
      </c>
      <c r="CT1053" s="190" t="str">
        <f t="shared" si="1315"/>
        <v>CT$18</v>
      </c>
      <c r="CU1053" s="190" t="str">
        <f t="shared" si="1315"/>
        <v>CU$18</v>
      </c>
      <c r="CV1053" s="190" t="str">
        <f t="shared" si="1315"/>
        <v>CV$18</v>
      </c>
      <c r="CW1053" s="190" t="str">
        <f t="shared" si="1315"/>
        <v>CW$18</v>
      </c>
      <c r="CX1053" s="190" t="str">
        <f t="shared" si="1315"/>
        <v>CX$18</v>
      </c>
      <c r="CY1053" s="190" t="str">
        <f t="shared" si="1315"/>
        <v>CY$18</v>
      </c>
      <c r="CZ1053" s="190" t="str">
        <f t="shared" si="1315"/>
        <v>CZ$18</v>
      </c>
      <c r="DA1053" s="190" t="str">
        <f t="shared" si="1315"/>
        <v>DA$18</v>
      </c>
      <c r="DB1053" s="190" t="str">
        <f t="shared" si="1315"/>
        <v>DB$18</v>
      </c>
      <c r="DC1053" s="190" t="str">
        <f t="shared" si="1315"/>
        <v>DC$18</v>
      </c>
      <c r="DD1053" s="190" t="str">
        <f t="shared" si="1315"/>
        <v>DD$18</v>
      </c>
      <c r="DE1053" s="190" t="str">
        <f t="shared" si="1315"/>
        <v>DE$18</v>
      </c>
      <c r="DF1053" s="190" t="str">
        <f t="shared" si="1315"/>
        <v>DF$18</v>
      </c>
      <c r="DG1053" s="190" t="str">
        <f t="shared" si="1315"/>
        <v>DG$18</v>
      </c>
      <c r="DH1053" s="190" t="str">
        <f t="shared" si="1315"/>
        <v>DH$18</v>
      </c>
      <c r="DI1053" s="190" t="str">
        <f t="shared" si="1315"/>
        <v>DI$18</v>
      </c>
      <c r="DJ1053" s="190" t="str">
        <f t="shared" si="1315"/>
        <v>DJ$18</v>
      </c>
      <c r="DK1053" s="190" t="str">
        <f t="shared" si="1315"/>
        <v>DK$18</v>
      </c>
      <c r="DL1053" s="190" t="str">
        <f t="shared" si="1315"/>
        <v>DL$18</v>
      </c>
    </row>
    <row r="1054" spans="1:116" x14ac:dyDescent="0.4">
      <c r="A1054" s="174"/>
      <c r="E1054" s="8"/>
      <c r="G1054" s="175" t="s">
        <v>464</v>
      </c>
      <c r="H1054" s="200"/>
      <c r="I1054" s="201"/>
      <c r="J1054" s="201"/>
      <c r="K1054" s="202"/>
      <c r="L1054" s="202"/>
      <c r="M1054" s="202"/>
      <c r="N1054" s="202"/>
      <c r="O1054" s="202"/>
      <c r="P1054" s="202"/>
      <c r="R1054" s="202"/>
      <c r="S1054" s="190" t="str">
        <f t="shared" ref="S1054:CD1054" si="1316">S$23</f>
        <v>S$19</v>
      </c>
      <c r="T1054" s="190" t="str">
        <f t="shared" si="1316"/>
        <v>T$19</v>
      </c>
      <c r="U1054" s="190" t="str">
        <f t="shared" si="1316"/>
        <v>U$19</v>
      </c>
      <c r="V1054" s="190" t="str">
        <f t="shared" si="1316"/>
        <v>V$19</v>
      </c>
      <c r="W1054" s="190" t="str">
        <f t="shared" si="1316"/>
        <v>W$19</v>
      </c>
      <c r="X1054" s="190" t="str">
        <f t="shared" si="1316"/>
        <v>X$19</v>
      </c>
      <c r="Y1054" s="190" t="str">
        <f t="shared" si="1316"/>
        <v>Y$19</v>
      </c>
      <c r="Z1054" s="190" t="str">
        <f t="shared" si="1316"/>
        <v>Z$19</v>
      </c>
      <c r="AA1054" s="190" t="str">
        <f t="shared" si="1316"/>
        <v>AA$19</v>
      </c>
      <c r="AB1054" s="190" t="str">
        <f t="shared" si="1316"/>
        <v>AB$19</v>
      </c>
      <c r="AC1054" s="190" t="str">
        <f t="shared" si="1316"/>
        <v>AC$19</v>
      </c>
      <c r="AD1054" s="190" t="str">
        <f t="shared" si="1316"/>
        <v>AD$19</v>
      </c>
      <c r="AE1054" s="190" t="str">
        <f t="shared" si="1316"/>
        <v>AE$19</v>
      </c>
      <c r="AF1054" s="190" t="str">
        <f t="shared" si="1316"/>
        <v>AF$19</v>
      </c>
      <c r="AG1054" s="190" t="str">
        <f t="shared" si="1316"/>
        <v>AG$19</v>
      </c>
      <c r="AH1054" s="190" t="str">
        <f t="shared" si="1316"/>
        <v>AH$19</v>
      </c>
      <c r="AI1054" s="190" t="str">
        <f t="shared" si="1316"/>
        <v>AI$19</v>
      </c>
      <c r="AJ1054" s="190" t="str">
        <f t="shared" si="1316"/>
        <v>AJ$19</v>
      </c>
      <c r="AK1054" s="190" t="str">
        <f t="shared" si="1316"/>
        <v>AK$19</v>
      </c>
      <c r="AL1054" s="190" t="str">
        <f t="shared" si="1316"/>
        <v>AL$19</v>
      </c>
      <c r="AM1054" s="190" t="str">
        <f t="shared" si="1316"/>
        <v>AM$19</v>
      </c>
      <c r="AN1054" s="190" t="str">
        <f t="shared" si="1316"/>
        <v>AN$19</v>
      </c>
      <c r="AO1054" s="190" t="str">
        <f t="shared" si="1316"/>
        <v>AO$19</v>
      </c>
      <c r="AP1054" s="190" t="str">
        <f t="shared" si="1316"/>
        <v>AP$19</v>
      </c>
      <c r="AQ1054" s="190" t="str">
        <f t="shared" si="1316"/>
        <v>AQ$19</v>
      </c>
      <c r="AR1054" s="190" t="str">
        <f t="shared" si="1316"/>
        <v>AR$19</v>
      </c>
      <c r="AS1054" s="190" t="str">
        <f t="shared" si="1316"/>
        <v>AS$19</v>
      </c>
      <c r="AT1054" s="190" t="str">
        <f t="shared" si="1316"/>
        <v>AT$19</v>
      </c>
      <c r="AU1054" s="190" t="str">
        <f t="shared" si="1316"/>
        <v>AU$19</v>
      </c>
      <c r="AV1054" s="190" t="str">
        <f t="shared" si="1316"/>
        <v>AV$19</v>
      </c>
      <c r="AW1054" s="190" t="str">
        <f t="shared" si="1316"/>
        <v>AW$19</v>
      </c>
      <c r="AX1054" s="190" t="str">
        <f t="shared" si="1316"/>
        <v>AX$19</v>
      </c>
      <c r="AY1054" s="190" t="str">
        <f t="shared" si="1316"/>
        <v>AY$19</v>
      </c>
      <c r="AZ1054" s="190" t="str">
        <f t="shared" si="1316"/>
        <v>AZ$19</v>
      </c>
      <c r="BA1054" s="190" t="str">
        <f t="shared" si="1316"/>
        <v>BA$19</v>
      </c>
      <c r="BB1054" s="190" t="str">
        <f t="shared" si="1316"/>
        <v>BB$19</v>
      </c>
      <c r="BC1054" s="190" t="str">
        <f t="shared" si="1316"/>
        <v>BC$19</v>
      </c>
      <c r="BD1054" s="190" t="str">
        <f t="shared" si="1316"/>
        <v>BD$19</v>
      </c>
      <c r="BE1054" s="190" t="str">
        <f t="shared" si="1316"/>
        <v>BE$19</v>
      </c>
      <c r="BF1054" s="190" t="str">
        <f t="shared" si="1316"/>
        <v>BF$19</v>
      </c>
      <c r="BG1054" s="190" t="str">
        <f t="shared" si="1316"/>
        <v>BG$19</v>
      </c>
      <c r="BH1054" s="190" t="str">
        <f t="shared" si="1316"/>
        <v>BH$19</v>
      </c>
      <c r="BI1054" s="190" t="str">
        <f t="shared" si="1316"/>
        <v>BI$19</v>
      </c>
      <c r="BJ1054" s="190" t="str">
        <f t="shared" si="1316"/>
        <v>BJ$19</v>
      </c>
      <c r="BK1054" s="190" t="str">
        <f t="shared" si="1316"/>
        <v>BK$19</v>
      </c>
      <c r="BL1054" s="190" t="str">
        <f t="shared" si="1316"/>
        <v>BL$19</v>
      </c>
      <c r="BM1054" s="190" t="str">
        <f t="shared" si="1316"/>
        <v>BM$19</v>
      </c>
      <c r="BN1054" s="190" t="str">
        <f t="shared" si="1316"/>
        <v>BN$19</v>
      </c>
      <c r="BO1054" s="190" t="str">
        <f t="shared" si="1316"/>
        <v>BO$19</v>
      </c>
      <c r="BP1054" s="190" t="str">
        <f t="shared" si="1316"/>
        <v>BP$19</v>
      </c>
      <c r="BQ1054" s="190" t="str">
        <f t="shared" si="1316"/>
        <v>BQ$19</v>
      </c>
      <c r="BR1054" s="190" t="str">
        <f t="shared" si="1316"/>
        <v>BR$19</v>
      </c>
      <c r="BS1054" s="190" t="str">
        <f t="shared" si="1316"/>
        <v>BS$19</v>
      </c>
      <c r="BT1054" s="190" t="str">
        <f t="shared" si="1316"/>
        <v>BT$19</v>
      </c>
      <c r="BU1054" s="190" t="str">
        <f t="shared" si="1316"/>
        <v>BU$19</v>
      </c>
      <c r="BV1054" s="190" t="str">
        <f t="shared" si="1316"/>
        <v>BV$19</v>
      </c>
      <c r="BW1054" s="190" t="str">
        <f t="shared" si="1316"/>
        <v>BW$19</v>
      </c>
      <c r="BX1054" s="190" t="str">
        <f t="shared" si="1316"/>
        <v>BX$19</v>
      </c>
      <c r="BY1054" s="190" t="str">
        <f t="shared" si="1316"/>
        <v>BY$19</v>
      </c>
      <c r="BZ1054" s="190" t="str">
        <f t="shared" si="1316"/>
        <v>BZ$19</v>
      </c>
      <c r="CA1054" s="190" t="str">
        <f t="shared" si="1316"/>
        <v>CA$19</v>
      </c>
      <c r="CB1054" s="190" t="str">
        <f t="shared" si="1316"/>
        <v>CB$19</v>
      </c>
      <c r="CC1054" s="190" t="str">
        <f t="shared" si="1316"/>
        <v>CC$19</v>
      </c>
      <c r="CD1054" s="190" t="str">
        <f t="shared" si="1316"/>
        <v>CD$19</v>
      </c>
      <c r="CE1054" s="190" t="str">
        <f t="shared" ref="CE1054:CL1054" si="1317">CE$23</f>
        <v>CE$19</v>
      </c>
      <c r="CF1054" s="190" t="str">
        <f t="shared" si="1317"/>
        <v>CF$19</v>
      </c>
      <c r="CG1054" s="190" t="str">
        <f t="shared" si="1317"/>
        <v>CG$19</v>
      </c>
      <c r="CH1054" s="190" t="str">
        <f t="shared" si="1317"/>
        <v>CH$19</v>
      </c>
      <c r="CI1054" s="190" t="str">
        <f t="shared" si="1317"/>
        <v>CI$19</v>
      </c>
      <c r="CJ1054" s="190" t="str">
        <f t="shared" si="1317"/>
        <v>CJ$19</v>
      </c>
      <c r="CK1054" s="190" t="str">
        <f t="shared" si="1317"/>
        <v>CK$19</v>
      </c>
      <c r="CL1054" s="190" t="str">
        <f t="shared" si="1317"/>
        <v>CL$19</v>
      </c>
      <c r="CN1054" s="201"/>
      <c r="CO1054" s="190" t="str">
        <f t="shared" ref="CO1054:DL1054" si="1318">CO$23</f>
        <v>CO$19</v>
      </c>
      <c r="CP1054" s="190" t="str">
        <f t="shared" si="1318"/>
        <v>CP$19</v>
      </c>
      <c r="CQ1054" s="190" t="str">
        <f t="shared" si="1318"/>
        <v>CQ$19</v>
      </c>
      <c r="CR1054" s="190" t="str">
        <f t="shared" si="1318"/>
        <v>CR$19</v>
      </c>
      <c r="CS1054" s="190" t="str">
        <f t="shared" si="1318"/>
        <v>CS$19</v>
      </c>
      <c r="CT1054" s="190" t="str">
        <f t="shared" si="1318"/>
        <v>CT$19</v>
      </c>
      <c r="CU1054" s="190" t="str">
        <f t="shared" si="1318"/>
        <v>CU$19</v>
      </c>
      <c r="CV1054" s="190" t="str">
        <f t="shared" si="1318"/>
        <v>CV$19</v>
      </c>
      <c r="CW1054" s="190" t="str">
        <f t="shared" si="1318"/>
        <v>CW$19</v>
      </c>
      <c r="CX1054" s="190" t="str">
        <f t="shared" si="1318"/>
        <v>CX$19</v>
      </c>
      <c r="CY1054" s="190" t="str">
        <f t="shared" si="1318"/>
        <v>CY$19</v>
      </c>
      <c r="CZ1054" s="190" t="str">
        <f t="shared" si="1318"/>
        <v>CZ$19</v>
      </c>
      <c r="DA1054" s="190" t="str">
        <f t="shared" si="1318"/>
        <v>DA$19</v>
      </c>
      <c r="DB1054" s="190" t="str">
        <f t="shared" si="1318"/>
        <v>DB$19</v>
      </c>
      <c r="DC1054" s="190" t="str">
        <f t="shared" si="1318"/>
        <v>DC$19</v>
      </c>
      <c r="DD1054" s="190" t="str">
        <f t="shared" si="1318"/>
        <v>DD$19</v>
      </c>
      <c r="DE1054" s="190" t="str">
        <f t="shared" si="1318"/>
        <v>DE$19</v>
      </c>
      <c r="DF1054" s="190" t="str">
        <f t="shared" si="1318"/>
        <v>DF$19</v>
      </c>
      <c r="DG1054" s="190" t="str">
        <f t="shared" si="1318"/>
        <v>DG$19</v>
      </c>
      <c r="DH1054" s="190" t="str">
        <f t="shared" si="1318"/>
        <v>DH$19</v>
      </c>
      <c r="DI1054" s="190" t="str">
        <f t="shared" si="1318"/>
        <v>DI$19</v>
      </c>
      <c r="DJ1054" s="190" t="str">
        <f t="shared" si="1318"/>
        <v>DJ$19</v>
      </c>
      <c r="DK1054" s="190" t="str">
        <f t="shared" si="1318"/>
        <v>DK$19</v>
      </c>
      <c r="DL1054" s="190" t="str">
        <f t="shared" si="1318"/>
        <v>DL$19</v>
      </c>
    </row>
    <row r="1055" spans="1:116" x14ac:dyDescent="0.4">
      <c r="A1055" s="174"/>
      <c r="E1055" s="8"/>
      <c r="G1055" s="175"/>
      <c r="H1055" s="200"/>
      <c r="I1055" s="201"/>
      <c r="J1055" s="201"/>
      <c r="K1055" s="202"/>
      <c r="L1055" s="202"/>
      <c r="M1055" s="202"/>
      <c r="N1055" s="202"/>
      <c r="O1055" s="202"/>
      <c r="P1055" s="202"/>
      <c r="R1055" s="202"/>
      <c r="S1055" s="190"/>
      <c r="T1055" s="190"/>
      <c r="U1055" s="190"/>
      <c r="V1055" s="190"/>
      <c r="W1055" s="190"/>
      <c r="X1055" s="190"/>
      <c r="Y1055" s="190"/>
      <c r="Z1055" s="190"/>
      <c r="AA1055" s="190"/>
      <c r="AB1055" s="190"/>
      <c r="AC1055" s="190"/>
      <c r="AD1055" s="190"/>
      <c r="AE1055" s="190"/>
      <c r="AF1055" s="190"/>
      <c r="AG1055" s="190"/>
      <c r="AH1055" s="190"/>
      <c r="AI1055" s="190"/>
      <c r="AJ1055" s="190"/>
      <c r="AK1055" s="190"/>
      <c r="AL1055" s="190"/>
      <c r="AM1055" s="190"/>
      <c r="AN1055" s="190"/>
      <c r="AO1055" s="190"/>
      <c r="AP1055" s="190"/>
      <c r="AQ1055" s="190"/>
      <c r="AR1055" s="190"/>
      <c r="AS1055" s="190"/>
      <c r="AT1055" s="190"/>
      <c r="AU1055" s="190"/>
      <c r="AV1055" s="190"/>
      <c r="AW1055" s="190"/>
      <c r="AX1055" s="190"/>
      <c r="AY1055" s="190"/>
      <c r="AZ1055" s="190"/>
      <c r="BA1055" s="190"/>
      <c r="BB1055" s="190"/>
      <c r="BC1055" s="190"/>
      <c r="BD1055" s="190"/>
      <c r="BE1055" s="190"/>
      <c r="BF1055" s="190"/>
      <c r="BG1055" s="190"/>
      <c r="BH1055" s="190"/>
      <c r="BI1055" s="190"/>
      <c r="BJ1055" s="190"/>
      <c r="BK1055" s="190"/>
      <c r="BL1055" s="190"/>
      <c r="BM1055" s="190"/>
      <c r="BN1055" s="190"/>
      <c r="BO1055" s="190"/>
      <c r="BP1055" s="190"/>
      <c r="BQ1055" s="190"/>
      <c r="BR1055" s="190"/>
      <c r="BS1055" s="190"/>
      <c r="BT1055" s="190"/>
      <c r="BU1055" s="190"/>
      <c r="BV1055" s="190"/>
      <c r="BW1055" s="190"/>
      <c r="BX1055" s="190"/>
      <c r="BY1055" s="190"/>
      <c r="BZ1055" s="190"/>
      <c r="CA1055" s="190"/>
      <c r="CB1055" s="190"/>
      <c r="CC1055" s="190"/>
      <c r="CD1055" s="190"/>
      <c r="CE1055" s="190"/>
      <c r="CF1055" s="190"/>
      <c r="CG1055" s="190"/>
      <c r="CH1055" s="190"/>
      <c r="CI1055" s="190"/>
      <c r="CJ1055" s="190"/>
      <c r="CK1055" s="190"/>
      <c r="CL1055" s="190"/>
      <c r="CN1055" s="201"/>
      <c r="CO1055" s="190"/>
      <c r="CP1055" s="190"/>
      <c r="CQ1055" s="190"/>
      <c r="CR1055" s="190"/>
      <c r="CS1055" s="190"/>
      <c r="CT1055" s="190"/>
      <c r="CU1055" s="190"/>
      <c r="CV1055" s="190"/>
      <c r="CW1055" s="190"/>
      <c r="CX1055" s="190"/>
      <c r="CY1055" s="190"/>
      <c r="CZ1055" s="190"/>
      <c r="DA1055" s="190"/>
      <c r="DB1055" s="190"/>
      <c r="DC1055" s="190"/>
      <c r="DD1055" s="190"/>
      <c r="DE1055" s="190"/>
      <c r="DF1055" s="190"/>
      <c r="DG1055" s="190"/>
      <c r="DH1055" s="190"/>
      <c r="DI1055" s="190"/>
      <c r="DJ1055" s="190"/>
      <c r="DK1055" s="190"/>
      <c r="DL1055" s="190"/>
    </row>
    <row r="1056" spans="1:116" x14ac:dyDescent="0.4">
      <c r="A1056" s="174"/>
      <c r="E1056" s="8"/>
      <c r="G1056" s="175"/>
      <c r="H1056" s="200"/>
      <c r="I1056" s="201"/>
      <c r="J1056" s="201"/>
      <c r="K1056" s="202"/>
      <c r="L1056" s="202"/>
      <c r="M1056" s="202"/>
      <c r="N1056" s="202"/>
      <c r="O1056" s="202"/>
      <c r="P1056" s="202"/>
      <c r="R1056" s="202"/>
      <c r="S1056" s="190"/>
      <c r="T1056" s="190"/>
      <c r="U1056" s="190"/>
      <c r="V1056" s="190"/>
      <c r="W1056" s="190"/>
      <c r="X1056" s="190"/>
      <c r="Y1056" s="190"/>
      <c r="Z1056" s="190"/>
      <c r="AA1056" s="190"/>
      <c r="AB1056" s="190"/>
      <c r="AC1056" s="190"/>
      <c r="AD1056" s="190"/>
      <c r="AE1056" s="190"/>
      <c r="AF1056" s="190"/>
      <c r="AG1056" s="190"/>
      <c r="AH1056" s="190"/>
      <c r="AI1056" s="190"/>
      <c r="AJ1056" s="190"/>
      <c r="AK1056" s="190"/>
      <c r="AL1056" s="190"/>
      <c r="AM1056" s="190"/>
      <c r="AN1056" s="190"/>
      <c r="AO1056" s="190"/>
      <c r="AP1056" s="190"/>
      <c r="AQ1056" s="190"/>
      <c r="AR1056" s="190"/>
      <c r="AS1056" s="190"/>
      <c r="AT1056" s="190"/>
      <c r="AU1056" s="190"/>
      <c r="AV1056" s="190"/>
      <c r="AW1056" s="190"/>
      <c r="AX1056" s="190"/>
      <c r="AY1056" s="190"/>
      <c r="AZ1056" s="190"/>
      <c r="BA1056" s="190"/>
      <c r="BB1056" s="190"/>
      <c r="BC1056" s="190"/>
      <c r="BD1056" s="190"/>
      <c r="BE1056" s="190"/>
      <c r="BF1056" s="190"/>
      <c r="BG1056" s="190"/>
      <c r="BH1056" s="190"/>
      <c r="BI1056" s="190"/>
      <c r="BJ1056" s="190"/>
      <c r="BK1056" s="190"/>
      <c r="BL1056" s="190"/>
      <c r="BM1056" s="190"/>
      <c r="BN1056" s="190"/>
      <c r="BO1056" s="190"/>
      <c r="BP1056" s="190"/>
      <c r="BQ1056" s="190"/>
      <c r="BR1056" s="190"/>
      <c r="BS1056" s="190"/>
      <c r="BT1056" s="190"/>
      <c r="BU1056" s="190"/>
      <c r="BV1056" s="190"/>
      <c r="BW1056" s="190"/>
      <c r="BX1056" s="190"/>
      <c r="BY1056" s="190"/>
      <c r="BZ1056" s="190"/>
      <c r="CA1056" s="190"/>
      <c r="CB1056" s="190"/>
      <c r="CC1056" s="190"/>
      <c r="CD1056" s="190"/>
      <c r="CE1056" s="190"/>
      <c r="CF1056" s="190"/>
      <c r="CG1056" s="190"/>
      <c r="CH1056" s="190"/>
      <c r="CI1056" s="190"/>
      <c r="CJ1056" s="190"/>
      <c r="CK1056" s="190"/>
      <c r="CL1056" s="190"/>
      <c r="CN1056" s="201"/>
      <c r="CO1056" s="190"/>
      <c r="CP1056" s="190"/>
      <c r="CQ1056" s="190"/>
      <c r="CR1056" s="190"/>
      <c r="CS1056" s="190"/>
      <c r="CT1056" s="190"/>
      <c r="CU1056" s="190"/>
      <c r="CV1056" s="190"/>
      <c r="CW1056" s="190"/>
      <c r="CX1056" s="190"/>
      <c r="CY1056" s="190"/>
      <c r="CZ1056" s="190"/>
      <c r="DA1056" s="190"/>
      <c r="DB1056" s="190"/>
      <c r="DC1056" s="190"/>
      <c r="DD1056" s="190"/>
      <c r="DE1056" s="190"/>
      <c r="DF1056" s="190"/>
      <c r="DG1056" s="190"/>
      <c r="DH1056" s="190"/>
      <c r="DI1056" s="190"/>
      <c r="DJ1056" s="190"/>
      <c r="DK1056" s="190"/>
      <c r="DL1056" s="190"/>
    </row>
    <row r="1057" spans="1:116" x14ac:dyDescent="0.4">
      <c r="A1057" s="174"/>
      <c r="E1057" s="8"/>
      <c r="G1057" s="175"/>
      <c r="H1057" s="200"/>
      <c r="I1057" s="201"/>
      <c r="J1057" s="201"/>
      <c r="K1057" s="202"/>
      <c r="L1057" s="202"/>
      <c r="M1057" s="202"/>
      <c r="N1057" s="202"/>
      <c r="O1057" s="202"/>
      <c r="P1057" s="202"/>
      <c r="R1057" s="202"/>
      <c r="S1057" s="190"/>
      <c r="T1057" s="190"/>
      <c r="U1057" s="190"/>
      <c r="V1057" s="190"/>
      <c r="W1057" s="190"/>
      <c r="X1057" s="190"/>
      <c r="Y1057" s="190"/>
      <c r="Z1057" s="190"/>
      <c r="AA1057" s="190"/>
      <c r="AB1057" s="190"/>
      <c r="AC1057" s="190"/>
      <c r="AD1057" s="190"/>
      <c r="AE1057" s="190"/>
      <c r="AF1057" s="190"/>
      <c r="AG1057" s="190"/>
      <c r="AH1057" s="190"/>
      <c r="AI1057" s="190"/>
      <c r="AJ1057" s="190"/>
      <c r="AK1057" s="190"/>
      <c r="AL1057" s="190"/>
      <c r="AM1057" s="190"/>
      <c r="AN1057" s="190"/>
      <c r="AO1057" s="190"/>
      <c r="AP1057" s="190"/>
      <c r="AQ1057" s="190"/>
      <c r="AR1057" s="190"/>
      <c r="AS1057" s="190"/>
      <c r="AT1057" s="190"/>
      <c r="AU1057" s="190"/>
      <c r="AV1057" s="190"/>
      <c r="AW1057" s="190"/>
      <c r="AX1057" s="190"/>
      <c r="AY1057" s="190"/>
      <c r="AZ1057" s="190"/>
      <c r="BA1057" s="190"/>
      <c r="BB1057" s="190"/>
      <c r="BC1057" s="190"/>
      <c r="BD1057" s="190"/>
      <c r="BE1057" s="190"/>
      <c r="BF1057" s="190"/>
      <c r="BG1057" s="190"/>
      <c r="BH1057" s="190"/>
      <c r="BI1057" s="190"/>
      <c r="BJ1057" s="190"/>
      <c r="BK1057" s="190"/>
      <c r="BL1057" s="190"/>
      <c r="BM1057" s="190"/>
      <c r="BN1057" s="190"/>
      <c r="BO1057" s="190"/>
      <c r="BP1057" s="190"/>
      <c r="BQ1057" s="190"/>
      <c r="BR1057" s="190"/>
      <c r="BS1057" s="190"/>
      <c r="BT1057" s="190"/>
      <c r="BU1057" s="190"/>
      <c r="BV1057" s="190"/>
      <c r="BW1057" s="190"/>
      <c r="BX1057" s="190"/>
      <c r="BY1057" s="190"/>
      <c r="BZ1057" s="190"/>
      <c r="CA1057" s="190"/>
      <c r="CB1057" s="190"/>
      <c r="CC1057" s="190"/>
      <c r="CD1057" s="190"/>
      <c r="CE1057" s="190"/>
      <c r="CF1057" s="190"/>
      <c r="CG1057" s="190"/>
      <c r="CH1057" s="190"/>
      <c r="CI1057" s="190"/>
      <c r="CJ1057" s="190"/>
      <c r="CK1057" s="190"/>
      <c r="CL1057" s="190"/>
      <c r="CN1057" s="201"/>
      <c r="CO1057" s="190"/>
      <c r="CP1057" s="190"/>
      <c r="CQ1057" s="190"/>
      <c r="CR1057" s="190"/>
      <c r="CS1057" s="190"/>
      <c r="CT1057" s="190"/>
      <c r="CU1057" s="190"/>
      <c r="CV1057" s="190"/>
      <c r="CW1057" s="190"/>
      <c r="CX1057" s="190"/>
      <c r="CY1057" s="190"/>
      <c r="CZ1057" s="190"/>
      <c r="DA1057" s="190"/>
      <c r="DB1057" s="190"/>
      <c r="DC1057" s="190"/>
      <c r="DD1057" s="190"/>
      <c r="DE1057" s="190"/>
      <c r="DF1057" s="190"/>
      <c r="DG1057" s="190"/>
      <c r="DH1057" s="190"/>
      <c r="DI1057" s="190"/>
      <c r="DJ1057" s="190"/>
      <c r="DK1057" s="190"/>
      <c r="DL1057" s="190"/>
    </row>
    <row r="1058" spans="1:116" x14ac:dyDescent="0.4">
      <c r="A1058" s="174"/>
      <c r="E1058" s="8"/>
      <c r="G1058" s="175"/>
      <c r="H1058" s="200"/>
      <c r="I1058" s="201"/>
      <c r="J1058" s="201"/>
      <c r="K1058" s="202"/>
      <c r="L1058" s="202"/>
      <c r="M1058" s="202"/>
      <c r="N1058" s="202"/>
      <c r="O1058" s="202"/>
      <c r="P1058" s="202"/>
      <c r="R1058" s="202"/>
      <c r="S1058" s="190"/>
      <c r="T1058" s="190"/>
      <c r="U1058" s="190"/>
      <c r="V1058" s="190"/>
      <c r="W1058" s="190"/>
      <c r="X1058" s="190"/>
      <c r="Y1058" s="190"/>
      <c r="Z1058" s="190"/>
      <c r="AA1058" s="190"/>
      <c r="AB1058" s="190"/>
      <c r="AC1058" s="190"/>
      <c r="AD1058" s="190"/>
      <c r="AE1058" s="190"/>
      <c r="AF1058" s="190"/>
      <c r="AG1058" s="190"/>
      <c r="AH1058" s="190"/>
      <c r="AI1058" s="190"/>
      <c r="AJ1058" s="190"/>
      <c r="AK1058" s="190"/>
      <c r="AL1058" s="190"/>
      <c r="AM1058" s="190"/>
      <c r="AN1058" s="190"/>
      <c r="AO1058" s="190"/>
      <c r="AP1058" s="190"/>
      <c r="AQ1058" s="190"/>
      <c r="AR1058" s="190"/>
      <c r="AS1058" s="190"/>
      <c r="AT1058" s="190"/>
      <c r="AU1058" s="190"/>
      <c r="AV1058" s="190"/>
      <c r="AW1058" s="190"/>
      <c r="AX1058" s="190"/>
      <c r="AY1058" s="190"/>
      <c r="AZ1058" s="190"/>
      <c r="BA1058" s="190"/>
      <c r="BB1058" s="190"/>
      <c r="BC1058" s="190"/>
      <c r="BD1058" s="190"/>
      <c r="BE1058" s="190"/>
      <c r="BF1058" s="190"/>
      <c r="BG1058" s="190"/>
      <c r="BH1058" s="190"/>
      <c r="BI1058" s="190"/>
      <c r="BJ1058" s="190"/>
      <c r="BK1058" s="190"/>
      <c r="BL1058" s="190"/>
      <c r="BM1058" s="190"/>
      <c r="BN1058" s="190"/>
      <c r="BO1058" s="190"/>
      <c r="BP1058" s="190"/>
      <c r="BQ1058" s="190"/>
      <c r="BR1058" s="190"/>
      <c r="BS1058" s="190"/>
      <c r="BT1058" s="190"/>
      <c r="BU1058" s="190"/>
      <c r="BV1058" s="190"/>
      <c r="BW1058" s="190"/>
      <c r="BX1058" s="190"/>
      <c r="BY1058" s="190"/>
      <c r="BZ1058" s="190"/>
      <c r="CA1058" s="190"/>
      <c r="CB1058" s="190"/>
      <c r="CC1058" s="190"/>
      <c r="CD1058" s="190"/>
      <c r="CE1058" s="190"/>
      <c r="CF1058" s="190"/>
      <c r="CG1058" s="190"/>
      <c r="CH1058" s="190"/>
      <c r="CI1058" s="190"/>
      <c r="CJ1058" s="190"/>
      <c r="CK1058" s="190"/>
      <c r="CL1058" s="190"/>
      <c r="CN1058" s="201"/>
      <c r="CO1058" s="190"/>
      <c r="CP1058" s="190"/>
      <c r="CQ1058" s="190"/>
      <c r="CR1058" s="190"/>
      <c r="CS1058" s="190"/>
      <c r="CT1058" s="190"/>
      <c r="CU1058" s="190"/>
      <c r="CV1058" s="190"/>
      <c r="CW1058" s="190"/>
      <c r="CX1058" s="190"/>
      <c r="CY1058" s="190"/>
      <c r="CZ1058" s="190"/>
      <c r="DA1058" s="190"/>
      <c r="DB1058" s="190"/>
      <c r="DC1058" s="190"/>
      <c r="DD1058" s="190"/>
      <c r="DE1058" s="190"/>
      <c r="DF1058" s="190"/>
      <c r="DG1058" s="190"/>
      <c r="DH1058" s="190"/>
      <c r="DI1058" s="190"/>
      <c r="DJ1058" s="190"/>
      <c r="DK1058" s="190"/>
      <c r="DL1058" s="190"/>
    </row>
    <row r="1059" spans="1:116" x14ac:dyDescent="0.4">
      <c r="A1059" s="174"/>
      <c r="E1059" s="8"/>
      <c r="G1059" s="175"/>
      <c r="H1059" s="200"/>
      <c r="I1059" s="201"/>
      <c r="J1059" s="201"/>
      <c r="K1059" s="202"/>
      <c r="L1059" s="202"/>
      <c r="M1059" s="202"/>
      <c r="N1059" s="202"/>
      <c r="O1059" s="202"/>
      <c r="P1059" s="202"/>
      <c r="R1059" s="202"/>
      <c r="S1059" s="190"/>
      <c r="T1059" s="190"/>
      <c r="U1059" s="190"/>
      <c r="V1059" s="190"/>
      <c r="W1059" s="190"/>
      <c r="X1059" s="190"/>
      <c r="Y1059" s="190"/>
      <c r="Z1059" s="190"/>
      <c r="AA1059" s="190"/>
      <c r="AB1059" s="190"/>
      <c r="AC1059" s="190"/>
      <c r="AD1059" s="190"/>
      <c r="AE1059" s="190"/>
      <c r="AF1059" s="190"/>
      <c r="AG1059" s="190"/>
      <c r="AH1059" s="190"/>
      <c r="AI1059" s="190"/>
      <c r="AJ1059" s="190"/>
      <c r="AK1059" s="190"/>
      <c r="AL1059" s="190"/>
      <c r="AM1059" s="190"/>
      <c r="AN1059" s="190"/>
      <c r="AO1059" s="190"/>
      <c r="AP1059" s="190"/>
      <c r="AQ1059" s="190"/>
      <c r="AR1059" s="190"/>
      <c r="AS1059" s="190"/>
      <c r="AT1059" s="190"/>
      <c r="AU1059" s="190"/>
      <c r="AV1059" s="190"/>
      <c r="AW1059" s="190"/>
      <c r="AX1059" s="190"/>
      <c r="AY1059" s="190"/>
      <c r="AZ1059" s="190"/>
      <c r="BA1059" s="190"/>
      <c r="BB1059" s="190"/>
      <c r="BC1059" s="190"/>
      <c r="BD1059" s="190"/>
      <c r="BE1059" s="190"/>
      <c r="BF1059" s="190"/>
      <c r="BG1059" s="190"/>
      <c r="BH1059" s="190"/>
      <c r="BI1059" s="190"/>
      <c r="BJ1059" s="190"/>
      <c r="BK1059" s="190"/>
      <c r="BL1059" s="190"/>
      <c r="BM1059" s="190"/>
      <c r="BN1059" s="190"/>
      <c r="BO1059" s="190"/>
      <c r="BP1059" s="190"/>
      <c r="BQ1059" s="190"/>
      <c r="BR1059" s="190"/>
      <c r="BS1059" s="190"/>
      <c r="BT1059" s="190"/>
      <c r="BU1059" s="190"/>
      <c r="BV1059" s="190"/>
      <c r="BW1059" s="190"/>
      <c r="BX1059" s="190"/>
      <c r="BY1059" s="190"/>
      <c r="BZ1059" s="190"/>
      <c r="CA1059" s="190"/>
      <c r="CB1059" s="190"/>
      <c r="CC1059" s="190"/>
      <c r="CD1059" s="190"/>
      <c r="CE1059" s="190"/>
      <c r="CF1059" s="190"/>
      <c r="CG1059" s="190"/>
      <c r="CH1059" s="190"/>
      <c r="CI1059" s="190"/>
      <c r="CJ1059" s="190"/>
      <c r="CK1059" s="190"/>
      <c r="CL1059" s="190"/>
      <c r="CN1059" s="201"/>
      <c r="CO1059" s="190"/>
      <c r="CP1059" s="190"/>
      <c r="CQ1059" s="190"/>
      <c r="CR1059" s="190"/>
      <c r="CS1059" s="190"/>
      <c r="CT1059" s="190"/>
      <c r="CU1059" s="190"/>
      <c r="CV1059" s="190"/>
      <c r="CW1059" s="190"/>
      <c r="CX1059" s="190"/>
      <c r="CY1059" s="190"/>
      <c r="CZ1059" s="190"/>
      <c r="DA1059" s="190"/>
      <c r="DB1059" s="190"/>
      <c r="DC1059" s="190"/>
      <c r="DD1059" s="190"/>
      <c r="DE1059" s="190"/>
      <c r="DF1059" s="190"/>
      <c r="DG1059" s="190"/>
      <c r="DH1059" s="190"/>
      <c r="DI1059" s="190"/>
      <c r="DJ1059" s="190"/>
      <c r="DK1059" s="190"/>
      <c r="DL1059" s="190"/>
    </row>
    <row r="1060" spans="1:116" x14ac:dyDescent="0.4">
      <c r="A1060" s="174"/>
      <c r="E1060" s="8"/>
      <c r="G1060" s="175"/>
      <c r="H1060" s="200"/>
      <c r="I1060" s="201"/>
      <c r="J1060" s="201"/>
      <c r="K1060" s="202"/>
      <c r="L1060" s="202"/>
      <c r="M1060" s="202"/>
      <c r="N1060" s="202"/>
      <c r="O1060" s="202"/>
      <c r="P1060" s="202"/>
      <c r="R1060" s="202"/>
      <c r="S1060" s="190"/>
      <c r="T1060" s="190"/>
      <c r="U1060" s="190"/>
      <c r="V1060" s="190"/>
      <c r="W1060" s="190"/>
      <c r="X1060" s="190"/>
      <c r="Y1060" s="190"/>
      <c r="Z1060" s="190"/>
      <c r="AA1060" s="190"/>
      <c r="AB1060" s="190"/>
      <c r="AC1060" s="190"/>
      <c r="AD1060" s="190"/>
      <c r="AE1060" s="190"/>
      <c r="AF1060" s="190"/>
      <c r="AG1060" s="190"/>
      <c r="AH1060" s="190"/>
      <c r="AI1060" s="190"/>
      <c r="AJ1060" s="190"/>
      <c r="AK1060" s="190"/>
      <c r="AL1060" s="190"/>
      <c r="AM1060" s="190"/>
      <c r="AN1060" s="190"/>
      <c r="AO1060" s="190"/>
      <c r="AP1060" s="190"/>
      <c r="AQ1060" s="190"/>
      <c r="AR1060" s="190"/>
      <c r="AS1060" s="190"/>
      <c r="AT1060" s="190"/>
      <c r="AU1060" s="190"/>
      <c r="AV1060" s="190"/>
      <c r="AW1060" s="190"/>
      <c r="AX1060" s="190"/>
      <c r="AY1060" s="190"/>
      <c r="AZ1060" s="190"/>
      <c r="BA1060" s="190"/>
      <c r="BB1060" s="190"/>
      <c r="BC1060" s="190"/>
      <c r="BD1060" s="190"/>
      <c r="BE1060" s="190"/>
      <c r="BF1060" s="190"/>
      <c r="BG1060" s="190"/>
      <c r="BH1060" s="190"/>
      <c r="BI1060" s="190"/>
      <c r="BJ1060" s="190"/>
      <c r="BK1060" s="190"/>
      <c r="BL1060" s="190"/>
      <c r="BM1060" s="190"/>
      <c r="BN1060" s="190"/>
      <c r="BO1060" s="190"/>
      <c r="BP1060" s="190"/>
      <c r="BQ1060" s="190"/>
      <c r="BR1060" s="190"/>
      <c r="BS1060" s="190"/>
      <c r="BT1060" s="190"/>
      <c r="BU1060" s="190"/>
      <c r="BV1060" s="190"/>
      <c r="BW1060" s="190"/>
      <c r="BX1060" s="190"/>
      <c r="BY1060" s="190"/>
      <c r="BZ1060" s="190"/>
      <c r="CA1060" s="190"/>
      <c r="CB1060" s="190"/>
      <c r="CC1060" s="190"/>
      <c r="CD1060" s="190"/>
      <c r="CE1060" s="190"/>
      <c r="CF1060" s="190"/>
      <c r="CG1060" s="190"/>
      <c r="CH1060" s="190"/>
      <c r="CI1060" s="190"/>
      <c r="CJ1060" s="190"/>
      <c r="CK1060" s="190"/>
      <c r="CL1060" s="190"/>
      <c r="CN1060" s="201"/>
      <c r="CO1060" s="190"/>
      <c r="CP1060" s="190"/>
      <c r="CQ1060" s="190"/>
      <c r="CR1060" s="190"/>
      <c r="CS1060" s="190"/>
      <c r="CT1060" s="190"/>
      <c r="CU1060" s="190"/>
      <c r="CV1060" s="190"/>
      <c r="CW1060" s="190"/>
      <c r="CX1060" s="190"/>
      <c r="CY1060" s="190"/>
      <c r="CZ1060" s="190"/>
      <c r="DA1060" s="190"/>
      <c r="DB1060" s="190"/>
      <c r="DC1060" s="190"/>
      <c r="DD1060" s="190"/>
      <c r="DE1060" s="190"/>
      <c r="DF1060" s="190"/>
      <c r="DG1060" s="190"/>
      <c r="DH1060" s="190"/>
      <c r="DI1060" s="190"/>
      <c r="DJ1060" s="190"/>
      <c r="DK1060" s="190"/>
      <c r="DL1060" s="190"/>
    </row>
    <row r="1061" spans="1:116" x14ac:dyDescent="0.4">
      <c r="A1061" s="174"/>
      <c r="E1061" s="8"/>
      <c r="G1061" s="175"/>
      <c r="H1061" s="200"/>
      <c r="I1061" s="201"/>
      <c r="J1061" s="201"/>
      <c r="K1061" s="202"/>
      <c r="L1061" s="202"/>
      <c r="M1061" s="202"/>
      <c r="N1061" s="202"/>
      <c r="O1061" s="202"/>
      <c r="P1061" s="202"/>
      <c r="R1061" s="202"/>
      <c r="S1061" s="190"/>
      <c r="T1061" s="190"/>
      <c r="U1061" s="190"/>
      <c r="V1061" s="190"/>
      <c r="W1061" s="190"/>
      <c r="X1061" s="190"/>
      <c r="Y1061" s="190"/>
      <c r="Z1061" s="190"/>
      <c r="AA1061" s="190"/>
      <c r="AB1061" s="190"/>
      <c r="AC1061" s="190"/>
      <c r="AD1061" s="190"/>
      <c r="AE1061" s="190"/>
      <c r="AF1061" s="190"/>
      <c r="AG1061" s="190"/>
      <c r="AH1061" s="190"/>
      <c r="AI1061" s="190"/>
      <c r="AJ1061" s="190"/>
      <c r="AK1061" s="190"/>
      <c r="AL1061" s="190"/>
      <c r="AM1061" s="190"/>
      <c r="AN1061" s="190"/>
      <c r="AO1061" s="190"/>
      <c r="AP1061" s="190"/>
      <c r="AQ1061" s="190"/>
      <c r="AR1061" s="190"/>
      <c r="AS1061" s="190"/>
      <c r="AT1061" s="190"/>
      <c r="AU1061" s="190"/>
      <c r="AV1061" s="190"/>
      <c r="AW1061" s="190"/>
      <c r="AX1061" s="190"/>
      <c r="AY1061" s="190"/>
      <c r="AZ1061" s="190"/>
      <c r="BA1061" s="190"/>
      <c r="BB1061" s="190"/>
      <c r="BC1061" s="190"/>
      <c r="BD1061" s="190"/>
      <c r="BE1061" s="190"/>
      <c r="BF1061" s="190"/>
      <c r="BG1061" s="190"/>
      <c r="BH1061" s="190"/>
      <c r="BI1061" s="190"/>
      <c r="BJ1061" s="190"/>
      <c r="BK1061" s="190"/>
      <c r="BL1061" s="190"/>
      <c r="BM1061" s="190"/>
      <c r="BN1061" s="190"/>
      <c r="BO1061" s="190"/>
      <c r="BP1061" s="190"/>
      <c r="BQ1061" s="190"/>
      <c r="BR1061" s="190"/>
      <c r="BS1061" s="190"/>
      <c r="BT1061" s="190"/>
      <c r="BU1061" s="190"/>
      <c r="BV1061" s="190"/>
      <c r="BW1061" s="190"/>
      <c r="BX1061" s="190"/>
      <c r="BY1061" s="190"/>
      <c r="BZ1061" s="190"/>
      <c r="CA1061" s="190"/>
      <c r="CB1061" s="190"/>
      <c r="CC1061" s="190"/>
      <c r="CD1061" s="190"/>
      <c r="CE1061" s="190"/>
      <c r="CF1061" s="190"/>
      <c r="CG1061" s="190"/>
      <c r="CH1061" s="190"/>
      <c r="CI1061" s="190"/>
      <c r="CJ1061" s="190"/>
      <c r="CK1061" s="190"/>
      <c r="CL1061" s="190"/>
      <c r="CN1061" s="201"/>
      <c r="CO1061" s="190"/>
      <c r="CP1061" s="190"/>
      <c r="CQ1061" s="190"/>
      <c r="CR1061" s="190"/>
      <c r="CS1061" s="190"/>
      <c r="CT1061" s="190"/>
      <c r="CU1061" s="190"/>
      <c r="CV1061" s="190"/>
      <c r="CW1061" s="190"/>
      <c r="CX1061" s="190"/>
      <c r="CY1061" s="190"/>
      <c r="CZ1061" s="190"/>
      <c r="DA1061" s="190"/>
      <c r="DB1061" s="190"/>
      <c r="DC1061" s="190"/>
      <c r="DD1061" s="190"/>
      <c r="DE1061" s="190"/>
      <c r="DF1061" s="190"/>
      <c r="DG1061" s="190"/>
      <c r="DH1061" s="190"/>
      <c r="DI1061" s="190"/>
      <c r="DJ1061" s="190"/>
      <c r="DK1061" s="190"/>
      <c r="DL1061" s="190"/>
    </row>
    <row r="1062" spans="1:116" x14ac:dyDescent="0.4">
      <c r="A1062" s="174"/>
      <c r="E1062" s="8"/>
      <c r="G1062" s="175"/>
      <c r="H1062" s="200"/>
      <c r="I1062" s="201"/>
      <c r="J1062" s="201"/>
      <c r="K1062" s="202"/>
      <c r="L1062" s="202"/>
      <c r="M1062" s="202"/>
      <c r="N1062" s="202"/>
      <c r="O1062" s="202"/>
      <c r="P1062" s="202"/>
      <c r="R1062" s="202"/>
      <c r="S1062" s="190"/>
      <c r="T1062" s="190"/>
      <c r="U1062" s="190"/>
      <c r="V1062" s="190"/>
      <c r="W1062" s="190"/>
      <c r="X1062" s="190"/>
      <c r="Y1062" s="190"/>
      <c r="Z1062" s="190"/>
      <c r="AA1062" s="190"/>
      <c r="AB1062" s="190"/>
      <c r="AC1062" s="190"/>
      <c r="AD1062" s="190"/>
      <c r="AE1062" s="190"/>
      <c r="AF1062" s="190"/>
      <c r="AG1062" s="190"/>
      <c r="AH1062" s="190"/>
      <c r="AI1062" s="190"/>
      <c r="AJ1062" s="190"/>
      <c r="AK1062" s="190"/>
      <c r="AL1062" s="190"/>
      <c r="AM1062" s="190"/>
      <c r="AN1062" s="190"/>
      <c r="AO1062" s="190"/>
      <c r="AP1062" s="190"/>
      <c r="AQ1062" s="190"/>
      <c r="AR1062" s="190"/>
      <c r="AS1062" s="190"/>
      <c r="AT1062" s="190"/>
      <c r="AU1062" s="190"/>
      <c r="AV1062" s="190"/>
      <c r="AW1062" s="190"/>
      <c r="AX1062" s="190"/>
      <c r="AY1062" s="190"/>
      <c r="AZ1062" s="190"/>
      <c r="BA1062" s="190"/>
      <c r="BB1062" s="190"/>
      <c r="BC1062" s="190"/>
      <c r="BD1062" s="190"/>
      <c r="BE1062" s="190"/>
      <c r="BF1062" s="190"/>
      <c r="BG1062" s="190"/>
      <c r="BH1062" s="190"/>
      <c r="BI1062" s="190"/>
      <c r="BJ1062" s="190"/>
      <c r="BK1062" s="190"/>
      <c r="BL1062" s="190"/>
      <c r="BM1062" s="190"/>
      <c r="BN1062" s="190"/>
      <c r="BO1062" s="190"/>
      <c r="BP1062" s="190"/>
      <c r="BQ1062" s="190"/>
      <c r="BR1062" s="190"/>
      <c r="BS1062" s="190"/>
      <c r="BT1062" s="190"/>
      <c r="BU1062" s="190"/>
      <c r="BV1062" s="190"/>
      <c r="BW1062" s="190"/>
      <c r="BX1062" s="190"/>
      <c r="BY1062" s="190"/>
      <c r="BZ1062" s="190"/>
      <c r="CA1062" s="190"/>
      <c r="CB1062" s="190"/>
      <c r="CC1062" s="190"/>
      <c r="CD1062" s="190"/>
      <c r="CE1062" s="190"/>
      <c r="CF1062" s="190"/>
      <c r="CG1062" s="190"/>
      <c r="CH1062" s="190"/>
      <c r="CI1062" s="190"/>
      <c r="CJ1062" s="190"/>
      <c r="CK1062" s="190"/>
      <c r="CL1062" s="190"/>
      <c r="CN1062" s="201"/>
      <c r="CO1062" s="190"/>
      <c r="CP1062" s="190"/>
      <c r="CQ1062" s="190"/>
      <c r="CR1062" s="190"/>
      <c r="CS1062" s="190"/>
      <c r="CT1062" s="190"/>
      <c r="CU1062" s="190"/>
      <c r="CV1062" s="190"/>
      <c r="CW1062" s="190"/>
      <c r="CX1062" s="190"/>
      <c r="CY1062" s="190"/>
      <c r="CZ1062" s="190"/>
      <c r="DA1062" s="190"/>
      <c r="DB1062" s="190"/>
      <c r="DC1062" s="190"/>
      <c r="DD1062" s="190"/>
      <c r="DE1062" s="190"/>
      <c r="DF1062" s="190"/>
      <c r="DG1062" s="190"/>
      <c r="DH1062" s="190"/>
      <c r="DI1062" s="190"/>
      <c r="DJ1062" s="190"/>
      <c r="DK1062" s="190"/>
      <c r="DL1062" s="190"/>
    </row>
    <row r="1063" spans="1:116" x14ac:dyDescent="0.4">
      <c r="A1063" s="174"/>
      <c r="E1063" s="8"/>
      <c r="G1063" s="175"/>
      <c r="H1063" s="200"/>
      <c r="I1063" s="201"/>
      <c r="J1063" s="201"/>
      <c r="K1063" s="202"/>
      <c r="L1063" s="202"/>
      <c r="M1063" s="202"/>
      <c r="N1063" s="202"/>
      <c r="O1063" s="202"/>
      <c r="P1063" s="202"/>
      <c r="R1063" s="202"/>
      <c r="S1063" s="190"/>
      <c r="T1063" s="190"/>
      <c r="U1063" s="190"/>
      <c r="V1063" s="190"/>
      <c r="W1063" s="190"/>
      <c r="X1063" s="190"/>
      <c r="Y1063" s="190"/>
      <c r="Z1063" s="190"/>
      <c r="AA1063" s="190"/>
      <c r="AB1063" s="190"/>
      <c r="AC1063" s="190"/>
      <c r="AD1063" s="190"/>
      <c r="AE1063" s="190"/>
      <c r="AF1063" s="190"/>
      <c r="AG1063" s="190"/>
      <c r="AH1063" s="190"/>
      <c r="AI1063" s="190"/>
      <c r="AJ1063" s="190"/>
      <c r="AK1063" s="190"/>
      <c r="AL1063" s="190"/>
      <c r="AM1063" s="190"/>
      <c r="AN1063" s="190"/>
      <c r="AO1063" s="190"/>
      <c r="AP1063" s="190"/>
      <c r="AQ1063" s="190"/>
      <c r="AR1063" s="190"/>
      <c r="AS1063" s="190"/>
      <c r="AT1063" s="190"/>
      <c r="AU1063" s="190"/>
      <c r="AV1063" s="190"/>
      <c r="AW1063" s="190"/>
      <c r="AX1063" s="190"/>
      <c r="AY1063" s="190"/>
      <c r="AZ1063" s="190"/>
      <c r="BA1063" s="190"/>
      <c r="BB1063" s="190"/>
      <c r="BC1063" s="190"/>
      <c r="BD1063" s="190"/>
      <c r="BE1063" s="190"/>
      <c r="BF1063" s="190"/>
      <c r="BG1063" s="190"/>
      <c r="BH1063" s="190"/>
      <c r="BI1063" s="190"/>
      <c r="BJ1063" s="190"/>
      <c r="BK1063" s="190"/>
      <c r="BL1063" s="190"/>
      <c r="BM1063" s="190"/>
      <c r="BN1063" s="190"/>
      <c r="BO1063" s="190"/>
      <c r="BP1063" s="190"/>
      <c r="BQ1063" s="190"/>
      <c r="BR1063" s="190"/>
      <c r="BS1063" s="190"/>
      <c r="BT1063" s="190"/>
      <c r="BU1063" s="190"/>
      <c r="BV1063" s="190"/>
      <c r="BW1063" s="190"/>
      <c r="BX1063" s="190"/>
      <c r="BY1063" s="190"/>
      <c r="BZ1063" s="190"/>
      <c r="CA1063" s="190"/>
      <c r="CB1063" s="190"/>
      <c r="CC1063" s="190"/>
      <c r="CD1063" s="190"/>
      <c r="CE1063" s="190"/>
      <c r="CF1063" s="190"/>
      <c r="CG1063" s="190"/>
      <c r="CH1063" s="190"/>
      <c r="CI1063" s="190"/>
      <c r="CJ1063" s="190"/>
      <c r="CK1063" s="190"/>
      <c r="CL1063" s="190"/>
      <c r="CN1063" s="201"/>
      <c r="CO1063" s="190"/>
      <c r="CP1063" s="190"/>
      <c r="CQ1063" s="190"/>
      <c r="CR1063" s="190"/>
      <c r="CS1063" s="190"/>
      <c r="CT1063" s="190"/>
      <c r="CU1063" s="190"/>
      <c r="CV1063" s="190"/>
      <c r="CW1063" s="190"/>
      <c r="CX1063" s="190"/>
      <c r="CY1063" s="190"/>
      <c r="CZ1063" s="190"/>
      <c r="DA1063" s="190"/>
      <c r="DB1063" s="190"/>
      <c r="DC1063" s="190"/>
      <c r="DD1063" s="190"/>
      <c r="DE1063" s="190"/>
      <c r="DF1063" s="190"/>
      <c r="DG1063" s="190"/>
      <c r="DH1063" s="190"/>
      <c r="DI1063" s="190"/>
      <c r="DJ1063" s="190"/>
      <c r="DK1063" s="190"/>
      <c r="DL1063" s="190"/>
    </row>
    <row r="1064" spans="1:116" x14ac:dyDescent="0.4">
      <c r="A1064" s="174"/>
      <c r="E1064" s="8"/>
      <c r="G1064" s="175"/>
      <c r="H1064" s="200"/>
      <c r="I1064" s="201"/>
      <c r="J1064" s="201"/>
      <c r="K1064" s="202"/>
      <c r="L1064" s="202"/>
      <c r="M1064" s="202"/>
      <c r="N1064" s="202"/>
      <c r="O1064" s="202"/>
      <c r="P1064" s="202"/>
      <c r="R1064" s="202"/>
      <c r="S1064" s="190"/>
      <c r="T1064" s="190"/>
      <c r="U1064" s="190"/>
      <c r="V1064" s="190"/>
      <c r="W1064" s="190"/>
      <c r="X1064" s="190"/>
      <c r="Y1064" s="190"/>
      <c r="Z1064" s="190"/>
      <c r="AA1064" s="190"/>
      <c r="AB1064" s="190"/>
      <c r="AC1064" s="190"/>
      <c r="AD1064" s="190"/>
      <c r="AE1064" s="190"/>
      <c r="AF1064" s="190"/>
      <c r="AG1064" s="190"/>
      <c r="AH1064" s="190"/>
      <c r="AI1064" s="190"/>
      <c r="AJ1064" s="190"/>
      <c r="AK1064" s="190"/>
      <c r="AL1064" s="190"/>
      <c r="AM1064" s="190"/>
      <c r="AN1064" s="190"/>
      <c r="AO1064" s="190"/>
      <c r="AP1064" s="190"/>
      <c r="AQ1064" s="190"/>
      <c r="AR1064" s="190"/>
      <c r="AS1064" s="190"/>
      <c r="AT1064" s="190"/>
      <c r="AU1064" s="190"/>
      <c r="AV1064" s="190"/>
      <c r="AW1064" s="190"/>
      <c r="AX1064" s="190"/>
      <c r="AY1064" s="190"/>
      <c r="AZ1064" s="190"/>
      <c r="BA1064" s="190"/>
      <c r="BB1064" s="190"/>
      <c r="BC1064" s="190"/>
      <c r="BD1064" s="190"/>
      <c r="BE1064" s="190"/>
      <c r="BF1064" s="190"/>
      <c r="BG1064" s="190"/>
      <c r="BH1064" s="190"/>
      <c r="BI1064" s="190"/>
      <c r="BJ1064" s="190"/>
      <c r="BK1064" s="190"/>
      <c r="BL1064" s="190"/>
      <c r="BM1064" s="190"/>
      <c r="BN1064" s="190"/>
      <c r="BO1064" s="190"/>
      <c r="BP1064" s="190"/>
      <c r="BQ1064" s="190"/>
      <c r="BR1064" s="190"/>
      <c r="BS1064" s="190"/>
      <c r="BT1064" s="190"/>
      <c r="BU1064" s="190"/>
      <c r="BV1064" s="190"/>
      <c r="BW1064" s="190"/>
      <c r="BX1064" s="190"/>
      <c r="BY1064" s="190"/>
      <c r="BZ1064" s="190"/>
      <c r="CA1064" s="190"/>
      <c r="CB1064" s="190"/>
      <c r="CC1064" s="190"/>
      <c r="CD1064" s="190"/>
      <c r="CE1064" s="190"/>
      <c r="CF1064" s="190"/>
      <c r="CG1064" s="190"/>
      <c r="CH1064" s="190"/>
      <c r="CI1064" s="190"/>
      <c r="CJ1064" s="190"/>
      <c r="CK1064" s="190"/>
      <c r="CL1064" s="190"/>
      <c r="CN1064" s="201"/>
      <c r="CO1064" s="190"/>
      <c r="CP1064" s="190"/>
      <c r="CQ1064" s="190"/>
      <c r="CR1064" s="190"/>
      <c r="CS1064" s="190"/>
      <c r="CT1064" s="190"/>
      <c r="CU1064" s="190"/>
      <c r="CV1064" s="190"/>
      <c r="CW1064" s="190"/>
      <c r="CX1064" s="190"/>
      <c r="CY1064" s="190"/>
      <c r="CZ1064" s="190"/>
      <c r="DA1064" s="190"/>
      <c r="DB1064" s="190"/>
      <c r="DC1064" s="190"/>
      <c r="DD1064" s="190"/>
      <c r="DE1064" s="190"/>
      <c r="DF1064" s="190"/>
      <c r="DG1064" s="190"/>
      <c r="DH1064" s="190"/>
      <c r="DI1064" s="190"/>
      <c r="DJ1064" s="190"/>
      <c r="DK1064" s="190"/>
      <c r="DL1064" s="190"/>
    </row>
    <row r="1065" spans="1:116" x14ac:dyDescent="0.4">
      <c r="A1065" s="174"/>
      <c r="E1065" s="8"/>
      <c r="G1065" s="175"/>
      <c r="H1065" s="200"/>
      <c r="I1065" s="201"/>
      <c r="J1065" s="201"/>
      <c r="K1065" s="202"/>
      <c r="L1065" s="202"/>
      <c r="M1065" s="202"/>
      <c r="N1065" s="202"/>
      <c r="O1065" s="202"/>
      <c r="P1065" s="202"/>
      <c r="R1065" s="202"/>
      <c r="S1065" s="190"/>
      <c r="T1065" s="190"/>
      <c r="U1065" s="190"/>
      <c r="V1065" s="190"/>
      <c r="W1065" s="190"/>
      <c r="X1065" s="190"/>
      <c r="Y1065" s="190"/>
      <c r="Z1065" s="190"/>
      <c r="AA1065" s="190"/>
      <c r="AB1065" s="190"/>
      <c r="AC1065" s="190"/>
      <c r="AD1065" s="190"/>
      <c r="AE1065" s="190"/>
      <c r="AF1065" s="190"/>
      <c r="AG1065" s="190"/>
      <c r="AH1065" s="190"/>
      <c r="AI1065" s="190"/>
      <c r="AJ1065" s="190"/>
      <c r="AK1065" s="190"/>
      <c r="AL1065" s="190"/>
      <c r="AM1065" s="190"/>
      <c r="AN1065" s="190"/>
      <c r="AO1065" s="190"/>
      <c r="AP1065" s="190"/>
      <c r="AQ1065" s="190"/>
      <c r="AR1065" s="190"/>
      <c r="AS1065" s="190"/>
      <c r="AT1065" s="190"/>
      <c r="AU1065" s="190"/>
      <c r="AV1065" s="190"/>
      <c r="AW1065" s="190"/>
      <c r="AX1065" s="190"/>
      <c r="AY1065" s="190"/>
      <c r="AZ1065" s="190"/>
      <c r="BA1065" s="190"/>
      <c r="BB1065" s="190"/>
      <c r="BC1065" s="190"/>
      <c r="BD1065" s="190"/>
      <c r="BE1065" s="190"/>
      <c r="BF1065" s="190"/>
      <c r="BG1065" s="190"/>
      <c r="BH1065" s="190"/>
      <c r="BI1065" s="190"/>
      <c r="BJ1065" s="190"/>
      <c r="BK1065" s="190"/>
      <c r="BL1065" s="190"/>
      <c r="BM1065" s="190"/>
      <c r="BN1065" s="190"/>
      <c r="BO1065" s="190"/>
      <c r="BP1065" s="190"/>
      <c r="BQ1065" s="190"/>
      <c r="BR1065" s="190"/>
      <c r="BS1065" s="190"/>
      <c r="BT1065" s="190"/>
      <c r="BU1065" s="190"/>
      <c r="BV1065" s="190"/>
      <c r="BW1065" s="190"/>
      <c r="BX1065" s="190"/>
      <c r="BY1065" s="190"/>
      <c r="BZ1065" s="190"/>
      <c r="CA1065" s="190"/>
      <c r="CB1065" s="190"/>
      <c r="CC1065" s="190"/>
      <c r="CD1065" s="190"/>
      <c r="CE1065" s="190"/>
      <c r="CF1065" s="190"/>
      <c r="CG1065" s="190"/>
      <c r="CH1065" s="190"/>
      <c r="CI1065" s="190"/>
      <c r="CJ1065" s="190"/>
      <c r="CK1065" s="190"/>
      <c r="CL1065" s="190"/>
      <c r="CN1065" s="201"/>
      <c r="CO1065" s="190"/>
      <c r="CP1065" s="190"/>
      <c r="CQ1065" s="190"/>
      <c r="CR1065" s="190"/>
      <c r="CS1065" s="190"/>
      <c r="CT1065" s="190"/>
      <c r="CU1065" s="190"/>
      <c r="CV1065" s="190"/>
      <c r="CW1065" s="190"/>
      <c r="CX1065" s="190"/>
      <c r="CY1065" s="190"/>
      <c r="CZ1065" s="190"/>
      <c r="DA1065" s="190"/>
      <c r="DB1065" s="190"/>
      <c r="DC1065" s="190"/>
      <c r="DD1065" s="190"/>
      <c r="DE1065" s="190"/>
      <c r="DF1065" s="190"/>
      <c r="DG1065" s="190"/>
      <c r="DH1065" s="190"/>
      <c r="DI1065" s="190"/>
      <c r="DJ1065" s="190"/>
      <c r="DK1065" s="190"/>
      <c r="DL1065" s="190"/>
    </row>
    <row r="1066" spans="1:116" x14ac:dyDescent="0.4">
      <c r="A1066" s="174"/>
      <c r="E1066" s="8"/>
      <c r="G1066" s="175"/>
      <c r="H1066" s="200"/>
      <c r="I1066" s="201"/>
      <c r="J1066" s="201"/>
      <c r="K1066" s="202"/>
      <c r="L1066" s="202"/>
      <c r="M1066" s="202"/>
      <c r="N1066" s="202"/>
      <c r="O1066" s="202"/>
      <c r="P1066" s="202"/>
      <c r="R1066" s="202"/>
      <c r="S1066" s="190"/>
      <c r="T1066" s="190"/>
      <c r="U1066" s="190"/>
      <c r="V1066" s="190"/>
      <c r="W1066" s="190"/>
      <c r="X1066" s="190"/>
      <c r="Y1066" s="190"/>
      <c r="Z1066" s="190"/>
      <c r="AA1066" s="190"/>
      <c r="AB1066" s="190"/>
      <c r="AC1066" s="190"/>
      <c r="AD1066" s="190"/>
      <c r="AE1066" s="190"/>
      <c r="AF1066" s="190"/>
      <c r="AG1066" s="190"/>
      <c r="AH1066" s="190"/>
      <c r="AI1066" s="190"/>
      <c r="AJ1066" s="190"/>
      <c r="AK1066" s="190"/>
      <c r="AL1066" s="190"/>
      <c r="AM1066" s="190"/>
      <c r="AN1066" s="190"/>
      <c r="AO1066" s="190"/>
      <c r="AP1066" s="190"/>
      <c r="AQ1066" s="190"/>
      <c r="AR1066" s="190"/>
      <c r="AS1066" s="190"/>
      <c r="AT1066" s="190"/>
      <c r="AU1066" s="190"/>
      <c r="AV1066" s="190"/>
      <c r="AW1066" s="190"/>
      <c r="AX1066" s="190"/>
      <c r="AY1066" s="190"/>
      <c r="AZ1066" s="190"/>
      <c r="BA1066" s="190"/>
      <c r="BB1066" s="190"/>
      <c r="BC1066" s="190"/>
      <c r="BD1066" s="190"/>
      <c r="BE1066" s="190"/>
      <c r="BF1066" s="190"/>
      <c r="BG1066" s="190"/>
      <c r="BH1066" s="190"/>
      <c r="BI1066" s="190"/>
      <c r="BJ1066" s="190"/>
      <c r="BK1066" s="190"/>
      <c r="BL1066" s="190"/>
      <c r="BM1066" s="190"/>
      <c r="BN1066" s="190"/>
      <c r="BO1066" s="190"/>
      <c r="BP1066" s="190"/>
      <c r="BQ1066" s="190"/>
      <c r="BR1066" s="190"/>
      <c r="BS1066" s="190"/>
      <c r="BT1066" s="190"/>
      <c r="BU1066" s="190"/>
      <c r="BV1066" s="190"/>
      <c r="BW1066" s="190"/>
      <c r="BX1066" s="190"/>
      <c r="BY1066" s="190"/>
      <c r="BZ1066" s="190"/>
      <c r="CA1066" s="190"/>
      <c r="CB1066" s="190"/>
      <c r="CC1066" s="190"/>
      <c r="CD1066" s="190"/>
      <c r="CE1066" s="190"/>
      <c r="CF1066" s="190"/>
      <c r="CG1066" s="190"/>
      <c r="CH1066" s="190"/>
      <c r="CI1066" s="190"/>
      <c r="CJ1066" s="190"/>
      <c r="CK1066" s="190"/>
      <c r="CL1066" s="190"/>
      <c r="CN1066" s="201"/>
      <c r="CO1066" s="190"/>
      <c r="CP1066" s="190"/>
      <c r="CQ1066" s="190"/>
      <c r="CR1066" s="190"/>
      <c r="CS1066" s="190"/>
      <c r="CT1066" s="190"/>
      <c r="CU1066" s="190"/>
      <c r="CV1066" s="190"/>
      <c r="CW1066" s="190"/>
      <c r="CX1066" s="190"/>
      <c r="CY1066" s="190"/>
      <c r="CZ1066" s="190"/>
      <c r="DA1066" s="190"/>
      <c r="DB1066" s="190"/>
      <c r="DC1066" s="190"/>
      <c r="DD1066" s="190"/>
      <c r="DE1066" s="190"/>
      <c r="DF1066" s="190"/>
      <c r="DG1066" s="190"/>
      <c r="DH1066" s="190"/>
      <c r="DI1066" s="190"/>
      <c r="DJ1066" s="190"/>
      <c r="DK1066" s="190"/>
      <c r="DL1066" s="190"/>
    </row>
    <row r="1067" spans="1:116" x14ac:dyDescent="0.4">
      <c r="A1067" s="174"/>
      <c r="E1067" s="8"/>
      <c r="G1067" s="175"/>
      <c r="H1067" s="200"/>
      <c r="I1067" s="201"/>
      <c r="J1067" s="201"/>
      <c r="K1067" s="202"/>
      <c r="L1067" s="202"/>
      <c r="M1067" s="202"/>
      <c r="N1067" s="202"/>
      <c r="O1067" s="202"/>
      <c r="P1067" s="202"/>
      <c r="R1067" s="202"/>
      <c r="S1067" s="190"/>
      <c r="T1067" s="190"/>
      <c r="U1067" s="190"/>
      <c r="V1067" s="190"/>
      <c r="W1067" s="190"/>
      <c r="X1067" s="190"/>
      <c r="Y1067" s="190"/>
      <c r="Z1067" s="190"/>
      <c r="AA1067" s="190"/>
      <c r="AB1067" s="190"/>
      <c r="AC1067" s="190"/>
      <c r="AD1067" s="190"/>
      <c r="AE1067" s="190"/>
      <c r="AF1067" s="190"/>
      <c r="AG1067" s="190"/>
      <c r="AH1067" s="190"/>
      <c r="AI1067" s="190"/>
      <c r="AJ1067" s="190"/>
      <c r="AK1067" s="190"/>
      <c r="AL1067" s="190"/>
      <c r="AM1067" s="190"/>
      <c r="AN1067" s="190"/>
      <c r="AO1067" s="190"/>
      <c r="AP1067" s="190"/>
      <c r="AQ1067" s="190"/>
      <c r="AR1067" s="190"/>
      <c r="AS1067" s="190"/>
      <c r="AT1067" s="190"/>
      <c r="AU1067" s="190"/>
      <c r="AV1067" s="190"/>
      <c r="AW1067" s="190"/>
      <c r="AX1067" s="190"/>
      <c r="AY1067" s="190"/>
      <c r="AZ1067" s="190"/>
      <c r="BA1067" s="190"/>
      <c r="BB1067" s="190"/>
      <c r="BC1067" s="190"/>
      <c r="BD1067" s="190"/>
      <c r="BE1067" s="190"/>
      <c r="BF1067" s="190"/>
      <c r="BG1067" s="190"/>
      <c r="BH1067" s="190"/>
      <c r="BI1067" s="190"/>
      <c r="BJ1067" s="190"/>
      <c r="BK1067" s="190"/>
      <c r="BL1067" s="190"/>
      <c r="BM1067" s="190"/>
      <c r="BN1067" s="190"/>
      <c r="BO1067" s="190"/>
      <c r="BP1067" s="190"/>
      <c r="BQ1067" s="190"/>
      <c r="BR1067" s="190"/>
      <c r="BS1067" s="190"/>
      <c r="BT1067" s="190"/>
      <c r="BU1067" s="190"/>
      <c r="BV1067" s="190"/>
      <c r="BW1067" s="190"/>
      <c r="BX1067" s="190"/>
      <c r="BY1067" s="190"/>
      <c r="BZ1067" s="190"/>
      <c r="CA1067" s="190"/>
      <c r="CB1067" s="190"/>
      <c r="CC1067" s="190"/>
      <c r="CD1067" s="190"/>
      <c r="CE1067" s="190"/>
      <c r="CF1067" s="190"/>
      <c r="CG1067" s="190"/>
      <c r="CH1067" s="190"/>
      <c r="CI1067" s="190"/>
      <c r="CJ1067" s="190"/>
      <c r="CK1067" s="190"/>
      <c r="CL1067" s="190"/>
      <c r="CN1067" s="201"/>
      <c r="CO1067" s="190"/>
      <c r="CP1067" s="190"/>
      <c r="CQ1067" s="190"/>
      <c r="CR1067" s="190"/>
      <c r="CS1067" s="190"/>
      <c r="CT1067" s="190"/>
      <c r="CU1067" s="190"/>
      <c r="CV1067" s="190"/>
      <c r="CW1067" s="190"/>
      <c r="CX1067" s="190"/>
      <c r="CY1067" s="190"/>
      <c r="CZ1067" s="190"/>
      <c r="DA1067" s="190"/>
      <c r="DB1067" s="190"/>
      <c r="DC1067" s="190"/>
      <c r="DD1067" s="190"/>
      <c r="DE1067" s="190"/>
      <c r="DF1067" s="190"/>
      <c r="DG1067" s="190"/>
      <c r="DH1067" s="190"/>
      <c r="DI1067" s="190"/>
      <c r="DJ1067" s="190"/>
      <c r="DK1067" s="190"/>
      <c r="DL1067" s="190"/>
    </row>
    <row r="1068" spans="1:116" x14ac:dyDescent="0.4">
      <c r="A1068" s="174"/>
      <c r="E1068" s="8"/>
      <c r="G1068" s="175"/>
      <c r="H1068" s="200"/>
      <c r="I1068" s="201"/>
      <c r="J1068" s="201"/>
      <c r="K1068" s="202"/>
      <c r="L1068" s="202"/>
      <c r="M1068" s="202"/>
      <c r="N1068" s="202"/>
      <c r="O1068" s="202"/>
      <c r="P1068" s="202"/>
      <c r="R1068" s="202"/>
      <c r="S1068" s="190"/>
      <c r="T1068" s="190"/>
      <c r="U1068" s="190"/>
      <c r="V1068" s="190"/>
      <c r="W1068" s="190"/>
      <c r="X1068" s="190"/>
      <c r="Y1068" s="190"/>
      <c r="Z1068" s="190"/>
      <c r="AA1068" s="190"/>
      <c r="AB1068" s="190"/>
      <c r="AC1068" s="190"/>
      <c r="AD1068" s="190"/>
      <c r="AE1068" s="190"/>
      <c r="AF1068" s="190"/>
      <c r="AG1068" s="190"/>
      <c r="AH1068" s="190"/>
      <c r="AI1068" s="190"/>
      <c r="AJ1068" s="190"/>
      <c r="AK1068" s="190"/>
      <c r="AL1068" s="190"/>
      <c r="AM1068" s="190"/>
      <c r="AN1068" s="190"/>
      <c r="AO1068" s="190"/>
      <c r="AP1068" s="190"/>
      <c r="AQ1068" s="190"/>
      <c r="AR1068" s="190"/>
      <c r="AS1068" s="190"/>
      <c r="AT1068" s="190"/>
      <c r="AU1068" s="190"/>
      <c r="AV1068" s="190"/>
      <c r="AW1068" s="190"/>
      <c r="AX1068" s="190"/>
      <c r="AY1068" s="190"/>
      <c r="AZ1068" s="190"/>
      <c r="BA1068" s="190"/>
      <c r="BB1068" s="190"/>
      <c r="BC1068" s="190"/>
      <c r="BD1068" s="190"/>
      <c r="BE1068" s="190"/>
      <c r="BF1068" s="190"/>
      <c r="BG1068" s="190"/>
      <c r="BH1068" s="190"/>
      <c r="BI1068" s="190"/>
      <c r="BJ1068" s="190"/>
      <c r="BK1068" s="190"/>
      <c r="BL1068" s="190"/>
      <c r="BM1068" s="190"/>
      <c r="BN1068" s="190"/>
      <c r="BO1068" s="190"/>
      <c r="BP1068" s="190"/>
      <c r="BQ1068" s="190"/>
      <c r="BR1068" s="190"/>
      <c r="BS1068" s="190"/>
      <c r="BT1068" s="190"/>
      <c r="BU1068" s="190"/>
      <c r="BV1068" s="190"/>
      <c r="BW1068" s="190"/>
      <c r="BX1068" s="190"/>
      <c r="BY1068" s="190"/>
      <c r="BZ1068" s="190"/>
      <c r="CA1068" s="190"/>
      <c r="CB1068" s="190"/>
      <c r="CC1068" s="190"/>
      <c r="CD1068" s="190"/>
      <c r="CE1068" s="190"/>
      <c r="CF1068" s="190"/>
      <c r="CG1068" s="190"/>
      <c r="CH1068" s="190"/>
      <c r="CI1068" s="190"/>
      <c r="CJ1068" s="190"/>
      <c r="CK1068" s="190"/>
      <c r="CL1068" s="190"/>
      <c r="CN1068" s="201"/>
      <c r="CO1068" s="190"/>
      <c r="CP1068" s="190"/>
      <c r="CQ1068" s="190"/>
      <c r="CR1068" s="190"/>
      <c r="CS1068" s="190"/>
      <c r="CT1068" s="190"/>
      <c r="CU1068" s="190"/>
      <c r="CV1068" s="190"/>
      <c r="CW1068" s="190"/>
      <c r="CX1068" s="190"/>
      <c r="CY1068" s="190"/>
      <c r="CZ1068" s="190"/>
      <c r="DA1068" s="190"/>
      <c r="DB1068" s="190"/>
      <c r="DC1068" s="190"/>
      <c r="DD1068" s="190"/>
      <c r="DE1068" s="190"/>
      <c r="DF1068" s="190"/>
      <c r="DG1068" s="190"/>
      <c r="DH1068" s="190"/>
      <c r="DI1068" s="190"/>
      <c r="DJ1068" s="190"/>
      <c r="DK1068" s="190"/>
      <c r="DL1068" s="190"/>
    </row>
    <row r="1069" spans="1:116" x14ac:dyDescent="0.4">
      <c r="A1069" s="174"/>
      <c r="E1069" s="8"/>
      <c r="G1069" s="175"/>
      <c r="H1069" s="200"/>
      <c r="I1069" s="201"/>
      <c r="J1069" s="201"/>
      <c r="K1069" s="202"/>
      <c r="L1069" s="202"/>
      <c r="M1069" s="202"/>
      <c r="N1069" s="202"/>
      <c r="O1069" s="202"/>
      <c r="P1069" s="202"/>
      <c r="R1069" s="202"/>
      <c r="S1069" s="190"/>
      <c r="T1069" s="190"/>
      <c r="U1069" s="190"/>
      <c r="V1069" s="190"/>
      <c r="W1069" s="190"/>
      <c r="X1069" s="190"/>
      <c r="Y1069" s="190"/>
      <c r="Z1069" s="190"/>
      <c r="AA1069" s="190"/>
      <c r="AB1069" s="190"/>
      <c r="AC1069" s="190"/>
      <c r="AD1069" s="190"/>
      <c r="AE1069" s="190"/>
      <c r="AF1069" s="190"/>
      <c r="AG1069" s="190"/>
      <c r="AH1069" s="190"/>
      <c r="AI1069" s="190"/>
      <c r="AJ1069" s="190"/>
      <c r="AK1069" s="190"/>
      <c r="AL1069" s="190"/>
      <c r="AM1069" s="190"/>
      <c r="AN1069" s="190"/>
      <c r="AO1069" s="190"/>
      <c r="AP1069" s="190"/>
      <c r="AQ1069" s="190"/>
      <c r="AR1069" s="190"/>
      <c r="AS1069" s="190"/>
      <c r="AT1069" s="190"/>
      <c r="AU1069" s="190"/>
      <c r="AV1069" s="190"/>
      <c r="AW1069" s="190"/>
      <c r="AX1069" s="190"/>
      <c r="AY1069" s="190"/>
      <c r="AZ1069" s="190"/>
      <c r="BA1069" s="190"/>
      <c r="BB1069" s="190"/>
      <c r="BC1069" s="190"/>
      <c r="BD1069" s="190"/>
      <c r="BE1069" s="190"/>
      <c r="BF1069" s="190"/>
      <c r="BG1069" s="190"/>
      <c r="BH1069" s="190"/>
      <c r="BI1069" s="190"/>
      <c r="BJ1069" s="190"/>
      <c r="BK1069" s="190"/>
      <c r="BL1069" s="190"/>
      <c r="BM1069" s="190"/>
      <c r="BN1069" s="190"/>
      <c r="BO1069" s="190"/>
      <c r="BP1069" s="190"/>
      <c r="BQ1069" s="190"/>
      <c r="BR1069" s="190"/>
      <c r="BS1069" s="190"/>
      <c r="BT1069" s="190"/>
      <c r="BU1069" s="190"/>
      <c r="BV1069" s="190"/>
      <c r="BW1069" s="190"/>
      <c r="BX1069" s="190"/>
      <c r="BY1069" s="190"/>
      <c r="BZ1069" s="190"/>
      <c r="CA1069" s="190"/>
      <c r="CB1069" s="190"/>
      <c r="CC1069" s="190"/>
      <c r="CD1069" s="190"/>
      <c r="CE1069" s="190"/>
      <c r="CF1069" s="190"/>
      <c r="CG1069" s="190"/>
      <c r="CH1069" s="190"/>
      <c r="CI1069" s="190"/>
      <c r="CJ1069" s="190"/>
      <c r="CK1069" s="190"/>
      <c r="CL1069" s="190"/>
      <c r="CN1069" s="201"/>
      <c r="CO1069" s="190"/>
      <c r="CP1069" s="190"/>
      <c r="CQ1069" s="190"/>
      <c r="CR1069" s="190"/>
      <c r="CS1069" s="190"/>
      <c r="CT1069" s="190"/>
      <c r="CU1069" s="190"/>
      <c r="CV1069" s="190"/>
      <c r="CW1069" s="190"/>
      <c r="CX1069" s="190"/>
      <c r="CY1069" s="190"/>
      <c r="CZ1069" s="190"/>
      <c r="DA1069" s="190"/>
      <c r="DB1069" s="190"/>
      <c r="DC1069" s="190"/>
      <c r="DD1069" s="190"/>
      <c r="DE1069" s="190"/>
      <c r="DF1069" s="190"/>
      <c r="DG1069" s="190"/>
      <c r="DH1069" s="190"/>
      <c r="DI1069" s="190"/>
      <c r="DJ1069" s="190"/>
      <c r="DK1069" s="190"/>
      <c r="DL1069" s="190"/>
    </row>
    <row r="1070" spans="1:116" x14ac:dyDescent="0.4">
      <c r="A1070" s="174"/>
      <c r="E1070" s="8"/>
      <c r="G1070" s="175"/>
      <c r="H1070" s="200"/>
      <c r="I1070" s="201"/>
      <c r="J1070" s="201"/>
      <c r="K1070" s="202"/>
      <c r="L1070" s="202"/>
      <c r="M1070" s="202"/>
      <c r="N1070" s="202"/>
      <c r="O1070" s="202"/>
      <c r="P1070" s="202"/>
      <c r="R1070" s="202"/>
      <c r="S1070" s="190"/>
      <c r="T1070" s="190"/>
      <c r="U1070" s="190"/>
      <c r="V1070" s="190"/>
      <c r="W1070" s="190"/>
      <c r="X1070" s="190"/>
      <c r="Y1070" s="190"/>
      <c r="Z1070" s="190"/>
      <c r="AA1070" s="190"/>
      <c r="AB1070" s="190"/>
      <c r="AC1070" s="190"/>
      <c r="AD1070" s="190"/>
      <c r="AE1070" s="190"/>
      <c r="AF1070" s="190"/>
      <c r="AG1070" s="190"/>
      <c r="AH1070" s="190"/>
      <c r="AI1070" s="190"/>
      <c r="AJ1070" s="190"/>
      <c r="AK1070" s="190"/>
      <c r="AL1070" s="190"/>
      <c r="AM1070" s="190"/>
      <c r="AN1070" s="190"/>
      <c r="AO1070" s="190"/>
      <c r="AP1070" s="190"/>
      <c r="AQ1070" s="190"/>
      <c r="AR1070" s="190"/>
      <c r="AS1070" s="190"/>
      <c r="AT1070" s="190"/>
      <c r="AU1070" s="190"/>
      <c r="AV1070" s="190"/>
      <c r="AW1070" s="190"/>
      <c r="AX1070" s="190"/>
      <c r="AY1070" s="190"/>
      <c r="AZ1070" s="190"/>
      <c r="BA1070" s="190"/>
      <c r="BB1070" s="190"/>
      <c r="BC1070" s="190"/>
      <c r="BD1070" s="190"/>
      <c r="BE1070" s="190"/>
      <c r="BF1070" s="190"/>
      <c r="BG1070" s="190"/>
      <c r="BH1070" s="190"/>
      <c r="BI1070" s="190"/>
      <c r="BJ1070" s="190"/>
      <c r="BK1070" s="190"/>
      <c r="BL1070" s="190"/>
      <c r="BM1070" s="190"/>
      <c r="BN1070" s="190"/>
      <c r="BO1070" s="190"/>
      <c r="BP1070" s="190"/>
      <c r="BQ1070" s="190"/>
      <c r="BR1070" s="190"/>
      <c r="BS1070" s="190"/>
      <c r="BT1070" s="190"/>
      <c r="BU1070" s="190"/>
      <c r="BV1070" s="190"/>
      <c r="BW1070" s="190"/>
      <c r="BX1070" s="190"/>
      <c r="BY1070" s="190"/>
      <c r="BZ1070" s="190"/>
      <c r="CA1070" s="190"/>
      <c r="CB1070" s="190"/>
      <c r="CC1070" s="190"/>
      <c r="CD1070" s="190"/>
      <c r="CE1070" s="190"/>
      <c r="CF1070" s="190"/>
      <c r="CG1070" s="190"/>
      <c r="CH1070" s="190"/>
      <c r="CI1070" s="190"/>
      <c r="CJ1070" s="190"/>
      <c r="CK1070" s="190"/>
      <c r="CL1070" s="190"/>
      <c r="CN1070" s="201"/>
      <c r="CO1070" s="190"/>
      <c r="CP1070" s="190"/>
      <c r="CQ1070" s="190"/>
      <c r="CR1070" s="190"/>
      <c r="CS1070" s="190"/>
      <c r="CT1070" s="190"/>
      <c r="CU1070" s="190"/>
      <c r="CV1070" s="190"/>
      <c r="CW1070" s="190"/>
      <c r="CX1070" s="190"/>
      <c r="CY1070" s="190"/>
      <c r="CZ1070" s="190"/>
      <c r="DA1070" s="190"/>
      <c r="DB1070" s="190"/>
      <c r="DC1070" s="190"/>
      <c r="DD1070" s="190"/>
      <c r="DE1070" s="190"/>
      <c r="DF1070" s="190"/>
      <c r="DG1070" s="190"/>
      <c r="DH1070" s="190"/>
      <c r="DI1070" s="190"/>
      <c r="DJ1070" s="190"/>
      <c r="DK1070" s="190"/>
      <c r="DL1070" s="190"/>
    </row>
    <row r="1071" spans="1:116" x14ac:dyDescent="0.4">
      <c r="A1071" s="174"/>
      <c r="E1071" s="8"/>
      <c r="G1071" s="175"/>
      <c r="H1071" s="200"/>
      <c r="I1071" s="201"/>
      <c r="J1071" s="201"/>
      <c r="K1071" s="202"/>
      <c r="L1071" s="202"/>
      <c r="M1071" s="202"/>
      <c r="N1071" s="202"/>
      <c r="O1071" s="202"/>
      <c r="P1071" s="202"/>
      <c r="R1071" s="202"/>
      <c r="S1071" s="190"/>
      <c r="T1071" s="190"/>
      <c r="U1071" s="190"/>
      <c r="V1071" s="190"/>
      <c r="W1071" s="190"/>
      <c r="X1071" s="190"/>
      <c r="Y1071" s="190"/>
      <c r="Z1071" s="190"/>
      <c r="AA1071" s="190"/>
      <c r="AB1071" s="190"/>
      <c r="AC1071" s="190"/>
      <c r="AD1071" s="190"/>
      <c r="AE1071" s="190"/>
      <c r="AF1071" s="190"/>
      <c r="AG1071" s="190"/>
      <c r="AH1071" s="190"/>
      <c r="AI1071" s="190"/>
      <c r="AJ1071" s="190"/>
      <c r="AK1071" s="190"/>
      <c r="AL1071" s="190"/>
      <c r="AM1071" s="190"/>
      <c r="AN1071" s="190"/>
      <c r="AO1071" s="190"/>
      <c r="AP1071" s="190"/>
      <c r="AQ1071" s="190"/>
      <c r="AR1071" s="190"/>
      <c r="AS1071" s="190"/>
      <c r="AT1071" s="190"/>
      <c r="AU1071" s="190"/>
      <c r="AV1071" s="190"/>
      <c r="AW1071" s="190"/>
      <c r="AX1071" s="190"/>
      <c r="AY1071" s="190"/>
      <c r="AZ1071" s="190"/>
      <c r="BA1071" s="190"/>
      <c r="BB1071" s="190"/>
      <c r="BC1071" s="190"/>
      <c r="BD1071" s="190"/>
      <c r="BE1071" s="190"/>
      <c r="BF1071" s="190"/>
      <c r="BG1071" s="190"/>
      <c r="BH1071" s="190"/>
      <c r="BI1071" s="190"/>
      <c r="BJ1071" s="190"/>
      <c r="BK1071" s="190"/>
      <c r="BL1071" s="190"/>
      <c r="BM1071" s="190"/>
      <c r="BN1071" s="190"/>
      <c r="BO1071" s="190"/>
      <c r="BP1071" s="190"/>
      <c r="BQ1071" s="190"/>
      <c r="BR1071" s="190"/>
      <c r="BS1071" s="190"/>
      <c r="BT1071" s="190"/>
      <c r="BU1071" s="190"/>
      <c r="BV1071" s="190"/>
      <c r="BW1071" s="190"/>
      <c r="BX1071" s="190"/>
      <c r="BY1071" s="190"/>
      <c r="BZ1071" s="190"/>
      <c r="CA1071" s="190"/>
      <c r="CB1071" s="190"/>
      <c r="CC1071" s="190"/>
      <c r="CD1071" s="190"/>
      <c r="CE1071" s="190"/>
      <c r="CF1071" s="190"/>
      <c r="CG1071" s="190"/>
      <c r="CH1071" s="190"/>
      <c r="CI1071" s="190"/>
      <c r="CJ1071" s="190"/>
      <c r="CK1071" s="190"/>
      <c r="CL1071" s="190"/>
      <c r="CN1071" s="201"/>
      <c r="CO1071" s="190"/>
      <c r="CP1071" s="190"/>
      <c r="CQ1071" s="190"/>
      <c r="CR1071" s="190"/>
      <c r="CS1071" s="190"/>
      <c r="CT1071" s="190"/>
      <c r="CU1071" s="190"/>
      <c r="CV1071" s="190"/>
      <c r="CW1071" s="190"/>
      <c r="CX1071" s="190"/>
      <c r="CY1071" s="190"/>
      <c r="CZ1071" s="190"/>
      <c r="DA1071" s="190"/>
      <c r="DB1071" s="190"/>
      <c r="DC1071" s="190"/>
      <c r="DD1071" s="190"/>
      <c r="DE1071" s="190"/>
      <c r="DF1071" s="190"/>
      <c r="DG1071" s="190"/>
      <c r="DH1071" s="190"/>
      <c r="DI1071" s="190"/>
      <c r="DJ1071" s="190"/>
      <c r="DK1071" s="190"/>
      <c r="DL1071" s="190"/>
    </row>
    <row r="1072" spans="1:116" x14ac:dyDescent="0.4">
      <c r="A1072" s="174"/>
      <c r="E1072" s="8"/>
      <c r="G1072" s="175"/>
      <c r="H1072" s="200"/>
      <c r="I1072" s="201"/>
      <c r="J1072" s="201"/>
      <c r="K1072" s="202"/>
      <c r="L1072" s="202"/>
      <c r="M1072" s="202"/>
      <c r="N1072" s="202"/>
      <c r="O1072" s="202"/>
      <c r="P1072" s="202"/>
      <c r="R1072" s="202"/>
      <c r="S1072" s="190"/>
      <c r="T1072" s="190"/>
      <c r="U1072" s="190"/>
      <c r="V1072" s="190"/>
      <c r="W1072" s="190"/>
      <c r="X1072" s="190"/>
      <c r="Y1072" s="190"/>
      <c r="Z1072" s="190"/>
      <c r="AA1072" s="190"/>
      <c r="AB1072" s="190"/>
      <c r="AC1072" s="190"/>
      <c r="AD1072" s="190"/>
      <c r="AE1072" s="190"/>
      <c r="AF1072" s="190"/>
      <c r="AG1072" s="190"/>
      <c r="AH1072" s="190"/>
      <c r="AI1072" s="190"/>
      <c r="AJ1072" s="190"/>
      <c r="AK1072" s="190"/>
      <c r="AL1072" s="190"/>
      <c r="AM1072" s="190"/>
      <c r="AN1072" s="190"/>
      <c r="AO1072" s="190"/>
      <c r="AP1072" s="190"/>
      <c r="AQ1072" s="190"/>
      <c r="AR1072" s="190"/>
      <c r="AS1072" s="190"/>
      <c r="AT1072" s="190"/>
      <c r="AU1072" s="190"/>
      <c r="AV1072" s="190"/>
      <c r="AW1072" s="190"/>
      <c r="AX1072" s="190"/>
      <c r="AY1072" s="190"/>
      <c r="AZ1072" s="190"/>
      <c r="BA1072" s="190"/>
      <c r="BB1072" s="190"/>
      <c r="BC1072" s="190"/>
      <c r="BD1072" s="190"/>
      <c r="BE1072" s="190"/>
      <c r="BF1072" s="190"/>
      <c r="BG1072" s="190"/>
      <c r="BH1072" s="190"/>
      <c r="BI1072" s="190"/>
      <c r="BJ1072" s="190"/>
      <c r="BK1072" s="190"/>
      <c r="BL1072" s="190"/>
      <c r="BM1072" s="190"/>
      <c r="BN1072" s="190"/>
      <c r="BO1072" s="190"/>
      <c r="BP1072" s="190"/>
      <c r="BQ1072" s="190"/>
      <c r="BR1072" s="190"/>
      <c r="BS1072" s="190"/>
      <c r="BT1072" s="190"/>
      <c r="BU1072" s="190"/>
      <c r="BV1072" s="190"/>
      <c r="BW1072" s="190"/>
      <c r="BX1072" s="190"/>
      <c r="BY1072" s="190"/>
      <c r="BZ1072" s="190"/>
      <c r="CA1072" s="190"/>
      <c r="CB1072" s="190"/>
      <c r="CC1072" s="190"/>
      <c r="CD1072" s="190"/>
      <c r="CE1072" s="190"/>
      <c r="CF1072" s="190"/>
      <c r="CG1072" s="190"/>
      <c r="CH1072" s="190"/>
      <c r="CI1072" s="190"/>
      <c r="CJ1072" s="190"/>
      <c r="CK1072" s="190"/>
      <c r="CL1072" s="190"/>
      <c r="CN1072" s="201"/>
      <c r="CO1072" s="190"/>
      <c r="CP1072" s="190"/>
      <c r="CQ1072" s="190"/>
      <c r="CR1072" s="190"/>
      <c r="CS1072" s="190"/>
      <c r="CT1072" s="190"/>
      <c r="CU1072" s="190"/>
      <c r="CV1072" s="190"/>
      <c r="CW1072" s="190"/>
      <c r="CX1072" s="190"/>
      <c r="CY1072" s="190"/>
      <c r="CZ1072" s="190"/>
      <c r="DA1072" s="190"/>
      <c r="DB1072" s="190"/>
      <c r="DC1072" s="190"/>
      <c r="DD1072" s="190"/>
      <c r="DE1072" s="190"/>
      <c r="DF1072" s="190"/>
      <c r="DG1072" s="190"/>
      <c r="DH1072" s="190"/>
      <c r="DI1072" s="190"/>
      <c r="DJ1072" s="190"/>
      <c r="DK1072" s="190"/>
      <c r="DL1072" s="190"/>
    </row>
    <row r="1073" spans="1:116" x14ac:dyDescent="0.4">
      <c r="A1073" s="174"/>
      <c r="E1073" s="8"/>
      <c r="G1073" s="175"/>
      <c r="H1073" s="200"/>
      <c r="I1073" s="201"/>
      <c r="J1073" s="201"/>
      <c r="K1073" s="202"/>
      <c r="L1073" s="202"/>
      <c r="M1073" s="202"/>
      <c r="N1073" s="202"/>
      <c r="O1073" s="202"/>
      <c r="P1073" s="202"/>
      <c r="R1073" s="202"/>
      <c r="S1073" s="190"/>
      <c r="T1073" s="190"/>
      <c r="U1073" s="190"/>
      <c r="V1073" s="190"/>
      <c r="W1073" s="190"/>
      <c r="X1073" s="190"/>
      <c r="Y1073" s="190"/>
      <c r="Z1073" s="190"/>
      <c r="AA1073" s="190"/>
      <c r="AB1073" s="190"/>
      <c r="AC1073" s="190"/>
      <c r="AD1073" s="190"/>
      <c r="AE1073" s="190"/>
      <c r="AF1073" s="190"/>
      <c r="AG1073" s="190"/>
      <c r="AH1073" s="190"/>
      <c r="AI1073" s="190"/>
      <c r="AJ1073" s="190"/>
      <c r="AK1073" s="190"/>
      <c r="AL1073" s="190"/>
      <c r="AM1073" s="190"/>
      <c r="AN1073" s="190"/>
      <c r="AO1073" s="190"/>
      <c r="AP1073" s="190"/>
      <c r="AQ1073" s="190"/>
      <c r="AR1073" s="190"/>
      <c r="AS1073" s="190"/>
      <c r="AT1073" s="190"/>
      <c r="AU1073" s="190"/>
      <c r="AV1073" s="190"/>
      <c r="AW1073" s="190"/>
      <c r="AX1073" s="190"/>
      <c r="AY1073" s="190"/>
      <c r="AZ1073" s="190"/>
      <c r="BA1073" s="190"/>
      <c r="BB1073" s="190"/>
      <c r="BC1073" s="190"/>
      <c r="BD1073" s="190"/>
      <c r="BE1073" s="190"/>
      <c r="BF1073" s="190"/>
      <c r="BG1073" s="190"/>
      <c r="BH1073" s="190"/>
      <c r="BI1073" s="190"/>
      <c r="BJ1073" s="190"/>
      <c r="BK1073" s="190"/>
      <c r="BL1073" s="190"/>
      <c r="BM1073" s="190"/>
      <c r="BN1073" s="190"/>
      <c r="BO1073" s="190"/>
      <c r="BP1073" s="190"/>
      <c r="BQ1073" s="190"/>
      <c r="BR1073" s="190"/>
      <c r="BS1073" s="190"/>
      <c r="BT1073" s="190"/>
      <c r="BU1073" s="190"/>
      <c r="BV1073" s="190"/>
      <c r="BW1073" s="190"/>
      <c r="BX1073" s="190"/>
      <c r="BY1073" s="190"/>
      <c r="BZ1073" s="190"/>
      <c r="CA1073" s="190"/>
      <c r="CB1073" s="190"/>
      <c r="CC1073" s="190"/>
      <c r="CD1073" s="190"/>
      <c r="CE1073" s="190"/>
      <c r="CF1073" s="190"/>
      <c r="CG1073" s="190"/>
      <c r="CH1073" s="190"/>
      <c r="CI1073" s="190"/>
      <c r="CJ1073" s="190"/>
      <c r="CK1073" s="190"/>
      <c r="CL1073" s="190"/>
      <c r="CN1073" s="201"/>
      <c r="CO1073" s="190"/>
      <c r="CP1073" s="190"/>
      <c r="CQ1073" s="190"/>
      <c r="CR1073" s="190"/>
      <c r="CS1073" s="190"/>
      <c r="CT1073" s="190"/>
      <c r="CU1073" s="190"/>
      <c r="CV1073" s="190"/>
      <c r="CW1073" s="190"/>
      <c r="CX1073" s="190"/>
      <c r="CY1073" s="190"/>
      <c r="CZ1073" s="190"/>
      <c r="DA1073" s="190"/>
      <c r="DB1073" s="190"/>
      <c r="DC1073" s="190"/>
      <c r="DD1073" s="190"/>
      <c r="DE1073" s="190"/>
      <c r="DF1073" s="190"/>
      <c r="DG1073" s="190"/>
      <c r="DH1073" s="190"/>
      <c r="DI1073" s="190"/>
      <c r="DJ1073" s="190"/>
      <c r="DK1073" s="190"/>
      <c r="DL1073" s="190"/>
    </row>
    <row r="1074" spans="1:116" x14ac:dyDescent="0.4">
      <c r="A1074" s="174"/>
      <c r="E1074" s="8"/>
      <c r="G1074" s="175"/>
      <c r="H1074" s="200"/>
      <c r="I1074" s="201"/>
      <c r="J1074" s="201"/>
      <c r="K1074" s="202"/>
      <c r="L1074" s="202"/>
      <c r="M1074" s="202"/>
      <c r="N1074" s="202"/>
      <c r="O1074" s="202"/>
      <c r="P1074" s="202"/>
      <c r="R1074" s="202"/>
      <c r="S1074" s="190"/>
      <c r="T1074" s="190"/>
      <c r="U1074" s="190"/>
      <c r="V1074" s="190"/>
      <c r="W1074" s="190"/>
      <c r="X1074" s="190"/>
      <c r="Y1074" s="190"/>
      <c r="Z1074" s="190"/>
      <c r="AA1074" s="190"/>
      <c r="AB1074" s="190"/>
      <c r="AC1074" s="190"/>
      <c r="AD1074" s="190"/>
      <c r="AE1074" s="190"/>
      <c r="AF1074" s="190"/>
      <c r="AG1074" s="190"/>
      <c r="AH1074" s="190"/>
      <c r="AI1074" s="190"/>
      <c r="AJ1074" s="190"/>
      <c r="AK1074" s="190"/>
      <c r="AL1074" s="190"/>
      <c r="AM1074" s="190"/>
      <c r="AN1074" s="190"/>
      <c r="AO1074" s="190"/>
      <c r="AP1074" s="190"/>
      <c r="AQ1074" s="190"/>
      <c r="AR1074" s="190"/>
      <c r="AS1074" s="190"/>
      <c r="AT1074" s="190"/>
      <c r="AU1074" s="190"/>
      <c r="AV1074" s="190"/>
      <c r="AW1074" s="190"/>
      <c r="AX1074" s="190"/>
      <c r="AY1074" s="190"/>
      <c r="AZ1074" s="190"/>
      <c r="BA1074" s="190"/>
      <c r="BB1074" s="190"/>
      <c r="BC1074" s="190"/>
      <c r="BD1074" s="190"/>
      <c r="BE1074" s="190"/>
      <c r="BF1074" s="190"/>
      <c r="BG1074" s="190"/>
      <c r="BH1074" s="190"/>
      <c r="BI1074" s="190"/>
      <c r="BJ1074" s="190"/>
      <c r="BK1074" s="190"/>
      <c r="BL1074" s="190"/>
      <c r="BM1074" s="190"/>
      <c r="BN1074" s="190"/>
      <c r="BO1074" s="190"/>
      <c r="BP1074" s="190"/>
      <c r="BQ1074" s="190"/>
      <c r="BR1074" s="190"/>
      <c r="BS1074" s="190"/>
      <c r="BT1074" s="190"/>
      <c r="BU1074" s="190"/>
      <c r="BV1074" s="190"/>
      <c r="BW1074" s="190"/>
      <c r="BX1074" s="190"/>
      <c r="BY1074" s="190"/>
      <c r="BZ1074" s="190"/>
      <c r="CA1074" s="190"/>
      <c r="CB1074" s="190"/>
      <c r="CC1074" s="190"/>
      <c r="CD1074" s="190"/>
      <c r="CE1074" s="190"/>
      <c r="CF1074" s="190"/>
      <c r="CG1074" s="190"/>
      <c r="CH1074" s="190"/>
      <c r="CI1074" s="190"/>
      <c r="CJ1074" s="190"/>
      <c r="CK1074" s="190"/>
      <c r="CL1074" s="190"/>
      <c r="CN1074" s="201"/>
      <c r="CO1074" s="190"/>
      <c r="CP1074" s="190"/>
      <c r="CQ1074" s="190"/>
      <c r="CR1074" s="190"/>
      <c r="CS1074" s="190"/>
      <c r="CT1074" s="190"/>
      <c r="CU1074" s="190"/>
      <c r="CV1074" s="190"/>
      <c r="CW1074" s="190"/>
      <c r="CX1074" s="190"/>
      <c r="CY1074" s="190"/>
      <c r="CZ1074" s="190"/>
      <c r="DA1074" s="190"/>
      <c r="DB1074" s="190"/>
      <c r="DC1074" s="190"/>
      <c r="DD1074" s="190"/>
      <c r="DE1074" s="190"/>
      <c r="DF1074" s="190"/>
      <c r="DG1074" s="190"/>
      <c r="DH1074" s="190"/>
      <c r="DI1074" s="190"/>
      <c r="DJ1074" s="190"/>
      <c r="DK1074" s="190"/>
      <c r="DL1074" s="190"/>
    </row>
    <row r="1075" spans="1:116" x14ac:dyDescent="0.4">
      <c r="A1075" s="174"/>
      <c r="E1075" s="8"/>
      <c r="G1075" s="175"/>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c r="H1078" s="200"/>
      <c r="I1078" s="201"/>
      <c r="J1078" s="201"/>
      <c r="K1078" s="202"/>
      <c r="L1078" s="202"/>
      <c r="M1078" s="202"/>
      <c r="N1078" s="202"/>
      <c r="O1078" s="202"/>
      <c r="P1078" s="202"/>
      <c r="R1078" s="202"/>
      <c r="S1078" s="190"/>
      <c r="T1078" s="190"/>
      <c r="U1078" s="190"/>
      <c r="V1078" s="190"/>
      <c r="W1078" s="190"/>
      <c r="X1078" s="190"/>
      <c r="Y1078" s="190"/>
      <c r="Z1078" s="190"/>
      <c r="AA1078" s="190"/>
      <c r="AB1078" s="190"/>
      <c r="AC1078" s="190"/>
      <c r="AD1078" s="190"/>
      <c r="AE1078" s="190"/>
      <c r="AF1078" s="190"/>
      <c r="AG1078" s="190"/>
      <c r="AH1078" s="190"/>
      <c r="AI1078" s="190"/>
      <c r="AJ1078" s="190"/>
      <c r="AK1078" s="190"/>
      <c r="AL1078" s="190"/>
      <c r="AM1078" s="190"/>
      <c r="AN1078" s="190"/>
      <c r="AO1078" s="190"/>
      <c r="AP1078" s="190"/>
      <c r="AQ1078" s="190"/>
      <c r="AR1078" s="190"/>
      <c r="AS1078" s="190"/>
      <c r="AT1078" s="190"/>
      <c r="AU1078" s="190"/>
      <c r="AV1078" s="190"/>
      <c r="AW1078" s="190"/>
      <c r="AX1078" s="190"/>
      <c r="AY1078" s="190"/>
      <c r="AZ1078" s="190"/>
      <c r="BA1078" s="190"/>
      <c r="BB1078" s="190"/>
      <c r="BC1078" s="190"/>
      <c r="BD1078" s="190"/>
      <c r="BE1078" s="190"/>
      <c r="BF1078" s="190"/>
      <c r="BG1078" s="190"/>
      <c r="BH1078" s="190"/>
      <c r="BI1078" s="190"/>
      <c r="BJ1078" s="190"/>
      <c r="BK1078" s="190"/>
      <c r="BL1078" s="190"/>
      <c r="BM1078" s="190"/>
      <c r="BN1078" s="190"/>
      <c r="BO1078" s="190"/>
      <c r="BP1078" s="190"/>
      <c r="BQ1078" s="190"/>
      <c r="BR1078" s="190"/>
      <c r="BS1078" s="190"/>
      <c r="BT1078" s="190"/>
      <c r="BU1078" s="190"/>
      <c r="BV1078" s="190"/>
      <c r="BW1078" s="190"/>
      <c r="BX1078" s="190"/>
      <c r="BY1078" s="190"/>
      <c r="BZ1078" s="190"/>
      <c r="CA1078" s="190"/>
      <c r="CB1078" s="190"/>
      <c r="CC1078" s="190"/>
      <c r="CD1078" s="190"/>
      <c r="CE1078" s="190"/>
      <c r="CF1078" s="190"/>
      <c r="CG1078" s="190"/>
      <c r="CH1078" s="190"/>
      <c r="CI1078" s="190"/>
      <c r="CJ1078" s="190"/>
      <c r="CK1078" s="190"/>
      <c r="CL1078" s="190"/>
      <c r="CN1078" s="201"/>
      <c r="CO1078" s="190"/>
      <c r="CP1078" s="190"/>
      <c r="CQ1078" s="190"/>
      <c r="CR1078" s="190"/>
      <c r="CS1078" s="190"/>
      <c r="CT1078" s="190"/>
      <c r="CU1078" s="190"/>
      <c r="CV1078" s="190"/>
      <c r="CW1078" s="190"/>
      <c r="CX1078" s="190"/>
      <c r="CY1078" s="190"/>
      <c r="CZ1078" s="190"/>
      <c r="DA1078" s="190"/>
      <c r="DB1078" s="190"/>
      <c r="DC1078" s="190"/>
      <c r="DD1078" s="190"/>
      <c r="DE1078" s="190"/>
      <c r="DF1078" s="190"/>
      <c r="DG1078" s="190"/>
      <c r="DH1078" s="190"/>
      <c r="DI1078" s="190"/>
      <c r="DJ1078" s="190"/>
      <c r="DK1078" s="190"/>
      <c r="DL1078" s="190"/>
    </row>
    <row r="1079" spans="1:116" x14ac:dyDescent="0.4">
      <c r="A1079" s="174"/>
      <c r="E1079" s="8"/>
      <c r="G1079" s="175"/>
      <c r="H1079" s="200"/>
      <c r="I1079" s="201"/>
      <c r="J1079" s="201"/>
      <c r="K1079" s="202"/>
      <c r="L1079" s="202"/>
      <c r="M1079" s="202"/>
      <c r="N1079" s="202"/>
      <c r="O1079" s="202"/>
      <c r="P1079" s="202"/>
      <c r="R1079" s="202"/>
      <c r="S1079" s="190"/>
      <c r="T1079" s="190"/>
      <c r="U1079" s="190"/>
      <c r="V1079" s="190"/>
      <c r="W1079" s="190"/>
      <c r="X1079" s="190"/>
      <c r="Y1079" s="190"/>
      <c r="Z1079" s="190"/>
      <c r="AA1079" s="190"/>
      <c r="AB1079" s="190"/>
      <c r="AC1079" s="190"/>
      <c r="AD1079" s="190"/>
      <c r="AE1079" s="190"/>
      <c r="AF1079" s="190"/>
      <c r="AG1079" s="190"/>
      <c r="AH1079" s="190"/>
      <c r="AI1079" s="190"/>
      <c r="AJ1079" s="190"/>
      <c r="AK1079" s="190"/>
      <c r="AL1079" s="190"/>
      <c r="AM1079" s="190"/>
      <c r="AN1079" s="190"/>
      <c r="AO1079" s="190"/>
      <c r="AP1079" s="190"/>
      <c r="AQ1079" s="190"/>
      <c r="AR1079" s="190"/>
      <c r="AS1079" s="190"/>
      <c r="AT1079" s="190"/>
      <c r="AU1079" s="190"/>
      <c r="AV1079" s="190"/>
      <c r="AW1079" s="190"/>
      <c r="AX1079" s="190"/>
      <c r="AY1079" s="190"/>
      <c r="AZ1079" s="190"/>
      <c r="BA1079" s="190"/>
      <c r="BB1079" s="190"/>
      <c r="BC1079" s="190"/>
      <c r="BD1079" s="190"/>
      <c r="BE1079" s="190"/>
      <c r="BF1079" s="190"/>
      <c r="BG1079" s="190"/>
      <c r="BH1079" s="190"/>
      <c r="BI1079" s="190"/>
      <c r="BJ1079" s="190"/>
      <c r="BK1079" s="190"/>
      <c r="BL1079" s="190"/>
      <c r="BM1079" s="190"/>
      <c r="BN1079" s="190"/>
      <c r="BO1079" s="190"/>
      <c r="BP1079" s="190"/>
      <c r="BQ1079" s="190"/>
      <c r="BR1079" s="190"/>
      <c r="BS1079" s="190"/>
      <c r="BT1079" s="190"/>
      <c r="BU1079" s="190"/>
      <c r="BV1079" s="190"/>
      <c r="BW1079" s="190"/>
      <c r="BX1079" s="190"/>
      <c r="BY1079" s="190"/>
      <c r="BZ1079" s="190"/>
      <c r="CA1079" s="190"/>
      <c r="CB1079" s="190"/>
      <c r="CC1079" s="190"/>
      <c r="CD1079" s="190"/>
      <c r="CE1079" s="190"/>
      <c r="CF1079" s="190"/>
      <c r="CG1079" s="190"/>
      <c r="CH1079" s="190"/>
      <c r="CI1079" s="190"/>
      <c r="CJ1079" s="190"/>
      <c r="CK1079" s="190"/>
      <c r="CL1079" s="190"/>
      <c r="CN1079" s="201"/>
      <c r="CO1079" s="190"/>
      <c r="CP1079" s="190"/>
      <c r="CQ1079" s="190"/>
      <c r="CR1079" s="190"/>
      <c r="CS1079" s="190"/>
      <c r="CT1079" s="190"/>
      <c r="CU1079" s="190"/>
      <c r="CV1079" s="190"/>
      <c r="CW1079" s="190"/>
      <c r="CX1079" s="190"/>
      <c r="CY1079" s="190"/>
      <c r="CZ1079" s="190"/>
      <c r="DA1079" s="190"/>
      <c r="DB1079" s="190"/>
      <c r="DC1079" s="190"/>
      <c r="DD1079" s="190"/>
      <c r="DE1079" s="190"/>
      <c r="DF1079" s="190"/>
      <c r="DG1079" s="190"/>
      <c r="DH1079" s="190"/>
      <c r="DI1079" s="190"/>
      <c r="DJ1079" s="190"/>
      <c r="DK1079" s="190"/>
      <c r="DL1079" s="190"/>
    </row>
    <row r="1080" spans="1:116" x14ac:dyDescent="0.4">
      <c r="A1080" s="174"/>
      <c r="E1080" s="8"/>
      <c r="G1080" s="175"/>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c r="H1082" s="200"/>
      <c r="I1082" s="201"/>
      <c r="J1082" s="201"/>
      <c r="K1082" s="202"/>
      <c r="L1082" s="202"/>
      <c r="M1082" s="202"/>
      <c r="N1082" s="202"/>
      <c r="O1082" s="202"/>
      <c r="P1082" s="202"/>
      <c r="R1082" s="202"/>
      <c r="S1082" s="190"/>
      <c r="T1082" s="190"/>
      <c r="U1082" s="190"/>
      <c r="V1082" s="190"/>
      <c r="W1082" s="190"/>
      <c r="X1082" s="190"/>
      <c r="Y1082" s="190"/>
      <c r="Z1082" s="190"/>
      <c r="AA1082" s="190"/>
      <c r="AB1082" s="190"/>
      <c r="AC1082" s="190"/>
      <c r="AD1082" s="190"/>
      <c r="AE1082" s="190"/>
      <c r="AF1082" s="190"/>
      <c r="AG1082" s="190"/>
      <c r="AH1082" s="190"/>
      <c r="AI1082" s="190"/>
      <c r="AJ1082" s="190"/>
      <c r="AK1082" s="190"/>
      <c r="AL1082" s="190"/>
      <c r="AM1082" s="190"/>
      <c r="AN1082" s="190"/>
      <c r="AO1082" s="190"/>
      <c r="AP1082" s="190"/>
      <c r="AQ1082" s="190"/>
      <c r="AR1082" s="190"/>
      <c r="AS1082" s="190"/>
      <c r="AT1082" s="190"/>
      <c r="AU1082" s="190"/>
      <c r="AV1082" s="190"/>
      <c r="AW1082" s="190"/>
      <c r="AX1082" s="190"/>
      <c r="AY1082" s="190"/>
      <c r="AZ1082" s="190"/>
      <c r="BA1082" s="190"/>
      <c r="BB1082" s="190"/>
      <c r="BC1082" s="190"/>
      <c r="BD1082" s="190"/>
      <c r="BE1082" s="190"/>
      <c r="BF1082" s="190"/>
      <c r="BG1082" s="190"/>
      <c r="BH1082" s="190"/>
      <c r="BI1082" s="190"/>
      <c r="BJ1082" s="190"/>
      <c r="BK1082" s="190"/>
      <c r="BL1082" s="190"/>
      <c r="BM1082" s="190"/>
      <c r="BN1082" s="190"/>
      <c r="BO1082" s="190"/>
      <c r="BP1082" s="190"/>
      <c r="BQ1082" s="190"/>
      <c r="BR1082" s="190"/>
      <c r="BS1082" s="190"/>
      <c r="BT1082" s="190"/>
      <c r="BU1082" s="190"/>
      <c r="BV1082" s="190"/>
      <c r="BW1082" s="190"/>
      <c r="BX1082" s="190"/>
      <c r="BY1082" s="190"/>
      <c r="BZ1082" s="190"/>
      <c r="CA1082" s="190"/>
      <c r="CB1082" s="190"/>
      <c r="CC1082" s="190"/>
      <c r="CD1082" s="190"/>
      <c r="CE1082" s="190"/>
      <c r="CF1082" s="190"/>
      <c r="CG1082" s="190"/>
      <c r="CH1082" s="190"/>
      <c r="CI1082" s="190"/>
      <c r="CJ1082" s="190"/>
      <c r="CK1082" s="190"/>
      <c r="CL1082" s="190"/>
      <c r="CN1082" s="201"/>
      <c r="CO1082" s="190"/>
      <c r="CP1082" s="190"/>
      <c r="CQ1082" s="190"/>
      <c r="CR1082" s="190"/>
      <c r="CS1082" s="190"/>
      <c r="CT1082" s="190"/>
      <c r="CU1082" s="190"/>
      <c r="CV1082" s="190"/>
      <c r="CW1082" s="190"/>
      <c r="CX1082" s="190"/>
      <c r="CY1082" s="190"/>
      <c r="CZ1082" s="190"/>
      <c r="DA1082" s="190"/>
      <c r="DB1082" s="190"/>
      <c r="DC1082" s="190"/>
      <c r="DD1082" s="190"/>
      <c r="DE1082" s="190"/>
      <c r="DF1082" s="190"/>
      <c r="DG1082" s="190"/>
      <c r="DH1082" s="190"/>
      <c r="DI1082" s="190"/>
      <c r="DJ1082" s="190"/>
      <c r="DK1082" s="190"/>
      <c r="DL1082" s="190"/>
    </row>
    <row r="1083" spans="1:116" x14ac:dyDescent="0.4">
      <c r="A1083" s="174"/>
      <c r="E1083" s="8"/>
      <c r="G1083" s="175"/>
      <c r="H1083" s="200"/>
      <c r="I1083" s="201"/>
      <c r="J1083" s="201"/>
      <c r="K1083" s="202"/>
      <c r="L1083" s="202"/>
      <c r="M1083" s="202"/>
      <c r="N1083" s="202"/>
      <c r="O1083" s="202"/>
      <c r="P1083" s="202"/>
      <c r="R1083" s="202"/>
      <c r="S1083" s="190"/>
      <c r="T1083" s="190"/>
      <c r="U1083" s="190"/>
      <c r="V1083" s="190"/>
      <c r="W1083" s="190"/>
      <c r="X1083" s="190"/>
      <c r="Y1083" s="190"/>
      <c r="Z1083" s="190"/>
      <c r="AA1083" s="190"/>
      <c r="AB1083" s="190"/>
      <c r="AC1083" s="190"/>
      <c r="AD1083" s="190"/>
      <c r="AE1083" s="190"/>
      <c r="AF1083" s="190"/>
      <c r="AG1083" s="190"/>
      <c r="AH1083" s="190"/>
      <c r="AI1083" s="190"/>
      <c r="AJ1083" s="190"/>
      <c r="AK1083" s="190"/>
      <c r="AL1083" s="190"/>
      <c r="AM1083" s="190"/>
      <c r="AN1083" s="190"/>
      <c r="AO1083" s="190"/>
      <c r="AP1083" s="190"/>
      <c r="AQ1083" s="190"/>
      <c r="AR1083" s="190"/>
      <c r="AS1083" s="190"/>
      <c r="AT1083" s="190"/>
      <c r="AU1083" s="190"/>
      <c r="AV1083" s="190"/>
      <c r="AW1083" s="190"/>
      <c r="AX1083" s="190"/>
      <c r="AY1083" s="190"/>
      <c r="AZ1083" s="190"/>
      <c r="BA1083" s="190"/>
      <c r="BB1083" s="190"/>
      <c r="BC1083" s="190"/>
      <c r="BD1083" s="190"/>
      <c r="BE1083" s="190"/>
      <c r="BF1083" s="190"/>
      <c r="BG1083" s="190"/>
      <c r="BH1083" s="190"/>
      <c r="BI1083" s="190"/>
      <c r="BJ1083" s="190"/>
      <c r="BK1083" s="190"/>
      <c r="BL1083" s="190"/>
      <c r="BM1083" s="190"/>
      <c r="BN1083" s="190"/>
      <c r="BO1083" s="190"/>
      <c r="BP1083" s="190"/>
      <c r="BQ1083" s="190"/>
      <c r="BR1083" s="190"/>
      <c r="BS1083" s="190"/>
      <c r="BT1083" s="190"/>
      <c r="BU1083" s="190"/>
      <c r="BV1083" s="190"/>
      <c r="BW1083" s="190"/>
      <c r="BX1083" s="190"/>
      <c r="BY1083" s="190"/>
      <c r="BZ1083" s="190"/>
      <c r="CA1083" s="190"/>
      <c r="CB1083" s="190"/>
      <c r="CC1083" s="190"/>
      <c r="CD1083" s="190"/>
      <c r="CE1083" s="190"/>
      <c r="CF1083" s="190"/>
      <c r="CG1083" s="190"/>
      <c r="CH1083" s="190"/>
      <c r="CI1083" s="190"/>
      <c r="CJ1083" s="190"/>
      <c r="CK1083" s="190"/>
      <c r="CL1083" s="190"/>
      <c r="CN1083" s="201"/>
      <c r="CO1083" s="190"/>
      <c r="CP1083" s="190"/>
      <c r="CQ1083" s="190"/>
      <c r="CR1083" s="190"/>
      <c r="CS1083" s="190"/>
      <c r="CT1083" s="190"/>
      <c r="CU1083" s="190"/>
      <c r="CV1083" s="190"/>
      <c r="CW1083" s="190"/>
      <c r="CX1083" s="190"/>
      <c r="CY1083" s="190"/>
      <c r="CZ1083" s="190"/>
      <c r="DA1083" s="190"/>
      <c r="DB1083" s="190"/>
      <c r="DC1083" s="190"/>
      <c r="DD1083" s="190"/>
      <c r="DE1083" s="190"/>
      <c r="DF1083" s="190"/>
      <c r="DG1083" s="190"/>
      <c r="DH1083" s="190"/>
      <c r="DI1083" s="190"/>
      <c r="DJ1083" s="190"/>
      <c r="DK1083" s="190"/>
      <c r="DL1083" s="190"/>
    </row>
    <row r="1084" spans="1:116" x14ac:dyDescent="0.4">
      <c r="A1084" s="174"/>
      <c r="E1084" s="8"/>
      <c r="G1084" s="175"/>
      <c r="H1084" s="200"/>
      <c r="I1084" s="201"/>
      <c r="J1084" s="201"/>
      <c r="K1084" s="202"/>
      <c r="L1084" s="202"/>
      <c r="M1084" s="202"/>
      <c r="N1084" s="202"/>
      <c r="O1084" s="202"/>
      <c r="P1084" s="202"/>
      <c r="R1084" s="202"/>
      <c r="S1084" s="190"/>
      <c r="T1084" s="190"/>
      <c r="U1084" s="190"/>
      <c r="V1084" s="190"/>
      <c r="W1084" s="190"/>
      <c r="X1084" s="190"/>
      <c r="Y1084" s="190"/>
      <c r="Z1084" s="190"/>
      <c r="AA1084" s="190"/>
      <c r="AB1084" s="190"/>
      <c r="AC1084" s="190"/>
      <c r="AD1084" s="190"/>
      <c r="AE1084" s="190"/>
      <c r="AF1084" s="190"/>
      <c r="AG1084" s="190"/>
      <c r="AH1084" s="190"/>
      <c r="AI1084" s="190"/>
      <c r="AJ1084" s="190"/>
      <c r="AK1084" s="190"/>
      <c r="AL1084" s="190"/>
      <c r="AM1084" s="190"/>
      <c r="AN1084" s="190"/>
      <c r="AO1084" s="190"/>
      <c r="AP1084" s="190"/>
      <c r="AQ1084" s="190"/>
      <c r="AR1084" s="190"/>
      <c r="AS1084" s="190"/>
      <c r="AT1084" s="190"/>
      <c r="AU1084" s="190"/>
      <c r="AV1084" s="190"/>
      <c r="AW1084" s="190"/>
      <c r="AX1084" s="190"/>
      <c r="AY1084" s="190"/>
      <c r="AZ1084" s="190"/>
      <c r="BA1084" s="190"/>
      <c r="BB1084" s="190"/>
      <c r="BC1084" s="190"/>
      <c r="BD1084" s="190"/>
      <c r="BE1084" s="190"/>
      <c r="BF1084" s="190"/>
      <c r="BG1084" s="190"/>
      <c r="BH1084" s="190"/>
      <c r="BI1084" s="190"/>
      <c r="BJ1084" s="190"/>
      <c r="BK1084" s="190"/>
      <c r="BL1084" s="190"/>
      <c r="BM1084" s="190"/>
      <c r="BN1084" s="190"/>
      <c r="BO1084" s="190"/>
      <c r="BP1084" s="190"/>
      <c r="BQ1084" s="190"/>
      <c r="BR1084" s="190"/>
      <c r="BS1084" s="190"/>
      <c r="BT1084" s="190"/>
      <c r="BU1084" s="190"/>
      <c r="BV1084" s="190"/>
      <c r="BW1084" s="190"/>
      <c r="BX1084" s="190"/>
      <c r="BY1084" s="190"/>
      <c r="BZ1084" s="190"/>
      <c r="CA1084" s="190"/>
      <c r="CB1084" s="190"/>
      <c r="CC1084" s="190"/>
      <c r="CD1084" s="190"/>
      <c r="CE1084" s="190"/>
      <c r="CF1084" s="190"/>
      <c r="CG1084" s="190"/>
      <c r="CH1084" s="190"/>
      <c r="CI1084" s="190"/>
      <c r="CJ1084" s="190"/>
      <c r="CK1084" s="190"/>
      <c r="CL1084" s="190"/>
      <c r="CN1084" s="201"/>
      <c r="CO1084" s="190"/>
      <c r="CP1084" s="190"/>
      <c r="CQ1084" s="190"/>
      <c r="CR1084" s="190"/>
      <c r="CS1084" s="190"/>
      <c r="CT1084" s="190"/>
      <c r="CU1084" s="190"/>
      <c r="CV1084" s="190"/>
      <c r="CW1084" s="190"/>
      <c r="CX1084" s="190"/>
      <c r="CY1084" s="190"/>
      <c r="CZ1084" s="190"/>
      <c r="DA1084" s="190"/>
      <c r="DB1084" s="190"/>
      <c r="DC1084" s="190"/>
      <c r="DD1084" s="190"/>
      <c r="DE1084" s="190"/>
      <c r="DF1084" s="190"/>
      <c r="DG1084" s="190"/>
      <c r="DH1084" s="190"/>
      <c r="DI1084" s="190"/>
      <c r="DJ1084" s="190"/>
      <c r="DK1084" s="190"/>
      <c r="DL1084" s="190"/>
    </row>
    <row r="1085" spans="1:116" x14ac:dyDescent="0.4">
      <c r="A1085" s="174"/>
      <c r="E1085" s="8"/>
      <c r="G1085" s="175"/>
      <c r="H1085" s="200"/>
      <c r="I1085" s="201"/>
      <c r="J1085" s="201"/>
      <c r="K1085" s="202"/>
      <c r="L1085" s="202"/>
      <c r="M1085" s="202"/>
      <c r="N1085" s="202"/>
      <c r="O1085" s="202"/>
      <c r="P1085" s="202"/>
      <c r="R1085" s="202"/>
      <c r="S1085" s="190"/>
      <c r="T1085" s="190"/>
      <c r="U1085" s="190"/>
      <c r="V1085" s="190"/>
      <c r="W1085" s="190"/>
      <c r="X1085" s="190"/>
      <c r="Y1085" s="190"/>
      <c r="Z1085" s="190"/>
      <c r="AA1085" s="190"/>
      <c r="AB1085" s="190"/>
      <c r="AC1085" s="190"/>
      <c r="AD1085" s="190"/>
      <c r="AE1085" s="190"/>
      <c r="AF1085" s="190"/>
      <c r="AG1085" s="190"/>
      <c r="AH1085" s="190"/>
      <c r="AI1085" s="190"/>
      <c r="AJ1085" s="190"/>
      <c r="AK1085" s="190"/>
      <c r="AL1085" s="190"/>
      <c r="AM1085" s="190"/>
      <c r="AN1085" s="190"/>
      <c r="AO1085" s="190"/>
      <c r="AP1085" s="190"/>
      <c r="AQ1085" s="190"/>
      <c r="AR1085" s="190"/>
      <c r="AS1085" s="190"/>
      <c r="AT1085" s="190"/>
      <c r="AU1085" s="190"/>
      <c r="AV1085" s="190"/>
      <c r="AW1085" s="190"/>
      <c r="AX1085" s="190"/>
      <c r="AY1085" s="190"/>
      <c r="AZ1085" s="190"/>
      <c r="BA1085" s="190"/>
      <c r="BB1085" s="190"/>
      <c r="BC1085" s="190"/>
      <c r="BD1085" s="190"/>
      <c r="BE1085" s="190"/>
      <c r="BF1085" s="190"/>
      <c r="BG1085" s="190"/>
      <c r="BH1085" s="190"/>
      <c r="BI1085" s="190"/>
      <c r="BJ1085" s="190"/>
      <c r="BK1085" s="190"/>
      <c r="BL1085" s="190"/>
      <c r="BM1085" s="190"/>
      <c r="BN1085" s="190"/>
      <c r="BO1085" s="190"/>
      <c r="BP1085" s="190"/>
      <c r="BQ1085" s="190"/>
      <c r="BR1085" s="190"/>
      <c r="BS1085" s="190"/>
      <c r="BT1085" s="190"/>
      <c r="BU1085" s="190"/>
      <c r="BV1085" s="190"/>
      <c r="BW1085" s="190"/>
      <c r="BX1085" s="190"/>
      <c r="BY1085" s="190"/>
      <c r="BZ1085" s="190"/>
      <c r="CA1085" s="190"/>
      <c r="CB1085" s="190"/>
      <c r="CC1085" s="190"/>
      <c r="CD1085" s="190"/>
      <c r="CE1085" s="190"/>
      <c r="CF1085" s="190"/>
      <c r="CG1085" s="190"/>
      <c r="CH1085" s="190"/>
      <c r="CI1085" s="190"/>
      <c r="CJ1085" s="190"/>
      <c r="CK1085" s="190"/>
      <c r="CL1085" s="190"/>
      <c r="CN1085" s="201"/>
      <c r="CO1085" s="190"/>
      <c r="CP1085" s="190"/>
      <c r="CQ1085" s="190"/>
      <c r="CR1085" s="190"/>
      <c r="CS1085" s="190"/>
      <c r="CT1085" s="190"/>
      <c r="CU1085" s="190"/>
      <c r="CV1085" s="190"/>
      <c r="CW1085" s="190"/>
      <c r="CX1085" s="190"/>
      <c r="CY1085" s="190"/>
      <c r="CZ1085" s="190"/>
      <c r="DA1085" s="190"/>
      <c r="DB1085" s="190"/>
      <c r="DC1085" s="190"/>
      <c r="DD1085" s="190"/>
      <c r="DE1085" s="190"/>
      <c r="DF1085" s="190"/>
      <c r="DG1085" s="190"/>
      <c r="DH1085" s="190"/>
      <c r="DI1085" s="190"/>
      <c r="DJ1085" s="190"/>
      <c r="DK1085" s="190"/>
      <c r="DL1085" s="190"/>
    </row>
    <row r="1086" spans="1:116" x14ac:dyDescent="0.4">
      <c r="A1086" s="174"/>
      <c r="E1086" s="8"/>
      <c r="G1086" s="175"/>
      <c r="H1086" s="200"/>
      <c r="I1086" s="201"/>
      <c r="J1086" s="201"/>
      <c r="K1086" s="202"/>
      <c r="L1086" s="202"/>
      <c r="M1086" s="202"/>
      <c r="N1086" s="202"/>
      <c r="O1086" s="202"/>
      <c r="P1086" s="202"/>
      <c r="R1086" s="202"/>
      <c r="S1086" s="190"/>
      <c r="T1086" s="190"/>
      <c r="U1086" s="190"/>
      <c r="V1086" s="190"/>
      <c r="W1086" s="190"/>
      <c r="X1086" s="190"/>
      <c r="Y1086" s="190"/>
      <c r="Z1086" s="190"/>
      <c r="AA1086" s="190"/>
      <c r="AB1086" s="190"/>
      <c r="AC1086" s="190"/>
      <c r="AD1086" s="190"/>
      <c r="AE1086" s="190"/>
      <c r="AF1086" s="190"/>
      <c r="AG1086" s="190"/>
      <c r="AH1086" s="190"/>
      <c r="AI1086" s="190"/>
      <c r="AJ1086" s="190"/>
      <c r="AK1086" s="190"/>
      <c r="AL1086" s="190"/>
      <c r="AM1086" s="190"/>
      <c r="AN1086" s="190"/>
      <c r="AO1086" s="190"/>
      <c r="AP1086" s="190"/>
      <c r="AQ1086" s="190"/>
      <c r="AR1086" s="190"/>
      <c r="AS1086" s="190"/>
      <c r="AT1086" s="190"/>
      <c r="AU1086" s="190"/>
      <c r="AV1086" s="190"/>
      <c r="AW1086" s="190"/>
      <c r="AX1086" s="190"/>
      <c r="AY1086" s="190"/>
      <c r="AZ1086" s="190"/>
      <c r="BA1086" s="190"/>
      <c r="BB1086" s="190"/>
      <c r="BC1086" s="190"/>
      <c r="BD1086" s="190"/>
      <c r="BE1086" s="190"/>
      <c r="BF1086" s="190"/>
      <c r="BG1086" s="190"/>
      <c r="BH1086" s="190"/>
      <c r="BI1086" s="190"/>
      <c r="BJ1086" s="190"/>
      <c r="BK1086" s="190"/>
      <c r="BL1086" s="190"/>
      <c r="BM1086" s="190"/>
      <c r="BN1086" s="190"/>
      <c r="BO1086" s="190"/>
      <c r="BP1086" s="190"/>
      <c r="BQ1086" s="190"/>
      <c r="BR1086" s="190"/>
      <c r="BS1086" s="190"/>
      <c r="BT1086" s="190"/>
      <c r="BU1086" s="190"/>
      <c r="BV1086" s="190"/>
      <c r="BW1086" s="190"/>
      <c r="BX1086" s="190"/>
      <c r="BY1086" s="190"/>
      <c r="BZ1086" s="190"/>
      <c r="CA1086" s="190"/>
      <c r="CB1086" s="190"/>
      <c r="CC1086" s="190"/>
      <c r="CD1086" s="190"/>
      <c r="CE1086" s="190"/>
      <c r="CF1086" s="190"/>
      <c r="CG1086" s="190"/>
      <c r="CH1086" s="190"/>
      <c r="CI1086" s="190"/>
      <c r="CJ1086" s="190"/>
      <c r="CK1086" s="190"/>
      <c r="CL1086" s="190"/>
      <c r="CN1086" s="201"/>
      <c r="CO1086" s="190"/>
      <c r="CP1086" s="190"/>
      <c r="CQ1086" s="190"/>
      <c r="CR1086" s="190"/>
      <c r="CS1086" s="190"/>
      <c r="CT1086" s="190"/>
      <c r="CU1086" s="190"/>
      <c r="CV1086" s="190"/>
      <c r="CW1086" s="190"/>
      <c r="CX1086" s="190"/>
      <c r="CY1086" s="190"/>
      <c r="CZ1086" s="190"/>
      <c r="DA1086" s="190"/>
      <c r="DB1086" s="190"/>
      <c r="DC1086" s="190"/>
      <c r="DD1086" s="190"/>
      <c r="DE1086" s="190"/>
      <c r="DF1086" s="190"/>
      <c r="DG1086" s="190"/>
      <c r="DH1086" s="190"/>
      <c r="DI1086" s="190"/>
      <c r="DJ1086" s="190"/>
      <c r="DK1086" s="190"/>
      <c r="DL1086" s="190"/>
    </row>
    <row r="1087" spans="1:116" x14ac:dyDescent="0.4">
      <c r="A1087" s="174"/>
      <c r="E1087" s="8"/>
      <c r="G1087" s="175"/>
      <c r="H1087" s="200"/>
      <c r="I1087" s="201"/>
      <c r="J1087" s="201"/>
      <c r="K1087" s="202"/>
      <c r="L1087" s="202"/>
      <c r="M1087" s="202"/>
      <c r="N1087" s="202"/>
      <c r="O1087" s="202"/>
      <c r="P1087" s="202"/>
      <c r="R1087" s="202"/>
      <c r="S1087" s="190"/>
      <c r="T1087" s="190"/>
      <c r="U1087" s="190"/>
      <c r="V1087" s="190"/>
      <c r="W1087" s="190"/>
      <c r="X1087" s="190"/>
      <c r="Y1087" s="190"/>
      <c r="Z1087" s="190"/>
      <c r="AA1087" s="190"/>
      <c r="AB1087" s="190"/>
      <c r="AC1087" s="190"/>
      <c r="AD1087" s="190"/>
      <c r="AE1087" s="190"/>
      <c r="AF1087" s="190"/>
      <c r="AG1087" s="190"/>
      <c r="AH1087" s="190"/>
      <c r="AI1087" s="190"/>
      <c r="AJ1087" s="190"/>
      <c r="AK1087" s="190"/>
      <c r="AL1087" s="190"/>
      <c r="AM1087" s="190"/>
      <c r="AN1087" s="190"/>
      <c r="AO1087" s="190"/>
      <c r="AP1087" s="190"/>
      <c r="AQ1087" s="190"/>
      <c r="AR1087" s="190"/>
      <c r="AS1087" s="190"/>
      <c r="AT1087" s="190"/>
      <c r="AU1087" s="190"/>
      <c r="AV1087" s="190"/>
      <c r="AW1087" s="190"/>
      <c r="AX1087" s="190"/>
      <c r="AY1087" s="190"/>
      <c r="AZ1087" s="190"/>
      <c r="BA1087" s="190"/>
      <c r="BB1087" s="190"/>
      <c r="BC1087" s="190"/>
      <c r="BD1087" s="190"/>
      <c r="BE1087" s="190"/>
      <c r="BF1087" s="190"/>
      <c r="BG1087" s="190"/>
      <c r="BH1087" s="190"/>
      <c r="BI1087" s="190"/>
      <c r="BJ1087" s="190"/>
      <c r="BK1087" s="190"/>
      <c r="BL1087" s="190"/>
      <c r="BM1087" s="190"/>
      <c r="BN1087" s="190"/>
      <c r="BO1087" s="190"/>
      <c r="BP1087" s="190"/>
      <c r="BQ1087" s="190"/>
      <c r="BR1087" s="190"/>
      <c r="BS1087" s="190"/>
      <c r="BT1087" s="190"/>
      <c r="BU1087" s="190"/>
      <c r="BV1087" s="190"/>
      <c r="BW1087" s="190"/>
      <c r="BX1087" s="190"/>
      <c r="BY1087" s="190"/>
      <c r="BZ1087" s="190"/>
      <c r="CA1087" s="190"/>
      <c r="CB1087" s="190"/>
      <c r="CC1087" s="190"/>
      <c r="CD1087" s="190"/>
      <c r="CE1087" s="190"/>
      <c r="CF1087" s="190"/>
      <c r="CG1087" s="190"/>
      <c r="CH1087" s="190"/>
      <c r="CI1087" s="190"/>
      <c r="CJ1087" s="190"/>
      <c r="CK1087" s="190"/>
      <c r="CL1087" s="190"/>
      <c r="CN1087" s="201"/>
      <c r="CO1087" s="190"/>
      <c r="CP1087" s="190"/>
      <c r="CQ1087" s="190"/>
      <c r="CR1087" s="190"/>
      <c r="CS1087" s="190"/>
      <c r="CT1087" s="190"/>
      <c r="CU1087" s="190"/>
      <c r="CV1087" s="190"/>
      <c r="CW1087" s="190"/>
      <c r="CX1087" s="190"/>
      <c r="CY1087" s="190"/>
      <c r="CZ1087" s="190"/>
      <c r="DA1087" s="190"/>
      <c r="DB1087" s="190"/>
      <c r="DC1087" s="190"/>
      <c r="DD1087" s="190"/>
      <c r="DE1087" s="190"/>
      <c r="DF1087" s="190"/>
      <c r="DG1087" s="190"/>
      <c r="DH1087" s="190"/>
      <c r="DI1087" s="190"/>
      <c r="DJ1087" s="190"/>
      <c r="DK1087" s="190"/>
      <c r="DL1087" s="190"/>
    </row>
    <row r="1088" spans="1:116" x14ac:dyDescent="0.4">
      <c r="A1088" s="174"/>
      <c r="E1088" s="8"/>
      <c r="G1088" s="175"/>
      <c r="H1088" s="200"/>
      <c r="I1088" s="201"/>
      <c r="J1088" s="201"/>
      <c r="K1088" s="202"/>
      <c r="L1088" s="202"/>
      <c r="M1088" s="202"/>
      <c r="N1088" s="202"/>
      <c r="O1088" s="202"/>
      <c r="P1088" s="202"/>
      <c r="R1088" s="202"/>
      <c r="S1088" s="190"/>
      <c r="T1088" s="190"/>
      <c r="U1088" s="190"/>
      <c r="V1088" s="190"/>
      <c r="W1088" s="190"/>
      <c r="X1088" s="190"/>
      <c r="Y1088" s="190"/>
      <c r="Z1088" s="190"/>
      <c r="AA1088" s="190"/>
      <c r="AB1088" s="190"/>
      <c r="AC1088" s="190"/>
      <c r="AD1088" s="190"/>
      <c r="AE1088" s="190"/>
      <c r="AF1088" s="190"/>
      <c r="AG1088" s="190"/>
      <c r="AH1088" s="190"/>
      <c r="AI1088" s="190"/>
      <c r="AJ1088" s="190"/>
      <c r="AK1088" s="190"/>
      <c r="AL1088" s="190"/>
      <c r="AM1088" s="190"/>
      <c r="AN1088" s="190"/>
      <c r="AO1088" s="190"/>
      <c r="AP1088" s="190"/>
      <c r="AQ1088" s="190"/>
      <c r="AR1088" s="190"/>
      <c r="AS1088" s="190"/>
      <c r="AT1088" s="190"/>
      <c r="AU1088" s="190"/>
      <c r="AV1088" s="190"/>
      <c r="AW1088" s="190"/>
      <c r="AX1088" s="190"/>
      <c r="AY1088" s="190"/>
      <c r="AZ1088" s="190"/>
      <c r="BA1088" s="190"/>
      <c r="BB1088" s="190"/>
      <c r="BC1088" s="190"/>
      <c r="BD1088" s="190"/>
      <c r="BE1088" s="190"/>
      <c r="BF1088" s="190"/>
      <c r="BG1088" s="190"/>
      <c r="BH1088" s="190"/>
      <c r="BI1088" s="190"/>
      <c r="BJ1088" s="190"/>
      <c r="BK1088" s="190"/>
      <c r="BL1088" s="190"/>
      <c r="BM1088" s="190"/>
      <c r="BN1088" s="190"/>
      <c r="BO1088" s="190"/>
      <c r="BP1088" s="190"/>
      <c r="BQ1088" s="190"/>
      <c r="BR1088" s="190"/>
      <c r="BS1088" s="190"/>
      <c r="BT1088" s="190"/>
      <c r="BU1088" s="190"/>
      <c r="BV1088" s="190"/>
      <c r="BW1088" s="190"/>
      <c r="BX1088" s="190"/>
      <c r="BY1088" s="190"/>
      <c r="BZ1088" s="190"/>
      <c r="CA1088" s="190"/>
      <c r="CB1088" s="190"/>
      <c r="CC1088" s="190"/>
      <c r="CD1088" s="190"/>
      <c r="CE1088" s="190"/>
      <c r="CF1088" s="190"/>
      <c r="CG1088" s="190"/>
      <c r="CH1088" s="190"/>
      <c r="CI1088" s="190"/>
      <c r="CJ1088" s="190"/>
      <c r="CK1088" s="190"/>
      <c r="CL1088" s="190"/>
      <c r="CN1088" s="201"/>
      <c r="CO1088" s="190"/>
      <c r="CP1088" s="190"/>
      <c r="CQ1088" s="190"/>
      <c r="CR1088" s="190"/>
      <c r="CS1088" s="190"/>
      <c r="CT1088" s="190"/>
      <c r="CU1088" s="190"/>
      <c r="CV1088" s="190"/>
      <c r="CW1088" s="190"/>
      <c r="CX1088" s="190"/>
      <c r="CY1088" s="190"/>
      <c r="CZ1088" s="190"/>
      <c r="DA1088" s="190"/>
      <c r="DB1088" s="190"/>
      <c r="DC1088" s="190"/>
      <c r="DD1088" s="190"/>
      <c r="DE1088" s="190"/>
      <c r="DF1088" s="190"/>
      <c r="DG1088" s="190"/>
      <c r="DH1088" s="190"/>
      <c r="DI1088" s="190"/>
      <c r="DJ1088" s="190"/>
      <c r="DK1088" s="190"/>
      <c r="DL1088" s="190"/>
    </row>
    <row r="1089" spans="1:116" x14ac:dyDescent="0.4">
      <c r="A1089" s="174"/>
      <c r="E1089" s="8"/>
      <c r="G1089" s="175"/>
      <c r="H1089" s="200"/>
      <c r="I1089" s="201"/>
      <c r="J1089" s="201"/>
      <c r="K1089" s="202"/>
      <c r="L1089" s="202"/>
      <c r="M1089" s="202"/>
      <c r="N1089" s="202"/>
      <c r="O1089" s="202"/>
      <c r="P1089" s="202"/>
      <c r="R1089" s="202"/>
      <c r="S1089" s="190"/>
      <c r="T1089" s="190"/>
      <c r="U1089" s="190"/>
      <c r="V1089" s="190"/>
      <c r="W1089" s="190"/>
      <c r="X1089" s="190"/>
      <c r="Y1089" s="190"/>
      <c r="Z1089" s="190"/>
      <c r="AA1089" s="190"/>
      <c r="AB1089" s="190"/>
      <c r="AC1089" s="190"/>
      <c r="AD1089" s="190"/>
      <c r="AE1089" s="190"/>
      <c r="AF1089" s="190"/>
      <c r="AG1089" s="190"/>
      <c r="AH1089" s="190"/>
      <c r="AI1089" s="190"/>
      <c r="AJ1089" s="190"/>
      <c r="AK1089" s="190"/>
      <c r="AL1089" s="190"/>
      <c r="AM1089" s="190"/>
      <c r="AN1089" s="190"/>
      <c r="AO1089" s="190"/>
      <c r="AP1089" s="190"/>
      <c r="AQ1089" s="190"/>
      <c r="AR1089" s="190"/>
      <c r="AS1089" s="190"/>
      <c r="AT1089" s="190"/>
      <c r="AU1089" s="190"/>
      <c r="AV1089" s="190"/>
      <c r="AW1089" s="190"/>
      <c r="AX1089" s="190"/>
      <c r="AY1089" s="190"/>
      <c r="AZ1089" s="190"/>
      <c r="BA1089" s="190"/>
      <c r="BB1089" s="190"/>
      <c r="BC1089" s="190"/>
      <c r="BD1089" s="190"/>
      <c r="BE1089" s="190"/>
      <c r="BF1089" s="190"/>
      <c r="BG1089" s="190"/>
      <c r="BH1089" s="190"/>
      <c r="BI1089" s="190"/>
      <c r="BJ1089" s="190"/>
      <c r="BK1089" s="190"/>
      <c r="BL1089" s="190"/>
      <c r="BM1089" s="190"/>
      <c r="BN1089" s="190"/>
      <c r="BO1089" s="190"/>
      <c r="BP1089" s="190"/>
      <c r="BQ1089" s="190"/>
      <c r="BR1089" s="190"/>
      <c r="BS1089" s="190"/>
      <c r="BT1089" s="190"/>
      <c r="BU1089" s="190"/>
      <c r="BV1089" s="190"/>
      <c r="BW1089" s="190"/>
      <c r="BX1089" s="190"/>
      <c r="BY1089" s="190"/>
      <c r="BZ1089" s="190"/>
      <c r="CA1089" s="190"/>
      <c r="CB1089" s="190"/>
      <c r="CC1089" s="190"/>
      <c r="CD1089" s="190"/>
      <c r="CE1089" s="190"/>
      <c r="CF1089" s="190"/>
      <c r="CG1089" s="190"/>
      <c r="CH1089" s="190"/>
      <c r="CI1089" s="190"/>
      <c r="CJ1089" s="190"/>
      <c r="CK1089" s="190"/>
      <c r="CL1089" s="190"/>
      <c r="CN1089" s="201"/>
      <c r="CO1089" s="190"/>
      <c r="CP1089" s="190"/>
      <c r="CQ1089" s="190"/>
      <c r="CR1089" s="190"/>
      <c r="CS1089" s="190"/>
      <c r="CT1089" s="190"/>
      <c r="CU1089" s="190"/>
      <c r="CV1089" s="190"/>
      <c r="CW1089" s="190"/>
      <c r="CX1089" s="190"/>
      <c r="CY1089" s="190"/>
      <c r="CZ1089" s="190"/>
      <c r="DA1089" s="190"/>
      <c r="DB1089" s="190"/>
      <c r="DC1089" s="190"/>
      <c r="DD1089" s="190"/>
      <c r="DE1089" s="190"/>
      <c r="DF1089" s="190"/>
      <c r="DG1089" s="190"/>
      <c r="DH1089" s="190"/>
      <c r="DI1089" s="190"/>
      <c r="DJ1089" s="190"/>
      <c r="DK1089" s="190"/>
      <c r="DL1089" s="190"/>
    </row>
    <row r="1090" spans="1:116" x14ac:dyDescent="0.4">
      <c r="A1090" s="174"/>
      <c r="E1090" s="8"/>
      <c r="G1090" s="175"/>
      <c r="H1090" s="200"/>
      <c r="I1090" s="201"/>
      <c r="J1090" s="201"/>
      <c r="K1090" s="202"/>
      <c r="L1090" s="202"/>
      <c r="M1090" s="202"/>
      <c r="N1090" s="202"/>
      <c r="O1090" s="202"/>
      <c r="P1090" s="202"/>
      <c r="R1090" s="202"/>
      <c r="S1090" s="190"/>
      <c r="T1090" s="190"/>
      <c r="U1090" s="190"/>
      <c r="V1090" s="190"/>
      <c r="W1090" s="190"/>
      <c r="X1090" s="190"/>
      <c r="Y1090" s="190"/>
      <c r="Z1090" s="190"/>
      <c r="AA1090" s="190"/>
      <c r="AB1090" s="190"/>
      <c r="AC1090" s="190"/>
      <c r="AD1090" s="190"/>
      <c r="AE1090" s="190"/>
      <c r="AF1090" s="190"/>
      <c r="AG1090" s="190"/>
      <c r="AH1090" s="190"/>
      <c r="AI1090" s="190"/>
      <c r="AJ1090" s="190"/>
      <c r="AK1090" s="190"/>
      <c r="AL1090" s="190"/>
      <c r="AM1090" s="190"/>
      <c r="AN1090" s="190"/>
      <c r="AO1090" s="190"/>
      <c r="AP1090" s="190"/>
      <c r="AQ1090" s="190"/>
      <c r="AR1090" s="190"/>
      <c r="AS1090" s="190"/>
      <c r="AT1090" s="190"/>
      <c r="AU1090" s="190"/>
      <c r="AV1090" s="190"/>
      <c r="AW1090" s="190"/>
      <c r="AX1090" s="190"/>
      <c r="AY1090" s="190"/>
      <c r="AZ1090" s="190"/>
      <c r="BA1090" s="190"/>
      <c r="BB1090" s="190"/>
      <c r="BC1090" s="190"/>
      <c r="BD1090" s="190"/>
      <c r="BE1090" s="190"/>
      <c r="BF1090" s="190"/>
      <c r="BG1090" s="190"/>
      <c r="BH1090" s="190"/>
      <c r="BI1090" s="190"/>
      <c r="BJ1090" s="190"/>
      <c r="BK1090" s="190"/>
      <c r="BL1090" s="190"/>
      <c r="BM1090" s="190"/>
      <c r="BN1090" s="190"/>
      <c r="BO1090" s="190"/>
      <c r="BP1090" s="190"/>
      <c r="BQ1090" s="190"/>
      <c r="BR1090" s="190"/>
      <c r="BS1090" s="190"/>
      <c r="BT1090" s="190"/>
      <c r="BU1090" s="190"/>
      <c r="BV1090" s="190"/>
      <c r="BW1090" s="190"/>
      <c r="BX1090" s="190"/>
      <c r="BY1090" s="190"/>
      <c r="BZ1090" s="190"/>
      <c r="CA1090" s="190"/>
      <c r="CB1090" s="190"/>
      <c r="CC1090" s="190"/>
      <c r="CD1090" s="190"/>
      <c r="CE1090" s="190"/>
      <c r="CF1090" s="190"/>
      <c r="CG1090" s="190"/>
      <c r="CH1090" s="190"/>
      <c r="CI1090" s="190"/>
      <c r="CJ1090" s="190"/>
      <c r="CK1090" s="190"/>
      <c r="CL1090" s="190"/>
      <c r="CN1090" s="201"/>
      <c r="CO1090" s="190"/>
      <c r="CP1090" s="190"/>
      <c r="CQ1090" s="190"/>
      <c r="CR1090" s="190"/>
      <c r="CS1090" s="190"/>
      <c r="CT1090" s="190"/>
      <c r="CU1090" s="190"/>
      <c r="CV1090" s="190"/>
      <c r="CW1090" s="190"/>
      <c r="CX1090" s="190"/>
      <c r="CY1090" s="190"/>
      <c r="CZ1090" s="190"/>
      <c r="DA1090" s="190"/>
      <c r="DB1090" s="190"/>
      <c r="DC1090" s="190"/>
      <c r="DD1090" s="190"/>
      <c r="DE1090" s="190"/>
      <c r="DF1090" s="190"/>
      <c r="DG1090" s="190"/>
      <c r="DH1090" s="190"/>
      <c r="DI1090" s="190"/>
      <c r="DJ1090" s="190"/>
      <c r="DK1090" s="190"/>
      <c r="DL1090" s="190"/>
    </row>
    <row r="1091" spans="1:116" x14ac:dyDescent="0.4">
      <c r="A1091" s="174"/>
      <c r="E1091" s="8"/>
      <c r="G1091" s="175"/>
      <c r="H1091" s="200"/>
      <c r="I1091" s="201"/>
      <c r="J1091" s="201"/>
      <c r="K1091" s="202"/>
      <c r="L1091" s="202"/>
      <c r="M1091" s="202"/>
      <c r="N1091" s="202"/>
      <c r="O1091" s="202"/>
      <c r="P1091" s="202"/>
      <c r="R1091" s="202"/>
      <c r="S1091" s="190"/>
      <c r="T1091" s="190"/>
      <c r="U1091" s="190"/>
      <c r="V1091" s="190"/>
      <c r="W1091" s="190"/>
      <c r="X1091" s="190"/>
      <c r="Y1091" s="190"/>
      <c r="Z1091" s="190"/>
      <c r="AA1091" s="190"/>
      <c r="AB1091" s="190"/>
      <c r="AC1091" s="190"/>
      <c r="AD1091" s="190"/>
      <c r="AE1091" s="190"/>
      <c r="AF1091" s="190"/>
      <c r="AG1091" s="190"/>
      <c r="AH1091" s="190"/>
      <c r="AI1091" s="190"/>
      <c r="AJ1091" s="190"/>
      <c r="AK1091" s="190"/>
      <c r="AL1091" s="190"/>
      <c r="AM1091" s="190"/>
      <c r="AN1091" s="190"/>
      <c r="AO1091" s="190"/>
      <c r="AP1091" s="190"/>
      <c r="AQ1091" s="190"/>
      <c r="AR1091" s="190"/>
      <c r="AS1091" s="190"/>
      <c r="AT1091" s="190"/>
      <c r="AU1091" s="190"/>
      <c r="AV1091" s="190"/>
      <c r="AW1091" s="190"/>
      <c r="AX1091" s="190"/>
      <c r="AY1091" s="190"/>
      <c r="AZ1091" s="190"/>
      <c r="BA1091" s="190"/>
      <c r="BB1091" s="190"/>
      <c r="BC1091" s="190"/>
      <c r="BD1091" s="190"/>
      <c r="BE1091" s="190"/>
      <c r="BF1091" s="190"/>
      <c r="BG1091" s="190"/>
      <c r="BH1091" s="190"/>
      <c r="BI1091" s="190"/>
      <c r="BJ1091" s="190"/>
      <c r="BK1091" s="190"/>
      <c r="BL1091" s="190"/>
      <c r="BM1091" s="190"/>
      <c r="BN1091" s="190"/>
      <c r="BO1091" s="190"/>
      <c r="BP1091" s="190"/>
      <c r="BQ1091" s="190"/>
      <c r="BR1091" s="190"/>
      <c r="BS1091" s="190"/>
      <c r="BT1091" s="190"/>
      <c r="BU1091" s="190"/>
      <c r="BV1091" s="190"/>
      <c r="BW1091" s="190"/>
      <c r="BX1091" s="190"/>
      <c r="BY1091" s="190"/>
      <c r="BZ1091" s="190"/>
      <c r="CA1091" s="190"/>
      <c r="CB1091" s="190"/>
      <c r="CC1091" s="190"/>
      <c r="CD1091" s="190"/>
      <c r="CE1091" s="190"/>
      <c r="CF1091" s="190"/>
      <c r="CG1091" s="190"/>
      <c r="CH1091" s="190"/>
      <c r="CI1091" s="190"/>
      <c r="CJ1091" s="190"/>
      <c r="CK1091" s="190"/>
      <c r="CL1091" s="190"/>
      <c r="CN1091" s="201"/>
      <c r="CO1091" s="190"/>
      <c r="CP1091" s="190"/>
      <c r="CQ1091" s="190"/>
      <c r="CR1091" s="190"/>
      <c r="CS1091" s="190"/>
      <c r="CT1091" s="190"/>
      <c r="CU1091" s="190"/>
      <c r="CV1091" s="190"/>
      <c r="CW1091" s="190"/>
      <c r="CX1091" s="190"/>
      <c r="CY1091" s="190"/>
      <c r="CZ1091" s="190"/>
      <c r="DA1091" s="190"/>
      <c r="DB1091" s="190"/>
      <c r="DC1091" s="190"/>
      <c r="DD1091" s="190"/>
      <c r="DE1091" s="190"/>
      <c r="DF1091" s="190"/>
      <c r="DG1091" s="190"/>
      <c r="DH1091" s="190"/>
      <c r="DI1091" s="190"/>
      <c r="DJ1091" s="190"/>
      <c r="DK1091" s="190"/>
      <c r="DL1091" s="190"/>
    </row>
    <row r="1092" spans="1:116" x14ac:dyDescent="0.4">
      <c r="A1092" s="174"/>
      <c r="E1092" s="8"/>
      <c r="G1092" s="175"/>
      <c r="H1092" s="200"/>
      <c r="I1092" s="201"/>
      <c r="J1092" s="201"/>
      <c r="K1092" s="202"/>
      <c r="L1092" s="202"/>
      <c r="M1092" s="202"/>
      <c r="N1092" s="202"/>
      <c r="O1092" s="202"/>
      <c r="P1092" s="202"/>
      <c r="R1092" s="202"/>
      <c r="S1092" s="190"/>
      <c r="T1092" s="190"/>
      <c r="U1092" s="190"/>
      <c r="V1092" s="190"/>
      <c r="W1092" s="190"/>
      <c r="X1092" s="190"/>
      <c r="Y1092" s="190"/>
      <c r="Z1092" s="190"/>
      <c r="AA1092" s="190"/>
      <c r="AB1092" s="190"/>
      <c r="AC1092" s="190"/>
      <c r="AD1092" s="190"/>
      <c r="AE1092" s="190"/>
      <c r="AF1092" s="190"/>
      <c r="AG1092" s="190"/>
      <c r="AH1092" s="190"/>
      <c r="AI1092" s="190"/>
      <c r="AJ1092" s="190"/>
      <c r="AK1092" s="190"/>
      <c r="AL1092" s="190"/>
      <c r="AM1092" s="190"/>
      <c r="AN1092" s="190"/>
      <c r="AO1092" s="190"/>
      <c r="AP1092" s="190"/>
      <c r="AQ1092" s="190"/>
      <c r="AR1092" s="190"/>
      <c r="AS1092" s="190"/>
      <c r="AT1092" s="190"/>
      <c r="AU1092" s="190"/>
      <c r="AV1092" s="190"/>
      <c r="AW1092" s="190"/>
      <c r="AX1092" s="190"/>
      <c r="AY1092" s="190"/>
      <c r="AZ1092" s="190"/>
      <c r="BA1092" s="190"/>
      <c r="BB1092" s="190"/>
      <c r="BC1092" s="190"/>
      <c r="BD1092" s="190"/>
      <c r="BE1092" s="190"/>
      <c r="BF1092" s="190"/>
      <c r="BG1092" s="190"/>
      <c r="BH1092" s="190"/>
      <c r="BI1092" s="190"/>
      <c r="BJ1092" s="190"/>
      <c r="BK1092" s="190"/>
      <c r="BL1092" s="190"/>
      <c r="BM1092" s="190"/>
      <c r="BN1092" s="190"/>
      <c r="BO1092" s="190"/>
      <c r="BP1092" s="190"/>
      <c r="BQ1092" s="190"/>
      <c r="BR1092" s="190"/>
      <c r="BS1092" s="190"/>
      <c r="BT1092" s="190"/>
      <c r="BU1092" s="190"/>
      <c r="BV1092" s="190"/>
      <c r="BW1092" s="190"/>
      <c r="BX1092" s="190"/>
      <c r="BY1092" s="190"/>
      <c r="BZ1092" s="190"/>
      <c r="CA1092" s="190"/>
      <c r="CB1092" s="190"/>
      <c r="CC1092" s="190"/>
      <c r="CD1092" s="190"/>
      <c r="CE1092" s="190"/>
      <c r="CF1092" s="190"/>
      <c r="CG1092" s="190"/>
      <c r="CH1092" s="190"/>
      <c r="CI1092" s="190"/>
      <c r="CJ1092" s="190"/>
      <c r="CK1092" s="190"/>
      <c r="CL1092" s="190"/>
      <c r="CN1092" s="201"/>
      <c r="CO1092" s="190"/>
      <c r="CP1092" s="190"/>
      <c r="CQ1092" s="190"/>
      <c r="CR1092" s="190"/>
      <c r="CS1092" s="190"/>
      <c r="CT1092" s="190"/>
      <c r="CU1092" s="190"/>
      <c r="CV1092" s="190"/>
      <c r="CW1092" s="190"/>
      <c r="CX1092" s="190"/>
      <c r="CY1092" s="190"/>
      <c r="CZ1092" s="190"/>
      <c r="DA1092" s="190"/>
      <c r="DB1092" s="190"/>
      <c r="DC1092" s="190"/>
      <c r="DD1092" s="190"/>
      <c r="DE1092" s="190"/>
      <c r="DF1092" s="190"/>
      <c r="DG1092" s="190"/>
      <c r="DH1092" s="190"/>
      <c r="DI1092" s="190"/>
      <c r="DJ1092" s="190"/>
      <c r="DK1092" s="190"/>
      <c r="DL1092" s="190"/>
    </row>
    <row r="1093" spans="1:116" x14ac:dyDescent="0.4">
      <c r="A1093" s="174"/>
      <c r="E1093" s="8"/>
      <c r="G1093" s="175"/>
      <c r="H1093" s="200"/>
      <c r="I1093" s="201"/>
      <c r="J1093" s="201"/>
      <c r="K1093" s="202"/>
      <c r="L1093" s="202"/>
      <c r="M1093" s="202"/>
      <c r="N1093" s="202"/>
      <c r="O1093" s="202"/>
      <c r="P1093" s="202"/>
      <c r="R1093" s="202"/>
      <c r="S1093" s="190"/>
      <c r="T1093" s="190"/>
      <c r="U1093" s="190"/>
      <c r="V1093" s="190"/>
      <c r="W1093" s="190"/>
      <c r="X1093" s="190"/>
      <c r="Y1093" s="190"/>
      <c r="Z1093" s="190"/>
      <c r="AA1093" s="190"/>
      <c r="AB1093" s="190"/>
      <c r="AC1093" s="190"/>
      <c r="AD1093" s="190"/>
      <c r="AE1093" s="190"/>
      <c r="AF1093" s="190"/>
      <c r="AG1093" s="190"/>
      <c r="AH1093" s="190"/>
      <c r="AI1093" s="190"/>
      <c r="AJ1093" s="190"/>
      <c r="AK1093" s="190"/>
      <c r="AL1093" s="190"/>
      <c r="AM1093" s="190"/>
      <c r="AN1093" s="190"/>
      <c r="AO1093" s="190"/>
      <c r="AP1093" s="190"/>
      <c r="AQ1093" s="190"/>
      <c r="AR1093" s="190"/>
      <c r="AS1093" s="190"/>
      <c r="AT1093" s="190"/>
      <c r="AU1093" s="190"/>
      <c r="AV1093" s="190"/>
      <c r="AW1093" s="190"/>
      <c r="AX1093" s="190"/>
      <c r="AY1093" s="190"/>
      <c r="AZ1093" s="190"/>
      <c r="BA1093" s="190"/>
      <c r="BB1093" s="190"/>
      <c r="BC1093" s="190"/>
      <c r="BD1093" s="190"/>
      <c r="BE1093" s="190"/>
      <c r="BF1093" s="190"/>
      <c r="BG1093" s="190"/>
      <c r="BH1093" s="190"/>
      <c r="BI1093" s="190"/>
      <c r="BJ1093" s="190"/>
      <c r="BK1093" s="190"/>
      <c r="BL1093" s="190"/>
      <c r="BM1093" s="190"/>
      <c r="BN1093" s="190"/>
      <c r="BO1093" s="190"/>
      <c r="BP1093" s="190"/>
      <c r="BQ1093" s="190"/>
      <c r="BR1093" s="190"/>
      <c r="BS1093" s="190"/>
      <c r="BT1093" s="190"/>
      <c r="BU1093" s="190"/>
      <c r="BV1093" s="190"/>
      <c r="BW1093" s="190"/>
      <c r="BX1093" s="190"/>
      <c r="BY1093" s="190"/>
      <c r="BZ1093" s="190"/>
      <c r="CA1093" s="190"/>
      <c r="CB1093" s="190"/>
      <c r="CC1093" s="190"/>
      <c r="CD1093" s="190"/>
      <c r="CE1093" s="190"/>
      <c r="CF1093" s="190"/>
      <c r="CG1093" s="190"/>
      <c r="CH1093" s="190"/>
      <c r="CI1093" s="190"/>
      <c r="CJ1093" s="190"/>
      <c r="CK1093" s="190"/>
      <c r="CL1093" s="190"/>
      <c r="CN1093" s="201"/>
      <c r="CO1093" s="190"/>
      <c r="CP1093" s="190"/>
      <c r="CQ1093" s="190"/>
      <c r="CR1093" s="190"/>
      <c r="CS1093" s="190"/>
      <c r="CT1093" s="190"/>
      <c r="CU1093" s="190"/>
      <c r="CV1093" s="190"/>
      <c r="CW1093" s="190"/>
      <c r="CX1093" s="190"/>
      <c r="CY1093" s="190"/>
      <c r="CZ1093" s="190"/>
      <c r="DA1093" s="190"/>
      <c r="DB1093" s="190"/>
      <c r="DC1093" s="190"/>
      <c r="DD1093" s="190"/>
      <c r="DE1093" s="190"/>
      <c r="DF1093" s="190"/>
      <c r="DG1093" s="190"/>
      <c r="DH1093" s="190"/>
      <c r="DI1093" s="190"/>
      <c r="DJ1093" s="190"/>
      <c r="DK1093" s="190"/>
      <c r="DL1093" s="190"/>
    </row>
    <row r="1094" spans="1:116" x14ac:dyDescent="0.4">
      <c r="A1094" s="174"/>
      <c r="E1094" s="8"/>
      <c r="G1094" s="175"/>
      <c r="H1094" s="200"/>
      <c r="I1094" s="201"/>
      <c r="J1094" s="201"/>
      <c r="K1094" s="202"/>
      <c r="L1094" s="202"/>
      <c r="M1094" s="202"/>
      <c r="N1094" s="202"/>
      <c r="O1094" s="202"/>
      <c r="P1094" s="202"/>
      <c r="R1094" s="202"/>
      <c r="S1094" s="190"/>
      <c r="T1094" s="190"/>
      <c r="U1094" s="190"/>
      <c r="V1094" s="190"/>
      <c r="W1094" s="190"/>
      <c r="X1094" s="190"/>
      <c r="Y1094" s="190"/>
      <c r="Z1094" s="190"/>
      <c r="AA1094" s="190"/>
      <c r="AB1094" s="190"/>
      <c r="AC1094" s="190"/>
      <c r="AD1094" s="190"/>
      <c r="AE1094" s="190"/>
      <c r="AF1094" s="190"/>
      <c r="AG1094" s="190"/>
      <c r="AH1094" s="190"/>
      <c r="AI1094" s="190"/>
      <c r="AJ1094" s="190"/>
      <c r="AK1094" s="190"/>
      <c r="AL1094" s="190"/>
      <c r="AM1094" s="190"/>
      <c r="AN1094" s="190"/>
      <c r="AO1094" s="190"/>
      <c r="AP1094" s="190"/>
      <c r="AQ1094" s="190"/>
      <c r="AR1094" s="190"/>
      <c r="AS1094" s="190"/>
      <c r="AT1094" s="190"/>
      <c r="AU1094" s="190"/>
      <c r="AV1094" s="190"/>
      <c r="AW1094" s="190"/>
      <c r="AX1094" s="190"/>
      <c r="AY1094" s="190"/>
      <c r="AZ1094" s="190"/>
      <c r="BA1094" s="190"/>
      <c r="BB1094" s="190"/>
      <c r="BC1094" s="190"/>
      <c r="BD1094" s="190"/>
      <c r="BE1094" s="190"/>
      <c r="BF1094" s="190"/>
      <c r="BG1094" s="190"/>
      <c r="BH1094" s="190"/>
      <c r="BI1094" s="190"/>
      <c r="BJ1094" s="190"/>
      <c r="BK1094" s="190"/>
      <c r="BL1094" s="190"/>
      <c r="BM1094" s="190"/>
      <c r="BN1094" s="190"/>
      <c r="BO1094" s="190"/>
      <c r="BP1094" s="190"/>
      <c r="BQ1094" s="190"/>
      <c r="BR1094" s="190"/>
      <c r="BS1094" s="190"/>
      <c r="BT1094" s="190"/>
      <c r="BU1094" s="190"/>
      <c r="BV1094" s="190"/>
      <c r="BW1094" s="190"/>
      <c r="BX1094" s="190"/>
      <c r="BY1094" s="190"/>
      <c r="BZ1094" s="190"/>
      <c r="CA1094" s="190"/>
      <c r="CB1094" s="190"/>
      <c r="CC1094" s="190"/>
      <c r="CD1094" s="190"/>
      <c r="CE1094" s="190"/>
      <c r="CF1094" s="190"/>
      <c r="CG1094" s="190"/>
      <c r="CH1094" s="190"/>
      <c r="CI1094" s="190"/>
      <c r="CJ1094" s="190"/>
      <c r="CK1094" s="190"/>
      <c r="CL1094" s="190"/>
      <c r="CN1094" s="201"/>
      <c r="CO1094" s="190"/>
      <c r="CP1094" s="190"/>
      <c r="CQ1094" s="190"/>
      <c r="CR1094" s="190"/>
      <c r="CS1094" s="190"/>
      <c r="CT1094" s="190"/>
      <c r="CU1094" s="190"/>
      <c r="CV1094" s="190"/>
      <c r="CW1094" s="190"/>
      <c r="CX1094" s="190"/>
      <c r="CY1094" s="190"/>
      <c r="CZ1094" s="190"/>
      <c r="DA1094" s="190"/>
      <c r="DB1094" s="190"/>
      <c r="DC1094" s="190"/>
      <c r="DD1094" s="190"/>
      <c r="DE1094" s="190"/>
      <c r="DF1094" s="190"/>
      <c r="DG1094" s="190"/>
      <c r="DH1094" s="190"/>
      <c r="DI1094" s="190"/>
      <c r="DJ1094" s="190"/>
      <c r="DK1094" s="190"/>
      <c r="DL1094" s="190"/>
    </row>
    <row r="1095" spans="1:116" x14ac:dyDescent="0.4">
      <c r="A1095" s="174"/>
      <c r="E1095" s="8"/>
      <c r="G1095" s="175"/>
      <c r="H1095" s="200"/>
      <c r="I1095" s="201"/>
      <c r="J1095" s="201"/>
      <c r="K1095" s="202"/>
      <c r="L1095" s="202"/>
      <c r="M1095" s="202"/>
      <c r="N1095" s="202"/>
      <c r="O1095" s="202"/>
      <c r="P1095" s="202"/>
      <c r="R1095" s="202"/>
      <c r="S1095" s="190"/>
      <c r="T1095" s="190"/>
      <c r="U1095" s="190"/>
      <c r="V1095" s="190"/>
      <c r="W1095" s="190"/>
      <c r="X1095" s="190"/>
      <c r="Y1095" s="190"/>
      <c r="Z1095" s="190"/>
      <c r="AA1095" s="190"/>
      <c r="AB1095" s="190"/>
      <c r="AC1095" s="190"/>
      <c r="AD1095" s="190"/>
      <c r="AE1095" s="190"/>
      <c r="AF1095" s="190"/>
      <c r="AG1095" s="190"/>
      <c r="AH1095" s="190"/>
      <c r="AI1095" s="190"/>
      <c r="AJ1095" s="190"/>
      <c r="AK1095" s="190"/>
      <c r="AL1095" s="190"/>
      <c r="AM1095" s="190"/>
      <c r="AN1095" s="190"/>
      <c r="AO1095" s="190"/>
      <c r="AP1095" s="190"/>
      <c r="AQ1095" s="190"/>
      <c r="AR1095" s="190"/>
      <c r="AS1095" s="190"/>
      <c r="AT1095" s="190"/>
      <c r="AU1095" s="190"/>
      <c r="AV1095" s="190"/>
      <c r="AW1095" s="190"/>
      <c r="AX1095" s="190"/>
      <c r="AY1095" s="190"/>
      <c r="AZ1095" s="190"/>
      <c r="BA1095" s="190"/>
      <c r="BB1095" s="190"/>
      <c r="BC1095" s="190"/>
      <c r="BD1095" s="190"/>
      <c r="BE1095" s="190"/>
      <c r="BF1095" s="190"/>
      <c r="BG1095" s="190"/>
      <c r="BH1095" s="190"/>
      <c r="BI1095" s="190"/>
      <c r="BJ1095" s="190"/>
      <c r="BK1095" s="190"/>
      <c r="BL1095" s="190"/>
      <c r="BM1095" s="190"/>
      <c r="BN1095" s="190"/>
      <c r="BO1095" s="190"/>
      <c r="BP1095" s="190"/>
      <c r="BQ1095" s="190"/>
      <c r="BR1095" s="190"/>
      <c r="BS1095" s="190"/>
      <c r="BT1095" s="190"/>
      <c r="BU1095" s="190"/>
      <c r="BV1095" s="190"/>
      <c r="BW1095" s="190"/>
      <c r="BX1095" s="190"/>
      <c r="BY1095" s="190"/>
      <c r="BZ1095" s="190"/>
      <c r="CA1095" s="190"/>
      <c r="CB1095" s="190"/>
      <c r="CC1095" s="190"/>
      <c r="CD1095" s="190"/>
      <c r="CE1095" s="190"/>
      <c r="CF1095" s="190"/>
      <c r="CG1095" s="190"/>
      <c r="CH1095" s="190"/>
      <c r="CI1095" s="190"/>
      <c r="CJ1095" s="190"/>
      <c r="CK1095" s="190"/>
      <c r="CL1095" s="190"/>
      <c r="CN1095" s="201"/>
      <c r="CO1095" s="190"/>
      <c r="CP1095" s="190"/>
      <c r="CQ1095" s="190"/>
      <c r="CR1095" s="190"/>
      <c r="CS1095" s="190"/>
      <c r="CT1095" s="190"/>
      <c r="CU1095" s="190"/>
      <c r="CV1095" s="190"/>
      <c r="CW1095" s="190"/>
      <c r="CX1095" s="190"/>
      <c r="CY1095" s="190"/>
      <c r="CZ1095" s="190"/>
      <c r="DA1095" s="190"/>
      <c r="DB1095" s="190"/>
      <c r="DC1095" s="190"/>
      <c r="DD1095" s="190"/>
      <c r="DE1095" s="190"/>
      <c r="DF1095" s="190"/>
      <c r="DG1095" s="190"/>
      <c r="DH1095" s="190"/>
      <c r="DI1095" s="190"/>
      <c r="DJ1095" s="190"/>
      <c r="DK1095" s="190"/>
      <c r="DL1095" s="190"/>
    </row>
    <row r="1096" spans="1:116" x14ac:dyDescent="0.4">
      <c r="A1096" s="174"/>
      <c r="E1096" s="8"/>
      <c r="G1096" s="175"/>
      <c r="H1096" s="200"/>
      <c r="I1096" s="201"/>
      <c r="J1096" s="201"/>
      <c r="K1096" s="202"/>
      <c r="L1096" s="202"/>
      <c r="M1096" s="202"/>
      <c r="N1096" s="202"/>
      <c r="O1096" s="202"/>
      <c r="P1096" s="202"/>
      <c r="R1096" s="202"/>
      <c r="S1096" s="190"/>
      <c r="T1096" s="190"/>
      <c r="U1096" s="190"/>
      <c r="V1096" s="190"/>
      <c r="W1096" s="190"/>
      <c r="X1096" s="190"/>
      <c r="Y1096" s="190"/>
      <c r="Z1096" s="190"/>
      <c r="AA1096" s="190"/>
      <c r="AB1096" s="190"/>
      <c r="AC1096" s="190"/>
      <c r="AD1096" s="190"/>
      <c r="AE1096" s="190"/>
      <c r="AF1096" s="190"/>
      <c r="AG1096" s="190"/>
      <c r="AH1096" s="190"/>
      <c r="AI1096" s="190"/>
      <c r="AJ1096" s="190"/>
      <c r="AK1096" s="190"/>
      <c r="AL1096" s="190"/>
      <c r="AM1096" s="190"/>
      <c r="AN1096" s="190"/>
      <c r="AO1096" s="190"/>
      <c r="AP1096" s="190"/>
      <c r="AQ1096" s="190"/>
      <c r="AR1096" s="190"/>
      <c r="AS1096" s="190"/>
      <c r="AT1096" s="190"/>
      <c r="AU1096" s="190"/>
      <c r="AV1096" s="190"/>
      <c r="AW1096" s="190"/>
      <c r="AX1096" s="190"/>
      <c r="AY1096" s="190"/>
      <c r="AZ1096" s="190"/>
      <c r="BA1096" s="190"/>
      <c r="BB1096" s="190"/>
      <c r="BC1096" s="190"/>
      <c r="BD1096" s="190"/>
      <c r="BE1096" s="190"/>
      <c r="BF1096" s="190"/>
      <c r="BG1096" s="190"/>
      <c r="BH1096" s="190"/>
      <c r="BI1096" s="190"/>
      <c r="BJ1096" s="190"/>
      <c r="BK1096" s="190"/>
      <c r="BL1096" s="190"/>
      <c r="BM1096" s="190"/>
      <c r="BN1096" s="190"/>
      <c r="BO1096" s="190"/>
      <c r="BP1096" s="190"/>
      <c r="BQ1096" s="190"/>
      <c r="BR1096" s="190"/>
      <c r="BS1096" s="190"/>
      <c r="BT1096" s="190"/>
      <c r="BU1096" s="190"/>
      <c r="BV1096" s="190"/>
      <c r="BW1096" s="190"/>
      <c r="BX1096" s="190"/>
      <c r="BY1096" s="190"/>
      <c r="BZ1096" s="190"/>
      <c r="CA1096" s="190"/>
      <c r="CB1096" s="190"/>
      <c r="CC1096" s="190"/>
      <c r="CD1096" s="190"/>
      <c r="CE1096" s="190"/>
      <c r="CF1096" s="190"/>
      <c r="CG1096" s="190"/>
      <c r="CH1096" s="190"/>
      <c r="CI1096" s="190"/>
      <c r="CJ1096" s="190"/>
      <c r="CK1096" s="190"/>
      <c r="CL1096" s="190"/>
      <c r="CN1096" s="201"/>
      <c r="CO1096" s="190"/>
      <c r="CP1096" s="190"/>
      <c r="CQ1096" s="190"/>
      <c r="CR1096" s="190"/>
      <c r="CS1096" s="190"/>
      <c r="CT1096" s="190"/>
      <c r="CU1096" s="190"/>
      <c r="CV1096" s="190"/>
      <c r="CW1096" s="190"/>
      <c r="CX1096" s="190"/>
      <c r="CY1096" s="190"/>
      <c r="CZ1096" s="190"/>
      <c r="DA1096" s="190"/>
      <c r="DB1096" s="190"/>
      <c r="DC1096" s="190"/>
      <c r="DD1096" s="190"/>
      <c r="DE1096" s="190"/>
      <c r="DF1096" s="190"/>
      <c r="DG1096" s="190"/>
      <c r="DH1096" s="190"/>
      <c r="DI1096" s="190"/>
      <c r="DJ1096" s="190"/>
      <c r="DK1096" s="190"/>
      <c r="DL1096" s="190"/>
    </row>
    <row r="1097" spans="1:116" x14ac:dyDescent="0.4">
      <c r="A1097" s="174"/>
      <c r="E1097" s="8"/>
      <c r="G1097" s="175"/>
      <c r="H1097" s="200"/>
      <c r="I1097" s="201"/>
      <c r="J1097" s="201"/>
      <c r="K1097" s="202"/>
      <c r="L1097" s="202"/>
      <c r="M1097" s="202"/>
      <c r="N1097" s="202"/>
      <c r="O1097" s="202"/>
      <c r="P1097" s="202"/>
      <c r="R1097" s="202"/>
      <c r="S1097" s="190"/>
      <c r="T1097" s="190"/>
      <c r="U1097" s="190"/>
      <c r="V1097" s="190"/>
      <c r="W1097" s="190"/>
      <c r="X1097" s="190"/>
      <c r="Y1097" s="190"/>
      <c r="Z1097" s="190"/>
      <c r="AA1097" s="190"/>
      <c r="AB1097" s="190"/>
      <c r="AC1097" s="190"/>
      <c r="AD1097" s="190"/>
      <c r="AE1097" s="190"/>
      <c r="AF1097" s="190"/>
      <c r="AG1097" s="190"/>
      <c r="AH1097" s="190"/>
      <c r="AI1097" s="190"/>
      <c r="AJ1097" s="190"/>
      <c r="AK1097" s="190"/>
      <c r="AL1097" s="190"/>
      <c r="AM1097" s="190"/>
      <c r="AN1097" s="190"/>
      <c r="AO1097" s="190"/>
      <c r="AP1097" s="190"/>
      <c r="AQ1097" s="190"/>
      <c r="AR1097" s="190"/>
      <c r="AS1097" s="190"/>
      <c r="AT1097" s="190"/>
      <c r="AU1097" s="190"/>
      <c r="AV1097" s="190"/>
      <c r="AW1097" s="190"/>
      <c r="AX1097" s="190"/>
      <c r="AY1097" s="190"/>
      <c r="AZ1097" s="190"/>
      <c r="BA1097" s="190"/>
      <c r="BB1097" s="190"/>
      <c r="BC1097" s="190"/>
      <c r="BD1097" s="190"/>
      <c r="BE1097" s="190"/>
      <c r="BF1097" s="190"/>
      <c r="BG1097" s="190"/>
      <c r="BH1097" s="190"/>
      <c r="BI1097" s="190"/>
      <c r="BJ1097" s="190"/>
      <c r="BK1097" s="190"/>
      <c r="BL1097" s="190"/>
      <c r="BM1097" s="190"/>
      <c r="BN1097" s="190"/>
      <c r="BO1097" s="190"/>
      <c r="BP1097" s="190"/>
      <c r="BQ1097" s="190"/>
      <c r="BR1097" s="190"/>
      <c r="BS1097" s="190"/>
      <c r="BT1097" s="190"/>
      <c r="BU1097" s="190"/>
      <c r="BV1097" s="190"/>
      <c r="BW1097" s="190"/>
      <c r="BX1097" s="190"/>
      <c r="BY1097" s="190"/>
      <c r="BZ1097" s="190"/>
      <c r="CA1097" s="190"/>
      <c r="CB1097" s="190"/>
      <c r="CC1097" s="190"/>
      <c r="CD1097" s="190"/>
      <c r="CE1097" s="190"/>
      <c r="CF1097" s="190"/>
      <c r="CG1097" s="190"/>
      <c r="CH1097" s="190"/>
      <c r="CI1097" s="190"/>
      <c r="CJ1097" s="190"/>
      <c r="CK1097" s="190"/>
      <c r="CL1097" s="190"/>
      <c r="CN1097" s="201"/>
      <c r="CO1097" s="190"/>
      <c r="CP1097" s="190"/>
      <c r="CQ1097" s="190"/>
      <c r="CR1097" s="190"/>
      <c r="CS1097" s="190"/>
      <c r="CT1097" s="190"/>
      <c r="CU1097" s="190"/>
      <c r="CV1097" s="190"/>
      <c r="CW1097" s="190"/>
      <c r="CX1097" s="190"/>
      <c r="CY1097" s="190"/>
      <c r="CZ1097" s="190"/>
      <c r="DA1097" s="190"/>
      <c r="DB1097" s="190"/>
      <c r="DC1097" s="190"/>
      <c r="DD1097" s="190"/>
      <c r="DE1097" s="190"/>
      <c r="DF1097" s="190"/>
      <c r="DG1097" s="190"/>
      <c r="DH1097" s="190"/>
      <c r="DI1097" s="190"/>
      <c r="DJ1097" s="190"/>
      <c r="DK1097" s="190"/>
      <c r="DL1097" s="190"/>
    </row>
    <row r="1098" spans="1:116" x14ac:dyDescent="0.4">
      <c r="A1098" s="174"/>
      <c r="E1098" s="8"/>
      <c r="G1098" s="175"/>
      <c r="H1098" s="200"/>
      <c r="I1098" s="201"/>
      <c r="J1098" s="201"/>
      <c r="K1098" s="202"/>
      <c r="L1098" s="202"/>
      <c r="M1098" s="202"/>
      <c r="N1098" s="202"/>
      <c r="O1098" s="202"/>
      <c r="P1098" s="202"/>
      <c r="R1098" s="202"/>
      <c r="S1098" s="190"/>
      <c r="T1098" s="190"/>
      <c r="U1098" s="190"/>
      <c r="V1098" s="190"/>
      <c r="W1098" s="190"/>
      <c r="X1098" s="190"/>
      <c r="Y1098" s="190"/>
      <c r="Z1098" s="190"/>
      <c r="AA1098" s="190"/>
      <c r="AB1098" s="190"/>
      <c r="AC1098" s="190"/>
      <c r="AD1098" s="190"/>
      <c r="AE1098" s="190"/>
      <c r="AF1098" s="190"/>
      <c r="AG1098" s="190"/>
      <c r="AH1098" s="190"/>
      <c r="AI1098" s="190"/>
      <c r="AJ1098" s="190"/>
      <c r="AK1098" s="190"/>
      <c r="AL1098" s="190"/>
      <c r="AM1098" s="190"/>
      <c r="AN1098" s="190"/>
      <c r="AO1098" s="190"/>
      <c r="AP1098" s="190"/>
      <c r="AQ1098" s="190"/>
      <c r="AR1098" s="190"/>
      <c r="AS1098" s="190"/>
      <c r="AT1098" s="190"/>
      <c r="AU1098" s="190"/>
      <c r="AV1098" s="190"/>
      <c r="AW1098" s="190"/>
      <c r="AX1098" s="190"/>
      <c r="AY1098" s="190"/>
      <c r="AZ1098" s="190"/>
      <c r="BA1098" s="190"/>
      <c r="BB1098" s="190"/>
      <c r="BC1098" s="190"/>
      <c r="BD1098" s="190"/>
      <c r="BE1098" s="190"/>
      <c r="BF1098" s="190"/>
      <c r="BG1098" s="190"/>
      <c r="BH1098" s="190"/>
      <c r="BI1098" s="190"/>
      <c r="BJ1098" s="190"/>
      <c r="BK1098" s="190"/>
      <c r="BL1098" s="190"/>
      <c r="BM1098" s="190"/>
      <c r="BN1098" s="190"/>
      <c r="BO1098" s="190"/>
      <c r="BP1098" s="190"/>
      <c r="BQ1098" s="190"/>
      <c r="BR1098" s="190"/>
      <c r="BS1098" s="190"/>
      <c r="BT1098" s="190"/>
      <c r="BU1098" s="190"/>
      <c r="BV1098" s="190"/>
      <c r="BW1098" s="190"/>
      <c r="BX1098" s="190"/>
      <c r="BY1098" s="190"/>
      <c r="BZ1098" s="190"/>
      <c r="CA1098" s="190"/>
      <c r="CB1098" s="190"/>
      <c r="CC1098" s="190"/>
      <c r="CD1098" s="190"/>
      <c r="CE1098" s="190"/>
      <c r="CF1098" s="190"/>
      <c r="CG1098" s="190"/>
      <c r="CH1098" s="190"/>
      <c r="CI1098" s="190"/>
      <c r="CJ1098" s="190"/>
      <c r="CK1098" s="190"/>
      <c r="CL1098" s="190"/>
      <c r="CN1098" s="201"/>
      <c r="CO1098" s="190"/>
      <c r="CP1098" s="190"/>
      <c r="CQ1098" s="190"/>
      <c r="CR1098" s="190"/>
      <c r="CS1098" s="190"/>
      <c r="CT1098" s="190"/>
      <c r="CU1098" s="190"/>
      <c r="CV1098" s="190"/>
      <c r="CW1098" s="190"/>
      <c r="CX1098" s="190"/>
      <c r="CY1098" s="190"/>
      <c r="CZ1098" s="190"/>
      <c r="DA1098" s="190"/>
      <c r="DB1098" s="190"/>
      <c r="DC1098" s="190"/>
      <c r="DD1098" s="190"/>
      <c r="DE1098" s="190"/>
      <c r="DF1098" s="190"/>
      <c r="DG1098" s="190"/>
      <c r="DH1098" s="190"/>
      <c r="DI1098" s="190"/>
      <c r="DJ1098" s="190"/>
      <c r="DK1098" s="190"/>
      <c r="DL1098" s="190"/>
    </row>
    <row r="1099" spans="1:116" x14ac:dyDescent="0.4">
      <c r="A1099" s="174"/>
      <c r="E1099" s="8"/>
      <c r="G1099" s="175"/>
      <c r="H1099" s="200"/>
      <c r="I1099" s="201"/>
      <c r="J1099" s="201"/>
      <c r="K1099" s="202"/>
      <c r="L1099" s="202"/>
      <c r="M1099" s="202"/>
      <c r="N1099" s="202"/>
      <c r="O1099" s="202"/>
      <c r="P1099" s="202"/>
      <c r="R1099" s="202"/>
      <c r="S1099" s="190"/>
      <c r="T1099" s="190"/>
      <c r="U1099" s="190"/>
      <c r="V1099" s="190"/>
      <c r="W1099" s="190"/>
      <c r="X1099" s="190"/>
      <c r="Y1099" s="190"/>
      <c r="Z1099" s="190"/>
      <c r="AA1099" s="190"/>
      <c r="AB1099" s="190"/>
      <c r="AC1099" s="190"/>
      <c r="AD1099" s="190"/>
      <c r="AE1099" s="190"/>
      <c r="AF1099" s="190"/>
      <c r="AG1099" s="190"/>
      <c r="AH1099" s="190"/>
      <c r="AI1099" s="190"/>
      <c r="AJ1099" s="190"/>
      <c r="AK1099" s="190"/>
      <c r="AL1099" s="190"/>
      <c r="AM1099" s="190"/>
      <c r="AN1099" s="190"/>
      <c r="AO1099" s="190"/>
      <c r="AP1099" s="190"/>
      <c r="AQ1099" s="190"/>
      <c r="AR1099" s="190"/>
      <c r="AS1099" s="190"/>
      <c r="AT1099" s="190"/>
      <c r="AU1099" s="190"/>
      <c r="AV1099" s="190"/>
      <c r="AW1099" s="190"/>
      <c r="AX1099" s="190"/>
      <c r="AY1099" s="190"/>
      <c r="AZ1099" s="190"/>
      <c r="BA1099" s="190"/>
      <c r="BB1099" s="190"/>
      <c r="BC1099" s="190"/>
      <c r="BD1099" s="190"/>
      <c r="BE1099" s="190"/>
      <c r="BF1099" s="190"/>
      <c r="BG1099" s="190"/>
      <c r="BH1099" s="190"/>
      <c r="BI1099" s="190"/>
      <c r="BJ1099" s="190"/>
      <c r="BK1099" s="190"/>
      <c r="BL1099" s="190"/>
      <c r="BM1099" s="190"/>
      <c r="BN1099" s="190"/>
      <c r="BO1099" s="190"/>
      <c r="BP1099" s="190"/>
      <c r="BQ1099" s="190"/>
      <c r="BR1099" s="190"/>
      <c r="BS1099" s="190"/>
      <c r="BT1099" s="190"/>
      <c r="BU1099" s="190"/>
      <c r="BV1099" s="190"/>
      <c r="BW1099" s="190"/>
      <c r="BX1099" s="190"/>
      <c r="BY1099" s="190"/>
      <c r="BZ1099" s="190"/>
      <c r="CA1099" s="190"/>
      <c r="CB1099" s="190"/>
      <c r="CC1099" s="190"/>
      <c r="CD1099" s="190"/>
      <c r="CE1099" s="190"/>
      <c r="CF1099" s="190"/>
      <c r="CG1099" s="190"/>
      <c r="CH1099" s="190"/>
      <c r="CI1099" s="190"/>
      <c r="CJ1099" s="190"/>
      <c r="CK1099" s="190"/>
      <c r="CL1099" s="190"/>
      <c r="CN1099" s="201"/>
      <c r="CO1099" s="190"/>
      <c r="CP1099" s="190"/>
      <c r="CQ1099" s="190"/>
      <c r="CR1099" s="190"/>
      <c r="CS1099" s="190"/>
      <c r="CT1099" s="190"/>
      <c r="CU1099" s="190"/>
      <c r="CV1099" s="190"/>
      <c r="CW1099" s="190"/>
      <c r="CX1099" s="190"/>
      <c r="CY1099" s="190"/>
      <c r="CZ1099" s="190"/>
      <c r="DA1099" s="190"/>
      <c r="DB1099" s="190"/>
      <c r="DC1099" s="190"/>
      <c r="DD1099" s="190"/>
      <c r="DE1099" s="190"/>
      <c r="DF1099" s="190"/>
      <c r="DG1099" s="190"/>
      <c r="DH1099" s="190"/>
      <c r="DI1099" s="190"/>
      <c r="DJ1099" s="190"/>
      <c r="DK1099" s="190"/>
      <c r="DL1099" s="190"/>
    </row>
    <row r="1100" spans="1:116" x14ac:dyDescent="0.4">
      <c r="A1100" s="174"/>
      <c r="E1100" s="8"/>
      <c r="G1100" s="175"/>
      <c r="H1100" s="200"/>
      <c r="I1100" s="201"/>
      <c r="J1100" s="201"/>
      <c r="K1100" s="202"/>
      <c r="L1100" s="202"/>
      <c r="M1100" s="202"/>
      <c r="N1100" s="202"/>
      <c r="O1100" s="202"/>
      <c r="P1100" s="202"/>
      <c r="R1100" s="202"/>
      <c r="S1100" s="190"/>
      <c r="T1100" s="190"/>
      <c r="U1100" s="190"/>
      <c r="V1100" s="190"/>
      <c r="W1100" s="190"/>
      <c r="X1100" s="190"/>
      <c r="Y1100" s="190"/>
      <c r="Z1100" s="190"/>
      <c r="AA1100" s="190"/>
      <c r="AB1100" s="190"/>
      <c r="AC1100" s="190"/>
      <c r="AD1100" s="190"/>
      <c r="AE1100" s="190"/>
      <c r="AF1100" s="190"/>
      <c r="AG1100" s="190"/>
      <c r="AH1100" s="190"/>
      <c r="AI1100" s="190"/>
      <c r="AJ1100" s="190"/>
      <c r="AK1100" s="190"/>
      <c r="AL1100" s="190"/>
      <c r="AM1100" s="190"/>
      <c r="AN1100" s="190"/>
      <c r="AO1100" s="190"/>
      <c r="AP1100" s="190"/>
      <c r="AQ1100" s="190"/>
      <c r="AR1100" s="190"/>
      <c r="AS1100" s="190"/>
      <c r="AT1100" s="190"/>
      <c r="AU1100" s="190"/>
      <c r="AV1100" s="190"/>
      <c r="AW1100" s="190"/>
      <c r="AX1100" s="190"/>
      <c r="AY1100" s="190"/>
      <c r="AZ1100" s="190"/>
      <c r="BA1100" s="190"/>
      <c r="BB1100" s="190"/>
      <c r="BC1100" s="190"/>
      <c r="BD1100" s="190"/>
      <c r="BE1100" s="190"/>
      <c r="BF1100" s="190"/>
      <c r="BG1100" s="190"/>
      <c r="BH1100" s="190"/>
      <c r="BI1100" s="190"/>
      <c r="BJ1100" s="190"/>
      <c r="BK1100" s="190"/>
      <c r="BL1100" s="190"/>
      <c r="BM1100" s="190"/>
      <c r="BN1100" s="190"/>
      <c r="BO1100" s="190"/>
      <c r="BP1100" s="190"/>
      <c r="BQ1100" s="190"/>
      <c r="BR1100" s="190"/>
      <c r="BS1100" s="190"/>
      <c r="BT1100" s="190"/>
      <c r="BU1100" s="190"/>
      <c r="BV1100" s="190"/>
      <c r="BW1100" s="190"/>
      <c r="BX1100" s="190"/>
      <c r="BY1100" s="190"/>
      <c r="BZ1100" s="190"/>
      <c r="CA1100" s="190"/>
      <c r="CB1100" s="190"/>
      <c r="CC1100" s="190"/>
      <c r="CD1100" s="190"/>
      <c r="CE1100" s="190"/>
      <c r="CF1100" s="190"/>
      <c r="CG1100" s="190"/>
      <c r="CH1100" s="190"/>
      <c r="CI1100" s="190"/>
      <c r="CJ1100" s="190"/>
      <c r="CK1100" s="190"/>
      <c r="CL1100" s="190"/>
      <c r="CN1100" s="201"/>
      <c r="CO1100" s="190"/>
      <c r="CP1100" s="190"/>
      <c r="CQ1100" s="190"/>
      <c r="CR1100" s="190"/>
      <c r="CS1100" s="190"/>
      <c r="CT1100" s="190"/>
      <c r="CU1100" s="190"/>
      <c r="CV1100" s="190"/>
      <c r="CW1100" s="190"/>
      <c r="CX1100" s="190"/>
      <c r="CY1100" s="190"/>
      <c r="CZ1100" s="190"/>
      <c r="DA1100" s="190"/>
      <c r="DB1100" s="190"/>
      <c r="DC1100" s="190"/>
      <c r="DD1100" s="190"/>
      <c r="DE1100" s="190"/>
      <c r="DF1100" s="190"/>
      <c r="DG1100" s="190"/>
      <c r="DH1100" s="190"/>
      <c r="DI1100" s="190"/>
      <c r="DJ1100" s="190"/>
      <c r="DK1100" s="190"/>
      <c r="DL1100" s="190"/>
    </row>
    <row r="1101" spans="1:116" x14ac:dyDescent="0.4">
      <c r="A1101" s="174"/>
      <c r="E1101" s="8"/>
      <c r="G1101" s="175"/>
      <c r="H1101" s="200"/>
      <c r="I1101" s="201"/>
      <c r="J1101" s="201"/>
      <c r="K1101" s="202"/>
      <c r="L1101" s="202"/>
      <c r="M1101" s="202"/>
      <c r="N1101" s="202"/>
      <c r="O1101" s="202"/>
      <c r="P1101" s="202"/>
      <c r="R1101" s="202"/>
      <c r="S1101" s="190"/>
      <c r="T1101" s="190"/>
      <c r="U1101" s="190"/>
      <c r="V1101" s="190"/>
      <c r="W1101" s="190"/>
      <c r="X1101" s="190"/>
      <c r="Y1101" s="190"/>
      <c r="Z1101" s="190"/>
      <c r="AA1101" s="190"/>
      <c r="AB1101" s="190"/>
      <c r="AC1101" s="190"/>
      <c r="AD1101" s="190"/>
      <c r="AE1101" s="190"/>
      <c r="AF1101" s="190"/>
      <c r="AG1101" s="190"/>
      <c r="AH1101" s="190"/>
      <c r="AI1101" s="190"/>
      <c r="AJ1101" s="190"/>
      <c r="AK1101" s="190"/>
      <c r="AL1101" s="190"/>
      <c r="AM1101" s="190"/>
      <c r="AN1101" s="190"/>
      <c r="AO1101" s="190"/>
      <c r="AP1101" s="190"/>
      <c r="AQ1101" s="190"/>
      <c r="AR1101" s="190"/>
      <c r="AS1101" s="190"/>
      <c r="AT1101" s="190"/>
      <c r="AU1101" s="190"/>
      <c r="AV1101" s="190"/>
      <c r="AW1101" s="190"/>
      <c r="AX1101" s="190"/>
      <c r="AY1101" s="190"/>
      <c r="AZ1101" s="190"/>
      <c r="BA1101" s="190"/>
      <c r="BB1101" s="190"/>
      <c r="BC1101" s="190"/>
      <c r="BD1101" s="190"/>
      <c r="BE1101" s="190"/>
      <c r="BF1101" s="190"/>
      <c r="BG1101" s="190"/>
      <c r="BH1101" s="190"/>
      <c r="BI1101" s="190"/>
      <c r="BJ1101" s="190"/>
      <c r="BK1101" s="190"/>
      <c r="BL1101" s="190"/>
      <c r="BM1101" s="190"/>
      <c r="BN1101" s="190"/>
      <c r="BO1101" s="190"/>
      <c r="BP1101" s="190"/>
      <c r="BQ1101" s="190"/>
      <c r="BR1101" s="190"/>
      <c r="BS1101" s="190"/>
      <c r="BT1101" s="190"/>
      <c r="BU1101" s="190"/>
      <c r="BV1101" s="190"/>
      <c r="BW1101" s="190"/>
      <c r="BX1101" s="190"/>
      <c r="BY1101" s="190"/>
      <c r="BZ1101" s="190"/>
      <c r="CA1101" s="190"/>
      <c r="CB1101" s="190"/>
      <c r="CC1101" s="190"/>
      <c r="CD1101" s="190"/>
      <c r="CE1101" s="190"/>
      <c r="CF1101" s="190"/>
      <c r="CG1101" s="190"/>
      <c r="CH1101" s="190"/>
      <c r="CI1101" s="190"/>
      <c r="CJ1101" s="190"/>
      <c r="CK1101" s="190"/>
      <c r="CL1101" s="190"/>
      <c r="CN1101" s="201"/>
      <c r="CO1101" s="190"/>
      <c r="CP1101" s="190"/>
      <c r="CQ1101" s="190"/>
      <c r="CR1101" s="190"/>
      <c r="CS1101" s="190"/>
      <c r="CT1101" s="190"/>
      <c r="CU1101" s="190"/>
      <c r="CV1101" s="190"/>
      <c r="CW1101" s="190"/>
      <c r="CX1101" s="190"/>
      <c r="CY1101" s="190"/>
      <c r="CZ1101" s="190"/>
      <c r="DA1101" s="190"/>
      <c r="DB1101" s="190"/>
      <c r="DC1101" s="190"/>
      <c r="DD1101" s="190"/>
      <c r="DE1101" s="190"/>
      <c r="DF1101" s="190"/>
      <c r="DG1101" s="190"/>
      <c r="DH1101" s="190"/>
      <c r="DI1101" s="190"/>
      <c r="DJ1101" s="190"/>
      <c r="DK1101" s="190"/>
      <c r="DL1101" s="190"/>
    </row>
    <row r="1102" spans="1:116" x14ac:dyDescent="0.4">
      <c r="A1102" s="174"/>
      <c r="E1102" s="8"/>
      <c r="G1102" s="175"/>
      <c r="H1102" s="200"/>
      <c r="I1102" s="201"/>
      <c r="J1102" s="201"/>
      <c r="K1102" s="202"/>
      <c r="L1102" s="202"/>
      <c r="M1102" s="202"/>
      <c r="N1102" s="202"/>
      <c r="O1102" s="202"/>
      <c r="P1102" s="202"/>
      <c r="R1102" s="202"/>
      <c r="S1102" s="190"/>
      <c r="T1102" s="190"/>
      <c r="U1102" s="190"/>
      <c r="V1102" s="190"/>
      <c r="W1102" s="190"/>
      <c r="X1102" s="190"/>
      <c r="Y1102" s="190"/>
      <c r="Z1102" s="190"/>
      <c r="AA1102" s="190"/>
      <c r="AB1102" s="190"/>
      <c r="AC1102" s="190"/>
      <c r="AD1102" s="190"/>
      <c r="AE1102" s="190"/>
      <c r="AF1102" s="190"/>
      <c r="AG1102" s="190"/>
      <c r="AH1102" s="190"/>
      <c r="AI1102" s="190"/>
      <c r="AJ1102" s="190"/>
      <c r="AK1102" s="190"/>
      <c r="AL1102" s="190"/>
      <c r="AM1102" s="190"/>
      <c r="AN1102" s="190"/>
      <c r="AO1102" s="190"/>
      <c r="AP1102" s="190"/>
      <c r="AQ1102" s="190"/>
      <c r="AR1102" s="190"/>
      <c r="AS1102" s="190"/>
      <c r="AT1102" s="190"/>
      <c r="AU1102" s="190"/>
      <c r="AV1102" s="190"/>
      <c r="AW1102" s="190"/>
      <c r="AX1102" s="190"/>
      <c r="AY1102" s="190"/>
      <c r="AZ1102" s="190"/>
      <c r="BA1102" s="190"/>
      <c r="BB1102" s="190"/>
      <c r="BC1102" s="190"/>
      <c r="BD1102" s="190"/>
      <c r="BE1102" s="190"/>
      <c r="BF1102" s="190"/>
      <c r="BG1102" s="190"/>
      <c r="BH1102" s="190"/>
      <c r="BI1102" s="190"/>
      <c r="BJ1102" s="190"/>
      <c r="BK1102" s="190"/>
      <c r="BL1102" s="190"/>
      <c r="BM1102" s="190"/>
      <c r="BN1102" s="190"/>
      <c r="BO1102" s="190"/>
      <c r="BP1102" s="190"/>
      <c r="BQ1102" s="190"/>
      <c r="BR1102" s="190"/>
      <c r="BS1102" s="190"/>
      <c r="BT1102" s="190"/>
      <c r="BU1102" s="190"/>
      <c r="BV1102" s="190"/>
      <c r="BW1102" s="190"/>
      <c r="BX1102" s="190"/>
      <c r="BY1102" s="190"/>
      <c r="BZ1102" s="190"/>
      <c r="CA1102" s="190"/>
      <c r="CB1102" s="190"/>
      <c r="CC1102" s="190"/>
      <c r="CD1102" s="190"/>
      <c r="CE1102" s="190"/>
      <c r="CF1102" s="190"/>
      <c r="CG1102" s="190"/>
      <c r="CH1102" s="190"/>
      <c r="CI1102" s="190"/>
      <c r="CJ1102" s="190"/>
      <c r="CK1102" s="190"/>
      <c r="CL1102" s="190"/>
      <c r="CN1102" s="201"/>
      <c r="CO1102" s="190"/>
      <c r="CP1102" s="190"/>
      <c r="CQ1102" s="190"/>
      <c r="CR1102" s="190"/>
      <c r="CS1102" s="190"/>
      <c r="CT1102" s="190"/>
      <c r="CU1102" s="190"/>
      <c r="CV1102" s="190"/>
      <c r="CW1102" s="190"/>
      <c r="CX1102" s="190"/>
      <c r="CY1102" s="190"/>
      <c r="CZ1102" s="190"/>
      <c r="DA1102" s="190"/>
      <c r="DB1102" s="190"/>
      <c r="DC1102" s="190"/>
      <c r="DD1102" s="190"/>
      <c r="DE1102" s="190"/>
      <c r="DF1102" s="190"/>
      <c r="DG1102" s="190"/>
      <c r="DH1102" s="190"/>
      <c r="DI1102" s="190"/>
      <c r="DJ1102" s="190"/>
      <c r="DK1102" s="190"/>
      <c r="DL1102" s="190"/>
    </row>
    <row r="1103" spans="1:116" x14ac:dyDescent="0.4">
      <c r="A1103" s="174"/>
      <c r="E1103" s="8"/>
      <c r="G1103" s="175"/>
      <c r="H1103" s="200"/>
      <c r="I1103" s="201"/>
      <c r="J1103" s="201"/>
      <c r="K1103" s="202"/>
      <c r="L1103" s="202"/>
      <c r="M1103" s="202"/>
      <c r="N1103" s="202"/>
      <c r="O1103" s="202"/>
      <c r="P1103" s="202"/>
      <c r="R1103" s="202"/>
      <c r="S1103" s="190"/>
      <c r="T1103" s="190"/>
      <c r="U1103" s="190"/>
      <c r="V1103" s="190"/>
      <c r="W1103" s="190"/>
      <c r="X1103" s="190"/>
      <c r="Y1103" s="190"/>
      <c r="Z1103" s="190"/>
      <c r="AA1103" s="190"/>
      <c r="AB1103" s="190"/>
      <c r="AC1103" s="190"/>
      <c r="AD1103" s="190"/>
      <c r="AE1103" s="190"/>
      <c r="AF1103" s="190"/>
      <c r="AG1103" s="190"/>
      <c r="AH1103" s="190"/>
      <c r="AI1103" s="190"/>
      <c r="AJ1103" s="190"/>
      <c r="AK1103" s="190"/>
      <c r="AL1103" s="190"/>
      <c r="AM1103" s="190"/>
      <c r="AN1103" s="190"/>
      <c r="AO1103" s="190"/>
      <c r="AP1103" s="190"/>
      <c r="AQ1103" s="190"/>
      <c r="AR1103" s="190"/>
      <c r="AS1103" s="190"/>
      <c r="AT1103" s="190"/>
      <c r="AU1103" s="190"/>
      <c r="AV1103" s="190"/>
      <c r="AW1103" s="190"/>
      <c r="AX1103" s="190"/>
      <c r="AY1103" s="190"/>
      <c r="AZ1103" s="190"/>
      <c r="BA1103" s="190"/>
      <c r="BB1103" s="190"/>
      <c r="BC1103" s="190"/>
      <c r="BD1103" s="190"/>
      <c r="BE1103" s="190"/>
      <c r="BF1103" s="190"/>
      <c r="BG1103" s="190"/>
      <c r="BH1103" s="190"/>
      <c r="BI1103" s="190"/>
      <c r="BJ1103" s="190"/>
      <c r="BK1103" s="190"/>
      <c r="BL1103" s="190"/>
      <c r="BM1103" s="190"/>
      <c r="BN1103" s="190"/>
      <c r="BO1103" s="190"/>
      <c r="BP1103" s="190"/>
      <c r="BQ1103" s="190"/>
      <c r="BR1103" s="190"/>
      <c r="BS1103" s="190"/>
      <c r="BT1103" s="190"/>
      <c r="BU1103" s="190"/>
      <c r="BV1103" s="190"/>
      <c r="BW1103" s="190"/>
      <c r="BX1103" s="190"/>
      <c r="BY1103" s="190"/>
      <c r="BZ1103" s="190"/>
      <c r="CA1103" s="190"/>
      <c r="CB1103" s="190"/>
      <c r="CC1103" s="190"/>
      <c r="CD1103" s="190"/>
      <c r="CE1103" s="190"/>
      <c r="CF1103" s="190"/>
      <c r="CG1103" s="190"/>
      <c r="CH1103" s="190"/>
      <c r="CI1103" s="190"/>
      <c r="CJ1103" s="190"/>
      <c r="CK1103" s="190"/>
      <c r="CL1103" s="190"/>
      <c r="CN1103" s="201"/>
      <c r="CO1103" s="190"/>
      <c r="CP1103" s="190"/>
      <c r="CQ1103" s="190"/>
      <c r="CR1103" s="190"/>
      <c r="CS1103" s="190"/>
      <c r="CT1103" s="190"/>
      <c r="CU1103" s="190"/>
      <c r="CV1103" s="190"/>
      <c r="CW1103" s="190"/>
      <c r="CX1103" s="190"/>
      <c r="CY1103" s="190"/>
      <c r="CZ1103" s="190"/>
      <c r="DA1103" s="190"/>
      <c r="DB1103" s="190"/>
      <c r="DC1103" s="190"/>
      <c r="DD1103" s="190"/>
      <c r="DE1103" s="190"/>
      <c r="DF1103" s="190"/>
      <c r="DG1103" s="190"/>
      <c r="DH1103" s="190"/>
      <c r="DI1103" s="190"/>
      <c r="DJ1103" s="190"/>
      <c r="DK1103" s="190"/>
      <c r="DL1103" s="190"/>
    </row>
    <row r="1104" spans="1:116" x14ac:dyDescent="0.4">
      <c r="A1104" s="174"/>
      <c r="E1104" s="8"/>
      <c r="G1104" s="175"/>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c r="H1106" s="200"/>
      <c r="I1106" s="201"/>
      <c r="J1106" s="201"/>
      <c r="K1106" s="202"/>
      <c r="L1106" s="202"/>
      <c r="M1106" s="202"/>
      <c r="N1106" s="202"/>
      <c r="O1106" s="202"/>
      <c r="P1106" s="202"/>
      <c r="R1106" s="202"/>
      <c r="S1106" s="190"/>
      <c r="T1106" s="190"/>
      <c r="U1106" s="190"/>
      <c r="V1106" s="190"/>
      <c r="W1106" s="190"/>
      <c r="X1106" s="190"/>
      <c r="Y1106" s="190"/>
      <c r="Z1106" s="190"/>
      <c r="AA1106" s="190"/>
      <c r="AB1106" s="190"/>
      <c r="AC1106" s="190"/>
      <c r="AD1106" s="190"/>
      <c r="AE1106" s="190"/>
      <c r="AF1106" s="190"/>
      <c r="AG1106" s="190"/>
      <c r="AH1106" s="190"/>
      <c r="AI1106" s="190"/>
      <c r="AJ1106" s="190"/>
      <c r="AK1106" s="190"/>
      <c r="AL1106" s="190"/>
      <c r="AM1106" s="190"/>
      <c r="AN1106" s="190"/>
      <c r="AO1106" s="190"/>
      <c r="AP1106" s="190"/>
      <c r="AQ1106" s="190"/>
      <c r="AR1106" s="190"/>
      <c r="AS1106" s="190"/>
      <c r="AT1106" s="190"/>
      <c r="AU1106" s="190"/>
      <c r="AV1106" s="190"/>
      <c r="AW1106" s="190"/>
      <c r="AX1106" s="190"/>
      <c r="AY1106" s="190"/>
      <c r="AZ1106" s="190"/>
      <c r="BA1106" s="190"/>
      <c r="BB1106" s="190"/>
      <c r="BC1106" s="190"/>
      <c r="BD1106" s="190"/>
      <c r="BE1106" s="190"/>
      <c r="BF1106" s="190"/>
      <c r="BG1106" s="190"/>
      <c r="BH1106" s="190"/>
      <c r="BI1106" s="190"/>
      <c r="BJ1106" s="190"/>
      <c r="BK1106" s="190"/>
      <c r="BL1106" s="190"/>
      <c r="BM1106" s="190"/>
      <c r="BN1106" s="190"/>
      <c r="BO1106" s="190"/>
      <c r="BP1106" s="190"/>
      <c r="BQ1106" s="190"/>
      <c r="BR1106" s="190"/>
      <c r="BS1106" s="190"/>
      <c r="BT1106" s="190"/>
      <c r="BU1106" s="190"/>
      <c r="BV1106" s="190"/>
      <c r="BW1106" s="190"/>
      <c r="BX1106" s="190"/>
      <c r="BY1106" s="190"/>
      <c r="BZ1106" s="190"/>
      <c r="CA1106" s="190"/>
      <c r="CB1106" s="190"/>
      <c r="CC1106" s="190"/>
      <c r="CD1106" s="190"/>
      <c r="CE1106" s="190"/>
      <c r="CF1106" s="190"/>
      <c r="CG1106" s="190"/>
      <c r="CH1106" s="190"/>
      <c r="CI1106" s="190"/>
      <c r="CJ1106" s="190"/>
      <c r="CK1106" s="190"/>
      <c r="CL1106" s="190"/>
      <c r="CN1106" s="201"/>
      <c r="CO1106" s="190"/>
      <c r="CP1106" s="190"/>
      <c r="CQ1106" s="190"/>
      <c r="CR1106" s="190"/>
      <c r="CS1106" s="190"/>
      <c r="CT1106" s="190"/>
      <c r="CU1106" s="190"/>
      <c r="CV1106" s="190"/>
      <c r="CW1106" s="190"/>
      <c r="CX1106" s="190"/>
      <c r="CY1106" s="190"/>
      <c r="CZ1106" s="190"/>
      <c r="DA1106" s="190"/>
      <c r="DB1106" s="190"/>
      <c r="DC1106" s="190"/>
      <c r="DD1106" s="190"/>
      <c r="DE1106" s="190"/>
      <c r="DF1106" s="190"/>
      <c r="DG1106" s="190"/>
      <c r="DH1106" s="190"/>
      <c r="DI1106" s="190"/>
      <c r="DJ1106" s="190"/>
      <c r="DK1106" s="190"/>
      <c r="DL1106" s="190"/>
    </row>
    <row r="1107" spans="1:116" x14ac:dyDescent="0.4">
      <c r="A1107" s="174"/>
      <c r="E1107" s="8"/>
      <c r="G1107" s="175"/>
      <c r="H1107" s="200"/>
      <c r="I1107" s="201"/>
      <c r="J1107" s="201"/>
      <c r="K1107" s="202"/>
      <c r="L1107" s="202"/>
      <c r="M1107" s="202"/>
      <c r="N1107" s="202"/>
      <c r="O1107" s="202"/>
      <c r="P1107" s="202"/>
      <c r="R1107" s="202"/>
      <c r="S1107" s="190"/>
      <c r="T1107" s="190"/>
      <c r="U1107" s="190"/>
      <c r="V1107" s="190"/>
      <c r="W1107" s="190"/>
      <c r="X1107" s="190"/>
      <c r="Y1107" s="190"/>
      <c r="Z1107" s="190"/>
      <c r="AA1107" s="190"/>
      <c r="AB1107" s="190"/>
      <c r="AC1107" s="190"/>
      <c r="AD1107" s="190"/>
      <c r="AE1107" s="190"/>
      <c r="AF1107" s="190"/>
      <c r="AG1107" s="190"/>
      <c r="AH1107" s="190"/>
      <c r="AI1107" s="190"/>
      <c r="AJ1107" s="190"/>
      <c r="AK1107" s="190"/>
      <c r="AL1107" s="190"/>
      <c r="AM1107" s="190"/>
      <c r="AN1107" s="190"/>
      <c r="AO1107" s="190"/>
      <c r="AP1107" s="190"/>
      <c r="AQ1107" s="190"/>
      <c r="AR1107" s="190"/>
      <c r="AS1107" s="190"/>
      <c r="AT1107" s="190"/>
      <c r="AU1107" s="190"/>
      <c r="AV1107" s="190"/>
      <c r="AW1107" s="190"/>
      <c r="AX1107" s="190"/>
      <c r="AY1107" s="190"/>
      <c r="AZ1107" s="190"/>
      <c r="BA1107" s="190"/>
      <c r="BB1107" s="190"/>
      <c r="BC1107" s="190"/>
      <c r="BD1107" s="190"/>
      <c r="BE1107" s="190"/>
      <c r="BF1107" s="190"/>
      <c r="BG1107" s="190"/>
      <c r="BH1107" s="190"/>
      <c r="BI1107" s="190"/>
      <c r="BJ1107" s="190"/>
      <c r="BK1107" s="190"/>
      <c r="BL1107" s="190"/>
      <c r="BM1107" s="190"/>
      <c r="BN1107" s="190"/>
      <c r="BO1107" s="190"/>
      <c r="BP1107" s="190"/>
      <c r="BQ1107" s="190"/>
      <c r="BR1107" s="190"/>
      <c r="BS1107" s="190"/>
      <c r="BT1107" s="190"/>
      <c r="BU1107" s="190"/>
      <c r="BV1107" s="190"/>
      <c r="BW1107" s="190"/>
      <c r="BX1107" s="190"/>
      <c r="BY1107" s="190"/>
      <c r="BZ1107" s="190"/>
      <c r="CA1107" s="190"/>
      <c r="CB1107" s="190"/>
      <c r="CC1107" s="190"/>
      <c r="CD1107" s="190"/>
      <c r="CE1107" s="190"/>
      <c r="CF1107" s="190"/>
      <c r="CG1107" s="190"/>
      <c r="CH1107" s="190"/>
      <c r="CI1107" s="190"/>
      <c r="CJ1107" s="190"/>
      <c r="CK1107" s="190"/>
      <c r="CL1107" s="190"/>
      <c r="CN1107" s="201"/>
      <c r="CO1107" s="190"/>
      <c r="CP1107" s="190"/>
      <c r="CQ1107" s="190"/>
      <c r="CR1107" s="190"/>
      <c r="CS1107" s="190"/>
      <c r="CT1107" s="190"/>
      <c r="CU1107" s="190"/>
      <c r="CV1107" s="190"/>
      <c r="CW1107" s="190"/>
      <c r="CX1107" s="190"/>
      <c r="CY1107" s="190"/>
      <c r="CZ1107" s="190"/>
      <c r="DA1107" s="190"/>
      <c r="DB1107" s="190"/>
      <c r="DC1107" s="190"/>
      <c r="DD1107" s="190"/>
      <c r="DE1107" s="190"/>
      <c r="DF1107" s="190"/>
      <c r="DG1107" s="190"/>
      <c r="DH1107" s="190"/>
      <c r="DI1107" s="190"/>
      <c r="DJ1107" s="190"/>
      <c r="DK1107" s="190"/>
      <c r="DL1107" s="190"/>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42"/>
      <c r="B1110" s="31" t="s">
        <v>81</v>
      </c>
      <c r="C1110" s="170"/>
      <c r="D1110" t="s">
        <v>763</v>
      </c>
      <c r="E1110" s="8"/>
      <c r="F1110" t="s">
        <v>346</v>
      </c>
      <c r="G1110" s="143" t="s">
        <v>328</v>
      </c>
      <c r="H1110" s="142"/>
      <c r="I1110" s="144"/>
      <c r="J1110" s="144"/>
      <c r="K1110" s="142"/>
      <c r="L1110" s="142"/>
      <c r="M1110" s="142"/>
      <c r="N1110" s="142"/>
      <c r="O1110" s="142"/>
      <c r="P1110" s="142"/>
      <c r="R1110" s="143"/>
      <c r="S1110" s="143"/>
      <c r="T1110" s="143"/>
      <c r="U1110" s="143"/>
      <c r="V1110" s="143"/>
      <c r="W1110" s="143"/>
      <c r="X1110" s="143"/>
      <c r="Y1110" s="143"/>
      <c r="Z1110" s="143"/>
      <c r="AA1110" s="143"/>
      <c r="AB1110" s="143"/>
      <c r="AC1110" s="143"/>
      <c r="AD1110" s="143"/>
      <c r="AE1110" s="143"/>
      <c r="AF1110" s="143"/>
      <c r="AG1110" s="143"/>
      <c r="AH1110" s="143"/>
      <c r="AI1110" s="143"/>
      <c r="AJ1110" s="143"/>
      <c r="AK1110" s="143"/>
      <c r="AL1110" s="143"/>
      <c r="AM1110" s="143"/>
      <c r="AN1110" s="143"/>
      <c r="AO1110" s="143"/>
      <c r="AP1110" s="143"/>
      <c r="AQ1110" s="143"/>
      <c r="AR1110" s="143"/>
      <c r="AS1110" s="143"/>
      <c r="AT1110" s="143"/>
      <c r="AU1110" s="143"/>
      <c r="AV1110" s="143"/>
      <c r="AW1110" s="143"/>
      <c r="AX1110" s="143"/>
      <c r="AY1110" s="143"/>
      <c r="AZ1110" s="143"/>
      <c r="BA1110" s="143"/>
      <c r="BB1110" s="143"/>
      <c r="BC1110" s="143"/>
      <c r="BD1110" s="143"/>
      <c r="BE1110" s="143"/>
      <c r="BF1110" s="143"/>
      <c r="BG1110" s="143"/>
      <c r="BH1110" s="143"/>
      <c r="BI1110" s="143"/>
      <c r="BJ1110" s="143"/>
      <c r="BK1110" s="143"/>
      <c r="BL1110" s="143"/>
      <c r="BM1110" s="143"/>
      <c r="BN1110" s="143"/>
      <c r="BO1110" s="143"/>
      <c r="BP1110" s="143"/>
      <c r="BQ1110" s="143"/>
      <c r="BR1110" s="143"/>
      <c r="BS1110" s="143"/>
      <c r="BT1110" s="143"/>
      <c r="BU1110" s="143"/>
      <c r="BV1110" s="143"/>
      <c r="BW1110" s="143"/>
      <c r="BX1110" s="143"/>
      <c r="BY1110" s="143"/>
      <c r="BZ1110" s="143"/>
      <c r="CA1110" s="143"/>
      <c r="CB1110" s="143"/>
      <c r="CC1110" s="143"/>
      <c r="CD1110" s="143"/>
      <c r="CE1110" s="143"/>
      <c r="CF1110" s="143"/>
      <c r="CG1110" s="143"/>
      <c r="CH1110" s="143"/>
      <c r="CI1110" s="143"/>
      <c r="CJ1110" s="143"/>
      <c r="CK1110" s="143"/>
      <c r="CL1110" s="143"/>
      <c r="CN1110" s="144"/>
      <c r="CO1110" s="143"/>
      <c r="CP1110" s="143"/>
      <c r="CQ1110" s="143"/>
      <c r="CR1110" s="143"/>
      <c r="CS1110" s="143"/>
      <c r="CT1110" s="143"/>
      <c r="CU1110" s="143"/>
      <c r="CV1110" s="143"/>
      <c r="CW1110" s="143"/>
      <c r="CX1110" s="143"/>
      <c r="CY1110" s="143"/>
      <c r="CZ1110" s="143"/>
      <c r="DA1110" s="143"/>
      <c r="DB1110" s="143"/>
      <c r="DC1110" s="143"/>
      <c r="DD1110" s="143"/>
      <c r="DE1110" s="143"/>
      <c r="DF1110" s="143"/>
      <c r="DG1110" s="143"/>
      <c r="DH1110" s="143"/>
      <c r="DI1110" s="143"/>
      <c r="DJ1110" s="143"/>
      <c r="DK1110" s="143"/>
      <c r="DL1110" s="143"/>
    </row>
    <row r="1111" spans="1:116" x14ac:dyDescent="0.4">
      <c r="B1111" t="str">
        <f>E1111</f>
        <v>1111 ADREV-S</v>
      </c>
      <c r="C1111" s="169"/>
      <c r="D1111" t="s">
        <v>763</v>
      </c>
      <c r="E1111" s="8" t="str">
        <f>ROW()&amp;" "&amp;D1111</f>
        <v>1111 ADREV-S</v>
      </c>
      <c r="G1111" s="95" t="str">
        <f>G1115&amp;":"</f>
        <v xml:space="preserve"> Revenue - (Primary label):</v>
      </c>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1:116" x14ac:dyDescent="0.4">
      <c r="B1112" t="str">
        <f>E1112</f>
        <v>1112 ADREV-S</v>
      </c>
      <c r="C1112" s="169"/>
      <c r="D1112" t="s">
        <v>763</v>
      </c>
      <c r="E1112" s="8" t="str">
        <f t="shared" ref="E1112:E1133" si="1319">ROW()&amp;" "&amp;D1112</f>
        <v>1112 ADREV-S</v>
      </c>
      <c r="G1112" s="145" t="str">
        <f>"# of impressions/"&amp;G1118&amp;"/month"</f>
        <v># of impressions/primary unit/month</v>
      </c>
      <c r="H1112" s="12"/>
      <c r="I1112" s="60"/>
      <c r="J1112" s="60"/>
      <c r="K1112" s="17">
        <v>30</v>
      </c>
      <c r="L1112" s="17">
        <v>30</v>
      </c>
      <c r="M1112" s="17">
        <v>30</v>
      </c>
      <c r="N1112" s="17">
        <v>30</v>
      </c>
      <c r="O1112" s="17">
        <v>30</v>
      </c>
      <c r="P1112" s="17">
        <v>30</v>
      </c>
      <c r="R1112" s="15"/>
      <c r="S1112" s="76" cm="1">
        <f t="array" ref="S1112">INDEX($K:$P,ROW(),MATCH(S$3,$K$2:$P$2,0))</f>
        <v>30</v>
      </c>
      <c r="T1112" s="76" cm="1">
        <f t="array" ref="T1112">INDEX($K:$P,ROW(),MATCH(T$3,$K$2:$P$2,0))</f>
        <v>30</v>
      </c>
      <c r="U1112" s="76" cm="1">
        <f t="array" ref="U1112">INDEX($K:$P,ROW(),MATCH(U$3,$K$2:$P$2,0))</f>
        <v>30</v>
      </c>
      <c r="V1112" s="76" cm="1">
        <f t="array" ref="V1112">INDEX($K:$P,ROW(),MATCH(V$3,$K$2:$P$2,0))</f>
        <v>30</v>
      </c>
      <c r="W1112" s="76" cm="1">
        <f t="array" ref="W1112">INDEX($K:$P,ROW(),MATCH(W$3,$K$2:$P$2,0))</f>
        <v>30</v>
      </c>
      <c r="X1112" s="76" cm="1">
        <f t="array" ref="X1112">INDEX($K:$P,ROW(),MATCH(X$3,$K$2:$P$2,0))</f>
        <v>30</v>
      </c>
      <c r="Y1112" s="76" cm="1">
        <f t="array" ref="Y1112">INDEX($K:$P,ROW(),MATCH(Y$3,$K$2:$P$2,0))</f>
        <v>30</v>
      </c>
      <c r="Z1112" s="76" cm="1">
        <f t="array" ref="Z1112">INDEX($K:$P,ROW(),MATCH(Z$3,$K$2:$P$2,0))</f>
        <v>30</v>
      </c>
      <c r="AA1112" s="76" cm="1">
        <f t="array" ref="AA1112">INDEX($K:$P,ROW(),MATCH(AA$3,$K$2:$P$2,0))</f>
        <v>30</v>
      </c>
      <c r="AB1112" s="76" cm="1">
        <f t="array" ref="AB1112">INDEX($K:$P,ROW(),MATCH(AB$3,$K$2:$P$2,0))</f>
        <v>30</v>
      </c>
      <c r="AC1112" s="76" cm="1">
        <f t="array" ref="AC1112">INDEX($K:$P,ROW(),MATCH(AC$3,$K$2:$P$2,0))</f>
        <v>30</v>
      </c>
      <c r="AD1112" s="76" cm="1">
        <f t="array" ref="AD1112">INDEX($K:$P,ROW(),MATCH(AD$3,$K$2:$P$2,0))</f>
        <v>30</v>
      </c>
      <c r="AE1112" s="76" cm="1">
        <f t="array" ref="AE1112">INDEX($K:$P,ROW(),MATCH(AE$3,$K$2:$P$2,0))</f>
        <v>30</v>
      </c>
      <c r="AF1112" s="76" cm="1">
        <f t="array" ref="AF1112">INDEX($K:$P,ROW(),MATCH(AF$3,$K$2:$P$2,0))</f>
        <v>30</v>
      </c>
      <c r="AG1112" s="76" cm="1">
        <f t="array" ref="AG1112">INDEX($K:$P,ROW(),MATCH(AG$3,$K$2:$P$2,0))</f>
        <v>30</v>
      </c>
      <c r="AH1112" s="76" cm="1">
        <f t="array" ref="AH1112">INDEX($K:$P,ROW(),MATCH(AH$3,$K$2:$P$2,0))</f>
        <v>30</v>
      </c>
      <c r="AI1112" s="76" cm="1">
        <f t="array" ref="AI1112">INDEX($K:$P,ROW(),MATCH(AI$3,$K$2:$P$2,0))</f>
        <v>30</v>
      </c>
      <c r="AJ1112" s="76" cm="1">
        <f t="array" ref="AJ1112">INDEX($K:$P,ROW(),MATCH(AJ$3,$K$2:$P$2,0))</f>
        <v>30</v>
      </c>
      <c r="AK1112" s="76" cm="1">
        <f t="array" ref="AK1112">INDEX($K:$P,ROW(),MATCH(AK$3,$K$2:$P$2,0))</f>
        <v>30</v>
      </c>
      <c r="AL1112" s="76" cm="1">
        <f t="array" ref="AL1112">INDEX($K:$P,ROW(),MATCH(AL$3,$K$2:$P$2,0))</f>
        <v>30</v>
      </c>
      <c r="AM1112" s="76" cm="1">
        <f t="array" ref="AM1112">INDEX($K:$P,ROW(),MATCH(AM$3,$K$2:$P$2,0))</f>
        <v>30</v>
      </c>
      <c r="AN1112" s="76" cm="1">
        <f t="array" ref="AN1112">INDEX($K:$P,ROW(),MATCH(AN$3,$K$2:$P$2,0))</f>
        <v>30</v>
      </c>
      <c r="AO1112" s="76" cm="1">
        <f t="array" ref="AO1112">INDEX($K:$P,ROW(),MATCH(AO$3,$K$2:$P$2,0))</f>
        <v>30</v>
      </c>
      <c r="AP1112" s="76" cm="1">
        <f t="array" ref="AP1112">INDEX($K:$P,ROW(),MATCH(AP$3,$K$2:$P$2,0))</f>
        <v>30</v>
      </c>
      <c r="AQ1112" s="76" cm="1">
        <f t="array" ref="AQ1112">INDEX($K:$P,ROW(),MATCH(AQ$3,$K$2:$P$2,0))</f>
        <v>30</v>
      </c>
      <c r="AR1112" s="76" cm="1">
        <f t="array" ref="AR1112">INDEX($K:$P,ROW(),MATCH(AR$3,$K$2:$P$2,0))</f>
        <v>30</v>
      </c>
      <c r="AS1112" s="76" cm="1">
        <f t="array" ref="AS1112">INDEX($K:$P,ROW(),MATCH(AS$3,$K$2:$P$2,0))</f>
        <v>30</v>
      </c>
      <c r="AT1112" s="76" cm="1">
        <f t="array" ref="AT1112">INDEX($K:$P,ROW(),MATCH(AT$3,$K$2:$P$2,0))</f>
        <v>30</v>
      </c>
      <c r="AU1112" s="76" cm="1">
        <f t="array" ref="AU1112">INDEX($K:$P,ROW(),MATCH(AU$3,$K$2:$P$2,0))</f>
        <v>30</v>
      </c>
      <c r="AV1112" s="76" cm="1">
        <f t="array" ref="AV1112">INDEX($K:$P,ROW(),MATCH(AV$3,$K$2:$P$2,0))</f>
        <v>30</v>
      </c>
      <c r="AW1112" s="76" cm="1">
        <f t="array" ref="AW1112">INDEX($K:$P,ROW(),MATCH(AW$3,$K$2:$P$2,0))</f>
        <v>30</v>
      </c>
      <c r="AX1112" s="76" cm="1">
        <f t="array" ref="AX1112">INDEX($K:$P,ROW(),MATCH(AX$3,$K$2:$P$2,0))</f>
        <v>30</v>
      </c>
      <c r="AY1112" s="76" cm="1">
        <f t="array" ref="AY1112">INDEX($K:$P,ROW(),MATCH(AY$3,$K$2:$P$2,0))</f>
        <v>30</v>
      </c>
      <c r="AZ1112" s="76" cm="1">
        <f t="array" ref="AZ1112">INDEX($K:$P,ROW(),MATCH(AZ$3,$K$2:$P$2,0))</f>
        <v>30</v>
      </c>
      <c r="BA1112" s="76" cm="1">
        <f t="array" ref="BA1112">INDEX($K:$P,ROW(),MATCH(BA$3,$K$2:$P$2,0))</f>
        <v>30</v>
      </c>
      <c r="BB1112" s="76" cm="1">
        <f t="array" ref="BB1112">INDEX($K:$P,ROW(),MATCH(BB$3,$K$2:$P$2,0))</f>
        <v>30</v>
      </c>
      <c r="BC1112" s="76" cm="1">
        <f t="array" ref="BC1112">INDEX($K:$P,ROW(),MATCH(BC$3,$K$2:$P$2,0))</f>
        <v>30</v>
      </c>
      <c r="BD1112" s="76" cm="1">
        <f t="array" ref="BD1112">INDEX($K:$P,ROW(),MATCH(BD$3,$K$2:$P$2,0))</f>
        <v>30</v>
      </c>
      <c r="BE1112" s="76" cm="1">
        <f t="array" ref="BE1112">INDEX($K:$P,ROW(),MATCH(BE$3,$K$2:$P$2,0))</f>
        <v>30</v>
      </c>
      <c r="BF1112" s="76" cm="1">
        <f t="array" ref="BF1112">INDEX($K:$P,ROW(),MATCH(BF$3,$K$2:$P$2,0))</f>
        <v>30</v>
      </c>
      <c r="BG1112" s="76" cm="1">
        <f t="array" ref="BG1112">INDEX($K:$P,ROW(),MATCH(BG$3,$K$2:$P$2,0))</f>
        <v>30</v>
      </c>
      <c r="BH1112" s="76" cm="1">
        <f t="array" ref="BH1112">INDEX($K:$P,ROW(),MATCH(BH$3,$K$2:$P$2,0))</f>
        <v>30</v>
      </c>
      <c r="BI1112" s="76" cm="1">
        <f t="array" ref="BI1112">INDEX($K:$P,ROW(),MATCH(BI$3,$K$2:$P$2,0))</f>
        <v>30</v>
      </c>
      <c r="BJ1112" s="76" cm="1">
        <f t="array" ref="BJ1112">INDEX($K:$P,ROW(),MATCH(BJ$3,$K$2:$P$2,0))</f>
        <v>30</v>
      </c>
      <c r="BK1112" s="76" cm="1">
        <f t="array" ref="BK1112">INDEX($K:$P,ROW(),MATCH(BK$3,$K$2:$P$2,0))</f>
        <v>30</v>
      </c>
      <c r="BL1112" s="76" cm="1">
        <f t="array" ref="BL1112">INDEX($K:$P,ROW(),MATCH(BL$3,$K$2:$P$2,0))</f>
        <v>30</v>
      </c>
      <c r="BM1112" s="76" cm="1">
        <f t="array" ref="BM1112">INDEX($K:$P,ROW(),MATCH(BM$3,$K$2:$P$2,0))</f>
        <v>30</v>
      </c>
      <c r="BN1112" s="76" cm="1">
        <f t="array" ref="BN1112">INDEX($K:$P,ROW(),MATCH(BN$3,$K$2:$P$2,0))</f>
        <v>30</v>
      </c>
      <c r="BO1112" s="76" cm="1">
        <f t="array" ref="BO1112">INDEX($K:$P,ROW(),MATCH(BO$3,$K$2:$P$2,0))</f>
        <v>30</v>
      </c>
      <c r="BP1112" s="76" cm="1">
        <f t="array" ref="BP1112">INDEX($K:$P,ROW(),MATCH(BP$3,$K$2:$P$2,0))</f>
        <v>30</v>
      </c>
      <c r="BQ1112" s="76" cm="1">
        <f t="array" ref="BQ1112">INDEX($K:$P,ROW(),MATCH(BQ$3,$K$2:$P$2,0))</f>
        <v>30</v>
      </c>
      <c r="BR1112" s="76" cm="1">
        <f t="array" ref="BR1112">INDEX($K:$P,ROW(),MATCH(BR$3,$K$2:$P$2,0))</f>
        <v>30</v>
      </c>
      <c r="BS1112" s="76" cm="1">
        <f t="array" ref="BS1112">INDEX($K:$P,ROW(),MATCH(BS$3,$K$2:$P$2,0))</f>
        <v>30</v>
      </c>
      <c r="BT1112" s="76" cm="1">
        <f t="array" ref="BT1112">INDEX($K:$P,ROW(),MATCH(BT$3,$K$2:$P$2,0))</f>
        <v>30</v>
      </c>
      <c r="BU1112" s="76" cm="1">
        <f t="array" ref="BU1112">INDEX($K:$P,ROW(),MATCH(BU$3,$K$2:$P$2,0))</f>
        <v>30</v>
      </c>
      <c r="BV1112" s="76" cm="1">
        <f t="array" ref="BV1112">INDEX($K:$P,ROW(),MATCH(BV$3,$K$2:$P$2,0))</f>
        <v>30</v>
      </c>
      <c r="BW1112" s="76" cm="1">
        <f t="array" ref="BW1112">INDEX($K:$P,ROW(),MATCH(BW$3,$K$2:$P$2,0))</f>
        <v>30</v>
      </c>
      <c r="BX1112" s="76" cm="1">
        <f t="array" ref="BX1112">INDEX($K:$P,ROW(),MATCH(BX$3,$K$2:$P$2,0))</f>
        <v>30</v>
      </c>
      <c r="BY1112" s="76" cm="1">
        <f t="array" ref="BY1112">INDEX($K:$P,ROW(),MATCH(BY$3,$K$2:$P$2,0))</f>
        <v>30</v>
      </c>
      <c r="BZ1112" s="76" cm="1">
        <f t="array" ref="BZ1112">INDEX($K:$P,ROW(),MATCH(BZ$3,$K$2:$P$2,0))</f>
        <v>30</v>
      </c>
      <c r="CA1112" s="76" cm="1">
        <f t="array" ref="CA1112">INDEX($K:$P,ROW(),MATCH(CA$3,$K$2:$P$2,0))</f>
        <v>30</v>
      </c>
      <c r="CB1112" s="76" cm="1">
        <f t="array" ref="CB1112">INDEX($K:$P,ROW(),MATCH(CB$3,$K$2:$P$2,0))</f>
        <v>30</v>
      </c>
      <c r="CC1112" s="76" cm="1">
        <f t="array" ref="CC1112">INDEX($K:$P,ROW(),MATCH(CC$3,$K$2:$P$2,0))</f>
        <v>30</v>
      </c>
      <c r="CD1112" s="76" cm="1">
        <f t="array" ref="CD1112">INDEX($K:$P,ROW(),MATCH(CD$3,$K$2:$P$2,0))</f>
        <v>30</v>
      </c>
      <c r="CE1112" s="76" cm="1">
        <f t="array" ref="CE1112">INDEX($K:$P,ROW(),MATCH(CE$3,$K$2:$P$2,0))</f>
        <v>30</v>
      </c>
      <c r="CF1112" s="76" cm="1">
        <f t="array" ref="CF1112">INDEX($K:$P,ROW(),MATCH(CF$3,$K$2:$P$2,0))</f>
        <v>30</v>
      </c>
      <c r="CG1112" s="76" cm="1">
        <f t="array" ref="CG1112">INDEX($K:$P,ROW(),MATCH(CG$3,$K$2:$P$2,0))</f>
        <v>30</v>
      </c>
      <c r="CH1112" s="76" cm="1">
        <f t="array" ref="CH1112">INDEX($K:$P,ROW(),MATCH(CH$3,$K$2:$P$2,0))</f>
        <v>30</v>
      </c>
      <c r="CI1112" s="76" cm="1">
        <f t="array" ref="CI1112">INDEX($K:$P,ROW(),MATCH(CI$3,$K$2:$P$2,0))</f>
        <v>30</v>
      </c>
      <c r="CJ1112" s="76" cm="1">
        <f t="array" ref="CJ1112">INDEX($K:$P,ROW(),MATCH(CJ$3,$K$2:$P$2,0))</f>
        <v>30</v>
      </c>
      <c r="CK1112" s="76" cm="1">
        <f t="array" ref="CK1112">INDEX($K:$P,ROW(),MATCH(CK$3,$K$2:$P$2,0))</f>
        <v>30</v>
      </c>
      <c r="CL1112" s="76" cm="1">
        <f t="array" ref="CL1112">INDEX($K:$P,ROW(),MATCH(CL$3,$K$2:$P$2,0))</f>
        <v>30</v>
      </c>
      <c r="CN1112" s="60"/>
      <c r="CO1112" s="76" t="e" cm="1">
        <f t="array" ref="CO1112">INDEX($K:$P,ROW(),MATCH(CO$3,$K$2:$P$2,0))</f>
        <v>#N/A</v>
      </c>
      <c r="CP1112" s="76" t="e" cm="1">
        <f t="array" ref="CP1112">INDEX($K:$P,ROW(),MATCH(CP$3,$K$2:$P$2,0))</f>
        <v>#N/A</v>
      </c>
      <c r="CQ1112" s="76" t="e" cm="1">
        <f t="array" ref="CQ1112">INDEX($K:$P,ROW(),MATCH(CQ$3,$K$2:$P$2,0))</f>
        <v>#N/A</v>
      </c>
      <c r="CR1112" s="76" t="e" cm="1">
        <f t="array" ref="CR1112">INDEX($K:$P,ROW(),MATCH(CR$3,$K$2:$P$2,0))</f>
        <v>#N/A</v>
      </c>
      <c r="CS1112" s="76" t="e" cm="1">
        <f t="array" ref="CS1112">INDEX($K:$P,ROW(),MATCH(CS$3,$K$2:$P$2,0))</f>
        <v>#N/A</v>
      </c>
      <c r="CT1112" s="76" t="e" cm="1">
        <f t="array" ref="CT1112">INDEX($K:$P,ROW(),MATCH(CT$3,$K$2:$P$2,0))</f>
        <v>#N/A</v>
      </c>
      <c r="CU1112" s="76" t="e" cm="1">
        <f t="array" ref="CU1112">INDEX($K:$P,ROW(),MATCH(CU$3,$K$2:$P$2,0))</f>
        <v>#N/A</v>
      </c>
      <c r="CV1112" s="76" t="e" cm="1">
        <f t="array" ref="CV1112">INDEX($K:$P,ROW(),MATCH(CV$3,$K$2:$P$2,0))</f>
        <v>#N/A</v>
      </c>
      <c r="CW1112" s="76" t="e" cm="1">
        <f t="array" ref="CW1112">INDEX($K:$P,ROW(),MATCH(CW$3,$K$2:$P$2,0))</f>
        <v>#N/A</v>
      </c>
      <c r="CX1112" s="76" t="e" cm="1">
        <f t="array" ref="CX1112">INDEX($K:$P,ROW(),MATCH(CX$3,$K$2:$P$2,0))</f>
        <v>#N/A</v>
      </c>
      <c r="CY1112" s="76" t="e" cm="1">
        <f t="array" ref="CY1112">INDEX($K:$P,ROW(),MATCH(CY$3,$K$2:$P$2,0))</f>
        <v>#N/A</v>
      </c>
      <c r="CZ1112" s="76" t="e" cm="1">
        <f t="array" ref="CZ1112">INDEX($K:$P,ROW(),MATCH(CZ$3,$K$2:$P$2,0))</f>
        <v>#N/A</v>
      </c>
      <c r="DA1112" s="76" t="e" cm="1">
        <f t="array" ref="DA1112">INDEX($K:$P,ROW(),MATCH(DA$3,$K$2:$P$2,0))</f>
        <v>#N/A</v>
      </c>
      <c r="DB1112" s="76" t="e" cm="1">
        <f t="array" ref="DB1112">INDEX($K:$P,ROW(),MATCH(DB$3,$K$2:$P$2,0))</f>
        <v>#N/A</v>
      </c>
      <c r="DC1112" s="76" t="e" cm="1">
        <f t="array" ref="DC1112">INDEX($K:$P,ROW(),MATCH(DC$3,$K$2:$P$2,0))</f>
        <v>#N/A</v>
      </c>
      <c r="DD1112" s="76" t="e" cm="1">
        <f t="array" ref="DD1112">INDEX($K:$P,ROW(),MATCH(DD$3,$K$2:$P$2,0))</f>
        <v>#N/A</v>
      </c>
      <c r="DE1112" s="76" t="e" cm="1">
        <f t="array" ref="DE1112">INDEX($K:$P,ROW(),MATCH(DE$3,$K$2:$P$2,0))</f>
        <v>#N/A</v>
      </c>
      <c r="DF1112" s="76" t="e" cm="1">
        <f t="array" ref="DF1112">INDEX($K:$P,ROW(),MATCH(DF$3,$K$2:$P$2,0))</f>
        <v>#N/A</v>
      </c>
      <c r="DG1112" s="76" t="e" cm="1">
        <f t="array" ref="DG1112">INDEX($K:$P,ROW(),MATCH(DG$3,$K$2:$P$2,0))</f>
        <v>#N/A</v>
      </c>
      <c r="DH1112" s="76" t="e" cm="1">
        <f t="array" ref="DH1112">INDEX($K:$P,ROW(),MATCH(DH$3,$K$2:$P$2,0))</f>
        <v>#N/A</v>
      </c>
      <c r="DI1112" s="76" t="e" cm="1">
        <f t="array" ref="DI1112">INDEX($K:$P,ROW(),MATCH(DI$3,$K$2:$P$2,0))</f>
        <v>#N/A</v>
      </c>
      <c r="DJ1112" s="76" t="e" cm="1">
        <f t="array" ref="DJ1112">INDEX($K:$P,ROW(),MATCH(DJ$3,$K$2:$P$2,0))</f>
        <v>#N/A</v>
      </c>
      <c r="DK1112" s="76" t="e" cm="1">
        <f t="array" ref="DK1112">INDEX($K:$P,ROW(),MATCH(DK$3,$K$2:$P$2,0))</f>
        <v>#N/A</v>
      </c>
      <c r="DL1112" s="76" t="e" cm="1">
        <f t="array" ref="DL1112">INDEX($K:$P,ROW(),MATCH(DL$3,$K$2:$P$2,0))</f>
        <v>#N/A</v>
      </c>
    </row>
    <row r="1113" spans="1:116" x14ac:dyDescent="0.4">
      <c r="C1113" s="169" t="s">
        <v>80</v>
      </c>
      <c r="D1113" t="s">
        <v>763</v>
      </c>
      <c r="E1113" s="8" t="str">
        <f t="shared" si="1319"/>
        <v>1113 ADREV-S</v>
      </c>
      <c r="G1113" s="145" t="s">
        <v>172</v>
      </c>
      <c r="H1113" s="12"/>
      <c r="I1113" s="60"/>
      <c r="J1113" s="60"/>
      <c r="K1113" s="15">
        <f>SUMIF($3:$3,K$2,1111:1111)</f>
        <v>0</v>
      </c>
      <c r="L1113" s="15">
        <f>SUMIF($3:$3,L$2,1111:1111)</f>
        <v>0</v>
      </c>
      <c r="M1113" s="15">
        <f>SUMIF($3:$3,M$2,1111:1111)</f>
        <v>0</v>
      </c>
      <c r="N1113" s="15">
        <f>SUMIF($3:$3,N$2,1111:1111)</f>
        <v>0</v>
      </c>
      <c r="O1113" s="15">
        <f>SUMIF($3:$3,O$2,1111:1111)</f>
        <v>0</v>
      </c>
      <c r="P1113" s="15">
        <f>SUMIF($3:$3,P$2,1111:1111)</f>
        <v>0</v>
      </c>
      <c r="R1113" s="15"/>
      <c r="S1113" s="76" cm="1">
        <f t="array" aca="1" ref="S1113" ca="1">S1112*INDIRECT(S1001)</f>
        <v>150000</v>
      </c>
      <c r="T1113" s="76" cm="1">
        <f t="array" aca="1" ref="T1113" ca="1">T1112*INDIRECT(T1001)</f>
        <v>150000</v>
      </c>
      <c r="U1113" s="76" cm="1">
        <f t="array" aca="1" ref="U1113" ca="1">U1112*INDIRECT(U1001)</f>
        <v>150000</v>
      </c>
      <c r="V1113" s="76" cm="1">
        <f t="array" aca="1" ref="V1113" ca="1">V1112*INDIRECT(V1001)</f>
        <v>150000</v>
      </c>
      <c r="W1113" s="76" cm="1">
        <f t="array" aca="1" ref="W1113" ca="1">W1112*INDIRECT(W1001)</f>
        <v>150000</v>
      </c>
      <c r="X1113" s="76" cm="1">
        <f t="array" aca="1" ref="X1113" ca="1">X1112*INDIRECT(X1001)</f>
        <v>150000</v>
      </c>
      <c r="Y1113" s="76" cm="1">
        <f t="array" aca="1" ref="Y1113" ca="1">Y1112*INDIRECT(Y1001)</f>
        <v>150000</v>
      </c>
      <c r="Z1113" s="76" cm="1">
        <f t="array" aca="1" ref="Z1113" ca="1">Z1112*INDIRECT(Z1001)</f>
        <v>150000</v>
      </c>
      <c r="AA1113" s="76" cm="1">
        <f t="array" aca="1" ref="AA1113" ca="1">AA1112*INDIRECT(AA1001)</f>
        <v>150000</v>
      </c>
      <c r="AB1113" s="76" cm="1">
        <f t="array" aca="1" ref="AB1113" ca="1">AB1112*INDIRECT(AB1001)</f>
        <v>150000</v>
      </c>
      <c r="AC1113" s="76" cm="1">
        <f t="array" aca="1" ref="AC1113" ca="1">AC1112*INDIRECT(AC1001)</f>
        <v>150000</v>
      </c>
      <c r="AD1113" s="76" cm="1">
        <f t="array" aca="1" ref="AD1113" ca="1">AD1112*INDIRECT(AD1001)</f>
        <v>150000</v>
      </c>
      <c r="AE1113" s="76" cm="1">
        <f t="array" aca="1" ref="AE1113" ca="1">AE1112*INDIRECT(AE1001)</f>
        <v>150000</v>
      </c>
      <c r="AF1113" s="76" cm="1">
        <f t="array" aca="1" ref="AF1113" ca="1">AF1112*INDIRECT(AF1001)</f>
        <v>150000</v>
      </c>
      <c r="AG1113" s="76" cm="1">
        <f t="array" aca="1" ref="AG1113" ca="1">AG1112*INDIRECT(AG1001)</f>
        <v>150000</v>
      </c>
      <c r="AH1113" s="76" cm="1">
        <f t="array" aca="1" ref="AH1113" ca="1">AH1112*INDIRECT(AH1001)</f>
        <v>150000</v>
      </c>
      <c r="AI1113" s="76" cm="1">
        <f t="array" aca="1" ref="AI1113" ca="1">AI1112*INDIRECT(AI1001)</f>
        <v>150000</v>
      </c>
      <c r="AJ1113" s="76" cm="1">
        <f t="array" aca="1" ref="AJ1113" ca="1">AJ1112*INDIRECT(AJ1001)</f>
        <v>150000</v>
      </c>
      <c r="AK1113" s="76" cm="1">
        <f t="array" aca="1" ref="AK1113" ca="1">AK1112*INDIRECT(AK1001)</f>
        <v>150000</v>
      </c>
      <c r="AL1113" s="76" cm="1">
        <f t="array" aca="1" ref="AL1113" ca="1">AL1112*INDIRECT(AL1001)</f>
        <v>150000</v>
      </c>
      <c r="AM1113" s="76" cm="1">
        <f t="array" aca="1" ref="AM1113" ca="1">AM1112*INDIRECT(AM1001)</f>
        <v>150000</v>
      </c>
      <c r="AN1113" s="76" cm="1">
        <f t="array" aca="1" ref="AN1113" ca="1">AN1112*INDIRECT(AN1001)</f>
        <v>150000</v>
      </c>
      <c r="AO1113" s="76" cm="1">
        <f t="array" aca="1" ref="AO1113" ca="1">AO1112*INDIRECT(AO1001)</f>
        <v>150000</v>
      </c>
      <c r="AP1113" s="76" cm="1">
        <f t="array" aca="1" ref="AP1113" ca="1">AP1112*INDIRECT(AP1001)</f>
        <v>150000</v>
      </c>
      <c r="AQ1113" s="76" cm="1">
        <f t="array" aca="1" ref="AQ1113" ca="1">AQ1112*INDIRECT(AQ1001)</f>
        <v>150000</v>
      </c>
      <c r="AR1113" s="76" cm="1">
        <f t="array" aca="1" ref="AR1113" ca="1">AR1112*INDIRECT(AR1001)</f>
        <v>150000</v>
      </c>
      <c r="AS1113" s="76" cm="1">
        <f t="array" aca="1" ref="AS1113" ca="1">AS1112*INDIRECT(AS1001)</f>
        <v>150000</v>
      </c>
      <c r="AT1113" s="76" cm="1">
        <f t="array" aca="1" ref="AT1113" ca="1">AT1112*INDIRECT(AT1001)</f>
        <v>150000</v>
      </c>
      <c r="AU1113" s="76" cm="1">
        <f t="array" aca="1" ref="AU1113" ca="1">AU1112*INDIRECT(AU1001)</f>
        <v>150000</v>
      </c>
      <c r="AV1113" s="76" cm="1">
        <f t="array" aca="1" ref="AV1113" ca="1">AV1112*INDIRECT(AV1001)</f>
        <v>150000</v>
      </c>
      <c r="AW1113" s="76" cm="1">
        <f t="array" aca="1" ref="AW1113" ca="1">AW1112*INDIRECT(AW1001)</f>
        <v>150000</v>
      </c>
      <c r="AX1113" s="76" cm="1">
        <f t="array" aca="1" ref="AX1113" ca="1">AX1112*INDIRECT(AX1001)</f>
        <v>150000</v>
      </c>
      <c r="AY1113" s="76" cm="1">
        <f t="array" aca="1" ref="AY1113" ca="1">AY1112*INDIRECT(AY1001)</f>
        <v>150000</v>
      </c>
      <c r="AZ1113" s="76" cm="1">
        <f t="array" aca="1" ref="AZ1113" ca="1">AZ1112*INDIRECT(AZ1001)</f>
        <v>150000</v>
      </c>
      <c r="BA1113" s="76" cm="1">
        <f t="array" aca="1" ref="BA1113" ca="1">BA1112*INDIRECT(BA1001)</f>
        <v>150000</v>
      </c>
      <c r="BB1113" s="76" cm="1">
        <f t="array" aca="1" ref="BB1113" ca="1">BB1112*INDIRECT(BB1001)</f>
        <v>150000</v>
      </c>
      <c r="BC1113" s="76" cm="1">
        <f t="array" aca="1" ref="BC1113" ca="1">BC1112*INDIRECT(BC1001)</f>
        <v>150000</v>
      </c>
      <c r="BD1113" s="76" cm="1">
        <f t="array" aca="1" ref="BD1113" ca="1">BD1112*INDIRECT(BD1001)</f>
        <v>150000</v>
      </c>
      <c r="BE1113" s="76" cm="1">
        <f t="array" aca="1" ref="BE1113" ca="1">BE1112*INDIRECT(BE1001)</f>
        <v>150000</v>
      </c>
      <c r="BF1113" s="76" cm="1">
        <f t="array" aca="1" ref="BF1113" ca="1">BF1112*INDIRECT(BF1001)</f>
        <v>150000</v>
      </c>
      <c r="BG1113" s="76" cm="1">
        <f t="array" aca="1" ref="BG1113" ca="1">BG1112*INDIRECT(BG1001)</f>
        <v>150000</v>
      </c>
      <c r="BH1113" s="76" cm="1">
        <f t="array" aca="1" ref="BH1113" ca="1">BH1112*INDIRECT(BH1001)</f>
        <v>150000</v>
      </c>
      <c r="BI1113" s="76" cm="1">
        <f t="array" aca="1" ref="BI1113" ca="1">BI1112*INDIRECT(BI1001)</f>
        <v>150000</v>
      </c>
      <c r="BJ1113" s="76" cm="1">
        <f t="array" aca="1" ref="BJ1113" ca="1">BJ1112*INDIRECT(BJ1001)</f>
        <v>150000</v>
      </c>
      <c r="BK1113" s="76" cm="1">
        <f t="array" aca="1" ref="BK1113" ca="1">BK1112*INDIRECT(BK1001)</f>
        <v>150000</v>
      </c>
      <c r="BL1113" s="76" cm="1">
        <f t="array" aca="1" ref="BL1113" ca="1">BL1112*INDIRECT(BL1001)</f>
        <v>150000</v>
      </c>
      <c r="BM1113" s="76" cm="1">
        <f t="array" aca="1" ref="BM1113" ca="1">BM1112*INDIRECT(BM1001)</f>
        <v>150000</v>
      </c>
      <c r="BN1113" s="76" cm="1">
        <f t="array" aca="1" ref="BN1113" ca="1">BN1112*INDIRECT(BN1001)</f>
        <v>150000</v>
      </c>
      <c r="BO1113" s="76" cm="1">
        <f t="array" aca="1" ref="BO1113" ca="1">BO1112*INDIRECT(BO1001)</f>
        <v>150000</v>
      </c>
      <c r="BP1113" s="76" cm="1">
        <f t="array" aca="1" ref="BP1113" ca="1">BP1112*INDIRECT(BP1001)</f>
        <v>150000</v>
      </c>
      <c r="BQ1113" s="76" cm="1">
        <f t="array" aca="1" ref="BQ1113" ca="1">BQ1112*INDIRECT(BQ1001)</f>
        <v>150000</v>
      </c>
      <c r="BR1113" s="76" cm="1">
        <f t="array" aca="1" ref="BR1113" ca="1">BR1112*INDIRECT(BR1001)</f>
        <v>150000</v>
      </c>
      <c r="BS1113" s="76" cm="1">
        <f t="array" aca="1" ref="BS1113" ca="1">BS1112*INDIRECT(BS1001)</f>
        <v>150000</v>
      </c>
      <c r="BT1113" s="76" cm="1">
        <f t="array" aca="1" ref="BT1113" ca="1">BT1112*INDIRECT(BT1001)</f>
        <v>150000</v>
      </c>
      <c r="BU1113" s="76" cm="1">
        <f t="array" aca="1" ref="BU1113" ca="1">BU1112*INDIRECT(BU1001)</f>
        <v>150000</v>
      </c>
      <c r="BV1113" s="76" cm="1">
        <f t="array" aca="1" ref="BV1113" ca="1">BV1112*INDIRECT(BV1001)</f>
        <v>150000</v>
      </c>
      <c r="BW1113" s="76" cm="1">
        <f t="array" aca="1" ref="BW1113" ca="1">BW1112*INDIRECT(BW1001)</f>
        <v>150000</v>
      </c>
      <c r="BX1113" s="76" cm="1">
        <f t="array" aca="1" ref="BX1113" ca="1">BX1112*INDIRECT(BX1001)</f>
        <v>150000</v>
      </c>
      <c r="BY1113" s="76" cm="1">
        <f t="array" aca="1" ref="BY1113" ca="1">BY1112*INDIRECT(BY1001)</f>
        <v>150000</v>
      </c>
      <c r="BZ1113" s="76" cm="1">
        <f t="array" aca="1" ref="BZ1113" ca="1">BZ1112*INDIRECT(BZ1001)</f>
        <v>150000</v>
      </c>
      <c r="CA1113" s="76" cm="1">
        <f t="array" aca="1" ref="CA1113" ca="1">CA1112*INDIRECT(CA1001)</f>
        <v>150000</v>
      </c>
      <c r="CB1113" s="76" cm="1">
        <f t="array" aca="1" ref="CB1113" ca="1">CB1112*INDIRECT(CB1001)</f>
        <v>150000</v>
      </c>
      <c r="CC1113" s="76" cm="1">
        <f t="array" aca="1" ref="CC1113" ca="1">CC1112*INDIRECT(CC1001)</f>
        <v>150000</v>
      </c>
      <c r="CD1113" s="76" cm="1">
        <f t="array" aca="1" ref="CD1113" ca="1">CD1112*INDIRECT(CD1001)</f>
        <v>150000</v>
      </c>
      <c r="CE1113" s="76" cm="1">
        <f t="array" aca="1" ref="CE1113" ca="1">CE1112*INDIRECT(CE1001)</f>
        <v>150000</v>
      </c>
      <c r="CF1113" s="76" cm="1">
        <f t="array" aca="1" ref="CF1113" ca="1">CF1112*INDIRECT(CF1001)</f>
        <v>150000</v>
      </c>
      <c r="CG1113" s="76" cm="1">
        <f t="array" aca="1" ref="CG1113" ca="1">CG1112*INDIRECT(CG1001)</f>
        <v>150000</v>
      </c>
      <c r="CH1113" s="76" cm="1">
        <f t="array" aca="1" ref="CH1113" ca="1">CH1112*INDIRECT(CH1001)</f>
        <v>150000</v>
      </c>
      <c r="CI1113" s="76" cm="1">
        <f t="array" aca="1" ref="CI1113" ca="1">CI1112*INDIRECT(CI1001)</f>
        <v>150000</v>
      </c>
      <c r="CJ1113" s="76" cm="1">
        <f t="array" aca="1" ref="CJ1113" ca="1">CJ1112*INDIRECT(CJ1001)</f>
        <v>150000</v>
      </c>
      <c r="CK1113" s="76" cm="1">
        <f t="array" aca="1" ref="CK1113" ca="1">CK1112*INDIRECT(CK1001)</f>
        <v>150000</v>
      </c>
      <c r="CL1113" s="76" cm="1">
        <f t="array" aca="1" ref="CL1113" ca="1">CL1112*INDIRECT(CL1001)</f>
        <v>150000</v>
      </c>
      <c r="CN1113" s="60"/>
      <c r="CO1113" s="76" t="e" cm="1">
        <f t="array" aca="1" ref="CO1113" ca="1">CO1112*INDIRECT(CO1001)</f>
        <v>#N/A</v>
      </c>
      <c r="CP1113" s="76" t="e" cm="1">
        <f t="array" aca="1" ref="CP1113" ca="1">CP1112*INDIRECT(CP1001)</f>
        <v>#N/A</v>
      </c>
      <c r="CQ1113" s="76" t="e" cm="1">
        <f t="array" aca="1" ref="CQ1113" ca="1">CQ1112*INDIRECT(CQ1001)</f>
        <v>#N/A</v>
      </c>
      <c r="CR1113" s="76" t="e" cm="1">
        <f t="array" aca="1" ref="CR1113" ca="1">CR1112*INDIRECT(CR1001)</f>
        <v>#N/A</v>
      </c>
      <c r="CS1113" s="76" t="e" cm="1">
        <f t="array" aca="1" ref="CS1113" ca="1">CS1112*INDIRECT(CS1001)</f>
        <v>#N/A</v>
      </c>
      <c r="CT1113" s="76" t="e" cm="1">
        <f t="array" aca="1" ref="CT1113" ca="1">CT1112*INDIRECT(CT1001)</f>
        <v>#N/A</v>
      </c>
      <c r="CU1113" s="76" t="e" cm="1">
        <f t="array" aca="1" ref="CU1113" ca="1">CU1112*INDIRECT(CU1001)</f>
        <v>#N/A</v>
      </c>
      <c r="CV1113" s="76" t="e" cm="1">
        <f t="array" aca="1" ref="CV1113" ca="1">CV1112*INDIRECT(CV1001)</f>
        <v>#N/A</v>
      </c>
      <c r="CW1113" s="76" t="e" cm="1">
        <f t="array" aca="1" ref="CW1113" ca="1">CW1112*INDIRECT(CW1001)</f>
        <v>#N/A</v>
      </c>
      <c r="CX1113" s="76" t="e" cm="1">
        <f t="array" aca="1" ref="CX1113" ca="1">CX1112*INDIRECT(CX1001)</f>
        <v>#N/A</v>
      </c>
      <c r="CY1113" s="76" t="e" cm="1">
        <f t="array" aca="1" ref="CY1113" ca="1">CY1112*INDIRECT(CY1001)</f>
        <v>#N/A</v>
      </c>
      <c r="CZ1113" s="76" t="e" cm="1">
        <f t="array" aca="1" ref="CZ1113" ca="1">CZ1112*INDIRECT(CZ1001)</f>
        <v>#N/A</v>
      </c>
      <c r="DA1113" s="76" t="e" cm="1">
        <f t="array" aca="1" ref="DA1113" ca="1">DA1112*INDIRECT(DA1001)</f>
        <v>#N/A</v>
      </c>
      <c r="DB1113" s="76" t="e" cm="1">
        <f t="array" aca="1" ref="DB1113" ca="1">DB1112*INDIRECT(DB1001)</f>
        <v>#N/A</v>
      </c>
      <c r="DC1113" s="76" t="e" cm="1">
        <f t="array" aca="1" ref="DC1113" ca="1">DC1112*INDIRECT(DC1001)</f>
        <v>#N/A</v>
      </c>
      <c r="DD1113" s="76" t="e" cm="1">
        <f t="array" aca="1" ref="DD1113" ca="1">DD1112*INDIRECT(DD1001)</f>
        <v>#N/A</v>
      </c>
      <c r="DE1113" s="76" t="e" cm="1">
        <f t="array" aca="1" ref="DE1113" ca="1">DE1112*INDIRECT(DE1001)</f>
        <v>#N/A</v>
      </c>
      <c r="DF1113" s="76" t="e" cm="1">
        <f t="array" aca="1" ref="DF1113" ca="1">DF1112*INDIRECT(DF1001)</f>
        <v>#N/A</v>
      </c>
      <c r="DG1113" s="76" t="e" cm="1">
        <f t="array" aca="1" ref="DG1113" ca="1">DG1112*INDIRECT(DG1001)</f>
        <v>#N/A</v>
      </c>
      <c r="DH1113" s="76" t="e" cm="1">
        <f t="array" aca="1" ref="DH1113" ca="1">DH1112*INDIRECT(DH1001)</f>
        <v>#N/A</v>
      </c>
      <c r="DI1113" s="76" t="e" cm="1">
        <f t="array" aca="1" ref="DI1113" ca="1">DI1112*INDIRECT(DI1001)</f>
        <v>#N/A</v>
      </c>
      <c r="DJ1113" s="76" t="e" cm="1">
        <f t="array" aca="1" ref="DJ1113" ca="1">DJ1112*INDIRECT(DJ1001)</f>
        <v>#N/A</v>
      </c>
      <c r="DK1113" s="76" t="e" cm="1">
        <f t="array" aca="1" ref="DK1113" ca="1">DK1112*INDIRECT(DK1001)</f>
        <v>#N/A</v>
      </c>
      <c r="DL1113" s="76" t="e" cm="1">
        <f t="array" aca="1" ref="DL1113" ca="1">DL1112*INDIRECT(DL1001)</f>
        <v>#N/A</v>
      </c>
    </row>
    <row r="1114" spans="1:116" x14ac:dyDescent="0.4">
      <c r="B1114" t="str">
        <f>E1114</f>
        <v>1114 ADREV-S</v>
      </c>
      <c r="C1114" s="169"/>
      <c r="D1114" t="s">
        <v>763</v>
      </c>
      <c r="E1114" s="8" t="str">
        <f t="shared" si="1319"/>
        <v>1114 ADREV-S</v>
      </c>
      <c r="G1114" s="145" t="s">
        <v>173</v>
      </c>
      <c r="H1114" s="12"/>
      <c r="I1114" s="60"/>
      <c r="J1114" s="60"/>
      <c r="K1114" s="162">
        <v>0.1</v>
      </c>
      <c r="L1114" s="162">
        <v>0.1</v>
      </c>
      <c r="M1114" s="162">
        <v>0.1</v>
      </c>
      <c r="N1114" s="162">
        <v>0.1</v>
      </c>
      <c r="O1114" s="162">
        <v>0.1</v>
      </c>
      <c r="P1114" s="162">
        <v>0.1</v>
      </c>
      <c r="R1114" s="121"/>
      <c r="S1114" s="163" cm="1">
        <f t="array" ref="S1114">INDEX($K:$P,ROW(),MATCH(S$3,$K$2:$P$2,0))</f>
        <v>0.1</v>
      </c>
      <c r="T1114" s="163" cm="1">
        <f t="array" ref="T1114">INDEX($K:$P,ROW(),MATCH(T$3,$K$2:$P$2,0))</f>
        <v>0.1</v>
      </c>
      <c r="U1114" s="163" cm="1">
        <f t="array" ref="U1114">INDEX($K:$P,ROW(),MATCH(U$3,$K$2:$P$2,0))</f>
        <v>0.1</v>
      </c>
      <c r="V1114" s="163" cm="1">
        <f t="array" ref="V1114">INDEX($K:$P,ROW(),MATCH(V$3,$K$2:$P$2,0))</f>
        <v>0.1</v>
      </c>
      <c r="W1114" s="163" cm="1">
        <f t="array" ref="W1114">INDEX($K:$P,ROW(),MATCH(W$3,$K$2:$P$2,0))</f>
        <v>0.1</v>
      </c>
      <c r="X1114" s="163" cm="1">
        <f t="array" ref="X1114">INDEX($K:$P,ROW(),MATCH(X$3,$K$2:$P$2,0))</f>
        <v>0.1</v>
      </c>
      <c r="Y1114" s="163" cm="1">
        <f t="array" ref="Y1114">INDEX($K:$P,ROW(),MATCH(Y$3,$K$2:$P$2,0))</f>
        <v>0.1</v>
      </c>
      <c r="Z1114" s="163" cm="1">
        <f t="array" ref="Z1114">INDEX($K:$P,ROW(),MATCH(Z$3,$K$2:$P$2,0))</f>
        <v>0.1</v>
      </c>
      <c r="AA1114" s="163" cm="1">
        <f t="array" ref="AA1114">INDEX($K:$P,ROW(),MATCH(AA$3,$K$2:$P$2,0))</f>
        <v>0.1</v>
      </c>
      <c r="AB1114" s="163" cm="1">
        <f t="array" ref="AB1114">INDEX($K:$P,ROW(),MATCH(AB$3,$K$2:$P$2,0))</f>
        <v>0.1</v>
      </c>
      <c r="AC1114" s="163" cm="1">
        <f t="array" ref="AC1114">INDEX($K:$P,ROW(),MATCH(AC$3,$K$2:$P$2,0))</f>
        <v>0.1</v>
      </c>
      <c r="AD1114" s="163" cm="1">
        <f t="array" ref="AD1114">INDEX($K:$P,ROW(),MATCH(AD$3,$K$2:$P$2,0))</f>
        <v>0.1</v>
      </c>
      <c r="AE1114" s="163" cm="1">
        <f t="array" ref="AE1114">INDEX($K:$P,ROW(),MATCH(AE$3,$K$2:$P$2,0))</f>
        <v>0.1</v>
      </c>
      <c r="AF1114" s="163" cm="1">
        <f t="array" ref="AF1114">INDEX($K:$P,ROW(),MATCH(AF$3,$K$2:$P$2,0))</f>
        <v>0.1</v>
      </c>
      <c r="AG1114" s="163" cm="1">
        <f t="array" ref="AG1114">INDEX($K:$P,ROW(),MATCH(AG$3,$K$2:$P$2,0))</f>
        <v>0.1</v>
      </c>
      <c r="AH1114" s="163" cm="1">
        <f t="array" ref="AH1114">INDEX($K:$P,ROW(),MATCH(AH$3,$K$2:$P$2,0))</f>
        <v>0.1</v>
      </c>
      <c r="AI1114" s="163" cm="1">
        <f t="array" ref="AI1114">INDEX($K:$P,ROW(),MATCH(AI$3,$K$2:$P$2,0))</f>
        <v>0.1</v>
      </c>
      <c r="AJ1114" s="163" cm="1">
        <f t="array" ref="AJ1114">INDEX($K:$P,ROW(),MATCH(AJ$3,$K$2:$P$2,0))</f>
        <v>0.1</v>
      </c>
      <c r="AK1114" s="163" cm="1">
        <f t="array" ref="AK1114">INDEX($K:$P,ROW(),MATCH(AK$3,$K$2:$P$2,0))</f>
        <v>0.1</v>
      </c>
      <c r="AL1114" s="163" cm="1">
        <f t="array" ref="AL1114">INDEX($K:$P,ROW(),MATCH(AL$3,$K$2:$P$2,0))</f>
        <v>0.1</v>
      </c>
      <c r="AM1114" s="163" cm="1">
        <f t="array" ref="AM1114">INDEX($K:$P,ROW(),MATCH(AM$3,$K$2:$P$2,0))</f>
        <v>0.1</v>
      </c>
      <c r="AN1114" s="163" cm="1">
        <f t="array" ref="AN1114">INDEX($K:$P,ROW(),MATCH(AN$3,$K$2:$P$2,0))</f>
        <v>0.1</v>
      </c>
      <c r="AO1114" s="163" cm="1">
        <f t="array" ref="AO1114">INDEX($K:$P,ROW(),MATCH(AO$3,$K$2:$P$2,0))</f>
        <v>0.1</v>
      </c>
      <c r="AP1114" s="163" cm="1">
        <f t="array" ref="AP1114">INDEX($K:$P,ROW(),MATCH(AP$3,$K$2:$P$2,0))</f>
        <v>0.1</v>
      </c>
      <c r="AQ1114" s="163" cm="1">
        <f t="array" ref="AQ1114">INDEX($K:$P,ROW(),MATCH(AQ$3,$K$2:$P$2,0))</f>
        <v>0.1</v>
      </c>
      <c r="AR1114" s="163" cm="1">
        <f t="array" ref="AR1114">INDEX($K:$P,ROW(),MATCH(AR$3,$K$2:$P$2,0))</f>
        <v>0.1</v>
      </c>
      <c r="AS1114" s="163" cm="1">
        <f t="array" ref="AS1114">INDEX($K:$P,ROW(),MATCH(AS$3,$K$2:$P$2,0))</f>
        <v>0.1</v>
      </c>
      <c r="AT1114" s="163" cm="1">
        <f t="array" ref="AT1114">INDEX($K:$P,ROW(),MATCH(AT$3,$K$2:$P$2,0))</f>
        <v>0.1</v>
      </c>
      <c r="AU1114" s="163" cm="1">
        <f t="array" ref="AU1114">INDEX($K:$P,ROW(),MATCH(AU$3,$K$2:$P$2,0))</f>
        <v>0.1</v>
      </c>
      <c r="AV1114" s="163" cm="1">
        <f t="array" ref="AV1114">INDEX($K:$P,ROW(),MATCH(AV$3,$K$2:$P$2,0))</f>
        <v>0.1</v>
      </c>
      <c r="AW1114" s="163" cm="1">
        <f t="array" ref="AW1114">INDEX($K:$P,ROW(),MATCH(AW$3,$K$2:$P$2,0))</f>
        <v>0.1</v>
      </c>
      <c r="AX1114" s="163" cm="1">
        <f t="array" ref="AX1114">INDEX($K:$P,ROW(),MATCH(AX$3,$K$2:$P$2,0))</f>
        <v>0.1</v>
      </c>
      <c r="AY1114" s="163" cm="1">
        <f t="array" ref="AY1114">INDEX($K:$P,ROW(),MATCH(AY$3,$K$2:$P$2,0))</f>
        <v>0.1</v>
      </c>
      <c r="AZ1114" s="163" cm="1">
        <f t="array" ref="AZ1114">INDEX($K:$P,ROW(),MATCH(AZ$3,$K$2:$P$2,0))</f>
        <v>0.1</v>
      </c>
      <c r="BA1114" s="163" cm="1">
        <f t="array" ref="BA1114">INDEX($K:$P,ROW(),MATCH(BA$3,$K$2:$P$2,0))</f>
        <v>0.1</v>
      </c>
      <c r="BB1114" s="163" cm="1">
        <f t="array" ref="BB1114">INDEX($K:$P,ROW(),MATCH(BB$3,$K$2:$P$2,0))</f>
        <v>0.1</v>
      </c>
      <c r="BC1114" s="163" cm="1">
        <f t="array" ref="BC1114">INDEX($K:$P,ROW(),MATCH(BC$3,$K$2:$P$2,0))</f>
        <v>0.1</v>
      </c>
      <c r="BD1114" s="163" cm="1">
        <f t="array" ref="BD1114">INDEX($K:$P,ROW(),MATCH(BD$3,$K$2:$P$2,0))</f>
        <v>0.1</v>
      </c>
      <c r="BE1114" s="163" cm="1">
        <f t="array" ref="BE1114">INDEX($K:$P,ROW(),MATCH(BE$3,$K$2:$P$2,0))</f>
        <v>0.1</v>
      </c>
      <c r="BF1114" s="163" cm="1">
        <f t="array" ref="BF1114">INDEX($K:$P,ROW(),MATCH(BF$3,$K$2:$P$2,0))</f>
        <v>0.1</v>
      </c>
      <c r="BG1114" s="163" cm="1">
        <f t="array" ref="BG1114">INDEX($K:$P,ROW(),MATCH(BG$3,$K$2:$P$2,0))</f>
        <v>0.1</v>
      </c>
      <c r="BH1114" s="163" cm="1">
        <f t="array" ref="BH1114">INDEX($K:$P,ROW(),MATCH(BH$3,$K$2:$P$2,0))</f>
        <v>0.1</v>
      </c>
      <c r="BI1114" s="163" cm="1">
        <f t="array" ref="BI1114">INDEX($K:$P,ROW(),MATCH(BI$3,$K$2:$P$2,0))</f>
        <v>0.1</v>
      </c>
      <c r="BJ1114" s="163" cm="1">
        <f t="array" ref="BJ1114">INDEX($K:$P,ROW(),MATCH(BJ$3,$K$2:$P$2,0))</f>
        <v>0.1</v>
      </c>
      <c r="BK1114" s="163" cm="1">
        <f t="array" ref="BK1114">INDEX($K:$P,ROW(),MATCH(BK$3,$K$2:$P$2,0))</f>
        <v>0.1</v>
      </c>
      <c r="BL1114" s="163" cm="1">
        <f t="array" ref="BL1114">INDEX($K:$P,ROW(),MATCH(BL$3,$K$2:$P$2,0))</f>
        <v>0.1</v>
      </c>
      <c r="BM1114" s="163" cm="1">
        <f t="array" ref="BM1114">INDEX($K:$P,ROW(),MATCH(BM$3,$K$2:$P$2,0))</f>
        <v>0.1</v>
      </c>
      <c r="BN1114" s="163" cm="1">
        <f t="array" ref="BN1114">INDEX($K:$P,ROW(),MATCH(BN$3,$K$2:$P$2,0))</f>
        <v>0.1</v>
      </c>
      <c r="BO1114" s="163" cm="1">
        <f t="array" ref="BO1114">INDEX($K:$P,ROW(),MATCH(BO$3,$K$2:$P$2,0))</f>
        <v>0.1</v>
      </c>
      <c r="BP1114" s="163" cm="1">
        <f t="array" ref="BP1114">INDEX($K:$P,ROW(),MATCH(BP$3,$K$2:$P$2,0))</f>
        <v>0.1</v>
      </c>
      <c r="BQ1114" s="163" cm="1">
        <f t="array" ref="BQ1114">INDEX($K:$P,ROW(),MATCH(BQ$3,$K$2:$P$2,0))</f>
        <v>0.1</v>
      </c>
      <c r="BR1114" s="163" cm="1">
        <f t="array" ref="BR1114">INDEX($K:$P,ROW(),MATCH(BR$3,$K$2:$P$2,0))</f>
        <v>0.1</v>
      </c>
      <c r="BS1114" s="163" cm="1">
        <f t="array" ref="BS1114">INDEX($K:$P,ROW(),MATCH(BS$3,$K$2:$P$2,0))</f>
        <v>0.1</v>
      </c>
      <c r="BT1114" s="163" cm="1">
        <f t="array" ref="BT1114">INDEX($K:$P,ROW(),MATCH(BT$3,$K$2:$P$2,0))</f>
        <v>0.1</v>
      </c>
      <c r="BU1114" s="163" cm="1">
        <f t="array" ref="BU1114">INDEX($K:$P,ROW(),MATCH(BU$3,$K$2:$P$2,0))</f>
        <v>0.1</v>
      </c>
      <c r="BV1114" s="163" cm="1">
        <f t="array" ref="BV1114">INDEX($K:$P,ROW(),MATCH(BV$3,$K$2:$P$2,0))</f>
        <v>0.1</v>
      </c>
      <c r="BW1114" s="163" cm="1">
        <f t="array" ref="BW1114">INDEX($K:$P,ROW(),MATCH(BW$3,$K$2:$P$2,0))</f>
        <v>0.1</v>
      </c>
      <c r="BX1114" s="163" cm="1">
        <f t="array" ref="BX1114">INDEX($K:$P,ROW(),MATCH(BX$3,$K$2:$P$2,0))</f>
        <v>0.1</v>
      </c>
      <c r="BY1114" s="163" cm="1">
        <f t="array" ref="BY1114">INDEX($K:$P,ROW(),MATCH(BY$3,$K$2:$P$2,0))</f>
        <v>0.1</v>
      </c>
      <c r="BZ1114" s="163" cm="1">
        <f t="array" ref="BZ1114">INDEX($K:$P,ROW(),MATCH(BZ$3,$K$2:$P$2,0))</f>
        <v>0.1</v>
      </c>
      <c r="CA1114" s="163" cm="1">
        <f t="array" ref="CA1114">INDEX($K:$P,ROW(),MATCH(CA$3,$K$2:$P$2,0))</f>
        <v>0.1</v>
      </c>
      <c r="CB1114" s="163" cm="1">
        <f t="array" ref="CB1114">INDEX($K:$P,ROW(),MATCH(CB$3,$K$2:$P$2,0))</f>
        <v>0.1</v>
      </c>
      <c r="CC1114" s="163" cm="1">
        <f t="array" ref="CC1114">INDEX($K:$P,ROW(),MATCH(CC$3,$K$2:$P$2,0))</f>
        <v>0.1</v>
      </c>
      <c r="CD1114" s="163" cm="1">
        <f t="array" ref="CD1114">INDEX($K:$P,ROW(),MATCH(CD$3,$K$2:$P$2,0))</f>
        <v>0.1</v>
      </c>
      <c r="CE1114" s="163" cm="1">
        <f t="array" ref="CE1114">INDEX($K:$P,ROW(),MATCH(CE$3,$K$2:$P$2,0))</f>
        <v>0.1</v>
      </c>
      <c r="CF1114" s="163" cm="1">
        <f t="array" ref="CF1114">INDEX($K:$P,ROW(),MATCH(CF$3,$K$2:$P$2,0))</f>
        <v>0.1</v>
      </c>
      <c r="CG1114" s="163" cm="1">
        <f t="array" ref="CG1114">INDEX($K:$P,ROW(),MATCH(CG$3,$K$2:$P$2,0))</f>
        <v>0.1</v>
      </c>
      <c r="CH1114" s="163" cm="1">
        <f t="array" ref="CH1114">INDEX($K:$P,ROW(),MATCH(CH$3,$K$2:$P$2,0))</f>
        <v>0.1</v>
      </c>
      <c r="CI1114" s="163" cm="1">
        <f t="array" ref="CI1114">INDEX($K:$P,ROW(),MATCH(CI$3,$K$2:$P$2,0))</f>
        <v>0.1</v>
      </c>
      <c r="CJ1114" s="163" cm="1">
        <f t="array" ref="CJ1114">INDEX($K:$P,ROW(),MATCH(CJ$3,$K$2:$P$2,0))</f>
        <v>0.1</v>
      </c>
      <c r="CK1114" s="163" cm="1">
        <f t="array" ref="CK1114">INDEX($K:$P,ROW(),MATCH(CK$3,$K$2:$P$2,0))</f>
        <v>0.1</v>
      </c>
      <c r="CL1114" s="163" cm="1">
        <f t="array" ref="CL1114">INDEX($K:$P,ROW(),MATCH(CL$3,$K$2:$P$2,0))</f>
        <v>0.1</v>
      </c>
      <c r="CN1114" s="60"/>
      <c r="CO1114" s="163" t="e" cm="1">
        <f t="array" ref="CO1114">INDEX($K:$P,ROW(),MATCH(CO$3,$K$2:$P$2,0))</f>
        <v>#N/A</v>
      </c>
      <c r="CP1114" s="163" t="e" cm="1">
        <f t="array" ref="CP1114">INDEX($K:$P,ROW(),MATCH(CP$3,$K$2:$P$2,0))</f>
        <v>#N/A</v>
      </c>
      <c r="CQ1114" s="163" t="e" cm="1">
        <f t="array" ref="CQ1114">INDEX($K:$P,ROW(),MATCH(CQ$3,$K$2:$P$2,0))</f>
        <v>#N/A</v>
      </c>
      <c r="CR1114" s="163" t="e" cm="1">
        <f t="array" ref="CR1114">INDEX($K:$P,ROW(),MATCH(CR$3,$K$2:$P$2,0))</f>
        <v>#N/A</v>
      </c>
      <c r="CS1114" s="163" t="e" cm="1">
        <f t="array" ref="CS1114">INDEX($K:$P,ROW(),MATCH(CS$3,$K$2:$P$2,0))</f>
        <v>#N/A</v>
      </c>
      <c r="CT1114" s="163" t="e" cm="1">
        <f t="array" ref="CT1114">INDEX($K:$P,ROW(),MATCH(CT$3,$K$2:$P$2,0))</f>
        <v>#N/A</v>
      </c>
      <c r="CU1114" s="163" t="e" cm="1">
        <f t="array" ref="CU1114">INDEX($K:$P,ROW(),MATCH(CU$3,$K$2:$P$2,0))</f>
        <v>#N/A</v>
      </c>
      <c r="CV1114" s="163" t="e" cm="1">
        <f t="array" ref="CV1114">INDEX($K:$P,ROW(),MATCH(CV$3,$K$2:$P$2,0))</f>
        <v>#N/A</v>
      </c>
      <c r="CW1114" s="163" t="e" cm="1">
        <f t="array" ref="CW1114">INDEX($K:$P,ROW(),MATCH(CW$3,$K$2:$P$2,0))</f>
        <v>#N/A</v>
      </c>
      <c r="CX1114" s="163" t="e" cm="1">
        <f t="array" ref="CX1114">INDEX($K:$P,ROW(),MATCH(CX$3,$K$2:$P$2,0))</f>
        <v>#N/A</v>
      </c>
      <c r="CY1114" s="163" t="e" cm="1">
        <f t="array" ref="CY1114">INDEX($K:$P,ROW(),MATCH(CY$3,$K$2:$P$2,0))</f>
        <v>#N/A</v>
      </c>
      <c r="CZ1114" s="163" t="e" cm="1">
        <f t="array" ref="CZ1114">INDEX($K:$P,ROW(),MATCH(CZ$3,$K$2:$P$2,0))</f>
        <v>#N/A</v>
      </c>
      <c r="DA1114" s="163" t="e" cm="1">
        <f t="array" ref="DA1114">INDEX($K:$P,ROW(),MATCH(DA$3,$K$2:$P$2,0))</f>
        <v>#N/A</v>
      </c>
      <c r="DB1114" s="163" t="e" cm="1">
        <f t="array" ref="DB1114">INDEX($K:$P,ROW(),MATCH(DB$3,$K$2:$P$2,0))</f>
        <v>#N/A</v>
      </c>
      <c r="DC1114" s="163" t="e" cm="1">
        <f t="array" ref="DC1114">INDEX($K:$P,ROW(),MATCH(DC$3,$K$2:$P$2,0))</f>
        <v>#N/A</v>
      </c>
      <c r="DD1114" s="163" t="e" cm="1">
        <f t="array" ref="DD1114">INDEX($K:$P,ROW(),MATCH(DD$3,$K$2:$P$2,0))</f>
        <v>#N/A</v>
      </c>
      <c r="DE1114" s="163" t="e" cm="1">
        <f t="array" ref="DE1114">INDEX($K:$P,ROW(),MATCH(DE$3,$K$2:$P$2,0))</f>
        <v>#N/A</v>
      </c>
      <c r="DF1114" s="163" t="e" cm="1">
        <f t="array" ref="DF1114">INDEX($K:$P,ROW(),MATCH(DF$3,$K$2:$P$2,0))</f>
        <v>#N/A</v>
      </c>
      <c r="DG1114" s="163" t="e" cm="1">
        <f t="array" ref="DG1114">INDEX($K:$P,ROW(),MATCH(DG$3,$K$2:$P$2,0))</f>
        <v>#N/A</v>
      </c>
      <c r="DH1114" s="163" t="e" cm="1">
        <f t="array" ref="DH1114">INDEX($K:$P,ROW(),MATCH(DH$3,$K$2:$P$2,0))</f>
        <v>#N/A</v>
      </c>
      <c r="DI1114" s="163" t="e" cm="1">
        <f t="array" ref="DI1114">INDEX($K:$P,ROW(),MATCH(DI$3,$K$2:$P$2,0))</f>
        <v>#N/A</v>
      </c>
      <c r="DJ1114" s="163" t="e" cm="1">
        <f t="array" ref="DJ1114">INDEX($K:$P,ROW(),MATCH(DJ$3,$K$2:$P$2,0))</f>
        <v>#N/A</v>
      </c>
      <c r="DK1114" s="163" t="e" cm="1">
        <f t="array" ref="DK1114">INDEX($K:$P,ROW(),MATCH(DK$3,$K$2:$P$2,0))</f>
        <v>#N/A</v>
      </c>
      <c r="DL1114" s="163" t="e" cm="1">
        <f t="array" ref="DL1114">INDEX($K:$P,ROW(),MATCH(DL$3,$K$2:$P$2,0))</f>
        <v>#N/A</v>
      </c>
    </row>
    <row r="1115" spans="1:116" x14ac:dyDescent="0.4">
      <c r="C1115" s="169" t="s">
        <v>198</v>
      </c>
      <c r="D1115" t="s">
        <v>763</v>
      </c>
      <c r="E1115" s="8" t="str">
        <f t="shared" si="1319"/>
        <v>1115 ADREV-S</v>
      </c>
      <c r="G1115" s="126" t="str">
        <f>" Revenue - "&amp;G1117</f>
        <v xml:space="preserve"> Revenue - (Primary label)</v>
      </c>
      <c r="H1115" s="27"/>
      <c r="I1115" s="78"/>
      <c r="J1115" s="78"/>
      <c r="K1115" s="33">
        <f ca="1">SUMIF($3:$3,K$2,1115:1115)</f>
        <v>180000</v>
      </c>
      <c r="L1115" s="33">
        <f ca="1">SUMIF($3:$3,L$2,1115:1115)</f>
        <v>180000</v>
      </c>
      <c r="M1115" s="33">
        <f ca="1">SUMIF($3:$3,M$2,1115:1115)</f>
        <v>180000</v>
      </c>
      <c r="N1115" s="33">
        <f ca="1">SUMIF($3:$3,N$2,1115:1115)</f>
        <v>180000</v>
      </c>
      <c r="O1115" s="33">
        <f ca="1">SUMIF($3:$3,O$2,1115:1115)</f>
        <v>180000</v>
      </c>
      <c r="P1115" s="33">
        <f ca="1">SUMIF($3:$3,P$2,1115:1115)</f>
        <v>180000</v>
      </c>
      <c r="R1115" s="33"/>
      <c r="S1115" s="77">
        <f t="shared" ref="S1115:AX1124" ca="1" si="1320">S1114*S1113</f>
        <v>15000</v>
      </c>
      <c r="T1115" s="77">
        <f t="shared" ca="1" si="1320"/>
        <v>15000</v>
      </c>
      <c r="U1115" s="77">
        <f t="shared" ca="1" si="1320"/>
        <v>15000</v>
      </c>
      <c r="V1115" s="77">
        <f t="shared" ca="1" si="1320"/>
        <v>15000</v>
      </c>
      <c r="W1115" s="77">
        <f t="shared" ca="1" si="1320"/>
        <v>15000</v>
      </c>
      <c r="X1115" s="77">
        <f t="shared" ca="1" si="1320"/>
        <v>15000</v>
      </c>
      <c r="Y1115" s="77">
        <f t="shared" ca="1" si="1320"/>
        <v>15000</v>
      </c>
      <c r="Z1115" s="77">
        <f t="shared" ca="1" si="1320"/>
        <v>15000</v>
      </c>
      <c r="AA1115" s="77">
        <f t="shared" ca="1" si="1320"/>
        <v>15000</v>
      </c>
      <c r="AB1115" s="77">
        <f t="shared" ca="1" si="1320"/>
        <v>15000</v>
      </c>
      <c r="AC1115" s="77">
        <f t="shared" ca="1" si="1320"/>
        <v>15000</v>
      </c>
      <c r="AD1115" s="77">
        <f t="shared" ca="1" si="1320"/>
        <v>15000</v>
      </c>
      <c r="AE1115" s="77">
        <f t="shared" ca="1" si="1320"/>
        <v>15000</v>
      </c>
      <c r="AF1115" s="77">
        <f t="shared" ca="1" si="1320"/>
        <v>15000</v>
      </c>
      <c r="AG1115" s="77">
        <f t="shared" ca="1" si="1320"/>
        <v>15000</v>
      </c>
      <c r="AH1115" s="77">
        <f t="shared" ca="1" si="1320"/>
        <v>15000</v>
      </c>
      <c r="AI1115" s="77">
        <f t="shared" ca="1" si="1320"/>
        <v>15000</v>
      </c>
      <c r="AJ1115" s="77">
        <f t="shared" ca="1" si="1320"/>
        <v>15000</v>
      </c>
      <c r="AK1115" s="77">
        <f t="shared" ca="1" si="1320"/>
        <v>15000</v>
      </c>
      <c r="AL1115" s="77">
        <f t="shared" ca="1" si="1320"/>
        <v>15000</v>
      </c>
      <c r="AM1115" s="77">
        <f t="shared" ca="1" si="1320"/>
        <v>15000</v>
      </c>
      <c r="AN1115" s="77">
        <f t="shared" ca="1" si="1320"/>
        <v>15000</v>
      </c>
      <c r="AO1115" s="77">
        <f t="shared" ca="1" si="1320"/>
        <v>15000</v>
      </c>
      <c r="AP1115" s="77">
        <f t="shared" ca="1" si="1320"/>
        <v>15000</v>
      </c>
      <c r="AQ1115" s="77">
        <f t="shared" ca="1" si="1320"/>
        <v>15000</v>
      </c>
      <c r="AR1115" s="77">
        <f t="shared" ca="1" si="1320"/>
        <v>15000</v>
      </c>
      <c r="AS1115" s="77">
        <f t="shared" ca="1" si="1320"/>
        <v>15000</v>
      </c>
      <c r="AT1115" s="77">
        <f t="shared" ca="1" si="1320"/>
        <v>15000</v>
      </c>
      <c r="AU1115" s="77">
        <f t="shared" ca="1" si="1320"/>
        <v>15000</v>
      </c>
      <c r="AV1115" s="77">
        <f t="shared" ca="1" si="1320"/>
        <v>15000</v>
      </c>
      <c r="AW1115" s="77">
        <f t="shared" ca="1" si="1320"/>
        <v>15000</v>
      </c>
      <c r="AX1115" s="77">
        <f t="shared" ca="1" si="1320"/>
        <v>15000</v>
      </c>
      <c r="AY1115" s="77">
        <f t="shared" ref="AY1115:CD1124" ca="1" si="1321">AY1114*AY1113</f>
        <v>15000</v>
      </c>
      <c r="AZ1115" s="77">
        <f t="shared" ca="1" si="1321"/>
        <v>15000</v>
      </c>
      <c r="BA1115" s="77">
        <f t="shared" ca="1" si="1321"/>
        <v>15000</v>
      </c>
      <c r="BB1115" s="77">
        <f t="shared" ca="1" si="1321"/>
        <v>15000</v>
      </c>
      <c r="BC1115" s="77">
        <f t="shared" ca="1" si="1321"/>
        <v>15000</v>
      </c>
      <c r="BD1115" s="77">
        <f t="shared" ca="1" si="1321"/>
        <v>15000</v>
      </c>
      <c r="BE1115" s="77">
        <f t="shared" ca="1" si="1321"/>
        <v>15000</v>
      </c>
      <c r="BF1115" s="77">
        <f t="shared" ca="1" si="1321"/>
        <v>15000</v>
      </c>
      <c r="BG1115" s="77">
        <f t="shared" ca="1" si="1321"/>
        <v>15000</v>
      </c>
      <c r="BH1115" s="77">
        <f t="shared" ca="1" si="1321"/>
        <v>15000</v>
      </c>
      <c r="BI1115" s="77">
        <f t="shared" ca="1" si="1321"/>
        <v>15000</v>
      </c>
      <c r="BJ1115" s="77">
        <f t="shared" ca="1" si="1321"/>
        <v>15000</v>
      </c>
      <c r="BK1115" s="77">
        <f t="shared" ca="1" si="1321"/>
        <v>15000</v>
      </c>
      <c r="BL1115" s="77">
        <f t="shared" ca="1" si="1321"/>
        <v>15000</v>
      </c>
      <c r="BM1115" s="77">
        <f t="shared" ca="1" si="1321"/>
        <v>15000</v>
      </c>
      <c r="BN1115" s="77">
        <f t="shared" ca="1" si="1321"/>
        <v>15000</v>
      </c>
      <c r="BO1115" s="77">
        <f t="shared" ca="1" si="1321"/>
        <v>15000</v>
      </c>
      <c r="BP1115" s="77">
        <f t="shared" ca="1" si="1321"/>
        <v>15000</v>
      </c>
      <c r="BQ1115" s="77">
        <f t="shared" ca="1" si="1321"/>
        <v>15000</v>
      </c>
      <c r="BR1115" s="77">
        <f t="shared" ca="1" si="1321"/>
        <v>15000</v>
      </c>
      <c r="BS1115" s="77">
        <f t="shared" ca="1" si="1321"/>
        <v>15000</v>
      </c>
      <c r="BT1115" s="77">
        <f t="shared" ca="1" si="1321"/>
        <v>15000</v>
      </c>
      <c r="BU1115" s="77">
        <f t="shared" ca="1" si="1321"/>
        <v>15000</v>
      </c>
      <c r="BV1115" s="77">
        <f t="shared" ca="1" si="1321"/>
        <v>15000</v>
      </c>
      <c r="BW1115" s="77">
        <f t="shared" ca="1" si="1321"/>
        <v>15000</v>
      </c>
      <c r="BX1115" s="77">
        <f t="shared" ca="1" si="1321"/>
        <v>15000</v>
      </c>
      <c r="BY1115" s="77">
        <f t="shared" ca="1" si="1321"/>
        <v>15000</v>
      </c>
      <c r="BZ1115" s="77">
        <f t="shared" ca="1" si="1321"/>
        <v>15000</v>
      </c>
      <c r="CA1115" s="77">
        <f t="shared" ca="1" si="1321"/>
        <v>15000</v>
      </c>
      <c r="CB1115" s="77">
        <f t="shared" ca="1" si="1321"/>
        <v>15000</v>
      </c>
      <c r="CC1115" s="77">
        <f t="shared" ca="1" si="1321"/>
        <v>15000</v>
      </c>
      <c r="CD1115" s="77">
        <f t="shared" ca="1" si="1321"/>
        <v>15000</v>
      </c>
      <c r="CE1115" s="77">
        <f t="shared" ref="CE1115:CL1124" ca="1" si="1322">CE1114*CE1113</f>
        <v>15000</v>
      </c>
      <c r="CF1115" s="77">
        <f t="shared" ca="1" si="1322"/>
        <v>15000</v>
      </c>
      <c r="CG1115" s="77">
        <f t="shared" ca="1" si="1322"/>
        <v>15000</v>
      </c>
      <c r="CH1115" s="77">
        <f t="shared" ca="1" si="1322"/>
        <v>15000</v>
      </c>
      <c r="CI1115" s="77">
        <f t="shared" ca="1" si="1322"/>
        <v>15000</v>
      </c>
      <c r="CJ1115" s="77">
        <f t="shared" ca="1" si="1322"/>
        <v>15000</v>
      </c>
      <c r="CK1115" s="77">
        <f t="shared" ca="1" si="1322"/>
        <v>15000</v>
      </c>
      <c r="CL1115" s="77">
        <f t="shared" ca="1" si="1322"/>
        <v>15000</v>
      </c>
      <c r="CN1115" s="78"/>
      <c r="CO1115" s="77" t="e">
        <f t="shared" ref="CO1115:DK1124" ca="1" si="1323">CO1114*CO1113</f>
        <v>#N/A</v>
      </c>
      <c r="CP1115" s="77" t="e">
        <f t="shared" ca="1" si="1323"/>
        <v>#N/A</v>
      </c>
      <c r="CQ1115" s="77" t="e">
        <f t="shared" ca="1" si="1323"/>
        <v>#N/A</v>
      </c>
      <c r="CR1115" s="77" t="e">
        <f t="shared" ca="1" si="1323"/>
        <v>#N/A</v>
      </c>
      <c r="CS1115" s="77" t="e">
        <f t="shared" ca="1" si="1323"/>
        <v>#N/A</v>
      </c>
      <c r="CT1115" s="77" t="e">
        <f t="shared" ca="1" si="1323"/>
        <v>#N/A</v>
      </c>
      <c r="CU1115" s="77" t="e">
        <f t="shared" ca="1" si="1323"/>
        <v>#N/A</v>
      </c>
      <c r="CV1115" s="77" t="e">
        <f t="shared" ca="1" si="1323"/>
        <v>#N/A</v>
      </c>
      <c r="CW1115" s="77" t="e">
        <f t="shared" ca="1" si="1323"/>
        <v>#N/A</v>
      </c>
      <c r="CX1115" s="77" t="e">
        <f t="shared" ca="1" si="1323"/>
        <v>#N/A</v>
      </c>
      <c r="CY1115" s="77" t="e">
        <f t="shared" ca="1" si="1323"/>
        <v>#N/A</v>
      </c>
      <c r="CZ1115" s="77" t="e">
        <f t="shared" ca="1" si="1323"/>
        <v>#N/A</v>
      </c>
      <c r="DA1115" s="77" t="e">
        <f t="shared" ca="1" si="1323"/>
        <v>#N/A</v>
      </c>
      <c r="DB1115" s="77" t="e">
        <f t="shared" ca="1" si="1323"/>
        <v>#N/A</v>
      </c>
      <c r="DC1115" s="77" t="e">
        <f t="shared" ca="1" si="1323"/>
        <v>#N/A</v>
      </c>
      <c r="DD1115" s="77" t="e">
        <f t="shared" ca="1" si="1323"/>
        <v>#N/A</v>
      </c>
      <c r="DE1115" s="77" t="e">
        <f t="shared" ca="1" si="1323"/>
        <v>#N/A</v>
      </c>
      <c r="DF1115" s="77" t="e">
        <f t="shared" ca="1" si="1323"/>
        <v>#N/A</v>
      </c>
      <c r="DG1115" s="77" t="e">
        <f t="shared" ca="1" si="1323"/>
        <v>#N/A</v>
      </c>
      <c r="DH1115" s="77" t="e">
        <f t="shared" ca="1" si="1323"/>
        <v>#N/A</v>
      </c>
      <c r="DI1115" s="77" t="e">
        <f t="shared" ca="1" si="1323"/>
        <v>#N/A</v>
      </c>
      <c r="DJ1115" s="77" t="e">
        <f t="shared" ca="1" si="1323"/>
        <v>#N/A</v>
      </c>
      <c r="DK1115" s="77" t="e">
        <f t="shared" ca="1" si="1323"/>
        <v>#N/A</v>
      </c>
      <c r="DL1115" s="77" t="e">
        <f t="shared" ref="DL1115:DL1124" ca="1" si="1324">DL1114*DL1113</f>
        <v>#N/A</v>
      </c>
    </row>
    <row r="1116" spans="1:116" x14ac:dyDescent="0.4">
      <c r="B1116" s="169" t="s">
        <v>244</v>
      </c>
      <c r="C1116" s="169"/>
      <c r="D1116" t="s">
        <v>763</v>
      </c>
      <c r="E1116" s="8" t="str">
        <f t="shared" si="1319"/>
        <v>1116 ADREV-S</v>
      </c>
      <c r="G1116" s="13"/>
      <c r="H1116" s="12"/>
      <c r="I1116" s="60"/>
      <c r="J1116" s="60"/>
      <c r="K1116" s="21"/>
      <c r="L1116" s="21"/>
      <c r="M1116" s="21"/>
      <c r="N1116" s="21"/>
      <c r="O1116" s="21"/>
      <c r="P1116" s="21"/>
      <c r="R1116" s="20"/>
      <c r="S1116" s="150"/>
      <c r="T1116" s="150"/>
      <c r="U1116" s="150"/>
      <c r="V1116" s="150"/>
      <c r="W1116" s="150"/>
      <c r="X1116" s="150"/>
      <c r="Y1116" s="150"/>
      <c r="Z1116" s="150"/>
      <c r="AA1116" s="150"/>
      <c r="AB1116" s="150"/>
      <c r="AC1116" s="150"/>
      <c r="AD1116" s="150"/>
      <c r="AE1116" s="150"/>
      <c r="AF1116" s="150"/>
      <c r="AG1116" s="150"/>
      <c r="AH1116" s="150"/>
      <c r="AI1116" s="150"/>
      <c r="AJ1116" s="150"/>
      <c r="AK1116" s="150"/>
      <c r="AL1116" s="150"/>
      <c r="AM1116" s="150"/>
      <c r="AN1116" s="150"/>
      <c r="AO1116" s="150"/>
      <c r="AP1116" s="150"/>
      <c r="AQ1116" s="150"/>
      <c r="AR1116" s="150"/>
      <c r="AS1116" s="150"/>
      <c r="AT1116" s="150"/>
      <c r="AU1116" s="150"/>
      <c r="AV1116" s="150"/>
      <c r="AW1116" s="150"/>
      <c r="AX1116" s="150"/>
      <c r="AY1116" s="150"/>
      <c r="AZ1116" s="150"/>
      <c r="BA1116" s="150"/>
      <c r="BB1116" s="150"/>
      <c r="BC1116" s="150"/>
      <c r="BD1116" s="150"/>
      <c r="BE1116" s="150"/>
      <c r="BF1116" s="150"/>
      <c r="BG1116" s="150"/>
      <c r="BH1116" s="150"/>
      <c r="BI1116" s="150"/>
      <c r="BJ1116" s="150"/>
      <c r="BK1116" s="150"/>
      <c r="BL1116" s="150"/>
      <c r="BM1116" s="150"/>
      <c r="BN1116" s="150"/>
      <c r="BO1116" s="150"/>
      <c r="BP1116" s="150"/>
      <c r="BQ1116" s="150"/>
      <c r="BR1116" s="150"/>
      <c r="BS1116" s="150"/>
      <c r="BT1116" s="150"/>
      <c r="BU1116" s="150"/>
      <c r="BV1116" s="150"/>
      <c r="BW1116" s="150"/>
      <c r="BX1116" s="150"/>
      <c r="BY1116" s="150"/>
      <c r="BZ1116" s="150"/>
      <c r="CA1116" s="150"/>
      <c r="CB1116" s="150"/>
      <c r="CC1116" s="150"/>
      <c r="CD1116" s="150"/>
      <c r="CE1116" s="150"/>
      <c r="CF1116" s="150"/>
      <c r="CG1116" s="150"/>
      <c r="CH1116" s="150"/>
      <c r="CI1116" s="150"/>
      <c r="CJ1116" s="150"/>
      <c r="CK1116" s="150"/>
      <c r="CL1116" s="150"/>
      <c r="CN1116" s="60"/>
      <c r="CO1116" s="150"/>
      <c r="CP1116" s="150"/>
      <c r="CQ1116" s="150"/>
      <c r="CR1116" s="150"/>
      <c r="CS1116" s="150"/>
      <c r="CT1116" s="150"/>
      <c r="CU1116" s="150"/>
      <c r="CV1116" s="150"/>
      <c r="CW1116" s="150"/>
      <c r="CX1116" s="150"/>
      <c r="CY1116" s="150"/>
      <c r="CZ1116" s="150"/>
      <c r="DA1116" s="150"/>
      <c r="DB1116" s="150"/>
      <c r="DC1116" s="150"/>
      <c r="DD1116" s="150"/>
      <c r="DE1116" s="150"/>
      <c r="DF1116" s="150"/>
      <c r="DG1116" s="150"/>
      <c r="DH1116" s="150"/>
      <c r="DI1116" s="150"/>
      <c r="DJ1116" s="150"/>
      <c r="DK1116" s="150"/>
      <c r="DL1116" s="150"/>
    </row>
    <row r="1117" spans="1:116" x14ac:dyDescent="0.4">
      <c r="B1117" s="169" t="s">
        <v>332</v>
      </c>
      <c r="D1117" t="s">
        <v>763</v>
      </c>
      <c r="E1117" s="8" t="str">
        <f t="shared" si="1319"/>
        <v>1117 ADREV-S</v>
      </c>
      <c r="G1117" s="136" t="str">
        <f>G998</f>
        <v>(Primary label)</v>
      </c>
      <c r="H1117" s="27"/>
      <c r="I1117" s="78"/>
      <c r="J1117" s="78"/>
      <c r="K1117" s="33"/>
      <c r="L1117" s="33"/>
      <c r="M1117" s="33"/>
      <c r="N1117" s="33"/>
      <c r="O1117" s="33"/>
      <c r="P1117" s="33"/>
      <c r="R1117" s="33"/>
      <c r="S1117" s="77"/>
      <c r="T1117" s="77"/>
      <c r="U1117" s="77"/>
      <c r="V1117" s="77"/>
      <c r="W1117" s="77"/>
      <c r="X1117" s="77"/>
      <c r="Y1117" s="77"/>
      <c r="Z1117" s="77"/>
      <c r="AA1117" s="77"/>
      <c r="AB1117" s="77"/>
      <c r="AC1117" s="77"/>
      <c r="AD1117" s="77"/>
      <c r="AE1117" s="77"/>
      <c r="AF1117" s="77"/>
      <c r="AG1117" s="77"/>
      <c r="AH1117" s="77"/>
      <c r="AI1117" s="77"/>
      <c r="AJ1117" s="77"/>
      <c r="AK1117" s="77"/>
      <c r="AL1117" s="77"/>
      <c r="AM1117" s="77"/>
      <c r="AN1117" s="77"/>
      <c r="AO1117" s="77"/>
      <c r="AP1117" s="77"/>
      <c r="AQ1117" s="77"/>
      <c r="AR1117" s="77"/>
      <c r="AS1117" s="77"/>
      <c r="AT1117" s="77"/>
      <c r="AU1117" s="77"/>
      <c r="AV1117" s="77"/>
      <c r="AW1117" s="77"/>
      <c r="AX1117" s="77"/>
      <c r="AY1117" s="77"/>
      <c r="AZ1117" s="77"/>
      <c r="BA1117" s="77"/>
      <c r="BB1117" s="77"/>
      <c r="BC1117" s="77"/>
      <c r="BD1117" s="77"/>
      <c r="BE1117" s="77"/>
      <c r="BF1117" s="77"/>
      <c r="BG1117" s="77"/>
      <c r="BH1117" s="77"/>
      <c r="BI1117" s="77"/>
      <c r="BJ1117" s="77"/>
      <c r="BK1117" s="77"/>
      <c r="BL1117" s="77"/>
      <c r="BM1117" s="77"/>
      <c r="BN1117" s="77"/>
      <c r="BO1117" s="77"/>
      <c r="BP1117" s="77"/>
      <c r="BQ1117" s="77"/>
      <c r="BR1117" s="77"/>
      <c r="BS1117" s="77"/>
      <c r="BT1117" s="77"/>
      <c r="BU1117" s="77"/>
      <c r="BV1117" s="77"/>
      <c r="BW1117" s="77"/>
      <c r="BX1117" s="77"/>
      <c r="BY1117" s="77"/>
      <c r="BZ1117" s="77"/>
      <c r="CA1117" s="77"/>
      <c r="CB1117" s="77"/>
      <c r="CC1117" s="77"/>
      <c r="CD1117" s="77"/>
      <c r="CE1117" s="77"/>
      <c r="CF1117" s="77"/>
      <c r="CG1117" s="77"/>
      <c r="CH1117" s="77"/>
      <c r="CI1117" s="77"/>
      <c r="CJ1117" s="77"/>
      <c r="CK1117" s="77"/>
      <c r="CL1117" s="77"/>
      <c r="CN1117" s="78"/>
      <c r="CO1117" s="77"/>
      <c r="CP1117" s="77"/>
      <c r="CQ1117" s="77"/>
      <c r="CR1117" s="77"/>
      <c r="CS1117" s="77"/>
      <c r="CT1117" s="77"/>
      <c r="CU1117" s="77"/>
      <c r="CV1117" s="77"/>
      <c r="CW1117" s="77"/>
      <c r="CX1117" s="77"/>
      <c r="CY1117" s="77"/>
      <c r="CZ1117" s="77"/>
      <c r="DA1117" s="77"/>
      <c r="DB1117" s="77"/>
      <c r="DC1117" s="77"/>
      <c r="DD1117" s="77"/>
      <c r="DE1117" s="77"/>
      <c r="DF1117" s="77"/>
      <c r="DG1117" s="77"/>
      <c r="DH1117" s="77"/>
      <c r="DI1117" s="77"/>
      <c r="DJ1117" s="77"/>
      <c r="DK1117" s="77"/>
      <c r="DL1117" s="77"/>
    </row>
    <row r="1118" spans="1:116" x14ac:dyDescent="0.4">
      <c r="B1118" s="169" t="s">
        <v>332</v>
      </c>
      <c r="D1118" t="s">
        <v>763</v>
      </c>
      <c r="E1118" s="8" t="str">
        <f>ROW()&amp;" "&amp;D1118</f>
        <v>1118 ADREV-S</v>
      </c>
      <c r="G1118" s="136" t="str">
        <f>G999</f>
        <v>primary unit</v>
      </c>
      <c r="H1118" s="12"/>
      <c r="I1118" s="60"/>
      <c r="J1118" s="60"/>
      <c r="K1118" s="21"/>
      <c r="L1118" s="21"/>
      <c r="M1118" s="21"/>
      <c r="N1118" s="21"/>
      <c r="O1118" s="21"/>
      <c r="P1118" s="21"/>
      <c r="R1118" s="20"/>
      <c r="S1118" s="150"/>
      <c r="T1118" s="150"/>
      <c r="U1118" s="150"/>
      <c r="V1118" s="150"/>
      <c r="W1118" s="150"/>
      <c r="X1118" s="150"/>
      <c r="Y1118" s="150"/>
      <c r="Z1118" s="150"/>
      <c r="AA1118" s="150"/>
      <c r="AB1118" s="150"/>
      <c r="AC1118" s="150"/>
      <c r="AD1118" s="150"/>
      <c r="AE1118" s="150"/>
      <c r="AF1118" s="150"/>
      <c r="AG1118" s="150"/>
      <c r="AH1118" s="150"/>
      <c r="AI1118" s="150"/>
      <c r="AJ1118" s="150"/>
      <c r="AK1118" s="150"/>
      <c r="AL1118" s="150"/>
      <c r="AM1118" s="150"/>
      <c r="AN1118" s="150"/>
      <c r="AO1118" s="150"/>
      <c r="AP1118" s="150"/>
      <c r="AQ1118" s="150"/>
      <c r="AR1118" s="150"/>
      <c r="AS1118" s="150"/>
      <c r="AT1118" s="150"/>
      <c r="AU1118" s="150"/>
      <c r="AV1118" s="150"/>
      <c r="AW1118" s="150"/>
      <c r="AX1118" s="150"/>
      <c r="AY1118" s="150"/>
      <c r="AZ1118" s="150"/>
      <c r="BA1118" s="150"/>
      <c r="BB1118" s="150"/>
      <c r="BC1118" s="150"/>
      <c r="BD1118" s="150"/>
      <c r="BE1118" s="150"/>
      <c r="BF1118" s="150"/>
      <c r="BG1118" s="150"/>
      <c r="BH1118" s="150"/>
      <c r="BI1118" s="150"/>
      <c r="BJ1118" s="150"/>
      <c r="BK1118" s="150"/>
      <c r="BL1118" s="150"/>
      <c r="BM1118" s="150"/>
      <c r="BN1118" s="150"/>
      <c r="BO1118" s="150"/>
      <c r="BP1118" s="150"/>
      <c r="BQ1118" s="150"/>
      <c r="BR1118" s="150"/>
      <c r="BS1118" s="150"/>
      <c r="BT1118" s="150"/>
      <c r="BU1118" s="150"/>
      <c r="BV1118" s="150"/>
      <c r="BW1118" s="150"/>
      <c r="BX1118" s="150"/>
      <c r="BY1118" s="150"/>
      <c r="BZ1118" s="150"/>
      <c r="CA1118" s="150"/>
      <c r="CB1118" s="150"/>
      <c r="CC1118" s="150"/>
      <c r="CD1118" s="150"/>
      <c r="CE1118" s="150"/>
      <c r="CF1118" s="150"/>
      <c r="CG1118" s="150"/>
      <c r="CH1118" s="150"/>
      <c r="CI1118" s="150"/>
      <c r="CJ1118" s="150"/>
      <c r="CK1118" s="150"/>
      <c r="CL1118" s="150"/>
      <c r="CN1118" s="60"/>
      <c r="CO1118" s="150"/>
      <c r="CP1118" s="150"/>
      <c r="CQ1118" s="150"/>
      <c r="CR1118" s="150"/>
      <c r="CS1118" s="150"/>
      <c r="CT1118" s="150"/>
      <c r="CU1118" s="150"/>
      <c r="CV1118" s="150"/>
      <c r="CW1118" s="150"/>
      <c r="CX1118" s="150"/>
      <c r="CY1118" s="150"/>
      <c r="CZ1118" s="150"/>
      <c r="DA1118" s="150"/>
      <c r="DB1118" s="150"/>
      <c r="DC1118" s="150"/>
      <c r="DD1118" s="150"/>
      <c r="DE1118" s="150"/>
      <c r="DF1118" s="150"/>
      <c r="DG1118" s="150"/>
      <c r="DH1118" s="150"/>
      <c r="DI1118" s="150"/>
      <c r="DJ1118" s="150"/>
      <c r="DK1118" s="150"/>
      <c r="DL1118" s="150"/>
    </row>
    <row r="1119" spans="1:116" x14ac:dyDescent="0.4">
      <c r="B1119" s="169" t="s">
        <v>332</v>
      </c>
      <c r="D1119" t="s">
        <v>763</v>
      </c>
      <c r="E1119" s="8" t="str">
        <f t="shared" si="1319"/>
        <v>1119 ADREV-S</v>
      </c>
      <c r="G1119" s="136" t="str">
        <f>G1000</f>
        <v>Primary revenue driver</v>
      </c>
      <c r="K1119" s="53"/>
      <c r="L1119" s="53"/>
      <c r="M1119" s="53"/>
      <c r="N1119" s="53"/>
      <c r="O1119" s="53"/>
      <c r="P1119" s="53"/>
      <c r="R1119" s="24"/>
      <c r="S1119" s="179" t="str">
        <f t="shared" ref="S1119:AX1128" si="1325">S991</f>
        <v>S$16</v>
      </c>
      <c r="T1119" s="179" t="str">
        <f t="shared" si="1325"/>
        <v>T$16</v>
      </c>
      <c r="U1119" s="179" t="str">
        <f t="shared" si="1325"/>
        <v>U$16</v>
      </c>
      <c r="V1119" s="179" t="str">
        <f t="shared" si="1325"/>
        <v>V$16</v>
      </c>
      <c r="W1119" s="179" t="str">
        <f t="shared" si="1325"/>
        <v>W$16</v>
      </c>
      <c r="X1119" s="179" t="str">
        <f t="shared" si="1325"/>
        <v>X$16</v>
      </c>
      <c r="Y1119" s="179" t="str">
        <f t="shared" si="1325"/>
        <v>Y$16</v>
      </c>
      <c r="Z1119" s="179" t="str">
        <f t="shared" si="1325"/>
        <v>Z$16</v>
      </c>
      <c r="AA1119" s="179" t="str">
        <f t="shared" si="1325"/>
        <v>AA$16</v>
      </c>
      <c r="AB1119" s="179" t="str">
        <f t="shared" si="1325"/>
        <v>AB$16</v>
      </c>
      <c r="AC1119" s="179" t="str">
        <f t="shared" si="1325"/>
        <v>AC$16</v>
      </c>
      <c r="AD1119" s="179" t="str">
        <f t="shared" si="1325"/>
        <v>AD$16</v>
      </c>
      <c r="AE1119" s="179" t="str">
        <f t="shared" si="1325"/>
        <v>AE$16</v>
      </c>
      <c r="AF1119" s="179" t="str">
        <f t="shared" si="1325"/>
        <v>AF$16</v>
      </c>
      <c r="AG1119" s="179" t="str">
        <f t="shared" si="1325"/>
        <v>AG$16</v>
      </c>
      <c r="AH1119" s="179" t="str">
        <f t="shared" si="1325"/>
        <v>AH$16</v>
      </c>
      <c r="AI1119" s="179" t="str">
        <f t="shared" si="1325"/>
        <v>AI$16</v>
      </c>
      <c r="AJ1119" s="179" t="str">
        <f t="shared" si="1325"/>
        <v>AJ$16</v>
      </c>
      <c r="AK1119" s="179" t="str">
        <f t="shared" si="1325"/>
        <v>AK$16</v>
      </c>
      <c r="AL1119" s="179" t="str">
        <f t="shared" si="1325"/>
        <v>AL$16</v>
      </c>
      <c r="AM1119" s="179" t="str">
        <f t="shared" si="1325"/>
        <v>AM$16</v>
      </c>
      <c r="AN1119" s="179" t="str">
        <f t="shared" si="1325"/>
        <v>AN$16</v>
      </c>
      <c r="AO1119" s="179" t="str">
        <f t="shared" si="1325"/>
        <v>AO$16</v>
      </c>
      <c r="AP1119" s="179" t="str">
        <f t="shared" si="1325"/>
        <v>AP$16</v>
      </c>
      <c r="AQ1119" s="179" t="str">
        <f t="shared" si="1325"/>
        <v>AQ$16</v>
      </c>
      <c r="AR1119" s="179" t="str">
        <f t="shared" si="1325"/>
        <v>AR$16</v>
      </c>
      <c r="AS1119" s="179" t="str">
        <f t="shared" si="1325"/>
        <v>AS$16</v>
      </c>
      <c r="AT1119" s="179" t="str">
        <f t="shared" si="1325"/>
        <v>AT$16</v>
      </c>
      <c r="AU1119" s="179" t="str">
        <f t="shared" si="1325"/>
        <v>AU$16</v>
      </c>
      <c r="AV1119" s="179" t="str">
        <f t="shared" si="1325"/>
        <v>AV$16</v>
      </c>
      <c r="AW1119" s="179" t="str">
        <f t="shared" si="1325"/>
        <v>AW$16</v>
      </c>
      <c r="AX1119" s="179" t="str">
        <f t="shared" si="1325"/>
        <v>AX$16</v>
      </c>
      <c r="AY1119" s="179" t="str">
        <f t="shared" ref="AY1119:CD1128" si="1326">AY991</f>
        <v>AY$16</v>
      </c>
      <c r="AZ1119" s="179" t="str">
        <f t="shared" si="1326"/>
        <v>AZ$16</v>
      </c>
      <c r="BA1119" s="179" t="str">
        <f t="shared" si="1326"/>
        <v>BA$16</v>
      </c>
      <c r="BB1119" s="179" t="str">
        <f t="shared" si="1326"/>
        <v>BB$16</v>
      </c>
      <c r="BC1119" s="179" t="str">
        <f t="shared" si="1326"/>
        <v>BC$16</v>
      </c>
      <c r="BD1119" s="179" t="str">
        <f t="shared" si="1326"/>
        <v>BD$16</v>
      </c>
      <c r="BE1119" s="179" t="str">
        <f t="shared" si="1326"/>
        <v>BE$16</v>
      </c>
      <c r="BF1119" s="179" t="str">
        <f t="shared" si="1326"/>
        <v>BF$16</v>
      </c>
      <c r="BG1119" s="179" t="str">
        <f t="shared" si="1326"/>
        <v>BG$16</v>
      </c>
      <c r="BH1119" s="179" t="str">
        <f t="shared" si="1326"/>
        <v>BH$16</v>
      </c>
      <c r="BI1119" s="179" t="str">
        <f t="shared" si="1326"/>
        <v>BI$16</v>
      </c>
      <c r="BJ1119" s="179" t="str">
        <f t="shared" si="1326"/>
        <v>BJ$16</v>
      </c>
      <c r="BK1119" s="179" t="str">
        <f t="shared" si="1326"/>
        <v>BK$16</v>
      </c>
      <c r="BL1119" s="179" t="str">
        <f t="shared" si="1326"/>
        <v>BL$16</v>
      </c>
      <c r="BM1119" s="179" t="str">
        <f t="shared" si="1326"/>
        <v>BM$16</v>
      </c>
      <c r="BN1119" s="179" t="str">
        <f t="shared" si="1326"/>
        <v>BN$16</v>
      </c>
      <c r="BO1119" s="179" t="str">
        <f t="shared" si="1326"/>
        <v>BO$16</v>
      </c>
      <c r="BP1119" s="179" t="str">
        <f t="shared" si="1326"/>
        <v>BP$16</v>
      </c>
      <c r="BQ1119" s="179" t="str">
        <f t="shared" si="1326"/>
        <v>BQ$16</v>
      </c>
      <c r="BR1119" s="179" t="str">
        <f t="shared" si="1326"/>
        <v>BR$16</v>
      </c>
      <c r="BS1119" s="179" t="str">
        <f t="shared" si="1326"/>
        <v>BS$16</v>
      </c>
      <c r="BT1119" s="179" t="str">
        <f t="shared" si="1326"/>
        <v>BT$16</v>
      </c>
      <c r="BU1119" s="179" t="str">
        <f t="shared" si="1326"/>
        <v>BU$16</v>
      </c>
      <c r="BV1119" s="179" t="str">
        <f t="shared" si="1326"/>
        <v>BV$16</v>
      </c>
      <c r="BW1119" s="179" t="str">
        <f t="shared" si="1326"/>
        <v>BW$16</v>
      </c>
      <c r="BX1119" s="179" t="str">
        <f t="shared" si="1326"/>
        <v>BX$16</v>
      </c>
      <c r="BY1119" s="179" t="str">
        <f t="shared" si="1326"/>
        <v>BY$16</v>
      </c>
      <c r="BZ1119" s="179" t="str">
        <f t="shared" si="1326"/>
        <v>BZ$16</v>
      </c>
      <c r="CA1119" s="179" t="str">
        <f t="shared" si="1326"/>
        <v>CA$16</v>
      </c>
      <c r="CB1119" s="179" t="str">
        <f t="shared" si="1326"/>
        <v>CB$16</v>
      </c>
      <c r="CC1119" s="179" t="str">
        <f t="shared" si="1326"/>
        <v>CC$16</v>
      </c>
      <c r="CD1119" s="179" t="str">
        <f t="shared" si="1326"/>
        <v>CD$16</v>
      </c>
      <c r="CE1119" s="179" t="str">
        <f t="shared" ref="CE1119:CL1128" si="1327">CE991</f>
        <v>CE$16</v>
      </c>
      <c r="CF1119" s="179" t="str">
        <f t="shared" si="1327"/>
        <v>CF$16</v>
      </c>
      <c r="CG1119" s="179" t="str">
        <f t="shared" si="1327"/>
        <v>CG$16</v>
      </c>
      <c r="CH1119" s="179" t="str">
        <f t="shared" si="1327"/>
        <v>CH$16</v>
      </c>
      <c r="CI1119" s="179" t="str">
        <f t="shared" si="1327"/>
        <v>CI$16</v>
      </c>
      <c r="CJ1119" s="179" t="str">
        <f t="shared" si="1327"/>
        <v>CJ$16</v>
      </c>
      <c r="CK1119" s="179" t="str">
        <f t="shared" si="1327"/>
        <v>CK$16</v>
      </c>
      <c r="CL1119" s="179" t="str">
        <f t="shared" si="1327"/>
        <v>CL$16</v>
      </c>
      <c r="CO1119" s="179" t="str">
        <f t="shared" ref="CO1119:DL1128" si="1328">CO991</f>
        <v>CO$16</v>
      </c>
      <c r="CP1119" s="179" t="str">
        <f t="shared" si="1328"/>
        <v>CP$16</v>
      </c>
      <c r="CQ1119" s="179" t="str">
        <f t="shared" si="1328"/>
        <v>CQ$16</v>
      </c>
      <c r="CR1119" s="179" t="str">
        <f t="shared" si="1328"/>
        <v>CR$16</v>
      </c>
      <c r="CS1119" s="179" t="str">
        <f t="shared" si="1328"/>
        <v>CS$16</v>
      </c>
      <c r="CT1119" s="179" t="str">
        <f t="shared" si="1328"/>
        <v>CT$16</v>
      </c>
      <c r="CU1119" s="179" t="str">
        <f t="shared" si="1328"/>
        <v>CU$16</v>
      </c>
      <c r="CV1119" s="179" t="str">
        <f t="shared" si="1328"/>
        <v>CV$16</v>
      </c>
      <c r="CW1119" s="179" t="str">
        <f t="shared" si="1328"/>
        <v>CW$16</v>
      </c>
      <c r="CX1119" s="179" t="str">
        <f t="shared" si="1328"/>
        <v>CX$16</v>
      </c>
      <c r="CY1119" s="179" t="str">
        <f t="shared" si="1328"/>
        <v>CY$16</v>
      </c>
      <c r="CZ1119" s="179" t="str">
        <f t="shared" si="1328"/>
        <v>CZ$16</v>
      </c>
      <c r="DA1119" s="179" t="str">
        <f t="shared" si="1328"/>
        <v>DA$16</v>
      </c>
      <c r="DB1119" s="179" t="str">
        <f t="shared" si="1328"/>
        <v>DB$16</v>
      </c>
      <c r="DC1119" s="179" t="str">
        <f t="shared" si="1328"/>
        <v>DC$16</v>
      </c>
      <c r="DD1119" s="179" t="str">
        <f t="shared" si="1328"/>
        <v>DD$16</v>
      </c>
      <c r="DE1119" s="179" t="str">
        <f t="shared" si="1328"/>
        <v>DE$16</v>
      </c>
      <c r="DF1119" s="179" t="str">
        <f t="shared" si="1328"/>
        <v>DF$16</v>
      </c>
      <c r="DG1119" s="179" t="str">
        <f t="shared" si="1328"/>
        <v>DG$16</v>
      </c>
      <c r="DH1119" s="179" t="str">
        <f t="shared" si="1328"/>
        <v>DH$16</v>
      </c>
      <c r="DI1119" s="179" t="str">
        <f t="shared" si="1328"/>
        <v>DI$16</v>
      </c>
      <c r="DJ1119" s="179" t="str">
        <f t="shared" si="1328"/>
        <v>DJ$16</v>
      </c>
      <c r="DK1119" s="179" t="str">
        <f t="shared" si="1328"/>
        <v>DK$16</v>
      </c>
      <c r="DL1119" s="179" t="str">
        <f t="shared" si="1328"/>
        <v>DL$16</v>
      </c>
    </row>
    <row r="1120" spans="1:116" x14ac:dyDescent="0.4">
      <c r="B1120" s="169" t="s">
        <v>332</v>
      </c>
      <c r="D1120" t="s">
        <v>763</v>
      </c>
      <c r="E1120" s="8" t="str">
        <f t="shared" si="1319"/>
        <v>1120 ADREV-S</v>
      </c>
      <c r="G1120" s="136" t="str">
        <f>G1001</f>
        <v>Primary volume driver</v>
      </c>
      <c r="H1120" s="12"/>
      <c r="I1120" s="60"/>
      <c r="J1120" s="60"/>
      <c r="K1120" s="15"/>
      <c r="L1120" s="15"/>
      <c r="M1120" s="15"/>
      <c r="N1120" s="15"/>
      <c r="O1120" s="15"/>
      <c r="P1120" s="15"/>
      <c r="R1120" s="15"/>
      <c r="S1120" s="179" t="str">
        <f t="shared" ref="S1120:AX1129" si="1329">S992</f>
        <v>S$17</v>
      </c>
      <c r="T1120" s="179" t="str">
        <f t="shared" si="1329"/>
        <v>T$17</v>
      </c>
      <c r="U1120" s="179" t="str">
        <f t="shared" si="1329"/>
        <v>U$17</v>
      </c>
      <c r="V1120" s="179" t="str">
        <f t="shared" si="1329"/>
        <v>V$17</v>
      </c>
      <c r="W1120" s="179" t="str">
        <f t="shared" si="1329"/>
        <v>W$17</v>
      </c>
      <c r="X1120" s="179" t="str">
        <f t="shared" si="1329"/>
        <v>X$17</v>
      </c>
      <c r="Y1120" s="179" t="str">
        <f t="shared" si="1329"/>
        <v>Y$17</v>
      </c>
      <c r="Z1120" s="179" t="str">
        <f t="shared" si="1329"/>
        <v>Z$17</v>
      </c>
      <c r="AA1120" s="179" t="str">
        <f t="shared" si="1329"/>
        <v>AA$17</v>
      </c>
      <c r="AB1120" s="179" t="str">
        <f t="shared" si="1329"/>
        <v>AB$17</v>
      </c>
      <c r="AC1120" s="179" t="str">
        <f t="shared" si="1329"/>
        <v>AC$17</v>
      </c>
      <c r="AD1120" s="179" t="str">
        <f t="shared" si="1329"/>
        <v>AD$17</v>
      </c>
      <c r="AE1120" s="179" t="str">
        <f t="shared" si="1329"/>
        <v>AE$17</v>
      </c>
      <c r="AF1120" s="179" t="str">
        <f t="shared" si="1329"/>
        <v>AF$17</v>
      </c>
      <c r="AG1120" s="179" t="str">
        <f t="shared" si="1329"/>
        <v>AG$17</v>
      </c>
      <c r="AH1120" s="179" t="str">
        <f t="shared" si="1329"/>
        <v>AH$17</v>
      </c>
      <c r="AI1120" s="179" t="str">
        <f t="shared" si="1329"/>
        <v>AI$17</v>
      </c>
      <c r="AJ1120" s="179" t="str">
        <f t="shared" si="1329"/>
        <v>AJ$17</v>
      </c>
      <c r="AK1120" s="179" t="str">
        <f t="shared" si="1329"/>
        <v>AK$17</v>
      </c>
      <c r="AL1120" s="179" t="str">
        <f t="shared" si="1329"/>
        <v>AL$17</v>
      </c>
      <c r="AM1120" s="179" t="str">
        <f t="shared" si="1329"/>
        <v>AM$17</v>
      </c>
      <c r="AN1120" s="179" t="str">
        <f t="shared" si="1329"/>
        <v>AN$17</v>
      </c>
      <c r="AO1120" s="179" t="str">
        <f t="shared" si="1329"/>
        <v>AO$17</v>
      </c>
      <c r="AP1120" s="179" t="str">
        <f t="shared" si="1329"/>
        <v>AP$17</v>
      </c>
      <c r="AQ1120" s="179" t="str">
        <f t="shared" si="1329"/>
        <v>AQ$17</v>
      </c>
      <c r="AR1120" s="179" t="str">
        <f t="shared" si="1329"/>
        <v>AR$17</v>
      </c>
      <c r="AS1120" s="179" t="str">
        <f t="shared" si="1329"/>
        <v>AS$17</v>
      </c>
      <c r="AT1120" s="179" t="str">
        <f t="shared" si="1329"/>
        <v>AT$17</v>
      </c>
      <c r="AU1120" s="179" t="str">
        <f t="shared" si="1329"/>
        <v>AU$17</v>
      </c>
      <c r="AV1120" s="179" t="str">
        <f t="shared" si="1329"/>
        <v>AV$17</v>
      </c>
      <c r="AW1120" s="179" t="str">
        <f t="shared" si="1329"/>
        <v>AW$17</v>
      </c>
      <c r="AX1120" s="179" t="str">
        <f t="shared" si="1329"/>
        <v>AX$17</v>
      </c>
      <c r="AY1120" s="179" t="str">
        <f t="shared" ref="AY1120:CD1129" si="1330">AY992</f>
        <v>AY$17</v>
      </c>
      <c r="AZ1120" s="179" t="str">
        <f t="shared" si="1330"/>
        <v>AZ$17</v>
      </c>
      <c r="BA1120" s="179" t="str">
        <f t="shared" si="1330"/>
        <v>BA$17</v>
      </c>
      <c r="BB1120" s="179" t="str">
        <f t="shared" si="1330"/>
        <v>BB$17</v>
      </c>
      <c r="BC1120" s="179" t="str">
        <f t="shared" si="1330"/>
        <v>BC$17</v>
      </c>
      <c r="BD1120" s="179" t="str">
        <f t="shared" si="1330"/>
        <v>BD$17</v>
      </c>
      <c r="BE1120" s="179" t="str">
        <f t="shared" si="1330"/>
        <v>BE$17</v>
      </c>
      <c r="BF1120" s="179" t="str">
        <f t="shared" si="1330"/>
        <v>BF$17</v>
      </c>
      <c r="BG1120" s="179" t="str">
        <f t="shared" si="1330"/>
        <v>BG$17</v>
      </c>
      <c r="BH1120" s="179" t="str">
        <f t="shared" si="1330"/>
        <v>BH$17</v>
      </c>
      <c r="BI1120" s="179" t="str">
        <f t="shared" si="1330"/>
        <v>BI$17</v>
      </c>
      <c r="BJ1120" s="179" t="str">
        <f t="shared" si="1330"/>
        <v>BJ$17</v>
      </c>
      <c r="BK1120" s="179" t="str">
        <f t="shared" si="1330"/>
        <v>BK$17</v>
      </c>
      <c r="BL1120" s="179" t="str">
        <f t="shared" si="1330"/>
        <v>BL$17</v>
      </c>
      <c r="BM1120" s="179" t="str">
        <f t="shared" si="1330"/>
        <v>BM$17</v>
      </c>
      <c r="BN1120" s="179" t="str">
        <f t="shared" si="1330"/>
        <v>BN$17</v>
      </c>
      <c r="BO1120" s="179" t="str">
        <f t="shared" si="1330"/>
        <v>BO$17</v>
      </c>
      <c r="BP1120" s="179" t="str">
        <f t="shared" si="1330"/>
        <v>BP$17</v>
      </c>
      <c r="BQ1120" s="179" t="str">
        <f t="shared" si="1330"/>
        <v>BQ$17</v>
      </c>
      <c r="BR1120" s="179" t="str">
        <f t="shared" si="1330"/>
        <v>BR$17</v>
      </c>
      <c r="BS1120" s="179" t="str">
        <f t="shared" si="1330"/>
        <v>BS$17</v>
      </c>
      <c r="BT1120" s="179" t="str">
        <f t="shared" si="1330"/>
        <v>BT$17</v>
      </c>
      <c r="BU1120" s="179" t="str">
        <f t="shared" si="1330"/>
        <v>BU$17</v>
      </c>
      <c r="BV1120" s="179" t="str">
        <f t="shared" si="1330"/>
        <v>BV$17</v>
      </c>
      <c r="BW1120" s="179" t="str">
        <f t="shared" si="1330"/>
        <v>BW$17</v>
      </c>
      <c r="BX1120" s="179" t="str">
        <f t="shared" si="1330"/>
        <v>BX$17</v>
      </c>
      <c r="BY1120" s="179" t="str">
        <f t="shared" si="1330"/>
        <v>BY$17</v>
      </c>
      <c r="BZ1120" s="179" t="str">
        <f t="shared" si="1330"/>
        <v>BZ$17</v>
      </c>
      <c r="CA1120" s="179" t="str">
        <f t="shared" si="1330"/>
        <v>CA$17</v>
      </c>
      <c r="CB1120" s="179" t="str">
        <f t="shared" si="1330"/>
        <v>CB$17</v>
      </c>
      <c r="CC1120" s="179" t="str">
        <f t="shared" si="1330"/>
        <v>CC$17</v>
      </c>
      <c r="CD1120" s="179" t="str">
        <f t="shared" si="1330"/>
        <v>CD$17</v>
      </c>
      <c r="CE1120" s="179" t="str">
        <f t="shared" ref="CE1120:CL1129" si="1331">CE992</f>
        <v>CE$17</v>
      </c>
      <c r="CF1120" s="179" t="str">
        <f t="shared" si="1331"/>
        <v>CF$17</v>
      </c>
      <c r="CG1120" s="179" t="str">
        <f t="shared" si="1331"/>
        <v>CG$17</v>
      </c>
      <c r="CH1120" s="179" t="str">
        <f t="shared" si="1331"/>
        <v>CH$17</v>
      </c>
      <c r="CI1120" s="179" t="str">
        <f t="shared" si="1331"/>
        <v>CI$17</v>
      </c>
      <c r="CJ1120" s="179" t="str">
        <f t="shared" si="1331"/>
        <v>CJ$17</v>
      </c>
      <c r="CK1120" s="179" t="str">
        <f t="shared" si="1331"/>
        <v>CK$17</v>
      </c>
      <c r="CL1120" s="179" t="str">
        <f t="shared" si="1331"/>
        <v>CL$17</v>
      </c>
      <c r="CN1120" s="60"/>
      <c r="CO1120" s="179" t="str">
        <f t="shared" ref="CO1120:DL1129" si="1332">CO992</f>
        <v>CO$17</v>
      </c>
      <c r="CP1120" s="179" t="str">
        <f t="shared" si="1332"/>
        <v>CP$17</v>
      </c>
      <c r="CQ1120" s="179" t="str">
        <f t="shared" si="1332"/>
        <v>CQ$17</v>
      </c>
      <c r="CR1120" s="179" t="str">
        <f t="shared" si="1332"/>
        <v>CR$17</v>
      </c>
      <c r="CS1120" s="179" t="str">
        <f t="shared" si="1332"/>
        <v>CS$17</v>
      </c>
      <c r="CT1120" s="179" t="str">
        <f t="shared" si="1332"/>
        <v>CT$17</v>
      </c>
      <c r="CU1120" s="179" t="str">
        <f t="shared" si="1332"/>
        <v>CU$17</v>
      </c>
      <c r="CV1120" s="179" t="str">
        <f t="shared" si="1332"/>
        <v>CV$17</v>
      </c>
      <c r="CW1120" s="179" t="str">
        <f t="shared" si="1332"/>
        <v>CW$17</v>
      </c>
      <c r="CX1120" s="179" t="str">
        <f t="shared" si="1332"/>
        <v>CX$17</v>
      </c>
      <c r="CY1120" s="179" t="str">
        <f t="shared" si="1332"/>
        <v>CY$17</v>
      </c>
      <c r="CZ1120" s="179" t="str">
        <f t="shared" si="1332"/>
        <v>CZ$17</v>
      </c>
      <c r="DA1120" s="179" t="str">
        <f t="shared" si="1332"/>
        <v>DA$17</v>
      </c>
      <c r="DB1120" s="179" t="str">
        <f t="shared" si="1332"/>
        <v>DB$17</v>
      </c>
      <c r="DC1120" s="179" t="str">
        <f t="shared" si="1332"/>
        <v>DC$17</v>
      </c>
      <c r="DD1120" s="179" t="str">
        <f t="shared" si="1332"/>
        <v>DD$17</v>
      </c>
      <c r="DE1120" s="179" t="str">
        <f t="shared" si="1332"/>
        <v>DE$17</v>
      </c>
      <c r="DF1120" s="179" t="str">
        <f t="shared" si="1332"/>
        <v>DF$17</v>
      </c>
      <c r="DG1120" s="179" t="str">
        <f t="shared" si="1332"/>
        <v>DG$17</v>
      </c>
      <c r="DH1120" s="179" t="str">
        <f t="shared" si="1332"/>
        <v>DH$17</v>
      </c>
      <c r="DI1120" s="179" t="str">
        <f t="shared" si="1332"/>
        <v>DI$17</v>
      </c>
      <c r="DJ1120" s="179" t="str">
        <f t="shared" si="1332"/>
        <v>DJ$17</v>
      </c>
      <c r="DK1120" s="179" t="str">
        <f t="shared" si="1332"/>
        <v>DK$17</v>
      </c>
      <c r="DL1120" s="179" t="str">
        <f t="shared" si="1332"/>
        <v>DL$17</v>
      </c>
    </row>
    <row r="1121" spans="1:116" x14ac:dyDescent="0.4">
      <c r="B1121" t="s">
        <v>332</v>
      </c>
      <c r="D1121" t="s">
        <v>763</v>
      </c>
      <c r="E1121" s="8" t="str">
        <f t="shared" si="1319"/>
        <v>1121 ADREV-S</v>
      </c>
      <c r="G1121" s="136" t="str">
        <f>G1110</f>
        <v>Advertising revenue - secondary:</v>
      </c>
      <c r="H1121" s="12"/>
      <c r="I1121" s="60"/>
      <c r="J1121" s="60"/>
      <c r="K1121" s="15"/>
      <c r="L1121" s="15"/>
      <c r="M1121" s="15"/>
      <c r="N1121" s="15"/>
      <c r="O1121" s="15"/>
      <c r="P1121" s="15"/>
      <c r="R1121" s="15"/>
      <c r="S1121" s="179">
        <f t="shared" ref="S1121:AX1130" si="1333">S993</f>
        <v>0</v>
      </c>
      <c r="T1121" s="179">
        <f t="shared" si="1333"/>
        <v>0</v>
      </c>
      <c r="U1121" s="179">
        <f t="shared" si="1333"/>
        <v>0</v>
      </c>
      <c r="V1121" s="179">
        <f t="shared" si="1333"/>
        <v>0</v>
      </c>
      <c r="W1121" s="179">
        <f t="shared" si="1333"/>
        <v>0</v>
      </c>
      <c r="X1121" s="179">
        <f t="shared" si="1333"/>
        <v>0</v>
      </c>
      <c r="Y1121" s="179">
        <f t="shared" si="1333"/>
        <v>0</v>
      </c>
      <c r="Z1121" s="179">
        <f t="shared" si="1333"/>
        <v>0</v>
      </c>
      <c r="AA1121" s="179">
        <f t="shared" si="1333"/>
        <v>0</v>
      </c>
      <c r="AB1121" s="179">
        <f t="shared" si="1333"/>
        <v>0</v>
      </c>
      <c r="AC1121" s="179">
        <f t="shared" si="1333"/>
        <v>0</v>
      </c>
      <c r="AD1121" s="179">
        <f t="shared" si="1333"/>
        <v>0</v>
      </c>
      <c r="AE1121" s="179">
        <f t="shared" si="1333"/>
        <v>0</v>
      </c>
      <c r="AF1121" s="179">
        <f t="shared" si="1333"/>
        <v>0</v>
      </c>
      <c r="AG1121" s="179">
        <f t="shared" si="1333"/>
        <v>0</v>
      </c>
      <c r="AH1121" s="179">
        <f t="shared" si="1333"/>
        <v>0</v>
      </c>
      <c r="AI1121" s="179">
        <f t="shared" si="1333"/>
        <v>0</v>
      </c>
      <c r="AJ1121" s="179">
        <f t="shared" si="1333"/>
        <v>0</v>
      </c>
      <c r="AK1121" s="179">
        <f t="shared" si="1333"/>
        <v>0</v>
      </c>
      <c r="AL1121" s="179">
        <f t="shared" si="1333"/>
        <v>0</v>
      </c>
      <c r="AM1121" s="179">
        <f t="shared" si="1333"/>
        <v>0</v>
      </c>
      <c r="AN1121" s="179">
        <f t="shared" si="1333"/>
        <v>0</v>
      </c>
      <c r="AO1121" s="179">
        <f t="shared" si="1333"/>
        <v>0</v>
      </c>
      <c r="AP1121" s="179">
        <f t="shared" si="1333"/>
        <v>0</v>
      </c>
      <c r="AQ1121" s="179">
        <f t="shared" si="1333"/>
        <v>0</v>
      </c>
      <c r="AR1121" s="179">
        <f t="shared" si="1333"/>
        <v>0</v>
      </c>
      <c r="AS1121" s="179">
        <f t="shared" si="1333"/>
        <v>0</v>
      </c>
      <c r="AT1121" s="179">
        <f t="shared" si="1333"/>
        <v>0</v>
      </c>
      <c r="AU1121" s="179">
        <f t="shared" si="1333"/>
        <v>0</v>
      </c>
      <c r="AV1121" s="179">
        <f t="shared" si="1333"/>
        <v>0</v>
      </c>
      <c r="AW1121" s="179">
        <f t="shared" si="1333"/>
        <v>0</v>
      </c>
      <c r="AX1121" s="179">
        <f t="shared" si="1333"/>
        <v>0</v>
      </c>
      <c r="AY1121" s="179">
        <f t="shared" ref="AY1121:CD1130" si="1334">AY993</f>
        <v>0</v>
      </c>
      <c r="AZ1121" s="179">
        <f t="shared" si="1334"/>
        <v>0</v>
      </c>
      <c r="BA1121" s="179">
        <f t="shared" si="1334"/>
        <v>0</v>
      </c>
      <c r="BB1121" s="179">
        <f t="shared" si="1334"/>
        <v>0</v>
      </c>
      <c r="BC1121" s="179">
        <f t="shared" si="1334"/>
        <v>0</v>
      </c>
      <c r="BD1121" s="179">
        <f t="shared" si="1334"/>
        <v>0</v>
      </c>
      <c r="BE1121" s="179">
        <f t="shared" si="1334"/>
        <v>0</v>
      </c>
      <c r="BF1121" s="179">
        <f t="shared" si="1334"/>
        <v>0</v>
      </c>
      <c r="BG1121" s="179">
        <f t="shared" si="1334"/>
        <v>0</v>
      </c>
      <c r="BH1121" s="179">
        <f t="shared" si="1334"/>
        <v>0</v>
      </c>
      <c r="BI1121" s="179">
        <f t="shared" si="1334"/>
        <v>0</v>
      </c>
      <c r="BJ1121" s="179">
        <f t="shared" si="1334"/>
        <v>0</v>
      </c>
      <c r="BK1121" s="179">
        <f t="shared" si="1334"/>
        <v>0</v>
      </c>
      <c r="BL1121" s="179">
        <f t="shared" si="1334"/>
        <v>0</v>
      </c>
      <c r="BM1121" s="179">
        <f t="shared" si="1334"/>
        <v>0</v>
      </c>
      <c r="BN1121" s="179">
        <f t="shared" si="1334"/>
        <v>0</v>
      </c>
      <c r="BO1121" s="179">
        <f t="shared" si="1334"/>
        <v>0</v>
      </c>
      <c r="BP1121" s="179">
        <f t="shared" si="1334"/>
        <v>0</v>
      </c>
      <c r="BQ1121" s="179">
        <f t="shared" si="1334"/>
        <v>0</v>
      </c>
      <c r="BR1121" s="179">
        <f t="shared" si="1334"/>
        <v>0</v>
      </c>
      <c r="BS1121" s="179">
        <f t="shared" si="1334"/>
        <v>0</v>
      </c>
      <c r="BT1121" s="179">
        <f t="shared" si="1334"/>
        <v>0</v>
      </c>
      <c r="BU1121" s="179">
        <f t="shared" si="1334"/>
        <v>0</v>
      </c>
      <c r="BV1121" s="179">
        <f t="shared" si="1334"/>
        <v>0</v>
      </c>
      <c r="BW1121" s="179">
        <f t="shared" si="1334"/>
        <v>0</v>
      </c>
      <c r="BX1121" s="179">
        <f t="shared" si="1334"/>
        <v>0</v>
      </c>
      <c r="BY1121" s="179">
        <f t="shared" si="1334"/>
        <v>0</v>
      </c>
      <c r="BZ1121" s="179">
        <f t="shared" si="1334"/>
        <v>0</v>
      </c>
      <c r="CA1121" s="179">
        <f t="shared" si="1334"/>
        <v>0</v>
      </c>
      <c r="CB1121" s="179">
        <f t="shared" si="1334"/>
        <v>0</v>
      </c>
      <c r="CC1121" s="179">
        <f t="shared" si="1334"/>
        <v>0</v>
      </c>
      <c r="CD1121" s="179">
        <f t="shared" si="1334"/>
        <v>0</v>
      </c>
      <c r="CE1121" s="179">
        <f t="shared" ref="CE1121:CL1130" si="1335">CE993</f>
        <v>0</v>
      </c>
      <c r="CF1121" s="179">
        <f t="shared" si="1335"/>
        <v>0</v>
      </c>
      <c r="CG1121" s="179">
        <f t="shared" si="1335"/>
        <v>0</v>
      </c>
      <c r="CH1121" s="179">
        <f t="shared" si="1335"/>
        <v>0</v>
      </c>
      <c r="CI1121" s="179">
        <f t="shared" si="1335"/>
        <v>0</v>
      </c>
      <c r="CJ1121" s="179">
        <f t="shared" si="1335"/>
        <v>0</v>
      </c>
      <c r="CK1121" s="179">
        <f t="shared" si="1335"/>
        <v>0</v>
      </c>
      <c r="CL1121" s="179">
        <f t="shared" si="1335"/>
        <v>0</v>
      </c>
      <c r="CN1121" s="60"/>
      <c r="CO1121" s="179">
        <f t="shared" ref="CO1121:DL1130" si="1336">CO993</f>
        <v>0</v>
      </c>
      <c r="CP1121" s="179">
        <f t="shared" si="1336"/>
        <v>0</v>
      </c>
      <c r="CQ1121" s="179">
        <f t="shared" si="1336"/>
        <v>0</v>
      </c>
      <c r="CR1121" s="179">
        <f t="shared" si="1336"/>
        <v>0</v>
      </c>
      <c r="CS1121" s="179">
        <f t="shared" si="1336"/>
        <v>0</v>
      </c>
      <c r="CT1121" s="179">
        <f t="shared" si="1336"/>
        <v>0</v>
      </c>
      <c r="CU1121" s="179">
        <f t="shared" si="1336"/>
        <v>0</v>
      </c>
      <c r="CV1121" s="179">
        <f t="shared" si="1336"/>
        <v>0</v>
      </c>
      <c r="CW1121" s="179">
        <f t="shared" si="1336"/>
        <v>0</v>
      </c>
      <c r="CX1121" s="179">
        <f t="shared" si="1336"/>
        <v>0</v>
      </c>
      <c r="CY1121" s="179">
        <f t="shared" si="1336"/>
        <v>0</v>
      </c>
      <c r="CZ1121" s="179">
        <f t="shared" si="1336"/>
        <v>0</v>
      </c>
      <c r="DA1121" s="179">
        <f t="shared" si="1336"/>
        <v>0</v>
      </c>
      <c r="DB1121" s="179">
        <f t="shared" si="1336"/>
        <v>0</v>
      </c>
      <c r="DC1121" s="179">
        <f t="shared" si="1336"/>
        <v>0</v>
      </c>
      <c r="DD1121" s="179">
        <f t="shared" si="1336"/>
        <v>0</v>
      </c>
      <c r="DE1121" s="179">
        <f t="shared" si="1336"/>
        <v>0</v>
      </c>
      <c r="DF1121" s="179">
        <f t="shared" si="1336"/>
        <v>0</v>
      </c>
      <c r="DG1121" s="179">
        <f t="shared" si="1336"/>
        <v>0</v>
      </c>
      <c r="DH1121" s="179">
        <f t="shared" si="1336"/>
        <v>0</v>
      </c>
      <c r="DI1121" s="179">
        <f t="shared" si="1336"/>
        <v>0</v>
      </c>
      <c r="DJ1121" s="179">
        <f t="shared" si="1336"/>
        <v>0</v>
      </c>
      <c r="DK1121" s="179">
        <f t="shared" si="1336"/>
        <v>0</v>
      </c>
      <c r="DL1121" s="179">
        <f t="shared" si="1336"/>
        <v>0</v>
      </c>
    </row>
    <row r="1122" spans="1:116" x14ac:dyDescent="0.4">
      <c r="B1122" t="s">
        <v>332</v>
      </c>
      <c r="D1122" t="s">
        <v>763</v>
      </c>
      <c r="E1122" s="8" t="str">
        <f t="shared" ref="E1122:E1131" si="1337">ROW()&amp;" "&amp;D1122</f>
        <v>1122 ADREV-S</v>
      </c>
      <c r="G1122" s="241" t="str">
        <f>IFERROR(SUBSTITUTE(TRIM(MID(G1110, SEARCH("-", G1110) + 1, LEN(G1110))),":",""),"no unit")</f>
        <v>secondary</v>
      </c>
      <c r="H1122" s="12"/>
      <c r="I1122" s="60"/>
      <c r="J1122" s="60"/>
      <c r="K1122" s="15"/>
      <c r="L1122" s="15"/>
      <c r="M1122" s="15"/>
      <c r="N1122" s="15"/>
      <c r="O1122" s="15"/>
      <c r="P1122" s="15"/>
      <c r="R1122" s="15"/>
      <c r="S1122" s="179"/>
      <c r="T1122" s="179"/>
      <c r="U1122" s="179"/>
      <c r="V1122" s="179"/>
      <c r="W1122" s="179"/>
      <c r="X1122" s="179"/>
      <c r="Y1122" s="179"/>
      <c r="Z1122" s="179"/>
      <c r="AA1122" s="179"/>
      <c r="AB1122" s="179"/>
      <c r="AC1122" s="179"/>
      <c r="AD1122" s="179"/>
      <c r="AE1122" s="179"/>
      <c r="AF1122" s="179"/>
      <c r="AG1122" s="179"/>
      <c r="AH1122" s="179"/>
      <c r="AI1122" s="179"/>
      <c r="AJ1122" s="179"/>
      <c r="AK1122" s="179"/>
      <c r="AL1122" s="179"/>
      <c r="AM1122" s="179"/>
      <c r="AN1122" s="179"/>
      <c r="AO1122" s="179"/>
      <c r="AP1122" s="179"/>
      <c r="AQ1122" s="179"/>
      <c r="AR1122" s="179"/>
      <c r="AS1122" s="179"/>
      <c r="AT1122" s="179"/>
      <c r="AU1122" s="179"/>
      <c r="AV1122" s="179"/>
      <c r="AW1122" s="179"/>
      <c r="AX1122" s="179"/>
      <c r="AY1122" s="179"/>
      <c r="AZ1122" s="179"/>
      <c r="BA1122" s="179"/>
      <c r="BB1122" s="179"/>
      <c r="BC1122" s="179"/>
      <c r="BD1122" s="179"/>
      <c r="BE1122" s="179"/>
      <c r="BF1122" s="179"/>
      <c r="BG1122" s="179"/>
      <c r="BH1122" s="179"/>
      <c r="BI1122" s="179"/>
      <c r="BJ1122" s="179"/>
      <c r="BK1122" s="179"/>
      <c r="BL1122" s="179"/>
      <c r="BM1122" s="179"/>
      <c r="BN1122" s="179"/>
      <c r="BO1122" s="179"/>
      <c r="BP1122" s="179"/>
      <c r="BQ1122" s="179"/>
      <c r="BR1122" s="179"/>
      <c r="BS1122" s="179"/>
      <c r="BT1122" s="179"/>
      <c r="BU1122" s="179"/>
      <c r="BV1122" s="179"/>
      <c r="BW1122" s="179"/>
      <c r="BX1122" s="179"/>
      <c r="BY1122" s="179"/>
      <c r="BZ1122" s="179"/>
      <c r="CA1122" s="179"/>
      <c r="CB1122" s="179"/>
      <c r="CC1122" s="179"/>
      <c r="CD1122" s="179"/>
      <c r="CE1122" s="179"/>
      <c r="CF1122" s="179"/>
      <c r="CG1122" s="179"/>
      <c r="CH1122" s="179"/>
      <c r="CI1122" s="179"/>
      <c r="CJ1122" s="179"/>
      <c r="CK1122" s="179"/>
      <c r="CL1122" s="179"/>
      <c r="CN1122" s="60"/>
      <c r="CO1122" s="179"/>
      <c r="CP1122" s="179"/>
      <c r="CQ1122" s="179"/>
      <c r="CR1122" s="179"/>
      <c r="CS1122" s="179"/>
      <c r="CT1122" s="179"/>
      <c r="CU1122" s="179"/>
      <c r="CV1122" s="179"/>
      <c r="CW1122" s="179"/>
      <c r="CX1122" s="179"/>
      <c r="CY1122" s="179"/>
      <c r="CZ1122" s="179"/>
      <c r="DA1122" s="179"/>
      <c r="DB1122" s="179"/>
      <c r="DC1122" s="179"/>
      <c r="DD1122" s="179"/>
      <c r="DE1122" s="179"/>
      <c r="DF1122" s="179"/>
      <c r="DG1122" s="179"/>
      <c r="DH1122" s="179"/>
      <c r="DI1122" s="179"/>
      <c r="DJ1122" s="179"/>
      <c r="DK1122" s="179"/>
      <c r="DL1122" s="179"/>
    </row>
    <row r="1123" spans="1:116" x14ac:dyDescent="0.4">
      <c r="B1123" t="s">
        <v>332</v>
      </c>
      <c r="D1123" t="s">
        <v>763</v>
      </c>
      <c r="E1123" s="8" t="str">
        <f t="shared" si="1319"/>
        <v>1123 ADREV-S</v>
      </c>
      <c r="G1123" s="136" t="str">
        <f>G1004</f>
        <v>Secondary revenue driver</v>
      </c>
      <c r="H1123" s="12"/>
      <c r="I1123" s="60"/>
      <c r="J1123" s="60"/>
      <c r="K1123" s="15"/>
      <c r="L1123" s="15"/>
      <c r="M1123" s="15"/>
      <c r="N1123" s="15"/>
      <c r="O1123" s="15"/>
      <c r="P1123" s="15"/>
      <c r="R1123" s="15"/>
      <c r="S1123" s="179" t="str">
        <f t="shared" ref="S1123:AX1132" si="1338">S995</f>
        <v>S$985</v>
      </c>
      <c r="T1123" s="179" t="str">
        <f t="shared" si="1338"/>
        <v>T$985</v>
      </c>
      <c r="U1123" s="179" t="str">
        <f t="shared" si="1338"/>
        <v>U$985</v>
      </c>
      <c r="V1123" s="179" t="str">
        <f t="shared" si="1338"/>
        <v>V$985</v>
      </c>
      <c r="W1123" s="179" t="str">
        <f t="shared" si="1338"/>
        <v>W$985</v>
      </c>
      <c r="X1123" s="179" t="str">
        <f t="shared" si="1338"/>
        <v>X$985</v>
      </c>
      <c r="Y1123" s="179" t="str">
        <f t="shared" si="1338"/>
        <v>Y$985</v>
      </c>
      <c r="Z1123" s="179" t="str">
        <f t="shared" si="1338"/>
        <v>Z$985</v>
      </c>
      <c r="AA1123" s="179" t="str">
        <f t="shared" si="1338"/>
        <v>AA$985</v>
      </c>
      <c r="AB1123" s="179" t="str">
        <f t="shared" si="1338"/>
        <v>AB$985</v>
      </c>
      <c r="AC1123" s="179" t="str">
        <f t="shared" si="1338"/>
        <v>AC$985</v>
      </c>
      <c r="AD1123" s="179" t="str">
        <f t="shared" si="1338"/>
        <v>AD$985</v>
      </c>
      <c r="AE1123" s="179" t="str">
        <f t="shared" si="1338"/>
        <v>AE$985</v>
      </c>
      <c r="AF1123" s="179" t="str">
        <f t="shared" si="1338"/>
        <v>AF$985</v>
      </c>
      <c r="AG1123" s="179" t="str">
        <f t="shared" si="1338"/>
        <v>AG$985</v>
      </c>
      <c r="AH1123" s="179" t="str">
        <f t="shared" si="1338"/>
        <v>AH$985</v>
      </c>
      <c r="AI1123" s="179" t="str">
        <f t="shared" si="1338"/>
        <v>AI$985</v>
      </c>
      <c r="AJ1123" s="179" t="str">
        <f t="shared" si="1338"/>
        <v>AJ$985</v>
      </c>
      <c r="AK1123" s="179" t="str">
        <f t="shared" si="1338"/>
        <v>AK$985</v>
      </c>
      <c r="AL1123" s="179" t="str">
        <f t="shared" si="1338"/>
        <v>AL$985</v>
      </c>
      <c r="AM1123" s="179" t="str">
        <f t="shared" si="1338"/>
        <v>AM$985</v>
      </c>
      <c r="AN1123" s="179" t="str">
        <f t="shared" si="1338"/>
        <v>AN$985</v>
      </c>
      <c r="AO1123" s="179" t="str">
        <f t="shared" si="1338"/>
        <v>AO$985</v>
      </c>
      <c r="AP1123" s="179" t="str">
        <f t="shared" si="1338"/>
        <v>AP$985</v>
      </c>
      <c r="AQ1123" s="179" t="str">
        <f t="shared" si="1338"/>
        <v>AQ$985</v>
      </c>
      <c r="AR1123" s="179" t="str">
        <f t="shared" si="1338"/>
        <v>AR$985</v>
      </c>
      <c r="AS1123" s="179" t="str">
        <f t="shared" si="1338"/>
        <v>AS$985</v>
      </c>
      <c r="AT1123" s="179" t="str">
        <f t="shared" si="1338"/>
        <v>AT$985</v>
      </c>
      <c r="AU1123" s="179" t="str">
        <f t="shared" si="1338"/>
        <v>AU$985</v>
      </c>
      <c r="AV1123" s="179" t="str">
        <f t="shared" si="1338"/>
        <v>AV$985</v>
      </c>
      <c r="AW1123" s="179" t="str">
        <f t="shared" si="1338"/>
        <v>AW$985</v>
      </c>
      <c r="AX1123" s="179" t="str">
        <f t="shared" si="1338"/>
        <v>AX$985</v>
      </c>
      <c r="AY1123" s="179" t="str">
        <f t="shared" ref="AY1123:CD1132" si="1339">AY995</f>
        <v>AY$985</v>
      </c>
      <c r="AZ1123" s="179" t="str">
        <f t="shared" si="1339"/>
        <v>AZ$985</v>
      </c>
      <c r="BA1123" s="179" t="str">
        <f t="shared" si="1339"/>
        <v>BA$985</v>
      </c>
      <c r="BB1123" s="179" t="str">
        <f t="shared" si="1339"/>
        <v>BB$985</v>
      </c>
      <c r="BC1123" s="179" t="str">
        <f t="shared" si="1339"/>
        <v>BC$985</v>
      </c>
      <c r="BD1123" s="179" t="str">
        <f t="shared" si="1339"/>
        <v>BD$985</v>
      </c>
      <c r="BE1123" s="179" t="str">
        <f t="shared" si="1339"/>
        <v>BE$985</v>
      </c>
      <c r="BF1123" s="179" t="str">
        <f t="shared" si="1339"/>
        <v>BF$985</v>
      </c>
      <c r="BG1123" s="179" t="str">
        <f t="shared" si="1339"/>
        <v>BG$985</v>
      </c>
      <c r="BH1123" s="179" t="str">
        <f t="shared" si="1339"/>
        <v>BH$985</v>
      </c>
      <c r="BI1123" s="179" t="str">
        <f t="shared" si="1339"/>
        <v>BI$985</v>
      </c>
      <c r="BJ1123" s="179" t="str">
        <f t="shared" si="1339"/>
        <v>BJ$985</v>
      </c>
      <c r="BK1123" s="179" t="str">
        <f t="shared" si="1339"/>
        <v>BK$985</v>
      </c>
      <c r="BL1123" s="179" t="str">
        <f t="shared" si="1339"/>
        <v>BL$985</v>
      </c>
      <c r="BM1123" s="179" t="str">
        <f t="shared" si="1339"/>
        <v>BM$985</v>
      </c>
      <c r="BN1123" s="179" t="str">
        <f t="shared" si="1339"/>
        <v>BN$985</v>
      </c>
      <c r="BO1123" s="179" t="str">
        <f t="shared" si="1339"/>
        <v>BO$985</v>
      </c>
      <c r="BP1123" s="179" t="str">
        <f t="shared" si="1339"/>
        <v>BP$985</v>
      </c>
      <c r="BQ1123" s="179" t="str">
        <f t="shared" si="1339"/>
        <v>BQ$985</v>
      </c>
      <c r="BR1123" s="179" t="str">
        <f t="shared" si="1339"/>
        <v>BR$985</v>
      </c>
      <c r="BS1123" s="179" t="str">
        <f t="shared" si="1339"/>
        <v>BS$985</v>
      </c>
      <c r="BT1123" s="179" t="str">
        <f t="shared" si="1339"/>
        <v>BT$985</v>
      </c>
      <c r="BU1123" s="179" t="str">
        <f t="shared" si="1339"/>
        <v>BU$985</v>
      </c>
      <c r="BV1123" s="179" t="str">
        <f t="shared" si="1339"/>
        <v>BV$985</v>
      </c>
      <c r="BW1123" s="179" t="str">
        <f t="shared" si="1339"/>
        <v>BW$985</v>
      </c>
      <c r="BX1123" s="179" t="str">
        <f t="shared" si="1339"/>
        <v>BX$985</v>
      </c>
      <c r="BY1123" s="179" t="str">
        <f t="shared" si="1339"/>
        <v>BY$985</v>
      </c>
      <c r="BZ1123" s="179" t="str">
        <f t="shared" si="1339"/>
        <v>BZ$985</v>
      </c>
      <c r="CA1123" s="179" t="str">
        <f t="shared" si="1339"/>
        <v>CA$985</v>
      </c>
      <c r="CB1123" s="179" t="str">
        <f t="shared" si="1339"/>
        <v>CB$985</v>
      </c>
      <c r="CC1123" s="179" t="str">
        <f t="shared" si="1339"/>
        <v>CC$985</v>
      </c>
      <c r="CD1123" s="179" t="str">
        <f t="shared" si="1339"/>
        <v>CD$985</v>
      </c>
      <c r="CE1123" s="179" t="str">
        <f t="shared" ref="CE1123:CL1132" si="1340">CE995</f>
        <v>CE$985</v>
      </c>
      <c r="CF1123" s="179" t="str">
        <f t="shared" si="1340"/>
        <v>CF$985</v>
      </c>
      <c r="CG1123" s="179" t="str">
        <f t="shared" si="1340"/>
        <v>CG$985</v>
      </c>
      <c r="CH1123" s="179" t="str">
        <f t="shared" si="1340"/>
        <v>CH$985</v>
      </c>
      <c r="CI1123" s="179" t="str">
        <f t="shared" si="1340"/>
        <v>CI$985</v>
      </c>
      <c r="CJ1123" s="179" t="str">
        <f t="shared" si="1340"/>
        <v>CJ$985</v>
      </c>
      <c r="CK1123" s="179" t="str">
        <f t="shared" si="1340"/>
        <v>CK$985</v>
      </c>
      <c r="CL1123" s="179" t="str">
        <f t="shared" si="1340"/>
        <v>CL$985</v>
      </c>
      <c r="CN1123" s="60"/>
      <c r="CO1123" s="179" t="str">
        <f t="shared" ref="CO1123:DL1132" si="1341">CO995</f>
        <v>CO$985</v>
      </c>
      <c r="CP1123" s="179" t="str">
        <f t="shared" si="1341"/>
        <v>CP$985</v>
      </c>
      <c r="CQ1123" s="179" t="str">
        <f t="shared" si="1341"/>
        <v>CQ$985</v>
      </c>
      <c r="CR1123" s="179" t="str">
        <f t="shared" si="1341"/>
        <v>CR$985</v>
      </c>
      <c r="CS1123" s="179" t="str">
        <f t="shared" si="1341"/>
        <v>CS$985</v>
      </c>
      <c r="CT1123" s="179" t="str">
        <f t="shared" si="1341"/>
        <v>CT$985</v>
      </c>
      <c r="CU1123" s="179" t="str">
        <f t="shared" si="1341"/>
        <v>CU$985</v>
      </c>
      <c r="CV1123" s="179" t="str">
        <f t="shared" si="1341"/>
        <v>CV$985</v>
      </c>
      <c r="CW1123" s="179" t="str">
        <f t="shared" si="1341"/>
        <v>CW$985</v>
      </c>
      <c r="CX1123" s="179" t="str">
        <f t="shared" si="1341"/>
        <v>CX$985</v>
      </c>
      <c r="CY1123" s="179" t="str">
        <f t="shared" si="1341"/>
        <v>CY$985</v>
      </c>
      <c r="CZ1123" s="179" t="str">
        <f t="shared" si="1341"/>
        <v>CZ$985</v>
      </c>
      <c r="DA1123" s="179" t="str">
        <f t="shared" si="1341"/>
        <v>DA$985</v>
      </c>
      <c r="DB1123" s="179" t="str">
        <f t="shared" si="1341"/>
        <v>DB$985</v>
      </c>
      <c r="DC1123" s="179" t="str">
        <f t="shared" si="1341"/>
        <v>DC$985</v>
      </c>
      <c r="DD1123" s="179" t="str">
        <f t="shared" si="1341"/>
        <v>DD$985</v>
      </c>
      <c r="DE1123" s="179" t="str">
        <f t="shared" si="1341"/>
        <v>DE$985</v>
      </c>
      <c r="DF1123" s="179" t="str">
        <f t="shared" si="1341"/>
        <v>DF$985</v>
      </c>
      <c r="DG1123" s="179" t="str">
        <f t="shared" si="1341"/>
        <v>DG$985</v>
      </c>
      <c r="DH1123" s="179" t="str">
        <f t="shared" si="1341"/>
        <v>DH$985</v>
      </c>
      <c r="DI1123" s="179" t="str">
        <f t="shared" si="1341"/>
        <v>DI$985</v>
      </c>
      <c r="DJ1123" s="179" t="str">
        <f t="shared" si="1341"/>
        <v>DJ$985</v>
      </c>
      <c r="DK1123" s="179" t="str">
        <f t="shared" si="1341"/>
        <v>DK$985</v>
      </c>
      <c r="DL1123" s="179" t="str">
        <f t="shared" si="1341"/>
        <v>DL$985</v>
      </c>
    </row>
    <row r="1124" spans="1:116" x14ac:dyDescent="0.4">
      <c r="B1124" t="s">
        <v>332</v>
      </c>
      <c r="D1124" t="s">
        <v>763</v>
      </c>
      <c r="E1124" s="8" t="str">
        <f t="shared" si="1319"/>
        <v>1124 ADREV-S</v>
      </c>
      <c r="G1124" s="136" t="str">
        <f>G1005</f>
        <v>Secondary volume driver</v>
      </c>
      <c r="H1124" s="12"/>
      <c r="I1124" s="60"/>
      <c r="J1124" s="60"/>
      <c r="K1124" s="15"/>
      <c r="L1124" s="15"/>
      <c r="M1124" s="15"/>
      <c r="N1124" s="15"/>
      <c r="O1124" s="15"/>
      <c r="P1124" s="15"/>
      <c r="R1124" s="15"/>
      <c r="S1124" s="179" t="str">
        <f t="shared" ref="S1124:AX1133" si="1342">S996</f>
        <v>S$19</v>
      </c>
      <c r="T1124" s="179" t="str">
        <f t="shared" si="1342"/>
        <v>T$19</v>
      </c>
      <c r="U1124" s="179" t="str">
        <f t="shared" si="1342"/>
        <v>U$19</v>
      </c>
      <c r="V1124" s="179" t="str">
        <f t="shared" si="1342"/>
        <v>V$19</v>
      </c>
      <c r="W1124" s="179" t="str">
        <f t="shared" si="1342"/>
        <v>W$19</v>
      </c>
      <c r="X1124" s="179" t="str">
        <f t="shared" si="1342"/>
        <v>X$19</v>
      </c>
      <c r="Y1124" s="179" t="str">
        <f t="shared" si="1342"/>
        <v>Y$19</v>
      </c>
      <c r="Z1124" s="179" t="str">
        <f t="shared" si="1342"/>
        <v>Z$19</v>
      </c>
      <c r="AA1124" s="179" t="str">
        <f t="shared" si="1342"/>
        <v>AA$19</v>
      </c>
      <c r="AB1124" s="179" t="str">
        <f t="shared" si="1342"/>
        <v>AB$19</v>
      </c>
      <c r="AC1124" s="179" t="str">
        <f t="shared" si="1342"/>
        <v>AC$19</v>
      </c>
      <c r="AD1124" s="179" t="str">
        <f t="shared" si="1342"/>
        <v>AD$19</v>
      </c>
      <c r="AE1124" s="179" t="str">
        <f t="shared" si="1342"/>
        <v>AE$19</v>
      </c>
      <c r="AF1124" s="179" t="str">
        <f t="shared" si="1342"/>
        <v>AF$19</v>
      </c>
      <c r="AG1124" s="179" t="str">
        <f t="shared" si="1342"/>
        <v>AG$19</v>
      </c>
      <c r="AH1124" s="179" t="str">
        <f t="shared" si="1342"/>
        <v>AH$19</v>
      </c>
      <c r="AI1124" s="179" t="str">
        <f t="shared" si="1342"/>
        <v>AI$19</v>
      </c>
      <c r="AJ1124" s="179" t="str">
        <f t="shared" si="1342"/>
        <v>AJ$19</v>
      </c>
      <c r="AK1124" s="179" t="str">
        <f t="shared" si="1342"/>
        <v>AK$19</v>
      </c>
      <c r="AL1124" s="179" t="str">
        <f t="shared" si="1342"/>
        <v>AL$19</v>
      </c>
      <c r="AM1124" s="179" t="str">
        <f t="shared" si="1342"/>
        <v>AM$19</v>
      </c>
      <c r="AN1124" s="179" t="str">
        <f t="shared" si="1342"/>
        <v>AN$19</v>
      </c>
      <c r="AO1124" s="179" t="str">
        <f t="shared" si="1342"/>
        <v>AO$19</v>
      </c>
      <c r="AP1124" s="179" t="str">
        <f t="shared" si="1342"/>
        <v>AP$19</v>
      </c>
      <c r="AQ1124" s="179" t="str">
        <f t="shared" si="1342"/>
        <v>AQ$19</v>
      </c>
      <c r="AR1124" s="179" t="str">
        <f t="shared" si="1342"/>
        <v>AR$19</v>
      </c>
      <c r="AS1124" s="179" t="str">
        <f t="shared" si="1342"/>
        <v>AS$19</v>
      </c>
      <c r="AT1124" s="179" t="str">
        <f t="shared" si="1342"/>
        <v>AT$19</v>
      </c>
      <c r="AU1124" s="179" t="str">
        <f t="shared" si="1342"/>
        <v>AU$19</v>
      </c>
      <c r="AV1124" s="179" t="str">
        <f t="shared" si="1342"/>
        <v>AV$19</v>
      </c>
      <c r="AW1124" s="179" t="str">
        <f t="shared" si="1342"/>
        <v>AW$19</v>
      </c>
      <c r="AX1124" s="179" t="str">
        <f t="shared" si="1342"/>
        <v>AX$19</v>
      </c>
      <c r="AY1124" s="179" t="str">
        <f t="shared" ref="AY1124:CD1133" si="1343">AY996</f>
        <v>AY$19</v>
      </c>
      <c r="AZ1124" s="179" t="str">
        <f t="shared" si="1343"/>
        <v>AZ$19</v>
      </c>
      <c r="BA1124" s="179" t="str">
        <f t="shared" si="1343"/>
        <v>BA$19</v>
      </c>
      <c r="BB1124" s="179" t="str">
        <f t="shared" si="1343"/>
        <v>BB$19</v>
      </c>
      <c r="BC1124" s="179" t="str">
        <f t="shared" si="1343"/>
        <v>BC$19</v>
      </c>
      <c r="BD1124" s="179" t="str">
        <f t="shared" si="1343"/>
        <v>BD$19</v>
      </c>
      <c r="BE1124" s="179" t="str">
        <f t="shared" si="1343"/>
        <v>BE$19</v>
      </c>
      <c r="BF1124" s="179" t="str">
        <f t="shared" si="1343"/>
        <v>BF$19</v>
      </c>
      <c r="BG1124" s="179" t="str">
        <f t="shared" si="1343"/>
        <v>BG$19</v>
      </c>
      <c r="BH1124" s="179" t="str">
        <f t="shared" si="1343"/>
        <v>BH$19</v>
      </c>
      <c r="BI1124" s="179" t="str">
        <f t="shared" si="1343"/>
        <v>BI$19</v>
      </c>
      <c r="BJ1124" s="179" t="str">
        <f t="shared" si="1343"/>
        <v>BJ$19</v>
      </c>
      <c r="BK1124" s="179" t="str">
        <f t="shared" si="1343"/>
        <v>BK$19</v>
      </c>
      <c r="BL1124" s="179" t="str">
        <f t="shared" si="1343"/>
        <v>BL$19</v>
      </c>
      <c r="BM1124" s="179" t="str">
        <f t="shared" si="1343"/>
        <v>BM$19</v>
      </c>
      <c r="BN1124" s="179" t="str">
        <f t="shared" si="1343"/>
        <v>BN$19</v>
      </c>
      <c r="BO1124" s="179" t="str">
        <f t="shared" si="1343"/>
        <v>BO$19</v>
      </c>
      <c r="BP1124" s="179" t="str">
        <f t="shared" si="1343"/>
        <v>BP$19</v>
      </c>
      <c r="BQ1124" s="179" t="str">
        <f t="shared" si="1343"/>
        <v>BQ$19</v>
      </c>
      <c r="BR1124" s="179" t="str">
        <f t="shared" si="1343"/>
        <v>BR$19</v>
      </c>
      <c r="BS1124" s="179" t="str">
        <f t="shared" si="1343"/>
        <v>BS$19</v>
      </c>
      <c r="BT1124" s="179" t="str">
        <f t="shared" si="1343"/>
        <v>BT$19</v>
      </c>
      <c r="BU1124" s="179" t="str">
        <f t="shared" si="1343"/>
        <v>BU$19</v>
      </c>
      <c r="BV1124" s="179" t="str">
        <f t="shared" si="1343"/>
        <v>BV$19</v>
      </c>
      <c r="BW1124" s="179" t="str">
        <f t="shared" si="1343"/>
        <v>BW$19</v>
      </c>
      <c r="BX1124" s="179" t="str">
        <f t="shared" si="1343"/>
        <v>BX$19</v>
      </c>
      <c r="BY1124" s="179" t="str">
        <f t="shared" si="1343"/>
        <v>BY$19</v>
      </c>
      <c r="BZ1124" s="179" t="str">
        <f t="shared" si="1343"/>
        <v>BZ$19</v>
      </c>
      <c r="CA1124" s="179" t="str">
        <f t="shared" si="1343"/>
        <v>CA$19</v>
      </c>
      <c r="CB1124" s="179" t="str">
        <f t="shared" si="1343"/>
        <v>CB$19</v>
      </c>
      <c r="CC1124" s="179" t="str">
        <f t="shared" si="1343"/>
        <v>CC$19</v>
      </c>
      <c r="CD1124" s="179" t="str">
        <f t="shared" si="1343"/>
        <v>CD$19</v>
      </c>
      <c r="CE1124" s="179" t="str">
        <f t="shared" ref="CE1124:CL1133" si="1344">CE996</f>
        <v>CE$19</v>
      </c>
      <c r="CF1124" s="179" t="str">
        <f t="shared" si="1344"/>
        <v>CF$19</v>
      </c>
      <c r="CG1124" s="179" t="str">
        <f t="shared" si="1344"/>
        <v>CG$19</v>
      </c>
      <c r="CH1124" s="179" t="str">
        <f t="shared" si="1344"/>
        <v>CH$19</v>
      </c>
      <c r="CI1124" s="179" t="str">
        <f t="shared" si="1344"/>
        <v>CI$19</v>
      </c>
      <c r="CJ1124" s="179" t="str">
        <f t="shared" si="1344"/>
        <v>CJ$19</v>
      </c>
      <c r="CK1124" s="179" t="str">
        <f t="shared" si="1344"/>
        <v>CK$19</v>
      </c>
      <c r="CL1124" s="179" t="str">
        <f t="shared" si="1344"/>
        <v>CL$19</v>
      </c>
      <c r="CN1124" s="60"/>
      <c r="CO1124" s="179" t="str">
        <f t="shared" ref="CO1124:DL1133" si="1345">CO996</f>
        <v>CO$19</v>
      </c>
      <c r="CP1124" s="179" t="str">
        <f t="shared" si="1345"/>
        <v>CP$19</v>
      </c>
      <c r="CQ1124" s="179" t="str">
        <f t="shared" si="1345"/>
        <v>CQ$19</v>
      </c>
      <c r="CR1124" s="179" t="str">
        <f t="shared" si="1345"/>
        <v>CR$19</v>
      </c>
      <c r="CS1124" s="179" t="str">
        <f t="shared" si="1345"/>
        <v>CS$19</v>
      </c>
      <c r="CT1124" s="179" t="str">
        <f t="shared" si="1345"/>
        <v>CT$19</v>
      </c>
      <c r="CU1124" s="179" t="str">
        <f t="shared" si="1345"/>
        <v>CU$19</v>
      </c>
      <c r="CV1124" s="179" t="str">
        <f t="shared" si="1345"/>
        <v>CV$19</v>
      </c>
      <c r="CW1124" s="179" t="str">
        <f t="shared" si="1345"/>
        <v>CW$19</v>
      </c>
      <c r="CX1124" s="179" t="str">
        <f t="shared" si="1345"/>
        <v>CX$19</v>
      </c>
      <c r="CY1124" s="179" t="str">
        <f t="shared" si="1345"/>
        <v>CY$19</v>
      </c>
      <c r="CZ1124" s="179" t="str">
        <f t="shared" si="1345"/>
        <v>CZ$19</v>
      </c>
      <c r="DA1124" s="179" t="str">
        <f t="shared" si="1345"/>
        <v>DA$19</v>
      </c>
      <c r="DB1124" s="179" t="str">
        <f t="shared" si="1345"/>
        <v>DB$19</v>
      </c>
      <c r="DC1124" s="179" t="str">
        <f t="shared" si="1345"/>
        <v>DC$19</v>
      </c>
      <c r="DD1124" s="179" t="str">
        <f t="shared" si="1345"/>
        <v>DD$19</v>
      </c>
      <c r="DE1124" s="179" t="str">
        <f t="shared" si="1345"/>
        <v>DE$19</v>
      </c>
      <c r="DF1124" s="179" t="str">
        <f t="shared" si="1345"/>
        <v>DF$19</v>
      </c>
      <c r="DG1124" s="179" t="str">
        <f t="shared" si="1345"/>
        <v>DG$19</v>
      </c>
      <c r="DH1124" s="179" t="str">
        <f t="shared" si="1345"/>
        <v>DH$19</v>
      </c>
      <c r="DI1124" s="179" t="str">
        <f t="shared" si="1345"/>
        <v>DI$19</v>
      </c>
      <c r="DJ1124" s="179" t="str">
        <f t="shared" si="1345"/>
        <v>DJ$19</v>
      </c>
      <c r="DK1124" s="179" t="str">
        <f t="shared" si="1345"/>
        <v>DK$19</v>
      </c>
      <c r="DL1124" s="179" t="str">
        <f t="shared" si="1345"/>
        <v>DL$19</v>
      </c>
    </row>
    <row r="1125" spans="1:116" x14ac:dyDescent="0.4">
      <c r="E1125" s="8"/>
      <c r="H1125" s="12"/>
      <c r="I1125" s="60"/>
      <c r="J1125" s="60"/>
      <c r="K1125" s="15"/>
      <c r="L1125" s="15"/>
      <c r="M1125" s="15"/>
      <c r="N1125" s="15"/>
      <c r="O1125" s="15"/>
      <c r="P1125" s="15"/>
      <c r="R1125" s="15"/>
      <c r="S1125" s="76"/>
      <c r="T1125" s="76"/>
      <c r="U1125" s="76"/>
      <c r="V1125" s="76"/>
      <c r="W1125" s="76"/>
      <c r="X1125" s="76"/>
      <c r="Y1125" s="76"/>
      <c r="Z1125" s="76"/>
      <c r="AA1125" s="76"/>
      <c r="AB1125" s="76"/>
      <c r="AC1125" s="76"/>
      <c r="AD1125" s="76"/>
      <c r="AE1125" s="76"/>
      <c r="AF1125" s="76"/>
      <c r="AG1125" s="76"/>
      <c r="AH1125" s="76"/>
      <c r="AI1125" s="76"/>
      <c r="AJ1125" s="76"/>
      <c r="AK1125" s="76"/>
      <c r="AL1125" s="76"/>
      <c r="AM1125" s="76"/>
      <c r="AN1125" s="76"/>
      <c r="AO1125" s="76"/>
      <c r="AP1125" s="76"/>
      <c r="AQ1125" s="76"/>
      <c r="AR1125" s="76"/>
      <c r="AS1125" s="76"/>
      <c r="AT1125" s="76"/>
      <c r="AU1125" s="76"/>
      <c r="AV1125" s="76"/>
      <c r="AW1125" s="76"/>
      <c r="AX1125" s="76"/>
      <c r="AY1125" s="76"/>
      <c r="AZ1125" s="76"/>
      <c r="BA1125" s="76"/>
      <c r="BB1125" s="76"/>
      <c r="BC1125" s="76"/>
      <c r="BD1125" s="76"/>
      <c r="BE1125" s="76"/>
      <c r="BF1125" s="76"/>
      <c r="BG1125" s="76"/>
      <c r="BH1125" s="76"/>
      <c r="BI1125" s="76"/>
      <c r="BJ1125" s="76"/>
      <c r="BK1125" s="76"/>
      <c r="BL1125" s="76"/>
      <c r="BM1125" s="76"/>
      <c r="BN1125" s="76"/>
      <c r="BO1125" s="76"/>
      <c r="BP1125" s="76"/>
      <c r="BQ1125" s="76"/>
      <c r="BR1125" s="76"/>
      <c r="BS1125" s="76"/>
      <c r="BT1125" s="76"/>
      <c r="BU1125" s="76"/>
      <c r="BV1125" s="76"/>
      <c r="BW1125" s="76"/>
      <c r="BX1125" s="76"/>
      <c r="BY1125" s="76"/>
      <c r="BZ1125" s="76"/>
      <c r="CA1125" s="76"/>
      <c r="CB1125" s="76"/>
      <c r="CC1125" s="76"/>
      <c r="CD1125" s="76"/>
      <c r="CE1125" s="76"/>
      <c r="CF1125" s="76"/>
      <c r="CG1125" s="76"/>
      <c r="CH1125" s="76"/>
      <c r="CI1125" s="76"/>
      <c r="CJ1125" s="76"/>
      <c r="CK1125" s="76"/>
      <c r="CL1125" s="76"/>
      <c r="CN1125" s="60"/>
      <c r="CO1125" s="76"/>
      <c r="CP1125" s="76"/>
      <c r="CQ1125" s="76"/>
      <c r="CR1125" s="76"/>
      <c r="CS1125" s="76"/>
      <c r="CT1125" s="76"/>
      <c r="CU1125" s="76"/>
      <c r="CV1125" s="76"/>
      <c r="CW1125" s="76"/>
      <c r="CX1125" s="76"/>
      <c r="CY1125" s="76"/>
      <c r="CZ1125" s="76"/>
      <c r="DA1125" s="76"/>
      <c r="DB1125" s="76"/>
      <c r="DC1125" s="76"/>
      <c r="DD1125" s="76"/>
      <c r="DE1125" s="76"/>
      <c r="DF1125" s="76"/>
      <c r="DG1125" s="76"/>
      <c r="DH1125" s="76"/>
      <c r="DI1125" s="76"/>
      <c r="DJ1125" s="76"/>
      <c r="DK1125" s="76"/>
      <c r="DL1125" s="76"/>
    </row>
    <row r="1126" spans="1:116" x14ac:dyDescent="0.4">
      <c r="A1126" s="174"/>
      <c r="E1126" s="8"/>
      <c r="G1126" s="175" t="s">
        <v>490</v>
      </c>
      <c r="H1126" s="174"/>
      <c r="I1126" s="176"/>
      <c r="J1126" s="176"/>
      <c r="K1126" s="197"/>
      <c r="L1126" s="197"/>
      <c r="M1126" s="197"/>
      <c r="N1126" s="197"/>
      <c r="O1126" s="197"/>
      <c r="P1126" s="197"/>
      <c r="R1126" s="198"/>
      <c r="S1126" s="174"/>
      <c r="T1126" s="174"/>
      <c r="U1126" s="174"/>
      <c r="V1126" s="174"/>
      <c r="W1126" s="174"/>
      <c r="X1126" s="174"/>
      <c r="Y1126" s="174"/>
      <c r="Z1126" s="174"/>
      <c r="AA1126" s="174"/>
      <c r="AB1126" s="174"/>
      <c r="AC1126" s="174"/>
      <c r="AD1126" s="174"/>
      <c r="AE1126" s="174"/>
      <c r="AF1126" s="174"/>
      <c r="AG1126" s="174"/>
      <c r="AH1126" s="174"/>
      <c r="AI1126" s="174"/>
      <c r="AJ1126" s="174"/>
      <c r="AK1126" s="174"/>
      <c r="AL1126" s="174"/>
      <c r="AM1126" s="174"/>
      <c r="AN1126" s="174"/>
      <c r="AO1126" s="174"/>
      <c r="AP1126" s="174"/>
      <c r="AQ1126" s="174"/>
      <c r="AR1126" s="174"/>
      <c r="AS1126" s="174"/>
      <c r="AT1126" s="174"/>
      <c r="AU1126" s="174"/>
      <c r="AV1126" s="174"/>
      <c r="AW1126" s="174"/>
      <c r="AX1126" s="174"/>
      <c r="AY1126" s="174"/>
      <c r="AZ1126" s="174"/>
      <c r="BA1126" s="174"/>
      <c r="BB1126" s="174"/>
      <c r="BC1126" s="174"/>
      <c r="BD1126" s="174"/>
      <c r="BE1126" s="174"/>
      <c r="BF1126" s="174"/>
      <c r="BG1126" s="174"/>
      <c r="BH1126" s="174"/>
      <c r="BI1126" s="174"/>
      <c r="BJ1126" s="174"/>
      <c r="BK1126" s="174"/>
      <c r="BL1126" s="174"/>
      <c r="BM1126" s="174"/>
      <c r="BN1126" s="174"/>
      <c r="BO1126" s="174"/>
      <c r="BP1126" s="174"/>
      <c r="BQ1126" s="174"/>
      <c r="BR1126" s="174"/>
      <c r="BS1126" s="174"/>
      <c r="BT1126" s="174"/>
      <c r="BU1126" s="174"/>
      <c r="BV1126" s="174"/>
      <c r="BW1126" s="174"/>
      <c r="BX1126" s="174"/>
      <c r="BY1126" s="174"/>
      <c r="BZ1126" s="174"/>
      <c r="CA1126" s="174"/>
      <c r="CB1126" s="174"/>
      <c r="CC1126" s="174"/>
      <c r="CD1126" s="174"/>
      <c r="CE1126" s="174"/>
      <c r="CF1126" s="174"/>
      <c r="CG1126" s="174"/>
      <c r="CH1126" s="174"/>
      <c r="CI1126" s="174"/>
      <c r="CJ1126" s="174"/>
      <c r="CK1126" s="174"/>
      <c r="CL1126" s="174"/>
      <c r="CN1126" s="176"/>
      <c r="CO1126" s="174"/>
      <c r="CP1126" s="174"/>
      <c r="CQ1126" s="174"/>
      <c r="CR1126" s="174"/>
      <c r="CS1126" s="174"/>
      <c r="CT1126" s="174"/>
      <c r="CU1126" s="174"/>
      <c r="CV1126" s="174"/>
      <c r="CW1126" s="174"/>
      <c r="CX1126" s="174"/>
      <c r="CY1126" s="174"/>
      <c r="CZ1126" s="174"/>
      <c r="DA1126" s="174"/>
      <c r="DB1126" s="174"/>
      <c r="DC1126" s="174"/>
      <c r="DD1126" s="174"/>
      <c r="DE1126" s="174"/>
      <c r="DF1126" s="174"/>
      <c r="DG1126" s="174"/>
      <c r="DH1126" s="174"/>
      <c r="DI1126" s="174"/>
      <c r="DJ1126" s="174"/>
      <c r="DK1126" s="174"/>
      <c r="DL1126" s="174"/>
    </row>
    <row r="1127" spans="1:116" x14ac:dyDescent="0.4">
      <c r="A1127" s="174"/>
      <c r="E1127" s="8"/>
      <c r="G1127" s="175" t="s">
        <v>492</v>
      </c>
      <c r="H1127" s="174"/>
      <c r="I1127" s="176"/>
      <c r="J1127" s="176"/>
      <c r="K1127" s="197"/>
      <c r="L1127" s="197"/>
      <c r="M1127" s="197"/>
      <c r="N1127" s="197"/>
      <c r="O1127" s="197"/>
      <c r="P1127" s="197"/>
      <c r="R1127" s="198"/>
      <c r="S1127" s="174"/>
      <c r="T1127" s="174"/>
      <c r="U1127" s="174"/>
      <c r="V1127" s="174"/>
      <c r="W1127" s="174"/>
      <c r="X1127" s="174"/>
      <c r="Y1127" s="174"/>
      <c r="Z1127" s="174"/>
      <c r="AA1127" s="174"/>
      <c r="AB1127" s="174"/>
      <c r="AC1127" s="174"/>
      <c r="AD1127" s="174"/>
      <c r="AE1127" s="174"/>
      <c r="AF1127" s="174"/>
      <c r="AG1127" s="174"/>
      <c r="AH1127" s="174"/>
      <c r="AI1127" s="174"/>
      <c r="AJ1127" s="174"/>
      <c r="AK1127" s="174"/>
      <c r="AL1127" s="174"/>
      <c r="AM1127" s="174"/>
      <c r="AN1127" s="174"/>
      <c r="AO1127" s="174"/>
      <c r="AP1127" s="174"/>
      <c r="AQ1127" s="174"/>
      <c r="AR1127" s="174"/>
      <c r="AS1127" s="174"/>
      <c r="AT1127" s="174"/>
      <c r="AU1127" s="174"/>
      <c r="AV1127" s="174"/>
      <c r="AW1127" s="174"/>
      <c r="AX1127" s="174"/>
      <c r="AY1127" s="174"/>
      <c r="AZ1127" s="174"/>
      <c r="BA1127" s="174"/>
      <c r="BB1127" s="174"/>
      <c r="BC1127" s="174"/>
      <c r="BD1127" s="174"/>
      <c r="BE1127" s="174"/>
      <c r="BF1127" s="174"/>
      <c r="BG1127" s="174"/>
      <c r="BH1127" s="174"/>
      <c r="BI1127" s="174"/>
      <c r="BJ1127" s="174"/>
      <c r="BK1127" s="174"/>
      <c r="BL1127" s="174"/>
      <c r="BM1127" s="174"/>
      <c r="BN1127" s="174"/>
      <c r="BO1127" s="174"/>
      <c r="BP1127" s="174"/>
      <c r="BQ1127" s="174"/>
      <c r="BR1127" s="174"/>
      <c r="BS1127" s="174"/>
      <c r="BT1127" s="174"/>
      <c r="BU1127" s="174"/>
      <c r="BV1127" s="174"/>
      <c r="BW1127" s="174"/>
      <c r="BX1127" s="174"/>
      <c r="BY1127" s="174"/>
      <c r="BZ1127" s="174"/>
      <c r="CA1127" s="174"/>
      <c r="CB1127" s="174"/>
      <c r="CC1127" s="174"/>
      <c r="CD1127" s="174"/>
      <c r="CE1127" s="174"/>
      <c r="CF1127" s="174"/>
      <c r="CG1127" s="174"/>
      <c r="CH1127" s="174"/>
      <c r="CI1127" s="174"/>
      <c r="CJ1127" s="174"/>
      <c r="CK1127" s="174"/>
      <c r="CL1127" s="174"/>
      <c r="CN1127" s="176"/>
      <c r="CO1127" s="174"/>
      <c r="CP1127" s="174"/>
      <c r="CQ1127" s="174"/>
      <c r="CR1127" s="174"/>
      <c r="CS1127" s="174"/>
      <c r="CT1127" s="174"/>
      <c r="CU1127" s="174"/>
      <c r="CV1127" s="174"/>
      <c r="CW1127" s="174"/>
      <c r="CX1127" s="174"/>
      <c r="CY1127" s="174"/>
      <c r="CZ1127" s="174"/>
      <c r="DA1127" s="174"/>
      <c r="DB1127" s="174"/>
      <c r="DC1127" s="174"/>
      <c r="DD1127" s="174"/>
      <c r="DE1127" s="174"/>
      <c r="DF1127" s="174"/>
      <c r="DG1127" s="174"/>
      <c r="DH1127" s="174"/>
      <c r="DI1127" s="174"/>
      <c r="DJ1127" s="174"/>
      <c r="DK1127" s="174"/>
      <c r="DL1127" s="174"/>
    </row>
    <row r="1128" spans="1:116" x14ac:dyDescent="0.4">
      <c r="A1128" s="174"/>
      <c r="E1128" s="8"/>
      <c r="G1128" s="175" t="s">
        <v>461</v>
      </c>
      <c r="H1128" s="174"/>
      <c r="I1128" s="176"/>
      <c r="J1128" s="176"/>
      <c r="K1128" s="197"/>
      <c r="L1128" s="197"/>
      <c r="M1128" s="197"/>
      <c r="N1128" s="197"/>
      <c r="O1128" s="197"/>
      <c r="P1128" s="197"/>
      <c r="R1128" s="198"/>
      <c r="S1128" s="199" t="str">
        <f t="shared" ref="S1128:AX1128" si="1346">S$20</f>
        <v>S$16</v>
      </c>
      <c r="T1128" s="199" t="str">
        <f t="shared" si="1346"/>
        <v>T$16</v>
      </c>
      <c r="U1128" s="199" t="str">
        <f t="shared" si="1346"/>
        <v>U$16</v>
      </c>
      <c r="V1128" s="199" t="str">
        <f t="shared" si="1346"/>
        <v>V$16</v>
      </c>
      <c r="W1128" s="199" t="str">
        <f t="shared" si="1346"/>
        <v>W$16</v>
      </c>
      <c r="X1128" s="199" t="str">
        <f t="shared" si="1346"/>
        <v>X$16</v>
      </c>
      <c r="Y1128" s="199" t="str">
        <f t="shared" si="1346"/>
        <v>Y$16</v>
      </c>
      <c r="Z1128" s="199" t="str">
        <f t="shared" si="1346"/>
        <v>Z$16</v>
      </c>
      <c r="AA1128" s="199" t="str">
        <f t="shared" si="1346"/>
        <v>AA$16</v>
      </c>
      <c r="AB1128" s="199" t="str">
        <f t="shared" si="1346"/>
        <v>AB$16</v>
      </c>
      <c r="AC1128" s="199" t="str">
        <f t="shared" si="1346"/>
        <v>AC$16</v>
      </c>
      <c r="AD1128" s="199" t="str">
        <f t="shared" si="1346"/>
        <v>AD$16</v>
      </c>
      <c r="AE1128" s="199" t="str">
        <f t="shared" si="1346"/>
        <v>AE$16</v>
      </c>
      <c r="AF1128" s="199" t="str">
        <f t="shared" si="1346"/>
        <v>AF$16</v>
      </c>
      <c r="AG1128" s="199" t="str">
        <f t="shared" si="1346"/>
        <v>AG$16</v>
      </c>
      <c r="AH1128" s="199" t="str">
        <f t="shared" si="1346"/>
        <v>AH$16</v>
      </c>
      <c r="AI1128" s="199" t="str">
        <f t="shared" si="1346"/>
        <v>AI$16</v>
      </c>
      <c r="AJ1128" s="199" t="str">
        <f t="shared" si="1346"/>
        <v>AJ$16</v>
      </c>
      <c r="AK1128" s="199" t="str">
        <f t="shared" si="1346"/>
        <v>AK$16</v>
      </c>
      <c r="AL1128" s="199" t="str">
        <f t="shared" si="1346"/>
        <v>AL$16</v>
      </c>
      <c r="AM1128" s="199" t="str">
        <f t="shared" si="1346"/>
        <v>AM$16</v>
      </c>
      <c r="AN1128" s="199" t="str">
        <f t="shared" si="1346"/>
        <v>AN$16</v>
      </c>
      <c r="AO1128" s="199" t="str">
        <f t="shared" si="1346"/>
        <v>AO$16</v>
      </c>
      <c r="AP1128" s="199" t="str">
        <f t="shared" si="1346"/>
        <v>AP$16</v>
      </c>
      <c r="AQ1128" s="199" t="str">
        <f t="shared" si="1346"/>
        <v>AQ$16</v>
      </c>
      <c r="AR1128" s="199" t="str">
        <f t="shared" si="1346"/>
        <v>AR$16</v>
      </c>
      <c r="AS1128" s="199" t="str">
        <f t="shared" si="1346"/>
        <v>AS$16</v>
      </c>
      <c r="AT1128" s="199" t="str">
        <f t="shared" si="1346"/>
        <v>AT$16</v>
      </c>
      <c r="AU1128" s="199" t="str">
        <f t="shared" si="1346"/>
        <v>AU$16</v>
      </c>
      <c r="AV1128" s="199" t="str">
        <f t="shared" si="1346"/>
        <v>AV$16</v>
      </c>
      <c r="AW1128" s="199" t="str">
        <f t="shared" si="1346"/>
        <v>AW$16</v>
      </c>
      <c r="AX1128" s="199" t="str">
        <f t="shared" si="1346"/>
        <v>AX$16</v>
      </c>
      <c r="AY1128" s="199" t="str">
        <f t="shared" ref="AY1128:CD1128" si="1347">AY$20</f>
        <v>AY$16</v>
      </c>
      <c r="AZ1128" s="199" t="str">
        <f t="shared" si="1347"/>
        <v>AZ$16</v>
      </c>
      <c r="BA1128" s="199" t="str">
        <f t="shared" si="1347"/>
        <v>BA$16</v>
      </c>
      <c r="BB1128" s="199" t="str">
        <f t="shared" si="1347"/>
        <v>BB$16</v>
      </c>
      <c r="BC1128" s="199" t="str">
        <f t="shared" si="1347"/>
        <v>BC$16</v>
      </c>
      <c r="BD1128" s="199" t="str">
        <f t="shared" si="1347"/>
        <v>BD$16</v>
      </c>
      <c r="BE1128" s="199" t="str">
        <f t="shared" si="1347"/>
        <v>BE$16</v>
      </c>
      <c r="BF1128" s="199" t="str">
        <f t="shared" si="1347"/>
        <v>BF$16</v>
      </c>
      <c r="BG1128" s="199" t="str">
        <f t="shared" si="1347"/>
        <v>BG$16</v>
      </c>
      <c r="BH1128" s="199" t="str">
        <f t="shared" si="1347"/>
        <v>BH$16</v>
      </c>
      <c r="BI1128" s="199" t="str">
        <f t="shared" si="1347"/>
        <v>BI$16</v>
      </c>
      <c r="BJ1128" s="199" t="str">
        <f t="shared" si="1347"/>
        <v>BJ$16</v>
      </c>
      <c r="BK1128" s="199" t="str">
        <f t="shared" si="1347"/>
        <v>BK$16</v>
      </c>
      <c r="BL1128" s="199" t="str">
        <f t="shared" si="1347"/>
        <v>BL$16</v>
      </c>
      <c r="BM1128" s="199" t="str">
        <f t="shared" si="1347"/>
        <v>BM$16</v>
      </c>
      <c r="BN1128" s="199" t="str">
        <f t="shared" si="1347"/>
        <v>BN$16</v>
      </c>
      <c r="BO1128" s="199" t="str">
        <f t="shared" si="1347"/>
        <v>BO$16</v>
      </c>
      <c r="BP1128" s="199" t="str">
        <f t="shared" si="1347"/>
        <v>BP$16</v>
      </c>
      <c r="BQ1128" s="199" t="str">
        <f t="shared" si="1347"/>
        <v>BQ$16</v>
      </c>
      <c r="BR1128" s="199" t="str">
        <f t="shared" si="1347"/>
        <v>BR$16</v>
      </c>
      <c r="BS1128" s="199" t="str">
        <f t="shared" si="1347"/>
        <v>BS$16</v>
      </c>
      <c r="BT1128" s="199" t="str">
        <f t="shared" si="1347"/>
        <v>BT$16</v>
      </c>
      <c r="BU1128" s="199" t="str">
        <f t="shared" si="1347"/>
        <v>BU$16</v>
      </c>
      <c r="BV1128" s="199" t="str">
        <f t="shared" si="1347"/>
        <v>BV$16</v>
      </c>
      <c r="BW1128" s="199" t="str">
        <f t="shared" si="1347"/>
        <v>BW$16</v>
      </c>
      <c r="BX1128" s="199" t="str">
        <f t="shared" si="1347"/>
        <v>BX$16</v>
      </c>
      <c r="BY1128" s="199" t="str">
        <f t="shared" si="1347"/>
        <v>BY$16</v>
      </c>
      <c r="BZ1128" s="199" t="str">
        <f t="shared" si="1347"/>
        <v>BZ$16</v>
      </c>
      <c r="CA1128" s="199" t="str">
        <f t="shared" si="1347"/>
        <v>CA$16</v>
      </c>
      <c r="CB1128" s="199" t="str">
        <f t="shared" si="1347"/>
        <v>CB$16</v>
      </c>
      <c r="CC1128" s="199" t="str">
        <f t="shared" si="1347"/>
        <v>CC$16</v>
      </c>
      <c r="CD1128" s="199" t="str">
        <f t="shared" si="1347"/>
        <v>CD$16</v>
      </c>
      <c r="CE1128" s="199" t="str">
        <f t="shared" ref="CE1128:CL1128" si="1348">CE$20</f>
        <v>CE$16</v>
      </c>
      <c r="CF1128" s="199" t="str">
        <f t="shared" si="1348"/>
        <v>CF$16</v>
      </c>
      <c r="CG1128" s="199" t="str">
        <f t="shared" si="1348"/>
        <v>CG$16</v>
      </c>
      <c r="CH1128" s="199" t="str">
        <f t="shared" si="1348"/>
        <v>CH$16</v>
      </c>
      <c r="CI1128" s="199" t="str">
        <f t="shared" si="1348"/>
        <v>CI$16</v>
      </c>
      <c r="CJ1128" s="199" t="str">
        <f t="shared" si="1348"/>
        <v>CJ$16</v>
      </c>
      <c r="CK1128" s="199" t="str">
        <f t="shared" si="1348"/>
        <v>CK$16</v>
      </c>
      <c r="CL1128" s="199" t="str">
        <f t="shared" si="1348"/>
        <v>CL$16</v>
      </c>
      <c r="CN1128" s="176"/>
      <c r="CO1128" s="199" t="str">
        <f t="shared" ref="CO1128:DL1128" si="1349">CO$20</f>
        <v>CO$16</v>
      </c>
      <c r="CP1128" s="199" t="str">
        <f t="shared" si="1349"/>
        <v>CP$16</v>
      </c>
      <c r="CQ1128" s="199" t="str">
        <f t="shared" si="1349"/>
        <v>CQ$16</v>
      </c>
      <c r="CR1128" s="199" t="str">
        <f t="shared" si="1349"/>
        <v>CR$16</v>
      </c>
      <c r="CS1128" s="199" t="str">
        <f t="shared" si="1349"/>
        <v>CS$16</v>
      </c>
      <c r="CT1128" s="199" t="str">
        <f t="shared" si="1349"/>
        <v>CT$16</v>
      </c>
      <c r="CU1128" s="199" t="str">
        <f t="shared" si="1349"/>
        <v>CU$16</v>
      </c>
      <c r="CV1128" s="199" t="str">
        <f t="shared" si="1349"/>
        <v>CV$16</v>
      </c>
      <c r="CW1128" s="199" t="str">
        <f t="shared" si="1349"/>
        <v>CW$16</v>
      </c>
      <c r="CX1128" s="199" t="str">
        <f t="shared" si="1349"/>
        <v>CX$16</v>
      </c>
      <c r="CY1128" s="199" t="str">
        <f t="shared" si="1349"/>
        <v>CY$16</v>
      </c>
      <c r="CZ1128" s="199" t="str">
        <f t="shared" si="1349"/>
        <v>CZ$16</v>
      </c>
      <c r="DA1128" s="199" t="str">
        <f t="shared" si="1349"/>
        <v>DA$16</v>
      </c>
      <c r="DB1128" s="199" t="str">
        <f t="shared" si="1349"/>
        <v>DB$16</v>
      </c>
      <c r="DC1128" s="199" t="str">
        <f t="shared" si="1349"/>
        <v>DC$16</v>
      </c>
      <c r="DD1128" s="199" t="str">
        <f t="shared" si="1349"/>
        <v>DD$16</v>
      </c>
      <c r="DE1128" s="199" t="str">
        <f t="shared" si="1349"/>
        <v>DE$16</v>
      </c>
      <c r="DF1128" s="199" t="str">
        <f t="shared" si="1349"/>
        <v>DF$16</v>
      </c>
      <c r="DG1128" s="199" t="str">
        <f t="shared" si="1349"/>
        <v>DG$16</v>
      </c>
      <c r="DH1128" s="199" t="str">
        <f t="shared" si="1349"/>
        <v>DH$16</v>
      </c>
      <c r="DI1128" s="199" t="str">
        <f t="shared" si="1349"/>
        <v>DI$16</v>
      </c>
      <c r="DJ1128" s="199" t="str">
        <f t="shared" si="1349"/>
        <v>DJ$16</v>
      </c>
      <c r="DK1128" s="199" t="str">
        <f t="shared" si="1349"/>
        <v>DK$16</v>
      </c>
      <c r="DL1128" s="199" t="str">
        <f t="shared" si="1349"/>
        <v>DL$16</v>
      </c>
    </row>
    <row r="1129" spans="1:116" x14ac:dyDescent="0.4">
      <c r="A1129" s="174"/>
      <c r="E1129" s="8"/>
      <c r="G1129" s="175" t="s">
        <v>462</v>
      </c>
      <c r="H1129" s="200"/>
      <c r="I1129" s="201"/>
      <c r="J1129" s="201"/>
      <c r="K1129" s="202"/>
      <c r="L1129" s="202"/>
      <c r="M1129" s="202"/>
      <c r="N1129" s="202"/>
      <c r="O1129" s="202"/>
      <c r="P1129" s="202"/>
      <c r="R1129" s="202"/>
      <c r="S1129" s="199" t="str">
        <f t="shared" ref="S1129:AX1129" si="1350">S$21</f>
        <v>S$17</v>
      </c>
      <c r="T1129" s="199" t="str">
        <f t="shared" si="1350"/>
        <v>T$17</v>
      </c>
      <c r="U1129" s="199" t="str">
        <f t="shared" si="1350"/>
        <v>U$17</v>
      </c>
      <c r="V1129" s="199" t="str">
        <f t="shared" si="1350"/>
        <v>V$17</v>
      </c>
      <c r="W1129" s="199" t="str">
        <f t="shared" si="1350"/>
        <v>W$17</v>
      </c>
      <c r="X1129" s="199" t="str">
        <f t="shared" si="1350"/>
        <v>X$17</v>
      </c>
      <c r="Y1129" s="199" t="str">
        <f t="shared" si="1350"/>
        <v>Y$17</v>
      </c>
      <c r="Z1129" s="199" t="str">
        <f t="shared" si="1350"/>
        <v>Z$17</v>
      </c>
      <c r="AA1129" s="199" t="str">
        <f t="shared" si="1350"/>
        <v>AA$17</v>
      </c>
      <c r="AB1129" s="199" t="str">
        <f t="shared" si="1350"/>
        <v>AB$17</v>
      </c>
      <c r="AC1129" s="199" t="str">
        <f t="shared" si="1350"/>
        <v>AC$17</v>
      </c>
      <c r="AD1129" s="199" t="str">
        <f t="shared" si="1350"/>
        <v>AD$17</v>
      </c>
      <c r="AE1129" s="199" t="str">
        <f t="shared" si="1350"/>
        <v>AE$17</v>
      </c>
      <c r="AF1129" s="199" t="str">
        <f t="shared" si="1350"/>
        <v>AF$17</v>
      </c>
      <c r="AG1129" s="199" t="str">
        <f t="shared" si="1350"/>
        <v>AG$17</v>
      </c>
      <c r="AH1129" s="199" t="str">
        <f t="shared" si="1350"/>
        <v>AH$17</v>
      </c>
      <c r="AI1129" s="199" t="str">
        <f t="shared" si="1350"/>
        <v>AI$17</v>
      </c>
      <c r="AJ1129" s="199" t="str">
        <f t="shared" si="1350"/>
        <v>AJ$17</v>
      </c>
      <c r="AK1129" s="199" t="str">
        <f t="shared" si="1350"/>
        <v>AK$17</v>
      </c>
      <c r="AL1129" s="199" t="str">
        <f t="shared" si="1350"/>
        <v>AL$17</v>
      </c>
      <c r="AM1129" s="199" t="str">
        <f t="shared" si="1350"/>
        <v>AM$17</v>
      </c>
      <c r="AN1129" s="199" t="str">
        <f t="shared" si="1350"/>
        <v>AN$17</v>
      </c>
      <c r="AO1129" s="199" t="str">
        <f t="shared" si="1350"/>
        <v>AO$17</v>
      </c>
      <c r="AP1129" s="199" t="str">
        <f t="shared" si="1350"/>
        <v>AP$17</v>
      </c>
      <c r="AQ1129" s="199" t="str">
        <f t="shared" si="1350"/>
        <v>AQ$17</v>
      </c>
      <c r="AR1129" s="199" t="str">
        <f t="shared" si="1350"/>
        <v>AR$17</v>
      </c>
      <c r="AS1129" s="199" t="str">
        <f t="shared" si="1350"/>
        <v>AS$17</v>
      </c>
      <c r="AT1129" s="199" t="str">
        <f t="shared" si="1350"/>
        <v>AT$17</v>
      </c>
      <c r="AU1129" s="199" t="str">
        <f t="shared" si="1350"/>
        <v>AU$17</v>
      </c>
      <c r="AV1129" s="199" t="str">
        <f t="shared" si="1350"/>
        <v>AV$17</v>
      </c>
      <c r="AW1129" s="199" t="str">
        <f t="shared" si="1350"/>
        <v>AW$17</v>
      </c>
      <c r="AX1129" s="199" t="str">
        <f t="shared" si="1350"/>
        <v>AX$17</v>
      </c>
      <c r="AY1129" s="199" t="str">
        <f t="shared" ref="AY1129:CD1129" si="1351">AY$21</f>
        <v>AY$17</v>
      </c>
      <c r="AZ1129" s="199" t="str">
        <f t="shared" si="1351"/>
        <v>AZ$17</v>
      </c>
      <c r="BA1129" s="199" t="str">
        <f t="shared" si="1351"/>
        <v>BA$17</v>
      </c>
      <c r="BB1129" s="199" t="str">
        <f t="shared" si="1351"/>
        <v>BB$17</v>
      </c>
      <c r="BC1129" s="199" t="str">
        <f t="shared" si="1351"/>
        <v>BC$17</v>
      </c>
      <c r="BD1129" s="199" t="str">
        <f t="shared" si="1351"/>
        <v>BD$17</v>
      </c>
      <c r="BE1129" s="199" t="str">
        <f t="shared" si="1351"/>
        <v>BE$17</v>
      </c>
      <c r="BF1129" s="199" t="str">
        <f t="shared" si="1351"/>
        <v>BF$17</v>
      </c>
      <c r="BG1129" s="199" t="str">
        <f t="shared" si="1351"/>
        <v>BG$17</v>
      </c>
      <c r="BH1129" s="199" t="str">
        <f t="shared" si="1351"/>
        <v>BH$17</v>
      </c>
      <c r="BI1129" s="199" t="str">
        <f t="shared" si="1351"/>
        <v>BI$17</v>
      </c>
      <c r="BJ1129" s="199" t="str">
        <f t="shared" si="1351"/>
        <v>BJ$17</v>
      </c>
      <c r="BK1129" s="199" t="str">
        <f t="shared" si="1351"/>
        <v>BK$17</v>
      </c>
      <c r="BL1129" s="199" t="str">
        <f t="shared" si="1351"/>
        <v>BL$17</v>
      </c>
      <c r="BM1129" s="199" t="str">
        <f t="shared" si="1351"/>
        <v>BM$17</v>
      </c>
      <c r="BN1129" s="199" t="str">
        <f t="shared" si="1351"/>
        <v>BN$17</v>
      </c>
      <c r="BO1129" s="199" t="str">
        <f t="shared" si="1351"/>
        <v>BO$17</v>
      </c>
      <c r="BP1129" s="199" t="str">
        <f t="shared" si="1351"/>
        <v>BP$17</v>
      </c>
      <c r="BQ1129" s="199" t="str">
        <f t="shared" si="1351"/>
        <v>BQ$17</v>
      </c>
      <c r="BR1129" s="199" t="str">
        <f t="shared" si="1351"/>
        <v>BR$17</v>
      </c>
      <c r="BS1129" s="199" t="str">
        <f t="shared" si="1351"/>
        <v>BS$17</v>
      </c>
      <c r="BT1129" s="199" t="str">
        <f t="shared" si="1351"/>
        <v>BT$17</v>
      </c>
      <c r="BU1129" s="199" t="str">
        <f t="shared" si="1351"/>
        <v>BU$17</v>
      </c>
      <c r="BV1129" s="199" t="str">
        <f t="shared" si="1351"/>
        <v>BV$17</v>
      </c>
      <c r="BW1129" s="199" t="str">
        <f t="shared" si="1351"/>
        <v>BW$17</v>
      </c>
      <c r="BX1129" s="199" t="str">
        <f t="shared" si="1351"/>
        <v>BX$17</v>
      </c>
      <c r="BY1129" s="199" t="str">
        <f t="shared" si="1351"/>
        <v>BY$17</v>
      </c>
      <c r="BZ1129" s="199" t="str">
        <f t="shared" si="1351"/>
        <v>BZ$17</v>
      </c>
      <c r="CA1129" s="199" t="str">
        <f t="shared" si="1351"/>
        <v>CA$17</v>
      </c>
      <c r="CB1129" s="199" t="str">
        <f t="shared" si="1351"/>
        <v>CB$17</v>
      </c>
      <c r="CC1129" s="199" t="str">
        <f t="shared" si="1351"/>
        <v>CC$17</v>
      </c>
      <c r="CD1129" s="199" t="str">
        <f t="shared" si="1351"/>
        <v>CD$17</v>
      </c>
      <c r="CE1129" s="199" t="str">
        <f t="shared" ref="CE1129:CL1129" si="1352">CE$21</f>
        <v>CE$17</v>
      </c>
      <c r="CF1129" s="199" t="str">
        <f t="shared" si="1352"/>
        <v>CF$17</v>
      </c>
      <c r="CG1129" s="199" t="str">
        <f t="shared" si="1352"/>
        <v>CG$17</v>
      </c>
      <c r="CH1129" s="199" t="str">
        <f t="shared" si="1352"/>
        <v>CH$17</v>
      </c>
      <c r="CI1129" s="199" t="str">
        <f t="shared" si="1352"/>
        <v>CI$17</v>
      </c>
      <c r="CJ1129" s="199" t="str">
        <f t="shared" si="1352"/>
        <v>CJ$17</v>
      </c>
      <c r="CK1129" s="199" t="str">
        <f t="shared" si="1352"/>
        <v>CK$17</v>
      </c>
      <c r="CL1129" s="199" t="str">
        <f t="shared" si="1352"/>
        <v>CL$17</v>
      </c>
      <c r="CN1129" s="201"/>
      <c r="CO1129" s="199" t="str">
        <f t="shared" ref="CO1129:DL1129" si="1353">CO$21</f>
        <v>CO$17</v>
      </c>
      <c r="CP1129" s="199" t="str">
        <f t="shared" si="1353"/>
        <v>CP$17</v>
      </c>
      <c r="CQ1129" s="199" t="str">
        <f t="shared" si="1353"/>
        <v>CQ$17</v>
      </c>
      <c r="CR1129" s="199" t="str">
        <f t="shared" si="1353"/>
        <v>CR$17</v>
      </c>
      <c r="CS1129" s="199" t="str">
        <f t="shared" si="1353"/>
        <v>CS$17</v>
      </c>
      <c r="CT1129" s="199" t="str">
        <f t="shared" si="1353"/>
        <v>CT$17</v>
      </c>
      <c r="CU1129" s="199" t="str">
        <f t="shared" si="1353"/>
        <v>CU$17</v>
      </c>
      <c r="CV1129" s="199" t="str">
        <f t="shared" si="1353"/>
        <v>CV$17</v>
      </c>
      <c r="CW1129" s="199" t="str">
        <f t="shared" si="1353"/>
        <v>CW$17</v>
      </c>
      <c r="CX1129" s="199" t="str">
        <f t="shared" si="1353"/>
        <v>CX$17</v>
      </c>
      <c r="CY1129" s="199" t="str">
        <f t="shared" si="1353"/>
        <v>CY$17</v>
      </c>
      <c r="CZ1129" s="199" t="str">
        <f t="shared" si="1353"/>
        <v>CZ$17</v>
      </c>
      <c r="DA1129" s="199" t="str">
        <f t="shared" si="1353"/>
        <v>DA$17</v>
      </c>
      <c r="DB1129" s="199" t="str">
        <f t="shared" si="1353"/>
        <v>DB$17</v>
      </c>
      <c r="DC1129" s="199" t="str">
        <f t="shared" si="1353"/>
        <v>DC$17</v>
      </c>
      <c r="DD1129" s="199" t="str">
        <f t="shared" si="1353"/>
        <v>DD$17</v>
      </c>
      <c r="DE1129" s="199" t="str">
        <f t="shared" si="1353"/>
        <v>DE$17</v>
      </c>
      <c r="DF1129" s="199" t="str">
        <f t="shared" si="1353"/>
        <v>DF$17</v>
      </c>
      <c r="DG1129" s="199" t="str">
        <f t="shared" si="1353"/>
        <v>DG$17</v>
      </c>
      <c r="DH1129" s="199" t="str">
        <f t="shared" si="1353"/>
        <v>DH$17</v>
      </c>
      <c r="DI1129" s="199" t="str">
        <f t="shared" si="1353"/>
        <v>DI$17</v>
      </c>
      <c r="DJ1129" s="199" t="str">
        <f t="shared" si="1353"/>
        <v>DJ$17</v>
      </c>
      <c r="DK1129" s="199" t="str">
        <f t="shared" si="1353"/>
        <v>DK$17</v>
      </c>
      <c r="DL1129" s="199" t="str">
        <f t="shared" si="1353"/>
        <v>DL$17</v>
      </c>
    </row>
    <row r="1130" spans="1:116" x14ac:dyDescent="0.4">
      <c r="A1130" s="174"/>
      <c r="E1130" s="8"/>
      <c r="G1130" s="175" t="s">
        <v>491</v>
      </c>
      <c r="H1130" s="200"/>
      <c r="I1130" s="201"/>
      <c r="J1130" s="201"/>
      <c r="K1130" s="202"/>
      <c r="L1130" s="202"/>
      <c r="M1130" s="202"/>
      <c r="N1130" s="202"/>
      <c r="O1130" s="202"/>
      <c r="P1130" s="202"/>
      <c r="R1130" s="202"/>
      <c r="S1130" s="190"/>
      <c r="T1130" s="190"/>
      <c r="U1130" s="190"/>
      <c r="V1130" s="190"/>
      <c r="W1130" s="190"/>
      <c r="X1130" s="190"/>
      <c r="Y1130" s="190"/>
      <c r="Z1130" s="190"/>
      <c r="AA1130" s="190"/>
      <c r="AB1130" s="190"/>
      <c r="AC1130" s="190"/>
      <c r="AD1130" s="190"/>
      <c r="AE1130" s="190"/>
      <c r="AF1130" s="190"/>
      <c r="AG1130" s="190"/>
      <c r="AH1130" s="190"/>
      <c r="AI1130" s="190"/>
      <c r="AJ1130" s="190"/>
      <c r="AK1130" s="190"/>
      <c r="AL1130" s="190"/>
      <c r="AM1130" s="190"/>
      <c r="AN1130" s="190"/>
      <c r="AO1130" s="190"/>
      <c r="AP1130" s="190"/>
      <c r="AQ1130" s="190"/>
      <c r="AR1130" s="190"/>
      <c r="AS1130" s="190"/>
      <c r="AT1130" s="190"/>
      <c r="AU1130" s="190"/>
      <c r="AV1130" s="190"/>
      <c r="AW1130" s="190"/>
      <c r="AX1130" s="190"/>
      <c r="AY1130" s="190"/>
      <c r="AZ1130" s="190"/>
      <c r="BA1130" s="190"/>
      <c r="BB1130" s="190"/>
      <c r="BC1130" s="190"/>
      <c r="BD1130" s="190"/>
      <c r="BE1130" s="190"/>
      <c r="BF1130" s="190"/>
      <c r="BG1130" s="190"/>
      <c r="BH1130" s="190"/>
      <c r="BI1130" s="190"/>
      <c r="BJ1130" s="190"/>
      <c r="BK1130" s="190"/>
      <c r="BL1130" s="190"/>
      <c r="BM1130" s="190"/>
      <c r="BN1130" s="190"/>
      <c r="BO1130" s="190"/>
      <c r="BP1130" s="190"/>
      <c r="BQ1130" s="190"/>
      <c r="BR1130" s="190"/>
      <c r="BS1130" s="190"/>
      <c r="BT1130" s="190"/>
      <c r="BU1130" s="190"/>
      <c r="BV1130" s="190"/>
      <c r="BW1130" s="190"/>
      <c r="BX1130" s="190"/>
      <c r="BY1130" s="190"/>
      <c r="BZ1130" s="190"/>
      <c r="CA1130" s="190"/>
      <c r="CB1130" s="190"/>
      <c r="CC1130" s="190"/>
      <c r="CD1130" s="190"/>
      <c r="CE1130" s="190"/>
      <c r="CF1130" s="190"/>
      <c r="CG1130" s="190"/>
      <c r="CH1130" s="190"/>
      <c r="CI1130" s="190"/>
      <c r="CJ1130" s="190"/>
      <c r="CK1130" s="190"/>
      <c r="CL1130" s="190"/>
      <c r="CN1130" s="201"/>
      <c r="CO1130" s="190"/>
      <c r="CP1130" s="190"/>
      <c r="CQ1130" s="190"/>
      <c r="CR1130" s="190"/>
      <c r="CS1130" s="190"/>
      <c r="CT1130" s="190"/>
      <c r="CU1130" s="190"/>
      <c r="CV1130" s="190"/>
      <c r="CW1130" s="190"/>
      <c r="CX1130" s="190"/>
      <c r="CY1130" s="190"/>
      <c r="CZ1130" s="190"/>
      <c r="DA1130" s="190"/>
      <c r="DB1130" s="190"/>
      <c r="DC1130" s="190"/>
      <c r="DD1130" s="190"/>
      <c r="DE1130" s="190"/>
      <c r="DF1130" s="190"/>
      <c r="DG1130" s="190"/>
      <c r="DH1130" s="190"/>
      <c r="DI1130" s="190"/>
      <c r="DJ1130" s="190"/>
      <c r="DK1130" s="190"/>
      <c r="DL1130" s="190"/>
    </row>
    <row r="1131" spans="1:116" x14ac:dyDescent="0.4">
      <c r="A1131" s="174"/>
      <c r="E1131" s="8"/>
      <c r="G1131" s="175" t="s">
        <v>505</v>
      </c>
      <c r="H1131" s="200"/>
      <c r="I1131" s="201"/>
      <c r="J1131" s="201"/>
      <c r="K1131" s="202"/>
      <c r="L1131" s="202"/>
      <c r="M1131" s="202"/>
      <c r="N1131" s="202"/>
      <c r="O1131" s="202"/>
      <c r="P1131" s="202"/>
      <c r="R1131" s="202"/>
      <c r="S1131" s="190"/>
      <c r="T1131" s="190"/>
      <c r="U1131" s="190"/>
      <c r="V1131" s="190"/>
      <c r="W1131" s="190"/>
      <c r="X1131" s="190"/>
      <c r="Y1131" s="190"/>
      <c r="Z1131" s="190"/>
      <c r="AA1131" s="190"/>
      <c r="AB1131" s="190"/>
      <c r="AC1131" s="190"/>
      <c r="AD1131" s="190"/>
      <c r="AE1131" s="190"/>
      <c r="AF1131" s="190"/>
      <c r="AG1131" s="190"/>
      <c r="AH1131" s="190"/>
      <c r="AI1131" s="190"/>
      <c r="AJ1131" s="190"/>
      <c r="AK1131" s="190"/>
      <c r="AL1131" s="190"/>
      <c r="AM1131" s="190"/>
      <c r="AN1131" s="190"/>
      <c r="AO1131" s="190"/>
      <c r="AP1131" s="190"/>
      <c r="AQ1131" s="190"/>
      <c r="AR1131" s="190"/>
      <c r="AS1131" s="190"/>
      <c r="AT1131" s="190"/>
      <c r="AU1131" s="190"/>
      <c r="AV1131" s="190"/>
      <c r="AW1131" s="190"/>
      <c r="AX1131" s="190"/>
      <c r="AY1131" s="190"/>
      <c r="AZ1131" s="190"/>
      <c r="BA1131" s="190"/>
      <c r="BB1131" s="190"/>
      <c r="BC1131" s="190"/>
      <c r="BD1131" s="190"/>
      <c r="BE1131" s="190"/>
      <c r="BF1131" s="190"/>
      <c r="BG1131" s="190"/>
      <c r="BH1131" s="190"/>
      <c r="BI1131" s="190"/>
      <c r="BJ1131" s="190"/>
      <c r="BK1131" s="190"/>
      <c r="BL1131" s="190"/>
      <c r="BM1131" s="190"/>
      <c r="BN1131" s="190"/>
      <c r="BO1131" s="190"/>
      <c r="BP1131" s="190"/>
      <c r="BQ1131" s="190"/>
      <c r="BR1131" s="190"/>
      <c r="BS1131" s="190"/>
      <c r="BT1131" s="190"/>
      <c r="BU1131" s="190"/>
      <c r="BV1131" s="190"/>
      <c r="BW1131" s="190"/>
      <c r="BX1131" s="190"/>
      <c r="BY1131" s="190"/>
      <c r="BZ1131" s="190"/>
      <c r="CA1131" s="190"/>
      <c r="CB1131" s="190"/>
      <c r="CC1131" s="190"/>
      <c r="CD1131" s="190"/>
      <c r="CE1131" s="190"/>
      <c r="CF1131" s="190"/>
      <c r="CG1131" s="190"/>
      <c r="CH1131" s="190"/>
      <c r="CI1131" s="190"/>
      <c r="CJ1131" s="190"/>
      <c r="CK1131" s="190"/>
      <c r="CL1131" s="190"/>
      <c r="CN1131" s="201"/>
      <c r="CO1131" s="190"/>
      <c r="CP1131" s="190"/>
      <c r="CQ1131" s="190"/>
      <c r="CR1131" s="190"/>
      <c r="CS1131" s="190"/>
      <c r="CT1131" s="190"/>
      <c r="CU1131" s="190"/>
      <c r="CV1131" s="190"/>
      <c r="CW1131" s="190"/>
      <c r="CX1131" s="190"/>
      <c r="CY1131" s="190"/>
      <c r="CZ1131" s="190"/>
      <c r="DA1131" s="190"/>
      <c r="DB1131" s="190"/>
      <c r="DC1131" s="190"/>
      <c r="DD1131" s="190"/>
      <c r="DE1131" s="190"/>
      <c r="DF1131" s="190"/>
      <c r="DG1131" s="190"/>
      <c r="DH1131" s="190"/>
      <c r="DI1131" s="190"/>
      <c r="DJ1131" s="190"/>
      <c r="DK1131" s="190"/>
      <c r="DL1131" s="190"/>
    </row>
    <row r="1132" spans="1:116" x14ac:dyDescent="0.4">
      <c r="A1132" s="174"/>
      <c r="E1132" s="8"/>
      <c r="G1132" s="175" t="s">
        <v>463</v>
      </c>
      <c r="H1132" s="200"/>
      <c r="I1132" s="201"/>
      <c r="J1132" s="201"/>
      <c r="K1132" s="202"/>
      <c r="L1132" s="202"/>
      <c r="M1132" s="202"/>
      <c r="N1132" s="202"/>
      <c r="O1132" s="202"/>
      <c r="P1132" s="202"/>
      <c r="R1132" s="202"/>
      <c r="S1132" s="190" t="str">
        <f t="shared" ref="S1132:AX1132" si="1354">S$22</f>
        <v>S$18</v>
      </c>
      <c r="T1132" s="190" t="str">
        <f t="shared" si="1354"/>
        <v>T$18</v>
      </c>
      <c r="U1132" s="190" t="str">
        <f t="shared" si="1354"/>
        <v>U$18</v>
      </c>
      <c r="V1132" s="190" t="str">
        <f t="shared" si="1354"/>
        <v>V$18</v>
      </c>
      <c r="W1132" s="190" t="str">
        <f t="shared" si="1354"/>
        <v>W$18</v>
      </c>
      <c r="X1132" s="190" t="str">
        <f t="shared" si="1354"/>
        <v>X$18</v>
      </c>
      <c r="Y1132" s="190" t="str">
        <f t="shared" si="1354"/>
        <v>Y$18</v>
      </c>
      <c r="Z1132" s="190" t="str">
        <f t="shared" si="1354"/>
        <v>Z$18</v>
      </c>
      <c r="AA1132" s="190" t="str">
        <f t="shared" si="1354"/>
        <v>AA$18</v>
      </c>
      <c r="AB1132" s="190" t="str">
        <f t="shared" si="1354"/>
        <v>AB$18</v>
      </c>
      <c r="AC1132" s="190" t="str">
        <f t="shared" si="1354"/>
        <v>AC$18</v>
      </c>
      <c r="AD1132" s="190" t="str">
        <f t="shared" si="1354"/>
        <v>AD$18</v>
      </c>
      <c r="AE1132" s="190" t="str">
        <f t="shared" si="1354"/>
        <v>AE$18</v>
      </c>
      <c r="AF1132" s="190" t="str">
        <f t="shared" si="1354"/>
        <v>AF$18</v>
      </c>
      <c r="AG1132" s="190" t="str">
        <f t="shared" si="1354"/>
        <v>AG$18</v>
      </c>
      <c r="AH1132" s="190" t="str">
        <f t="shared" si="1354"/>
        <v>AH$18</v>
      </c>
      <c r="AI1132" s="190" t="str">
        <f t="shared" si="1354"/>
        <v>AI$18</v>
      </c>
      <c r="AJ1132" s="190" t="str">
        <f t="shared" si="1354"/>
        <v>AJ$18</v>
      </c>
      <c r="AK1132" s="190" t="str">
        <f t="shared" si="1354"/>
        <v>AK$18</v>
      </c>
      <c r="AL1132" s="190" t="str">
        <f t="shared" si="1354"/>
        <v>AL$18</v>
      </c>
      <c r="AM1132" s="190" t="str">
        <f t="shared" si="1354"/>
        <v>AM$18</v>
      </c>
      <c r="AN1132" s="190" t="str">
        <f t="shared" si="1354"/>
        <v>AN$18</v>
      </c>
      <c r="AO1132" s="190" t="str">
        <f t="shared" si="1354"/>
        <v>AO$18</v>
      </c>
      <c r="AP1132" s="190" t="str">
        <f t="shared" si="1354"/>
        <v>AP$18</v>
      </c>
      <c r="AQ1132" s="190" t="str">
        <f t="shared" si="1354"/>
        <v>AQ$18</v>
      </c>
      <c r="AR1132" s="190" t="str">
        <f t="shared" si="1354"/>
        <v>AR$18</v>
      </c>
      <c r="AS1132" s="190" t="str">
        <f t="shared" si="1354"/>
        <v>AS$18</v>
      </c>
      <c r="AT1132" s="190" t="str">
        <f t="shared" si="1354"/>
        <v>AT$18</v>
      </c>
      <c r="AU1132" s="190" t="str">
        <f t="shared" si="1354"/>
        <v>AU$18</v>
      </c>
      <c r="AV1132" s="190" t="str">
        <f t="shared" si="1354"/>
        <v>AV$18</v>
      </c>
      <c r="AW1132" s="190" t="str">
        <f t="shared" si="1354"/>
        <v>AW$18</v>
      </c>
      <c r="AX1132" s="190" t="str">
        <f t="shared" si="1354"/>
        <v>AX$18</v>
      </c>
      <c r="AY1132" s="190" t="str">
        <f t="shared" ref="AY1132:CD1132" si="1355">AY$22</f>
        <v>AY$18</v>
      </c>
      <c r="AZ1132" s="190" t="str">
        <f t="shared" si="1355"/>
        <v>AZ$18</v>
      </c>
      <c r="BA1132" s="190" t="str">
        <f t="shared" si="1355"/>
        <v>BA$18</v>
      </c>
      <c r="BB1132" s="190" t="str">
        <f t="shared" si="1355"/>
        <v>BB$18</v>
      </c>
      <c r="BC1132" s="190" t="str">
        <f t="shared" si="1355"/>
        <v>BC$18</v>
      </c>
      <c r="BD1132" s="190" t="str">
        <f t="shared" si="1355"/>
        <v>BD$18</v>
      </c>
      <c r="BE1132" s="190" t="str">
        <f t="shared" si="1355"/>
        <v>BE$18</v>
      </c>
      <c r="BF1132" s="190" t="str">
        <f t="shared" si="1355"/>
        <v>BF$18</v>
      </c>
      <c r="BG1132" s="190" t="str">
        <f t="shared" si="1355"/>
        <v>BG$18</v>
      </c>
      <c r="BH1132" s="190" t="str">
        <f t="shared" si="1355"/>
        <v>BH$18</v>
      </c>
      <c r="BI1132" s="190" t="str">
        <f t="shared" si="1355"/>
        <v>BI$18</v>
      </c>
      <c r="BJ1132" s="190" t="str">
        <f t="shared" si="1355"/>
        <v>BJ$18</v>
      </c>
      <c r="BK1132" s="190" t="str">
        <f t="shared" si="1355"/>
        <v>BK$18</v>
      </c>
      <c r="BL1132" s="190" t="str">
        <f t="shared" si="1355"/>
        <v>BL$18</v>
      </c>
      <c r="BM1132" s="190" t="str">
        <f t="shared" si="1355"/>
        <v>BM$18</v>
      </c>
      <c r="BN1132" s="190" t="str">
        <f t="shared" si="1355"/>
        <v>BN$18</v>
      </c>
      <c r="BO1132" s="190" t="str">
        <f t="shared" si="1355"/>
        <v>BO$18</v>
      </c>
      <c r="BP1132" s="190" t="str">
        <f t="shared" si="1355"/>
        <v>BP$18</v>
      </c>
      <c r="BQ1132" s="190" t="str">
        <f t="shared" si="1355"/>
        <v>BQ$18</v>
      </c>
      <c r="BR1132" s="190" t="str">
        <f t="shared" si="1355"/>
        <v>BR$18</v>
      </c>
      <c r="BS1132" s="190" t="str">
        <f t="shared" si="1355"/>
        <v>BS$18</v>
      </c>
      <c r="BT1132" s="190" t="str">
        <f t="shared" si="1355"/>
        <v>BT$18</v>
      </c>
      <c r="BU1132" s="190" t="str">
        <f t="shared" si="1355"/>
        <v>BU$18</v>
      </c>
      <c r="BV1132" s="190" t="str">
        <f t="shared" si="1355"/>
        <v>BV$18</v>
      </c>
      <c r="BW1132" s="190" t="str">
        <f t="shared" si="1355"/>
        <v>BW$18</v>
      </c>
      <c r="BX1132" s="190" t="str">
        <f t="shared" si="1355"/>
        <v>BX$18</v>
      </c>
      <c r="BY1132" s="190" t="str">
        <f t="shared" si="1355"/>
        <v>BY$18</v>
      </c>
      <c r="BZ1132" s="190" t="str">
        <f t="shared" si="1355"/>
        <v>BZ$18</v>
      </c>
      <c r="CA1132" s="190" t="str">
        <f t="shared" si="1355"/>
        <v>CA$18</v>
      </c>
      <c r="CB1132" s="190" t="str">
        <f t="shared" si="1355"/>
        <v>CB$18</v>
      </c>
      <c r="CC1132" s="190" t="str">
        <f t="shared" si="1355"/>
        <v>CC$18</v>
      </c>
      <c r="CD1132" s="190" t="str">
        <f t="shared" si="1355"/>
        <v>CD$18</v>
      </c>
      <c r="CE1132" s="190" t="str">
        <f t="shared" ref="CE1132:CL1132" si="1356">CE$22</f>
        <v>CE$18</v>
      </c>
      <c r="CF1132" s="190" t="str">
        <f t="shared" si="1356"/>
        <v>CF$18</v>
      </c>
      <c r="CG1132" s="190" t="str">
        <f t="shared" si="1356"/>
        <v>CG$18</v>
      </c>
      <c r="CH1132" s="190" t="str">
        <f t="shared" si="1356"/>
        <v>CH$18</v>
      </c>
      <c r="CI1132" s="190" t="str">
        <f t="shared" si="1356"/>
        <v>CI$18</v>
      </c>
      <c r="CJ1132" s="190" t="str">
        <f t="shared" si="1356"/>
        <v>CJ$18</v>
      </c>
      <c r="CK1132" s="190" t="str">
        <f t="shared" si="1356"/>
        <v>CK$18</v>
      </c>
      <c r="CL1132" s="190" t="str">
        <f t="shared" si="1356"/>
        <v>CL$18</v>
      </c>
      <c r="CN1132" s="201"/>
      <c r="CO1132" s="190" t="str">
        <f t="shared" ref="CO1132:DL1132" si="1357">CO$22</f>
        <v>CO$18</v>
      </c>
      <c r="CP1132" s="190" t="str">
        <f t="shared" si="1357"/>
        <v>CP$18</v>
      </c>
      <c r="CQ1132" s="190" t="str">
        <f t="shared" si="1357"/>
        <v>CQ$18</v>
      </c>
      <c r="CR1132" s="190" t="str">
        <f t="shared" si="1357"/>
        <v>CR$18</v>
      </c>
      <c r="CS1132" s="190" t="str">
        <f t="shared" si="1357"/>
        <v>CS$18</v>
      </c>
      <c r="CT1132" s="190" t="str">
        <f t="shared" si="1357"/>
        <v>CT$18</v>
      </c>
      <c r="CU1132" s="190" t="str">
        <f t="shared" si="1357"/>
        <v>CU$18</v>
      </c>
      <c r="CV1132" s="190" t="str">
        <f t="shared" si="1357"/>
        <v>CV$18</v>
      </c>
      <c r="CW1132" s="190" t="str">
        <f t="shared" si="1357"/>
        <v>CW$18</v>
      </c>
      <c r="CX1132" s="190" t="str">
        <f t="shared" si="1357"/>
        <v>CX$18</v>
      </c>
      <c r="CY1132" s="190" t="str">
        <f t="shared" si="1357"/>
        <v>CY$18</v>
      </c>
      <c r="CZ1132" s="190" t="str">
        <f t="shared" si="1357"/>
        <v>CZ$18</v>
      </c>
      <c r="DA1132" s="190" t="str">
        <f t="shared" si="1357"/>
        <v>DA$18</v>
      </c>
      <c r="DB1132" s="190" t="str">
        <f t="shared" si="1357"/>
        <v>DB$18</v>
      </c>
      <c r="DC1132" s="190" t="str">
        <f t="shared" si="1357"/>
        <v>DC$18</v>
      </c>
      <c r="DD1132" s="190" t="str">
        <f t="shared" si="1357"/>
        <v>DD$18</v>
      </c>
      <c r="DE1132" s="190" t="str">
        <f t="shared" si="1357"/>
        <v>DE$18</v>
      </c>
      <c r="DF1132" s="190" t="str">
        <f t="shared" si="1357"/>
        <v>DF$18</v>
      </c>
      <c r="DG1132" s="190" t="str">
        <f t="shared" si="1357"/>
        <v>DG$18</v>
      </c>
      <c r="DH1132" s="190" t="str">
        <f t="shared" si="1357"/>
        <v>DH$18</v>
      </c>
      <c r="DI1132" s="190" t="str">
        <f t="shared" si="1357"/>
        <v>DI$18</v>
      </c>
      <c r="DJ1132" s="190" t="str">
        <f t="shared" si="1357"/>
        <v>DJ$18</v>
      </c>
      <c r="DK1132" s="190" t="str">
        <f t="shared" si="1357"/>
        <v>DK$18</v>
      </c>
      <c r="DL1132" s="190" t="str">
        <f t="shared" si="1357"/>
        <v>DL$18</v>
      </c>
    </row>
    <row r="1133" spans="1:116" x14ac:dyDescent="0.4">
      <c r="A1133" s="174"/>
      <c r="E1133" s="8"/>
      <c r="G1133" s="175" t="s">
        <v>464</v>
      </c>
      <c r="H1133" s="200"/>
      <c r="I1133" s="201"/>
      <c r="J1133" s="201"/>
      <c r="K1133" s="202"/>
      <c r="L1133" s="202"/>
      <c r="M1133" s="202"/>
      <c r="N1133" s="202"/>
      <c r="O1133" s="202"/>
      <c r="P1133" s="202"/>
      <c r="R1133" s="202"/>
      <c r="S1133" s="190" t="str">
        <f t="shared" ref="S1133:AX1133" si="1358">S$23</f>
        <v>S$19</v>
      </c>
      <c r="T1133" s="190" t="str">
        <f t="shared" si="1358"/>
        <v>T$19</v>
      </c>
      <c r="U1133" s="190" t="str">
        <f t="shared" si="1358"/>
        <v>U$19</v>
      </c>
      <c r="V1133" s="190" t="str">
        <f t="shared" si="1358"/>
        <v>V$19</v>
      </c>
      <c r="W1133" s="190" t="str">
        <f t="shared" si="1358"/>
        <v>W$19</v>
      </c>
      <c r="X1133" s="190" t="str">
        <f t="shared" si="1358"/>
        <v>X$19</v>
      </c>
      <c r="Y1133" s="190" t="str">
        <f t="shared" si="1358"/>
        <v>Y$19</v>
      </c>
      <c r="Z1133" s="190" t="str">
        <f t="shared" si="1358"/>
        <v>Z$19</v>
      </c>
      <c r="AA1133" s="190" t="str">
        <f t="shared" si="1358"/>
        <v>AA$19</v>
      </c>
      <c r="AB1133" s="190" t="str">
        <f t="shared" si="1358"/>
        <v>AB$19</v>
      </c>
      <c r="AC1133" s="190" t="str">
        <f t="shared" si="1358"/>
        <v>AC$19</v>
      </c>
      <c r="AD1133" s="190" t="str">
        <f t="shared" si="1358"/>
        <v>AD$19</v>
      </c>
      <c r="AE1133" s="190" t="str">
        <f t="shared" si="1358"/>
        <v>AE$19</v>
      </c>
      <c r="AF1133" s="190" t="str">
        <f t="shared" si="1358"/>
        <v>AF$19</v>
      </c>
      <c r="AG1133" s="190" t="str">
        <f t="shared" si="1358"/>
        <v>AG$19</v>
      </c>
      <c r="AH1133" s="190" t="str">
        <f t="shared" si="1358"/>
        <v>AH$19</v>
      </c>
      <c r="AI1133" s="190" t="str">
        <f t="shared" si="1358"/>
        <v>AI$19</v>
      </c>
      <c r="AJ1133" s="190" t="str">
        <f t="shared" si="1358"/>
        <v>AJ$19</v>
      </c>
      <c r="AK1133" s="190" t="str">
        <f t="shared" si="1358"/>
        <v>AK$19</v>
      </c>
      <c r="AL1133" s="190" t="str">
        <f t="shared" si="1358"/>
        <v>AL$19</v>
      </c>
      <c r="AM1133" s="190" t="str">
        <f t="shared" si="1358"/>
        <v>AM$19</v>
      </c>
      <c r="AN1133" s="190" t="str">
        <f t="shared" si="1358"/>
        <v>AN$19</v>
      </c>
      <c r="AO1133" s="190" t="str">
        <f t="shared" si="1358"/>
        <v>AO$19</v>
      </c>
      <c r="AP1133" s="190" t="str">
        <f t="shared" si="1358"/>
        <v>AP$19</v>
      </c>
      <c r="AQ1133" s="190" t="str">
        <f t="shared" si="1358"/>
        <v>AQ$19</v>
      </c>
      <c r="AR1133" s="190" t="str">
        <f t="shared" si="1358"/>
        <v>AR$19</v>
      </c>
      <c r="AS1133" s="190" t="str">
        <f t="shared" si="1358"/>
        <v>AS$19</v>
      </c>
      <c r="AT1133" s="190" t="str">
        <f t="shared" si="1358"/>
        <v>AT$19</v>
      </c>
      <c r="AU1133" s="190" t="str">
        <f t="shared" si="1358"/>
        <v>AU$19</v>
      </c>
      <c r="AV1133" s="190" t="str">
        <f t="shared" si="1358"/>
        <v>AV$19</v>
      </c>
      <c r="AW1133" s="190" t="str">
        <f t="shared" si="1358"/>
        <v>AW$19</v>
      </c>
      <c r="AX1133" s="190" t="str">
        <f t="shared" si="1358"/>
        <v>AX$19</v>
      </c>
      <c r="AY1133" s="190" t="str">
        <f t="shared" ref="AY1133:CD1133" si="1359">AY$23</f>
        <v>AY$19</v>
      </c>
      <c r="AZ1133" s="190" t="str">
        <f t="shared" si="1359"/>
        <v>AZ$19</v>
      </c>
      <c r="BA1133" s="190" t="str">
        <f t="shared" si="1359"/>
        <v>BA$19</v>
      </c>
      <c r="BB1133" s="190" t="str">
        <f t="shared" si="1359"/>
        <v>BB$19</v>
      </c>
      <c r="BC1133" s="190" t="str">
        <f t="shared" si="1359"/>
        <v>BC$19</v>
      </c>
      <c r="BD1133" s="190" t="str">
        <f t="shared" si="1359"/>
        <v>BD$19</v>
      </c>
      <c r="BE1133" s="190" t="str">
        <f t="shared" si="1359"/>
        <v>BE$19</v>
      </c>
      <c r="BF1133" s="190" t="str">
        <f t="shared" si="1359"/>
        <v>BF$19</v>
      </c>
      <c r="BG1133" s="190" t="str">
        <f t="shared" si="1359"/>
        <v>BG$19</v>
      </c>
      <c r="BH1133" s="190" t="str">
        <f t="shared" si="1359"/>
        <v>BH$19</v>
      </c>
      <c r="BI1133" s="190" t="str">
        <f t="shared" si="1359"/>
        <v>BI$19</v>
      </c>
      <c r="BJ1133" s="190" t="str">
        <f t="shared" si="1359"/>
        <v>BJ$19</v>
      </c>
      <c r="BK1133" s="190" t="str">
        <f t="shared" si="1359"/>
        <v>BK$19</v>
      </c>
      <c r="BL1133" s="190" t="str">
        <f t="shared" si="1359"/>
        <v>BL$19</v>
      </c>
      <c r="BM1133" s="190" t="str">
        <f t="shared" si="1359"/>
        <v>BM$19</v>
      </c>
      <c r="BN1133" s="190" t="str">
        <f t="shared" si="1359"/>
        <v>BN$19</v>
      </c>
      <c r="BO1133" s="190" t="str">
        <f t="shared" si="1359"/>
        <v>BO$19</v>
      </c>
      <c r="BP1133" s="190" t="str">
        <f t="shared" si="1359"/>
        <v>BP$19</v>
      </c>
      <c r="BQ1133" s="190" t="str">
        <f t="shared" si="1359"/>
        <v>BQ$19</v>
      </c>
      <c r="BR1133" s="190" t="str">
        <f t="shared" si="1359"/>
        <v>BR$19</v>
      </c>
      <c r="BS1133" s="190" t="str">
        <f t="shared" si="1359"/>
        <v>BS$19</v>
      </c>
      <c r="BT1133" s="190" t="str">
        <f t="shared" si="1359"/>
        <v>BT$19</v>
      </c>
      <c r="BU1133" s="190" t="str">
        <f t="shared" si="1359"/>
        <v>BU$19</v>
      </c>
      <c r="BV1133" s="190" t="str">
        <f t="shared" si="1359"/>
        <v>BV$19</v>
      </c>
      <c r="BW1133" s="190" t="str">
        <f t="shared" si="1359"/>
        <v>BW$19</v>
      </c>
      <c r="BX1133" s="190" t="str">
        <f t="shared" si="1359"/>
        <v>BX$19</v>
      </c>
      <c r="BY1133" s="190" t="str">
        <f t="shared" si="1359"/>
        <v>BY$19</v>
      </c>
      <c r="BZ1133" s="190" t="str">
        <f t="shared" si="1359"/>
        <v>BZ$19</v>
      </c>
      <c r="CA1133" s="190" t="str">
        <f t="shared" si="1359"/>
        <v>CA$19</v>
      </c>
      <c r="CB1133" s="190" t="str">
        <f t="shared" si="1359"/>
        <v>CB$19</v>
      </c>
      <c r="CC1133" s="190" t="str">
        <f t="shared" si="1359"/>
        <v>CC$19</v>
      </c>
      <c r="CD1133" s="190" t="str">
        <f t="shared" si="1359"/>
        <v>CD$19</v>
      </c>
      <c r="CE1133" s="190" t="str">
        <f t="shared" ref="CE1133:CL1133" si="1360">CE$23</f>
        <v>CE$19</v>
      </c>
      <c r="CF1133" s="190" t="str">
        <f t="shared" si="1360"/>
        <v>CF$19</v>
      </c>
      <c r="CG1133" s="190" t="str">
        <f t="shared" si="1360"/>
        <v>CG$19</v>
      </c>
      <c r="CH1133" s="190" t="str">
        <f t="shared" si="1360"/>
        <v>CH$19</v>
      </c>
      <c r="CI1133" s="190" t="str">
        <f t="shared" si="1360"/>
        <v>CI$19</v>
      </c>
      <c r="CJ1133" s="190" t="str">
        <f t="shared" si="1360"/>
        <v>CJ$19</v>
      </c>
      <c r="CK1133" s="190" t="str">
        <f t="shared" si="1360"/>
        <v>CK$19</v>
      </c>
      <c r="CL1133" s="190" t="str">
        <f t="shared" si="1360"/>
        <v>CL$19</v>
      </c>
      <c r="CN1133" s="201"/>
      <c r="CO1133" s="190" t="str">
        <f t="shared" ref="CO1133:DL1133" si="1361">CO$23</f>
        <v>CO$19</v>
      </c>
      <c r="CP1133" s="190" t="str">
        <f t="shared" si="1361"/>
        <v>CP$19</v>
      </c>
      <c r="CQ1133" s="190" t="str">
        <f t="shared" si="1361"/>
        <v>CQ$19</v>
      </c>
      <c r="CR1133" s="190" t="str">
        <f t="shared" si="1361"/>
        <v>CR$19</v>
      </c>
      <c r="CS1133" s="190" t="str">
        <f t="shared" si="1361"/>
        <v>CS$19</v>
      </c>
      <c r="CT1133" s="190" t="str">
        <f t="shared" si="1361"/>
        <v>CT$19</v>
      </c>
      <c r="CU1133" s="190" t="str">
        <f t="shared" si="1361"/>
        <v>CU$19</v>
      </c>
      <c r="CV1133" s="190" t="str">
        <f t="shared" si="1361"/>
        <v>CV$19</v>
      </c>
      <c r="CW1133" s="190" t="str">
        <f t="shared" si="1361"/>
        <v>CW$19</v>
      </c>
      <c r="CX1133" s="190" t="str">
        <f t="shared" si="1361"/>
        <v>CX$19</v>
      </c>
      <c r="CY1133" s="190" t="str">
        <f t="shared" si="1361"/>
        <v>CY$19</v>
      </c>
      <c r="CZ1133" s="190" t="str">
        <f t="shared" si="1361"/>
        <v>CZ$19</v>
      </c>
      <c r="DA1133" s="190" t="str">
        <f t="shared" si="1361"/>
        <v>DA$19</v>
      </c>
      <c r="DB1133" s="190" t="str">
        <f t="shared" si="1361"/>
        <v>DB$19</v>
      </c>
      <c r="DC1133" s="190" t="str">
        <f t="shared" si="1361"/>
        <v>DC$19</v>
      </c>
      <c r="DD1133" s="190" t="str">
        <f t="shared" si="1361"/>
        <v>DD$19</v>
      </c>
      <c r="DE1133" s="190" t="str">
        <f t="shared" si="1361"/>
        <v>DE$19</v>
      </c>
      <c r="DF1133" s="190" t="str">
        <f t="shared" si="1361"/>
        <v>DF$19</v>
      </c>
      <c r="DG1133" s="190" t="str">
        <f t="shared" si="1361"/>
        <v>DG$19</v>
      </c>
      <c r="DH1133" s="190" t="str">
        <f t="shared" si="1361"/>
        <v>DH$19</v>
      </c>
      <c r="DI1133" s="190" t="str">
        <f t="shared" si="1361"/>
        <v>DI$19</v>
      </c>
      <c r="DJ1133" s="190" t="str">
        <f t="shared" si="1361"/>
        <v>DJ$19</v>
      </c>
      <c r="DK1133" s="190" t="str">
        <f t="shared" si="1361"/>
        <v>DK$19</v>
      </c>
      <c r="DL1133" s="190" t="str">
        <f t="shared" si="1361"/>
        <v>DL$19</v>
      </c>
    </row>
    <row r="1134" spans="1:116" x14ac:dyDescent="0.4">
      <c r="A1134" s="142" t="s">
        <v>218</v>
      </c>
      <c r="B1134" s="31" t="s">
        <v>81</v>
      </c>
      <c r="C1134" s="31"/>
      <c r="D1134" t="s">
        <v>764</v>
      </c>
      <c r="E1134" s="8" t="str">
        <f t="shared" ref="E1134:E1157" si="1362">ROW()&amp;" "&amp;D1134</f>
        <v>1134 DCHC-S</v>
      </c>
      <c r="F1134" t="s">
        <v>153</v>
      </c>
      <c r="G1134" s="143" t="s">
        <v>188</v>
      </c>
      <c r="H1134" s="142"/>
      <c r="I1134" s="144"/>
      <c r="J1134" s="144"/>
      <c r="K1134" s="142"/>
      <c r="L1134" s="142"/>
      <c r="M1134" s="142"/>
      <c r="N1134" s="142"/>
      <c r="O1134" s="142"/>
      <c r="P1134" s="142"/>
      <c r="R1134" s="143"/>
      <c r="S1134" s="143"/>
      <c r="T1134" s="143"/>
      <c r="U1134" s="143"/>
      <c r="V1134" s="143"/>
      <c r="W1134" s="143"/>
      <c r="X1134" s="143"/>
      <c r="Y1134" s="143"/>
      <c r="Z1134" s="143"/>
      <c r="AA1134" s="143"/>
      <c r="AB1134" s="143"/>
      <c r="AC1134" s="143"/>
      <c r="AD1134" s="143"/>
      <c r="AE1134" s="143"/>
      <c r="AF1134" s="143"/>
      <c r="AG1134" s="143"/>
      <c r="AH1134" s="143"/>
      <c r="AI1134" s="143"/>
      <c r="AJ1134" s="143"/>
      <c r="AK1134" s="143"/>
      <c r="AL1134" s="143"/>
      <c r="AM1134" s="143"/>
      <c r="AN1134" s="143"/>
      <c r="AO1134" s="143"/>
      <c r="AP1134" s="143"/>
      <c r="AQ1134" s="143"/>
      <c r="AR1134" s="143"/>
      <c r="AS1134" s="143"/>
      <c r="AT1134" s="143"/>
      <c r="AU1134" s="143"/>
      <c r="AV1134" s="143"/>
      <c r="AW1134" s="143"/>
      <c r="AX1134" s="143"/>
      <c r="AY1134" s="143"/>
      <c r="AZ1134" s="143"/>
      <c r="BA1134" s="143"/>
      <c r="BB1134" s="143"/>
      <c r="BC1134" s="143"/>
      <c r="BD1134" s="143"/>
      <c r="BE1134" s="143"/>
      <c r="BF1134" s="143"/>
      <c r="BG1134" s="143"/>
      <c r="BH1134" s="143"/>
      <c r="BI1134" s="143"/>
      <c r="BJ1134" s="143"/>
      <c r="BK1134" s="143"/>
      <c r="BL1134" s="143"/>
      <c r="BM1134" s="143"/>
      <c r="BN1134" s="143"/>
      <c r="BO1134" s="143"/>
      <c r="BP1134" s="143"/>
      <c r="BQ1134" s="143"/>
      <c r="BR1134" s="143"/>
      <c r="BS1134" s="143"/>
      <c r="BT1134" s="143"/>
      <c r="BU1134" s="143"/>
      <c r="BV1134" s="143"/>
      <c r="BW1134" s="143"/>
      <c r="BX1134" s="143"/>
      <c r="BY1134" s="143"/>
      <c r="BZ1134" s="143"/>
      <c r="CA1134" s="143"/>
      <c r="CB1134" s="143"/>
      <c r="CC1134" s="143"/>
      <c r="CD1134" s="143"/>
      <c r="CE1134" s="143"/>
      <c r="CF1134" s="143"/>
      <c r="CG1134" s="143"/>
      <c r="CH1134" s="143"/>
      <c r="CI1134" s="143"/>
      <c r="CJ1134" s="143"/>
      <c r="CK1134" s="143"/>
      <c r="CL1134" s="143"/>
      <c r="CN1134" s="144"/>
      <c r="CO1134" s="143"/>
      <c r="CP1134" s="143"/>
      <c r="CQ1134" s="143"/>
      <c r="CR1134" s="143"/>
      <c r="CS1134" s="143"/>
      <c r="CT1134" s="143"/>
      <c r="CU1134" s="143"/>
      <c r="CV1134" s="143"/>
      <c r="CW1134" s="143"/>
      <c r="CX1134" s="143"/>
      <c r="CY1134" s="143"/>
      <c r="CZ1134" s="143"/>
      <c r="DA1134" s="143"/>
      <c r="DB1134" s="143"/>
      <c r="DC1134" s="143"/>
      <c r="DD1134" s="143"/>
      <c r="DE1134" s="143"/>
      <c r="DF1134" s="143"/>
      <c r="DG1134" s="143"/>
      <c r="DH1134" s="143"/>
      <c r="DI1134" s="143"/>
      <c r="DJ1134" s="143"/>
      <c r="DK1134" s="143"/>
      <c r="DL1134" s="143"/>
    </row>
    <row r="1135" spans="1:116" x14ac:dyDescent="0.4">
      <c r="A1135" s="31"/>
      <c r="B1135" t="str">
        <f>E1135</f>
        <v>1135 DCHC-S</v>
      </c>
      <c r="D1135" t="s">
        <v>764</v>
      </c>
      <c r="E1135" s="8" t="str">
        <f>ROW()&amp;" "&amp;D1135</f>
        <v>1135 DCHC-S</v>
      </c>
      <c r="G1135" s="95" t="str">
        <f>G1139&amp;":"</f>
        <v>Expense - Headcount - revenue driven:</v>
      </c>
      <c r="H1135" s="31"/>
      <c r="I1135" s="73"/>
      <c r="J1135" s="73"/>
      <c r="K1135" s="31"/>
      <c r="L1135" s="31"/>
      <c r="M1135" s="31"/>
      <c r="N1135" s="31"/>
      <c r="O1135" s="31"/>
      <c r="P1135" s="31"/>
      <c r="R1135" s="67"/>
      <c r="S1135" s="67"/>
      <c r="T1135" s="67"/>
      <c r="U1135" s="67"/>
      <c r="V1135" s="67"/>
      <c r="W1135" s="67"/>
      <c r="X1135" s="67"/>
      <c r="Y1135" s="67"/>
      <c r="Z1135" s="67"/>
      <c r="AA1135" s="67"/>
      <c r="AB1135" s="67"/>
      <c r="AC1135" s="67"/>
      <c r="AD1135" s="67"/>
      <c r="AE1135" s="67"/>
      <c r="AF1135" s="67"/>
      <c r="AG1135" s="67"/>
      <c r="AH1135" s="67"/>
      <c r="AI1135" s="67"/>
      <c r="AJ1135" s="67"/>
      <c r="AK1135" s="67"/>
      <c r="AL1135" s="67"/>
      <c r="AM1135" s="67"/>
      <c r="AN1135" s="67"/>
      <c r="AO1135" s="67"/>
      <c r="AP1135" s="67"/>
      <c r="AQ1135" s="67"/>
      <c r="AR1135" s="67"/>
      <c r="AS1135" s="67"/>
      <c r="AT1135" s="67"/>
      <c r="AU1135" s="67"/>
      <c r="AV1135" s="67"/>
      <c r="AW1135" s="67"/>
      <c r="AX1135" s="67"/>
      <c r="AY1135" s="67"/>
      <c r="AZ1135" s="67"/>
      <c r="BA1135" s="67"/>
      <c r="BB1135" s="67"/>
      <c r="BC1135" s="67"/>
      <c r="BD1135" s="67"/>
      <c r="BE1135" s="67"/>
      <c r="BF1135" s="67"/>
      <c r="BG1135" s="67"/>
      <c r="BH1135" s="67"/>
      <c r="BI1135" s="67"/>
      <c r="BJ1135" s="67"/>
      <c r="BK1135" s="67"/>
      <c r="BL1135" s="67"/>
      <c r="BM1135" s="67"/>
      <c r="BN1135" s="67"/>
      <c r="BO1135" s="67"/>
      <c r="BP1135" s="67"/>
      <c r="BQ1135" s="67"/>
      <c r="BR1135" s="67"/>
      <c r="BS1135" s="67"/>
      <c r="BT1135" s="67"/>
      <c r="BU1135" s="67"/>
      <c r="BV1135" s="67"/>
      <c r="BW1135" s="67"/>
      <c r="BX1135" s="67"/>
      <c r="BY1135" s="67"/>
      <c r="BZ1135" s="67"/>
      <c r="CA1135" s="67"/>
      <c r="CB1135" s="67"/>
      <c r="CC1135" s="67"/>
      <c r="CD1135" s="67"/>
      <c r="CE1135" s="67"/>
      <c r="CF1135" s="67"/>
      <c r="CG1135" s="67"/>
      <c r="CH1135" s="67"/>
      <c r="CI1135" s="67"/>
      <c r="CJ1135" s="67"/>
      <c r="CK1135" s="67"/>
      <c r="CL1135" s="67"/>
      <c r="CN1135" s="73"/>
      <c r="CO1135" s="67"/>
      <c r="CP1135" s="67"/>
      <c r="CQ1135" s="67"/>
      <c r="CR1135" s="67"/>
      <c r="CS1135" s="67"/>
      <c r="CT1135" s="67"/>
      <c r="CU1135" s="67"/>
      <c r="CV1135" s="67"/>
      <c r="CW1135" s="67"/>
      <c r="CX1135" s="67"/>
      <c r="CY1135" s="67"/>
      <c r="CZ1135" s="67"/>
      <c r="DA1135" s="67"/>
      <c r="DB1135" s="67"/>
      <c r="DC1135" s="67"/>
      <c r="DD1135" s="67"/>
      <c r="DE1135" s="67"/>
      <c r="DF1135" s="67"/>
      <c r="DG1135" s="67"/>
      <c r="DH1135" s="67"/>
      <c r="DI1135" s="67"/>
      <c r="DJ1135" s="67"/>
      <c r="DK1135" s="67"/>
      <c r="DL1135" s="67"/>
    </row>
    <row r="1136" spans="1:116" x14ac:dyDescent="0.4">
      <c r="B1136" t="str">
        <f>E1136</f>
        <v>1136 DCHC-S</v>
      </c>
      <c r="D1136" t="s">
        <v>764</v>
      </c>
      <c r="E1136" s="8" t="str">
        <f t="shared" si="1362"/>
        <v>1136 DCHC-S</v>
      </c>
      <c r="G1136" s="145" t="s">
        <v>189</v>
      </c>
      <c r="H1136" s="12"/>
      <c r="I1136" s="60"/>
      <c r="J1136" s="60"/>
      <c r="K1136" s="18">
        <v>500000</v>
      </c>
      <c r="L1136" s="18">
        <v>500000</v>
      </c>
      <c r="M1136" s="18">
        <v>500000</v>
      </c>
      <c r="N1136" s="18">
        <v>500000</v>
      </c>
      <c r="O1136" s="18">
        <v>500000</v>
      </c>
      <c r="P1136" s="18">
        <v>500000</v>
      </c>
      <c r="R1136" s="19"/>
      <c r="S1136" s="147" cm="1">
        <f t="array" ref="S1136">INDEX($K:$P,ROW(),MATCH(S$3,$K$2:$P$2,0))/12</f>
        <v>41666.666666666664</v>
      </c>
      <c r="T1136" s="147" cm="1">
        <f t="array" ref="T1136">INDEX($K:$P,ROW(),MATCH(T$3,$K$2:$P$2,0))/12</f>
        <v>41666.666666666664</v>
      </c>
      <c r="U1136" s="147" cm="1">
        <f t="array" ref="U1136">INDEX($K:$P,ROW(),MATCH(U$3,$K$2:$P$2,0))/12</f>
        <v>41666.666666666664</v>
      </c>
      <c r="V1136" s="147" cm="1">
        <f t="array" ref="V1136">INDEX($K:$P,ROW(),MATCH(V$3,$K$2:$P$2,0))/12</f>
        <v>41666.666666666664</v>
      </c>
      <c r="W1136" s="147" cm="1">
        <f t="array" ref="W1136">INDEX($K:$P,ROW(),MATCH(W$3,$K$2:$P$2,0))/12</f>
        <v>41666.666666666664</v>
      </c>
      <c r="X1136" s="147" cm="1">
        <f t="array" ref="X1136">INDEX($K:$P,ROW(),MATCH(X$3,$K$2:$P$2,0))/12</f>
        <v>41666.666666666664</v>
      </c>
      <c r="Y1136" s="147" cm="1">
        <f t="array" ref="Y1136">INDEX($K:$P,ROW(),MATCH(Y$3,$K$2:$P$2,0))/12</f>
        <v>41666.666666666664</v>
      </c>
      <c r="Z1136" s="147" cm="1">
        <f t="array" ref="Z1136">INDEX($K:$P,ROW(),MATCH(Z$3,$K$2:$P$2,0))/12</f>
        <v>41666.666666666664</v>
      </c>
      <c r="AA1136" s="147" cm="1">
        <f t="array" ref="AA1136">INDEX($K:$P,ROW(),MATCH(AA$3,$K$2:$P$2,0))/12</f>
        <v>41666.666666666664</v>
      </c>
      <c r="AB1136" s="147" cm="1">
        <f t="array" ref="AB1136">INDEX($K:$P,ROW(),MATCH(AB$3,$K$2:$P$2,0))/12</f>
        <v>41666.666666666664</v>
      </c>
      <c r="AC1136" s="147" cm="1">
        <f t="array" ref="AC1136">INDEX($K:$P,ROW(),MATCH(AC$3,$K$2:$P$2,0))/12</f>
        <v>41666.666666666664</v>
      </c>
      <c r="AD1136" s="147" cm="1">
        <f t="array" ref="AD1136">INDEX($K:$P,ROW(),MATCH(AD$3,$K$2:$P$2,0))/12</f>
        <v>41666.666666666664</v>
      </c>
      <c r="AE1136" s="147" cm="1">
        <f t="array" ref="AE1136">INDEX($K:$P,ROW(),MATCH(AE$3,$K$2:$P$2,0))/12</f>
        <v>41666.666666666664</v>
      </c>
      <c r="AF1136" s="147" cm="1">
        <f t="array" ref="AF1136">INDEX($K:$P,ROW(),MATCH(AF$3,$K$2:$P$2,0))/12</f>
        <v>41666.666666666664</v>
      </c>
      <c r="AG1136" s="147" cm="1">
        <f t="array" ref="AG1136">INDEX($K:$P,ROW(),MATCH(AG$3,$K$2:$P$2,0))/12</f>
        <v>41666.666666666664</v>
      </c>
      <c r="AH1136" s="147" cm="1">
        <f t="array" ref="AH1136">INDEX($K:$P,ROW(),MATCH(AH$3,$K$2:$P$2,0))/12</f>
        <v>41666.666666666664</v>
      </c>
      <c r="AI1136" s="147" cm="1">
        <f t="array" ref="AI1136">INDEX($K:$P,ROW(),MATCH(AI$3,$K$2:$P$2,0))/12</f>
        <v>41666.666666666664</v>
      </c>
      <c r="AJ1136" s="147" cm="1">
        <f t="array" ref="AJ1136">INDEX($K:$P,ROW(),MATCH(AJ$3,$K$2:$P$2,0))/12</f>
        <v>41666.666666666664</v>
      </c>
      <c r="AK1136" s="147" cm="1">
        <f t="array" ref="AK1136">INDEX($K:$P,ROW(),MATCH(AK$3,$K$2:$P$2,0))/12</f>
        <v>41666.666666666664</v>
      </c>
      <c r="AL1136" s="147" cm="1">
        <f t="array" ref="AL1136">INDEX($K:$P,ROW(),MATCH(AL$3,$K$2:$P$2,0))/12</f>
        <v>41666.666666666664</v>
      </c>
      <c r="AM1136" s="147" cm="1">
        <f t="array" ref="AM1136">INDEX($K:$P,ROW(),MATCH(AM$3,$K$2:$P$2,0))/12</f>
        <v>41666.666666666664</v>
      </c>
      <c r="AN1136" s="147" cm="1">
        <f t="array" ref="AN1136">INDEX($K:$P,ROW(),MATCH(AN$3,$K$2:$P$2,0))/12</f>
        <v>41666.666666666664</v>
      </c>
      <c r="AO1136" s="147" cm="1">
        <f t="array" ref="AO1136">INDEX($K:$P,ROW(),MATCH(AO$3,$K$2:$P$2,0))/12</f>
        <v>41666.666666666664</v>
      </c>
      <c r="AP1136" s="147" cm="1">
        <f t="array" ref="AP1136">INDEX($K:$P,ROW(),MATCH(AP$3,$K$2:$P$2,0))/12</f>
        <v>41666.666666666664</v>
      </c>
      <c r="AQ1136" s="147" cm="1">
        <f t="array" ref="AQ1136">INDEX($K:$P,ROW(),MATCH(AQ$3,$K$2:$P$2,0))/12</f>
        <v>41666.666666666664</v>
      </c>
      <c r="AR1136" s="147" cm="1">
        <f t="array" ref="AR1136">INDEX($K:$P,ROW(),MATCH(AR$3,$K$2:$P$2,0))/12</f>
        <v>41666.666666666664</v>
      </c>
      <c r="AS1136" s="147" cm="1">
        <f t="array" ref="AS1136">INDEX($K:$P,ROW(),MATCH(AS$3,$K$2:$P$2,0))/12</f>
        <v>41666.666666666664</v>
      </c>
      <c r="AT1136" s="147" cm="1">
        <f t="array" ref="AT1136">INDEX($K:$P,ROW(),MATCH(AT$3,$K$2:$P$2,0))/12</f>
        <v>41666.666666666664</v>
      </c>
      <c r="AU1136" s="147" cm="1">
        <f t="array" ref="AU1136">INDEX($K:$P,ROW(),MATCH(AU$3,$K$2:$P$2,0))/12</f>
        <v>41666.666666666664</v>
      </c>
      <c r="AV1136" s="147" cm="1">
        <f t="array" ref="AV1136">INDEX($K:$P,ROW(),MATCH(AV$3,$K$2:$P$2,0))/12</f>
        <v>41666.666666666664</v>
      </c>
      <c r="AW1136" s="147" cm="1">
        <f t="array" ref="AW1136">INDEX($K:$P,ROW(),MATCH(AW$3,$K$2:$P$2,0))/12</f>
        <v>41666.666666666664</v>
      </c>
      <c r="AX1136" s="147" cm="1">
        <f t="array" ref="AX1136">INDEX($K:$P,ROW(),MATCH(AX$3,$K$2:$P$2,0))/12</f>
        <v>41666.666666666664</v>
      </c>
      <c r="AY1136" s="147" cm="1">
        <f t="array" ref="AY1136">INDEX($K:$P,ROW(),MATCH(AY$3,$K$2:$P$2,0))/12</f>
        <v>41666.666666666664</v>
      </c>
      <c r="AZ1136" s="147" cm="1">
        <f t="array" ref="AZ1136">INDEX($K:$P,ROW(),MATCH(AZ$3,$K$2:$P$2,0))/12</f>
        <v>41666.666666666664</v>
      </c>
      <c r="BA1136" s="147" cm="1">
        <f t="array" ref="BA1136">INDEX($K:$P,ROW(),MATCH(BA$3,$K$2:$P$2,0))/12</f>
        <v>41666.666666666664</v>
      </c>
      <c r="BB1136" s="147" cm="1">
        <f t="array" ref="BB1136">INDEX($K:$P,ROW(),MATCH(BB$3,$K$2:$P$2,0))/12</f>
        <v>41666.666666666664</v>
      </c>
      <c r="BC1136" s="147" cm="1">
        <f t="array" ref="BC1136">INDEX($K:$P,ROW(),MATCH(BC$3,$K$2:$P$2,0))/12</f>
        <v>41666.666666666664</v>
      </c>
      <c r="BD1136" s="147" cm="1">
        <f t="array" ref="BD1136">INDEX($K:$P,ROW(),MATCH(BD$3,$K$2:$P$2,0))/12</f>
        <v>41666.666666666664</v>
      </c>
      <c r="BE1136" s="147" cm="1">
        <f t="array" ref="BE1136">INDEX($K:$P,ROW(),MATCH(BE$3,$K$2:$P$2,0))/12</f>
        <v>41666.666666666664</v>
      </c>
      <c r="BF1136" s="147" cm="1">
        <f t="array" ref="BF1136">INDEX($K:$P,ROW(),MATCH(BF$3,$K$2:$P$2,0))/12</f>
        <v>41666.666666666664</v>
      </c>
      <c r="BG1136" s="147" cm="1">
        <f t="array" ref="BG1136">INDEX($K:$P,ROW(),MATCH(BG$3,$K$2:$P$2,0))/12</f>
        <v>41666.666666666664</v>
      </c>
      <c r="BH1136" s="147" cm="1">
        <f t="array" ref="BH1136">INDEX($K:$P,ROW(),MATCH(BH$3,$K$2:$P$2,0))/12</f>
        <v>41666.666666666664</v>
      </c>
      <c r="BI1136" s="147" cm="1">
        <f t="array" ref="BI1136">INDEX($K:$P,ROW(),MATCH(BI$3,$K$2:$P$2,0))/12</f>
        <v>41666.666666666664</v>
      </c>
      <c r="BJ1136" s="147" cm="1">
        <f t="array" ref="BJ1136">INDEX($K:$P,ROW(),MATCH(BJ$3,$K$2:$P$2,0))/12</f>
        <v>41666.666666666664</v>
      </c>
      <c r="BK1136" s="147" cm="1">
        <f t="array" ref="BK1136">INDEX($K:$P,ROW(),MATCH(BK$3,$K$2:$P$2,0))/12</f>
        <v>41666.666666666664</v>
      </c>
      <c r="BL1136" s="147" cm="1">
        <f t="array" ref="BL1136">INDEX($K:$P,ROW(),MATCH(BL$3,$K$2:$P$2,0))/12</f>
        <v>41666.666666666664</v>
      </c>
      <c r="BM1136" s="147" cm="1">
        <f t="array" ref="BM1136">INDEX($K:$P,ROW(),MATCH(BM$3,$K$2:$P$2,0))/12</f>
        <v>41666.666666666664</v>
      </c>
      <c r="BN1136" s="147" cm="1">
        <f t="array" ref="BN1136">INDEX($K:$P,ROW(),MATCH(BN$3,$K$2:$P$2,0))/12</f>
        <v>41666.666666666664</v>
      </c>
      <c r="BO1136" s="147" cm="1">
        <f t="array" ref="BO1136">INDEX($K:$P,ROW(),MATCH(BO$3,$K$2:$P$2,0))/12</f>
        <v>41666.666666666664</v>
      </c>
      <c r="BP1136" s="147" cm="1">
        <f t="array" ref="BP1136">INDEX($K:$P,ROW(),MATCH(BP$3,$K$2:$P$2,0))/12</f>
        <v>41666.666666666664</v>
      </c>
      <c r="BQ1136" s="147" cm="1">
        <f t="array" ref="BQ1136">INDEX($K:$P,ROW(),MATCH(BQ$3,$K$2:$P$2,0))/12</f>
        <v>41666.666666666664</v>
      </c>
      <c r="BR1136" s="147" cm="1">
        <f t="array" ref="BR1136">INDEX($K:$P,ROW(),MATCH(BR$3,$K$2:$P$2,0))/12</f>
        <v>41666.666666666664</v>
      </c>
      <c r="BS1136" s="147" cm="1">
        <f t="array" ref="BS1136">INDEX($K:$P,ROW(),MATCH(BS$3,$K$2:$P$2,0))/12</f>
        <v>41666.666666666664</v>
      </c>
      <c r="BT1136" s="147" cm="1">
        <f t="array" ref="BT1136">INDEX($K:$P,ROW(),MATCH(BT$3,$K$2:$P$2,0))/12</f>
        <v>41666.666666666664</v>
      </c>
      <c r="BU1136" s="147" cm="1">
        <f t="array" ref="BU1136">INDEX($K:$P,ROW(),MATCH(BU$3,$K$2:$P$2,0))/12</f>
        <v>41666.666666666664</v>
      </c>
      <c r="BV1136" s="147" cm="1">
        <f t="array" ref="BV1136">INDEX($K:$P,ROW(),MATCH(BV$3,$K$2:$P$2,0))/12</f>
        <v>41666.666666666664</v>
      </c>
      <c r="BW1136" s="147" cm="1">
        <f t="array" ref="BW1136">INDEX($K:$P,ROW(),MATCH(BW$3,$K$2:$P$2,0))/12</f>
        <v>41666.666666666664</v>
      </c>
      <c r="BX1136" s="147" cm="1">
        <f t="array" ref="BX1136">INDEX($K:$P,ROW(),MATCH(BX$3,$K$2:$P$2,0))/12</f>
        <v>41666.666666666664</v>
      </c>
      <c r="BY1136" s="147" cm="1">
        <f t="array" ref="BY1136">INDEX($K:$P,ROW(),MATCH(BY$3,$K$2:$P$2,0))/12</f>
        <v>41666.666666666664</v>
      </c>
      <c r="BZ1136" s="147" cm="1">
        <f t="array" ref="BZ1136">INDEX($K:$P,ROW(),MATCH(BZ$3,$K$2:$P$2,0))/12</f>
        <v>41666.666666666664</v>
      </c>
      <c r="CA1136" s="147" cm="1">
        <f t="array" ref="CA1136">INDEX($K:$P,ROW(),MATCH(CA$3,$K$2:$P$2,0))/12</f>
        <v>41666.666666666664</v>
      </c>
      <c r="CB1136" s="147" cm="1">
        <f t="array" ref="CB1136">INDEX($K:$P,ROW(),MATCH(CB$3,$K$2:$P$2,0))/12</f>
        <v>41666.666666666664</v>
      </c>
      <c r="CC1136" s="147" cm="1">
        <f t="array" ref="CC1136">INDEX($K:$P,ROW(),MATCH(CC$3,$K$2:$P$2,0))/12</f>
        <v>41666.666666666664</v>
      </c>
      <c r="CD1136" s="147" cm="1">
        <f t="array" ref="CD1136">INDEX($K:$P,ROW(),MATCH(CD$3,$K$2:$P$2,0))/12</f>
        <v>41666.666666666664</v>
      </c>
      <c r="CE1136" s="147" cm="1">
        <f t="array" ref="CE1136">INDEX($K:$P,ROW(),MATCH(CE$3,$K$2:$P$2,0))/12</f>
        <v>41666.666666666664</v>
      </c>
      <c r="CF1136" s="147" cm="1">
        <f t="array" ref="CF1136">INDEX($K:$P,ROW(),MATCH(CF$3,$K$2:$P$2,0))/12</f>
        <v>41666.666666666664</v>
      </c>
      <c r="CG1136" s="147" cm="1">
        <f t="array" ref="CG1136">INDEX($K:$P,ROW(),MATCH(CG$3,$K$2:$P$2,0))/12</f>
        <v>41666.666666666664</v>
      </c>
      <c r="CH1136" s="147" cm="1">
        <f t="array" ref="CH1136">INDEX($K:$P,ROW(),MATCH(CH$3,$K$2:$P$2,0))/12</f>
        <v>41666.666666666664</v>
      </c>
      <c r="CI1136" s="147" cm="1">
        <f t="array" ref="CI1136">INDEX($K:$P,ROW(),MATCH(CI$3,$K$2:$P$2,0))/12</f>
        <v>41666.666666666664</v>
      </c>
      <c r="CJ1136" s="147" cm="1">
        <f t="array" ref="CJ1136">INDEX($K:$P,ROW(),MATCH(CJ$3,$K$2:$P$2,0))/12</f>
        <v>41666.666666666664</v>
      </c>
      <c r="CK1136" s="147" cm="1">
        <f t="array" ref="CK1136">INDEX($K:$P,ROW(),MATCH(CK$3,$K$2:$P$2,0))/12</f>
        <v>41666.666666666664</v>
      </c>
      <c r="CL1136" s="147" cm="1">
        <f t="array" ref="CL1136">INDEX($K:$P,ROW(),MATCH(CL$3,$K$2:$P$2,0))/12</f>
        <v>41666.666666666664</v>
      </c>
      <c r="CN1136" s="60"/>
      <c r="CO1136" s="147" t="e" cm="1">
        <f t="array" ref="CO1136">INDEX($K:$P,ROW(),MATCH(CO$3,$K$2:$P$2,0))/CO$5</f>
        <v>#N/A</v>
      </c>
      <c r="CP1136" s="147" t="e" cm="1">
        <f t="array" ref="CP1136">INDEX($K:$P,ROW(),MATCH(CP$3,$K$2:$P$2,0))/CP$5</f>
        <v>#N/A</v>
      </c>
      <c r="CQ1136" s="147" t="e" cm="1">
        <f t="array" ref="CQ1136">INDEX($K:$P,ROW(),MATCH(CQ$3,$K$2:$P$2,0))/CQ$5</f>
        <v>#N/A</v>
      </c>
      <c r="CR1136" s="147" t="e" cm="1">
        <f t="array" ref="CR1136">INDEX($K:$P,ROW(),MATCH(CR$3,$K$2:$P$2,0))/CR$5</f>
        <v>#N/A</v>
      </c>
      <c r="CS1136" s="147" t="e" cm="1">
        <f t="array" ref="CS1136">INDEX($K:$P,ROW(),MATCH(CS$3,$K$2:$P$2,0))/CS$5</f>
        <v>#N/A</v>
      </c>
      <c r="CT1136" s="147" t="e" cm="1">
        <f t="array" ref="CT1136">INDEX($K:$P,ROW(),MATCH(CT$3,$K$2:$P$2,0))/CT$5</f>
        <v>#N/A</v>
      </c>
      <c r="CU1136" s="147" t="e" cm="1">
        <f t="array" ref="CU1136">INDEX($K:$P,ROW(),MATCH(CU$3,$K$2:$P$2,0))/CU$5</f>
        <v>#N/A</v>
      </c>
      <c r="CV1136" s="147" t="e" cm="1">
        <f t="array" ref="CV1136">INDEX($K:$P,ROW(),MATCH(CV$3,$K$2:$P$2,0))/CV$5</f>
        <v>#N/A</v>
      </c>
      <c r="CW1136" s="147" t="e" cm="1">
        <f t="array" ref="CW1136">INDEX($K:$P,ROW(),MATCH(CW$3,$K$2:$P$2,0))/CW$5</f>
        <v>#N/A</v>
      </c>
      <c r="CX1136" s="147" t="e" cm="1">
        <f t="array" ref="CX1136">INDEX($K:$P,ROW(),MATCH(CX$3,$K$2:$P$2,0))/CX$5</f>
        <v>#N/A</v>
      </c>
      <c r="CY1136" s="147" t="e" cm="1">
        <f t="array" ref="CY1136">INDEX($K:$P,ROW(),MATCH(CY$3,$K$2:$P$2,0))/CL$5</f>
        <v>#N/A</v>
      </c>
      <c r="CZ1136" s="147" t="e" cm="1">
        <f t="array" ref="CZ1136">INDEX($K:$P,ROW(),MATCH(CZ$3,$K$2:$P$2,0))/CZ$5</f>
        <v>#N/A</v>
      </c>
      <c r="DA1136" s="147" t="e" cm="1">
        <f t="array" ref="DA1136">INDEX($K:$P,ROW(),MATCH(DA$3,$K$2:$P$2,0))/DA$5</f>
        <v>#N/A</v>
      </c>
      <c r="DB1136" s="147" t="e" cm="1">
        <f t="array" ref="DB1136">INDEX($K:$P,ROW(),MATCH(DB$3,$K$2:$P$2,0))/DB$5</f>
        <v>#N/A</v>
      </c>
      <c r="DC1136" s="147" t="e" cm="1">
        <f t="array" ref="DC1136">INDEX($K:$P,ROW(),MATCH(DC$3,$K$2:$P$2,0))/DC$5</f>
        <v>#N/A</v>
      </c>
      <c r="DD1136" s="147" t="e" cm="1">
        <f t="array" ref="DD1136">INDEX($K:$P,ROW(),MATCH(DD$3,$K$2:$P$2,0))/DD$5</f>
        <v>#N/A</v>
      </c>
      <c r="DE1136" s="147" t="e" cm="1">
        <f t="array" ref="DE1136">INDEX($K:$P,ROW(),MATCH(DE$3,$K$2:$P$2,0))/DE$5</f>
        <v>#N/A</v>
      </c>
      <c r="DF1136" s="147" t="e" cm="1">
        <f t="array" ref="DF1136">INDEX($K:$P,ROW(),MATCH(DF$3,$K$2:$P$2,0))/DF$5</f>
        <v>#N/A</v>
      </c>
      <c r="DG1136" s="147" t="e" cm="1">
        <f t="array" ref="DG1136">INDEX($K:$P,ROW(),MATCH(DG$3,$K$2:$P$2,0))/DG$5</f>
        <v>#N/A</v>
      </c>
      <c r="DH1136" s="147" t="e" cm="1">
        <f t="array" ref="DH1136">INDEX($K:$P,ROW(),MATCH(DH$3,$K$2:$P$2,0))/DH$5</f>
        <v>#N/A</v>
      </c>
      <c r="DI1136" s="147" t="e" cm="1">
        <f t="array" ref="DI1136">INDEX($K:$P,ROW(),MATCH(DI$3,$K$2:$P$2,0))/DI$5</f>
        <v>#N/A</v>
      </c>
      <c r="DJ1136" s="147" t="e" cm="1">
        <f t="array" ref="DJ1136">INDEX($K:$P,ROW(),MATCH(DJ$3,$K$2:$P$2,0))/DJ$5</f>
        <v>#N/A</v>
      </c>
      <c r="DK1136" s="147" t="e" cm="1">
        <f t="array" ref="DK1136">INDEX($K:$P,ROW(),MATCH(DK$3,$K$2:$P$2,0))/DK$5</f>
        <v>#N/A</v>
      </c>
      <c r="DL1136" s="147" t="e" cm="1">
        <f t="array" ref="DL1136">INDEX($K:$P,ROW(),MATCH(DL$3,$K$2:$P$2,0))/DL$5</f>
        <v>#N/A</v>
      </c>
    </row>
    <row r="1137" spans="1:116" x14ac:dyDescent="0.4">
      <c r="C1137" t="s">
        <v>80</v>
      </c>
      <c r="D1137" t="s">
        <v>764</v>
      </c>
      <c r="E1137" s="8" t="str">
        <f t="shared" si="1362"/>
        <v>1137 DCHC-S</v>
      </c>
      <c r="G1137" s="145" t="str">
        <f>"# of FTE's - "&amp;SUBSTITUTE(G1134,":","")</f>
        <v># of FTE's - Headcount - revenue driven</v>
      </c>
      <c r="H1137" s="12"/>
      <c r="I1137" s="60"/>
      <c r="J1137" s="60"/>
      <c r="K1137" s="34">
        <f>SUMIF($4:$4,K$2,1135:1135)</f>
        <v>0</v>
      </c>
      <c r="L1137" s="34">
        <f>SUMIF($4:$4,L$2,1135:1135)</f>
        <v>0</v>
      </c>
      <c r="M1137" s="34">
        <f>SUMIF($4:$4,M$2,1135:1135)</f>
        <v>0</v>
      </c>
      <c r="N1137" s="34">
        <f>SUMIF($4:$4,N$2,1135:1135)</f>
        <v>0</v>
      </c>
      <c r="O1137" s="34">
        <f>SUMIF($4:$4,O$2,1135:1135)</f>
        <v>0</v>
      </c>
      <c r="P1137" s="34">
        <f>SUMIF($4:$4,P$2,1135:1135)</f>
        <v>0</v>
      </c>
      <c r="R1137" s="15"/>
      <c r="S1137" s="76" cm="1">
        <f t="array" aca="1" ref="S1137" ca="1">ROUNDUP(INDIRECT(S1128)/S1136,0)</f>
        <v>1</v>
      </c>
      <c r="T1137" s="76" cm="1">
        <f t="array" aca="1" ref="T1137" ca="1">ROUNDUP(INDIRECT(T1128)/T1136,0)</f>
        <v>1</v>
      </c>
      <c r="U1137" s="76" cm="1">
        <f t="array" aca="1" ref="U1137" ca="1">ROUNDUP(INDIRECT(U1128)/U1136,0)</f>
        <v>1</v>
      </c>
      <c r="V1137" s="76" cm="1">
        <f t="array" aca="1" ref="V1137" ca="1">ROUNDUP(INDIRECT(V1128)/V1136,0)</f>
        <v>1</v>
      </c>
      <c r="W1137" s="76" cm="1">
        <f t="array" aca="1" ref="W1137" ca="1">ROUNDUP(INDIRECT(W1128)/W1136,0)</f>
        <v>1</v>
      </c>
      <c r="X1137" s="76" cm="1">
        <f t="array" aca="1" ref="X1137" ca="1">ROUNDUP(INDIRECT(X1128)/X1136,0)</f>
        <v>1</v>
      </c>
      <c r="Y1137" s="76" cm="1">
        <f t="array" aca="1" ref="Y1137" ca="1">ROUNDUP(INDIRECT(Y1128)/Y1136,0)</f>
        <v>1</v>
      </c>
      <c r="Z1137" s="76" cm="1">
        <f t="array" aca="1" ref="Z1137" ca="1">ROUNDUP(INDIRECT(Z1128)/Z1136,0)</f>
        <v>1</v>
      </c>
      <c r="AA1137" s="76" cm="1">
        <f t="array" aca="1" ref="AA1137" ca="1">ROUNDUP(INDIRECT(AA1128)/AA1136,0)</f>
        <v>1</v>
      </c>
      <c r="AB1137" s="76" cm="1">
        <f t="array" aca="1" ref="AB1137" ca="1">ROUNDUP(INDIRECT(AB1128)/AB1136,0)</f>
        <v>1</v>
      </c>
      <c r="AC1137" s="76" cm="1">
        <f t="array" aca="1" ref="AC1137" ca="1">ROUNDUP(INDIRECT(AC1128)/AC1136,0)</f>
        <v>1</v>
      </c>
      <c r="AD1137" s="76" cm="1">
        <f t="array" aca="1" ref="AD1137" ca="1">ROUNDUP(INDIRECT(AD1128)/AD1136,0)</f>
        <v>1</v>
      </c>
      <c r="AE1137" s="76" cm="1">
        <f t="array" aca="1" ref="AE1137" ca="1">ROUNDUP(INDIRECT(AE1128)/AE1136,0)</f>
        <v>1</v>
      </c>
      <c r="AF1137" s="76" cm="1">
        <f t="array" aca="1" ref="AF1137" ca="1">ROUNDUP(INDIRECT(AF1128)/AF1136,0)</f>
        <v>1</v>
      </c>
      <c r="AG1137" s="76" cm="1">
        <f t="array" aca="1" ref="AG1137" ca="1">ROUNDUP(INDIRECT(AG1128)/AG1136,0)</f>
        <v>1</v>
      </c>
      <c r="AH1137" s="76" cm="1">
        <f t="array" aca="1" ref="AH1137" ca="1">ROUNDUP(INDIRECT(AH1128)/AH1136,0)</f>
        <v>1</v>
      </c>
      <c r="AI1137" s="76" cm="1">
        <f t="array" aca="1" ref="AI1137" ca="1">ROUNDUP(INDIRECT(AI1128)/AI1136,0)</f>
        <v>1</v>
      </c>
      <c r="AJ1137" s="76" cm="1">
        <f t="array" aca="1" ref="AJ1137" ca="1">ROUNDUP(INDIRECT(AJ1128)/AJ1136,0)</f>
        <v>1</v>
      </c>
      <c r="AK1137" s="76" cm="1">
        <f t="array" aca="1" ref="AK1137" ca="1">ROUNDUP(INDIRECT(AK1128)/AK1136,0)</f>
        <v>1</v>
      </c>
      <c r="AL1137" s="76" cm="1">
        <f t="array" aca="1" ref="AL1137" ca="1">ROUNDUP(INDIRECT(AL1128)/AL1136,0)</f>
        <v>1</v>
      </c>
      <c r="AM1137" s="76" cm="1">
        <f t="array" aca="1" ref="AM1137" ca="1">ROUNDUP(INDIRECT(AM1128)/AM1136,0)</f>
        <v>1</v>
      </c>
      <c r="AN1137" s="76" cm="1">
        <f t="array" aca="1" ref="AN1137" ca="1">ROUNDUP(INDIRECT(AN1128)/AN1136,0)</f>
        <v>1</v>
      </c>
      <c r="AO1137" s="76" cm="1">
        <f t="array" aca="1" ref="AO1137" ca="1">ROUNDUP(INDIRECT(AO1128)/AO1136,0)</f>
        <v>1</v>
      </c>
      <c r="AP1137" s="76" cm="1">
        <f t="array" aca="1" ref="AP1137" ca="1">ROUNDUP(INDIRECT(AP1128)/AP1136,0)</f>
        <v>1</v>
      </c>
      <c r="AQ1137" s="76" cm="1">
        <f t="array" aca="1" ref="AQ1137" ca="1">ROUNDUP(INDIRECT(AQ1128)/AQ1136,0)</f>
        <v>1</v>
      </c>
      <c r="AR1137" s="76" cm="1">
        <f t="array" aca="1" ref="AR1137" ca="1">ROUNDUP(INDIRECT(AR1128)/AR1136,0)</f>
        <v>1</v>
      </c>
      <c r="AS1137" s="76" cm="1">
        <f t="array" aca="1" ref="AS1137" ca="1">ROUNDUP(INDIRECT(AS1128)/AS1136,0)</f>
        <v>1</v>
      </c>
      <c r="AT1137" s="76" cm="1">
        <f t="array" aca="1" ref="AT1137" ca="1">ROUNDUP(INDIRECT(AT1128)/AT1136,0)</f>
        <v>1</v>
      </c>
      <c r="AU1137" s="76" cm="1">
        <f t="array" aca="1" ref="AU1137" ca="1">ROUNDUP(INDIRECT(AU1128)/AU1136,0)</f>
        <v>1</v>
      </c>
      <c r="AV1137" s="76" cm="1">
        <f t="array" aca="1" ref="AV1137" ca="1">ROUNDUP(INDIRECT(AV1128)/AV1136,0)</f>
        <v>1</v>
      </c>
      <c r="AW1137" s="76" cm="1">
        <f t="array" aca="1" ref="AW1137" ca="1">ROUNDUP(INDIRECT(AW1128)/AW1136,0)</f>
        <v>1</v>
      </c>
      <c r="AX1137" s="76" cm="1">
        <f t="array" aca="1" ref="AX1137" ca="1">ROUNDUP(INDIRECT(AX1128)/AX1136,0)</f>
        <v>1</v>
      </c>
      <c r="AY1137" s="76" cm="1">
        <f t="array" aca="1" ref="AY1137" ca="1">ROUNDUP(INDIRECT(AY1128)/AY1136,0)</f>
        <v>1</v>
      </c>
      <c r="AZ1137" s="76" cm="1">
        <f t="array" aca="1" ref="AZ1137" ca="1">ROUNDUP(INDIRECT(AZ1128)/AZ1136,0)</f>
        <v>1</v>
      </c>
      <c r="BA1137" s="76" cm="1">
        <f t="array" aca="1" ref="BA1137" ca="1">ROUNDUP(INDIRECT(BA1128)/BA1136,0)</f>
        <v>1</v>
      </c>
      <c r="BB1137" s="76" cm="1">
        <f t="array" aca="1" ref="BB1137" ca="1">ROUNDUP(INDIRECT(BB1128)/BB1136,0)</f>
        <v>1</v>
      </c>
      <c r="BC1137" s="76" cm="1">
        <f t="array" aca="1" ref="BC1137" ca="1">ROUNDUP(INDIRECT(BC1128)/BC1136,0)</f>
        <v>1</v>
      </c>
      <c r="BD1137" s="76" cm="1">
        <f t="array" aca="1" ref="BD1137" ca="1">ROUNDUP(INDIRECT(BD1128)/BD1136,0)</f>
        <v>1</v>
      </c>
      <c r="BE1137" s="76" cm="1">
        <f t="array" aca="1" ref="BE1137" ca="1">ROUNDUP(INDIRECT(BE1128)/BE1136,0)</f>
        <v>1</v>
      </c>
      <c r="BF1137" s="76" cm="1">
        <f t="array" aca="1" ref="BF1137" ca="1">ROUNDUP(INDIRECT(BF1128)/BF1136,0)</f>
        <v>1</v>
      </c>
      <c r="BG1137" s="76" cm="1">
        <f t="array" aca="1" ref="BG1137" ca="1">ROUNDUP(INDIRECT(BG1128)/BG1136,0)</f>
        <v>1</v>
      </c>
      <c r="BH1137" s="76" cm="1">
        <f t="array" aca="1" ref="BH1137" ca="1">ROUNDUP(INDIRECT(BH1128)/BH1136,0)</f>
        <v>1</v>
      </c>
      <c r="BI1137" s="76" cm="1">
        <f t="array" aca="1" ref="BI1137" ca="1">ROUNDUP(INDIRECT(BI1128)/BI1136,0)</f>
        <v>1</v>
      </c>
      <c r="BJ1137" s="76" cm="1">
        <f t="array" aca="1" ref="BJ1137" ca="1">ROUNDUP(INDIRECT(BJ1128)/BJ1136,0)</f>
        <v>1</v>
      </c>
      <c r="BK1137" s="76" cm="1">
        <f t="array" aca="1" ref="BK1137" ca="1">ROUNDUP(INDIRECT(BK1128)/BK1136,0)</f>
        <v>1</v>
      </c>
      <c r="BL1137" s="76" cm="1">
        <f t="array" aca="1" ref="BL1137" ca="1">ROUNDUP(INDIRECT(BL1128)/BL1136,0)</f>
        <v>1</v>
      </c>
      <c r="BM1137" s="76" cm="1">
        <f t="array" aca="1" ref="BM1137" ca="1">ROUNDUP(INDIRECT(BM1128)/BM1136,0)</f>
        <v>1</v>
      </c>
      <c r="BN1137" s="76" cm="1">
        <f t="array" aca="1" ref="BN1137" ca="1">ROUNDUP(INDIRECT(BN1128)/BN1136,0)</f>
        <v>1</v>
      </c>
      <c r="BO1137" s="76" cm="1">
        <f t="array" aca="1" ref="BO1137" ca="1">ROUNDUP(INDIRECT(BO1128)/BO1136,0)</f>
        <v>1</v>
      </c>
      <c r="BP1137" s="76" cm="1">
        <f t="array" aca="1" ref="BP1137" ca="1">ROUNDUP(INDIRECT(BP1128)/BP1136,0)</f>
        <v>1</v>
      </c>
      <c r="BQ1137" s="76" cm="1">
        <f t="array" aca="1" ref="BQ1137" ca="1">ROUNDUP(INDIRECT(BQ1128)/BQ1136,0)</f>
        <v>1</v>
      </c>
      <c r="BR1137" s="76" cm="1">
        <f t="array" aca="1" ref="BR1137" ca="1">ROUNDUP(INDIRECT(BR1128)/BR1136,0)</f>
        <v>1</v>
      </c>
      <c r="BS1137" s="76" cm="1">
        <f t="array" aca="1" ref="BS1137" ca="1">ROUNDUP(INDIRECT(BS1128)/BS1136,0)</f>
        <v>1</v>
      </c>
      <c r="BT1137" s="76" cm="1">
        <f t="array" aca="1" ref="BT1137" ca="1">ROUNDUP(INDIRECT(BT1128)/BT1136,0)</f>
        <v>1</v>
      </c>
      <c r="BU1137" s="76" cm="1">
        <f t="array" aca="1" ref="BU1137" ca="1">ROUNDUP(INDIRECT(BU1128)/BU1136,0)</f>
        <v>1</v>
      </c>
      <c r="BV1137" s="76" cm="1">
        <f t="array" aca="1" ref="BV1137" ca="1">ROUNDUP(INDIRECT(BV1128)/BV1136,0)</f>
        <v>1</v>
      </c>
      <c r="BW1137" s="76" cm="1">
        <f t="array" aca="1" ref="BW1137" ca="1">ROUNDUP(INDIRECT(BW1128)/BW1136,0)</f>
        <v>1</v>
      </c>
      <c r="BX1137" s="76" cm="1">
        <f t="array" aca="1" ref="BX1137" ca="1">ROUNDUP(INDIRECT(BX1128)/BX1136,0)</f>
        <v>1</v>
      </c>
      <c r="BY1137" s="76" cm="1">
        <f t="array" aca="1" ref="BY1137" ca="1">ROUNDUP(INDIRECT(BY1128)/BY1136,0)</f>
        <v>1</v>
      </c>
      <c r="BZ1137" s="76" cm="1">
        <f t="array" aca="1" ref="BZ1137" ca="1">ROUNDUP(INDIRECT(BZ1128)/BZ1136,0)</f>
        <v>1</v>
      </c>
      <c r="CA1137" s="76" cm="1">
        <f t="array" aca="1" ref="CA1137" ca="1">ROUNDUP(INDIRECT(CA1128)/CA1136,0)</f>
        <v>1</v>
      </c>
      <c r="CB1137" s="76" cm="1">
        <f t="array" aca="1" ref="CB1137" ca="1">ROUNDUP(INDIRECT(CB1128)/CB1136,0)</f>
        <v>1</v>
      </c>
      <c r="CC1137" s="76" cm="1">
        <f t="array" aca="1" ref="CC1137" ca="1">ROUNDUP(INDIRECT(CC1128)/CC1136,0)</f>
        <v>1</v>
      </c>
      <c r="CD1137" s="76" cm="1">
        <f t="array" aca="1" ref="CD1137" ca="1">ROUNDUP(INDIRECT(CD1128)/CD1136,0)</f>
        <v>1</v>
      </c>
      <c r="CE1137" s="76" cm="1">
        <f t="array" aca="1" ref="CE1137" ca="1">ROUNDUP(INDIRECT(CE1128)/CE1136,0)</f>
        <v>1</v>
      </c>
      <c r="CF1137" s="76" cm="1">
        <f t="array" aca="1" ref="CF1137" ca="1">ROUNDUP(INDIRECT(CF1128)/CF1136,0)</f>
        <v>1</v>
      </c>
      <c r="CG1137" s="76" cm="1">
        <f t="array" aca="1" ref="CG1137" ca="1">ROUNDUP(INDIRECT(CG1128)/CG1136,0)</f>
        <v>1</v>
      </c>
      <c r="CH1137" s="76" cm="1">
        <f t="array" aca="1" ref="CH1137" ca="1">ROUNDUP(INDIRECT(CH1128)/CH1136,0)</f>
        <v>1</v>
      </c>
      <c r="CI1137" s="76" cm="1">
        <f t="array" aca="1" ref="CI1137" ca="1">ROUNDUP(INDIRECT(CI1128)/CI1136,0)</f>
        <v>1</v>
      </c>
      <c r="CJ1137" s="76" cm="1">
        <f t="array" aca="1" ref="CJ1137" ca="1">ROUNDUP(INDIRECT(CJ1128)/CJ1136,0)</f>
        <v>1</v>
      </c>
      <c r="CK1137" s="76" cm="1">
        <f t="array" aca="1" ref="CK1137" ca="1">ROUNDUP(INDIRECT(CK1128)/CK1136,0)</f>
        <v>1</v>
      </c>
      <c r="CL1137" s="76" cm="1">
        <f t="array" aca="1" ref="CL1137" ca="1">ROUNDUP(INDIRECT(CL1128)/CL1136,0)</f>
        <v>1</v>
      </c>
      <c r="CN1137" s="60"/>
      <c r="CO1137" s="76" t="e" cm="1">
        <f t="array" aca="1" ref="CO1137" ca="1">ROUNDUP(INDIRECT(CO1128)/CO1136,0)</f>
        <v>#N/A</v>
      </c>
      <c r="CP1137" s="76" t="e" cm="1">
        <f t="array" aca="1" ref="CP1137" ca="1">ROUNDUP(INDIRECT(CP1128)/CP1136,0)</f>
        <v>#N/A</v>
      </c>
      <c r="CQ1137" s="76" t="e" cm="1">
        <f t="array" aca="1" ref="CQ1137" ca="1">ROUNDUP(INDIRECT(CQ1128)/CQ1136,0)</f>
        <v>#N/A</v>
      </c>
      <c r="CR1137" s="76" t="e" cm="1">
        <f t="array" aca="1" ref="CR1137" ca="1">ROUNDUP(INDIRECT(CR1128)/CR1136,0)</f>
        <v>#N/A</v>
      </c>
      <c r="CS1137" s="76" t="e" cm="1">
        <f t="array" aca="1" ref="CS1137" ca="1">ROUNDUP(INDIRECT(CS1128)/CS1136,0)</f>
        <v>#N/A</v>
      </c>
      <c r="CT1137" s="76" t="e" cm="1">
        <f t="array" aca="1" ref="CT1137" ca="1">ROUNDUP(INDIRECT(CT1128)/CT1136,0)</f>
        <v>#N/A</v>
      </c>
      <c r="CU1137" s="76" t="e" cm="1">
        <f t="array" aca="1" ref="CU1137" ca="1">ROUNDUP(INDIRECT(CU1128)/CU1136,0)</f>
        <v>#N/A</v>
      </c>
      <c r="CV1137" s="76" t="e" cm="1">
        <f t="array" aca="1" ref="CV1137" ca="1">ROUNDUP(INDIRECT(CV1128)/CV1136,0)</f>
        <v>#N/A</v>
      </c>
      <c r="CW1137" s="76" t="e" cm="1">
        <f t="array" aca="1" ref="CW1137" ca="1">ROUNDUP(INDIRECT(CW1128)/CW1136,0)</f>
        <v>#N/A</v>
      </c>
      <c r="CX1137" s="76" t="e" cm="1">
        <f t="array" aca="1" ref="CX1137" ca="1">ROUNDUP(INDIRECT(CX1128)/CX1136,0)</f>
        <v>#N/A</v>
      </c>
      <c r="CY1137" s="76" t="e" cm="1">
        <f t="array" aca="1" ref="CY1137" ca="1">ROUNDUP(INDIRECT(CY1128)/CY1136,0)</f>
        <v>#N/A</v>
      </c>
      <c r="CZ1137" s="76" t="e" cm="1">
        <f t="array" aca="1" ref="CZ1137" ca="1">ROUNDUP(INDIRECT(CZ1128)/CZ1136,0)</f>
        <v>#N/A</v>
      </c>
      <c r="DA1137" s="76" t="e" cm="1">
        <f t="array" aca="1" ref="DA1137" ca="1">ROUNDUP(INDIRECT(DA1128)/DA1136,0)</f>
        <v>#N/A</v>
      </c>
      <c r="DB1137" s="76" t="e" cm="1">
        <f t="array" aca="1" ref="DB1137" ca="1">ROUNDUP(INDIRECT(DB1128)/DB1136,0)</f>
        <v>#N/A</v>
      </c>
      <c r="DC1137" s="76" t="e" cm="1">
        <f t="array" aca="1" ref="DC1137" ca="1">ROUNDUP(INDIRECT(DC1128)/DC1136,0)</f>
        <v>#N/A</v>
      </c>
      <c r="DD1137" s="76" t="e" cm="1">
        <f t="array" aca="1" ref="DD1137" ca="1">ROUNDUP(INDIRECT(DD1128)/DD1136,0)</f>
        <v>#N/A</v>
      </c>
      <c r="DE1137" s="76" t="e" cm="1">
        <f t="array" aca="1" ref="DE1137" ca="1">ROUNDUP(INDIRECT(DE1128)/DE1136,0)</f>
        <v>#N/A</v>
      </c>
      <c r="DF1137" s="76" t="e" cm="1">
        <f t="array" aca="1" ref="DF1137" ca="1">ROUNDUP(INDIRECT(DF1128)/DF1136,0)</f>
        <v>#N/A</v>
      </c>
      <c r="DG1137" s="76" t="e" cm="1">
        <f t="array" aca="1" ref="DG1137" ca="1">ROUNDUP(INDIRECT(DG1128)/DG1136,0)</f>
        <v>#N/A</v>
      </c>
      <c r="DH1137" s="76" t="e" cm="1">
        <f t="array" aca="1" ref="DH1137" ca="1">ROUNDUP(INDIRECT(DH1128)/DH1136,0)</f>
        <v>#N/A</v>
      </c>
      <c r="DI1137" s="76" t="e" cm="1">
        <f t="array" aca="1" ref="DI1137" ca="1">ROUNDUP(INDIRECT(DI1128)/DI1136,0)</f>
        <v>#N/A</v>
      </c>
      <c r="DJ1137" s="76" t="e" cm="1">
        <f t="array" aca="1" ref="DJ1137" ca="1">ROUNDUP(INDIRECT(DJ1128)/DJ1136,0)</f>
        <v>#N/A</v>
      </c>
      <c r="DK1137" s="76" t="e" cm="1">
        <f t="array" aca="1" ref="DK1137" ca="1">ROUNDUP(INDIRECT(DK1128)/DK1136,0)</f>
        <v>#N/A</v>
      </c>
      <c r="DL1137" s="76" t="e" cm="1">
        <f t="array" aca="1" ref="DL1137" ca="1">ROUNDUP(INDIRECT(DL1128)/DL1136,0)</f>
        <v>#N/A</v>
      </c>
    </row>
    <row r="1138" spans="1:116" x14ac:dyDescent="0.4">
      <c r="B1138" t="str">
        <f>E1138</f>
        <v>1138 DCHC-S</v>
      </c>
      <c r="D1138" t="s">
        <v>764</v>
      </c>
      <c r="E1138" s="8" t="str">
        <f t="shared" si="1362"/>
        <v>1138 DCHC-S</v>
      </c>
      <c r="G1138" s="145" t="s">
        <v>185</v>
      </c>
      <c r="H1138" s="12"/>
      <c r="I1138" s="60"/>
      <c r="J1138" s="60"/>
      <c r="K1138" s="18">
        <v>50000</v>
      </c>
      <c r="L1138" s="18">
        <v>50000</v>
      </c>
      <c r="M1138" s="18">
        <v>50000</v>
      </c>
      <c r="N1138" s="18">
        <v>50000</v>
      </c>
      <c r="O1138" s="18">
        <v>50000</v>
      </c>
      <c r="P1138" s="18">
        <v>50000</v>
      </c>
      <c r="R1138" s="19"/>
      <c r="S1138" s="147" cm="1">
        <f t="array" ref="S1138">INDEX($K:$P,ROW(),MATCH(S$3,$K$2:$P$2,0))/12</f>
        <v>4166.666666666667</v>
      </c>
      <c r="T1138" s="147" cm="1">
        <f t="array" ref="T1138">INDEX($K:$P,ROW(),MATCH(T$3,$K$2:$P$2,0))/12</f>
        <v>4166.666666666667</v>
      </c>
      <c r="U1138" s="147" cm="1">
        <f t="array" ref="U1138">INDEX($K:$P,ROW(),MATCH(U$3,$K$2:$P$2,0))/12</f>
        <v>4166.666666666667</v>
      </c>
      <c r="V1138" s="147" cm="1">
        <f t="array" ref="V1138">INDEX($K:$P,ROW(),MATCH(V$3,$K$2:$P$2,0))/12</f>
        <v>4166.666666666667</v>
      </c>
      <c r="W1138" s="147" cm="1">
        <f t="array" ref="W1138">INDEX($K:$P,ROW(),MATCH(W$3,$K$2:$P$2,0))/12</f>
        <v>4166.666666666667</v>
      </c>
      <c r="X1138" s="147" cm="1">
        <f t="array" ref="X1138">INDEX($K:$P,ROW(),MATCH(X$3,$K$2:$P$2,0))/12</f>
        <v>4166.666666666667</v>
      </c>
      <c r="Y1138" s="147" cm="1">
        <f t="array" ref="Y1138">INDEX($K:$P,ROW(),MATCH(Y$3,$K$2:$P$2,0))/12</f>
        <v>4166.666666666667</v>
      </c>
      <c r="Z1138" s="147" cm="1">
        <f t="array" ref="Z1138">INDEX($K:$P,ROW(),MATCH(Z$3,$K$2:$P$2,0))/12</f>
        <v>4166.666666666667</v>
      </c>
      <c r="AA1138" s="147" cm="1">
        <f t="array" ref="AA1138">INDEX($K:$P,ROW(),MATCH(AA$3,$K$2:$P$2,0))/12</f>
        <v>4166.666666666667</v>
      </c>
      <c r="AB1138" s="147" cm="1">
        <f t="array" ref="AB1138">INDEX($K:$P,ROW(),MATCH(AB$3,$K$2:$P$2,0))/12</f>
        <v>4166.666666666667</v>
      </c>
      <c r="AC1138" s="147" cm="1">
        <f t="array" ref="AC1138">INDEX($K:$P,ROW(),MATCH(AC$3,$K$2:$P$2,0))/12</f>
        <v>4166.666666666667</v>
      </c>
      <c r="AD1138" s="147" cm="1">
        <f t="array" ref="AD1138">INDEX($K:$P,ROW(),MATCH(AD$3,$K$2:$P$2,0))/12</f>
        <v>4166.666666666667</v>
      </c>
      <c r="AE1138" s="147" cm="1">
        <f t="array" ref="AE1138">INDEX($K:$P,ROW(),MATCH(AE$3,$K$2:$P$2,0))/12</f>
        <v>4166.666666666667</v>
      </c>
      <c r="AF1138" s="147" cm="1">
        <f t="array" ref="AF1138">INDEX($K:$P,ROW(),MATCH(AF$3,$K$2:$P$2,0))/12</f>
        <v>4166.666666666667</v>
      </c>
      <c r="AG1138" s="147" cm="1">
        <f t="array" ref="AG1138">INDEX($K:$P,ROW(),MATCH(AG$3,$K$2:$P$2,0))/12</f>
        <v>4166.666666666667</v>
      </c>
      <c r="AH1138" s="147" cm="1">
        <f t="array" ref="AH1138">INDEX($K:$P,ROW(),MATCH(AH$3,$K$2:$P$2,0))/12</f>
        <v>4166.666666666667</v>
      </c>
      <c r="AI1138" s="147" cm="1">
        <f t="array" ref="AI1138">INDEX($K:$P,ROW(),MATCH(AI$3,$K$2:$P$2,0))/12</f>
        <v>4166.666666666667</v>
      </c>
      <c r="AJ1138" s="147" cm="1">
        <f t="array" ref="AJ1138">INDEX($K:$P,ROW(),MATCH(AJ$3,$K$2:$P$2,0))/12</f>
        <v>4166.666666666667</v>
      </c>
      <c r="AK1138" s="147" cm="1">
        <f t="array" ref="AK1138">INDEX($K:$P,ROW(),MATCH(AK$3,$K$2:$P$2,0))/12</f>
        <v>4166.666666666667</v>
      </c>
      <c r="AL1138" s="147" cm="1">
        <f t="array" ref="AL1138">INDEX($K:$P,ROW(),MATCH(AL$3,$K$2:$P$2,0))/12</f>
        <v>4166.666666666667</v>
      </c>
      <c r="AM1138" s="147" cm="1">
        <f t="array" ref="AM1138">INDEX($K:$P,ROW(),MATCH(AM$3,$K$2:$P$2,0))/12</f>
        <v>4166.666666666667</v>
      </c>
      <c r="AN1138" s="147" cm="1">
        <f t="array" ref="AN1138">INDEX($K:$P,ROW(),MATCH(AN$3,$K$2:$P$2,0))/12</f>
        <v>4166.666666666667</v>
      </c>
      <c r="AO1138" s="147" cm="1">
        <f t="array" ref="AO1138">INDEX($K:$P,ROW(),MATCH(AO$3,$K$2:$P$2,0))/12</f>
        <v>4166.666666666667</v>
      </c>
      <c r="AP1138" s="147" cm="1">
        <f t="array" ref="AP1138">INDEX($K:$P,ROW(),MATCH(AP$3,$K$2:$P$2,0))/12</f>
        <v>4166.666666666667</v>
      </c>
      <c r="AQ1138" s="147" cm="1">
        <f t="array" ref="AQ1138">INDEX($K:$P,ROW(),MATCH(AQ$3,$K$2:$P$2,0))/12</f>
        <v>4166.666666666667</v>
      </c>
      <c r="AR1138" s="147" cm="1">
        <f t="array" ref="AR1138">INDEX($K:$P,ROW(),MATCH(AR$3,$K$2:$P$2,0))/12</f>
        <v>4166.666666666667</v>
      </c>
      <c r="AS1138" s="147" cm="1">
        <f t="array" ref="AS1138">INDEX($K:$P,ROW(),MATCH(AS$3,$K$2:$P$2,0))/12</f>
        <v>4166.666666666667</v>
      </c>
      <c r="AT1138" s="147" cm="1">
        <f t="array" ref="AT1138">INDEX($K:$P,ROW(),MATCH(AT$3,$K$2:$P$2,0))/12</f>
        <v>4166.666666666667</v>
      </c>
      <c r="AU1138" s="147" cm="1">
        <f t="array" ref="AU1138">INDEX($K:$P,ROW(),MATCH(AU$3,$K$2:$P$2,0))/12</f>
        <v>4166.666666666667</v>
      </c>
      <c r="AV1138" s="147" cm="1">
        <f t="array" ref="AV1138">INDEX($K:$P,ROW(),MATCH(AV$3,$K$2:$P$2,0))/12</f>
        <v>4166.666666666667</v>
      </c>
      <c r="AW1138" s="147" cm="1">
        <f t="array" ref="AW1138">INDEX($K:$P,ROW(),MATCH(AW$3,$K$2:$P$2,0))/12</f>
        <v>4166.666666666667</v>
      </c>
      <c r="AX1138" s="147" cm="1">
        <f t="array" ref="AX1138">INDEX($K:$P,ROW(),MATCH(AX$3,$K$2:$P$2,0))/12</f>
        <v>4166.666666666667</v>
      </c>
      <c r="AY1138" s="147" cm="1">
        <f t="array" ref="AY1138">INDEX($K:$P,ROW(),MATCH(AY$3,$K$2:$P$2,0))/12</f>
        <v>4166.666666666667</v>
      </c>
      <c r="AZ1138" s="147" cm="1">
        <f t="array" ref="AZ1138">INDEX($K:$P,ROW(),MATCH(AZ$3,$K$2:$P$2,0))/12</f>
        <v>4166.666666666667</v>
      </c>
      <c r="BA1138" s="147" cm="1">
        <f t="array" ref="BA1138">INDEX($K:$P,ROW(),MATCH(BA$3,$K$2:$P$2,0))/12</f>
        <v>4166.666666666667</v>
      </c>
      <c r="BB1138" s="147" cm="1">
        <f t="array" ref="BB1138">INDEX($K:$P,ROW(),MATCH(BB$3,$K$2:$P$2,0))/12</f>
        <v>4166.666666666667</v>
      </c>
      <c r="BC1138" s="147" cm="1">
        <f t="array" ref="BC1138">INDEX($K:$P,ROW(),MATCH(BC$3,$K$2:$P$2,0))/12</f>
        <v>4166.666666666667</v>
      </c>
      <c r="BD1138" s="147" cm="1">
        <f t="array" ref="BD1138">INDEX($K:$P,ROW(),MATCH(BD$3,$K$2:$P$2,0))/12</f>
        <v>4166.666666666667</v>
      </c>
      <c r="BE1138" s="147" cm="1">
        <f t="array" ref="BE1138">INDEX($K:$P,ROW(),MATCH(BE$3,$K$2:$P$2,0))/12</f>
        <v>4166.666666666667</v>
      </c>
      <c r="BF1138" s="147" cm="1">
        <f t="array" ref="BF1138">INDEX($K:$P,ROW(),MATCH(BF$3,$K$2:$P$2,0))/12</f>
        <v>4166.666666666667</v>
      </c>
      <c r="BG1138" s="147" cm="1">
        <f t="array" ref="BG1138">INDEX($K:$P,ROW(),MATCH(BG$3,$K$2:$P$2,0))/12</f>
        <v>4166.666666666667</v>
      </c>
      <c r="BH1138" s="147" cm="1">
        <f t="array" ref="BH1138">INDEX($K:$P,ROW(),MATCH(BH$3,$K$2:$P$2,0))/12</f>
        <v>4166.666666666667</v>
      </c>
      <c r="BI1138" s="147" cm="1">
        <f t="array" ref="BI1138">INDEX($K:$P,ROW(),MATCH(BI$3,$K$2:$P$2,0))/12</f>
        <v>4166.666666666667</v>
      </c>
      <c r="BJ1138" s="147" cm="1">
        <f t="array" ref="BJ1138">INDEX($K:$P,ROW(),MATCH(BJ$3,$K$2:$P$2,0))/12</f>
        <v>4166.666666666667</v>
      </c>
      <c r="BK1138" s="147" cm="1">
        <f t="array" ref="BK1138">INDEX($K:$P,ROW(),MATCH(BK$3,$K$2:$P$2,0))/12</f>
        <v>4166.666666666667</v>
      </c>
      <c r="BL1138" s="147" cm="1">
        <f t="array" ref="BL1138">INDEX($K:$P,ROW(),MATCH(BL$3,$K$2:$P$2,0))/12</f>
        <v>4166.666666666667</v>
      </c>
      <c r="BM1138" s="147" cm="1">
        <f t="array" ref="BM1138">INDEX($K:$P,ROW(),MATCH(BM$3,$K$2:$P$2,0))/12</f>
        <v>4166.666666666667</v>
      </c>
      <c r="BN1138" s="147" cm="1">
        <f t="array" ref="BN1138">INDEX($K:$P,ROW(),MATCH(BN$3,$K$2:$P$2,0))/12</f>
        <v>4166.666666666667</v>
      </c>
      <c r="BO1138" s="147" cm="1">
        <f t="array" ref="BO1138">INDEX($K:$P,ROW(),MATCH(BO$3,$K$2:$P$2,0))/12</f>
        <v>4166.666666666667</v>
      </c>
      <c r="BP1138" s="147" cm="1">
        <f t="array" ref="BP1138">INDEX($K:$P,ROW(),MATCH(BP$3,$K$2:$P$2,0))/12</f>
        <v>4166.666666666667</v>
      </c>
      <c r="BQ1138" s="147" cm="1">
        <f t="array" ref="BQ1138">INDEX($K:$P,ROW(),MATCH(BQ$3,$K$2:$P$2,0))/12</f>
        <v>4166.666666666667</v>
      </c>
      <c r="BR1138" s="147" cm="1">
        <f t="array" ref="BR1138">INDEX($K:$P,ROW(),MATCH(BR$3,$K$2:$P$2,0))/12</f>
        <v>4166.666666666667</v>
      </c>
      <c r="BS1138" s="147" cm="1">
        <f t="array" ref="BS1138">INDEX($K:$P,ROW(),MATCH(BS$3,$K$2:$P$2,0))/12</f>
        <v>4166.666666666667</v>
      </c>
      <c r="BT1138" s="147" cm="1">
        <f t="array" ref="BT1138">INDEX($K:$P,ROW(),MATCH(BT$3,$K$2:$P$2,0))/12</f>
        <v>4166.666666666667</v>
      </c>
      <c r="BU1138" s="147" cm="1">
        <f t="array" ref="BU1138">INDEX($K:$P,ROW(),MATCH(BU$3,$K$2:$P$2,0))/12</f>
        <v>4166.666666666667</v>
      </c>
      <c r="BV1138" s="147" cm="1">
        <f t="array" ref="BV1138">INDEX($K:$P,ROW(),MATCH(BV$3,$K$2:$P$2,0))/12</f>
        <v>4166.666666666667</v>
      </c>
      <c r="BW1138" s="147" cm="1">
        <f t="array" ref="BW1138">INDEX($K:$P,ROW(),MATCH(BW$3,$K$2:$P$2,0))/12</f>
        <v>4166.666666666667</v>
      </c>
      <c r="BX1138" s="147" cm="1">
        <f t="array" ref="BX1138">INDEX($K:$P,ROW(),MATCH(BX$3,$K$2:$P$2,0))/12</f>
        <v>4166.666666666667</v>
      </c>
      <c r="BY1138" s="147" cm="1">
        <f t="array" ref="BY1138">INDEX($K:$P,ROW(),MATCH(BY$3,$K$2:$P$2,0))/12</f>
        <v>4166.666666666667</v>
      </c>
      <c r="BZ1138" s="147" cm="1">
        <f t="array" ref="BZ1138">INDEX($K:$P,ROW(),MATCH(BZ$3,$K$2:$P$2,0))/12</f>
        <v>4166.666666666667</v>
      </c>
      <c r="CA1138" s="147" cm="1">
        <f t="array" ref="CA1138">INDEX($K:$P,ROW(),MATCH(CA$3,$K$2:$P$2,0))/12</f>
        <v>4166.666666666667</v>
      </c>
      <c r="CB1138" s="147" cm="1">
        <f t="array" ref="CB1138">INDEX($K:$P,ROW(),MATCH(CB$3,$K$2:$P$2,0))/12</f>
        <v>4166.666666666667</v>
      </c>
      <c r="CC1138" s="147" cm="1">
        <f t="array" ref="CC1138">INDEX($K:$P,ROW(),MATCH(CC$3,$K$2:$P$2,0))/12</f>
        <v>4166.666666666667</v>
      </c>
      <c r="CD1138" s="147" cm="1">
        <f t="array" ref="CD1138">INDEX($K:$P,ROW(),MATCH(CD$3,$K$2:$P$2,0))/12</f>
        <v>4166.666666666667</v>
      </c>
      <c r="CE1138" s="147" cm="1">
        <f t="array" ref="CE1138">INDEX($K:$P,ROW(),MATCH(CE$3,$K$2:$P$2,0))/12</f>
        <v>4166.666666666667</v>
      </c>
      <c r="CF1138" s="147" cm="1">
        <f t="array" ref="CF1138">INDEX($K:$P,ROW(),MATCH(CF$3,$K$2:$P$2,0))/12</f>
        <v>4166.666666666667</v>
      </c>
      <c r="CG1138" s="147" cm="1">
        <f t="array" ref="CG1138">INDEX($K:$P,ROW(),MATCH(CG$3,$K$2:$P$2,0))/12</f>
        <v>4166.666666666667</v>
      </c>
      <c r="CH1138" s="147" cm="1">
        <f t="array" ref="CH1138">INDEX($K:$P,ROW(),MATCH(CH$3,$K$2:$P$2,0))/12</f>
        <v>4166.666666666667</v>
      </c>
      <c r="CI1138" s="147" cm="1">
        <f t="array" ref="CI1138">INDEX($K:$P,ROW(),MATCH(CI$3,$K$2:$P$2,0))/12</f>
        <v>4166.666666666667</v>
      </c>
      <c r="CJ1138" s="147" cm="1">
        <f t="array" ref="CJ1138">INDEX($K:$P,ROW(),MATCH(CJ$3,$K$2:$P$2,0))/12</f>
        <v>4166.666666666667</v>
      </c>
      <c r="CK1138" s="147" cm="1">
        <f t="array" ref="CK1138">INDEX($K:$P,ROW(),MATCH(CK$3,$K$2:$P$2,0))/12</f>
        <v>4166.666666666667</v>
      </c>
      <c r="CL1138" s="147" cm="1">
        <f t="array" ref="CL1138">INDEX($K:$P,ROW(),MATCH(CL$3,$K$2:$P$2,0))/12</f>
        <v>4166.666666666667</v>
      </c>
      <c r="CN1138" s="60"/>
      <c r="CO1138" s="147" t="e" cm="1">
        <f t="array" ref="CO1138">INDEX($K:$P,ROW(),MATCH(CO$3,$K$2:$P$2,0))/CO$5</f>
        <v>#N/A</v>
      </c>
      <c r="CP1138" s="147" t="e" cm="1">
        <f t="array" ref="CP1138">INDEX($K:$P,ROW(),MATCH(CP$3,$K$2:$P$2,0))/CP$5</f>
        <v>#N/A</v>
      </c>
      <c r="CQ1138" s="147" t="e" cm="1">
        <f t="array" ref="CQ1138">INDEX($K:$P,ROW(),MATCH(CQ$3,$K$2:$P$2,0))/CQ$5</f>
        <v>#N/A</v>
      </c>
      <c r="CR1138" s="147" t="e" cm="1">
        <f t="array" ref="CR1138">INDEX($K:$P,ROW(),MATCH(CR$3,$K$2:$P$2,0))/CR$5</f>
        <v>#N/A</v>
      </c>
      <c r="CS1138" s="147" t="e" cm="1">
        <f t="array" ref="CS1138">INDEX($K:$P,ROW(),MATCH(CS$3,$K$2:$P$2,0))/CS$5</f>
        <v>#N/A</v>
      </c>
      <c r="CT1138" s="147" t="e" cm="1">
        <f t="array" ref="CT1138">INDEX($K:$P,ROW(),MATCH(CT$3,$K$2:$P$2,0))/CT$5</f>
        <v>#N/A</v>
      </c>
      <c r="CU1138" s="147" t="e" cm="1">
        <f t="array" ref="CU1138">INDEX($K:$P,ROW(),MATCH(CU$3,$K$2:$P$2,0))/CU$5</f>
        <v>#N/A</v>
      </c>
      <c r="CV1138" s="147" t="e" cm="1">
        <f t="array" ref="CV1138">INDEX($K:$P,ROW(),MATCH(CV$3,$K$2:$P$2,0))/CV$5</f>
        <v>#N/A</v>
      </c>
      <c r="CW1138" s="147" t="e" cm="1">
        <f t="array" ref="CW1138">INDEX($K:$P,ROW(),MATCH(CW$3,$K$2:$P$2,0))/CW$5</f>
        <v>#N/A</v>
      </c>
      <c r="CX1138" s="147" t="e" cm="1">
        <f t="array" ref="CX1138">INDEX($K:$P,ROW(),MATCH(CX$3,$K$2:$P$2,0))/CX$5</f>
        <v>#N/A</v>
      </c>
      <c r="CY1138" s="147" t="e" cm="1">
        <f t="array" ref="CY1138">INDEX($K:$P,ROW(),MATCH(CY$3,$K$2:$P$2,0))/CL$5</f>
        <v>#N/A</v>
      </c>
      <c r="CZ1138" s="147" t="e" cm="1">
        <f t="array" ref="CZ1138">INDEX($K:$P,ROW(),MATCH(CZ$3,$K$2:$P$2,0))/CZ$5</f>
        <v>#N/A</v>
      </c>
      <c r="DA1138" s="147" t="e" cm="1">
        <f t="array" ref="DA1138">INDEX($K:$P,ROW(),MATCH(DA$3,$K$2:$P$2,0))/DA$5</f>
        <v>#N/A</v>
      </c>
      <c r="DB1138" s="147" t="e" cm="1">
        <f t="array" ref="DB1138">INDEX($K:$P,ROW(),MATCH(DB$3,$K$2:$P$2,0))/DB$5</f>
        <v>#N/A</v>
      </c>
      <c r="DC1138" s="147" t="e" cm="1">
        <f t="array" ref="DC1138">INDEX($K:$P,ROW(),MATCH(DC$3,$K$2:$P$2,0))/DC$5</f>
        <v>#N/A</v>
      </c>
      <c r="DD1138" s="147" t="e" cm="1">
        <f t="array" ref="DD1138">INDEX($K:$P,ROW(),MATCH(DD$3,$K$2:$P$2,0))/DD$5</f>
        <v>#N/A</v>
      </c>
      <c r="DE1138" s="147" t="e" cm="1">
        <f t="array" ref="DE1138">INDEX($K:$P,ROW(),MATCH(DE$3,$K$2:$P$2,0))/DE$5</f>
        <v>#N/A</v>
      </c>
      <c r="DF1138" s="147" t="e" cm="1">
        <f t="array" ref="DF1138">INDEX($K:$P,ROW(),MATCH(DF$3,$K$2:$P$2,0))/DF$5</f>
        <v>#N/A</v>
      </c>
      <c r="DG1138" s="147" t="e" cm="1">
        <f t="array" ref="DG1138">INDEX($K:$P,ROW(),MATCH(DG$3,$K$2:$P$2,0))/DG$5</f>
        <v>#N/A</v>
      </c>
      <c r="DH1138" s="147" t="e" cm="1">
        <f t="array" ref="DH1138">INDEX($K:$P,ROW(),MATCH(DH$3,$K$2:$P$2,0))/DH$5</f>
        <v>#N/A</v>
      </c>
      <c r="DI1138" s="147" t="e" cm="1">
        <f t="array" ref="DI1138">INDEX($K:$P,ROW(),MATCH(DI$3,$K$2:$P$2,0))/DI$5</f>
        <v>#N/A</v>
      </c>
      <c r="DJ1138" s="147" t="e" cm="1">
        <f t="array" ref="DJ1138">INDEX($K:$P,ROW(),MATCH(DJ$3,$K$2:$P$2,0))/DJ$5</f>
        <v>#N/A</v>
      </c>
      <c r="DK1138" s="147" t="e" cm="1">
        <f t="array" ref="DK1138">INDEX($K:$P,ROW(),MATCH(DK$3,$K$2:$P$2,0))/DK$5</f>
        <v>#N/A</v>
      </c>
      <c r="DL1138" s="147" t="e" cm="1">
        <f t="array" ref="DL1138">INDEX($K:$P,ROW(),MATCH(DL$3,$K$2:$P$2,0))/DL$5</f>
        <v>#N/A</v>
      </c>
    </row>
    <row r="1139" spans="1:116" x14ac:dyDescent="0.4">
      <c r="C1139" t="s">
        <v>203</v>
      </c>
      <c r="D1139" t="s">
        <v>764</v>
      </c>
      <c r="E1139" s="8" t="str">
        <f t="shared" si="1362"/>
        <v>1139 DCHC-S</v>
      </c>
      <c r="G1139" s="126" t="str">
        <f>"Expense - "&amp;SUBSTITUTE(G1134,":","")</f>
        <v>Expense - Headcount - revenue driven</v>
      </c>
      <c r="H1139" s="27"/>
      <c r="I1139" s="78"/>
      <c r="J1139" s="78"/>
      <c r="K1139" s="63">
        <f ca="1">SUMIF($3:$3,K$2,1139:1139)</f>
        <v>-49999.999999999993</v>
      </c>
      <c r="L1139" s="63">
        <f ca="1">SUMIF($3:$3,L$2,1139:1139)</f>
        <v>-49999.999999999993</v>
      </c>
      <c r="M1139" s="63">
        <f ca="1">SUMIF($3:$3,M$2,1139:1139)</f>
        <v>-49999.999999999993</v>
      </c>
      <c r="N1139" s="63">
        <f ca="1">SUMIF($3:$3,N$2,1139:1139)</f>
        <v>-49999.999999999993</v>
      </c>
      <c r="O1139" s="63">
        <f ca="1">SUMIF($3:$3,O$2,1139:1139)</f>
        <v>-49999.999999999993</v>
      </c>
      <c r="P1139" s="63">
        <f ca="1">SUMIF($3:$3,P$2,1139:1139)</f>
        <v>-49999.999999999993</v>
      </c>
      <c r="R1139" s="33"/>
      <c r="S1139" s="148">
        <f t="shared" ref="S1139:AX1148" ca="1" si="1363">-S1138*S1137</f>
        <v>-4166.666666666667</v>
      </c>
      <c r="T1139" s="148">
        <f t="shared" ca="1" si="1363"/>
        <v>-4166.666666666667</v>
      </c>
      <c r="U1139" s="148">
        <f t="shared" ca="1" si="1363"/>
        <v>-4166.666666666667</v>
      </c>
      <c r="V1139" s="148">
        <f t="shared" ca="1" si="1363"/>
        <v>-4166.666666666667</v>
      </c>
      <c r="W1139" s="148">
        <f t="shared" ca="1" si="1363"/>
        <v>-4166.666666666667</v>
      </c>
      <c r="X1139" s="148">
        <f t="shared" ca="1" si="1363"/>
        <v>-4166.666666666667</v>
      </c>
      <c r="Y1139" s="148">
        <f t="shared" ca="1" si="1363"/>
        <v>-4166.666666666667</v>
      </c>
      <c r="Z1139" s="148">
        <f t="shared" ca="1" si="1363"/>
        <v>-4166.666666666667</v>
      </c>
      <c r="AA1139" s="148">
        <f t="shared" ca="1" si="1363"/>
        <v>-4166.666666666667</v>
      </c>
      <c r="AB1139" s="148">
        <f t="shared" ca="1" si="1363"/>
        <v>-4166.666666666667</v>
      </c>
      <c r="AC1139" s="148">
        <f t="shared" ca="1" si="1363"/>
        <v>-4166.666666666667</v>
      </c>
      <c r="AD1139" s="148">
        <f t="shared" ca="1" si="1363"/>
        <v>-4166.666666666667</v>
      </c>
      <c r="AE1139" s="148">
        <f t="shared" ca="1" si="1363"/>
        <v>-4166.666666666667</v>
      </c>
      <c r="AF1139" s="148">
        <f t="shared" ca="1" si="1363"/>
        <v>-4166.666666666667</v>
      </c>
      <c r="AG1139" s="148">
        <f t="shared" ca="1" si="1363"/>
        <v>-4166.666666666667</v>
      </c>
      <c r="AH1139" s="148">
        <f t="shared" ca="1" si="1363"/>
        <v>-4166.666666666667</v>
      </c>
      <c r="AI1139" s="148">
        <f t="shared" ca="1" si="1363"/>
        <v>-4166.666666666667</v>
      </c>
      <c r="AJ1139" s="148">
        <f t="shared" ca="1" si="1363"/>
        <v>-4166.666666666667</v>
      </c>
      <c r="AK1139" s="148">
        <f t="shared" ca="1" si="1363"/>
        <v>-4166.666666666667</v>
      </c>
      <c r="AL1139" s="148">
        <f t="shared" ca="1" si="1363"/>
        <v>-4166.666666666667</v>
      </c>
      <c r="AM1139" s="148">
        <f t="shared" ca="1" si="1363"/>
        <v>-4166.666666666667</v>
      </c>
      <c r="AN1139" s="148">
        <f t="shared" ca="1" si="1363"/>
        <v>-4166.666666666667</v>
      </c>
      <c r="AO1139" s="148">
        <f t="shared" ca="1" si="1363"/>
        <v>-4166.666666666667</v>
      </c>
      <c r="AP1139" s="148">
        <f t="shared" ca="1" si="1363"/>
        <v>-4166.666666666667</v>
      </c>
      <c r="AQ1139" s="148">
        <f t="shared" ca="1" si="1363"/>
        <v>-4166.666666666667</v>
      </c>
      <c r="AR1139" s="148">
        <f t="shared" ca="1" si="1363"/>
        <v>-4166.666666666667</v>
      </c>
      <c r="AS1139" s="148">
        <f t="shared" ca="1" si="1363"/>
        <v>-4166.666666666667</v>
      </c>
      <c r="AT1139" s="148">
        <f t="shared" ca="1" si="1363"/>
        <v>-4166.666666666667</v>
      </c>
      <c r="AU1139" s="148">
        <f t="shared" ca="1" si="1363"/>
        <v>-4166.666666666667</v>
      </c>
      <c r="AV1139" s="148">
        <f t="shared" ca="1" si="1363"/>
        <v>-4166.666666666667</v>
      </c>
      <c r="AW1139" s="148">
        <f t="shared" ca="1" si="1363"/>
        <v>-4166.666666666667</v>
      </c>
      <c r="AX1139" s="148">
        <f t="shared" ca="1" si="1363"/>
        <v>-4166.666666666667</v>
      </c>
      <c r="AY1139" s="148">
        <f t="shared" ref="AY1139:CD1148" ca="1" si="1364">-AY1138*AY1137</f>
        <v>-4166.666666666667</v>
      </c>
      <c r="AZ1139" s="148">
        <f t="shared" ca="1" si="1364"/>
        <v>-4166.666666666667</v>
      </c>
      <c r="BA1139" s="148">
        <f t="shared" ca="1" si="1364"/>
        <v>-4166.666666666667</v>
      </c>
      <c r="BB1139" s="148">
        <f t="shared" ca="1" si="1364"/>
        <v>-4166.666666666667</v>
      </c>
      <c r="BC1139" s="148">
        <f t="shared" ca="1" si="1364"/>
        <v>-4166.666666666667</v>
      </c>
      <c r="BD1139" s="148">
        <f t="shared" ca="1" si="1364"/>
        <v>-4166.666666666667</v>
      </c>
      <c r="BE1139" s="148">
        <f t="shared" ca="1" si="1364"/>
        <v>-4166.666666666667</v>
      </c>
      <c r="BF1139" s="148">
        <f t="shared" ca="1" si="1364"/>
        <v>-4166.666666666667</v>
      </c>
      <c r="BG1139" s="148">
        <f t="shared" ca="1" si="1364"/>
        <v>-4166.666666666667</v>
      </c>
      <c r="BH1139" s="148">
        <f t="shared" ca="1" si="1364"/>
        <v>-4166.666666666667</v>
      </c>
      <c r="BI1139" s="148">
        <f t="shared" ca="1" si="1364"/>
        <v>-4166.666666666667</v>
      </c>
      <c r="BJ1139" s="148">
        <f t="shared" ca="1" si="1364"/>
        <v>-4166.666666666667</v>
      </c>
      <c r="BK1139" s="148">
        <f t="shared" ca="1" si="1364"/>
        <v>-4166.666666666667</v>
      </c>
      <c r="BL1139" s="148">
        <f t="shared" ca="1" si="1364"/>
        <v>-4166.666666666667</v>
      </c>
      <c r="BM1139" s="148">
        <f t="shared" ca="1" si="1364"/>
        <v>-4166.666666666667</v>
      </c>
      <c r="BN1139" s="148">
        <f t="shared" ca="1" si="1364"/>
        <v>-4166.666666666667</v>
      </c>
      <c r="BO1139" s="148">
        <f t="shared" ca="1" si="1364"/>
        <v>-4166.666666666667</v>
      </c>
      <c r="BP1139" s="148">
        <f t="shared" ca="1" si="1364"/>
        <v>-4166.666666666667</v>
      </c>
      <c r="BQ1139" s="148">
        <f t="shared" ca="1" si="1364"/>
        <v>-4166.666666666667</v>
      </c>
      <c r="BR1139" s="148">
        <f t="shared" ca="1" si="1364"/>
        <v>-4166.666666666667</v>
      </c>
      <c r="BS1139" s="148">
        <f t="shared" ca="1" si="1364"/>
        <v>-4166.666666666667</v>
      </c>
      <c r="BT1139" s="148">
        <f t="shared" ca="1" si="1364"/>
        <v>-4166.666666666667</v>
      </c>
      <c r="BU1139" s="148">
        <f t="shared" ca="1" si="1364"/>
        <v>-4166.666666666667</v>
      </c>
      <c r="BV1139" s="148">
        <f t="shared" ca="1" si="1364"/>
        <v>-4166.666666666667</v>
      </c>
      <c r="BW1139" s="148">
        <f t="shared" ca="1" si="1364"/>
        <v>-4166.666666666667</v>
      </c>
      <c r="BX1139" s="148">
        <f t="shared" ca="1" si="1364"/>
        <v>-4166.666666666667</v>
      </c>
      <c r="BY1139" s="148">
        <f t="shared" ca="1" si="1364"/>
        <v>-4166.666666666667</v>
      </c>
      <c r="BZ1139" s="148">
        <f t="shared" ca="1" si="1364"/>
        <v>-4166.666666666667</v>
      </c>
      <c r="CA1139" s="148">
        <f t="shared" ca="1" si="1364"/>
        <v>-4166.666666666667</v>
      </c>
      <c r="CB1139" s="148">
        <f t="shared" ca="1" si="1364"/>
        <v>-4166.666666666667</v>
      </c>
      <c r="CC1139" s="148">
        <f t="shared" ca="1" si="1364"/>
        <v>-4166.666666666667</v>
      </c>
      <c r="CD1139" s="148">
        <f t="shared" ca="1" si="1364"/>
        <v>-4166.666666666667</v>
      </c>
      <c r="CE1139" s="148">
        <f t="shared" ref="CE1139:CL1148" ca="1" si="1365">-CE1138*CE1137</f>
        <v>-4166.666666666667</v>
      </c>
      <c r="CF1139" s="148">
        <f t="shared" ca="1" si="1365"/>
        <v>-4166.666666666667</v>
      </c>
      <c r="CG1139" s="148">
        <f t="shared" ca="1" si="1365"/>
        <v>-4166.666666666667</v>
      </c>
      <c r="CH1139" s="148">
        <f t="shared" ca="1" si="1365"/>
        <v>-4166.666666666667</v>
      </c>
      <c r="CI1139" s="148">
        <f t="shared" ca="1" si="1365"/>
        <v>-4166.666666666667</v>
      </c>
      <c r="CJ1139" s="148">
        <f t="shared" ca="1" si="1365"/>
        <v>-4166.666666666667</v>
      </c>
      <c r="CK1139" s="148">
        <f t="shared" ca="1" si="1365"/>
        <v>-4166.666666666667</v>
      </c>
      <c r="CL1139" s="148">
        <f t="shared" ca="1" si="1365"/>
        <v>-4166.666666666667</v>
      </c>
      <c r="CN1139" s="78"/>
      <c r="CO1139" s="148" t="e">
        <f ca="1">-CO49*CO1137</f>
        <v>#N/A</v>
      </c>
      <c r="CP1139" s="148" t="e">
        <f ca="1">-CP49*CP1137</f>
        <v>#N/A</v>
      </c>
      <c r="CQ1139" s="148" t="e">
        <f ca="1">-CQ49*CQ1137</f>
        <v>#N/A</v>
      </c>
      <c r="CR1139" s="148" t="e">
        <f ca="1">-CR49*CR1137</f>
        <v>#N/A</v>
      </c>
      <c r="CS1139" s="148" t="e">
        <f ca="1">-CS49*CS1137</f>
        <v>#N/A</v>
      </c>
      <c r="CT1139" s="148" t="e">
        <f ca="1">-CT49*CT1137</f>
        <v>#N/A</v>
      </c>
      <c r="CU1139" s="148" t="e">
        <f ca="1">-CU49*CU1137</f>
        <v>#N/A</v>
      </c>
      <c r="CV1139" s="148" t="e">
        <f ca="1">-CV49*CV1137</f>
        <v>#N/A</v>
      </c>
      <c r="CW1139" s="148" t="e">
        <f ca="1">-CW49*CW1137</f>
        <v>#N/A</v>
      </c>
      <c r="CX1139" s="148" t="e">
        <f ca="1">-CX49*CX1137</f>
        <v>#N/A</v>
      </c>
      <c r="CY1139" s="148" t="e">
        <f ca="1">-CY49*CY1137</f>
        <v>#N/A</v>
      </c>
      <c r="CZ1139" s="148" t="e">
        <f ca="1">-CZ49*CZ1137</f>
        <v>#N/A</v>
      </c>
      <c r="DA1139" s="148" t="e">
        <f ca="1">-DA49*DA1137</f>
        <v>#N/A</v>
      </c>
      <c r="DB1139" s="148" t="e">
        <f ca="1">-DB49*DB1137</f>
        <v>#N/A</v>
      </c>
      <c r="DC1139" s="148" t="e">
        <f ca="1">-DC49*DC1137</f>
        <v>#N/A</v>
      </c>
      <c r="DD1139" s="148" t="e">
        <f ca="1">-DD49*DD1137</f>
        <v>#N/A</v>
      </c>
      <c r="DE1139" s="148" t="e">
        <f ca="1">-DE49*DE1137</f>
        <v>#N/A</v>
      </c>
      <c r="DF1139" s="148" t="e">
        <f ca="1">-DF49*DF1137</f>
        <v>#N/A</v>
      </c>
      <c r="DG1139" s="148" t="e">
        <f ca="1">-DG49*DG1137</f>
        <v>#N/A</v>
      </c>
      <c r="DH1139" s="148" t="e">
        <f ca="1">-DH49*DH1137</f>
        <v>#N/A</v>
      </c>
      <c r="DI1139" s="148" t="e">
        <f ca="1">-DI49*DI1137</f>
        <v>#N/A</v>
      </c>
      <c r="DJ1139" s="148" t="e">
        <f ca="1">-DJ49*DJ1137</f>
        <v>#N/A</v>
      </c>
      <c r="DK1139" s="148" t="e">
        <f ca="1">-DK49*DK1137</f>
        <v>#N/A</v>
      </c>
      <c r="DL1139" s="148" t="e">
        <f ca="1">-DL49*DL1137</f>
        <v>#N/A</v>
      </c>
    </row>
    <row r="1140" spans="1:116" x14ac:dyDescent="0.4">
      <c r="B1140" t="s">
        <v>244</v>
      </c>
      <c r="D1140" t="s">
        <v>764</v>
      </c>
      <c r="E1140" s="8" t="str">
        <f t="shared" si="1362"/>
        <v>1140 DCHC-S</v>
      </c>
      <c r="S1140" s="72"/>
      <c r="T1140" s="72"/>
      <c r="U1140" s="72"/>
      <c r="V1140" s="72"/>
      <c r="W1140" s="72"/>
      <c r="X1140" s="72"/>
      <c r="Y1140" s="72"/>
      <c r="Z1140" s="72"/>
      <c r="AA1140" s="72"/>
      <c r="AB1140" s="72"/>
      <c r="AC1140" s="72"/>
      <c r="AD1140" s="72"/>
      <c r="AE1140" s="72"/>
      <c r="AF1140" s="72"/>
      <c r="AG1140" s="72"/>
      <c r="AH1140" s="72"/>
      <c r="AI1140" s="72"/>
      <c r="AJ1140" s="72"/>
      <c r="AK1140" s="72"/>
      <c r="AL1140" s="72"/>
      <c r="AM1140" s="72"/>
      <c r="AN1140" s="72"/>
      <c r="AO1140" s="72"/>
      <c r="AP1140" s="72"/>
      <c r="AQ1140" s="72"/>
      <c r="AR1140" s="72"/>
      <c r="AS1140" s="72"/>
      <c r="AT1140" s="72"/>
      <c r="AU1140" s="72"/>
      <c r="AV1140" s="72"/>
      <c r="AW1140" s="72"/>
      <c r="AX1140" s="72"/>
      <c r="AY1140" s="72"/>
      <c r="AZ1140" s="72"/>
      <c r="BA1140" s="72"/>
      <c r="BB1140" s="72"/>
      <c r="BC1140" s="72"/>
      <c r="BD1140" s="72"/>
      <c r="BE1140" s="72"/>
      <c r="BF1140" s="72"/>
      <c r="BG1140" s="72"/>
      <c r="BH1140" s="72"/>
      <c r="BI1140" s="72"/>
      <c r="BJ1140" s="72"/>
      <c r="BK1140" s="72"/>
      <c r="BL1140" s="72"/>
      <c r="BM1140" s="72"/>
      <c r="BN1140" s="72"/>
      <c r="BO1140" s="72"/>
      <c r="BP1140" s="72"/>
      <c r="BQ1140" s="72"/>
      <c r="BR1140" s="72"/>
      <c r="BS1140" s="72"/>
      <c r="BT1140" s="72"/>
      <c r="BU1140" s="72"/>
      <c r="BV1140" s="72"/>
      <c r="BW1140" s="72"/>
      <c r="BX1140" s="72"/>
      <c r="BY1140" s="72"/>
      <c r="BZ1140" s="72"/>
      <c r="CA1140" s="72"/>
      <c r="CB1140" s="72"/>
      <c r="CC1140" s="72"/>
      <c r="CD1140" s="72"/>
      <c r="CE1140" s="72"/>
      <c r="CF1140" s="72"/>
      <c r="CG1140" s="72"/>
      <c r="CH1140" s="72"/>
      <c r="CI1140" s="72"/>
      <c r="CJ1140" s="72"/>
      <c r="CK1140" s="72"/>
      <c r="CL1140" s="72"/>
      <c r="CO1140" s="72"/>
      <c r="CP1140" s="72"/>
      <c r="CQ1140" s="72"/>
      <c r="CR1140" s="72"/>
      <c r="CS1140" s="72"/>
      <c r="CT1140" s="72"/>
      <c r="CU1140" s="72"/>
      <c r="CV1140" s="72"/>
      <c r="CW1140" s="72"/>
      <c r="CX1140" s="72"/>
      <c r="CY1140" s="72"/>
      <c r="CZ1140" s="72"/>
      <c r="DA1140" s="72"/>
      <c r="DB1140" s="72"/>
      <c r="DC1140" s="72"/>
      <c r="DD1140" s="72"/>
      <c r="DE1140" s="72"/>
      <c r="DF1140" s="72"/>
      <c r="DG1140" s="72"/>
      <c r="DH1140" s="72"/>
      <c r="DI1140" s="72"/>
      <c r="DJ1140" s="72"/>
      <c r="DK1140" s="72"/>
      <c r="DL1140" s="72"/>
    </row>
    <row r="1141" spans="1:116" x14ac:dyDescent="0.4">
      <c r="B1141" t="s">
        <v>332</v>
      </c>
      <c r="D1141" t="s">
        <v>764</v>
      </c>
      <c r="E1141" s="8" t="str">
        <f t="shared" si="1362"/>
        <v>1141 DCHC-S</v>
      </c>
      <c r="G1141" s="136" t="str">
        <f>G1126</f>
        <v>(Primary label)</v>
      </c>
      <c r="H1141" s="27"/>
      <c r="I1141" s="78"/>
      <c r="J1141" s="78"/>
      <c r="K1141" s="33"/>
      <c r="L1141" s="33"/>
      <c r="M1141" s="33"/>
      <c r="N1141" s="33"/>
      <c r="O1141" s="33"/>
      <c r="P1141" s="33"/>
      <c r="R1141" s="33"/>
      <c r="S1141" s="77"/>
      <c r="T1141" s="77"/>
      <c r="U1141" s="77"/>
      <c r="V1141" s="77"/>
      <c r="W1141" s="77"/>
      <c r="X1141" s="77"/>
      <c r="Y1141" s="77"/>
      <c r="Z1141" s="77"/>
      <c r="AA1141" s="77"/>
      <c r="AB1141" s="77"/>
      <c r="AC1141" s="77"/>
      <c r="AD1141" s="77"/>
      <c r="AE1141" s="77"/>
      <c r="AF1141" s="77"/>
      <c r="AG1141" s="77"/>
      <c r="AH1141" s="77"/>
      <c r="AI1141" s="77"/>
      <c r="AJ1141" s="77"/>
      <c r="AK1141" s="77"/>
      <c r="AL1141" s="77"/>
      <c r="AM1141" s="77"/>
      <c r="AN1141" s="77"/>
      <c r="AO1141" s="77"/>
      <c r="AP1141" s="77"/>
      <c r="AQ1141" s="77"/>
      <c r="AR1141" s="77"/>
      <c r="AS1141" s="77"/>
      <c r="AT1141" s="77"/>
      <c r="AU1141" s="77"/>
      <c r="AV1141" s="77"/>
      <c r="AW1141" s="77"/>
      <c r="AX1141" s="77"/>
      <c r="AY1141" s="77"/>
      <c r="AZ1141" s="77"/>
      <c r="BA1141" s="77"/>
      <c r="BB1141" s="77"/>
      <c r="BC1141" s="77"/>
      <c r="BD1141" s="77"/>
      <c r="BE1141" s="77"/>
      <c r="BF1141" s="77"/>
      <c r="BG1141" s="77"/>
      <c r="BH1141" s="77"/>
      <c r="BI1141" s="77"/>
      <c r="BJ1141" s="77"/>
      <c r="BK1141" s="77"/>
      <c r="BL1141" s="77"/>
      <c r="BM1141" s="77"/>
      <c r="BN1141" s="77"/>
      <c r="BO1141" s="77"/>
      <c r="BP1141" s="77"/>
      <c r="BQ1141" s="77"/>
      <c r="BR1141" s="77"/>
      <c r="BS1141" s="77"/>
      <c r="BT1141" s="77"/>
      <c r="BU1141" s="77"/>
      <c r="BV1141" s="77"/>
      <c r="BW1141" s="77"/>
      <c r="BX1141" s="77"/>
      <c r="BY1141" s="77"/>
      <c r="BZ1141" s="77"/>
      <c r="CA1141" s="77"/>
      <c r="CB1141" s="77"/>
      <c r="CC1141" s="77"/>
      <c r="CD1141" s="77"/>
      <c r="CE1141" s="77"/>
      <c r="CF1141" s="77"/>
      <c r="CG1141" s="77"/>
      <c r="CH1141" s="77"/>
      <c r="CI1141" s="77"/>
      <c r="CJ1141" s="77"/>
      <c r="CK1141" s="77"/>
      <c r="CL1141" s="77"/>
      <c r="CN1141" s="78"/>
      <c r="CO1141" s="77"/>
      <c r="CP1141" s="77"/>
      <c r="CQ1141" s="77"/>
      <c r="CR1141" s="77"/>
      <c r="CS1141" s="77"/>
      <c r="CT1141" s="77"/>
      <c r="CU1141" s="77"/>
      <c r="CV1141" s="77"/>
      <c r="CW1141" s="77"/>
      <c r="CX1141" s="77"/>
      <c r="CY1141" s="77"/>
      <c r="CZ1141" s="77"/>
      <c r="DA1141" s="77"/>
      <c r="DB1141" s="77"/>
      <c r="DC1141" s="77"/>
      <c r="DD1141" s="77"/>
      <c r="DE1141" s="77"/>
      <c r="DF1141" s="77"/>
      <c r="DG1141" s="77"/>
      <c r="DH1141" s="77"/>
      <c r="DI1141" s="77"/>
      <c r="DJ1141" s="77"/>
      <c r="DK1141" s="77"/>
      <c r="DL1141" s="77"/>
    </row>
    <row r="1142" spans="1:116" x14ac:dyDescent="0.4">
      <c r="B1142" t="s">
        <v>332</v>
      </c>
      <c r="D1142" t="s">
        <v>764</v>
      </c>
      <c r="E1142" s="8" t="str">
        <f>ROW()&amp;" "&amp;D1142</f>
        <v>1142 DCHC-S</v>
      </c>
      <c r="G1142" s="136" t="str">
        <f>G1127</f>
        <v>primary unit</v>
      </c>
      <c r="H1142" s="12"/>
      <c r="I1142" s="60"/>
      <c r="J1142" s="60"/>
      <c r="K1142" s="21"/>
      <c r="L1142" s="21"/>
      <c r="M1142" s="21"/>
      <c r="N1142" s="21"/>
      <c r="O1142" s="21"/>
      <c r="P1142" s="21"/>
      <c r="R1142" s="20"/>
      <c r="S1142" s="150"/>
      <c r="T1142" s="150"/>
      <c r="U1142" s="150"/>
      <c r="V1142" s="150"/>
      <c r="W1142" s="150"/>
      <c r="X1142" s="150"/>
      <c r="Y1142" s="150"/>
      <c r="Z1142" s="150"/>
      <c r="AA1142" s="150"/>
      <c r="AB1142" s="150"/>
      <c r="AC1142" s="150"/>
      <c r="AD1142" s="150"/>
      <c r="AE1142" s="150"/>
      <c r="AF1142" s="150"/>
      <c r="AG1142" s="150"/>
      <c r="AH1142" s="150"/>
      <c r="AI1142" s="150"/>
      <c r="AJ1142" s="150"/>
      <c r="AK1142" s="150"/>
      <c r="AL1142" s="150"/>
      <c r="AM1142" s="150"/>
      <c r="AN1142" s="150"/>
      <c r="AO1142" s="150"/>
      <c r="AP1142" s="150"/>
      <c r="AQ1142" s="150"/>
      <c r="AR1142" s="150"/>
      <c r="AS1142" s="150"/>
      <c r="AT1142" s="150"/>
      <c r="AU1142" s="150"/>
      <c r="AV1142" s="150"/>
      <c r="AW1142" s="150"/>
      <c r="AX1142" s="150"/>
      <c r="AY1142" s="150"/>
      <c r="AZ1142" s="150"/>
      <c r="BA1142" s="150"/>
      <c r="BB1142" s="150"/>
      <c r="BC1142" s="150"/>
      <c r="BD1142" s="150"/>
      <c r="BE1142" s="150"/>
      <c r="BF1142" s="150"/>
      <c r="BG1142" s="150"/>
      <c r="BH1142" s="150"/>
      <c r="BI1142" s="150"/>
      <c r="BJ1142" s="150"/>
      <c r="BK1142" s="150"/>
      <c r="BL1142" s="150"/>
      <c r="BM1142" s="150"/>
      <c r="BN1142" s="150"/>
      <c r="BO1142" s="150"/>
      <c r="BP1142" s="150"/>
      <c r="BQ1142" s="150"/>
      <c r="BR1142" s="150"/>
      <c r="BS1142" s="150"/>
      <c r="BT1142" s="150"/>
      <c r="BU1142" s="150"/>
      <c r="BV1142" s="150"/>
      <c r="BW1142" s="150"/>
      <c r="BX1142" s="150"/>
      <c r="BY1142" s="150"/>
      <c r="BZ1142" s="150"/>
      <c r="CA1142" s="150"/>
      <c r="CB1142" s="150"/>
      <c r="CC1142" s="150"/>
      <c r="CD1142" s="150"/>
      <c r="CE1142" s="150"/>
      <c r="CF1142" s="150"/>
      <c r="CG1142" s="150"/>
      <c r="CH1142" s="150"/>
      <c r="CI1142" s="150"/>
      <c r="CJ1142" s="150"/>
      <c r="CK1142" s="150"/>
      <c r="CL1142" s="150"/>
      <c r="CN1142" s="60"/>
      <c r="CO1142" s="150"/>
      <c r="CP1142" s="150"/>
      <c r="CQ1142" s="150"/>
      <c r="CR1142" s="150"/>
      <c r="CS1142" s="150"/>
      <c r="CT1142" s="150"/>
      <c r="CU1142" s="150"/>
      <c r="CV1142" s="150"/>
      <c r="CW1142" s="150"/>
      <c r="CX1142" s="150"/>
      <c r="CY1142" s="150"/>
      <c r="CZ1142" s="150"/>
      <c r="DA1142" s="150"/>
      <c r="DB1142" s="150"/>
      <c r="DC1142" s="150"/>
      <c r="DD1142" s="150"/>
      <c r="DE1142" s="150"/>
      <c r="DF1142" s="150"/>
      <c r="DG1142" s="150"/>
      <c r="DH1142" s="150"/>
      <c r="DI1142" s="150"/>
      <c r="DJ1142" s="150"/>
      <c r="DK1142" s="150"/>
      <c r="DL1142" s="150"/>
    </row>
    <row r="1143" spans="1:116" x14ac:dyDescent="0.4">
      <c r="B1143" t="s">
        <v>332</v>
      </c>
      <c r="D1143" t="s">
        <v>764</v>
      </c>
      <c r="E1143" s="8" t="str">
        <f t="shared" si="1362"/>
        <v>1143 DCHC-S</v>
      </c>
      <c r="G1143" s="136" t="str">
        <f>G1128</f>
        <v>Primary revenue driver</v>
      </c>
      <c r="K1143" s="53"/>
      <c r="L1143" s="53"/>
      <c r="M1143" s="53"/>
      <c r="N1143" s="53"/>
      <c r="O1143" s="53"/>
      <c r="P1143" s="53"/>
      <c r="R1143" s="24"/>
      <c r="S1143" s="179" t="str">
        <f t="shared" ref="S1143:AX1152" si="1366">S1128</f>
        <v>S$16</v>
      </c>
      <c r="T1143" s="179" t="str">
        <f t="shared" si="1366"/>
        <v>T$16</v>
      </c>
      <c r="U1143" s="179" t="str">
        <f t="shared" si="1366"/>
        <v>U$16</v>
      </c>
      <c r="V1143" s="179" t="str">
        <f t="shared" si="1366"/>
        <v>V$16</v>
      </c>
      <c r="W1143" s="179" t="str">
        <f t="shared" si="1366"/>
        <v>W$16</v>
      </c>
      <c r="X1143" s="179" t="str">
        <f t="shared" si="1366"/>
        <v>X$16</v>
      </c>
      <c r="Y1143" s="179" t="str">
        <f t="shared" si="1366"/>
        <v>Y$16</v>
      </c>
      <c r="Z1143" s="179" t="str">
        <f t="shared" si="1366"/>
        <v>Z$16</v>
      </c>
      <c r="AA1143" s="179" t="str">
        <f t="shared" si="1366"/>
        <v>AA$16</v>
      </c>
      <c r="AB1143" s="179" t="str">
        <f t="shared" si="1366"/>
        <v>AB$16</v>
      </c>
      <c r="AC1143" s="179" t="str">
        <f t="shared" si="1366"/>
        <v>AC$16</v>
      </c>
      <c r="AD1143" s="179" t="str">
        <f t="shared" si="1366"/>
        <v>AD$16</v>
      </c>
      <c r="AE1143" s="179" t="str">
        <f t="shared" si="1366"/>
        <v>AE$16</v>
      </c>
      <c r="AF1143" s="179" t="str">
        <f t="shared" si="1366"/>
        <v>AF$16</v>
      </c>
      <c r="AG1143" s="179" t="str">
        <f t="shared" si="1366"/>
        <v>AG$16</v>
      </c>
      <c r="AH1143" s="179" t="str">
        <f t="shared" si="1366"/>
        <v>AH$16</v>
      </c>
      <c r="AI1143" s="179" t="str">
        <f t="shared" si="1366"/>
        <v>AI$16</v>
      </c>
      <c r="AJ1143" s="179" t="str">
        <f t="shared" si="1366"/>
        <v>AJ$16</v>
      </c>
      <c r="AK1143" s="179" t="str">
        <f t="shared" si="1366"/>
        <v>AK$16</v>
      </c>
      <c r="AL1143" s="179" t="str">
        <f t="shared" si="1366"/>
        <v>AL$16</v>
      </c>
      <c r="AM1143" s="179" t="str">
        <f t="shared" si="1366"/>
        <v>AM$16</v>
      </c>
      <c r="AN1143" s="179" t="str">
        <f t="shared" si="1366"/>
        <v>AN$16</v>
      </c>
      <c r="AO1143" s="179" t="str">
        <f t="shared" si="1366"/>
        <v>AO$16</v>
      </c>
      <c r="AP1143" s="179" t="str">
        <f t="shared" si="1366"/>
        <v>AP$16</v>
      </c>
      <c r="AQ1143" s="179" t="str">
        <f t="shared" si="1366"/>
        <v>AQ$16</v>
      </c>
      <c r="AR1143" s="179" t="str">
        <f t="shared" si="1366"/>
        <v>AR$16</v>
      </c>
      <c r="AS1143" s="179" t="str">
        <f t="shared" si="1366"/>
        <v>AS$16</v>
      </c>
      <c r="AT1143" s="179" t="str">
        <f t="shared" si="1366"/>
        <v>AT$16</v>
      </c>
      <c r="AU1143" s="179" t="str">
        <f t="shared" si="1366"/>
        <v>AU$16</v>
      </c>
      <c r="AV1143" s="179" t="str">
        <f t="shared" si="1366"/>
        <v>AV$16</v>
      </c>
      <c r="AW1143" s="179" t="str">
        <f t="shared" si="1366"/>
        <v>AW$16</v>
      </c>
      <c r="AX1143" s="179" t="str">
        <f t="shared" si="1366"/>
        <v>AX$16</v>
      </c>
      <c r="AY1143" s="179" t="str">
        <f t="shared" ref="AY1143:CD1152" si="1367">AY1128</f>
        <v>AY$16</v>
      </c>
      <c r="AZ1143" s="179" t="str">
        <f t="shared" si="1367"/>
        <v>AZ$16</v>
      </c>
      <c r="BA1143" s="179" t="str">
        <f t="shared" si="1367"/>
        <v>BA$16</v>
      </c>
      <c r="BB1143" s="179" t="str">
        <f t="shared" si="1367"/>
        <v>BB$16</v>
      </c>
      <c r="BC1143" s="179" t="str">
        <f t="shared" si="1367"/>
        <v>BC$16</v>
      </c>
      <c r="BD1143" s="179" t="str">
        <f t="shared" si="1367"/>
        <v>BD$16</v>
      </c>
      <c r="BE1143" s="179" t="str">
        <f t="shared" si="1367"/>
        <v>BE$16</v>
      </c>
      <c r="BF1143" s="179" t="str">
        <f t="shared" si="1367"/>
        <v>BF$16</v>
      </c>
      <c r="BG1143" s="179" t="str">
        <f t="shared" si="1367"/>
        <v>BG$16</v>
      </c>
      <c r="BH1143" s="179" t="str">
        <f t="shared" si="1367"/>
        <v>BH$16</v>
      </c>
      <c r="BI1143" s="179" t="str">
        <f t="shared" si="1367"/>
        <v>BI$16</v>
      </c>
      <c r="BJ1143" s="179" t="str">
        <f t="shared" si="1367"/>
        <v>BJ$16</v>
      </c>
      <c r="BK1143" s="179" t="str">
        <f t="shared" si="1367"/>
        <v>BK$16</v>
      </c>
      <c r="BL1143" s="179" t="str">
        <f t="shared" si="1367"/>
        <v>BL$16</v>
      </c>
      <c r="BM1143" s="179" t="str">
        <f t="shared" si="1367"/>
        <v>BM$16</v>
      </c>
      <c r="BN1143" s="179" t="str">
        <f t="shared" si="1367"/>
        <v>BN$16</v>
      </c>
      <c r="BO1143" s="179" t="str">
        <f t="shared" si="1367"/>
        <v>BO$16</v>
      </c>
      <c r="BP1143" s="179" t="str">
        <f t="shared" si="1367"/>
        <v>BP$16</v>
      </c>
      <c r="BQ1143" s="179" t="str">
        <f t="shared" si="1367"/>
        <v>BQ$16</v>
      </c>
      <c r="BR1143" s="179" t="str">
        <f t="shared" si="1367"/>
        <v>BR$16</v>
      </c>
      <c r="BS1143" s="179" t="str">
        <f t="shared" si="1367"/>
        <v>BS$16</v>
      </c>
      <c r="BT1143" s="179" t="str">
        <f t="shared" si="1367"/>
        <v>BT$16</v>
      </c>
      <c r="BU1143" s="179" t="str">
        <f t="shared" si="1367"/>
        <v>BU$16</v>
      </c>
      <c r="BV1143" s="179" t="str">
        <f t="shared" si="1367"/>
        <v>BV$16</v>
      </c>
      <c r="BW1143" s="179" t="str">
        <f t="shared" si="1367"/>
        <v>BW$16</v>
      </c>
      <c r="BX1143" s="179" t="str">
        <f t="shared" si="1367"/>
        <v>BX$16</v>
      </c>
      <c r="BY1143" s="179" t="str">
        <f t="shared" si="1367"/>
        <v>BY$16</v>
      </c>
      <c r="BZ1143" s="179" t="str">
        <f t="shared" si="1367"/>
        <v>BZ$16</v>
      </c>
      <c r="CA1143" s="179" t="str">
        <f t="shared" si="1367"/>
        <v>CA$16</v>
      </c>
      <c r="CB1143" s="179" t="str">
        <f t="shared" si="1367"/>
        <v>CB$16</v>
      </c>
      <c r="CC1143" s="179" t="str">
        <f t="shared" si="1367"/>
        <v>CC$16</v>
      </c>
      <c r="CD1143" s="179" t="str">
        <f t="shared" si="1367"/>
        <v>CD$16</v>
      </c>
      <c r="CE1143" s="179" t="str">
        <f t="shared" ref="CE1143:CL1152" si="1368">CE1128</f>
        <v>CE$16</v>
      </c>
      <c r="CF1143" s="179" t="str">
        <f t="shared" si="1368"/>
        <v>CF$16</v>
      </c>
      <c r="CG1143" s="179" t="str">
        <f t="shared" si="1368"/>
        <v>CG$16</v>
      </c>
      <c r="CH1143" s="179" t="str">
        <f t="shared" si="1368"/>
        <v>CH$16</v>
      </c>
      <c r="CI1143" s="179" t="str">
        <f t="shared" si="1368"/>
        <v>CI$16</v>
      </c>
      <c r="CJ1143" s="179" t="str">
        <f t="shared" si="1368"/>
        <v>CJ$16</v>
      </c>
      <c r="CK1143" s="179" t="str">
        <f t="shared" si="1368"/>
        <v>CK$16</v>
      </c>
      <c r="CL1143" s="179" t="str">
        <f t="shared" si="1368"/>
        <v>CL$16</v>
      </c>
      <c r="CO1143" s="179" t="str">
        <f t="shared" ref="CO1143:DL1152" si="1369">CO1128</f>
        <v>CO$16</v>
      </c>
      <c r="CP1143" s="179" t="str">
        <f t="shared" si="1369"/>
        <v>CP$16</v>
      </c>
      <c r="CQ1143" s="179" t="str">
        <f t="shared" si="1369"/>
        <v>CQ$16</v>
      </c>
      <c r="CR1143" s="179" t="str">
        <f t="shared" si="1369"/>
        <v>CR$16</v>
      </c>
      <c r="CS1143" s="179" t="str">
        <f t="shared" si="1369"/>
        <v>CS$16</v>
      </c>
      <c r="CT1143" s="179" t="str">
        <f t="shared" si="1369"/>
        <v>CT$16</v>
      </c>
      <c r="CU1143" s="179" t="str">
        <f t="shared" si="1369"/>
        <v>CU$16</v>
      </c>
      <c r="CV1143" s="179" t="str">
        <f t="shared" si="1369"/>
        <v>CV$16</v>
      </c>
      <c r="CW1143" s="179" t="str">
        <f t="shared" si="1369"/>
        <v>CW$16</v>
      </c>
      <c r="CX1143" s="179" t="str">
        <f t="shared" si="1369"/>
        <v>CX$16</v>
      </c>
      <c r="CY1143" s="179" t="str">
        <f t="shared" si="1369"/>
        <v>CY$16</v>
      </c>
      <c r="CZ1143" s="179" t="str">
        <f t="shared" si="1369"/>
        <v>CZ$16</v>
      </c>
      <c r="DA1143" s="179" t="str">
        <f t="shared" si="1369"/>
        <v>DA$16</v>
      </c>
      <c r="DB1143" s="179" t="str">
        <f t="shared" si="1369"/>
        <v>DB$16</v>
      </c>
      <c r="DC1143" s="179" t="str">
        <f t="shared" si="1369"/>
        <v>DC$16</v>
      </c>
      <c r="DD1143" s="179" t="str">
        <f t="shared" si="1369"/>
        <v>DD$16</v>
      </c>
      <c r="DE1143" s="179" t="str">
        <f t="shared" si="1369"/>
        <v>DE$16</v>
      </c>
      <c r="DF1143" s="179" t="str">
        <f t="shared" si="1369"/>
        <v>DF$16</v>
      </c>
      <c r="DG1143" s="179" t="str">
        <f t="shared" si="1369"/>
        <v>DG$16</v>
      </c>
      <c r="DH1143" s="179" t="str">
        <f t="shared" si="1369"/>
        <v>DH$16</v>
      </c>
      <c r="DI1143" s="179" t="str">
        <f t="shared" si="1369"/>
        <v>DI$16</v>
      </c>
      <c r="DJ1143" s="179" t="str">
        <f t="shared" si="1369"/>
        <v>DJ$16</v>
      </c>
      <c r="DK1143" s="179" t="str">
        <f t="shared" si="1369"/>
        <v>DK$16</v>
      </c>
      <c r="DL1143" s="179" t="str">
        <f t="shared" si="1369"/>
        <v>DL$16</v>
      </c>
    </row>
    <row r="1144" spans="1:116" x14ac:dyDescent="0.4">
      <c r="B1144" t="s">
        <v>332</v>
      </c>
      <c r="D1144" t="s">
        <v>764</v>
      </c>
      <c r="E1144" s="8" t="str">
        <f t="shared" si="1362"/>
        <v>1144 DCHC-S</v>
      </c>
      <c r="G1144" s="136" t="str">
        <f>G1129</f>
        <v>Primary volume driver</v>
      </c>
      <c r="H1144" s="12"/>
      <c r="I1144" s="60"/>
      <c r="J1144" s="60"/>
      <c r="K1144" s="15"/>
      <c r="L1144" s="15"/>
      <c r="M1144" s="15"/>
      <c r="N1144" s="15"/>
      <c r="O1144" s="15"/>
      <c r="P1144" s="15"/>
      <c r="R1144" s="15"/>
      <c r="S1144" s="179" t="str">
        <f t="shared" ref="S1144:AX1153" si="1370">S1129</f>
        <v>S$17</v>
      </c>
      <c r="T1144" s="179" t="str">
        <f t="shared" si="1370"/>
        <v>T$17</v>
      </c>
      <c r="U1144" s="179" t="str">
        <f t="shared" si="1370"/>
        <v>U$17</v>
      </c>
      <c r="V1144" s="179" t="str">
        <f t="shared" si="1370"/>
        <v>V$17</v>
      </c>
      <c r="W1144" s="179" t="str">
        <f t="shared" si="1370"/>
        <v>W$17</v>
      </c>
      <c r="X1144" s="179" t="str">
        <f t="shared" si="1370"/>
        <v>X$17</v>
      </c>
      <c r="Y1144" s="179" t="str">
        <f t="shared" si="1370"/>
        <v>Y$17</v>
      </c>
      <c r="Z1144" s="179" t="str">
        <f t="shared" si="1370"/>
        <v>Z$17</v>
      </c>
      <c r="AA1144" s="179" t="str">
        <f t="shared" si="1370"/>
        <v>AA$17</v>
      </c>
      <c r="AB1144" s="179" t="str">
        <f t="shared" si="1370"/>
        <v>AB$17</v>
      </c>
      <c r="AC1144" s="179" t="str">
        <f t="shared" si="1370"/>
        <v>AC$17</v>
      </c>
      <c r="AD1144" s="179" t="str">
        <f t="shared" si="1370"/>
        <v>AD$17</v>
      </c>
      <c r="AE1144" s="179" t="str">
        <f t="shared" si="1370"/>
        <v>AE$17</v>
      </c>
      <c r="AF1144" s="179" t="str">
        <f t="shared" si="1370"/>
        <v>AF$17</v>
      </c>
      <c r="AG1144" s="179" t="str">
        <f t="shared" si="1370"/>
        <v>AG$17</v>
      </c>
      <c r="AH1144" s="179" t="str">
        <f t="shared" si="1370"/>
        <v>AH$17</v>
      </c>
      <c r="AI1144" s="179" t="str">
        <f t="shared" si="1370"/>
        <v>AI$17</v>
      </c>
      <c r="AJ1144" s="179" t="str">
        <f t="shared" si="1370"/>
        <v>AJ$17</v>
      </c>
      <c r="AK1144" s="179" t="str">
        <f t="shared" si="1370"/>
        <v>AK$17</v>
      </c>
      <c r="AL1144" s="179" t="str">
        <f t="shared" si="1370"/>
        <v>AL$17</v>
      </c>
      <c r="AM1144" s="179" t="str">
        <f t="shared" si="1370"/>
        <v>AM$17</v>
      </c>
      <c r="AN1144" s="179" t="str">
        <f t="shared" si="1370"/>
        <v>AN$17</v>
      </c>
      <c r="AO1144" s="179" t="str">
        <f t="shared" si="1370"/>
        <v>AO$17</v>
      </c>
      <c r="AP1144" s="179" t="str">
        <f t="shared" si="1370"/>
        <v>AP$17</v>
      </c>
      <c r="AQ1144" s="179" t="str">
        <f t="shared" si="1370"/>
        <v>AQ$17</v>
      </c>
      <c r="AR1144" s="179" t="str">
        <f t="shared" si="1370"/>
        <v>AR$17</v>
      </c>
      <c r="AS1144" s="179" t="str">
        <f t="shared" si="1370"/>
        <v>AS$17</v>
      </c>
      <c r="AT1144" s="179" t="str">
        <f t="shared" si="1370"/>
        <v>AT$17</v>
      </c>
      <c r="AU1144" s="179" t="str">
        <f t="shared" si="1370"/>
        <v>AU$17</v>
      </c>
      <c r="AV1144" s="179" t="str">
        <f t="shared" si="1370"/>
        <v>AV$17</v>
      </c>
      <c r="AW1144" s="179" t="str">
        <f t="shared" si="1370"/>
        <v>AW$17</v>
      </c>
      <c r="AX1144" s="179" t="str">
        <f t="shared" si="1370"/>
        <v>AX$17</v>
      </c>
      <c r="AY1144" s="179" t="str">
        <f t="shared" ref="AY1144:CD1153" si="1371">AY1129</f>
        <v>AY$17</v>
      </c>
      <c r="AZ1144" s="179" t="str">
        <f t="shared" si="1371"/>
        <v>AZ$17</v>
      </c>
      <c r="BA1144" s="179" t="str">
        <f t="shared" si="1371"/>
        <v>BA$17</v>
      </c>
      <c r="BB1144" s="179" t="str">
        <f t="shared" si="1371"/>
        <v>BB$17</v>
      </c>
      <c r="BC1144" s="179" t="str">
        <f t="shared" si="1371"/>
        <v>BC$17</v>
      </c>
      <c r="BD1144" s="179" t="str">
        <f t="shared" si="1371"/>
        <v>BD$17</v>
      </c>
      <c r="BE1144" s="179" t="str">
        <f t="shared" si="1371"/>
        <v>BE$17</v>
      </c>
      <c r="BF1144" s="179" t="str">
        <f t="shared" si="1371"/>
        <v>BF$17</v>
      </c>
      <c r="BG1144" s="179" t="str">
        <f t="shared" si="1371"/>
        <v>BG$17</v>
      </c>
      <c r="BH1144" s="179" t="str">
        <f t="shared" si="1371"/>
        <v>BH$17</v>
      </c>
      <c r="BI1144" s="179" t="str">
        <f t="shared" si="1371"/>
        <v>BI$17</v>
      </c>
      <c r="BJ1144" s="179" t="str">
        <f t="shared" si="1371"/>
        <v>BJ$17</v>
      </c>
      <c r="BK1144" s="179" t="str">
        <f t="shared" si="1371"/>
        <v>BK$17</v>
      </c>
      <c r="BL1144" s="179" t="str">
        <f t="shared" si="1371"/>
        <v>BL$17</v>
      </c>
      <c r="BM1144" s="179" t="str">
        <f t="shared" si="1371"/>
        <v>BM$17</v>
      </c>
      <c r="BN1144" s="179" t="str">
        <f t="shared" si="1371"/>
        <v>BN$17</v>
      </c>
      <c r="BO1144" s="179" t="str">
        <f t="shared" si="1371"/>
        <v>BO$17</v>
      </c>
      <c r="BP1144" s="179" t="str">
        <f t="shared" si="1371"/>
        <v>BP$17</v>
      </c>
      <c r="BQ1144" s="179" t="str">
        <f t="shared" si="1371"/>
        <v>BQ$17</v>
      </c>
      <c r="BR1144" s="179" t="str">
        <f t="shared" si="1371"/>
        <v>BR$17</v>
      </c>
      <c r="BS1144" s="179" t="str">
        <f t="shared" si="1371"/>
        <v>BS$17</v>
      </c>
      <c r="BT1144" s="179" t="str">
        <f t="shared" si="1371"/>
        <v>BT$17</v>
      </c>
      <c r="BU1144" s="179" t="str">
        <f t="shared" si="1371"/>
        <v>BU$17</v>
      </c>
      <c r="BV1144" s="179" t="str">
        <f t="shared" si="1371"/>
        <v>BV$17</v>
      </c>
      <c r="BW1144" s="179" t="str">
        <f t="shared" si="1371"/>
        <v>BW$17</v>
      </c>
      <c r="BX1144" s="179" t="str">
        <f t="shared" si="1371"/>
        <v>BX$17</v>
      </c>
      <c r="BY1144" s="179" t="str">
        <f t="shared" si="1371"/>
        <v>BY$17</v>
      </c>
      <c r="BZ1144" s="179" t="str">
        <f t="shared" si="1371"/>
        <v>BZ$17</v>
      </c>
      <c r="CA1144" s="179" t="str">
        <f t="shared" si="1371"/>
        <v>CA$17</v>
      </c>
      <c r="CB1144" s="179" t="str">
        <f t="shared" si="1371"/>
        <v>CB$17</v>
      </c>
      <c r="CC1144" s="179" t="str">
        <f t="shared" si="1371"/>
        <v>CC$17</v>
      </c>
      <c r="CD1144" s="179" t="str">
        <f t="shared" si="1371"/>
        <v>CD$17</v>
      </c>
      <c r="CE1144" s="179" t="str">
        <f t="shared" ref="CE1144:CL1153" si="1372">CE1129</f>
        <v>CE$17</v>
      </c>
      <c r="CF1144" s="179" t="str">
        <f t="shared" si="1372"/>
        <v>CF$17</v>
      </c>
      <c r="CG1144" s="179" t="str">
        <f t="shared" si="1372"/>
        <v>CG$17</v>
      </c>
      <c r="CH1144" s="179" t="str">
        <f t="shared" si="1372"/>
        <v>CH$17</v>
      </c>
      <c r="CI1144" s="179" t="str">
        <f t="shared" si="1372"/>
        <v>CI$17</v>
      </c>
      <c r="CJ1144" s="179" t="str">
        <f t="shared" si="1372"/>
        <v>CJ$17</v>
      </c>
      <c r="CK1144" s="179" t="str">
        <f t="shared" si="1372"/>
        <v>CK$17</v>
      </c>
      <c r="CL1144" s="179" t="str">
        <f t="shared" si="1372"/>
        <v>CL$17</v>
      </c>
      <c r="CN1144" s="60"/>
      <c r="CO1144" s="179" t="str">
        <f t="shared" ref="CO1144:DL1153" si="1373">CO1129</f>
        <v>CO$17</v>
      </c>
      <c r="CP1144" s="179" t="str">
        <f t="shared" si="1373"/>
        <v>CP$17</v>
      </c>
      <c r="CQ1144" s="179" t="str">
        <f t="shared" si="1373"/>
        <v>CQ$17</v>
      </c>
      <c r="CR1144" s="179" t="str">
        <f t="shared" si="1373"/>
        <v>CR$17</v>
      </c>
      <c r="CS1144" s="179" t="str">
        <f t="shared" si="1373"/>
        <v>CS$17</v>
      </c>
      <c r="CT1144" s="179" t="str">
        <f t="shared" si="1373"/>
        <v>CT$17</v>
      </c>
      <c r="CU1144" s="179" t="str">
        <f t="shared" si="1373"/>
        <v>CU$17</v>
      </c>
      <c r="CV1144" s="179" t="str">
        <f t="shared" si="1373"/>
        <v>CV$17</v>
      </c>
      <c r="CW1144" s="179" t="str">
        <f t="shared" si="1373"/>
        <v>CW$17</v>
      </c>
      <c r="CX1144" s="179" t="str">
        <f t="shared" si="1373"/>
        <v>CX$17</v>
      </c>
      <c r="CY1144" s="179" t="str">
        <f t="shared" si="1373"/>
        <v>CY$17</v>
      </c>
      <c r="CZ1144" s="179" t="str">
        <f t="shared" si="1373"/>
        <v>CZ$17</v>
      </c>
      <c r="DA1144" s="179" t="str">
        <f t="shared" si="1373"/>
        <v>DA$17</v>
      </c>
      <c r="DB1144" s="179" t="str">
        <f t="shared" si="1373"/>
        <v>DB$17</v>
      </c>
      <c r="DC1144" s="179" t="str">
        <f t="shared" si="1373"/>
        <v>DC$17</v>
      </c>
      <c r="DD1144" s="179" t="str">
        <f t="shared" si="1373"/>
        <v>DD$17</v>
      </c>
      <c r="DE1144" s="179" t="str">
        <f t="shared" si="1373"/>
        <v>DE$17</v>
      </c>
      <c r="DF1144" s="179" t="str">
        <f t="shared" si="1373"/>
        <v>DF$17</v>
      </c>
      <c r="DG1144" s="179" t="str">
        <f t="shared" si="1373"/>
        <v>DG$17</v>
      </c>
      <c r="DH1144" s="179" t="str">
        <f t="shared" si="1373"/>
        <v>DH$17</v>
      </c>
      <c r="DI1144" s="179" t="str">
        <f t="shared" si="1373"/>
        <v>DI$17</v>
      </c>
      <c r="DJ1144" s="179" t="str">
        <f t="shared" si="1373"/>
        <v>DJ$17</v>
      </c>
      <c r="DK1144" s="179" t="str">
        <f t="shared" si="1373"/>
        <v>DK$17</v>
      </c>
      <c r="DL1144" s="179" t="str">
        <f t="shared" si="1373"/>
        <v>DL$17</v>
      </c>
    </row>
    <row r="1145" spans="1:116" x14ac:dyDescent="0.4">
      <c r="B1145" t="s">
        <v>332</v>
      </c>
      <c r="D1145" t="s">
        <v>764</v>
      </c>
      <c r="E1145" s="8" t="str">
        <f t="shared" si="1362"/>
        <v>1145 DCHC-S</v>
      </c>
      <c r="G1145" s="191" t="str">
        <f>G1134</f>
        <v>Headcount - revenue driven:</v>
      </c>
      <c r="H1145" s="12"/>
      <c r="I1145" s="60"/>
      <c r="J1145" s="60"/>
      <c r="K1145" s="15"/>
      <c r="L1145" s="15"/>
      <c r="M1145" s="15"/>
      <c r="N1145" s="15"/>
      <c r="O1145" s="15"/>
      <c r="P1145" s="15"/>
      <c r="R1145" s="15"/>
      <c r="S1145" s="179">
        <f t="shared" ref="S1145:AX1154" si="1374">S1130</f>
        <v>0</v>
      </c>
      <c r="T1145" s="179">
        <f t="shared" si="1374"/>
        <v>0</v>
      </c>
      <c r="U1145" s="179">
        <f t="shared" si="1374"/>
        <v>0</v>
      </c>
      <c r="V1145" s="179">
        <f t="shared" si="1374"/>
        <v>0</v>
      </c>
      <c r="W1145" s="179">
        <f t="shared" si="1374"/>
        <v>0</v>
      </c>
      <c r="X1145" s="179">
        <f t="shared" si="1374"/>
        <v>0</v>
      </c>
      <c r="Y1145" s="179">
        <f t="shared" si="1374"/>
        <v>0</v>
      </c>
      <c r="Z1145" s="179">
        <f t="shared" si="1374"/>
        <v>0</v>
      </c>
      <c r="AA1145" s="179">
        <f t="shared" si="1374"/>
        <v>0</v>
      </c>
      <c r="AB1145" s="179">
        <f t="shared" si="1374"/>
        <v>0</v>
      </c>
      <c r="AC1145" s="179">
        <f t="shared" si="1374"/>
        <v>0</v>
      </c>
      <c r="AD1145" s="179">
        <f t="shared" si="1374"/>
        <v>0</v>
      </c>
      <c r="AE1145" s="179">
        <f t="shared" si="1374"/>
        <v>0</v>
      </c>
      <c r="AF1145" s="179">
        <f t="shared" si="1374"/>
        <v>0</v>
      </c>
      <c r="AG1145" s="179">
        <f t="shared" si="1374"/>
        <v>0</v>
      </c>
      <c r="AH1145" s="179">
        <f t="shared" si="1374"/>
        <v>0</v>
      </c>
      <c r="AI1145" s="179">
        <f t="shared" si="1374"/>
        <v>0</v>
      </c>
      <c r="AJ1145" s="179">
        <f t="shared" si="1374"/>
        <v>0</v>
      </c>
      <c r="AK1145" s="179">
        <f t="shared" si="1374"/>
        <v>0</v>
      </c>
      <c r="AL1145" s="179">
        <f t="shared" si="1374"/>
        <v>0</v>
      </c>
      <c r="AM1145" s="179">
        <f t="shared" si="1374"/>
        <v>0</v>
      </c>
      <c r="AN1145" s="179">
        <f t="shared" si="1374"/>
        <v>0</v>
      </c>
      <c r="AO1145" s="179">
        <f t="shared" si="1374"/>
        <v>0</v>
      </c>
      <c r="AP1145" s="179">
        <f t="shared" si="1374"/>
        <v>0</v>
      </c>
      <c r="AQ1145" s="179">
        <f t="shared" si="1374"/>
        <v>0</v>
      </c>
      <c r="AR1145" s="179">
        <f t="shared" si="1374"/>
        <v>0</v>
      </c>
      <c r="AS1145" s="179">
        <f t="shared" si="1374"/>
        <v>0</v>
      </c>
      <c r="AT1145" s="179">
        <f t="shared" si="1374"/>
        <v>0</v>
      </c>
      <c r="AU1145" s="179">
        <f t="shared" si="1374"/>
        <v>0</v>
      </c>
      <c r="AV1145" s="179">
        <f t="shared" si="1374"/>
        <v>0</v>
      </c>
      <c r="AW1145" s="179">
        <f t="shared" si="1374"/>
        <v>0</v>
      </c>
      <c r="AX1145" s="179">
        <f t="shared" si="1374"/>
        <v>0</v>
      </c>
      <c r="AY1145" s="179">
        <f t="shared" ref="AY1145:CD1154" si="1375">AY1130</f>
        <v>0</v>
      </c>
      <c r="AZ1145" s="179">
        <f t="shared" si="1375"/>
        <v>0</v>
      </c>
      <c r="BA1145" s="179">
        <f t="shared" si="1375"/>
        <v>0</v>
      </c>
      <c r="BB1145" s="179">
        <f t="shared" si="1375"/>
        <v>0</v>
      </c>
      <c r="BC1145" s="179">
        <f t="shared" si="1375"/>
        <v>0</v>
      </c>
      <c r="BD1145" s="179">
        <f t="shared" si="1375"/>
        <v>0</v>
      </c>
      <c r="BE1145" s="179">
        <f t="shared" si="1375"/>
        <v>0</v>
      </c>
      <c r="BF1145" s="179">
        <f t="shared" si="1375"/>
        <v>0</v>
      </c>
      <c r="BG1145" s="179">
        <f t="shared" si="1375"/>
        <v>0</v>
      </c>
      <c r="BH1145" s="179">
        <f t="shared" si="1375"/>
        <v>0</v>
      </c>
      <c r="BI1145" s="179">
        <f t="shared" si="1375"/>
        <v>0</v>
      </c>
      <c r="BJ1145" s="179">
        <f t="shared" si="1375"/>
        <v>0</v>
      </c>
      <c r="BK1145" s="179">
        <f t="shared" si="1375"/>
        <v>0</v>
      </c>
      <c r="BL1145" s="179">
        <f t="shared" si="1375"/>
        <v>0</v>
      </c>
      <c r="BM1145" s="179">
        <f t="shared" si="1375"/>
        <v>0</v>
      </c>
      <c r="BN1145" s="179">
        <f t="shared" si="1375"/>
        <v>0</v>
      </c>
      <c r="BO1145" s="179">
        <f t="shared" si="1375"/>
        <v>0</v>
      </c>
      <c r="BP1145" s="179">
        <f t="shared" si="1375"/>
        <v>0</v>
      </c>
      <c r="BQ1145" s="179">
        <f t="shared" si="1375"/>
        <v>0</v>
      </c>
      <c r="BR1145" s="179">
        <f t="shared" si="1375"/>
        <v>0</v>
      </c>
      <c r="BS1145" s="179">
        <f t="shared" si="1375"/>
        <v>0</v>
      </c>
      <c r="BT1145" s="179">
        <f t="shared" si="1375"/>
        <v>0</v>
      </c>
      <c r="BU1145" s="179">
        <f t="shared" si="1375"/>
        <v>0</v>
      </c>
      <c r="BV1145" s="179">
        <f t="shared" si="1375"/>
        <v>0</v>
      </c>
      <c r="BW1145" s="179">
        <f t="shared" si="1375"/>
        <v>0</v>
      </c>
      <c r="BX1145" s="179">
        <f t="shared" si="1375"/>
        <v>0</v>
      </c>
      <c r="BY1145" s="179">
        <f t="shared" si="1375"/>
        <v>0</v>
      </c>
      <c r="BZ1145" s="179">
        <f t="shared" si="1375"/>
        <v>0</v>
      </c>
      <c r="CA1145" s="179">
        <f t="shared" si="1375"/>
        <v>0</v>
      </c>
      <c r="CB1145" s="179">
        <f t="shared" si="1375"/>
        <v>0</v>
      </c>
      <c r="CC1145" s="179">
        <f t="shared" si="1375"/>
        <v>0</v>
      </c>
      <c r="CD1145" s="179">
        <f t="shared" si="1375"/>
        <v>0</v>
      </c>
      <c r="CE1145" s="179">
        <f t="shared" ref="CE1145:CL1154" si="1376">CE1130</f>
        <v>0</v>
      </c>
      <c r="CF1145" s="179">
        <f t="shared" si="1376"/>
        <v>0</v>
      </c>
      <c r="CG1145" s="179">
        <f t="shared" si="1376"/>
        <v>0</v>
      </c>
      <c r="CH1145" s="179">
        <f t="shared" si="1376"/>
        <v>0</v>
      </c>
      <c r="CI1145" s="179">
        <f t="shared" si="1376"/>
        <v>0</v>
      </c>
      <c r="CJ1145" s="179">
        <f t="shared" si="1376"/>
        <v>0</v>
      </c>
      <c r="CK1145" s="179">
        <f t="shared" si="1376"/>
        <v>0</v>
      </c>
      <c r="CL1145" s="179">
        <f t="shared" si="1376"/>
        <v>0</v>
      </c>
      <c r="CN1145" s="60"/>
      <c r="CO1145" s="179">
        <f t="shared" ref="CO1145:DL1154" si="1377">CO1130</f>
        <v>0</v>
      </c>
      <c r="CP1145" s="179">
        <f t="shared" si="1377"/>
        <v>0</v>
      </c>
      <c r="CQ1145" s="179">
        <f t="shared" si="1377"/>
        <v>0</v>
      </c>
      <c r="CR1145" s="179">
        <f t="shared" si="1377"/>
        <v>0</v>
      </c>
      <c r="CS1145" s="179">
        <f t="shared" si="1377"/>
        <v>0</v>
      </c>
      <c r="CT1145" s="179">
        <f t="shared" si="1377"/>
        <v>0</v>
      </c>
      <c r="CU1145" s="179">
        <f t="shared" si="1377"/>
        <v>0</v>
      </c>
      <c r="CV1145" s="179">
        <f t="shared" si="1377"/>
        <v>0</v>
      </c>
      <c r="CW1145" s="179">
        <f t="shared" si="1377"/>
        <v>0</v>
      </c>
      <c r="CX1145" s="179">
        <f t="shared" si="1377"/>
        <v>0</v>
      </c>
      <c r="CY1145" s="179">
        <f t="shared" si="1377"/>
        <v>0</v>
      </c>
      <c r="CZ1145" s="179">
        <f t="shared" si="1377"/>
        <v>0</v>
      </c>
      <c r="DA1145" s="179">
        <f t="shared" si="1377"/>
        <v>0</v>
      </c>
      <c r="DB1145" s="179">
        <f t="shared" si="1377"/>
        <v>0</v>
      </c>
      <c r="DC1145" s="179">
        <f t="shared" si="1377"/>
        <v>0</v>
      </c>
      <c r="DD1145" s="179">
        <f t="shared" si="1377"/>
        <v>0</v>
      </c>
      <c r="DE1145" s="179">
        <f t="shared" si="1377"/>
        <v>0</v>
      </c>
      <c r="DF1145" s="179">
        <f t="shared" si="1377"/>
        <v>0</v>
      </c>
      <c r="DG1145" s="179">
        <f t="shared" si="1377"/>
        <v>0</v>
      </c>
      <c r="DH1145" s="179">
        <f t="shared" si="1377"/>
        <v>0</v>
      </c>
      <c r="DI1145" s="179">
        <f t="shared" si="1377"/>
        <v>0</v>
      </c>
      <c r="DJ1145" s="179">
        <f t="shared" si="1377"/>
        <v>0</v>
      </c>
      <c r="DK1145" s="179">
        <f t="shared" si="1377"/>
        <v>0</v>
      </c>
      <c r="DL1145" s="179">
        <f t="shared" si="1377"/>
        <v>0</v>
      </c>
    </row>
    <row r="1146" spans="1:116" x14ac:dyDescent="0.4">
      <c r="B1146" t="s">
        <v>332</v>
      </c>
      <c r="D1146" t="s">
        <v>764</v>
      </c>
      <c r="E1146" s="8" t="str">
        <f t="shared" ref="E1146:E1155" si="1378">ROW()&amp;" "&amp;D1146</f>
        <v>1146 DCHC-S</v>
      </c>
      <c r="G1146" s="241" t="str">
        <f>IFERROR(SUBSTITUTE(TRIM(MID(G1134, SEARCH("-", G1134) + 1, LEN(G1134))),":",""),"no unit")</f>
        <v>revenue driven</v>
      </c>
      <c r="H1146" s="12"/>
      <c r="I1146" s="60"/>
      <c r="J1146" s="60"/>
      <c r="K1146" s="15"/>
      <c r="L1146" s="15"/>
      <c r="M1146" s="15"/>
      <c r="N1146" s="15"/>
      <c r="O1146" s="15"/>
      <c r="P1146" s="15"/>
      <c r="R1146" s="15"/>
      <c r="S1146" s="179"/>
      <c r="T1146" s="179"/>
      <c r="U1146" s="179"/>
      <c r="V1146" s="179"/>
      <c r="W1146" s="179"/>
      <c r="X1146" s="179"/>
      <c r="Y1146" s="179"/>
      <c r="Z1146" s="179"/>
      <c r="AA1146" s="179"/>
      <c r="AB1146" s="179"/>
      <c r="AC1146" s="179"/>
      <c r="AD1146" s="179"/>
      <c r="AE1146" s="179"/>
      <c r="AF1146" s="179"/>
      <c r="AG1146" s="179"/>
      <c r="AH1146" s="179"/>
      <c r="AI1146" s="179"/>
      <c r="AJ1146" s="179"/>
      <c r="AK1146" s="179"/>
      <c r="AL1146" s="179"/>
      <c r="AM1146" s="179"/>
      <c r="AN1146" s="179"/>
      <c r="AO1146" s="179"/>
      <c r="AP1146" s="179"/>
      <c r="AQ1146" s="179"/>
      <c r="AR1146" s="179"/>
      <c r="AS1146" s="179"/>
      <c r="AT1146" s="179"/>
      <c r="AU1146" s="179"/>
      <c r="AV1146" s="179"/>
      <c r="AW1146" s="179"/>
      <c r="AX1146" s="179"/>
      <c r="AY1146" s="179"/>
      <c r="AZ1146" s="179"/>
      <c r="BA1146" s="179"/>
      <c r="BB1146" s="179"/>
      <c r="BC1146" s="179"/>
      <c r="BD1146" s="179"/>
      <c r="BE1146" s="179"/>
      <c r="BF1146" s="179"/>
      <c r="BG1146" s="179"/>
      <c r="BH1146" s="179"/>
      <c r="BI1146" s="179"/>
      <c r="BJ1146" s="179"/>
      <c r="BK1146" s="179"/>
      <c r="BL1146" s="179"/>
      <c r="BM1146" s="179"/>
      <c r="BN1146" s="179"/>
      <c r="BO1146" s="179"/>
      <c r="BP1146" s="179"/>
      <c r="BQ1146" s="179"/>
      <c r="BR1146" s="179"/>
      <c r="BS1146" s="179"/>
      <c r="BT1146" s="179"/>
      <c r="BU1146" s="179"/>
      <c r="BV1146" s="179"/>
      <c r="BW1146" s="179"/>
      <c r="BX1146" s="179"/>
      <c r="BY1146" s="179"/>
      <c r="BZ1146" s="179"/>
      <c r="CA1146" s="179"/>
      <c r="CB1146" s="179"/>
      <c r="CC1146" s="179"/>
      <c r="CD1146" s="179"/>
      <c r="CE1146" s="179"/>
      <c r="CF1146" s="179"/>
      <c r="CG1146" s="179"/>
      <c r="CH1146" s="179"/>
      <c r="CI1146" s="179"/>
      <c r="CJ1146" s="179"/>
      <c r="CK1146" s="179"/>
      <c r="CL1146" s="179"/>
      <c r="CN1146" s="60"/>
      <c r="CO1146" s="179"/>
      <c r="CP1146" s="179"/>
      <c r="CQ1146" s="179"/>
      <c r="CR1146" s="179"/>
      <c r="CS1146" s="179"/>
      <c r="CT1146" s="179"/>
      <c r="CU1146" s="179"/>
      <c r="CV1146" s="179"/>
      <c r="CW1146" s="179"/>
      <c r="CX1146" s="179"/>
      <c r="CY1146" s="179"/>
      <c r="CZ1146" s="179"/>
      <c r="DA1146" s="179"/>
      <c r="DB1146" s="179"/>
      <c r="DC1146" s="179"/>
      <c r="DD1146" s="179"/>
      <c r="DE1146" s="179"/>
      <c r="DF1146" s="179"/>
      <c r="DG1146" s="179"/>
      <c r="DH1146" s="179"/>
      <c r="DI1146" s="179"/>
      <c r="DJ1146" s="179"/>
      <c r="DK1146" s="179"/>
      <c r="DL1146" s="179"/>
    </row>
    <row r="1147" spans="1:116" x14ac:dyDescent="0.4">
      <c r="A1147" s="3"/>
      <c r="B1147" t="s">
        <v>332</v>
      </c>
      <c r="D1147" t="s">
        <v>764</v>
      </c>
      <c r="E1147" s="8" t="str">
        <f t="shared" si="1362"/>
        <v>1147 DCHC-S</v>
      </c>
      <c r="G1147" s="191" t="str">
        <f>G1132</f>
        <v>Secondary revenue driver</v>
      </c>
      <c r="H1147" s="90"/>
      <c r="I1147" s="213"/>
      <c r="J1147" s="213"/>
      <c r="K1147" s="214"/>
      <c r="L1147" s="214"/>
      <c r="M1147" s="214"/>
      <c r="N1147" s="214"/>
      <c r="O1147" s="214"/>
      <c r="P1147" s="214"/>
      <c r="R1147" s="214"/>
      <c r="S1147" s="4" t="str">
        <f>ADDRESS(ROW(S1139),COLUMN(S1139),2)</f>
        <v>S$1139</v>
      </c>
      <c r="T1147" s="212" t="str">
        <f t="shared" ref="T1147:AY1156" si="1379">T1132</f>
        <v>T$18</v>
      </c>
      <c r="U1147" s="212" t="str">
        <f t="shared" si="1379"/>
        <v>U$18</v>
      </c>
      <c r="V1147" s="212" t="str">
        <f t="shared" si="1379"/>
        <v>V$18</v>
      </c>
      <c r="W1147" s="212" t="str">
        <f t="shared" si="1379"/>
        <v>W$18</v>
      </c>
      <c r="X1147" s="212" t="str">
        <f t="shared" si="1379"/>
        <v>X$18</v>
      </c>
      <c r="Y1147" s="212" t="str">
        <f t="shared" si="1379"/>
        <v>Y$18</v>
      </c>
      <c r="Z1147" s="212" t="str">
        <f t="shared" si="1379"/>
        <v>Z$18</v>
      </c>
      <c r="AA1147" s="212" t="str">
        <f t="shared" si="1379"/>
        <v>AA$18</v>
      </c>
      <c r="AB1147" s="212" t="str">
        <f t="shared" si="1379"/>
        <v>AB$18</v>
      </c>
      <c r="AC1147" s="212" t="str">
        <f t="shared" si="1379"/>
        <v>AC$18</v>
      </c>
      <c r="AD1147" s="212" t="str">
        <f t="shared" si="1379"/>
        <v>AD$18</v>
      </c>
      <c r="AE1147" s="212" t="str">
        <f t="shared" si="1379"/>
        <v>AE$18</v>
      </c>
      <c r="AF1147" s="212" t="str">
        <f t="shared" si="1379"/>
        <v>AF$18</v>
      </c>
      <c r="AG1147" s="212" t="str">
        <f t="shared" si="1379"/>
        <v>AG$18</v>
      </c>
      <c r="AH1147" s="212" t="str">
        <f t="shared" si="1379"/>
        <v>AH$18</v>
      </c>
      <c r="AI1147" s="212" t="str">
        <f t="shared" si="1379"/>
        <v>AI$18</v>
      </c>
      <c r="AJ1147" s="212" t="str">
        <f t="shared" si="1379"/>
        <v>AJ$18</v>
      </c>
      <c r="AK1147" s="212" t="str">
        <f t="shared" si="1379"/>
        <v>AK$18</v>
      </c>
      <c r="AL1147" s="212" t="str">
        <f t="shared" si="1379"/>
        <v>AL$18</v>
      </c>
      <c r="AM1147" s="212" t="str">
        <f t="shared" si="1379"/>
        <v>AM$18</v>
      </c>
      <c r="AN1147" s="212" t="str">
        <f t="shared" si="1379"/>
        <v>AN$18</v>
      </c>
      <c r="AO1147" s="212" t="str">
        <f t="shared" si="1379"/>
        <v>AO$18</v>
      </c>
      <c r="AP1147" s="212" t="str">
        <f t="shared" si="1379"/>
        <v>AP$18</v>
      </c>
      <c r="AQ1147" s="212" t="str">
        <f t="shared" si="1379"/>
        <v>AQ$18</v>
      </c>
      <c r="AR1147" s="212" t="str">
        <f t="shared" si="1379"/>
        <v>AR$18</v>
      </c>
      <c r="AS1147" s="212" t="str">
        <f t="shared" si="1379"/>
        <v>AS$18</v>
      </c>
      <c r="AT1147" s="212" t="str">
        <f t="shared" si="1379"/>
        <v>AT$18</v>
      </c>
      <c r="AU1147" s="212" t="str">
        <f t="shared" si="1379"/>
        <v>AU$18</v>
      </c>
      <c r="AV1147" s="212" t="str">
        <f t="shared" si="1379"/>
        <v>AV$18</v>
      </c>
      <c r="AW1147" s="212" t="str">
        <f t="shared" si="1379"/>
        <v>AW$18</v>
      </c>
      <c r="AX1147" s="212" t="str">
        <f t="shared" si="1379"/>
        <v>AX$18</v>
      </c>
      <c r="AY1147" s="212" t="str">
        <f t="shared" si="1379"/>
        <v>AY$18</v>
      </c>
      <c r="AZ1147" s="212" t="str">
        <f t="shared" ref="AZ1147:CE1156" si="1380">AZ1132</f>
        <v>AZ$18</v>
      </c>
      <c r="BA1147" s="212" t="str">
        <f t="shared" si="1380"/>
        <v>BA$18</v>
      </c>
      <c r="BB1147" s="212" t="str">
        <f t="shared" si="1380"/>
        <v>BB$18</v>
      </c>
      <c r="BC1147" s="212" t="str">
        <f t="shared" si="1380"/>
        <v>BC$18</v>
      </c>
      <c r="BD1147" s="212" t="str">
        <f t="shared" si="1380"/>
        <v>BD$18</v>
      </c>
      <c r="BE1147" s="212" t="str">
        <f t="shared" si="1380"/>
        <v>BE$18</v>
      </c>
      <c r="BF1147" s="212" t="str">
        <f t="shared" si="1380"/>
        <v>BF$18</v>
      </c>
      <c r="BG1147" s="212" t="str">
        <f t="shared" si="1380"/>
        <v>BG$18</v>
      </c>
      <c r="BH1147" s="212" t="str">
        <f t="shared" si="1380"/>
        <v>BH$18</v>
      </c>
      <c r="BI1147" s="212" t="str">
        <f t="shared" si="1380"/>
        <v>BI$18</v>
      </c>
      <c r="BJ1147" s="212" t="str">
        <f t="shared" si="1380"/>
        <v>BJ$18</v>
      </c>
      <c r="BK1147" s="212" t="str">
        <f t="shared" si="1380"/>
        <v>BK$18</v>
      </c>
      <c r="BL1147" s="212" t="str">
        <f t="shared" si="1380"/>
        <v>BL$18</v>
      </c>
      <c r="BM1147" s="212" t="str">
        <f t="shared" si="1380"/>
        <v>BM$18</v>
      </c>
      <c r="BN1147" s="212" t="str">
        <f t="shared" si="1380"/>
        <v>BN$18</v>
      </c>
      <c r="BO1147" s="212" t="str">
        <f t="shared" si="1380"/>
        <v>BO$18</v>
      </c>
      <c r="BP1147" s="212" t="str">
        <f t="shared" si="1380"/>
        <v>BP$18</v>
      </c>
      <c r="BQ1147" s="212" t="str">
        <f t="shared" si="1380"/>
        <v>BQ$18</v>
      </c>
      <c r="BR1147" s="212" t="str">
        <f t="shared" si="1380"/>
        <v>BR$18</v>
      </c>
      <c r="BS1147" s="212" t="str">
        <f t="shared" si="1380"/>
        <v>BS$18</v>
      </c>
      <c r="BT1147" s="212" t="str">
        <f t="shared" si="1380"/>
        <v>BT$18</v>
      </c>
      <c r="BU1147" s="212" t="str">
        <f t="shared" si="1380"/>
        <v>BU$18</v>
      </c>
      <c r="BV1147" s="212" t="str">
        <f t="shared" si="1380"/>
        <v>BV$18</v>
      </c>
      <c r="BW1147" s="212" t="str">
        <f t="shared" si="1380"/>
        <v>BW$18</v>
      </c>
      <c r="BX1147" s="212" t="str">
        <f t="shared" si="1380"/>
        <v>BX$18</v>
      </c>
      <c r="BY1147" s="212" t="str">
        <f t="shared" si="1380"/>
        <v>BY$18</v>
      </c>
      <c r="BZ1147" s="212" t="str">
        <f t="shared" si="1380"/>
        <v>BZ$18</v>
      </c>
      <c r="CA1147" s="212" t="str">
        <f t="shared" si="1380"/>
        <v>CA$18</v>
      </c>
      <c r="CB1147" s="212" t="str">
        <f t="shared" si="1380"/>
        <v>CB$18</v>
      </c>
      <c r="CC1147" s="212" t="str">
        <f t="shared" si="1380"/>
        <v>CC$18</v>
      </c>
      <c r="CD1147" s="212" t="str">
        <f t="shared" si="1380"/>
        <v>CD$18</v>
      </c>
      <c r="CE1147" s="212" t="str">
        <f t="shared" si="1380"/>
        <v>CE$18</v>
      </c>
      <c r="CF1147" s="212" t="str">
        <f t="shared" ref="CF1147:CL1156" si="1381">CF1132</f>
        <v>CF$18</v>
      </c>
      <c r="CG1147" s="212" t="str">
        <f t="shared" si="1381"/>
        <v>CG$18</v>
      </c>
      <c r="CH1147" s="212" t="str">
        <f t="shared" si="1381"/>
        <v>CH$18</v>
      </c>
      <c r="CI1147" s="212" t="str">
        <f t="shared" si="1381"/>
        <v>CI$18</v>
      </c>
      <c r="CJ1147" s="212" t="str">
        <f t="shared" si="1381"/>
        <v>CJ$18</v>
      </c>
      <c r="CK1147" s="212" t="str">
        <f t="shared" si="1381"/>
        <v>CK$18</v>
      </c>
      <c r="CL1147" s="212" t="str">
        <f t="shared" si="1381"/>
        <v>CL$18</v>
      </c>
      <c r="CN1147" s="213"/>
      <c r="CO1147" s="212" t="str">
        <f t="shared" ref="CO1147:DL1156" si="1382">CO1132</f>
        <v>CO$18</v>
      </c>
      <c r="CP1147" s="212" t="str">
        <f t="shared" si="1382"/>
        <v>CP$18</v>
      </c>
      <c r="CQ1147" s="212" t="str">
        <f t="shared" si="1382"/>
        <v>CQ$18</v>
      </c>
      <c r="CR1147" s="212" t="str">
        <f t="shared" si="1382"/>
        <v>CR$18</v>
      </c>
      <c r="CS1147" s="212" t="str">
        <f t="shared" si="1382"/>
        <v>CS$18</v>
      </c>
      <c r="CT1147" s="212" t="str">
        <f t="shared" si="1382"/>
        <v>CT$18</v>
      </c>
      <c r="CU1147" s="212" t="str">
        <f t="shared" si="1382"/>
        <v>CU$18</v>
      </c>
      <c r="CV1147" s="212" t="str">
        <f t="shared" si="1382"/>
        <v>CV$18</v>
      </c>
      <c r="CW1147" s="212" t="str">
        <f t="shared" si="1382"/>
        <v>CW$18</v>
      </c>
      <c r="CX1147" s="212" t="str">
        <f t="shared" si="1382"/>
        <v>CX$18</v>
      </c>
      <c r="CY1147" s="212" t="str">
        <f t="shared" si="1382"/>
        <v>CY$18</v>
      </c>
      <c r="CZ1147" s="212" t="str">
        <f t="shared" si="1382"/>
        <v>CZ$18</v>
      </c>
      <c r="DA1147" s="212" t="str">
        <f t="shared" si="1382"/>
        <v>DA$18</v>
      </c>
      <c r="DB1147" s="212" t="str">
        <f t="shared" si="1382"/>
        <v>DB$18</v>
      </c>
      <c r="DC1147" s="212" t="str">
        <f t="shared" si="1382"/>
        <v>DC$18</v>
      </c>
      <c r="DD1147" s="212" t="str">
        <f t="shared" si="1382"/>
        <v>DD$18</v>
      </c>
      <c r="DE1147" s="212" t="str">
        <f t="shared" si="1382"/>
        <v>DE$18</v>
      </c>
      <c r="DF1147" s="212" t="str">
        <f t="shared" si="1382"/>
        <v>DF$18</v>
      </c>
      <c r="DG1147" s="212" t="str">
        <f t="shared" si="1382"/>
        <v>DG$18</v>
      </c>
      <c r="DH1147" s="212" t="str">
        <f t="shared" si="1382"/>
        <v>DH$18</v>
      </c>
      <c r="DI1147" s="212" t="str">
        <f t="shared" si="1382"/>
        <v>DI$18</v>
      </c>
      <c r="DJ1147" s="212" t="str">
        <f t="shared" si="1382"/>
        <v>DJ$18</v>
      </c>
      <c r="DK1147" s="212" t="str">
        <f t="shared" si="1382"/>
        <v>DK$18</v>
      </c>
      <c r="DL1147" s="212" t="str">
        <f t="shared" si="1382"/>
        <v>DL$18</v>
      </c>
    </row>
    <row r="1148" spans="1:116" x14ac:dyDescent="0.4">
      <c r="A1148" s="3"/>
      <c r="B1148" t="s">
        <v>332</v>
      </c>
      <c r="D1148" t="s">
        <v>764</v>
      </c>
      <c r="E1148" s="8" t="str">
        <f t="shared" si="1362"/>
        <v>1148 DCHC-S</v>
      </c>
      <c r="G1148" s="191" t="str">
        <f>G1133</f>
        <v>Secondary volume driver</v>
      </c>
      <c r="H1148" s="90"/>
      <c r="I1148" s="213"/>
      <c r="J1148" s="213"/>
      <c r="K1148" s="214"/>
      <c r="L1148" s="214"/>
      <c r="M1148" s="214"/>
      <c r="N1148" s="214"/>
      <c r="O1148" s="214"/>
      <c r="P1148" s="214"/>
      <c r="R1148" s="214"/>
      <c r="S1148" s="4" t="str">
        <f t="shared" ref="S1148:AX1157" si="1383">ADDRESS(ROW(S1137),COLUMN(S1137),2)</f>
        <v>S$1137</v>
      </c>
      <c r="T1148" s="4" t="str">
        <f t="shared" si="1383"/>
        <v>T$1137</v>
      </c>
      <c r="U1148" s="4" t="str">
        <f t="shared" si="1383"/>
        <v>U$1137</v>
      </c>
      <c r="V1148" s="4" t="str">
        <f t="shared" si="1383"/>
        <v>V$1137</v>
      </c>
      <c r="W1148" s="4" t="str">
        <f t="shared" si="1383"/>
        <v>W$1137</v>
      </c>
      <c r="X1148" s="4" t="str">
        <f t="shared" si="1383"/>
        <v>X$1137</v>
      </c>
      <c r="Y1148" s="4" t="str">
        <f t="shared" si="1383"/>
        <v>Y$1137</v>
      </c>
      <c r="Z1148" s="4" t="str">
        <f t="shared" si="1383"/>
        <v>Z$1137</v>
      </c>
      <c r="AA1148" s="4" t="str">
        <f t="shared" si="1383"/>
        <v>AA$1137</v>
      </c>
      <c r="AB1148" s="4" t="str">
        <f t="shared" si="1383"/>
        <v>AB$1137</v>
      </c>
      <c r="AC1148" s="4" t="str">
        <f t="shared" si="1383"/>
        <v>AC$1137</v>
      </c>
      <c r="AD1148" s="4" t="str">
        <f t="shared" si="1383"/>
        <v>AD$1137</v>
      </c>
      <c r="AE1148" s="4" t="str">
        <f t="shared" si="1383"/>
        <v>AE$1137</v>
      </c>
      <c r="AF1148" s="4" t="str">
        <f t="shared" si="1383"/>
        <v>AF$1137</v>
      </c>
      <c r="AG1148" s="4" t="str">
        <f t="shared" si="1383"/>
        <v>AG$1137</v>
      </c>
      <c r="AH1148" s="4" t="str">
        <f t="shared" si="1383"/>
        <v>AH$1137</v>
      </c>
      <c r="AI1148" s="4" t="str">
        <f t="shared" si="1383"/>
        <v>AI$1137</v>
      </c>
      <c r="AJ1148" s="4" t="str">
        <f t="shared" si="1383"/>
        <v>AJ$1137</v>
      </c>
      <c r="AK1148" s="4" t="str">
        <f t="shared" si="1383"/>
        <v>AK$1137</v>
      </c>
      <c r="AL1148" s="4" t="str">
        <f t="shared" si="1383"/>
        <v>AL$1137</v>
      </c>
      <c r="AM1148" s="4" t="str">
        <f t="shared" si="1383"/>
        <v>AM$1137</v>
      </c>
      <c r="AN1148" s="4" t="str">
        <f t="shared" si="1383"/>
        <v>AN$1137</v>
      </c>
      <c r="AO1148" s="4" t="str">
        <f t="shared" si="1383"/>
        <v>AO$1137</v>
      </c>
      <c r="AP1148" s="4" t="str">
        <f t="shared" si="1383"/>
        <v>AP$1137</v>
      </c>
      <c r="AQ1148" s="4" t="str">
        <f t="shared" si="1383"/>
        <v>AQ$1137</v>
      </c>
      <c r="AR1148" s="4" t="str">
        <f t="shared" si="1383"/>
        <v>AR$1137</v>
      </c>
      <c r="AS1148" s="4" t="str">
        <f t="shared" si="1383"/>
        <v>AS$1137</v>
      </c>
      <c r="AT1148" s="4" t="str">
        <f t="shared" si="1383"/>
        <v>AT$1137</v>
      </c>
      <c r="AU1148" s="4" t="str">
        <f t="shared" si="1383"/>
        <v>AU$1137</v>
      </c>
      <c r="AV1148" s="4" t="str">
        <f t="shared" si="1383"/>
        <v>AV$1137</v>
      </c>
      <c r="AW1148" s="4" t="str">
        <f t="shared" si="1383"/>
        <v>AW$1137</v>
      </c>
      <c r="AX1148" s="4" t="str">
        <f t="shared" si="1383"/>
        <v>AX$1137</v>
      </c>
      <c r="AY1148" s="4" t="str">
        <f t="shared" ref="AY1148:CD1157" si="1384">ADDRESS(ROW(AY1137),COLUMN(AY1137),2)</f>
        <v>AY$1137</v>
      </c>
      <c r="AZ1148" s="4" t="str">
        <f t="shared" si="1384"/>
        <v>AZ$1137</v>
      </c>
      <c r="BA1148" s="4" t="str">
        <f t="shared" si="1384"/>
        <v>BA$1137</v>
      </c>
      <c r="BB1148" s="4" t="str">
        <f t="shared" si="1384"/>
        <v>BB$1137</v>
      </c>
      <c r="BC1148" s="4" t="str">
        <f t="shared" si="1384"/>
        <v>BC$1137</v>
      </c>
      <c r="BD1148" s="4" t="str">
        <f t="shared" si="1384"/>
        <v>BD$1137</v>
      </c>
      <c r="BE1148" s="4" t="str">
        <f t="shared" si="1384"/>
        <v>BE$1137</v>
      </c>
      <c r="BF1148" s="4" t="str">
        <f t="shared" si="1384"/>
        <v>BF$1137</v>
      </c>
      <c r="BG1148" s="4" t="str">
        <f t="shared" si="1384"/>
        <v>BG$1137</v>
      </c>
      <c r="BH1148" s="4" t="str">
        <f t="shared" si="1384"/>
        <v>BH$1137</v>
      </c>
      <c r="BI1148" s="4" t="str">
        <f t="shared" si="1384"/>
        <v>BI$1137</v>
      </c>
      <c r="BJ1148" s="4" t="str">
        <f t="shared" si="1384"/>
        <v>BJ$1137</v>
      </c>
      <c r="BK1148" s="4" t="str">
        <f t="shared" si="1384"/>
        <v>BK$1137</v>
      </c>
      <c r="BL1148" s="4" t="str">
        <f t="shared" si="1384"/>
        <v>BL$1137</v>
      </c>
      <c r="BM1148" s="4" t="str">
        <f t="shared" si="1384"/>
        <v>BM$1137</v>
      </c>
      <c r="BN1148" s="4" t="str">
        <f t="shared" si="1384"/>
        <v>BN$1137</v>
      </c>
      <c r="BO1148" s="4" t="str">
        <f t="shared" si="1384"/>
        <v>BO$1137</v>
      </c>
      <c r="BP1148" s="4" t="str">
        <f t="shared" si="1384"/>
        <v>BP$1137</v>
      </c>
      <c r="BQ1148" s="4" t="str">
        <f t="shared" si="1384"/>
        <v>BQ$1137</v>
      </c>
      <c r="BR1148" s="4" t="str">
        <f t="shared" si="1384"/>
        <v>BR$1137</v>
      </c>
      <c r="BS1148" s="4" t="str">
        <f t="shared" si="1384"/>
        <v>BS$1137</v>
      </c>
      <c r="BT1148" s="4" t="str">
        <f t="shared" si="1384"/>
        <v>BT$1137</v>
      </c>
      <c r="BU1148" s="4" t="str">
        <f t="shared" si="1384"/>
        <v>BU$1137</v>
      </c>
      <c r="BV1148" s="4" t="str">
        <f t="shared" si="1384"/>
        <v>BV$1137</v>
      </c>
      <c r="BW1148" s="4" t="str">
        <f t="shared" si="1384"/>
        <v>BW$1137</v>
      </c>
      <c r="BX1148" s="4" t="str">
        <f t="shared" si="1384"/>
        <v>BX$1137</v>
      </c>
      <c r="BY1148" s="4" t="str">
        <f t="shared" si="1384"/>
        <v>BY$1137</v>
      </c>
      <c r="BZ1148" s="4" t="str">
        <f t="shared" si="1384"/>
        <v>BZ$1137</v>
      </c>
      <c r="CA1148" s="4" t="str">
        <f t="shared" si="1384"/>
        <v>CA$1137</v>
      </c>
      <c r="CB1148" s="4" t="str">
        <f t="shared" si="1384"/>
        <v>CB$1137</v>
      </c>
      <c r="CC1148" s="4" t="str">
        <f t="shared" si="1384"/>
        <v>CC$1137</v>
      </c>
      <c r="CD1148" s="4" t="str">
        <f t="shared" si="1384"/>
        <v>CD$1137</v>
      </c>
      <c r="CE1148" s="4" t="str">
        <f t="shared" ref="CE1148:CL1157" si="1385">ADDRESS(ROW(CE1137),COLUMN(CE1137),2)</f>
        <v>CE$1137</v>
      </c>
      <c r="CF1148" s="4" t="str">
        <f t="shared" si="1385"/>
        <v>CF$1137</v>
      </c>
      <c r="CG1148" s="4" t="str">
        <f t="shared" si="1385"/>
        <v>CG$1137</v>
      </c>
      <c r="CH1148" s="4" t="str">
        <f t="shared" si="1385"/>
        <v>CH$1137</v>
      </c>
      <c r="CI1148" s="4" t="str">
        <f t="shared" si="1385"/>
        <v>CI$1137</v>
      </c>
      <c r="CJ1148" s="4" t="str">
        <f t="shared" si="1385"/>
        <v>CJ$1137</v>
      </c>
      <c r="CK1148" s="4" t="str">
        <f t="shared" si="1385"/>
        <v>CK$1137</v>
      </c>
      <c r="CL1148" s="4" t="str">
        <f t="shared" si="1385"/>
        <v>CL$1137</v>
      </c>
      <c r="CN1148" s="213"/>
      <c r="CO1148" s="4" t="str">
        <f t="shared" ref="CO1148:DL1157" si="1386">ADDRESS(ROW(CO1137),COLUMN(CO1137),2)</f>
        <v>CO$1137</v>
      </c>
      <c r="CP1148" s="4" t="str">
        <f t="shared" si="1386"/>
        <v>CP$1137</v>
      </c>
      <c r="CQ1148" s="4" t="str">
        <f t="shared" si="1386"/>
        <v>CQ$1137</v>
      </c>
      <c r="CR1148" s="4" t="str">
        <f t="shared" si="1386"/>
        <v>CR$1137</v>
      </c>
      <c r="CS1148" s="4" t="str">
        <f t="shared" si="1386"/>
        <v>CS$1137</v>
      </c>
      <c r="CT1148" s="4" t="str">
        <f t="shared" si="1386"/>
        <v>CT$1137</v>
      </c>
      <c r="CU1148" s="4" t="str">
        <f t="shared" si="1386"/>
        <v>CU$1137</v>
      </c>
      <c r="CV1148" s="4" t="str">
        <f t="shared" si="1386"/>
        <v>CV$1137</v>
      </c>
      <c r="CW1148" s="4" t="str">
        <f t="shared" si="1386"/>
        <v>CW$1137</v>
      </c>
      <c r="CX1148" s="4" t="str">
        <f t="shared" si="1386"/>
        <v>CX$1137</v>
      </c>
      <c r="CY1148" s="4" t="str">
        <f t="shared" si="1386"/>
        <v>CY$1137</v>
      </c>
      <c r="CZ1148" s="4" t="str">
        <f t="shared" si="1386"/>
        <v>CZ$1137</v>
      </c>
      <c r="DA1148" s="4" t="str">
        <f t="shared" si="1386"/>
        <v>DA$1137</v>
      </c>
      <c r="DB1148" s="4" t="str">
        <f t="shared" si="1386"/>
        <v>DB$1137</v>
      </c>
      <c r="DC1148" s="4" t="str">
        <f t="shared" si="1386"/>
        <v>DC$1137</v>
      </c>
      <c r="DD1148" s="4" t="str">
        <f t="shared" si="1386"/>
        <v>DD$1137</v>
      </c>
      <c r="DE1148" s="4" t="str">
        <f t="shared" si="1386"/>
        <v>DE$1137</v>
      </c>
      <c r="DF1148" s="4" t="str">
        <f t="shared" si="1386"/>
        <v>DF$1137</v>
      </c>
      <c r="DG1148" s="4" t="str">
        <f t="shared" si="1386"/>
        <v>DG$1137</v>
      </c>
      <c r="DH1148" s="4" t="str">
        <f t="shared" si="1386"/>
        <v>DH$1137</v>
      </c>
      <c r="DI1148" s="4" t="str">
        <f t="shared" si="1386"/>
        <v>DI$1137</v>
      </c>
      <c r="DJ1148" s="4" t="str">
        <f t="shared" si="1386"/>
        <v>DJ$1137</v>
      </c>
      <c r="DK1148" s="4" t="str">
        <f t="shared" si="1386"/>
        <v>DK$1137</v>
      </c>
      <c r="DL1148" s="4" t="str">
        <f t="shared" si="1386"/>
        <v>DL$1137</v>
      </c>
    </row>
    <row r="1149" spans="1:116" x14ac:dyDescent="0.4">
      <c r="E1149" s="8"/>
      <c r="H1149" s="12"/>
      <c r="I1149" s="60"/>
      <c r="J1149" s="60"/>
      <c r="K1149" s="15"/>
      <c r="L1149" s="15"/>
      <c r="M1149" s="15"/>
      <c r="N1149" s="15"/>
      <c r="O1149" s="15"/>
      <c r="P1149" s="15"/>
      <c r="R1149" s="15"/>
      <c r="S1149" s="76"/>
      <c r="T1149" s="76"/>
      <c r="U1149" s="76"/>
      <c r="V1149" s="76"/>
      <c r="W1149" s="76"/>
      <c r="X1149" s="76"/>
      <c r="Y1149" s="76"/>
      <c r="Z1149" s="76"/>
      <c r="AA1149" s="76"/>
      <c r="AB1149" s="76"/>
      <c r="AC1149" s="76"/>
      <c r="AD1149" s="76"/>
      <c r="AE1149" s="76"/>
      <c r="AF1149" s="76"/>
      <c r="AG1149" s="76"/>
      <c r="AH1149" s="76"/>
      <c r="AI1149" s="76"/>
      <c r="AJ1149" s="76"/>
      <c r="AK1149" s="76"/>
      <c r="AL1149" s="76"/>
      <c r="AM1149" s="76"/>
      <c r="AN1149" s="76"/>
      <c r="AO1149" s="76"/>
      <c r="AP1149" s="76"/>
      <c r="AQ1149" s="76"/>
      <c r="AR1149" s="76"/>
      <c r="AS1149" s="76"/>
      <c r="AT1149" s="76"/>
      <c r="AU1149" s="76"/>
      <c r="AV1149" s="76"/>
      <c r="AW1149" s="76"/>
      <c r="AX1149" s="76"/>
      <c r="AY1149" s="76"/>
      <c r="AZ1149" s="76"/>
      <c r="BA1149" s="76"/>
      <c r="BB1149" s="76"/>
      <c r="BC1149" s="76"/>
      <c r="BD1149" s="76"/>
      <c r="BE1149" s="76"/>
      <c r="BF1149" s="76"/>
      <c r="BG1149" s="76"/>
      <c r="BH1149" s="76"/>
      <c r="BI1149" s="76"/>
      <c r="BJ1149" s="76"/>
      <c r="BK1149" s="76"/>
      <c r="BL1149" s="76"/>
      <c r="BM1149" s="76"/>
      <c r="BN1149" s="76"/>
      <c r="BO1149" s="76"/>
      <c r="BP1149" s="76"/>
      <c r="BQ1149" s="76"/>
      <c r="BR1149" s="76"/>
      <c r="BS1149" s="76"/>
      <c r="BT1149" s="76"/>
      <c r="BU1149" s="76"/>
      <c r="BV1149" s="76"/>
      <c r="BW1149" s="76"/>
      <c r="BX1149" s="76"/>
      <c r="BY1149" s="76"/>
      <c r="BZ1149" s="76"/>
      <c r="CA1149" s="76"/>
      <c r="CB1149" s="76"/>
      <c r="CC1149" s="76"/>
      <c r="CD1149" s="76"/>
      <c r="CE1149" s="76"/>
      <c r="CF1149" s="76"/>
      <c r="CG1149" s="76"/>
      <c r="CH1149" s="76"/>
      <c r="CI1149" s="76"/>
      <c r="CJ1149" s="76"/>
      <c r="CK1149" s="76"/>
      <c r="CL1149" s="76"/>
      <c r="CN1149" s="60"/>
      <c r="CO1149" s="76"/>
      <c r="CP1149" s="76"/>
      <c r="CQ1149" s="76"/>
      <c r="CR1149" s="76"/>
      <c r="CS1149" s="76"/>
      <c r="CT1149" s="76"/>
      <c r="CU1149" s="76"/>
      <c r="CV1149" s="76"/>
      <c r="CW1149" s="76"/>
      <c r="CX1149" s="76"/>
      <c r="CY1149" s="76"/>
      <c r="CZ1149" s="76"/>
      <c r="DA1149" s="76"/>
      <c r="DB1149" s="76"/>
      <c r="DC1149" s="76"/>
      <c r="DD1149" s="76"/>
      <c r="DE1149" s="76"/>
      <c r="DF1149" s="76"/>
      <c r="DG1149" s="76"/>
      <c r="DH1149" s="76"/>
      <c r="DI1149" s="76"/>
      <c r="DJ1149" s="76"/>
      <c r="DK1149" s="76"/>
      <c r="DL1149" s="76"/>
    </row>
    <row r="1150" spans="1:116" x14ac:dyDescent="0.4">
      <c r="A1150" s="174"/>
      <c r="E1150" s="8"/>
      <c r="G1150" s="175" t="s">
        <v>490</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492</v>
      </c>
      <c r="H1151" s="174"/>
      <c r="I1151" s="176"/>
      <c r="J1151" s="176"/>
      <c r="K1151" s="197"/>
      <c r="L1151" s="197"/>
      <c r="M1151" s="197"/>
      <c r="N1151" s="197"/>
      <c r="O1151" s="197"/>
      <c r="P1151" s="197"/>
      <c r="R1151" s="198"/>
      <c r="S1151" s="174"/>
      <c r="T1151" s="174"/>
      <c r="U1151" s="174"/>
      <c r="V1151" s="174"/>
      <c r="W1151" s="174"/>
      <c r="X1151" s="174"/>
      <c r="Y1151" s="174"/>
      <c r="Z1151" s="174"/>
      <c r="AA1151" s="174"/>
      <c r="AB1151" s="174"/>
      <c r="AC1151" s="174"/>
      <c r="AD1151" s="174"/>
      <c r="AE1151" s="174"/>
      <c r="AF1151" s="174"/>
      <c r="AG1151" s="174"/>
      <c r="AH1151" s="174"/>
      <c r="AI1151" s="174"/>
      <c r="AJ1151" s="174"/>
      <c r="AK1151" s="174"/>
      <c r="AL1151" s="174"/>
      <c r="AM1151" s="174"/>
      <c r="AN1151" s="174"/>
      <c r="AO1151" s="174"/>
      <c r="AP1151" s="174"/>
      <c r="AQ1151" s="174"/>
      <c r="AR1151" s="174"/>
      <c r="AS1151" s="174"/>
      <c r="AT1151" s="174"/>
      <c r="AU1151" s="174"/>
      <c r="AV1151" s="174"/>
      <c r="AW1151" s="174"/>
      <c r="AX1151" s="174"/>
      <c r="AY1151" s="174"/>
      <c r="AZ1151" s="174"/>
      <c r="BA1151" s="174"/>
      <c r="BB1151" s="174"/>
      <c r="BC1151" s="174"/>
      <c r="BD1151" s="174"/>
      <c r="BE1151" s="174"/>
      <c r="BF1151" s="174"/>
      <c r="BG1151" s="174"/>
      <c r="BH1151" s="174"/>
      <c r="BI1151" s="174"/>
      <c r="BJ1151" s="174"/>
      <c r="BK1151" s="174"/>
      <c r="BL1151" s="174"/>
      <c r="BM1151" s="174"/>
      <c r="BN1151" s="174"/>
      <c r="BO1151" s="174"/>
      <c r="BP1151" s="174"/>
      <c r="BQ1151" s="174"/>
      <c r="BR1151" s="174"/>
      <c r="BS1151" s="174"/>
      <c r="BT1151" s="174"/>
      <c r="BU1151" s="174"/>
      <c r="BV1151" s="174"/>
      <c r="BW1151" s="174"/>
      <c r="BX1151" s="174"/>
      <c r="BY1151" s="174"/>
      <c r="BZ1151" s="174"/>
      <c r="CA1151" s="174"/>
      <c r="CB1151" s="174"/>
      <c r="CC1151" s="174"/>
      <c r="CD1151" s="174"/>
      <c r="CE1151" s="174"/>
      <c r="CF1151" s="174"/>
      <c r="CG1151" s="174"/>
      <c r="CH1151" s="174"/>
      <c r="CI1151" s="174"/>
      <c r="CJ1151" s="174"/>
      <c r="CK1151" s="174"/>
      <c r="CL1151" s="174"/>
      <c r="CN1151" s="176"/>
      <c r="CO1151" s="174"/>
      <c r="CP1151" s="174"/>
      <c r="CQ1151" s="174"/>
      <c r="CR1151" s="174"/>
      <c r="CS1151" s="174"/>
      <c r="CT1151" s="174"/>
      <c r="CU1151" s="174"/>
      <c r="CV1151" s="174"/>
      <c r="CW1151" s="174"/>
      <c r="CX1151" s="174"/>
      <c r="CY1151" s="174"/>
      <c r="CZ1151" s="174"/>
      <c r="DA1151" s="174"/>
      <c r="DB1151" s="174"/>
      <c r="DC1151" s="174"/>
      <c r="DD1151" s="174"/>
      <c r="DE1151" s="174"/>
      <c r="DF1151" s="174"/>
      <c r="DG1151" s="174"/>
      <c r="DH1151" s="174"/>
      <c r="DI1151" s="174"/>
      <c r="DJ1151" s="174"/>
      <c r="DK1151" s="174"/>
      <c r="DL1151" s="174"/>
    </row>
    <row r="1152" spans="1:116" x14ac:dyDescent="0.4">
      <c r="A1152" s="174"/>
      <c r="E1152" s="8"/>
      <c r="G1152" s="175" t="s">
        <v>461</v>
      </c>
      <c r="H1152" s="174"/>
      <c r="I1152" s="176"/>
      <c r="J1152" s="176"/>
      <c r="K1152" s="197"/>
      <c r="L1152" s="197"/>
      <c r="M1152" s="197"/>
      <c r="N1152" s="197"/>
      <c r="O1152" s="197"/>
      <c r="P1152" s="197"/>
      <c r="R1152" s="198"/>
      <c r="S1152" s="199" t="str">
        <f t="shared" ref="S1152:AX1152" si="1387">S$20</f>
        <v>S$16</v>
      </c>
      <c r="T1152" s="199" t="str">
        <f t="shared" si="1387"/>
        <v>T$16</v>
      </c>
      <c r="U1152" s="199" t="str">
        <f t="shared" si="1387"/>
        <v>U$16</v>
      </c>
      <c r="V1152" s="199" t="str">
        <f t="shared" si="1387"/>
        <v>V$16</v>
      </c>
      <c r="W1152" s="199" t="str">
        <f t="shared" si="1387"/>
        <v>W$16</v>
      </c>
      <c r="X1152" s="199" t="str">
        <f t="shared" si="1387"/>
        <v>X$16</v>
      </c>
      <c r="Y1152" s="199" t="str">
        <f t="shared" si="1387"/>
        <v>Y$16</v>
      </c>
      <c r="Z1152" s="199" t="str">
        <f t="shared" si="1387"/>
        <v>Z$16</v>
      </c>
      <c r="AA1152" s="199" t="str">
        <f t="shared" si="1387"/>
        <v>AA$16</v>
      </c>
      <c r="AB1152" s="199" t="str">
        <f t="shared" si="1387"/>
        <v>AB$16</v>
      </c>
      <c r="AC1152" s="199" t="str">
        <f t="shared" si="1387"/>
        <v>AC$16</v>
      </c>
      <c r="AD1152" s="199" t="str">
        <f t="shared" si="1387"/>
        <v>AD$16</v>
      </c>
      <c r="AE1152" s="199" t="str">
        <f t="shared" si="1387"/>
        <v>AE$16</v>
      </c>
      <c r="AF1152" s="199" t="str">
        <f t="shared" si="1387"/>
        <v>AF$16</v>
      </c>
      <c r="AG1152" s="199" t="str">
        <f t="shared" si="1387"/>
        <v>AG$16</v>
      </c>
      <c r="AH1152" s="199" t="str">
        <f t="shared" si="1387"/>
        <v>AH$16</v>
      </c>
      <c r="AI1152" s="199" t="str">
        <f t="shared" si="1387"/>
        <v>AI$16</v>
      </c>
      <c r="AJ1152" s="199" t="str">
        <f t="shared" si="1387"/>
        <v>AJ$16</v>
      </c>
      <c r="AK1152" s="199" t="str">
        <f t="shared" si="1387"/>
        <v>AK$16</v>
      </c>
      <c r="AL1152" s="199" t="str">
        <f t="shared" si="1387"/>
        <v>AL$16</v>
      </c>
      <c r="AM1152" s="199" t="str">
        <f t="shared" si="1387"/>
        <v>AM$16</v>
      </c>
      <c r="AN1152" s="199" t="str">
        <f t="shared" si="1387"/>
        <v>AN$16</v>
      </c>
      <c r="AO1152" s="199" t="str">
        <f t="shared" si="1387"/>
        <v>AO$16</v>
      </c>
      <c r="AP1152" s="199" t="str">
        <f t="shared" si="1387"/>
        <v>AP$16</v>
      </c>
      <c r="AQ1152" s="199" t="str">
        <f t="shared" si="1387"/>
        <v>AQ$16</v>
      </c>
      <c r="AR1152" s="199" t="str">
        <f t="shared" si="1387"/>
        <v>AR$16</v>
      </c>
      <c r="AS1152" s="199" t="str">
        <f t="shared" si="1387"/>
        <v>AS$16</v>
      </c>
      <c r="AT1152" s="199" t="str">
        <f t="shared" si="1387"/>
        <v>AT$16</v>
      </c>
      <c r="AU1152" s="199" t="str">
        <f t="shared" si="1387"/>
        <v>AU$16</v>
      </c>
      <c r="AV1152" s="199" t="str">
        <f t="shared" si="1387"/>
        <v>AV$16</v>
      </c>
      <c r="AW1152" s="199" t="str">
        <f t="shared" si="1387"/>
        <v>AW$16</v>
      </c>
      <c r="AX1152" s="199" t="str">
        <f t="shared" si="1387"/>
        <v>AX$16</v>
      </c>
      <c r="AY1152" s="199" t="str">
        <f t="shared" ref="AY1152:CD1152" si="1388">AY$20</f>
        <v>AY$16</v>
      </c>
      <c r="AZ1152" s="199" t="str">
        <f t="shared" si="1388"/>
        <v>AZ$16</v>
      </c>
      <c r="BA1152" s="199" t="str">
        <f t="shared" si="1388"/>
        <v>BA$16</v>
      </c>
      <c r="BB1152" s="199" t="str">
        <f t="shared" si="1388"/>
        <v>BB$16</v>
      </c>
      <c r="BC1152" s="199" t="str">
        <f t="shared" si="1388"/>
        <v>BC$16</v>
      </c>
      <c r="BD1152" s="199" t="str">
        <f t="shared" si="1388"/>
        <v>BD$16</v>
      </c>
      <c r="BE1152" s="199" t="str">
        <f t="shared" si="1388"/>
        <v>BE$16</v>
      </c>
      <c r="BF1152" s="199" t="str">
        <f t="shared" si="1388"/>
        <v>BF$16</v>
      </c>
      <c r="BG1152" s="199" t="str">
        <f t="shared" si="1388"/>
        <v>BG$16</v>
      </c>
      <c r="BH1152" s="199" t="str">
        <f t="shared" si="1388"/>
        <v>BH$16</v>
      </c>
      <c r="BI1152" s="199" t="str">
        <f t="shared" si="1388"/>
        <v>BI$16</v>
      </c>
      <c r="BJ1152" s="199" t="str">
        <f t="shared" si="1388"/>
        <v>BJ$16</v>
      </c>
      <c r="BK1152" s="199" t="str">
        <f t="shared" si="1388"/>
        <v>BK$16</v>
      </c>
      <c r="BL1152" s="199" t="str">
        <f t="shared" si="1388"/>
        <v>BL$16</v>
      </c>
      <c r="BM1152" s="199" t="str">
        <f t="shared" si="1388"/>
        <v>BM$16</v>
      </c>
      <c r="BN1152" s="199" t="str">
        <f t="shared" si="1388"/>
        <v>BN$16</v>
      </c>
      <c r="BO1152" s="199" t="str">
        <f t="shared" si="1388"/>
        <v>BO$16</v>
      </c>
      <c r="BP1152" s="199" t="str">
        <f t="shared" si="1388"/>
        <v>BP$16</v>
      </c>
      <c r="BQ1152" s="199" t="str">
        <f t="shared" si="1388"/>
        <v>BQ$16</v>
      </c>
      <c r="BR1152" s="199" t="str">
        <f t="shared" si="1388"/>
        <v>BR$16</v>
      </c>
      <c r="BS1152" s="199" t="str">
        <f t="shared" si="1388"/>
        <v>BS$16</v>
      </c>
      <c r="BT1152" s="199" t="str">
        <f t="shared" si="1388"/>
        <v>BT$16</v>
      </c>
      <c r="BU1152" s="199" t="str">
        <f t="shared" si="1388"/>
        <v>BU$16</v>
      </c>
      <c r="BV1152" s="199" t="str">
        <f t="shared" si="1388"/>
        <v>BV$16</v>
      </c>
      <c r="BW1152" s="199" t="str">
        <f t="shared" si="1388"/>
        <v>BW$16</v>
      </c>
      <c r="BX1152" s="199" t="str">
        <f t="shared" si="1388"/>
        <v>BX$16</v>
      </c>
      <c r="BY1152" s="199" t="str">
        <f t="shared" si="1388"/>
        <v>BY$16</v>
      </c>
      <c r="BZ1152" s="199" t="str">
        <f t="shared" si="1388"/>
        <v>BZ$16</v>
      </c>
      <c r="CA1152" s="199" t="str">
        <f t="shared" si="1388"/>
        <v>CA$16</v>
      </c>
      <c r="CB1152" s="199" t="str">
        <f t="shared" si="1388"/>
        <v>CB$16</v>
      </c>
      <c r="CC1152" s="199" t="str">
        <f t="shared" si="1388"/>
        <v>CC$16</v>
      </c>
      <c r="CD1152" s="199" t="str">
        <f t="shared" si="1388"/>
        <v>CD$16</v>
      </c>
      <c r="CE1152" s="199" t="str">
        <f t="shared" ref="CE1152:CL1152" si="1389">CE$20</f>
        <v>CE$16</v>
      </c>
      <c r="CF1152" s="199" t="str">
        <f t="shared" si="1389"/>
        <v>CF$16</v>
      </c>
      <c r="CG1152" s="199" t="str">
        <f t="shared" si="1389"/>
        <v>CG$16</v>
      </c>
      <c r="CH1152" s="199" t="str">
        <f t="shared" si="1389"/>
        <v>CH$16</v>
      </c>
      <c r="CI1152" s="199" t="str">
        <f t="shared" si="1389"/>
        <v>CI$16</v>
      </c>
      <c r="CJ1152" s="199" t="str">
        <f t="shared" si="1389"/>
        <v>CJ$16</v>
      </c>
      <c r="CK1152" s="199" t="str">
        <f t="shared" si="1389"/>
        <v>CK$16</v>
      </c>
      <c r="CL1152" s="199" t="str">
        <f t="shared" si="1389"/>
        <v>CL$16</v>
      </c>
      <c r="CN1152" s="176"/>
      <c r="CO1152" s="199" t="str">
        <f t="shared" ref="CO1152:DL1152" si="1390">CO$20</f>
        <v>CO$16</v>
      </c>
      <c r="CP1152" s="199" t="str">
        <f t="shared" si="1390"/>
        <v>CP$16</v>
      </c>
      <c r="CQ1152" s="199" t="str">
        <f t="shared" si="1390"/>
        <v>CQ$16</v>
      </c>
      <c r="CR1152" s="199" t="str">
        <f t="shared" si="1390"/>
        <v>CR$16</v>
      </c>
      <c r="CS1152" s="199" t="str">
        <f t="shared" si="1390"/>
        <v>CS$16</v>
      </c>
      <c r="CT1152" s="199" t="str">
        <f t="shared" si="1390"/>
        <v>CT$16</v>
      </c>
      <c r="CU1152" s="199" t="str">
        <f t="shared" si="1390"/>
        <v>CU$16</v>
      </c>
      <c r="CV1152" s="199" t="str">
        <f t="shared" si="1390"/>
        <v>CV$16</v>
      </c>
      <c r="CW1152" s="199" t="str">
        <f t="shared" si="1390"/>
        <v>CW$16</v>
      </c>
      <c r="CX1152" s="199" t="str">
        <f t="shared" si="1390"/>
        <v>CX$16</v>
      </c>
      <c r="CY1152" s="199" t="str">
        <f t="shared" si="1390"/>
        <v>CY$16</v>
      </c>
      <c r="CZ1152" s="199" t="str">
        <f t="shared" si="1390"/>
        <v>CZ$16</v>
      </c>
      <c r="DA1152" s="199" t="str">
        <f t="shared" si="1390"/>
        <v>DA$16</v>
      </c>
      <c r="DB1152" s="199" t="str">
        <f t="shared" si="1390"/>
        <v>DB$16</v>
      </c>
      <c r="DC1152" s="199" t="str">
        <f t="shared" si="1390"/>
        <v>DC$16</v>
      </c>
      <c r="DD1152" s="199" t="str">
        <f t="shared" si="1390"/>
        <v>DD$16</v>
      </c>
      <c r="DE1152" s="199" t="str">
        <f t="shared" si="1390"/>
        <v>DE$16</v>
      </c>
      <c r="DF1152" s="199" t="str">
        <f t="shared" si="1390"/>
        <v>DF$16</v>
      </c>
      <c r="DG1152" s="199" t="str">
        <f t="shared" si="1390"/>
        <v>DG$16</v>
      </c>
      <c r="DH1152" s="199" t="str">
        <f t="shared" si="1390"/>
        <v>DH$16</v>
      </c>
      <c r="DI1152" s="199" t="str">
        <f t="shared" si="1390"/>
        <v>DI$16</v>
      </c>
      <c r="DJ1152" s="199" t="str">
        <f t="shared" si="1390"/>
        <v>DJ$16</v>
      </c>
      <c r="DK1152" s="199" t="str">
        <f t="shared" si="1390"/>
        <v>DK$16</v>
      </c>
      <c r="DL1152" s="199" t="str">
        <f t="shared" si="1390"/>
        <v>DL$16</v>
      </c>
    </row>
    <row r="1153" spans="1:116" x14ac:dyDescent="0.4">
      <c r="A1153" s="174"/>
      <c r="E1153" s="8"/>
      <c r="G1153" s="175" t="s">
        <v>462</v>
      </c>
      <c r="H1153" s="200"/>
      <c r="I1153" s="201"/>
      <c r="J1153" s="201"/>
      <c r="K1153" s="202"/>
      <c r="L1153" s="202"/>
      <c r="M1153" s="202"/>
      <c r="N1153" s="202"/>
      <c r="O1153" s="202"/>
      <c r="P1153" s="202"/>
      <c r="R1153" s="202"/>
      <c r="S1153" s="199" t="str">
        <f t="shared" ref="S1153:AX1153" si="1391">S$21</f>
        <v>S$17</v>
      </c>
      <c r="T1153" s="199" t="str">
        <f t="shared" si="1391"/>
        <v>T$17</v>
      </c>
      <c r="U1153" s="199" t="str">
        <f t="shared" si="1391"/>
        <v>U$17</v>
      </c>
      <c r="V1153" s="199" t="str">
        <f t="shared" si="1391"/>
        <v>V$17</v>
      </c>
      <c r="W1153" s="199" t="str">
        <f t="shared" si="1391"/>
        <v>W$17</v>
      </c>
      <c r="X1153" s="199" t="str">
        <f t="shared" si="1391"/>
        <v>X$17</v>
      </c>
      <c r="Y1153" s="199" t="str">
        <f t="shared" si="1391"/>
        <v>Y$17</v>
      </c>
      <c r="Z1153" s="199" t="str">
        <f t="shared" si="1391"/>
        <v>Z$17</v>
      </c>
      <c r="AA1153" s="199" t="str">
        <f t="shared" si="1391"/>
        <v>AA$17</v>
      </c>
      <c r="AB1153" s="199" t="str">
        <f t="shared" si="1391"/>
        <v>AB$17</v>
      </c>
      <c r="AC1153" s="199" t="str">
        <f t="shared" si="1391"/>
        <v>AC$17</v>
      </c>
      <c r="AD1153" s="199" t="str">
        <f t="shared" si="1391"/>
        <v>AD$17</v>
      </c>
      <c r="AE1153" s="199" t="str">
        <f t="shared" si="1391"/>
        <v>AE$17</v>
      </c>
      <c r="AF1153" s="199" t="str">
        <f t="shared" si="1391"/>
        <v>AF$17</v>
      </c>
      <c r="AG1153" s="199" t="str">
        <f t="shared" si="1391"/>
        <v>AG$17</v>
      </c>
      <c r="AH1153" s="199" t="str">
        <f t="shared" si="1391"/>
        <v>AH$17</v>
      </c>
      <c r="AI1153" s="199" t="str">
        <f t="shared" si="1391"/>
        <v>AI$17</v>
      </c>
      <c r="AJ1153" s="199" t="str">
        <f t="shared" si="1391"/>
        <v>AJ$17</v>
      </c>
      <c r="AK1153" s="199" t="str">
        <f t="shared" si="1391"/>
        <v>AK$17</v>
      </c>
      <c r="AL1153" s="199" t="str">
        <f t="shared" si="1391"/>
        <v>AL$17</v>
      </c>
      <c r="AM1153" s="199" t="str">
        <f t="shared" si="1391"/>
        <v>AM$17</v>
      </c>
      <c r="AN1153" s="199" t="str">
        <f t="shared" si="1391"/>
        <v>AN$17</v>
      </c>
      <c r="AO1153" s="199" t="str">
        <f t="shared" si="1391"/>
        <v>AO$17</v>
      </c>
      <c r="AP1153" s="199" t="str">
        <f t="shared" si="1391"/>
        <v>AP$17</v>
      </c>
      <c r="AQ1153" s="199" t="str">
        <f t="shared" si="1391"/>
        <v>AQ$17</v>
      </c>
      <c r="AR1153" s="199" t="str">
        <f t="shared" si="1391"/>
        <v>AR$17</v>
      </c>
      <c r="AS1153" s="199" t="str">
        <f t="shared" si="1391"/>
        <v>AS$17</v>
      </c>
      <c r="AT1153" s="199" t="str">
        <f t="shared" si="1391"/>
        <v>AT$17</v>
      </c>
      <c r="AU1153" s="199" t="str">
        <f t="shared" si="1391"/>
        <v>AU$17</v>
      </c>
      <c r="AV1153" s="199" t="str">
        <f t="shared" si="1391"/>
        <v>AV$17</v>
      </c>
      <c r="AW1153" s="199" t="str">
        <f t="shared" si="1391"/>
        <v>AW$17</v>
      </c>
      <c r="AX1153" s="199" t="str">
        <f t="shared" si="1391"/>
        <v>AX$17</v>
      </c>
      <c r="AY1153" s="199" t="str">
        <f t="shared" ref="AY1153:CD1153" si="1392">AY$21</f>
        <v>AY$17</v>
      </c>
      <c r="AZ1153" s="199" t="str">
        <f t="shared" si="1392"/>
        <v>AZ$17</v>
      </c>
      <c r="BA1153" s="199" t="str">
        <f t="shared" si="1392"/>
        <v>BA$17</v>
      </c>
      <c r="BB1153" s="199" t="str">
        <f t="shared" si="1392"/>
        <v>BB$17</v>
      </c>
      <c r="BC1153" s="199" t="str">
        <f t="shared" si="1392"/>
        <v>BC$17</v>
      </c>
      <c r="BD1153" s="199" t="str">
        <f t="shared" si="1392"/>
        <v>BD$17</v>
      </c>
      <c r="BE1153" s="199" t="str">
        <f t="shared" si="1392"/>
        <v>BE$17</v>
      </c>
      <c r="BF1153" s="199" t="str">
        <f t="shared" si="1392"/>
        <v>BF$17</v>
      </c>
      <c r="BG1153" s="199" t="str">
        <f t="shared" si="1392"/>
        <v>BG$17</v>
      </c>
      <c r="BH1153" s="199" t="str">
        <f t="shared" si="1392"/>
        <v>BH$17</v>
      </c>
      <c r="BI1153" s="199" t="str">
        <f t="shared" si="1392"/>
        <v>BI$17</v>
      </c>
      <c r="BJ1153" s="199" t="str">
        <f t="shared" si="1392"/>
        <v>BJ$17</v>
      </c>
      <c r="BK1153" s="199" t="str">
        <f t="shared" si="1392"/>
        <v>BK$17</v>
      </c>
      <c r="BL1153" s="199" t="str">
        <f t="shared" si="1392"/>
        <v>BL$17</v>
      </c>
      <c r="BM1153" s="199" t="str">
        <f t="shared" si="1392"/>
        <v>BM$17</v>
      </c>
      <c r="BN1153" s="199" t="str">
        <f t="shared" si="1392"/>
        <v>BN$17</v>
      </c>
      <c r="BO1153" s="199" t="str">
        <f t="shared" si="1392"/>
        <v>BO$17</v>
      </c>
      <c r="BP1153" s="199" t="str">
        <f t="shared" si="1392"/>
        <v>BP$17</v>
      </c>
      <c r="BQ1153" s="199" t="str">
        <f t="shared" si="1392"/>
        <v>BQ$17</v>
      </c>
      <c r="BR1153" s="199" t="str">
        <f t="shared" si="1392"/>
        <v>BR$17</v>
      </c>
      <c r="BS1153" s="199" t="str">
        <f t="shared" si="1392"/>
        <v>BS$17</v>
      </c>
      <c r="BT1153" s="199" t="str">
        <f t="shared" si="1392"/>
        <v>BT$17</v>
      </c>
      <c r="BU1153" s="199" t="str">
        <f t="shared" si="1392"/>
        <v>BU$17</v>
      </c>
      <c r="BV1153" s="199" t="str">
        <f t="shared" si="1392"/>
        <v>BV$17</v>
      </c>
      <c r="BW1153" s="199" t="str">
        <f t="shared" si="1392"/>
        <v>BW$17</v>
      </c>
      <c r="BX1153" s="199" t="str">
        <f t="shared" si="1392"/>
        <v>BX$17</v>
      </c>
      <c r="BY1153" s="199" t="str">
        <f t="shared" si="1392"/>
        <v>BY$17</v>
      </c>
      <c r="BZ1153" s="199" t="str">
        <f t="shared" si="1392"/>
        <v>BZ$17</v>
      </c>
      <c r="CA1153" s="199" t="str">
        <f t="shared" si="1392"/>
        <v>CA$17</v>
      </c>
      <c r="CB1153" s="199" t="str">
        <f t="shared" si="1392"/>
        <v>CB$17</v>
      </c>
      <c r="CC1153" s="199" t="str">
        <f t="shared" si="1392"/>
        <v>CC$17</v>
      </c>
      <c r="CD1153" s="199" t="str">
        <f t="shared" si="1392"/>
        <v>CD$17</v>
      </c>
      <c r="CE1153" s="199" t="str">
        <f t="shared" ref="CE1153:CL1153" si="1393">CE$21</f>
        <v>CE$17</v>
      </c>
      <c r="CF1153" s="199" t="str">
        <f t="shared" si="1393"/>
        <v>CF$17</v>
      </c>
      <c r="CG1153" s="199" t="str">
        <f t="shared" si="1393"/>
        <v>CG$17</v>
      </c>
      <c r="CH1153" s="199" t="str">
        <f t="shared" si="1393"/>
        <v>CH$17</v>
      </c>
      <c r="CI1153" s="199" t="str">
        <f t="shared" si="1393"/>
        <v>CI$17</v>
      </c>
      <c r="CJ1153" s="199" t="str">
        <f t="shared" si="1393"/>
        <v>CJ$17</v>
      </c>
      <c r="CK1153" s="199" t="str">
        <f t="shared" si="1393"/>
        <v>CK$17</v>
      </c>
      <c r="CL1153" s="199" t="str">
        <f t="shared" si="1393"/>
        <v>CL$17</v>
      </c>
      <c r="CN1153" s="201"/>
      <c r="CO1153" s="199" t="str">
        <f t="shared" ref="CO1153:DL1153" si="1394">CO$21</f>
        <v>CO$17</v>
      </c>
      <c r="CP1153" s="199" t="str">
        <f t="shared" si="1394"/>
        <v>CP$17</v>
      </c>
      <c r="CQ1153" s="199" t="str">
        <f t="shared" si="1394"/>
        <v>CQ$17</v>
      </c>
      <c r="CR1153" s="199" t="str">
        <f t="shared" si="1394"/>
        <v>CR$17</v>
      </c>
      <c r="CS1153" s="199" t="str">
        <f t="shared" si="1394"/>
        <v>CS$17</v>
      </c>
      <c r="CT1153" s="199" t="str">
        <f t="shared" si="1394"/>
        <v>CT$17</v>
      </c>
      <c r="CU1153" s="199" t="str">
        <f t="shared" si="1394"/>
        <v>CU$17</v>
      </c>
      <c r="CV1153" s="199" t="str">
        <f t="shared" si="1394"/>
        <v>CV$17</v>
      </c>
      <c r="CW1153" s="199" t="str">
        <f t="shared" si="1394"/>
        <v>CW$17</v>
      </c>
      <c r="CX1153" s="199" t="str">
        <f t="shared" si="1394"/>
        <v>CX$17</v>
      </c>
      <c r="CY1153" s="199" t="str">
        <f t="shared" si="1394"/>
        <v>CY$17</v>
      </c>
      <c r="CZ1153" s="199" t="str">
        <f t="shared" si="1394"/>
        <v>CZ$17</v>
      </c>
      <c r="DA1153" s="199" t="str">
        <f t="shared" si="1394"/>
        <v>DA$17</v>
      </c>
      <c r="DB1153" s="199" t="str">
        <f t="shared" si="1394"/>
        <v>DB$17</v>
      </c>
      <c r="DC1153" s="199" t="str">
        <f t="shared" si="1394"/>
        <v>DC$17</v>
      </c>
      <c r="DD1153" s="199" t="str">
        <f t="shared" si="1394"/>
        <v>DD$17</v>
      </c>
      <c r="DE1153" s="199" t="str">
        <f t="shared" si="1394"/>
        <v>DE$17</v>
      </c>
      <c r="DF1153" s="199" t="str">
        <f t="shared" si="1394"/>
        <v>DF$17</v>
      </c>
      <c r="DG1153" s="199" t="str">
        <f t="shared" si="1394"/>
        <v>DG$17</v>
      </c>
      <c r="DH1153" s="199" t="str">
        <f t="shared" si="1394"/>
        <v>DH$17</v>
      </c>
      <c r="DI1153" s="199" t="str">
        <f t="shared" si="1394"/>
        <v>DI$17</v>
      </c>
      <c r="DJ1153" s="199" t="str">
        <f t="shared" si="1394"/>
        <v>DJ$17</v>
      </c>
      <c r="DK1153" s="199" t="str">
        <f t="shared" si="1394"/>
        <v>DK$17</v>
      </c>
      <c r="DL1153" s="199" t="str">
        <f t="shared" si="1394"/>
        <v>DL$17</v>
      </c>
    </row>
    <row r="1154" spans="1:116" x14ac:dyDescent="0.4">
      <c r="A1154" s="174"/>
      <c r="E1154" s="8"/>
      <c r="G1154" s="175" t="s">
        <v>491</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505</v>
      </c>
      <c r="H1155" s="200"/>
      <c r="I1155" s="201"/>
      <c r="J1155" s="201"/>
      <c r="K1155" s="202"/>
      <c r="L1155" s="202"/>
      <c r="M1155" s="202"/>
      <c r="N1155" s="202"/>
      <c r="O1155" s="202"/>
      <c r="P1155" s="202"/>
      <c r="R1155" s="202"/>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190"/>
      <c r="CI1155" s="190"/>
      <c r="CJ1155" s="190"/>
      <c r="CK1155" s="190"/>
      <c r="CL1155" s="190"/>
      <c r="CN1155" s="201"/>
      <c r="CO1155" s="190"/>
      <c r="CP1155" s="190"/>
      <c r="CQ1155" s="190"/>
      <c r="CR1155" s="190"/>
      <c r="CS1155" s="190"/>
      <c r="CT1155" s="190"/>
      <c r="CU1155" s="190"/>
      <c r="CV1155" s="190"/>
      <c r="CW1155" s="190"/>
      <c r="CX1155" s="190"/>
      <c r="CY1155" s="190"/>
      <c r="CZ1155" s="190"/>
      <c r="DA1155" s="190"/>
      <c r="DB1155" s="190"/>
      <c r="DC1155" s="190"/>
      <c r="DD1155" s="190"/>
      <c r="DE1155" s="190"/>
      <c r="DF1155" s="190"/>
      <c r="DG1155" s="190"/>
      <c r="DH1155" s="190"/>
      <c r="DI1155" s="190"/>
      <c r="DJ1155" s="190"/>
      <c r="DK1155" s="190"/>
      <c r="DL1155" s="190"/>
    </row>
    <row r="1156" spans="1:116" x14ac:dyDescent="0.4">
      <c r="A1156" s="174"/>
      <c r="E1156" s="8"/>
      <c r="G1156" s="175" t="s">
        <v>463</v>
      </c>
      <c r="H1156" s="200"/>
      <c r="I1156" s="201"/>
      <c r="J1156" s="201"/>
      <c r="K1156" s="202"/>
      <c r="L1156" s="202"/>
      <c r="M1156" s="202"/>
      <c r="N1156" s="202"/>
      <c r="O1156" s="202"/>
      <c r="P1156" s="202"/>
      <c r="R1156" s="202"/>
      <c r="S1156" s="190" t="str">
        <f t="shared" ref="S1156:AX1156" si="1395">S$22</f>
        <v>S$18</v>
      </c>
      <c r="T1156" s="190" t="str">
        <f t="shared" si="1395"/>
        <v>T$18</v>
      </c>
      <c r="U1156" s="190" t="str">
        <f t="shared" si="1395"/>
        <v>U$18</v>
      </c>
      <c r="V1156" s="190" t="str">
        <f t="shared" si="1395"/>
        <v>V$18</v>
      </c>
      <c r="W1156" s="190" t="str">
        <f t="shared" si="1395"/>
        <v>W$18</v>
      </c>
      <c r="X1156" s="190" t="str">
        <f t="shared" si="1395"/>
        <v>X$18</v>
      </c>
      <c r="Y1156" s="190" t="str">
        <f t="shared" si="1395"/>
        <v>Y$18</v>
      </c>
      <c r="Z1156" s="190" t="str">
        <f t="shared" si="1395"/>
        <v>Z$18</v>
      </c>
      <c r="AA1156" s="190" t="str">
        <f t="shared" si="1395"/>
        <v>AA$18</v>
      </c>
      <c r="AB1156" s="190" t="str">
        <f t="shared" si="1395"/>
        <v>AB$18</v>
      </c>
      <c r="AC1156" s="190" t="str">
        <f t="shared" si="1395"/>
        <v>AC$18</v>
      </c>
      <c r="AD1156" s="190" t="str">
        <f t="shared" si="1395"/>
        <v>AD$18</v>
      </c>
      <c r="AE1156" s="190" t="str">
        <f t="shared" si="1395"/>
        <v>AE$18</v>
      </c>
      <c r="AF1156" s="190" t="str">
        <f t="shared" si="1395"/>
        <v>AF$18</v>
      </c>
      <c r="AG1156" s="190" t="str">
        <f t="shared" si="1395"/>
        <v>AG$18</v>
      </c>
      <c r="AH1156" s="190" t="str">
        <f t="shared" si="1395"/>
        <v>AH$18</v>
      </c>
      <c r="AI1156" s="190" t="str">
        <f t="shared" si="1395"/>
        <v>AI$18</v>
      </c>
      <c r="AJ1156" s="190" t="str">
        <f t="shared" si="1395"/>
        <v>AJ$18</v>
      </c>
      <c r="AK1156" s="190" t="str">
        <f t="shared" si="1395"/>
        <v>AK$18</v>
      </c>
      <c r="AL1156" s="190" t="str">
        <f t="shared" si="1395"/>
        <v>AL$18</v>
      </c>
      <c r="AM1156" s="190" t="str">
        <f t="shared" si="1395"/>
        <v>AM$18</v>
      </c>
      <c r="AN1156" s="190" t="str">
        <f t="shared" si="1395"/>
        <v>AN$18</v>
      </c>
      <c r="AO1156" s="190" t="str">
        <f t="shared" si="1395"/>
        <v>AO$18</v>
      </c>
      <c r="AP1156" s="190" t="str">
        <f t="shared" si="1395"/>
        <v>AP$18</v>
      </c>
      <c r="AQ1156" s="190" t="str">
        <f t="shared" si="1395"/>
        <v>AQ$18</v>
      </c>
      <c r="AR1156" s="190" t="str">
        <f t="shared" si="1395"/>
        <v>AR$18</v>
      </c>
      <c r="AS1156" s="190" t="str">
        <f t="shared" si="1395"/>
        <v>AS$18</v>
      </c>
      <c r="AT1156" s="190" t="str">
        <f t="shared" si="1395"/>
        <v>AT$18</v>
      </c>
      <c r="AU1156" s="190" t="str">
        <f t="shared" si="1395"/>
        <v>AU$18</v>
      </c>
      <c r="AV1156" s="190" t="str">
        <f t="shared" si="1395"/>
        <v>AV$18</v>
      </c>
      <c r="AW1156" s="190" t="str">
        <f t="shared" si="1395"/>
        <v>AW$18</v>
      </c>
      <c r="AX1156" s="190" t="str">
        <f t="shared" si="1395"/>
        <v>AX$18</v>
      </c>
      <c r="AY1156" s="190" t="str">
        <f t="shared" ref="AY1156:CD1156" si="1396">AY$22</f>
        <v>AY$18</v>
      </c>
      <c r="AZ1156" s="190" t="str">
        <f t="shared" si="1396"/>
        <v>AZ$18</v>
      </c>
      <c r="BA1156" s="190" t="str">
        <f t="shared" si="1396"/>
        <v>BA$18</v>
      </c>
      <c r="BB1156" s="190" t="str">
        <f t="shared" si="1396"/>
        <v>BB$18</v>
      </c>
      <c r="BC1156" s="190" t="str">
        <f t="shared" si="1396"/>
        <v>BC$18</v>
      </c>
      <c r="BD1156" s="190" t="str">
        <f t="shared" si="1396"/>
        <v>BD$18</v>
      </c>
      <c r="BE1156" s="190" t="str">
        <f t="shared" si="1396"/>
        <v>BE$18</v>
      </c>
      <c r="BF1156" s="190" t="str">
        <f t="shared" si="1396"/>
        <v>BF$18</v>
      </c>
      <c r="BG1156" s="190" t="str">
        <f t="shared" si="1396"/>
        <v>BG$18</v>
      </c>
      <c r="BH1156" s="190" t="str">
        <f t="shared" si="1396"/>
        <v>BH$18</v>
      </c>
      <c r="BI1156" s="190" t="str">
        <f t="shared" si="1396"/>
        <v>BI$18</v>
      </c>
      <c r="BJ1156" s="190" t="str">
        <f t="shared" si="1396"/>
        <v>BJ$18</v>
      </c>
      <c r="BK1156" s="190" t="str">
        <f t="shared" si="1396"/>
        <v>BK$18</v>
      </c>
      <c r="BL1156" s="190" t="str">
        <f t="shared" si="1396"/>
        <v>BL$18</v>
      </c>
      <c r="BM1156" s="190" t="str">
        <f t="shared" si="1396"/>
        <v>BM$18</v>
      </c>
      <c r="BN1156" s="190" t="str">
        <f t="shared" si="1396"/>
        <v>BN$18</v>
      </c>
      <c r="BO1156" s="190" t="str">
        <f t="shared" si="1396"/>
        <v>BO$18</v>
      </c>
      <c r="BP1156" s="190" t="str">
        <f t="shared" si="1396"/>
        <v>BP$18</v>
      </c>
      <c r="BQ1156" s="190" t="str">
        <f t="shared" si="1396"/>
        <v>BQ$18</v>
      </c>
      <c r="BR1156" s="190" t="str">
        <f t="shared" si="1396"/>
        <v>BR$18</v>
      </c>
      <c r="BS1156" s="190" t="str">
        <f t="shared" si="1396"/>
        <v>BS$18</v>
      </c>
      <c r="BT1156" s="190" t="str">
        <f t="shared" si="1396"/>
        <v>BT$18</v>
      </c>
      <c r="BU1156" s="190" t="str">
        <f t="shared" si="1396"/>
        <v>BU$18</v>
      </c>
      <c r="BV1156" s="190" t="str">
        <f t="shared" si="1396"/>
        <v>BV$18</v>
      </c>
      <c r="BW1156" s="190" t="str">
        <f t="shared" si="1396"/>
        <v>BW$18</v>
      </c>
      <c r="BX1156" s="190" t="str">
        <f t="shared" si="1396"/>
        <v>BX$18</v>
      </c>
      <c r="BY1156" s="190" t="str">
        <f t="shared" si="1396"/>
        <v>BY$18</v>
      </c>
      <c r="BZ1156" s="190" t="str">
        <f t="shared" si="1396"/>
        <v>BZ$18</v>
      </c>
      <c r="CA1156" s="190" t="str">
        <f t="shared" si="1396"/>
        <v>CA$18</v>
      </c>
      <c r="CB1156" s="190" t="str">
        <f t="shared" si="1396"/>
        <v>CB$18</v>
      </c>
      <c r="CC1156" s="190" t="str">
        <f t="shared" si="1396"/>
        <v>CC$18</v>
      </c>
      <c r="CD1156" s="190" t="str">
        <f t="shared" si="1396"/>
        <v>CD$18</v>
      </c>
      <c r="CE1156" s="190" t="str">
        <f t="shared" ref="CE1156:CL1156" si="1397">CE$22</f>
        <v>CE$18</v>
      </c>
      <c r="CF1156" s="190" t="str">
        <f t="shared" si="1397"/>
        <v>CF$18</v>
      </c>
      <c r="CG1156" s="190" t="str">
        <f t="shared" si="1397"/>
        <v>CG$18</v>
      </c>
      <c r="CH1156" s="190" t="str">
        <f t="shared" si="1397"/>
        <v>CH$18</v>
      </c>
      <c r="CI1156" s="190" t="str">
        <f t="shared" si="1397"/>
        <v>CI$18</v>
      </c>
      <c r="CJ1156" s="190" t="str">
        <f t="shared" si="1397"/>
        <v>CJ$18</v>
      </c>
      <c r="CK1156" s="190" t="str">
        <f t="shared" si="1397"/>
        <v>CK$18</v>
      </c>
      <c r="CL1156" s="190" t="str">
        <f t="shared" si="1397"/>
        <v>CL$18</v>
      </c>
      <c r="CN1156" s="201"/>
      <c r="CO1156" s="190" t="str">
        <f t="shared" ref="CO1156:DL1156" si="1398">CO$22</f>
        <v>CO$18</v>
      </c>
      <c r="CP1156" s="190" t="str">
        <f t="shared" si="1398"/>
        <v>CP$18</v>
      </c>
      <c r="CQ1156" s="190" t="str">
        <f t="shared" si="1398"/>
        <v>CQ$18</v>
      </c>
      <c r="CR1156" s="190" t="str">
        <f t="shared" si="1398"/>
        <v>CR$18</v>
      </c>
      <c r="CS1156" s="190" t="str">
        <f t="shared" si="1398"/>
        <v>CS$18</v>
      </c>
      <c r="CT1156" s="190" t="str">
        <f t="shared" si="1398"/>
        <v>CT$18</v>
      </c>
      <c r="CU1156" s="190" t="str">
        <f t="shared" si="1398"/>
        <v>CU$18</v>
      </c>
      <c r="CV1156" s="190" t="str">
        <f t="shared" si="1398"/>
        <v>CV$18</v>
      </c>
      <c r="CW1156" s="190" t="str">
        <f t="shared" si="1398"/>
        <v>CW$18</v>
      </c>
      <c r="CX1156" s="190" t="str">
        <f t="shared" si="1398"/>
        <v>CX$18</v>
      </c>
      <c r="CY1156" s="190" t="str">
        <f t="shared" si="1398"/>
        <v>CY$18</v>
      </c>
      <c r="CZ1156" s="190" t="str">
        <f t="shared" si="1398"/>
        <v>CZ$18</v>
      </c>
      <c r="DA1156" s="190" t="str">
        <f t="shared" si="1398"/>
        <v>DA$18</v>
      </c>
      <c r="DB1156" s="190" t="str">
        <f t="shared" si="1398"/>
        <v>DB$18</v>
      </c>
      <c r="DC1156" s="190" t="str">
        <f t="shared" si="1398"/>
        <v>DC$18</v>
      </c>
      <c r="DD1156" s="190" t="str">
        <f t="shared" si="1398"/>
        <v>DD$18</v>
      </c>
      <c r="DE1156" s="190" t="str">
        <f t="shared" si="1398"/>
        <v>DE$18</v>
      </c>
      <c r="DF1156" s="190" t="str">
        <f t="shared" si="1398"/>
        <v>DF$18</v>
      </c>
      <c r="DG1156" s="190" t="str">
        <f t="shared" si="1398"/>
        <v>DG$18</v>
      </c>
      <c r="DH1156" s="190" t="str">
        <f t="shared" si="1398"/>
        <v>DH$18</v>
      </c>
      <c r="DI1156" s="190" t="str">
        <f t="shared" si="1398"/>
        <v>DI$18</v>
      </c>
      <c r="DJ1156" s="190" t="str">
        <f t="shared" si="1398"/>
        <v>DJ$18</v>
      </c>
      <c r="DK1156" s="190" t="str">
        <f t="shared" si="1398"/>
        <v>DK$18</v>
      </c>
      <c r="DL1156" s="190" t="str">
        <f t="shared" si="1398"/>
        <v>DL$18</v>
      </c>
    </row>
    <row r="1157" spans="1:116" x14ac:dyDescent="0.4">
      <c r="A1157" s="174"/>
      <c r="E1157" s="8"/>
      <c r="G1157" s="175" t="s">
        <v>464</v>
      </c>
      <c r="H1157" s="200"/>
      <c r="I1157" s="201"/>
      <c r="J1157" s="201"/>
      <c r="K1157" s="202"/>
      <c r="L1157" s="202"/>
      <c r="M1157" s="202"/>
      <c r="N1157" s="202"/>
      <c r="O1157" s="202"/>
      <c r="P1157" s="202"/>
      <c r="R1157" s="202"/>
      <c r="S1157" s="190" t="str">
        <f t="shared" ref="S1157:AX1157" si="1399">S$23</f>
        <v>S$19</v>
      </c>
      <c r="T1157" s="190" t="str">
        <f t="shared" si="1399"/>
        <v>T$19</v>
      </c>
      <c r="U1157" s="190" t="str">
        <f t="shared" si="1399"/>
        <v>U$19</v>
      </c>
      <c r="V1157" s="190" t="str">
        <f t="shared" si="1399"/>
        <v>V$19</v>
      </c>
      <c r="W1157" s="190" t="str">
        <f t="shared" si="1399"/>
        <v>W$19</v>
      </c>
      <c r="X1157" s="190" t="str">
        <f t="shared" si="1399"/>
        <v>X$19</v>
      </c>
      <c r="Y1157" s="190" t="str">
        <f t="shared" si="1399"/>
        <v>Y$19</v>
      </c>
      <c r="Z1157" s="190" t="str">
        <f t="shared" si="1399"/>
        <v>Z$19</v>
      </c>
      <c r="AA1157" s="190" t="str">
        <f t="shared" si="1399"/>
        <v>AA$19</v>
      </c>
      <c r="AB1157" s="190" t="str">
        <f t="shared" si="1399"/>
        <v>AB$19</v>
      </c>
      <c r="AC1157" s="190" t="str">
        <f t="shared" si="1399"/>
        <v>AC$19</v>
      </c>
      <c r="AD1157" s="190" t="str">
        <f t="shared" si="1399"/>
        <v>AD$19</v>
      </c>
      <c r="AE1157" s="190" t="str">
        <f t="shared" si="1399"/>
        <v>AE$19</v>
      </c>
      <c r="AF1157" s="190" t="str">
        <f t="shared" si="1399"/>
        <v>AF$19</v>
      </c>
      <c r="AG1157" s="190" t="str">
        <f t="shared" si="1399"/>
        <v>AG$19</v>
      </c>
      <c r="AH1157" s="190" t="str">
        <f t="shared" si="1399"/>
        <v>AH$19</v>
      </c>
      <c r="AI1157" s="190" t="str">
        <f t="shared" si="1399"/>
        <v>AI$19</v>
      </c>
      <c r="AJ1157" s="190" t="str">
        <f t="shared" si="1399"/>
        <v>AJ$19</v>
      </c>
      <c r="AK1157" s="190" t="str">
        <f t="shared" si="1399"/>
        <v>AK$19</v>
      </c>
      <c r="AL1157" s="190" t="str">
        <f t="shared" si="1399"/>
        <v>AL$19</v>
      </c>
      <c r="AM1157" s="190" t="str">
        <f t="shared" si="1399"/>
        <v>AM$19</v>
      </c>
      <c r="AN1157" s="190" t="str">
        <f t="shared" si="1399"/>
        <v>AN$19</v>
      </c>
      <c r="AO1157" s="190" t="str">
        <f t="shared" si="1399"/>
        <v>AO$19</v>
      </c>
      <c r="AP1157" s="190" t="str">
        <f t="shared" si="1399"/>
        <v>AP$19</v>
      </c>
      <c r="AQ1157" s="190" t="str">
        <f t="shared" si="1399"/>
        <v>AQ$19</v>
      </c>
      <c r="AR1157" s="190" t="str">
        <f t="shared" si="1399"/>
        <v>AR$19</v>
      </c>
      <c r="AS1157" s="190" t="str">
        <f t="shared" si="1399"/>
        <v>AS$19</v>
      </c>
      <c r="AT1157" s="190" t="str">
        <f t="shared" si="1399"/>
        <v>AT$19</v>
      </c>
      <c r="AU1157" s="190" t="str">
        <f t="shared" si="1399"/>
        <v>AU$19</v>
      </c>
      <c r="AV1157" s="190" t="str">
        <f t="shared" si="1399"/>
        <v>AV$19</v>
      </c>
      <c r="AW1157" s="190" t="str">
        <f t="shared" si="1399"/>
        <v>AW$19</v>
      </c>
      <c r="AX1157" s="190" t="str">
        <f t="shared" si="1399"/>
        <v>AX$19</v>
      </c>
      <c r="AY1157" s="190" t="str">
        <f t="shared" ref="AY1157:CD1157" si="1400">AY$23</f>
        <v>AY$19</v>
      </c>
      <c r="AZ1157" s="190" t="str">
        <f t="shared" si="1400"/>
        <v>AZ$19</v>
      </c>
      <c r="BA1157" s="190" t="str">
        <f t="shared" si="1400"/>
        <v>BA$19</v>
      </c>
      <c r="BB1157" s="190" t="str">
        <f t="shared" si="1400"/>
        <v>BB$19</v>
      </c>
      <c r="BC1157" s="190" t="str">
        <f t="shared" si="1400"/>
        <v>BC$19</v>
      </c>
      <c r="BD1157" s="190" t="str">
        <f t="shared" si="1400"/>
        <v>BD$19</v>
      </c>
      <c r="BE1157" s="190" t="str">
        <f t="shared" si="1400"/>
        <v>BE$19</v>
      </c>
      <c r="BF1157" s="190" t="str">
        <f t="shared" si="1400"/>
        <v>BF$19</v>
      </c>
      <c r="BG1157" s="190" t="str">
        <f t="shared" si="1400"/>
        <v>BG$19</v>
      </c>
      <c r="BH1157" s="190" t="str">
        <f t="shared" si="1400"/>
        <v>BH$19</v>
      </c>
      <c r="BI1157" s="190" t="str">
        <f t="shared" si="1400"/>
        <v>BI$19</v>
      </c>
      <c r="BJ1157" s="190" t="str">
        <f t="shared" si="1400"/>
        <v>BJ$19</v>
      </c>
      <c r="BK1157" s="190" t="str">
        <f t="shared" si="1400"/>
        <v>BK$19</v>
      </c>
      <c r="BL1157" s="190" t="str">
        <f t="shared" si="1400"/>
        <v>BL$19</v>
      </c>
      <c r="BM1157" s="190" t="str">
        <f t="shared" si="1400"/>
        <v>BM$19</v>
      </c>
      <c r="BN1157" s="190" t="str">
        <f t="shared" si="1400"/>
        <v>BN$19</v>
      </c>
      <c r="BO1157" s="190" t="str">
        <f t="shared" si="1400"/>
        <v>BO$19</v>
      </c>
      <c r="BP1157" s="190" t="str">
        <f t="shared" si="1400"/>
        <v>BP$19</v>
      </c>
      <c r="BQ1157" s="190" t="str">
        <f t="shared" si="1400"/>
        <v>BQ$19</v>
      </c>
      <c r="BR1157" s="190" t="str">
        <f t="shared" si="1400"/>
        <v>BR$19</v>
      </c>
      <c r="BS1157" s="190" t="str">
        <f t="shared" si="1400"/>
        <v>BS$19</v>
      </c>
      <c r="BT1157" s="190" t="str">
        <f t="shared" si="1400"/>
        <v>BT$19</v>
      </c>
      <c r="BU1157" s="190" t="str">
        <f t="shared" si="1400"/>
        <v>BU$19</v>
      </c>
      <c r="BV1157" s="190" t="str">
        <f t="shared" si="1400"/>
        <v>BV$19</v>
      </c>
      <c r="BW1157" s="190" t="str">
        <f t="shared" si="1400"/>
        <v>BW$19</v>
      </c>
      <c r="BX1157" s="190" t="str">
        <f t="shared" si="1400"/>
        <v>BX$19</v>
      </c>
      <c r="BY1157" s="190" t="str">
        <f t="shared" si="1400"/>
        <v>BY$19</v>
      </c>
      <c r="BZ1157" s="190" t="str">
        <f t="shared" si="1400"/>
        <v>BZ$19</v>
      </c>
      <c r="CA1157" s="190" t="str">
        <f t="shared" si="1400"/>
        <v>CA$19</v>
      </c>
      <c r="CB1157" s="190" t="str">
        <f t="shared" si="1400"/>
        <v>CB$19</v>
      </c>
      <c r="CC1157" s="190" t="str">
        <f t="shared" si="1400"/>
        <v>CC$19</v>
      </c>
      <c r="CD1157" s="190" t="str">
        <f t="shared" si="1400"/>
        <v>CD$19</v>
      </c>
      <c r="CE1157" s="190" t="str">
        <f t="shared" ref="CE1157:CL1157" si="1401">CE$23</f>
        <v>CE$19</v>
      </c>
      <c r="CF1157" s="190" t="str">
        <f t="shared" si="1401"/>
        <v>CF$19</v>
      </c>
      <c r="CG1157" s="190" t="str">
        <f t="shared" si="1401"/>
        <v>CG$19</v>
      </c>
      <c r="CH1157" s="190" t="str">
        <f t="shared" si="1401"/>
        <v>CH$19</v>
      </c>
      <c r="CI1157" s="190" t="str">
        <f t="shared" si="1401"/>
        <v>CI$19</v>
      </c>
      <c r="CJ1157" s="190" t="str">
        <f t="shared" si="1401"/>
        <v>CJ$19</v>
      </c>
      <c r="CK1157" s="190" t="str">
        <f t="shared" si="1401"/>
        <v>CK$19</v>
      </c>
      <c r="CL1157" s="190" t="str">
        <f t="shared" si="1401"/>
        <v>CL$19</v>
      </c>
      <c r="CN1157" s="201"/>
      <c r="CO1157" s="190" t="str">
        <f t="shared" ref="CO1157:DL1157" si="1402">CO$23</f>
        <v>CO$19</v>
      </c>
      <c r="CP1157" s="190" t="str">
        <f t="shared" si="1402"/>
        <v>CP$19</v>
      </c>
      <c r="CQ1157" s="190" t="str">
        <f t="shared" si="1402"/>
        <v>CQ$19</v>
      </c>
      <c r="CR1157" s="190" t="str">
        <f t="shared" si="1402"/>
        <v>CR$19</v>
      </c>
      <c r="CS1157" s="190" t="str">
        <f t="shared" si="1402"/>
        <v>CS$19</v>
      </c>
      <c r="CT1157" s="190" t="str">
        <f t="shared" si="1402"/>
        <v>CT$19</v>
      </c>
      <c r="CU1157" s="190" t="str">
        <f t="shared" si="1402"/>
        <v>CU$19</v>
      </c>
      <c r="CV1157" s="190" t="str">
        <f t="shared" si="1402"/>
        <v>CV$19</v>
      </c>
      <c r="CW1157" s="190" t="str">
        <f t="shared" si="1402"/>
        <v>CW$19</v>
      </c>
      <c r="CX1157" s="190" t="str">
        <f t="shared" si="1402"/>
        <v>CX$19</v>
      </c>
      <c r="CY1157" s="190" t="str">
        <f t="shared" si="1402"/>
        <v>CY$19</v>
      </c>
      <c r="CZ1157" s="190" t="str">
        <f t="shared" si="1402"/>
        <v>CZ$19</v>
      </c>
      <c r="DA1157" s="190" t="str">
        <f t="shared" si="1402"/>
        <v>DA$19</v>
      </c>
      <c r="DB1157" s="190" t="str">
        <f t="shared" si="1402"/>
        <v>DB$19</v>
      </c>
      <c r="DC1157" s="190" t="str">
        <f t="shared" si="1402"/>
        <v>DC$19</v>
      </c>
      <c r="DD1157" s="190" t="str">
        <f t="shared" si="1402"/>
        <v>DD$19</v>
      </c>
      <c r="DE1157" s="190" t="str">
        <f t="shared" si="1402"/>
        <v>DE$19</v>
      </c>
      <c r="DF1157" s="190" t="str">
        <f t="shared" si="1402"/>
        <v>DF$19</v>
      </c>
      <c r="DG1157" s="190" t="str">
        <f t="shared" si="1402"/>
        <v>DG$19</v>
      </c>
      <c r="DH1157" s="190" t="str">
        <f t="shared" si="1402"/>
        <v>DH$19</v>
      </c>
      <c r="DI1157" s="190" t="str">
        <f t="shared" si="1402"/>
        <v>DI$19</v>
      </c>
      <c r="DJ1157" s="190" t="str">
        <f t="shared" si="1402"/>
        <v>DJ$19</v>
      </c>
      <c r="DK1157" s="190" t="str">
        <f t="shared" si="1402"/>
        <v>DK$19</v>
      </c>
      <c r="DL1157" s="190" t="str">
        <f t="shared" si="1402"/>
        <v>DL$19</v>
      </c>
    </row>
    <row r="1158" spans="1:116" x14ac:dyDescent="0.4">
      <c r="A1158" s="142" t="s">
        <v>218</v>
      </c>
      <c r="B1158" s="31" t="s">
        <v>81</v>
      </c>
      <c r="C1158" s="31"/>
      <c r="D1158" t="s">
        <v>765</v>
      </c>
      <c r="E1158" s="8" t="str">
        <f t="shared" ref="E1158:E1178" si="1403">ROW()&amp;" "&amp;D1158</f>
        <v>1158 DC-S</v>
      </c>
      <c r="F1158" t="s">
        <v>155</v>
      </c>
      <c r="G1158" s="143" t="s">
        <v>192</v>
      </c>
      <c r="H1158" s="142"/>
      <c r="I1158" s="144"/>
      <c r="J1158" s="144"/>
      <c r="K1158" s="142"/>
      <c r="L1158" s="142"/>
      <c r="M1158" s="142"/>
      <c r="N1158" s="142"/>
      <c r="O1158" s="142"/>
      <c r="P1158" s="142"/>
      <c r="R1158" s="143"/>
      <c r="S1158" s="143"/>
      <c r="T1158" s="143"/>
      <c r="U1158" s="143"/>
      <c r="V1158" s="143"/>
      <c r="W1158" s="143"/>
      <c r="X1158" s="143"/>
      <c r="Y1158" s="143"/>
      <c r="Z1158" s="143"/>
      <c r="AA1158" s="143"/>
      <c r="AB1158" s="143"/>
      <c r="AC1158" s="143"/>
      <c r="AD1158" s="143"/>
      <c r="AE1158" s="143"/>
      <c r="AF1158" s="143"/>
      <c r="AG1158" s="143"/>
      <c r="AH1158" s="143"/>
      <c r="AI1158" s="143"/>
      <c r="AJ1158" s="143"/>
      <c r="AK1158" s="143"/>
      <c r="AL1158" s="143"/>
      <c r="AM1158" s="143"/>
      <c r="AN1158" s="143"/>
      <c r="AO1158" s="143"/>
      <c r="AP1158" s="143"/>
      <c r="AQ1158" s="143"/>
      <c r="AR1158" s="143"/>
      <c r="AS1158" s="143"/>
      <c r="AT1158" s="143"/>
      <c r="AU1158" s="143"/>
      <c r="AV1158" s="143"/>
      <c r="AW1158" s="143"/>
      <c r="AX1158" s="143"/>
      <c r="AY1158" s="143"/>
      <c r="AZ1158" s="143"/>
      <c r="BA1158" s="143"/>
      <c r="BB1158" s="143"/>
      <c r="BC1158" s="143"/>
      <c r="BD1158" s="143"/>
      <c r="BE1158" s="143"/>
      <c r="BF1158" s="143"/>
      <c r="BG1158" s="143"/>
      <c r="BH1158" s="143"/>
      <c r="BI1158" s="143"/>
      <c r="BJ1158" s="143"/>
      <c r="BK1158" s="143"/>
      <c r="BL1158" s="143"/>
      <c r="BM1158" s="143"/>
      <c r="BN1158" s="143"/>
      <c r="BO1158" s="143"/>
      <c r="BP1158" s="143"/>
      <c r="BQ1158" s="143"/>
      <c r="BR1158" s="143"/>
      <c r="BS1158" s="143"/>
      <c r="BT1158" s="143"/>
      <c r="BU1158" s="143"/>
      <c r="BV1158" s="143"/>
      <c r="BW1158" s="143"/>
      <c r="BX1158" s="143"/>
      <c r="BY1158" s="143"/>
      <c r="BZ1158" s="143"/>
      <c r="CA1158" s="143"/>
      <c r="CB1158" s="143"/>
      <c r="CC1158" s="143"/>
      <c r="CD1158" s="143"/>
      <c r="CE1158" s="143"/>
      <c r="CF1158" s="143"/>
      <c r="CG1158" s="143"/>
      <c r="CH1158" s="143"/>
      <c r="CI1158" s="143"/>
      <c r="CJ1158" s="143"/>
      <c r="CK1158" s="143"/>
      <c r="CL1158" s="143"/>
      <c r="CN1158" s="144"/>
      <c r="CO1158" s="143"/>
      <c r="CP1158" s="143"/>
      <c r="CQ1158" s="143"/>
      <c r="CR1158" s="143"/>
      <c r="CS1158" s="143"/>
      <c r="CT1158" s="143"/>
      <c r="CU1158" s="143"/>
      <c r="CV1158" s="143"/>
      <c r="CW1158" s="143"/>
      <c r="CX1158" s="143"/>
      <c r="CY1158" s="143"/>
      <c r="CZ1158" s="143"/>
      <c r="DA1158" s="143"/>
      <c r="DB1158" s="143"/>
      <c r="DC1158" s="143"/>
      <c r="DD1158" s="143"/>
      <c r="DE1158" s="143"/>
      <c r="DF1158" s="143"/>
      <c r="DG1158" s="143"/>
      <c r="DH1158" s="143"/>
      <c r="DI1158" s="143"/>
      <c r="DJ1158" s="143"/>
      <c r="DK1158" s="143"/>
      <c r="DL1158" s="143"/>
    </row>
    <row r="1159" spans="1:116" x14ac:dyDescent="0.4">
      <c r="A1159" s="31"/>
      <c r="B1159" t="str">
        <f>E1159</f>
        <v>1159 DC-S</v>
      </c>
      <c r="D1159" t="s">
        <v>765</v>
      </c>
      <c r="E1159" s="8" t="str">
        <f t="shared" si="1403"/>
        <v>1159 DC-S</v>
      </c>
      <c r="G1159" s="95" t="str">
        <f>G1161&amp;":"</f>
        <v>Expense - % of revenue direct cost:</v>
      </c>
      <c r="H1159" s="31"/>
      <c r="I1159" s="73"/>
      <c r="J1159" s="73"/>
      <c r="K1159" s="31"/>
      <c r="L1159" s="31"/>
      <c r="M1159" s="31"/>
      <c r="N1159" s="31"/>
      <c r="O1159" s="31"/>
      <c r="P1159" s="31"/>
      <c r="R1159" s="67"/>
      <c r="S1159" s="67"/>
      <c r="T1159" s="67"/>
      <c r="U1159" s="67"/>
      <c r="V1159" s="67"/>
      <c r="W1159" s="67"/>
      <c r="X1159" s="67"/>
      <c r="Y1159" s="67"/>
      <c r="Z1159" s="67"/>
      <c r="AA1159" s="67"/>
      <c r="AB1159" s="67"/>
      <c r="AC1159" s="67"/>
      <c r="AD1159" s="67"/>
      <c r="AE1159" s="67"/>
      <c r="AF1159" s="67"/>
      <c r="AG1159" s="67"/>
      <c r="AH1159" s="67"/>
      <c r="AI1159" s="67"/>
      <c r="AJ1159" s="67"/>
      <c r="AK1159" s="67"/>
      <c r="AL1159" s="67"/>
      <c r="AM1159" s="67"/>
      <c r="AN1159" s="67"/>
      <c r="AO1159" s="67"/>
      <c r="AP1159" s="67"/>
      <c r="AQ1159" s="67"/>
      <c r="AR1159" s="67"/>
      <c r="AS1159" s="67"/>
      <c r="AT1159" s="67"/>
      <c r="AU1159" s="67"/>
      <c r="AV1159" s="67"/>
      <c r="AW1159" s="67"/>
      <c r="AX1159" s="67"/>
      <c r="AY1159" s="67"/>
      <c r="AZ1159" s="67"/>
      <c r="BA1159" s="67"/>
      <c r="BB1159" s="67"/>
      <c r="BC1159" s="67"/>
      <c r="BD1159" s="67"/>
      <c r="BE1159" s="67"/>
      <c r="BF1159" s="67"/>
      <c r="BG1159" s="67"/>
      <c r="BH1159" s="67"/>
      <c r="BI1159" s="67"/>
      <c r="BJ1159" s="67"/>
      <c r="BK1159" s="67"/>
      <c r="BL1159" s="67"/>
      <c r="BM1159" s="67"/>
      <c r="BN1159" s="67"/>
      <c r="BO1159" s="67"/>
      <c r="BP1159" s="67"/>
      <c r="BQ1159" s="67"/>
      <c r="BR1159" s="67"/>
      <c r="BS1159" s="67"/>
      <c r="BT1159" s="67"/>
      <c r="BU1159" s="67"/>
      <c r="BV1159" s="67"/>
      <c r="BW1159" s="67"/>
      <c r="BX1159" s="67"/>
      <c r="BY1159" s="67"/>
      <c r="BZ1159" s="67"/>
      <c r="CA1159" s="67"/>
      <c r="CB1159" s="67"/>
      <c r="CC1159" s="67"/>
      <c r="CD1159" s="67"/>
      <c r="CE1159" s="67"/>
      <c r="CF1159" s="67"/>
      <c r="CG1159" s="67"/>
      <c r="CH1159" s="67"/>
      <c r="CI1159" s="67"/>
      <c r="CJ1159" s="67"/>
      <c r="CK1159" s="67"/>
      <c r="CL1159" s="67"/>
      <c r="CN1159" s="73"/>
      <c r="CO1159" s="67"/>
      <c r="CP1159" s="67"/>
      <c r="CQ1159" s="67"/>
      <c r="CR1159" s="67"/>
      <c r="CS1159" s="67"/>
      <c r="CT1159" s="67"/>
      <c r="CU1159" s="67"/>
      <c r="CV1159" s="67"/>
      <c r="CW1159" s="67"/>
      <c r="CX1159" s="67"/>
      <c r="CY1159" s="67"/>
      <c r="CZ1159" s="67"/>
      <c r="DA1159" s="67"/>
      <c r="DB1159" s="67"/>
      <c r="DC1159" s="67"/>
      <c r="DD1159" s="67"/>
      <c r="DE1159" s="67"/>
      <c r="DF1159" s="67"/>
      <c r="DG1159" s="67"/>
      <c r="DH1159" s="67"/>
      <c r="DI1159" s="67"/>
      <c r="DJ1159" s="67"/>
      <c r="DK1159" s="67"/>
      <c r="DL1159" s="67"/>
    </row>
    <row r="1160" spans="1:116" x14ac:dyDescent="0.4">
      <c r="B1160" t="str">
        <f>E1160</f>
        <v>1160 DC-S</v>
      </c>
      <c r="D1160" t="s">
        <v>765</v>
      </c>
      <c r="E1160" s="8" t="str">
        <f t="shared" si="1403"/>
        <v>1160 DC-S</v>
      </c>
      <c r="G1160" s="145" t="s">
        <v>53</v>
      </c>
      <c r="H1160" s="12"/>
      <c r="I1160" s="60"/>
      <c r="J1160" s="60"/>
      <c r="K1160" s="16">
        <v>0.1</v>
      </c>
      <c r="L1160" s="16">
        <v>0.1</v>
      </c>
      <c r="M1160" s="16">
        <v>0.1</v>
      </c>
      <c r="N1160" s="16">
        <v>0.1</v>
      </c>
      <c r="O1160" s="16">
        <v>0.1</v>
      </c>
      <c r="P1160" s="16">
        <v>0.1</v>
      </c>
      <c r="R1160" s="20"/>
      <c r="S1160" s="150" cm="1">
        <f t="array" ref="S1160">INDEX($K:$P,ROW(),MATCH(S$3,$K$2:$P$2,0))</f>
        <v>0.1</v>
      </c>
      <c r="T1160" s="150" cm="1">
        <f t="array" ref="T1160">INDEX($K:$P,ROW(),MATCH(T$3,$K$2:$P$2,0))</f>
        <v>0.1</v>
      </c>
      <c r="U1160" s="150" cm="1">
        <f t="array" ref="U1160">INDEX($K:$P,ROW(),MATCH(U$3,$K$2:$P$2,0))</f>
        <v>0.1</v>
      </c>
      <c r="V1160" s="150" cm="1">
        <f t="array" ref="V1160">INDEX($K:$P,ROW(),MATCH(V$3,$K$2:$P$2,0))</f>
        <v>0.1</v>
      </c>
      <c r="W1160" s="150" cm="1">
        <f t="array" ref="W1160">INDEX($K:$P,ROW(),MATCH(W$3,$K$2:$P$2,0))</f>
        <v>0.1</v>
      </c>
      <c r="X1160" s="150" cm="1">
        <f t="array" ref="X1160">INDEX($K:$P,ROW(),MATCH(X$3,$K$2:$P$2,0))</f>
        <v>0.1</v>
      </c>
      <c r="Y1160" s="150" cm="1">
        <f t="array" ref="Y1160">INDEX($K:$P,ROW(),MATCH(Y$3,$K$2:$P$2,0))</f>
        <v>0.1</v>
      </c>
      <c r="Z1160" s="150" cm="1">
        <f t="array" ref="Z1160">INDEX($K:$P,ROW(),MATCH(Z$3,$K$2:$P$2,0))</f>
        <v>0.1</v>
      </c>
      <c r="AA1160" s="150" cm="1">
        <f t="array" ref="AA1160">INDEX($K:$P,ROW(),MATCH(AA$3,$K$2:$P$2,0))</f>
        <v>0.1</v>
      </c>
      <c r="AB1160" s="150" cm="1">
        <f t="array" ref="AB1160">INDEX($K:$P,ROW(),MATCH(AB$3,$K$2:$P$2,0))</f>
        <v>0.1</v>
      </c>
      <c r="AC1160" s="150" cm="1">
        <f t="array" ref="AC1160">INDEX($K:$P,ROW(),MATCH(AC$3,$K$2:$P$2,0))</f>
        <v>0.1</v>
      </c>
      <c r="AD1160" s="150" cm="1">
        <f t="array" ref="AD1160">INDEX($K:$P,ROW(),MATCH(AD$3,$K$2:$P$2,0))</f>
        <v>0.1</v>
      </c>
      <c r="AE1160" s="150" cm="1">
        <f t="array" ref="AE1160">INDEX($K:$P,ROW(),MATCH(AE$3,$K$2:$P$2,0))</f>
        <v>0.1</v>
      </c>
      <c r="AF1160" s="150" cm="1">
        <f t="array" ref="AF1160">INDEX($K:$P,ROW(),MATCH(AF$3,$K$2:$P$2,0))</f>
        <v>0.1</v>
      </c>
      <c r="AG1160" s="150" cm="1">
        <f t="array" ref="AG1160">INDEX($K:$P,ROW(),MATCH(AG$3,$K$2:$P$2,0))</f>
        <v>0.1</v>
      </c>
      <c r="AH1160" s="150" cm="1">
        <f t="array" ref="AH1160">INDEX($K:$P,ROW(),MATCH(AH$3,$K$2:$P$2,0))</f>
        <v>0.1</v>
      </c>
      <c r="AI1160" s="150" cm="1">
        <f t="array" ref="AI1160">INDEX($K:$P,ROW(),MATCH(AI$3,$K$2:$P$2,0))</f>
        <v>0.1</v>
      </c>
      <c r="AJ1160" s="150" cm="1">
        <f t="array" ref="AJ1160">INDEX($K:$P,ROW(),MATCH(AJ$3,$K$2:$P$2,0))</f>
        <v>0.1</v>
      </c>
      <c r="AK1160" s="150" cm="1">
        <f t="array" ref="AK1160">INDEX($K:$P,ROW(),MATCH(AK$3,$K$2:$P$2,0))</f>
        <v>0.1</v>
      </c>
      <c r="AL1160" s="150" cm="1">
        <f t="array" ref="AL1160">INDEX($K:$P,ROW(),MATCH(AL$3,$K$2:$P$2,0))</f>
        <v>0.1</v>
      </c>
      <c r="AM1160" s="150" cm="1">
        <f t="array" ref="AM1160">INDEX($K:$P,ROW(),MATCH(AM$3,$K$2:$P$2,0))</f>
        <v>0.1</v>
      </c>
      <c r="AN1160" s="150" cm="1">
        <f t="array" ref="AN1160">INDEX($K:$P,ROW(),MATCH(AN$3,$K$2:$P$2,0))</f>
        <v>0.1</v>
      </c>
      <c r="AO1160" s="150" cm="1">
        <f t="array" ref="AO1160">INDEX($K:$P,ROW(),MATCH(AO$3,$K$2:$P$2,0))</f>
        <v>0.1</v>
      </c>
      <c r="AP1160" s="150" cm="1">
        <f t="array" ref="AP1160">INDEX($K:$P,ROW(),MATCH(AP$3,$K$2:$P$2,0))</f>
        <v>0.1</v>
      </c>
      <c r="AQ1160" s="150" cm="1">
        <f t="array" ref="AQ1160">INDEX($K:$P,ROW(),MATCH(AQ$3,$K$2:$P$2,0))</f>
        <v>0.1</v>
      </c>
      <c r="AR1160" s="150" cm="1">
        <f t="array" ref="AR1160">INDEX($K:$P,ROW(),MATCH(AR$3,$K$2:$P$2,0))</f>
        <v>0.1</v>
      </c>
      <c r="AS1160" s="150" cm="1">
        <f t="array" ref="AS1160">INDEX($K:$P,ROW(),MATCH(AS$3,$K$2:$P$2,0))</f>
        <v>0.1</v>
      </c>
      <c r="AT1160" s="150" cm="1">
        <f t="array" ref="AT1160">INDEX($K:$P,ROW(),MATCH(AT$3,$K$2:$P$2,0))</f>
        <v>0.1</v>
      </c>
      <c r="AU1160" s="150" cm="1">
        <f t="array" ref="AU1160">INDEX($K:$P,ROW(),MATCH(AU$3,$K$2:$P$2,0))</f>
        <v>0.1</v>
      </c>
      <c r="AV1160" s="150" cm="1">
        <f t="array" ref="AV1160">INDEX($K:$P,ROW(),MATCH(AV$3,$K$2:$P$2,0))</f>
        <v>0.1</v>
      </c>
      <c r="AW1160" s="150" cm="1">
        <f t="array" ref="AW1160">INDEX($K:$P,ROW(),MATCH(AW$3,$K$2:$P$2,0))</f>
        <v>0.1</v>
      </c>
      <c r="AX1160" s="150" cm="1">
        <f t="array" ref="AX1160">INDEX($K:$P,ROW(),MATCH(AX$3,$K$2:$P$2,0))</f>
        <v>0.1</v>
      </c>
      <c r="AY1160" s="150" cm="1">
        <f t="array" ref="AY1160">INDEX($K:$P,ROW(),MATCH(AY$3,$K$2:$P$2,0))</f>
        <v>0.1</v>
      </c>
      <c r="AZ1160" s="150" cm="1">
        <f t="array" ref="AZ1160">INDEX($K:$P,ROW(),MATCH(AZ$3,$K$2:$P$2,0))</f>
        <v>0.1</v>
      </c>
      <c r="BA1160" s="150" cm="1">
        <f t="array" ref="BA1160">INDEX($K:$P,ROW(),MATCH(BA$3,$K$2:$P$2,0))</f>
        <v>0.1</v>
      </c>
      <c r="BB1160" s="150" cm="1">
        <f t="array" ref="BB1160">INDEX($K:$P,ROW(),MATCH(BB$3,$K$2:$P$2,0))</f>
        <v>0.1</v>
      </c>
      <c r="BC1160" s="150" cm="1">
        <f t="array" ref="BC1160">INDEX($K:$P,ROW(),MATCH(BC$3,$K$2:$P$2,0))</f>
        <v>0.1</v>
      </c>
      <c r="BD1160" s="150" cm="1">
        <f t="array" ref="BD1160">INDEX($K:$P,ROW(),MATCH(BD$3,$K$2:$P$2,0))</f>
        <v>0.1</v>
      </c>
      <c r="BE1160" s="150" cm="1">
        <f t="array" ref="BE1160">INDEX($K:$P,ROW(),MATCH(BE$3,$K$2:$P$2,0))</f>
        <v>0.1</v>
      </c>
      <c r="BF1160" s="150" cm="1">
        <f t="array" ref="BF1160">INDEX($K:$P,ROW(),MATCH(BF$3,$K$2:$P$2,0))</f>
        <v>0.1</v>
      </c>
      <c r="BG1160" s="150" cm="1">
        <f t="array" ref="BG1160">INDEX($K:$P,ROW(),MATCH(BG$3,$K$2:$P$2,0))</f>
        <v>0.1</v>
      </c>
      <c r="BH1160" s="150" cm="1">
        <f t="array" ref="BH1160">INDEX($K:$P,ROW(),MATCH(BH$3,$K$2:$P$2,0))</f>
        <v>0.1</v>
      </c>
      <c r="BI1160" s="150" cm="1">
        <f t="array" ref="BI1160">INDEX($K:$P,ROW(),MATCH(BI$3,$K$2:$P$2,0))</f>
        <v>0.1</v>
      </c>
      <c r="BJ1160" s="150" cm="1">
        <f t="array" ref="BJ1160">INDEX($K:$P,ROW(),MATCH(BJ$3,$K$2:$P$2,0))</f>
        <v>0.1</v>
      </c>
      <c r="BK1160" s="150" cm="1">
        <f t="array" ref="BK1160">INDEX($K:$P,ROW(),MATCH(BK$3,$K$2:$P$2,0))</f>
        <v>0.1</v>
      </c>
      <c r="BL1160" s="150" cm="1">
        <f t="array" ref="BL1160">INDEX($K:$P,ROW(),MATCH(BL$3,$K$2:$P$2,0))</f>
        <v>0.1</v>
      </c>
      <c r="BM1160" s="150" cm="1">
        <f t="array" ref="BM1160">INDEX($K:$P,ROW(),MATCH(BM$3,$K$2:$P$2,0))</f>
        <v>0.1</v>
      </c>
      <c r="BN1160" s="150" cm="1">
        <f t="array" ref="BN1160">INDEX($K:$P,ROW(),MATCH(BN$3,$K$2:$P$2,0))</f>
        <v>0.1</v>
      </c>
      <c r="BO1160" s="150" cm="1">
        <f t="array" ref="BO1160">INDEX($K:$P,ROW(),MATCH(BO$3,$K$2:$P$2,0))</f>
        <v>0.1</v>
      </c>
      <c r="BP1160" s="150" cm="1">
        <f t="array" ref="BP1160">INDEX($K:$P,ROW(),MATCH(BP$3,$K$2:$P$2,0))</f>
        <v>0.1</v>
      </c>
      <c r="BQ1160" s="150" cm="1">
        <f t="array" ref="BQ1160">INDEX($K:$P,ROW(),MATCH(BQ$3,$K$2:$P$2,0))</f>
        <v>0.1</v>
      </c>
      <c r="BR1160" s="150" cm="1">
        <f t="array" ref="BR1160">INDEX($K:$P,ROW(),MATCH(BR$3,$K$2:$P$2,0))</f>
        <v>0.1</v>
      </c>
      <c r="BS1160" s="150" cm="1">
        <f t="array" ref="BS1160">INDEX($K:$P,ROW(),MATCH(BS$3,$K$2:$P$2,0))</f>
        <v>0.1</v>
      </c>
      <c r="BT1160" s="150" cm="1">
        <f t="array" ref="BT1160">INDEX($K:$P,ROW(),MATCH(BT$3,$K$2:$P$2,0))</f>
        <v>0.1</v>
      </c>
      <c r="BU1160" s="150" cm="1">
        <f t="array" ref="BU1160">INDEX($K:$P,ROW(),MATCH(BU$3,$K$2:$P$2,0))</f>
        <v>0.1</v>
      </c>
      <c r="BV1160" s="150" cm="1">
        <f t="array" ref="BV1160">INDEX($K:$P,ROW(),MATCH(BV$3,$K$2:$P$2,0))</f>
        <v>0.1</v>
      </c>
      <c r="BW1160" s="150" cm="1">
        <f t="array" ref="BW1160">INDEX($K:$P,ROW(),MATCH(BW$3,$K$2:$P$2,0))</f>
        <v>0.1</v>
      </c>
      <c r="BX1160" s="150" cm="1">
        <f t="array" ref="BX1160">INDEX($K:$P,ROW(),MATCH(BX$3,$K$2:$P$2,0))</f>
        <v>0.1</v>
      </c>
      <c r="BY1160" s="150" cm="1">
        <f t="array" ref="BY1160">INDEX($K:$P,ROW(),MATCH(BY$3,$K$2:$P$2,0))</f>
        <v>0.1</v>
      </c>
      <c r="BZ1160" s="150" cm="1">
        <f t="array" ref="BZ1160">INDEX($K:$P,ROW(),MATCH(BZ$3,$K$2:$P$2,0))</f>
        <v>0.1</v>
      </c>
      <c r="CA1160" s="150" cm="1">
        <f t="array" ref="CA1160">INDEX($K:$P,ROW(),MATCH(CA$3,$K$2:$P$2,0))</f>
        <v>0.1</v>
      </c>
      <c r="CB1160" s="150" cm="1">
        <f t="array" ref="CB1160">INDEX($K:$P,ROW(),MATCH(CB$3,$K$2:$P$2,0))</f>
        <v>0.1</v>
      </c>
      <c r="CC1160" s="150" cm="1">
        <f t="array" ref="CC1160">INDEX($K:$P,ROW(),MATCH(CC$3,$K$2:$P$2,0))</f>
        <v>0.1</v>
      </c>
      <c r="CD1160" s="150" cm="1">
        <f t="array" ref="CD1160">INDEX($K:$P,ROW(),MATCH(CD$3,$K$2:$P$2,0))</f>
        <v>0.1</v>
      </c>
      <c r="CE1160" s="150" cm="1">
        <f t="array" ref="CE1160">INDEX($K:$P,ROW(),MATCH(CE$3,$K$2:$P$2,0))</f>
        <v>0.1</v>
      </c>
      <c r="CF1160" s="150" cm="1">
        <f t="array" ref="CF1160">INDEX($K:$P,ROW(),MATCH(CF$3,$K$2:$P$2,0))</f>
        <v>0.1</v>
      </c>
      <c r="CG1160" s="150" cm="1">
        <f t="array" ref="CG1160">INDEX($K:$P,ROW(),MATCH(CG$3,$K$2:$P$2,0))</f>
        <v>0.1</v>
      </c>
      <c r="CH1160" s="150" cm="1">
        <f t="array" ref="CH1160">INDEX($K:$P,ROW(),MATCH(CH$3,$K$2:$P$2,0))</f>
        <v>0.1</v>
      </c>
      <c r="CI1160" s="150" cm="1">
        <f t="array" ref="CI1160">INDEX($K:$P,ROW(),MATCH(CI$3,$K$2:$P$2,0))</f>
        <v>0.1</v>
      </c>
      <c r="CJ1160" s="150" cm="1">
        <f t="array" ref="CJ1160">INDEX($K:$P,ROW(),MATCH(CJ$3,$K$2:$P$2,0))</f>
        <v>0.1</v>
      </c>
      <c r="CK1160" s="150" cm="1">
        <f t="array" ref="CK1160">INDEX($K:$P,ROW(),MATCH(CK$3,$K$2:$P$2,0))</f>
        <v>0.1</v>
      </c>
      <c r="CL1160" s="150" cm="1">
        <f t="array" ref="CL1160">INDEX($K:$P,ROW(),MATCH(CL$3,$K$2:$P$2,0))</f>
        <v>0.1</v>
      </c>
      <c r="CN1160" s="60"/>
      <c r="CO1160" s="150" t="e" cm="1">
        <f t="array" ref="CO1160">INDEX($K:$P,ROW(),MATCH(CO$3,$K$2:$P$2,0))</f>
        <v>#N/A</v>
      </c>
      <c r="CP1160" s="150" t="e" cm="1">
        <f t="array" ref="CP1160">INDEX($K:$P,ROW(),MATCH(CP$3,$K$2:$P$2,0))</f>
        <v>#N/A</v>
      </c>
      <c r="CQ1160" s="150" t="e" cm="1">
        <f t="array" ref="CQ1160">INDEX($K:$P,ROW(),MATCH(CQ$3,$K$2:$P$2,0))</f>
        <v>#N/A</v>
      </c>
      <c r="CR1160" s="150" t="e" cm="1">
        <f t="array" ref="CR1160">INDEX($K:$P,ROW(),MATCH(CR$3,$K$2:$P$2,0))</f>
        <v>#N/A</v>
      </c>
      <c r="CS1160" s="150" t="e" cm="1">
        <f t="array" ref="CS1160">INDEX($K:$P,ROW(),MATCH(CS$3,$K$2:$P$2,0))</f>
        <v>#N/A</v>
      </c>
      <c r="CT1160" s="150" t="e" cm="1">
        <f t="array" ref="CT1160">INDEX($K:$P,ROW(),MATCH(CT$3,$K$2:$P$2,0))</f>
        <v>#N/A</v>
      </c>
      <c r="CU1160" s="150" t="e" cm="1">
        <f t="array" ref="CU1160">INDEX($K:$P,ROW(),MATCH(CU$3,$K$2:$P$2,0))</f>
        <v>#N/A</v>
      </c>
      <c r="CV1160" s="150" t="e" cm="1">
        <f t="array" ref="CV1160">INDEX($K:$P,ROW(),MATCH(CV$3,$K$2:$P$2,0))</f>
        <v>#N/A</v>
      </c>
      <c r="CW1160" s="150" t="e" cm="1">
        <f t="array" ref="CW1160">INDEX($K:$P,ROW(),MATCH(CW$3,$K$2:$P$2,0))</f>
        <v>#N/A</v>
      </c>
      <c r="CX1160" s="150" t="e" cm="1">
        <f t="array" ref="CX1160">INDEX($K:$P,ROW(),MATCH(CX$3,$K$2:$P$2,0))</f>
        <v>#N/A</v>
      </c>
      <c r="CY1160" s="150" t="e" cm="1">
        <f t="array" ref="CY1160">INDEX($K:$P,ROW(),MATCH(CY$3,$K$2:$P$2,0))</f>
        <v>#N/A</v>
      </c>
      <c r="CZ1160" s="150" t="e" cm="1">
        <f t="array" ref="CZ1160">INDEX($K:$P,ROW(),MATCH(CZ$3,$K$2:$P$2,0))</f>
        <v>#N/A</v>
      </c>
      <c r="DA1160" s="150" t="e" cm="1">
        <f t="array" ref="DA1160">INDEX($K:$P,ROW(),MATCH(DA$3,$K$2:$P$2,0))</f>
        <v>#N/A</v>
      </c>
      <c r="DB1160" s="150" t="e" cm="1">
        <f t="array" ref="DB1160">INDEX($K:$P,ROW(),MATCH(DB$3,$K$2:$P$2,0))</f>
        <v>#N/A</v>
      </c>
      <c r="DC1160" s="150" t="e" cm="1">
        <f t="array" ref="DC1160">INDEX($K:$P,ROW(),MATCH(DC$3,$K$2:$P$2,0))</f>
        <v>#N/A</v>
      </c>
      <c r="DD1160" s="150" t="e" cm="1">
        <f t="array" ref="DD1160">INDEX($K:$P,ROW(),MATCH(DD$3,$K$2:$P$2,0))</f>
        <v>#N/A</v>
      </c>
      <c r="DE1160" s="150" t="e" cm="1">
        <f t="array" ref="DE1160">INDEX($K:$P,ROW(),MATCH(DE$3,$K$2:$P$2,0))</f>
        <v>#N/A</v>
      </c>
      <c r="DF1160" s="150" t="e" cm="1">
        <f t="array" ref="DF1160">INDEX($K:$P,ROW(),MATCH(DF$3,$K$2:$P$2,0))</f>
        <v>#N/A</v>
      </c>
      <c r="DG1160" s="150" t="e" cm="1">
        <f t="array" ref="DG1160">INDEX($K:$P,ROW(),MATCH(DG$3,$K$2:$P$2,0))</f>
        <v>#N/A</v>
      </c>
      <c r="DH1160" s="150" t="e" cm="1">
        <f t="array" ref="DH1160">INDEX($K:$P,ROW(),MATCH(DH$3,$K$2:$P$2,0))</f>
        <v>#N/A</v>
      </c>
      <c r="DI1160" s="150" t="e" cm="1">
        <f t="array" ref="DI1160">INDEX($K:$P,ROW(),MATCH(DI$3,$K$2:$P$2,0))</f>
        <v>#N/A</v>
      </c>
      <c r="DJ1160" s="150" t="e" cm="1">
        <f t="array" ref="DJ1160">INDEX($K:$P,ROW(),MATCH(DJ$3,$K$2:$P$2,0))</f>
        <v>#N/A</v>
      </c>
      <c r="DK1160" s="150" t="e" cm="1">
        <f t="array" ref="DK1160">INDEX($K:$P,ROW(),MATCH(DK$3,$K$2:$P$2,0))</f>
        <v>#N/A</v>
      </c>
      <c r="DL1160" s="150" t="e" cm="1">
        <f t="array" ref="DL1160">INDEX($K:$P,ROW(),MATCH(DL$3,$K$2:$P$2,0))</f>
        <v>#N/A</v>
      </c>
    </row>
    <row r="1161" spans="1:116" x14ac:dyDescent="0.4">
      <c r="C1161" t="s">
        <v>203</v>
      </c>
      <c r="D1161" t="s">
        <v>765</v>
      </c>
      <c r="E1161" s="8" t="str">
        <f t="shared" si="1403"/>
        <v>1161 DC-S</v>
      </c>
      <c r="G1161" s="126" t="str">
        <f>"Expense - "&amp;SUBSTITUTE(G1158,":","")</f>
        <v>Expense - % of revenue direct cost</v>
      </c>
      <c r="H1161" s="27"/>
      <c r="I1161" s="78"/>
      <c r="J1161" s="78"/>
      <c r="K1161" s="63">
        <f ca="1">SUMIF($3:$3,K$2,1161:1161)</f>
        <v>-12000</v>
      </c>
      <c r="L1161" s="63">
        <f ca="1">SUMIF($3:$3,L$2,1161:1161)</f>
        <v>-12000</v>
      </c>
      <c r="M1161" s="63">
        <f ca="1">SUMIF($3:$3,M$2,1161:1161)</f>
        <v>-12000</v>
      </c>
      <c r="N1161" s="63">
        <f ca="1">SUMIF($3:$3,N$2,1161:1161)</f>
        <v>-12000</v>
      </c>
      <c r="O1161" s="63">
        <f ca="1">SUMIF($3:$3,O$2,1161:1161)</f>
        <v>-12000</v>
      </c>
      <c r="P1161" s="63">
        <f ca="1">SUMIF($3:$3,P$2,1161:1161)</f>
        <v>-12000</v>
      </c>
      <c r="R1161" s="33"/>
      <c r="S1161" s="148" cm="1">
        <f t="array" aca="1" ref="S1161" ca="1">-S1160*INDIRECT(S1152)</f>
        <v>-1000</v>
      </c>
      <c r="T1161" s="148" cm="1">
        <f t="array" aca="1" ref="T1161" ca="1">-T1160*INDIRECT(T1152)</f>
        <v>-1000</v>
      </c>
      <c r="U1161" s="148" cm="1">
        <f t="array" aca="1" ref="U1161" ca="1">-U1160*INDIRECT(U1152)</f>
        <v>-1000</v>
      </c>
      <c r="V1161" s="148" cm="1">
        <f t="array" aca="1" ref="V1161" ca="1">-V1160*INDIRECT(V1152)</f>
        <v>-1000</v>
      </c>
      <c r="W1161" s="148" cm="1">
        <f t="array" aca="1" ref="W1161" ca="1">-W1160*INDIRECT(W1152)</f>
        <v>-1000</v>
      </c>
      <c r="X1161" s="148" cm="1">
        <f t="array" aca="1" ref="X1161" ca="1">-X1160*INDIRECT(X1152)</f>
        <v>-1000</v>
      </c>
      <c r="Y1161" s="148" cm="1">
        <f t="array" aca="1" ref="Y1161" ca="1">-Y1160*INDIRECT(Y1152)</f>
        <v>-1000</v>
      </c>
      <c r="Z1161" s="148" cm="1">
        <f t="array" aca="1" ref="Z1161" ca="1">-Z1160*INDIRECT(Z1152)</f>
        <v>-1000</v>
      </c>
      <c r="AA1161" s="148" cm="1">
        <f t="array" aca="1" ref="AA1161" ca="1">-AA1160*INDIRECT(AA1152)</f>
        <v>-1000</v>
      </c>
      <c r="AB1161" s="148" cm="1">
        <f t="array" aca="1" ref="AB1161" ca="1">-AB1160*INDIRECT(AB1152)</f>
        <v>-1000</v>
      </c>
      <c r="AC1161" s="148" cm="1">
        <f t="array" aca="1" ref="AC1161" ca="1">-AC1160*INDIRECT(AC1152)</f>
        <v>-1000</v>
      </c>
      <c r="AD1161" s="148" cm="1">
        <f t="array" aca="1" ref="AD1161" ca="1">-AD1160*INDIRECT(AD1152)</f>
        <v>-1000</v>
      </c>
      <c r="AE1161" s="148" cm="1">
        <f t="array" aca="1" ref="AE1161" ca="1">-AE1160*INDIRECT(AE1152)</f>
        <v>-1000</v>
      </c>
      <c r="AF1161" s="148" cm="1">
        <f t="array" aca="1" ref="AF1161" ca="1">-AF1160*INDIRECT(AF1152)</f>
        <v>-1000</v>
      </c>
      <c r="AG1161" s="148" cm="1">
        <f t="array" aca="1" ref="AG1161" ca="1">-AG1160*INDIRECT(AG1152)</f>
        <v>-1000</v>
      </c>
      <c r="AH1161" s="148" cm="1">
        <f t="array" aca="1" ref="AH1161" ca="1">-AH1160*INDIRECT(AH1152)</f>
        <v>-1000</v>
      </c>
      <c r="AI1161" s="148" cm="1">
        <f t="array" aca="1" ref="AI1161" ca="1">-AI1160*INDIRECT(AI1152)</f>
        <v>-1000</v>
      </c>
      <c r="AJ1161" s="148" cm="1">
        <f t="array" aca="1" ref="AJ1161" ca="1">-AJ1160*INDIRECT(AJ1152)</f>
        <v>-1000</v>
      </c>
      <c r="AK1161" s="148" cm="1">
        <f t="array" aca="1" ref="AK1161" ca="1">-AK1160*INDIRECT(AK1152)</f>
        <v>-1000</v>
      </c>
      <c r="AL1161" s="148" cm="1">
        <f t="array" aca="1" ref="AL1161" ca="1">-AL1160*INDIRECT(AL1152)</f>
        <v>-1000</v>
      </c>
      <c r="AM1161" s="148" cm="1">
        <f t="array" aca="1" ref="AM1161" ca="1">-AM1160*INDIRECT(AM1152)</f>
        <v>-1000</v>
      </c>
      <c r="AN1161" s="148" cm="1">
        <f t="array" aca="1" ref="AN1161" ca="1">-AN1160*INDIRECT(AN1152)</f>
        <v>-1000</v>
      </c>
      <c r="AO1161" s="148" cm="1">
        <f t="array" aca="1" ref="AO1161" ca="1">-AO1160*INDIRECT(AO1152)</f>
        <v>-1000</v>
      </c>
      <c r="AP1161" s="148" cm="1">
        <f t="array" aca="1" ref="AP1161" ca="1">-AP1160*INDIRECT(AP1152)</f>
        <v>-1000</v>
      </c>
      <c r="AQ1161" s="148" cm="1">
        <f t="array" aca="1" ref="AQ1161" ca="1">-AQ1160*INDIRECT(AQ1152)</f>
        <v>-1000</v>
      </c>
      <c r="AR1161" s="148" cm="1">
        <f t="array" aca="1" ref="AR1161" ca="1">-AR1160*INDIRECT(AR1152)</f>
        <v>-1000</v>
      </c>
      <c r="AS1161" s="148" cm="1">
        <f t="array" aca="1" ref="AS1161" ca="1">-AS1160*INDIRECT(AS1152)</f>
        <v>-1000</v>
      </c>
      <c r="AT1161" s="148" cm="1">
        <f t="array" aca="1" ref="AT1161" ca="1">-AT1160*INDIRECT(AT1152)</f>
        <v>-1000</v>
      </c>
      <c r="AU1161" s="148" cm="1">
        <f t="array" aca="1" ref="AU1161" ca="1">-AU1160*INDIRECT(AU1152)</f>
        <v>-1000</v>
      </c>
      <c r="AV1161" s="148" cm="1">
        <f t="array" aca="1" ref="AV1161" ca="1">-AV1160*INDIRECT(AV1152)</f>
        <v>-1000</v>
      </c>
      <c r="AW1161" s="148" cm="1">
        <f t="array" aca="1" ref="AW1161" ca="1">-AW1160*INDIRECT(AW1152)</f>
        <v>-1000</v>
      </c>
      <c r="AX1161" s="148" cm="1">
        <f t="array" aca="1" ref="AX1161" ca="1">-AX1160*INDIRECT(AX1152)</f>
        <v>-1000</v>
      </c>
      <c r="AY1161" s="148" cm="1">
        <f t="array" aca="1" ref="AY1161" ca="1">-AY1160*INDIRECT(AY1152)</f>
        <v>-1000</v>
      </c>
      <c r="AZ1161" s="148" cm="1">
        <f t="array" aca="1" ref="AZ1161" ca="1">-AZ1160*INDIRECT(AZ1152)</f>
        <v>-1000</v>
      </c>
      <c r="BA1161" s="148" cm="1">
        <f t="array" aca="1" ref="BA1161" ca="1">-BA1160*INDIRECT(BA1152)</f>
        <v>-1000</v>
      </c>
      <c r="BB1161" s="148" cm="1">
        <f t="array" aca="1" ref="BB1161" ca="1">-BB1160*INDIRECT(BB1152)</f>
        <v>-1000</v>
      </c>
      <c r="BC1161" s="148" cm="1">
        <f t="array" aca="1" ref="BC1161" ca="1">-BC1160*INDIRECT(BC1152)</f>
        <v>-1000</v>
      </c>
      <c r="BD1161" s="148" cm="1">
        <f t="array" aca="1" ref="BD1161" ca="1">-BD1160*INDIRECT(BD1152)</f>
        <v>-1000</v>
      </c>
      <c r="BE1161" s="148" cm="1">
        <f t="array" aca="1" ref="BE1161" ca="1">-BE1160*INDIRECT(BE1152)</f>
        <v>-1000</v>
      </c>
      <c r="BF1161" s="148" cm="1">
        <f t="array" aca="1" ref="BF1161" ca="1">-BF1160*INDIRECT(BF1152)</f>
        <v>-1000</v>
      </c>
      <c r="BG1161" s="148" cm="1">
        <f t="array" aca="1" ref="BG1161" ca="1">-BG1160*INDIRECT(BG1152)</f>
        <v>-1000</v>
      </c>
      <c r="BH1161" s="148" cm="1">
        <f t="array" aca="1" ref="BH1161" ca="1">-BH1160*INDIRECT(BH1152)</f>
        <v>-1000</v>
      </c>
      <c r="BI1161" s="148" cm="1">
        <f t="array" aca="1" ref="BI1161" ca="1">-BI1160*INDIRECT(BI1152)</f>
        <v>-1000</v>
      </c>
      <c r="BJ1161" s="148" cm="1">
        <f t="array" aca="1" ref="BJ1161" ca="1">-BJ1160*INDIRECT(BJ1152)</f>
        <v>-1000</v>
      </c>
      <c r="BK1161" s="148" cm="1">
        <f t="array" aca="1" ref="BK1161" ca="1">-BK1160*INDIRECT(BK1152)</f>
        <v>-1000</v>
      </c>
      <c r="BL1161" s="148" cm="1">
        <f t="array" aca="1" ref="BL1161" ca="1">-BL1160*INDIRECT(BL1152)</f>
        <v>-1000</v>
      </c>
      <c r="BM1161" s="148" cm="1">
        <f t="array" aca="1" ref="BM1161" ca="1">-BM1160*INDIRECT(BM1152)</f>
        <v>-1000</v>
      </c>
      <c r="BN1161" s="148" cm="1">
        <f t="array" aca="1" ref="BN1161" ca="1">-BN1160*INDIRECT(BN1152)</f>
        <v>-1000</v>
      </c>
      <c r="BO1161" s="148" cm="1">
        <f t="array" aca="1" ref="BO1161" ca="1">-BO1160*INDIRECT(BO1152)</f>
        <v>-1000</v>
      </c>
      <c r="BP1161" s="148" cm="1">
        <f t="array" aca="1" ref="BP1161" ca="1">-BP1160*INDIRECT(BP1152)</f>
        <v>-1000</v>
      </c>
      <c r="BQ1161" s="148" cm="1">
        <f t="array" aca="1" ref="BQ1161" ca="1">-BQ1160*INDIRECT(BQ1152)</f>
        <v>-1000</v>
      </c>
      <c r="BR1161" s="148" cm="1">
        <f t="array" aca="1" ref="BR1161" ca="1">-BR1160*INDIRECT(BR1152)</f>
        <v>-1000</v>
      </c>
      <c r="BS1161" s="148" cm="1">
        <f t="array" aca="1" ref="BS1161" ca="1">-BS1160*INDIRECT(BS1152)</f>
        <v>-1000</v>
      </c>
      <c r="BT1161" s="148" cm="1">
        <f t="array" aca="1" ref="BT1161" ca="1">-BT1160*INDIRECT(BT1152)</f>
        <v>-1000</v>
      </c>
      <c r="BU1161" s="148" cm="1">
        <f t="array" aca="1" ref="BU1161" ca="1">-BU1160*INDIRECT(BU1152)</f>
        <v>-1000</v>
      </c>
      <c r="BV1161" s="148" cm="1">
        <f t="array" aca="1" ref="BV1161" ca="1">-BV1160*INDIRECT(BV1152)</f>
        <v>-1000</v>
      </c>
      <c r="BW1161" s="148" cm="1">
        <f t="array" aca="1" ref="BW1161" ca="1">-BW1160*INDIRECT(BW1152)</f>
        <v>-1000</v>
      </c>
      <c r="BX1161" s="148" cm="1">
        <f t="array" aca="1" ref="BX1161" ca="1">-BX1160*INDIRECT(BX1152)</f>
        <v>-1000</v>
      </c>
      <c r="BY1161" s="148" cm="1">
        <f t="array" aca="1" ref="BY1161" ca="1">-BY1160*INDIRECT(BY1152)</f>
        <v>-1000</v>
      </c>
      <c r="BZ1161" s="148" cm="1">
        <f t="array" aca="1" ref="BZ1161" ca="1">-BZ1160*INDIRECT(BZ1152)</f>
        <v>-1000</v>
      </c>
      <c r="CA1161" s="148" cm="1">
        <f t="array" aca="1" ref="CA1161" ca="1">-CA1160*INDIRECT(CA1152)</f>
        <v>-1000</v>
      </c>
      <c r="CB1161" s="148" cm="1">
        <f t="array" aca="1" ref="CB1161" ca="1">-CB1160*INDIRECT(CB1152)</f>
        <v>-1000</v>
      </c>
      <c r="CC1161" s="148" cm="1">
        <f t="array" aca="1" ref="CC1161" ca="1">-CC1160*INDIRECT(CC1152)</f>
        <v>-1000</v>
      </c>
      <c r="CD1161" s="148" cm="1">
        <f t="array" aca="1" ref="CD1161" ca="1">-CD1160*INDIRECT(CD1152)</f>
        <v>-1000</v>
      </c>
      <c r="CE1161" s="148" cm="1">
        <f t="array" aca="1" ref="CE1161" ca="1">-CE1160*INDIRECT(CE1152)</f>
        <v>-1000</v>
      </c>
      <c r="CF1161" s="148" cm="1">
        <f t="array" aca="1" ref="CF1161" ca="1">-CF1160*INDIRECT(CF1152)</f>
        <v>-1000</v>
      </c>
      <c r="CG1161" s="148" cm="1">
        <f t="array" aca="1" ref="CG1161" ca="1">-CG1160*INDIRECT(CG1152)</f>
        <v>-1000</v>
      </c>
      <c r="CH1161" s="148" cm="1">
        <f t="array" aca="1" ref="CH1161" ca="1">-CH1160*INDIRECT(CH1152)</f>
        <v>-1000</v>
      </c>
      <c r="CI1161" s="148" cm="1">
        <f t="array" aca="1" ref="CI1161" ca="1">-CI1160*INDIRECT(CI1152)</f>
        <v>-1000</v>
      </c>
      <c r="CJ1161" s="148" cm="1">
        <f t="array" aca="1" ref="CJ1161" ca="1">-CJ1160*INDIRECT(CJ1152)</f>
        <v>-1000</v>
      </c>
      <c r="CK1161" s="148" cm="1">
        <f t="array" aca="1" ref="CK1161" ca="1">-CK1160*INDIRECT(CK1152)</f>
        <v>-1000</v>
      </c>
      <c r="CL1161" s="148" cm="1">
        <f t="array" aca="1" ref="CL1161" ca="1">-CL1160*INDIRECT(CL1152)</f>
        <v>-1000</v>
      </c>
      <c r="CN1161" s="78"/>
      <c r="CO1161" s="148" t="e" cm="1">
        <f t="array" aca="1" ref="CO1161" ca="1">-CO1160*INDIRECT(CO1152)</f>
        <v>#N/A</v>
      </c>
      <c r="CP1161" s="148" t="e" cm="1">
        <f t="array" aca="1" ref="CP1161" ca="1">-CP1160*INDIRECT(CP1152)</f>
        <v>#N/A</v>
      </c>
      <c r="CQ1161" s="148" t="e" cm="1">
        <f t="array" aca="1" ref="CQ1161" ca="1">-CQ1160*INDIRECT(CQ1152)</f>
        <v>#N/A</v>
      </c>
      <c r="CR1161" s="148" t="e" cm="1">
        <f t="array" aca="1" ref="CR1161" ca="1">-CR1160*INDIRECT(CR1152)</f>
        <v>#N/A</v>
      </c>
      <c r="CS1161" s="148" t="e" cm="1">
        <f t="array" aca="1" ref="CS1161" ca="1">-CS1160*INDIRECT(CS1152)</f>
        <v>#N/A</v>
      </c>
      <c r="CT1161" s="148" t="e" cm="1">
        <f t="array" aca="1" ref="CT1161" ca="1">-CT1160*INDIRECT(CT1152)</f>
        <v>#N/A</v>
      </c>
      <c r="CU1161" s="148" t="e" cm="1">
        <f t="array" aca="1" ref="CU1161" ca="1">-CU1160*INDIRECT(CU1152)</f>
        <v>#N/A</v>
      </c>
      <c r="CV1161" s="148" t="e" cm="1">
        <f t="array" aca="1" ref="CV1161" ca="1">-CV1160*INDIRECT(CV1152)</f>
        <v>#N/A</v>
      </c>
      <c r="CW1161" s="148" t="e" cm="1">
        <f t="array" aca="1" ref="CW1161" ca="1">-CW1160*INDIRECT(CW1152)</f>
        <v>#N/A</v>
      </c>
      <c r="CX1161" s="148" t="e" cm="1">
        <f t="array" aca="1" ref="CX1161" ca="1">-CX1160*INDIRECT(CX1152)</f>
        <v>#N/A</v>
      </c>
      <c r="CY1161" s="148" t="e" cm="1">
        <f t="array" aca="1" ref="CY1161" ca="1">-CY1160*INDIRECT(CY1152)</f>
        <v>#N/A</v>
      </c>
      <c r="CZ1161" s="148" t="e" cm="1">
        <f t="array" aca="1" ref="CZ1161" ca="1">-CZ1160*INDIRECT(CZ1152)</f>
        <v>#N/A</v>
      </c>
      <c r="DA1161" s="148" t="e" cm="1">
        <f t="array" aca="1" ref="DA1161" ca="1">-DA1160*INDIRECT(DA1152)</f>
        <v>#N/A</v>
      </c>
      <c r="DB1161" s="148" t="e" cm="1">
        <f t="array" aca="1" ref="DB1161" ca="1">-DB1160*INDIRECT(DB1152)</f>
        <v>#N/A</v>
      </c>
      <c r="DC1161" s="148" t="e" cm="1">
        <f t="array" aca="1" ref="DC1161" ca="1">-DC1160*INDIRECT(DC1152)</f>
        <v>#N/A</v>
      </c>
      <c r="DD1161" s="148" t="e" cm="1">
        <f t="array" aca="1" ref="DD1161" ca="1">-DD1160*INDIRECT(DD1152)</f>
        <v>#N/A</v>
      </c>
      <c r="DE1161" s="148" t="e" cm="1">
        <f t="array" aca="1" ref="DE1161" ca="1">-DE1160*INDIRECT(DE1152)</f>
        <v>#N/A</v>
      </c>
      <c r="DF1161" s="148" t="e" cm="1">
        <f t="array" aca="1" ref="DF1161" ca="1">-DF1160*INDIRECT(DF1152)</f>
        <v>#N/A</v>
      </c>
      <c r="DG1161" s="148" t="e" cm="1">
        <f t="array" aca="1" ref="DG1161" ca="1">-DG1160*INDIRECT(DG1152)</f>
        <v>#N/A</v>
      </c>
      <c r="DH1161" s="148" t="e" cm="1">
        <f t="array" aca="1" ref="DH1161" ca="1">-DH1160*INDIRECT(DH1152)</f>
        <v>#N/A</v>
      </c>
      <c r="DI1161" s="148" t="e" cm="1">
        <f t="array" aca="1" ref="DI1161" ca="1">-DI1160*INDIRECT(DI1152)</f>
        <v>#N/A</v>
      </c>
      <c r="DJ1161" s="148" t="e" cm="1">
        <f t="array" aca="1" ref="DJ1161" ca="1">-DJ1160*INDIRECT(DJ1152)</f>
        <v>#N/A</v>
      </c>
      <c r="DK1161" s="148" t="e" cm="1">
        <f t="array" aca="1" ref="DK1161" ca="1">-DK1160*INDIRECT(DK1152)</f>
        <v>#N/A</v>
      </c>
      <c r="DL1161" s="148" t="e" cm="1">
        <f t="array" aca="1" ref="DL1161" ca="1">-DL1160*INDIRECT(DL1152)</f>
        <v>#N/A</v>
      </c>
    </row>
    <row r="1162" spans="1:116" x14ac:dyDescent="0.4">
      <c r="B1162" t="s">
        <v>244</v>
      </c>
      <c r="D1162" t="s">
        <v>765</v>
      </c>
      <c r="E1162" s="8" t="str">
        <f t="shared" si="1403"/>
        <v>1162 DC-S</v>
      </c>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1:116" x14ac:dyDescent="0.4">
      <c r="B1163" t="s">
        <v>332</v>
      </c>
      <c r="D1163" t="s">
        <v>765</v>
      </c>
      <c r="E1163" s="8" t="str">
        <f t="shared" si="1403"/>
        <v>1163 DC-S</v>
      </c>
      <c r="G1163" s="136" t="str">
        <f>G1150</f>
        <v>(Primary label)</v>
      </c>
      <c r="H1163" s="27"/>
      <c r="I1163" s="78"/>
      <c r="J1163" s="78"/>
      <c r="K1163" s="33"/>
      <c r="L1163" s="33"/>
      <c r="M1163" s="33"/>
      <c r="N1163" s="33"/>
      <c r="O1163" s="33"/>
      <c r="P1163" s="33"/>
      <c r="R1163" s="33"/>
      <c r="S1163" s="77"/>
      <c r="T1163" s="77"/>
      <c r="U1163" s="77"/>
      <c r="V1163" s="77"/>
      <c r="W1163" s="77"/>
      <c r="X1163" s="77"/>
      <c r="Y1163" s="77"/>
      <c r="Z1163" s="77"/>
      <c r="AA1163" s="77"/>
      <c r="AB1163" s="77"/>
      <c r="AC1163" s="77"/>
      <c r="AD1163" s="77"/>
      <c r="AE1163" s="77"/>
      <c r="AF1163" s="77"/>
      <c r="AG1163" s="77"/>
      <c r="AH1163" s="77"/>
      <c r="AI1163" s="77"/>
      <c r="AJ1163" s="77"/>
      <c r="AK1163" s="77"/>
      <c r="AL1163" s="77"/>
      <c r="AM1163" s="77"/>
      <c r="AN1163" s="77"/>
      <c r="AO1163" s="77"/>
      <c r="AP1163" s="77"/>
      <c r="AQ1163" s="77"/>
      <c r="AR1163" s="77"/>
      <c r="AS1163" s="77"/>
      <c r="AT1163" s="77"/>
      <c r="AU1163" s="77"/>
      <c r="AV1163" s="77"/>
      <c r="AW1163" s="77"/>
      <c r="AX1163" s="77"/>
      <c r="AY1163" s="77"/>
      <c r="AZ1163" s="77"/>
      <c r="BA1163" s="77"/>
      <c r="BB1163" s="77"/>
      <c r="BC1163" s="77"/>
      <c r="BD1163" s="77"/>
      <c r="BE1163" s="77"/>
      <c r="BF1163" s="77"/>
      <c r="BG1163" s="77"/>
      <c r="BH1163" s="77"/>
      <c r="BI1163" s="77"/>
      <c r="BJ1163" s="77"/>
      <c r="BK1163" s="77"/>
      <c r="BL1163" s="77"/>
      <c r="BM1163" s="77"/>
      <c r="BN1163" s="77"/>
      <c r="BO1163" s="77"/>
      <c r="BP1163" s="77"/>
      <c r="BQ1163" s="77"/>
      <c r="BR1163" s="77"/>
      <c r="BS1163" s="77"/>
      <c r="BT1163" s="77"/>
      <c r="BU1163" s="77"/>
      <c r="BV1163" s="77"/>
      <c r="BW1163" s="77"/>
      <c r="BX1163" s="77"/>
      <c r="BY1163" s="77"/>
      <c r="BZ1163" s="77"/>
      <c r="CA1163" s="77"/>
      <c r="CB1163" s="77"/>
      <c r="CC1163" s="77"/>
      <c r="CD1163" s="77"/>
      <c r="CE1163" s="77"/>
      <c r="CF1163" s="77"/>
      <c r="CG1163" s="77"/>
      <c r="CH1163" s="77"/>
      <c r="CI1163" s="77"/>
      <c r="CJ1163" s="77"/>
      <c r="CK1163" s="77"/>
      <c r="CL1163" s="77"/>
      <c r="CN1163" s="78"/>
      <c r="CO1163" s="77"/>
      <c r="CP1163" s="77"/>
      <c r="CQ1163" s="77"/>
      <c r="CR1163" s="77"/>
      <c r="CS1163" s="77"/>
      <c r="CT1163" s="77"/>
      <c r="CU1163" s="77"/>
      <c r="CV1163" s="77"/>
      <c r="CW1163" s="77"/>
      <c r="CX1163" s="77"/>
      <c r="CY1163" s="77"/>
      <c r="CZ1163" s="77"/>
      <c r="DA1163" s="77"/>
      <c r="DB1163" s="77"/>
      <c r="DC1163" s="77"/>
      <c r="DD1163" s="77"/>
      <c r="DE1163" s="77"/>
      <c r="DF1163" s="77"/>
      <c r="DG1163" s="77"/>
      <c r="DH1163" s="77"/>
      <c r="DI1163" s="77"/>
      <c r="DJ1163" s="77"/>
      <c r="DK1163" s="77"/>
      <c r="DL1163" s="77"/>
    </row>
    <row r="1164" spans="1:116" x14ac:dyDescent="0.4">
      <c r="B1164" t="s">
        <v>332</v>
      </c>
      <c r="D1164" t="s">
        <v>765</v>
      </c>
      <c r="E1164" s="8" t="str">
        <f>ROW()&amp;" "&amp;D1164</f>
        <v>1164 DC-S</v>
      </c>
      <c r="G1164" s="136" t="str">
        <f>G1151</f>
        <v>primary unit</v>
      </c>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c r="DK1164" s="72"/>
      <c r="DL1164" s="72"/>
    </row>
    <row r="1165" spans="1:116" x14ac:dyDescent="0.4">
      <c r="B1165" t="s">
        <v>332</v>
      </c>
      <c r="D1165" t="s">
        <v>765</v>
      </c>
      <c r="E1165" s="8" t="str">
        <f t="shared" si="1403"/>
        <v>1165 DC-S</v>
      </c>
      <c r="G1165" s="136" t="str">
        <f>G1152</f>
        <v>Primary revenue driver</v>
      </c>
      <c r="K1165" s="53"/>
      <c r="L1165" s="53"/>
      <c r="M1165" s="53"/>
      <c r="N1165" s="53"/>
      <c r="O1165" s="53"/>
      <c r="P1165" s="53"/>
      <c r="R1165" s="24"/>
      <c r="S1165" s="179" t="str">
        <f t="shared" ref="S1165:AX1174" si="1404">S1152</f>
        <v>S$16</v>
      </c>
      <c r="T1165" s="179" t="str">
        <f t="shared" si="1404"/>
        <v>T$16</v>
      </c>
      <c r="U1165" s="179" t="str">
        <f t="shared" si="1404"/>
        <v>U$16</v>
      </c>
      <c r="V1165" s="179" t="str">
        <f t="shared" si="1404"/>
        <v>V$16</v>
      </c>
      <c r="W1165" s="179" t="str">
        <f t="shared" si="1404"/>
        <v>W$16</v>
      </c>
      <c r="X1165" s="179" t="str">
        <f t="shared" si="1404"/>
        <v>X$16</v>
      </c>
      <c r="Y1165" s="179" t="str">
        <f t="shared" si="1404"/>
        <v>Y$16</v>
      </c>
      <c r="Z1165" s="179" t="str">
        <f t="shared" si="1404"/>
        <v>Z$16</v>
      </c>
      <c r="AA1165" s="179" t="str">
        <f t="shared" si="1404"/>
        <v>AA$16</v>
      </c>
      <c r="AB1165" s="179" t="str">
        <f t="shared" si="1404"/>
        <v>AB$16</v>
      </c>
      <c r="AC1165" s="179" t="str">
        <f t="shared" si="1404"/>
        <v>AC$16</v>
      </c>
      <c r="AD1165" s="179" t="str">
        <f t="shared" si="1404"/>
        <v>AD$16</v>
      </c>
      <c r="AE1165" s="179" t="str">
        <f t="shared" si="1404"/>
        <v>AE$16</v>
      </c>
      <c r="AF1165" s="179" t="str">
        <f t="shared" si="1404"/>
        <v>AF$16</v>
      </c>
      <c r="AG1165" s="179" t="str">
        <f t="shared" si="1404"/>
        <v>AG$16</v>
      </c>
      <c r="AH1165" s="179" t="str">
        <f t="shared" si="1404"/>
        <v>AH$16</v>
      </c>
      <c r="AI1165" s="179" t="str">
        <f t="shared" si="1404"/>
        <v>AI$16</v>
      </c>
      <c r="AJ1165" s="179" t="str">
        <f t="shared" si="1404"/>
        <v>AJ$16</v>
      </c>
      <c r="AK1165" s="179" t="str">
        <f t="shared" si="1404"/>
        <v>AK$16</v>
      </c>
      <c r="AL1165" s="179" t="str">
        <f t="shared" si="1404"/>
        <v>AL$16</v>
      </c>
      <c r="AM1165" s="179" t="str">
        <f t="shared" si="1404"/>
        <v>AM$16</v>
      </c>
      <c r="AN1165" s="179" t="str">
        <f t="shared" si="1404"/>
        <v>AN$16</v>
      </c>
      <c r="AO1165" s="179" t="str">
        <f t="shared" si="1404"/>
        <v>AO$16</v>
      </c>
      <c r="AP1165" s="179" t="str">
        <f t="shared" si="1404"/>
        <v>AP$16</v>
      </c>
      <c r="AQ1165" s="179" t="str">
        <f t="shared" si="1404"/>
        <v>AQ$16</v>
      </c>
      <c r="AR1165" s="179" t="str">
        <f t="shared" si="1404"/>
        <v>AR$16</v>
      </c>
      <c r="AS1165" s="179" t="str">
        <f t="shared" si="1404"/>
        <v>AS$16</v>
      </c>
      <c r="AT1165" s="179" t="str">
        <f t="shared" si="1404"/>
        <v>AT$16</v>
      </c>
      <c r="AU1165" s="179" t="str">
        <f t="shared" si="1404"/>
        <v>AU$16</v>
      </c>
      <c r="AV1165" s="179" t="str">
        <f t="shared" si="1404"/>
        <v>AV$16</v>
      </c>
      <c r="AW1165" s="179" t="str">
        <f t="shared" si="1404"/>
        <v>AW$16</v>
      </c>
      <c r="AX1165" s="179" t="str">
        <f t="shared" si="1404"/>
        <v>AX$16</v>
      </c>
      <c r="AY1165" s="179" t="str">
        <f t="shared" ref="AY1165:CD1174" si="1405">AY1152</f>
        <v>AY$16</v>
      </c>
      <c r="AZ1165" s="179" t="str">
        <f t="shared" si="1405"/>
        <v>AZ$16</v>
      </c>
      <c r="BA1165" s="179" t="str">
        <f t="shared" si="1405"/>
        <v>BA$16</v>
      </c>
      <c r="BB1165" s="179" t="str">
        <f t="shared" si="1405"/>
        <v>BB$16</v>
      </c>
      <c r="BC1165" s="179" t="str">
        <f t="shared" si="1405"/>
        <v>BC$16</v>
      </c>
      <c r="BD1165" s="179" t="str">
        <f t="shared" si="1405"/>
        <v>BD$16</v>
      </c>
      <c r="BE1165" s="179" t="str">
        <f t="shared" si="1405"/>
        <v>BE$16</v>
      </c>
      <c r="BF1165" s="179" t="str">
        <f t="shared" si="1405"/>
        <v>BF$16</v>
      </c>
      <c r="BG1165" s="179" t="str">
        <f t="shared" si="1405"/>
        <v>BG$16</v>
      </c>
      <c r="BH1165" s="179" t="str">
        <f t="shared" si="1405"/>
        <v>BH$16</v>
      </c>
      <c r="BI1165" s="179" t="str">
        <f t="shared" si="1405"/>
        <v>BI$16</v>
      </c>
      <c r="BJ1165" s="179" t="str">
        <f t="shared" si="1405"/>
        <v>BJ$16</v>
      </c>
      <c r="BK1165" s="179" t="str">
        <f t="shared" si="1405"/>
        <v>BK$16</v>
      </c>
      <c r="BL1165" s="179" t="str">
        <f t="shared" si="1405"/>
        <v>BL$16</v>
      </c>
      <c r="BM1165" s="179" t="str">
        <f t="shared" si="1405"/>
        <v>BM$16</v>
      </c>
      <c r="BN1165" s="179" t="str">
        <f t="shared" si="1405"/>
        <v>BN$16</v>
      </c>
      <c r="BO1165" s="179" t="str">
        <f t="shared" si="1405"/>
        <v>BO$16</v>
      </c>
      <c r="BP1165" s="179" t="str">
        <f t="shared" si="1405"/>
        <v>BP$16</v>
      </c>
      <c r="BQ1165" s="179" t="str">
        <f t="shared" si="1405"/>
        <v>BQ$16</v>
      </c>
      <c r="BR1165" s="179" t="str">
        <f t="shared" si="1405"/>
        <v>BR$16</v>
      </c>
      <c r="BS1165" s="179" t="str">
        <f t="shared" si="1405"/>
        <v>BS$16</v>
      </c>
      <c r="BT1165" s="179" t="str">
        <f t="shared" si="1405"/>
        <v>BT$16</v>
      </c>
      <c r="BU1165" s="179" t="str">
        <f t="shared" si="1405"/>
        <v>BU$16</v>
      </c>
      <c r="BV1165" s="179" t="str">
        <f t="shared" si="1405"/>
        <v>BV$16</v>
      </c>
      <c r="BW1165" s="179" t="str">
        <f t="shared" si="1405"/>
        <v>BW$16</v>
      </c>
      <c r="BX1165" s="179" t="str">
        <f t="shared" si="1405"/>
        <v>BX$16</v>
      </c>
      <c r="BY1165" s="179" t="str">
        <f t="shared" si="1405"/>
        <v>BY$16</v>
      </c>
      <c r="BZ1165" s="179" t="str">
        <f t="shared" si="1405"/>
        <v>BZ$16</v>
      </c>
      <c r="CA1165" s="179" t="str">
        <f t="shared" si="1405"/>
        <v>CA$16</v>
      </c>
      <c r="CB1165" s="179" t="str">
        <f t="shared" si="1405"/>
        <v>CB$16</v>
      </c>
      <c r="CC1165" s="179" t="str">
        <f t="shared" si="1405"/>
        <v>CC$16</v>
      </c>
      <c r="CD1165" s="179" t="str">
        <f t="shared" si="1405"/>
        <v>CD$16</v>
      </c>
      <c r="CE1165" s="179" t="str">
        <f t="shared" ref="CE1165:CL1174" si="1406">CE1152</f>
        <v>CE$16</v>
      </c>
      <c r="CF1165" s="179" t="str">
        <f t="shared" si="1406"/>
        <v>CF$16</v>
      </c>
      <c r="CG1165" s="179" t="str">
        <f t="shared" si="1406"/>
        <v>CG$16</v>
      </c>
      <c r="CH1165" s="179" t="str">
        <f t="shared" si="1406"/>
        <v>CH$16</v>
      </c>
      <c r="CI1165" s="179" t="str">
        <f t="shared" si="1406"/>
        <v>CI$16</v>
      </c>
      <c r="CJ1165" s="179" t="str">
        <f t="shared" si="1406"/>
        <v>CJ$16</v>
      </c>
      <c r="CK1165" s="179" t="str">
        <f t="shared" si="1406"/>
        <v>CK$16</v>
      </c>
      <c r="CL1165" s="179" t="str">
        <f t="shared" si="1406"/>
        <v>CL$16</v>
      </c>
      <c r="CO1165" s="179" t="str">
        <f t="shared" ref="CO1165:DL1174" si="1407">CO1152</f>
        <v>CO$16</v>
      </c>
      <c r="CP1165" s="179" t="str">
        <f t="shared" si="1407"/>
        <v>CP$16</v>
      </c>
      <c r="CQ1165" s="179" t="str">
        <f t="shared" si="1407"/>
        <v>CQ$16</v>
      </c>
      <c r="CR1165" s="179" t="str">
        <f t="shared" si="1407"/>
        <v>CR$16</v>
      </c>
      <c r="CS1165" s="179" t="str">
        <f t="shared" si="1407"/>
        <v>CS$16</v>
      </c>
      <c r="CT1165" s="179" t="str">
        <f t="shared" si="1407"/>
        <v>CT$16</v>
      </c>
      <c r="CU1165" s="179" t="str">
        <f t="shared" si="1407"/>
        <v>CU$16</v>
      </c>
      <c r="CV1165" s="179" t="str">
        <f t="shared" si="1407"/>
        <v>CV$16</v>
      </c>
      <c r="CW1165" s="179" t="str">
        <f t="shared" si="1407"/>
        <v>CW$16</v>
      </c>
      <c r="CX1165" s="179" t="str">
        <f t="shared" si="1407"/>
        <v>CX$16</v>
      </c>
      <c r="CY1165" s="179" t="str">
        <f t="shared" si="1407"/>
        <v>CY$16</v>
      </c>
      <c r="CZ1165" s="179" t="str">
        <f t="shared" si="1407"/>
        <v>CZ$16</v>
      </c>
      <c r="DA1165" s="179" t="str">
        <f t="shared" si="1407"/>
        <v>DA$16</v>
      </c>
      <c r="DB1165" s="179" t="str">
        <f t="shared" si="1407"/>
        <v>DB$16</v>
      </c>
      <c r="DC1165" s="179" t="str">
        <f t="shared" si="1407"/>
        <v>DC$16</v>
      </c>
      <c r="DD1165" s="179" t="str">
        <f t="shared" si="1407"/>
        <v>DD$16</v>
      </c>
      <c r="DE1165" s="179" t="str">
        <f t="shared" si="1407"/>
        <v>DE$16</v>
      </c>
      <c r="DF1165" s="179" t="str">
        <f t="shared" si="1407"/>
        <v>DF$16</v>
      </c>
      <c r="DG1165" s="179" t="str">
        <f t="shared" si="1407"/>
        <v>DG$16</v>
      </c>
      <c r="DH1165" s="179" t="str">
        <f t="shared" si="1407"/>
        <v>DH$16</v>
      </c>
      <c r="DI1165" s="179" t="str">
        <f t="shared" si="1407"/>
        <v>DI$16</v>
      </c>
      <c r="DJ1165" s="179" t="str">
        <f t="shared" si="1407"/>
        <v>DJ$16</v>
      </c>
      <c r="DK1165" s="179" t="str">
        <f t="shared" si="1407"/>
        <v>DK$16</v>
      </c>
      <c r="DL1165" s="179" t="str">
        <f t="shared" si="1407"/>
        <v>DL$16</v>
      </c>
    </row>
    <row r="1166" spans="1:116" x14ac:dyDescent="0.4">
      <c r="B1166" t="s">
        <v>332</v>
      </c>
      <c r="D1166" t="s">
        <v>765</v>
      </c>
      <c r="E1166" s="8" t="str">
        <f t="shared" si="1403"/>
        <v>1166 DC-S</v>
      </c>
      <c r="G1166" s="136" t="str">
        <f>G1153</f>
        <v>Primary volume driver</v>
      </c>
      <c r="H1166" s="12"/>
      <c r="I1166" s="60"/>
      <c r="J1166" s="60"/>
      <c r="K1166" s="15"/>
      <c r="L1166" s="15"/>
      <c r="M1166" s="15"/>
      <c r="N1166" s="15"/>
      <c r="O1166" s="15"/>
      <c r="P1166" s="15"/>
      <c r="R1166" s="15"/>
      <c r="S1166" s="179" t="str">
        <f t="shared" ref="S1166:AX1175" si="1408">S1153</f>
        <v>S$17</v>
      </c>
      <c r="T1166" s="179" t="str">
        <f t="shared" si="1408"/>
        <v>T$17</v>
      </c>
      <c r="U1166" s="179" t="str">
        <f t="shared" si="1408"/>
        <v>U$17</v>
      </c>
      <c r="V1166" s="179" t="str">
        <f t="shared" si="1408"/>
        <v>V$17</v>
      </c>
      <c r="W1166" s="179" t="str">
        <f t="shared" si="1408"/>
        <v>W$17</v>
      </c>
      <c r="X1166" s="179" t="str">
        <f t="shared" si="1408"/>
        <v>X$17</v>
      </c>
      <c r="Y1166" s="179" t="str">
        <f t="shared" si="1408"/>
        <v>Y$17</v>
      </c>
      <c r="Z1166" s="179" t="str">
        <f t="shared" si="1408"/>
        <v>Z$17</v>
      </c>
      <c r="AA1166" s="179" t="str">
        <f t="shared" si="1408"/>
        <v>AA$17</v>
      </c>
      <c r="AB1166" s="179" t="str">
        <f t="shared" si="1408"/>
        <v>AB$17</v>
      </c>
      <c r="AC1166" s="179" t="str">
        <f t="shared" si="1408"/>
        <v>AC$17</v>
      </c>
      <c r="AD1166" s="179" t="str">
        <f t="shared" si="1408"/>
        <v>AD$17</v>
      </c>
      <c r="AE1166" s="179" t="str">
        <f t="shared" si="1408"/>
        <v>AE$17</v>
      </c>
      <c r="AF1166" s="179" t="str">
        <f t="shared" si="1408"/>
        <v>AF$17</v>
      </c>
      <c r="AG1166" s="179" t="str">
        <f t="shared" si="1408"/>
        <v>AG$17</v>
      </c>
      <c r="AH1166" s="179" t="str">
        <f t="shared" si="1408"/>
        <v>AH$17</v>
      </c>
      <c r="AI1166" s="179" t="str">
        <f t="shared" si="1408"/>
        <v>AI$17</v>
      </c>
      <c r="AJ1166" s="179" t="str">
        <f t="shared" si="1408"/>
        <v>AJ$17</v>
      </c>
      <c r="AK1166" s="179" t="str">
        <f t="shared" si="1408"/>
        <v>AK$17</v>
      </c>
      <c r="AL1166" s="179" t="str">
        <f t="shared" si="1408"/>
        <v>AL$17</v>
      </c>
      <c r="AM1166" s="179" t="str">
        <f t="shared" si="1408"/>
        <v>AM$17</v>
      </c>
      <c r="AN1166" s="179" t="str">
        <f t="shared" si="1408"/>
        <v>AN$17</v>
      </c>
      <c r="AO1166" s="179" t="str">
        <f t="shared" si="1408"/>
        <v>AO$17</v>
      </c>
      <c r="AP1166" s="179" t="str">
        <f t="shared" si="1408"/>
        <v>AP$17</v>
      </c>
      <c r="AQ1166" s="179" t="str">
        <f t="shared" si="1408"/>
        <v>AQ$17</v>
      </c>
      <c r="AR1166" s="179" t="str">
        <f t="shared" si="1408"/>
        <v>AR$17</v>
      </c>
      <c r="AS1166" s="179" t="str">
        <f t="shared" si="1408"/>
        <v>AS$17</v>
      </c>
      <c r="AT1166" s="179" t="str">
        <f t="shared" si="1408"/>
        <v>AT$17</v>
      </c>
      <c r="AU1166" s="179" t="str">
        <f t="shared" si="1408"/>
        <v>AU$17</v>
      </c>
      <c r="AV1166" s="179" t="str">
        <f t="shared" si="1408"/>
        <v>AV$17</v>
      </c>
      <c r="AW1166" s="179" t="str">
        <f t="shared" si="1408"/>
        <v>AW$17</v>
      </c>
      <c r="AX1166" s="179" t="str">
        <f t="shared" si="1408"/>
        <v>AX$17</v>
      </c>
      <c r="AY1166" s="179" t="str">
        <f t="shared" ref="AY1166:CD1175" si="1409">AY1153</f>
        <v>AY$17</v>
      </c>
      <c r="AZ1166" s="179" t="str">
        <f t="shared" si="1409"/>
        <v>AZ$17</v>
      </c>
      <c r="BA1166" s="179" t="str">
        <f t="shared" si="1409"/>
        <v>BA$17</v>
      </c>
      <c r="BB1166" s="179" t="str">
        <f t="shared" si="1409"/>
        <v>BB$17</v>
      </c>
      <c r="BC1166" s="179" t="str">
        <f t="shared" si="1409"/>
        <v>BC$17</v>
      </c>
      <c r="BD1166" s="179" t="str">
        <f t="shared" si="1409"/>
        <v>BD$17</v>
      </c>
      <c r="BE1166" s="179" t="str">
        <f t="shared" si="1409"/>
        <v>BE$17</v>
      </c>
      <c r="BF1166" s="179" t="str">
        <f t="shared" si="1409"/>
        <v>BF$17</v>
      </c>
      <c r="BG1166" s="179" t="str">
        <f t="shared" si="1409"/>
        <v>BG$17</v>
      </c>
      <c r="BH1166" s="179" t="str">
        <f t="shared" si="1409"/>
        <v>BH$17</v>
      </c>
      <c r="BI1166" s="179" t="str">
        <f t="shared" si="1409"/>
        <v>BI$17</v>
      </c>
      <c r="BJ1166" s="179" t="str">
        <f t="shared" si="1409"/>
        <v>BJ$17</v>
      </c>
      <c r="BK1166" s="179" t="str">
        <f t="shared" si="1409"/>
        <v>BK$17</v>
      </c>
      <c r="BL1166" s="179" t="str">
        <f t="shared" si="1409"/>
        <v>BL$17</v>
      </c>
      <c r="BM1166" s="179" t="str">
        <f t="shared" si="1409"/>
        <v>BM$17</v>
      </c>
      <c r="BN1166" s="179" t="str">
        <f t="shared" si="1409"/>
        <v>BN$17</v>
      </c>
      <c r="BO1166" s="179" t="str">
        <f t="shared" si="1409"/>
        <v>BO$17</v>
      </c>
      <c r="BP1166" s="179" t="str">
        <f t="shared" si="1409"/>
        <v>BP$17</v>
      </c>
      <c r="BQ1166" s="179" t="str">
        <f t="shared" si="1409"/>
        <v>BQ$17</v>
      </c>
      <c r="BR1166" s="179" t="str">
        <f t="shared" si="1409"/>
        <v>BR$17</v>
      </c>
      <c r="BS1166" s="179" t="str">
        <f t="shared" si="1409"/>
        <v>BS$17</v>
      </c>
      <c r="BT1166" s="179" t="str">
        <f t="shared" si="1409"/>
        <v>BT$17</v>
      </c>
      <c r="BU1166" s="179" t="str">
        <f t="shared" si="1409"/>
        <v>BU$17</v>
      </c>
      <c r="BV1166" s="179" t="str">
        <f t="shared" si="1409"/>
        <v>BV$17</v>
      </c>
      <c r="BW1166" s="179" t="str">
        <f t="shared" si="1409"/>
        <v>BW$17</v>
      </c>
      <c r="BX1166" s="179" t="str">
        <f t="shared" si="1409"/>
        <v>BX$17</v>
      </c>
      <c r="BY1166" s="179" t="str">
        <f t="shared" si="1409"/>
        <v>BY$17</v>
      </c>
      <c r="BZ1166" s="179" t="str">
        <f t="shared" si="1409"/>
        <v>BZ$17</v>
      </c>
      <c r="CA1166" s="179" t="str">
        <f t="shared" si="1409"/>
        <v>CA$17</v>
      </c>
      <c r="CB1166" s="179" t="str">
        <f t="shared" si="1409"/>
        <v>CB$17</v>
      </c>
      <c r="CC1166" s="179" t="str">
        <f t="shared" si="1409"/>
        <v>CC$17</v>
      </c>
      <c r="CD1166" s="179" t="str">
        <f t="shared" si="1409"/>
        <v>CD$17</v>
      </c>
      <c r="CE1166" s="179" t="str">
        <f t="shared" ref="CE1166:CL1175" si="1410">CE1153</f>
        <v>CE$17</v>
      </c>
      <c r="CF1166" s="179" t="str">
        <f t="shared" si="1410"/>
        <v>CF$17</v>
      </c>
      <c r="CG1166" s="179" t="str">
        <f t="shared" si="1410"/>
        <v>CG$17</v>
      </c>
      <c r="CH1166" s="179" t="str">
        <f t="shared" si="1410"/>
        <v>CH$17</v>
      </c>
      <c r="CI1166" s="179" t="str">
        <f t="shared" si="1410"/>
        <v>CI$17</v>
      </c>
      <c r="CJ1166" s="179" t="str">
        <f t="shared" si="1410"/>
        <v>CJ$17</v>
      </c>
      <c r="CK1166" s="179" t="str">
        <f t="shared" si="1410"/>
        <v>CK$17</v>
      </c>
      <c r="CL1166" s="179" t="str">
        <f t="shared" si="1410"/>
        <v>CL$17</v>
      </c>
      <c r="CN1166" s="60"/>
      <c r="CO1166" s="179" t="str">
        <f t="shared" ref="CO1166:DL1175" si="1411">CO1153</f>
        <v>CO$17</v>
      </c>
      <c r="CP1166" s="179" t="str">
        <f t="shared" si="1411"/>
        <v>CP$17</v>
      </c>
      <c r="CQ1166" s="179" t="str">
        <f t="shared" si="1411"/>
        <v>CQ$17</v>
      </c>
      <c r="CR1166" s="179" t="str">
        <f t="shared" si="1411"/>
        <v>CR$17</v>
      </c>
      <c r="CS1166" s="179" t="str">
        <f t="shared" si="1411"/>
        <v>CS$17</v>
      </c>
      <c r="CT1166" s="179" t="str">
        <f t="shared" si="1411"/>
        <v>CT$17</v>
      </c>
      <c r="CU1166" s="179" t="str">
        <f t="shared" si="1411"/>
        <v>CU$17</v>
      </c>
      <c r="CV1166" s="179" t="str">
        <f t="shared" si="1411"/>
        <v>CV$17</v>
      </c>
      <c r="CW1166" s="179" t="str">
        <f t="shared" si="1411"/>
        <v>CW$17</v>
      </c>
      <c r="CX1166" s="179" t="str">
        <f t="shared" si="1411"/>
        <v>CX$17</v>
      </c>
      <c r="CY1166" s="179" t="str">
        <f t="shared" si="1411"/>
        <v>CY$17</v>
      </c>
      <c r="CZ1166" s="179" t="str">
        <f t="shared" si="1411"/>
        <v>CZ$17</v>
      </c>
      <c r="DA1166" s="179" t="str">
        <f t="shared" si="1411"/>
        <v>DA$17</v>
      </c>
      <c r="DB1166" s="179" t="str">
        <f t="shared" si="1411"/>
        <v>DB$17</v>
      </c>
      <c r="DC1166" s="179" t="str">
        <f t="shared" si="1411"/>
        <v>DC$17</v>
      </c>
      <c r="DD1166" s="179" t="str">
        <f t="shared" si="1411"/>
        <v>DD$17</v>
      </c>
      <c r="DE1166" s="179" t="str">
        <f t="shared" si="1411"/>
        <v>DE$17</v>
      </c>
      <c r="DF1166" s="179" t="str">
        <f t="shared" si="1411"/>
        <v>DF$17</v>
      </c>
      <c r="DG1166" s="179" t="str">
        <f t="shared" si="1411"/>
        <v>DG$17</v>
      </c>
      <c r="DH1166" s="179" t="str">
        <f t="shared" si="1411"/>
        <v>DH$17</v>
      </c>
      <c r="DI1166" s="179" t="str">
        <f t="shared" si="1411"/>
        <v>DI$17</v>
      </c>
      <c r="DJ1166" s="179" t="str">
        <f t="shared" si="1411"/>
        <v>DJ$17</v>
      </c>
      <c r="DK1166" s="179" t="str">
        <f t="shared" si="1411"/>
        <v>DK$17</v>
      </c>
      <c r="DL1166" s="179" t="str">
        <f t="shared" si="1411"/>
        <v>DL$17</v>
      </c>
    </row>
    <row r="1167" spans="1:116" x14ac:dyDescent="0.4">
      <c r="B1167" t="s">
        <v>332</v>
      </c>
      <c r="D1167" t="s">
        <v>765</v>
      </c>
      <c r="E1167" s="8" t="str">
        <f t="shared" si="1403"/>
        <v>1167 DC-S</v>
      </c>
      <c r="G1167" s="191" t="str">
        <f>G1158</f>
        <v>% of revenue direct cost:</v>
      </c>
      <c r="H1167" s="12"/>
      <c r="I1167" s="60"/>
      <c r="J1167" s="60"/>
      <c r="K1167" s="15"/>
      <c r="L1167" s="15"/>
      <c r="M1167" s="15"/>
      <c r="N1167" s="15"/>
      <c r="O1167" s="15"/>
      <c r="P1167" s="15"/>
      <c r="R1167" s="15"/>
      <c r="S1167" s="179">
        <f t="shared" ref="S1167:AX1176" si="1412">S1154</f>
        <v>0</v>
      </c>
      <c r="T1167" s="179">
        <f t="shared" si="1412"/>
        <v>0</v>
      </c>
      <c r="U1167" s="179">
        <f t="shared" si="1412"/>
        <v>0</v>
      </c>
      <c r="V1167" s="179">
        <f t="shared" si="1412"/>
        <v>0</v>
      </c>
      <c r="W1167" s="179">
        <f t="shared" si="1412"/>
        <v>0</v>
      </c>
      <c r="X1167" s="179">
        <f t="shared" si="1412"/>
        <v>0</v>
      </c>
      <c r="Y1167" s="179">
        <f t="shared" si="1412"/>
        <v>0</v>
      </c>
      <c r="Z1167" s="179">
        <f t="shared" si="1412"/>
        <v>0</v>
      </c>
      <c r="AA1167" s="179">
        <f t="shared" si="1412"/>
        <v>0</v>
      </c>
      <c r="AB1167" s="179">
        <f t="shared" si="1412"/>
        <v>0</v>
      </c>
      <c r="AC1167" s="179">
        <f t="shared" si="1412"/>
        <v>0</v>
      </c>
      <c r="AD1167" s="179">
        <f t="shared" si="1412"/>
        <v>0</v>
      </c>
      <c r="AE1167" s="179">
        <f t="shared" si="1412"/>
        <v>0</v>
      </c>
      <c r="AF1167" s="179">
        <f t="shared" si="1412"/>
        <v>0</v>
      </c>
      <c r="AG1167" s="179">
        <f t="shared" si="1412"/>
        <v>0</v>
      </c>
      <c r="AH1167" s="179">
        <f t="shared" si="1412"/>
        <v>0</v>
      </c>
      <c r="AI1167" s="179">
        <f t="shared" si="1412"/>
        <v>0</v>
      </c>
      <c r="AJ1167" s="179">
        <f t="shared" si="1412"/>
        <v>0</v>
      </c>
      <c r="AK1167" s="179">
        <f t="shared" si="1412"/>
        <v>0</v>
      </c>
      <c r="AL1167" s="179">
        <f t="shared" si="1412"/>
        <v>0</v>
      </c>
      <c r="AM1167" s="179">
        <f t="shared" si="1412"/>
        <v>0</v>
      </c>
      <c r="AN1167" s="179">
        <f t="shared" si="1412"/>
        <v>0</v>
      </c>
      <c r="AO1167" s="179">
        <f t="shared" si="1412"/>
        <v>0</v>
      </c>
      <c r="AP1167" s="179">
        <f t="shared" si="1412"/>
        <v>0</v>
      </c>
      <c r="AQ1167" s="179">
        <f t="shared" si="1412"/>
        <v>0</v>
      </c>
      <c r="AR1167" s="179">
        <f t="shared" si="1412"/>
        <v>0</v>
      </c>
      <c r="AS1167" s="179">
        <f t="shared" si="1412"/>
        <v>0</v>
      </c>
      <c r="AT1167" s="179">
        <f t="shared" si="1412"/>
        <v>0</v>
      </c>
      <c r="AU1167" s="179">
        <f t="shared" si="1412"/>
        <v>0</v>
      </c>
      <c r="AV1167" s="179">
        <f t="shared" si="1412"/>
        <v>0</v>
      </c>
      <c r="AW1167" s="179">
        <f t="shared" si="1412"/>
        <v>0</v>
      </c>
      <c r="AX1167" s="179">
        <f t="shared" si="1412"/>
        <v>0</v>
      </c>
      <c r="AY1167" s="179">
        <f t="shared" ref="AY1167:CD1176" si="1413">AY1154</f>
        <v>0</v>
      </c>
      <c r="AZ1167" s="179">
        <f t="shared" si="1413"/>
        <v>0</v>
      </c>
      <c r="BA1167" s="179">
        <f t="shared" si="1413"/>
        <v>0</v>
      </c>
      <c r="BB1167" s="179">
        <f t="shared" si="1413"/>
        <v>0</v>
      </c>
      <c r="BC1167" s="179">
        <f t="shared" si="1413"/>
        <v>0</v>
      </c>
      <c r="BD1167" s="179">
        <f t="shared" si="1413"/>
        <v>0</v>
      </c>
      <c r="BE1167" s="179">
        <f t="shared" si="1413"/>
        <v>0</v>
      </c>
      <c r="BF1167" s="179">
        <f t="shared" si="1413"/>
        <v>0</v>
      </c>
      <c r="BG1167" s="179">
        <f t="shared" si="1413"/>
        <v>0</v>
      </c>
      <c r="BH1167" s="179">
        <f t="shared" si="1413"/>
        <v>0</v>
      </c>
      <c r="BI1167" s="179">
        <f t="shared" si="1413"/>
        <v>0</v>
      </c>
      <c r="BJ1167" s="179">
        <f t="shared" si="1413"/>
        <v>0</v>
      </c>
      <c r="BK1167" s="179">
        <f t="shared" si="1413"/>
        <v>0</v>
      </c>
      <c r="BL1167" s="179">
        <f t="shared" si="1413"/>
        <v>0</v>
      </c>
      <c r="BM1167" s="179">
        <f t="shared" si="1413"/>
        <v>0</v>
      </c>
      <c r="BN1167" s="179">
        <f t="shared" si="1413"/>
        <v>0</v>
      </c>
      <c r="BO1167" s="179">
        <f t="shared" si="1413"/>
        <v>0</v>
      </c>
      <c r="BP1167" s="179">
        <f t="shared" si="1413"/>
        <v>0</v>
      </c>
      <c r="BQ1167" s="179">
        <f t="shared" si="1413"/>
        <v>0</v>
      </c>
      <c r="BR1167" s="179">
        <f t="shared" si="1413"/>
        <v>0</v>
      </c>
      <c r="BS1167" s="179">
        <f t="shared" si="1413"/>
        <v>0</v>
      </c>
      <c r="BT1167" s="179">
        <f t="shared" si="1413"/>
        <v>0</v>
      </c>
      <c r="BU1167" s="179">
        <f t="shared" si="1413"/>
        <v>0</v>
      </c>
      <c r="BV1167" s="179">
        <f t="shared" si="1413"/>
        <v>0</v>
      </c>
      <c r="BW1167" s="179">
        <f t="shared" si="1413"/>
        <v>0</v>
      </c>
      <c r="BX1167" s="179">
        <f t="shared" si="1413"/>
        <v>0</v>
      </c>
      <c r="BY1167" s="179">
        <f t="shared" si="1413"/>
        <v>0</v>
      </c>
      <c r="BZ1167" s="179">
        <f t="shared" si="1413"/>
        <v>0</v>
      </c>
      <c r="CA1167" s="179">
        <f t="shared" si="1413"/>
        <v>0</v>
      </c>
      <c r="CB1167" s="179">
        <f t="shared" si="1413"/>
        <v>0</v>
      </c>
      <c r="CC1167" s="179">
        <f t="shared" si="1413"/>
        <v>0</v>
      </c>
      <c r="CD1167" s="179">
        <f t="shared" si="1413"/>
        <v>0</v>
      </c>
      <c r="CE1167" s="179">
        <f t="shared" ref="CE1167:CL1176" si="1414">CE1154</f>
        <v>0</v>
      </c>
      <c r="CF1167" s="179">
        <f t="shared" si="1414"/>
        <v>0</v>
      </c>
      <c r="CG1167" s="179">
        <f t="shared" si="1414"/>
        <v>0</v>
      </c>
      <c r="CH1167" s="179">
        <f t="shared" si="1414"/>
        <v>0</v>
      </c>
      <c r="CI1167" s="179">
        <f t="shared" si="1414"/>
        <v>0</v>
      </c>
      <c r="CJ1167" s="179">
        <f t="shared" si="1414"/>
        <v>0</v>
      </c>
      <c r="CK1167" s="179">
        <f t="shared" si="1414"/>
        <v>0</v>
      </c>
      <c r="CL1167" s="179">
        <f t="shared" si="1414"/>
        <v>0</v>
      </c>
      <c r="CN1167" s="60"/>
      <c r="CO1167" s="179">
        <f t="shared" ref="CO1167:DL1176" si="1415">CO1154</f>
        <v>0</v>
      </c>
      <c r="CP1167" s="179">
        <f t="shared" si="1415"/>
        <v>0</v>
      </c>
      <c r="CQ1167" s="179">
        <f t="shared" si="1415"/>
        <v>0</v>
      </c>
      <c r="CR1167" s="179">
        <f t="shared" si="1415"/>
        <v>0</v>
      </c>
      <c r="CS1167" s="179">
        <f t="shared" si="1415"/>
        <v>0</v>
      </c>
      <c r="CT1167" s="179">
        <f t="shared" si="1415"/>
        <v>0</v>
      </c>
      <c r="CU1167" s="179">
        <f t="shared" si="1415"/>
        <v>0</v>
      </c>
      <c r="CV1167" s="179">
        <f t="shared" si="1415"/>
        <v>0</v>
      </c>
      <c r="CW1167" s="179">
        <f t="shared" si="1415"/>
        <v>0</v>
      </c>
      <c r="CX1167" s="179">
        <f t="shared" si="1415"/>
        <v>0</v>
      </c>
      <c r="CY1167" s="179">
        <f t="shared" si="1415"/>
        <v>0</v>
      </c>
      <c r="CZ1167" s="179">
        <f t="shared" si="1415"/>
        <v>0</v>
      </c>
      <c r="DA1167" s="179">
        <f t="shared" si="1415"/>
        <v>0</v>
      </c>
      <c r="DB1167" s="179">
        <f t="shared" si="1415"/>
        <v>0</v>
      </c>
      <c r="DC1167" s="179">
        <f t="shared" si="1415"/>
        <v>0</v>
      </c>
      <c r="DD1167" s="179">
        <f t="shared" si="1415"/>
        <v>0</v>
      </c>
      <c r="DE1167" s="179">
        <f t="shared" si="1415"/>
        <v>0</v>
      </c>
      <c r="DF1167" s="179">
        <f t="shared" si="1415"/>
        <v>0</v>
      </c>
      <c r="DG1167" s="179">
        <f t="shared" si="1415"/>
        <v>0</v>
      </c>
      <c r="DH1167" s="179">
        <f t="shared" si="1415"/>
        <v>0</v>
      </c>
      <c r="DI1167" s="179">
        <f t="shared" si="1415"/>
        <v>0</v>
      </c>
      <c r="DJ1167" s="179">
        <f t="shared" si="1415"/>
        <v>0</v>
      </c>
      <c r="DK1167" s="179">
        <f t="shared" si="1415"/>
        <v>0</v>
      </c>
      <c r="DL1167" s="179">
        <f t="shared" si="1415"/>
        <v>0</v>
      </c>
    </row>
    <row r="1168" spans="1:116" x14ac:dyDescent="0.4">
      <c r="B1168" t="s">
        <v>332</v>
      </c>
      <c r="D1168" t="s">
        <v>765</v>
      </c>
      <c r="E1168" s="8" t="str">
        <f t="shared" ref="E1168:E1177" si="1416">ROW()&amp;" "&amp;D1168</f>
        <v>1168 DC-S</v>
      </c>
      <c r="G1168" s="241" t="str">
        <f>IFERROR(SUBSTITUTE(TRIM(MID(G1158, SEARCH("-", G1158) + 1, LEN(G1158))),":",""),"no unit")</f>
        <v>no unit</v>
      </c>
      <c r="H1168" s="12"/>
      <c r="I1168" s="60"/>
      <c r="J1168" s="60"/>
      <c r="K1168" s="15"/>
      <c r="L1168" s="15"/>
      <c r="M1168" s="15"/>
      <c r="N1168" s="15"/>
      <c r="O1168" s="15"/>
      <c r="P1168" s="15"/>
      <c r="R1168" s="15"/>
      <c r="S1168" s="179"/>
      <c r="T1168" s="179"/>
      <c r="U1168" s="179"/>
      <c r="V1168" s="179"/>
      <c r="W1168" s="179"/>
      <c r="X1168" s="179"/>
      <c r="Y1168" s="179"/>
      <c r="Z1168" s="179"/>
      <c r="AA1168" s="179"/>
      <c r="AB1168" s="179"/>
      <c r="AC1168" s="179"/>
      <c r="AD1168" s="179"/>
      <c r="AE1168" s="179"/>
      <c r="AF1168" s="179"/>
      <c r="AG1168" s="179"/>
      <c r="AH1168" s="179"/>
      <c r="AI1168" s="179"/>
      <c r="AJ1168" s="179"/>
      <c r="AK1168" s="179"/>
      <c r="AL1168" s="179"/>
      <c r="AM1168" s="179"/>
      <c r="AN1168" s="179"/>
      <c r="AO1168" s="179"/>
      <c r="AP1168" s="179"/>
      <c r="AQ1168" s="179"/>
      <c r="AR1168" s="179"/>
      <c r="AS1168" s="179"/>
      <c r="AT1168" s="179"/>
      <c r="AU1168" s="179"/>
      <c r="AV1168" s="179"/>
      <c r="AW1168" s="179"/>
      <c r="AX1168" s="179"/>
      <c r="AY1168" s="179"/>
      <c r="AZ1168" s="179"/>
      <c r="BA1168" s="179"/>
      <c r="BB1168" s="179"/>
      <c r="BC1168" s="179"/>
      <c r="BD1168" s="179"/>
      <c r="BE1168" s="179"/>
      <c r="BF1168" s="179"/>
      <c r="BG1168" s="179"/>
      <c r="BH1168" s="179"/>
      <c r="BI1168" s="179"/>
      <c r="BJ1168" s="179"/>
      <c r="BK1168" s="179"/>
      <c r="BL1168" s="179"/>
      <c r="BM1168" s="179"/>
      <c r="BN1168" s="179"/>
      <c r="BO1168" s="179"/>
      <c r="BP1168" s="179"/>
      <c r="BQ1168" s="179"/>
      <c r="BR1168" s="179"/>
      <c r="BS1168" s="179"/>
      <c r="BT1168" s="179"/>
      <c r="BU1168" s="179"/>
      <c r="BV1168" s="179"/>
      <c r="BW1168" s="179"/>
      <c r="BX1168" s="179"/>
      <c r="BY1168" s="179"/>
      <c r="BZ1168" s="179"/>
      <c r="CA1168" s="179"/>
      <c r="CB1168" s="179"/>
      <c r="CC1168" s="179"/>
      <c r="CD1168" s="179"/>
      <c r="CE1168" s="179"/>
      <c r="CF1168" s="179"/>
      <c r="CG1168" s="179"/>
      <c r="CH1168" s="179"/>
      <c r="CI1168" s="179"/>
      <c r="CJ1168" s="179"/>
      <c r="CK1168" s="179"/>
      <c r="CL1168" s="179"/>
      <c r="CN1168" s="60"/>
      <c r="CO1168" s="179"/>
      <c r="CP1168" s="179"/>
      <c r="CQ1168" s="179"/>
      <c r="CR1168" s="179"/>
      <c r="CS1168" s="179"/>
      <c r="CT1168" s="179"/>
      <c r="CU1168" s="179"/>
      <c r="CV1168" s="179"/>
      <c r="CW1168" s="179"/>
      <c r="CX1168" s="179"/>
      <c r="CY1168" s="179"/>
      <c r="CZ1168" s="179"/>
      <c r="DA1168" s="179"/>
      <c r="DB1168" s="179"/>
      <c r="DC1168" s="179"/>
      <c r="DD1168" s="179"/>
      <c r="DE1168" s="179"/>
      <c r="DF1168" s="179"/>
      <c r="DG1168" s="179"/>
      <c r="DH1168" s="179"/>
      <c r="DI1168" s="179"/>
      <c r="DJ1168" s="179"/>
      <c r="DK1168" s="179"/>
      <c r="DL1168" s="179"/>
    </row>
    <row r="1169" spans="1:116" x14ac:dyDescent="0.4">
      <c r="A1169" s="3"/>
      <c r="B1169" t="s">
        <v>332</v>
      </c>
      <c r="D1169" t="s">
        <v>765</v>
      </c>
      <c r="E1169" s="8" t="str">
        <f t="shared" si="1403"/>
        <v>1169 DC-S</v>
      </c>
      <c r="G1169" s="191" t="str">
        <f>G1156</f>
        <v>Secondary revenue driver</v>
      </c>
      <c r="H1169" s="90"/>
      <c r="I1169" s="213"/>
      <c r="J1169" s="213"/>
      <c r="K1169" s="214"/>
      <c r="L1169" s="214"/>
      <c r="M1169" s="214"/>
      <c r="N1169" s="214"/>
      <c r="O1169" s="214"/>
      <c r="P1169" s="214"/>
      <c r="R1169" s="214"/>
      <c r="S1169" s="4" t="str">
        <f>ADDRESS(ROW(S1161),COLUMN(S1161),2)</f>
        <v>S$1161</v>
      </c>
      <c r="T1169" s="4" t="str">
        <f t="shared" ref="T1169:CE1178" si="1417">ADDRESS(ROW(T1161),COLUMN(T1161),2)</f>
        <v>T$1161</v>
      </c>
      <c r="U1169" s="4" t="str">
        <f t="shared" si="1417"/>
        <v>U$1161</v>
      </c>
      <c r="V1169" s="4" t="str">
        <f t="shared" si="1417"/>
        <v>V$1161</v>
      </c>
      <c r="W1169" s="4" t="str">
        <f t="shared" si="1417"/>
        <v>W$1161</v>
      </c>
      <c r="X1169" s="4" t="str">
        <f t="shared" si="1417"/>
        <v>X$1161</v>
      </c>
      <c r="Y1169" s="4" t="str">
        <f t="shared" si="1417"/>
        <v>Y$1161</v>
      </c>
      <c r="Z1169" s="4" t="str">
        <f t="shared" si="1417"/>
        <v>Z$1161</v>
      </c>
      <c r="AA1169" s="4" t="str">
        <f t="shared" si="1417"/>
        <v>AA$1161</v>
      </c>
      <c r="AB1169" s="4" t="str">
        <f t="shared" si="1417"/>
        <v>AB$1161</v>
      </c>
      <c r="AC1169" s="4" t="str">
        <f t="shared" si="1417"/>
        <v>AC$1161</v>
      </c>
      <c r="AD1169" s="4" t="str">
        <f t="shared" si="1417"/>
        <v>AD$1161</v>
      </c>
      <c r="AE1169" s="4" t="str">
        <f t="shared" si="1417"/>
        <v>AE$1161</v>
      </c>
      <c r="AF1169" s="4" t="str">
        <f t="shared" si="1417"/>
        <v>AF$1161</v>
      </c>
      <c r="AG1169" s="4" t="str">
        <f t="shared" si="1417"/>
        <v>AG$1161</v>
      </c>
      <c r="AH1169" s="4" t="str">
        <f t="shared" si="1417"/>
        <v>AH$1161</v>
      </c>
      <c r="AI1169" s="4" t="str">
        <f t="shared" si="1417"/>
        <v>AI$1161</v>
      </c>
      <c r="AJ1169" s="4" t="str">
        <f t="shared" si="1417"/>
        <v>AJ$1161</v>
      </c>
      <c r="AK1169" s="4" t="str">
        <f t="shared" si="1417"/>
        <v>AK$1161</v>
      </c>
      <c r="AL1169" s="4" t="str">
        <f t="shared" si="1417"/>
        <v>AL$1161</v>
      </c>
      <c r="AM1169" s="4" t="str">
        <f t="shared" si="1417"/>
        <v>AM$1161</v>
      </c>
      <c r="AN1169" s="4" t="str">
        <f t="shared" si="1417"/>
        <v>AN$1161</v>
      </c>
      <c r="AO1169" s="4" t="str">
        <f t="shared" si="1417"/>
        <v>AO$1161</v>
      </c>
      <c r="AP1169" s="4" t="str">
        <f t="shared" si="1417"/>
        <v>AP$1161</v>
      </c>
      <c r="AQ1169" s="4" t="str">
        <f t="shared" si="1417"/>
        <v>AQ$1161</v>
      </c>
      <c r="AR1169" s="4" t="str">
        <f t="shared" si="1417"/>
        <v>AR$1161</v>
      </c>
      <c r="AS1169" s="4" t="str">
        <f t="shared" si="1417"/>
        <v>AS$1161</v>
      </c>
      <c r="AT1169" s="4" t="str">
        <f t="shared" si="1417"/>
        <v>AT$1161</v>
      </c>
      <c r="AU1169" s="4" t="str">
        <f t="shared" si="1417"/>
        <v>AU$1161</v>
      </c>
      <c r="AV1169" s="4" t="str">
        <f t="shared" si="1417"/>
        <v>AV$1161</v>
      </c>
      <c r="AW1169" s="4" t="str">
        <f t="shared" si="1417"/>
        <v>AW$1161</v>
      </c>
      <c r="AX1169" s="4" t="str">
        <f t="shared" si="1417"/>
        <v>AX$1161</v>
      </c>
      <c r="AY1169" s="4" t="str">
        <f t="shared" si="1417"/>
        <v>AY$1161</v>
      </c>
      <c r="AZ1169" s="4" t="str">
        <f t="shared" si="1417"/>
        <v>AZ$1161</v>
      </c>
      <c r="BA1169" s="4" t="str">
        <f t="shared" si="1417"/>
        <v>BA$1161</v>
      </c>
      <c r="BB1169" s="4" t="str">
        <f t="shared" si="1417"/>
        <v>BB$1161</v>
      </c>
      <c r="BC1169" s="4" t="str">
        <f t="shared" si="1417"/>
        <v>BC$1161</v>
      </c>
      <c r="BD1169" s="4" t="str">
        <f t="shared" si="1417"/>
        <v>BD$1161</v>
      </c>
      <c r="BE1169" s="4" t="str">
        <f t="shared" si="1417"/>
        <v>BE$1161</v>
      </c>
      <c r="BF1169" s="4" t="str">
        <f t="shared" si="1417"/>
        <v>BF$1161</v>
      </c>
      <c r="BG1169" s="4" t="str">
        <f t="shared" si="1417"/>
        <v>BG$1161</v>
      </c>
      <c r="BH1169" s="4" t="str">
        <f t="shared" si="1417"/>
        <v>BH$1161</v>
      </c>
      <c r="BI1169" s="4" t="str">
        <f t="shared" si="1417"/>
        <v>BI$1161</v>
      </c>
      <c r="BJ1169" s="4" t="str">
        <f t="shared" si="1417"/>
        <v>BJ$1161</v>
      </c>
      <c r="BK1169" s="4" t="str">
        <f t="shared" si="1417"/>
        <v>BK$1161</v>
      </c>
      <c r="BL1169" s="4" t="str">
        <f t="shared" si="1417"/>
        <v>BL$1161</v>
      </c>
      <c r="BM1169" s="4" t="str">
        <f t="shared" si="1417"/>
        <v>BM$1161</v>
      </c>
      <c r="BN1169" s="4" t="str">
        <f t="shared" si="1417"/>
        <v>BN$1161</v>
      </c>
      <c r="BO1169" s="4" t="str">
        <f t="shared" si="1417"/>
        <v>BO$1161</v>
      </c>
      <c r="BP1169" s="4" t="str">
        <f t="shared" si="1417"/>
        <v>BP$1161</v>
      </c>
      <c r="BQ1169" s="4" t="str">
        <f t="shared" si="1417"/>
        <v>BQ$1161</v>
      </c>
      <c r="BR1169" s="4" t="str">
        <f t="shared" si="1417"/>
        <v>BR$1161</v>
      </c>
      <c r="BS1169" s="4" t="str">
        <f t="shared" si="1417"/>
        <v>BS$1161</v>
      </c>
      <c r="BT1169" s="4" t="str">
        <f t="shared" si="1417"/>
        <v>BT$1161</v>
      </c>
      <c r="BU1169" s="4" t="str">
        <f t="shared" si="1417"/>
        <v>BU$1161</v>
      </c>
      <c r="BV1169" s="4" t="str">
        <f t="shared" si="1417"/>
        <v>BV$1161</v>
      </c>
      <c r="BW1169" s="4" t="str">
        <f t="shared" si="1417"/>
        <v>BW$1161</v>
      </c>
      <c r="BX1169" s="4" t="str">
        <f t="shared" si="1417"/>
        <v>BX$1161</v>
      </c>
      <c r="BY1169" s="4" t="str">
        <f t="shared" si="1417"/>
        <v>BY$1161</v>
      </c>
      <c r="BZ1169" s="4" t="str">
        <f t="shared" si="1417"/>
        <v>BZ$1161</v>
      </c>
      <c r="CA1169" s="4" t="str">
        <f t="shared" si="1417"/>
        <v>CA$1161</v>
      </c>
      <c r="CB1169" s="4" t="str">
        <f t="shared" si="1417"/>
        <v>CB$1161</v>
      </c>
      <c r="CC1169" s="4" t="str">
        <f t="shared" si="1417"/>
        <v>CC$1161</v>
      </c>
      <c r="CD1169" s="4" t="str">
        <f t="shared" si="1417"/>
        <v>CD$1161</v>
      </c>
      <c r="CE1169" s="4" t="str">
        <f t="shared" si="1417"/>
        <v>CE$1161</v>
      </c>
      <c r="CF1169" s="4" t="str">
        <f t="shared" ref="CF1169:CL1178" si="1418">ADDRESS(ROW(CF1161),COLUMN(CF1161),2)</f>
        <v>CF$1161</v>
      </c>
      <c r="CG1169" s="4" t="str">
        <f t="shared" si="1418"/>
        <v>CG$1161</v>
      </c>
      <c r="CH1169" s="4" t="str">
        <f t="shared" si="1418"/>
        <v>CH$1161</v>
      </c>
      <c r="CI1169" s="4" t="str">
        <f t="shared" si="1418"/>
        <v>CI$1161</v>
      </c>
      <c r="CJ1169" s="4" t="str">
        <f t="shared" si="1418"/>
        <v>CJ$1161</v>
      </c>
      <c r="CK1169" s="4" t="str">
        <f t="shared" si="1418"/>
        <v>CK$1161</v>
      </c>
      <c r="CL1169" s="4" t="str">
        <f t="shared" si="1418"/>
        <v>CL$1161</v>
      </c>
      <c r="CN1169" s="213"/>
      <c r="CO1169" s="4" t="str">
        <f t="shared" ref="CO1169:DK1178" si="1419">ADDRESS(ROW(CO1161),COLUMN(CO1161),2)</f>
        <v>CO$1161</v>
      </c>
      <c r="CP1169" s="4" t="str">
        <f t="shared" si="1419"/>
        <v>CP$1161</v>
      </c>
      <c r="CQ1169" s="4" t="str">
        <f t="shared" si="1419"/>
        <v>CQ$1161</v>
      </c>
      <c r="CR1169" s="4" t="str">
        <f t="shared" si="1419"/>
        <v>CR$1161</v>
      </c>
      <c r="CS1169" s="4" t="str">
        <f t="shared" si="1419"/>
        <v>CS$1161</v>
      </c>
      <c r="CT1169" s="4" t="str">
        <f t="shared" si="1419"/>
        <v>CT$1161</v>
      </c>
      <c r="CU1169" s="4" t="str">
        <f t="shared" si="1419"/>
        <v>CU$1161</v>
      </c>
      <c r="CV1169" s="4" t="str">
        <f t="shared" si="1419"/>
        <v>CV$1161</v>
      </c>
      <c r="CW1169" s="4" t="str">
        <f t="shared" si="1419"/>
        <v>CW$1161</v>
      </c>
      <c r="CX1169" s="4" t="str">
        <f t="shared" si="1419"/>
        <v>CX$1161</v>
      </c>
      <c r="CY1169" s="4" t="str">
        <f t="shared" si="1419"/>
        <v>CY$1161</v>
      </c>
      <c r="CZ1169" s="4" t="str">
        <f t="shared" si="1419"/>
        <v>CZ$1161</v>
      </c>
      <c r="DA1169" s="4" t="str">
        <f t="shared" si="1419"/>
        <v>DA$1161</v>
      </c>
      <c r="DB1169" s="4" t="str">
        <f t="shared" si="1419"/>
        <v>DB$1161</v>
      </c>
      <c r="DC1169" s="4" t="str">
        <f t="shared" si="1419"/>
        <v>DC$1161</v>
      </c>
      <c r="DD1169" s="4" t="str">
        <f t="shared" si="1419"/>
        <v>DD$1161</v>
      </c>
      <c r="DE1169" s="4" t="str">
        <f t="shared" si="1419"/>
        <v>DE$1161</v>
      </c>
      <c r="DF1169" s="4" t="str">
        <f t="shared" si="1419"/>
        <v>DF$1161</v>
      </c>
      <c r="DG1169" s="4" t="str">
        <f t="shared" si="1419"/>
        <v>DG$1161</v>
      </c>
      <c r="DH1169" s="4" t="str">
        <f t="shared" si="1419"/>
        <v>DH$1161</v>
      </c>
      <c r="DI1169" s="4" t="str">
        <f t="shared" si="1419"/>
        <v>DI$1161</v>
      </c>
      <c r="DJ1169" s="4" t="str">
        <f t="shared" si="1419"/>
        <v>DJ$1161</v>
      </c>
      <c r="DK1169" s="4" t="str">
        <f t="shared" si="1419"/>
        <v>DK$1161</v>
      </c>
      <c r="DL1169" s="4" t="str">
        <f t="shared" ref="DL1169:DL1178" si="1420">ADDRESS(ROW(DL1161),COLUMN(DL1161),2)</f>
        <v>DL$1161</v>
      </c>
    </row>
    <row r="1170" spans="1:116" x14ac:dyDescent="0.4">
      <c r="B1170" t="s">
        <v>332</v>
      </c>
      <c r="D1170" t="s">
        <v>765</v>
      </c>
      <c r="E1170" s="8" t="str">
        <f t="shared" ref="E1170:E1181" si="1421">ROW()&amp;" "&amp;D1170</f>
        <v>1170 DC-S</v>
      </c>
      <c r="G1170" s="136" t="str">
        <f>G1157</f>
        <v>Secondary volume driver</v>
      </c>
      <c r="H1170" s="12"/>
      <c r="I1170" s="60"/>
      <c r="J1170" s="60"/>
      <c r="K1170" s="15"/>
      <c r="L1170" s="15"/>
      <c r="M1170" s="15"/>
      <c r="N1170" s="15"/>
      <c r="O1170" s="15"/>
      <c r="P1170" s="15"/>
      <c r="R1170" s="15"/>
      <c r="S1170" s="179" t="str">
        <f t="shared" ref="S1170:AX1179" si="1422">S1157</f>
        <v>S$19</v>
      </c>
      <c r="T1170" s="179" t="str">
        <f t="shared" si="1422"/>
        <v>T$19</v>
      </c>
      <c r="U1170" s="179" t="str">
        <f t="shared" si="1422"/>
        <v>U$19</v>
      </c>
      <c r="V1170" s="179" t="str">
        <f t="shared" si="1422"/>
        <v>V$19</v>
      </c>
      <c r="W1170" s="179" t="str">
        <f t="shared" si="1422"/>
        <v>W$19</v>
      </c>
      <c r="X1170" s="179" t="str">
        <f t="shared" si="1422"/>
        <v>X$19</v>
      </c>
      <c r="Y1170" s="179" t="str">
        <f t="shared" si="1422"/>
        <v>Y$19</v>
      </c>
      <c r="Z1170" s="179" t="str">
        <f t="shared" si="1422"/>
        <v>Z$19</v>
      </c>
      <c r="AA1170" s="179" t="str">
        <f t="shared" si="1422"/>
        <v>AA$19</v>
      </c>
      <c r="AB1170" s="179" t="str">
        <f t="shared" si="1422"/>
        <v>AB$19</v>
      </c>
      <c r="AC1170" s="179" t="str">
        <f t="shared" si="1422"/>
        <v>AC$19</v>
      </c>
      <c r="AD1170" s="179" t="str">
        <f t="shared" si="1422"/>
        <v>AD$19</v>
      </c>
      <c r="AE1170" s="179" t="str">
        <f t="shared" si="1422"/>
        <v>AE$19</v>
      </c>
      <c r="AF1170" s="179" t="str">
        <f t="shared" si="1422"/>
        <v>AF$19</v>
      </c>
      <c r="AG1170" s="179" t="str">
        <f t="shared" si="1422"/>
        <v>AG$19</v>
      </c>
      <c r="AH1170" s="179" t="str">
        <f t="shared" si="1422"/>
        <v>AH$19</v>
      </c>
      <c r="AI1170" s="179" t="str">
        <f t="shared" si="1422"/>
        <v>AI$19</v>
      </c>
      <c r="AJ1170" s="179" t="str">
        <f t="shared" si="1422"/>
        <v>AJ$19</v>
      </c>
      <c r="AK1170" s="179" t="str">
        <f t="shared" si="1422"/>
        <v>AK$19</v>
      </c>
      <c r="AL1170" s="179" t="str">
        <f t="shared" si="1422"/>
        <v>AL$19</v>
      </c>
      <c r="AM1170" s="179" t="str">
        <f t="shared" si="1422"/>
        <v>AM$19</v>
      </c>
      <c r="AN1170" s="179" t="str">
        <f t="shared" si="1422"/>
        <v>AN$19</v>
      </c>
      <c r="AO1170" s="179" t="str">
        <f t="shared" si="1422"/>
        <v>AO$19</v>
      </c>
      <c r="AP1170" s="179" t="str">
        <f t="shared" si="1422"/>
        <v>AP$19</v>
      </c>
      <c r="AQ1170" s="179" t="str">
        <f t="shared" si="1422"/>
        <v>AQ$19</v>
      </c>
      <c r="AR1170" s="179" t="str">
        <f t="shared" si="1422"/>
        <v>AR$19</v>
      </c>
      <c r="AS1170" s="179" t="str">
        <f t="shared" si="1422"/>
        <v>AS$19</v>
      </c>
      <c r="AT1170" s="179" t="str">
        <f t="shared" si="1422"/>
        <v>AT$19</v>
      </c>
      <c r="AU1170" s="179" t="str">
        <f t="shared" si="1422"/>
        <v>AU$19</v>
      </c>
      <c r="AV1170" s="179" t="str">
        <f t="shared" si="1422"/>
        <v>AV$19</v>
      </c>
      <c r="AW1170" s="179" t="str">
        <f t="shared" si="1422"/>
        <v>AW$19</v>
      </c>
      <c r="AX1170" s="179" t="str">
        <f t="shared" si="1422"/>
        <v>AX$19</v>
      </c>
      <c r="AY1170" s="179" t="str">
        <f t="shared" ref="AY1170:CD1179" si="1423">AY1157</f>
        <v>AY$19</v>
      </c>
      <c r="AZ1170" s="179" t="str">
        <f t="shared" si="1423"/>
        <v>AZ$19</v>
      </c>
      <c r="BA1170" s="179" t="str">
        <f t="shared" si="1423"/>
        <v>BA$19</v>
      </c>
      <c r="BB1170" s="179" t="str">
        <f t="shared" si="1423"/>
        <v>BB$19</v>
      </c>
      <c r="BC1170" s="179" t="str">
        <f t="shared" si="1423"/>
        <v>BC$19</v>
      </c>
      <c r="BD1170" s="179" t="str">
        <f t="shared" si="1423"/>
        <v>BD$19</v>
      </c>
      <c r="BE1170" s="179" t="str">
        <f t="shared" si="1423"/>
        <v>BE$19</v>
      </c>
      <c r="BF1170" s="179" t="str">
        <f t="shared" si="1423"/>
        <v>BF$19</v>
      </c>
      <c r="BG1170" s="179" t="str">
        <f t="shared" si="1423"/>
        <v>BG$19</v>
      </c>
      <c r="BH1170" s="179" t="str">
        <f t="shared" si="1423"/>
        <v>BH$19</v>
      </c>
      <c r="BI1170" s="179" t="str">
        <f t="shared" si="1423"/>
        <v>BI$19</v>
      </c>
      <c r="BJ1170" s="179" t="str">
        <f t="shared" si="1423"/>
        <v>BJ$19</v>
      </c>
      <c r="BK1170" s="179" t="str">
        <f t="shared" si="1423"/>
        <v>BK$19</v>
      </c>
      <c r="BL1170" s="179" t="str">
        <f t="shared" si="1423"/>
        <v>BL$19</v>
      </c>
      <c r="BM1170" s="179" t="str">
        <f t="shared" si="1423"/>
        <v>BM$19</v>
      </c>
      <c r="BN1170" s="179" t="str">
        <f t="shared" si="1423"/>
        <v>BN$19</v>
      </c>
      <c r="BO1170" s="179" t="str">
        <f t="shared" si="1423"/>
        <v>BO$19</v>
      </c>
      <c r="BP1170" s="179" t="str">
        <f t="shared" si="1423"/>
        <v>BP$19</v>
      </c>
      <c r="BQ1170" s="179" t="str">
        <f t="shared" si="1423"/>
        <v>BQ$19</v>
      </c>
      <c r="BR1170" s="179" t="str">
        <f t="shared" si="1423"/>
        <v>BR$19</v>
      </c>
      <c r="BS1170" s="179" t="str">
        <f t="shared" si="1423"/>
        <v>BS$19</v>
      </c>
      <c r="BT1170" s="179" t="str">
        <f t="shared" si="1423"/>
        <v>BT$19</v>
      </c>
      <c r="BU1170" s="179" t="str">
        <f t="shared" si="1423"/>
        <v>BU$19</v>
      </c>
      <c r="BV1170" s="179" t="str">
        <f t="shared" si="1423"/>
        <v>BV$19</v>
      </c>
      <c r="BW1170" s="179" t="str">
        <f t="shared" si="1423"/>
        <v>BW$19</v>
      </c>
      <c r="BX1170" s="179" t="str">
        <f t="shared" si="1423"/>
        <v>BX$19</v>
      </c>
      <c r="BY1170" s="179" t="str">
        <f t="shared" si="1423"/>
        <v>BY$19</v>
      </c>
      <c r="BZ1170" s="179" t="str">
        <f t="shared" si="1423"/>
        <v>BZ$19</v>
      </c>
      <c r="CA1170" s="179" t="str">
        <f t="shared" si="1423"/>
        <v>CA$19</v>
      </c>
      <c r="CB1170" s="179" t="str">
        <f t="shared" si="1423"/>
        <v>CB$19</v>
      </c>
      <c r="CC1170" s="179" t="str">
        <f t="shared" si="1423"/>
        <v>CC$19</v>
      </c>
      <c r="CD1170" s="179" t="str">
        <f t="shared" si="1423"/>
        <v>CD$19</v>
      </c>
      <c r="CE1170" s="179" t="str">
        <f t="shared" ref="CE1170:CL1179" si="1424">CE1157</f>
        <v>CE$19</v>
      </c>
      <c r="CF1170" s="179" t="str">
        <f t="shared" si="1424"/>
        <v>CF$19</v>
      </c>
      <c r="CG1170" s="179" t="str">
        <f t="shared" si="1424"/>
        <v>CG$19</v>
      </c>
      <c r="CH1170" s="179" t="str">
        <f t="shared" si="1424"/>
        <v>CH$19</v>
      </c>
      <c r="CI1170" s="179" t="str">
        <f t="shared" si="1424"/>
        <v>CI$19</v>
      </c>
      <c r="CJ1170" s="179" t="str">
        <f t="shared" si="1424"/>
        <v>CJ$19</v>
      </c>
      <c r="CK1170" s="179" t="str">
        <f t="shared" si="1424"/>
        <v>CK$19</v>
      </c>
      <c r="CL1170" s="179" t="str">
        <f t="shared" si="1424"/>
        <v>CL$19</v>
      </c>
      <c r="CN1170" s="60"/>
      <c r="CO1170" s="179" t="str">
        <f t="shared" ref="CO1170:DL1179" si="1425">CO1157</f>
        <v>CO$19</v>
      </c>
      <c r="CP1170" s="179" t="str">
        <f t="shared" si="1425"/>
        <v>CP$19</v>
      </c>
      <c r="CQ1170" s="179" t="str">
        <f t="shared" si="1425"/>
        <v>CQ$19</v>
      </c>
      <c r="CR1170" s="179" t="str">
        <f t="shared" si="1425"/>
        <v>CR$19</v>
      </c>
      <c r="CS1170" s="179" t="str">
        <f t="shared" si="1425"/>
        <v>CS$19</v>
      </c>
      <c r="CT1170" s="179" t="str">
        <f t="shared" si="1425"/>
        <v>CT$19</v>
      </c>
      <c r="CU1170" s="179" t="str">
        <f t="shared" si="1425"/>
        <v>CU$19</v>
      </c>
      <c r="CV1170" s="179" t="str">
        <f t="shared" si="1425"/>
        <v>CV$19</v>
      </c>
      <c r="CW1170" s="179" t="str">
        <f t="shared" si="1425"/>
        <v>CW$19</v>
      </c>
      <c r="CX1170" s="179" t="str">
        <f t="shared" si="1425"/>
        <v>CX$19</v>
      </c>
      <c r="CY1170" s="179" t="str">
        <f t="shared" si="1425"/>
        <v>CY$19</v>
      </c>
      <c r="CZ1170" s="179" t="str">
        <f t="shared" si="1425"/>
        <v>CZ$19</v>
      </c>
      <c r="DA1170" s="179" t="str">
        <f t="shared" si="1425"/>
        <v>DA$19</v>
      </c>
      <c r="DB1170" s="179" t="str">
        <f t="shared" si="1425"/>
        <v>DB$19</v>
      </c>
      <c r="DC1170" s="179" t="str">
        <f t="shared" si="1425"/>
        <v>DC$19</v>
      </c>
      <c r="DD1170" s="179" t="str">
        <f t="shared" si="1425"/>
        <v>DD$19</v>
      </c>
      <c r="DE1170" s="179" t="str">
        <f t="shared" si="1425"/>
        <v>DE$19</v>
      </c>
      <c r="DF1170" s="179" t="str">
        <f t="shared" si="1425"/>
        <v>DF$19</v>
      </c>
      <c r="DG1170" s="179" t="str">
        <f t="shared" si="1425"/>
        <v>DG$19</v>
      </c>
      <c r="DH1170" s="179" t="str">
        <f t="shared" si="1425"/>
        <v>DH$19</v>
      </c>
      <c r="DI1170" s="179" t="str">
        <f t="shared" si="1425"/>
        <v>DI$19</v>
      </c>
      <c r="DJ1170" s="179" t="str">
        <f t="shared" si="1425"/>
        <v>DJ$19</v>
      </c>
      <c r="DK1170" s="179" t="str">
        <f t="shared" si="1425"/>
        <v>DK$19</v>
      </c>
      <c r="DL1170" s="179" t="str">
        <f t="shared" si="1425"/>
        <v>DL$19</v>
      </c>
    </row>
    <row r="1171" spans="1:116" x14ac:dyDescent="0.4">
      <c r="B1171" t="s">
        <v>332</v>
      </c>
      <c r="D1171" t="s">
        <v>765</v>
      </c>
      <c r="E1171" s="8" t="str">
        <f t="shared" si="1421"/>
        <v>1171 DC-S</v>
      </c>
      <c r="CO1171" s="8"/>
      <c r="CP1171" s="8"/>
      <c r="CQ1171" s="8"/>
      <c r="CR1171" s="8"/>
      <c r="CS1171" s="8"/>
      <c r="CT1171" s="8"/>
      <c r="CU1171" s="8"/>
      <c r="CV1171" s="8"/>
      <c r="CW1171" s="8"/>
      <c r="CX1171" s="8"/>
      <c r="CY1171" s="8"/>
      <c r="CZ1171" s="8"/>
      <c r="DA1171" s="8"/>
      <c r="DB1171" s="8"/>
      <c r="DC1171" s="8"/>
      <c r="DD1171" s="8"/>
      <c r="DE1171" s="8"/>
      <c r="DF1171" s="8"/>
      <c r="DG1171" s="8"/>
      <c r="DH1171" s="8"/>
      <c r="DI1171" s="8"/>
      <c r="DJ1171" s="8"/>
      <c r="DK1171" s="8"/>
      <c r="DL1171" s="8"/>
    </row>
    <row r="1172" spans="1:116" x14ac:dyDescent="0.4">
      <c r="A1172" s="174"/>
      <c r="B1172" t="s">
        <v>332</v>
      </c>
      <c r="D1172" t="s">
        <v>765</v>
      </c>
      <c r="E1172" s="8" t="str">
        <f t="shared" si="1421"/>
        <v>1172 DC-S</v>
      </c>
      <c r="H1172" s="174"/>
      <c r="I1172" s="176"/>
      <c r="J1172" s="176"/>
      <c r="K1172" s="197"/>
      <c r="L1172" s="197"/>
      <c r="M1172" s="197"/>
      <c r="N1172" s="197"/>
      <c r="O1172" s="197"/>
      <c r="P1172" s="197"/>
      <c r="R1172" s="198"/>
      <c r="S1172" s="174"/>
      <c r="T1172" s="174"/>
      <c r="U1172" s="174"/>
      <c r="V1172" s="174"/>
      <c r="W1172" s="174"/>
      <c r="X1172" s="174"/>
      <c r="Y1172" s="174"/>
      <c r="Z1172" s="174"/>
      <c r="AA1172" s="174"/>
      <c r="AB1172" s="174"/>
      <c r="AC1172" s="174"/>
      <c r="AD1172" s="174"/>
      <c r="AE1172" s="174"/>
      <c r="AF1172" s="174"/>
      <c r="AG1172" s="174"/>
      <c r="AH1172" s="174"/>
      <c r="AI1172" s="174"/>
      <c r="AJ1172" s="174"/>
      <c r="AK1172" s="174"/>
      <c r="AL1172" s="174"/>
      <c r="AM1172" s="174"/>
      <c r="AN1172" s="174"/>
      <c r="AO1172" s="174"/>
      <c r="AP1172" s="174"/>
      <c r="AQ1172" s="174"/>
      <c r="AR1172" s="174"/>
      <c r="AS1172" s="174"/>
      <c r="AT1172" s="174"/>
      <c r="AU1172" s="174"/>
      <c r="AV1172" s="174"/>
      <c r="AW1172" s="174"/>
      <c r="AX1172" s="174"/>
      <c r="AY1172" s="174"/>
      <c r="AZ1172" s="174"/>
      <c r="BA1172" s="174"/>
      <c r="BB1172" s="174"/>
      <c r="BC1172" s="174"/>
      <c r="BD1172" s="174"/>
      <c r="BE1172" s="174"/>
      <c r="BF1172" s="174"/>
      <c r="BG1172" s="174"/>
      <c r="BH1172" s="174"/>
      <c r="BI1172" s="174"/>
      <c r="BJ1172" s="174"/>
      <c r="BK1172" s="174"/>
      <c r="BL1172" s="174"/>
      <c r="BM1172" s="174"/>
      <c r="BN1172" s="174"/>
      <c r="BO1172" s="174"/>
      <c r="BP1172" s="174"/>
      <c r="BQ1172" s="174"/>
      <c r="BR1172" s="174"/>
      <c r="BS1172" s="174"/>
      <c r="BT1172" s="174"/>
      <c r="BU1172" s="174"/>
      <c r="BV1172" s="174"/>
      <c r="BW1172" s="174"/>
      <c r="BX1172" s="174"/>
      <c r="BY1172" s="174"/>
      <c r="BZ1172" s="174"/>
      <c r="CA1172" s="174"/>
      <c r="CB1172" s="174"/>
      <c r="CC1172" s="174"/>
      <c r="CD1172" s="174"/>
      <c r="CE1172" s="174"/>
      <c r="CF1172" s="174"/>
      <c r="CG1172" s="174"/>
      <c r="CH1172" s="174"/>
      <c r="CI1172" s="174"/>
      <c r="CJ1172" s="174"/>
      <c r="CK1172" s="174"/>
      <c r="CL1172" s="174"/>
      <c r="CN1172" s="176"/>
      <c r="CO1172" s="174"/>
      <c r="CP1172" s="174"/>
      <c r="CQ1172" s="174"/>
      <c r="CR1172" s="174"/>
      <c r="CS1172" s="174"/>
      <c r="CT1172" s="174"/>
      <c r="CU1172" s="174"/>
      <c r="CV1172" s="174"/>
      <c r="CW1172" s="174"/>
      <c r="CX1172" s="174"/>
      <c r="CY1172" s="174"/>
      <c r="CZ1172" s="174"/>
      <c r="DA1172" s="174"/>
      <c r="DB1172" s="174"/>
      <c r="DC1172" s="174"/>
      <c r="DD1172" s="174"/>
      <c r="DE1172" s="174"/>
      <c r="DF1172" s="174"/>
      <c r="DG1172" s="174"/>
      <c r="DH1172" s="174"/>
      <c r="DI1172" s="174"/>
      <c r="DJ1172" s="174"/>
      <c r="DK1172" s="174"/>
      <c r="DL1172" s="174"/>
    </row>
    <row r="1173" spans="1:116" x14ac:dyDescent="0.4">
      <c r="E1173" s="8"/>
      <c r="K1173" s="53"/>
      <c r="L1173" s="53"/>
      <c r="M1173" s="53"/>
      <c r="N1173" s="53"/>
      <c r="O1173" s="53"/>
      <c r="P1173" s="53"/>
      <c r="R1173" s="24"/>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row>
    <row r="1174" spans="1:116" x14ac:dyDescent="0.4">
      <c r="E1174" s="8"/>
      <c r="K1174" s="53"/>
      <c r="L1174" s="53"/>
      <c r="M1174" s="53"/>
      <c r="N1174" s="53"/>
      <c r="O1174" s="53"/>
      <c r="P1174" s="53"/>
      <c r="R1174" s="2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row>
    <row r="1175" spans="1:116" x14ac:dyDescent="0.4">
      <c r="E1175" s="8"/>
      <c r="K1175" s="53"/>
      <c r="L1175" s="53"/>
      <c r="M1175" s="53"/>
      <c r="N1175" s="53"/>
      <c r="O1175" s="53"/>
      <c r="P1175" s="53"/>
      <c r="R1175" s="24"/>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row>
    <row r="1176" spans="1:116" x14ac:dyDescent="0.4">
      <c r="E1176" s="8"/>
      <c r="K1176" s="53"/>
      <c r="L1176" s="53"/>
      <c r="M1176" s="53"/>
      <c r="N1176" s="53"/>
      <c r="O1176" s="53"/>
      <c r="P1176" s="53"/>
      <c r="R1176" s="24"/>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row>
    <row r="1177" spans="1:116" x14ac:dyDescent="0.4">
      <c r="E1177" s="8"/>
      <c r="K1177" s="53"/>
      <c r="L1177" s="53"/>
      <c r="M1177" s="53"/>
      <c r="N1177" s="53"/>
      <c r="O1177" s="53"/>
      <c r="P1177" s="53"/>
      <c r="R1177" s="24"/>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row>
    <row r="1178" spans="1:116" x14ac:dyDescent="0.4">
      <c r="E1178" s="8"/>
      <c r="K1178" s="53"/>
      <c r="L1178" s="53"/>
      <c r="M1178" s="53"/>
      <c r="N1178" s="53"/>
      <c r="O1178" s="53"/>
      <c r="P1178" s="53"/>
      <c r="R1178" s="24"/>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row>
    <row r="1179" spans="1:116" x14ac:dyDescent="0.4">
      <c r="E1179" s="8"/>
      <c r="K1179" s="53"/>
      <c r="L1179" s="53"/>
      <c r="M1179" s="53"/>
      <c r="N1179" s="53"/>
      <c r="O1179" s="53"/>
      <c r="P1179" s="53"/>
      <c r="R1179" s="24"/>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row>
    <row r="1180" spans="1:116" x14ac:dyDescent="0.4">
      <c r="E1180" s="8"/>
      <c r="K1180" s="53"/>
      <c r="L1180" s="53"/>
      <c r="M1180" s="53"/>
      <c r="N1180" s="53"/>
      <c r="O1180" s="53"/>
      <c r="P1180" s="53"/>
      <c r="R1180" s="24"/>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row>
    <row r="1181" spans="1:116" x14ac:dyDescent="0.4">
      <c r="E1181" s="8"/>
      <c r="K1181" s="53"/>
      <c r="L1181" s="53"/>
      <c r="M1181" s="53"/>
      <c r="N1181" s="53"/>
      <c r="O1181" s="53"/>
      <c r="P1181" s="53"/>
      <c r="R1181" s="24"/>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row>
    <row r="1182" spans="1:116" x14ac:dyDescent="0.4">
      <c r="E1182" s="8"/>
      <c r="K1182" s="53"/>
      <c r="L1182" s="53"/>
      <c r="M1182" s="53"/>
      <c r="N1182" s="53"/>
      <c r="O1182" s="53"/>
      <c r="P1182" s="53"/>
      <c r="R1182" s="24"/>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row>
    <row r="1183" spans="1:116" x14ac:dyDescent="0.4">
      <c r="E1183" s="8"/>
      <c r="K1183" s="53"/>
      <c r="L1183" s="53"/>
      <c r="M1183" s="53"/>
      <c r="N1183" s="53"/>
      <c r="O1183" s="53"/>
      <c r="P1183" s="53"/>
      <c r="R1183" s="24"/>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row>
    <row r="1184" spans="1:116" x14ac:dyDescent="0.4">
      <c r="E1184" s="8"/>
      <c r="K1184" s="53"/>
      <c r="L1184" s="53"/>
      <c r="M1184" s="53"/>
      <c r="N1184" s="53"/>
      <c r="O1184" s="53"/>
      <c r="P1184" s="53"/>
      <c r="R1184" s="2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row>
    <row r="1185" spans="5:90" x14ac:dyDescent="0.4">
      <c r="E1185" s="8"/>
      <c r="K1185" s="53"/>
      <c r="L1185" s="53"/>
      <c r="M1185" s="53"/>
      <c r="N1185" s="53"/>
      <c r="O1185" s="53"/>
      <c r="P1185" s="53"/>
      <c r="R1185" s="24"/>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row>
    <row r="1186" spans="5:90" x14ac:dyDescent="0.4">
      <c r="E1186" s="8"/>
      <c r="K1186" s="53"/>
      <c r="L1186" s="53"/>
      <c r="M1186" s="53"/>
      <c r="N1186" s="53"/>
      <c r="O1186" s="53"/>
      <c r="P1186" s="53"/>
      <c r="R1186" s="24"/>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row>
    <row r="1187" spans="5:90" x14ac:dyDescent="0.4">
      <c r="E1187" s="8"/>
      <c r="K1187" s="53"/>
      <c r="L1187" s="53"/>
      <c r="M1187" s="53"/>
      <c r="N1187" s="53"/>
      <c r="O1187" s="53"/>
      <c r="P1187" s="53"/>
      <c r="R1187" s="24"/>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row>
    <row r="1188" spans="5:90" x14ac:dyDescent="0.4">
      <c r="E1188" s="8"/>
      <c r="K1188" s="53"/>
      <c r="L1188" s="53"/>
      <c r="M1188" s="53"/>
      <c r="N1188" s="53"/>
      <c r="O1188" s="53"/>
      <c r="P1188" s="53"/>
      <c r="R1188" s="24"/>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row>
    <row r="1189" spans="5:90" x14ac:dyDescent="0.4">
      <c r="E1189" s="8"/>
      <c r="K1189" s="53"/>
      <c r="L1189" s="53"/>
      <c r="M1189" s="53"/>
      <c r="N1189" s="53"/>
      <c r="O1189" s="53"/>
      <c r="P1189" s="53"/>
      <c r="R1189" s="24"/>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row>
    <row r="1190" spans="5:90" x14ac:dyDescent="0.4">
      <c r="E1190" s="8"/>
      <c r="K1190" s="53"/>
      <c r="L1190" s="53"/>
      <c r="M1190" s="53"/>
      <c r="N1190" s="53"/>
      <c r="O1190" s="53"/>
      <c r="P1190" s="53"/>
      <c r="R1190" s="24"/>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row>
    <row r="1191" spans="5:90" x14ac:dyDescent="0.4">
      <c r="E1191" s="8"/>
      <c r="K1191" s="53"/>
      <c r="L1191" s="53"/>
      <c r="M1191" s="53"/>
      <c r="N1191" s="53"/>
      <c r="O1191" s="53"/>
      <c r="P1191" s="53"/>
      <c r="R1191" s="24"/>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row>
    <row r="1192" spans="5:90" x14ac:dyDescent="0.4">
      <c r="E1192" s="8"/>
      <c r="K1192" s="53"/>
      <c r="L1192" s="53"/>
      <c r="M1192" s="53"/>
      <c r="N1192" s="53"/>
      <c r="O1192" s="53"/>
      <c r="P1192" s="53"/>
      <c r="R1192" s="24"/>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row>
    <row r="1193" spans="5:90" x14ac:dyDescent="0.4">
      <c r="E1193" s="8"/>
      <c r="K1193" s="53"/>
      <c r="L1193" s="53"/>
      <c r="M1193" s="53"/>
      <c r="N1193" s="53"/>
      <c r="O1193" s="53"/>
      <c r="P1193" s="53"/>
      <c r="R1193" s="24"/>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row>
    <row r="1194" spans="5:90" x14ac:dyDescent="0.4">
      <c r="E1194" s="8"/>
      <c r="K1194" s="53"/>
      <c r="L1194" s="53"/>
      <c r="M1194" s="53"/>
      <c r="N1194" s="53"/>
      <c r="O1194" s="53"/>
      <c r="P1194" s="53"/>
      <c r="R1194" s="2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row>
    <row r="1195" spans="5:90" x14ac:dyDescent="0.4">
      <c r="E1195" s="8"/>
      <c r="K1195" s="53"/>
      <c r="L1195" s="53"/>
      <c r="M1195" s="53"/>
      <c r="N1195" s="53"/>
      <c r="O1195" s="53"/>
      <c r="P1195" s="53"/>
      <c r="R1195" s="24"/>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row>
    <row r="1196" spans="5:90" x14ac:dyDescent="0.4">
      <c r="E1196" s="8"/>
      <c r="K1196" s="53"/>
      <c r="L1196" s="53"/>
      <c r="M1196" s="53"/>
      <c r="N1196" s="53"/>
      <c r="O1196" s="53"/>
      <c r="P1196" s="53"/>
      <c r="R1196" s="24"/>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row>
    <row r="1197" spans="5:90" x14ac:dyDescent="0.4">
      <c r="E1197" s="8"/>
      <c r="K1197" s="53"/>
      <c r="L1197" s="53"/>
      <c r="M1197" s="53"/>
      <c r="N1197" s="53"/>
      <c r="O1197" s="53"/>
      <c r="P1197" s="53"/>
      <c r="R1197" s="24"/>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row>
    <row r="1198" spans="5:90" x14ac:dyDescent="0.4">
      <c r="E1198" s="8"/>
      <c r="K1198" s="53"/>
      <c r="L1198" s="53"/>
      <c r="M1198" s="53"/>
      <c r="N1198" s="53"/>
      <c r="O1198" s="53"/>
      <c r="P1198" s="53"/>
      <c r="R1198" s="24"/>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row>
    <row r="1199" spans="5:90" x14ac:dyDescent="0.4">
      <c r="E1199" s="8"/>
      <c r="K1199" s="53"/>
      <c r="L1199" s="53"/>
      <c r="M1199" s="53"/>
      <c r="N1199" s="53"/>
      <c r="O1199" s="53"/>
      <c r="P1199" s="53"/>
      <c r="R1199" s="24"/>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row>
    <row r="1200" spans="5:90" x14ac:dyDescent="0.4">
      <c r="E1200" s="8"/>
      <c r="K1200" s="53"/>
      <c r="L1200" s="53"/>
      <c r="M1200" s="53"/>
      <c r="N1200" s="53"/>
      <c r="O1200" s="53"/>
      <c r="P1200" s="53"/>
      <c r="R1200" s="24"/>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row>
    <row r="1201" spans="5:90" x14ac:dyDescent="0.4">
      <c r="E1201" s="8"/>
      <c r="K1201" s="53"/>
      <c r="L1201" s="53"/>
      <c r="M1201" s="53"/>
      <c r="N1201" s="53"/>
      <c r="O1201" s="53"/>
      <c r="P1201" s="53"/>
      <c r="R1201" s="24"/>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row>
    <row r="1202" spans="5:90" x14ac:dyDescent="0.4">
      <c r="E1202" s="8"/>
      <c r="K1202" s="53"/>
      <c r="L1202" s="53"/>
      <c r="M1202" s="53"/>
      <c r="N1202" s="53"/>
      <c r="O1202" s="53"/>
      <c r="P1202" s="53"/>
      <c r="R1202" s="24"/>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row>
    <row r="1203" spans="5:90" x14ac:dyDescent="0.4">
      <c r="E1203" s="8"/>
      <c r="K1203" s="53"/>
      <c r="L1203" s="53"/>
      <c r="M1203" s="53"/>
      <c r="N1203" s="53"/>
      <c r="O1203" s="53"/>
      <c r="P1203" s="53"/>
      <c r="R1203" s="24"/>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row>
    <row r="1204" spans="5:90" x14ac:dyDescent="0.4">
      <c r="E1204" s="8"/>
      <c r="K1204" s="53"/>
      <c r="L1204" s="53"/>
      <c r="M1204" s="53"/>
      <c r="N1204" s="53"/>
      <c r="O1204" s="53"/>
      <c r="P1204" s="53"/>
      <c r="R1204" s="2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row>
    <row r="1205" spans="5:90" x14ac:dyDescent="0.4">
      <c r="E1205" s="8"/>
      <c r="K1205" s="53"/>
      <c r="L1205" s="53"/>
      <c r="M1205" s="53"/>
      <c r="N1205" s="53"/>
      <c r="O1205" s="53"/>
      <c r="P1205" s="53"/>
      <c r="R1205" s="24"/>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row>
    <row r="1206" spans="5:90" x14ac:dyDescent="0.4">
      <c r="E1206" s="8"/>
      <c r="K1206" s="53"/>
      <c r="L1206" s="53"/>
      <c r="M1206" s="53"/>
      <c r="N1206" s="53"/>
      <c r="O1206" s="53"/>
      <c r="P1206" s="53"/>
      <c r="R1206" s="24"/>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row>
    <row r="1207" spans="5:90" x14ac:dyDescent="0.4">
      <c r="E1207" s="8"/>
      <c r="K1207" s="53"/>
      <c r="L1207" s="53"/>
      <c r="M1207" s="53"/>
      <c r="N1207" s="53"/>
      <c r="O1207" s="53"/>
      <c r="P1207" s="53"/>
      <c r="R1207" s="24"/>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row>
    <row r="1208" spans="5:90" x14ac:dyDescent="0.4">
      <c r="E1208" s="8"/>
      <c r="K1208" s="53"/>
      <c r="L1208" s="53"/>
      <c r="M1208" s="53"/>
      <c r="N1208" s="53"/>
      <c r="O1208" s="53"/>
      <c r="P1208" s="53"/>
      <c r="R1208" s="24"/>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row>
    <row r="1209" spans="5:90" x14ac:dyDescent="0.4">
      <c r="E1209" s="8"/>
      <c r="K1209" s="53"/>
      <c r="L1209" s="53"/>
      <c r="M1209" s="53"/>
      <c r="N1209" s="53"/>
      <c r="O1209" s="53"/>
      <c r="P1209" s="53"/>
      <c r="R1209" s="24"/>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row>
    <row r="1210" spans="5:90" x14ac:dyDescent="0.4">
      <c r="E1210" s="8"/>
      <c r="K1210" s="53"/>
      <c r="L1210" s="53"/>
      <c r="M1210" s="53"/>
      <c r="N1210" s="53"/>
      <c r="O1210" s="53"/>
      <c r="P1210" s="53"/>
      <c r="R1210" s="24"/>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row>
    <row r="1211" spans="5:90" x14ac:dyDescent="0.4">
      <c r="E1211" s="8"/>
      <c r="K1211" s="53"/>
      <c r="L1211" s="53"/>
      <c r="M1211" s="53"/>
      <c r="N1211" s="53"/>
      <c r="O1211" s="53"/>
      <c r="P1211" s="53"/>
      <c r="R1211" s="24"/>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row>
    <row r="1212" spans="5:90" x14ac:dyDescent="0.4">
      <c r="E1212" s="8"/>
      <c r="K1212" s="53"/>
      <c r="L1212" s="53"/>
      <c r="M1212" s="53"/>
      <c r="N1212" s="53"/>
      <c r="O1212" s="53"/>
      <c r="P1212" s="53"/>
      <c r="R1212" s="24"/>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row>
    <row r="1213" spans="5:90" x14ac:dyDescent="0.4">
      <c r="E1213" s="8"/>
      <c r="K1213" s="53"/>
      <c r="L1213" s="53"/>
      <c r="M1213" s="53"/>
      <c r="N1213" s="53"/>
      <c r="O1213" s="53"/>
      <c r="P1213" s="53"/>
      <c r="R1213" s="24"/>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row>
    <row r="1214" spans="5:90" x14ac:dyDescent="0.4">
      <c r="E1214" s="8"/>
      <c r="K1214" s="53"/>
      <c r="L1214" s="53"/>
      <c r="M1214" s="53"/>
      <c r="N1214" s="53"/>
      <c r="O1214" s="53"/>
      <c r="P1214" s="53"/>
      <c r="R1214" s="2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row>
    <row r="1215" spans="5:90" x14ac:dyDescent="0.4">
      <c r="E1215" s="8"/>
      <c r="K1215" s="53"/>
      <c r="L1215" s="53"/>
      <c r="M1215" s="53"/>
      <c r="N1215" s="53"/>
      <c r="O1215" s="53"/>
      <c r="P1215" s="53"/>
      <c r="R1215" s="24"/>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row>
    <row r="1216" spans="5:90" x14ac:dyDescent="0.4">
      <c r="E1216" s="8"/>
      <c r="K1216" s="53"/>
      <c r="L1216" s="53"/>
      <c r="M1216" s="53"/>
      <c r="N1216" s="53"/>
      <c r="O1216" s="53"/>
      <c r="P1216" s="53"/>
      <c r="R1216" s="24"/>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row>
    <row r="1217" spans="1:116" x14ac:dyDescent="0.4">
      <c r="E1217" s="8"/>
      <c r="K1217" s="53"/>
      <c r="L1217" s="53"/>
      <c r="M1217" s="53"/>
      <c r="N1217" s="53"/>
      <c r="O1217" s="53"/>
      <c r="P1217" s="53"/>
      <c r="R1217" s="24"/>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row>
    <row r="1218" spans="1:116" x14ac:dyDescent="0.4">
      <c r="E1218" s="8"/>
      <c r="K1218" s="53"/>
      <c r="L1218" s="53"/>
      <c r="M1218" s="53"/>
      <c r="N1218" s="53"/>
      <c r="O1218" s="53"/>
      <c r="P1218" s="53"/>
      <c r="R1218" s="24"/>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row>
    <row r="1219" spans="1:116" x14ac:dyDescent="0.4">
      <c r="E1219" s="8"/>
      <c r="K1219" s="53"/>
      <c r="L1219" s="53"/>
      <c r="M1219" s="53"/>
      <c r="N1219" s="53"/>
      <c r="O1219" s="53"/>
      <c r="P1219" s="53"/>
      <c r="R1219" s="24"/>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row>
    <row r="1220" spans="1:116" x14ac:dyDescent="0.4">
      <c r="E1220" s="8"/>
      <c r="G1220" s="175" t="s">
        <v>490</v>
      </c>
      <c r="K1220" s="53"/>
      <c r="L1220" s="53"/>
      <c r="M1220" s="53"/>
      <c r="N1220" s="53"/>
      <c r="O1220" s="53"/>
      <c r="P1220" s="53"/>
      <c r="R1220" s="24"/>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row>
    <row r="1221" spans="1:116" x14ac:dyDescent="0.4">
      <c r="E1221" s="8"/>
      <c r="G1221" s="175" t="s">
        <v>492</v>
      </c>
      <c r="K1221" s="53"/>
      <c r="L1221" s="53"/>
      <c r="M1221" s="53"/>
      <c r="N1221" s="53"/>
      <c r="O1221" s="53"/>
      <c r="P1221" s="53"/>
      <c r="R1221" s="24"/>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row>
    <row r="1222" spans="1:116" x14ac:dyDescent="0.4">
      <c r="A1222" s="174"/>
      <c r="E1222" s="8"/>
      <c r="G1222" s="175" t="s">
        <v>461</v>
      </c>
      <c r="H1222" s="174"/>
      <c r="I1222" s="176"/>
      <c r="J1222" s="176"/>
      <c r="K1222" s="197"/>
      <c r="L1222" s="197"/>
      <c r="M1222" s="197"/>
      <c r="N1222" s="197"/>
      <c r="O1222" s="197"/>
      <c r="P1222" s="197"/>
      <c r="R1222" s="198"/>
      <c r="S1222" s="199" t="str">
        <f t="shared" ref="S1222:AX1222" si="1426">S$20</f>
        <v>S$16</v>
      </c>
      <c r="T1222" s="199" t="str">
        <f t="shared" si="1426"/>
        <v>T$16</v>
      </c>
      <c r="U1222" s="199" t="str">
        <f t="shared" si="1426"/>
        <v>U$16</v>
      </c>
      <c r="V1222" s="199" t="str">
        <f t="shared" si="1426"/>
        <v>V$16</v>
      </c>
      <c r="W1222" s="199" t="str">
        <f t="shared" si="1426"/>
        <v>W$16</v>
      </c>
      <c r="X1222" s="199" t="str">
        <f t="shared" si="1426"/>
        <v>X$16</v>
      </c>
      <c r="Y1222" s="199" t="str">
        <f t="shared" si="1426"/>
        <v>Y$16</v>
      </c>
      <c r="Z1222" s="199" t="str">
        <f t="shared" si="1426"/>
        <v>Z$16</v>
      </c>
      <c r="AA1222" s="199" t="str">
        <f t="shared" si="1426"/>
        <v>AA$16</v>
      </c>
      <c r="AB1222" s="199" t="str">
        <f t="shared" si="1426"/>
        <v>AB$16</v>
      </c>
      <c r="AC1222" s="199" t="str">
        <f t="shared" si="1426"/>
        <v>AC$16</v>
      </c>
      <c r="AD1222" s="199" t="str">
        <f t="shared" si="1426"/>
        <v>AD$16</v>
      </c>
      <c r="AE1222" s="199" t="str">
        <f t="shared" si="1426"/>
        <v>AE$16</v>
      </c>
      <c r="AF1222" s="199" t="str">
        <f t="shared" si="1426"/>
        <v>AF$16</v>
      </c>
      <c r="AG1222" s="199" t="str">
        <f t="shared" si="1426"/>
        <v>AG$16</v>
      </c>
      <c r="AH1222" s="199" t="str">
        <f t="shared" si="1426"/>
        <v>AH$16</v>
      </c>
      <c r="AI1222" s="199" t="str">
        <f t="shared" si="1426"/>
        <v>AI$16</v>
      </c>
      <c r="AJ1222" s="199" t="str">
        <f t="shared" si="1426"/>
        <v>AJ$16</v>
      </c>
      <c r="AK1222" s="199" t="str">
        <f t="shared" si="1426"/>
        <v>AK$16</v>
      </c>
      <c r="AL1222" s="199" t="str">
        <f t="shared" si="1426"/>
        <v>AL$16</v>
      </c>
      <c r="AM1222" s="199" t="str">
        <f t="shared" si="1426"/>
        <v>AM$16</v>
      </c>
      <c r="AN1222" s="199" t="str">
        <f t="shared" si="1426"/>
        <v>AN$16</v>
      </c>
      <c r="AO1222" s="199" t="str">
        <f t="shared" si="1426"/>
        <v>AO$16</v>
      </c>
      <c r="AP1222" s="199" t="str">
        <f t="shared" si="1426"/>
        <v>AP$16</v>
      </c>
      <c r="AQ1222" s="199" t="str">
        <f t="shared" si="1426"/>
        <v>AQ$16</v>
      </c>
      <c r="AR1222" s="199" t="str">
        <f t="shared" si="1426"/>
        <v>AR$16</v>
      </c>
      <c r="AS1222" s="199" t="str">
        <f t="shared" si="1426"/>
        <v>AS$16</v>
      </c>
      <c r="AT1222" s="199" t="str">
        <f t="shared" si="1426"/>
        <v>AT$16</v>
      </c>
      <c r="AU1222" s="199" t="str">
        <f t="shared" si="1426"/>
        <v>AU$16</v>
      </c>
      <c r="AV1222" s="199" t="str">
        <f t="shared" si="1426"/>
        <v>AV$16</v>
      </c>
      <c r="AW1222" s="199" t="str">
        <f t="shared" si="1426"/>
        <v>AW$16</v>
      </c>
      <c r="AX1222" s="199" t="str">
        <f t="shared" si="1426"/>
        <v>AX$16</v>
      </c>
      <c r="AY1222" s="199" t="str">
        <f t="shared" ref="AY1222:CD1222" si="1427">AY$20</f>
        <v>AY$16</v>
      </c>
      <c r="AZ1222" s="199" t="str">
        <f t="shared" si="1427"/>
        <v>AZ$16</v>
      </c>
      <c r="BA1222" s="199" t="str">
        <f t="shared" si="1427"/>
        <v>BA$16</v>
      </c>
      <c r="BB1222" s="199" t="str">
        <f t="shared" si="1427"/>
        <v>BB$16</v>
      </c>
      <c r="BC1222" s="199" t="str">
        <f t="shared" si="1427"/>
        <v>BC$16</v>
      </c>
      <c r="BD1222" s="199" t="str">
        <f t="shared" si="1427"/>
        <v>BD$16</v>
      </c>
      <c r="BE1222" s="199" t="str">
        <f t="shared" si="1427"/>
        <v>BE$16</v>
      </c>
      <c r="BF1222" s="199" t="str">
        <f t="shared" si="1427"/>
        <v>BF$16</v>
      </c>
      <c r="BG1222" s="199" t="str">
        <f t="shared" si="1427"/>
        <v>BG$16</v>
      </c>
      <c r="BH1222" s="199" t="str">
        <f t="shared" si="1427"/>
        <v>BH$16</v>
      </c>
      <c r="BI1222" s="199" t="str">
        <f t="shared" si="1427"/>
        <v>BI$16</v>
      </c>
      <c r="BJ1222" s="199" t="str">
        <f t="shared" si="1427"/>
        <v>BJ$16</v>
      </c>
      <c r="BK1222" s="199" t="str">
        <f t="shared" si="1427"/>
        <v>BK$16</v>
      </c>
      <c r="BL1222" s="199" t="str">
        <f t="shared" si="1427"/>
        <v>BL$16</v>
      </c>
      <c r="BM1222" s="199" t="str">
        <f t="shared" si="1427"/>
        <v>BM$16</v>
      </c>
      <c r="BN1222" s="199" t="str">
        <f t="shared" si="1427"/>
        <v>BN$16</v>
      </c>
      <c r="BO1222" s="199" t="str">
        <f t="shared" si="1427"/>
        <v>BO$16</v>
      </c>
      <c r="BP1222" s="199" t="str">
        <f t="shared" si="1427"/>
        <v>BP$16</v>
      </c>
      <c r="BQ1222" s="199" t="str">
        <f t="shared" si="1427"/>
        <v>BQ$16</v>
      </c>
      <c r="BR1222" s="199" t="str">
        <f t="shared" si="1427"/>
        <v>BR$16</v>
      </c>
      <c r="BS1222" s="199" t="str">
        <f t="shared" si="1427"/>
        <v>BS$16</v>
      </c>
      <c r="BT1222" s="199" t="str">
        <f t="shared" si="1427"/>
        <v>BT$16</v>
      </c>
      <c r="BU1222" s="199" t="str">
        <f t="shared" si="1427"/>
        <v>BU$16</v>
      </c>
      <c r="BV1222" s="199" t="str">
        <f t="shared" si="1427"/>
        <v>BV$16</v>
      </c>
      <c r="BW1222" s="199" t="str">
        <f t="shared" si="1427"/>
        <v>BW$16</v>
      </c>
      <c r="BX1222" s="199" t="str">
        <f t="shared" si="1427"/>
        <v>BX$16</v>
      </c>
      <c r="BY1222" s="199" t="str">
        <f t="shared" si="1427"/>
        <v>BY$16</v>
      </c>
      <c r="BZ1222" s="199" t="str">
        <f t="shared" si="1427"/>
        <v>BZ$16</v>
      </c>
      <c r="CA1222" s="199" t="str">
        <f t="shared" si="1427"/>
        <v>CA$16</v>
      </c>
      <c r="CB1222" s="199" t="str">
        <f t="shared" si="1427"/>
        <v>CB$16</v>
      </c>
      <c r="CC1222" s="199" t="str">
        <f t="shared" si="1427"/>
        <v>CC$16</v>
      </c>
      <c r="CD1222" s="199" t="str">
        <f t="shared" si="1427"/>
        <v>CD$16</v>
      </c>
      <c r="CE1222" s="199" t="str">
        <f t="shared" ref="CE1222:CL1222" si="1428">CE$20</f>
        <v>CE$16</v>
      </c>
      <c r="CF1222" s="199" t="str">
        <f t="shared" si="1428"/>
        <v>CF$16</v>
      </c>
      <c r="CG1222" s="199" t="str">
        <f t="shared" si="1428"/>
        <v>CG$16</v>
      </c>
      <c r="CH1222" s="199" t="str">
        <f t="shared" si="1428"/>
        <v>CH$16</v>
      </c>
      <c r="CI1222" s="199" t="str">
        <f t="shared" si="1428"/>
        <v>CI$16</v>
      </c>
      <c r="CJ1222" s="199" t="str">
        <f t="shared" si="1428"/>
        <v>CJ$16</v>
      </c>
      <c r="CK1222" s="199" t="str">
        <f t="shared" si="1428"/>
        <v>CK$16</v>
      </c>
      <c r="CL1222" s="199" t="str">
        <f t="shared" si="1428"/>
        <v>CL$16</v>
      </c>
      <c r="CN1222" s="176"/>
      <c r="CO1222" s="199" t="str">
        <f t="shared" ref="CO1222:DL1222" si="1429">CO$20</f>
        <v>CO$16</v>
      </c>
      <c r="CP1222" s="199" t="str">
        <f t="shared" si="1429"/>
        <v>CP$16</v>
      </c>
      <c r="CQ1222" s="199" t="str">
        <f t="shared" si="1429"/>
        <v>CQ$16</v>
      </c>
      <c r="CR1222" s="199" t="str">
        <f t="shared" si="1429"/>
        <v>CR$16</v>
      </c>
      <c r="CS1222" s="199" t="str">
        <f t="shared" si="1429"/>
        <v>CS$16</v>
      </c>
      <c r="CT1222" s="199" t="str">
        <f t="shared" si="1429"/>
        <v>CT$16</v>
      </c>
      <c r="CU1222" s="199" t="str">
        <f t="shared" si="1429"/>
        <v>CU$16</v>
      </c>
      <c r="CV1222" s="199" t="str">
        <f t="shared" si="1429"/>
        <v>CV$16</v>
      </c>
      <c r="CW1222" s="199" t="str">
        <f t="shared" si="1429"/>
        <v>CW$16</v>
      </c>
      <c r="CX1222" s="199" t="str">
        <f t="shared" si="1429"/>
        <v>CX$16</v>
      </c>
      <c r="CY1222" s="199" t="str">
        <f t="shared" si="1429"/>
        <v>CY$16</v>
      </c>
      <c r="CZ1222" s="199" t="str">
        <f t="shared" si="1429"/>
        <v>CZ$16</v>
      </c>
      <c r="DA1222" s="199" t="str">
        <f t="shared" si="1429"/>
        <v>DA$16</v>
      </c>
      <c r="DB1222" s="199" t="str">
        <f t="shared" si="1429"/>
        <v>DB$16</v>
      </c>
      <c r="DC1222" s="199" t="str">
        <f t="shared" si="1429"/>
        <v>DC$16</v>
      </c>
      <c r="DD1222" s="199" t="str">
        <f t="shared" si="1429"/>
        <v>DD$16</v>
      </c>
      <c r="DE1222" s="199" t="str">
        <f t="shared" si="1429"/>
        <v>DE$16</v>
      </c>
      <c r="DF1222" s="199" t="str">
        <f t="shared" si="1429"/>
        <v>DF$16</v>
      </c>
      <c r="DG1222" s="199" t="str">
        <f t="shared" si="1429"/>
        <v>DG$16</v>
      </c>
      <c r="DH1222" s="199" t="str">
        <f t="shared" si="1429"/>
        <v>DH$16</v>
      </c>
      <c r="DI1222" s="199" t="str">
        <f t="shared" si="1429"/>
        <v>DI$16</v>
      </c>
      <c r="DJ1222" s="199" t="str">
        <f t="shared" si="1429"/>
        <v>DJ$16</v>
      </c>
      <c r="DK1222" s="199" t="str">
        <f t="shared" si="1429"/>
        <v>DK$16</v>
      </c>
      <c r="DL1222" s="199" t="str">
        <f t="shared" si="1429"/>
        <v>DL$16</v>
      </c>
    </row>
    <row r="1223" spans="1:116" x14ac:dyDescent="0.4">
      <c r="A1223" s="174"/>
      <c r="E1223" s="8"/>
      <c r="G1223" s="175" t="s">
        <v>462</v>
      </c>
      <c r="H1223" s="200"/>
      <c r="I1223" s="201"/>
      <c r="J1223" s="201"/>
      <c r="K1223" s="202"/>
      <c r="L1223" s="202"/>
      <c r="M1223" s="202"/>
      <c r="N1223" s="202"/>
      <c r="O1223" s="202"/>
      <c r="P1223" s="202"/>
      <c r="R1223" s="202"/>
      <c r="S1223" s="199" t="str">
        <f t="shared" ref="S1223:AX1223" si="1430">S$21</f>
        <v>S$17</v>
      </c>
      <c r="T1223" s="199" t="str">
        <f t="shared" si="1430"/>
        <v>T$17</v>
      </c>
      <c r="U1223" s="199" t="str">
        <f t="shared" si="1430"/>
        <v>U$17</v>
      </c>
      <c r="V1223" s="199" t="str">
        <f t="shared" si="1430"/>
        <v>V$17</v>
      </c>
      <c r="W1223" s="199" t="str">
        <f t="shared" si="1430"/>
        <v>W$17</v>
      </c>
      <c r="X1223" s="199" t="str">
        <f t="shared" si="1430"/>
        <v>X$17</v>
      </c>
      <c r="Y1223" s="199" t="str">
        <f t="shared" si="1430"/>
        <v>Y$17</v>
      </c>
      <c r="Z1223" s="199" t="str">
        <f t="shared" si="1430"/>
        <v>Z$17</v>
      </c>
      <c r="AA1223" s="199" t="str">
        <f t="shared" si="1430"/>
        <v>AA$17</v>
      </c>
      <c r="AB1223" s="199" t="str">
        <f t="shared" si="1430"/>
        <v>AB$17</v>
      </c>
      <c r="AC1223" s="199" t="str">
        <f t="shared" si="1430"/>
        <v>AC$17</v>
      </c>
      <c r="AD1223" s="199" t="str">
        <f t="shared" si="1430"/>
        <v>AD$17</v>
      </c>
      <c r="AE1223" s="199" t="str">
        <f t="shared" si="1430"/>
        <v>AE$17</v>
      </c>
      <c r="AF1223" s="199" t="str">
        <f t="shared" si="1430"/>
        <v>AF$17</v>
      </c>
      <c r="AG1223" s="199" t="str">
        <f t="shared" si="1430"/>
        <v>AG$17</v>
      </c>
      <c r="AH1223" s="199" t="str">
        <f t="shared" si="1430"/>
        <v>AH$17</v>
      </c>
      <c r="AI1223" s="199" t="str">
        <f t="shared" si="1430"/>
        <v>AI$17</v>
      </c>
      <c r="AJ1223" s="199" t="str">
        <f t="shared" si="1430"/>
        <v>AJ$17</v>
      </c>
      <c r="AK1223" s="199" t="str">
        <f t="shared" si="1430"/>
        <v>AK$17</v>
      </c>
      <c r="AL1223" s="199" t="str">
        <f t="shared" si="1430"/>
        <v>AL$17</v>
      </c>
      <c r="AM1223" s="199" t="str">
        <f t="shared" si="1430"/>
        <v>AM$17</v>
      </c>
      <c r="AN1223" s="199" t="str">
        <f t="shared" si="1430"/>
        <v>AN$17</v>
      </c>
      <c r="AO1223" s="199" t="str">
        <f t="shared" si="1430"/>
        <v>AO$17</v>
      </c>
      <c r="AP1223" s="199" t="str">
        <f t="shared" si="1430"/>
        <v>AP$17</v>
      </c>
      <c r="AQ1223" s="199" t="str">
        <f t="shared" si="1430"/>
        <v>AQ$17</v>
      </c>
      <c r="AR1223" s="199" t="str">
        <f t="shared" si="1430"/>
        <v>AR$17</v>
      </c>
      <c r="AS1223" s="199" t="str">
        <f t="shared" si="1430"/>
        <v>AS$17</v>
      </c>
      <c r="AT1223" s="199" t="str">
        <f t="shared" si="1430"/>
        <v>AT$17</v>
      </c>
      <c r="AU1223" s="199" t="str">
        <f t="shared" si="1430"/>
        <v>AU$17</v>
      </c>
      <c r="AV1223" s="199" t="str">
        <f t="shared" si="1430"/>
        <v>AV$17</v>
      </c>
      <c r="AW1223" s="199" t="str">
        <f t="shared" si="1430"/>
        <v>AW$17</v>
      </c>
      <c r="AX1223" s="199" t="str">
        <f t="shared" si="1430"/>
        <v>AX$17</v>
      </c>
      <c r="AY1223" s="199" t="str">
        <f t="shared" ref="AY1223:CD1223" si="1431">AY$21</f>
        <v>AY$17</v>
      </c>
      <c r="AZ1223" s="199" t="str">
        <f t="shared" si="1431"/>
        <v>AZ$17</v>
      </c>
      <c r="BA1223" s="199" t="str">
        <f t="shared" si="1431"/>
        <v>BA$17</v>
      </c>
      <c r="BB1223" s="199" t="str">
        <f t="shared" si="1431"/>
        <v>BB$17</v>
      </c>
      <c r="BC1223" s="199" t="str">
        <f t="shared" si="1431"/>
        <v>BC$17</v>
      </c>
      <c r="BD1223" s="199" t="str">
        <f t="shared" si="1431"/>
        <v>BD$17</v>
      </c>
      <c r="BE1223" s="199" t="str">
        <f t="shared" si="1431"/>
        <v>BE$17</v>
      </c>
      <c r="BF1223" s="199" t="str">
        <f t="shared" si="1431"/>
        <v>BF$17</v>
      </c>
      <c r="BG1223" s="199" t="str">
        <f t="shared" si="1431"/>
        <v>BG$17</v>
      </c>
      <c r="BH1223" s="199" t="str">
        <f t="shared" si="1431"/>
        <v>BH$17</v>
      </c>
      <c r="BI1223" s="199" t="str">
        <f t="shared" si="1431"/>
        <v>BI$17</v>
      </c>
      <c r="BJ1223" s="199" t="str">
        <f t="shared" si="1431"/>
        <v>BJ$17</v>
      </c>
      <c r="BK1223" s="199" t="str">
        <f t="shared" si="1431"/>
        <v>BK$17</v>
      </c>
      <c r="BL1223" s="199" t="str">
        <f t="shared" si="1431"/>
        <v>BL$17</v>
      </c>
      <c r="BM1223" s="199" t="str">
        <f t="shared" si="1431"/>
        <v>BM$17</v>
      </c>
      <c r="BN1223" s="199" t="str">
        <f t="shared" si="1431"/>
        <v>BN$17</v>
      </c>
      <c r="BO1223" s="199" t="str">
        <f t="shared" si="1431"/>
        <v>BO$17</v>
      </c>
      <c r="BP1223" s="199" t="str">
        <f t="shared" si="1431"/>
        <v>BP$17</v>
      </c>
      <c r="BQ1223" s="199" t="str">
        <f t="shared" si="1431"/>
        <v>BQ$17</v>
      </c>
      <c r="BR1223" s="199" t="str">
        <f t="shared" si="1431"/>
        <v>BR$17</v>
      </c>
      <c r="BS1223" s="199" t="str">
        <f t="shared" si="1431"/>
        <v>BS$17</v>
      </c>
      <c r="BT1223" s="199" t="str">
        <f t="shared" si="1431"/>
        <v>BT$17</v>
      </c>
      <c r="BU1223" s="199" t="str">
        <f t="shared" si="1431"/>
        <v>BU$17</v>
      </c>
      <c r="BV1223" s="199" t="str">
        <f t="shared" si="1431"/>
        <v>BV$17</v>
      </c>
      <c r="BW1223" s="199" t="str">
        <f t="shared" si="1431"/>
        <v>BW$17</v>
      </c>
      <c r="BX1223" s="199" t="str">
        <f t="shared" si="1431"/>
        <v>BX$17</v>
      </c>
      <c r="BY1223" s="199" t="str">
        <f t="shared" si="1431"/>
        <v>BY$17</v>
      </c>
      <c r="BZ1223" s="199" t="str">
        <f t="shared" si="1431"/>
        <v>BZ$17</v>
      </c>
      <c r="CA1223" s="199" t="str">
        <f t="shared" si="1431"/>
        <v>CA$17</v>
      </c>
      <c r="CB1223" s="199" t="str">
        <f t="shared" si="1431"/>
        <v>CB$17</v>
      </c>
      <c r="CC1223" s="199" t="str">
        <f t="shared" si="1431"/>
        <v>CC$17</v>
      </c>
      <c r="CD1223" s="199" t="str">
        <f t="shared" si="1431"/>
        <v>CD$17</v>
      </c>
      <c r="CE1223" s="199" t="str">
        <f t="shared" ref="CE1223:CL1223" si="1432">CE$21</f>
        <v>CE$17</v>
      </c>
      <c r="CF1223" s="199" t="str">
        <f t="shared" si="1432"/>
        <v>CF$17</v>
      </c>
      <c r="CG1223" s="199" t="str">
        <f t="shared" si="1432"/>
        <v>CG$17</v>
      </c>
      <c r="CH1223" s="199" t="str">
        <f t="shared" si="1432"/>
        <v>CH$17</v>
      </c>
      <c r="CI1223" s="199" t="str">
        <f t="shared" si="1432"/>
        <v>CI$17</v>
      </c>
      <c r="CJ1223" s="199" t="str">
        <f t="shared" si="1432"/>
        <v>CJ$17</v>
      </c>
      <c r="CK1223" s="199" t="str">
        <f t="shared" si="1432"/>
        <v>CK$17</v>
      </c>
      <c r="CL1223" s="199" t="str">
        <f t="shared" si="1432"/>
        <v>CL$17</v>
      </c>
      <c r="CN1223" s="201"/>
      <c r="CO1223" s="199" t="str">
        <f t="shared" ref="CO1223:DL1223" si="1433">CO$21</f>
        <v>CO$17</v>
      </c>
      <c r="CP1223" s="199" t="str">
        <f t="shared" si="1433"/>
        <v>CP$17</v>
      </c>
      <c r="CQ1223" s="199" t="str">
        <f t="shared" si="1433"/>
        <v>CQ$17</v>
      </c>
      <c r="CR1223" s="199" t="str">
        <f t="shared" si="1433"/>
        <v>CR$17</v>
      </c>
      <c r="CS1223" s="199" t="str">
        <f t="shared" si="1433"/>
        <v>CS$17</v>
      </c>
      <c r="CT1223" s="199" t="str">
        <f t="shared" si="1433"/>
        <v>CT$17</v>
      </c>
      <c r="CU1223" s="199" t="str">
        <f t="shared" si="1433"/>
        <v>CU$17</v>
      </c>
      <c r="CV1223" s="199" t="str">
        <f t="shared" si="1433"/>
        <v>CV$17</v>
      </c>
      <c r="CW1223" s="199" t="str">
        <f t="shared" si="1433"/>
        <v>CW$17</v>
      </c>
      <c r="CX1223" s="199" t="str">
        <f t="shared" si="1433"/>
        <v>CX$17</v>
      </c>
      <c r="CY1223" s="199" t="str">
        <f t="shared" si="1433"/>
        <v>CY$17</v>
      </c>
      <c r="CZ1223" s="199" t="str">
        <f t="shared" si="1433"/>
        <v>CZ$17</v>
      </c>
      <c r="DA1223" s="199" t="str">
        <f t="shared" si="1433"/>
        <v>DA$17</v>
      </c>
      <c r="DB1223" s="199" t="str">
        <f t="shared" si="1433"/>
        <v>DB$17</v>
      </c>
      <c r="DC1223" s="199" t="str">
        <f t="shared" si="1433"/>
        <v>DC$17</v>
      </c>
      <c r="DD1223" s="199" t="str">
        <f t="shared" si="1433"/>
        <v>DD$17</v>
      </c>
      <c r="DE1223" s="199" t="str">
        <f t="shared" si="1433"/>
        <v>DE$17</v>
      </c>
      <c r="DF1223" s="199" t="str">
        <f t="shared" si="1433"/>
        <v>DF$17</v>
      </c>
      <c r="DG1223" s="199" t="str">
        <f t="shared" si="1433"/>
        <v>DG$17</v>
      </c>
      <c r="DH1223" s="199" t="str">
        <f t="shared" si="1433"/>
        <v>DH$17</v>
      </c>
      <c r="DI1223" s="199" t="str">
        <f t="shared" si="1433"/>
        <v>DI$17</v>
      </c>
      <c r="DJ1223" s="199" t="str">
        <f t="shared" si="1433"/>
        <v>DJ$17</v>
      </c>
      <c r="DK1223" s="199" t="str">
        <f t="shared" si="1433"/>
        <v>DK$17</v>
      </c>
      <c r="DL1223" s="199" t="str">
        <f t="shared" si="1433"/>
        <v>DL$17</v>
      </c>
    </row>
    <row r="1224" spans="1:116" x14ac:dyDescent="0.4">
      <c r="A1224" s="174"/>
      <c r="E1224" s="8"/>
      <c r="G1224" s="175" t="s">
        <v>491</v>
      </c>
      <c r="H1224" s="200"/>
      <c r="I1224" s="201"/>
      <c r="J1224" s="201"/>
      <c r="K1224" s="202"/>
      <c r="L1224" s="202"/>
      <c r="M1224" s="202"/>
      <c r="N1224" s="202"/>
      <c r="O1224" s="202"/>
      <c r="P1224" s="202"/>
      <c r="R1224" s="202"/>
      <c r="S1224" s="190"/>
      <c r="T1224" s="190"/>
      <c r="U1224" s="190"/>
      <c r="V1224" s="190"/>
      <c r="W1224" s="190"/>
      <c r="X1224" s="190"/>
      <c r="Y1224" s="190"/>
      <c r="Z1224" s="190"/>
      <c r="AA1224" s="190"/>
      <c r="AB1224" s="190"/>
      <c r="AC1224" s="190"/>
      <c r="AD1224" s="190"/>
      <c r="AE1224" s="190"/>
      <c r="AF1224" s="190"/>
      <c r="AG1224" s="190"/>
      <c r="AH1224" s="190"/>
      <c r="AI1224" s="190"/>
      <c r="AJ1224" s="190"/>
      <c r="AK1224" s="190"/>
      <c r="AL1224" s="190"/>
      <c r="AM1224" s="190"/>
      <c r="AN1224" s="190"/>
      <c r="AO1224" s="190"/>
      <c r="AP1224" s="190"/>
      <c r="AQ1224" s="190"/>
      <c r="AR1224" s="190"/>
      <c r="AS1224" s="190"/>
      <c r="AT1224" s="190"/>
      <c r="AU1224" s="190"/>
      <c r="AV1224" s="190"/>
      <c r="AW1224" s="190"/>
      <c r="AX1224" s="190"/>
      <c r="AY1224" s="190"/>
      <c r="AZ1224" s="190"/>
      <c r="BA1224" s="190"/>
      <c r="BB1224" s="190"/>
      <c r="BC1224" s="190"/>
      <c r="BD1224" s="190"/>
      <c r="BE1224" s="190"/>
      <c r="BF1224" s="190"/>
      <c r="BG1224" s="190"/>
      <c r="BH1224" s="190"/>
      <c r="BI1224" s="190"/>
      <c r="BJ1224" s="190"/>
      <c r="BK1224" s="190"/>
      <c r="BL1224" s="190"/>
      <c r="BM1224" s="190"/>
      <c r="BN1224" s="190"/>
      <c r="BO1224" s="190"/>
      <c r="BP1224" s="190"/>
      <c r="BQ1224" s="190"/>
      <c r="BR1224" s="190"/>
      <c r="BS1224" s="190"/>
      <c r="BT1224" s="190"/>
      <c r="BU1224" s="190"/>
      <c r="BV1224" s="190"/>
      <c r="BW1224" s="190"/>
      <c r="BX1224" s="190"/>
      <c r="BY1224" s="190"/>
      <c r="BZ1224" s="190"/>
      <c r="CA1224" s="190"/>
      <c r="CB1224" s="190"/>
      <c r="CC1224" s="190"/>
      <c r="CD1224" s="190"/>
      <c r="CE1224" s="190"/>
      <c r="CF1224" s="190"/>
      <c r="CG1224" s="190"/>
      <c r="CH1224" s="190"/>
      <c r="CI1224" s="190"/>
      <c r="CJ1224" s="190"/>
      <c r="CK1224" s="190"/>
      <c r="CL1224" s="190"/>
      <c r="CN1224" s="201"/>
      <c r="CO1224" s="190"/>
      <c r="CP1224" s="190"/>
      <c r="CQ1224" s="190"/>
      <c r="CR1224" s="190"/>
      <c r="CS1224" s="190"/>
      <c r="CT1224" s="190"/>
      <c r="CU1224" s="190"/>
      <c r="CV1224" s="190"/>
      <c r="CW1224" s="190"/>
      <c r="CX1224" s="190"/>
      <c r="CY1224" s="190"/>
      <c r="CZ1224" s="190"/>
      <c r="DA1224" s="190"/>
      <c r="DB1224" s="190"/>
      <c r="DC1224" s="190"/>
      <c r="DD1224" s="190"/>
      <c r="DE1224" s="190"/>
      <c r="DF1224" s="190"/>
      <c r="DG1224" s="190"/>
      <c r="DH1224" s="190"/>
      <c r="DI1224" s="190"/>
      <c r="DJ1224" s="190"/>
      <c r="DK1224" s="190"/>
      <c r="DL1224" s="190"/>
    </row>
    <row r="1225" spans="1:116" x14ac:dyDescent="0.4">
      <c r="A1225" s="174"/>
      <c r="E1225" s="8"/>
      <c r="G1225" s="175" t="s">
        <v>505</v>
      </c>
      <c r="H1225" s="200"/>
      <c r="I1225" s="201"/>
      <c r="J1225" s="201"/>
      <c r="K1225" s="202"/>
      <c r="L1225" s="202"/>
      <c r="M1225" s="202"/>
      <c r="N1225" s="202"/>
      <c r="O1225" s="202"/>
      <c r="P1225" s="202"/>
      <c r="R1225" s="202"/>
      <c r="S1225" s="190"/>
      <c r="T1225" s="190"/>
      <c r="U1225" s="190"/>
      <c r="V1225" s="190"/>
      <c r="W1225" s="190"/>
      <c r="X1225" s="190"/>
      <c r="Y1225" s="190"/>
      <c r="Z1225" s="190"/>
      <c r="AA1225" s="190"/>
      <c r="AB1225" s="190"/>
      <c r="AC1225" s="190"/>
      <c r="AD1225" s="190"/>
      <c r="AE1225" s="190"/>
      <c r="AF1225" s="190"/>
      <c r="AG1225" s="190"/>
      <c r="AH1225" s="190"/>
      <c r="AI1225" s="190"/>
      <c r="AJ1225" s="190"/>
      <c r="AK1225" s="190"/>
      <c r="AL1225" s="190"/>
      <c r="AM1225" s="190"/>
      <c r="AN1225" s="190"/>
      <c r="AO1225" s="190"/>
      <c r="AP1225" s="190"/>
      <c r="AQ1225" s="190"/>
      <c r="AR1225" s="190"/>
      <c r="AS1225" s="190"/>
      <c r="AT1225" s="190"/>
      <c r="AU1225" s="190"/>
      <c r="AV1225" s="190"/>
      <c r="AW1225" s="190"/>
      <c r="AX1225" s="190"/>
      <c r="AY1225" s="190"/>
      <c r="AZ1225" s="190"/>
      <c r="BA1225" s="190"/>
      <c r="BB1225" s="190"/>
      <c r="BC1225" s="190"/>
      <c r="BD1225" s="190"/>
      <c r="BE1225" s="190"/>
      <c r="BF1225" s="190"/>
      <c r="BG1225" s="190"/>
      <c r="BH1225" s="190"/>
      <c r="BI1225" s="190"/>
      <c r="BJ1225" s="190"/>
      <c r="BK1225" s="190"/>
      <c r="BL1225" s="190"/>
      <c r="BM1225" s="190"/>
      <c r="BN1225" s="190"/>
      <c r="BO1225" s="190"/>
      <c r="BP1225" s="190"/>
      <c r="BQ1225" s="190"/>
      <c r="BR1225" s="190"/>
      <c r="BS1225" s="190"/>
      <c r="BT1225" s="190"/>
      <c r="BU1225" s="190"/>
      <c r="BV1225" s="190"/>
      <c r="BW1225" s="190"/>
      <c r="BX1225" s="190"/>
      <c r="BY1225" s="190"/>
      <c r="BZ1225" s="190"/>
      <c r="CA1225" s="190"/>
      <c r="CB1225" s="190"/>
      <c r="CC1225" s="190"/>
      <c r="CD1225" s="190"/>
      <c r="CE1225" s="190"/>
      <c r="CF1225" s="190"/>
      <c r="CG1225" s="190"/>
      <c r="CH1225" s="190"/>
      <c r="CI1225" s="190"/>
      <c r="CJ1225" s="190"/>
      <c r="CK1225" s="190"/>
      <c r="CL1225" s="190"/>
      <c r="CN1225" s="201"/>
      <c r="CO1225" s="190"/>
      <c r="CP1225" s="190"/>
      <c r="CQ1225" s="190"/>
      <c r="CR1225" s="190"/>
      <c r="CS1225" s="190"/>
      <c r="CT1225" s="190"/>
      <c r="CU1225" s="190"/>
      <c r="CV1225" s="190"/>
      <c r="CW1225" s="190"/>
      <c r="CX1225" s="190"/>
      <c r="CY1225" s="190"/>
      <c r="CZ1225" s="190"/>
      <c r="DA1225" s="190"/>
      <c r="DB1225" s="190"/>
      <c r="DC1225" s="190"/>
      <c r="DD1225" s="190"/>
      <c r="DE1225" s="190"/>
      <c r="DF1225" s="190"/>
      <c r="DG1225" s="190"/>
      <c r="DH1225" s="190"/>
      <c r="DI1225" s="190"/>
      <c r="DJ1225" s="190"/>
      <c r="DK1225" s="190"/>
      <c r="DL1225" s="190"/>
    </row>
    <row r="1226" spans="1:116" x14ac:dyDescent="0.4">
      <c r="A1226" s="174"/>
      <c r="E1226" s="8"/>
      <c r="G1226" s="175" t="s">
        <v>463</v>
      </c>
      <c r="H1226" s="200"/>
      <c r="I1226" s="201"/>
      <c r="J1226" s="201"/>
      <c r="K1226" s="202"/>
      <c r="L1226" s="202"/>
      <c r="M1226" s="202"/>
      <c r="N1226" s="202"/>
      <c r="O1226" s="202"/>
      <c r="P1226" s="202"/>
      <c r="R1226" s="202"/>
      <c r="S1226" s="190" t="str">
        <f t="shared" ref="S1226:AX1226" si="1434">S$22</f>
        <v>S$18</v>
      </c>
      <c r="T1226" s="190" t="str">
        <f t="shared" si="1434"/>
        <v>T$18</v>
      </c>
      <c r="U1226" s="190" t="str">
        <f t="shared" si="1434"/>
        <v>U$18</v>
      </c>
      <c r="V1226" s="190" t="str">
        <f t="shared" si="1434"/>
        <v>V$18</v>
      </c>
      <c r="W1226" s="190" t="str">
        <f t="shared" si="1434"/>
        <v>W$18</v>
      </c>
      <c r="X1226" s="190" t="str">
        <f t="shared" si="1434"/>
        <v>X$18</v>
      </c>
      <c r="Y1226" s="190" t="str">
        <f t="shared" si="1434"/>
        <v>Y$18</v>
      </c>
      <c r="Z1226" s="190" t="str">
        <f t="shared" si="1434"/>
        <v>Z$18</v>
      </c>
      <c r="AA1226" s="190" t="str">
        <f t="shared" si="1434"/>
        <v>AA$18</v>
      </c>
      <c r="AB1226" s="190" t="str">
        <f t="shared" si="1434"/>
        <v>AB$18</v>
      </c>
      <c r="AC1226" s="190" t="str">
        <f t="shared" si="1434"/>
        <v>AC$18</v>
      </c>
      <c r="AD1226" s="190" t="str">
        <f t="shared" si="1434"/>
        <v>AD$18</v>
      </c>
      <c r="AE1226" s="190" t="str">
        <f t="shared" si="1434"/>
        <v>AE$18</v>
      </c>
      <c r="AF1226" s="190" t="str">
        <f t="shared" si="1434"/>
        <v>AF$18</v>
      </c>
      <c r="AG1226" s="190" t="str">
        <f t="shared" si="1434"/>
        <v>AG$18</v>
      </c>
      <c r="AH1226" s="190" t="str">
        <f t="shared" si="1434"/>
        <v>AH$18</v>
      </c>
      <c r="AI1226" s="190" t="str">
        <f t="shared" si="1434"/>
        <v>AI$18</v>
      </c>
      <c r="AJ1226" s="190" t="str">
        <f t="shared" si="1434"/>
        <v>AJ$18</v>
      </c>
      <c r="AK1226" s="190" t="str">
        <f t="shared" si="1434"/>
        <v>AK$18</v>
      </c>
      <c r="AL1226" s="190" t="str">
        <f t="shared" si="1434"/>
        <v>AL$18</v>
      </c>
      <c r="AM1226" s="190" t="str">
        <f t="shared" si="1434"/>
        <v>AM$18</v>
      </c>
      <c r="AN1226" s="190" t="str">
        <f t="shared" si="1434"/>
        <v>AN$18</v>
      </c>
      <c r="AO1226" s="190" t="str">
        <f t="shared" si="1434"/>
        <v>AO$18</v>
      </c>
      <c r="AP1226" s="190" t="str">
        <f t="shared" si="1434"/>
        <v>AP$18</v>
      </c>
      <c r="AQ1226" s="190" t="str">
        <f t="shared" si="1434"/>
        <v>AQ$18</v>
      </c>
      <c r="AR1226" s="190" t="str">
        <f t="shared" si="1434"/>
        <v>AR$18</v>
      </c>
      <c r="AS1226" s="190" t="str">
        <f t="shared" si="1434"/>
        <v>AS$18</v>
      </c>
      <c r="AT1226" s="190" t="str">
        <f t="shared" si="1434"/>
        <v>AT$18</v>
      </c>
      <c r="AU1226" s="190" t="str">
        <f t="shared" si="1434"/>
        <v>AU$18</v>
      </c>
      <c r="AV1226" s="190" t="str">
        <f t="shared" si="1434"/>
        <v>AV$18</v>
      </c>
      <c r="AW1226" s="190" t="str">
        <f t="shared" si="1434"/>
        <v>AW$18</v>
      </c>
      <c r="AX1226" s="190" t="str">
        <f t="shared" si="1434"/>
        <v>AX$18</v>
      </c>
      <c r="AY1226" s="190" t="str">
        <f t="shared" ref="AY1226:CD1226" si="1435">AY$22</f>
        <v>AY$18</v>
      </c>
      <c r="AZ1226" s="190" t="str">
        <f t="shared" si="1435"/>
        <v>AZ$18</v>
      </c>
      <c r="BA1226" s="190" t="str">
        <f t="shared" si="1435"/>
        <v>BA$18</v>
      </c>
      <c r="BB1226" s="190" t="str">
        <f t="shared" si="1435"/>
        <v>BB$18</v>
      </c>
      <c r="BC1226" s="190" t="str">
        <f t="shared" si="1435"/>
        <v>BC$18</v>
      </c>
      <c r="BD1226" s="190" t="str">
        <f t="shared" si="1435"/>
        <v>BD$18</v>
      </c>
      <c r="BE1226" s="190" t="str">
        <f t="shared" si="1435"/>
        <v>BE$18</v>
      </c>
      <c r="BF1226" s="190" t="str">
        <f t="shared" si="1435"/>
        <v>BF$18</v>
      </c>
      <c r="BG1226" s="190" t="str">
        <f t="shared" si="1435"/>
        <v>BG$18</v>
      </c>
      <c r="BH1226" s="190" t="str">
        <f t="shared" si="1435"/>
        <v>BH$18</v>
      </c>
      <c r="BI1226" s="190" t="str">
        <f t="shared" si="1435"/>
        <v>BI$18</v>
      </c>
      <c r="BJ1226" s="190" t="str">
        <f t="shared" si="1435"/>
        <v>BJ$18</v>
      </c>
      <c r="BK1226" s="190" t="str">
        <f t="shared" si="1435"/>
        <v>BK$18</v>
      </c>
      <c r="BL1226" s="190" t="str">
        <f t="shared" si="1435"/>
        <v>BL$18</v>
      </c>
      <c r="BM1226" s="190" t="str">
        <f t="shared" si="1435"/>
        <v>BM$18</v>
      </c>
      <c r="BN1226" s="190" t="str">
        <f t="shared" si="1435"/>
        <v>BN$18</v>
      </c>
      <c r="BO1226" s="190" t="str">
        <f t="shared" si="1435"/>
        <v>BO$18</v>
      </c>
      <c r="BP1226" s="190" t="str">
        <f t="shared" si="1435"/>
        <v>BP$18</v>
      </c>
      <c r="BQ1226" s="190" t="str">
        <f t="shared" si="1435"/>
        <v>BQ$18</v>
      </c>
      <c r="BR1226" s="190" t="str">
        <f t="shared" si="1435"/>
        <v>BR$18</v>
      </c>
      <c r="BS1226" s="190" t="str">
        <f t="shared" si="1435"/>
        <v>BS$18</v>
      </c>
      <c r="BT1226" s="190" t="str">
        <f t="shared" si="1435"/>
        <v>BT$18</v>
      </c>
      <c r="BU1226" s="190" t="str">
        <f t="shared" si="1435"/>
        <v>BU$18</v>
      </c>
      <c r="BV1226" s="190" t="str">
        <f t="shared" si="1435"/>
        <v>BV$18</v>
      </c>
      <c r="BW1226" s="190" t="str">
        <f t="shared" si="1435"/>
        <v>BW$18</v>
      </c>
      <c r="BX1226" s="190" t="str">
        <f t="shared" si="1435"/>
        <v>BX$18</v>
      </c>
      <c r="BY1226" s="190" t="str">
        <f t="shared" si="1435"/>
        <v>BY$18</v>
      </c>
      <c r="BZ1226" s="190" t="str">
        <f t="shared" si="1435"/>
        <v>BZ$18</v>
      </c>
      <c r="CA1226" s="190" t="str">
        <f t="shared" si="1435"/>
        <v>CA$18</v>
      </c>
      <c r="CB1226" s="190" t="str">
        <f t="shared" si="1435"/>
        <v>CB$18</v>
      </c>
      <c r="CC1226" s="190" t="str">
        <f t="shared" si="1435"/>
        <v>CC$18</v>
      </c>
      <c r="CD1226" s="190" t="str">
        <f t="shared" si="1435"/>
        <v>CD$18</v>
      </c>
      <c r="CE1226" s="190" t="str">
        <f t="shared" ref="CE1226:CL1226" si="1436">CE$22</f>
        <v>CE$18</v>
      </c>
      <c r="CF1226" s="190" t="str">
        <f t="shared" si="1436"/>
        <v>CF$18</v>
      </c>
      <c r="CG1226" s="190" t="str">
        <f t="shared" si="1436"/>
        <v>CG$18</v>
      </c>
      <c r="CH1226" s="190" t="str">
        <f t="shared" si="1436"/>
        <v>CH$18</v>
      </c>
      <c r="CI1226" s="190" t="str">
        <f t="shared" si="1436"/>
        <v>CI$18</v>
      </c>
      <c r="CJ1226" s="190" t="str">
        <f t="shared" si="1436"/>
        <v>CJ$18</v>
      </c>
      <c r="CK1226" s="190" t="str">
        <f t="shared" si="1436"/>
        <v>CK$18</v>
      </c>
      <c r="CL1226" s="190" t="str">
        <f t="shared" si="1436"/>
        <v>CL$18</v>
      </c>
      <c r="CN1226" s="201"/>
      <c r="CO1226" s="190" t="str">
        <f t="shared" ref="CO1226:DL1226" si="1437">CO$22</f>
        <v>CO$18</v>
      </c>
      <c r="CP1226" s="190" t="str">
        <f t="shared" si="1437"/>
        <v>CP$18</v>
      </c>
      <c r="CQ1226" s="190" t="str">
        <f t="shared" si="1437"/>
        <v>CQ$18</v>
      </c>
      <c r="CR1226" s="190" t="str">
        <f t="shared" si="1437"/>
        <v>CR$18</v>
      </c>
      <c r="CS1226" s="190" t="str">
        <f t="shared" si="1437"/>
        <v>CS$18</v>
      </c>
      <c r="CT1226" s="190" t="str">
        <f t="shared" si="1437"/>
        <v>CT$18</v>
      </c>
      <c r="CU1226" s="190" t="str">
        <f t="shared" si="1437"/>
        <v>CU$18</v>
      </c>
      <c r="CV1226" s="190" t="str">
        <f t="shared" si="1437"/>
        <v>CV$18</v>
      </c>
      <c r="CW1226" s="190" t="str">
        <f t="shared" si="1437"/>
        <v>CW$18</v>
      </c>
      <c r="CX1226" s="190" t="str">
        <f t="shared" si="1437"/>
        <v>CX$18</v>
      </c>
      <c r="CY1226" s="190" t="str">
        <f t="shared" si="1437"/>
        <v>CY$18</v>
      </c>
      <c r="CZ1226" s="190" t="str">
        <f t="shared" si="1437"/>
        <v>CZ$18</v>
      </c>
      <c r="DA1226" s="190" t="str">
        <f t="shared" si="1437"/>
        <v>DA$18</v>
      </c>
      <c r="DB1226" s="190" t="str">
        <f t="shared" si="1437"/>
        <v>DB$18</v>
      </c>
      <c r="DC1226" s="190" t="str">
        <f t="shared" si="1437"/>
        <v>DC$18</v>
      </c>
      <c r="DD1226" s="190" t="str">
        <f t="shared" si="1437"/>
        <v>DD$18</v>
      </c>
      <c r="DE1226" s="190" t="str">
        <f t="shared" si="1437"/>
        <v>DE$18</v>
      </c>
      <c r="DF1226" s="190" t="str">
        <f t="shared" si="1437"/>
        <v>DF$18</v>
      </c>
      <c r="DG1226" s="190" t="str">
        <f t="shared" si="1437"/>
        <v>DG$18</v>
      </c>
      <c r="DH1226" s="190" t="str">
        <f t="shared" si="1437"/>
        <v>DH$18</v>
      </c>
      <c r="DI1226" s="190" t="str">
        <f t="shared" si="1437"/>
        <v>DI$18</v>
      </c>
      <c r="DJ1226" s="190" t="str">
        <f t="shared" si="1437"/>
        <v>DJ$18</v>
      </c>
      <c r="DK1226" s="190" t="str">
        <f t="shared" si="1437"/>
        <v>DK$18</v>
      </c>
      <c r="DL1226" s="190" t="str">
        <f t="shared" si="1437"/>
        <v>DL$18</v>
      </c>
    </row>
    <row r="1227" spans="1:116" x14ac:dyDescent="0.4">
      <c r="A1227" s="174"/>
      <c r="E1227" s="8"/>
      <c r="G1227" s="175" t="s">
        <v>464</v>
      </c>
      <c r="H1227" s="200"/>
      <c r="I1227" s="201"/>
      <c r="J1227" s="201"/>
      <c r="K1227" s="202"/>
      <c r="L1227" s="202"/>
      <c r="M1227" s="202"/>
      <c r="N1227" s="202"/>
      <c r="O1227" s="202"/>
      <c r="P1227" s="202"/>
      <c r="R1227" s="202"/>
      <c r="S1227" s="190" t="str">
        <f t="shared" ref="S1227:AX1227" si="1438">S$23</f>
        <v>S$19</v>
      </c>
      <c r="T1227" s="190" t="str">
        <f t="shared" si="1438"/>
        <v>T$19</v>
      </c>
      <c r="U1227" s="190" t="str">
        <f t="shared" si="1438"/>
        <v>U$19</v>
      </c>
      <c r="V1227" s="190" t="str">
        <f t="shared" si="1438"/>
        <v>V$19</v>
      </c>
      <c r="W1227" s="190" t="str">
        <f t="shared" si="1438"/>
        <v>W$19</v>
      </c>
      <c r="X1227" s="190" t="str">
        <f t="shared" si="1438"/>
        <v>X$19</v>
      </c>
      <c r="Y1227" s="190" t="str">
        <f t="shared" si="1438"/>
        <v>Y$19</v>
      </c>
      <c r="Z1227" s="190" t="str">
        <f t="shared" si="1438"/>
        <v>Z$19</v>
      </c>
      <c r="AA1227" s="190" t="str">
        <f t="shared" si="1438"/>
        <v>AA$19</v>
      </c>
      <c r="AB1227" s="190" t="str">
        <f t="shared" si="1438"/>
        <v>AB$19</v>
      </c>
      <c r="AC1227" s="190" t="str">
        <f t="shared" si="1438"/>
        <v>AC$19</v>
      </c>
      <c r="AD1227" s="190" t="str">
        <f t="shared" si="1438"/>
        <v>AD$19</v>
      </c>
      <c r="AE1227" s="190" t="str">
        <f t="shared" si="1438"/>
        <v>AE$19</v>
      </c>
      <c r="AF1227" s="190" t="str">
        <f t="shared" si="1438"/>
        <v>AF$19</v>
      </c>
      <c r="AG1227" s="190" t="str">
        <f t="shared" si="1438"/>
        <v>AG$19</v>
      </c>
      <c r="AH1227" s="190" t="str">
        <f t="shared" si="1438"/>
        <v>AH$19</v>
      </c>
      <c r="AI1227" s="190" t="str">
        <f t="shared" si="1438"/>
        <v>AI$19</v>
      </c>
      <c r="AJ1227" s="190" t="str">
        <f t="shared" si="1438"/>
        <v>AJ$19</v>
      </c>
      <c r="AK1227" s="190" t="str">
        <f t="shared" si="1438"/>
        <v>AK$19</v>
      </c>
      <c r="AL1227" s="190" t="str">
        <f t="shared" si="1438"/>
        <v>AL$19</v>
      </c>
      <c r="AM1227" s="190" t="str">
        <f t="shared" si="1438"/>
        <v>AM$19</v>
      </c>
      <c r="AN1227" s="190" t="str">
        <f t="shared" si="1438"/>
        <v>AN$19</v>
      </c>
      <c r="AO1227" s="190" t="str">
        <f t="shared" si="1438"/>
        <v>AO$19</v>
      </c>
      <c r="AP1227" s="190" t="str">
        <f t="shared" si="1438"/>
        <v>AP$19</v>
      </c>
      <c r="AQ1227" s="190" t="str">
        <f t="shared" si="1438"/>
        <v>AQ$19</v>
      </c>
      <c r="AR1227" s="190" t="str">
        <f t="shared" si="1438"/>
        <v>AR$19</v>
      </c>
      <c r="AS1227" s="190" t="str">
        <f t="shared" si="1438"/>
        <v>AS$19</v>
      </c>
      <c r="AT1227" s="190" t="str">
        <f t="shared" si="1438"/>
        <v>AT$19</v>
      </c>
      <c r="AU1227" s="190" t="str">
        <f t="shared" si="1438"/>
        <v>AU$19</v>
      </c>
      <c r="AV1227" s="190" t="str">
        <f t="shared" si="1438"/>
        <v>AV$19</v>
      </c>
      <c r="AW1227" s="190" t="str">
        <f t="shared" si="1438"/>
        <v>AW$19</v>
      </c>
      <c r="AX1227" s="190" t="str">
        <f t="shared" si="1438"/>
        <v>AX$19</v>
      </c>
      <c r="AY1227" s="190" t="str">
        <f t="shared" ref="AY1227:CD1227" si="1439">AY$23</f>
        <v>AY$19</v>
      </c>
      <c r="AZ1227" s="190" t="str">
        <f t="shared" si="1439"/>
        <v>AZ$19</v>
      </c>
      <c r="BA1227" s="190" t="str">
        <f t="shared" si="1439"/>
        <v>BA$19</v>
      </c>
      <c r="BB1227" s="190" t="str">
        <f t="shared" si="1439"/>
        <v>BB$19</v>
      </c>
      <c r="BC1227" s="190" t="str">
        <f t="shared" si="1439"/>
        <v>BC$19</v>
      </c>
      <c r="BD1227" s="190" t="str">
        <f t="shared" si="1439"/>
        <v>BD$19</v>
      </c>
      <c r="BE1227" s="190" t="str">
        <f t="shared" si="1439"/>
        <v>BE$19</v>
      </c>
      <c r="BF1227" s="190" t="str">
        <f t="shared" si="1439"/>
        <v>BF$19</v>
      </c>
      <c r="BG1227" s="190" t="str">
        <f t="shared" si="1439"/>
        <v>BG$19</v>
      </c>
      <c r="BH1227" s="190" t="str">
        <f t="shared" si="1439"/>
        <v>BH$19</v>
      </c>
      <c r="BI1227" s="190" t="str">
        <f t="shared" si="1439"/>
        <v>BI$19</v>
      </c>
      <c r="BJ1227" s="190" t="str">
        <f t="shared" si="1439"/>
        <v>BJ$19</v>
      </c>
      <c r="BK1227" s="190" t="str">
        <f t="shared" si="1439"/>
        <v>BK$19</v>
      </c>
      <c r="BL1227" s="190" t="str">
        <f t="shared" si="1439"/>
        <v>BL$19</v>
      </c>
      <c r="BM1227" s="190" t="str">
        <f t="shared" si="1439"/>
        <v>BM$19</v>
      </c>
      <c r="BN1227" s="190" t="str">
        <f t="shared" si="1439"/>
        <v>BN$19</v>
      </c>
      <c r="BO1227" s="190" t="str">
        <f t="shared" si="1439"/>
        <v>BO$19</v>
      </c>
      <c r="BP1227" s="190" t="str">
        <f t="shared" si="1439"/>
        <v>BP$19</v>
      </c>
      <c r="BQ1227" s="190" t="str">
        <f t="shared" si="1439"/>
        <v>BQ$19</v>
      </c>
      <c r="BR1227" s="190" t="str">
        <f t="shared" si="1439"/>
        <v>BR$19</v>
      </c>
      <c r="BS1227" s="190" t="str">
        <f t="shared" si="1439"/>
        <v>BS$19</v>
      </c>
      <c r="BT1227" s="190" t="str">
        <f t="shared" si="1439"/>
        <v>BT$19</v>
      </c>
      <c r="BU1227" s="190" t="str">
        <f t="shared" si="1439"/>
        <v>BU$19</v>
      </c>
      <c r="BV1227" s="190" t="str">
        <f t="shared" si="1439"/>
        <v>BV$19</v>
      </c>
      <c r="BW1227" s="190" t="str">
        <f t="shared" si="1439"/>
        <v>BW$19</v>
      </c>
      <c r="BX1227" s="190" t="str">
        <f t="shared" si="1439"/>
        <v>BX$19</v>
      </c>
      <c r="BY1227" s="190" t="str">
        <f t="shared" si="1439"/>
        <v>BY$19</v>
      </c>
      <c r="BZ1227" s="190" t="str">
        <f t="shared" si="1439"/>
        <v>BZ$19</v>
      </c>
      <c r="CA1227" s="190" t="str">
        <f t="shared" si="1439"/>
        <v>CA$19</v>
      </c>
      <c r="CB1227" s="190" t="str">
        <f t="shared" si="1439"/>
        <v>CB$19</v>
      </c>
      <c r="CC1227" s="190" t="str">
        <f t="shared" si="1439"/>
        <v>CC$19</v>
      </c>
      <c r="CD1227" s="190" t="str">
        <f t="shared" si="1439"/>
        <v>CD$19</v>
      </c>
      <c r="CE1227" s="190" t="str">
        <f t="shared" ref="CE1227:CL1227" si="1440">CE$23</f>
        <v>CE$19</v>
      </c>
      <c r="CF1227" s="190" t="str">
        <f t="shared" si="1440"/>
        <v>CF$19</v>
      </c>
      <c r="CG1227" s="190" t="str">
        <f t="shared" si="1440"/>
        <v>CG$19</v>
      </c>
      <c r="CH1227" s="190" t="str">
        <f t="shared" si="1440"/>
        <v>CH$19</v>
      </c>
      <c r="CI1227" s="190" t="str">
        <f t="shared" si="1440"/>
        <v>CI$19</v>
      </c>
      <c r="CJ1227" s="190" t="str">
        <f t="shared" si="1440"/>
        <v>CJ$19</v>
      </c>
      <c r="CK1227" s="190" t="str">
        <f t="shared" si="1440"/>
        <v>CK$19</v>
      </c>
      <c r="CL1227" s="190" t="str">
        <f t="shared" si="1440"/>
        <v>CL$19</v>
      </c>
      <c r="CN1227" s="201"/>
      <c r="CO1227" s="190" t="str">
        <f t="shared" ref="CO1227:DL1227" si="1441">CO$23</f>
        <v>CO$19</v>
      </c>
      <c r="CP1227" s="190" t="str">
        <f t="shared" si="1441"/>
        <v>CP$19</v>
      </c>
      <c r="CQ1227" s="190" t="str">
        <f t="shared" si="1441"/>
        <v>CQ$19</v>
      </c>
      <c r="CR1227" s="190" t="str">
        <f t="shared" si="1441"/>
        <v>CR$19</v>
      </c>
      <c r="CS1227" s="190" t="str">
        <f t="shared" si="1441"/>
        <v>CS$19</v>
      </c>
      <c r="CT1227" s="190" t="str">
        <f t="shared" si="1441"/>
        <v>CT$19</v>
      </c>
      <c r="CU1227" s="190" t="str">
        <f t="shared" si="1441"/>
        <v>CU$19</v>
      </c>
      <c r="CV1227" s="190" t="str">
        <f t="shared" si="1441"/>
        <v>CV$19</v>
      </c>
      <c r="CW1227" s="190" t="str">
        <f t="shared" si="1441"/>
        <v>CW$19</v>
      </c>
      <c r="CX1227" s="190" t="str">
        <f t="shared" si="1441"/>
        <v>CX$19</v>
      </c>
      <c r="CY1227" s="190" t="str">
        <f t="shared" si="1441"/>
        <v>CY$19</v>
      </c>
      <c r="CZ1227" s="190" t="str">
        <f t="shared" si="1441"/>
        <v>CZ$19</v>
      </c>
      <c r="DA1227" s="190" t="str">
        <f t="shared" si="1441"/>
        <v>DA$19</v>
      </c>
      <c r="DB1227" s="190" t="str">
        <f t="shared" si="1441"/>
        <v>DB$19</v>
      </c>
      <c r="DC1227" s="190" t="str">
        <f t="shared" si="1441"/>
        <v>DC$19</v>
      </c>
      <c r="DD1227" s="190" t="str">
        <f t="shared" si="1441"/>
        <v>DD$19</v>
      </c>
      <c r="DE1227" s="190" t="str">
        <f t="shared" si="1441"/>
        <v>DE$19</v>
      </c>
      <c r="DF1227" s="190" t="str">
        <f t="shared" si="1441"/>
        <v>DF$19</v>
      </c>
      <c r="DG1227" s="190" t="str">
        <f t="shared" si="1441"/>
        <v>DG$19</v>
      </c>
      <c r="DH1227" s="190" t="str">
        <f t="shared" si="1441"/>
        <v>DH$19</v>
      </c>
      <c r="DI1227" s="190" t="str">
        <f t="shared" si="1441"/>
        <v>DI$19</v>
      </c>
      <c r="DJ1227" s="190" t="str">
        <f t="shared" si="1441"/>
        <v>DJ$19</v>
      </c>
      <c r="DK1227" s="190" t="str">
        <f t="shared" si="1441"/>
        <v>DK$19</v>
      </c>
      <c r="DL1227" s="190" t="str">
        <f t="shared" si="1441"/>
        <v>DL$19</v>
      </c>
    </row>
    <row r="1228" spans="1:116" x14ac:dyDescent="0.4">
      <c r="A1228" s="31" t="s">
        <v>218</v>
      </c>
      <c r="B1228" s="31" t="s">
        <v>81</v>
      </c>
      <c r="C1228" s="31"/>
      <c r="D1228" t="s">
        <v>158</v>
      </c>
      <c r="E1228" s="8" t="str">
        <f t="shared" ref="E1228:E1251" si="1442">ROW()&amp;" "&amp;D1228</f>
        <v>1228 DCSCAC-S</v>
      </c>
      <c r="F1228" t="s">
        <v>431</v>
      </c>
      <c r="G1228" s="66" t="s">
        <v>194</v>
      </c>
      <c r="H1228" s="22"/>
      <c r="I1228" s="306"/>
      <c r="J1228" s="306"/>
      <c r="K1228" s="22"/>
      <c r="L1228" s="22"/>
      <c r="M1228" s="22"/>
      <c r="N1228" s="22"/>
      <c r="O1228" s="22"/>
      <c r="P1228" s="22"/>
      <c r="R1228" s="66"/>
      <c r="S1228" s="307"/>
      <c r="T1228" s="307"/>
      <c r="U1228" s="307"/>
      <c r="V1228" s="307"/>
      <c r="W1228" s="307"/>
      <c r="X1228" s="307"/>
      <c r="Y1228" s="307"/>
      <c r="Z1228" s="307"/>
      <c r="AA1228" s="307"/>
      <c r="AB1228" s="307"/>
      <c r="AC1228" s="307"/>
      <c r="AD1228" s="307"/>
      <c r="AE1228" s="307"/>
      <c r="AF1228" s="307"/>
      <c r="AG1228" s="307"/>
      <c r="AH1228" s="307"/>
      <c r="AI1228" s="307"/>
      <c r="AJ1228" s="307"/>
      <c r="AK1228" s="307"/>
      <c r="AL1228" s="307"/>
      <c r="AM1228" s="307"/>
      <c r="AN1228" s="307"/>
      <c r="AO1228" s="307"/>
      <c r="AP1228" s="307"/>
      <c r="AQ1228" s="307"/>
      <c r="AR1228" s="307"/>
      <c r="AS1228" s="307"/>
      <c r="AT1228" s="307"/>
      <c r="AU1228" s="307"/>
      <c r="AV1228" s="307"/>
      <c r="AW1228" s="307"/>
      <c r="AX1228" s="307"/>
      <c r="AY1228" s="307"/>
      <c r="AZ1228" s="307"/>
      <c r="BA1228" s="307"/>
      <c r="BB1228" s="307"/>
      <c r="BC1228" s="307"/>
      <c r="BD1228" s="307"/>
      <c r="BE1228" s="307"/>
      <c r="BF1228" s="307"/>
      <c r="BG1228" s="307"/>
      <c r="BH1228" s="307"/>
      <c r="BI1228" s="307"/>
      <c r="BJ1228" s="307"/>
      <c r="BK1228" s="307"/>
      <c r="BL1228" s="307"/>
      <c r="BM1228" s="307"/>
      <c r="BN1228" s="307"/>
      <c r="BO1228" s="307"/>
      <c r="BP1228" s="307"/>
      <c r="BQ1228" s="307"/>
      <c r="BR1228" s="307"/>
      <c r="BS1228" s="307"/>
      <c r="BT1228" s="307"/>
      <c r="BU1228" s="307"/>
      <c r="BV1228" s="307"/>
      <c r="BW1228" s="307"/>
      <c r="BX1228" s="307"/>
      <c r="BY1228" s="307"/>
      <c r="BZ1228" s="307"/>
      <c r="CA1228" s="307"/>
      <c r="CB1228" s="307"/>
      <c r="CC1228" s="307"/>
      <c r="CD1228" s="307"/>
      <c r="CE1228" s="307"/>
      <c r="CF1228" s="307"/>
      <c r="CG1228" s="307"/>
      <c r="CH1228" s="307"/>
      <c r="CI1228" s="307"/>
      <c r="CJ1228" s="307"/>
      <c r="CK1228" s="307"/>
      <c r="CL1228" s="307"/>
      <c r="CN1228" s="306"/>
      <c r="CO1228" s="307"/>
      <c r="CP1228" s="307"/>
      <c r="CQ1228" s="307"/>
      <c r="CR1228" s="307"/>
      <c r="CS1228" s="307"/>
      <c r="CT1228" s="307"/>
      <c r="CU1228" s="307"/>
      <c r="CV1228" s="307"/>
      <c r="CW1228" s="307"/>
      <c r="CX1228" s="307"/>
      <c r="CY1228" s="307"/>
      <c r="CZ1228" s="307"/>
      <c r="DA1228" s="307"/>
      <c r="DB1228" s="307"/>
      <c r="DC1228" s="307"/>
      <c r="DD1228" s="307"/>
      <c r="DE1228" s="307"/>
      <c r="DF1228" s="307"/>
      <c r="DG1228" s="307"/>
      <c r="DH1228" s="307"/>
      <c r="DI1228" s="307"/>
      <c r="DJ1228" s="307"/>
      <c r="DK1228" s="307"/>
      <c r="DL1228" s="307"/>
    </row>
    <row r="1229" spans="1:116" x14ac:dyDescent="0.4">
      <c r="B1229" t="str">
        <f>E1229</f>
        <v>1229 DCSCAC-S</v>
      </c>
      <c r="D1229" t="s">
        <v>158</v>
      </c>
      <c r="E1229" s="8" t="str">
        <f>ROW()&amp;" "&amp;D1229</f>
        <v>1229 DCSCAC-S</v>
      </c>
      <c r="G1229" s="95" t="str">
        <f>G1233&amp;":"</f>
        <v>Expense - Seller acquisition cost:</v>
      </c>
      <c r="I1229"/>
      <c r="J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N1229"/>
    </row>
    <row r="1230" spans="1:116" x14ac:dyDescent="0.4">
      <c r="B1230" t="str">
        <f>E1230</f>
        <v>1230 DCSCAC-S</v>
      </c>
      <c r="D1230" t="s">
        <v>158</v>
      </c>
      <c r="E1230" s="8" t="str">
        <f t="shared" si="1442"/>
        <v>1230 DCSCAC-S</v>
      </c>
      <c r="G1230" s="145" t="str">
        <f>"# of "&amp;G1236&amp;"s"&amp;"/seller/month"</f>
        <v># of primary units/seller/month</v>
      </c>
      <c r="H1230" s="12"/>
      <c r="I1230" s="60"/>
      <c r="J1230" s="60"/>
      <c r="K1230" s="14">
        <v>10</v>
      </c>
      <c r="L1230" s="14">
        <v>10</v>
      </c>
      <c r="M1230" s="14">
        <v>10</v>
      </c>
      <c r="N1230" s="14">
        <v>10</v>
      </c>
      <c r="O1230" s="14">
        <v>10</v>
      </c>
      <c r="P1230" s="14">
        <v>10</v>
      </c>
      <c r="R1230" s="15"/>
      <c r="S1230" s="76" cm="1">
        <f t="array" ref="S1230">INDEX($K:$P,ROW(),MATCH(S$3,$K$2:$P$2,0))</f>
        <v>10</v>
      </c>
      <c r="T1230" s="76" cm="1">
        <f t="array" ref="T1230">INDEX($K:$P,ROW(),MATCH(T$3,$K$2:$P$2,0))</f>
        <v>10</v>
      </c>
      <c r="U1230" s="76" cm="1">
        <f t="array" ref="U1230">INDEX($K:$P,ROW(),MATCH(U$3,$K$2:$P$2,0))</f>
        <v>10</v>
      </c>
      <c r="V1230" s="76" cm="1">
        <f t="array" ref="V1230">INDEX($K:$P,ROW(),MATCH(V$3,$K$2:$P$2,0))</f>
        <v>10</v>
      </c>
      <c r="W1230" s="76" cm="1">
        <f t="array" ref="W1230">INDEX($K:$P,ROW(),MATCH(W$3,$K$2:$P$2,0))</f>
        <v>10</v>
      </c>
      <c r="X1230" s="76" cm="1">
        <f t="array" ref="X1230">INDEX($K:$P,ROW(),MATCH(X$3,$K$2:$P$2,0))</f>
        <v>10</v>
      </c>
      <c r="Y1230" s="76" cm="1">
        <f t="array" ref="Y1230">INDEX($K:$P,ROW(),MATCH(Y$3,$K$2:$P$2,0))</f>
        <v>10</v>
      </c>
      <c r="Z1230" s="76" cm="1">
        <f t="array" ref="Z1230">INDEX($K:$P,ROW(),MATCH(Z$3,$K$2:$P$2,0))</f>
        <v>10</v>
      </c>
      <c r="AA1230" s="76" cm="1">
        <f t="array" ref="AA1230">INDEX($K:$P,ROW(),MATCH(AA$3,$K$2:$P$2,0))</f>
        <v>10</v>
      </c>
      <c r="AB1230" s="76" cm="1">
        <f t="array" ref="AB1230">INDEX($K:$P,ROW(),MATCH(AB$3,$K$2:$P$2,0))</f>
        <v>10</v>
      </c>
      <c r="AC1230" s="76" cm="1">
        <f t="array" ref="AC1230">INDEX($K:$P,ROW(),MATCH(AC$3,$K$2:$P$2,0))</f>
        <v>10</v>
      </c>
      <c r="AD1230" s="76" cm="1">
        <f t="array" ref="AD1230">INDEX($K:$P,ROW(),MATCH(AD$3,$K$2:$P$2,0))</f>
        <v>10</v>
      </c>
      <c r="AE1230" s="76" cm="1">
        <f t="array" ref="AE1230">INDEX($K:$P,ROW(),MATCH(AE$3,$K$2:$P$2,0))</f>
        <v>10</v>
      </c>
      <c r="AF1230" s="76" cm="1">
        <f t="array" ref="AF1230">INDEX($K:$P,ROW(),MATCH(AF$3,$K$2:$P$2,0))</f>
        <v>10</v>
      </c>
      <c r="AG1230" s="76" cm="1">
        <f t="array" ref="AG1230">INDEX($K:$P,ROW(),MATCH(AG$3,$K$2:$P$2,0))</f>
        <v>10</v>
      </c>
      <c r="AH1230" s="76" cm="1">
        <f t="array" ref="AH1230">INDEX($K:$P,ROW(),MATCH(AH$3,$K$2:$P$2,0))</f>
        <v>10</v>
      </c>
      <c r="AI1230" s="76" cm="1">
        <f t="array" ref="AI1230">INDEX($K:$P,ROW(),MATCH(AI$3,$K$2:$P$2,0))</f>
        <v>10</v>
      </c>
      <c r="AJ1230" s="76" cm="1">
        <f t="array" ref="AJ1230">INDEX($K:$P,ROW(),MATCH(AJ$3,$K$2:$P$2,0))</f>
        <v>10</v>
      </c>
      <c r="AK1230" s="76" cm="1">
        <f t="array" ref="AK1230">INDEX($K:$P,ROW(),MATCH(AK$3,$K$2:$P$2,0))</f>
        <v>10</v>
      </c>
      <c r="AL1230" s="76" cm="1">
        <f t="array" ref="AL1230">INDEX($K:$P,ROW(),MATCH(AL$3,$K$2:$P$2,0))</f>
        <v>10</v>
      </c>
      <c r="AM1230" s="76" cm="1">
        <f t="array" ref="AM1230">INDEX($K:$P,ROW(),MATCH(AM$3,$K$2:$P$2,0))</f>
        <v>10</v>
      </c>
      <c r="AN1230" s="76" cm="1">
        <f t="array" ref="AN1230">INDEX($K:$P,ROW(),MATCH(AN$3,$K$2:$P$2,0))</f>
        <v>10</v>
      </c>
      <c r="AO1230" s="76" cm="1">
        <f t="array" ref="AO1230">INDEX($K:$P,ROW(),MATCH(AO$3,$K$2:$P$2,0))</f>
        <v>10</v>
      </c>
      <c r="AP1230" s="76" cm="1">
        <f t="array" ref="AP1230">INDEX($K:$P,ROW(),MATCH(AP$3,$K$2:$P$2,0))</f>
        <v>10</v>
      </c>
      <c r="AQ1230" s="76" cm="1">
        <f t="array" ref="AQ1230">INDEX($K:$P,ROW(),MATCH(AQ$3,$K$2:$P$2,0))</f>
        <v>10</v>
      </c>
      <c r="AR1230" s="76" cm="1">
        <f t="array" ref="AR1230">INDEX($K:$P,ROW(),MATCH(AR$3,$K$2:$P$2,0))</f>
        <v>10</v>
      </c>
      <c r="AS1230" s="76" cm="1">
        <f t="array" ref="AS1230">INDEX($K:$P,ROW(),MATCH(AS$3,$K$2:$P$2,0))</f>
        <v>10</v>
      </c>
      <c r="AT1230" s="76" cm="1">
        <f t="array" ref="AT1230">INDEX($K:$P,ROW(),MATCH(AT$3,$K$2:$P$2,0))</f>
        <v>10</v>
      </c>
      <c r="AU1230" s="76" cm="1">
        <f t="array" ref="AU1230">INDEX($K:$P,ROW(),MATCH(AU$3,$K$2:$P$2,0))</f>
        <v>10</v>
      </c>
      <c r="AV1230" s="76" cm="1">
        <f t="array" ref="AV1230">INDEX($K:$P,ROW(),MATCH(AV$3,$K$2:$P$2,0))</f>
        <v>10</v>
      </c>
      <c r="AW1230" s="76" cm="1">
        <f t="array" ref="AW1230">INDEX($K:$P,ROW(),MATCH(AW$3,$K$2:$P$2,0))</f>
        <v>10</v>
      </c>
      <c r="AX1230" s="76" cm="1">
        <f t="array" ref="AX1230">INDEX($K:$P,ROW(),MATCH(AX$3,$K$2:$P$2,0))</f>
        <v>10</v>
      </c>
      <c r="AY1230" s="76" cm="1">
        <f t="array" ref="AY1230">INDEX($K:$P,ROW(),MATCH(AY$3,$K$2:$P$2,0))</f>
        <v>10</v>
      </c>
      <c r="AZ1230" s="76" cm="1">
        <f t="array" ref="AZ1230">INDEX($K:$P,ROW(),MATCH(AZ$3,$K$2:$P$2,0))</f>
        <v>10</v>
      </c>
      <c r="BA1230" s="76" cm="1">
        <f t="array" ref="BA1230">INDEX($K:$P,ROW(),MATCH(BA$3,$K$2:$P$2,0))</f>
        <v>10</v>
      </c>
      <c r="BB1230" s="76" cm="1">
        <f t="array" ref="BB1230">INDEX($K:$P,ROW(),MATCH(BB$3,$K$2:$P$2,0))</f>
        <v>10</v>
      </c>
      <c r="BC1230" s="76" cm="1">
        <f t="array" ref="BC1230">INDEX($K:$P,ROW(),MATCH(BC$3,$K$2:$P$2,0))</f>
        <v>10</v>
      </c>
      <c r="BD1230" s="76" cm="1">
        <f t="array" ref="BD1230">INDEX($K:$P,ROW(),MATCH(BD$3,$K$2:$P$2,0))</f>
        <v>10</v>
      </c>
      <c r="BE1230" s="76" cm="1">
        <f t="array" ref="BE1230">INDEX($K:$P,ROW(),MATCH(BE$3,$K$2:$P$2,0))</f>
        <v>10</v>
      </c>
      <c r="BF1230" s="76" cm="1">
        <f t="array" ref="BF1230">INDEX($K:$P,ROW(),MATCH(BF$3,$K$2:$P$2,0))</f>
        <v>10</v>
      </c>
      <c r="BG1230" s="76" cm="1">
        <f t="array" ref="BG1230">INDEX($K:$P,ROW(),MATCH(BG$3,$K$2:$P$2,0))</f>
        <v>10</v>
      </c>
      <c r="BH1230" s="76" cm="1">
        <f t="array" ref="BH1230">INDEX($K:$P,ROW(),MATCH(BH$3,$K$2:$P$2,0))</f>
        <v>10</v>
      </c>
      <c r="BI1230" s="76" cm="1">
        <f t="array" ref="BI1230">INDEX($K:$P,ROW(),MATCH(BI$3,$K$2:$P$2,0))</f>
        <v>10</v>
      </c>
      <c r="BJ1230" s="76" cm="1">
        <f t="array" ref="BJ1230">INDEX($K:$P,ROW(),MATCH(BJ$3,$K$2:$P$2,0))</f>
        <v>10</v>
      </c>
      <c r="BK1230" s="76" cm="1">
        <f t="array" ref="BK1230">INDEX($K:$P,ROW(),MATCH(BK$3,$K$2:$P$2,0))</f>
        <v>10</v>
      </c>
      <c r="BL1230" s="76" cm="1">
        <f t="array" ref="BL1230">INDEX($K:$P,ROW(),MATCH(BL$3,$K$2:$P$2,0))</f>
        <v>10</v>
      </c>
      <c r="BM1230" s="76" cm="1">
        <f t="array" ref="BM1230">INDEX($K:$P,ROW(),MATCH(BM$3,$K$2:$P$2,0))</f>
        <v>10</v>
      </c>
      <c r="BN1230" s="76" cm="1">
        <f t="array" ref="BN1230">INDEX($K:$P,ROW(),MATCH(BN$3,$K$2:$P$2,0))</f>
        <v>10</v>
      </c>
      <c r="BO1230" s="76" cm="1">
        <f t="array" ref="BO1230">INDEX($K:$P,ROW(),MATCH(BO$3,$K$2:$P$2,0))</f>
        <v>10</v>
      </c>
      <c r="BP1230" s="76" cm="1">
        <f t="array" ref="BP1230">INDEX($K:$P,ROW(),MATCH(BP$3,$K$2:$P$2,0))</f>
        <v>10</v>
      </c>
      <c r="BQ1230" s="76" cm="1">
        <f t="array" ref="BQ1230">INDEX($K:$P,ROW(),MATCH(BQ$3,$K$2:$P$2,0))</f>
        <v>10</v>
      </c>
      <c r="BR1230" s="76" cm="1">
        <f t="array" ref="BR1230">INDEX($K:$P,ROW(),MATCH(BR$3,$K$2:$P$2,0))</f>
        <v>10</v>
      </c>
      <c r="BS1230" s="76" cm="1">
        <f t="array" ref="BS1230">INDEX($K:$P,ROW(),MATCH(BS$3,$K$2:$P$2,0))</f>
        <v>10</v>
      </c>
      <c r="BT1230" s="76" cm="1">
        <f t="array" ref="BT1230">INDEX($K:$P,ROW(),MATCH(BT$3,$K$2:$P$2,0))</f>
        <v>10</v>
      </c>
      <c r="BU1230" s="76" cm="1">
        <f t="array" ref="BU1230">INDEX($K:$P,ROW(),MATCH(BU$3,$K$2:$P$2,0))</f>
        <v>10</v>
      </c>
      <c r="BV1230" s="76" cm="1">
        <f t="array" ref="BV1230">INDEX($K:$P,ROW(),MATCH(BV$3,$K$2:$P$2,0))</f>
        <v>10</v>
      </c>
      <c r="BW1230" s="76" cm="1">
        <f t="array" ref="BW1230">INDEX($K:$P,ROW(),MATCH(BW$3,$K$2:$P$2,0))</f>
        <v>10</v>
      </c>
      <c r="BX1230" s="76" cm="1">
        <f t="array" ref="BX1230">INDEX($K:$P,ROW(),MATCH(BX$3,$K$2:$P$2,0))</f>
        <v>10</v>
      </c>
      <c r="BY1230" s="76" cm="1">
        <f t="array" ref="BY1230">INDEX($K:$P,ROW(),MATCH(BY$3,$K$2:$P$2,0))</f>
        <v>10</v>
      </c>
      <c r="BZ1230" s="76" cm="1">
        <f t="array" ref="BZ1230">INDEX($K:$P,ROW(),MATCH(BZ$3,$K$2:$P$2,0))</f>
        <v>10</v>
      </c>
      <c r="CA1230" s="76" cm="1">
        <f t="array" ref="CA1230">INDEX($K:$P,ROW(),MATCH(CA$3,$K$2:$P$2,0))</f>
        <v>10</v>
      </c>
      <c r="CB1230" s="76" cm="1">
        <f t="array" ref="CB1230">INDEX($K:$P,ROW(),MATCH(CB$3,$K$2:$P$2,0))</f>
        <v>10</v>
      </c>
      <c r="CC1230" s="76" cm="1">
        <f t="array" ref="CC1230">INDEX($K:$P,ROW(),MATCH(CC$3,$K$2:$P$2,0))</f>
        <v>10</v>
      </c>
      <c r="CD1230" s="76" cm="1">
        <f t="array" ref="CD1230">INDEX($K:$P,ROW(),MATCH(CD$3,$K$2:$P$2,0))</f>
        <v>10</v>
      </c>
      <c r="CE1230" s="76" cm="1">
        <f t="array" ref="CE1230">INDEX($K:$P,ROW(),MATCH(CE$3,$K$2:$P$2,0))</f>
        <v>10</v>
      </c>
      <c r="CF1230" s="76" cm="1">
        <f t="array" ref="CF1230">INDEX($K:$P,ROW(),MATCH(CF$3,$K$2:$P$2,0))</f>
        <v>10</v>
      </c>
      <c r="CG1230" s="76" cm="1">
        <f t="array" ref="CG1230">INDEX($K:$P,ROW(),MATCH(CG$3,$K$2:$P$2,0))</f>
        <v>10</v>
      </c>
      <c r="CH1230" s="76" cm="1">
        <f t="array" ref="CH1230">INDEX($K:$P,ROW(),MATCH(CH$3,$K$2:$P$2,0))</f>
        <v>10</v>
      </c>
      <c r="CI1230" s="76" cm="1">
        <f t="array" ref="CI1230">INDEX($K:$P,ROW(),MATCH(CI$3,$K$2:$P$2,0))</f>
        <v>10</v>
      </c>
      <c r="CJ1230" s="76" cm="1">
        <f t="array" ref="CJ1230">INDEX($K:$P,ROW(),MATCH(CJ$3,$K$2:$P$2,0))</f>
        <v>10</v>
      </c>
      <c r="CK1230" s="76" cm="1">
        <f t="array" ref="CK1230">INDEX($K:$P,ROW(),MATCH(CK$3,$K$2:$P$2,0))</f>
        <v>10</v>
      </c>
      <c r="CL1230" s="76" cm="1">
        <f t="array" ref="CL1230">INDEX($K:$P,ROW(),MATCH(CL$3,$K$2:$P$2,0))</f>
        <v>10</v>
      </c>
      <c r="CN1230" s="60"/>
      <c r="CO1230" s="76" t="e" cm="1">
        <f t="array" ref="CO1230">INDEX($K:$P,ROW(),MATCH(CO$3,$K$2:$P$2,0))</f>
        <v>#N/A</v>
      </c>
      <c r="CP1230" s="76" t="e" cm="1">
        <f t="array" ref="CP1230">INDEX($K:$P,ROW(),MATCH(CP$3,$K$2:$P$2,0))</f>
        <v>#N/A</v>
      </c>
      <c r="CQ1230" s="76" t="e" cm="1">
        <f t="array" ref="CQ1230">INDEX($K:$P,ROW(),MATCH(CQ$3,$K$2:$P$2,0))</f>
        <v>#N/A</v>
      </c>
      <c r="CR1230" s="76" t="e" cm="1">
        <f t="array" ref="CR1230">INDEX($K:$P,ROW(),MATCH(CR$3,$K$2:$P$2,0))</f>
        <v>#N/A</v>
      </c>
      <c r="CS1230" s="76" t="e" cm="1">
        <f t="array" ref="CS1230">INDEX($K:$P,ROW(),MATCH(CS$3,$K$2:$P$2,0))</f>
        <v>#N/A</v>
      </c>
      <c r="CT1230" s="76" t="e" cm="1">
        <f t="array" ref="CT1230">INDEX($K:$P,ROW(),MATCH(CT$3,$K$2:$P$2,0))</f>
        <v>#N/A</v>
      </c>
      <c r="CU1230" s="76" t="e" cm="1">
        <f t="array" ref="CU1230">INDEX($K:$P,ROW(),MATCH(CU$3,$K$2:$P$2,0))</f>
        <v>#N/A</v>
      </c>
      <c r="CV1230" s="76" t="e" cm="1">
        <f t="array" ref="CV1230">INDEX($K:$P,ROW(),MATCH(CV$3,$K$2:$P$2,0))</f>
        <v>#N/A</v>
      </c>
      <c r="CW1230" s="76" t="e" cm="1">
        <f t="array" ref="CW1230">INDEX($K:$P,ROW(),MATCH(CW$3,$K$2:$P$2,0))</f>
        <v>#N/A</v>
      </c>
      <c r="CX1230" s="76" t="e" cm="1">
        <f t="array" ref="CX1230">INDEX($K:$P,ROW(),MATCH(CX$3,$K$2:$P$2,0))</f>
        <v>#N/A</v>
      </c>
      <c r="CY1230" s="76" t="e" cm="1">
        <f t="array" ref="CY1230">INDEX($K:$P,ROW(),MATCH(CY$3,$K$2:$P$2,0))</f>
        <v>#N/A</v>
      </c>
      <c r="CZ1230" s="76" t="e" cm="1">
        <f t="array" ref="CZ1230">INDEX($K:$P,ROW(),MATCH(CZ$3,$K$2:$P$2,0))</f>
        <v>#N/A</v>
      </c>
      <c r="DA1230" s="76" t="e" cm="1">
        <f t="array" ref="DA1230">INDEX($K:$P,ROW(),MATCH(DA$3,$K$2:$P$2,0))</f>
        <v>#N/A</v>
      </c>
      <c r="DB1230" s="76" t="e" cm="1">
        <f t="array" ref="DB1230">INDEX($K:$P,ROW(),MATCH(DB$3,$K$2:$P$2,0))</f>
        <v>#N/A</v>
      </c>
      <c r="DC1230" s="76" t="e" cm="1">
        <f t="array" ref="DC1230">INDEX($K:$P,ROW(),MATCH(DC$3,$K$2:$P$2,0))</f>
        <v>#N/A</v>
      </c>
      <c r="DD1230" s="76" t="e" cm="1">
        <f t="array" ref="DD1230">INDEX($K:$P,ROW(),MATCH(DD$3,$K$2:$P$2,0))</f>
        <v>#N/A</v>
      </c>
      <c r="DE1230" s="76" t="e" cm="1">
        <f t="array" ref="DE1230">INDEX($K:$P,ROW(),MATCH(DE$3,$K$2:$P$2,0))</f>
        <v>#N/A</v>
      </c>
      <c r="DF1230" s="76" t="e" cm="1">
        <f t="array" ref="DF1230">INDEX($K:$P,ROW(),MATCH(DF$3,$K$2:$P$2,0))</f>
        <v>#N/A</v>
      </c>
      <c r="DG1230" s="76" t="e" cm="1">
        <f t="array" ref="DG1230">INDEX($K:$P,ROW(),MATCH(DG$3,$K$2:$P$2,0))</f>
        <v>#N/A</v>
      </c>
      <c r="DH1230" s="76" t="e" cm="1">
        <f t="array" ref="DH1230">INDEX($K:$P,ROW(),MATCH(DH$3,$K$2:$P$2,0))</f>
        <v>#N/A</v>
      </c>
      <c r="DI1230" s="76" t="e" cm="1">
        <f t="array" ref="DI1230">INDEX($K:$P,ROW(),MATCH(DI$3,$K$2:$P$2,0))</f>
        <v>#N/A</v>
      </c>
      <c r="DJ1230" s="76" t="e" cm="1">
        <f t="array" ref="DJ1230">INDEX($K:$P,ROW(),MATCH(DJ$3,$K$2:$P$2,0))</f>
        <v>#N/A</v>
      </c>
      <c r="DK1230" s="76" t="e" cm="1">
        <f t="array" ref="DK1230">INDEX($K:$P,ROW(),MATCH(DK$3,$K$2:$P$2,0))</f>
        <v>#N/A</v>
      </c>
      <c r="DL1230" s="76" t="e" cm="1">
        <f t="array" ref="DL1230">INDEX($K:$P,ROW(),MATCH(DL$3,$K$2:$P$2,0))</f>
        <v>#N/A</v>
      </c>
    </row>
    <row r="1231" spans="1:116" x14ac:dyDescent="0.4">
      <c r="C1231" t="s">
        <v>80</v>
      </c>
      <c r="D1231" t="s">
        <v>158</v>
      </c>
      <c r="E1231" s="8" t="str">
        <f t="shared" si="1442"/>
        <v>1231 DCSCAC-S</v>
      </c>
      <c r="G1231" s="145" t="s">
        <v>495</v>
      </c>
      <c r="H1231" s="12"/>
      <c r="I1231" s="60"/>
      <c r="J1231" s="60"/>
      <c r="K1231" s="15">
        <f>SUMIF($3:$3,K$2,1229:1229)</f>
        <v>0</v>
      </c>
      <c r="L1231" s="15">
        <f>SUMIF($3:$3,L$2,1229:1229)</f>
        <v>0</v>
      </c>
      <c r="M1231" s="15">
        <f>SUMIF($3:$3,M$2,1229:1229)</f>
        <v>0</v>
      </c>
      <c r="N1231" s="15">
        <f>SUMIF($3:$3,N$2,1229:1229)</f>
        <v>0</v>
      </c>
      <c r="O1231" s="15">
        <f>SUMIF($3:$3,O$2,1229:1229)</f>
        <v>0</v>
      </c>
      <c r="P1231" s="15">
        <f>SUMIF($3:$3,P$2,1229:1229)</f>
        <v>0</v>
      </c>
      <c r="R1231" s="15"/>
      <c r="S1231" s="76" cm="1">
        <f t="array" aca="1" ref="S1231" ca="1">INDIRECT(S1223)/S1230</f>
        <v>500</v>
      </c>
      <c r="T1231" s="76" cm="1">
        <f t="array" aca="1" ref="T1231" ca="1">INDIRECT(T1223)/T1230</f>
        <v>500</v>
      </c>
      <c r="U1231" s="76" cm="1">
        <f t="array" aca="1" ref="U1231" ca="1">INDIRECT(U1223)/U1230</f>
        <v>500</v>
      </c>
      <c r="V1231" s="76" cm="1">
        <f t="array" aca="1" ref="V1231" ca="1">INDIRECT(V1223)/V1230</f>
        <v>500</v>
      </c>
      <c r="W1231" s="76" cm="1">
        <f t="array" aca="1" ref="W1231" ca="1">INDIRECT(W1223)/W1230</f>
        <v>500</v>
      </c>
      <c r="X1231" s="76" cm="1">
        <f t="array" aca="1" ref="X1231" ca="1">INDIRECT(X1223)/X1230</f>
        <v>500</v>
      </c>
      <c r="Y1231" s="76" cm="1">
        <f t="array" aca="1" ref="Y1231" ca="1">INDIRECT(Y1223)/Y1230</f>
        <v>500</v>
      </c>
      <c r="Z1231" s="76" cm="1">
        <f t="array" aca="1" ref="Z1231" ca="1">INDIRECT(Z1223)/Z1230</f>
        <v>500</v>
      </c>
      <c r="AA1231" s="76" cm="1">
        <f t="array" aca="1" ref="AA1231" ca="1">INDIRECT(AA1223)/AA1230</f>
        <v>500</v>
      </c>
      <c r="AB1231" s="76" cm="1">
        <f t="array" aca="1" ref="AB1231" ca="1">INDIRECT(AB1223)/AB1230</f>
        <v>500</v>
      </c>
      <c r="AC1231" s="76" cm="1">
        <f t="array" aca="1" ref="AC1231" ca="1">INDIRECT(AC1223)/AC1230</f>
        <v>500</v>
      </c>
      <c r="AD1231" s="76" cm="1">
        <f t="array" aca="1" ref="AD1231" ca="1">INDIRECT(AD1223)/AD1230</f>
        <v>500</v>
      </c>
      <c r="AE1231" s="76" cm="1">
        <f t="array" aca="1" ref="AE1231" ca="1">INDIRECT(AE1223)/AE1230</f>
        <v>500</v>
      </c>
      <c r="AF1231" s="76" cm="1">
        <f t="array" aca="1" ref="AF1231" ca="1">INDIRECT(AF1223)/AF1230</f>
        <v>500</v>
      </c>
      <c r="AG1231" s="76" cm="1">
        <f t="array" aca="1" ref="AG1231" ca="1">INDIRECT(AG1223)/AG1230</f>
        <v>500</v>
      </c>
      <c r="AH1231" s="76" cm="1">
        <f t="array" aca="1" ref="AH1231" ca="1">INDIRECT(AH1223)/AH1230</f>
        <v>500</v>
      </c>
      <c r="AI1231" s="76" cm="1">
        <f t="array" aca="1" ref="AI1231" ca="1">INDIRECT(AI1223)/AI1230</f>
        <v>500</v>
      </c>
      <c r="AJ1231" s="76" cm="1">
        <f t="array" aca="1" ref="AJ1231" ca="1">INDIRECT(AJ1223)/AJ1230</f>
        <v>500</v>
      </c>
      <c r="AK1231" s="76" cm="1">
        <f t="array" aca="1" ref="AK1231" ca="1">INDIRECT(AK1223)/AK1230</f>
        <v>500</v>
      </c>
      <c r="AL1231" s="76" cm="1">
        <f t="array" aca="1" ref="AL1231" ca="1">INDIRECT(AL1223)/AL1230</f>
        <v>500</v>
      </c>
      <c r="AM1231" s="76" cm="1">
        <f t="array" aca="1" ref="AM1231" ca="1">INDIRECT(AM1223)/AM1230</f>
        <v>500</v>
      </c>
      <c r="AN1231" s="76" cm="1">
        <f t="array" aca="1" ref="AN1231" ca="1">INDIRECT(AN1223)/AN1230</f>
        <v>500</v>
      </c>
      <c r="AO1231" s="76" cm="1">
        <f t="array" aca="1" ref="AO1231" ca="1">INDIRECT(AO1223)/AO1230</f>
        <v>500</v>
      </c>
      <c r="AP1231" s="76" cm="1">
        <f t="array" aca="1" ref="AP1231" ca="1">INDIRECT(AP1223)/AP1230</f>
        <v>500</v>
      </c>
      <c r="AQ1231" s="76" cm="1">
        <f t="array" aca="1" ref="AQ1231" ca="1">INDIRECT(AQ1223)/AQ1230</f>
        <v>500</v>
      </c>
      <c r="AR1231" s="76" cm="1">
        <f t="array" aca="1" ref="AR1231" ca="1">INDIRECT(AR1223)/AR1230</f>
        <v>500</v>
      </c>
      <c r="AS1231" s="76" cm="1">
        <f t="array" aca="1" ref="AS1231" ca="1">INDIRECT(AS1223)/AS1230</f>
        <v>500</v>
      </c>
      <c r="AT1231" s="76" cm="1">
        <f t="array" aca="1" ref="AT1231" ca="1">INDIRECT(AT1223)/AT1230</f>
        <v>500</v>
      </c>
      <c r="AU1231" s="76" cm="1">
        <f t="array" aca="1" ref="AU1231" ca="1">INDIRECT(AU1223)/AU1230</f>
        <v>500</v>
      </c>
      <c r="AV1231" s="76" cm="1">
        <f t="array" aca="1" ref="AV1231" ca="1">INDIRECT(AV1223)/AV1230</f>
        <v>500</v>
      </c>
      <c r="AW1231" s="76" cm="1">
        <f t="array" aca="1" ref="AW1231" ca="1">INDIRECT(AW1223)/AW1230</f>
        <v>500</v>
      </c>
      <c r="AX1231" s="76" cm="1">
        <f t="array" aca="1" ref="AX1231" ca="1">INDIRECT(AX1223)/AX1230</f>
        <v>500</v>
      </c>
      <c r="AY1231" s="76" cm="1">
        <f t="array" aca="1" ref="AY1231" ca="1">INDIRECT(AY1223)/AY1230</f>
        <v>500</v>
      </c>
      <c r="AZ1231" s="76" cm="1">
        <f t="array" aca="1" ref="AZ1231" ca="1">INDIRECT(AZ1223)/AZ1230</f>
        <v>500</v>
      </c>
      <c r="BA1231" s="76" cm="1">
        <f t="array" aca="1" ref="BA1231" ca="1">INDIRECT(BA1223)/BA1230</f>
        <v>500</v>
      </c>
      <c r="BB1231" s="76" cm="1">
        <f t="array" aca="1" ref="BB1231" ca="1">INDIRECT(BB1223)/BB1230</f>
        <v>500</v>
      </c>
      <c r="BC1231" s="76" cm="1">
        <f t="array" aca="1" ref="BC1231" ca="1">INDIRECT(BC1223)/BC1230</f>
        <v>500</v>
      </c>
      <c r="BD1231" s="76" cm="1">
        <f t="array" aca="1" ref="BD1231" ca="1">INDIRECT(BD1223)/BD1230</f>
        <v>500</v>
      </c>
      <c r="BE1231" s="76" cm="1">
        <f t="array" aca="1" ref="BE1231" ca="1">INDIRECT(BE1223)/BE1230</f>
        <v>500</v>
      </c>
      <c r="BF1231" s="76" cm="1">
        <f t="array" aca="1" ref="BF1231" ca="1">INDIRECT(BF1223)/BF1230</f>
        <v>500</v>
      </c>
      <c r="BG1231" s="76" cm="1">
        <f t="array" aca="1" ref="BG1231" ca="1">INDIRECT(BG1223)/BG1230</f>
        <v>500</v>
      </c>
      <c r="BH1231" s="76" cm="1">
        <f t="array" aca="1" ref="BH1231" ca="1">INDIRECT(BH1223)/BH1230</f>
        <v>500</v>
      </c>
      <c r="BI1231" s="76" cm="1">
        <f t="array" aca="1" ref="BI1231" ca="1">INDIRECT(BI1223)/BI1230</f>
        <v>500</v>
      </c>
      <c r="BJ1231" s="76" cm="1">
        <f t="array" aca="1" ref="BJ1231" ca="1">INDIRECT(BJ1223)/BJ1230</f>
        <v>500</v>
      </c>
      <c r="BK1231" s="76" cm="1">
        <f t="array" aca="1" ref="BK1231" ca="1">INDIRECT(BK1223)/BK1230</f>
        <v>500</v>
      </c>
      <c r="BL1231" s="76" cm="1">
        <f t="array" aca="1" ref="BL1231" ca="1">INDIRECT(BL1223)/BL1230</f>
        <v>500</v>
      </c>
      <c r="BM1231" s="76" cm="1">
        <f t="array" aca="1" ref="BM1231" ca="1">INDIRECT(BM1223)/BM1230</f>
        <v>500</v>
      </c>
      <c r="BN1231" s="76" cm="1">
        <f t="array" aca="1" ref="BN1231" ca="1">INDIRECT(BN1223)/BN1230</f>
        <v>500</v>
      </c>
      <c r="BO1231" s="76" cm="1">
        <f t="array" aca="1" ref="BO1231" ca="1">INDIRECT(BO1223)/BO1230</f>
        <v>500</v>
      </c>
      <c r="BP1231" s="76" cm="1">
        <f t="array" aca="1" ref="BP1231" ca="1">INDIRECT(BP1223)/BP1230</f>
        <v>500</v>
      </c>
      <c r="BQ1231" s="76" cm="1">
        <f t="array" aca="1" ref="BQ1231" ca="1">INDIRECT(BQ1223)/BQ1230</f>
        <v>500</v>
      </c>
      <c r="BR1231" s="76" cm="1">
        <f t="array" aca="1" ref="BR1231" ca="1">INDIRECT(BR1223)/BR1230</f>
        <v>500</v>
      </c>
      <c r="BS1231" s="76" cm="1">
        <f t="array" aca="1" ref="BS1231" ca="1">INDIRECT(BS1223)/BS1230</f>
        <v>500</v>
      </c>
      <c r="BT1231" s="76" cm="1">
        <f t="array" aca="1" ref="BT1231" ca="1">INDIRECT(BT1223)/BT1230</f>
        <v>500</v>
      </c>
      <c r="BU1231" s="76" cm="1">
        <f t="array" aca="1" ref="BU1231" ca="1">INDIRECT(BU1223)/BU1230</f>
        <v>500</v>
      </c>
      <c r="BV1231" s="76" cm="1">
        <f t="array" aca="1" ref="BV1231" ca="1">INDIRECT(BV1223)/BV1230</f>
        <v>500</v>
      </c>
      <c r="BW1231" s="76" cm="1">
        <f t="array" aca="1" ref="BW1231" ca="1">INDIRECT(BW1223)/BW1230</f>
        <v>500</v>
      </c>
      <c r="BX1231" s="76" cm="1">
        <f t="array" aca="1" ref="BX1231" ca="1">INDIRECT(BX1223)/BX1230</f>
        <v>500</v>
      </c>
      <c r="BY1231" s="76" cm="1">
        <f t="array" aca="1" ref="BY1231" ca="1">INDIRECT(BY1223)/BY1230</f>
        <v>500</v>
      </c>
      <c r="BZ1231" s="76" cm="1">
        <f t="array" aca="1" ref="BZ1231" ca="1">INDIRECT(BZ1223)/BZ1230</f>
        <v>500</v>
      </c>
      <c r="CA1231" s="76" cm="1">
        <f t="array" aca="1" ref="CA1231" ca="1">INDIRECT(CA1223)/CA1230</f>
        <v>500</v>
      </c>
      <c r="CB1231" s="76" cm="1">
        <f t="array" aca="1" ref="CB1231" ca="1">INDIRECT(CB1223)/CB1230</f>
        <v>500</v>
      </c>
      <c r="CC1231" s="76" cm="1">
        <f t="array" aca="1" ref="CC1231" ca="1">INDIRECT(CC1223)/CC1230</f>
        <v>500</v>
      </c>
      <c r="CD1231" s="76" cm="1">
        <f t="array" aca="1" ref="CD1231" ca="1">INDIRECT(CD1223)/CD1230</f>
        <v>500</v>
      </c>
      <c r="CE1231" s="76" cm="1">
        <f t="array" aca="1" ref="CE1231" ca="1">INDIRECT(CE1223)/CE1230</f>
        <v>500</v>
      </c>
      <c r="CF1231" s="76" cm="1">
        <f t="array" aca="1" ref="CF1231" ca="1">INDIRECT(CF1223)/CF1230</f>
        <v>500</v>
      </c>
      <c r="CG1231" s="76" cm="1">
        <f t="array" aca="1" ref="CG1231" ca="1">INDIRECT(CG1223)/CG1230</f>
        <v>500</v>
      </c>
      <c r="CH1231" s="76" cm="1">
        <f t="array" aca="1" ref="CH1231" ca="1">INDIRECT(CH1223)/CH1230</f>
        <v>500</v>
      </c>
      <c r="CI1231" s="76" cm="1">
        <f t="array" aca="1" ref="CI1231" ca="1">INDIRECT(CI1223)/CI1230</f>
        <v>500</v>
      </c>
      <c r="CJ1231" s="76" cm="1">
        <f t="array" aca="1" ref="CJ1231" ca="1">INDIRECT(CJ1223)/CJ1230</f>
        <v>500</v>
      </c>
      <c r="CK1231" s="76" cm="1">
        <f t="array" aca="1" ref="CK1231" ca="1">INDIRECT(CK1223)/CK1230</f>
        <v>500</v>
      </c>
      <c r="CL1231" s="76" cm="1">
        <f t="array" aca="1" ref="CL1231" ca="1">INDIRECT(CL1223)/CL1230</f>
        <v>500</v>
      </c>
      <c r="CN1231" s="60"/>
      <c r="CO1231" s="76" t="e" cm="1">
        <f t="array" aca="1" ref="CO1231" ca="1">INDIRECT(CO1223)/CO1230</f>
        <v>#N/A</v>
      </c>
      <c r="CP1231" s="76" t="e" cm="1">
        <f t="array" aca="1" ref="CP1231" ca="1">INDIRECT(CP1223)/CP1230</f>
        <v>#N/A</v>
      </c>
      <c r="CQ1231" s="76" t="e" cm="1">
        <f t="array" aca="1" ref="CQ1231" ca="1">INDIRECT(CQ1223)/CQ1230</f>
        <v>#N/A</v>
      </c>
      <c r="CR1231" s="76" t="e" cm="1">
        <f t="array" aca="1" ref="CR1231" ca="1">INDIRECT(CR1223)/CR1230</f>
        <v>#N/A</v>
      </c>
      <c r="CS1231" s="76" t="e" cm="1">
        <f t="array" aca="1" ref="CS1231" ca="1">INDIRECT(CS1223)/CS1230</f>
        <v>#N/A</v>
      </c>
      <c r="CT1231" s="76" t="e" cm="1">
        <f t="array" aca="1" ref="CT1231" ca="1">INDIRECT(CT1223)/CT1230</f>
        <v>#N/A</v>
      </c>
      <c r="CU1231" s="76" t="e" cm="1">
        <f t="array" aca="1" ref="CU1231" ca="1">INDIRECT(CU1223)/CU1230</f>
        <v>#N/A</v>
      </c>
      <c r="CV1231" s="76" t="e" cm="1">
        <f t="array" aca="1" ref="CV1231" ca="1">INDIRECT(CV1223)/CV1230</f>
        <v>#N/A</v>
      </c>
      <c r="CW1231" s="76" t="e" cm="1">
        <f t="array" aca="1" ref="CW1231" ca="1">INDIRECT(CW1223)/CW1230</f>
        <v>#N/A</v>
      </c>
      <c r="CX1231" s="76" t="e" cm="1">
        <f t="array" aca="1" ref="CX1231" ca="1">INDIRECT(CX1223)/CX1230</f>
        <v>#N/A</v>
      </c>
      <c r="CY1231" s="76" t="e" cm="1">
        <f t="array" aca="1" ref="CY1231" ca="1">INDIRECT(CY1223)/CY1230</f>
        <v>#N/A</v>
      </c>
      <c r="CZ1231" s="76" t="e" cm="1">
        <f t="array" aca="1" ref="CZ1231" ca="1">INDIRECT(CZ1223)/CZ1230</f>
        <v>#N/A</v>
      </c>
      <c r="DA1231" s="76" t="e" cm="1">
        <f t="array" aca="1" ref="DA1231" ca="1">INDIRECT(DA1223)/DA1230</f>
        <v>#N/A</v>
      </c>
      <c r="DB1231" s="76" t="e" cm="1">
        <f t="array" aca="1" ref="DB1231" ca="1">INDIRECT(DB1223)/DB1230</f>
        <v>#N/A</v>
      </c>
      <c r="DC1231" s="76" t="e" cm="1">
        <f t="array" aca="1" ref="DC1231" ca="1">INDIRECT(DC1223)/DC1230</f>
        <v>#N/A</v>
      </c>
      <c r="DD1231" s="76" t="e" cm="1">
        <f t="array" aca="1" ref="DD1231" ca="1">INDIRECT(DD1223)/DD1230</f>
        <v>#N/A</v>
      </c>
      <c r="DE1231" s="76" t="e" cm="1">
        <f t="array" aca="1" ref="DE1231" ca="1">INDIRECT(DE1223)/DE1230</f>
        <v>#N/A</v>
      </c>
      <c r="DF1231" s="76" t="e" cm="1">
        <f t="array" aca="1" ref="DF1231" ca="1">INDIRECT(DF1223)/DF1230</f>
        <v>#N/A</v>
      </c>
      <c r="DG1231" s="76" t="e" cm="1">
        <f t="array" aca="1" ref="DG1231" ca="1">INDIRECT(DG1223)/DG1230</f>
        <v>#N/A</v>
      </c>
      <c r="DH1231" s="76" t="e" cm="1">
        <f t="array" aca="1" ref="DH1231" ca="1">INDIRECT(DH1223)/DH1230</f>
        <v>#N/A</v>
      </c>
      <c r="DI1231" s="76" t="e" cm="1">
        <f t="array" aca="1" ref="DI1231" ca="1">INDIRECT(DI1223)/DI1230</f>
        <v>#N/A</v>
      </c>
      <c r="DJ1231" s="76" t="e" cm="1">
        <f t="array" aca="1" ref="DJ1231" ca="1">INDIRECT(DJ1223)/DJ1230</f>
        <v>#N/A</v>
      </c>
      <c r="DK1231" s="76" t="e" cm="1">
        <f t="array" aca="1" ref="DK1231" ca="1">INDIRECT(DK1223)/DK1230</f>
        <v>#N/A</v>
      </c>
      <c r="DL1231" s="76" t="e" cm="1">
        <f t="array" aca="1" ref="DL1231" ca="1">INDIRECT(DL1223)/DL1230</f>
        <v>#N/A</v>
      </c>
    </row>
    <row r="1232" spans="1:116" x14ac:dyDescent="0.4">
      <c r="B1232" t="str">
        <f>E1232</f>
        <v>1232 DCSCAC-S</v>
      </c>
      <c r="D1232" t="s">
        <v>158</v>
      </c>
      <c r="E1232" s="8" t="str">
        <f t="shared" si="1442"/>
        <v>1232 DCSCAC-S</v>
      </c>
      <c r="G1232" s="145" t="s">
        <v>197</v>
      </c>
      <c r="H1232" s="12"/>
      <c r="I1232" s="60"/>
      <c r="J1232" s="60"/>
      <c r="K1232" s="18">
        <v>20</v>
      </c>
      <c r="L1232" s="18">
        <v>20</v>
      </c>
      <c r="M1232" s="18">
        <v>20</v>
      </c>
      <c r="N1232" s="18">
        <v>20</v>
      </c>
      <c r="O1232" s="18">
        <v>20</v>
      </c>
      <c r="P1232" s="18">
        <v>20</v>
      </c>
      <c r="R1232" s="19"/>
      <c r="S1232" s="147" cm="1">
        <f t="array" ref="S1232">INDEX($K:$P,ROW(),MATCH(S$3,$K$2:$P$2,0))</f>
        <v>20</v>
      </c>
      <c r="T1232" s="147" cm="1">
        <f t="array" ref="T1232">INDEX($K:$P,ROW(),MATCH(T$3,$K$2:$P$2,0))</f>
        <v>20</v>
      </c>
      <c r="U1232" s="147" cm="1">
        <f t="array" ref="U1232">INDEX($K:$P,ROW(),MATCH(U$3,$K$2:$P$2,0))</f>
        <v>20</v>
      </c>
      <c r="V1232" s="147" cm="1">
        <f t="array" ref="V1232">INDEX($K:$P,ROW(),MATCH(V$3,$K$2:$P$2,0))</f>
        <v>20</v>
      </c>
      <c r="W1232" s="147" cm="1">
        <f t="array" ref="W1232">INDEX($K:$P,ROW(),MATCH(W$3,$K$2:$P$2,0))</f>
        <v>20</v>
      </c>
      <c r="X1232" s="147" cm="1">
        <f t="array" ref="X1232">INDEX($K:$P,ROW(),MATCH(X$3,$K$2:$P$2,0))</f>
        <v>20</v>
      </c>
      <c r="Y1232" s="147" cm="1">
        <f t="array" ref="Y1232">INDEX($K:$P,ROW(),MATCH(Y$3,$K$2:$P$2,0))</f>
        <v>20</v>
      </c>
      <c r="Z1232" s="147" cm="1">
        <f t="array" ref="Z1232">INDEX($K:$P,ROW(),MATCH(Z$3,$K$2:$P$2,0))</f>
        <v>20</v>
      </c>
      <c r="AA1232" s="147" cm="1">
        <f t="array" ref="AA1232">INDEX($K:$P,ROW(),MATCH(AA$3,$K$2:$P$2,0))</f>
        <v>20</v>
      </c>
      <c r="AB1232" s="147" cm="1">
        <f t="array" ref="AB1232">INDEX($K:$P,ROW(),MATCH(AB$3,$K$2:$P$2,0))</f>
        <v>20</v>
      </c>
      <c r="AC1232" s="147" cm="1">
        <f t="array" ref="AC1232">INDEX($K:$P,ROW(),MATCH(AC$3,$K$2:$P$2,0))</f>
        <v>20</v>
      </c>
      <c r="AD1232" s="147" cm="1">
        <f t="array" ref="AD1232">INDEX($K:$P,ROW(),MATCH(AD$3,$K$2:$P$2,0))</f>
        <v>20</v>
      </c>
      <c r="AE1232" s="147" cm="1">
        <f t="array" ref="AE1232">INDEX($K:$P,ROW(),MATCH(AE$3,$K$2:$P$2,0))</f>
        <v>20</v>
      </c>
      <c r="AF1232" s="147" cm="1">
        <f t="array" ref="AF1232">INDEX($K:$P,ROW(),MATCH(AF$3,$K$2:$P$2,0))</f>
        <v>20</v>
      </c>
      <c r="AG1232" s="147" cm="1">
        <f t="array" ref="AG1232">INDEX($K:$P,ROW(),MATCH(AG$3,$K$2:$P$2,0))</f>
        <v>20</v>
      </c>
      <c r="AH1232" s="147" cm="1">
        <f t="array" ref="AH1232">INDEX($K:$P,ROW(),MATCH(AH$3,$K$2:$P$2,0))</f>
        <v>20</v>
      </c>
      <c r="AI1232" s="147" cm="1">
        <f t="array" ref="AI1232">INDEX($K:$P,ROW(),MATCH(AI$3,$K$2:$P$2,0))</f>
        <v>20</v>
      </c>
      <c r="AJ1232" s="147" cm="1">
        <f t="array" ref="AJ1232">INDEX($K:$P,ROW(),MATCH(AJ$3,$K$2:$P$2,0))</f>
        <v>20</v>
      </c>
      <c r="AK1232" s="147" cm="1">
        <f t="array" ref="AK1232">INDEX($K:$P,ROW(),MATCH(AK$3,$K$2:$P$2,0))</f>
        <v>20</v>
      </c>
      <c r="AL1232" s="147" cm="1">
        <f t="array" ref="AL1232">INDEX($K:$P,ROW(),MATCH(AL$3,$K$2:$P$2,0))</f>
        <v>20</v>
      </c>
      <c r="AM1232" s="147" cm="1">
        <f t="array" ref="AM1232">INDEX($K:$P,ROW(),MATCH(AM$3,$K$2:$P$2,0))</f>
        <v>20</v>
      </c>
      <c r="AN1232" s="147" cm="1">
        <f t="array" ref="AN1232">INDEX($K:$P,ROW(),MATCH(AN$3,$K$2:$P$2,0))</f>
        <v>20</v>
      </c>
      <c r="AO1232" s="147" cm="1">
        <f t="array" ref="AO1232">INDEX($K:$P,ROW(),MATCH(AO$3,$K$2:$P$2,0))</f>
        <v>20</v>
      </c>
      <c r="AP1232" s="147" cm="1">
        <f t="array" ref="AP1232">INDEX($K:$P,ROW(),MATCH(AP$3,$K$2:$P$2,0))</f>
        <v>20</v>
      </c>
      <c r="AQ1232" s="147" cm="1">
        <f t="array" ref="AQ1232">INDEX($K:$P,ROW(),MATCH(AQ$3,$K$2:$P$2,0))</f>
        <v>20</v>
      </c>
      <c r="AR1232" s="147" cm="1">
        <f t="array" ref="AR1232">INDEX($K:$P,ROW(),MATCH(AR$3,$K$2:$P$2,0))</f>
        <v>20</v>
      </c>
      <c r="AS1232" s="147" cm="1">
        <f t="array" ref="AS1232">INDEX($K:$P,ROW(),MATCH(AS$3,$K$2:$P$2,0))</f>
        <v>20</v>
      </c>
      <c r="AT1232" s="147" cm="1">
        <f t="array" ref="AT1232">INDEX($K:$P,ROW(),MATCH(AT$3,$K$2:$P$2,0))</f>
        <v>20</v>
      </c>
      <c r="AU1232" s="147" cm="1">
        <f t="array" ref="AU1232">INDEX($K:$P,ROW(),MATCH(AU$3,$K$2:$P$2,0))</f>
        <v>20</v>
      </c>
      <c r="AV1232" s="147" cm="1">
        <f t="array" ref="AV1232">INDEX($K:$P,ROW(),MATCH(AV$3,$K$2:$P$2,0))</f>
        <v>20</v>
      </c>
      <c r="AW1232" s="147" cm="1">
        <f t="array" ref="AW1232">INDEX($K:$P,ROW(),MATCH(AW$3,$K$2:$P$2,0))</f>
        <v>20</v>
      </c>
      <c r="AX1232" s="147" cm="1">
        <f t="array" ref="AX1232">INDEX($K:$P,ROW(),MATCH(AX$3,$K$2:$P$2,0))</f>
        <v>20</v>
      </c>
      <c r="AY1232" s="147" cm="1">
        <f t="array" ref="AY1232">INDEX($K:$P,ROW(),MATCH(AY$3,$K$2:$P$2,0))</f>
        <v>20</v>
      </c>
      <c r="AZ1232" s="147" cm="1">
        <f t="array" ref="AZ1232">INDEX($K:$P,ROW(),MATCH(AZ$3,$K$2:$P$2,0))</f>
        <v>20</v>
      </c>
      <c r="BA1232" s="147" cm="1">
        <f t="array" ref="BA1232">INDEX($K:$P,ROW(),MATCH(BA$3,$K$2:$P$2,0))</f>
        <v>20</v>
      </c>
      <c r="BB1232" s="147" cm="1">
        <f t="array" ref="BB1232">INDEX($K:$P,ROW(),MATCH(BB$3,$K$2:$P$2,0))</f>
        <v>20</v>
      </c>
      <c r="BC1232" s="147" cm="1">
        <f t="array" ref="BC1232">INDEX($K:$P,ROW(),MATCH(BC$3,$K$2:$P$2,0))</f>
        <v>20</v>
      </c>
      <c r="BD1232" s="147" cm="1">
        <f t="array" ref="BD1232">INDEX($K:$P,ROW(),MATCH(BD$3,$K$2:$P$2,0))</f>
        <v>20</v>
      </c>
      <c r="BE1232" s="147" cm="1">
        <f t="array" ref="BE1232">INDEX($K:$P,ROW(),MATCH(BE$3,$K$2:$P$2,0))</f>
        <v>20</v>
      </c>
      <c r="BF1232" s="147" cm="1">
        <f t="array" ref="BF1232">INDEX($K:$P,ROW(),MATCH(BF$3,$K$2:$P$2,0))</f>
        <v>20</v>
      </c>
      <c r="BG1232" s="147" cm="1">
        <f t="array" ref="BG1232">INDEX($K:$P,ROW(),MATCH(BG$3,$K$2:$P$2,0))</f>
        <v>20</v>
      </c>
      <c r="BH1232" s="147" cm="1">
        <f t="array" ref="BH1232">INDEX($K:$P,ROW(),MATCH(BH$3,$K$2:$P$2,0))</f>
        <v>20</v>
      </c>
      <c r="BI1232" s="147" cm="1">
        <f t="array" ref="BI1232">INDEX($K:$P,ROW(),MATCH(BI$3,$K$2:$P$2,0))</f>
        <v>20</v>
      </c>
      <c r="BJ1232" s="147" cm="1">
        <f t="array" ref="BJ1232">INDEX($K:$P,ROW(),MATCH(BJ$3,$K$2:$P$2,0))</f>
        <v>20</v>
      </c>
      <c r="BK1232" s="147" cm="1">
        <f t="array" ref="BK1232">INDEX($K:$P,ROW(),MATCH(BK$3,$K$2:$P$2,0))</f>
        <v>20</v>
      </c>
      <c r="BL1232" s="147" cm="1">
        <f t="array" ref="BL1232">INDEX($K:$P,ROW(),MATCH(BL$3,$K$2:$P$2,0))</f>
        <v>20</v>
      </c>
      <c r="BM1232" s="147" cm="1">
        <f t="array" ref="BM1232">INDEX($K:$P,ROW(),MATCH(BM$3,$K$2:$P$2,0))</f>
        <v>20</v>
      </c>
      <c r="BN1232" s="147" cm="1">
        <f t="array" ref="BN1232">INDEX($K:$P,ROW(),MATCH(BN$3,$K$2:$P$2,0))</f>
        <v>20</v>
      </c>
      <c r="BO1232" s="147" cm="1">
        <f t="array" ref="BO1232">INDEX($K:$P,ROW(),MATCH(BO$3,$K$2:$P$2,0))</f>
        <v>20</v>
      </c>
      <c r="BP1232" s="147" cm="1">
        <f t="array" ref="BP1232">INDEX($K:$P,ROW(),MATCH(BP$3,$K$2:$P$2,0))</f>
        <v>20</v>
      </c>
      <c r="BQ1232" s="147" cm="1">
        <f t="array" ref="BQ1232">INDEX($K:$P,ROW(),MATCH(BQ$3,$K$2:$P$2,0))</f>
        <v>20</v>
      </c>
      <c r="BR1232" s="147" cm="1">
        <f t="array" ref="BR1232">INDEX($K:$P,ROW(),MATCH(BR$3,$K$2:$P$2,0))</f>
        <v>20</v>
      </c>
      <c r="BS1232" s="147" cm="1">
        <f t="array" ref="BS1232">INDEX($K:$P,ROW(),MATCH(BS$3,$K$2:$P$2,0))</f>
        <v>20</v>
      </c>
      <c r="BT1232" s="147" cm="1">
        <f t="array" ref="BT1232">INDEX($K:$P,ROW(),MATCH(BT$3,$K$2:$P$2,0))</f>
        <v>20</v>
      </c>
      <c r="BU1232" s="147" cm="1">
        <f t="array" ref="BU1232">INDEX($K:$P,ROW(),MATCH(BU$3,$K$2:$P$2,0))</f>
        <v>20</v>
      </c>
      <c r="BV1232" s="147" cm="1">
        <f t="array" ref="BV1232">INDEX($K:$P,ROW(),MATCH(BV$3,$K$2:$P$2,0))</f>
        <v>20</v>
      </c>
      <c r="BW1232" s="147" cm="1">
        <f t="array" ref="BW1232">INDEX($K:$P,ROW(),MATCH(BW$3,$K$2:$P$2,0))</f>
        <v>20</v>
      </c>
      <c r="BX1232" s="147" cm="1">
        <f t="array" ref="BX1232">INDEX($K:$P,ROW(),MATCH(BX$3,$K$2:$P$2,0))</f>
        <v>20</v>
      </c>
      <c r="BY1232" s="147" cm="1">
        <f t="array" ref="BY1232">INDEX($K:$P,ROW(),MATCH(BY$3,$K$2:$P$2,0))</f>
        <v>20</v>
      </c>
      <c r="BZ1232" s="147" cm="1">
        <f t="array" ref="BZ1232">INDEX($K:$P,ROW(),MATCH(BZ$3,$K$2:$P$2,0))</f>
        <v>20</v>
      </c>
      <c r="CA1232" s="147" cm="1">
        <f t="array" ref="CA1232">INDEX($K:$P,ROW(),MATCH(CA$3,$K$2:$P$2,0))</f>
        <v>20</v>
      </c>
      <c r="CB1232" s="147" cm="1">
        <f t="array" ref="CB1232">INDEX($K:$P,ROW(),MATCH(CB$3,$K$2:$P$2,0))</f>
        <v>20</v>
      </c>
      <c r="CC1232" s="147" cm="1">
        <f t="array" ref="CC1232">INDEX($K:$P,ROW(),MATCH(CC$3,$K$2:$P$2,0))</f>
        <v>20</v>
      </c>
      <c r="CD1232" s="147" cm="1">
        <f t="array" ref="CD1232">INDEX($K:$P,ROW(),MATCH(CD$3,$K$2:$P$2,0))</f>
        <v>20</v>
      </c>
      <c r="CE1232" s="147" cm="1">
        <f t="array" ref="CE1232">INDEX($K:$P,ROW(),MATCH(CE$3,$K$2:$P$2,0))</f>
        <v>20</v>
      </c>
      <c r="CF1232" s="147" cm="1">
        <f t="array" ref="CF1232">INDEX($K:$P,ROW(),MATCH(CF$3,$K$2:$P$2,0))</f>
        <v>20</v>
      </c>
      <c r="CG1232" s="147" cm="1">
        <f t="array" ref="CG1232">INDEX($K:$P,ROW(),MATCH(CG$3,$K$2:$P$2,0))</f>
        <v>20</v>
      </c>
      <c r="CH1232" s="147" cm="1">
        <f t="array" ref="CH1232">INDEX($K:$P,ROW(),MATCH(CH$3,$K$2:$P$2,0))</f>
        <v>20</v>
      </c>
      <c r="CI1232" s="147" cm="1">
        <f t="array" ref="CI1232">INDEX($K:$P,ROW(),MATCH(CI$3,$K$2:$P$2,0))</f>
        <v>20</v>
      </c>
      <c r="CJ1232" s="147" cm="1">
        <f t="array" ref="CJ1232">INDEX($K:$P,ROW(),MATCH(CJ$3,$K$2:$P$2,0))</f>
        <v>20</v>
      </c>
      <c r="CK1232" s="147" cm="1">
        <f t="array" ref="CK1232">INDEX($K:$P,ROW(),MATCH(CK$3,$K$2:$P$2,0))</f>
        <v>20</v>
      </c>
      <c r="CL1232" s="147" cm="1">
        <f t="array" ref="CL1232">INDEX($K:$P,ROW(),MATCH(CL$3,$K$2:$P$2,0))</f>
        <v>20</v>
      </c>
      <c r="CN1232" s="60"/>
      <c r="CO1232" s="147" t="e" cm="1">
        <f t="array" ref="CO1232">INDEX($K:$P,ROW(),MATCH(CO$3,$K$2:$P$2,0))</f>
        <v>#N/A</v>
      </c>
      <c r="CP1232" s="147" t="e" cm="1">
        <f t="array" ref="CP1232">INDEX($K:$P,ROW(),MATCH(CP$3,$K$2:$P$2,0))</f>
        <v>#N/A</v>
      </c>
      <c r="CQ1232" s="147" t="e" cm="1">
        <f t="array" ref="CQ1232">INDEX($K:$P,ROW(),MATCH(CQ$3,$K$2:$P$2,0))</f>
        <v>#N/A</v>
      </c>
      <c r="CR1232" s="147" t="e" cm="1">
        <f t="array" ref="CR1232">INDEX($K:$P,ROW(),MATCH(CR$3,$K$2:$P$2,0))</f>
        <v>#N/A</v>
      </c>
      <c r="CS1232" s="147" t="e" cm="1">
        <f t="array" ref="CS1232">INDEX($K:$P,ROW(),MATCH(CS$3,$K$2:$P$2,0))</f>
        <v>#N/A</v>
      </c>
      <c r="CT1232" s="147" t="e" cm="1">
        <f t="array" ref="CT1232">INDEX($K:$P,ROW(),MATCH(CT$3,$K$2:$P$2,0))</f>
        <v>#N/A</v>
      </c>
      <c r="CU1232" s="147" t="e" cm="1">
        <f t="array" ref="CU1232">INDEX($K:$P,ROW(),MATCH(CU$3,$K$2:$P$2,0))</f>
        <v>#N/A</v>
      </c>
      <c r="CV1232" s="147" t="e" cm="1">
        <f t="array" ref="CV1232">INDEX($K:$P,ROW(),MATCH(CV$3,$K$2:$P$2,0))</f>
        <v>#N/A</v>
      </c>
      <c r="CW1232" s="147" t="e" cm="1">
        <f t="array" ref="CW1232">INDEX($K:$P,ROW(),MATCH(CW$3,$K$2:$P$2,0))</f>
        <v>#N/A</v>
      </c>
      <c r="CX1232" s="147" t="e" cm="1">
        <f t="array" ref="CX1232">INDEX($K:$P,ROW(),MATCH(CX$3,$K$2:$P$2,0))</f>
        <v>#N/A</v>
      </c>
      <c r="CY1232" s="147" t="e" cm="1">
        <f t="array" ref="CY1232">INDEX($K:$P,ROW(),MATCH(CY$3,$K$2:$P$2,0))</f>
        <v>#N/A</v>
      </c>
      <c r="CZ1232" s="147" t="e" cm="1">
        <f t="array" ref="CZ1232">INDEX($K:$P,ROW(),MATCH(CZ$3,$K$2:$P$2,0))</f>
        <v>#N/A</v>
      </c>
      <c r="DA1232" s="147" t="e" cm="1">
        <f t="array" ref="DA1232">INDEX($K:$P,ROW(),MATCH(DA$3,$K$2:$P$2,0))</f>
        <v>#N/A</v>
      </c>
      <c r="DB1232" s="147" t="e" cm="1">
        <f t="array" ref="DB1232">INDEX($K:$P,ROW(),MATCH(DB$3,$K$2:$P$2,0))</f>
        <v>#N/A</v>
      </c>
      <c r="DC1232" s="147" t="e" cm="1">
        <f t="array" ref="DC1232">INDEX($K:$P,ROW(),MATCH(DC$3,$K$2:$P$2,0))</f>
        <v>#N/A</v>
      </c>
      <c r="DD1232" s="147" t="e" cm="1">
        <f t="array" ref="DD1232">INDEX($K:$P,ROW(),MATCH(DD$3,$K$2:$P$2,0))</f>
        <v>#N/A</v>
      </c>
      <c r="DE1232" s="147" t="e" cm="1">
        <f t="array" ref="DE1232">INDEX($K:$P,ROW(),MATCH(DE$3,$K$2:$P$2,0))</f>
        <v>#N/A</v>
      </c>
      <c r="DF1232" s="147" t="e" cm="1">
        <f t="array" ref="DF1232">INDEX($K:$P,ROW(),MATCH(DF$3,$K$2:$P$2,0))</f>
        <v>#N/A</v>
      </c>
      <c r="DG1232" s="147" t="e" cm="1">
        <f t="array" ref="DG1232">INDEX($K:$P,ROW(),MATCH(DG$3,$K$2:$P$2,0))</f>
        <v>#N/A</v>
      </c>
      <c r="DH1232" s="147" t="e" cm="1">
        <f t="array" ref="DH1232">INDEX($K:$P,ROW(),MATCH(DH$3,$K$2:$P$2,0))</f>
        <v>#N/A</v>
      </c>
      <c r="DI1232" s="147" t="e" cm="1">
        <f t="array" ref="DI1232">INDEX($K:$P,ROW(),MATCH(DI$3,$K$2:$P$2,0))</f>
        <v>#N/A</v>
      </c>
      <c r="DJ1232" s="147" t="e" cm="1">
        <f t="array" ref="DJ1232">INDEX($K:$P,ROW(),MATCH(DJ$3,$K$2:$P$2,0))</f>
        <v>#N/A</v>
      </c>
      <c r="DK1232" s="147" t="e" cm="1">
        <f t="array" ref="DK1232">INDEX($K:$P,ROW(),MATCH(DK$3,$K$2:$P$2,0))</f>
        <v>#N/A</v>
      </c>
      <c r="DL1232" s="147" t="e" cm="1">
        <f t="array" ref="DL1232">INDEX($K:$P,ROW(),MATCH(DL$3,$K$2:$P$2,0))</f>
        <v>#N/A</v>
      </c>
    </row>
    <row r="1233" spans="1:116" x14ac:dyDescent="0.4">
      <c r="C1233" t="s">
        <v>203</v>
      </c>
      <c r="D1233" t="s">
        <v>158</v>
      </c>
      <c r="E1233" s="8" t="str">
        <f t="shared" si="1442"/>
        <v>1233 DCSCAC-S</v>
      </c>
      <c r="G1233" s="126" t="str">
        <f>"Expense - "&amp;SUBSTITUTE(G1228,":","")</f>
        <v>Expense - Seller acquisition cost</v>
      </c>
      <c r="H1233" s="27"/>
      <c r="I1233" s="78"/>
      <c r="J1233" s="78"/>
      <c r="K1233" s="63">
        <f ca="1">SUMIF($3:$3,K$2,1233:1233)</f>
        <v>-120000</v>
      </c>
      <c r="L1233" s="63">
        <f ca="1">SUMIF($3:$3,L$2,1233:1233)</f>
        <v>-120000</v>
      </c>
      <c r="M1233" s="63">
        <f ca="1">SUMIF($3:$3,M$2,1233:1233)</f>
        <v>-120000</v>
      </c>
      <c r="N1233" s="63">
        <f ca="1">SUMIF($3:$3,N$2,1233:1233)</f>
        <v>-120000</v>
      </c>
      <c r="O1233" s="63">
        <f ca="1">SUMIF($3:$3,O$2,1233:1233)</f>
        <v>-120000</v>
      </c>
      <c r="P1233" s="63">
        <f ca="1">SUMIF($3:$3,P$2,1233:1233)</f>
        <v>-120000</v>
      </c>
      <c r="R1233" s="33"/>
      <c r="S1233" s="148">
        <f t="shared" ref="S1233:AX1242" ca="1" si="1443">-S1232*S1231</f>
        <v>-10000</v>
      </c>
      <c r="T1233" s="148">
        <f t="shared" ca="1" si="1443"/>
        <v>-10000</v>
      </c>
      <c r="U1233" s="148">
        <f t="shared" ca="1" si="1443"/>
        <v>-10000</v>
      </c>
      <c r="V1233" s="148">
        <f t="shared" ca="1" si="1443"/>
        <v>-10000</v>
      </c>
      <c r="W1233" s="148">
        <f t="shared" ca="1" si="1443"/>
        <v>-10000</v>
      </c>
      <c r="X1233" s="148">
        <f t="shared" ca="1" si="1443"/>
        <v>-10000</v>
      </c>
      <c r="Y1233" s="148">
        <f t="shared" ca="1" si="1443"/>
        <v>-10000</v>
      </c>
      <c r="Z1233" s="148">
        <f t="shared" ca="1" si="1443"/>
        <v>-10000</v>
      </c>
      <c r="AA1233" s="148">
        <f t="shared" ca="1" si="1443"/>
        <v>-10000</v>
      </c>
      <c r="AB1233" s="148">
        <f t="shared" ca="1" si="1443"/>
        <v>-10000</v>
      </c>
      <c r="AC1233" s="148">
        <f t="shared" ca="1" si="1443"/>
        <v>-10000</v>
      </c>
      <c r="AD1233" s="148">
        <f t="shared" ca="1" si="1443"/>
        <v>-10000</v>
      </c>
      <c r="AE1233" s="148">
        <f t="shared" ca="1" si="1443"/>
        <v>-10000</v>
      </c>
      <c r="AF1233" s="148">
        <f t="shared" ca="1" si="1443"/>
        <v>-10000</v>
      </c>
      <c r="AG1233" s="148">
        <f t="shared" ca="1" si="1443"/>
        <v>-10000</v>
      </c>
      <c r="AH1233" s="148">
        <f t="shared" ca="1" si="1443"/>
        <v>-10000</v>
      </c>
      <c r="AI1233" s="148">
        <f t="shared" ca="1" si="1443"/>
        <v>-10000</v>
      </c>
      <c r="AJ1233" s="148">
        <f t="shared" ca="1" si="1443"/>
        <v>-10000</v>
      </c>
      <c r="AK1233" s="148">
        <f t="shared" ca="1" si="1443"/>
        <v>-10000</v>
      </c>
      <c r="AL1233" s="148">
        <f t="shared" ca="1" si="1443"/>
        <v>-10000</v>
      </c>
      <c r="AM1233" s="148">
        <f t="shared" ca="1" si="1443"/>
        <v>-10000</v>
      </c>
      <c r="AN1233" s="148">
        <f t="shared" ca="1" si="1443"/>
        <v>-10000</v>
      </c>
      <c r="AO1233" s="148">
        <f t="shared" ca="1" si="1443"/>
        <v>-10000</v>
      </c>
      <c r="AP1233" s="148">
        <f t="shared" ca="1" si="1443"/>
        <v>-10000</v>
      </c>
      <c r="AQ1233" s="148">
        <f t="shared" ca="1" si="1443"/>
        <v>-10000</v>
      </c>
      <c r="AR1233" s="148">
        <f t="shared" ca="1" si="1443"/>
        <v>-10000</v>
      </c>
      <c r="AS1233" s="148">
        <f t="shared" ca="1" si="1443"/>
        <v>-10000</v>
      </c>
      <c r="AT1233" s="148">
        <f t="shared" ca="1" si="1443"/>
        <v>-10000</v>
      </c>
      <c r="AU1233" s="148">
        <f t="shared" ca="1" si="1443"/>
        <v>-10000</v>
      </c>
      <c r="AV1233" s="148">
        <f t="shared" ca="1" si="1443"/>
        <v>-10000</v>
      </c>
      <c r="AW1233" s="148">
        <f t="shared" ca="1" si="1443"/>
        <v>-10000</v>
      </c>
      <c r="AX1233" s="148">
        <f t="shared" ca="1" si="1443"/>
        <v>-10000</v>
      </c>
      <c r="AY1233" s="148">
        <f t="shared" ref="AY1233:CD1242" ca="1" si="1444">-AY1232*AY1231</f>
        <v>-10000</v>
      </c>
      <c r="AZ1233" s="148">
        <f t="shared" ca="1" si="1444"/>
        <v>-10000</v>
      </c>
      <c r="BA1233" s="148">
        <f t="shared" ca="1" si="1444"/>
        <v>-10000</v>
      </c>
      <c r="BB1233" s="148">
        <f t="shared" ca="1" si="1444"/>
        <v>-10000</v>
      </c>
      <c r="BC1233" s="148">
        <f t="shared" ca="1" si="1444"/>
        <v>-10000</v>
      </c>
      <c r="BD1233" s="148">
        <f t="shared" ca="1" si="1444"/>
        <v>-10000</v>
      </c>
      <c r="BE1233" s="148">
        <f t="shared" ca="1" si="1444"/>
        <v>-10000</v>
      </c>
      <c r="BF1233" s="148">
        <f t="shared" ca="1" si="1444"/>
        <v>-10000</v>
      </c>
      <c r="BG1233" s="148">
        <f t="shared" ca="1" si="1444"/>
        <v>-10000</v>
      </c>
      <c r="BH1233" s="148">
        <f t="shared" ca="1" si="1444"/>
        <v>-10000</v>
      </c>
      <c r="BI1233" s="148">
        <f t="shared" ca="1" si="1444"/>
        <v>-10000</v>
      </c>
      <c r="BJ1233" s="148">
        <f t="shared" ca="1" si="1444"/>
        <v>-10000</v>
      </c>
      <c r="BK1233" s="148">
        <f t="shared" ca="1" si="1444"/>
        <v>-10000</v>
      </c>
      <c r="BL1233" s="148">
        <f t="shared" ca="1" si="1444"/>
        <v>-10000</v>
      </c>
      <c r="BM1233" s="148">
        <f t="shared" ca="1" si="1444"/>
        <v>-10000</v>
      </c>
      <c r="BN1233" s="148">
        <f t="shared" ca="1" si="1444"/>
        <v>-10000</v>
      </c>
      <c r="BO1233" s="148">
        <f t="shared" ca="1" si="1444"/>
        <v>-10000</v>
      </c>
      <c r="BP1233" s="148">
        <f t="shared" ca="1" si="1444"/>
        <v>-10000</v>
      </c>
      <c r="BQ1233" s="148">
        <f t="shared" ca="1" si="1444"/>
        <v>-10000</v>
      </c>
      <c r="BR1233" s="148">
        <f t="shared" ca="1" si="1444"/>
        <v>-10000</v>
      </c>
      <c r="BS1233" s="148">
        <f t="shared" ca="1" si="1444"/>
        <v>-10000</v>
      </c>
      <c r="BT1233" s="148">
        <f t="shared" ca="1" si="1444"/>
        <v>-10000</v>
      </c>
      <c r="BU1233" s="148">
        <f t="shared" ca="1" si="1444"/>
        <v>-10000</v>
      </c>
      <c r="BV1233" s="148">
        <f t="shared" ca="1" si="1444"/>
        <v>-10000</v>
      </c>
      <c r="BW1233" s="148">
        <f t="shared" ca="1" si="1444"/>
        <v>-10000</v>
      </c>
      <c r="BX1233" s="148">
        <f t="shared" ca="1" si="1444"/>
        <v>-10000</v>
      </c>
      <c r="BY1233" s="148">
        <f t="shared" ca="1" si="1444"/>
        <v>-10000</v>
      </c>
      <c r="BZ1233" s="148">
        <f t="shared" ca="1" si="1444"/>
        <v>-10000</v>
      </c>
      <c r="CA1233" s="148">
        <f t="shared" ca="1" si="1444"/>
        <v>-10000</v>
      </c>
      <c r="CB1233" s="148">
        <f t="shared" ca="1" si="1444"/>
        <v>-10000</v>
      </c>
      <c r="CC1233" s="148">
        <f t="shared" ca="1" si="1444"/>
        <v>-10000</v>
      </c>
      <c r="CD1233" s="148">
        <f t="shared" ca="1" si="1444"/>
        <v>-10000</v>
      </c>
      <c r="CE1233" s="148">
        <f t="shared" ref="CE1233:CL1242" ca="1" si="1445">-CE1232*CE1231</f>
        <v>-10000</v>
      </c>
      <c r="CF1233" s="148">
        <f t="shared" ca="1" si="1445"/>
        <v>-10000</v>
      </c>
      <c r="CG1233" s="148">
        <f t="shared" ca="1" si="1445"/>
        <v>-10000</v>
      </c>
      <c r="CH1233" s="148">
        <f t="shared" ca="1" si="1445"/>
        <v>-10000</v>
      </c>
      <c r="CI1233" s="148">
        <f t="shared" ca="1" si="1445"/>
        <v>-10000</v>
      </c>
      <c r="CJ1233" s="148">
        <f t="shared" ca="1" si="1445"/>
        <v>-10000</v>
      </c>
      <c r="CK1233" s="148">
        <f t="shared" ca="1" si="1445"/>
        <v>-10000</v>
      </c>
      <c r="CL1233" s="148">
        <f t="shared" ca="1" si="1445"/>
        <v>-10000</v>
      </c>
      <c r="CN1233" s="78"/>
      <c r="CO1233" s="148" t="e">
        <f t="shared" ref="CO1233:DK1242" ca="1" si="1446">-CO1232*CO1231</f>
        <v>#N/A</v>
      </c>
      <c r="CP1233" s="148" t="e">
        <f t="shared" ca="1" si="1446"/>
        <v>#N/A</v>
      </c>
      <c r="CQ1233" s="148" t="e">
        <f t="shared" ca="1" si="1446"/>
        <v>#N/A</v>
      </c>
      <c r="CR1233" s="148" t="e">
        <f t="shared" ca="1" si="1446"/>
        <v>#N/A</v>
      </c>
      <c r="CS1233" s="148" t="e">
        <f t="shared" ca="1" si="1446"/>
        <v>#N/A</v>
      </c>
      <c r="CT1233" s="148" t="e">
        <f t="shared" ca="1" si="1446"/>
        <v>#N/A</v>
      </c>
      <c r="CU1233" s="148" t="e">
        <f t="shared" ca="1" si="1446"/>
        <v>#N/A</v>
      </c>
      <c r="CV1233" s="148" t="e">
        <f t="shared" ca="1" si="1446"/>
        <v>#N/A</v>
      </c>
      <c r="CW1233" s="148" t="e">
        <f t="shared" ca="1" si="1446"/>
        <v>#N/A</v>
      </c>
      <c r="CX1233" s="148" t="e">
        <f t="shared" ca="1" si="1446"/>
        <v>#N/A</v>
      </c>
      <c r="CY1233" s="148" t="e">
        <f t="shared" ca="1" si="1446"/>
        <v>#N/A</v>
      </c>
      <c r="CZ1233" s="148" t="e">
        <f t="shared" ca="1" si="1446"/>
        <v>#N/A</v>
      </c>
      <c r="DA1233" s="148" t="e">
        <f t="shared" ca="1" si="1446"/>
        <v>#N/A</v>
      </c>
      <c r="DB1233" s="148" t="e">
        <f t="shared" ca="1" si="1446"/>
        <v>#N/A</v>
      </c>
      <c r="DC1233" s="148" t="e">
        <f t="shared" ca="1" si="1446"/>
        <v>#N/A</v>
      </c>
      <c r="DD1233" s="148" t="e">
        <f t="shared" ca="1" si="1446"/>
        <v>#N/A</v>
      </c>
      <c r="DE1233" s="148" t="e">
        <f t="shared" ca="1" si="1446"/>
        <v>#N/A</v>
      </c>
      <c r="DF1233" s="148" t="e">
        <f t="shared" ca="1" si="1446"/>
        <v>#N/A</v>
      </c>
      <c r="DG1233" s="148" t="e">
        <f t="shared" ca="1" si="1446"/>
        <v>#N/A</v>
      </c>
      <c r="DH1233" s="148" t="e">
        <f t="shared" ca="1" si="1446"/>
        <v>#N/A</v>
      </c>
      <c r="DI1233" s="148" t="e">
        <f t="shared" ca="1" si="1446"/>
        <v>#N/A</v>
      </c>
      <c r="DJ1233" s="148" t="e">
        <f t="shared" ca="1" si="1446"/>
        <v>#N/A</v>
      </c>
      <c r="DK1233" s="148" t="e">
        <f t="shared" ca="1" si="1446"/>
        <v>#N/A</v>
      </c>
      <c r="DL1233" s="148" t="e">
        <f t="shared" ref="DL1233:DL1242" ca="1" si="1447">-DL1232*DL1231</f>
        <v>#N/A</v>
      </c>
    </row>
    <row r="1234" spans="1:116" x14ac:dyDescent="0.4">
      <c r="B1234" t="s">
        <v>244</v>
      </c>
      <c r="D1234" t="s">
        <v>158</v>
      </c>
      <c r="E1234" s="8" t="str">
        <f t="shared" si="1442"/>
        <v>1234 DCSCAC-S</v>
      </c>
      <c r="S1234" s="72"/>
      <c r="T1234" s="72"/>
      <c r="U1234" s="72"/>
      <c r="V1234" s="72"/>
      <c r="W1234" s="72"/>
      <c r="X1234" s="72"/>
      <c r="Y1234" s="72"/>
      <c r="Z1234" s="72"/>
      <c r="AA1234" s="72"/>
      <c r="AB1234" s="72"/>
      <c r="AC1234" s="72"/>
      <c r="AD1234" s="72"/>
      <c r="AE1234" s="72"/>
      <c r="AF1234" s="72"/>
      <c r="AG1234" s="72"/>
      <c r="AH1234" s="72"/>
      <c r="AI1234" s="72"/>
      <c r="AJ1234" s="72"/>
      <c r="AK1234" s="72"/>
      <c r="AL1234" s="72"/>
      <c r="AM1234" s="72"/>
      <c r="AN1234" s="72"/>
      <c r="AO1234" s="72"/>
      <c r="AP1234" s="72"/>
      <c r="AQ1234" s="72"/>
      <c r="AR1234" s="72"/>
      <c r="AS1234" s="72"/>
      <c r="AT1234" s="72"/>
      <c r="AU1234" s="72"/>
      <c r="AV1234" s="72"/>
      <c r="AW1234" s="72"/>
      <c r="AX1234" s="72"/>
      <c r="AY1234" s="72"/>
      <c r="AZ1234" s="72"/>
      <c r="BA1234" s="72"/>
      <c r="BB1234" s="72"/>
      <c r="BC1234" s="72"/>
      <c r="BD1234" s="72"/>
      <c r="BE1234" s="72"/>
      <c r="BF1234" s="72"/>
      <c r="BG1234" s="72"/>
      <c r="BH1234" s="72"/>
      <c r="BI1234" s="72"/>
      <c r="BJ1234" s="72"/>
      <c r="BK1234" s="72"/>
      <c r="BL1234" s="72"/>
      <c r="BM1234" s="72"/>
      <c r="BN1234" s="72"/>
      <c r="BO1234" s="72"/>
      <c r="BP1234" s="72"/>
      <c r="BQ1234" s="72"/>
      <c r="BR1234" s="72"/>
      <c r="BS1234" s="72"/>
      <c r="BT1234" s="72"/>
      <c r="BU1234" s="72"/>
      <c r="BV1234" s="72"/>
      <c r="BW1234" s="72"/>
      <c r="BX1234" s="72"/>
      <c r="BY1234" s="72"/>
      <c r="BZ1234" s="72"/>
      <c r="CA1234" s="72"/>
      <c r="CB1234" s="72"/>
      <c r="CC1234" s="72"/>
      <c r="CD1234" s="72"/>
      <c r="CE1234" s="72"/>
      <c r="CF1234" s="72"/>
      <c r="CG1234" s="72"/>
      <c r="CH1234" s="72"/>
      <c r="CI1234" s="72"/>
      <c r="CJ1234" s="72"/>
      <c r="CK1234" s="72"/>
      <c r="CL1234" s="72"/>
      <c r="CO1234" s="72"/>
      <c r="CP1234" s="72"/>
      <c r="CQ1234" s="72"/>
      <c r="CR1234" s="72"/>
      <c r="CS1234" s="72"/>
      <c r="CT1234" s="72"/>
      <c r="CU1234" s="72"/>
      <c r="CV1234" s="72"/>
      <c r="CW1234" s="72"/>
      <c r="CX1234" s="72"/>
      <c r="CY1234" s="72"/>
      <c r="CZ1234" s="72"/>
      <c r="DA1234" s="72"/>
      <c r="DB1234" s="72"/>
      <c r="DC1234" s="72"/>
      <c r="DD1234" s="72"/>
      <c r="DE1234" s="72"/>
      <c r="DF1234" s="72"/>
      <c r="DG1234" s="72"/>
      <c r="DH1234" s="72"/>
      <c r="DI1234" s="72"/>
      <c r="DJ1234" s="72"/>
      <c r="DK1234" s="72"/>
      <c r="DL1234" s="72"/>
    </row>
    <row r="1235" spans="1:116" x14ac:dyDescent="0.4">
      <c r="B1235" t="s">
        <v>332</v>
      </c>
      <c r="D1235" t="s">
        <v>158</v>
      </c>
      <c r="E1235" s="8" t="str">
        <f t="shared" si="1442"/>
        <v>1235 DCSCAC-S</v>
      </c>
      <c r="G1235" s="136" t="str">
        <f>G1220</f>
        <v>(Primary label)</v>
      </c>
      <c r="H1235" s="27"/>
      <c r="I1235" s="78"/>
      <c r="J1235" s="78"/>
      <c r="K1235" s="33"/>
      <c r="L1235" s="33"/>
      <c r="M1235" s="33"/>
      <c r="N1235" s="33"/>
      <c r="O1235" s="33"/>
      <c r="P1235" s="33"/>
      <c r="R1235" s="33"/>
      <c r="S1235" s="77"/>
      <c r="T1235" s="77"/>
      <c r="U1235" s="77"/>
      <c r="V1235" s="77"/>
      <c r="W1235" s="77"/>
      <c r="X1235" s="77"/>
      <c r="Y1235" s="77"/>
      <c r="Z1235" s="77"/>
      <c r="AA1235" s="77"/>
      <c r="AB1235" s="77"/>
      <c r="AC1235" s="77"/>
      <c r="AD1235" s="77"/>
      <c r="AE1235" s="77"/>
      <c r="AF1235" s="77"/>
      <c r="AG1235" s="77"/>
      <c r="AH1235" s="77"/>
      <c r="AI1235" s="77"/>
      <c r="AJ1235" s="77"/>
      <c r="AK1235" s="77"/>
      <c r="AL1235" s="77"/>
      <c r="AM1235" s="77"/>
      <c r="AN1235" s="77"/>
      <c r="AO1235" s="77"/>
      <c r="AP1235" s="77"/>
      <c r="AQ1235" s="77"/>
      <c r="AR1235" s="77"/>
      <c r="AS1235" s="77"/>
      <c r="AT1235" s="77"/>
      <c r="AU1235" s="77"/>
      <c r="AV1235" s="77"/>
      <c r="AW1235" s="77"/>
      <c r="AX1235" s="77"/>
      <c r="AY1235" s="77"/>
      <c r="AZ1235" s="77"/>
      <c r="BA1235" s="77"/>
      <c r="BB1235" s="77"/>
      <c r="BC1235" s="77"/>
      <c r="BD1235" s="77"/>
      <c r="BE1235" s="77"/>
      <c r="BF1235" s="77"/>
      <c r="BG1235" s="77"/>
      <c r="BH1235" s="77"/>
      <c r="BI1235" s="77"/>
      <c r="BJ1235" s="77"/>
      <c r="BK1235" s="77"/>
      <c r="BL1235" s="77"/>
      <c r="BM1235" s="77"/>
      <c r="BN1235" s="77"/>
      <c r="BO1235" s="77"/>
      <c r="BP1235" s="77"/>
      <c r="BQ1235" s="77"/>
      <c r="BR1235" s="77"/>
      <c r="BS1235" s="77"/>
      <c r="BT1235" s="77"/>
      <c r="BU1235" s="77"/>
      <c r="BV1235" s="77"/>
      <c r="BW1235" s="77"/>
      <c r="BX1235" s="77"/>
      <c r="BY1235" s="77"/>
      <c r="BZ1235" s="77"/>
      <c r="CA1235" s="77"/>
      <c r="CB1235" s="77"/>
      <c r="CC1235" s="77"/>
      <c r="CD1235" s="77"/>
      <c r="CE1235" s="77"/>
      <c r="CF1235" s="77"/>
      <c r="CG1235" s="77"/>
      <c r="CH1235" s="77"/>
      <c r="CI1235" s="77"/>
      <c r="CJ1235" s="77"/>
      <c r="CK1235" s="77"/>
      <c r="CL1235" s="77"/>
      <c r="CN1235" s="78"/>
      <c r="CO1235" s="77"/>
      <c r="CP1235" s="77"/>
      <c r="CQ1235" s="77"/>
      <c r="CR1235" s="77"/>
      <c r="CS1235" s="77"/>
      <c r="CT1235" s="77"/>
      <c r="CU1235" s="77"/>
      <c r="CV1235" s="77"/>
      <c r="CW1235" s="77"/>
      <c r="CX1235" s="77"/>
      <c r="CY1235" s="77"/>
      <c r="CZ1235" s="77"/>
      <c r="DA1235" s="77"/>
      <c r="DB1235" s="77"/>
      <c r="DC1235" s="77"/>
      <c r="DD1235" s="77"/>
      <c r="DE1235" s="77"/>
      <c r="DF1235" s="77"/>
      <c r="DG1235" s="77"/>
      <c r="DH1235" s="77"/>
      <c r="DI1235" s="77"/>
      <c r="DJ1235" s="77"/>
      <c r="DK1235" s="77"/>
      <c r="DL1235" s="77"/>
    </row>
    <row r="1236" spans="1:116" x14ac:dyDescent="0.4">
      <c r="B1236" t="s">
        <v>332</v>
      </c>
      <c r="D1236" t="s">
        <v>158</v>
      </c>
      <c r="E1236" s="8" t="str">
        <f>ROW()&amp;" "&amp;D1236</f>
        <v>1236 DCSCAC-S</v>
      </c>
      <c r="G1236" s="136" t="str">
        <f>G1221</f>
        <v>primary unit</v>
      </c>
      <c r="S1236" s="72"/>
      <c r="T1236" s="72"/>
      <c r="U1236" s="72"/>
      <c r="V1236" s="72"/>
      <c r="W1236" s="72"/>
      <c r="X1236" s="72"/>
      <c r="Y1236" s="72"/>
      <c r="Z1236" s="72"/>
      <c r="AA1236" s="72"/>
      <c r="AB1236" s="72"/>
      <c r="AC1236" s="72"/>
      <c r="AD1236" s="72"/>
      <c r="AE1236" s="72"/>
      <c r="AF1236" s="72"/>
      <c r="AG1236" s="72"/>
      <c r="AH1236" s="72"/>
      <c r="AI1236" s="72"/>
      <c r="AJ1236" s="72"/>
      <c r="AK1236" s="72"/>
      <c r="AL1236" s="72"/>
      <c r="AM1236" s="72"/>
      <c r="AN1236" s="72"/>
      <c r="AO1236" s="72"/>
      <c r="AP1236" s="72"/>
      <c r="AQ1236" s="72"/>
      <c r="AR1236" s="72"/>
      <c r="AS1236" s="72"/>
      <c r="AT1236" s="72"/>
      <c r="AU1236" s="72"/>
      <c r="AV1236" s="72"/>
      <c r="AW1236" s="72"/>
      <c r="AX1236" s="72"/>
      <c r="AY1236" s="72"/>
      <c r="AZ1236" s="72"/>
      <c r="BA1236" s="72"/>
      <c r="BB1236" s="72"/>
      <c r="BC1236" s="72"/>
      <c r="BD1236" s="72"/>
      <c r="BE1236" s="72"/>
      <c r="BF1236" s="72"/>
      <c r="BG1236" s="72"/>
      <c r="BH1236" s="72"/>
      <c r="BI1236" s="72"/>
      <c r="BJ1236" s="72"/>
      <c r="BK1236" s="72"/>
      <c r="BL1236" s="72"/>
      <c r="BM1236" s="72"/>
      <c r="BN1236" s="72"/>
      <c r="BO1236" s="72"/>
      <c r="BP1236" s="72"/>
      <c r="BQ1236" s="72"/>
      <c r="BR1236" s="72"/>
      <c r="BS1236" s="72"/>
      <c r="BT1236" s="72"/>
      <c r="BU1236" s="72"/>
      <c r="BV1236" s="72"/>
      <c r="BW1236" s="72"/>
      <c r="BX1236" s="72"/>
      <c r="BY1236" s="72"/>
      <c r="BZ1236" s="72"/>
      <c r="CA1236" s="72"/>
      <c r="CB1236" s="72"/>
      <c r="CC1236" s="72"/>
      <c r="CD1236" s="72"/>
      <c r="CE1236" s="72"/>
      <c r="CF1236" s="72"/>
      <c r="CG1236" s="72"/>
      <c r="CH1236" s="72"/>
      <c r="CI1236" s="72"/>
      <c r="CJ1236" s="72"/>
      <c r="CK1236" s="72"/>
      <c r="CL1236" s="72"/>
      <c r="CO1236" s="72"/>
      <c r="CP1236" s="72"/>
      <c r="CQ1236" s="72"/>
      <c r="CR1236" s="72"/>
      <c r="CS1236" s="72"/>
      <c r="CT1236" s="72"/>
      <c r="CU1236" s="72"/>
      <c r="CV1236" s="72"/>
      <c r="CW1236" s="72"/>
      <c r="CX1236" s="72"/>
      <c r="CY1236" s="72"/>
      <c r="CZ1236" s="72"/>
      <c r="DA1236" s="72"/>
      <c r="DB1236" s="72"/>
      <c r="DC1236" s="72"/>
      <c r="DD1236" s="72"/>
      <c r="DE1236" s="72"/>
      <c r="DF1236" s="72"/>
      <c r="DG1236" s="72"/>
      <c r="DH1236" s="72"/>
      <c r="DI1236" s="72"/>
      <c r="DJ1236" s="72"/>
      <c r="DK1236" s="72"/>
      <c r="DL1236" s="72"/>
    </row>
    <row r="1237" spans="1:116" x14ac:dyDescent="0.4">
      <c r="B1237" t="s">
        <v>332</v>
      </c>
      <c r="D1237" t="s">
        <v>158</v>
      </c>
      <c r="E1237" s="8" t="str">
        <f t="shared" si="1442"/>
        <v>1237 DCSCAC-S</v>
      </c>
      <c r="G1237" s="136" t="str">
        <f>G1222</f>
        <v>Primary revenue driver</v>
      </c>
      <c r="K1237" s="53"/>
      <c r="L1237" s="53"/>
      <c r="M1237" s="53"/>
      <c r="N1237" s="53"/>
      <c r="O1237" s="53"/>
      <c r="P1237" s="53"/>
      <c r="R1237" s="24"/>
      <c r="S1237" s="179" t="str">
        <f t="shared" ref="S1237:AX1246" si="1448">S1222</f>
        <v>S$16</v>
      </c>
      <c r="T1237" s="179" t="str">
        <f t="shared" si="1448"/>
        <v>T$16</v>
      </c>
      <c r="U1237" s="179" t="str">
        <f t="shared" si="1448"/>
        <v>U$16</v>
      </c>
      <c r="V1237" s="179" t="str">
        <f t="shared" si="1448"/>
        <v>V$16</v>
      </c>
      <c r="W1237" s="179" t="str">
        <f t="shared" si="1448"/>
        <v>W$16</v>
      </c>
      <c r="X1237" s="179" t="str">
        <f t="shared" si="1448"/>
        <v>X$16</v>
      </c>
      <c r="Y1237" s="179" t="str">
        <f t="shared" si="1448"/>
        <v>Y$16</v>
      </c>
      <c r="Z1237" s="179" t="str">
        <f t="shared" si="1448"/>
        <v>Z$16</v>
      </c>
      <c r="AA1237" s="179" t="str">
        <f t="shared" si="1448"/>
        <v>AA$16</v>
      </c>
      <c r="AB1237" s="179" t="str">
        <f t="shared" si="1448"/>
        <v>AB$16</v>
      </c>
      <c r="AC1237" s="179" t="str">
        <f t="shared" si="1448"/>
        <v>AC$16</v>
      </c>
      <c r="AD1237" s="179" t="str">
        <f t="shared" si="1448"/>
        <v>AD$16</v>
      </c>
      <c r="AE1237" s="179" t="str">
        <f t="shared" si="1448"/>
        <v>AE$16</v>
      </c>
      <c r="AF1237" s="179" t="str">
        <f t="shared" si="1448"/>
        <v>AF$16</v>
      </c>
      <c r="AG1237" s="179" t="str">
        <f t="shared" si="1448"/>
        <v>AG$16</v>
      </c>
      <c r="AH1237" s="179" t="str">
        <f t="shared" si="1448"/>
        <v>AH$16</v>
      </c>
      <c r="AI1237" s="179" t="str">
        <f t="shared" si="1448"/>
        <v>AI$16</v>
      </c>
      <c r="AJ1237" s="179" t="str">
        <f t="shared" si="1448"/>
        <v>AJ$16</v>
      </c>
      <c r="AK1237" s="179" t="str">
        <f t="shared" si="1448"/>
        <v>AK$16</v>
      </c>
      <c r="AL1237" s="179" t="str">
        <f t="shared" si="1448"/>
        <v>AL$16</v>
      </c>
      <c r="AM1237" s="179" t="str">
        <f t="shared" si="1448"/>
        <v>AM$16</v>
      </c>
      <c r="AN1237" s="179" t="str">
        <f t="shared" si="1448"/>
        <v>AN$16</v>
      </c>
      <c r="AO1237" s="179" t="str">
        <f t="shared" si="1448"/>
        <v>AO$16</v>
      </c>
      <c r="AP1237" s="179" t="str">
        <f t="shared" si="1448"/>
        <v>AP$16</v>
      </c>
      <c r="AQ1237" s="179" t="str">
        <f t="shared" si="1448"/>
        <v>AQ$16</v>
      </c>
      <c r="AR1237" s="179" t="str">
        <f t="shared" si="1448"/>
        <v>AR$16</v>
      </c>
      <c r="AS1237" s="179" t="str">
        <f t="shared" si="1448"/>
        <v>AS$16</v>
      </c>
      <c r="AT1237" s="179" t="str">
        <f t="shared" si="1448"/>
        <v>AT$16</v>
      </c>
      <c r="AU1237" s="179" t="str">
        <f t="shared" si="1448"/>
        <v>AU$16</v>
      </c>
      <c r="AV1237" s="179" t="str">
        <f t="shared" si="1448"/>
        <v>AV$16</v>
      </c>
      <c r="AW1237" s="179" t="str">
        <f t="shared" si="1448"/>
        <v>AW$16</v>
      </c>
      <c r="AX1237" s="179" t="str">
        <f t="shared" si="1448"/>
        <v>AX$16</v>
      </c>
      <c r="AY1237" s="179" t="str">
        <f t="shared" ref="AY1237:CD1246" si="1449">AY1222</f>
        <v>AY$16</v>
      </c>
      <c r="AZ1237" s="179" t="str">
        <f t="shared" si="1449"/>
        <v>AZ$16</v>
      </c>
      <c r="BA1237" s="179" t="str">
        <f t="shared" si="1449"/>
        <v>BA$16</v>
      </c>
      <c r="BB1237" s="179" t="str">
        <f t="shared" si="1449"/>
        <v>BB$16</v>
      </c>
      <c r="BC1237" s="179" t="str">
        <f t="shared" si="1449"/>
        <v>BC$16</v>
      </c>
      <c r="BD1237" s="179" t="str">
        <f t="shared" si="1449"/>
        <v>BD$16</v>
      </c>
      <c r="BE1237" s="179" t="str">
        <f t="shared" si="1449"/>
        <v>BE$16</v>
      </c>
      <c r="BF1237" s="179" t="str">
        <f t="shared" si="1449"/>
        <v>BF$16</v>
      </c>
      <c r="BG1237" s="179" t="str">
        <f t="shared" si="1449"/>
        <v>BG$16</v>
      </c>
      <c r="BH1237" s="179" t="str">
        <f t="shared" si="1449"/>
        <v>BH$16</v>
      </c>
      <c r="BI1237" s="179" t="str">
        <f t="shared" si="1449"/>
        <v>BI$16</v>
      </c>
      <c r="BJ1237" s="179" t="str">
        <f t="shared" si="1449"/>
        <v>BJ$16</v>
      </c>
      <c r="BK1237" s="179" t="str">
        <f t="shared" si="1449"/>
        <v>BK$16</v>
      </c>
      <c r="BL1237" s="179" t="str">
        <f t="shared" si="1449"/>
        <v>BL$16</v>
      </c>
      <c r="BM1237" s="179" t="str">
        <f t="shared" si="1449"/>
        <v>BM$16</v>
      </c>
      <c r="BN1237" s="179" t="str">
        <f t="shared" si="1449"/>
        <v>BN$16</v>
      </c>
      <c r="BO1237" s="179" t="str">
        <f t="shared" si="1449"/>
        <v>BO$16</v>
      </c>
      <c r="BP1237" s="179" t="str">
        <f t="shared" si="1449"/>
        <v>BP$16</v>
      </c>
      <c r="BQ1237" s="179" t="str">
        <f t="shared" si="1449"/>
        <v>BQ$16</v>
      </c>
      <c r="BR1237" s="179" t="str">
        <f t="shared" si="1449"/>
        <v>BR$16</v>
      </c>
      <c r="BS1237" s="179" t="str">
        <f t="shared" si="1449"/>
        <v>BS$16</v>
      </c>
      <c r="BT1237" s="179" t="str">
        <f t="shared" si="1449"/>
        <v>BT$16</v>
      </c>
      <c r="BU1237" s="179" t="str">
        <f t="shared" si="1449"/>
        <v>BU$16</v>
      </c>
      <c r="BV1237" s="179" t="str">
        <f t="shared" si="1449"/>
        <v>BV$16</v>
      </c>
      <c r="BW1237" s="179" t="str">
        <f t="shared" si="1449"/>
        <v>BW$16</v>
      </c>
      <c r="BX1237" s="179" t="str">
        <f t="shared" si="1449"/>
        <v>BX$16</v>
      </c>
      <c r="BY1237" s="179" t="str">
        <f t="shared" si="1449"/>
        <v>BY$16</v>
      </c>
      <c r="BZ1237" s="179" t="str">
        <f t="shared" si="1449"/>
        <v>BZ$16</v>
      </c>
      <c r="CA1237" s="179" t="str">
        <f t="shared" si="1449"/>
        <v>CA$16</v>
      </c>
      <c r="CB1237" s="179" t="str">
        <f t="shared" si="1449"/>
        <v>CB$16</v>
      </c>
      <c r="CC1237" s="179" t="str">
        <f t="shared" si="1449"/>
        <v>CC$16</v>
      </c>
      <c r="CD1237" s="179" t="str">
        <f t="shared" si="1449"/>
        <v>CD$16</v>
      </c>
      <c r="CE1237" s="179" t="str">
        <f t="shared" ref="CE1237:CL1246" si="1450">CE1222</f>
        <v>CE$16</v>
      </c>
      <c r="CF1237" s="179" t="str">
        <f t="shared" si="1450"/>
        <v>CF$16</v>
      </c>
      <c r="CG1237" s="179" t="str">
        <f t="shared" si="1450"/>
        <v>CG$16</v>
      </c>
      <c r="CH1237" s="179" t="str">
        <f t="shared" si="1450"/>
        <v>CH$16</v>
      </c>
      <c r="CI1237" s="179" t="str">
        <f t="shared" si="1450"/>
        <v>CI$16</v>
      </c>
      <c r="CJ1237" s="179" t="str">
        <f t="shared" si="1450"/>
        <v>CJ$16</v>
      </c>
      <c r="CK1237" s="179" t="str">
        <f t="shared" si="1450"/>
        <v>CK$16</v>
      </c>
      <c r="CL1237" s="179" t="str">
        <f t="shared" si="1450"/>
        <v>CL$16</v>
      </c>
      <c r="CO1237" s="179" t="str">
        <f t="shared" ref="CO1237:DL1246" si="1451">CO1222</f>
        <v>CO$16</v>
      </c>
      <c r="CP1237" s="179" t="str">
        <f t="shared" si="1451"/>
        <v>CP$16</v>
      </c>
      <c r="CQ1237" s="179" t="str">
        <f t="shared" si="1451"/>
        <v>CQ$16</v>
      </c>
      <c r="CR1237" s="179" t="str">
        <f t="shared" si="1451"/>
        <v>CR$16</v>
      </c>
      <c r="CS1237" s="179" t="str">
        <f t="shared" si="1451"/>
        <v>CS$16</v>
      </c>
      <c r="CT1237" s="179" t="str">
        <f t="shared" si="1451"/>
        <v>CT$16</v>
      </c>
      <c r="CU1237" s="179" t="str">
        <f t="shared" si="1451"/>
        <v>CU$16</v>
      </c>
      <c r="CV1237" s="179" t="str">
        <f t="shared" si="1451"/>
        <v>CV$16</v>
      </c>
      <c r="CW1237" s="179" t="str">
        <f t="shared" si="1451"/>
        <v>CW$16</v>
      </c>
      <c r="CX1237" s="179" t="str">
        <f t="shared" si="1451"/>
        <v>CX$16</v>
      </c>
      <c r="CY1237" s="179" t="str">
        <f t="shared" si="1451"/>
        <v>CY$16</v>
      </c>
      <c r="CZ1237" s="179" t="str">
        <f t="shared" si="1451"/>
        <v>CZ$16</v>
      </c>
      <c r="DA1237" s="179" t="str">
        <f t="shared" si="1451"/>
        <v>DA$16</v>
      </c>
      <c r="DB1237" s="179" t="str">
        <f t="shared" si="1451"/>
        <v>DB$16</v>
      </c>
      <c r="DC1237" s="179" t="str">
        <f t="shared" si="1451"/>
        <v>DC$16</v>
      </c>
      <c r="DD1237" s="179" t="str">
        <f t="shared" si="1451"/>
        <v>DD$16</v>
      </c>
      <c r="DE1237" s="179" t="str">
        <f t="shared" si="1451"/>
        <v>DE$16</v>
      </c>
      <c r="DF1237" s="179" t="str">
        <f t="shared" si="1451"/>
        <v>DF$16</v>
      </c>
      <c r="DG1237" s="179" t="str">
        <f t="shared" si="1451"/>
        <v>DG$16</v>
      </c>
      <c r="DH1237" s="179" t="str">
        <f t="shared" si="1451"/>
        <v>DH$16</v>
      </c>
      <c r="DI1237" s="179" t="str">
        <f t="shared" si="1451"/>
        <v>DI$16</v>
      </c>
      <c r="DJ1237" s="179" t="str">
        <f t="shared" si="1451"/>
        <v>DJ$16</v>
      </c>
      <c r="DK1237" s="179" t="str">
        <f t="shared" si="1451"/>
        <v>DK$16</v>
      </c>
      <c r="DL1237" s="179" t="str">
        <f t="shared" si="1451"/>
        <v>DL$16</v>
      </c>
    </row>
    <row r="1238" spans="1:116" x14ac:dyDescent="0.4">
      <c r="B1238" t="s">
        <v>332</v>
      </c>
      <c r="D1238" t="s">
        <v>158</v>
      </c>
      <c r="E1238" s="8" t="str">
        <f t="shared" si="1442"/>
        <v>1238 DCSCAC-S</v>
      </c>
      <c r="G1238" s="136" t="str">
        <f>G1223</f>
        <v>Primary volume driver</v>
      </c>
      <c r="H1238" s="12"/>
      <c r="I1238" s="60"/>
      <c r="J1238" s="60"/>
      <c r="K1238" s="15"/>
      <c r="L1238" s="15"/>
      <c r="M1238" s="15"/>
      <c r="N1238" s="15"/>
      <c r="O1238" s="15"/>
      <c r="P1238" s="15"/>
      <c r="R1238" s="15"/>
      <c r="S1238" s="179" t="str">
        <f t="shared" ref="S1238:AX1247" si="1452">S1223</f>
        <v>S$17</v>
      </c>
      <c r="T1238" s="179" t="str">
        <f t="shared" si="1452"/>
        <v>T$17</v>
      </c>
      <c r="U1238" s="179" t="str">
        <f t="shared" si="1452"/>
        <v>U$17</v>
      </c>
      <c r="V1238" s="179" t="str">
        <f t="shared" si="1452"/>
        <v>V$17</v>
      </c>
      <c r="W1238" s="179" t="str">
        <f t="shared" si="1452"/>
        <v>W$17</v>
      </c>
      <c r="X1238" s="179" t="str">
        <f t="shared" si="1452"/>
        <v>X$17</v>
      </c>
      <c r="Y1238" s="179" t="str">
        <f t="shared" si="1452"/>
        <v>Y$17</v>
      </c>
      <c r="Z1238" s="179" t="str">
        <f t="shared" si="1452"/>
        <v>Z$17</v>
      </c>
      <c r="AA1238" s="179" t="str">
        <f t="shared" si="1452"/>
        <v>AA$17</v>
      </c>
      <c r="AB1238" s="179" t="str">
        <f t="shared" si="1452"/>
        <v>AB$17</v>
      </c>
      <c r="AC1238" s="179" t="str">
        <f t="shared" si="1452"/>
        <v>AC$17</v>
      </c>
      <c r="AD1238" s="179" t="str">
        <f t="shared" si="1452"/>
        <v>AD$17</v>
      </c>
      <c r="AE1238" s="179" t="str">
        <f t="shared" si="1452"/>
        <v>AE$17</v>
      </c>
      <c r="AF1238" s="179" t="str">
        <f t="shared" si="1452"/>
        <v>AF$17</v>
      </c>
      <c r="AG1238" s="179" t="str">
        <f t="shared" si="1452"/>
        <v>AG$17</v>
      </c>
      <c r="AH1238" s="179" t="str">
        <f t="shared" si="1452"/>
        <v>AH$17</v>
      </c>
      <c r="AI1238" s="179" t="str">
        <f t="shared" si="1452"/>
        <v>AI$17</v>
      </c>
      <c r="AJ1238" s="179" t="str">
        <f t="shared" si="1452"/>
        <v>AJ$17</v>
      </c>
      <c r="AK1238" s="179" t="str">
        <f t="shared" si="1452"/>
        <v>AK$17</v>
      </c>
      <c r="AL1238" s="179" t="str">
        <f t="shared" si="1452"/>
        <v>AL$17</v>
      </c>
      <c r="AM1238" s="179" t="str">
        <f t="shared" si="1452"/>
        <v>AM$17</v>
      </c>
      <c r="AN1238" s="179" t="str">
        <f t="shared" si="1452"/>
        <v>AN$17</v>
      </c>
      <c r="AO1238" s="179" t="str">
        <f t="shared" si="1452"/>
        <v>AO$17</v>
      </c>
      <c r="AP1238" s="179" t="str">
        <f t="shared" si="1452"/>
        <v>AP$17</v>
      </c>
      <c r="AQ1238" s="179" t="str">
        <f t="shared" si="1452"/>
        <v>AQ$17</v>
      </c>
      <c r="AR1238" s="179" t="str">
        <f t="shared" si="1452"/>
        <v>AR$17</v>
      </c>
      <c r="AS1238" s="179" t="str">
        <f t="shared" si="1452"/>
        <v>AS$17</v>
      </c>
      <c r="AT1238" s="179" t="str">
        <f t="shared" si="1452"/>
        <v>AT$17</v>
      </c>
      <c r="AU1238" s="179" t="str">
        <f t="shared" si="1452"/>
        <v>AU$17</v>
      </c>
      <c r="AV1238" s="179" t="str">
        <f t="shared" si="1452"/>
        <v>AV$17</v>
      </c>
      <c r="AW1238" s="179" t="str">
        <f t="shared" si="1452"/>
        <v>AW$17</v>
      </c>
      <c r="AX1238" s="179" t="str">
        <f t="shared" si="1452"/>
        <v>AX$17</v>
      </c>
      <c r="AY1238" s="179" t="str">
        <f t="shared" ref="AY1238:CD1247" si="1453">AY1223</f>
        <v>AY$17</v>
      </c>
      <c r="AZ1238" s="179" t="str">
        <f t="shared" si="1453"/>
        <v>AZ$17</v>
      </c>
      <c r="BA1238" s="179" t="str">
        <f t="shared" si="1453"/>
        <v>BA$17</v>
      </c>
      <c r="BB1238" s="179" t="str">
        <f t="shared" si="1453"/>
        <v>BB$17</v>
      </c>
      <c r="BC1238" s="179" t="str">
        <f t="shared" si="1453"/>
        <v>BC$17</v>
      </c>
      <c r="BD1238" s="179" t="str">
        <f t="shared" si="1453"/>
        <v>BD$17</v>
      </c>
      <c r="BE1238" s="179" t="str">
        <f t="shared" si="1453"/>
        <v>BE$17</v>
      </c>
      <c r="BF1238" s="179" t="str">
        <f t="shared" si="1453"/>
        <v>BF$17</v>
      </c>
      <c r="BG1238" s="179" t="str">
        <f t="shared" si="1453"/>
        <v>BG$17</v>
      </c>
      <c r="BH1238" s="179" t="str">
        <f t="shared" si="1453"/>
        <v>BH$17</v>
      </c>
      <c r="BI1238" s="179" t="str">
        <f t="shared" si="1453"/>
        <v>BI$17</v>
      </c>
      <c r="BJ1238" s="179" t="str">
        <f t="shared" si="1453"/>
        <v>BJ$17</v>
      </c>
      <c r="BK1238" s="179" t="str">
        <f t="shared" si="1453"/>
        <v>BK$17</v>
      </c>
      <c r="BL1238" s="179" t="str">
        <f t="shared" si="1453"/>
        <v>BL$17</v>
      </c>
      <c r="BM1238" s="179" t="str">
        <f t="shared" si="1453"/>
        <v>BM$17</v>
      </c>
      <c r="BN1238" s="179" t="str">
        <f t="shared" si="1453"/>
        <v>BN$17</v>
      </c>
      <c r="BO1238" s="179" t="str">
        <f t="shared" si="1453"/>
        <v>BO$17</v>
      </c>
      <c r="BP1238" s="179" t="str">
        <f t="shared" si="1453"/>
        <v>BP$17</v>
      </c>
      <c r="BQ1238" s="179" t="str">
        <f t="shared" si="1453"/>
        <v>BQ$17</v>
      </c>
      <c r="BR1238" s="179" t="str">
        <f t="shared" si="1453"/>
        <v>BR$17</v>
      </c>
      <c r="BS1238" s="179" t="str">
        <f t="shared" si="1453"/>
        <v>BS$17</v>
      </c>
      <c r="BT1238" s="179" t="str">
        <f t="shared" si="1453"/>
        <v>BT$17</v>
      </c>
      <c r="BU1238" s="179" t="str">
        <f t="shared" si="1453"/>
        <v>BU$17</v>
      </c>
      <c r="BV1238" s="179" t="str">
        <f t="shared" si="1453"/>
        <v>BV$17</v>
      </c>
      <c r="BW1238" s="179" t="str">
        <f t="shared" si="1453"/>
        <v>BW$17</v>
      </c>
      <c r="BX1238" s="179" t="str">
        <f t="shared" si="1453"/>
        <v>BX$17</v>
      </c>
      <c r="BY1238" s="179" t="str">
        <f t="shared" si="1453"/>
        <v>BY$17</v>
      </c>
      <c r="BZ1238" s="179" t="str">
        <f t="shared" si="1453"/>
        <v>BZ$17</v>
      </c>
      <c r="CA1238" s="179" t="str">
        <f t="shared" si="1453"/>
        <v>CA$17</v>
      </c>
      <c r="CB1238" s="179" t="str">
        <f t="shared" si="1453"/>
        <v>CB$17</v>
      </c>
      <c r="CC1238" s="179" t="str">
        <f t="shared" si="1453"/>
        <v>CC$17</v>
      </c>
      <c r="CD1238" s="179" t="str">
        <f t="shared" si="1453"/>
        <v>CD$17</v>
      </c>
      <c r="CE1238" s="179" t="str">
        <f t="shared" ref="CE1238:CL1247" si="1454">CE1223</f>
        <v>CE$17</v>
      </c>
      <c r="CF1238" s="179" t="str">
        <f t="shared" si="1454"/>
        <v>CF$17</v>
      </c>
      <c r="CG1238" s="179" t="str">
        <f t="shared" si="1454"/>
        <v>CG$17</v>
      </c>
      <c r="CH1238" s="179" t="str">
        <f t="shared" si="1454"/>
        <v>CH$17</v>
      </c>
      <c r="CI1238" s="179" t="str">
        <f t="shared" si="1454"/>
        <v>CI$17</v>
      </c>
      <c r="CJ1238" s="179" t="str">
        <f t="shared" si="1454"/>
        <v>CJ$17</v>
      </c>
      <c r="CK1238" s="179" t="str">
        <f t="shared" si="1454"/>
        <v>CK$17</v>
      </c>
      <c r="CL1238" s="179" t="str">
        <f t="shared" si="1454"/>
        <v>CL$17</v>
      </c>
      <c r="CN1238" s="60"/>
      <c r="CO1238" s="179" t="str">
        <f t="shared" ref="CO1238:DL1247" si="1455">CO1223</f>
        <v>CO$17</v>
      </c>
      <c r="CP1238" s="179" t="str">
        <f t="shared" si="1455"/>
        <v>CP$17</v>
      </c>
      <c r="CQ1238" s="179" t="str">
        <f t="shared" si="1455"/>
        <v>CQ$17</v>
      </c>
      <c r="CR1238" s="179" t="str">
        <f t="shared" si="1455"/>
        <v>CR$17</v>
      </c>
      <c r="CS1238" s="179" t="str">
        <f t="shared" si="1455"/>
        <v>CS$17</v>
      </c>
      <c r="CT1238" s="179" t="str">
        <f t="shared" si="1455"/>
        <v>CT$17</v>
      </c>
      <c r="CU1238" s="179" t="str">
        <f t="shared" si="1455"/>
        <v>CU$17</v>
      </c>
      <c r="CV1238" s="179" t="str">
        <f t="shared" si="1455"/>
        <v>CV$17</v>
      </c>
      <c r="CW1238" s="179" t="str">
        <f t="shared" si="1455"/>
        <v>CW$17</v>
      </c>
      <c r="CX1238" s="179" t="str">
        <f t="shared" si="1455"/>
        <v>CX$17</v>
      </c>
      <c r="CY1238" s="179" t="str">
        <f t="shared" si="1455"/>
        <v>CY$17</v>
      </c>
      <c r="CZ1238" s="179" t="str">
        <f t="shared" si="1455"/>
        <v>CZ$17</v>
      </c>
      <c r="DA1238" s="179" t="str">
        <f t="shared" si="1455"/>
        <v>DA$17</v>
      </c>
      <c r="DB1238" s="179" t="str">
        <f t="shared" si="1455"/>
        <v>DB$17</v>
      </c>
      <c r="DC1238" s="179" t="str">
        <f t="shared" si="1455"/>
        <v>DC$17</v>
      </c>
      <c r="DD1238" s="179" t="str">
        <f t="shared" si="1455"/>
        <v>DD$17</v>
      </c>
      <c r="DE1238" s="179" t="str">
        <f t="shared" si="1455"/>
        <v>DE$17</v>
      </c>
      <c r="DF1238" s="179" t="str">
        <f t="shared" si="1455"/>
        <v>DF$17</v>
      </c>
      <c r="DG1238" s="179" t="str">
        <f t="shared" si="1455"/>
        <v>DG$17</v>
      </c>
      <c r="DH1238" s="179" t="str">
        <f t="shared" si="1455"/>
        <v>DH$17</v>
      </c>
      <c r="DI1238" s="179" t="str">
        <f t="shared" si="1455"/>
        <v>DI$17</v>
      </c>
      <c r="DJ1238" s="179" t="str">
        <f t="shared" si="1455"/>
        <v>DJ$17</v>
      </c>
      <c r="DK1238" s="179" t="str">
        <f t="shared" si="1455"/>
        <v>DK$17</v>
      </c>
      <c r="DL1238" s="179" t="str">
        <f t="shared" si="1455"/>
        <v>DL$17</v>
      </c>
    </row>
    <row r="1239" spans="1:116" x14ac:dyDescent="0.4">
      <c r="B1239" t="s">
        <v>332</v>
      </c>
      <c r="D1239" t="s">
        <v>158</v>
      </c>
      <c r="E1239" s="8" t="str">
        <f t="shared" si="1442"/>
        <v>1239 DCSCAC-S</v>
      </c>
      <c r="G1239" s="136" t="str">
        <f>G1228</f>
        <v>Seller acquisition cost:</v>
      </c>
      <c r="H1239" s="12"/>
      <c r="I1239" s="60"/>
      <c r="J1239" s="60"/>
      <c r="K1239" s="15"/>
      <c r="L1239" s="15"/>
      <c r="M1239" s="15"/>
      <c r="N1239" s="15"/>
      <c r="O1239" s="15"/>
      <c r="P1239" s="15"/>
      <c r="R1239" s="15"/>
      <c r="S1239" s="179">
        <f t="shared" ref="S1239:AX1248" si="1456">S1224</f>
        <v>0</v>
      </c>
      <c r="T1239" s="179">
        <f t="shared" si="1456"/>
        <v>0</v>
      </c>
      <c r="U1239" s="179">
        <f t="shared" si="1456"/>
        <v>0</v>
      </c>
      <c r="V1239" s="179">
        <f t="shared" si="1456"/>
        <v>0</v>
      </c>
      <c r="W1239" s="179">
        <f t="shared" si="1456"/>
        <v>0</v>
      </c>
      <c r="X1239" s="179">
        <f t="shared" si="1456"/>
        <v>0</v>
      </c>
      <c r="Y1239" s="179">
        <f t="shared" si="1456"/>
        <v>0</v>
      </c>
      <c r="Z1239" s="179">
        <f t="shared" si="1456"/>
        <v>0</v>
      </c>
      <c r="AA1239" s="179">
        <f t="shared" si="1456"/>
        <v>0</v>
      </c>
      <c r="AB1239" s="179">
        <f t="shared" si="1456"/>
        <v>0</v>
      </c>
      <c r="AC1239" s="179">
        <f t="shared" si="1456"/>
        <v>0</v>
      </c>
      <c r="AD1239" s="179">
        <f t="shared" si="1456"/>
        <v>0</v>
      </c>
      <c r="AE1239" s="179">
        <f t="shared" si="1456"/>
        <v>0</v>
      </c>
      <c r="AF1239" s="179">
        <f t="shared" si="1456"/>
        <v>0</v>
      </c>
      <c r="AG1239" s="179">
        <f t="shared" si="1456"/>
        <v>0</v>
      </c>
      <c r="AH1239" s="179">
        <f t="shared" si="1456"/>
        <v>0</v>
      </c>
      <c r="AI1239" s="179">
        <f t="shared" si="1456"/>
        <v>0</v>
      </c>
      <c r="AJ1239" s="179">
        <f t="shared" si="1456"/>
        <v>0</v>
      </c>
      <c r="AK1239" s="179">
        <f t="shared" si="1456"/>
        <v>0</v>
      </c>
      <c r="AL1239" s="179">
        <f t="shared" si="1456"/>
        <v>0</v>
      </c>
      <c r="AM1239" s="179">
        <f t="shared" si="1456"/>
        <v>0</v>
      </c>
      <c r="AN1239" s="179">
        <f t="shared" si="1456"/>
        <v>0</v>
      </c>
      <c r="AO1239" s="179">
        <f t="shared" si="1456"/>
        <v>0</v>
      </c>
      <c r="AP1239" s="179">
        <f t="shared" si="1456"/>
        <v>0</v>
      </c>
      <c r="AQ1239" s="179">
        <f t="shared" si="1456"/>
        <v>0</v>
      </c>
      <c r="AR1239" s="179">
        <f t="shared" si="1456"/>
        <v>0</v>
      </c>
      <c r="AS1239" s="179">
        <f t="shared" si="1456"/>
        <v>0</v>
      </c>
      <c r="AT1239" s="179">
        <f t="shared" si="1456"/>
        <v>0</v>
      </c>
      <c r="AU1239" s="179">
        <f t="shared" si="1456"/>
        <v>0</v>
      </c>
      <c r="AV1239" s="179">
        <f t="shared" si="1456"/>
        <v>0</v>
      </c>
      <c r="AW1239" s="179">
        <f t="shared" si="1456"/>
        <v>0</v>
      </c>
      <c r="AX1239" s="179">
        <f t="shared" si="1456"/>
        <v>0</v>
      </c>
      <c r="AY1239" s="179">
        <f t="shared" ref="AY1239:CD1248" si="1457">AY1224</f>
        <v>0</v>
      </c>
      <c r="AZ1239" s="179">
        <f t="shared" si="1457"/>
        <v>0</v>
      </c>
      <c r="BA1239" s="179">
        <f t="shared" si="1457"/>
        <v>0</v>
      </c>
      <c r="BB1239" s="179">
        <f t="shared" si="1457"/>
        <v>0</v>
      </c>
      <c r="BC1239" s="179">
        <f t="shared" si="1457"/>
        <v>0</v>
      </c>
      <c r="BD1239" s="179">
        <f t="shared" si="1457"/>
        <v>0</v>
      </c>
      <c r="BE1239" s="179">
        <f t="shared" si="1457"/>
        <v>0</v>
      </c>
      <c r="BF1239" s="179">
        <f t="shared" si="1457"/>
        <v>0</v>
      </c>
      <c r="BG1239" s="179">
        <f t="shared" si="1457"/>
        <v>0</v>
      </c>
      <c r="BH1239" s="179">
        <f t="shared" si="1457"/>
        <v>0</v>
      </c>
      <c r="BI1239" s="179">
        <f t="shared" si="1457"/>
        <v>0</v>
      </c>
      <c r="BJ1239" s="179">
        <f t="shared" si="1457"/>
        <v>0</v>
      </c>
      <c r="BK1239" s="179">
        <f t="shared" si="1457"/>
        <v>0</v>
      </c>
      <c r="BL1239" s="179">
        <f t="shared" si="1457"/>
        <v>0</v>
      </c>
      <c r="BM1239" s="179">
        <f t="shared" si="1457"/>
        <v>0</v>
      </c>
      <c r="BN1239" s="179">
        <f t="shared" si="1457"/>
        <v>0</v>
      </c>
      <c r="BO1239" s="179">
        <f t="shared" si="1457"/>
        <v>0</v>
      </c>
      <c r="BP1239" s="179">
        <f t="shared" si="1457"/>
        <v>0</v>
      </c>
      <c r="BQ1239" s="179">
        <f t="shared" si="1457"/>
        <v>0</v>
      </c>
      <c r="BR1239" s="179">
        <f t="shared" si="1457"/>
        <v>0</v>
      </c>
      <c r="BS1239" s="179">
        <f t="shared" si="1457"/>
        <v>0</v>
      </c>
      <c r="BT1239" s="179">
        <f t="shared" si="1457"/>
        <v>0</v>
      </c>
      <c r="BU1239" s="179">
        <f t="shared" si="1457"/>
        <v>0</v>
      </c>
      <c r="BV1239" s="179">
        <f t="shared" si="1457"/>
        <v>0</v>
      </c>
      <c r="BW1239" s="179">
        <f t="shared" si="1457"/>
        <v>0</v>
      </c>
      <c r="BX1239" s="179">
        <f t="shared" si="1457"/>
        <v>0</v>
      </c>
      <c r="BY1239" s="179">
        <f t="shared" si="1457"/>
        <v>0</v>
      </c>
      <c r="BZ1239" s="179">
        <f t="shared" si="1457"/>
        <v>0</v>
      </c>
      <c r="CA1239" s="179">
        <f t="shared" si="1457"/>
        <v>0</v>
      </c>
      <c r="CB1239" s="179">
        <f t="shared" si="1457"/>
        <v>0</v>
      </c>
      <c r="CC1239" s="179">
        <f t="shared" si="1457"/>
        <v>0</v>
      </c>
      <c r="CD1239" s="179">
        <f t="shared" si="1457"/>
        <v>0</v>
      </c>
      <c r="CE1239" s="179">
        <f t="shared" ref="CE1239:CL1248" si="1458">CE1224</f>
        <v>0</v>
      </c>
      <c r="CF1239" s="179">
        <f t="shared" si="1458"/>
        <v>0</v>
      </c>
      <c r="CG1239" s="179">
        <f t="shared" si="1458"/>
        <v>0</v>
      </c>
      <c r="CH1239" s="179">
        <f t="shared" si="1458"/>
        <v>0</v>
      </c>
      <c r="CI1239" s="179">
        <f t="shared" si="1458"/>
        <v>0</v>
      </c>
      <c r="CJ1239" s="179">
        <f t="shared" si="1458"/>
        <v>0</v>
      </c>
      <c r="CK1239" s="179">
        <f t="shared" si="1458"/>
        <v>0</v>
      </c>
      <c r="CL1239" s="179">
        <f t="shared" si="1458"/>
        <v>0</v>
      </c>
      <c r="CN1239" s="60"/>
      <c r="CO1239" s="179">
        <f t="shared" ref="CO1239:DL1248" si="1459">CO1224</f>
        <v>0</v>
      </c>
      <c r="CP1239" s="179">
        <f t="shared" si="1459"/>
        <v>0</v>
      </c>
      <c r="CQ1239" s="179">
        <f t="shared" si="1459"/>
        <v>0</v>
      </c>
      <c r="CR1239" s="179">
        <f t="shared" si="1459"/>
        <v>0</v>
      </c>
      <c r="CS1239" s="179">
        <f t="shared" si="1459"/>
        <v>0</v>
      </c>
      <c r="CT1239" s="179">
        <f t="shared" si="1459"/>
        <v>0</v>
      </c>
      <c r="CU1239" s="179">
        <f t="shared" si="1459"/>
        <v>0</v>
      </c>
      <c r="CV1239" s="179">
        <f t="shared" si="1459"/>
        <v>0</v>
      </c>
      <c r="CW1239" s="179">
        <f t="shared" si="1459"/>
        <v>0</v>
      </c>
      <c r="CX1239" s="179">
        <f t="shared" si="1459"/>
        <v>0</v>
      </c>
      <c r="CY1239" s="179">
        <f t="shared" si="1459"/>
        <v>0</v>
      </c>
      <c r="CZ1239" s="179">
        <f t="shared" si="1459"/>
        <v>0</v>
      </c>
      <c r="DA1239" s="179">
        <f t="shared" si="1459"/>
        <v>0</v>
      </c>
      <c r="DB1239" s="179">
        <f t="shared" si="1459"/>
        <v>0</v>
      </c>
      <c r="DC1239" s="179">
        <f t="shared" si="1459"/>
        <v>0</v>
      </c>
      <c r="DD1239" s="179">
        <f t="shared" si="1459"/>
        <v>0</v>
      </c>
      <c r="DE1239" s="179">
        <f t="shared" si="1459"/>
        <v>0</v>
      </c>
      <c r="DF1239" s="179">
        <f t="shared" si="1459"/>
        <v>0</v>
      </c>
      <c r="DG1239" s="179">
        <f t="shared" si="1459"/>
        <v>0</v>
      </c>
      <c r="DH1239" s="179">
        <f t="shared" si="1459"/>
        <v>0</v>
      </c>
      <c r="DI1239" s="179">
        <f t="shared" si="1459"/>
        <v>0</v>
      </c>
      <c r="DJ1239" s="179">
        <f t="shared" si="1459"/>
        <v>0</v>
      </c>
      <c r="DK1239" s="179">
        <f t="shared" si="1459"/>
        <v>0</v>
      </c>
      <c r="DL1239" s="179">
        <f t="shared" si="1459"/>
        <v>0</v>
      </c>
    </row>
    <row r="1240" spans="1:116" x14ac:dyDescent="0.4">
      <c r="B1240" t="s">
        <v>332</v>
      </c>
      <c r="D1240" t="s">
        <v>158</v>
      </c>
      <c r="E1240" s="8" t="str">
        <f t="shared" ref="E1240:E1249" si="1460">ROW()&amp;" "&amp;D1240</f>
        <v>1240 DCSCAC-S</v>
      </c>
      <c r="G1240" s="241" t="str">
        <f>IFERROR(SUBSTITUTE(TRIM(MID(G1228, SEARCH("-", G1228) + 1, LEN(G1228))),":",""),"no unit")</f>
        <v>no unit</v>
      </c>
      <c r="H1240" s="12"/>
      <c r="I1240" s="60"/>
      <c r="J1240" s="60"/>
      <c r="K1240" s="15"/>
      <c r="L1240" s="15"/>
      <c r="M1240" s="15"/>
      <c r="N1240" s="15"/>
      <c r="O1240" s="15"/>
      <c r="P1240" s="15"/>
      <c r="R1240" s="15"/>
      <c r="S1240" s="179"/>
      <c r="T1240" s="179"/>
      <c r="U1240" s="179"/>
      <c r="V1240" s="179"/>
      <c r="W1240" s="179"/>
      <c r="X1240" s="179"/>
      <c r="Y1240" s="179"/>
      <c r="Z1240" s="179"/>
      <c r="AA1240" s="179"/>
      <c r="AB1240" s="179"/>
      <c r="AC1240" s="179"/>
      <c r="AD1240" s="179"/>
      <c r="AE1240" s="179"/>
      <c r="AF1240" s="179"/>
      <c r="AG1240" s="179"/>
      <c r="AH1240" s="179"/>
      <c r="AI1240" s="179"/>
      <c r="AJ1240" s="179"/>
      <c r="AK1240" s="179"/>
      <c r="AL1240" s="179"/>
      <c r="AM1240" s="179"/>
      <c r="AN1240" s="179"/>
      <c r="AO1240" s="179"/>
      <c r="AP1240" s="179"/>
      <c r="AQ1240" s="179"/>
      <c r="AR1240" s="179"/>
      <c r="AS1240" s="179"/>
      <c r="AT1240" s="179"/>
      <c r="AU1240" s="179"/>
      <c r="AV1240" s="179"/>
      <c r="AW1240" s="179"/>
      <c r="AX1240" s="179"/>
      <c r="AY1240" s="179"/>
      <c r="AZ1240" s="179"/>
      <c r="BA1240" s="179"/>
      <c r="BB1240" s="179"/>
      <c r="BC1240" s="179"/>
      <c r="BD1240" s="179"/>
      <c r="BE1240" s="179"/>
      <c r="BF1240" s="179"/>
      <c r="BG1240" s="179"/>
      <c r="BH1240" s="179"/>
      <c r="BI1240" s="179"/>
      <c r="BJ1240" s="179"/>
      <c r="BK1240" s="179"/>
      <c r="BL1240" s="179"/>
      <c r="BM1240" s="179"/>
      <c r="BN1240" s="179"/>
      <c r="BO1240" s="179"/>
      <c r="BP1240" s="179"/>
      <c r="BQ1240" s="179"/>
      <c r="BR1240" s="179"/>
      <c r="BS1240" s="179"/>
      <c r="BT1240" s="179"/>
      <c r="BU1240" s="179"/>
      <c r="BV1240" s="179"/>
      <c r="BW1240" s="179"/>
      <c r="BX1240" s="179"/>
      <c r="BY1240" s="179"/>
      <c r="BZ1240" s="179"/>
      <c r="CA1240" s="179"/>
      <c r="CB1240" s="179"/>
      <c r="CC1240" s="179"/>
      <c r="CD1240" s="179"/>
      <c r="CE1240" s="179"/>
      <c r="CF1240" s="179"/>
      <c r="CG1240" s="179"/>
      <c r="CH1240" s="179"/>
      <c r="CI1240" s="179"/>
      <c r="CJ1240" s="179"/>
      <c r="CK1240" s="179"/>
      <c r="CL1240" s="179"/>
      <c r="CN1240" s="60"/>
      <c r="CO1240" s="179"/>
      <c r="CP1240" s="179"/>
      <c r="CQ1240" s="179"/>
      <c r="CR1240" s="179"/>
      <c r="CS1240" s="179"/>
      <c r="CT1240" s="179"/>
      <c r="CU1240" s="179"/>
      <c r="CV1240" s="179"/>
      <c r="CW1240" s="179"/>
      <c r="CX1240" s="179"/>
      <c r="CY1240" s="179"/>
      <c r="CZ1240" s="179"/>
      <c r="DA1240" s="179"/>
      <c r="DB1240" s="179"/>
      <c r="DC1240" s="179"/>
      <c r="DD1240" s="179"/>
      <c r="DE1240" s="179"/>
      <c r="DF1240" s="179"/>
      <c r="DG1240" s="179"/>
      <c r="DH1240" s="179"/>
      <c r="DI1240" s="179"/>
      <c r="DJ1240" s="179"/>
      <c r="DK1240" s="179"/>
      <c r="DL1240" s="179"/>
    </row>
    <row r="1241" spans="1:116" x14ac:dyDescent="0.4">
      <c r="A1241" s="3"/>
      <c r="B1241" t="s">
        <v>332</v>
      </c>
      <c r="D1241" t="s">
        <v>158</v>
      </c>
      <c r="E1241" s="8" t="str">
        <f t="shared" si="1442"/>
        <v>1241 DCSCAC-S</v>
      </c>
      <c r="G1241" s="191" t="str">
        <f>G1226</f>
        <v>Secondary revenue driver</v>
      </c>
      <c r="H1241" s="90"/>
      <c r="I1241" s="213"/>
      <c r="J1241" s="213"/>
      <c r="K1241" s="214"/>
      <c r="L1241" s="214"/>
      <c r="M1241" s="214"/>
      <c r="N1241" s="214"/>
      <c r="O1241" s="214"/>
      <c r="P1241" s="214"/>
      <c r="R1241" s="214"/>
      <c r="S1241" s="4" t="str">
        <f>ADDRESS(ROW(S1233),COLUMN(S1233),2)</f>
        <v>S$1233</v>
      </c>
      <c r="T1241" s="4" t="str">
        <f t="shared" ref="T1241:CE1250" si="1461">ADDRESS(ROW(T1233),COLUMN(T1233),2)</f>
        <v>T$1233</v>
      </c>
      <c r="U1241" s="4" t="str">
        <f t="shared" si="1461"/>
        <v>U$1233</v>
      </c>
      <c r="V1241" s="4" t="str">
        <f t="shared" si="1461"/>
        <v>V$1233</v>
      </c>
      <c r="W1241" s="4" t="str">
        <f t="shared" si="1461"/>
        <v>W$1233</v>
      </c>
      <c r="X1241" s="4" t="str">
        <f t="shared" si="1461"/>
        <v>X$1233</v>
      </c>
      <c r="Y1241" s="4" t="str">
        <f t="shared" si="1461"/>
        <v>Y$1233</v>
      </c>
      <c r="Z1241" s="4" t="str">
        <f t="shared" si="1461"/>
        <v>Z$1233</v>
      </c>
      <c r="AA1241" s="4" t="str">
        <f t="shared" si="1461"/>
        <v>AA$1233</v>
      </c>
      <c r="AB1241" s="4" t="str">
        <f t="shared" si="1461"/>
        <v>AB$1233</v>
      </c>
      <c r="AC1241" s="4" t="str">
        <f t="shared" si="1461"/>
        <v>AC$1233</v>
      </c>
      <c r="AD1241" s="4" t="str">
        <f t="shared" si="1461"/>
        <v>AD$1233</v>
      </c>
      <c r="AE1241" s="4" t="str">
        <f t="shared" si="1461"/>
        <v>AE$1233</v>
      </c>
      <c r="AF1241" s="4" t="str">
        <f t="shared" si="1461"/>
        <v>AF$1233</v>
      </c>
      <c r="AG1241" s="4" t="str">
        <f t="shared" si="1461"/>
        <v>AG$1233</v>
      </c>
      <c r="AH1241" s="4" t="str">
        <f t="shared" si="1461"/>
        <v>AH$1233</v>
      </c>
      <c r="AI1241" s="4" t="str">
        <f t="shared" si="1461"/>
        <v>AI$1233</v>
      </c>
      <c r="AJ1241" s="4" t="str">
        <f t="shared" si="1461"/>
        <v>AJ$1233</v>
      </c>
      <c r="AK1241" s="4" t="str">
        <f t="shared" si="1461"/>
        <v>AK$1233</v>
      </c>
      <c r="AL1241" s="4" t="str">
        <f t="shared" si="1461"/>
        <v>AL$1233</v>
      </c>
      <c r="AM1241" s="4" t="str">
        <f t="shared" si="1461"/>
        <v>AM$1233</v>
      </c>
      <c r="AN1241" s="4" t="str">
        <f t="shared" si="1461"/>
        <v>AN$1233</v>
      </c>
      <c r="AO1241" s="4" t="str">
        <f t="shared" si="1461"/>
        <v>AO$1233</v>
      </c>
      <c r="AP1241" s="4" t="str">
        <f t="shared" si="1461"/>
        <v>AP$1233</v>
      </c>
      <c r="AQ1241" s="4" t="str">
        <f t="shared" si="1461"/>
        <v>AQ$1233</v>
      </c>
      <c r="AR1241" s="4" t="str">
        <f t="shared" si="1461"/>
        <v>AR$1233</v>
      </c>
      <c r="AS1241" s="4" t="str">
        <f t="shared" si="1461"/>
        <v>AS$1233</v>
      </c>
      <c r="AT1241" s="4" t="str">
        <f t="shared" si="1461"/>
        <v>AT$1233</v>
      </c>
      <c r="AU1241" s="4" t="str">
        <f t="shared" si="1461"/>
        <v>AU$1233</v>
      </c>
      <c r="AV1241" s="4" t="str">
        <f t="shared" si="1461"/>
        <v>AV$1233</v>
      </c>
      <c r="AW1241" s="4" t="str">
        <f t="shared" si="1461"/>
        <v>AW$1233</v>
      </c>
      <c r="AX1241" s="4" t="str">
        <f t="shared" si="1461"/>
        <v>AX$1233</v>
      </c>
      <c r="AY1241" s="4" t="str">
        <f t="shared" si="1461"/>
        <v>AY$1233</v>
      </c>
      <c r="AZ1241" s="4" t="str">
        <f t="shared" si="1461"/>
        <v>AZ$1233</v>
      </c>
      <c r="BA1241" s="4" t="str">
        <f t="shared" si="1461"/>
        <v>BA$1233</v>
      </c>
      <c r="BB1241" s="4" t="str">
        <f t="shared" si="1461"/>
        <v>BB$1233</v>
      </c>
      <c r="BC1241" s="4" t="str">
        <f t="shared" si="1461"/>
        <v>BC$1233</v>
      </c>
      <c r="BD1241" s="4" t="str">
        <f t="shared" si="1461"/>
        <v>BD$1233</v>
      </c>
      <c r="BE1241" s="4" t="str">
        <f t="shared" si="1461"/>
        <v>BE$1233</v>
      </c>
      <c r="BF1241" s="4" t="str">
        <f t="shared" si="1461"/>
        <v>BF$1233</v>
      </c>
      <c r="BG1241" s="4" t="str">
        <f t="shared" si="1461"/>
        <v>BG$1233</v>
      </c>
      <c r="BH1241" s="4" t="str">
        <f t="shared" si="1461"/>
        <v>BH$1233</v>
      </c>
      <c r="BI1241" s="4" t="str">
        <f t="shared" si="1461"/>
        <v>BI$1233</v>
      </c>
      <c r="BJ1241" s="4" t="str">
        <f t="shared" si="1461"/>
        <v>BJ$1233</v>
      </c>
      <c r="BK1241" s="4" t="str">
        <f t="shared" si="1461"/>
        <v>BK$1233</v>
      </c>
      <c r="BL1241" s="4" t="str">
        <f t="shared" si="1461"/>
        <v>BL$1233</v>
      </c>
      <c r="BM1241" s="4" t="str">
        <f t="shared" si="1461"/>
        <v>BM$1233</v>
      </c>
      <c r="BN1241" s="4" t="str">
        <f t="shared" si="1461"/>
        <v>BN$1233</v>
      </c>
      <c r="BO1241" s="4" t="str">
        <f t="shared" si="1461"/>
        <v>BO$1233</v>
      </c>
      <c r="BP1241" s="4" t="str">
        <f t="shared" si="1461"/>
        <v>BP$1233</v>
      </c>
      <c r="BQ1241" s="4" t="str">
        <f t="shared" si="1461"/>
        <v>BQ$1233</v>
      </c>
      <c r="BR1241" s="4" t="str">
        <f t="shared" si="1461"/>
        <v>BR$1233</v>
      </c>
      <c r="BS1241" s="4" t="str">
        <f t="shared" si="1461"/>
        <v>BS$1233</v>
      </c>
      <c r="BT1241" s="4" t="str">
        <f t="shared" si="1461"/>
        <v>BT$1233</v>
      </c>
      <c r="BU1241" s="4" t="str">
        <f t="shared" si="1461"/>
        <v>BU$1233</v>
      </c>
      <c r="BV1241" s="4" t="str">
        <f t="shared" si="1461"/>
        <v>BV$1233</v>
      </c>
      <c r="BW1241" s="4" t="str">
        <f t="shared" si="1461"/>
        <v>BW$1233</v>
      </c>
      <c r="BX1241" s="4" t="str">
        <f t="shared" si="1461"/>
        <v>BX$1233</v>
      </c>
      <c r="BY1241" s="4" t="str">
        <f t="shared" si="1461"/>
        <v>BY$1233</v>
      </c>
      <c r="BZ1241" s="4" t="str">
        <f t="shared" si="1461"/>
        <v>BZ$1233</v>
      </c>
      <c r="CA1241" s="4" t="str">
        <f t="shared" si="1461"/>
        <v>CA$1233</v>
      </c>
      <c r="CB1241" s="4" t="str">
        <f t="shared" si="1461"/>
        <v>CB$1233</v>
      </c>
      <c r="CC1241" s="4" t="str">
        <f t="shared" si="1461"/>
        <v>CC$1233</v>
      </c>
      <c r="CD1241" s="4" t="str">
        <f t="shared" si="1461"/>
        <v>CD$1233</v>
      </c>
      <c r="CE1241" s="4" t="str">
        <f t="shared" si="1461"/>
        <v>CE$1233</v>
      </c>
      <c r="CF1241" s="4" t="str">
        <f t="shared" ref="CF1241:CL1250" si="1462">ADDRESS(ROW(CF1233),COLUMN(CF1233),2)</f>
        <v>CF$1233</v>
      </c>
      <c r="CG1241" s="4" t="str">
        <f t="shared" si="1462"/>
        <v>CG$1233</v>
      </c>
      <c r="CH1241" s="4" t="str">
        <f t="shared" si="1462"/>
        <v>CH$1233</v>
      </c>
      <c r="CI1241" s="4" t="str">
        <f t="shared" si="1462"/>
        <v>CI$1233</v>
      </c>
      <c r="CJ1241" s="4" t="str">
        <f t="shared" si="1462"/>
        <v>CJ$1233</v>
      </c>
      <c r="CK1241" s="4" t="str">
        <f t="shared" si="1462"/>
        <v>CK$1233</v>
      </c>
      <c r="CL1241" s="4" t="str">
        <f t="shared" si="1462"/>
        <v>CL$1233</v>
      </c>
      <c r="CN1241" s="213"/>
      <c r="CO1241" s="4" t="str">
        <f t="shared" ref="CO1241:DK1250" si="1463">ADDRESS(ROW(CO1233),COLUMN(CO1233),2)</f>
        <v>CO$1233</v>
      </c>
      <c r="CP1241" s="4" t="str">
        <f t="shared" si="1463"/>
        <v>CP$1233</v>
      </c>
      <c r="CQ1241" s="4" t="str">
        <f t="shared" si="1463"/>
        <v>CQ$1233</v>
      </c>
      <c r="CR1241" s="4" t="str">
        <f t="shared" si="1463"/>
        <v>CR$1233</v>
      </c>
      <c r="CS1241" s="4" t="str">
        <f t="shared" si="1463"/>
        <v>CS$1233</v>
      </c>
      <c r="CT1241" s="4" t="str">
        <f t="shared" si="1463"/>
        <v>CT$1233</v>
      </c>
      <c r="CU1241" s="4" t="str">
        <f t="shared" si="1463"/>
        <v>CU$1233</v>
      </c>
      <c r="CV1241" s="4" t="str">
        <f t="shared" si="1463"/>
        <v>CV$1233</v>
      </c>
      <c r="CW1241" s="4" t="str">
        <f t="shared" si="1463"/>
        <v>CW$1233</v>
      </c>
      <c r="CX1241" s="4" t="str">
        <f t="shared" si="1463"/>
        <v>CX$1233</v>
      </c>
      <c r="CY1241" s="4" t="str">
        <f t="shared" si="1463"/>
        <v>CY$1233</v>
      </c>
      <c r="CZ1241" s="4" t="str">
        <f t="shared" si="1463"/>
        <v>CZ$1233</v>
      </c>
      <c r="DA1241" s="4" t="str">
        <f t="shared" si="1463"/>
        <v>DA$1233</v>
      </c>
      <c r="DB1241" s="4" t="str">
        <f t="shared" si="1463"/>
        <v>DB$1233</v>
      </c>
      <c r="DC1241" s="4" t="str">
        <f t="shared" si="1463"/>
        <v>DC$1233</v>
      </c>
      <c r="DD1241" s="4" t="str">
        <f t="shared" si="1463"/>
        <v>DD$1233</v>
      </c>
      <c r="DE1241" s="4" t="str">
        <f t="shared" si="1463"/>
        <v>DE$1233</v>
      </c>
      <c r="DF1241" s="4" t="str">
        <f t="shared" si="1463"/>
        <v>DF$1233</v>
      </c>
      <c r="DG1241" s="4" t="str">
        <f t="shared" si="1463"/>
        <v>DG$1233</v>
      </c>
      <c r="DH1241" s="4" t="str">
        <f t="shared" si="1463"/>
        <v>DH$1233</v>
      </c>
      <c r="DI1241" s="4" t="str">
        <f t="shared" si="1463"/>
        <v>DI$1233</v>
      </c>
      <c r="DJ1241" s="4" t="str">
        <f t="shared" si="1463"/>
        <v>DJ$1233</v>
      </c>
      <c r="DK1241" s="4" t="str">
        <f t="shared" si="1463"/>
        <v>DK$1233</v>
      </c>
      <c r="DL1241" s="4" t="str">
        <f t="shared" ref="DL1241:DL1250" si="1464">ADDRESS(ROW(DL1233),COLUMN(DL1233),2)</f>
        <v>DL$1233</v>
      </c>
    </row>
    <row r="1242" spans="1:116" x14ac:dyDescent="0.4">
      <c r="A1242" s="3"/>
      <c r="B1242" t="s">
        <v>332</v>
      </c>
      <c r="D1242" t="s">
        <v>158</v>
      </c>
      <c r="E1242" s="8" t="str">
        <f t="shared" si="1442"/>
        <v>1242 DCSCAC-S</v>
      </c>
      <c r="G1242" s="191" t="str">
        <f>G1227</f>
        <v>Secondary volume driver</v>
      </c>
      <c r="H1242" s="90"/>
      <c r="I1242" s="213"/>
      <c r="J1242" s="213"/>
      <c r="K1242" s="214"/>
      <c r="L1242" s="214"/>
      <c r="M1242" s="214"/>
      <c r="N1242" s="214"/>
      <c r="O1242" s="214"/>
      <c r="P1242" s="214"/>
      <c r="R1242" s="214"/>
      <c r="S1242" s="4" t="str">
        <f>ADDRESS(ROW(S1231),COLUMN(S1231),2)</f>
        <v>S$1231</v>
      </c>
      <c r="T1242" s="4" t="str">
        <f t="shared" ref="T1242:CE1251" si="1465">ADDRESS(ROW(T1231),COLUMN(T1231),2)</f>
        <v>T$1231</v>
      </c>
      <c r="U1242" s="4" t="str">
        <f t="shared" si="1465"/>
        <v>U$1231</v>
      </c>
      <c r="V1242" s="4" t="str">
        <f t="shared" si="1465"/>
        <v>V$1231</v>
      </c>
      <c r="W1242" s="4" t="str">
        <f t="shared" si="1465"/>
        <v>W$1231</v>
      </c>
      <c r="X1242" s="4" t="str">
        <f t="shared" si="1465"/>
        <v>X$1231</v>
      </c>
      <c r="Y1242" s="4" t="str">
        <f t="shared" si="1465"/>
        <v>Y$1231</v>
      </c>
      <c r="Z1242" s="4" t="str">
        <f t="shared" si="1465"/>
        <v>Z$1231</v>
      </c>
      <c r="AA1242" s="4" t="str">
        <f t="shared" si="1465"/>
        <v>AA$1231</v>
      </c>
      <c r="AB1242" s="4" t="str">
        <f t="shared" si="1465"/>
        <v>AB$1231</v>
      </c>
      <c r="AC1242" s="4" t="str">
        <f t="shared" si="1465"/>
        <v>AC$1231</v>
      </c>
      <c r="AD1242" s="4" t="str">
        <f t="shared" si="1465"/>
        <v>AD$1231</v>
      </c>
      <c r="AE1242" s="4" t="str">
        <f t="shared" si="1465"/>
        <v>AE$1231</v>
      </c>
      <c r="AF1242" s="4" t="str">
        <f t="shared" si="1465"/>
        <v>AF$1231</v>
      </c>
      <c r="AG1242" s="4" t="str">
        <f t="shared" si="1465"/>
        <v>AG$1231</v>
      </c>
      <c r="AH1242" s="4" t="str">
        <f t="shared" si="1465"/>
        <v>AH$1231</v>
      </c>
      <c r="AI1242" s="4" t="str">
        <f t="shared" si="1465"/>
        <v>AI$1231</v>
      </c>
      <c r="AJ1242" s="4" t="str">
        <f t="shared" si="1465"/>
        <v>AJ$1231</v>
      </c>
      <c r="AK1242" s="4" t="str">
        <f t="shared" si="1465"/>
        <v>AK$1231</v>
      </c>
      <c r="AL1242" s="4" t="str">
        <f t="shared" si="1465"/>
        <v>AL$1231</v>
      </c>
      <c r="AM1242" s="4" t="str">
        <f t="shared" si="1465"/>
        <v>AM$1231</v>
      </c>
      <c r="AN1242" s="4" t="str">
        <f t="shared" si="1465"/>
        <v>AN$1231</v>
      </c>
      <c r="AO1242" s="4" t="str">
        <f t="shared" si="1465"/>
        <v>AO$1231</v>
      </c>
      <c r="AP1242" s="4" t="str">
        <f t="shared" si="1465"/>
        <v>AP$1231</v>
      </c>
      <c r="AQ1242" s="4" t="str">
        <f t="shared" si="1465"/>
        <v>AQ$1231</v>
      </c>
      <c r="AR1242" s="4" t="str">
        <f t="shared" si="1465"/>
        <v>AR$1231</v>
      </c>
      <c r="AS1242" s="4" t="str">
        <f t="shared" si="1465"/>
        <v>AS$1231</v>
      </c>
      <c r="AT1242" s="4" t="str">
        <f t="shared" si="1465"/>
        <v>AT$1231</v>
      </c>
      <c r="AU1242" s="4" t="str">
        <f t="shared" si="1465"/>
        <v>AU$1231</v>
      </c>
      <c r="AV1242" s="4" t="str">
        <f t="shared" si="1465"/>
        <v>AV$1231</v>
      </c>
      <c r="AW1242" s="4" t="str">
        <f t="shared" si="1465"/>
        <v>AW$1231</v>
      </c>
      <c r="AX1242" s="4" t="str">
        <f t="shared" si="1465"/>
        <v>AX$1231</v>
      </c>
      <c r="AY1242" s="4" t="str">
        <f t="shared" si="1465"/>
        <v>AY$1231</v>
      </c>
      <c r="AZ1242" s="4" t="str">
        <f t="shared" si="1465"/>
        <v>AZ$1231</v>
      </c>
      <c r="BA1242" s="4" t="str">
        <f t="shared" si="1465"/>
        <v>BA$1231</v>
      </c>
      <c r="BB1242" s="4" t="str">
        <f t="shared" si="1465"/>
        <v>BB$1231</v>
      </c>
      <c r="BC1242" s="4" t="str">
        <f t="shared" si="1465"/>
        <v>BC$1231</v>
      </c>
      <c r="BD1242" s="4" t="str">
        <f t="shared" si="1465"/>
        <v>BD$1231</v>
      </c>
      <c r="BE1242" s="4" t="str">
        <f t="shared" si="1465"/>
        <v>BE$1231</v>
      </c>
      <c r="BF1242" s="4" t="str">
        <f t="shared" si="1465"/>
        <v>BF$1231</v>
      </c>
      <c r="BG1242" s="4" t="str">
        <f t="shared" si="1465"/>
        <v>BG$1231</v>
      </c>
      <c r="BH1242" s="4" t="str">
        <f t="shared" si="1465"/>
        <v>BH$1231</v>
      </c>
      <c r="BI1242" s="4" t="str">
        <f t="shared" si="1465"/>
        <v>BI$1231</v>
      </c>
      <c r="BJ1242" s="4" t="str">
        <f t="shared" si="1465"/>
        <v>BJ$1231</v>
      </c>
      <c r="BK1242" s="4" t="str">
        <f t="shared" si="1465"/>
        <v>BK$1231</v>
      </c>
      <c r="BL1242" s="4" t="str">
        <f t="shared" si="1465"/>
        <v>BL$1231</v>
      </c>
      <c r="BM1242" s="4" t="str">
        <f t="shared" si="1465"/>
        <v>BM$1231</v>
      </c>
      <c r="BN1242" s="4" t="str">
        <f t="shared" si="1465"/>
        <v>BN$1231</v>
      </c>
      <c r="BO1242" s="4" t="str">
        <f t="shared" si="1465"/>
        <v>BO$1231</v>
      </c>
      <c r="BP1242" s="4" t="str">
        <f t="shared" si="1465"/>
        <v>BP$1231</v>
      </c>
      <c r="BQ1242" s="4" t="str">
        <f t="shared" si="1465"/>
        <v>BQ$1231</v>
      </c>
      <c r="BR1242" s="4" t="str">
        <f t="shared" si="1465"/>
        <v>BR$1231</v>
      </c>
      <c r="BS1242" s="4" t="str">
        <f t="shared" si="1465"/>
        <v>BS$1231</v>
      </c>
      <c r="BT1242" s="4" t="str">
        <f t="shared" si="1465"/>
        <v>BT$1231</v>
      </c>
      <c r="BU1242" s="4" t="str">
        <f t="shared" si="1465"/>
        <v>BU$1231</v>
      </c>
      <c r="BV1242" s="4" t="str">
        <f t="shared" si="1465"/>
        <v>BV$1231</v>
      </c>
      <c r="BW1242" s="4" t="str">
        <f t="shared" si="1465"/>
        <v>BW$1231</v>
      </c>
      <c r="BX1242" s="4" t="str">
        <f t="shared" si="1465"/>
        <v>BX$1231</v>
      </c>
      <c r="BY1242" s="4" t="str">
        <f t="shared" si="1465"/>
        <v>BY$1231</v>
      </c>
      <c r="BZ1242" s="4" t="str">
        <f t="shared" si="1465"/>
        <v>BZ$1231</v>
      </c>
      <c r="CA1242" s="4" t="str">
        <f t="shared" si="1465"/>
        <v>CA$1231</v>
      </c>
      <c r="CB1242" s="4" t="str">
        <f t="shared" si="1465"/>
        <v>CB$1231</v>
      </c>
      <c r="CC1242" s="4" t="str">
        <f t="shared" si="1465"/>
        <v>CC$1231</v>
      </c>
      <c r="CD1242" s="4" t="str">
        <f t="shared" si="1465"/>
        <v>CD$1231</v>
      </c>
      <c r="CE1242" s="4" t="str">
        <f t="shared" si="1465"/>
        <v>CE$1231</v>
      </c>
      <c r="CF1242" s="4" t="str">
        <f t="shared" ref="CF1242:CL1251" si="1466">ADDRESS(ROW(CF1231),COLUMN(CF1231),2)</f>
        <v>CF$1231</v>
      </c>
      <c r="CG1242" s="4" t="str">
        <f t="shared" si="1466"/>
        <v>CG$1231</v>
      </c>
      <c r="CH1242" s="4" t="str">
        <f t="shared" si="1466"/>
        <v>CH$1231</v>
      </c>
      <c r="CI1242" s="4" t="str">
        <f t="shared" si="1466"/>
        <v>CI$1231</v>
      </c>
      <c r="CJ1242" s="4" t="str">
        <f t="shared" si="1466"/>
        <v>CJ$1231</v>
      </c>
      <c r="CK1242" s="4" t="str">
        <f t="shared" si="1466"/>
        <v>CK$1231</v>
      </c>
      <c r="CL1242" s="4" t="str">
        <f t="shared" si="1466"/>
        <v>CL$1231</v>
      </c>
      <c r="CN1242" s="213"/>
      <c r="CO1242" s="4" t="str">
        <f t="shared" ref="CO1242:DK1251" si="1467">ADDRESS(ROW(CO1231),COLUMN(CO1231),2)</f>
        <v>CO$1231</v>
      </c>
      <c r="CP1242" s="4" t="str">
        <f t="shared" si="1467"/>
        <v>CP$1231</v>
      </c>
      <c r="CQ1242" s="4" t="str">
        <f t="shared" si="1467"/>
        <v>CQ$1231</v>
      </c>
      <c r="CR1242" s="4" t="str">
        <f t="shared" si="1467"/>
        <v>CR$1231</v>
      </c>
      <c r="CS1242" s="4" t="str">
        <f t="shared" si="1467"/>
        <v>CS$1231</v>
      </c>
      <c r="CT1242" s="4" t="str">
        <f t="shared" si="1467"/>
        <v>CT$1231</v>
      </c>
      <c r="CU1242" s="4" t="str">
        <f t="shared" si="1467"/>
        <v>CU$1231</v>
      </c>
      <c r="CV1242" s="4" t="str">
        <f t="shared" si="1467"/>
        <v>CV$1231</v>
      </c>
      <c r="CW1242" s="4" t="str">
        <f t="shared" si="1467"/>
        <v>CW$1231</v>
      </c>
      <c r="CX1242" s="4" t="str">
        <f t="shared" si="1467"/>
        <v>CX$1231</v>
      </c>
      <c r="CY1242" s="4" t="str">
        <f t="shared" si="1467"/>
        <v>CY$1231</v>
      </c>
      <c r="CZ1242" s="4" t="str">
        <f t="shared" si="1467"/>
        <v>CZ$1231</v>
      </c>
      <c r="DA1242" s="4" t="str">
        <f t="shared" si="1467"/>
        <v>DA$1231</v>
      </c>
      <c r="DB1242" s="4" t="str">
        <f t="shared" si="1467"/>
        <v>DB$1231</v>
      </c>
      <c r="DC1242" s="4" t="str">
        <f t="shared" si="1467"/>
        <v>DC$1231</v>
      </c>
      <c r="DD1242" s="4" t="str">
        <f t="shared" si="1467"/>
        <v>DD$1231</v>
      </c>
      <c r="DE1242" s="4" t="str">
        <f t="shared" si="1467"/>
        <v>DE$1231</v>
      </c>
      <c r="DF1242" s="4" t="str">
        <f t="shared" si="1467"/>
        <v>DF$1231</v>
      </c>
      <c r="DG1242" s="4" t="str">
        <f t="shared" si="1467"/>
        <v>DG$1231</v>
      </c>
      <c r="DH1242" s="4" t="str">
        <f t="shared" si="1467"/>
        <v>DH$1231</v>
      </c>
      <c r="DI1242" s="4" t="str">
        <f t="shared" si="1467"/>
        <v>DI$1231</v>
      </c>
      <c r="DJ1242" s="4" t="str">
        <f t="shared" si="1467"/>
        <v>DJ$1231</v>
      </c>
      <c r="DK1242" s="4" t="str">
        <f t="shared" si="1467"/>
        <v>DK$1231</v>
      </c>
      <c r="DL1242" s="4" t="str">
        <f t="shared" ref="DL1242:DL1251" si="1468">ADDRESS(ROW(DL1231),COLUMN(DL1231),2)</f>
        <v>DL$1231</v>
      </c>
    </row>
    <row r="1243" spans="1:116" x14ac:dyDescent="0.4">
      <c r="E1243" s="8"/>
      <c r="H1243" s="12"/>
      <c r="I1243" s="60"/>
      <c r="J1243" s="60"/>
      <c r="K1243" s="15"/>
      <c r="L1243" s="15"/>
      <c r="M1243" s="15"/>
      <c r="N1243" s="15"/>
      <c r="O1243" s="15"/>
      <c r="P1243" s="15"/>
      <c r="R1243" s="15"/>
      <c r="S1243" s="76"/>
      <c r="T1243" s="76"/>
      <c r="U1243" s="76"/>
      <c r="V1243" s="76"/>
      <c r="W1243" s="76"/>
      <c r="X1243" s="76"/>
      <c r="Y1243" s="76"/>
      <c r="Z1243" s="76"/>
      <c r="AA1243" s="76"/>
      <c r="AB1243" s="76"/>
      <c r="AC1243" s="76"/>
      <c r="AD1243" s="76"/>
      <c r="AE1243" s="76"/>
      <c r="AF1243" s="76"/>
      <c r="AG1243" s="76"/>
      <c r="AH1243" s="76"/>
      <c r="AI1243" s="76"/>
      <c r="AJ1243" s="76"/>
      <c r="AK1243" s="76"/>
      <c r="AL1243" s="76"/>
      <c r="AM1243" s="76"/>
      <c r="AN1243" s="76"/>
      <c r="AO1243" s="76"/>
      <c r="AP1243" s="76"/>
      <c r="AQ1243" s="76"/>
      <c r="AR1243" s="76"/>
      <c r="AS1243" s="76"/>
      <c r="AT1243" s="76"/>
      <c r="AU1243" s="76"/>
      <c r="AV1243" s="76"/>
      <c r="AW1243" s="76"/>
      <c r="AX1243" s="76"/>
      <c r="AY1243" s="76"/>
      <c r="AZ1243" s="76"/>
      <c r="BA1243" s="76"/>
      <c r="BB1243" s="76"/>
      <c r="BC1243" s="76"/>
      <c r="BD1243" s="76"/>
      <c r="BE1243" s="76"/>
      <c r="BF1243" s="76"/>
      <c r="BG1243" s="76"/>
      <c r="BH1243" s="76"/>
      <c r="BI1243" s="76"/>
      <c r="BJ1243" s="76"/>
      <c r="BK1243" s="76"/>
      <c r="BL1243" s="76"/>
      <c r="BM1243" s="76"/>
      <c r="BN1243" s="76"/>
      <c r="BO1243" s="76"/>
      <c r="BP1243" s="76"/>
      <c r="BQ1243" s="76"/>
      <c r="BR1243" s="76"/>
      <c r="BS1243" s="76"/>
      <c r="BT1243" s="76"/>
      <c r="BU1243" s="76"/>
      <c r="BV1243" s="76"/>
      <c r="BW1243" s="76"/>
      <c r="BX1243" s="76"/>
      <c r="BY1243" s="76"/>
      <c r="BZ1243" s="76"/>
      <c r="CA1243" s="76"/>
      <c r="CB1243" s="76"/>
      <c r="CC1243" s="76"/>
      <c r="CD1243" s="76"/>
      <c r="CE1243" s="76"/>
      <c r="CF1243" s="76"/>
      <c r="CG1243" s="76"/>
      <c r="CH1243" s="76"/>
      <c r="CI1243" s="76"/>
      <c r="CJ1243" s="76"/>
      <c r="CK1243" s="76"/>
      <c r="CL1243" s="76"/>
      <c r="CN1243" s="60"/>
      <c r="CO1243" s="76"/>
      <c r="CP1243" s="76"/>
      <c r="CQ1243" s="76"/>
      <c r="CR1243" s="76"/>
      <c r="CS1243" s="76"/>
      <c r="CT1243" s="76"/>
      <c r="CU1243" s="76"/>
      <c r="CV1243" s="76"/>
      <c r="CW1243" s="76"/>
      <c r="CX1243" s="76"/>
      <c r="CY1243" s="76"/>
      <c r="CZ1243" s="76"/>
      <c r="DA1243" s="76"/>
      <c r="DB1243" s="76"/>
      <c r="DC1243" s="76"/>
      <c r="DD1243" s="76"/>
      <c r="DE1243" s="76"/>
      <c r="DF1243" s="76"/>
      <c r="DG1243" s="76"/>
      <c r="DH1243" s="76"/>
      <c r="DI1243" s="76"/>
      <c r="DJ1243" s="76"/>
      <c r="DK1243" s="76"/>
      <c r="DL1243" s="76"/>
    </row>
    <row r="1244" spans="1:116" x14ac:dyDescent="0.4">
      <c r="A1244" s="174"/>
      <c r="E1244" s="8"/>
      <c r="G1244" s="175" t="s">
        <v>490</v>
      </c>
      <c r="H1244" s="174"/>
      <c r="I1244" s="176"/>
      <c r="J1244" s="176"/>
      <c r="K1244" s="197"/>
      <c r="L1244" s="197"/>
      <c r="M1244" s="197"/>
      <c r="N1244" s="197"/>
      <c r="O1244" s="197"/>
      <c r="P1244" s="197"/>
      <c r="R1244" s="198"/>
      <c r="S1244" s="174"/>
      <c r="T1244" s="174"/>
      <c r="U1244" s="174"/>
      <c r="V1244" s="174"/>
      <c r="W1244" s="174"/>
      <c r="X1244" s="174"/>
      <c r="Y1244" s="174"/>
      <c r="Z1244" s="174"/>
      <c r="AA1244" s="174"/>
      <c r="AB1244" s="174"/>
      <c r="AC1244" s="174"/>
      <c r="AD1244" s="174"/>
      <c r="AE1244" s="174"/>
      <c r="AF1244" s="174"/>
      <c r="AG1244" s="174"/>
      <c r="AH1244" s="174"/>
      <c r="AI1244" s="174"/>
      <c r="AJ1244" s="174"/>
      <c r="AK1244" s="174"/>
      <c r="AL1244" s="174"/>
      <c r="AM1244" s="174"/>
      <c r="AN1244" s="174"/>
      <c r="AO1244" s="174"/>
      <c r="AP1244" s="174"/>
      <c r="AQ1244" s="174"/>
      <c r="AR1244" s="174"/>
      <c r="AS1244" s="174"/>
      <c r="AT1244" s="174"/>
      <c r="AU1244" s="174"/>
      <c r="AV1244" s="174"/>
      <c r="AW1244" s="174"/>
      <c r="AX1244" s="174"/>
      <c r="AY1244" s="174"/>
      <c r="AZ1244" s="174"/>
      <c r="BA1244" s="174"/>
      <c r="BB1244" s="174"/>
      <c r="BC1244" s="174"/>
      <c r="BD1244" s="174"/>
      <c r="BE1244" s="174"/>
      <c r="BF1244" s="174"/>
      <c r="BG1244" s="174"/>
      <c r="BH1244" s="174"/>
      <c r="BI1244" s="174"/>
      <c r="BJ1244" s="174"/>
      <c r="BK1244" s="174"/>
      <c r="BL1244" s="174"/>
      <c r="BM1244" s="174"/>
      <c r="BN1244" s="174"/>
      <c r="BO1244" s="174"/>
      <c r="BP1244" s="174"/>
      <c r="BQ1244" s="174"/>
      <c r="BR1244" s="174"/>
      <c r="BS1244" s="174"/>
      <c r="BT1244" s="174"/>
      <c r="BU1244" s="174"/>
      <c r="BV1244" s="174"/>
      <c r="BW1244" s="174"/>
      <c r="BX1244" s="174"/>
      <c r="BY1244" s="174"/>
      <c r="BZ1244" s="174"/>
      <c r="CA1244" s="174"/>
      <c r="CB1244" s="174"/>
      <c r="CC1244" s="174"/>
      <c r="CD1244" s="174"/>
      <c r="CE1244" s="174"/>
      <c r="CF1244" s="174"/>
      <c r="CG1244" s="174"/>
      <c r="CH1244" s="174"/>
      <c r="CI1244" s="174"/>
      <c r="CJ1244" s="174"/>
      <c r="CK1244" s="174"/>
      <c r="CL1244" s="174"/>
      <c r="CN1244" s="176"/>
      <c r="CO1244" s="174"/>
      <c r="CP1244" s="174"/>
      <c r="CQ1244" s="174"/>
      <c r="CR1244" s="174"/>
      <c r="CS1244" s="174"/>
      <c r="CT1244" s="174"/>
      <c r="CU1244" s="174"/>
      <c r="CV1244" s="174"/>
      <c r="CW1244" s="174"/>
      <c r="CX1244" s="174"/>
      <c r="CY1244" s="174"/>
      <c r="CZ1244" s="174"/>
      <c r="DA1244" s="174"/>
      <c r="DB1244" s="174"/>
      <c r="DC1244" s="174"/>
      <c r="DD1244" s="174"/>
      <c r="DE1244" s="174"/>
      <c r="DF1244" s="174"/>
      <c r="DG1244" s="174"/>
      <c r="DH1244" s="174"/>
      <c r="DI1244" s="174"/>
      <c r="DJ1244" s="174"/>
      <c r="DK1244" s="174"/>
      <c r="DL1244" s="174"/>
    </row>
    <row r="1245" spans="1:116" x14ac:dyDescent="0.4">
      <c r="A1245" s="174"/>
      <c r="E1245" s="8"/>
      <c r="G1245" s="175" t="s">
        <v>492</v>
      </c>
      <c r="H1245" s="174"/>
      <c r="I1245" s="176"/>
      <c r="J1245" s="176"/>
      <c r="K1245" s="197"/>
      <c r="L1245" s="197"/>
      <c r="M1245" s="197"/>
      <c r="N1245" s="197"/>
      <c r="O1245" s="197"/>
      <c r="P1245" s="197"/>
      <c r="R1245" s="198"/>
      <c r="S1245" s="174"/>
      <c r="T1245" s="174"/>
      <c r="U1245" s="174"/>
      <c r="V1245" s="174"/>
      <c r="W1245" s="174"/>
      <c r="X1245" s="174"/>
      <c r="Y1245" s="174"/>
      <c r="Z1245" s="174"/>
      <c r="AA1245" s="174"/>
      <c r="AB1245" s="174"/>
      <c r="AC1245" s="174"/>
      <c r="AD1245" s="174"/>
      <c r="AE1245" s="174"/>
      <c r="AF1245" s="174"/>
      <c r="AG1245" s="174"/>
      <c r="AH1245" s="174"/>
      <c r="AI1245" s="174"/>
      <c r="AJ1245" s="174"/>
      <c r="AK1245" s="174"/>
      <c r="AL1245" s="174"/>
      <c r="AM1245" s="174"/>
      <c r="AN1245" s="174"/>
      <c r="AO1245" s="174"/>
      <c r="AP1245" s="174"/>
      <c r="AQ1245" s="174"/>
      <c r="AR1245" s="174"/>
      <c r="AS1245" s="174"/>
      <c r="AT1245" s="174"/>
      <c r="AU1245" s="174"/>
      <c r="AV1245" s="174"/>
      <c r="AW1245" s="174"/>
      <c r="AX1245" s="174"/>
      <c r="AY1245" s="174"/>
      <c r="AZ1245" s="174"/>
      <c r="BA1245" s="174"/>
      <c r="BB1245" s="174"/>
      <c r="BC1245" s="174"/>
      <c r="BD1245" s="174"/>
      <c r="BE1245" s="174"/>
      <c r="BF1245" s="174"/>
      <c r="BG1245" s="174"/>
      <c r="BH1245" s="174"/>
      <c r="BI1245" s="174"/>
      <c r="BJ1245" s="174"/>
      <c r="BK1245" s="174"/>
      <c r="BL1245" s="174"/>
      <c r="BM1245" s="174"/>
      <c r="BN1245" s="174"/>
      <c r="BO1245" s="174"/>
      <c r="BP1245" s="174"/>
      <c r="BQ1245" s="174"/>
      <c r="BR1245" s="174"/>
      <c r="BS1245" s="174"/>
      <c r="BT1245" s="174"/>
      <c r="BU1245" s="174"/>
      <c r="BV1245" s="174"/>
      <c r="BW1245" s="174"/>
      <c r="BX1245" s="174"/>
      <c r="BY1245" s="174"/>
      <c r="BZ1245" s="174"/>
      <c r="CA1245" s="174"/>
      <c r="CB1245" s="174"/>
      <c r="CC1245" s="174"/>
      <c r="CD1245" s="174"/>
      <c r="CE1245" s="174"/>
      <c r="CF1245" s="174"/>
      <c r="CG1245" s="174"/>
      <c r="CH1245" s="174"/>
      <c r="CI1245" s="174"/>
      <c r="CJ1245" s="174"/>
      <c r="CK1245" s="174"/>
      <c r="CL1245" s="174"/>
      <c r="CN1245" s="176"/>
      <c r="CO1245" s="174"/>
      <c r="CP1245" s="174"/>
      <c r="CQ1245" s="174"/>
      <c r="CR1245" s="174"/>
      <c r="CS1245" s="174"/>
      <c r="CT1245" s="174"/>
      <c r="CU1245" s="174"/>
      <c r="CV1245" s="174"/>
      <c r="CW1245" s="174"/>
      <c r="CX1245" s="174"/>
      <c r="CY1245" s="174"/>
      <c r="CZ1245" s="174"/>
      <c r="DA1245" s="174"/>
      <c r="DB1245" s="174"/>
      <c r="DC1245" s="174"/>
      <c r="DD1245" s="174"/>
      <c r="DE1245" s="174"/>
      <c r="DF1245" s="174"/>
      <c r="DG1245" s="174"/>
      <c r="DH1245" s="174"/>
      <c r="DI1245" s="174"/>
      <c r="DJ1245" s="174"/>
      <c r="DK1245" s="174"/>
      <c r="DL1245" s="174"/>
    </row>
    <row r="1246" spans="1:116" x14ac:dyDescent="0.4">
      <c r="A1246" s="174"/>
      <c r="E1246" s="8"/>
      <c r="G1246" s="175" t="s">
        <v>461</v>
      </c>
      <c r="H1246" s="174"/>
      <c r="I1246" s="176"/>
      <c r="J1246" s="176"/>
      <c r="K1246" s="197"/>
      <c r="L1246" s="197"/>
      <c r="M1246" s="197"/>
      <c r="N1246" s="197"/>
      <c r="O1246" s="197"/>
      <c r="P1246" s="197"/>
      <c r="R1246" s="198"/>
      <c r="S1246" s="199" t="str">
        <f t="shared" ref="S1246:AX1246" si="1469">S$20</f>
        <v>S$16</v>
      </c>
      <c r="T1246" s="199" t="str">
        <f t="shared" si="1469"/>
        <v>T$16</v>
      </c>
      <c r="U1246" s="199" t="str">
        <f t="shared" si="1469"/>
        <v>U$16</v>
      </c>
      <c r="V1246" s="199" t="str">
        <f t="shared" si="1469"/>
        <v>V$16</v>
      </c>
      <c r="W1246" s="199" t="str">
        <f t="shared" si="1469"/>
        <v>W$16</v>
      </c>
      <c r="X1246" s="199" t="str">
        <f t="shared" si="1469"/>
        <v>X$16</v>
      </c>
      <c r="Y1246" s="199" t="str">
        <f t="shared" si="1469"/>
        <v>Y$16</v>
      </c>
      <c r="Z1246" s="199" t="str">
        <f t="shared" si="1469"/>
        <v>Z$16</v>
      </c>
      <c r="AA1246" s="199" t="str">
        <f t="shared" si="1469"/>
        <v>AA$16</v>
      </c>
      <c r="AB1246" s="199" t="str">
        <f t="shared" si="1469"/>
        <v>AB$16</v>
      </c>
      <c r="AC1246" s="199" t="str">
        <f t="shared" si="1469"/>
        <v>AC$16</v>
      </c>
      <c r="AD1246" s="199" t="str">
        <f t="shared" si="1469"/>
        <v>AD$16</v>
      </c>
      <c r="AE1246" s="199" t="str">
        <f t="shared" si="1469"/>
        <v>AE$16</v>
      </c>
      <c r="AF1246" s="199" t="str">
        <f t="shared" si="1469"/>
        <v>AF$16</v>
      </c>
      <c r="AG1246" s="199" t="str">
        <f t="shared" si="1469"/>
        <v>AG$16</v>
      </c>
      <c r="AH1246" s="199" t="str">
        <f t="shared" si="1469"/>
        <v>AH$16</v>
      </c>
      <c r="AI1246" s="199" t="str">
        <f t="shared" si="1469"/>
        <v>AI$16</v>
      </c>
      <c r="AJ1246" s="199" t="str">
        <f t="shared" si="1469"/>
        <v>AJ$16</v>
      </c>
      <c r="AK1246" s="199" t="str">
        <f t="shared" si="1469"/>
        <v>AK$16</v>
      </c>
      <c r="AL1246" s="199" t="str">
        <f t="shared" si="1469"/>
        <v>AL$16</v>
      </c>
      <c r="AM1246" s="199" t="str">
        <f t="shared" si="1469"/>
        <v>AM$16</v>
      </c>
      <c r="AN1246" s="199" t="str">
        <f t="shared" si="1469"/>
        <v>AN$16</v>
      </c>
      <c r="AO1246" s="199" t="str">
        <f t="shared" si="1469"/>
        <v>AO$16</v>
      </c>
      <c r="AP1246" s="199" t="str">
        <f t="shared" si="1469"/>
        <v>AP$16</v>
      </c>
      <c r="AQ1246" s="199" t="str">
        <f t="shared" si="1469"/>
        <v>AQ$16</v>
      </c>
      <c r="AR1246" s="199" t="str">
        <f t="shared" si="1469"/>
        <v>AR$16</v>
      </c>
      <c r="AS1246" s="199" t="str">
        <f t="shared" si="1469"/>
        <v>AS$16</v>
      </c>
      <c r="AT1246" s="199" t="str">
        <f t="shared" si="1469"/>
        <v>AT$16</v>
      </c>
      <c r="AU1246" s="199" t="str">
        <f t="shared" si="1469"/>
        <v>AU$16</v>
      </c>
      <c r="AV1246" s="199" t="str">
        <f t="shared" si="1469"/>
        <v>AV$16</v>
      </c>
      <c r="AW1246" s="199" t="str">
        <f t="shared" si="1469"/>
        <v>AW$16</v>
      </c>
      <c r="AX1246" s="199" t="str">
        <f t="shared" si="1469"/>
        <v>AX$16</v>
      </c>
      <c r="AY1246" s="199" t="str">
        <f t="shared" ref="AY1246:CD1246" si="1470">AY$20</f>
        <v>AY$16</v>
      </c>
      <c r="AZ1246" s="199" t="str">
        <f t="shared" si="1470"/>
        <v>AZ$16</v>
      </c>
      <c r="BA1246" s="199" t="str">
        <f t="shared" si="1470"/>
        <v>BA$16</v>
      </c>
      <c r="BB1246" s="199" t="str">
        <f t="shared" si="1470"/>
        <v>BB$16</v>
      </c>
      <c r="BC1246" s="199" t="str">
        <f t="shared" si="1470"/>
        <v>BC$16</v>
      </c>
      <c r="BD1246" s="199" t="str">
        <f t="shared" si="1470"/>
        <v>BD$16</v>
      </c>
      <c r="BE1246" s="199" t="str">
        <f t="shared" si="1470"/>
        <v>BE$16</v>
      </c>
      <c r="BF1246" s="199" t="str">
        <f t="shared" si="1470"/>
        <v>BF$16</v>
      </c>
      <c r="BG1246" s="199" t="str">
        <f t="shared" si="1470"/>
        <v>BG$16</v>
      </c>
      <c r="BH1246" s="199" t="str">
        <f t="shared" si="1470"/>
        <v>BH$16</v>
      </c>
      <c r="BI1246" s="199" t="str">
        <f t="shared" si="1470"/>
        <v>BI$16</v>
      </c>
      <c r="BJ1246" s="199" t="str">
        <f t="shared" si="1470"/>
        <v>BJ$16</v>
      </c>
      <c r="BK1246" s="199" t="str">
        <f t="shared" si="1470"/>
        <v>BK$16</v>
      </c>
      <c r="BL1246" s="199" t="str">
        <f t="shared" si="1470"/>
        <v>BL$16</v>
      </c>
      <c r="BM1246" s="199" t="str">
        <f t="shared" si="1470"/>
        <v>BM$16</v>
      </c>
      <c r="BN1246" s="199" t="str">
        <f t="shared" si="1470"/>
        <v>BN$16</v>
      </c>
      <c r="BO1246" s="199" t="str">
        <f t="shared" si="1470"/>
        <v>BO$16</v>
      </c>
      <c r="BP1246" s="199" t="str">
        <f t="shared" si="1470"/>
        <v>BP$16</v>
      </c>
      <c r="BQ1246" s="199" t="str">
        <f t="shared" si="1470"/>
        <v>BQ$16</v>
      </c>
      <c r="BR1246" s="199" t="str">
        <f t="shared" si="1470"/>
        <v>BR$16</v>
      </c>
      <c r="BS1246" s="199" t="str">
        <f t="shared" si="1470"/>
        <v>BS$16</v>
      </c>
      <c r="BT1246" s="199" t="str">
        <f t="shared" si="1470"/>
        <v>BT$16</v>
      </c>
      <c r="BU1246" s="199" t="str">
        <f t="shared" si="1470"/>
        <v>BU$16</v>
      </c>
      <c r="BV1246" s="199" t="str">
        <f t="shared" si="1470"/>
        <v>BV$16</v>
      </c>
      <c r="BW1246" s="199" t="str">
        <f t="shared" si="1470"/>
        <v>BW$16</v>
      </c>
      <c r="BX1246" s="199" t="str">
        <f t="shared" si="1470"/>
        <v>BX$16</v>
      </c>
      <c r="BY1246" s="199" t="str">
        <f t="shared" si="1470"/>
        <v>BY$16</v>
      </c>
      <c r="BZ1246" s="199" t="str">
        <f t="shared" si="1470"/>
        <v>BZ$16</v>
      </c>
      <c r="CA1246" s="199" t="str">
        <f t="shared" si="1470"/>
        <v>CA$16</v>
      </c>
      <c r="CB1246" s="199" t="str">
        <f t="shared" si="1470"/>
        <v>CB$16</v>
      </c>
      <c r="CC1246" s="199" t="str">
        <f t="shared" si="1470"/>
        <v>CC$16</v>
      </c>
      <c r="CD1246" s="199" t="str">
        <f t="shared" si="1470"/>
        <v>CD$16</v>
      </c>
      <c r="CE1246" s="199" t="str">
        <f t="shared" ref="CE1246:CL1246" si="1471">CE$20</f>
        <v>CE$16</v>
      </c>
      <c r="CF1246" s="199" t="str">
        <f t="shared" si="1471"/>
        <v>CF$16</v>
      </c>
      <c r="CG1246" s="199" t="str">
        <f t="shared" si="1471"/>
        <v>CG$16</v>
      </c>
      <c r="CH1246" s="199" t="str">
        <f t="shared" si="1471"/>
        <v>CH$16</v>
      </c>
      <c r="CI1246" s="199" t="str">
        <f t="shared" si="1471"/>
        <v>CI$16</v>
      </c>
      <c r="CJ1246" s="199" t="str">
        <f t="shared" si="1471"/>
        <v>CJ$16</v>
      </c>
      <c r="CK1246" s="199" t="str">
        <f t="shared" si="1471"/>
        <v>CK$16</v>
      </c>
      <c r="CL1246" s="199" t="str">
        <f t="shared" si="1471"/>
        <v>CL$16</v>
      </c>
      <c r="CN1246" s="176"/>
      <c r="CO1246" s="199" t="str">
        <f t="shared" ref="CO1246:DL1246" si="1472">CO$20</f>
        <v>CO$16</v>
      </c>
      <c r="CP1246" s="199" t="str">
        <f t="shared" si="1472"/>
        <v>CP$16</v>
      </c>
      <c r="CQ1246" s="199" t="str">
        <f t="shared" si="1472"/>
        <v>CQ$16</v>
      </c>
      <c r="CR1246" s="199" t="str">
        <f t="shared" si="1472"/>
        <v>CR$16</v>
      </c>
      <c r="CS1246" s="199" t="str">
        <f t="shared" si="1472"/>
        <v>CS$16</v>
      </c>
      <c r="CT1246" s="199" t="str">
        <f t="shared" si="1472"/>
        <v>CT$16</v>
      </c>
      <c r="CU1246" s="199" t="str">
        <f t="shared" si="1472"/>
        <v>CU$16</v>
      </c>
      <c r="CV1246" s="199" t="str">
        <f t="shared" si="1472"/>
        <v>CV$16</v>
      </c>
      <c r="CW1246" s="199" t="str">
        <f t="shared" si="1472"/>
        <v>CW$16</v>
      </c>
      <c r="CX1246" s="199" t="str">
        <f t="shared" si="1472"/>
        <v>CX$16</v>
      </c>
      <c r="CY1246" s="199" t="str">
        <f t="shared" si="1472"/>
        <v>CY$16</v>
      </c>
      <c r="CZ1246" s="199" t="str">
        <f t="shared" si="1472"/>
        <v>CZ$16</v>
      </c>
      <c r="DA1246" s="199" t="str">
        <f t="shared" si="1472"/>
        <v>DA$16</v>
      </c>
      <c r="DB1246" s="199" t="str">
        <f t="shared" si="1472"/>
        <v>DB$16</v>
      </c>
      <c r="DC1246" s="199" t="str">
        <f t="shared" si="1472"/>
        <v>DC$16</v>
      </c>
      <c r="DD1246" s="199" t="str">
        <f t="shared" si="1472"/>
        <v>DD$16</v>
      </c>
      <c r="DE1246" s="199" t="str">
        <f t="shared" si="1472"/>
        <v>DE$16</v>
      </c>
      <c r="DF1246" s="199" t="str">
        <f t="shared" si="1472"/>
        <v>DF$16</v>
      </c>
      <c r="DG1246" s="199" t="str">
        <f t="shared" si="1472"/>
        <v>DG$16</v>
      </c>
      <c r="DH1246" s="199" t="str">
        <f t="shared" si="1472"/>
        <v>DH$16</v>
      </c>
      <c r="DI1246" s="199" t="str">
        <f t="shared" si="1472"/>
        <v>DI$16</v>
      </c>
      <c r="DJ1246" s="199" t="str">
        <f t="shared" si="1472"/>
        <v>DJ$16</v>
      </c>
      <c r="DK1246" s="199" t="str">
        <f t="shared" si="1472"/>
        <v>DK$16</v>
      </c>
      <c r="DL1246" s="199" t="str">
        <f t="shared" si="1472"/>
        <v>DL$16</v>
      </c>
    </row>
    <row r="1247" spans="1:116" x14ac:dyDescent="0.4">
      <c r="A1247" s="174"/>
      <c r="E1247" s="8"/>
      <c r="G1247" s="175" t="s">
        <v>462</v>
      </c>
      <c r="H1247" s="200"/>
      <c r="I1247" s="201"/>
      <c r="J1247" s="201"/>
      <c r="K1247" s="202"/>
      <c r="L1247" s="202"/>
      <c r="M1247" s="202"/>
      <c r="N1247" s="202"/>
      <c r="O1247" s="202"/>
      <c r="P1247" s="202"/>
      <c r="R1247" s="202"/>
      <c r="S1247" s="199" t="str">
        <f t="shared" ref="S1247:AX1247" si="1473">S$21</f>
        <v>S$17</v>
      </c>
      <c r="T1247" s="199" t="str">
        <f t="shared" si="1473"/>
        <v>T$17</v>
      </c>
      <c r="U1247" s="199" t="str">
        <f t="shared" si="1473"/>
        <v>U$17</v>
      </c>
      <c r="V1247" s="199" t="str">
        <f t="shared" si="1473"/>
        <v>V$17</v>
      </c>
      <c r="W1247" s="199" t="str">
        <f t="shared" si="1473"/>
        <v>W$17</v>
      </c>
      <c r="X1247" s="199" t="str">
        <f t="shared" si="1473"/>
        <v>X$17</v>
      </c>
      <c r="Y1247" s="199" t="str">
        <f t="shared" si="1473"/>
        <v>Y$17</v>
      </c>
      <c r="Z1247" s="199" t="str">
        <f t="shared" si="1473"/>
        <v>Z$17</v>
      </c>
      <c r="AA1247" s="199" t="str">
        <f t="shared" si="1473"/>
        <v>AA$17</v>
      </c>
      <c r="AB1247" s="199" t="str">
        <f t="shared" si="1473"/>
        <v>AB$17</v>
      </c>
      <c r="AC1247" s="199" t="str">
        <f t="shared" si="1473"/>
        <v>AC$17</v>
      </c>
      <c r="AD1247" s="199" t="str">
        <f t="shared" si="1473"/>
        <v>AD$17</v>
      </c>
      <c r="AE1247" s="199" t="str">
        <f t="shared" si="1473"/>
        <v>AE$17</v>
      </c>
      <c r="AF1247" s="199" t="str">
        <f t="shared" si="1473"/>
        <v>AF$17</v>
      </c>
      <c r="AG1247" s="199" t="str">
        <f t="shared" si="1473"/>
        <v>AG$17</v>
      </c>
      <c r="AH1247" s="199" t="str">
        <f t="shared" si="1473"/>
        <v>AH$17</v>
      </c>
      <c r="AI1247" s="199" t="str">
        <f t="shared" si="1473"/>
        <v>AI$17</v>
      </c>
      <c r="AJ1247" s="199" t="str">
        <f t="shared" si="1473"/>
        <v>AJ$17</v>
      </c>
      <c r="AK1247" s="199" t="str">
        <f t="shared" si="1473"/>
        <v>AK$17</v>
      </c>
      <c r="AL1247" s="199" t="str">
        <f t="shared" si="1473"/>
        <v>AL$17</v>
      </c>
      <c r="AM1247" s="199" t="str">
        <f t="shared" si="1473"/>
        <v>AM$17</v>
      </c>
      <c r="AN1247" s="199" t="str">
        <f t="shared" si="1473"/>
        <v>AN$17</v>
      </c>
      <c r="AO1247" s="199" t="str">
        <f t="shared" si="1473"/>
        <v>AO$17</v>
      </c>
      <c r="AP1247" s="199" t="str">
        <f t="shared" si="1473"/>
        <v>AP$17</v>
      </c>
      <c r="AQ1247" s="199" t="str">
        <f t="shared" si="1473"/>
        <v>AQ$17</v>
      </c>
      <c r="AR1247" s="199" t="str">
        <f t="shared" si="1473"/>
        <v>AR$17</v>
      </c>
      <c r="AS1247" s="199" t="str">
        <f t="shared" si="1473"/>
        <v>AS$17</v>
      </c>
      <c r="AT1247" s="199" t="str">
        <f t="shared" si="1473"/>
        <v>AT$17</v>
      </c>
      <c r="AU1247" s="199" t="str">
        <f t="shared" si="1473"/>
        <v>AU$17</v>
      </c>
      <c r="AV1247" s="199" t="str">
        <f t="shared" si="1473"/>
        <v>AV$17</v>
      </c>
      <c r="AW1247" s="199" t="str">
        <f t="shared" si="1473"/>
        <v>AW$17</v>
      </c>
      <c r="AX1247" s="199" t="str">
        <f t="shared" si="1473"/>
        <v>AX$17</v>
      </c>
      <c r="AY1247" s="199" t="str">
        <f t="shared" ref="AY1247:CD1247" si="1474">AY$21</f>
        <v>AY$17</v>
      </c>
      <c r="AZ1247" s="199" t="str">
        <f t="shared" si="1474"/>
        <v>AZ$17</v>
      </c>
      <c r="BA1247" s="199" t="str">
        <f t="shared" si="1474"/>
        <v>BA$17</v>
      </c>
      <c r="BB1247" s="199" t="str">
        <f t="shared" si="1474"/>
        <v>BB$17</v>
      </c>
      <c r="BC1247" s="199" t="str">
        <f t="shared" si="1474"/>
        <v>BC$17</v>
      </c>
      <c r="BD1247" s="199" t="str">
        <f t="shared" si="1474"/>
        <v>BD$17</v>
      </c>
      <c r="BE1247" s="199" t="str">
        <f t="shared" si="1474"/>
        <v>BE$17</v>
      </c>
      <c r="BF1247" s="199" t="str">
        <f t="shared" si="1474"/>
        <v>BF$17</v>
      </c>
      <c r="BG1247" s="199" t="str">
        <f t="shared" si="1474"/>
        <v>BG$17</v>
      </c>
      <c r="BH1247" s="199" t="str">
        <f t="shared" si="1474"/>
        <v>BH$17</v>
      </c>
      <c r="BI1247" s="199" t="str">
        <f t="shared" si="1474"/>
        <v>BI$17</v>
      </c>
      <c r="BJ1247" s="199" t="str">
        <f t="shared" si="1474"/>
        <v>BJ$17</v>
      </c>
      <c r="BK1247" s="199" t="str">
        <f t="shared" si="1474"/>
        <v>BK$17</v>
      </c>
      <c r="BL1247" s="199" t="str">
        <f t="shared" si="1474"/>
        <v>BL$17</v>
      </c>
      <c r="BM1247" s="199" t="str">
        <f t="shared" si="1474"/>
        <v>BM$17</v>
      </c>
      <c r="BN1247" s="199" t="str">
        <f t="shared" si="1474"/>
        <v>BN$17</v>
      </c>
      <c r="BO1247" s="199" t="str">
        <f t="shared" si="1474"/>
        <v>BO$17</v>
      </c>
      <c r="BP1247" s="199" t="str">
        <f t="shared" si="1474"/>
        <v>BP$17</v>
      </c>
      <c r="BQ1247" s="199" t="str">
        <f t="shared" si="1474"/>
        <v>BQ$17</v>
      </c>
      <c r="BR1247" s="199" t="str">
        <f t="shared" si="1474"/>
        <v>BR$17</v>
      </c>
      <c r="BS1247" s="199" t="str">
        <f t="shared" si="1474"/>
        <v>BS$17</v>
      </c>
      <c r="BT1247" s="199" t="str">
        <f t="shared" si="1474"/>
        <v>BT$17</v>
      </c>
      <c r="BU1247" s="199" t="str">
        <f t="shared" si="1474"/>
        <v>BU$17</v>
      </c>
      <c r="BV1247" s="199" t="str">
        <f t="shared" si="1474"/>
        <v>BV$17</v>
      </c>
      <c r="BW1247" s="199" t="str">
        <f t="shared" si="1474"/>
        <v>BW$17</v>
      </c>
      <c r="BX1247" s="199" t="str">
        <f t="shared" si="1474"/>
        <v>BX$17</v>
      </c>
      <c r="BY1247" s="199" t="str">
        <f t="shared" si="1474"/>
        <v>BY$17</v>
      </c>
      <c r="BZ1247" s="199" t="str">
        <f t="shared" si="1474"/>
        <v>BZ$17</v>
      </c>
      <c r="CA1247" s="199" t="str">
        <f t="shared" si="1474"/>
        <v>CA$17</v>
      </c>
      <c r="CB1247" s="199" t="str">
        <f t="shared" si="1474"/>
        <v>CB$17</v>
      </c>
      <c r="CC1247" s="199" t="str">
        <f t="shared" si="1474"/>
        <v>CC$17</v>
      </c>
      <c r="CD1247" s="199" t="str">
        <f t="shared" si="1474"/>
        <v>CD$17</v>
      </c>
      <c r="CE1247" s="199" t="str">
        <f t="shared" ref="CE1247:CL1247" si="1475">CE$21</f>
        <v>CE$17</v>
      </c>
      <c r="CF1247" s="199" t="str">
        <f t="shared" si="1475"/>
        <v>CF$17</v>
      </c>
      <c r="CG1247" s="199" t="str">
        <f t="shared" si="1475"/>
        <v>CG$17</v>
      </c>
      <c r="CH1247" s="199" t="str">
        <f t="shared" si="1475"/>
        <v>CH$17</v>
      </c>
      <c r="CI1247" s="199" t="str">
        <f t="shared" si="1475"/>
        <v>CI$17</v>
      </c>
      <c r="CJ1247" s="199" t="str">
        <f t="shared" si="1475"/>
        <v>CJ$17</v>
      </c>
      <c r="CK1247" s="199" t="str">
        <f t="shared" si="1475"/>
        <v>CK$17</v>
      </c>
      <c r="CL1247" s="199" t="str">
        <f t="shared" si="1475"/>
        <v>CL$17</v>
      </c>
      <c r="CN1247" s="201"/>
      <c r="CO1247" s="199" t="str">
        <f t="shared" ref="CO1247:DL1247" si="1476">CO$21</f>
        <v>CO$17</v>
      </c>
      <c r="CP1247" s="199" t="str">
        <f t="shared" si="1476"/>
        <v>CP$17</v>
      </c>
      <c r="CQ1247" s="199" t="str">
        <f t="shared" si="1476"/>
        <v>CQ$17</v>
      </c>
      <c r="CR1247" s="199" t="str">
        <f t="shared" si="1476"/>
        <v>CR$17</v>
      </c>
      <c r="CS1247" s="199" t="str">
        <f t="shared" si="1476"/>
        <v>CS$17</v>
      </c>
      <c r="CT1247" s="199" t="str">
        <f t="shared" si="1476"/>
        <v>CT$17</v>
      </c>
      <c r="CU1247" s="199" t="str">
        <f t="shared" si="1476"/>
        <v>CU$17</v>
      </c>
      <c r="CV1247" s="199" t="str">
        <f t="shared" si="1476"/>
        <v>CV$17</v>
      </c>
      <c r="CW1247" s="199" t="str">
        <f t="shared" si="1476"/>
        <v>CW$17</v>
      </c>
      <c r="CX1247" s="199" t="str">
        <f t="shared" si="1476"/>
        <v>CX$17</v>
      </c>
      <c r="CY1247" s="199" t="str">
        <f t="shared" si="1476"/>
        <v>CY$17</v>
      </c>
      <c r="CZ1247" s="199" t="str">
        <f t="shared" si="1476"/>
        <v>CZ$17</v>
      </c>
      <c r="DA1247" s="199" t="str">
        <f t="shared" si="1476"/>
        <v>DA$17</v>
      </c>
      <c r="DB1247" s="199" t="str">
        <f t="shared" si="1476"/>
        <v>DB$17</v>
      </c>
      <c r="DC1247" s="199" t="str">
        <f t="shared" si="1476"/>
        <v>DC$17</v>
      </c>
      <c r="DD1247" s="199" t="str">
        <f t="shared" si="1476"/>
        <v>DD$17</v>
      </c>
      <c r="DE1247" s="199" t="str">
        <f t="shared" si="1476"/>
        <v>DE$17</v>
      </c>
      <c r="DF1247" s="199" t="str">
        <f t="shared" si="1476"/>
        <v>DF$17</v>
      </c>
      <c r="DG1247" s="199" t="str">
        <f t="shared" si="1476"/>
        <v>DG$17</v>
      </c>
      <c r="DH1247" s="199" t="str">
        <f t="shared" si="1476"/>
        <v>DH$17</v>
      </c>
      <c r="DI1247" s="199" t="str">
        <f t="shared" si="1476"/>
        <v>DI$17</v>
      </c>
      <c r="DJ1247" s="199" t="str">
        <f t="shared" si="1476"/>
        <v>DJ$17</v>
      </c>
      <c r="DK1247" s="199" t="str">
        <f t="shared" si="1476"/>
        <v>DK$17</v>
      </c>
      <c r="DL1247" s="199" t="str">
        <f t="shared" si="1476"/>
        <v>DL$17</v>
      </c>
    </row>
    <row r="1248" spans="1:116" x14ac:dyDescent="0.4">
      <c r="A1248" s="174"/>
      <c r="E1248" s="8"/>
      <c r="G1248" s="175" t="s">
        <v>491</v>
      </c>
      <c r="H1248" s="200"/>
      <c r="I1248" s="201"/>
      <c r="J1248" s="201"/>
      <c r="K1248" s="202"/>
      <c r="L1248" s="202"/>
      <c r="M1248" s="202"/>
      <c r="N1248" s="202"/>
      <c r="O1248" s="202"/>
      <c r="P1248" s="202"/>
      <c r="R1248" s="202"/>
      <c r="S1248" s="190"/>
      <c r="T1248" s="190"/>
      <c r="U1248" s="190"/>
      <c r="V1248" s="190"/>
      <c r="W1248" s="190"/>
      <c r="X1248" s="190"/>
      <c r="Y1248" s="190"/>
      <c r="Z1248" s="190"/>
      <c r="AA1248" s="190"/>
      <c r="AB1248" s="190"/>
      <c r="AC1248" s="190"/>
      <c r="AD1248" s="190"/>
      <c r="AE1248" s="190"/>
      <c r="AF1248" s="190"/>
      <c r="AG1248" s="190"/>
      <c r="AH1248" s="190"/>
      <c r="AI1248" s="190"/>
      <c r="AJ1248" s="190"/>
      <c r="AK1248" s="190"/>
      <c r="AL1248" s="190"/>
      <c r="AM1248" s="190"/>
      <c r="AN1248" s="190"/>
      <c r="AO1248" s="190"/>
      <c r="AP1248" s="190"/>
      <c r="AQ1248" s="190"/>
      <c r="AR1248" s="190"/>
      <c r="AS1248" s="190"/>
      <c r="AT1248" s="190"/>
      <c r="AU1248" s="190"/>
      <c r="AV1248" s="190"/>
      <c r="AW1248" s="190"/>
      <c r="AX1248" s="190"/>
      <c r="AY1248" s="190"/>
      <c r="AZ1248" s="190"/>
      <c r="BA1248" s="190"/>
      <c r="BB1248" s="190"/>
      <c r="BC1248" s="190"/>
      <c r="BD1248" s="190"/>
      <c r="BE1248" s="190"/>
      <c r="BF1248" s="190"/>
      <c r="BG1248" s="190"/>
      <c r="BH1248" s="190"/>
      <c r="BI1248" s="190"/>
      <c r="BJ1248" s="190"/>
      <c r="BK1248" s="190"/>
      <c r="BL1248" s="190"/>
      <c r="BM1248" s="190"/>
      <c r="BN1248" s="190"/>
      <c r="BO1248" s="190"/>
      <c r="BP1248" s="190"/>
      <c r="BQ1248" s="190"/>
      <c r="BR1248" s="190"/>
      <c r="BS1248" s="190"/>
      <c r="BT1248" s="190"/>
      <c r="BU1248" s="190"/>
      <c r="BV1248" s="190"/>
      <c r="BW1248" s="190"/>
      <c r="BX1248" s="190"/>
      <c r="BY1248" s="190"/>
      <c r="BZ1248" s="190"/>
      <c r="CA1248" s="190"/>
      <c r="CB1248" s="190"/>
      <c r="CC1248" s="190"/>
      <c r="CD1248" s="190"/>
      <c r="CE1248" s="190"/>
      <c r="CF1248" s="190"/>
      <c r="CG1248" s="190"/>
      <c r="CH1248" s="190"/>
      <c r="CI1248" s="190"/>
      <c r="CJ1248" s="190"/>
      <c r="CK1248" s="190"/>
      <c r="CL1248" s="190"/>
      <c r="CN1248" s="201"/>
      <c r="CO1248" s="190"/>
      <c r="CP1248" s="190"/>
      <c r="CQ1248" s="190"/>
      <c r="CR1248" s="190"/>
      <c r="CS1248" s="190"/>
      <c r="CT1248" s="190"/>
      <c r="CU1248" s="190"/>
      <c r="CV1248" s="190"/>
      <c r="CW1248" s="190"/>
      <c r="CX1248" s="190"/>
      <c r="CY1248" s="190"/>
      <c r="CZ1248" s="190"/>
      <c r="DA1248" s="190"/>
      <c r="DB1248" s="190"/>
      <c r="DC1248" s="190"/>
      <c r="DD1248" s="190"/>
      <c r="DE1248" s="190"/>
      <c r="DF1248" s="190"/>
      <c r="DG1248" s="190"/>
      <c r="DH1248" s="190"/>
      <c r="DI1248" s="190"/>
      <c r="DJ1248" s="190"/>
      <c r="DK1248" s="190"/>
      <c r="DL1248" s="190"/>
    </row>
    <row r="1249" spans="1:116" x14ac:dyDescent="0.4">
      <c r="A1249" s="174"/>
      <c r="E1249" s="8"/>
      <c r="G1249" s="175" t="s">
        <v>505</v>
      </c>
      <c r="H1249" s="200"/>
      <c r="I1249" s="201"/>
      <c r="J1249" s="201"/>
      <c r="K1249" s="202"/>
      <c r="L1249" s="202"/>
      <c r="M1249" s="202"/>
      <c r="N1249" s="202"/>
      <c r="O1249" s="202"/>
      <c r="P1249" s="202"/>
      <c r="R1249" s="202"/>
      <c r="S1249" s="190"/>
      <c r="T1249" s="190"/>
      <c r="U1249" s="190"/>
      <c r="V1249" s="190"/>
      <c r="W1249" s="190"/>
      <c r="X1249" s="190"/>
      <c r="Y1249" s="190"/>
      <c r="Z1249" s="190"/>
      <c r="AA1249" s="190"/>
      <c r="AB1249" s="190"/>
      <c r="AC1249" s="190"/>
      <c r="AD1249" s="190"/>
      <c r="AE1249" s="190"/>
      <c r="AF1249" s="190"/>
      <c r="AG1249" s="190"/>
      <c r="AH1249" s="190"/>
      <c r="AI1249" s="190"/>
      <c r="AJ1249" s="190"/>
      <c r="AK1249" s="190"/>
      <c r="AL1249" s="190"/>
      <c r="AM1249" s="190"/>
      <c r="AN1249" s="190"/>
      <c r="AO1249" s="190"/>
      <c r="AP1249" s="190"/>
      <c r="AQ1249" s="190"/>
      <c r="AR1249" s="190"/>
      <c r="AS1249" s="190"/>
      <c r="AT1249" s="190"/>
      <c r="AU1249" s="190"/>
      <c r="AV1249" s="190"/>
      <c r="AW1249" s="190"/>
      <c r="AX1249" s="190"/>
      <c r="AY1249" s="190"/>
      <c r="AZ1249" s="190"/>
      <c r="BA1249" s="190"/>
      <c r="BB1249" s="190"/>
      <c r="BC1249" s="190"/>
      <c r="BD1249" s="190"/>
      <c r="BE1249" s="190"/>
      <c r="BF1249" s="190"/>
      <c r="BG1249" s="190"/>
      <c r="BH1249" s="190"/>
      <c r="BI1249" s="190"/>
      <c r="BJ1249" s="190"/>
      <c r="BK1249" s="190"/>
      <c r="BL1249" s="190"/>
      <c r="BM1249" s="190"/>
      <c r="BN1249" s="190"/>
      <c r="BO1249" s="190"/>
      <c r="BP1249" s="190"/>
      <c r="BQ1249" s="190"/>
      <c r="BR1249" s="190"/>
      <c r="BS1249" s="190"/>
      <c r="BT1249" s="190"/>
      <c r="BU1249" s="190"/>
      <c r="BV1249" s="190"/>
      <c r="BW1249" s="190"/>
      <c r="BX1249" s="190"/>
      <c r="BY1249" s="190"/>
      <c r="BZ1249" s="190"/>
      <c r="CA1249" s="190"/>
      <c r="CB1249" s="190"/>
      <c r="CC1249" s="190"/>
      <c r="CD1249" s="190"/>
      <c r="CE1249" s="190"/>
      <c r="CF1249" s="190"/>
      <c r="CG1249" s="190"/>
      <c r="CH1249" s="190"/>
      <c r="CI1249" s="190"/>
      <c r="CJ1249" s="190"/>
      <c r="CK1249" s="190"/>
      <c r="CL1249" s="190"/>
      <c r="CN1249" s="201"/>
      <c r="CO1249" s="190"/>
      <c r="CP1249" s="190"/>
      <c r="CQ1249" s="190"/>
      <c r="CR1249" s="190"/>
      <c r="CS1249" s="190"/>
      <c r="CT1249" s="190"/>
      <c r="CU1249" s="190"/>
      <c r="CV1249" s="190"/>
      <c r="CW1249" s="190"/>
      <c r="CX1249" s="190"/>
      <c r="CY1249" s="190"/>
      <c r="CZ1249" s="190"/>
      <c r="DA1249" s="190"/>
      <c r="DB1249" s="190"/>
      <c r="DC1249" s="190"/>
      <c r="DD1249" s="190"/>
      <c r="DE1249" s="190"/>
      <c r="DF1249" s="190"/>
      <c r="DG1249" s="190"/>
      <c r="DH1249" s="190"/>
      <c r="DI1249" s="190"/>
      <c r="DJ1249" s="190"/>
      <c r="DK1249" s="190"/>
      <c r="DL1249" s="190"/>
    </row>
    <row r="1250" spans="1:116" x14ac:dyDescent="0.4">
      <c r="A1250" s="174"/>
      <c r="E1250" s="8"/>
      <c r="G1250" s="175" t="s">
        <v>463</v>
      </c>
      <c r="H1250" s="200"/>
      <c r="I1250" s="201"/>
      <c r="J1250" s="201"/>
      <c r="K1250" s="202"/>
      <c r="L1250" s="202"/>
      <c r="M1250" s="202"/>
      <c r="N1250" s="202"/>
      <c r="O1250" s="202"/>
      <c r="P1250" s="202"/>
      <c r="R1250" s="202"/>
      <c r="S1250" s="190" t="str">
        <f t="shared" ref="S1250:AX1250" si="1477">S$22</f>
        <v>S$18</v>
      </c>
      <c r="T1250" s="190" t="str">
        <f t="shared" si="1477"/>
        <v>T$18</v>
      </c>
      <c r="U1250" s="190" t="str">
        <f t="shared" si="1477"/>
        <v>U$18</v>
      </c>
      <c r="V1250" s="190" t="str">
        <f t="shared" si="1477"/>
        <v>V$18</v>
      </c>
      <c r="W1250" s="190" t="str">
        <f t="shared" si="1477"/>
        <v>W$18</v>
      </c>
      <c r="X1250" s="190" t="str">
        <f t="shared" si="1477"/>
        <v>X$18</v>
      </c>
      <c r="Y1250" s="190" t="str">
        <f t="shared" si="1477"/>
        <v>Y$18</v>
      </c>
      <c r="Z1250" s="190" t="str">
        <f t="shared" si="1477"/>
        <v>Z$18</v>
      </c>
      <c r="AA1250" s="190" t="str">
        <f t="shared" si="1477"/>
        <v>AA$18</v>
      </c>
      <c r="AB1250" s="190" t="str">
        <f t="shared" si="1477"/>
        <v>AB$18</v>
      </c>
      <c r="AC1250" s="190" t="str">
        <f t="shared" si="1477"/>
        <v>AC$18</v>
      </c>
      <c r="AD1250" s="190" t="str">
        <f t="shared" si="1477"/>
        <v>AD$18</v>
      </c>
      <c r="AE1250" s="190" t="str">
        <f t="shared" si="1477"/>
        <v>AE$18</v>
      </c>
      <c r="AF1250" s="190" t="str">
        <f t="shared" si="1477"/>
        <v>AF$18</v>
      </c>
      <c r="AG1250" s="190" t="str">
        <f t="shared" si="1477"/>
        <v>AG$18</v>
      </c>
      <c r="AH1250" s="190" t="str">
        <f t="shared" si="1477"/>
        <v>AH$18</v>
      </c>
      <c r="AI1250" s="190" t="str">
        <f t="shared" si="1477"/>
        <v>AI$18</v>
      </c>
      <c r="AJ1250" s="190" t="str">
        <f t="shared" si="1477"/>
        <v>AJ$18</v>
      </c>
      <c r="AK1250" s="190" t="str">
        <f t="shared" si="1477"/>
        <v>AK$18</v>
      </c>
      <c r="AL1250" s="190" t="str">
        <f t="shared" si="1477"/>
        <v>AL$18</v>
      </c>
      <c r="AM1250" s="190" t="str">
        <f t="shared" si="1477"/>
        <v>AM$18</v>
      </c>
      <c r="AN1250" s="190" t="str">
        <f t="shared" si="1477"/>
        <v>AN$18</v>
      </c>
      <c r="AO1250" s="190" t="str">
        <f t="shared" si="1477"/>
        <v>AO$18</v>
      </c>
      <c r="AP1250" s="190" t="str">
        <f t="shared" si="1477"/>
        <v>AP$18</v>
      </c>
      <c r="AQ1250" s="190" t="str">
        <f t="shared" si="1477"/>
        <v>AQ$18</v>
      </c>
      <c r="AR1250" s="190" t="str">
        <f t="shared" si="1477"/>
        <v>AR$18</v>
      </c>
      <c r="AS1250" s="190" t="str">
        <f t="shared" si="1477"/>
        <v>AS$18</v>
      </c>
      <c r="AT1250" s="190" t="str">
        <f t="shared" si="1477"/>
        <v>AT$18</v>
      </c>
      <c r="AU1250" s="190" t="str">
        <f t="shared" si="1477"/>
        <v>AU$18</v>
      </c>
      <c r="AV1250" s="190" t="str">
        <f t="shared" si="1477"/>
        <v>AV$18</v>
      </c>
      <c r="AW1250" s="190" t="str">
        <f t="shared" si="1477"/>
        <v>AW$18</v>
      </c>
      <c r="AX1250" s="190" t="str">
        <f t="shared" si="1477"/>
        <v>AX$18</v>
      </c>
      <c r="AY1250" s="190" t="str">
        <f t="shared" ref="AY1250:CD1250" si="1478">AY$22</f>
        <v>AY$18</v>
      </c>
      <c r="AZ1250" s="190" t="str">
        <f t="shared" si="1478"/>
        <v>AZ$18</v>
      </c>
      <c r="BA1250" s="190" t="str">
        <f t="shared" si="1478"/>
        <v>BA$18</v>
      </c>
      <c r="BB1250" s="190" t="str">
        <f t="shared" si="1478"/>
        <v>BB$18</v>
      </c>
      <c r="BC1250" s="190" t="str">
        <f t="shared" si="1478"/>
        <v>BC$18</v>
      </c>
      <c r="BD1250" s="190" t="str">
        <f t="shared" si="1478"/>
        <v>BD$18</v>
      </c>
      <c r="BE1250" s="190" t="str">
        <f t="shared" si="1478"/>
        <v>BE$18</v>
      </c>
      <c r="BF1250" s="190" t="str">
        <f t="shared" si="1478"/>
        <v>BF$18</v>
      </c>
      <c r="BG1250" s="190" t="str">
        <f t="shared" si="1478"/>
        <v>BG$18</v>
      </c>
      <c r="BH1250" s="190" t="str">
        <f t="shared" si="1478"/>
        <v>BH$18</v>
      </c>
      <c r="BI1250" s="190" t="str">
        <f t="shared" si="1478"/>
        <v>BI$18</v>
      </c>
      <c r="BJ1250" s="190" t="str">
        <f t="shared" si="1478"/>
        <v>BJ$18</v>
      </c>
      <c r="BK1250" s="190" t="str">
        <f t="shared" si="1478"/>
        <v>BK$18</v>
      </c>
      <c r="BL1250" s="190" t="str">
        <f t="shared" si="1478"/>
        <v>BL$18</v>
      </c>
      <c r="BM1250" s="190" t="str">
        <f t="shared" si="1478"/>
        <v>BM$18</v>
      </c>
      <c r="BN1250" s="190" t="str">
        <f t="shared" si="1478"/>
        <v>BN$18</v>
      </c>
      <c r="BO1250" s="190" t="str">
        <f t="shared" si="1478"/>
        <v>BO$18</v>
      </c>
      <c r="BP1250" s="190" t="str">
        <f t="shared" si="1478"/>
        <v>BP$18</v>
      </c>
      <c r="BQ1250" s="190" t="str">
        <f t="shared" si="1478"/>
        <v>BQ$18</v>
      </c>
      <c r="BR1250" s="190" t="str">
        <f t="shared" si="1478"/>
        <v>BR$18</v>
      </c>
      <c r="BS1250" s="190" t="str">
        <f t="shared" si="1478"/>
        <v>BS$18</v>
      </c>
      <c r="BT1250" s="190" t="str">
        <f t="shared" si="1478"/>
        <v>BT$18</v>
      </c>
      <c r="BU1250" s="190" t="str">
        <f t="shared" si="1478"/>
        <v>BU$18</v>
      </c>
      <c r="BV1250" s="190" t="str">
        <f t="shared" si="1478"/>
        <v>BV$18</v>
      </c>
      <c r="BW1250" s="190" t="str">
        <f t="shared" si="1478"/>
        <v>BW$18</v>
      </c>
      <c r="BX1250" s="190" t="str">
        <f t="shared" si="1478"/>
        <v>BX$18</v>
      </c>
      <c r="BY1250" s="190" t="str">
        <f t="shared" si="1478"/>
        <v>BY$18</v>
      </c>
      <c r="BZ1250" s="190" t="str">
        <f t="shared" si="1478"/>
        <v>BZ$18</v>
      </c>
      <c r="CA1250" s="190" t="str">
        <f t="shared" si="1478"/>
        <v>CA$18</v>
      </c>
      <c r="CB1250" s="190" t="str">
        <f t="shared" si="1478"/>
        <v>CB$18</v>
      </c>
      <c r="CC1250" s="190" t="str">
        <f t="shared" si="1478"/>
        <v>CC$18</v>
      </c>
      <c r="CD1250" s="190" t="str">
        <f t="shared" si="1478"/>
        <v>CD$18</v>
      </c>
      <c r="CE1250" s="190" t="str">
        <f t="shared" ref="CE1250:CL1250" si="1479">CE$22</f>
        <v>CE$18</v>
      </c>
      <c r="CF1250" s="190" t="str">
        <f t="shared" si="1479"/>
        <v>CF$18</v>
      </c>
      <c r="CG1250" s="190" t="str">
        <f t="shared" si="1479"/>
        <v>CG$18</v>
      </c>
      <c r="CH1250" s="190" t="str">
        <f t="shared" si="1479"/>
        <v>CH$18</v>
      </c>
      <c r="CI1250" s="190" t="str">
        <f t="shared" si="1479"/>
        <v>CI$18</v>
      </c>
      <c r="CJ1250" s="190" t="str">
        <f t="shared" si="1479"/>
        <v>CJ$18</v>
      </c>
      <c r="CK1250" s="190" t="str">
        <f t="shared" si="1479"/>
        <v>CK$18</v>
      </c>
      <c r="CL1250" s="190" t="str">
        <f t="shared" si="1479"/>
        <v>CL$18</v>
      </c>
      <c r="CN1250" s="201"/>
      <c r="CO1250" s="190" t="str">
        <f t="shared" ref="CO1250:DL1250" si="1480">CO$22</f>
        <v>CO$18</v>
      </c>
      <c r="CP1250" s="190" t="str">
        <f t="shared" si="1480"/>
        <v>CP$18</v>
      </c>
      <c r="CQ1250" s="190" t="str">
        <f t="shared" si="1480"/>
        <v>CQ$18</v>
      </c>
      <c r="CR1250" s="190" t="str">
        <f t="shared" si="1480"/>
        <v>CR$18</v>
      </c>
      <c r="CS1250" s="190" t="str">
        <f t="shared" si="1480"/>
        <v>CS$18</v>
      </c>
      <c r="CT1250" s="190" t="str">
        <f t="shared" si="1480"/>
        <v>CT$18</v>
      </c>
      <c r="CU1250" s="190" t="str">
        <f t="shared" si="1480"/>
        <v>CU$18</v>
      </c>
      <c r="CV1250" s="190" t="str">
        <f t="shared" si="1480"/>
        <v>CV$18</v>
      </c>
      <c r="CW1250" s="190" t="str">
        <f t="shared" si="1480"/>
        <v>CW$18</v>
      </c>
      <c r="CX1250" s="190" t="str">
        <f t="shared" si="1480"/>
        <v>CX$18</v>
      </c>
      <c r="CY1250" s="190" t="str">
        <f t="shared" si="1480"/>
        <v>CY$18</v>
      </c>
      <c r="CZ1250" s="190" t="str">
        <f t="shared" si="1480"/>
        <v>CZ$18</v>
      </c>
      <c r="DA1250" s="190" t="str">
        <f t="shared" si="1480"/>
        <v>DA$18</v>
      </c>
      <c r="DB1250" s="190" t="str">
        <f t="shared" si="1480"/>
        <v>DB$18</v>
      </c>
      <c r="DC1250" s="190" t="str">
        <f t="shared" si="1480"/>
        <v>DC$18</v>
      </c>
      <c r="DD1250" s="190" t="str">
        <f t="shared" si="1480"/>
        <v>DD$18</v>
      </c>
      <c r="DE1250" s="190" t="str">
        <f t="shared" si="1480"/>
        <v>DE$18</v>
      </c>
      <c r="DF1250" s="190" t="str">
        <f t="shared" si="1480"/>
        <v>DF$18</v>
      </c>
      <c r="DG1250" s="190" t="str">
        <f t="shared" si="1480"/>
        <v>DG$18</v>
      </c>
      <c r="DH1250" s="190" t="str">
        <f t="shared" si="1480"/>
        <v>DH$18</v>
      </c>
      <c r="DI1250" s="190" t="str">
        <f t="shared" si="1480"/>
        <v>DI$18</v>
      </c>
      <c r="DJ1250" s="190" t="str">
        <f t="shared" si="1480"/>
        <v>DJ$18</v>
      </c>
      <c r="DK1250" s="190" t="str">
        <f t="shared" si="1480"/>
        <v>DK$18</v>
      </c>
      <c r="DL1250" s="190" t="str">
        <f t="shared" si="1480"/>
        <v>DL$18</v>
      </c>
    </row>
    <row r="1251" spans="1:116" x14ac:dyDescent="0.4">
      <c r="A1251" s="174"/>
      <c r="E1251" s="8"/>
      <c r="G1251" s="175" t="s">
        <v>464</v>
      </c>
      <c r="H1251" s="200"/>
      <c r="I1251" s="201"/>
      <c r="J1251" s="201"/>
      <c r="K1251" s="202"/>
      <c r="L1251" s="202"/>
      <c r="M1251" s="202"/>
      <c r="N1251" s="202"/>
      <c r="O1251" s="202"/>
      <c r="P1251" s="202"/>
      <c r="R1251" s="202"/>
      <c r="S1251" s="190" t="str">
        <f t="shared" ref="S1251:AX1251" si="1481">S$23</f>
        <v>S$19</v>
      </c>
      <c r="T1251" s="190" t="str">
        <f t="shared" si="1481"/>
        <v>T$19</v>
      </c>
      <c r="U1251" s="190" t="str">
        <f t="shared" si="1481"/>
        <v>U$19</v>
      </c>
      <c r="V1251" s="190" t="str">
        <f t="shared" si="1481"/>
        <v>V$19</v>
      </c>
      <c r="W1251" s="190" t="str">
        <f t="shared" si="1481"/>
        <v>W$19</v>
      </c>
      <c r="X1251" s="190" t="str">
        <f t="shared" si="1481"/>
        <v>X$19</v>
      </c>
      <c r="Y1251" s="190" t="str">
        <f t="shared" si="1481"/>
        <v>Y$19</v>
      </c>
      <c r="Z1251" s="190" t="str">
        <f t="shared" si="1481"/>
        <v>Z$19</v>
      </c>
      <c r="AA1251" s="190" t="str">
        <f t="shared" si="1481"/>
        <v>AA$19</v>
      </c>
      <c r="AB1251" s="190" t="str">
        <f t="shared" si="1481"/>
        <v>AB$19</v>
      </c>
      <c r="AC1251" s="190" t="str">
        <f t="shared" si="1481"/>
        <v>AC$19</v>
      </c>
      <c r="AD1251" s="190" t="str">
        <f t="shared" si="1481"/>
        <v>AD$19</v>
      </c>
      <c r="AE1251" s="190" t="str">
        <f t="shared" si="1481"/>
        <v>AE$19</v>
      </c>
      <c r="AF1251" s="190" t="str">
        <f t="shared" si="1481"/>
        <v>AF$19</v>
      </c>
      <c r="AG1251" s="190" t="str">
        <f t="shared" si="1481"/>
        <v>AG$19</v>
      </c>
      <c r="AH1251" s="190" t="str">
        <f t="shared" si="1481"/>
        <v>AH$19</v>
      </c>
      <c r="AI1251" s="190" t="str">
        <f t="shared" si="1481"/>
        <v>AI$19</v>
      </c>
      <c r="AJ1251" s="190" t="str">
        <f t="shared" si="1481"/>
        <v>AJ$19</v>
      </c>
      <c r="AK1251" s="190" t="str">
        <f t="shared" si="1481"/>
        <v>AK$19</v>
      </c>
      <c r="AL1251" s="190" t="str">
        <f t="shared" si="1481"/>
        <v>AL$19</v>
      </c>
      <c r="AM1251" s="190" t="str">
        <f t="shared" si="1481"/>
        <v>AM$19</v>
      </c>
      <c r="AN1251" s="190" t="str">
        <f t="shared" si="1481"/>
        <v>AN$19</v>
      </c>
      <c r="AO1251" s="190" t="str">
        <f t="shared" si="1481"/>
        <v>AO$19</v>
      </c>
      <c r="AP1251" s="190" t="str">
        <f t="shared" si="1481"/>
        <v>AP$19</v>
      </c>
      <c r="AQ1251" s="190" t="str">
        <f t="shared" si="1481"/>
        <v>AQ$19</v>
      </c>
      <c r="AR1251" s="190" t="str">
        <f t="shared" si="1481"/>
        <v>AR$19</v>
      </c>
      <c r="AS1251" s="190" t="str">
        <f t="shared" si="1481"/>
        <v>AS$19</v>
      </c>
      <c r="AT1251" s="190" t="str">
        <f t="shared" si="1481"/>
        <v>AT$19</v>
      </c>
      <c r="AU1251" s="190" t="str">
        <f t="shared" si="1481"/>
        <v>AU$19</v>
      </c>
      <c r="AV1251" s="190" t="str">
        <f t="shared" si="1481"/>
        <v>AV$19</v>
      </c>
      <c r="AW1251" s="190" t="str">
        <f t="shared" si="1481"/>
        <v>AW$19</v>
      </c>
      <c r="AX1251" s="190" t="str">
        <f t="shared" si="1481"/>
        <v>AX$19</v>
      </c>
      <c r="AY1251" s="190" t="str">
        <f t="shared" ref="AY1251:CD1251" si="1482">AY$23</f>
        <v>AY$19</v>
      </c>
      <c r="AZ1251" s="190" t="str">
        <f t="shared" si="1482"/>
        <v>AZ$19</v>
      </c>
      <c r="BA1251" s="190" t="str">
        <f t="shared" si="1482"/>
        <v>BA$19</v>
      </c>
      <c r="BB1251" s="190" t="str">
        <f t="shared" si="1482"/>
        <v>BB$19</v>
      </c>
      <c r="BC1251" s="190" t="str">
        <f t="shared" si="1482"/>
        <v>BC$19</v>
      </c>
      <c r="BD1251" s="190" t="str">
        <f t="shared" si="1482"/>
        <v>BD$19</v>
      </c>
      <c r="BE1251" s="190" t="str">
        <f t="shared" si="1482"/>
        <v>BE$19</v>
      </c>
      <c r="BF1251" s="190" t="str">
        <f t="shared" si="1482"/>
        <v>BF$19</v>
      </c>
      <c r="BG1251" s="190" t="str">
        <f t="shared" si="1482"/>
        <v>BG$19</v>
      </c>
      <c r="BH1251" s="190" t="str">
        <f t="shared" si="1482"/>
        <v>BH$19</v>
      </c>
      <c r="BI1251" s="190" t="str">
        <f t="shared" si="1482"/>
        <v>BI$19</v>
      </c>
      <c r="BJ1251" s="190" t="str">
        <f t="shared" si="1482"/>
        <v>BJ$19</v>
      </c>
      <c r="BK1251" s="190" t="str">
        <f t="shared" si="1482"/>
        <v>BK$19</v>
      </c>
      <c r="BL1251" s="190" t="str">
        <f t="shared" si="1482"/>
        <v>BL$19</v>
      </c>
      <c r="BM1251" s="190" t="str">
        <f t="shared" si="1482"/>
        <v>BM$19</v>
      </c>
      <c r="BN1251" s="190" t="str">
        <f t="shared" si="1482"/>
        <v>BN$19</v>
      </c>
      <c r="BO1251" s="190" t="str">
        <f t="shared" si="1482"/>
        <v>BO$19</v>
      </c>
      <c r="BP1251" s="190" t="str">
        <f t="shared" si="1482"/>
        <v>BP$19</v>
      </c>
      <c r="BQ1251" s="190" t="str">
        <f t="shared" si="1482"/>
        <v>BQ$19</v>
      </c>
      <c r="BR1251" s="190" t="str">
        <f t="shared" si="1482"/>
        <v>BR$19</v>
      </c>
      <c r="BS1251" s="190" t="str">
        <f t="shared" si="1482"/>
        <v>BS$19</v>
      </c>
      <c r="BT1251" s="190" t="str">
        <f t="shared" si="1482"/>
        <v>BT$19</v>
      </c>
      <c r="BU1251" s="190" t="str">
        <f t="shared" si="1482"/>
        <v>BU$19</v>
      </c>
      <c r="BV1251" s="190" t="str">
        <f t="shared" si="1482"/>
        <v>BV$19</v>
      </c>
      <c r="BW1251" s="190" t="str">
        <f t="shared" si="1482"/>
        <v>BW$19</v>
      </c>
      <c r="BX1251" s="190" t="str">
        <f t="shared" si="1482"/>
        <v>BX$19</v>
      </c>
      <c r="BY1251" s="190" t="str">
        <f t="shared" si="1482"/>
        <v>BY$19</v>
      </c>
      <c r="BZ1251" s="190" t="str">
        <f t="shared" si="1482"/>
        <v>BZ$19</v>
      </c>
      <c r="CA1251" s="190" t="str">
        <f t="shared" si="1482"/>
        <v>CA$19</v>
      </c>
      <c r="CB1251" s="190" t="str">
        <f t="shared" si="1482"/>
        <v>CB$19</v>
      </c>
      <c r="CC1251" s="190" t="str">
        <f t="shared" si="1482"/>
        <v>CC$19</v>
      </c>
      <c r="CD1251" s="190" t="str">
        <f t="shared" si="1482"/>
        <v>CD$19</v>
      </c>
      <c r="CE1251" s="190" t="str">
        <f t="shared" ref="CE1251:CL1251" si="1483">CE$23</f>
        <v>CE$19</v>
      </c>
      <c r="CF1251" s="190" t="str">
        <f t="shared" si="1483"/>
        <v>CF$19</v>
      </c>
      <c r="CG1251" s="190" t="str">
        <f t="shared" si="1483"/>
        <v>CG$19</v>
      </c>
      <c r="CH1251" s="190" t="str">
        <f t="shared" si="1483"/>
        <v>CH$19</v>
      </c>
      <c r="CI1251" s="190" t="str">
        <f t="shared" si="1483"/>
        <v>CI$19</v>
      </c>
      <c r="CJ1251" s="190" t="str">
        <f t="shared" si="1483"/>
        <v>CJ$19</v>
      </c>
      <c r="CK1251" s="190" t="str">
        <f t="shared" si="1483"/>
        <v>CK$19</v>
      </c>
      <c r="CL1251" s="190" t="str">
        <f t="shared" si="1483"/>
        <v>CL$19</v>
      </c>
      <c r="CN1251" s="201"/>
      <c r="CO1251" s="190" t="str">
        <f t="shared" ref="CO1251:DL1251" si="1484">CO$23</f>
        <v>CO$19</v>
      </c>
      <c r="CP1251" s="190" t="str">
        <f t="shared" si="1484"/>
        <v>CP$19</v>
      </c>
      <c r="CQ1251" s="190" t="str">
        <f t="shared" si="1484"/>
        <v>CQ$19</v>
      </c>
      <c r="CR1251" s="190" t="str">
        <f t="shared" si="1484"/>
        <v>CR$19</v>
      </c>
      <c r="CS1251" s="190" t="str">
        <f t="shared" si="1484"/>
        <v>CS$19</v>
      </c>
      <c r="CT1251" s="190" t="str">
        <f t="shared" si="1484"/>
        <v>CT$19</v>
      </c>
      <c r="CU1251" s="190" t="str">
        <f t="shared" si="1484"/>
        <v>CU$19</v>
      </c>
      <c r="CV1251" s="190" t="str">
        <f t="shared" si="1484"/>
        <v>CV$19</v>
      </c>
      <c r="CW1251" s="190" t="str">
        <f t="shared" si="1484"/>
        <v>CW$19</v>
      </c>
      <c r="CX1251" s="190" t="str">
        <f t="shared" si="1484"/>
        <v>CX$19</v>
      </c>
      <c r="CY1251" s="190" t="str">
        <f t="shared" si="1484"/>
        <v>CY$19</v>
      </c>
      <c r="CZ1251" s="190" t="str">
        <f t="shared" si="1484"/>
        <v>CZ$19</v>
      </c>
      <c r="DA1251" s="190" t="str">
        <f t="shared" si="1484"/>
        <v>DA$19</v>
      </c>
      <c r="DB1251" s="190" t="str">
        <f t="shared" si="1484"/>
        <v>DB$19</v>
      </c>
      <c r="DC1251" s="190" t="str">
        <f t="shared" si="1484"/>
        <v>DC$19</v>
      </c>
      <c r="DD1251" s="190" t="str">
        <f t="shared" si="1484"/>
        <v>DD$19</v>
      </c>
      <c r="DE1251" s="190" t="str">
        <f t="shared" si="1484"/>
        <v>DE$19</v>
      </c>
      <c r="DF1251" s="190" t="str">
        <f t="shared" si="1484"/>
        <v>DF$19</v>
      </c>
      <c r="DG1251" s="190" t="str">
        <f t="shared" si="1484"/>
        <v>DG$19</v>
      </c>
      <c r="DH1251" s="190" t="str">
        <f t="shared" si="1484"/>
        <v>DH$19</v>
      </c>
      <c r="DI1251" s="190" t="str">
        <f t="shared" si="1484"/>
        <v>DI$19</v>
      </c>
      <c r="DJ1251" s="190" t="str">
        <f t="shared" si="1484"/>
        <v>DJ$19</v>
      </c>
      <c r="DK1251" s="190" t="str">
        <f t="shared" si="1484"/>
        <v>DK$19</v>
      </c>
      <c r="DL1251" s="190" t="str">
        <f t="shared" si="1484"/>
        <v>DL$19</v>
      </c>
    </row>
    <row r="1252" spans="1:116" x14ac:dyDescent="0.4">
      <c r="A1252" s="31" t="s">
        <v>218</v>
      </c>
      <c r="B1252" s="31" t="s">
        <v>81</v>
      </c>
      <c r="C1252" s="31"/>
      <c r="D1252" t="s">
        <v>766</v>
      </c>
      <c r="E1252" s="8" t="str">
        <f t="shared" ref="E1252:E1318" si="1485">ROW()&amp;" "&amp;D1252</f>
        <v>1252 FAINT-S</v>
      </c>
      <c r="F1252" t="s">
        <v>446</v>
      </c>
      <c r="G1252" s="66" t="s">
        <v>284</v>
      </c>
      <c r="H1252" s="22"/>
      <c r="I1252" s="306"/>
      <c r="J1252" s="306"/>
      <c r="K1252" s="22"/>
      <c r="L1252" s="22"/>
      <c r="M1252" s="22"/>
      <c r="N1252" s="22"/>
      <c r="O1252" s="22"/>
      <c r="P1252" s="22"/>
      <c r="R1252" s="66"/>
      <c r="S1252" s="307"/>
      <c r="T1252" s="307"/>
      <c r="U1252" s="307"/>
      <c r="V1252" s="307"/>
      <c r="W1252" s="307"/>
      <c r="X1252" s="307"/>
      <c r="Y1252" s="307"/>
      <c r="Z1252" s="307"/>
      <c r="AA1252" s="307"/>
      <c r="AB1252" s="307"/>
      <c r="AC1252" s="307"/>
      <c r="AD1252" s="307"/>
      <c r="AE1252" s="307"/>
      <c r="AF1252" s="307"/>
      <c r="AG1252" s="307"/>
      <c r="AH1252" s="307"/>
      <c r="AI1252" s="307"/>
      <c r="AJ1252" s="307"/>
      <c r="AK1252" s="307"/>
      <c r="AL1252" s="307"/>
      <c r="AM1252" s="307"/>
      <c r="AN1252" s="307"/>
      <c r="AO1252" s="307"/>
      <c r="AP1252" s="307"/>
      <c r="AQ1252" s="307"/>
      <c r="AR1252" s="307"/>
      <c r="AS1252" s="307"/>
      <c r="AT1252" s="307"/>
      <c r="AU1252" s="307"/>
      <c r="AV1252" s="307"/>
      <c r="AW1252" s="307"/>
      <c r="AX1252" s="307"/>
      <c r="AY1252" s="307"/>
      <c r="AZ1252" s="307"/>
      <c r="BA1252" s="307"/>
      <c r="BB1252" s="307"/>
      <c r="BC1252" s="307"/>
      <c r="BD1252" s="307"/>
      <c r="BE1252" s="307"/>
      <c r="BF1252" s="307"/>
      <c r="BG1252" s="307"/>
      <c r="BH1252" s="307"/>
      <c r="BI1252" s="307"/>
      <c r="BJ1252" s="307"/>
      <c r="BK1252" s="307"/>
      <c r="BL1252" s="307"/>
      <c r="BM1252" s="307"/>
      <c r="BN1252" s="307"/>
      <c r="BO1252" s="307"/>
      <c r="BP1252" s="307"/>
      <c r="BQ1252" s="307"/>
      <c r="BR1252" s="307"/>
      <c r="BS1252" s="307"/>
      <c r="BT1252" s="307"/>
      <c r="BU1252" s="307"/>
      <c r="BV1252" s="307"/>
      <c r="BW1252" s="307"/>
      <c r="BX1252" s="307"/>
      <c r="BY1252" s="307"/>
      <c r="BZ1252" s="307"/>
      <c r="CA1252" s="307"/>
      <c r="CB1252" s="307"/>
      <c r="CC1252" s="307"/>
      <c r="CD1252" s="307"/>
      <c r="CE1252" s="307"/>
      <c r="CF1252" s="307"/>
      <c r="CG1252" s="307"/>
      <c r="CH1252" s="307"/>
      <c r="CI1252" s="307"/>
      <c r="CJ1252" s="307"/>
      <c r="CK1252" s="307"/>
      <c r="CL1252" s="307"/>
      <c r="CN1252" s="306"/>
      <c r="CO1252" s="307"/>
      <c r="CP1252" s="307"/>
      <c r="CQ1252" s="307"/>
      <c r="CR1252" s="307"/>
      <c r="CS1252" s="307"/>
      <c r="CT1252" s="307"/>
      <c r="CU1252" s="307"/>
      <c r="CV1252" s="307"/>
      <c r="CW1252" s="307"/>
      <c r="CX1252" s="307"/>
      <c r="CY1252" s="307"/>
      <c r="CZ1252" s="307"/>
      <c r="DA1252" s="307"/>
      <c r="DB1252" s="307"/>
      <c r="DC1252" s="307"/>
      <c r="DD1252" s="307"/>
      <c r="DE1252" s="307"/>
      <c r="DF1252" s="307"/>
      <c r="DG1252" s="307"/>
      <c r="DH1252" s="307"/>
      <c r="DI1252" s="307"/>
      <c r="DJ1252" s="307"/>
      <c r="DK1252" s="307"/>
      <c r="DL1252" s="307"/>
    </row>
    <row r="1253" spans="1:116" x14ac:dyDescent="0.4">
      <c r="B1253" s="8" t="str">
        <f t="shared" ref="B1253:B1262" si="1486">E1253</f>
        <v>1253 FAINT-S</v>
      </c>
      <c r="C1253" s="8"/>
      <c r="D1253" t="s">
        <v>766</v>
      </c>
      <c r="E1253" s="8" t="str">
        <f t="shared" ref="E1253:E1262" si="1487">ROW()&amp;" "&amp;D1253</f>
        <v>1253 FAINT-S</v>
      </c>
      <c r="G1253" s="95" t="str">
        <f>"Assumptions - "&amp;G1252</f>
        <v>Assumptions - Volume driven secondary intangible assets:</v>
      </c>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1:116" x14ac:dyDescent="0.4">
      <c r="B1254" s="8" t="str">
        <f>E1254</f>
        <v>1254 FAINT-S</v>
      </c>
      <c r="C1254" s="8"/>
      <c r="D1254" t="s">
        <v>766</v>
      </c>
      <c r="E1254" s="8" t="str">
        <f t="shared" si="1485"/>
        <v>1254 FAINT-S</v>
      </c>
      <c r="G1254" s="145" t="s">
        <v>206</v>
      </c>
      <c r="H1254" s="57">
        <v>5</v>
      </c>
      <c r="S1254" s="72"/>
      <c r="T1254" s="72"/>
      <c r="U1254" s="72"/>
      <c r="V1254" s="72"/>
      <c r="W1254" s="72"/>
      <c r="X1254" s="72"/>
      <c r="Y1254" s="72"/>
      <c r="Z1254" s="72"/>
      <c r="AA1254" s="72"/>
      <c r="AB1254" s="72"/>
      <c r="AC1254" s="72"/>
      <c r="AD1254" s="72"/>
      <c r="AE1254" s="72"/>
      <c r="AF1254" s="72"/>
      <c r="AG1254" s="72"/>
      <c r="AH1254" s="72"/>
      <c r="AI1254" s="72"/>
      <c r="AJ1254" s="72"/>
      <c r="AK1254" s="72"/>
      <c r="AL1254" s="72"/>
      <c r="AM1254" s="72"/>
      <c r="AN1254" s="72"/>
      <c r="AO1254" s="72"/>
      <c r="AP1254" s="72"/>
      <c r="AQ1254" s="72"/>
      <c r="AR1254" s="72"/>
      <c r="AS1254" s="72"/>
      <c r="AT1254" s="72"/>
      <c r="AU1254" s="72"/>
      <c r="AV1254" s="72"/>
      <c r="AW1254" s="72"/>
      <c r="AX1254" s="72"/>
      <c r="AY1254" s="72"/>
      <c r="AZ1254" s="72"/>
      <c r="BA1254" s="72"/>
      <c r="BB1254" s="72"/>
      <c r="BC1254" s="72"/>
      <c r="BD1254" s="72"/>
      <c r="BE1254" s="72"/>
      <c r="BF1254" s="72"/>
      <c r="BG1254" s="72"/>
      <c r="BH1254" s="72"/>
      <c r="BI1254" s="72"/>
      <c r="BJ1254" s="72"/>
      <c r="BK1254" s="72"/>
      <c r="BL1254" s="72"/>
      <c r="BM1254" s="72"/>
      <c r="BN1254" s="72"/>
      <c r="BO1254" s="72"/>
      <c r="BP1254" s="72"/>
      <c r="BQ1254" s="72"/>
      <c r="BR1254" s="72"/>
      <c r="BS1254" s="72"/>
      <c r="BT1254" s="72"/>
      <c r="BU1254" s="72"/>
      <c r="BV1254" s="72"/>
      <c r="BW1254" s="72"/>
      <c r="BX1254" s="72"/>
      <c r="BY1254" s="72"/>
      <c r="BZ1254" s="72"/>
      <c r="CA1254" s="72"/>
      <c r="CB1254" s="72"/>
      <c r="CC1254" s="72"/>
      <c r="CD1254" s="72"/>
      <c r="CE1254" s="72"/>
      <c r="CF1254" s="72"/>
      <c r="CG1254" s="72"/>
      <c r="CH1254" s="72"/>
      <c r="CI1254" s="72"/>
      <c r="CJ1254" s="72"/>
      <c r="CK1254" s="72"/>
      <c r="CL1254" s="72"/>
      <c r="CO1254" s="72"/>
      <c r="CP1254" s="72"/>
      <c r="CQ1254" s="72"/>
      <c r="CR1254" s="72"/>
      <c r="CS1254" s="72"/>
      <c r="CT1254" s="72"/>
      <c r="CU1254" s="72"/>
      <c r="CV1254" s="72"/>
      <c r="CW1254" s="72"/>
      <c r="CX1254" s="72"/>
      <c r="CY1254" s="72"/>
      <c r="CZ1254" s="72"/>
      <c r="DA1254" s="72"/>
      <c r="DB1254" s="72"/>
      <c r="DC1254" s="72"/>
      <c r="DD1254" s="72"/>
      <c r="DE1254" s="72"/>
      <c r="DF1254" s="72"/>
      <c r="DG1254" s="72"/>
      <c r="DH1254" s="72"/>
      <c r="DI1254" s="72"/>
      <c r="DJ1254" s="72"/>
      <c r="DK1254" s="72"/>
      <c r="DL1254" s="72"/>
    </row>
    <row r="1255" spans="1:116" x14ac:dyDescent="0.4">
      <c r="B1255" s="8" t="str">
        <f>E1255</f>
        <v>1255 FAINT-S</v>
      </c>
      <c r="C1255" s="8"/>
      <c r="D1255" t="s">
        <v>766</v>
      </c>
      <c r="E1255" s="8" t="str">
        <f t="shared" si="1485"/>
        <v>1255 FAINT-S</v>
      </c>
      <c r="G1255" s="145" t="s">
        <v>207</v>
      </c>
      <c r="H1255" s="57">
        <v>0</v>
      </c>
      <c r="S1255" s="72"/>
      <c r="T1255" s="72"/>
      <c r="U1255" s="72"/>
      <c r="V1255" s="72"/>
      <c r="W1255" s="72"/>
      <c r="X1255" s="72"/>
      <c r="Y1255" s="72"/>
      <c r="Z1255" s="72"/>
      <c r="AA1255" s="72"/>
      <c r="AB1255" s="72"/>
      <c r="AC1255" s="72"/>
      <c r="AD1255" s="72"/>
      <c r="AE1255" s="72"/>
      <c r="AF1255" s="72"/>
      <c r="AG1255" s="72"/>
      <c r="AH1255" s="72"/>
      <c r="AI1255" s="72"/>
      <c r="AJ1255" s="72"/>
      <c r="AK1255" s="72"/>
      <c r="AL1255" s="72"/>
      <c r="AM1255" s="72"/>
      <c r="AN1255" s="72"/>
      <c r="AO1255" s="72"/>
      <c r="AP1255" s="72"/>
      <c r="AQ1255" s="72"/>
      <c r="AR1255" s="72"/>
      <c r="AS1255" s="72"/>
      <c r="AT1255" s="72"/>
      <c r="AU1255" s="72"/>
      <c r="AV1255" s="72"/>
      <c r="AW1255" s="72"/>
      <c r="AX1255" s="72"/>
      <c r="AY1255" s="72"/>
      <c r="AZ1255" s="72"/>
      <c r="BA1255" s="72"/>
      <c r="BB1255" s="72"/>
      <c r="BC1255" s="72"/>
      <c r="BD1255" s="72"/>
      <c r="BE1255" s="72"/>
      <c r="BF1255" s="72"/>
      <c r="BG1255" s="72"/>
      <c r="BH1255" s="72"/>
      <c r="BI1255" s="72"/>
      <c r="BJ1255" s="72"/>
      <c r="BK1255" s="72"/>
      <c r="BL1255" s="72"/>
      <c r="BM1255" s="72"/>
      <c r="BN1255" s="72"/>
      <c r="BO1255" s="72"/>
      <c r="BP1255" s="72"/>
      <c r="BQ1255" s="72"/>
      <c r="BR1255" s="72"/>
      <c r="BS1255" s="72"/>
      <c r="BT1255" s="72"/>
      <c r="BU1255" s="72"/>
      <c r="BV1255" s="72"/>
      <c r="BW1255" s="72"/>
      <c r="BX1255" s="72"/>
      <c r="BY1255" s="72"/>
      <c r="BZ1255" s="72"/>
      <c r="CA1255" s="72"/>
      <c r="CB1255" s="72"/>
      <c r="CC1255" s="72"/>
      <c r="CD1255" s="72"/>
      <c r="CE1255" s="72"/>
      <c r="CF1255" s="72"/>
      <c r="CG1255" s="72"/>
      <c r="CH1255" s="72"/>
      <c r="CI1255" s="72"/>
      <c r="CJ1255" s="72"/>
      <c r="CK1255" s="72"/>
      <c r="CL1255" s="72"/>
      <c r="CO1255" s="72"/>
      <c r="CP1255" s="72"/>
      <c r="CQ1255" s="72"/>
      <c r="CR1255" s="72"/>
      <c r="CS1255" s="72"/>
      <c r="CT1255" s="72"/>
      <c r="CU1255" s="72"/>
      <c r="CV1255" s="72"/>
      <c r="CW1255" s="72"/>
      <c r="CX1255" s="72"/>
      <c r="CY1255" s="72"/>
      <c r="CZ1255" s="72"/>
      <c r="DA1255" s="72"/>
      <c r="DB1255" s="72"/>
      <c r="DC1255" s="72"/>
      <c r="DD1255" s="72"/>
      <c r="DE1255" s="72"/>
      <c r="DF1255" s="72"/>
      <c r="DG1255" s="72"/>
      <c r="DH1255" s="72"/>
      <c r="DI1255" s="72"/>
      <c r="DJ1255" s="72"/>
      <c r="DK1255" s="72"/>
      <c r="DL1255" s="72"/>
    </row>
    <row r="1256" spans="1:116" x14ac:dyDescent="0.4">
      <c r="B1256" s="8" t="str">
        <f t="shared" ref="B1256:B1266" si="1488">E1256</f>
        <v>1256 FAINT-S</v>
      </c>
      <c r="C1256" s="8"/>
      <c r="D1256" t="s">
        <v>766</v>
      </c>
      <c r="E1256" s="8" t="str">
        <f t="shared" si="1485"/>
        <v>1256 FAINT-S</v>
      </c>
      <c r="S1256" s="72"/>
      <c r="T1256" s="72"/>
      <c r="U1256" s="72"/>
      <c r="V1256" s="72"/>
      <c r="W1256" s="72"/>
      <c r="X1256" s="72"/>
      <c r="Y1256" s="72"/>
      <c r="Z1256" s="72"/>
      <c r="AA1256" s="72"/>
      <c r="AB1256" s="72"/>
      <c r="AC1256" s="72"/>
      <c r="AD1256" s="72"/>
      <c r="AE1256" s="72"/>
      <c r="AF1256" s="72"/>
      <c r="AG1256" s="72"/>
      <c r="AH1256" s="72"/>
      <c r="AI1256" s="72"/>
      <c r="AJ1256" s="72"/>
      <c r="AK1256" s="72"/>
      <c r="AL1256" s="72"/>
      <c r="AM1256" s="72"/>
      <c r="AN1256" s="72"/>
      <c r="AO1256" s="72"/>
      <c r="AP1256" s="72"/>
      <c r="AQ1256" s="72"/>
      <c r="AR1256" s="72"/>
      <c r="AS1256" s="72"/>
      <c r="AT1256" s="72"/>
      <c r="AU1256" s="72"/>
      <c r="AV1256" s="72"/>
      <c r="AW1256" s="72"/>
      <c r="AX1256" s="72"/>
      <c r="AY1256" s="72"/>
      <c r="AZ1256" s="72"/>
      <c r="BA1256" s="72"/>
      <c r="BB1256" s="72"/>
      <c r="BC1256" s="72"/>
      <c r="BD1256" s="72"/>
      <c r="BE1256" s="72"/>
      <c r="BF1256" s="72"/>
      <c r="BG1256" s="72"/>
      <c r="BH1256" s="72"/>
      <c r="BI1256" s="72"/>
      <c r="BJ1256" s="72"/>
      <c r="BK1256" s="72"/>
      <c r="BL1256" s="72"/>
      <c r="BM1256" s="72"/>
      <c r="BN1256" s="72"/>
      <c r="BO1256" s="72"/>
      <c r="BP1256" s="72"/>
      <c r="BQ1256" s="72"/>
      <c r="BR1256" s="72"/>
      <c r="BS1256" s="72"/>
      <c r="BT1256" s="72"/>
      <c r="BU1256" s="72"/>
      <c r="BV1256" s="72"/>
      <c r="BW1256" s="72"/>
      <c r="BX1256" s="72"/>
      <c r="BY1256" s="72"/>
      <c r="BZ1256" s="72"/>
      <c r="CA1256" s="72"/>
      <c r="CB1256" s="72"/>
      <c r="CC1256" s="72"/>
      <c r="CD1256" s="72"/>
      <c r="CE1256" s="72"/>
      <c r="CF1256" s="72"/>
      <c r="CG1256" s="72"/>
      <c r="CH1256" s="72"/>
      <c r="CI1256" s="72"/>
      <c r="CJ1256" s="72"/>
      <c r="CK1256" s="72"/>
      <c r="CL1256" s="72"/>
      <c r="CO1256" s="72"/>
      <c r="CP1256" s="72"/>
      <c r="CQ1256" s="72"/>
      <c r="CR1256" s="72"/>
      <c r="CS1256" s="72"/>
      <c r="CT1256" s="72"/>
      <c r="CU1256" s="72"/>
      <c r="CV1256" s="72"/>
      <c r="CW1256" s="72"/>
      <c r="CX1256" s="72"/>
      <c r="CY1256" s="72"/>
      <c r="CZ1256" s="72"/>
      <c r="DA1256" s="72"/>
      <c r="DB1256" s="72"/>
      <c r="DC1256" s="72"/>
      <c r="DD1256" s="72"/>
      <c r="DE1256" s="72"/>
      <c r="DF1256" s="72"/>
      <c r="DG1256" s="72"/>
      <c r="DH1256" s="72"/>
      <c r="DI1256" s="72"/>
      <c r="DJ1256" s="72"/>
      <c r="DK1256" s="72"/>
      <c r="DL1256" s="72"/>
    </row>
    <row r="1257" spans="1:116" x14ac:dyDescent="0.4">
      <c r="B1257" s="8" t="str">
        <f t="shared" si="1488"/>
        <v>1257 FAINT-S</v>
      </c>
      <c r="C1257" s="8"/>
      <c r="D1257" t="s">
        <v>766</v>
      </c>
      <c r="E1257" s="8" t="str">
        <f t="shared" ref="E1257:E1266" si="1489">ROW()&amp;" "&amp;D1257</f>
        <v>1257 FAINT-S</v>
      </c>
      <c r="G1257" s="95" t="str">
        <f>G1259&amp;":"</f>
        <v>Investment in intangibles - Volume driven secondary intangible assets:</v>
      </c>
      <c r="S1257" s="72"/>
      <c r="T1257" s="72"/>
      <c r="U1257" s="72"/>
      <c r="V1257" s="72"/>
      <c r="W1257" s="72"/>
      <c r="X1257" s="72"/>
      <c r="Y1257" s="72"/>
      <c r="Z1257" s="72"/>
      <c r="AA1257" s="72"/>
      <c r="AB1257" s="72"/>
      <c r="AC1257" s="72"/>
      <c r="AD1257" s="72"/>
      <c r="AE1257" s="72"/>
      <c r="AF1257" s="72"/>
      <c r="AG1257" s="72"/>
      <c r="AH1257" s="72"/>
      <c r="AI1257" s="72"/>
      <c r="AJ1257" s="72"/>
      <c r="AK1257" s="72"/>
      <c r="AL1257" s="72"/>
      <c r="AM1257" s="72"/>
      <c r="AN1257" s="72"/>
      <c r="AO1257" s="72"/>
      <c r="AP1257" s="72"/>
      <c r="AQ1257" s="72"/>
      <c r="AR1257" s="72"/>
      <c r="AS1257" s="72"/>
      <c r="AT1257" s="72"/>
      <c r="AU1257" s="72"/>
      <c r="AV1257" s="72"/>
      <c r="AW1257" s="72"/>
      <c r="AX1257" s="72"/>
      <c r="AY1257" s="72"/>
      <c r="AZ1257" s="72"/>
      <c r="BA1257" s="72"/>
      <c r="BB1257" s="72"/>
      <c r="BC1257" s="72"/>
      <c r="BD1257" s="72"/>
      <c r="BE1257" s="72"/>
      <c r="BF1257" s="72"/>
      <c r="BG1257" s="72"/>
      <c r="BH1257" s="72"/>
      <c r="BI1257" s="72"/>
      <c r="BJ1257" s="72"/>
      <c r="BK1257" s="72"/>
      <c r="BL1257" s="72"/>
      <c r="BM1257" s="72"/>
      <c r="BN1257" s="72"/>
      <c r="BO1257" s="72"/>
      <c r="BP1257" s="72"/>
      <c r="BQ1257" s="72"/>
      <c r="BR1257" s="72"/>
      <c r="BS1257" s="72"/>
      <c r="BT1257" s="72"/>
      <c r="BU1257" s="72"/>
      <c r="BV1257" s="72"/>
      <c r="BW1257" s="72"/>
      <c r="BX1257" s="72"/>
      <c r="BY1257" s="72"/>
      <c r="BZ1257" s="72"/>
      <c r="CA1257" s="72"/>
      <c r="CB1257" s="72"/>
      <c r="CC1257" s="72"/>
      <c r="CD1257" s="72"/>
      <c r="CE1257" s="72"/>
      <c r="CF1257" s="72"/>
      <c r="CG1257" s="72"/>
      <c r="CH1257" s="72"/>
      <c r="CI1257" s="72"/>
      <c r="CJ1257" s="72"/>
      <c r="CK1257" s="72"/>
      <c r="CL1257" s="72"/>
      <c r="CO1257" s="72"/>
      <c r="CP1257" s="72"/>
      <c r="CQ1257" s="72"/>
      <c r="CR1257" s="72"/>
      <c r="CS1257" s="72"/>
      <c r="CT1257" s="72"/>
      <c r="CU1257" s="72"/>
      <c r="CV1257" s="72"/>
      <c r="CW1257" s="72"/>
      <c r="CX1257" s="72"/>
      <c r="CY1257" s="72"/>
      <c r="CZ1257" s="72"/>
      <c r="DA1257" s="72"/>
      <c r="DB1257" s="72"/>
      <c r="DC1257" s="72"/>
      <c r="DD1257" s="72"/>
      <c r="DE1257" s="72"/>
      <c r="DF1257" s="72"/>
      <c r="DG1257" s="72"/>
      <c r="DH1257" s="72"/>
      <c r="DI1257" s="72"/>
      <c r="DJ1257" s="72"/>
      <c r="DK1257" s="72"/>
      <c r="DL1257" s="72"/>
    </row>
    <row r="1258" spans="1:116" x14ac:dyDescent="0.4">
      <c r="B1258" s="8" t="str">
        <f>E1258</f>
        <v>1258 FAINT-S</v>
      </c>
      <c r="C1258" s="8"/>
      <c r="D1258" t="s">
        <v>766</v>
      </c>
      <c r="E1258" s="8" t="str">
        <f t="shared" si="1485"/>
        <v>1258 FAINT-S</v>
      </c>
      <c r="G1258" s="145" t="str">
        <f>"$ investment per "&amp;G1276</f>
        <v>$ investment per no unit</v>
      </c>
      <c r="K1258" s="139">
        <v>10</v>
      </c>
      <c r="L1258" s="139">
        <v>10</v>
      </c>
      <c r="M1258" s="139">
        <v>10</v>
      </c>
      <c r="N1258" s="139">
        <v>10</v>
      </c>
      <c r="O1258" s="139">
        <v>10</v>
      </c>
      <c r="P1258" s="139">
        <v>10</v>
      </c>
      <c r="R1258" s="380"/>
      <c r="S1258" s="157" cm="1">
        <f t="array" ref="S1258">INDEX($K:$Q,ROW(),MATCH(S$3,$K$2:$Q$2,0))</f>
        <v>10</v>
      </c>
      <c r="T1258" s="157" cm="1">
        <f t="array" ref="T1258">INDEX($K:$Q,ROW(),MATCH(T$3,$K$2:$Q$2,0))</f>
        <v>10</v>
      </c>
      <c r="U1258" s="157" cm="1">
        <f t="array" ref="U1258">INDEX($K:$Q,ROW(),MATCH(U$3,$K$2:$Q$2,0))</f>
        <v>10</v>
      </c>
      <c r="V1258" s="157" cm="1">
        <f t="array" ref="V1258">INDEX($K:$Q,ROW(),MATCH(V$3,$K$2:$Q$2,0))</f>
        <v>10</v>
      </c>
      <c r="W1258" s="157" cm="1">
        <f t="array" ref="W1258">INDEX($K:$Q,ROW(),MATCH(W$3,$K$2:$Q$2,0))</f>
        <v>10</v>
      </c>
      <c r="X1258" s="157" cm="1">
        <f t="array" ref="X1258">INDEX($K:$Q,ROW(),MATCH(X$3,$K$2:$Q$2,0))</f>
        <v>10</v>
      </c>
      <c r="Y1258" s="157" cm="1">
        <f t="array" ref="Y1258">INDEX($K:$Q,ROW(),MATCH(Y$3,$K$2:$Q$2,0))</f>
        <v>10</v>
      </c>
      <c r="Z1258" s="157" cm="1">
        <f t="array" ref="Z1258">INDEX($K:$Q,ROW(),MATCH(Z$3,$K$2:$Q$2,0))</f>
        <v>10</v>
      </c>
      <c r="AA1258" s="157" cm="1">
        <f t="array" ref="AA1258">INDEX($K:$Q,ROW(),MATCH(AA$3,$K$2:$Q$2,0))</f>
        <v>10</v>
      </c>
      <c r="AB1258" s="157" cm="1">
        <f t="array" ref="AB1258">INDEX($K:$Q,ROW(),MATCH(AB$3,$K$2:$Q$2,0))</f>
        <v>10</v>
      </c>
      <c r="AC1258" s="157" cm="1">
        <f t="array" ref="AC1258">INDEX($K:$Q,ROW(),MATCH(AC$3,$K$2:$Q$2,0))</f>
        <v>10</v>
      </c>
      <c r="AD1258" s="157" cm="1">
        <f t="array" ref="AD1258">INDEX($K:$Q,ROW(),MATCH(AD$3,$K$2:$Q$2,0))</f>
        <v>10</v>
      </c>
      <c r="AE1258" s="157" cm="1">
        <f t="array" ref="AE1258">INDEX($K:$Q,ROW(),MATCH(AE$3,$K$2:$Q$2,0))</f>
        <v>10</v>
      </c>
      <c r="AF1258" s="157" cm="1">
        <f t="array" ref="AF1258">INDEX($K:$Q,ROW(),MATCH(AF$3,$K$2:$Q$2,0))</f>
        <v>10</v>
      </c>
      <c r="AG1258" s="157" cm="1">
        <f t="array" ref="AG1258">INDEX($K:$Q,ROW(),MATCH(AG$3,$K$2:$Q$2,0))</f>
        <v>10</v>
      </c>
      <c r="AH1258" s="157" cm="1">
        <f t="array" ref="AH1258">INDEX($K:$Q,ROW(),MATCH(AH$3,$K$2:$Q$2,0))</f>
        <v>10</v>
      </c>
      <c r="AI1258" s="157" cm="1">
        <f t="array" ref="AI1258">INDEX($K:$Q,ROW(),MATCH(AI$3,$K$2:$Q$2,0))</f>
        <v>10</v>
      </c>
      <c r="AJ1258" s="157" cm="1">
        <f t="array" ref="AJ1258">INDEX($K:$Q,ROW(),MATCH(AJ$3,$K$2:$Q$2,0))</f>
        <v>10</v>
      </c>
      <c r="AK1258" s="157" cm="1">
        <f t="array" ref="AK1258">INDEX($K:$Q,ROW(),MATCH(AK$3,$K$2:$Q$2,0))</f>
        <v>10</v>
      </c>
      <c r="AL1258" s="157" cm="1">
        <f t="array" ref="AL1258">INDEX($K:$Q,ROW(),MATCH(AL$3,$K$2:$Q$2,0))</f>
        <v>10</v>
      </c>
      <c r="AM1258" s="157" cm="1">
        <f t="array" ref="AM1258">INDEX($K:$Q,ROW(),MATCH(AM$3,$K$2:$Q$2,0))</f>
        <v>10</v>
      </c>
      <c r="AN1258" s="157" cm="1">
        <f t="array" ref="AN1258">INDEX($K:$Q,ROW(),MATCH(AN$3,$K$2:$Q$2,0))</f>
        <v>10</v>
      </c>
      <c r="AO1258" s="157" cm="1">
        <f t="array" ref="AO1258">INDEX($K:$Q,ROW(),MATCH(AO$3,$K$2:$Q$2,0))</f>
        <v>10</v>
      </c>
      <c r="AP1258" s="157" cm="1">
        <f t="array" ref="AP1258">INDEX($K:$Q,ROW(),MATCH(AP$3,$K$2:$Q$2,0))</f>
        <v>10</v>
      </c>
      <c r="AQ1258" s="157" cm="1">
        <f t="array" ref="AQ1258">INDEX($K:$Q,ROW(),MATCH(AQ$3,$K$2:$Q$2,0))</f>
        <v>10</v>
      </c>
      <c r="AR1258" s="157" cm="1">
        <f t="array" ref="AR1258">INDEX($K:$Q,ROW(),MATCH(AR$3,$K$2:$Q$2,0))</f>
        <v>10</v>
      </c>
      <c r="AS1258" s="157" cm="1">
        <f t="array" ref="AS1258">INDEX($K:$Q,ROW(),MATCH(AS$3,$K$2:$Q$2,0))</f>
        <v>10</v>
      </c>
      <c r="AT1258" s="157" cm="1">
        <f t="array" ref="AT1258">INDEX($K:$Q,ROW(),MATCH(AT$3,$K$2:$Q$2,0))</f>
        <v>10</v>
      </c>
      <c r="AU1258" s="157" cm="1">
        <f t="array" ref="AU1258">INDEX($K:$Q,ROW(),MATCH(AU$3,$K$2:$Q$2,0))</f>
        <v>10</v>
      </c>
      <c r="AV1258" s="157" cm="1">
        <f t="array" ref="AV1258">INDEX($K:$Q,ROW(),MATCH(AV$3,$K$2:$Q$2,0))</f>
        <v>10</v>
      </c>
      <c r="AW1258" s="157" cm="1">
        <f t="array" ref="AW1258">INDEX($K:$Q,ROW(),MATCH(AW$3,$K$2:$Q$2,0))</f>
        <v>10</v>
      </c>
      <c r="AX1258" s="157" cm="1">
        <f t="array" ref="AX1258">INDEX($K:$Q,ROW(),MATCH(AX$3,$K$2:$Q$2,0))</f>
        <v>10</v>
      </c>
      <c r="AY1258" s="157" cm="1">
        <f t="array" ref="AY1258">INDEX($K:$Q,ROW(),MATCH(AY$3,$K$2:$Q$2,0))</f>
        <v>10</v>
      </c>
      <c r="AZ1258" s="157" cm="1">
        <f t="array" ref="AZ1258">INDEX($K:$Q,ROW(),MATCH(AZ$3,$K$2:$Q$2,0))</f>
        <v>10</v>
      </c>
      <c r="BA1258" s="157" cm="1">
        <f t="array" ref="BA1258">INDEX($K:$Q,ROW(),MATCH(BA$3,$K$2:$Q$2,0))</f>
        <v>10</v>
      </c>
      <c r="BB1258" s="157" cm="1">
        <f t="array" ref="BB1258">INDEX($K:$Q,ROW(),MATCH(BB$3,$K$2:$Q$2,0))</f>
        <v>10</v>
      </c>
      <c r="BC1258" s="157" cm="1">
        <f t="array" ref="BC1258">INDEX($K:$Q,ROW(),MATCH(BC$3,$K$2:$Q$2,0))</f>
        <v>10</v>
      </c>
      <c r="BD1258" s="157" cm="1">
        <f t="array" ref="BD1258">INDEX($K:$Q,ROW(),MATCH(BD$3,$K$2:$Q$2,0))</f>
        <v>10</v>
      </c>
      <c r="BE1258" s="157" cm="1">
        <f t="array" ref="BE1258">INDEX($K:$Q,ROW(),MATCH(BE$3,$K$2:$Q$2,0))</f>
        <v>10</v>
      </c>
      <c r="BF1258" s="157" cm="1">
        <f t="array" ref="BF1258">INDEX($K:$Q,ROW(),MATCH(BF$3,$K$2:$Q$2,0))</f>
        <v>10</v>
      </c>
      <c r="BG1258" s="157" cm="1">
        <f t="array" ref="BG1258">INDEX($K:$Q,ROW(),MATCH(BG$3,$K$2:$Q$2,0))</f>
        <v>10</v>
      </c>
      <c r="BH1258" s="157" cm="1">
        <f t="array" ref="BH1258">INDEX($K:$Q,ROW(),MATCH(BH$3,$K$2:$Q$2,0))</f>
        <v>10</v>
      </c>
      <c r="BI1258" s="157" cm="1">
        <f t="array" ref="BI1258">INDEX($K:$Q,ROW(),MATCH(BI$3,$K$2:$Q$2,0))</f>
        <v>10</v>
      </c>
      <c r="BJ1258" s="157" cm="1">
        <f t="array" ref="BJ1258">INDEX($K:$Q,ROW(),MATCH(BJ$3,$K$2:$Q$2,0))</f>
        <v>10</v>
      </c>
      <c r="BK1258" s="157" cm="1">
        <f t="array" ref="BK1258">INDEX($K:$Q,ROW(),MATCH(BK$3,$K$2:$Q$2,0))</f>
        <v>10</v>
      </c>
      <c r="BL1258" s="157" cm="1">
        <f t="array" ref="BL1258">INDEX($K:$Q,ROW(),MATCH(BL$3,$K$2:$Q$2,0))</f>
        <v>10</v>
      </c>
      <c r="BM1258" s="157" cm="1">
        <f t="array" ref="BM1258">INDEX($K:$Q,ROW(),MATCH(BM$3,$K$2:$Q$2,0))</f>
        <v>10</v>
      </c>
      <c r="BN1258" s="157" cm="1">
        <f t="array" ref="BN1258">INDEX($K:$Q,ROW(),MATCH(BN$3,$K$2:$Q$2,0))</f>
        <v>10</v>
      </c>
      <c r="BO1258" s="157" cm="1">
        <f t="array" ref="BO1258">INDEX($K:$Q,ROW(),MATCH(BO$3,$K$2:$Q$2,0))</f>
        <v>10</v>
      </c>
      <c r="BP1258" s="157" cm="1">
        <f t="array" ref="BP1258">INDEX($K:$Q,ROW(),MATCH(BP$3,$K$2:$Q$2,0))</f>
        <v>10</v>
      </c>
      <c r="BQ1258" s="157" cm="1">
        <f t="array" ref="BQ1258">INDEX($K:$Q,ROW(),MATCH(BQ$3,$K$2:$Q$2,0))</f>
        <v>10</v>
      </c>
      <c r="BR1258" s="157" cm="1">
        <f t="array" ref="BR1258">INDEX($K:$Q,ROW(),MATCH(BR$3,$K$2:$Q$2,0))</f>
        <v>10</v>
      </c>
      <c r="BS1258" s="157" cm="1">
        <f t="array" ref="BS1258">INDEX($K:$Q,ROW(),MATCH(BS$3,$K$2:$Q$2,0))</f>
        <v>10</v>
      </c>
      <c r="BT1258" s="157" cm="1">
        <f t="array" ref="BT1258">INDEX($K:$Q,ROW(),MATCH(BT$3,$K$2:$Q$2,0))</f>
        <v>10</v>
      </c>
      <c r="BU1258" s="157" cm="1">
        <f t="array" ref="BU1258">INDEX($K:$Q,ROW(),MATCH(BU$3,$K$2:$Q$2,0))</f>
        <v>10</v>
      </c>
      <c r="BV1258" s="157" cm="1">
        <f t="array" ref="BV1258">INDEX($K:$Q,ROW(),MATCH(BV$3,$K$2:$Q$2,0))</f>
        <v>10</v>
      </c>
      <c r="BW1258" s="157" cm="1">
        <f t="array" ref="BW1258">INDEX($K:$Q,ROW(),MATCH(BW$3,$K$2:$Q$2,0))</f>
        <v>10</v>
      </c>
      <c r="BX1258" s="157" cm="1">
        <f t="array" ref="BX1258">INDEX($K:$Q,ROW(),MATCH(BX$3,$K$2:$Q$2,0))</f>
        <v>10</v>
      </c>
      <c r="BY1258" s="157" cm="1">
        <f t="array" ref="BY1258">INDEX($K:$Q,ROW(),MATCH(BY$3,$K$2:$Q$2,0))</f>
        <v>10</v>
      </c>
      <c r="BZ1258" s="157" cm="1">
        <f t="array" ref="BZ1258">INDEX($K:$Q,ROW(),MATCH(BZ$3,$K$2:$Q$2,0))</f>
        <v>10</v>
      </c>
      <c r="CA1258" s="157" cm="1">
        <f t="array" ref="CA1258">INDEX($K:$Q,ROW(),MATCH(CA$3,$K$2:$Q$2,0))</f>
        <v>10</v>
      </c>
      <c r="CB1258" s="157" cm="1">
        <f t="array" ref="CB1258">INDEX($K:$Q,ROW(),MATCH(CB$3,$K$2:$Q$2,0))</f>
        <v>10</v>
      </c>
      <c r="CC1258" s="157" cm="1">
        <f t="array" ref="CC1258">INDEX($K:$Q,ROW(),MATCH(CC$3,$K$2:$Q$2,0))</f>
        <v>10</v>
      </c>
      <c r="CD1258" s="157" cm="1">
        <f t="array" ref="CD1258">INDEX($K:$Q,ROW(),MATCH(CD$3,$K$2:$Q$2,0))</f>
        <v>10</v>
      </c>
      <c r="CE1258" s="157" cm="1">
        <f t="array" ref="CE1258">INDEX($K:$Q,ROW(),MATCH(CE$3,$K$2:$Q$2,0))</f>
        <v>10</v>
      </c>
      <c r="CF1258" s="157" cm="1">
        <f t="array" ref="CF1258">INDEX($K:$Q,ROW(),MATCH(CF$3,$K$2:$Q$2,0))</f>
        <v>10</v>
      </c>
      <c r="CG1258" s="157" cm="1">
        <f t="array" ref="CG1258">INDEX($K:$Q,ROW(),MATCH(CG$3,$K$2:$Q$2,0))</f>
        <v>10</v>
      </c>
      <c r="CH1258" s="157" cm="1">
        <f t="array" ref="CH1258">INDEX($K:$Q,ROW(),MATCH(CH$3,$K$2:$Q$2,0))</f>
        <v>10</v>
      </c>
      <c r="CI1258" s="157" cm="1">
        <f t="array" ref="CI1258">INDEX($K:$Q,ROW(),MATCH(CI$3,$K$2:$Q$2,0))</f>
        <v>10</v>
      </c>
      <c r="CJ1258" s="157" cm="1">
        <f t="array" ref="CJ1258">INDEX($K:$Q,ROW(),MATCH(CJ$3,$K$2:$Q$2,0))</f>
        <v>10</v>
      </c>
      <c r="CK1258" s="157" cm="1">
        <f t="array" ref="CK1258">INDEX($K:$Q,ROW(),MATCH(CK$3,$K$2:$Q$2,0))</f>
        <v>10</v>
      </c>
      <c r="CL1258" s="157" cm="1">
        <f t="array" ref="CL1258">INDEX($K:$Q,ROW(),MATCH(CL$3,$K$2:$Q$2,0))</f>
        <v>10</v>
      </c>
      <c r="CM1258" s="225"/>
      <c r="CN1258" s="341"/>
      <c r="CO1258" s="157" t="e" cm="1">
        <f t="array" ref="CO1258">INDEX($K:$Q,ROW(),MATCH(CO$3,$K$2:$Q$2,0))</f>
        <v>#N/A</v>
      </c>
      <c r="CP1258" s="157" t="e" cm="1">
        <f t="array" ref="CP1258">INDEX($K:$Q,ROW(),MATCH(CP$3,$K$2:$Q$2,0))</f>
        <v>#N/A</v>
      </c>
      <c r="CQ1258" s="157" t="e" cm="1">
        <f t="array" ref="CQ1258">INDEX($K:$Q,ROW(),MATCH(CQ$3,$K$2:$Q$2,0))</f>
        <v>#N/A</v>
      </c>
      <c r="CR1258" s="157" t="e" cm="1">
        <f t="array" ref="CR1258">INDEX($K:$Q,ROW(),MATCH(CR$3,$K$2:$Q$2,0))</f>
        <v>#N/A</v>
      </c>
      <c r="CS1258" s="157" t="e" cm="1">
        <f t="array" ref="CS1258">INDEX($K:$Q,ROW(),MATCH(CS$3,$K$2:$Q$2,0))</f>
        <v>#N/A</v>
      </c>
      <c r="CT1258" s="157" t="e" cm="1">
        <f t="array" ref="CT1258">INDEX($K:$Q,ROW(),MATCH(CT$3,$K$2:$Q$2,0))</f>
        <v>#N/A</v>
      </c>
      <c r="CU1258" s="157" t="e" cm="1">
        <f t="array" ref="CU1258">INDEX($K:$Q,ROW(),MATCH(CU$3,$K$2:$Q$2,0))</f>
        <v>#N/A</v>
      </c>
      <c r="CV1258" s="157" t="e" cm="1">
        <f t="array" ref="CV1258">INDEX($K:$Q,ROW(),MATCH(CV$3,$K$2:$Q$2,0))</f>
        <v>#N/A</v>
      </c>
      <c r="CW1258" s="157" t="e" cm="1">
        <f t="array" ref="CW1258">INDEX($K:$Q,ROW(),MATCH(CW$3,$K$2:$Q$2,0))</f>
        <v>#N/A</v>
      </c>
      <c r="CX1258" s="157" t="e" cm="1">
        <f t="array" ref="CX1258">INDEX($K:$Q,ROW(),MATCH(CX$3,$K$2:$Q$2,0))</f>
        <v>#N/A</v>
      </c>
      <c r="CY1258" s="157" t="e" cm="1">
        <f t="array" ref="CY1258">INDEX($K:$Q,ROW(),MATCH(CY$3,$K$2:$Q$2,0))</f>
        <v>#N/A</v>
      </c>
      <c r="CZ1258" s="157" t="e" cm="1">
        <f t="array" ref="CZ1258">INDEX($K:$Q,ROW(),MATCH(CZ$3,$K$2:$Q$2,0))</f>
        <v>#N/A</v>
      </c>
      <c r="DA1258" s="157" t="e" cm="1">
        <f t="array" ref="DA1258">INDEX($K:$Q,ROW(),MATCH(DA$3,$K$2:$Q$2,0))</f>
        <v>#N/A</v>
      </c>
      <c r="DB1258" s="157" t="e" cm="1">
        <f t="array" ref="DB1258">INDEX($K:$Q,ROW(),MATCH(DB$3,$K$2:$Q$2,0))</f>
        <v>#N/A</v>
      </c>
      <c r="DC1258" s="157" t="e" cm="1">
        <f t="array" ref="DC1258">INDEX($K:$Q,ROW(),MATCH(DC$3,$K$2:$Q$2,0))</f>
        <v>#N/A</v>
      </c>
      <c r="DD1258" s="157" t="e" cm="1">
        <f t="array" ref="DD1258">INDEX($K:$Q,ROW(),MATCH(DD$3,$K$2:$Q$2,0))</f>
        <v>#N/A</v>
      </c>
      <c r="DE1258" s="157" t="e" cm="1">
        <f t="array" ref="DE1258">INDEX($K:$Q,ROW(),MATCH(DE$3,$K$2:$Q$2,0))</f>
        <v>#N/A</v>
      </c>
      <c r="DF1258" s="157" t="e" cm="1">
        <f t="array" ref="DF1258">INDEX($K:$Q,ROW(),MATCH(DF$3,$K$2:$Q$2,0))</f>
        <v>#N/A</v>
      </c>
      <c r="DG1258" s="157" t="e" cm="1">
        <f t="array" ref="DG1258">INDEX($K:$Q,ROW(),MATCH(DG$3,$K$2:$Q$2,0))</f>
        <v>#N/A</v>
      </c>
      <c r="DH1258" s="157" t="e" cm="1">
        <f t="array" ref="DH1258">INDEX($K:$Q,ROW(),MATCH(DH$3,$K$2:$Q$2,0))</f>
        <v>#N/A</v>
      </c>
      <c r="DI1258" s="157" t="e" cm="1">
        <f t="array" ref="DI1258">INDEX($K:$Q,ROW(),MATCH(DI$3,$K$2:$Q$2,0))</f>
        <v>#N/A</v>
      </c>
      <c r="DJ1258" s="157" t="e" cm="1">
        <f t="array" ref="DJ1258">INDEX($K:$Q,ROW(),MATCH(DJ$3,$K$2:$Q$2,0))</f>
        <v>#N/A</v>
      </c>
      <c r="DK1258" s="157" t="e" cm="1">
        <f t="array" ref="DK1258">INDEX($K:$Q,ROW(),MATCH(DK$3,$K$2:$Q$2,0))</f>
        <v>#N/A</v>
      </c>
      <c r="DL1258" s="157" t="e" cm="1">
        <f t="array" ref="DL1258">INDEX($K:$Q,ROW(),MATCH(DL$3,$K$2:$Q$2,0))</f>
        <v>#N/A</v>
      </c>
    </row>
    <row r="1259" spans="1:116" x14ac:dyDescent="0.4">
      <c r="B1259" s="8" t="str">
        <f t="shared" ref="B1259:B1272" si="1490">E1259</f>
        <v>1259 FAINT-S</v>
      </c>
      <c r="C1259" s="8" t="s">
        <v>235</v>
      </c>
      <c r="D1259" t="s">
        <v>766</v>
      </c>
      <c r="E1259" s="8" t="str">
        <f t="shared" si="1485"/>
        <v>1259 FAINT-S</v>
      </c>
      <c r="G1259" s="126" t="str">
        <f>"Investment in intangibles - "&amp;SUBSTITUTE(G1252,":","")</f>
        <v>Investment in intangibles - Volume driven secondary intangible assets</v>
      </c>
      <c r="I1259" s="74"/>
      <c r="J1259" s="74"/>
      <c r="K1259" s="33">
        <f ca="1">SUMIF($4:$4,K$2,1259:1259)</f>
        <v>-50000</v>
      </c>
      <c r="L1259" s="33">
        <f ca="1">SUMIF($4:$4,L$2,1259:1259)</f>
        <v>-50000</v>
      </c>
      <c r="M1259" s="33">
        <f ca="1">SUMIF($4:$4,M$2,1259:1259)</f>
        <v>-50000</v>
      </c>
      <c r="N1259" s="33">
        <f ca="1">SUMIF($4:$4,N$2,1259:1259)</f>
        <v>-50000</v>
      </c>
      <c r="O1259" s="33">
        <f ca="1">SUMIF($4:$4,O$2,1259:1259)</f>
        <v>-50000</v>
      </c>
      <c r="P1259" s="33">
        <f ca="1">SUMIF($4:$4,P$2,1259:1259)</f>
        <v>-50000</v>
      </c>
      <c r="Q1259" s="27"/>
      <c r="R1259" s="33"/>
      <c r="S1259" s="77" cm="1">
        <f t="array" aca="1" ref="S1259" ca="1">-S1258*INDIRECT(S1247)</f>
        <v>-50000</v>
      </c>
      <c r="T1259" s="77" cm="1">
        <f t="array" aca="1" ref="T1259" ca="1">-T1258*INDIRECT(T1247)</f>
        <v>-50000</v>
      </c>
      <c r="U1259" s="77" cm="1">
        <f t="array" aca="1" ref="U1259" ca="1">-U1258*INDIRECT(U1247)</f>
        <v>-50000</v>
      </c>
      <c r="V1259" s="77" cm="1">
        <f t="array" aca="1" ref="V1259" ca="1">-V1258*INDIRECT(V1247)</f>
        <v>-50000</v>
      </c>
      <c r="W1259" s="77" cm="1">
        <f t="array" aca="1" ref="W1259" ca="1">-W1258*INDIRECT(W1247)</f>
        <v>-50000</v>
      </c>
      <c r="X1259" s="77" cm="1">
        <f t="array" aca="1" ref="X1259" ca="1">-X1258*INDIRECT(X1247)</f>
        <v>-50000</v>
      </c>
      <c r="Y1259" s="77" cm="1">
        <f t="array" aca="1" ref="Y1259" ca="1">-Y1258*INDIRECT(Y1247)</f>
        <v>-50000</v>
      </c>
      <c r="Z1259" s="77" cm="1">
        <f t="array" aca="1" ref="Z1259" ca="1">-Z1258*INDIRECT(Z1247)</f>
        <v>-50000</v>
      </c>
      <c r="AA1259" s="77" cm="1">
        <f t="array" aca="1" ref="AA1259" ca="1">-AA1258*INDIRECT(AA1247)</f>
        <v>-50000</v>
      </c>
      <c r="AB1259" s="77" cm="1">
        <f t="array" aca="1" ref="AB1259" ca="1">-AB1258*INDIRECT(AB1247)</f>
        <v>-50000</v>
      </c>
      <c r="AC1259" s="77" cm="1">
        <f t="array" aca="1" ref="AC1259" ca="1">-AC1258*INDIRECT(AC1247)</f>
        <v>-50000</v>
      </c>
      <c r="AD1259" s="77" cm="1">
        <f t="array" aca="1" ref="AD1259" ca="1">-AD1258*INDIRECT(AD1247)</f>
        <v>-50000</v>
      </c>
      <c r="AE1259" s="77" cm="1">
        <f t="array" aca="1" ref="AE1259" ca="1">-AE1258*INDIRECT(AE1247)</f>
        <v>-50000</v>
      </c>
      <c r="AF1259" s="77" cm="1">
        <f t="array" aca="1" ref="AF1259" ca="1">-AF1258*INDIRECT(AF1247)</f>
        <v>-50000</v>
      </c>
      <c r="AG1259" s="77" cm="1">
        <f t="array" aca="1" ref="AG1259" ca="1">-AG1258*INDIRECT(AG1247)</f>
        <v>-50000</v>
      </c>
      <c r="AH1259" s="77" cm="1">
        <f t="array" aca="1" ref="AH1259" ca="1">-AH1258*INDIRECT(AH1247)</f>
        <v>-50000</v>
      </c>
      <c r="AI1259" s="77" cm="1">
        <f t="array" aca="1" ref="AI1259" ca="1">-AI1258*INDIRECT(AI1247)</f>
        <v>-50000</v>
      </c>
      <c r="AJ1259" s="77" cm="1">
        <f t="array" aca="1" ref="AJ1259" ca="1">-AJ1258*INDIRECT(AJ1247)</f>
        <v>-50000</v>
      </c>
      <c r="AK1259" s="77" cm="1">
        <f t="array" aca="1" ref="AK1259" ca="1">-AK1258*INDIRECT(AK1247)</f>
        <v>-50000</v>
      </c>
      <c r="AL1259" s="77" cm="1">
        <f t="array" aca="1" ref="AL1259" ca="1">-AL1258*INDIRECT(AL1247)</f>
        <v>-50000</v>
      </c>
      <c r="AM1259" s="77" cm="1">
        <f t="array" aca="1" ref="AM1259" ca="1">-AM1258*INDIRECT(AM1247)</f>
        <v>-50000</v>
      </c>
      <c r="AN1259" s="77" cm="1">
        <f t="array" aca="1" ref="AN1259" ca="1">-AN1258*INDIRECT(AN1247)</f>
        <v>-50000</v>
      </c>
      <c r="AO1259" s="77" cm="1">
        <f t="array" aca="1" ref="AO1259" ca="1">-AO1258*INDIRECT(AO1247)</f>
        <v>-50000</v>
      </c>
      <c r="AP1259" s="77" cm="1">
        <f t="array" aca="1" ref="AP1259" ca="1">-AP1258*INDIRECT(AP1247)</f>
        <v>-50000</v>
      </c>
      <c r="AQ1259" s="77" cm="1">
        <f t="array" aca="1" ref="AQ1259" ca="1">-AQ1258*INDIRECT(AQ1247)</f>
        <v>-50000</v>
      </c>
      <c r="AR1259" s="77" cm="1">
        <f t="array" aca="1" ref="AR1259" ca="1">-AR1258*INDIRECT(AR1247)</f>
        <v>-50000</v>
      </c>
      <c r="AS1259" s="77" cm="1">
        <f t="array" aca="1" ref="AS1259" ca="1">-AS1258*INDIRECT(AS1247)</f>
        <v>-50000</v>
      </c>
      <c r="AT1259" s="77" cm="1">
        <f t="array" aca="1" ref="AT1259" ca="1">-AT1258*INDIRECT(AT1247)</f>
        <v>-50000</v>
      </c>
      <c r="AU1259" s="77" cm="1">
        <f t="array" aca="1" ref="AU1259" ca="1">-AU1258*INDIRECT(AU1247)</f>
        <v>-50000</v>
      </c>
      <c r="AV1259" s="77" cm="1">
        <f t="array" aca="1" ref="AV1259" ca="1">-AV1258*INDIRECT(AV1247)</f>
        <v>-50000</v>
      </c>
      <c r="AW1259" s="77" cm="1">
        <f t="array" aca="1" ref="AW1259" ca="1">-AW1258*INDIRECT(AW1247)</f>
        <v>-50000</v>
      </c>
      <c r="AX1259" s="77" cm="1">
        <f t="array" aca="1" ref="AX1259" ca="1">-AX1258*INDIRECT(AX1247)</f>
        <v>-50000</v>
      </c>
      <c r="AY1259" s="77" cm="1">
        <f t="array" aca="1" ref="AY1259" ca="1">-AY1258*INDIRECT(AY1247)</f>
        <v>-50000</v>
      </c>
      <c r="AZ1259" s="77" cm="1">
        <f t="array" aca="1" ref="AZ1259" ca="1">-AZ1258*INDIRECT(AZ1247)</f>
        <v>-50000</v>
      </c>
      <c r="BA1259" s="77" cm="1">
        <f t="array" aca="1" ref="BA1259" ca="1">-BA1258*INDIRECT(BA1247)</f>
        <v>-50000</v>
      </c>
      <c r="BB1259" s="77" cm="1">
        <f t="array" aca="1" ref="BB1259" ca="1">-BB1258*INDIRECT(BB1247)</f>
        <v>-50000</v>
      </c>
      <c r="BC1259" s="77" cm="1">
        <f t="array" aca="1" ref="BC1259" ca="1">-BC1258*INDIRECT(BC1247)</f>
        <v>-50000</v>
      </c>
      <c r="BD1259" s="77" cm="1">
        <f t="array" aca="1" ref="BD1259" ca="1">-BD1258*INDIRECT(BD1247)</f>
        <v>-50000</v>
      </c>
      <c r="BE1259" s="77" cm="1">
        <f t="array" aca="1" ref="BE1259" ca="1">-BE1258*INDIRECT(BE1247)</f>
        <v>-50000</v>
      </c>
      <c r="BF1259" s="77" cm="1">
        <f t="array" aca="1" ref="BF1259" ca="1">-BF1258*INDIRECT(BF1247)</f>
        <v>-50000</v>
      </c>
      <c r="BG1259" s="77" cm="1">
        <f t="array" aca="1" ref="BG1259" ca="1">-BG1258*INDIRECT(BG1247)</f>
        <v>-50000</v>
      </c>
      <c r="BH1259" s="77" cm="1">
        <f t="array" aca="1" ref="BH1259" ca="1">-BH1258*INDIRECT(BH1247)</f>
        <v>-50000</v>
      </c>
      <c r="BI1259" s="77" cm="1">
        <f t="array" aca="1" ref="BI1259" ca="1">-BI1258*INDIRECT(BI1247)</f>
        <v>-50000</v>
      </c>
      <c r="BJ1259" s="77" cm="1">
        <f t="array" aca="1" ref="BJ1259" ca="1">-BJ1258*INDIRECT(BJ1247)</f>
        <v>-50000</v>
      </c>
      <c r="BK1259" s="77" cm="1">
        <f t="array" aca="1" ref="BK1259" ca="1">-BK1258*INDIRECT(BK1247)</f>
        <v>-50000</v>
      </c>
      <c r="BL1259" s="77" cm="1">
        <f t="array" aca="1" ref="BL1259" ca="1">-BL1258*INDIRECT(BL1247)</f>
        <v>-50000</v>
      </c>
      <c r="BM1259" s="77" cm="1">
        <f t="array" aca="1" ref="BM1259" ca="1">-BM1258*INDIRECT(BM1247)</f>
        <v>-50000</v>
      </c>
      <c r="BN1259" s="77" cm="1">
        <f t="array" aca="1" ref="BN1259" ca="1">-BN1258*INDIRECT(BN1247)</f>
        <v>-50000</v>
      </c>
      <c r="BO1259" s="77" cm="1">
        <f t="array" aca="1" ref="BO1259" ca="1">-BO1258*INDIRECT(BO1247)</f>
        <v>-50000</v>
      </c>
      <c r="BP1259" s="77" cm="1">
        <f t="array" aca="1" ref="BP1259" ca="1">-BP1258*INDIRECT(BP1247)</f>
        <v>-50000</v>
      </c>
      <c r="BQ1259" s="77" cm="1">
        <f t="array" aca="1" ref="BQ1259" ca="1">-BQ1258*INDIRECT(BQ1247)</f>
        <v>-50000</v>
      </c>
      <c r="BR1259" s="77" cm="1">
        <f t="array" aca="1" ref="BR1259" ca="1">-BR1258*INDIRECT(BR1247)</f>
        <v>-50000</v>
      </c>
      <c r="BS1259" s="77" cm="1">
        <f t="array" aca="1" ref="BS1259" ca="1">-BS1258*INDIRECT(BS1247)</f>
        <v>-50000</v>
      </c>
      <c r="BT1259" s="77" cm="1">
        <f t="array" aca="1" ref="BT1259" ca="1">-BT1258*INDIRECT(BT1247)</f>
        <v>-50000</v>
      </c>
      <c r="BU1259" s="77" cm="1">
        <f t="array" aca="1" ref="BU1259" ca="1">-BU1258*INDIRECT(BU1247)</f>
        <v>-50000</v>
      </c>
      <c r="BV1259" s="77" cm="1">
        <f t="array" aca="1" ref="BV1259" ca="1">-BV1258*INDIRECT(BV1247)</f>
        <v>-50000</v>
      </c>
      <c r="BW1259" s="77" cm="1">
        <f t="array" aca="1" ref="BW1259" ca="1">-BW1258*INDIRECT(BW1247)</f>
        <v>-50000</v>
      </c>
      <c r="BX1259" s="77" cm="1">
        <f t="array" aca="1" ref="BX1259" ca="1">-BX1258*INDIRECT(BX1247)</f>
        <v>-50000</v>
      </c>
      <c r="BY1259" s="77" cm="1">
        <f t="array" aca="1" ref="BY1259" ca="1">-BY1258*INDIRECT(BY1247)</f>
        <v>-50000</v>
      </c>
      <c r="BZ1259" s="77" cm="1">
        <f t="array" aca="1" ref="BZ1259" ca="1">-BZ1258*INDIRECT(BZ1247)</f>
        <v>-50000</v>
      </c>
      <c r="CA1259" s="77" cm="1">
        <f t="array" aca="1" ref="CA1259" ca="1">-CA1258*INDIRECT(CA1247)</f>
        <v>-50000</v>
      </c>
      <c r="CB1259" s="77" cm="1">
        <f t="array" aca="1" ref="CB1259" ca="1">-CB1258*INDIRECT(CB1247)</f>
        <v>-50000</v>
      </c>
      <c r="CC1259" s="77" cm="1">
        <f t="array" aca="1" ref="CC1259" ca="1">-CC1258*INDIRECT(CC1247)</f>
        <v>-50000</v>
      </c>
      <c r="CD1259" s="77" cm="1">
        <f t="array" aca="1" ref="CD1259" ca="1">-CD1258*INDIRECT(CD1247)</f>
        <v>-50000</v>
      </c>
      <c r="CE1259" s="77" cm="1">
        <f t="array" aca="1" ref="CE1259" ca="1">-CE1258*INDIRECT(CE1247)</f>
        <v>-50000</v>
      </c>
      <c r="CF1259" s="77" cm="1">
        <f t="array" aca="1" ref="CF1259" ca="1">-CF1258*INDIRECT(CF1247)</f>
        <v>-50000</v>
      </c>
      <c r="CG1259" s="77" cm="1">
        <f t="array" aca="1" ref="CG1259" ca="1">-CG1258*INDIRECT(CG1247)</f>
        <v>-50000</v>
      </c>
      <c r="CH1259" s="77" cm="1">
        <f t="array" aca="1" ref="CH1259" ca="1">-CH1258*INDIRECT(CH1247)</f>
        <v>-50000</v>
      </c>
      <c r="CI1259" s="77" cm="1">
        <f t="array" aca="1" ref="CI1259" ca="1">-CI1258*INDIRECT(CI1247)</f>
        <v>-50000</v>
      </c>
      <c r="CJ1259" s="77" cm="1">
        <f t="array" aca="1" ref="CJ1259" ca="1">-CJ1258*INDIRECT(CJ1247)</f>
        <v>-50000</v>
      </c>
      <c r="CK1259" s="77" cm="1">
        <f t="array" aca="1" ref="CK1259" ca="1">-CK1258*INDIRECT(CK1247)</f>
        <v>-50000</v>
      </c>
      <c r="CL1259" s="77" cm="1">
        <f t="array" aca="1" ref="CL1259" ca="1">-CL1258*INDIRECT(CL1247)</f>
        <v>-50000</v>
      </c>
      <c r="CM1259" s="27"/>
      <c r="CN1259" s="180"/>
      <c r="CO1259" s="77" t="e" cm="1">
        <f t="array" aca="1" ref="CO1259" ca="1">-CO1258*INDIRECT(CO1247)</f>
        <v>#N/A</v>
      </c>
      <c r="CP1259" s="77" t="e" cm="1">
        <f t="array" aca="1" ref="CP1259" ca="1">-CP1258*INDIRECT(CP1247)</f>
        <v>#N/A</v>
      </c>
      <c r="CQ1259" s="77" t="e" cm="1">
        <f t="array" aca="1" ref="CQ1259" ca="1">-CQ1258*INDIRECT(CQ1247)</f>
        <v>#N/A</v>
      </c>
      <c r="CR1259" s="77" t="e" cm="1">
        <f t="array" aca="1" ref="CR1259" ca="1">-CR1258*INDIRECT(CR1247)</f>
        <v>#N/A</v>
      </c>
      <c r="CS1259" s="77" t="e" cm="1">
        <f t="array" aca="1" ref="CS1259" ca="1">-CS1258*INDIRECT(CS1247)</f>
        <v>#N/A</v>
      </c>
      <c r="CT1259" s="77" t="e" cm="1">
        <f t="array" aca="1" ref="CT1259" ca="1">-CT1258*INDIRECT(CT1247)</f>
        <v>#N/A</v>
      </c>
      <c r="CU1259" s="77" t="e" cm="1">
        <f t="array" aca="1" ref="CU1259" ca="1">-CU1258*INDIRECT(CU1247)</f>
        <v>#N/A</v>
      </c>
      <c r="CV1259" s="77" t="e" cm="1">
        <f t="array" aca="1" ref="CV1259" ca="1">-CV1258*INDIRECT(CV1247)</f>
        <v>#N/A</v>
      </c>
      <c r="CW1259" s="77" t="e" cm="1">
        <f t="array" aca="1" ref="CW1259" ca="1">-CW1258*INDIRECT(CW1247)</f>
        <v>#N/A</v>
      </c>
      <c r="CX1259" s="77" t="e" cm="1">
        <f t="array" aca="1" ref="CX1259" ca="1">-CX1258*INDIRECT(CX1247)</f>
        <v>#N/A</v>
      </c>
      <c r="CY1259" s="77" t="e" cm="1">
        <f t="array" aca="1" ref="CY1259" ca="1">-CY1258*INDIRECT(CY1247)</f>
        <v>#N/A</v>
      </c>
      <c r="CZ1259" s="77" t="e" cm="1">
        <f t="array" aca="1" ref="CZ1259" ca="1">-CZ1258*INDIRECT(CZ1247)</f>
        <v>#N/A</v>
      </c>
      <c r="DA1259" s="77" t="e" cm="1">
        <f t="array" aca="1" ref="DA1259" ca="1">-DA1258*INDIRECT(DA1247)</f>
        <v>#N/A</v>
      </c>
      <c r="DB1259" s="77" t="e" cm="1">
        <f t="array" aca="1" ref="DB1259" ca="1">-DB1258*INDIRECT(DB1247)</f>
        <v>#N/A</v>
      </c>
      <c r="DC1259" s="77" t="e" cm="1">
        <f t="array" aca="1" ref="DC1259" ca="1">-DC1258*INDIRECT(DC1247)</f>
        <v>#N/A</v>
      </c>
      <c r="DD1259" s="77" t="e" cm="1">
        <f t="array" aca="1" ref="DD1259" ca="1">-DD1258*INDIRECT(DD1247)</f>
        <v>#N/A</v>
      </c>
      <c r="DE1259" s="77" t="e" cm="1">
        <f t="array" aca="1" ref="DE1259" ca="1">-DE1258*INDIRECT(DE1247)</f>
        <v>#N/A</v>
      </c>
      <c r="DF1259" s="77" t="e" cm="1">
        <f t="array" aca="1" ref="DF1259" ca="1">-DF1258*INDIRECT(DF1247)</f>
        <v>#N/A</v>
      </c>
      <c r="DG1259" s="77" t="e" cm="1">
        <f t="array" aca="1" ref="DG1259" ca="1">-DG1258*INDIRECT(DG1247)</f>
        <v>#N/A</v>
      </c>
      <c r="DH1259" s="77" t="e" cm="1">
        <f t="array" aca="1" ref="DH1259" ca="1">-DH1258*INDIRECT(DH1247)</f>
        <v>#N/A</v>
      </c>
      <c r="DI1259" s="77" t="e" cm="1">
        <f t="array" aca="1" ref="DI1259" ca="1">-DI1258*INDIRECT(DI1247)</f>
        <v>#N/A</v>
      </c>
      <c r="DJ1259" s="77" t="e" cm="1">
        <f t="array" aca="1" ref="DJ1259" ca="1">-DJ1258*INDIRECT(DJ1247)</f>
        <v>#N/A</v>
      </c>
      <c r="DK1259" s="77" t="e" cm="1">
        <f t="array" aca="1" ref="DK1259" ca="1">-DK1258*INDIRECT(DK1247)</f>
        <v>#N/A</v>
      </c>
      <c r="DL1259" s="77" t="e" cm="1">
        <f t="array" aca="1" ref="DL1259" ca="1">-DL1258*INDIRECT(DL1247)</f>
        <v>#N/A</v>
      </c>
    </row>
    <row r="1260" spans="1:116" x14ac:dyDescent="0.4">
      <c r="B1260" s="8" t="str">
        <f t="shared" si="1490"/>
        <v>1260 FAINT-S</v>
      </c>
      <c r="C1260" s="8"/>
      <c r="D1260" t="s">
        <v>766</v>
      </c>
      <c r="E1260" s="8" t="str">
        <f t="shared" si="1485"/>
        <v>1260 FAINT-S</v>
      </c>
      <c r="G1260" s="125"/>
      <c r="S1260" s="80"/>
      <c r="T1260" s="72"/>
      <c r="U1260" s="72"/>
      <c r="V1260" s="72"/>
      <c r="W1260" s="72"/>
      <c r="X1260" s="72"/>
      <c r="Y1260" s="72"/>
      <c r="Z1260" s="72"/>
      <c r="AA1260" s="72"/>
      <c r="AB1260" s="72"/>
      <c r="AC1260" s="72"/>
      <c r="AD1260" s="72"/>
      <c r="AE1260" s="72"/>
      <c r="AF1260" s="72"/>
      <c r="AG1260" s="72"/>
      <c r="AH1260" s="72"/>
      <c r="AI1260" s="72"/>
      <c r="AJ1260" s="72"/>
      <c r="AK1260" s="72"/>
      <c r="AL1260" s="72"/>
      <c r="AM1260" s="72"/>
      <c r="AN1260" s="72"/>
      <c r="AO1260" s="72"/>
      <c r="AP1260" s="72"/>
      <c r="AQ1260" s="72"/>
      <c r="AR1260" s="72"/>
      <c r="AS1260" s="72"/>
      <c r="AT1260" s="72"/>
      <c r="AU1260" s="72"/>
      <c r="AV1260" s="72"/>
      <c r="AW1260" s="72"/>
      <c r="AX1260" s="72"/>
      <c r="AY1260" s="72"/>
      <c r="AZ1260" s="72"/>
      <c r="BA1260" s="72"/>
      <c r="BB1260" s="72"/>
      <c r="BC1260" s="72"/>
      <c r="BD1260" s="72"/>
      <c r="BE1260" s="72"/>
      <c r="BF1260" s="72"/>
      <c r="BG1260" s="72"/>
      <c r="BH1260" s="72"/>
      <c r="BI1260" s="72"/>
      <c r="BJ1260" s="72"/>
      <c r="BK1260" s="72"/>
      <c r="BL1260" s="72"/>
      <c r="BM1260" s="72"/>
      <c r="BN1260" s="72"/>
      <c r="BO1260" s="72"/>
      <c r="BP1260" s="72"/>
      <c r="BQ1260" s="72"/>
      <c r="BR1260" s="72"/>
      <c r="BS1260" s="72"/>
      <c r="BT1260" s="72"/>
      <c r="BU1260" s="72"/>
      <c r="BV1260" s="72"/>
      <c r="BW1260" s="72"/>
      <c r="BX1260" s="72"/>
      <c r="BY1260" s="72"/>
      <c r="BZ1260" s="72"/>
      <c r="CA1260" s="72"/>
      <c r="CB1260" s="72"/>
      <c r="CC1260" s="72"/>
      <c r="CD1260" s="72"/>
      <c r="CE1260" s="72"/>
      <c r="CF1260" s="72"/>
      <c r="CG1260" s="72"/>
      <c r="CH1260" s="72"/>
      <c r="CI1260" s="72"/>
      <c r="CJ1260" s="72"/>
      <c r="CK1260" s="72"/>
      <c r="CL1260" s="72"/>
      <c r="CO1260" s="72"/>
      <c r="CP1260" s="72"/>
      <c r="CQ1260" s="72"/>
      <c r="CR1260" s="72"/>
      <c r="CS1260" s="72"/>
      <c r="CT1260" s="72"/>
      <c r="CU1260" s="72"/>
      <c r="CV1260" s="72"/>
      <c r="CW1260" s="72"/>
      <c r="CX1260" s="72"/>
      <c r="CY1260" s="72"/>
      <c r="CZ1260" s="72"/>
      <c r="DA1260" s="72"/>
      <c r="DB1260" s="72"/>
      <c r="DC1260" s="72"/>
      <c r="DD1260" s="72"/>
      <c r="DE1260" s="72"/>
      <c r="DF1260" s="72"/>
      <c r="DG1260" s="72"/>
      <c r="DH1260" s="72"/>
      <c r="DI1260" s="72"/>
      <c r="DJ1260" s="72"/>
      <c r="DK1260" s="72"/>
      <c r="DL1260" s="72"/>
    </row>
    <row r="1261" spans="1:116" x14ac:dyDescent="0.4">
      <c r="B1261" s="8" t="str">
        <f t="shared" si="1490"/>
        <v>1261 FAINT-S</v>
      </c>
      <c r="C1261" s="8"/>
      <c r="D1261" t="s">
        <v>766</v>
      </c>
      <c r="E1261" s="8" t="str">
        <f t="shared" si="1485"/>
        <v>1261 FAINT-S</v>
      </c>
      <c r="G1261" s="95" t="s">
        <v>204</v>
      </c>
      <c r="S1261" s="72"/>
      <c r="T1261" s="72"/>
      <c r="U1261" s="72"/>
      <c r="V1261" s="72"/>
      <c r="W1261" s="72"/>
      <c r="X1261" s="72"/>
      <c r="Y1261" s="72"/>
      <c r="Z1261" s="72"/>
      <c r="AA1261" s="72"/>
      <c r="AB1261" s="72"/>
      <c r="AC1261" s="72"/>
      <c r="AD1261" s="72"/>
      <c r="AE1261" s="72"/>
      <c r="AF1261" s="72"/>
      <c r="AG1261" s="72"/>
      <c r="AH1261" s="72"/>
      <c r="AI1261" s="72"/>
      <c r="AJ1261" s="72"/>
      <c r="AK1261" s="72"/>
      <c r="AL1261" s="72"/>
      <c r="AM1261" s="72"/>
      <c r="AN1261" s="72"/>
      <c r="AO1261" s="72"/>
      <c r="AP1261" s="72"/>
      <c r="AQ1261" s="72"/>
      <c r="AR1261" s="72"/>
      <c r="AS1261" s="72"/>
      <c r="AT1261" s="72"/>
      <c r="AU1261" s="72"/>
      <c r="AV1261" s="72"/>
      <c r="AW1261" s="72"/>
      <c r="AX1261" s="72"/>
      <c r="AY1261" s="72"/>
      <c r="AZ1261" s="72"/>
      <c r="BA1261" s="72"/>
      <c r="BB1261" s="72"/>
      <c r="BC1261" s="72"/>
      <c r="BD1261" s="72"/>
      <c r="BE1261" s="72"/>
      <c r="BF1261" s="72"/>
      <c r="BG1261" s="72"/>
      <c r="BH1261" s="72"/>
      <c r="BI1261" s="72"/>
      <c r="BJ1261" s="72"/>
      <c r="BK1261" s="72"/>
      <c r="BL1261" s="72"/>
      <c r="BM1261" s="72"/>
      <c r="BN1261" s="72"/>
      <c r="BO1261" s="72"/>
      <c r="BP1261" s="72"/>
      <c r="BQ1261" s="72"/>
      <c r="BR1261" s="72"/>
      <c r="BS1261" s="72"/>
      <c r="BT1261" s="72"/>
      <c r="BU1261" s="72"/>
      <c r="BV1261" s="72"/>
      <c r="BW1261" s="72"/>
      <c r="BX1261" s="72"/>
      <c r="BY1261" s="72"/>
      <c r="BZ1261" s="72"/>
      <c r="CA1261" s="72"/>
      <c r="CB1261" s="72"/>
      <c r="CC1261" s="72"/>
      <c r="CD1261" s="72"/>
      <c r="CE1261" s="72"/>
      <c r="CF1261" s="72"/>
      <c r="CG1261" s="72"/>
      <c r="CH1261" s="72"/>
      <c r="CI1261" s="72"/>
      <c r="CJ1261" s="72"/>
      <c r="CK1261" s="72"/>
      <c r="CL1261" s="72"/>
      <c r="CO1261" s="72"/>
      <c r="CP1261" s="72"/>
      <c r="CQ1261" s="72"/>
      <c r="CR1261" s="72"/>
      <c r="CS1261" s="72"/>
      <c r="CT1261" s="72"/>
      <c r="CU1261" s="72"/>
      <c r="CV1261" s="72"/>
      <c r="CW1261" s="72"/>
      <c r="CX1261" s="72"/>
      <c r="CY1261" s="72"/>
      <c r="CZ1261" s="72"/>
      <c r="DA1261" s="72"/>
      <c r="DB1261" s="72"/>
      <c r="DC1261" s="72"/>
      <c r="DD1261" s="72"/>
      <c r="DE1261" s="72"/>
      <c r="DF1261" s="72"/>
      <c r="DG1261" s="72"/>
      <c r="DH1261" s="72"/>
      <c r="DI1261" s="72"/>
      <c r="DJ1261" s="72"/>
      <c r="DK1261" s="72"/>
      <c r="DL1261" s="72"/>
    </row>
    <row r="1262" spans="1:116" x14ac:dyDescent="0.4">
      <c r="B1262" s="8" t="str">
        <f t="shared" si="1490"/>
        <v>1262 FAINT-S</v>
      </c>
      <c r="C1262" s="8" t="s">
        <v>233</v>
      </c>
      <c r="D1262" t="s">
        <v>766</v>
      </c>
      <c r="E1262" s="8" t="str">
        <f t="shared" si="1485"/>
        <v>1262 FAINT-S</v>
      </c>
      <c r="G1262" s="158" t="str">
        <f>"Amortization - "&amp;SUBSTITUTE(G1252,":","")</f>
        <v>Amortization - Volume driven secondary intangible assets</v>
      </c>
      <c r="J1262" s="80">
        <f>SUMIF($5:$5,I$2,1260:1260)</f>
        <v>0</v>
      </c>
      <c r="K1262" s="24">
        <f ca="1">SUMIF($3:$3,K$2,1262:1262)</f>
        <v>-70397.479383104757</v>
      </c>
      <c r="L1262" s="24">
        <f ca="1">SUMIF($3:$3,L$2,1262:1262)</f>
        <v>-220179.74288307759</v>
      </c>
      <c r="M1262" s="24">
        <f ca="1">SUMIF($3:$3,M$2,1262:1262)</f>
        <v>-403432.81086214958</v>
      </c>
      <c r="N1262" s="24">
        <f ca="1">SUMIF($3:$3,N$2,1262:1262)</f>
        <v>-627636.17205483466</v>
      </c>
      <c r="O1262" s="24">
        <f ca="1">SUMIF($3:$3,O$2,1262:1262)</f>
        <v>-901940.7047125817</v>
      </c>
      <c r="P1262" s="24">
        <f ca="1">SUMIF($3:$3,P$2,1262:1262)</f>
        <v>-1162670.8887517571</v>
      </c>
      <c r="R1262" s="24"/>
      <c r="S1262" s="80" cm="1">
        <f t="array" aca="1" ref="S1262" ca="1">(SUM(INDEX(1257:1257,1,MAX(COLUMN($R:$R),COLUMN()-($H1254*12-1))):S1259)/($H1254*12)+IF($R1264=0,0,SUM(INDEX(1262:1262,1,MAX(COLUMN($R:$R),COLUMN()-(($H1254-$H1255)*12))):S1264)/(($H1254)*12)))</f>
        <v>-848.98305084745755</v>
      </c>
      <c r="T1262" s="80" cm="1">
        <f t="array" aca="1" ref="T1262" ca="1">(SUM(INDEX(1257:1257,1,MAX(COLUMN($R:$R),COLUMN()-($H1254*12-1))):T1259)/($H1254*12)+IF($R1264=0,0,SUM(INDEX(1262:1262,1,MAX(COLUMN($R:$R),COLUMN()-(($H1254-$H1255)*12))):T1264)/(($H1254)*12)))</f>
        <v>-1710.6607296753805</v>
      </c>
      <c r="U1262" s="80" cm="1">
        <f t="array" aca="1" ref="U1262" ca="1">(SUM(INDEX(1257:1257,1,MAX(COLUMN($R:$R),COLUMN()-($H1254*12-1))):U1259)/($H1254*12)+IF($R1264=0,0,SUM(INDEX(1262:1262,1,MAX(COLUMN($R:$R),COLUMN()-(($H1254-$H1255)*12))):U1264)/(($H1254)*12)))</f>
        <v>-2586.9431149241159</v>
      </c>
      <c r="V1262" s="80" cm="1">
        <f t="array" aca="1" ref="V1262" ca="1">(SUM(INDEX(1257:1257,1,MAX(COLUMN($R:$R),COLUMN()-($H1254*12-1))):V1259)/($H1254*12)+IF($R1264=0,0,SUM(INDEX(1262:1262,1,MAX(COLUMN($R:$R),COLUMN()-(($H1254-$H1255)*12))):V1264)/(($H1254)*12)))</f>
        <v>-3478.077743990626</v>
      </c>
      <c r="W1262" s="80" cm="1">
        <f t="array" aca="1" ref="W1262" ca="1">(SUM(INDEX(1257:1257,1,MAX(COLUMN($R:$R),COLUMN()-($H1254*12-1))):W1259)/($H1254*12)+IF($R1264=0,0,SUM(INDEX(1262:1262,1,MAX(COLUMN($R:$R),COLUMN()-(($H1254-$H1255)*12))):W1264)/(($H1254)*12)))</f>
        <v>-4384.316349820976</v>
      </c>
      <c r="X1262" s="80" cm="1">
        <f t="array" aca="1" ref="X1262" ca="1">(SUM(INDEX(1257:1257,1,MAX(COLUMN($R:$R),COLUMN()-($H1254*12-1))):X1259)/($H1254*12)+IF($R1264=0,0,SUM(INDEX(1262:1262,1,MAX(COLUMN($R:$R),COLUMN()-(($H1254-$H1255)*12))):X1264)/(($H1254)*12)))</f>
        <v>-5305.9149320213319</v>
      </c>
      <c r="Y1262" s="80" cm="1">
        <f t="array" aca="1" ref="Y1262" ca="1">(SUM(INDEX(1257:1257,1,MAX(COLUMN($R:$R),COLUMN()-($H1254*12-1))):Y1259)/($H1254*12)+IF($R1264=0,0,SUM(INDEX(1262:1262,1,MAX(COLUMN($R:$R),COLUMN()-(($H1254-$H1255)*12))):Y1264)/(($H1254)*12)))</f>
        <v>-6243.1338291742359</v>
      </c>
      <c r="Z1262" s="80" cm="1">
        <f t="array" aca="1" ref="Z1262" ca="1">(SUM(INDEX(1257:1257,1,MAX(COLUMN($R:$R),COLUMN()-($H1254*12-1))):Z1259)/($H1254*12)+IF($R1264=0,0,SUM(INDEX(1262:1262,1,MAX(COLUMN($R:$R),COLUMN()-(($H1254-$H1255)*12))):Z1264)/(($H1254)*12)))</f>
        <v>-7196.237792380578</v>
      </c>
      <c r="AA1262" s="80" cm="1">
        <f t="array" aca="1" ref="AA1262" ca="1">(SUM(INDEX(1257:1257,1,MAX(COLUMN($R:$R),COLUMN()-($H1254*12-1))):AA1259)/($H1254*12)+IF($R1264=0,0,SUM(INDEX(1262:1262,1,MAX(COLUMN($R:$R),COLUMN()-(($H1254-$H1255)*12))):AA1264)/(($H1254)*12)))</f>
        <v>-8165.4960600480463</v>
      </c>
      <c r="AB1262" s="80" cm="1">
        <f t="array" aca="1" ref="AB1262" ca="1">(SUM(INDEX(1257:1257,1,MAX(COLUMN($R:$R),COLUMN()-($H1254*12-1))):AB1259)/($H1254*12)+IF($R1264=0,0,SUM(INDEX(1262:1262,1,MAX(COLUMN($R:$R),COLUMN()-(($H1254-$H1255)*12))):AB1264)/(($H1254)*12)))</f>
        <v>-9151.1824339471641</v>
      </c>
      <c r="AC1262" s="80" cm="1">
        <f t="array" aca="1" ref="AC1262" ca="1">(SUM(INDEX(1257:1257,1,MAX(COLUMN($R:$R),COLUMN()-($H1254*12-1))):AC1259)/($H1254*12)+IF($R1264=0,0,SUM(INDEX(1262:1262,1,MAX(COLUMN($R:$R),COLUMN()-(($H1254-$H1255)*12))):AC1264)/(($H1254)*12)))</f>
        <v>-10153.575356556439</v>
      </c>
      <c r="AD1262" s="80" cm="1">
        <f t="array" aca="1" ref="AD1262" ca="1">(SUM(INDEX(1257:1257,1,MAX(COLUMN($R:$R),COLUMN()-($H1254*12-1))):AD1259)/($H1254*12)+IF($R1264=0,0,SUM(INDEX(1262:1262,1,MAX(COLUMN($R:$R),COLUMN()-(($H1254-$H1255)*12))):AD1264)/(($H1254)*12)))</f>
        <v>-11172.957989718412</v>
      </c>
      <c r="AE1262" s="80" cm="1">
        <f t="array" aca="1" ref="AE1262" ca="1">(SUM(INDEX(1257:1257,1,MAX(COLUMN($R:$R),COLUMN()-($H1254*12-1))):AE1259)/($H1254*12)+IF($R1264=0,0,SUM(INDEX(1262:1262,1,MAX(COLUMN($R:$R),COLUMN()-(($H1254-$H1255)*12))):AE1264)/(($H1254)*12)))</f>
        <v>-12209.618294628894</v>
      </c>
      <c r="AF1262" s="80" cm="1">
        <f t="array" aca="1" ref="AF1262" ca="1">(SUM(INDEX(1257:1257,1,MAX(COLUMN($R:$R),COLUMN()-($H1254*12-1))):AF1259)/($H1254*12)+IF($R1264=0,0,SUM(INDEX(1262:1262,1,MAX(COLUMN($R:$R),COLUMN()-(($H1254-$H1255)*12))):AF1264)/(($H1254)*12)))</f>
        <v>-13263.849113181926</v>
      </c>
      <c r="AG1262" s="80" cm="1">
        <f t="array" aca="1" ref="AG1262" ca="1">(SUM(INDEX(1257:1257,1,MAX(COLUMN($R:$R),COLUMN()-($H1254*12-1))):AG1259)/($H1254*12)+IF($R1264=0,0,SUM(INDEX(1262:1262,1,MAX(COLUMN($R:$R),COLUMN()-(($H1254-$H1255)*12))):AG1264)/(($H1254)*12)))</f>
        <v>-14335.948250693484</v>
      </c>
      <c r="AH1262" s="80" cm="1">
        <f t="array" aca="1" ref="AH1262" ca="1">(SUM(INDEX(1257:1257,1,MAX(COLUMN($R:$R),COLUMN()-($H1254*12-1))):AH1259)/($H1254*12)+IF($R1264=0,0,SUM(INDEX(1262:1262,1,MAX(COLUMN($R:$R),COLUMN()-(($H1254-$H1255)*12))):AH1264)/(($H1254)*12)))</f>
        <v>-15426.218560027271</v>
      </c>
      <c r="AI1262" s="80" cm="1">
        <f t="array" aca="1" ref="AI1262" ca="1">(SUM(INDEX(1257:1257,1,MAX(COLUMN($R:$R),COLUMN()-($H1254*12-1))):AI1259)/($H1254*12)+IF($R1264=0,0,SUM(INDEX(1262:1262,1,MAX(COLUMN($R:$R),COLUMN()-(($H1254-$H1255)*12))):AI1264)/(($H1254)*12)))</f>
        <v>-16534.96802714638</v>
      </c>
      <c r="AJ1262" s="80" cm="1">
        <f t="array" aca="1" ref="AJ1262" ca="1">(SUM(INDEX(1257:1257,1,MAX(COLUMN($R:$R),COLUMN()-($H1254*12-1))):AJ1259)/($H1254*12)+IF($R1264=0,0,SUM(INDEX(1262:1262,1,MAX(COLUMN($R:$R),COLUMN()-(($H1254-$H1255)*12))):AJ1264)/(($H1254)*12)))</f>
        <v>-17662.509858114961</v>
      </c>
      <c r="AK1262" s="80" cm="1">
        <f t="array" aca="1" ref="AK1262" ca="1">(SUM(INDEX(1257:1257,1,MAX(COLUMN($R:$R),COLUMN()-($H1254*12-1))):AK1259)/($H1254*12)+IF($R1264=0,0,SUM(INDEX(1262:1262,1,MAX(COLUMN($R:$R),COLUMN()-(($H1254-$H1255)*12))):AK1264)/(($H1254)*12)))</f>
        <v>-18809.162567574538</v>
      </c>
      <c r="AL1262" s="80" cm="1">
        <f t="array" aca="1" ref="AL1262" ca="1">(SUM(INDEX(1257:1257,1,MAX(COLUMN($R:$R),COLUMN()-($H1254*12-1))):AL1259)/($H1254*12)+IF($R1264=0,0,SUM(INDEX(1262:1262,1,MAX(COLUMN($R:$R),COLUMN()-(($H1254-$H1255)*12))):AL1264)/(($H1254)*12)))</f>
        <v>-19975.250068719866</v>
      </c>
      <c r="AM1262" s="80" cm="1">
        <f t="array" aca="1" ref="AM1262" ca="1">(SUM(INDEX(1257:1257,1,MAX(COLUMN($R:$R),COLUMN()-($H1254*12-1))):AM1259)/($H1254*12)+IF($R1264=0,0,SUM(INDEX(1262:1262,1,MAX(COLUMN($R:$R),COLUMN()-(($H1254-$H1255)*12))):AM1264)/(($H1254)*12)))</f>
        <v>-21161.101764799867</v>
      </c>
      <c r="AN1262" s="80" cm="1">
        <f t="array" aca="1" ref="AN1262" ca="1">(SUM(INDEX(1257:1257,1,MAX(COLUMN($R:$R),COLUMN()-($H1254*12-1))):AN1259)/($H1254*12)+IF($R1264=0,0,SUM(INDEX(1262:1262,1,MAX(COLUMN($R:$R),COLUMN()-(($H1254-$H1255)*12))):AN1264)/(($H1254)*12)))</f>
        <v>-22367.052642169358</v>
      </c>
      <c r="AO1262" s="80" cm="1">
        <f t="array" aca="1" ref="AO1262" ca="1">(SUM(INDEX(1257:1257,1,MAX(COLUMN($R:$R),COLUMN()-($H1254*12-1))):AO1259)/($H1254*12)+IF($R1264=0,0,SUM(INDEX(1262:1262,1,MAX(COLUMN($R:$R),COLUMN()-(($H1254-$H1255)*12))):AO1264)/(($H1254)*12)))</f>
        <v>-23593.443364917988</v>
      </c>
      <c r="AP1262" s="80" cm="1">
        <f t="array" aca="1" ref="AP1262" ca="1">(SUM(INDEX(1257:1257,1,MAX(COLUMN($R:$R),COLUMN()-($H1254*12-1))):AP1259)/($H1254*12)+IF($R1264=0,0,SUM(INDEX(1262:1262,1,MAX(COLUMN($R:$R),COLUMN()-(($H1254-$H1255)*12))):AP1264)/(($H1254)*12)))</f>
        <v>-24840.620371103039</v>
      </c>
      <c r="AQ1262" s="80" cm="1">
        <f t="array" aca="1" ref="AQ1262" ca="1">(SUM(INDEX(1257:1257,1,MAX(COLUMN($R:$R),COLUMN()-($H1254*12-1))):AQ1259)/($H1254*12)+IF($R1264=0,0,SUM(INDEX(1262:1262,1,MAX(COLUMN($R:$R),COLUMN()-(($H1254-$H1255)*12))):AQ1264)/(($H1254)*12)))</f>
        <v>-26108.93597061326</v>
      </c>
      <c r="AR1262" s="80" cm="1">
        <f t="array" aca="1" ref="AR1262" ca="1">(SUM(INDEX(1257:1257,1,MAX(COLUMN($R:$R),COLUMN()-($H1254*12-1))):AR1259)/($H1254*12)+IF($R1264=0,0,SUM(INDEX(1262:1262,1,MAX(COLUMN($R:$R),COLUMN()-(($H1254-$H1255)*12))):AR1264)/(($H1254)*12)))</f>
        <v>-27398.74844469145</v>
      </c>
      <c r="AS1262" s="80" cm="1">
        <f t="array" aca="1" ref="AS1262" ca="1">(SUM(INDEX(1257:1257,1,MAX(COLUMN($R:$R),COLUMN()-($H1254*12-1))):AS1259)/($H1254*12)+IF($R1264=0,0,SUM(INDEX(1262:1262,1,MAX(COLUMN($R:$R),COLUMN()-(($H1254-$H1255)*12))):AS1264)/(($H1254)*12)))</f>
        <v>-28710.42214714385</v>
      </c>
      <c r="AT1262" s="80" cm="1">
        <f t="array" aca="1" ref="AT1262" ca="1">(SUM(INDEX(1257:1257,1,MAX(COLUMN($R:$R),COLUMN()-($H1254*12-1))):AT1259)/($H1254*12)+IF($R1264=0,0,SUM(INDEX(1262:1262,1,MAX(COLUMN($R:$R),COLUMN()-(($H1254-$H1255)*12))):AT1264)/(($H1254)*12)))</f>
        <v>-30044.327607264931</v>
      </c>
      <c r="AU1262" s="80" cm="1">
        <f t="array" aca="1" ref="AU1262" ca="1">(SUM(INDEX(1257:1257,1,MAX(COLUMN($R:$R),COLUMN()-($H1254*12-1))):AU1259)/($H1254*12)+IF($R1264=0,0,SUM(INDEX(1262:1262,1,MAX(COLUMN($R:$R),COLUMN()-(($H1254-$H1255)*12))):AU1264)/(($H1254)*12)))</f>
        <v>-31400.841634506709</v>
      </c>
      <c r="AV1262" s="80" cm="1">
        <f t="array" aca="1" ref="AV1262" ca="1">(SUM(INDEX(1257:1257,1,MAX(COLUMN($R:$R),COLUMN()-($H1254*12-1))):AV1259)/($H1254*12)+IF($R1264=0,0,SUM(INDEX(1262:1262,1,MAX(COLUMN($R:$R),COLUMN()-(($H1254-$H1255)*12))):AV1264)/(($H1254)*12)))</f>
        <v>-32780.347424922074</v>
      </c>
      <c r="AW1262" s="80" cm="1">
        <f t="array" aca="1" ref="AW1262" ca="1">(SUM(INDEX(1257:1257,1,MAX(COLUMN($R:$R),COLUMN()-($H1254*12-1))):AW1259)/($H1254*12)+IF($R1264=0,0,SUM(INDEX(1262:1262,1,MAX(COLUMN($R:$R),COLUMN()-(($H1254-$H1255)*12))):AW1264)/(($H1254)*12)))</f>
        <v>-34183.234669412283</v>
      </c>
      <c r="AX1262" s="80" cm="1">
        <f t="array" aca="1" ref="AX1262" ca="1">(SUM(INDEX(1257:1257,1,MAX(COLUMN($R:$R),COLUMN()-($H1254*12-1))):AX1259)/($H1254*12)+IF($R1264=0,0,SUM(INDEX(1262:1262,1,MAX(COLUMN($R:$R),COLUMN()-(($H1254-$H1255)*12))):AX1264)/(($H1254)*12)))</f>
        <v>-35609.899663809098</v>
      </c>
      <c r="AY1262" s="80" cm="1">
        <f t="array" aca="1" ref="AY1262" ca="1">(SUM(INDEX(1257:1257,1,MAX(COLUMN($R:$R),COLUMN()-($H1254*12-1))):AY1259)/($H1254*12)+IF($R1264=0,0,SUM(INDEX(1262:1262,1,MAX(COLUMN($R:$R),COLUMN()-(($H1254-$H1255)*12))):AY1264)/(($H1254)*12)))</f>
        <v>-37060.745420822816</v>
      </c>
      <c r="AZ1262" s="80" cm="1">
        <f t="array" aca="1" ref="AZ1262" ca="1">(SUM(INDEX(1257:1257,1,MAX(COLUMN($R:$R),COLUMN()-($H1254*12-1))):AZ1259)/($H1254*12)+IF($R1264=0,0,SUM(INDEX(1262:1262,1,MAX(COLUMN($R:$R),COLUMN()-(($H1254-$H1255)*12))):AZ1264)/(($H1254)*12)))</f>
        <v>-38536.181783887609</v>
      </c>
      <c r="BA1262" s="80" cm="1">
        <f t="array" aca="1" ref="BA1262" ca="1">(SUM(INDEX(1257:1257,1,MAX(COLUMN($R:$R),COLUMN()-($H1254*12-1))):BA1259)/($H1254*12)+IF($R1264=0,0,SUM(INDEX(1262:1262,1,MAX(COLUMN($R:$R),COLUMN()-(($H1254-$H1255)*12))):BA1264)/(($H1254)*12)))</f>
        <v>-40036.625542936548</v>
      </c>
      <c r="BB1262" s="80" cm="1">
        <f t="array" aca="1" ref="BB1262" ca="1">(SUM(INDEX(1257:1257,1,MAX(COLUMN($R:$R),COLUMN()-($H1254*12-1))):BB1259)/($H1254*12)+IF($R1264=0,0,SUM(INDEX(1262:1262,1,MAX(COLUMN($R:$R),COLUMN()-(($H1254-$H1255)*12))):BB1264)/(($H1254)*12)))</f>
        <v>-41562.500552138867</v>
      </c>
      <c r="BC1262" s="80" cm="1">
        <f t="array" aca="1" ref="BC1262" ca="1">(SUM(INDEX(1257:1257,1,MAX(COLUMN($R:$R),COLUMN()-($H1254*12-1))):BC1259)/($H1254*12)+IF($R1264=0,0,SUM(INDEX(1262:1262,1,MAX(COLUMN($R:$R),COLUMN()-(($H1254-$H1255)*12))):BC1264)/(($H1254)*12)))</f>
        <v>-43114.237849632744</v>
      </c>
      <c r="BD1262" s="80" cm="1">
        <f t="array" aca="1" ref="BD1262" ca="1">(SUM(INDEX(1257:1257,1,MAX(COLUMN($R:$R),COLUMN()-($H1254*12-1))):BD1259)/($H1254*12)+IF($R1264=0,0,SUM(INDEX(1262:1262,1,MAX(COLUMN($R:$R),COLUMN()-(($H1254-$H1255)*12))):BD1264)/(($H1254)*12)))</f>
        <v>-44692.275779287535</v>
      </c>
      <c r="BE1262" s="80" cm="1">
        <f t="array" aca="1" ref="BE1262" ca="1">(SUM(INDEX(1257:1257,1,MAX(COLUMN($R:$R),COLUMN()-($H1254*12-1))):BE1259)/($H1254*12)+IF($R1264=0,0,SUM(INDEX(1262:1262,1,MAX(COLUMN($R:$R),COLUMN()-(($H1254-$H1255)*12))):BE1264)/(($H1254)*12)))</f>
        <v>-46297.060114529697</v>
      </c>
      <c r="BF1262" s="80" cm="1">
        <f t="array" aca="1" ref="BF1262" ca="1">(SUM(INDEX(1257:1257,1,MAX(COLUMN($R:$R),COLUMN()-($H1254*12-1))):BF1259)/($H1254*12)+IF($R1264=0,0,SUM(INDEX(1262:1262,1,MAX(COLUMN($R:$R),COLUMN()-(($H1254-$H1255)*12))):BF1264)/(($H1254)*12)))</f>
        <v>-47929.044184267492</v>
      </c>
      <c r="BG1262" s="80" cm="1">
        <f t="array" aca="1" ref="BG1262" ca="1">(SUM(INDEX(1257:1257,1,MAX(COLUMN($R:$R),COLUMN()-($H1254*12-1))):BG1259)/($H1254*12)+IF($R1264=0,0,SUM(INDEX(1262:1262,1,MAX(COLUMN($R:$R),COLUMN()-(($H1254-$H1255)*12))):BG1264)/(($H1254)*12)))</f>
        <v>-49588.689000949991</v>
      </c>
      <c r="BH1262" s="80" cm="1">
        <f t="array" aca="1" ref="BH1262" ca="1">(SUM(INDEX(1257:1257,1,MAX(COLUMN($R:$R),COLUMN()-($H1254*12-1))):BH1259)/($H1254*12)+IF($R1264=0,0,SUM(INDEX(1262:1262,1,MAX(COLUMN($R:$R),COLUMN()-(($H1254-$H1255)*12))):BH1264)/(($H1254)*12)))</f>
        <v>-51276.463390796598</v>
      </c>
      <c r="BI1262" s="80" cm="1">
        <f t="array" aca="1" ref="BI1262" ca="1">(SUM(INDEX(1257:1257,1,MAX(COLUMN($R:$R),COLUMN()-($H1254*12-1))):BI1259)/($H1254*12)+IF($R1264=0,0,SUM(INDEX(1262:1262,1,MAX(COLUMN($R:$R),COLUMN()-(($H1254-$H1255)*12))):BI1264)/(($H1254)*12)))</f>
        <v>-52992.844126233831</v>
      </c>
      <c r="BJ1262" s="80" cm="1">
        <f t="array" aca="1" ref="BJ1262" ca="1">(SUM(INDEX(1257:1257,1,MAX(COLUMN($R:$R),COLUMN()-($H1254*12-1))):BJ1259)/($H1254*12)+IF($R1264=0,0,SUM(INDEX(1262:1262,1,MAX(COLUMN($R:$R),COLUMN()-(($H1254-$H1255)*12))):BJ1264)/(($H1254)*12)))</f>
        <v>-54738.316060576777</v>
      </c>
      <c r="BK1262" s="80" cm="1">
        <f t="array" aca="1" ref="BK1262" ca="1">(SUM(INDEX(1257:1257,1,MAX(COLUMN($R:$R),COLUMN()-($H1254*12-1))):BK1259)/($H1254*12)+IF($R1264=0,0,SUM(INDEX(1262:1262,1,MAX(COLUMN($R:$R),COLUMN()-(($H1254-$H1255)*12))):BK1264)/(($H1254)*12)))</f>
        <v>-56513.372264993333</v>
      </c>
      <c r="BL1262" s="80" cm="1">
        <f t="array" aca="1" ref="BL1262" ca="1">(SUM(INDEX(1257:1257,1,MAX(COLUMN($R:$R),COLUMN()-($H1254*12-1))):BL1259)/($H1254*12)+IF($R1264=0,0,SUM(INDEX(1262:1262,1,MAX(COLUMN($R:$R),COLUMN()-(($H1254-$H1255)*12))):BL1264)/(($H1254)*12)))</f>
        <v>-58318.514167789821</v>
      </c>
      <c r="BM1262" s="80" cm="1">
        <f t="array" aca="1" ref="BM1262" ca="1">(SUM(INDEX(1257:1257,1,MAX(COLUMN($R:$R),COLUMN()-($H1254*12-1))):BM1259)/($H1254*12)+IF($R1264=0,0,SUM(INDEX(1262:1262,1,MAX(COLUMN($R:$R),COLUMN()-(($H1254-$H1255)*12))):BM1264)/(($H1254)*12)))</f>
        <v>-60154.251696057458</v>
      </c>
      <c r="BN1262" s="80" cm="1">
        <f t="array" aca="1" ref="BN1262" ca="1">(SUM(INDEX(1257:1257,1,MAX(COLUMN($R:$R),COLUMN()-($H1254*12-1))):BN1259)/($H1254*12)+IF($R1264=0,0,SUM(INDEX(1262:1262,1,MAX(COLUMN($R:$R),COLUMN()-(($H1254-$H1255)*12))):BN1264)/(($H1254)*12)))</f>
        <v>-62021.103419719439</v>
      </c>
      <c r="BO1262" s="80" cm="1">
        <f t="array" aca="1" ref="BO1262" ca="1">(SUM(INDEX(1257:1257,1,MAX(COLUMN($R:$R),COLUMN()-($H1254*12-1))):BO1259)/($H1254*12)+IF($R1264=0,0,SUM(INDEX(1262:1262,1,MAX(COLUMN($R:$R),COLUMN()-(($H1254-$H1255)*12))):BO1264)/(($H1254)*12)))</f>
        <v>-63919.59669801977</v>
      </c>
      <c r="BP1262" s="80" cm="1">
        <f t="array" aca="1" ref="BP1262" ca="1">(SUM(INDEX(1257:1257,1,MAX(COLUMN($R:$R),COLUMN()-($H1254*12-1))):BP1259)/($H1254*12)+IF($R1264=0,0,SUM(INDEX(1262:1262,1,MAX(COLUMN($R:$R),COLUMN()-(($H1254-$H1255)*12))):BP1264)/(($H1254)*12)))</f>
        <v>-65850.267828494689</v>
      </c>
      <c r="BQ1262" s="80" cm="1">
        <f t="array" aca="1" ref="BQ1262" ca="1">(SUM(INDEX(1257:1257,1,MAX(COLUMN($R:$R),COLUMN()-($H1254*12-1))):BQ1259)/($H1254*12)+IF($R1264=0,0,SUM(INDEX(1262:1262,1,MAX(COLUMN($R:$R),COLUMN()-(($H1254-$H1255)*12))):BQ1264)/(($H1254)*12)))</f>
        <v>-67813.662198469159</v>
      </c>
      <c r="BR1262" s="80" cm="1">
        <f t="array" aca="1" ref="BR1262" ca="1">(SUM(INDEX(1257:1257,1,MAX(COLUMN($R:$R),COLUMN()-($H1254*12-1))):BR1259)/($H1254*12)+IF($R1264=0,0,SUM(INDEX(1262:1262,1,MAX(COLUMN($R:$R),COLUMN()-(($H1254-$H1255)*12))):BR1264)/(($H1254)*12)))</f>
        <v>-69810.334439121187</v>
      </c>
      <c r="BS1262" s="80" cm="1">
        <f t="array" aca="1" ref="BS1262" ca="1">(SUM(INDEX(1257:1257,1,MAX(COLUMN($R:$R),COLUMN()-($H1254*12-1))):BS1259)/($H1254*12)+IF($R1264=0,0,SUM(INDEX(1262:1262,1,MAX(COLUMN($R:$R),COLUMN()-(($H1254-$H1255)*12))):BS1264)/(($H1254)*12)))</f>
        <v>-71840.848582157138</v>
      </c>
      <c r="BT1262" s="80" cm="1">
        <f t="array" aca="1" ref="BT1262" ca="1">(SUM(INDEX(1257:1257,1,MAX(COLUMN($R:$R),COLUMN()-($H1254*12-1))):BT1259)/($H1254*12)+IF($R1264=0,0,SUM(INDEX(1262:1262,1,MAX(COLUMN($R:$R),COLUMN()-(($H1254-$H1255)*12))):BT1264)/(($H1254)*12)))</f>
        <v>-73905.778219142856</v>
      </c>
      <c r="BU1262" s="80" cm="1">
        <f t="array" aca="1" ref="BU1262" ca="1">(SUM(INDEX(1257:1257,1,MAX(COLUMN($R:$R),COLUMN()-($H1254*12-1))):BU1259)/($H1254*12)+IF($R1264=0,0,SUM(INDEX(1262:1262,1,MAX(COLUMN($R:$R),COLUMN()-(($H1254-$H1255)*12))):BU1264)/(($H1254)*12)))</f>
        <v>-76005.706663535108</v>
      </c>
      <c r="BV1262" s="80" cm="1">
        <f t="array" aca="1" ref="BV1262" ca="1">(SUM(INDEX(1257:1257,1,MAX(COLUMN($R:$R),COLUMN()-($H1254*12-1))):BV1259)/($H1254*12)+IF($R1264=0,0,SUM(INDEX(1262:1262,1,MAX(COLUMN($R:$R),COLUMN()-(($H1254-$H1255)*12))):BV1264)/(($H1254)*12)))</f>
        <v>-78141.227115459435</v>
      </c>
      <c r="BW1262" s="80" cm="1">
        <f t="array" aca="1" ref="BW1262" ca="1">(SUM(INDEX(1257:1257,1,MAX(COLUMN($R:$R),COLUMN()-($H1254*12-1))):BW1259)/($H1254*12)+IF($R1264=0,0,SUM(INDEX(1262:1262,1,MAX(COLUMN($R:$R),COLUMN()-(($H1254-$H1255)*12))):BW1264)/(($H1254)*12)))</f>
        <v>-80312.942829280772</v>
      </c>
      <c r="BX1262" s="80" cm="1">
        <f t="array" aca="1" ref="BX1262" ca="1">(SUM(INDEX(1257:1257,1,MAX(COLUMN($R:$R),COLUMN()-($H1254*12-1))):BX1259)/($H1254*12)+IF($R1264=0,0,SUM(INDEX(1262:1262,1,MAX(COLUMN($R:$R),COLUMN()-(($H1254-$H1255)*12))):BX1264)/(($H1254)*12)))</f>
        <v>-82521.467284014361</v>
      </c>
      <c r="BY1262" s="80" cm="1">
        <f t="array" aca="1" ref="BY1262" ca="1">(SUM(INDEX(1257:1257,1,MAX(COLUMN($R:$R),COLUMN()-($H1254*12-1))):BY1259)/($H1254*12)+IF($R1264=0,0,SUM(INDEX(1262:1262,1,MAX(COLUMN($R:$R),COLUMN()-(($H1254-$H1255)*12))):BY1264)/(($H1254)*12)))</f>
        <v>-84767.424356624775</v>
      </c>
      <c r="BZ1262" s="80" cm="1">
        <f t="array" aca="1" ref="BZ1262" ca="1">(SUM(INDEX(1257:1257,1,MAX(COLUMN($R:$R),COLUMN()-($H1254*12-1))):BZ1259)/($H1254*12)+IF($R1264=0,0,SUM(INDEX(1262:1262,1,MAX(COLUMN($R:$R),COLUMN()-(($H1254-$H1255)*12))):BZ1264)/(($H1254)*12)))</f>
        <v>-87051.448498262471</v>
      </c>
      <c r="CA1262" s="80" cm="1">
        <f t="array" aca="1" ref="CA1262" ca="1">(SUM(INDEX(1257:1257,1,MAX(COLUMN($R:$R),COLUMN()-($H1254*12-1))):CA1259)/($H1254*12)+IF($R1264=0,0,SUM(INDEX(1262:1262,1,MAX(COLUMN($R:$R),COLUMN()-(($H1254-$H1255)*12))):CA1264)/(($H1254)*12)))</f>
        <v>-88525.201862639806</v>
      </c>
      <c r="CB1262" s="80" cm="1">
        <f t="array" aca="1" ref="CB1262" ca="1">(SUM(INDEX(1257:1257,1,MAX(COLUMN($R:$R),COLUMN()-($H1254*12-1))):CB1259)/($H1254*12)+IF($R1264=0,0,SUM(INDEX(1262:1262,1,MAX(COLUMN($R:$R),COLUMN()-(($H1254-$H1255)*12))):CB1264)/(($H1254)*12)))</f>
        <v>-90011.239469619351</v>
      </c>
      <c r="CC1262" s="80" cm="1">
        <f t="array" aca="1" ref="CC1262" ca="1">(SUM(INDEX(1257:1257,1,MAX(COLUMN($R:$R),COLUMN()-($H1254*12-1))):CC1259)/($H1254*12)+IF($R1264=0,0,SUM(INDEX(1262:1262,1,MAX(COLUMN($R:$R),COLUMN()-(($H1254-$H1255)*12))):CC1264)/(($H1254)*12)))</f>
        <v>-91507.859448262461</v>
      </c>
      <c r="CD1262" s="80" cm="1">
        <f t="array" aca="1" ref="CD1262" ca="1">(SUM(INDEX(1257:1257,1,MAX(COLUMN($R:$R),COLUMN()-($H1254*12-1))):CD1259)/($H1254*12)+IF($R1264=0,0,SUM(INDEX(1262:1262,1,MAX(COLUMN($R:$R),COLUMN()-(($H1254-$H1255)*12))):CD1264)/(($H1254)*12)))</f>
        <v>-93014.993623403803</v>
      </c>
      <c r="CE1262" s="80" cm="1">
        <f t="array" aca="1" ref="CE1262" ca="1">(SUM(INDEX(1257:1257,1,MAX(COLUMN($R:$R),COLUMN()-($H1254*12-1))):CE1259)/($H1254*12)+IF($R1264=0,0,SUM(INDEX(1262:1262,1,MAX(COLUMN($R:$R),COLUMN()-(($H1254-$H1255)*12))):CE1264)/(($H1254)*12)))</f>
        <v>-94532.568468817568</v>
      </c>
      <c r="CF1262" s="80" cm="1">
        <f t="array" aca="1" ref="CF1262" ca="1">(SUM(INDEX(1257:1257,1,MAX(COLUMN($R:$R),COLUMN()-($H1254*12-1))):CF1259)/($H1254*12)+IF($R1264=0,0,SUM(INDEX(1262:1262,1,MAX(COLUMN($R:$R),COLUMN()-(($H1254-$H1255)*12))):CF1264)/(($H1254)*12)))</f>
        <v>-96060.504945410736</v>
      </c>
      <c r="CG1262" s="80" cm="1">
        <f t="array" aca="1" ref="CG1262" ca="1">(SUM(INDEX(1257:1257,1,MAX(COLUMN($R:$R),COLUMN()-($H1254*12-1))):CG1259)/($H1254*12)+IF($R1264=0,0,SUM(INDEX(1262:1262,1,MAX(COLUMN($R:$R),COLUMN()-(($H1254-$H1255)*12))):CG1264)/(($H1254)*12)))</f>
        <v>-97598.718335468191</v>
      </c>
      <c r="CH1262" s="80" cm="1">
        <f t="array" aca="1" ref="CH1262" ca="1">(SUM(INDEX(1257:1257,1,MAX(COLUMN($R:$R),COLUMN()-($H1254*12-1))):CH1259)/($H1254*12)+IF($R1264=0,0,SUM(INDEX(1262:1262,1,MAX(COLUMN($R:$R),COLUMN()-(($H1254-$H1255)*12))):CH1264)/(($H1254)*12)))</f>
        <v>-99147.118072862999</v>
      </c>
      <c r="CI1262" s="80" cm="1">
        <f t="array" aca="1" ref="CI1262" ca="1">(SUM(INDEX(1257:1257,1,MAX(COLUMN($R:$R),COLUMN()-($H1254*12-1))):CI1259)/($H1254*12)+IF($R1264=0,0,SUM(INDEX(1262:1262,1,MAX(COLUMN($R:$R),COLUMN()-(($H1254-$H1255)*12))):CI1264)/(($H1254)*12)))</f>
        <v>-100705.60756914236</v>
      </c>
      <c r="CJ1262" s="80" cm="1">
        <f t="array" aca="1" ref="CJ1262" ca="1">(SUM(INDEX(1257:1257,1,MAX(COLUMN($R:$R),COLUMN()-($H1254*12-1))):CJ1259)/($H1254*12)+IF($R1264=0,0,SUM(INDEX(1262:1262,1,MAX(COLUMN($R:$R),COLUMN()-(($H1254-$H1255)*12))):CJ1264)/(($H1254)*12)))</f>
        <v>-102274.08403539819</v>
      </c>
      <c r="CK1262" s="80" cm="1">
        <f t="array" aca="1" ref="CK1262" ca="1">(SUM(INDEX(1257:1257,1,MAX(COLUMN($R:$R),COLUMN()-($H1254*12-1))):CK1259)/($H1254*12)+IF($R1264=0,0,SUM(INDEX(1262:1262,1,MAX(COLUMN($R:$R),COLUMN()-(($H1254-$H1255)*12))):CK1264)/(($H1254)*12)))</f>
        <v>-103852.43829982956</v>
      </c>
      <c r="CL1262" s="80" cm="1">
        <f t="array" aca="1" ref="CL1262" ca="1">(SUM(INDEX(1257:1257,1,MAX(COLUMN($R:$R),COLUMN()-($H1254*12-1))):CL1259)/($H1254*12)+IF($R1264=0,0,SUM(INDEX(1262:1262,1,MAX(COLUMN($R:$R),COLUMN()-(($H1254-$H1255)*12))):CL1264)/(($H1254)*12)))</f>
        <v>-105440.554620902</v>
      </c>
      <c r="CN1262" s="80">
        <f>SUMIF($5:$5,CN$2,1260:1260)</f>
        <v>0</v>
      </c>
      <c r="CO1262" s="80" t="e" cm="1">
        <f t="array" aca="1" ref="CO1262" ca="1">(SUM(INDEX(1257:1257,1,MAX(COLUMN($CN:$CN),COLUMN()-($H1254*4-1))):CO1259)/($H1254*4)-IF($CN1264=0,0,SUM(INDEX(1262:1262,1,MAX(COLUMN($CN:$CN),COLUMN()-(($H1254-$H1255)*4))):CO1264)/(($H1254)*4)))</f>
        <v>#N/A</v>
      </c>
      <c r="CP1262" s="80" t="e" cm="1">
        <f t="array" aca="1" ref="CP1262" ca="1">(SUM(INDEX(1257:1257,1,MAX(COLUMN($CN:$CN),COLUMN()-($H1254*4-1))):CP1259)/($H1254*4)-IF($CN1264=0,0,SUM(INDEX(1262:1262,1,MAX(COLUMN($CN:$CN),COLUMN()-(($H1254-$H1255)*4))):CP1264)/(($H1254)*4)))</f>
        <v>#N/A</v>
      </c>
      <c r="CQ1262" s="80" t="e" cm="1">
        <f t="array" aca="1" ref="CQ1262" ca="1">(SUM(INDEX(1257:1257,1,MAX(COLUMN($CN:$CN),COLUMN()-($H1254*4-1))):CQ1259)/($H1254*4)-IF($CN1264=0,0,SUM(INDEX(1262:1262,1,MAX(COLUMN($CN:$CN),COLUMN()-(($H1254-$H1255)*4))):CQ1264)/(($H1254)*4)))</f>
        <v>#N/A</v>
      </c>
      <c r="CR1262" s="80" t="e" cm="1">
        <f t="array" aca="1" ref="CR1262" ca="1">(SUM(INDEX(1257:1257,1,MAX(COLUMN($CN:$CN),COLUMN()-($H1254*4-1))):CR1259)/($H1254*4)-IF($CN1264=0,0,SUM(INDEX(1262:1262,1,MAX(COLUMN($CN:$CN),COLUMN()-(($H1254-$H1255)*4))):CR1264)/(($H1254)*4)))</f>
        <v>#N/A</v>
      </c>
      <c r="CS1262" s="80" t="e" cm="1">
        <f t="array" aca="1" ref="CS1262" ca="1">(SUM(INDEX(1257:1257,1,MAX(COLUMN($CN:$CN),COLUMN()-($H1254*4-1))):CS1259)/($H1254*4)-IF($CN1264=0,0,SUM(INDEX(1262:1262,1,MAX(COLUMN($CN:$CN),COLUMN()-(($H1254-$H1255)*4))):CS1264)/(($H1254)*4)))</f>
        <v>#N/A</v>
      </c>
      <c r="CT1262" s="80" t="e" cm="1">
        <f t="array" aca="1" ref="CT1262" ca="1">(SUM(INDEX(1257:1257,1,MAX(COLUMN($CN:$CN),COLUMN()-($H1254*4-1))):CT1259)/($H1254*4)-IF($CN1264=0,0,SUM(INDEX(1262:1262,1,MAX(COLUMN($CN:$CN),COLUMN()-(($H1254-$H1255)*4))):CT1264)/(($H1254)*4)))</f>
        <v>#N/A</v>
      </c>
      <c r="CU1262" s="80" t="e" cm="1">
        <f t="array" aca="1" ref="CU1262" ca="1">(SUM(INDEX(1257:1257,1,MAX(COLUMN($CN:$CN),COLUMN()-($H1254*4-1))):CU1259)/($H1254*4)-IF($CN1264=0,0,SUM(INDEX(1262:1262,1,MAX(COLUMN($CN:$CN),COLUMN()-(($H1254-$H1255)*4))):CU1264)/(($H1254)*4)))</f>
        <v>#N/A</v>
      </c>
      <c r="CV1262" s="80" t="e" cm="1">
        <f t="array" aca="1" ref="CV1262" ca="1">(SUM(INDEX(1257:1257,1,MAX(COLUMN($CN:$CN),COLUMN()-($H1254*4-1))):CV1259)/($H1254*4)-IF($CN1264=0,0,SUM(INDEX(1262:1262,1,MAX(COLUMN($CN:$CN),COLUMN()-(($H1254-$H1255)*4))):CV1264)/(($H1254)*4)))</f>
        <v>#N/A</v>
      </c>
      <c r="CW1262" s="80" t="e" cm="1">
        <f t="array" aca="1" ref="CW1262" ca="1">(SUM(INDEX(1257:1257,1,MAX(COLUMN($CN:$CN),COLUMN()-($H1254*4-1))):CW1259)/($H1254*4)-IF($CN1264=0,0,SUM(INDEX(1262:1262,1,MAX(COLUMN($CN:$CN),COLUMN()-(($H1254-$H1255)*4))):CW1264)/(($H1254)*4)))</f>
        <v>#N/A</v>
      </c>
      <c r="CX1262" s="80" t="e" cm="1">
        <f t="array" aca="1" ref="CX1262" ca="1">(SUM(INDEX(1257:1257,1,MAX(COLUMN($CN:$CN),COLUMN()-($H1254*4-1))):CX1259)/($H1254*4)-IF($CN1264=0,0,SUM(INDEX(1262:1262,1,MAX(COLUMN($CN:$CN),COLUMN()-(($H1254-$H1255)*4))):CX1264)/(($H1254)*4)))</f>
        <v>#N/A</v>
      </c>
      <c r="CY1262" s="80" t="e" cm="1">
        <f t="array" aca="1" ref="CY1262" ca="1">(SUM(INDEX(1257:1257,1,MAX(COLUMN($CN:$CN),COLUMN()-($H1254*4-1))):CY1259)/($H1254*4)-IF($CN1264=0,0,SUM(INDEX(1262:1262,1,MAX(COLUMN($CN:$CN),COLUMN()-(($H1254-$H1255)*4))):CY1264)/(($H1254)*4)))</f>
        <v>#N/A</v>
      </c>
      <c r="CZ1262" s="80" t="e" cm="1">
        <f t="array" aca="1" ref="CZ1262" ca="1">(SUM(INDEX(1257:1257,1,MAX(COLUMN($CN:$CN),COLUMN()-($H1254*4-1))):CZ1259)/($H1254*4)-IF($CN1264=0,0,SUM(INDEX(1262:1262,1,MAX(COLUMN($CN:$CN),COLUMN()-(($H1254-$H1255)*4))):CZ1264)/(($H1254)*4)))</f>
        <v>#N/A</v>
      </c>
      <c r="DA1262" s="80" t="e" cm="1">
        <f t="array" aca="1" ref="DA1262" ca="1">(SUM(INDEX(1257:1257,1,MAX(COLUMN($CN:$CN),COLUMN()-($H1254*4-1))):DA1259)/($H1254*4)-IF($CN1264=0,0,SUM(INDEX(1262:1262,1,MAX(COLUMN($CN:$CN),COLUMN()-(($H1254-$H1255)*4))):DA1264)/(($H1254)*4)))</f>
        <v>#N/A</v>
      </c>
      <c r="DB1262" s="80" t="e" cm="1">
        <f t="array" aca="1" ref="DB1262" ca="1">(SUM(INDEX(1257:1257,1,MAX(COLUMN($CN:$CN),COLUMN()-($H1254*4-1))):DB1259)/($H1254*4)-IF($CN1264=0,0,SUM(INDEX(1262:1262,1,MAX(COLUMN($CN:$CN),COLUMN()-(($H1254-$H1255)*4))):DB1264)/(($H1254)*4)))</f>
        <v>#N/A</v>
      </c>
      <c r="DC1262" s="80" t="e" cm="1">
        <f t="array" aca="1" ref="DC1262" ca="1">(SUM(INDEX(1257:1257,1,MAX(COLUMN($CN:$CN),COLUMN()-($H1254*4-1))):DC1259)/($H1254*4)-IF($CN1264=0,0,SUM(INDEX(1262:1262,1,MAX(COLUMN($CN:$CN),COLUMN()-(($H1254-$H1255)*4))):DC1264)/(($H1254)*4)))</f>
        <v>#N/A</v>
      </c>
      <c r="DD1262" s="80" t="e" cm="1">
        <f t="array" aca="1" ref="DD1262" ca="1">(SUM(INDEX(1257:1257,1,MAX(COLUMN($CN:$CN),COLUMN()-($H1254*4-1))):DD1259)/($H1254*4)-IF($CN1264=0,0,SUM(INDEX(1262:1262,1,MAX(COLUMN($CN:$CN),COLUMN()-(($H1254-$H1255)*4))):DD1264)/(($H1254)*4)))</f>
        <v>#N/A</v>
      </c>
      <c r="DE1262" s="80" t="e" cm="1">
        <f t="array" aca="1" ref="DE1262" ca="1">(SUM(INDEX(1257:1257,1,MAX(COLUMN($CN:$CN),COLUMN()-($H1254*4-1))):DE1259)/($H1254*4)-IF($CN1264=0,0,SUM(INDEX(1262:1262,1,MAX(COLUMN($CN:$CN),COLUMN()-(($H1254-$H1255)*4))):DE1264)/(($H1254)*4)))</f>
        <v>#N/A</v>
      </c>
      <c r="DF1262" s="80" t="e" cm="1">
        <f t="array" aca="1" ref="DF1262" ca="1">(SUM(INDEX(1257:1257,1,MAX(COLUMN($CN:$CN),COLUMN()-($H1254*4-1))):DF1259)/($H1254*4)-IF($CN1264=0,0,SUM(INDEX(1262:1262,1,MAX(COLUMN($CN:$CN),COLUMN()-(($H1254-$H1255)*4))):DF1264)/(($H1254)*4)))</f>
        <v>#N/A</v>
      </c>
      <c r="DG1262" s="80" t="e" cm="1">
        <f t="array" aca="1" ref="DG1262" ca="1">(SUM(INDEX(1257:1257,1,MAX(COLUMN($CN:$CN),COLUMN()-($H1254*4-1))):DG1259)/($H1254*4)-IF($CN1264=0,0,SUM(INDEX(1262:1262,1,MAX(COLUMN($CN:$CN),COLUMN()-(($H1254-$H1255)*4))):DG1264)/(($H1254)*4)))</f>
        <v>#N/A</v>
      </c>
      <c r="DH1262" s="80" t="e" cm="1">
        <f t="array" aca="1" ref="DH1262" ca="1">(SUM(INDEX(1257:1257,1,MAX(COLUMN($CN:$CN),COLUMN()-($H1254*4-1))):DH1259)/($H1254*4)-IF($CN1264=0,0,SUM(INDEX(1262:1262,1,MAX(COLUMN($CN:$CN),COLUMN()-(($H1254-$H1255)*4))):DH1264)/(($H1254)*4)))</f>
        <v>#N/A</v>
      </c>
      <c r="DI1262" s="80" t="e" cm="1">
        <f t="array" aca="1" ref="DI1262" ca="1">(SUM(INDEX(1257:1257,1,MAX(COLUMN($CN:$CN),COLUMN()-($H1254*4-1))):DI1259)/($H1254*4)-IF($CN1264=0,0,SUM(INDEX(1262:1262,1,MAX(COLUMN($CN:$CN),COLUMN()-(($H1254-$H1255)*4))):DI1264)/(($H1254)*4)))</f>
        <v>#N/A</v>
      </c>
      <c r="DJ1262" s="80" t="e" cm="1">
        <f t="array" aca="1" ref="DJ1262" ca="1">(SUM(INDEX(1257:1257,1,MAX(COLUMN($CN:$CN),COLUMN()-($H1254*4-1))):DJ1259)/($H1254*4)-IF($CN1264=0,0,SUM(INDEX(1262:1262,1,MAX(COLUMN($CN:$CN),COLUMN()-(($H1254-$H1255)*4))):DJ1264)/(($H1254)*4)))</f>
        <v>#N/A</v>
      </c>
      <c r="DK1262" s="80" t="e" cm="1">
        <f t="array" aca="1" ref="DK1262" ca="1">(SUM(INDEX(1257:1257,1,MAX(COLUMN($CN:$CN),COLUMN()-($H1254*4-1))):DK1259)/($H1254*4)-IF($CN1264=0,0,SUM(INDEX(1262:1262,1,MAX(COLUMN($CN:$CN),COLUMN()-(($H1254-$H1255)*4))):DK1264)/(($H1254)*4)))</f>
        <v>#N/A</v>
      </c>
      <c r="DL1262" s="80" t="e" cm="1">
        <f t="array" aca="1" ref="DL1262" ca="1">(SUM(INDEX(1257:1257,1,MAX(COLUMN($CN:$CN),COLUMN()-($H1254*4-1))):DL1259)/($H1254*4)-IF($CN1264=0,0,SUM(INDEX(1262:1262,1,MAX(COLUMN($CN:$CN),COLUMN()-(($H1254-$H1255)*4))):DL1264)/(($H1254)*4)))</f>
        <v>#N/A</v>
      </c>
    </row>
    <row r="1263" spans="1:116" x14ac:dyDescent="0.4">
      <c r="B1263" s="8" t="str">
        <f t="shared" si="1490"/>
        <v>1263 FAINT-S</v>
      </c>
      <c r="C1263" s="8"/>
      <c r="D1263" t="s">
        <v>766</v>
      </c>
      <c r="E1263" s="8" t="str">
        <f t="shared" si="1485"/>
        <v>1263 FAINT-S</v>
      </c>
      <c r="G1263" s="158"/>
      <c r="J1263" s="62"/>
      <c r="K1263" s="53"/>
      <c r="L1263" s="53"/>
      <c r="M1263" s="53"/>
      <c r="N1263" s="53"/>
      <c r="O1263" s="53"/>
      <c r="P1263" s="53"/>
      <c r="R1263" s="82"/>
      <c r="S1263" s="153"/>
      <c r="T1263" s="153"/>
      <c r="U1263" s="153"/>
      <c r="V1263" s="153"/>
      <c r="W1263" s="153"/>
      <c r="X1263" s="153"/>
      <c r="Y1263" s="153"/>
      <c r="Z1263" s="153"/>
      <c r="AA1263" s="153"/>
      <c r="AB1263" s="153"/>
      <c r="AC1263" s="153"/>
      <c r="AD1263" s="153"/>
      <c r="AE1263" s="153"/>
      <c r="AF1263" s="153"/>
      <c r="AG1263" s="153"/>
      <c r="AH1263" s="153"/>
      <c r="AI1263" s="153"/>
      <c r="AJ1263" s="153"/>
      <c r="AK1263" s="153"/>
      <c r="AL1263" s="153"/>
      <c r="AM1263" s="153"/>
      <c r="AN1263" s="153"/>
      <c r="AO1263" s="153"/>
      <c r="AP1263" s="153"/>
      <c r="AQ1263" s="153"/>
      <c r="AR1263" s="153"/>
      <c r="AS1263" s="153"/>
      <c r="AT1263" s="153"/>
      <c r="AU1263" s="153"/>
      <c r="AV1263" s="153"/>
      <c r="AW1263" s="153"/>
      <c r="AX1263" s="153"/>
      <c r="AY1263" s="153"/>
      <c r="AZ1263" s="153"/>
      <c r="BA1263" s="153"/>
      <c r="BB1263" s="153"/>
      <c r="BC1263" s="153"/>
      <c r="BD1263" s="153"/>
      <c r="BE1263" s="153"/>
      <c r="BF1263" s="153"/>
      <c r="BG1263" s="153"/>
      <c r="BH1263" s="153"/>
      <c r="BI1263" s="153"/>
      <c r="BJ1263" s="153"/>
      <c r="BK1263" s="153"/>
      <c r="BL1263" s="153"/>
      <c r="BM1263" s="153"/>
      <c r="BN1263" s="153"/>
      <c r="BO1263" s="153"/>
      <c r="BP1263" s="153"/>
      <c r="BQ1263" s="153"/>
      <c r="BR1263" s="153"/>
      <c r="BS1263" s="153"/>
      <c r="BT1263" s="153"/>
      <c r="BU1263" s="153"/>
      <c r="BV1263" s="153"/>
      <c r="BW1263" s="153"/>
      <c r="BX1263" s="153"/>
      <c r="BY1263" s="153"/>
      <c r="BZ1263" s="153"/>
      <c r="CA1263" s="153"/>
      <c r="CB1263" s="153"/>
      <c r="CC1263" s="153"/>
      <c r="CD1263" s="153"/>
      <c r="CE1263" s="153"/>
      <c r="CF1263" s="153"/>
      <c r="CG1263" s="153"/>
      <c r="CH1263" s="153"/>
      <c r="CI1263" s="153"/>
      <c r="CJ1263" s="153"/>
      <c r="CK1263" s="153"/>
      <c r="CL1263" s="153"/>
      <c r="CN1263" s="62"/>
      <c r="CO1263" s="153"/>
      <c r="CP1263" s="153"/>
      <c r="CQ1263" s="153"/>
      <c r="CR1263" s="153"/>
      <c r="CS1263" s="153"/>
      <c r="CT1263" s="153"/>
      <c r="CU1263" s="153"/>
      <c r="CV1263" s="153"/>
      <c r="CW1263" s="153"/>
      <c r="CX1263" s="153"/>
      <c r="CY1263" s="153"/>
      <c r="CZ1263" s="153"/>
      <c r="DA1263" s="153"/>
      <c r="DB1263" s="153"/>
      <c r="DC1263" s="153"/>
      <c r="DD1263" s="153"/>
      <c r="DE1263" s="153"/>
      <c r="DF1263" s="153"/>
      <c r="DG1263" s="153"/>
      <c r="DH1263" s="153"/>
      <c r="DI1263" s="153"/>
      <c r="DJ1263" s="153"/>
      <c r="DK1263" s="153"/>
      <c r="DL1263" s="153"/>
    </row>
    <row r="1264" spans="1:116" x14ac:dyDescent="0.4">
      <c r="B1264" s="8" t="str">
        <f>E1264</f>
        <v>1264 FAINT-S</v>
      </c>
      <c r="C1264" s="8"/>
      <c r="D1264" t="s">
        <v>766</v>
      </c>
      <c r="E1264" s="8" t="str">
        <f t="shared" si="1485"/>
        <v>1264 FAINT-S</v>
      </c>
      <c r="G1264" s="158" t="s">
        <v>280</v>
      </c>
      <c r="J1264" s="74">
        <v>100</v>
      </c>
      <c r="K1264" s="53"/>
      <c r="L1264" s="53"/>
      <c r="M1264" s="53"/>
      <c r="N1264" s="53"/>
      <c r="O1264" s="53"/>
      <c r="P1264" s="53"/>
      <c r="R1264" s="24">
        <f>-$J1264</f>
        <v>-100</v>
      </c>
      <c r="S1264" s="153"/>
      <c r="T1264" s="153"/>
      <c r="U1264" s="153"/>
      <c r="V1264" s="153"/>
      <c r="W1264" s="153"/>
      <c r="X1264" s="153"/>
      <c r="Y1264" s="153"/>
      <c r="Z1264" s="153"/>
      <c r="AA1264" s="153"/>
      <c r="AB1264" s="153"/>
      <c r="AC1264" s="153"/>
      <c r="AD1264" s="153"/>
      <c r="AE1264" s="153"/>
      <c r="AF1264" s="153"/>
      <c r="AG1264" s="153"/>
      <c r="AH1264" s="153"/>
      <c r="AI1264" s="153"/>
      <c r="AJ1264" s="153"/>
      <c r="AK1264" s="153"/>
      <c r="AL1264" s="153"/>
      <c r="AM1264" s="153"/>
      <c r="AN1264" s="153"/>
      <c r="AO1264" s="153"/>
      <c r="AP1264" s="153"/>
      <c r="AQ1264" s="153"/>
      <c r="AR1264" s="153"/>
      <c r="AS1264" s="153"/>
      <c r="AT1264" s="153"/>
      <c r="AU1264" s="153"/>
      <c r="AV1264" s="153"/>
      <c r="AW1264" s="153"/>
      <c r="AX1264" s="153"/>
      <c r="AY1264" s="153"/>
      <c r="AZ1264" s="153"/>
      <c r="BA1264" s="153"/>
      <c r="BB1264" s="153"/>
      <c r="BC1264" s="153"/>
      <c r="BD1264" s="153"/>
      <c r="BE1264" s="153"/>
      <c r="BF1264" s="153"/>
      <c r="BG1264" s="153"/>
      <c r="BH1264" s="153"/>
      <c r="BI1264" s="153"/>
      <c r="BJ1264" s="153"/>
      <c r="BK1264" s="153"/>
      <c r="BL1264" s="153"/>
      <c r="BM1264" s="153"/>
      <c r="BN1264" s="153"/>
      <c r="BO1264" s="153"/>
      <c r="BP1264" s="153"/>
      <c r="BQ1264" s="153"/>
      <c r="BR1264" s="153"/>
      <c r="BS1264" s="153"/>
      <c r="BT1264" s="153"/>
      <c r="BU1264" s="153"/>
      <c r="BV1264" s="153"/>
      <c r="BW1264" s="153"/>
      <c r="BX1264" s="153"/>
      <c r="BY1264" s="153"/>
      <c r="BZ1264" s="153"/>
      <c r="CA1264" s="153"/>
      <c r="CB1264" s="153"/>
      <c r="CC1264" s="153"/>
      <c r="CD1264" s="153"/>
      <c r="CE1264" s="153"/>
      <c r="CF1264" s="153"/>
      <c r="CG1264" s="153"/>
      <c r="CH1264" s="153"/>
      <c r="CI1264" s="153"/>
      <c r="CJ1264" s="153"/>
      <c r="CK1264" s="153"/>
      <c r="CL1264" s="153"/>
      <c r="CN1264" s="74">
        <f>J1264</f>
        <v>100</v>
      </c>
      <c r="CO1264" s="153"/>
      <c r="CP1264" s="153"/>
      <c r="CQ1264" s="153"/>
      <c r="CR1264" s="153"/>
      <c r="CS1264" s="153"/>
      <c r="CT1264" s="153"/>
      <c r="CU1264" s="153"/>
      <c r="CV1264" s="153"/>
      <c r="CW1264" s="153"/>
      <c r="CX1264" s="153"/>
      <c r="CY1264" s="153"/>
      <c r="CZ1264" s="153"/>
      <c r="DA1264" s="153"/>
      <c r="DB1264" s="153"/>
      <c r="DC1264" s="153"/>
      <c r="DD1264" s="153"/>
      <c r="DE1264" s="153"/>
      <c r="DF1264" s="153"/>
      <c r="DG1264" s="153"/>
      <c r="DH1264" s="153"/>
      <c r="DI1264" s="153"/>
      <c r="DJ1264" s="153"/>
      <c r="DK1264" s="153"/>
      <c r="DL1264" s="153"/>
    </row>
    <row r="1265" spans="1:116" x14ac:dyDescent="0.4">
      <c r="B1265" s="8" t="str">
        <f t="shared" ref="B1265:B1278" si="1491">E1265</f>
        <v>1265 FAINT-S</v>
      </c>
      <c r="D1265" t="s">
        <v>766</v>
      </c>
      <c r="E1265" s="8" t="str">
        <f t="shared" si="1485"/>
        <v>1265 FAINT-S</v>
      </c>
      <c r="G1265" s="125"/>
      <c r="S1265" s="72"/>
      <c r="T1265" s="72"/>
      <c r="U1265" s="72"/>
      <c r="V1265" s="72"/>
      <c r="W1265" s="72"/>
      <c r="X1265" s="72"/>
      <c r="Y1265" s="72"/>
      <c r="Z1265" s="72"/>
      <c r="AA1265" s="72"/>
      <c r="AB1265" s="72"/>
      <c r="AC1265" s="72"/>
      <c r="AD1265" s="72"/>
      <c r="AE1265" s="72"/>
      <c r="AF1265" s="72"/>
      <c r="AG1265" s="72"/>
      <c r="AH1265" s="72"/>
      <c r="AI1265" s="72"/>
      <c r="AJ1265" s="72"/>
      <c r="AK1265" s="72"/>
      <c r="AL1265" s="72"/>
      <c r="AM1265" s="72"/>
      <c r="AN1265" s="72"/>
      <c r="AO1265" s="72"/>
      <c r="AP1265" s="72"/>
      <c r="AQ1265" s="72"/>
      <c r="AR1265" s="72"/>
      <c r="AS1265" s="72"/>
      <c r="AT1265" s="72"/>
      <c r="AU1265" s="72"/>
      <c r="AV1265" s="72"/>
      <c r="AW1265" s="72"/>
      <c r="AX1265" s="72"/>
      <c r="AY1265" s="72"/>
      <c r="AZ1265" s="72"/>
      <c r="BA1265" s="72"/>
      <c r="BB1265" s="72"/>
      <c r="BC1265" s="72"/>
      <c r="BD1265" s="72"/>
      <c r="BE1265" s="72"/>
      <c r="BF1265" s="72"/>
      <c r="BG1265" s="72"/>
      <c r="BH1265" s="72"/>
      <c r="BI1265" s="72"/>
      <c r="BJ1265" s="72"/>
      <c r="BK1265" s="72"/>
      <c r="BL1265" s="72"/>
      <c r="BM1265" s="72"/>
      <c r="BN1265" s="72"/>
      <c r="BO1265" s="72"/>
      <c r="BP1265" s="72"/>
      <c r="BQ1265" s="72"/>
      <c r="BR1265" s="72"/>
      <c r="BS1265" s="72"/>
      <c r="BT1265" s="72"/>
      <c r="BU1265" s="72"/>
      <c r="BV1265" s="72"/>
      <c r="BW1265" s="72"/>
      <c r="BX1265" s="72"/>
      <c r="BY1265" s="72"/>
      <c r="BZ1265" s="72"/>
      <c r="CA1265" s="72"/>
      <c r="CB1265" s="72"/>
      <c r="CC1265" s="72"/>
      <c r="CD1265" s="72"/>
      <c r="CE1265" s="72"/>
      <c r="CF1265" s="72"/>
      <c r="CG1265" s="72"/>
      <c r="CH1265" s="72"/>
      <c r="CI1265" s="72"/>
      <c r="CJ1265" s="72"/>
      <c r="CK1265" s="72"/>
      <c r="CL1265" s="72"/>
      <c r="CO1265" s="72"/>
      <c r="CP1265" s="72"/>
      <c r="CQ1265" s="72"/>
      <c r="CR1265" s="72"/>
      <c r="CS1265" s="72"/>
      <c r="CT1265" s="72"/>
      <c r="CU1265" s="72"/>
      <c r="CV1265" s="72"/>
      <c r="CW1265" s="72"/>
      <c r="CX1265" s="72"/>
      <c r="CY1265" s="72"/>
      <c r="CZ1265" s="72"/>
      <c r="DA1265" s="72"/>
      <c r="DB1265" s="72"/>
      <c r="DC1265" s="72"/>
      <c r="DD1265" s="72"/>
      <c r="DE1265" s="72"/>
      <c r="DF1265" s="72"/>
      <c r="DG1265" s="72"/>
      <c r="DH1265" s="72"/>
      <c r="DI1265" s="72"/>
      <c r="DJ1265" s="72"/>
      <c r="DK1265" s="72"/>
      <c r="DL1265" s="72"/>
    </row>
    <row r="1266" spans="1:116" x14ac:dyDescent="0.4">
      <c r="B1266" s="8" t="str">
        <f t="shared" si="1491"/>
        <v>1266 FAINT-S</v>
      </c>
      <c r="D1266" t="s">
        <v>766</v>
      </c>
      <c r="E1266" s="8" t="str">
        <f t="shared" si="1485"/>
        <v>1266 FAINT-S</v>
      </c>
      <c r="G1266" s="95" t="s">
        <v>205</v>
      </c>
      <c r="H1266" s="12"/>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s="8" t="str">
        <f t="shared" si="1491"/>
        <v>1267 FAINT-S</v>
      </c>
      <c r="D1267" t="s">
        <v>766</v>
      </c>
      <c r="E1267" s="8" t="str">
        <f t="shared" si="1485"/>
        <v>1267 FAINT-S</v>
      </c>
      <c r="G1267" s="158" t="str">
        <f>"Gross intangibles - "&amp;SUBSTITUTE(G1252,":","")</f>
        <v>Gross intangibles - Volume driven secondary intangible assets</v>
      </c>
      <c r="J1267" s="80">
        <f>J1264</f>
        <v>100</v>
      </c>
      <c r="K1267" s="24">
        <f ca="1">SUMIF($4:$4,K$2,1267:1267)</f>
        <v>600100</v>
      </c>
      <c r="L1267" s="24">
        <f ca="1">SUMIF($4:$4,L$2,1267:1267)</f>
        <v>1200100</v>
      </c>
      <c r="M1267" s="24">
        <f ca="1">SUMIF($4:$4,M$2,1267:1267)</f>
        <v>1800100</v>
      </c>
      <c r="N1267" s="24">
        <f ca="1">SUMIF($4:$4,N$2,1267:1267)</f>
        <v>2400100</v>
      </c>
      <c r="O1267" s="24">
        <f ca="1">SUMIF($4:$4,O$2,1267:1267)</f>
        <v>3000100</v>
      </c>
      <c r="P1267" s="24">
        <f ca="1">SUMIF($4:$4,P$2,1267:1267)</f>
        <v>3600100</v>
      </c>
      <c r="R1267" s="24">
        <f>$J1267</f>
        <v>100</v>
      </c>
      <c r="S1267" s="80">
        <f t="shared" ref="S1267:AX1276" ca="1" si="1492">-S1259+R1267</f>
        <v>50100</v>
      </c>
      <c r="T1267" s="80">
        <f t="shared" ca="1" si="1492"/>
        <v>100100</v>
      </c>
      <c r="U1267" s="80">
        <f t="shared" ca="1" si="1492"/>
        <v>150100</v>
      </c>
      <c r="V1267" s="80">
        <f t="shared" ca="1" si="1492"/>
        <v>200100</v>
      </c>
      <c r="W1267" s="80">
        <f t="shared" ca="1" si="1492"/>
        <v>250100</v>
      </c>
      <c r="X1267" s="80">
        <f t="shared" ca="1" si="1492"/>
        <v>300100</v>
      </c>
      <c r="Y1267" s="80">
        <f t="shared" ca="1" si="1492"/>
        <v>350100</v>
      </c>
      <c r="Z1267" s="80">
        <f t="shared" ca="1" si="1492"/>
        <v>400100</v>
      </c>
      <c r="AA1267" s="80">
        <f t="shared" ca="1" si="1492"/>
        <v>450100</v>
      </c>
      <c r="AB1267" s="80">
        <f t="shared" ca="1" si="1492"/>
        <v>500100</v>
      </c>
      <c r="AC1267" s="80">
        <f t="shared" ca="1" si="1492"/>
        <v>550100</v>
      </c>
      <c r="AD1267" s="80">
        <f t="shared" ca="1" si="1492"/>
        <v>600100</v>
      </c>
      <c r="AE1267" s="80">
        <f t="shared" ca="1" si="1492"/>
        <v>650100</v>
      </c>
      <c r="AF1267" s="80">
        <f t="shared" ca="1" si="1492"/>
        <v>700100</v>
      </c>
      <c r="AG1267" s="80">
        <f t="shared" ca="1" si="1492"/>
        <v>750100</v>
      </c>
      <c r="AH1267" s="80">
        <f t="shared" ca="1" si="1492"/>
        <v>800100</v>
      </c>
      <c r="AI1267" s="80">
        <f t="shared" ca="1" si="1492"/>
        <v>850100</v>
      </c>
      <c r="AJ1267" s="80">
        <f t="shared" ca="1" si="1492"/>
        <v>900100</v>
      </c>
      <c r="AK1267" s="80">
        <f t="shared" ca="1" si="1492"/>
        <v>950100</v>
      </c>
      <c r="AL1267" s="80">
        <f t="shared" ca="1" si="1492"/>
        <v>1000100</v>
      </c>
      <c r="AM1267" s="80">
        <f t="shared" ca="1" si="1492"/>
        <v>1050100</v>
      </c>
      <c r="AN1267" s="80">
        <f t="shared" ca="1" si="1492"/>
        <v>1100100</v>
      </c>
      <c r="AO1267" s="80">
        <f t="shared" ca="1" si="1492"/>
        <v>1150100</v>
      </c>
      <c r="AP1267" s="80">
        <f t="shared" ca="1" si="1492"/>
        <v>1200100</v>
      </c>
      <c r="AQ1267" s="80">
        <f t="shared" ca="1" si="1492"/>
        <v>1250100</v>
      </c>
      <c r="AR1267" s="80">
        <f t="shared" ca="1" si="1492"/>
        <v>1300100</v>
      </c>
      <c r="AS1267" s="80">
        <f t="shared" ca="1" si="1492"/>
        <v>1350100</v>
      </c>
      <c r="AT1267" s="80">
        <f t="shared" ca="1" si="1492"/>
        <v>1400100</v>
      </c>
      <c r="AU1267" s="80">
        <f t="shared" ca="1" si="1492"/>
        <v>1450100</v>
      </c>
      <c r="AV1267" s="80">
        <f t="shared" ca="1" si="1492"/>
        <v>1500100</v>
      </c>
      <c r="AW1267" s="80">
        <f t="shared" ca="1" si="1492"/>
        <v>1550100</v>
      </c>
      <c r="AX1267" s="80">
        <f t="shared" ca="1" si="1492"/>
        <v>1600100</v>
      </c>
      <c r="AY1267" s="80">
        <f t="shared" ref="AY1267:CD1276" ca="1" si="1493">-AY1259+AX1267</f>
        <v>1650100</v>
      </c>
      <c r="AZ1267" s="80">
        <f t="shared" ca="1" si="1493"/>
        <v>1700100</v>
      </c>
      <c r="BA1267" s="80">
        <f t="shared" ca="1" si="1493"/>
        <v>1750100</v>
      </c>
      <c r="BB1267" s="80">
        <f t="shared" ca="1" si="1493"/>
        <v>1800100</v>
      </c>
      <c r="BC1267" s="80">
        <f t="shared" ca="1" si="1493"/>
        <v>1850100</v>
      </c>
      <c r="BD1267" s="80">
        <f t="shared" ca="1" si="1493"/>
        <v>1900100</v>
      </c>
      <c r="BE1267" s="80">
        <f t="shared" ca="1" si="1493"/>
        <v>1950100</v>
      </c>
      <c r="BF1267" s="80">
        <f t="shared" ca="1" si="1493"/>
        <v>2000100</v>
      </c>
      <c r="BG1267" s="80">
        <f t="shared" ca="1" si="1493"/>
        <v>2050100</v>
      </c>
      <c r="BH1267" s="80">
        <f t="shared" ca="1" si="1493"/>
        <v>2100100</v>
      </c>
      <c r="BI1267" s="80">
        <f t="shared" ca="1" si="1493"/>
        <v>2150100</v>
      </c>
      <c r="BJ1267" s="80">
        <f t="shared" ca="1" si="1493"/>
        <v>2200100</v>
      </c>
      <c r="BK1267" s="80">
        <f t="shared" ca="1" si="1493"/>
        <v>2250100</v>
      </c>
      <c r="BL1267" s="80">
        <f t="shared" ca="1" si="1493"/>
        <v>2300100</v>
      </c>
      <c r="BM1267" s="80">
        <f t="shared" ca="1" si="1493"/>
        <v>2350100</v>
      </c>
      <c r="BN1267" s="80">
        <f t="shared" ca="1" si="1493"/>
        <v>2400100</v>
      </c>
      <c r="BO1267" s="80">
        <f t="shared" ca="1" si="1493"/>
        <v>2450100</v>
      </c>
      <c r="BP1267" s="80">
        <f t="shared" ca="1" si="1493"/>
        <v>2500100</v>
      </c>
      <c r="BQ1267" s="80">
        <f t="shared" ca="1" si="1493"/>
        <v>2550100</v>
      </c>
      <c r="BR1267" s="80">
        <f t="shared" ca="1" si="1493"/>
        <v>2600100</v>
      </c>
      <c r="BS1267" s="80">
        <f t="shared" ca="1" si="1493"/>
        <v>2650100</v>
      </c>
      <c r="BT1267" s="80">
        <f t="shared" ca="1" si="1493"/>
        <v>2700100</v>
      </c>
      <c r="BU1267" s="80">
        <f t="shared" ca="1" si="1493"/>
        <v>2750100</v>
      </c>
      <c r="BV1267" s="80">
        <f t="shared" ca="1" si="1493"/>
        <v>2800100</v>
      </c>
      <c r="BW1267" s="80">
        <f t="shared" ca="1" si="1493"/>
        <v>2850100</v>
      </c>
      <c r="BX1267" s="80">
        <f t="shared" ca="1" si="1493"/>
        <v>2900100</v>
      </c>
      <c r="BY1267" s="80">
        <f t="shared" ca="1" si="1493"/>
        <v>2950100</v>
      </c>
      <c r="BZ1267" s="80">
        <f t="shared" ca="1" si="1493"/>
        <v>3000100</v>
      </c>
      <c r="CA1267" s="80">
        <f t="shared" ca="1" si="1493"/>
        <v>3050100</v>
      </c>
      <c r="CB1267" s="80">
        <f t="shared" ca="1" si="1493"/>
        <v>3100100</v>
      </c>
      <c r="CC1267" s="80">
        <f t="shared" ca="1" si="1493"/>
        <v>3150100</v>
      </c>
      <c r="CD1267" s="80">
        <f t="shared" ca="1" si="1493"/>
        <v>3200100</v>
      </c>
      <c r="CE1267" s="80">
        <f t="shared" ref="CE1267:CL1276" ca="1" si="1494">-CE1259+CD1267</f>
        <v>3250100</v>
      </c>
      <c r="CF1267" s="80">
        <f t="shared" ca="1" si="1494"/>
        <v>3300100</v>
      </c>
      <c r="CG1267" s="80">
        <f t="shared" ca="1" si="1494"/>
        <v>3350100</v>
      </c>
      <c r="CH1267" s="80">
        <f t="shared" ca="1" si="1494"/>
        <v>3400100</v>
      </c>
      <c r="CI1267" s="80">
        <f t="shared" ca="1" si="1494"/>
        <v>3450100</v>
      </c>
      <c r="CJ1267" s="80">
        <f t="shared" ca="1" si="1494"/>
        <v>3500100</v>
      </c>
      <c r="CK1267" s="80">
        <f t="shared" ca="1" si="1494"/>
        <v>3550100</v>
      </c>
      <c r="CL1267" s="80">
        <f t="shared" ca="1" si="1494"/>
        <v>3600100</v>
      </c>
      <c r="CN1267" s="80">
        <f>CN1264</f>
        <v>100</v>
      </c>
      <c r="CO1267" s="80" t="e">
        <f t="shared" ref="CO1267:CO1276" ca="1" si="1495">-CO1259+CN1267</f>
        <v>#N/A</v>
      </c>
      <c r="CP1267" s="80" t="e">
        <f t="shared" ref="CP1267:DL1276" ca="1" si="1496">-CP1259+CO1267</f>
        <v>#N/A</v>
      </c>
      <c r="CQ1267" s="80" t="e">
        <f t="shared" ca="1" si="1496"/>
        <v>#N/A</v>
      </c>
      <c r="CR1267" s="80" t="e">
        <f t="shared" ca="1" si="1496"/>
        <v>#N/A</v>
      </c>
      <c r="CS1267" s="80" t="e">
        <f t="shared" ca="1" si="1496"/>
        <v>#N/A</v>
      </c>
      <c r="CT1267" s="80" t="e">
        <f t="shared" ca="1" si="1496"/>
        <v>#N/A</v>
      </c>
      <c r="CU1267" s="80" t="e">
        <f t="shared" ca="1" si="1496"/>
        <v>#N/A</v>
      </c>
      <c r="CV1267" s="80" t="e">
        <f t="shared" ca="1" si="1496"/>
        <v>#N/A</v>
      </c>
      <c r="CW1267" s="80" t="e">
        <f t="shared" ca="1" si="1496"/>
        <v>#N/A</v>
      </c>
      <c r="CX1267" s="80" t="e">
        <f t="shared" ca="1" si="1496"/>
        <v>#N/A</v>
      </c>
      <c r="CY1267" s="80" t="e">
        <f t="shared" ca="1" si="1496"/>
        <v>#N/A</v>
      </c>
      <c r="CZ1267" s="80" t="e">
        <f t="shared" ca="1" si="1496"/>
        <v>#N/A</v>
      </c>
      <c r="DA1267" s="80" t="e">
        <f t="shared" ca="1" si="1496"/>
        <v>#N/A</v>
      </c>
      <c r="DB1267" s="80" t="e">
        <f t="shared" ca="1" si="1496"/>
        <v>#N/A</v>
      </c>
      <c r="DC1267" s="80" t="e">
        <f t="shared" ca="1" si="1496"/>
        <v>#N/A</v>
      </c>
      <c r="DD1267" s="80" t="e">
        <f t="shared" ca="1" si="1496"/>
        <v>#N/A</v>
      </c>
      <c r="DE1267" s="80" t="e">
        <f t="shared" ca="1" si="1496"/>
        <v>#N/A</v>
      </c>
      <c r="DF1267" s="80" t="e">
        <f t="shared" ca="1" si="1496"/>
        <v>#N/A</v>
      </c>
      <c r="DG1267" s="80" t="e">
        <f t="shared" ca="1" si="1496"/>
        <v>#N/A</v>
      </c>
      <c r="DH1267" s="80" t="e">
        <f t="shared" ca="1" si="1496"/>
        <v>#N/A</v>
      </c>
      <c r="DI1267" s="80" t="e">
        <f t="shared" ca="1" si="1496"/>
        <v>#N/A</v>
      </c>
      <c r="DJ1267" s="80" t="e">
        <f t="shared" ca="1" si="1496"/>
        <v>#N/A</v>
      </c>
      <c r="DK1267" s="80" t="e">
        <f t="shared" ca="1" si="1496"/>
        <v>#N/A</v>
      </c>
      <c r="DL1267" s="80" t="e">
        <f t="shared" ca="1" si="1496"/>
        <v>#N/A</v>
      </c>
    </row>
    <row r="1268" spans="1:116" x14ac:dyDescent="0.4">
      <c r="B1268" s="8" t="str">
        <f t="shared" si="1491"/>
        <v>1268 FAINT-S</v>
      </c>
      <c r="D1268" t="s">
        <v>766</v>
      </c>
      <c r="E1268" s="8" t="str">
        <f t="shared" si="1485"/>
        <v>1268 FAINT-S</v>
      </c>
      <c r="G1268" s="158" t="str">
        <f>"Accumulated amortization - "&amp;SUBSTITUTE(G1252,":","")</f>
        <v>Accumulated amortization - Volume driven secondary intangible assets</v>
      </c>
      <c r="J1268" s="81">
        <f>-H1255/H1254*J1267</f>
        <v>0</v>
      </c>
      <c r="K1268" s="37">
        <f ca="1">SUMIF($4:$4,K$2,1268:1268)</f>
        <v>-70397.479383104757</v>
      </c>
      <c r="L1268" s="37">
        <f ca="1">SUMIF($4:$4,L$2,1268:1268)</f>
        <v>-290577.22226618236</v>
      </c>
      <c r="M1268" s="37">
        <f ca="1">SUMIF($4:$4,M$2,1268:1268)</f>
        <v>-694010.03312833188</v>
      </c>
      <c r="N1268" s="37">
        <f ca="1">SUMIF($4:$4,N$2,1268:1268)</f>
        <v>-1321646.2051831665</v>
      </c>
      <c r="O1268" s="37">
        <f ca="1">SUMIF($4:$4,O$2,1268:1268)</f>
        <v>-2223586.9098957488</v>
      </c>
      <c r="P1268" s="37">
        <f ca="1">SUMIF($4:$4,P$2,1268:1268)</f>
        <v>-3386257.7986475062</v>
      </c>
      <c r="R1268" s="37">
        <f>$J1268</f>
        <v>0</v>
      </c>
      <c r="S1268" s="81">
        <f t="shared" ref="S1268:AX1277" ca="1" si="1497">R1268+S1262</f>
        <v>-848.98305084745755</v>
      </c>
      <c r="T1268" s="81">
        <f t="shared" ca="1" si="1497"/>
        <v>-2559.6437805228379</v>
      </c>
      <c r="U1268" s="81">
        <f t="shared" ca="1" si="1497"/>
        <v>-5146.5868954469533</v>
      </c>
      <c r="V1268" s="81">
        <f t="shared" ca="1" si="1497"/>
        <v>-8624.6646394375784</v>
      </c>
      <c r="W1268" s="81">
        <f t="shared" ca="1" si="1497"/>
        <v>-13008.980989258554</v>
      </c>
      <c r="X1268" s="81">
        <f t="shared" ca="1" si="1497"/>
        <v>-18314.895921279887</v>
      </c>
      <c r="Y1268" s="81">
        <f t="shared" ca="1" si="1497"/>
        <v>-24558.029750454123</v>
      </c>
      <c r="Z1268" s="81">
        <f t="shared" ca="1" si="1497"/>
        <v>-31754.267542834699</v>
      </c>
      <c r="AA1268" s="81">
        <f t="shared" ca="1" si="1497"/>
        <v>-39919.763602882747</v>
      </c>
      <c r="AB1268" s="81">
        <f t="shared" ca="1" si="1497"/>
        <v>-49070.946036829911</v>
      </c>
      <c r="AC1268" s="81">
        <f t="shared" ca="1" si="1497"/>
        <v>-59224.521393386349</v>
      </c>
      <c r="AD1268" s="81">
        <f t="shared" ca="1" si="1497"/>
        <v>-70397.479383104757</v>
      </c>
      <c r="AE1268" s="81">
        <f t="shared" ca="1" si="1497"/>
        <v>-82607.097677733647</v>
      </c>
      <c r="AF1268" s="81">
        <f t="shared" ca="1" si="1497"/>
        <v>-95870.946790915579</v>
      </c>
      <c r="AG1268" s="81">
        <f t="shared" ca="1" si="1497"/>
        <v>-110206.89504160907</v>
      </c>
      <c r="AH1268" s="81">
        <f t="shared" ca="1" si="1497"/>
        <v>-125633.11360163635</v>
      </c>
      <c r="AI1268" s="81">
        <f t="shared" ca="1" si="1497"/>
        <v>-142168.08162878273</v>
      </c>
      <c r="AJ1268" s="81">
        <f t="shared" ca="1" si="1497"/>
        <v>-159830.5914868977</v>
      </c>
      <c r="AK1268" s="81">
        <f t="shared" ca="1" si="1497"/>
        <v>-178639.75405447223</v>
      </c>
      <c r="AL1268" s="81">
        <f t="shared" ca="1" si="1497"/>
        <v>-198615.00412319211</v>
      </c>
      <c r="AM1268" s="81">
        <f t="shared" ca="1" si="1497"/>
        <v>-219776.10588799196</v>
      </c>
      <c r="AN1268" s="81">
        <f t="shared" ca="1" si="1497"/>
        <v>-242143.15853016131</v>
      </c>
      <c r="AO1268" s="81">
        <f t="shared" ca="1" si="1497"/>
        <v>-265736.60189507931</v>
      </c>
      <c r="AP1268" s="81">
        <f t="shared" ca="1" si="1497"/>
        <v>-290577.22226618236</v>
      </c>
      <c r="AQ1268" s="81">
        <f t="shared" ca="1" si="1497"/>
        <v>-316686.15823679563</v>
      </c>
      <c r="AR1268" s="81">
        <f t="shared" ca="1" si="1497"/>
        <v>-344084.9066814871</v>
      </c>
      <c r="AS1268" s="81">
        <f t="shared" ca="1" si="1497"/>
        <v>-372795.32882863097</v>
      </c>
      <c r="AT1268" s="81">
        <f t="shared" ca="1" si="1497"/>
        <v>-402839.65643589589</v>
      </c>
      <c r="AU1268" s="81">
        <f t="shared" ca="1" si="1497"/>
        <v>-434240.49807040259</v>
      </c>
      <c r="AV1268" s="81">
        <f t="shared" ca="1" si="1497"/>
        <v>-467020.8454953247</v>
      </c>
      <c r="AW1268" s="81">
        <f t="shared" ca="1" si="1497"/>
        <v>-501204.08016473695</v>
      </c>
      <c r="AX1268" s="81">
        <f t="shared" ca="1" si="1497"/>
        <v>-536813.97982854606</v>
      </c>
      <c r="AY1268" s="81">
        <f t="shared" ref="AY1268:CD1277" ca="1" si="1498">AX1268+AY1262</f>
        <v>-573874.72524936893</v>
      </c>
      <c r="AZ1268" s="81">
        <f t="shared" ca="1" si="1498"/>
        <v>-612410.90703325649</v>
      </c>
      <c r="BA1268" s="81">
        <f t="shared" ca="1" si="1498"/>
        <v>-652447.53257619299</v>
      </c>
      <c r="BB1268" s="81">
        <f t="shared" ca="1" si="1498"/>
        <v>-694010.03312833188</v>
      </c>
      <c r="BC1268" s="81">
        <f t="shared" ca="1" si="1498"/>
        <v>-737124.27097796462</v>
      </c>
      <c r="BD1268" s="81">
        <f t="shared" ca="1" si="1498"/>
        <v>-781816.54675725219</v>
      </c>
      <c r="BE1268" s="81">
        <f t="shared" ca="1" si="1498"/>
        <v>-828113.60687178187</v>
      </c>
      <c r="BF1268" s="81">
        <f t="shared" ca="1" si="1498"/>
        <v>-876042.65105604939</v>
      </c>
      <c r="BG1268" s="81">
        <f t="shared" ca="1" si="1498"/>
        <v>-925631.34005699935</v>
      </c>
      <c r="BH1268" s="81">
        <f t="shared" ca="1" si="1498"/>
        <v>-976907.80344779592</v>
      </c>
      <c r="BI1268" s="81">
        <f t="shared" ca="1" si="1498"/>
        <v>-1029900.6475740297</v>
      </c>
      <c r="BJ1268" s="81">
        <f t="shared" ca="1" si="1498"/>
        <v>-1084638.9636346065</v>
      </c>
      <c r="BK1268" s="81">
        <f t="shared" ca="1" si="1498"/>
        <v>-1141152.3358995998</v>
      </c>
      <c r="BL1268" s="81">
        <f t="shared" ca="1" si="1498"/>
        <v>-1199470.8500673897</v>
      </c>
      <c r="BM1268" s="81">
        <f t="shared" ca="1" si="1498"/>
        <v>-1259625.101763447</v>
      </c>
      <c r="BN1268" s="81">
        <f t="shared" ca="1" si="1498"/>
        <v>-1321646.2051831665</v>
      </c>
      <c r="BO1268" s="81">
        <f t="shared" ca="1" si="1498"/>
        <v>-1385565.8018811862</v>
      </c>
      <c r="BP1268" s="81">
        <f t="shared" ca="1" si="1498"/>
        <v>-1451416.069709681</v>
      </c>
      <c r="BQ1268" s="81">
        <f t="shared" ca="1" si="1498"/>
        <v>-1519229.73190815</v>
      </c>
      <c r="BR1268" s="81">
        <f t="shared" ca="1" si="1498"/>
        <v>-1589040.0663472712</v>
      </c>
      <c r="BS1268" s="81">
        <f t="shared" ca="1" si="1498"/>
        <v>-1660880.9149294284</v>
      </c>
      <c r="BT1268" s="81">
        <f t="shared" ca="1" si="1498"/>
        <v>-1734786.6931485713</v>
      </c>
      <c r="BU1268" s="81">
        <f t="shared" ca="1" si="1498"/>
        <v>-1810792.3998121065</v>
      </c>
      <c r="BV1268" s="81">
        <f t="shared" ca="1" si="1498"/>
        <v>-1888933.626927566</v>
      </c>
      <c r="BW1268" s="81">
        <f t="shared" ca="1" si="1498"/>
        <v>-1969246.5697568469</v>
      </c>
      <c r="BX1268" s="81">
        <f t="shared" ca="1" si="1498"/>
        <v>-2051768.0370408613</v>
      </c>
      <c r="BY1268" s="81">
        <f t="shared" ca="1" si="1498"/>
        <v>-2136535.4613974863</v>
      </c>
      <c r="BZ1268" s="81">
        <f t="shared" ca="1" si="1498"/>
        <v>-2223586.9098957488</v>
      </c>
      <c r="CA1268" s="81">
        <f t="shared" ca="1" si="1498"/>
        <v>-2312112.1117583886</v>
      </c>
      <c r="CB1268" s="81">
        <f t="shared" ca="1" si="1498"/>
        <v>-2402123.351228008</v>
      </c>
      <c r="CC1268" s="81">
        <f t="shared" ca="1" si="1498"/>
        <v>-2493631.2106762705</v>
      </c>
      <c r="CD1268" s="81">
        <f t="shared" ca="1" si="1498"/>
        <v>-2586646.2042996744</v>
      </c>
      <c r="CE1268" s="81">
        <f t="shared" ref="CE1268:CL1277" ca="1" si="1499">CD1268+CE1262</f>
        <v>-2681178.7727684919</v>
      </c>
      <c r="CF1268" s="81">
        <f t="shared" ca="1" si="1499"/>
        <v>-2777239.2777139028</v>
      </c>
      <c r="CG1268" s="81">
        <f t="shared" ca="1" si="1499"/>
        <v>-2874837.9960493711</v>
      </c>
      <c r="CH1268" s="81">
        <f t="shared" ca="1" si="1499"/>
        <v>-2973985.1141222343</v>
      </c>
      <c r="CI1268" s="81">
        <f t="shared" ca="1" si="1499"/>
        <v>-3074690.7216913765</v>
      </c>
      <c r="CJ1268" s="81">
        <f t="shared" ca="1" si="1499"/>
        <v>-3176964.8057267745</v>
      </c>
      <c r="CK1268" s="81">
        <f t="shared" ca="1" si="1499"/>
        <v>-3280817.2440266041</v>
      </c>
      <c r="CL1268" s="81">
        <f t="shared" ca="1" si="1499"/>
        <v>-3386257.7986475062</v>
      </c>
      <c r="CN1268" s="81">
        <f>-H1255/H1254*CN1267</f>
        <v>0</v>
      </c>
      <c r="CO1268" s="81" t="e">
        <f t="shared" ref="CO1268:CO1277" ca="1" si="1500">CN1268+CO1262</f>
        <v>#N/A</v>
      </c>
      <c r="CP1268" s="81" t="e">
        <f t="shared" ref="CP1268:DL1277" ca="1" si="1501">CO1268+CP1262</f>
        <v>#N/A</v>
      </c>
      <c r="CQ1268" s="81" t="e">
        <f t="shared" ca="1" si="1501"/>
        <v>#N/A</v>
      </c>
      <c r="CR1268" s="81" t="e">
        <f t="shared" ca="1" si="1501"/>
        <v>#N/A</v>
      </c>
      <c r="CS1268" s="81" t="e">
        <f t="shared" ca="1" si="1501"/>
        <v>#N/A</v>
      </c>
      <c r="CT1268" s="81" t="e">
        <f t="shared" ca="1" si="1501"/>
        <v>#N/A</v>
      </c>
      <c r="CU1268" s="81" t="e">
        <f t="shared" ca="1" si="1501"/>
        <v>#N/A</v>
      </c>
      <c r="CV1268" s="81" t="e">
        <f t="shared" ca="1" si="1501"/>
        <v>#N/A</v>
      </c>
      <c r="CW1268" s="81" t="e">
        <f t="shared" ca="1" si="1501"/>
        <v>#N/A</v>
      </c>
      <c r="CX1268" s="81" t="e">
        <f t="shared" ca="1" si="1501"/>
        <v>#N/A</v>
      </c>
      <c r="CY1268" s="81" t="e">
        <f t="shared" ca="1" si="1501"/>
        <v>#N/A</v>
      </c>
      <c r="CZ1268" s="81" t="e">
        <f t="shared" ca="1" si="1501"/>
        <v>#N/A</v>
      </c>
      <c r="DA1268" s="81" t="e">
        <f t="shared" ca="1" si="1501"/>
        <v>#N/A</v>
      </c>
      <c r="DB1268" s="81" t="e">
        <f t="shared" ca="1" si="1501"/>
        <v>#N/A</v>
      </c>
      <c r="DC1268" s="81" t="e">
        <f t="shared" ca="1" si="1501"/>
        <v>#N/A</v>
      </c>
      <c r="DD1268" s="81" t="e">
        <f t="shared" ca="1" si="1501"/>
        <v>#N/A</v>
      </c>
      <c r="DE1268" s="81" t="e">
        <f t="shared" ca="1" si="1501"/>
        <v>#N/A</v>
      </c>
      <c r="DF1268" s="81" t="e">
        <f t="shared" ca="1" si="1501"/>
        <v>#N/A</v>
      </c>
      <c r="DG1268" s="81" t="e">
        <f t="shared" ca="1" si="1501"/>
        <v>#N/A</v>
      </c>
      <c r="DH1268" s="81" t="e">
        <f t="shared" ca="1" si="1501"/>
        <v>#N/A</v>
      </c>
      <c r="DI1268" s="81" t="e">
        <f t="shared" ca="1" si="1501"/>
        <v>#N/A</v>
      </c>
      <c r="DJ1268" s="81" t="e">
        <f t="shared" ca="1" si="1501"/>
        <v>#N/A</v>
      </c>
      <c r="DK1268" s="81" t="e">
        <f t="shared" ca="1" si="1501"/>
        <v>#N/A</v>
      </c>
      <c r="DL1268" s="81" t="e">
        <f t="shared" ca="1" si="1501"/>
        <v>#N/A</v>
      </c>
    </row>
    <row r="1269" spans="1:116" x14ac:dyDescent="0.4">
      <c r="B1269" s="8" t="str">
        <f t="shared" si="1491"/>
        <v>1269 FAINT-S</v>
      </c>
      <c r="C1269" t="s">
        <v>240</v>
      </c>
      <c r="D1269" t="s">
        <v>766</v>
      </c>
      <c r="E1269" s="8" t="str">
        <f t="shared" si="1485"/>
        <v>1269 FAINT-S</v>
      </c>
      <c r="G1269" s="126" t="str">
        <f>"Net Intangibles - "&amp;SUBSTITUTE(G1252,":","")</f>
        <v>Net Intangibles - Volume driven secondary intangible assets</v>
      </c>
      <c r="H1269" s="27"/>
      <c r="J1269" s="33">
        <f ca="1">SUMIF($4:$4,J$2,1269:1269)</f>
        <v>100</v>
      </c>
      <c r="K1269" s="33">
        <f ca="1">SUMIF($4:$4,K$2,1269:1269)</f>
        <v>529702.52061689529</v>
      </c>
      <c r="L1269" s="33">
        <f ca="1">SUMIF($4:$4,L$2,1269:1269)</f>
        <v>909522.7777338177</v>
      </c>
      <c r="M1269" s="33">
        <f ca="1">SUMIF($4:$4,M$2,1269:1269)</f>
        <v>1106089.9668716681</v>
      </c>
      <c r="N1269" s="33">
        <f ca="1">SUMIF($4:$4,N$2,1269:1269)</f>
        <v>1078453.7948168335</v>
      </c>
      <c r="O1269" s="33">
        <f ca="1">SUMIF($4:$4,O$2,1269:1269)</f>
        <v>776513.09010425117</v>
      </c>
      <c r="P1269" s="33">
        <f ca="1">SUMIF($4:$4,P$2,1269:1269)</f>
        <v>213842.20135249384</v>
      </c>
      <c r="R1269" s="33">
        <f ca="1">$J1269</f>
        <v>100</v>
      </c>
      <c r="S1269" s="77">
        <f t="shared" ref="S1269:AX1278" ca="1" si="1502">SUM(S1267:S1268)</f>
        <v>49251.016949152545</v>
      </c>
      <c r="T1269" s="77">
        <f t="shared" ca="1" si="1502"/>
        <v>97540.356219477166</v>
      </c>
      <c r="U1269" s="77">
        <f t="shared" ca="1" si="1502"/>
        <v>144953.41310455304</v>
      </c>
      <c r="V1269" s="77">
        <f t="shared" ca="1" si="1502"/>
        <v>191475.33536056243</v>
      </c>
      <c r="W1269" s="77">
        <f t="shared" ca="1" si="1502"/>
        <v>237091.01901074144</v>
      </c>
      <c r="X1269" s="77">
        <f t="shared" ca="1" si="1502"/>
        <v>281785.10407872009</v>
      </c>
      <c r="Y1269" s="77">
        <f t="shared" ca="1" si="1502"/>
        <v>325541.97024954588</v>
      </c>
      <c r="Z1269" s="77">
        <f t="shared" ca="1" si="1502"/>
        <v>368345.73245716532</v>
      </c>
      <c r="AA1269" s="77">
        <f t="shared" ca="1" si="1502"/>
        <v>410180.23639711726</v>
      </c>
      <c r="AB1269" s="77">
        <f t="shared" ca="1" si="1502"/>
        <v>451029.0539631701</v>
      </c>
      <c r="AC1269" s="77">
        <f t="shared" ca="1" si="1502"/>
        <v>490875.47860661364</v>
      </c>
      <c r="AD1269" s="77">
        <f t="shared" ca="1" si="1502"/>
        <v>529702.52061689529</v>
      </c>
      <c r="AE1269" s="77">
        <f t="shared" ca="1" si="1502"/>
        <v>567492.90232226637</v>
      </c>
      <c r="AF1269" s="77">
        <f t="shared" ca="1" si="1502"/>
        <v>604229.05320908444</v>
      </c>
      <c r="AG1269" s="77">
        <f t="shared" ca="1" si="1502"/>
        <v>639893.10495839093</v>
      </c>
      <c r="AH1269" s="77">
        <f t="shared" ca="1" si="1502"/>
        <v>674466.88639836363</v>
      </c>
      <c r="AI1269" s="77">
        <f t="shared" ca="1" si="1502"/>
        <v>707931.91837121733</v>
      </c>
      <c r="AJ1269" s="77">
        <f t="shared" ca="1" si="1502"/>
        <v>740269.40851310233</v>
      </c>
      <c r="AK1269" s="77">
        <f t="shared" ca="1" si="1502"/>
        <v>771460.2459455278</v>
      </c>
      <c r="AL1269" s="77">
        <f t="shared" ca="1" si="1502"/>
        <v>801484.99587680795</v>
      </c>
      <c r="AM1269" s="77">
        <f t="shared" ca="1" si="1502"/>
        <v>830323.89411200804</v>
      </c>
      <c r="AN1269" s="77">
        <f t="shared" ca="1" si="1502"/>
        <v>857956.84146983875</v>
      </c>
      <c r="AO1269" s="77">
        <f t="shared" ca="1" si="1502"/>
        <v>884363.39810492075</v>
      </c>
      <c r="AP1269" s="77">
        <f t="shared" ca="1" si="1502"/>
        <v>909522.7777338177</v>
      </c>
      <c r="AQ1269" s="77">
        <f t="shared" ca="1" si="1502"/>
        <v>933413.84176320443</v>
      </c>
      <c r="AR1269" s="77">
        <f t="shared" ca="1" si="1502"/>
        <v>956015.0933185129</v>
      </c>
      <c r="AS1269" s="77">
        <f t="shared" ca="1" si="1502"/>
        <v>977304.67117136903</v>
      </c>
      <c r="AT1269" s="77">
        <f t="shared" ca="1" si="1502"/>
        <v>997260.34356410406</v>
      </c>
      <c r="AU1269" s="77">
        <f t="shared" ca="1" si="1502"/>
        <v>1015859.5019295975</v>
      </c>
      <c r="AV1269" s="77">
        <f t="shared" ca="1" si="1502"/>
        <v>1033079.1545046753</v>
      </c>
      <c r="AW1269" s="77">
        <f t="shared" ca="1" si="1502"/>
        <v>1048895.9198352629</v>
      </c>
      <c r="AX1269" s="77">
        <f t="shared" ca="1" si="1502"/>
        <v>1063286.0201714539</v>
      </c>
      <c r="AY1269" s="77">
        <f t="shared" ref="AY1269:CD1278" ca="1" si="1503">SUM(AY1267:AY1268)</f>
        <v>1076225.2747506311</v>
      </c>
      <c r="AZ1269" s="77">
        <f t="shared" ca="1" si="1503"/>
        <v>1087689.0929667435</v>
      </c>
      <c r="BA1269" s="77">
        <f t="shared" ca="1" si="1503"/>
        <v>1097652.4674238069</v>
      </c>
      <c r="BB1269" s="77">
        <f t="shared" ca="1" si="1503"/>
        <v>1106089.9668716681</v>
      </c>
      <c r="BC1269" s="77">
        <f t="shared" ca="1" si="1503"/>
        <v>1112975.7290220354</v>
      </c>
      <c r="BD1269" s="77">
        <f t="shared" ca="1" si="1503"/>
        <v>1118283.4532427478</v>
      </c>
      <c r="BE1269" s="77">
        <f t="shared" ca="1" si="1503"/>
        <v>1121986.3931282181</v>
      </c>
      <c r="BF1269" s="77">
        <f t="shared" ca="1" si="1503"/>
        <v>1124057.3489439506</v>
      </c>
      <c r="BG1269" s="77">
        <f t="shared" ca="1" si="1503"/>
        <v>1124468.6599430006</v>
      </c>
      <c r="BH1269" s="77">
        <f t="shared" ca="1" si="1503"/>
        <v>1123192.196552204</v>
      </c>
      <c r="BI1269" s="77">
        <f t="shared" ca="1" si="1503"/>
        <v>1120199.3524259701</v>
      </c>
      <c r="BJ1269" s="77">
        <f t="shared" ca="1" si="1503"/>
        <v>1115461.0363653935</v>
      </c>
      <c r="BK1269" s="77">
        <f t="shared" ca="1" si="1503"/>
        <v>1108947.6641004002</v>
      </c>
      <c r="BL1269" s="77">
        <f t="shared" ca="1" si="1503"/>
        <v>1100629.1499326103</v>
      </c>
      <c r="BM1269" s="77">
        <f t="shared" ca="1" si="1503"/>
        <v>1090474.898236553</v>
      </c>
      <c r="BN1269" s="77">
        <f t="shared" ca="1" si="1503"/>
        <v>1078453.7948168335</v>
      </c>
      <c r="BO1269" s="77">
        <f t="shared" ca="1" si="1503"/>
        <v>1064534.1981188138</v>
      </c>
      <c r="BP1269" s="77">
        <f t="shared" ca="1" si="1503"/>
        <v>1048683.930290319</v>
      </c>
      <c r="BQ1269" s="77">
        <f t="shared" ca="1" si="1503"/>
        <v>1030870.26809185</v>
      </c>
      <c r="BR1269" s="77">
        <f t="shared" ca="1" si="1503"/>
        <v>1011059.9336527288</v>
      </c>
      <c r="BS1269" s="77">
        <f t="shared" ca="1" si="1503"/>
        <v>989219.08507057163</v>
      </c>
      <c r="BT1269" s="77">
        <f t="shared" ca="1" si="1503"/>
        <v>965313.3068514287</v>
      </c>
      <c r="BU1269" s="77">
        <f t="shared" ca="1" si="1503"/>
        <v>939307.60018789349</v>
      </c>
      <c r="BV1269" s="77">
        <f t="shared" ca="1" si="1503"/>
        <v>911166.37307243398</v>
      </c>
      <c r="BW1269" s="77">
        <f t="shared" ca="1" si="1503"/>
        <v>880853.43024315313</v>
      </c>
      <c r="BX1269" s="77">
        <f t="shared" ca="1" si="1503"/>
        <v>848331.96295913868</v>
      </c>
      <c r="BY1269" s="77">
        <f t="shared" ca="1" si="1503"/>
        <v>813564.53860251373</v>
      </c>
      <c r="BZ1269" s="77">
        <f t="shared" ca="1" si="1503"/>
        <v>776513.09010425117</v>
      </c>
      <c r="CA1269" s="77">
        <f t="shared" ca="1" si="1503"/>
        <v>737987.88824161142</v>
      </c>
      <c r="CB1269" s="77">
        <f t="shared" ca="1" si="1503"/>
        <v>697976.64877199195</v>
      </c>
      <c r="CC1269" s="77">
        <f t="shared" ca="1" si="1503"/>
        <v>656468.78932372946</v>
      </c>
      <c r="CD1269" s="77">
        <f t="shared" ca="1" si="1503"/>
        <v>613453.79570032563</v>
      </c>
      <c r="CE1269" s="77">
        <f t="shared" ref="CE1269:CL1278" ca="1" si="1504">SUM(CE1267:CE1268)</f>
        <v>568921.22723150812</v>
      </c>
      <c r="CF1269" s="77">
        <f t="shared" ca="1" si="1504"/>
        <v>522860.72228609724</v>
      </c>
      <c r="CG1269" s="77">
        <f t="shared" ca="1" si="1504"/>
        <v>475262.00395062892</v>
      </c>
      <c r="CH1269" s="77">
        <f t="shared" ca="1" si="1504"/>
        <v>426114.88587776572</v>
      </c>
      <c r="CI1269" s="77">
        <f t="shared" ca="1" si="1504"/>
        <v>375409.27830862347</v>
      </c>
      <c r="CJ1269" s="77">
        <f t="shared" ca="1" si="1504"/>
        <v>323135.1942732255</v>
      </c>
      <c r="CK1269" s="77">
        <f t="shared" ca="1" si="1504"/>
        <v>269282.75597339589</v>
      </c>
      <c r="CL1269" s="77">
        <f t="shared" ca="1" si="1504"/>
        <v>213842.20135249384</v>
      </c>
      <c r="CN1269" s="77">
        <f>SUM(CN1267:CN1268)</f>
        <v>100</v>
      </c>
      <c r="CO1269" s="77" t="e">
        <f t="shared" ref="CO1269:CO1278" ca="1" si="1505">SUM(CO1267:CO1268)</f>
        <v>#N/A</v>
      </c>
      <c r="CP1269" s="77" t="e">
        <f t="shared" ref="CP1269:DK1278" ca="1" si="1506">SUM(CP1267:CP1268)</f>
        <v>#N/A</v>
      </c>
      <c r="CQ1269" s="77" t="e">
        <f t="shared" ca="1" si="1506"/>
        <v>#N/A</v>
      </c>
      <c r="CR1269" s="77" t="e">
        <f t="shared" ca="1" si="1506"/>
        <v>#N/A</v>
      </c>
      <c r="CS1269" s="77" t="e">
        <f t="shared" ca="1" si="1506"/>
        <v>#N/A</v>
      </c>
      <c r="CT1269" s="77" t="e">
        <f t="shared" ca="1" si="1506"/>
        <v>#N/A</v>
      </c>
      <c r="CU1269" s="77" t="e">
        <f t="shared" ca="1" si="1506"/>
        <v>#N/A</v>
      </c>
      <c r="CV1269" s="77" t="e">
        <f t="shared" ca="1" si="1506"/>
        <v>#N/A</v>
      </c>
      <c r="CW1269" s="77" t="e">
        <f t="shared" ca="1" si="1506"/>
        <v>#N/A</v>
      </c>
      <c r="CX1269" s="77" t="e">
        <f t="shared" ca="1" si="1506"/>
        <v>#N/A</v>
      </c>
      <c r="CY1269" s="77" t="e">
        <f t="shared" ca="1" si="1506"/>
        <v>#N/A</v>
      </c>
      <c r="CZ1269" s="77" t="e">
        <f t="shared" ca="1" si="1506"/>
        <v>#N/A</v>
      </c>
      <c r="DA1269" s="77" t="e">
        <f t="shared" ca="1" si="1506"/>
        <v>#N/A</v>
      </c>
      <c r="DB1269" s="77" t="e">
        <f t="shared" ca="1" si="1506"/>
        <v>#N/A</v>
      </c>
      <c r="DC1269" s="77" t="e">
        <f t="shared" ca="1" si="1506"/>
        <v>#N/A</v>
      </c>
      <c r="DD1269" s="77" t="e">
        <f t="shared" ca="1" si="1506"/>
        <v>#N/A</v>
      </c>
      <c r="DE1269" s="77" t="e">
        <f t="shared" ca="1" si="1506"/>
        <v>#N/A</v>
      </c>
      <c r="DF1269" s="77" t="e">
        <f t="shared" ca="1" si="1506"/>
        <v>#N/A</v>
      </c>
      <c r="DG1269" s="77" t="e">
        <f t="shared" ca="1" si="1506"/>
        <v>#N/A</v>
      </c>
      <c r="DH1269" s="77" t="e">
        <f t="shared" ca="1" si="1506"/>
        <v>#N/A</v>
      </c>
      <c r="DI1269" s="77" t="e">
        <f t="shared" ca="1" si="1506"/>
        <v>#N/A</v>
      </c>
      <c r="DJ1269" s="77" t="e">
        <f t="shared" ca="1" si="1506"/>
        <v>#N/A</v>
      </c>
      <c r="DK1269" s="77" t="e">
        <f t="shared" ca="1" si="1506"/>
        <v>#N/A</v>
      </c>
      <c r="DL1269" s="77" t="e">
        <f t="shared" ref="DL1269:DL1278" ca="1" si="1507">SUM(DL1267:DL1268)</f>
        <v>#N/A</v>
      </c>
    </row>
    <row r="1270" spans="1:116" x14ac:dyDescent="0.4">
      <c r="B1270" s="8" t="s">
        <v>244</v>
      </c>
      <c r="D1270" t="s">
        <v>766</v>
      </c>
      <c r="E1270" s="8" t="str">
        <f>ROW()&amp;" "&amp;D1270</f>
        <v>1270 FAINT-S</v>
      </c>
      <c r="G1270" s="126"/>
      <c r="H1270" s="27"/>
      <c r="J1270" s="77"/>
      <c r="K1270" s="33"/>
      <c r="L1270" s="33"/>
      <c r="M1270" s="33"/>
      <c r="N1270" s="33"/>
      <c r="O1270" s="33"/>
      <c r="P1270" s="33"/>
      <c r="R1270" s="33"/>
      <c r="S1270" s="77"/>
      <c r="T1270" s="77"/>
      <c r="U1270" s="77"/>
      <c r="V1270" s="77"/>
      <c r="W1270" s="77"/>
      <c r="X1270" s="77"/>
      <c r="Y1270" s="77"/>
      <c r="Z1270" s="77"/>
      <c r="AA1270" s="77"/>
      <c r="AB1270" s="77"/>
      <c r="AC1270" s="77"/>
      <c r="AD1270" s="77"/>
      <c r="AE1270" s="77"/>
      <c r="AF1270" s="77"/>
      <c r="AG1270" s="77"/>
      <c r="AH1270" s="77"/>
      <c r="AI1270" s="77"/>
      <c r="AJ1270" s="77"/>
      <c r="AK1270" s="77"/>
      <c r="AL1270" s="77"/>
      <c r="AM1270" s="77"/>
      <c r="AN1270" s="77"/>
      <c r="AO1270" s="77"/>
      <c r="AP1270" s="77"/>
      <c r="AQ1270" s="77"/>
      <c r="AR1270" s="77"/>
      <c r="AS1270" s="77"/>
      <c r="AT1270" s="77"/>
      <c r="AU1270" s="77"/>
      <c r="AV1270" s="77"/>
      <c r="AW1270" s="77"/>
      <c r="AX1270" s="77"/>
      <c r="AY1270" s="77"/>
      <c r="AZ1270" s="77"/>
      <c r="BA1270" s="77"/>
      <c r="BB1270" s="77"/>
      <c r="BC1270" s="77"/>
      <c r="BD1270" s="77"/>
      <c r="BE1270" s="77"/>
      <c r="BF1270" s="77"/>
      <c r="BG1270" s="77"/>
      <c r="BH1270" s="77"/>
      <c r="BI1270" s="77"/>
      <c r="BJ1270" s="77"/>
      <c r="BK1270" s="77"/>
      <c r="BL1270" s="77"/>
      <c r="BM1270" s="77"/>
      <c r="BN1270" s="77"/>
      <c r="BO1270" s="77"/>
      <c r="BP1270" s="77"/>
      <c r="BQ1270" s="77"/>
      <c r="BR1270" s="77"/>
      <c r="BS1270" s="77"/>
      <c r="BT1270" s="77"/>
      <c r="BU1270" s="77"/>
      <c r="BV1270" s="77"/>
      <c r="BW1270" s="77"/>
      <c r="BX1270" s="77"/>
      <c r="BY1270" s="77"/>
      <c r="BZ1270" s="77"/>
      <c r="CA1270" s="77"/>
      <c r="CB1270" s="77"/>
      <c r="CC1270" s="77"/>
      <c r="CD1270" s="77"/>
      <c r="CE1270" s="77"/>
      <c r="CF1270" s="77"/>
      <c r="CG1270" s="77"/>
      <c r="CH1270" s="77"/>
      <c r="CI1270" s="77"/>
      <c r="CJ1270" s="77"/>
      <c r="CK1270" s="77"/>
      <c r="CL1270" s="77"/>
      <c r="CN1270" s="77"/>
      <c r="CO1270" s="77"/>
      <c r="CP1270" s="77"/>
      <c r="CQ1270" s="77"/>
      <c r="CR1270" s="77"/>
      <c r="CS1270" s="77"/>
      <c r="CT1270" s="77"/>
      <c r="CU1270" s="77"/>
      <c r="CV1270" s="77"/>
      <c r="CW1270" s="77"/>
      <c r="CX1270" s="77"/>
      <c r="CY1270" s="77"/>
      <c r="CZ1270" s="77"/>
      <c r="DA1270" s="77"/>
      <c r="DB1270" s="77"/>
      <c r="DC1270" s="77"/>
      <c r="DD1270" s="77"/>
      <c r="DE1270" s="77"/>
      <c r="DF1270" s="77"/>
      <c r="DG1270" s="77"/>
      <c r="DH1270" s="77"/>
      <c r="DI1270" s="77"/>
      <c r="DJ1270" s="77"/>
      <c r="DK1270" s="77"/>
      <c r="DL1270" s="77"/>
    </row>
    <row r="1271" spans="1:116" x14ac:dyDescent="0.4">
      <c r="B1271" t="s">
        <v>332</v>
      </c>
      <c r="D1271" t="s">
        <v>766</v>
      </c>
      <c r="E1271" s="8" t="str">
        <f>ROW()&amp;" "&amp;D1271</f>
        <v>1271 FAINT-S</v>
      </c>
      <c r="G1271" s="136" t="str">
        <f>G1244</f>
        <v>(Primary label)</v>
      </c>
      <c r="H1271" s="27"/>
      <c r="I1271" s="78"/>
      <c r="J1271" s="78"/>
      <c r="K1271" s="33"/>
      <c r="L1271" s="33"/>
      <c r="M1271" s="33"/>
      <c r="N1271" s="33"/>
      <c r="O1271" s="33"/>
      <c r="P1271" s="33"/>
      <c r="R1271" s="33"/>
      <c r="S1271" s="77"/>
      <c r="T1271" s="77"/>
      <c r="U1271" s="77"/>
      <c r="V1271" s="77"/>
      <c r="W1271" s="77"/>
      <c r="X1271" s="77"/>
      <c r="Y1271" s="77"/>
      <c r="Z1271" s="77"/>
      <c r="AA1271" s="77"/>
      <c r="AB1271" s="77"/>
      <c r="AC1271" s="77"/>
      <c r="AD1271" s="77"/>
      <c r="AE1271" s="77"/>
      <c r="AF1271" s="77"/>
      <c r="AG1271" s="77"/>
      <c r="AH1271" s="77"/>
      <c r="AI1271" s="77"/>
      <c r="AJ1271" s="77"/>
      <c r="AK1271" s="77"/>
      <c r="AL1271" s="77"/>
      <c r="AM1271" s="77"/>
      <c r="AN1271" s="77"/>
      <c r="AO1271" s="77"/>
      <c r="AP1271" s="77"/>
      <c r="AQ1271" s="77"/>
      <c r="AR1271" s="77"/>
      <c r="AS1271" s="77"/>
      <c r="AT1271" s="77"/>
      <c r="AU1271" s="77"/>
      <c r="AV1271" s="77"/>
      <c r="AW1271" s="77"/>
      <c r="AX1271" s="77"/>
      <c r="AY1271" s="77"/>
      <c r="AZ1271" s="77"/>
      <c r="BA1271" s="77"/>
      <c r="BB1271" s="77"/>
      <c r="BC1271" s="77"/>
      <c r="BD1271" s="77"/>
      <c r="BE1271" s="77"/>
      <c r="BF1271" s="77"/>
      <c r="BG1271" s="77"/>
      <c r="BH1271" s="77"/>
      <c r="BI1271" s="77"/>
      <c r="BJ1271" s="77"/>
      <c r="BK1271" s="77"/>
      <c r="BL1271" s="77"/>
      <c r="BM1271" s="77"/>
      <c r="BN1271" s="77"/>
      <c r="BO1271" s="77"/>
      <c r="BP1271" s="77"/>
      <c r="BQ1271" s="77"/>
      <c r="BR1271" s="77"/>
      <c r="BS1271" s="77"/>
      <c r="BT1271" s="77"/>
      <c r="BU1271" s="77"/>
      <c r="BV1271" s="77"/>
      <c r="BW1271" s="77"/>
      <c r="BX1271" s="77"/>
      <c r="BY1271" s="77"/>
      <c r="BZ1271" s="77"/>
      <c r="CA1271" s="77"/>
      <c r="CB1271" s="77"/>
      <c r="CC1271" s="77"/>
      <c r="CD1271" s="77"/>
      <c r="CE1271" s="77"/>
      <c r="CF1271" s="77"/>
      <c r="CG1271" s="77"/>
      <c r="CH1271" s="77"/>
      <c r="CI1271" s="77"/>
      <c r="CJ1271" s="77"/>
      <c r="CK1271" s="77"/>
      <c r="CL1271" s="77"/>
      <c r="CN1271" s="78"/>
      <c r="CO1271" s="77"/>
      <c r="CP1271" s="77"/>
      <c r="CQ1271" s="77"/>
      <c r="CR1271" s="77"/>
      <c r="CS1271" s="77"/>
      <c r="CT1271" s="77"/>
      <c r="CU1271" s="77"/>
      <c r="CV1271" s="77"/>
      <c r="CW1271" s="77"/>
      <c r="CX1271" s="77"/>
      <c r="CY1271" s="77"/>
      <c r="CZ1271" s="77"/>
      <c r="DA1271" s="77"/>
      <c r="DB1271" s="77"/>
      <c r="DC1271" s="77"/>
      <c r="DD1271" s="77"/>
      <c r="DE1271" s="77"/>
      <c r="DF1271" s="77"/>
      <c r="DG1271" s="77"/>
      <c r="DH1271" s="77"/>
      <c r="DI1271" s="77"/>
      <c r="DJ1271" s="77"/>
      <c r="DK1271" s="77"/>
      <c r="DL1271" s="77"/>
    </row>
    <row r="1272" spans="1:116" x14ac:dyDescent="0.4">
      <c r="B1272" t="s">
        <v>332</v>
      </c>
      <c r="D1272" t="s">
        <v>766</v>
      </c>
      <c r="E1272" s="8" t="str">
        <f>ROW()&amp;" "&amp;D1272</f>
        <v>1272 FAINT-S</v>
      </c>
      <c r="G1272" s="136" t="str">
        <f>G1245</f>
        <v>primary unit</v>
      </c>
      <c r="H1272" s="27"/>
      <c r="I1272" s="78"/>
      <c r="J1272" s="78"/>
      <c r="K1272" s="33"/>
      <c r="L1272" s="33"/>
      <c r="M1272" s="33"/>
      <c r="N1272" s="33"/>
      <c r="O1272" s="33"/>
      <c r="P1272" s="33"/>
      <c r="R1272" s="33"/>
      <c r="S1272" s="77"/>
      <c r="T1272" s="77"/>
      <c r="U1272" s="77"/>
      <c r="V1272" s="77"/>
      <c r="W1272" s="77"/>
      <c r="X1272" s="77"/>
      <c r="Y1272" s="77"/>
      <c r="Z1272" s="77"/>
      <c r="AA1272" s="77"/>
      <c r="AB1272" s="77"/>
      <c r="AC1272" s="77"/>
      <c r="AD1272" s="77"/>
      <c r="AE1272" s="77"/>
      <c r="AF1272" s="77"/>
      <c r="AG1272" s="77"/>
      <c r="AH1272" s="77"/>
      <c r="AI1272" s="77"/>
      <c r="AJ1272" s="77"/>
      <c r="AK1272" s="77"/>
      <c r="AL1272" s="77"/>
      <c r="AM1272" s="77"/>
      <c r="AN1272" s="77"/>
      <c r="AO1272" s="77"/>
      <c r="AP1272" s="77"/>
      <c r="AQ1272" s="77"/>
      <c r="AR1272" s="77"/>
      <c r="AS1272" s="77"/>
      <c r="AT1272" s="77"/>
      <c r="AU1272" s="77"/>
      <c r="AV1272" s="77"/>
      <c r="AW1272" s="77"/>
      <c r="AX1272" s="77"/>
      <c r="AY1272" s="77"/>
      <c r="AZ1272" s="77"/>
      <c r="BA1272" s="77"/>
      <c r="BB1272" s="77"/>
      <c r="BC1272" s="77"/>
      <c r="BD1272" s="77"/>
      <c r="BE1272" s="77"/>
      <c r="BF1272" s="77"/>
      <c r="BG1272" s="77"/>
      <c r="BH1272" s="77"/>
      <c r="BI1272" s="77"/>
      <c r="BJ1272" s="77"/>
      <c r="BK1272" s="77"/>
      <c r="BL1272" s="77"/>
      <c r="BM1272" s="77"/>
      <c r="BN1272" s="77"/>
      <c r="BO1272" s="77"/>
      <c r="BP1272" s="77"/>
      <c r="BQ1272" s="77"/>
      <c r="BR1272" s="77"/>
      <c r="BS1272" s="77"/>
      <c r="BT1272" s="77"/>
      <c r="BU1272" s="77"/>
      <c r="BV1272" s="77"/>
      <c r="BW1272" s="77"/>
      <c r="BX1272" s="77"/>
      <c r="BY1272" s="77"/>
      <c r="BZ1272" s="77"/>
      <c r="CA1272" s="77"/>
      <c r="CB1272" s="77"/>
      <c r="CC1272" s="77"/>
      <c r="CD1272" s="77"/>
      <c r="CE1272" s="77"/>
      <c r="CF1272" s="77"/>
      <c r="CG1272" s="77"/>
      <c r="CH1272" s="77"/>
      <c r="CI1272" s="77"/>
      <c r="CJ1272" s="77"/>
      <c r="CK1272" s="77"/>
      <c r="CL1272" s="77"/>
      <c r="CN1272" s="78"/>
      <c r="CO1272" s="77"/>
      <c r="CP1272" s="77"/>
      <c r="CQ1272" s="77"/>
      <c r="CR1272" s="77"/>
      <c r="CS1272" s="77"/>
      <c r="CT1272" s="77"/>
      <c r="CU1272" s="77"/>
      <c r="CV1272" s="77"/>
      <c r="CW1272" s="77"/>
      <c r="CX1272" s="77"/>
      <c r="CY1272" s="77"/>
      <c r="CZ1272" s="77"/>
      <c r="DA1272" s="77"/>
      <c r="DB1272" s="77"/>
      <c r="DC1272" s="77"/>
      <c r="DD1272" s="77"/>
      <c r="DE1272" s="77"/>
      <c r="DF1272" s="77"/>
      <c r="DG1272" s="77"/>
      <c r="DH1272" s="77"/>
      <c r="DI1272" s="77"/>
      <c r="DJ1272" s="77"/>
      <c r="DK1272" s="77"/>
      <c r="DL1272" s="77"/>
    </row>
    <row r="1273" spans="1:116" x14ac:dyDescent="0.4">
      <c r="B1273" t="s">
        <v>332</v>
      </c>
      <c r="D1273" t="s">
        <v>766</v>
      </c>
      <c r="E1273" s="8" t="str">
        <f>ROW()&amp;" "&amp;D1273</f>
        <v>1273 FAINT-S</v>
      </c>
      <c r="G1273" s="136" t="str">
        <f>G1246</f>
        <v>Primary revenue driver</v>
      </c>
      <c r="K1273" s="53"/>
      <c r="L1273" s="53"/>
      <c r="M1273" s="53"/>
      <c r="N1273" s="53"/>
      <c r="O1273" s="53"/>
      <c r="P1273" s="53"/>
      <c r="R1273" s="24"/>
      <c r="S1273" s="179" t="str">
        <f t="shared" ref="S1273:AX1282" si="1508">S1246</f>
        <v>S$16</v>
      </c>
      <c r="T1273" s="179" t="str">
        <f t="shared" si="1508"/>
        <v>T$16</v>
      </c>
      <c r="U1273" s="179" t="str">
        <f t="shared" si="1508"/>
        <v>U$16</v>
      </c>
      <c r="V1273" s="179" t="str">
        <f t="shared" si="1508"/>
        <v>V$16</v>
      </c>
      <c r="W1273" s="179" t="str">
        <f t="shared" si="1508"/>
        <v>W$16</v>
      </c>
      <c r="X1273" s="179" t="str">
        <f t="shared" si="1508"/>
        <v>X$16</v>
      </c>
      <c r="Y1273" s="179" t="str">
        <f t="shared" si="1508"/>
        <v>Y$16</v>
      </c>
      <c r="Z1273" s="179" t="str">
        <f t="shared" si="1508"/>
        <v>Z$16</v>
      </c>
      <c r="AA1273" s="179" t="str">
        <f t="shared" si="1508"/>
        <v>AA$16</v>
      </c>
      <c r="AB1273" s="179" t="str">
        <f t="shared" si="1508"/>
        <v>AB$16</v>
      </c>
      <c r="AC1273" s="179" t="str">
        <f t="shared" si="1508"/>
        <v>AC$16</v>
      </c>
      <c r="AD1273" s="179" t="str">
        <f t="shared" si="1508"/>
        <v>AD$16</v>
      </c>
      <c r="AE1273" s="179" t="str">
        <f t="shared" si="1508"/>
        <v>AE$16</v>
      </c>
      <c r="AF1273" s="179" t="str">
        <f t="shared" si="1508"/>
        <v>AF$16</v>
      </c>
      <c r="AG1273" s="179" t="str">
        <f t="shared" si="1508"/>
        <v>AG$16</v>
      </c>
      <c r="AH1273" s="179" t="str">
        <f t="shared" si="1508"/>
        <v>AH$16</v>
      </c>
      <c r="AI1273" s="179" t="str">
        <f t="shared" si="1508"/>
        <v>AI$16</v>
      </c>
      <c r="AJ1273" s="179" t="str">
        <f t="shared" si="1508"/>
        <v>AJ$16</v>
      </c>
      <c r="AK1273" s="179" t="str">
        <f t="shared" si="1508"/>
        <v>AK$16</v>
      </c>
      <c r="AL1273" s="179" t="str">
        <f t="shared" si="1508"/>
        <v>AL$16</v>
      </c>
      <c r="AM1273" s="179" t="str">
        <f t="shared" si="1508"/>
        <v>AM$16</v>
      </c>
      <c r="AN1273" s="179" t="str">
        <f t="shared" si="1508"/>
        <v>AN$16</v>
      </c>
      <c r="AO1273" s="179" t="str">
        <f t="shared" si="1508"/>
        <v>AO$16</v>
      </c>
      <c r="AP1273" s="179" t="str">
        <f t="shared" si="1508"/>
        <v>AP$16</v>
      </c>
      <c r="AQ1273" s="179" t="str">
        <f t="shared" si="1508"/>
        <v>AQ$16</v>
      </c>
      <c r="AR1273" s="179" t="str">
        <f t="shared" si="1508"/>
        <v>AR$16</v>
      </c>
      <c r="AS1273" s="179" t="str">
        <f t="shared" si="1508"/>
        <v>AS$16</v>
      </c>
      <c r="AT1273" s="179" t="str">
        <f t="shared" si="1508"/>
        <v>AT$16</v>
      </c>
      <c r="AU1273" s="179" t="str">
        <f t="shared" si="1508"/>
        <v>AU$16</v>
      </c>
      <c r="AV1273" s="179" t="str">
        <f t="shared" si="1508"/>
        <v>AV$16</v>
      </c>
      <c r="AW1273" s="179" t="str">
        <f t="shared" si="1508"/>
        <v>AW$16</v>
      </c>
      <c r="AX1273" s="179" t="str">
        <f t="shared" si="1508"/>
        <v>AX$16</v>
      </c>
      <c r="AY1273" s="179" t="str">
        <f t="shared" ref="AY1273:CD1282" si="1509">AY1246</f>
        <v>AY$16</v>
      </c>
      <c r="AZ1273" s="179" t="str">
        <f t="shared" si="1509"/>
        <v>AZ$16</v>
      </c>
      <c r="BA1273" s="179" t="str">
        <f t="shared" si="1509"/>
        <v>BA$16</v>
      </c>
      <c r="BB1273" s="179" t="str">
        <f t="shared" si="1509"/>
        <v>BB$16</v>
      </c>
      <c r="BC1273" s="179" t="str">
        <f t="shared" si="1509"/>
        <v>BC$16</v>
      </c>
      <c r="BD1273" s="179" t="str">
        <f t="shared" si="1509"/>
        <v>BD$16</v>
      </c>
      <c r="BE1273" s="179" t="str">
        <f t="shared" si="1509"/>
        <v>BE$16</v>
      </c>
      <c r="BF1273" s="179" t="str">
        <f t="shared" si="1509"/>
        <v>BF$16</v>
      </c>
      <c r="BG1273" s="179" t="str">
        <f t="shared" si="1509"/>
        <v>BG$16</v>
      </c>
      <c r="BH1273" s="179" t="str">
        <f t="shared" si="1509"/>
        <v>BH$16</v>
      </c>
      <c r="BI1273" s="179" t="str">
        <f t="shared" si="1509"/>
        <v>BI$16</v>
      </c>
      <c r="BJ1273" s="179" t="str">
        <f t="shared" si="1509"/>
        <v>BJ$16</v>
      </c>
      <c r="BK1273" s="179" t="str">
        <f t="shared" si="1509"/>
        <v>BK$16</v>
      </c>
      <c r="BL1273" s="179" t="str">
        <f t="shared" si="1509"/>
        <v>BL$16</v>
      </c>
      <c r="BM1273" s="179" t="str">
        <f t="shared" si="1509"/>
        <v>BM$16</v>
      </c>
      <c r="BN1273" s="179" t="str">
        <f t="shared" si="1509"/>
        <v>BN$16</v>
      </c>
      <c r="BO1273" s="179" t="str">
        <f t="shared" si="1509"/>
        <v>BO$16</v>
      </c>
      <c r="BP1273" s="179" t="str">
        <f t="shared" si="1509"/>
        <v>BP$16</v>
      </c>
      <c r="BQ1273" s="179" t="str">
        <f t="shared" si="1509"/>
        <v>BQ$16</v>
      </c>
      <c r="BR1273" s="179" t="str">
        <f t="shared" si="1509"/>
        <v>BR$16</v>
      </c>
      <c r="BS1273" s="179" t="str">
        <f t="shared" si="1509"/>
        <v>BS$16</v>
      </c>
      <c r="BT1273" s="179" t="str">
        <f t="shared" si="1509"/>
        <v>BT$16</v>
      </c>
      <c r="BU1273" s="179" t="str">
        <f t="shared" si="1509"/>
        <v>BU$16</v>
      </c>
      <c r="BV1273" s="179" t="str">
        <f t="shared" si="1509"/>
        <v>BV$16</v>
      </c>
      <c r="BW1273" s="179" t="str">
        <f t="shared" si="1509"/>
        <v>BW$16</v>
      </c>
      <c r="BX1273" s="179" t="str">
        <f t="shared" si="1509"/>
        <v>BX$16</v>
      </c>
      <c r="BY1273" s="179" t="str">
        <f t="shared" si="1509"/>
        <v>BY$16</v>
      </c>
      <c r="BZ1273" s="179" t="str">
        <f t="shared" si="1509"/>
        <v>BZ$16</v>
      </c>
      <c r="CA1273" s="179" t="str">
        <f t="shared" si="1509"/>
        <v>CA$16</v>
      </c>
      <c r="CB1273" s="179" t="str">
        <f t="shared" si="1509"/>
        <v>CB$16</v>
      </c>
      <c r="CC1273" s="179" t="str">
        <f t="shared" si="1509"/>
        <v>CC$16</v>
      </c>
      <c r="CD1273" s="179" t="str">
        <f t="shared" si="1509"/>
        <v>CD$16</v>
      </c>
      <c r="CE1273" s="179" t="str">
        <f t="shared" ref="CE1273:CL1282" si="1510">CE1246</f>
        <v>CE$16</v>
      </c>
      <c r="CF1273" s="179" t="str">
        <f t="shared" si="1510"/>
        <v>CF$16</v>
      </c>
      <c r="CG1273" s="179" t="str">
        <f t="shared" si="1510"/>
        <v>CG$16</v>
      </c>
      <c r="CH1273" s="179" t="str">
        <f t="shared" si="1510"/>
        <v>CH$16</v>
      </c>
      <c r="CI1273" s="179" t="str">
        <f t="shared" si="1510"/>
        <v>CI$16</v>
      </c>
      <c r="CJ1273" s="179" t="str">
        <f t="shared" si="1510"/>
        <v>CJ$16</v>
      </c>
      <c r="CK1273" s="179" t="str">
        <f t="shared" si="1510"/>
        <v>CK$16</v>
      </c>
      <c r="CL1273" s="179" t="str">
        <f t="shared" si="1510"/>
        <v>CL$16</v>
      </c>
      <c r="CO1273" s="179" t="str">
        <f t="shared" ref="CO1273:DL1282" si="1511">CO1246</f>
        <v>CO$16</v>
      </c>
      <c r="CP1273" s="179" t="str">
        <f t="shared" si="1511"/>
        <v>CP$16</v>
      </c>
      <c r="CQ1273" s="179" t="str">
        <f t="shared" si="1511"/>
        <v>CQ$16</v>
      </c>
      <c r="CR1273" s="179" t="str">
        <f t="shared" si="1511"/>
        <v>CR$16</v>
      </c>
      <c r="CS1273" s="179" t="str">
        <f t="shared" si="1511"/>
        <v>CS$16</v>
      </c>
      <c r="CT1273" s="179" t="str">
        <f t="shared" si="1511"/>
        <v>CT$16</v>
      </c>
      <c r="CU1273" s="179" t="str">
        <f t="shared" si="1511"/>
        <v>CU$16</v>
      </c>
      <c r="CV1273" s="179" t="str">
        <f t="shared" si="1511"/>
        <v>CV$16</v>
      </c>
      <c r="CW1273" s="179" t="str">
        <f t="shared" si="1511"/>
        <v>CW$16</v>
      </c>
      <c r="CX1273" s="179" t="str">
        <f t="shared" si="1511"/>
        <v>CX$16</v>
      </c>
      <c r="CY1273" s="179" t="str">
        <f t="shared" si="1511"/>
        <v>CY$16</v>
      </c>
      <c r="CZ1273" s="179" t="str">
        <f t="shared" si="1511"/>
        <v>CZ$16</v>
      </c>
      <c r="DA1273" s="179" t="str">
        <f t="shared" si="1511"/>
        <v>DA$16</v>
      </c>
      <c r="DB1273" s="179" t="str">
        <f t="shared" si="1511"/>
        <v>DB$16</v>
      </c>
      <c r="DC1273" s="179" t="str">
        <f t="shared" si="1511"/>
        <v>DC$16</v>
      </c>
      <c r="DD1273" s="179" t="str">
        <f t="shared" si="1511"/>
        <v>DD$16</v>
      </c>
      <c r="DE1273" s="179" t="str">
        <f t="shared" si="1511"/>
        <v>DE$16</v>
      </c>
      <c r="DF1273" s="179" t="str">
        <f t="shared" si="1511"/>
        <v>DF$16</v>
      </c>
      <c r="DG1273" s="179" t="str">
        <f t="shared" si="1511"/>
        <v>DG$16</v>
      </c>
      <c r="DH1273" s="179" t="str">
        <f t="shared" si="1511"/>
        <v>DH$16</v>
      </c>
      <c r="DI1273" s="179" t="str">
        <f t="shared" si="1511"/>
        <v>DI$16</v>
      </c>
      <c r="DJ1273" s="179" t="str">
        <f t="shared" si="1511"/>
        <v>DJ$16</v>
      </c>
      <c r="DK1273" s="179" t="str">
        <f t="shared" si="1511"/>
        <v>DK$16</v>
      </c>
      <c r="DL1273" s="179" t="str">
        <f t="shared" si="1511"/>
        <v>DL$16</v>
      </c>
    </row>
    <row r="1274" spans="1:116" x14ac:dyDescent="0.4">
      <c r="B1274" t="s">
        <v>332</v>
      </c>
      <c r="D1274" t="s">
        <v>766</v>
      </c>
      <c r="E1274" s="8" t="str">
        <f>ROW()&amp;" "&amp;D1274</f>
        <v>1274 FAINT-S</v>
      </c>
      <c r="G1274" s="136" t="str">
        <f>G1247</f>
        <v>Primary volume driver</v>
      </c>
      <c r="H1274" s="12"/>
      <c r="I1274" s="60"/>
      <c r="J1274" s="60"/>
      <c r="K1274" s="15"/>
      <c r="L1274" s="15"/>
      <c r="M1274" s="15"/>
      <c r="N1274" s="15"/>
      <c r="O1274" s="15"/>
      <c r="P1274" s="15"/>
      <c r="R1274" s="15"/>
      <c r="S1274" s="179" t="str">
        <f t="shared" ref="S1274:AX1283" si="1512">S1247</f>
        <v>S$17</v>
      </c>
      <c r="T1274" s="179" t="str">
        <f t="shared" si="1512"/>
        <v>T$17</v>
      </c>
      <c r="U1274" s="179" t="str">
        <f t="shared" si="1512"/>
        <v>U$17</v>
      </c>
      <c r="V1274" s="179" t="str">
        <f t="shared" si="1512"/>
        <v>V$17</v>
      </c>
      <c r="W1274" s="179" t="str">
        <f t="shared" si="1512"/>
        <v>W$17</v>
      </c>
      <c r="X1274" s="179" t="str">
        <f t="shared" si="1512"/>
        <v>X$17</v>
      </c>
      <c r="Y1274" s="179" t="str">
        <f t="shared" si="1512"/>
        <v>Y$17</v>
      </c>
      <c r="Z1274" s="179" t="str">
        <f t="shared" si="1512"/>
        <v>Z$17</v>
      </c>
      <c r="AA1274" s="179" t="str">
        <f t="shared" si="1512"/>
        <v>AA$17</v>
      </c>
      <c r="AB1274" s="179" t="str">
        <f t="shared" si="1512"/>
        <v>AB$17</v>
      </c>
      <c r="AC1274" s="179" t="str">
        <f t="shared" si="1512"/>
        <v>AC$17</v>
      </c>
      <c r="AD1274" s="179" t="str">
        <f t="shared" si="1512"/>
        <v>AD$17</v>
      </c>
      <c r="AE1274" s="179" t="str">
        <f t="shared" si="1512"/>
        <v>AE$17</v>
      </c>
      <c r="AF1274" s="179" t="str">
        <f t="shared" si="1512"/>
        <v>AF$17</v>
      </c>
      <c r="AG1274" s="179" t="str">
        <f t="shared" si="1512"/>
        <v>AG$17</v>
      </c>
      <c r="AH1274" s="179" t="str">
        <f t="shared" si="1512"/>
        <v>AH$17</v>
      </c>
      <c r="AI1274" s="179" t="str">
        <f t="shared" si="1512"/>
        <v>AI$17</v>
      </c>
      <c r="AJ1274" s="179" t="str">
        <f t="shared" si="1512"/>
        <v>AJ$17</v>
      </c>
      <c r="AK1274" s="179" t="str">
        <f t="shared" si="1512"/>
        <v>AK$17</v>
      </c>
      <c r="AL1274" s="179" t="str">
        <f t="shared" si="1512"/>
        <v>AL$17</v>
      </c>
      <c r="AM1274" s="179" t="str">
        <f t="shared" si="1512"/>
        <v>AM$17</v>
      </c>
      <c r="AN1274" s="179" t="str">
        <f t="shared" si="1512"/>
        <v>AN$17</v>
      </c>
      <c r="AO1274" s="179" t="str">
        <f t="shared" si="1512"/>
        <v>AO$17</v>
      </c>
      <c r="AP1274" s="179" t="str">
        <f t="shared" si="1512"/>
        <v>AP$17</v>
      </c>
      <c r="AQ1274" s="179" t="str">
        <f t="shared" si="1512"/>
        <v>AQ$17</v>
      </c>
      <c r="AR1274" s="179" t="str">
        <f t="shared" si="1512"/>
        <v>AR$17</v>
      </c>
      <c r="AS1274" s="179" t="str">
        <f t="shared" si="1512"/>
        <v>AS$17</v>
      </c>
      <c r="AT1274" s="179" t="str">
        <f t="shared" si="1512"/>
        <v>AT$17</v>
      </c>
      <c r="AU1274" s="179" t="str">
        <f t="shared" si="1512"/>
        <v>AU$17</v>
      </c>
      <c r="AV1274" s="179" t="str">
        <f t="shared" si="1512"/>
        <v>AV$17</v>
      </c>
      <c r="AW1274" s="179" t="str">
        <f t="shared" si="1512"/>
        <v>AW$17</v>
      </c>
      <c r="AX1274" s="179" t="str">
        <f t="shared" si="1512"/>
        <v>AX$17</v>
      </c>
      <c r="AY1274" s="179" t="str">
        <f t="shared" ref="AY1274:CD1283" si="1513">AY1247</f>
        <v>AY$17</v>
      </c>
      <c r="AZ1274" s="179" t="str">
        <f t="shared" si="1513"/>
        <v>AZ$17</v>
      </c>
      <c r="BA1274" s="179" t="str">
        <f t="shared" si="1513"/>
        <v>BA$17</v>
      </c>
      <c r="BB1274" s="179" t="str">
        <f t="shared" si="1513"/>
        <v>BB$17</v>
      </c>
      <c r="BC1274" s="179" t="str">
        <f t="shared" si="1513"/>
        <v>BC$17</v>
      </c>
      <c r="BD1274" s="179" t="str">
        <f t="shared" si="1513"/>
        <v>BD$17</v>
      </c>
      <c r="BE1274" s="179" t="str">
        <f t="shared" si="1513"/>
        <v>BE$17</v>
      </c>
      <c r="BF1274" s="179" t="str">
        <f t="shared" si="1513"/>
        <v>BF$17</v>
      </c>
      <c r="BG1274" s="179" t="str">
        <f t="shared" si="1513"/>
        <v>BG$17</v>
      </c>
      <c r="BH1274" s="179" t="str">
        <f t="shared" si="1513"/>
        <v>BH$17</v>
      </c>
      <c r="BI1274" s="179" t="str">
        <f t="shared" si="1513"/>
        <v>BI$17</v>
      </c>
      <c r="BJ1274" s="179" t="str">
        <f t="shared" si="1513"/>
        <v>BJ$17</v>
      </c>
      <c r="BK1274" s="179" t="str">
        <f t="shared" si="1513"/>
        <v>BK$17</v>
      </c>
      <c r="BL1274" s="179" t="str">
        <f t="shared" si="1513"/>
        <v>BL$17</v>
      </c>
      <c r="BM1274" s="179" t="str">
        <f t="shared" si="1513"/>
        <v>BM$17</v>
      </c>
      <c r="BN1274" s="179" t="str">
        <f t="shared" si="1513"/>
        <v>BN$17</v>
      </c>
      <c r="BO1274" s="179" t="str">
        <f t="shared" si="1513"/>
        <v>BO$17</v>
      </c>
      <c r="BP1274" s="179" t="str">
        <f t="shared" si="1513"/>
        <v>BP$17</v>
      </c>
      <c r="BQ1274" s="179" t="str">
        <f t="shared" si="1513"/>
        <v>BQ$17</v>
      </c>
      <c r="BR1274" s="179" t="str">
        <f t="shared" si="1513"/>
        <v>BR$17</v>
      </c>
      <c r="BS1274" s="179" t="str">
        <f t="shared" si="1513"/>
        <v>BS$17</v>
      </c>
      <c r="BT1274" s="179" t="str">
        <f t="shared" si="1513"/>
        <v>BT$17</v>
      </c>
      <c r="BU1274" s="179" t="str">
        <f t="shared" si="1513"/>
        <v>BU$17</v>
      </c>
      <c r="BV1274" s="179" t="str">
        <f t="shared" si="1513"/>
        <v>BV$17</v>
      </c>
      <c r="BW1274" s="179" t="str">
        <f t="shared" si="1513"/>
        <v>BW$17</v>
      </c>
      <c r="BX1274" s="179" t="str">
        <f t="shared" si="1513"/>
        <v>BX$17</v>
      </c>
      <c r="BY1274" s="179" t="str">
        <f t="shared" si="1513"/>
        <v>BY$17</v>
      </c>
      <c r="BZ1274" s="179" t="str">
        <f t="shared" si="1513"/>
        <v>BZ$17</v>
      </c>
      <c r="CA1274" s="179" t="str">
        <f t="shared" si="1513"/>
        <v>CA$17</v>
      </c>
      <c r="CB1274" s="179" t="str">
        <f t="shared" si="1513"/>
        <v>CB$17</v>
      </c>
      <c r="CC1274" s="179" t="str">
        <f t="shared" si="1513"/>
        <v>CC$17</v>
      </c>
      <c r="CD1274" s="179" t="str">
        <f t="shared" si="1513"/>
        <v>CD$17</v>
      </c>
      <c r="CE1274" s="179" t="str">
        <f t="shared" ref="CE1274:CL1283" si="1514">CE1247</f>
        <v>CE$17</v>
      </c>
      <c r="CF1274" s="179" t="str">
        <f t="shared" si="1514"/>
        <v>CF$17</v>
      </c>
      <c r="CG1274" s="179" t="str">
        <f t="shared" si="1514"/>
        <v>CG$17</v>
      </c>
      <c r="CH1274" s="179" t="str">
        <f t="shared" si="1514"/>
        <v>CH$17</v>
      </c>
      <c r="CI1274" s="179" t="str">
        <f t="shared" si="1514"/>
        <v>CI$17</v>
      </c>
      <c r="CJ1274" s="179" t="str">
        <f t="shared" si="1514"/>
        <v>CJ$17</v>
      </c>
      <c r="CK1274" s="179" t="str">
        <f t="shared" si="1514"/>
        <v>CK$17</v>
      </c>
      <c r="CL1274" s="179" t="str">
        <f t="shared" si="1514"/>
        <v>CL$17</v>
      </c>
      <c r="CN1274" s="60"/>
      <c r="CO1274" s="179" t="str">
        <f t="shared" ref="CO1274:DL1283" si="1515">CO1247</f>
        <v>CO$17</v>
      </c>
      <c r="CP1274" s="179" t="str">
        <f t="shared" si="1515"/>
        <v>CP$17</v>
      </c>
      <c r="CQ1274" s="179" t="str">
        <f t="shared" si="1515"/>
        <v>CQ$17</v>
      </c>
      <c r="CR1274" s="179" t="str">
        <f t="shared" si="1515"/>
        <v>CR$17</v>
      </c>
      <c r="CS1274" s="179" t="str">
        <f t="shared" si="1515"/>
        <v>CS$17</v>
      </c>
      <c r="CT1274" s="179" t="str">
        <f t="shared" si="1515"/>
        <v>CT$17</v>
      </c>
      <c r="CU1274" s="179" t="str">
        <f t="shared" si="1515"/>
        <v>CU$17</v>
      </c>
      <c r="CV1274" s="179" t="str">
        <f t="shared" si="1515"/>
        <v>CV$17</v>
      </c>
      <c r="CW1274" s="179" t="str">
        <f t="shared" si="1515"/>
        <v>CW$17</v>
      </c>
      <c r="CX1274" s="179" t="str">
        <f t="shared" si="1515"/>
        <v>CX$17</v>
      </c>
      <c r="CY1274" s="179" t="str">
        <f t="shared" si="1515"/>
        <v>CY$17</v>
      </c>
      <c r="CZ1274" s="179" t="str">
        <f t="shared" si="1515"/>
        <v>CZ$17</v>
      </c>
      <c r="DA1274" s="179" t="str">
        <f t="shared" si="1515"/>
        <v>DA$17</v>
      </c>
      <c r="DB1274" s="179" t="str">
        <f t="shared" si="1515"/>
        <v>DB$17</v>
      </c>
      <c r="DC1274" s="179" t="str">
        <f t="shared" si="1515"/>
        <v>DC$17</v>
      </c>
      <c r="DD1274" s="179" t="str">
        <f t="shared" si="1515"/>
        <v>DD$17</v>
      </c>
      <c r="DE1274" s="179" t="str">
        <f t="shared" si="1515"/>
        <v>DE$17</v>
      </c>
      <c r="DF1274" s="179" t="str">
        <f t="shared" si="1515"/>
        <v>DF$17</v>
      </c>
      <c r="DG1274" s="179" t="str">
        <f t="shared" si="1515"/>
        <v>DG$17</v>
      </c>
      <c r="DH1274" s="179" t="str">
        <f t="shared" si="1515"/>
        <v>DH$17</v>
      </c>
      <c r="DI1274" s="179" t="str">
        <f t="shared" si="1515"/>
        <v>DI$17</v>
      </c>
      <c r="DJ1274" s="179" t="str">
        <f t="shared" si="1515"/>
        <v>DJ$17</v>
      </c>
      <c r="DK1274" s="179" t="str">
        <f t="shared" si="1515"/>
        <v>DK$17</v>
      </c>
      <c r="DL1274" s="179" t="str">
        <f t="shared" si="1515"/>
        <v>DL$17</v>
      </c>
    </row>
    <row r="1275" spans="1:116" x14ac:dyDescent="0.4">
      <c r="B1275" t="s">
        <v>332</v>
      </c>
      <c r="D1275" t="s">
        <v>766</v>
      </c>
      <c r="E1275" s="8" t="str">
        <f t="shared" ref="E1275:E1287" si="1516">ROW()&amp;" "&amp;D1275</f>
        <v>1275 FAINT-S</v>
      </c>
      <c r="G1275" s="136" t="str">
        <f>G1252</f>
        <v>Volume driven secondary intangible assets:</v>
      </c>
      <c r="H1275" s="12"/>
      <c r="I1275" s="60"/>
      <c r="J1275" s="60"/>
      <c r="K1275" s="15"/>
      <c r="L1275" s="15"/>
      <c r="M1275" s="15"/>
      <c r="N1275" s="15"/>
      <c r="O1275" s="15"/>
      <c r="P1275" s="15"/>
      <c r="R1275" s="15"/>
      <c r="S1275" s="179">
        <f t="shared" ref="S1275:AX1284" si="1517">S1248</f>
        <v>0</v>
      </c>
      <c r="T1275" s="179">
        <f t="shared" si="1517"/>
        <v>0</v>
      </c>
      <c r="U1275" s="179">
        <f t="shared" si="1517"/>
        <v>0</v>
      </c>
      <c r="V1275" s="179">
        <f t="shared" si="1517"/>
        <v>0</v>
      </c>
      <c r="W1275" s="179">
        <f t="shared" si="1517"/>
        <v>0</v>
      </c>
      <c r="X1275" s="179">
        <f t="shared" si="1517"/>
        <v>0</v>
      </c>
      <c r="Y1275" s="179">
        <f t="shared" si="1517"/>
        <v>0</v>
      </c>
      <c r="Z1275" s="179">
        <f t="shared" si="1517"/>
        <v>0</v>
      </c>
      <c r="AA1275" s="179">
        <f t="shared" si="1517"/>
        <v>0</v>
      </c>
      <c r="AB1275" s="179">
        <f t="shared" si="1517"/>
        <v>0</v>
      </c>
      <c r="AC1275" s="179">
        <f t="shared" si="1517"/>
        <v>0</v>
      </c>
      <c r="AD1275" s="179">
        <f t="shared" si="1517"/>
        <v>0</v>
      </c>
      <c r="AE1275" s="179">
        <f t="shared" si="1517"/>
        <v>0</v>
      </c>
      <c r="AF1275" s="179">
        <f t="shared" si="1517"/>
        <v>0</v>
      </c>
      <c r="AG1275" s="179">
        <f t="shared" si="1517"/>
        <v>0</v>
      </c>
      <c r="AH1275" s="179">
        <f t="shared" si="1517"/>
        <v>0</v>
      </c>
      <c r="AI1275" s="179">
        <f t="shared" si="1517"/>
        <v>0</v>
      </c>
      <c r="AJ1275" s="179">
        <f t="shared" si="1517"/>
        <v>0</v>
      </c>
      <c r="AK1275" s="179">
        <f t="shared" si="1517"/>
        <v>0</v>
      </c>
      <c r="AL1275" s="179">
        <f t="shared" si="1517"/>
        <v>0</v>
      </c>
      <c r="AM1275" s="179">
        <f t="shared" si="1517"/>
        <v>0</v>
      </c>
      <c r="AN1275" s="179">
        <f t="shared" si="1517"/>
        <v>0</v>
      </c>
      <c r="AO1275" s="179">
        <f t="shared" si="1517"/>
        <v>0</v>
      </c>
      <c r="AP1275" s="179">
        <f t="shared" si="1517"/>
        <v>0</v>
      </c>
      <c r="AQ1275" s="179">
        <f t="shared" si="1517"/>
        <v>0</v>
      </c>
      <c r="AR1275" s="179">
        <f t="shared" si="1517"/>
        <v>0</v>
      </c>
      <c r="AS1275" s="179">
        <f t="shared" si="1517"/>
        <v>0</v>
      </c>
      <c r="AT1275" s="179">
        <f t="shared" si="1517"/>
        <v>0</v>
      </c>
      <c r="AU1275" s="179">
        <f t="shared" si="1517"/>
        <v>0</v>
      </c>
      <c r="AV1275" s="179">
        <f t="shared" si="1517"/>
        <v>0</v>
      </c>
      <c r="AW1275" s="179">
        <f t="shared" si="1517"/>
        <v>0</v>
      </c>
      <c r="AX1275" s="179">
        <f t="shared" si="1517"/>
        <v>0</v>
      </c>
      <c r="AY1275" s="179">
        <f t="shared" ref="AY1275:CD1284" si="1518">AY1248</f>
        <v>0</v>
      </c>
      <c r="AZ1275" s="179">
        <f t="shared" si="1518"/>
        <v>0</v>
      </c>
      <c r="BA1275" s="179">
        <f t="shared" si="1518"/>
        <v>0</v>
      </c>
      <c r="BB1275" s="179">
        <f t="shared" si="1518"/>
        <v>0</v>
      </c>
      <c r="BC1275" s="179">
        <f t="shared" si="1518"/>
        <v>0</v>
      </c>
      <c r="BD1275" s="179">
        <f t="shared" si="1518"/>
        <v>0</v>
      </c>
      <c r="BE1275" s="179">
        <f t="shared" si="1518"/>
        <v>0</v>
      </c>
      <c r="BF1275" s="179">
        <f t="shared" si="1518"/>
        <v>0</v>
      </c>
      <c r="BG1275" s="179">
        <f t="shared" si="1518"/>
        <v>0</v>
      </c>
      <c r="BH1275" s="179">
        <f t="shared" si="1518"/>
        <v>0</v>
      </c>
      <c r="BI1275" s="179">
        <f t="shared" si="1518"/>
        <v>0</v>
      </c>
      <c r="BJ1275" s="179">
        <f t="shared" si="1518"/>
        <v>0</v>
      </c>
      <c r="BK1275" s="179">
        <f t="shared" si="1518"/>
        <v>0</v>
      </c>
      <c r="BL1275" s="179">
        <f t="shared" si="1518"/>
        <v>0</v>
      </c>
      <c r="BM1275" s="179">
        <f t="shared" si="1518"/>
        <v>0</v>
      </c>
      <c r="BN1275" s="179">
        <f t="shared" si="1518"/>
        <v>0</v>
      </c>
      <c r="BO1275" s="179">
        <f t="shared" si="1518"/>
        <v>0</v>
      </c>
      <c r="BP1275" s="179">
        <f t="shared" si="1518"/>
        <v>0</v>
      </c>
      <c r="BQ1275" s="179">
        <f t="shared" si="1518"/>
        <v>0</v>
      </c>
      <c r="BR1275" s="179">
        <f t="shared" si="1518"/>
        <v>0</v>
      </c>
      <c r="BS1275" s="179">
        <f t="shared" si="1518"/>
        <v>0</v>
      </c>
      <c r="BT1275" s="179">
        <f t="shared" si="1518"/>
        <v>0</v>
      </c>
      <c r="BU1275" s="179">
        <f t="shared" si="1518"/>
        <v>0</v>
      </c>
      <c r="BV1275" s="179">
        <f t="shared" si="1518"/>
        <v>0</v>
      </c>
      <c r="BW1275" s="179">
        <f t="shared" si="1518"/>
        <v>0</v>
      </c>
      <c r="BX1275" s="179">
        <f t="shared" si="1518"/>
        <v>0</v>
      </c>
      <c r="BY1275" s="179">
        <f t="shared" si="1518"/>
        <v>0</v>
      </c>
      <c r="BZ1275" s="179">
        <f t="shared" si="1518"/>
        <v>0</v>
      </c>
      <c r="CA1275" s="179">
        <f t="shared" si="1518"/>
        <v>0</v>
      </c>
      <c r="CB1275" s="179">
        <f t="shared" si="1518"/>
        <v>0</v>
      </c>
      <c r="CC1275" s="179">
        <f t="shared" si="1518"/>
        <v>0</v>
      </c>
      <c r="CD1275" s="179">
        <f t="shared" si="1518"/>
        <v>0</v>
      </c>
      <c r="CE1275" s="179">
        <f t="shared" ref="CE1275:CL1284" si="1519">CE1248</f>
        <v>0</v>
      </c>
      <c r="CF1275" s="179">
        <f t="shared" si="1519"/>
        <v>0</v>
      </c>
      <c r="CG1275" s="179">
        <f t="shared" si="1519"/>
        <v>0</v>
      </c>
      <c r="CH1275" s="179">
        <f t="shared" si="1519"/>
        <v>0</v>
      </c>
      <c r="CI1275" s="179">
        <f t="shared" si="1519"/>
        <v>0</v>
      </c>
      <c r="CJ1275" s="179">
        <f t="shared" si="1519"/>
        <v>0</v>
      </c>
      <c r="CK1275" s="179">
        <f t="shared" si="1519"/>
        <v>0</v>
      </c>
      <c r="CL1275" s="179">
        <f t="shared" si="1519"/>
        <v>0</v>
      </c>
      <c r="CN1275" s="60"/>
      <c r="CO1275" s="179">
        <f t="shared" ref="CO1275:DL1284" si="1520">CO1248</f>
        <v>0</v>
      </c>
      <c r="CP1275" s="179">
        <f t="shared" si="1520"/>
        <v>0</v>
      </c>
      <c r="CQ1275" s="179">
        <f t="shared" si="1520"/>
        <v>0</v>
      </c>
      <c r="CR1275" s="179">
        <f t="shared" si="1520"/>
        <v>0</v>
      </c>
      <c r="CS1275" s="179">
        <f t="shared" si="1520"/>
        <v>0</v>
      </c>
      <c r="CT1275" s="179">
        <f t="shared" si="1520"/>
        <v>0</v>
      </c>
      <c r="CU1275" s="179">
        <f t="shared" si="1520"/>
        <v>0</v>
      </c>
      <c r="CV1275" s="179">
        <f t="shared" si="1520"/>
        <v>0</v>
      </c>
      <c r="CW1275" s="179">
        <f t="shared" si="1520"/>
        <v>0</v>
      </c>
      <c r="CX1275" s="179">
        <f t="shared" si="1520"/>
        <v>0</v>
      </c>
      <c r="CY1275" s="179">
        <f t="shared" si="1520"/>
        <v>0</v>
      </c>
      <c r="CZ1275" s="179">
        <f t="shared" si="1520"/>
        <v>0</v>
      </c>
      <c r="DA1275" s="179">
        <f t="shared" si="1520"/>
        <v>0</v>
      </c>
      <c r="DB1275" s="179">
        <f t="shared" si="1520"/>
        <v>0</v>
      </c>
      <c r="DC1275" s="179">
        <f t="shared" si="1520"/>
        <v>0</v>
      </c>
      <c r="DD1275" s="179">
        <f t="shared" si="1520"/>
        <v>0</v>
      </c>
      <c r="DE1275" s="179">
        <f t="shared" si="1520"/>
        <v>0</v>
      </c>
      <c r="DF1275" s="179">
        <f t="shared" si="1520"/>
        <v>0</v>
      </c>
      <c r="DG1275" s="179">
        <f t="shared" si="1520"/>
        <v>0</v>
      </c>
      <c r="DH1275" s="179">
        <f t="shared" si="1520"/>
        <v>0</v>
      </c>
      <c r="DI1275" s="179">
        <f t="shared" si="1520"/>
        <v>0</v>
      </c>
      <c r="DJ1275" s="179">
        <f t="shared" si="1520"/>
        <v>0</v>
      </c>
      <c r="DK1275" s="179">
        <f t="shared" si="1520"/>
        <v>0</v>
      </c>
      <c r="DL1275" s="179">
        <f t="shared" si="1520"/>
        <v>0</v>
      </c>
    </row>
    <row r="1276" spans="1:116" x14ac:dyDescent="0.4">
      <c r="B1276" t="s">
        <v>332</v>
      </c>
      <c r="D1276" t="s">
        <v>766</v>
      </c>
      <c r="E1276" s="8" t="str">
        <f t="shared" ref="E1276:E1285" si="1521">ROW()&amp;" "&amp;D1276</f>
        <v>1276 FAINT-S</v>
      </c>
      <c r="G1276" s="241" t="str">
        <f>IFERROR(SUBSTITUTE(TRIM(MID(G1252, SEARCH("-", G1252) + 1, LEN(G1252))),":",""),"no unit")</f>
        <v>no unit</v>
      </c>
      <c r="H1276" s="12"/>
      <c r="I1276" s="60"/>
      <c r="J1276" s="60"/>
      <c r="K1276" s="15"/>
      <c r="L1276" s="15"/>
      <c r="M1276" s="15"/>
      <c r="N1276" s="15"/>
      <c r="O1276" s="15"/>
      <c r="P1276" s="15"/>
      <c r="R1276" s="15"/>
      <c r="S1276" s="179"/>
      <c r="T1276" s="179"/>
      <c r="U1276" s="179"/>
      <c r="V1276" s="179"/>
      <c r="W1276" s="179"/>
      <c r="X1276" s="179"/>
      <c r="Y1276" s="179"/>
      <c r="Z1276" s="179"/>
      <c r="AA1276" s="179"/>
      <c r="AB1276" s="179"/>
      <c r="AC1276" s="179"/>
      <c r="AD1276" s="179"/>
      <c r="AE1276" s="179"/>
      <c r="AF1276" s="179"/>
      <c r="AG1276" s="179"/>
      <c r="AH1276" s="179"/>
      <c r="AI1276" s="179"/>
      <c r="AJ1276" s="179"/>
      <c r="AK1276" s="179"/>
      <c r="AL1276" s="179"/>
      <c r="AM1276" s="179"/>
      <c r="AN1276" s="179"/>
      <c r="AO1276" s="179"/>
      <c r="AP1276" s="179"/>
      <c r="AQ1276" s="179"/>
      <c r="AR1276" s="179"/>
      <c r="AS1276" s="179"/>
      <c r="AT1276" s="179"/>
      <c r="AU1276" s="179"/>
      <c r="AV1276" s="179"/>
      <c r="AW1276" s="179"/>
      <c r="AX1276" s="179"/>
      <c r="AY1276" s="179"/>
      <c r="AZ1276" s="179"/>
      <c r="BA1276" s="179"/>
      <c r="BB1276" s="179"/>
      <c r="BC1276" s="179"/>
      <c r="BD1276" s="179"/>
      <c r="BE1276" s="179"/>
      <c r="BF1276" s="179"/>
      <c r="BG1276" s="179"/>
      <c r="BH1276" s="179"/>
      <c r="BI1276" s="179"/>
      <c r="BJ1276" s="179"/>
      <c r="BK1276" s="179"/>
      <c r="BL1276" s="179"/>
      <c r="BM1276" s="179"/>
      <c r="BN1276" s="179"/>
      <c r="BO1276" s="179"/>
      <c r="BP1276" s="179"/>
      <c r="BQ1276" s="179"/>
      <c r="BR1276" s="179"/>
      <c r="BS1276" s="179"/>
      <c r="BT1276" s="179"/>
      <c r="BU1276" s="179"/>
      <c r="BV1276" s="179"/>
      <c r="BW1276" s="179"/>
      <c r="BX1276" s="179"/>
      <c r="BY1276" s="179"/>
      <c r="BZ1276" s="179"/>
      <c r="CA1276" s="179"/>
      <c r="CB1276" s="179"/>
      <c r="CC1276" s="179"/>
      <c r="CD1276" s="179"/>
      <c r="CE1276" s="179"/>
      <c r="CF1276" s="179"/>
      <c r="CG1276" s="179"/>
      <c r="CH1276" s="179"/>
      <c r="CI1276" s="179"/>
      <c r="CJ1276" s="179"/>
      <c r="CK1276" s="179"/>
      <c r="CL1276" s="179"/>
      <c r="CN1276" s="60"/>
      <c r="CO1276" s="179"/>
      <c r="CP1276" s="179"/>
      <c r="CQ1276" s="179"/>
      <c r="CR1276" s="179"/>
      <c r="CS1276" s="179"/>
      <c r="CT1276" s="179"/>
      <c r="CU1276" s="179"/>
      <c r="CV1276" s="179"/>
      <c r="CW1276" s="179"/>
      <c r="CX1276" s="179"/>
      <c r="CY1276" s="179"/>
      <c r="CZ1276" s="179"/>
      <c r="DA1276" s="179"/>
      <c r="DB1276" s="179"/>
      <c r="DC1276" s="179"/>
      <c r="DD1276" s="179"/>
      <c r="DE1276" s="179"/>
      <c r="DF1276" s="179"/>
      <c r="DG1276" s="179"/>
      <c r="DH1276" s="179"/>
      <c r="DI1276" s="179"/>
      <c r="DJ1276" s="179"/>
      <c r="DK1276" s="179"/>
      <c r="DL1276" s="179"/>
    </row>
    <row r="1277" spans="1:116" x14ac:dyDescent="0.4">
      <c r="A1277" s="3"/>
      <c r="B1277" t="s">
        <v>332</v>
      </c>
      <c r="D1277" t="s">
        <v>766</v>
      </c>
      <c r="E1277" s="8" t="str">
        <f t="shared" si="1516"/>
        <v>1277 FAINT-S</v>
      </c>
      <c r="G1277" s="191" t="str">
        <f>G1250</f>
        <v>Secondary revenue driver</v>
      </c>
      <c r="H1277" s="90"/>
      <c r="I1277" s="213"/>
      <c r="J1277" s="213"/>
      <c r="K1277" s="214"/>
      <c r="L1277" s="214"/>
      <c r="M1277" s="214"/>
      <c r="N1277" s="214"/>
      <c r="O1277" s="214"/>
      <c r="P1277" s="214"/>
      <c r="R1277" s="214"/>
      <c r="S1277" s="4" t="str">
        <f t="shared" ref="S1277:AX1286" si="1522">ADDRESS(ROW(S1269),COLUMN(S1269),2)</f>
        <v>S$1269</v>
      </c>
      <c r="T1277" s="4" t="str">
        <f t="shared" si="1522"/>
        <v>T$1269</v>
      </c>
      <c r="U1277" s="4" t="str">
        <f t="shared" si="1522"/>
        <v>U$1269</v>
      </c>
      <c r="V1277" s="4" t="str">
        <f t="shared" si="1522"/>
        <v>V$1269</v>
      </c>
      <c r="W1277" s="4" t="str">
        <f t="shared" si="1522"/>
        <v>W$1269</v>
      </c>
      <c r="X1277" s="4" t="str">
        <f t="shared" si="1522"/>
        <v>X$1269</v>
      </c>
      <c r="Y1277" s="4" t="str">
        <f t="shared" si="1522"/>
        <v>Y$1269</v>
      </c>
      <c r="Z1277" s="4" t="str">
        <f t="shared" si="1522"/>
        <v>Z$1269</v>
      </c>
      <c r="AA1277" s="4" t="str">
        <f t="shared" si="1522"/>
        <v>AA$1269</v>
      </c>
      <c r="AB1277" s="4" t="str">
        <f t="shared" si="1522"/>
        <v>AB$1269</v>
      </c>
      <c r="AC1277" s="4" t="str">
        <f t="shared" si="1522"/>
        <v>AC$1269</v>
      </c>
      <c r="AD1277" s="4" t="str">
        <f t="shared" si="1522"/>
        <v>AD$1269</v>
      </c>
      <c r="AE1277" s="4" t="str">
        <f t="shared" si="1522"/>
        <v>AE$1269</v>
      </c>
      <c r="AF1277" s="4" t="str">
        <f t="shared" si="1522"/>
        <v>AF$1269</v>
      </c>
      <c r="AG1277" s="4" t="str">
        <f t="shared" si="1522"/>
        <v>AG$1269</v>
      </c>
      <c r="AH1277" s="4" t="str">
        <f t="shared" si="1522"/>
        <v>AH$1269</v>
      </c>
      <c r="AI1277" s="4" t="str">
        <f t="shared" si="1522"/>
        <v>AI$1269</v>
      </c>
      <c r="AJ1277" s="4" t="str">
        <f t="shared" si="1522"/>
        <v>AJ$1269</v>
      </c>
      <c r="AK1277" s="4" t="str">
        <f t="shared" si="1522"/>
        <v>AK$1269</v>
      </c>
      <c r="AL1277" s="4" t="str">
        <f t="shared" si="1522"/>
        <v>AL$1269</v>
      </c>
      <c r="AM1277" s="4" t="str">
        <f t="shared" si="1522"/>
        <v>AM$1269</v>
      </c>
      <c r="AN1277" s="4" t="str">
        <f t="shared" si="1522"/>
        <v>AN$1269</v>
      </c>
      <c r="AO1277" s="4" t="str">
        <f t="shared" si="1522"/>
        <v>AO$1269</v>
      </c>
      <c r="AP1277" s="4" t="str">
        <f t="shared" si="1522"/>
        <v>AP$1269</v>
      </c>
      <c r="AQ1277" s="4" t="str">
        <f t="shared" si="1522"/>
        <v>AQ$1269</v>
      </c>
      <c r="AR1277" s="4" t="str">
        <f t="shared" si="1522"/>
        <v>AR$1269</v>
      </c>
      <c r="AS1277" s="4" t="str">
        <f t="shared" si="1522"/>
        <v>AS$1269</v>
      </c>
      <c r="AT1277" s="4" t="str">
        <f t="shared" si="1522"/>
        <v>AT$1269</v>
      </c>
      <c r="AU1277" s="4" t="str">
        <f t="shared" si="1522"/>
        <v>AU$1269</v>
      </c>
      <c r="AV1277" s="4" t="str">
        <f t="shared" si="1522"/>
        <v>AV$1269</v>
      </c>
      <c r="AW1277" s="4" t="str">
        <f t="shared" si="1522"/>
        <v>AW$1269</v>
      </c>
      <c r="AX1277" s="4" t="str">
        <f t="shared" si="1522"/>
        <v>AX$1269</v>
      </c>
      <c r="AY1277" s="4" t="str">
        <f t="shared" ref="AY1277:CD1286" si="1523">ADDRESS(ROW(AY1269),COLUMN(AY1269),2)</f>
        <v>AY$1269</v>
      </c>
      <c r="AZ1277" s="4" t="str">
        <f t="shared" si="1523"/>
        <v>AZ$1269</v>
      </c>
      <c r="BA1277" s="4" t="str">
        <f t="shared" si="1523"/>
        <v>BA$1269</v>
      </c>
      <c r="BB1277" s="4" t="str">
        <f t="shared" si="1523"/>
        <v>BB$1269</v>
      </c>
      <c r="BC1277" s="4" t="str">
        <f t="shared" si="1523"/>
        <v>BC$1269</v>
      </c>
      <c r="BD1277" s="4" t="str">
        <f t="shared" si="1523"/>
        <v>BD$1269</v>
      </c>
      <c r="BE1277" s="4" t="str">
        <f t="shared" si="1523"/>
        <v>BE$1269</v>
      </c>
      <c r="BF1277" s="4" t="str">
        <f t="shared" si="1523"/>
        <v>BF$1269</v>
      </c>
      <c r="BG1277" s="4" t="str">
        <f t="shared" si="1523"/>
        <v>BG$1269</v>
      </c>
      <c r="BH1277" s="4" t="str">
        <f t="shared" si="1523"/>
        <v>BH$1269</v>
      </c>
      <c r="BI1277" s="4" t="str">
        <f t="shared" si="1523"/>
        <v>BI$1269</v>
      </c>
      <c r="BJ1277" s="4" t="str">
        <f t="shared" si="1523"/>
        <v>BJ$1269</v>
      </c>
      <c r="BK1277" s="4" t="str">
        <f t="shared" si="1523"/>
        <v>BK$1269</v>
      </c>
      <c r="BL1277" s="4" t="str">
        <f t="shared" si="1523"/>
        <v>BL$1269</v>
      </c>
      <c r="BM1277" s="4" t="str">
        <f t="shared" si="1523"/>
        <v>BM$1269</v>
      </c>
      <c r="BN1277" s="4" t="str">
        <f t="shared" si="1523"/>
        <v>BN$1269</v>
      </c>
      <c r="BO1277" s="4" t="str">
        <f t="shared" si="1523"/>
        <v>BO$1269</v>
      </c>
      <c r="BP1277" s="4" t="str">
        <f t="shared" si="1523"/>
        <v>BP$1269</v>
      </c>
      <c r="BQ1277" s="4" t="str">
        <f t="shared" si="1523"/>
        <v>BQ$1269</v>
      </c>
      <c r="BR1277" s="4" t="str">
        <f t="shared" si="1523"/>
        <v>BR$1269</v>
      </c>
      <c r="BS1277" s="4" t="str">
        <f t="shared" si="1523"/>
        <v>BS$1269</v>
      </c>
      <c r="BT1277" s="4" t="str">
        <f t="shared" si="1523"/>
        <v>BT$1269</v>
      </c>
      <c r="BU1277" s="4" t="str">
        <f t="shared" si="1523"/>
        <v>BU$1269</v>
      </c>
      <c r="BV1277" s="4" t="str">
        <f t="shared" si="1523"/>
        <v>BV$1269</v>
      </c>
      <c r="BW1277" s="4" t="str">
        <f t="shared" si="1523"/>
        <v>BW$1269</v>
      </c>
      <c r="BX1277" s="4" t="str">
        <f t="shared" si="1523"/>
        <v>BX$1269</v>
      </c>
      <c r="BY1277" s="4" t="str">
        <f t="shared" si="1523"/>
        <v>BY$1269</v>
      </c>
      <c r="BZ1277" s="4" t="str">
        <f t="shared" si="1523"/>
        <v>BZ$1269</v>
      </c>
      <c r="CA1277" s="4" t="str">
        <f t="shared" si="1523"/>
        <v>CA$1269</v>
      </c>
      <c r="CB1277" s="4" t="str">
        <f t="shared" si="1523"/>
        <v>CB$1269</v>
      </c>
      <c r="CC1277" s="4" t="str">
        <f t="shared" si="1523"/>
        <v>CC$1269</v>
      </c>
      <c r="CD1277" s="4" t="str">
        <f t="shared" si="1523"/>
        <v>CD$1269</v>
      </c>
      <c r="CE1277" s="4" t="str">
        <f t="shared" ref="CE1277:CL1286" si="1524">ADDRESS(ROW(CE1269),COLUMN(CE1269),2)</f>
        <v>CE$1269</v>
      </c>
      <c r="CF1277" s="4" t="str">
        <f t="shared" si="1524"/>
        <v>CF$1269</v>
      </c>
      <c r="CG1277" s="4" t="str">
        <f t="shared" si="1524"/>
        <v>CG$1269</v>
      </c>
      <c r="CH1277" s="4" t="str">
        <f t="shared" si="1524"/>
        <v>CH$1269</v>
      </c>
      <c r="CI1277" s="4" t="str">
        <f t="shared" si="1524"/>
        <v>CI$1269</v>
      </c>
      <c r="CJ1277" s="4" t="str">
        <f t="shared" si="1524"/>
        <v>CJ$1269</v>
      </c>
      <c r="CK1277" s="4" t="str">
        <f t="shared" si="1524"/>
        <v>CK$1269</v>
      </c>
      <c r="CL1277" s="4" t="str">
        <f t="shared" si="1524"/>
        <v>CL$1269</v>
      </c>
      <c r="CN1277" s="213"/>
      <c r="CO1277" s="4" t="str">
        <f t="shared" ref="CO1277:DL1286" si="1525">ADDRESS(ROW(CO1269),COLUMN(CO1269),2)</f>
        <v>CO$1269</v>
      </c>
      <c r="CP1277" s="4" t="str">
        <f t="shared" si="1525"/>
        <v>CP$1269</v>
      </c>
      <c r="CQ1277" s="4" t="str">
        <f t="shared" si="1525"/>
        <v>CQ$1269</v>
      </c>
      <c r="CR1277" s="4" t="str">
        <f t="shared" si="1525"/>
        <v>CR$1269</v>
      </c>
      <c r="CS1277" s="4" t="str">
        <f t="shared" si="1525"/>
        <v>CS$1269</v>
      </c>
      <c r="CT1277" s="4" t="str">
        <f t="shared" si="1525"/>
        <v>CT$1269</v>
      </c>
      <c r="CU1277" s="4" t="str">
        <f t="shared" si="1525"/>
        <v>CU$1269</v>
      </c>
      <c r="CV1277" s="4" t="str">
        <f t="shared" si="1525"/>
        <v>CV$1269</v>
      </c>
      <c r="CW1277" s="4" t="str">
        <f t="shared" si="1525"/>
        <v>CW$1269</v>
      </c>
      <c r="CX1277" s="4" t="str">
        <f t="shared" si="1525"/>
        <v>CX$1269</v>
      </c>
      <c r="CY1277" s="4" t="str">
        <f t="shared" si="1525"/>
        <v>CY$1269</v>
      </c>
      <c r="CZ1277" s="4" t="str">
        <f t="shared" si="1525"/>
        <v>CZ$1269</v>
      </c>
      <c r="DA1277" s="4" t="str">
        <f t="shared" si="1525"/>
        <v>DA$1269</v>
      </c>
      <c r="DB1277" s="4" t="str">
        <f t="shared" si="1525"/>
        <v>DB$1269</v>
      </c>
      <c r="DC1277" s="4" t="str">
        <f t="shared" si="1525"/>
        <v>DC$1269</v>
      </c>
      <c r="DD1277" s="4" t="str">
        <f t="shared" si="1525"/>
        <v>DD$1269</v>
      </c>
      <c r="DE1277" s="4" t="str">
        <f t="shared" si="1525"/>
        <v>DE$1269</v>
      </c>
      <c r="DF1277" s="4" t="str">
        <f t="shared" si="1525"/>
        <v>DF$1269</v>
      </c>
      <c r="DG1277" s="4" t="str">
        <f t="shared" si="1525"/>
        <v>DG$1269</v>
      </c>
      <c r="DH1277" s="4" t="str">
        <f t="shared" si="1525"/>
        <v>DH$1269</v>
      </c>
      <c r="DI1277" s="4" t="str">
        <f t="shared" si="1525"/>
        <v>DI$1269</v>
      </c>
      <c r="DJ1277" s="4" t="str">
        <f t="shared" si="1525"/>
        <v>DJ$1269</v>
      </c>
      <c r="DK1277" s="4" t="str">
        <f t="shared" si="1525"/>
        <v>DK$1269</v>
      </c>
      <c r="DL1277" s="4" t="str">
        <f t="shared" si="1525"/>
        <v>DL$1269</v>
      </c>
    </row>
    <row r="1278" spans="1:116" x14ac:dyDescent="0.4">
      <c r="B1278" t="s">
        <v>332</v>
      </c>
      <c r="D1278" t="s">
        <v>766</v>
      </c>
      <c r="E1278" s="8" t="str">
        <f t="shared" si="1516"/>
        <v>1278 FAINT-S</v>
      </c>
      <c r="G1278" s="136" t="str">
        <f>G1251</f>
        <v>Secondary volume driver</v>
      </c>
      <c r="H1278" s="12"/>
      <c r="I1278" s="60"/>
      <c r="J1278" s="60"/>
      <c r="K1278" s="15"/>
      <c r="L1278" s="15"/>
      <c r="M1278" s="15"/>
      <c r="N1278" s="15"/>
      <c r="O1278" s="15"/>
      <c r="P1278" s="15"/>
      <c r="R1278" s="15"/>
      <c r="S1278" s="179" t="str">
        <f t="shared" ref="S1278:AX1287" si="1526">S1251</f>
        <v>S$19</v>
      </c>
      <c r="T1278" s="179" t="str">
        <f t="shared" si="1526"/>
        <v>T$19</v>
      </c>
      <c r="U1278" s="179" t="str">
        <f t="shared" si="1526"/>
        <v>U$19</v>
      </c>
      <c r="V1278" s="179" t="str">
        <f t="shared" si="1526"/>
        <v>V$19</v>
      </c>
      <c r="W1278" s="179" t="str">
        <f t="shared" si="1526"/>
        <v>W$19</v>
      </c>
      <c r="X1278" s="179" t="str">
        <f t="shared" si="1526"/>
        <v>X$19</v>
      </c>
      <c r="Y1278" s="179" t="str">
        <f t="shared" si="1526"/>
        <v>Y$19</v>
      </c>
      <c r="Z1278" s="179" t="str">
        <f t="shared" si="1526"/>
        <v>Z$19</v>
      </c>
      <c r="AA1278" s="179" t="str">
        <f t="shared" si="1526"/>
        <v>AA$19</v>
      </c>
      <c r="AB1278" s="179" t="str">
        <f t="shared" si="1526"/>
        <v>AB$19</v>
      </c>
      <c r="AC1278" s="179" t="str">
        <f t="shared" si="1526"/>
        <v>AC$19</v>
      </c>
      <c r="AD1278" s="179" t="str">
        <f t="shared" si="1526"/>
        <v>AD$19</v>
      </c>
      <c r="AE1278" s="179" t="str">
        <f t="shared" si="1526"/>
        <v>AE$19</v>
      </c>
      <c r="AF1278" s="179" t="str">
        <f t="shared" si="1526"/>
        <v>AF$19</v>
      </c>
      <c r="AG1278" s="179" t="str">
        <f t="shared" si="1526"/>
        <v>AG$19</v>
      </c>
      <c r="AH1278" s="179" t="str">
        <f t="shared" si="1526"/>
        <v>AH$19</v>
      </c>
      <c r="AI1278" s="179" t="str">
        <f t="shared" si="1526"/>
        <v>AI$19</v>
      </c>
      <c r="AJ1278" s="179" t="str">
        <f t="shared" si="1526"/>
        <v>AJ$19</v>
      </c>
      <c r="AK1278" s="179" t="str">
        <f t="shared" si="1526"/>
        <v>AK$19</v>
      </c>
      <c r="AL1278" s="179" t="str">
        <f t="shared" si="1526"/>
        <v>AL$19</v>
      </c>
      <c r="AM1278" s="179" t="str">
        <f t="shared" si="1526"/>
        <v>AM$19</v>
      </c>
      <c r="AN1278" s="179" t="str">
        <f t="shared" si="1526"/>
        <v>AN$19</v>
      </c>
      <c r="AO1278" s="179" t="str">
        <f t="shared" si="1526"/>
        <v>AO$19</v>
      </c>
      <c r="AP1278" s="179" t="str">
        <f t="shared" si="1526"/>
        <v>AP$19</v>
      </c>
      <c r="AQ1278" s="179" t="str">
        <f t="shared" si="1526"/>
        <v>AQ$19</v>
      </c>
      <c r="AR1278" s="179" t="str">
        <f t="shared" si="1526"/>
        <v>AR$19</v>
      </c>
      <c r="AS1278" s="179" t="str">
        <f t="shared" si="1526"/>
        <v>AS$19</v>
      </c>
      <c r="AT1278" s="179" t="str">
        <f t="shared" si="1526"/>
        <v>AT$19</v>
      </c>
      <c r="AU1278" s="179" t="str">
        <f t="shared" si="1526"/>
        <v>AU$19</v>
      </c>
      <c r="AV1278" s="179" t="str">
        <f t="shared" si="1526"/>
        <v>AV$19</v>
      </c>
      <c r="AW1278" s="179" t="str">
        <f t="shared" si="1526"/>
        <v>AW$19</v>
      </c>
      <c r="AX1278" s="179" t="str">
        <f t="shared" si="1526"/>
        <v>AX$19</v>
      </c>
      <c r="AY1278" s="179" t="str">
        <f t="shared" ref="AY1278:CD1287" si="1527">AY1251</f>
        <v>AY$19</v>
      </c>
      <c r="AZ1278" s="179" t="str">
        <f t="shared" si="1527"/>
        <v>AZ$19</v>
      </c>
      <c r="BA1278" s="179" t="str">
        <f t="shared" si="1527"/>
        <v>BA$19</v>
      </c>
      <c r="BB1278" s="179" t="str">
        <f t="shared" si="1527"/>
        <v>BB$19</v>
      </c>
      <c r="BC1278" s="179" t="str">
        <f t="shared" si="1527"/>
        <v>BC$19</v>
      </c>
      <c r="BD1278" s="179" t="str">
        <f t="shared" si="1527"/>
        <v>BD$19</v>
      </c>
      <c r="BE1278" s="179" t="str">
        <f t="shared" si="1527"/>
        <v>BE$19</v>
      </c>
      <c r="BF1278" s="179" t="str">
        <f t="shared" si="1527"/>
        <v>BF$19</v>
      </c>
      <c r="BG1278" s="179" t="str">
        <f t="shared" si="1527"/>
        <v>BG$19</v>
      </c>
      <c r="BH1278" s="179" t="str">
        <f t="shared" si="1527"/>
        <v>BH$19</v>
      </c>
      <c r="BI1278" s="179" t="str">
        <f t="shared" si="1527"/>
        <v>BI$19</v>
      </c>
      <c r="BJ1278" s="179" t="str">
        <f t="shared" si="1527"/>
        <v>BJ$19</v>
      </c>
      <c r="BK1278" s="179" t="str">
        <f t="shared" si="1527"/>
        <v>BK$19</v>
      </c>
      <c r="BL1278" s="179" t="str">
        <f t="shared" si="1527"/>
        <v>BL$19</v>
      </c>
      <c r="BM1278" s="179" t="str">
        <f t="shared" si="1527"/>
        <v>BM$19</v>
      </c>
      <c r="BN1278" s="179" t="str">
        <f t="shared" si="1527"/>
        <v>BN$19</v>
      </c>
      <c r="BO1278" s="179" t="str">
        <f t="shared" si="1527"/>
        <v>BO$19</v>
      </c>
      <c r="BP1278" s="179" t="str">
        <f t="shared" si="1527"/>
        <v>BP$19</v>
      </c>
      <c r="BQ1278" s="179" t="str">
        <f t="shared" si="1527"/>
        <v>BQ$19</v>
      </c>
      <c r="BR1278" s="179" t="str">
        <f t="shared" si="1527"/>
        <v>BR$19</v>
      </c>
      <c r="BS1278" s="179" t="str">
        <f t="shared" si="1527"/>
        <v>BS$19</v>
      </c>
      <c r="BT1278" s="179" t="str">
        <f t="shared" si="1527"/>
        <v>BT$19</v>
      </c>
      <c r="BU1278" s="179" t="str">
        <f t="shared" si="1527"/>
        <v>BU$19</v>
      </c>
      <c r="BV1278" s="179" t="str">
        <f t="shared" si="1527"/>
        <v>BV$19</v>
      </c>
      <c r="BW1278" s="179" t="str">
        <f t="shared" si="1527"/>
        <v>BW$19</v>
      </c>
      <c r="BX1278" s="179" t="str">
        <f t="shared" si="1527"/>
        <v>BX$19</v>
      </c>
      <c r="BY1278" s="179" t="str">
        <f t="shared" si="1527"/>
        <v>BY$19</v>
      </c>
      <c r="BZ1278" s="179" t="str">
        <f t="shared" si="1527"/>
        <v>BZ$19</v>
      </c>
      <c r="CA1278" s="179" t="str">
        <f t="shared" si="1527"/>
        <v>CA$19</v>
      </c>
      <c r="CB1278" s="179" t="str">
        <f t="shared" si="1527"/>
        <v>CB$19</v>
      </c>
      <c r="CC1278" s="179" t="str">
        <f t="shared" si="1527"/>
        <v>CC$19</v>
      </c>
      <c r="CD1278" s="179" t="str">
        <f t="shared" si="1527"/>
        <v>CD$19</v>
      </c>
      <c r="CE1278" s="179" t="str">
        <f t="shared" ref="CE1278:CL1287" si="1528">CE1251</f>
        <v>CE$19</v>
      </c>
      <c r="CF1278" s="179" t="str">
        <f t="shared" si="1528"/>
        <v>CF$19</v>
      </c>
      <c r="CG1278" s="179" t="str">
        <f t="shared" si="1528"/>
        <v>CG$19</v>
      </c>
      <c r="CH1278" s="179" t="str">
        <f t="shared" si="1528"/>
        <v>CH$19</v>
      </c>
      <c r="CI1278" s="179" t="str">
        <f t="shared" si="1528"/>
        <v>CI$19</v>
      </c>
      <c r="CJ1278" s="179" t="str">
        <f t="shared" si="1528"/>
        <v>CJ$19</v>
      </c>
      <c r="CK1278" s="179" t="str">
        <f t="shared" si="1528"/>
        <v>CK$19</v>
      </c>
      <c r="CL1278" s="179" t="str">
        <f t="shared" si="1528"/>
        <v>CL$19</v>
      </c>
      <c r="CN1278" s="60"/>
      <c r="CO1278" s="179" t="str">
        <f t="shared" ref="CO1278:DL1287" si="1529">CO1251</f>
        <v>CO$19</v>
      </c>
      <c r="CP1278" s="179" t="str">
        <f t="shared" si="1529"/>
        <v>CP$19</v>
      </c>
      <c r="CQ1278" s="179" t="str">
        <f t="shared" si="1529"/>
        <v>CQ$19</v>
      </c>
      <c r="CR1278" s="179" t="str">
        <f t="shared" si="1529"/>
        <v>CR$19</v>
      </c>
      <c r="CS1278" s="179" t="str">
        <f t="shared" si="1529"/>
        <v>CS$19</v>
      </c>
      <c r="CT1278" s="179" t="str">
        <f t="shared" si="1529"/>
        <v>CT$19</v>
      </c>
      <c r="CU1278" s="179" t="str">
        <f t="shared" si="1529"/>
        <v>CU$19</v>
      </c>
      <c r="CV1278" s="179" t="str">
        <f t="shared" si="1529"/>
        <v>CV$19</v>
      </c>
      <c r="CW1278" s="179" t="str">
        <f t="shared" si="1529"/>
        <v>CW$19</v>
      </c>
      <c r="CX1278" s="179" t="str">
        <f t="shared" si="1529"/>
        <v>CX$19</v>
      </c>
      <c r="CY1278" s="179" t="str">
        <f t="shared" si="1529"/>
        <v>CY$19</v>
      </c>
      <c r="CZ1278" s="179" t="str">
        <f t="shared" si="1529"/>
        <v>CZ$19</v>
      </c>
      <c r="DA1278" s="179" t="str">
        <f t="shared" si="1529"/>
        <v>DA$19</v>
      </c>
      <c r="DB1278" s="179" t="str">
        <f t="shared" si="1529"/>
        <v>DB$19</v>
      </c>
      <c r="DC1278" s="179" t="str">
        <f t="shared" si="1529"/>
        <v>DC$19</v>
      </c>
      <c r="DD1278" s="179" t="str">
        <f t="shared" si="1529"/>
        <v>DD$19</v>
      </c>
      <c r="DE1278" s="179" t="str">
        <f t="shared" si="1529"/>
        <v>DE$19</v>
      </c>
      <c r="DF1278" s="179" t="str">
        <f t="shared" si="1529"/>
        <v>DF$19</v>
      </c>
      <c r="DG1278" s="179" t="str">
        <f t="shared" si="1529"/>
        <v>DG$19</v>
      </c>
      <c r="DH1278" s="179" t="str">
        <f t="shared" si="1529"/>
        <v>DH$19</v>
      </c>
      <c r="DI1278" s="179" t="str">
        <f t="shared" si="1529"/>
        <v>DI$19</v>
      </c>
      <c r="DJ1278" s="179" t="str">
        <f t="shared" si="1529"/>
        <v>DJ$19</v>
      </c>
      <c r="DK1278" s="179" t="str">
        <f t="shared" si="1529"/>
        <v>DK$19</v>
      </c>
      <c r="DL1278" s="179" t="str">
        <f t="shared" si="1529"/>
        <v>DL$19</v>
      </c>
    </row>
    <row r="1279" spans="1:116" x14ac:dyDescent="0.4">
      <c r="A1279" s="174"/>
      <c r="E1279" s="8"/>
      <c r="G1279" s="175" t="s">
        <v>490</v>
      </c>
      <c r="H1279" s="174"/>
      <c r="I1279" s="176"/>
      <c r="J1279" s="176"/>
      <c r="K1279" s="197"/>
      <c r="L1279" s="197"/>
      <c r="M1279" s="197"/>
      <c r="N1279" s="197"/>
      <c r="O1279" s="197"/>
      <c r="P1279" s="197"/>
      <c r="R1279" s="198"/>
      <c r="S1279" s="174"/>
      <c r="T1279" s="174"/>
      <c r="U1279" s="174"/>
      <c r="V1279" s="174"/>
      <c r="W1279" s="174"/>
      <c r="X1279" s="174"/>
      <c r="Y1279" s="174"/>
      <c r="Z1279" s="174"/>
      <c r="AA1279" s="174"/>
      <c r="AB1279" s="174"/>
      <c r="AC1279" s="174"/>
      <c r="AD1279" s="174"/>
      <c r="AE1279" s="174"/>
      <c r="AF1279" s="174"/>
      <c r="AG1279" s="174"/>
      <c r="AH1279" s="174"/>
      <c r="AI1279" s="174"/>
      <c r="AJ1279" s="174"/>
      <c r="AK1279" s="174"/>
      <c r="AL1279" s="174"/>
      <c r="AM1279" s="174"/>
      <c r="AN1279" s="174"/>
      <c r="AO1279" s="174"/>
      <c r="AP1279" s="174"/>
      <c r="AQ1279" s="174"/>
      <c r="AR1279" s="174"/>
      <c r="AS1279" s="174"/>
      <c r="AT1279" s="174"/>
      <c r="AU1279" s="174"/>
      <c r="AV1279" s="174"/>
      <c r="AW1279" s="174"/>
      <c r="AX1279" s="174"/>
      <c r="AY1279" s="174"/>
      <c r="AZ1279" s="174"/>
      <c r="BA1279" s="174"/>
      <c r="BB1279" s="174"/>
      <c r="BC1279" s="174"/>
      <c r="BD1279" s="174"/>
      <c r="BE1279" s="174"/>
      <c r="BF1279" s="174"/>
      <c r="BG1279" s="174"/>
      <c r="BH1279" s="174"/>
      <c r="BI1279" s="174"/>
      <c r="BJ1279" s="174"/>
      <c r="BK1279" s="174"/>
      <c r="BL1279" s="174"/>
      <c r="BM1279" s="174"/>
      <c r="BN1279" s="174"/>
      <c r="BO1279" s="174"/>
      <c r="BP1279" s="174"/>
      <c r="BQ1279" s="174"/>
      <c r="BR1279" s="174"/>
      <c r="BS1279" s="174"/>
      <c r="BT1279" s="174"/>
      <c r="BU1279" s="174"/>
      <c r="BV1279" s="174"/>
      <c r="BW1279" s="174"/>
      <c r="BX1279" s="174"/>
      <c r="BY1279" s="174"/>
      <c r="BZ1279" s="174"/>
      <c r="CA1279" s="174"/>
      <c r="CB1279" s="174"/>
      <c r="CC1279" s="174"/>
      <c r="CD1279" s="174"/>
      <c r="CE1279" s="174"/>
      <c r="CF1279" s="174"/>
      <c r="CG1279" s="174"/>
      <c r="CH1279" s="174"/>
      <c r="CI1279" s="174"/>
      <c r="CJ1279" s="174"/>
      <c r="CK1279" s="174"/>
      <c r="CL1279" s="174"/>
      <c r="CN1279" s="176"/>
      <c r="CO1279" s="174"/>
      <c r="CP1279" s="174"/>
      <c r="CQ1279" s="174"/>
      <c r="CR1279" s="174"/>
      <c r="CS1279" s="174"/>
      <c r="CT1279" s="174"/>
      <c r="CU1279" s="174"/>
      <c r="CV1279" s="174"/>
      <c r="CW1279" s="174"/>
      <c r="CX1279" s="174"/>
      <c r="CY1279" s="174"/>
      <c r="CZ1279" s="174"/>
      <c r="DA1279" s="174"/>
      <c r="DB1279" s="174"/>
      <c r="DC1279" s="174"/>
      <c r="DD1279" s="174"/>
      <c r="DE1279" s="174"/>
      <c r="DF1279" s="174"/>
      <c r="DG1279" s="174"/>
      <c r="DH1279" s="174"/>
      <c r="DI1279" s="174"/>
      <c r="DJ1279" s="174"/>
      <c r="DK1279" s="174"/>
      <c r="DL1279" s="174"/>
    </row>
    <row r="1280" spans="1:116" x14ac:dyDescent="0.4">
      <c r="A1280" s="174"/>
      <c r="E1280" s="8"/>
      <c r="G1280" s="175" t="s">
        <v>492</v>
      </c>
      <c r="H1280" s="174"/>
      <c r="I1280" s="176"/>
      <c r="J1280" s="176"/>
      <c r="K1280" s="197"/>
      <c r="L1280" s="197"/>
      <c r="M1280" s="197"/>
      <c r="N1280" s="197"/>
      <c r="O1280" s="197"/>
      <c r="P1280" s="197"/>
      <c r="R1280" s="198"/>
      <c r="S1280" s="174"/>
      <c r="T1280" s="174"/>
      <c r="U1280" s="174"/>
      <c r="V1280" s="174"/>
      <c r="W1280" s="174"/>
      <c r="X1280" s="174"/>
      <c r="Y1280" s="174"/>
      <c r="Z1280" s="174"/>
      <c r="AA1280" s="174"/>
      <c r="AB1280" s="174"/>
      <c r="AC1280" s="174"/>
      <c r="AD1280" s="174"/>
      <c r="AE1280" s="174"/>
      <c r="AF1280" s="174"/>
      <c r="AG1280" s="174"/>
      <c r="AH1280" s="174"/>
      <c r="AI1280" s="174"/>
      <c r="AJ1280" s="174"/>
      <c r="AK1280" s="174"/>
      <c r="AL1280" s="174"/>
      <c r="AM1280" s="174"/>
      <c r="AN1280" s="174"/>
      <c r="AO1280" s="174"/>
      <c r="AP1280" s="174"/>
      <c r="AQ1280" s="174"/>
      <c r="AR1280" s="174"/>
      <c r="AS1280" s="174"/>
      <c r="AT1280" s="174"/>
      <c r="AU1280" s="174"/>
      <c r="AV1280" s="174"/>
      <c r="AW1280" s="174"/>
      <c r="AX1280" s="174"/>
      <c r="AY1280" s="174"/>
      <c r="AZ1280" s="174"/>
      <c r="BA1280" s="174"/>
      <c r="BB1280" s="174"/>
      <c r="BC1280" s="174"/>
      <c r="BD1280" s="174"/>
      <c r="BE1280" s="174"/>
      <c r="BF1280" s="174"/>
      <c r="BG1280" s="174"/>
      <c r="BH1280" s="174"/>
      <c r="BI1280" s="174"/>
      <c r="BJ1280" s="174"/>
      <c r="BK1280" s="174"/>
      <c r="BL1280" s="174"/>
      <c r="BM1280" s="174"/>
      <c r="BN1280" s="174"/>
      <c r="BO1280" s="174"/>
      <c r="BP1280" s="174"/>
      <c r="BQ1280" s="174"/>
      <c r="BR1280" s="174"/>
      <c r="BS1280" s="174"/>
      <c r="BT1280" s="174"/>
      <c r="BU1280" s="174"/>
      <c r="BV1280" s="174"/>
      <c r="BW1280" s="174"/>
      <c r="BX1280" s="174"/>
      <c r="BY1280" s="174"/>
      <c r="BZ1280" s="174"/>
      <c r="CA1280" s="174"/>
      <c r="CB1280" s="174"/>
      <c r="CC1280" s="174"/>
      <c r="CD1280" s="174"/>
      <c r="CE1280" s="174"/>
      <c r="CF1280" s="174"/>
      <c r="CG1280" s="174"/>
      <c r="CH1280" s="174"/>
      <c r="CI1280" s="174"/>
      <c r="CJ1280" s="174"/>
      <c r="CK1280" s="174"/>
      <c r="CL1280" s="174"/>
      <c r="CN1280" s="176"/>
      <c r="CO1280" s="174"/>
      <c r="CP1280" s="174"/>
      <c r="CQ1280" s="174"/>
      <c r="CR1280" s="174"/>
      <c r="CS1280" s="174"/>
      <c r="CT1280" s="174"/>
      <c r="CU1280" s="174"/>
      <c r="CV1280" s="174"/>
      <c r="CW1280" s="174"/>
      <c r="CX1280" s="174"/>
      <c r="CY1280" s="174"/>
      <c r="CZ1280" s="174"/>
      <c r="DA1280" s="174"/>
      <c r="DB1280" s="174"/>
      <c r="DC1280" s="174"/>
      <c r="DD1280" s="174"/>
      <c r="DE1280" s="174"/>
      <c r="DF1280" s="174"/>
      <c r="DG1280" s="174"/>
      <c r="DH1280" s="174"/>
      <c r="DI1280" s="174"/>
      <c r="DJ1280" s="174"/>
      <c r="DK1280" s="174"/>
      <c r="DL1280" s="174"/>
    </row>
    <row r="1281" spans="1:116" x14ac:dyDescent="0.4">
      <c r="A1281" s="174"/>
      <c r="E1281" s="8"/>
      <c r="G1281" s="175" t="s">
        <v>461</v>
      </c>
      <c r="H1281" s="174"/>
      <c r="I1281" s="176"/>
      <c r="J1281" s="176"/>
      <c r="K1281" s="197"/>
      <c r="L1281" s="197"/>
      <c r="M1281" s="197"/>
      <c r="N1281" s="197"/>
      <c r="O1281" s="197"/>
      <c r="P1281" s="197"/>
      <c r="R1281" s="198"/>
      <c r="S1281" s="199" t="str">
        <f t="shared" ref="S1281:AX1281" si="1530">S$20</f>
        <v>S$16</v>
      </c>
      <c r="T1281" s="199" t="str">
        <f t="shared" si="1530"/>
        <v>T$16</v>
      </c>
      <c r="U1281" s="199" t="str">
        <f t="shared" si="1530"/>
        <v>U$16</v>
      </c>
      <c r="V1281" s="199" t="str">
        <f t="shared" si="1530"/>
        <v>V$16</v>
      </c>
      <c r="W1281" s="199" t="str">
        <f t="shared" si="1530"/>
        <v>W$16</v>
      </c>
      <c r="X1281" s="199" t="str">
        <f t="shared" si="1530"/>
        <v>X$16</v>
      </c>
      <c r="Y1281" s="199" t="str">
        <f t="shared" si="1530"/>
        <v>Y$16</v>
      </c>
      <c r="Z1281" s="199" t="str">
        <f t="shared" si="1530"/>
        <v>Z$16</v>
      </c>
      <c r="AA1281" s="199" t="str">
        <f t="shared" si="1530"/>
        <v>AA$16</v>
      </c>
      <c r="AB1281" s="199" t="str">
        <f t="shared" si="1530"/>
        <v>AB$16</v>
      </c>
      <c r="AC1281" s="199" t="str">
        <f t="shared" si="1530"/>
        <v>AC$16</v>
      </c>
      <c r="AD1281" s="199" t="str">
        <f t="shared" si="1530"/>
        <v>AD$16</v>
      </c>
      <c r="AE1281" s="199" t="str">
        <f t="shared" si="1530"/>
        <v>AE$16</v>
      </c>
      <c r="AF1281" s="199" t="str">
        <f t="shared" si="1530"/>
        <v>AF$16</v>
      </c>
      <c r="AG1281" s="199" t="str">
        <f t="shared" si="1530"/>
        <v>AG$16</v>
      </c>
      <c r="AH1281" s="199" t="str">
        <f t="shared" si="1530"/>
        <v>AH$16</v>
      </c>
      <c r="AI1281" s="199" t="str">
        <f t="shared" si="1530"/>
        <v>AI$16</v>
      </c>
      <c r="AJ1281" s="199" t="str">
        <f t="shared" si="1530"/>
        <v>AJ$16</v>
      </c>
      <c r="AK1281" s="199" t="str">
        <f t="shared" si="1530"/>
        <v>AK$16</v>
      </c>
      <c r="AL1281" s="199" t="str">
        <f t="shared" si="1530"/>
        <v>AL$16</v>
      </c>
      <c r="AM1281" s="199" t="str">
        <f t="shared" si="1530"/>
        <v>AM$16</v>
      </c>
      <c r="AN1281" s="199" t="str">
        <f t="shared" si="1530"/>
        <v>AN$16</v>
      </c>
      <c r="AO1281" s="199" t="str">
        <f t="shared" si="1530"/>
        <v>AO$16</v>
      </c>
      <c r="AP1281" s="199" t="str">
        <f t="shared" si="1530"/>
        <v>AP$16</v>
      </c>
      <c r="AQ1281" s="199" t="str">
        <f t="shared" si="1530"/>
        <v>AQ$16</v>
      </c>
      <c r="AR1281" s="199" t="str">
        <f t="shared" si="1530"/>
        <v>AR$16</v>
      </c>
      <c r="AS1281" s="199" t="str">
        <f t="shared" si="1530"/>
        <v>AS$16</v>
      </c>
      <c r="AT1281" s="199" t="str">
        <f t="shared" si="1530"/>
        <v>AT$16</v>
      </c>
      <c r="AU1281" s="199" t="str">
        <f t="shared" si="1530"/>
        <v>AU$16</v>
      </c>
      <c r="AV1281" s="199" t="str">
        <f t="shared" si="1530"/>
        <v>AV$16</v>
      </c>
      <c r="AW1281" s="199" t="str">
        <f t="shared" si="1530"/>
        <v>AW$16</v>
      </c>
      <c r="AX1281" s="199" t="str">
        <f t="shared" si="1530"/>
        <v>AX$16</v>
      </c>
      <c r="AY1281" s="199" t="str">
        <f t="shared" ref="AY1281:CD1281" si="1531">AY$20</f>
        <v>AY$16</v>
      </c>
      <c r="AZ1281" s="199" t="str">
        <f t="shared" si="1531"/>
        <v>AZ$16</v>
      </c>
      <c r="BA1281" s="199" t="str">
        <f t="shared" si="1531"/>
        <v>BA$16</v>
      </c>
      <c r="BB1281" s="199" t="str">
        <f t="shared" si="1531"/>
        <v>BB$16</v>
      </c>
      <c r="BC1281" s="199" t="str">
        <f t="shared" si="1531"/>
        <v>BC$16</v>
      </c>
      <c r="BD1281" s="199" t="str">
        <f t="shared" si="1531"/>
        <v>BD$16</v>
      </c>
      <c r="BE1281" s="199" t="str">
        <f t="shared" si="1531"/>
        <v>BE$16</v>
      </c>
      <c r="BF1281" s="199" t="str">
        <f t="shared" si="1531"/>
        <v>BF$16</v>
      </c>
      <c r="BG1281" s="199" t="str">
        <f t="shared" si="1531"/>
        <v>BG$16</v>
      </c>
      <c r="BH1281" s="199" t="str">
        <f t="shared" si="1531"/>
        <v>BH$16</v>
      </c>
      <c r="BI1281" s="199" t="str">
        <f t="shared" si="1531"/>
        <v>BI$16</v>
      </c>
      <c r="BJ1281" s="199" t="str">
        <f t="shared" si="1531"/>
        <v>BJ$16</v>
      </c>
      <c r="BK1281" s="199" t="str">
        <f t="shared" si="1531"/>
        <v>BK$16</v>
      </c>
      <c r="BL1281" s="199" t="str">
        <f t="shared" si="1531"/>
        <v>BL$16</v>
      </c>
      <c r="BM1281" s="199" t="str">
        <f t="shared" si="1531"/>
        <v>BM$16</v>
      </c>
      <c r="BN1281" s="199" t="str">
        <f t="shared" si="1531"/>
        <v>BN$16</v>
      </c>
      <c r="BO1281" s="199" t="str">
        <f t="shared" si="1531"/>
        <v>BO$16</v>
      </c>
      <c r="BP1281" s="199" t="str">
        <f t="shared" si="1531"/>
        <v>BP$16</v>
      </c>
      <c r="BQ1281" s="199" t="str">
        <f t="shared" si="1531"/>
        <v>BQ$16</v>
      </c>
      <c r="BR1281" s="199" t="str">
        <f t="shared" si="1531"/>
        <v>BR$16</v>
      </c>
      <c r="BS1281" s="199" t="str">
        <f t="shared" si="1531"/>
        <v>BS$16</v>
      </c>
      <c r="BT1281" s="199" t="str">
        <f t="shared" si="1531"/>
        <v>BT$16</v>
      </c>
      <c r="BU1281" s="199" t="str">
        <f t="shared" si="1531"/>
        <v>BU$16</v>
      </c>
      <c r="BV1281" s="199" t="str">
        <f t="shared" si="1531"/>
        <v>BV$16</v>
      </c>
      <c r="BW1281" s="199" t="str">
        <f t="shared" si="1531"/>
        <v>BW$16</v>
      </c>
      <c r="BX1281" s="199" t="str">
        <f t="shared" si="1531"/>
        <v>BX$16</v>
      </c>
      <c r="BY1281" s="199" t="str">
        <f t="shared" si="1531"/>
        <v>BY$16</v>
      </c>
      <c r="BZ1281" s="199" t="str">
        <f t="shared" si="1531"/>
        <v>BZ$16</v>
      </c>
      <c r="CA1281" s="199" t="str">
        <f t="shared" si="1531"/>
        <v>CA$16</v>
      </c>
      <c r="CB1281" s="199" t="str">
        <f t="shared" si="1531"/>
        <v>CB$16</v>
      </c>
      <c r="CC1281" s="199" t="str">
        <f t="shared" si="1531"/>
        <v>CC$16</v>
      </c>
      <c r="CD1281" s="199" t="str">
        <f t="shared" si="1531"/>
        <v>CD$16</v>
      </c>
      <c r="CE1281" s="199" t="str">
        <f t="shared" ref="CE1281:CL1281" si="1532">CE$20</f>
        <v>CE$16</v>
      </c>
      <c r="CF1281" s="199" t="str">
        <f t="shared" si="1532"/>
        <v>CF$16</v>
      </c>
      <c r="CG1281" s="199" t="str">
        <f t="shared" si="1532"/>
        <v>CG$16</v>
      </c>
      <c r="CH1281" s="199" t="str">
        <f t="shared" si="1532"/>
        <v>CH$16</v>
      </c>
      <c r="CI1281" s="199" t="str">
        <f t="shared" si="1532"/>
        <v>CI$16</v>
      </c>
      <c r="CJ1281" s="199" t="str">
        <f t="shared" si="1532"/>
        <v>CJ$16</v>
      </c>
      <c r="CK1281" s="199" t="str">
        <f t="shared" si="1532"/>
        <v>CK$16</v>
      </c>
      <c r="CL1281" s="199" t="str">
        <f t="shared" si="1532"/>
        <v>CL$16</v>
      </c>
      <c r="CN1281" s="176"/>
      <c r="CO1281" s="199" t="str">
        <f t="shared" ref="CO1281:DL1281" si="1533">CO$20</f>
        <v>CO$16</v>
      </c>
      <c r="CP1281" s="199" t="str">
        <f t="shared" si="1533"/>
        <v>CP$16</v>
      </c>
      <c r="CQ1281" s="199" t="str">
        <f t="shared" si="1533"/>
        <v>CQ$16</v>
      </c>
      <c r="CR1281" s="199" t="str">
        <f t="shared" si="1533"/>
        <v>CR$16</v>
      </c>
      <c r="CS1281" s="199" t="str">
        <f t="shared" si="1533"/>
        <v>CS$16</v>
      </c>
      <c r="CT1281" s="199" t="str">
        <f t="shared" si="1533"/>
        <v>CT$16</v>
      </c>
      <c r="CU1281" s="199" t="str">
        <f t="shared" si="1533"/>
        <v>CU$16</v>
      </c>
      <c r="CV1281" s="199" t="str">
        <f t="shared" si="1533"/>
        <v>CV$16</v>
      </c>
      <c r="CW1281" s="199" t="str">
        <f t="shared" si="1533"/>
        <v>CW$16</v>
      </c>
      <c r="CX1281" s="199" t="str">
        <f t="shared" si="1533"/>
        <v>CX$16</v>
      </c>
      <c r="CY1281" s="199" t="str">
        <f t="shared" si="1533"/>
        <v>CY$16</v>
      </c>
      <c r="CZ1281" s="199" t="str">
        <f t="shared" si="1533"/>
        <v>CZ$16</v>
      </c>
      <c r="DA1281" s="199" t="str">
        <f t="shared" si="1533"/>
        <v>DA$16</v>
      </c>
      <c r="DB1281" s="199" t="str">
        <f t="shared" si="1533"/>
        <v>DB$16</v>
      </c>
      <c r="DC1281" s="199" t="str">
        <f t="shared" si="1533"/>
        <v>DC$16</v>
      </c>
      <c r="DD1281" s="199" t="str">
        <f t="shared" si="1533"/>
        <v>DD$16</v>
      </c>
      <c r="DE1281" s="199" t="str">
        <f t="shared" si="1533"/>
        <v>DE$16</v>
      </c>
      <c r="DF1281" s="199" t="str">
        <f t="shared" si="1533"/>
        <v>DF$16</v>
      </c>
      <c r="DG1281" s="199" t="str">
        <f t="shared" si="1533"/>
        <v>DG$16</v>
      </c>
      <c r="DH1281" s="199" t="str">
        <f t="shared" si="1533"/>
        <v>DH$16</v>
      </c>
      <c r="DI1281" s="199" t="str">
        <f t="shared" si="1533"/>
        <v>DI$16</v>
      </c>
      <c r="DJ1281" s="199" t="str">
        <f t="shared" si="1533"/>
        <v>DJ$16</v>
      </c>
      <c r="DK1281" s="199" t="str">
        <f t="shared" si="1533"/>
        <v>DK$16</v>
      </c>
      <c r="DL1281" s="199" t="str">
        <f t="shared" si="1533"/>
        <v>DL$16</v>
      </c>
    </row>
    <row r="1282" spans="1:116" x14ac:dyDescent="0.4">
      <c r="A1282" s="174"/>
      <c r="E1282" s="8"/>
      <c r="G1282" s="175" t="s">
        <v>462</v>
      </c>
      <c r="H1282" s="200"/>
      <c r="I1282" s="201"/>
      <c r="J1282" s="201"/>
      <c r="K1282" s="202"/>
      <c r="L1282" s="202"/>
      <c r="M1282" s="202"/>
      <c r="N1282" s="202"/>
      <c r="O1282" s="202"/>
      <c r="P1282" s="202"/>
      <c r="R1282" s="202"/>
      <c r="S1282" s="199" t="str">
        <f t="shared" ref="S1282:AX1282" si="1534">S$21</f>
        <v>S$17</v>
      </c>
      <c r="T1282" s="199" t="str">
        <f t="shared" si="1534"/>
        <v>T$17</v>
      </c>
      <c r="U1282" s="199" t="str">
        <f t="shared" si="1534"/>
        <v>U$17</v>
      </c>
      <c r="V1282" s="199" t="str">
        <f t="shared" si="1534"/>
        <v>V$17</v>
      </c>
      <c r="W1282" s="199" t="str">
        <f t="shared" si="1534"/>
        <v>W$17</v>
      </c>
      <c r="X1282" s="199" t="str">
        <f t="shared" si="1534"/>
        <v>X$17</v>
      </c>
      <c r="Y1282" s="199" t="str">
        <f t="shared" si="1534"/>
        <v>Y$17</v>
      </c>
      <c r="Z1282" s="199" t="str">
        <f t="shared" si="1534"/>
        <v>Z$17</v>
      </c>
      <c r="AA1282" s="199" t="str">
        <f t="shared" si="1534"/>
        <v>AA$17</v>
      </c>
      <c r="AB1282" s="199" t="str">
        <f t="shared" si="1534"/>
        <v>AB$17</v>
      </c>
      <c r="AC1282" s="199" t="str">
        <f t="shared" si="1534"/>
        <v>AC$17</v>
      </c>
      <c r="AD1282" s="199" t="str">
        <f t="shared" si="1534"/>
        <v>AD$17</v>
      </c>
      <c r="AE1282" s="199" t="str">
        <f t="shared" si="1534"/>
        <v>AE$17</v>
      </c>
      <c r="AF1282" s="199" t="str">
        <f t="shared" si="1534"/>
        <v>AF$17</v>
      </c>
      <c r="AG1282" s="199" t="str">
        <f t="shared" si="1534"/>
        <v>AG$17</v>
      </c>
      <c r="AH1282" s="199" t="str">
        <f t="shared" si="1534"/>
        <v>AH$17</v>
      </c>
      <c r="AI1282" s="199" t="str">
        <f t="shared" si="1534"/>
        <v>AI$17</v>
      </c>
      <c r="AJ1282" s="199" t="str">
        <f t="shared" si="1534"/>
        <v>AJ$17</v>
      </c>
      <c r="AK1282" s="199" t="str">
        <f t="shared" si="1534"/>
        <v>AK$17</v>
      </c>
      <c r="AL1282" s="199" t="str">
        <f t="shared" si="1534"/>
        <v>AL$17</v>
      </c>
      <c r="AM1282" s="199" t="str">
        <f t="shared" si="1534"/>
        <v>AM$17</v>
      </c>
      <c r="AN1282" s="199" t="str">
        <f t="shared" si="1534"/>
        <v>AN$17</v>
      </c>
      <c r="AO1282" s="199" t="str">
        <f t="shared" si="1534"/>
        <v>AO$17</v>
      </c>
      <c r="AP1282" s="199" t="str">
        <f t="shared" si="1534"/>
        <v>AP$17</v>
      </c>
      <c r="AQ1282" s="199" t="str">
        <f t="shared" si="1534"/>
        <v>AQ$17</v>
      </c>
      <c r="AR1282" s="199" t="str">
        <f t="shared" si="1534"/>
        <v>AR$17</v>
      </c>
      <c r="AS1282" s="199" t="str">
        <f t="shared" si="1534"/>
        <v>AS$17</v>
      </c>
      <c r="AT1282" s="199" t="str">
        <f t="shared" si="1534"/>
        <v>AT$17</v>
      </c>
      <c r="AU1282" s="199" t="str">
        <f t="shared" si="1534"/>
        <v>AU$17</v>
      </c>
      <c r="AV1282" s="199" t="str">
        <f t="shared" si="1534"/>
        <v>AV$17</v>
      </c>
      <c r="AW1282" s="199" t="str">
        <f t="shared" si="1534"/>
        <v>AW$17</v>
      </c>
      <c r="AX1282" s="199" t="str">
        <f t="shared" si="1534"/>
        <v>AX$17</v>
      </c>
      <c r="AY1282" s="199" t="str">
        <f t="shared" ref="AY1282:CD1282" si="1535">AY$21</f>
        <v>AY$17</v>
      </c>
      <c r="AZ1282" s="199" t="str">
        <f t="shared" si="1535"/>
        <v>AZ$17</v>
      </c>
      <c r="BA1282" s="199" t="str">
        <f t="shared" si="1535"/>
        <v>BA$17</v>
      </c>
      <c r="BB1282" s="199" t="str">
        <f t="shared" si="1535"/>
        <v>BB$17</v>
      </c>
      <c r="BC1282" s="199" t="str">
        <f t="shared" si="1535"/>
        <v>BC$17</v>
      </c>
      <c r="BD1282" s="199" t="str">
        <f t="shared" si="1535"/>
        <v>BD$17</v>
      </c>
      <c r="BE1282" s="199" t="str">
        <f t="shared" si="1535"/>
        <v>BE$17</v>
      </c>
      <c r="BF1282" s="199" t="str">
        <f t="shared" si="1535"/>
        <v>BF$17</v>
      </c>
      <c r="BG1282" s="199" t="str">
        <f t="shared" si="1535"/>
        <v>BG$17</v>
      </c>
      <c r="BH1282" s="199" t="str">
        <f t="shared" si="1535"/>
        <v>BH$17</v>
      </c>
      <c r="BI1282" s="199" t="str">
        <f t="shared" si="1535"/>
        <v>BI$17</v>
      </c>
      <c r="BJ1282" s="199" t="str">
        <f t="shared" si="1535"/>
        <v>BJ$17</v>
      </c>
      <c r="BK1282" s="199" t="str">
        <f t="shared" si="1535"/>
        <v>BK$17</v>
      </c>
      <c r="BL1282" s="199" t="str">
        <f t="shared" si="1535"/>
        <v>BL$17</v>
      </c>
      <c r="BM1282" s="199" t="str">
        <f t="shared" si="1535"/>
        <v>BM$17</v>
      </c>
      <c r="BN1282" s="199" t="str">
        <f t="shared" si="1535"/>
        <v>BN$17</v>
      </c>
      <c r="BO1282" s="199" t="str">
        <f t="shared" si="1535"/>
        <v>BO$17</v>
      </c>
      <c r="BP1282" s="199" t="str">
        <f t="shared" si="1535"/>
        <v>BP$17</v>
      </c>
      <c r="BQ1282" s="199" t="str">
        <f t="shared" si="1535"/>
        <v>BQ$17</v>
      </c>
      <c r="BR1282" s="199" t="str">
        <f t="shared" si="1535"/>
        <v>BR$17</v>
      </c>
      <c r="BS1282" s="199" t="str">
        <f t="shared" si="1535"/>
        <v>BS$17</v>
      </c>
      <c r="BT1282" s="199" t="str">
        <f t="shared" si="1535"/>
        <v>BT$17</v>
      </c>
      <c r="BU1282" s="199" t="str">
        <f t="shared" si="1535"/>
        <v>BU$17</v>
      </c>
      <c r="BV1282" s="199" t="str">
        <f t="shared" si="1535"/>
        <v>BV$17</v>
      </c>
      <c r="BW1282" s="199" t="str">
        <f t="shared" si="1535"/>
        <v>BW$17</v>
      </c>
      <c r="BX1282" s="199" t="str">
        <f t="shared" si="1535"/>
        <v>BX$17</v>
      </c>
      <c r="BY1282" s="199" t="str">
        <f t="shared" si="1535"/>
        <v>BY$17</v>
      </c>
      <c r="BZ1282" s="199" t="str">
        <f t="shared" si="1535"/>
        <v>BZ$17</v>
      </c>
      <c r="CA1282" s="199" t="str">
        <f t="shared" si="1535"/>
        <v>CA$17</v>
      </c>
      <c r="CB1282" s="199" t="str">
        <f t="shared" si="1535"/>
        <v>CB$17</v>
      </c>
      <c r="CC1282" s="199" t="str">
        <f t="shared" si="1535"/>
        <v>CC$17</v>
      </c>
      <c r="CD1282" s="199" t="str">
        <f t="shared" si="1535"/>
        <v>CD$17</v>
      </c>
      <c r="CE1282" s="199" t="str">
        <f t="shared" ref="CE1282:CL1282" si="1536">CE$21</f>
        <v>CE$17</v>
      </c>
      <c r="CF1282" s="199" t="str">
        <f t="shared" si="1536"/>
        <v>CF$17</v>
      </c>
      <c r="CG1282" s="199" t="str">
        <f t="shared" si="1536"/>
        <v>CG$17</v>
      </c>
      <c r="CH1282" s="199" t="str">
        <f t="shared" si="1536"/>
        <v>CH$17</v>
      </c>
      <c r="CI1282" s="199" t="str">
        <f t="shared" si="1536"/>
        <v>CI$17</v>
      </c>
      <c r="CJ1282" s="199" t="str">
        <f t="shared" si="1536"/>
        <v>CJ$17</v>
      </c>
      <c r="CK1282" s="199" t="str">
        <f t="shared" si="1536"/>
        <v>CK$17</v>
      </c>
      <c r="CL1282" s="199" t="str">
        <f t="shared" si="1536"/>
        <v>CL$17</v>
      </c>
      <c r="CN1282" s="201"/>
      <c r="CO1282" s="199" t="str">
        <f t="shared" ref="CO1282:DL1282" si="1537">CO$21</f>
        <v>CO$17</v>
      </c>
      <c r="CP1282" s="199" t="str">
        <f t="shared" si="1537"/>
        <v>CP$17</v>
      </c>
      <c r="CQ1282" s="199" t="str">
        <f t="shared" si="1537"/>
        <v>CQ$17</v>
      </c>
      <c r="CR1282" s="199" t="str">
        <f t="shared" si="1537"/>
        <v>CR$17</v>
      </c>
      <c r="CS1282" s="199" t="str">
        <f t="shared" si="1537"/>
        <v>CS$17</v>
      </c>
      <c r="CT1282" s="199" t="str">
        <f t="shared" si="1537"/>
        <v>CT$17</v>
      </c>
      <c r="CU1282" s="199" t="str">
        <f t="shared" si="1537"/>
        <v>CU$17</v>
      </c>
      <c r="CV1282" s="199" t="str">
        <f t="shared" si="1537"/>
        <v>CV$17</v>
      </c>
      <c r="CW1282" s="199" t="str">
        <f t="shared" si="1537"/>
        <v>CW$17</v>
      </c>
      <c r="CX1282" s="199" t="str">
        <f t="shared" si="1537"/>
        <v>CX$17</v>
      </c>
      <c r="CY1282" s="199" t="str">
        <f t="shared" si="1537"/>
        <v>CY$17</v>
      </c>
      <c r="CZ1282" s="199" t="str">
        <f t="shared" si="1537"/>
        <v>CZ$17</v>
      </c>
      <c r="DA1282" s="199" t="str">
        <f t="shared" si="1537"/>
        <v>DA$17</v>
      </c>
      <c r="DB1282" s="199" t="str">
        <f t="shared" si="1537"/>
        <v>DB$17</v>
      </c>
      <c r="DC1282" s="199" t="str">
        <f t="shared" si="1537"/>
        <v>DC$17</v>
      </c>
      <c r="DD1282" s="199" t="str">
        <f t="shared" si="1537"/>
        <v>DD$17</v>
      </c>
      <c r="DE1282" s="199" t="str">
        <f t="shared" si="1537"/>
        <v>DE$17</v>
      </c>
      <c r="DF1282" s="199" t="str">
        <f t="shared" si="1537"/>
        <v>DF$17</v>
      </c>
      <c r="DG1282" s="199" t="str">
        <f t="shared" si="1537"/>
        <v>DG$17</v>
      </c>
      <c r="DH1282" s="199" t="str">
        <f t="shared" si="1537"/>
        <v>DH$17</v>
      </c>
      <c r="DI1282" s="199" t="str">
        <f t="shared" si="1537"/>
        <v>DI$17</v>
      </c>
      <c r="DJ1282" s="199" t="str">
        <f t="shared" si="1537"/>
        <v>DJ$17</v>
      </c>
      <c r="DK1282" s="199" t="str">
        <f t="shared" si="1537"/>
        <v>DK$17</v>
      </c>
      <c r="DL1282" s="199" t="str">
        <f t="shared" si="1537"/>
        <v>DL$17</v>
      </c>
    </row>
    <row r="1283" spans="1:116" x14ac:dyDescent="0.4">
      <c r="A1283" s="174"/>
      <c r="E1283" s="8"/>
      <c r="G1283" s="175" t="s">
        <v>491</v>
      </c>
      <c r="H1283" s="200"/>
      <c r="I1283" s="201"/>
      <c r="J1283" s="201"/>
      <c r="K1283" s="202"/>
      <c r="L1283" s="202"/>
      <c r="M1283" s="202"/>
      <c r="N1283" s="202"/>
      <c r="O1283" s="202"/>
      <c r="P1283" s="202"/>
      <c r="R1283" s="202"/>
      <c r="S1283" s="190"/>
      <c r="T1283" s="190"/>
      <c r="U1283" s="190"/>
      <c r="V1283" s="190"/>
      <c r="W1283" s="190"/>
      <c r="X1283" s="190"/>
      <c r="Y1283" s="190"/>
      <c r="Z1283" s="190"/>
      <c r="AA1283" s="190"/>
      <c r="AB1283" s="190"/>
      <c r="AC1283" s="190"/>
      <c r="AD1283" s="190"/>
      <c r="AE1283" s="190"/>
      <c r="AF1283" s="190"/>
      <c r="AG1283" s="190"/>
      <c r="AH1283" s="190"/>
      <c r="AI1283" s="190"/>
      <c r="AJ1283" s="190"/>
      <c r="AK1283" s="190"/>
      <c r="AL1283" s="190"/>
      <c r="AM1283" s="190"/>
      <c r="AN1283" s="190"/>
      <c r="AO1283" s="190"/>
      <c r="AP1283" s="190"/>
      <c r="AQ1283" s="190"/>
      <c r="AR1283" s="190"/>
      <c r="AS1283" s="190"/>
      <c r="AT1283" s="190"/>
      <c r="AU1283" s="190"/>
      <c r="AV1283" s="190"/>
      <c r="AW1283" s="190"/>
      <c r="AX1283" s="190"/>
      <c r="AY1283" s="190"/>
      <c r="AZ1283" s="190"/>
      <c r="BA1283" s="190"/>
      <c r="BB1283" s="190"/>
      <c r="BC1283" s="190"/>
      <c r="BD1283" s="190"/>
      <c r="BE1283" s="190"/>
      <c r="BF1283" s="190"/>
      <c r="BG1283" s="190"/>
      <c r="BH1283" s="190"/>
      <c r="BI1283" s="190"/>
      <c r="BJ1283" s="190"/>
      <c r="BK1283" s="190"/>
      <c r="BL1283" s="190"/>
      <c r="BM1283" s="190"/>
      <c r="BN1283" s="190"/>
      <c r="BO1283" s="190"/>
      <c r="BP1283" s="190"/>
      <c r="BQ1283" s="190"/>
      <c r="BR1283" s="190"/>
      <c r="BS1283" s="190"/>
      <c r="BT1283" s="190"/>
      <c r="BU1283" s="190"/>
      <c r="BV1283" s="190"/>
      <c r="BW1283" s="190"/>
      <c r="BX1283" s="190"/>
      <c r="BY1283" s="190"/>
      <c r="BZ1283" s="190"/>
      <c r="CA1283" s="190"/>
      <c r="CB1283" s="190"/>
      <c r="CC1283" s="190"/>
      <c r="CD1283" s="190"/>
      <c r="CE1283" s="190"/>
      <c r="CF1283" s="190"/>
      <c r="CG1283" s="190"/>
      <c r="CH1283" s="190"/>
      <c r="CI1283" s="190"/>
      <c r="CJ1283" s="190"/>
      <c r="CK1283" s="190"/>
      <c r="CL1283" s="190"/>
      <c r="CN1283" s="201"/>
      <c r="CO1283" s="190"/>
      <c r="CP1283" s="190"/>
      <c r="CQ1283" s="190"/>
      <c r="CR1283" s="190"/>
      <c r="CS1283" s="190"/>
      <c r="CT1283" s="190"/>
      <c r="CU1283" s="190"/>
      <c r="CV1283" s="190"/>
      <c r="CW1283" s="190"/>
      <c r="CX1283" s="190"/>
      <c r="CY1283" s="190"/>
      <c r="CZ1283" s="190"/>
      <c r="DA1283" s="190"/>
      <c r="DB1283" s="190"/>
      <c r="DC1283" s="190"/>
      <c r="DD1283" s="190"/>
      <c r="DE1283" s="190"/>
      <c r="DF1283" s="190"/>
      <c r="DG1283" s="190"/>
      <c r="DH1283" s="190"/>
      <c r="DI1283" s="190"/>
      <c r="DJ1283" s="190"/>
      <c r="DK1283" s="190"/>
      <c r="DL1283" s="190"/>
    </row>
    <row r="1284" spans="1:116" x14ac:dyDescent="0.4">
      <c r="A1284" s="174"/>
      <c r="E1284" s="8"/>
      <c r="G1284" s="175" t="s">
        <v>505</v>
      </c>
      <c r="H1284" s="200"/>
      <c r="I1284" s="201"/>
      <c r="J1284" s="201"/>
      <c r="K1284" s="202"/>
      <c r="L1284" s="202"/>
      <c r="M1284" s="202"/>
      <c r="N1284" s="202"/>
      <c r="O1284" s="202"/>
      <c r="P1284" s="202"/>
      <c r="R1284" s="202"/>
      <c r="S1284" s="190"/>
      <c r="T1284" s="190"/>
      <c r="U1284" s="190"/>
      <c r="V1284" s="190"/>
      <c r="W1284" s="190"/>
      <c r="X1284" s="190"/>
      <c r="Y1284" s="190"/>
      <c r="Z1284" s="190"/>
      <c r="AA1284" s="190"/>
      <c r="AB1284" s="190"/>
      <c r="AC1284" s="190"/>
      <c r="AD1284" s="190"/>
      <c r="AE1284" s="190"/>
      <c r="AF1284" s="190"/>
      <c r="AG1284" s="190"/>
      <c r="AH1284" s="190"/>
      <c r="AI1284" s="190"/>
      <c r="AJ1284" s="190"/>
      <c r="AK1284" s="190"/>
      <c r="AL1284" s="190"/>
      <c r="AM1284" s="190"/>
      <c r="AN1284" s="190"/>
      <c r="AO1284" s="190"/>
      <c r="AP1284" s="190"/>
      <c r="AQ1284" s="190"/>
      <c r="AR1284" s="190"/>
      <c r="AS1284" s="190"/>
      <c r="AT1284" s="190"/>
      <c r="AU1284" s="190"/>
      <c r="AV1284" s="190"/>
      <c r="AW1284" s="190"/>
      <c r="AX1284" s="190"/>
      <c r="AY1284" s="190"/>
      <c r="AZ1284" s="190"/>
      <c r="BA1284" s="190"/>
      <c r="BB1284" s="190"/>
      <c r="BC1284" s="190"/>
      <c r="BD1284" s="190"/>
      <c r="BE1284" s="190"/>
      <c r="BF1284" s="190"/>
      <c r="BG1284" s="190"/>
      <c r="BH1284" s="190"/>
      <c r="BI1284" s="190"/>
      <c r="BJ1284" s="190"/>
      <c r="BK1284" s="190"/>
      <c r="BL1284" s="190"/>
      <c r="BM1284" s="190"/>
      <c r="BN1284" s="190"/>
      <c r="BO1284" s="190"/>
      <c r="BP1284" s="190"/>
      <c r="BQ1284" s="190"/>
      <c r="BR1284" s="190"/>
      <c r="BS1284" s="190"/>
      <c r="BT1284" s="190"/>
      <c r="BU1284" s="190"/>
      <c r="BV1284" s="190"/>
      <c r="BW1284" s="190"/>
      <c r="BX1284" s="190"/>
      <c r="BY1284" s="190"/>
      <c r="BZ1284" s="190"/>
      <c r="CA1284" s="190"/>
      <c r="CB1284" s="190"/>
      <c r="CC1284" s="190"/>
      <c r="CD1284" s="190"/>
      <c r="CE1284" s="190"/>
      <c r="CF1284" s="190"/>
      <c r="CG1284" s="190"/>
      <c r="CH1284" s="190"/>
      <c r="CI1284" s="190"/>
      <c r="CJ1284" s="190"/>
      <c r="CK1284" s="190"/>
      <c r="CL1284" s="190"/>
      <c r="CN1284" s="201"/>
      <c r="CO1284" s="190"/>
      <c r="CP1284" s="190"/>
      <c r="CQ1284" s="190"/>
      <c r="CR1284" s="190"/>
      <c r="CS1284" s="190"/>
      <c r="CT1284" s="190"/>
      <c r="CU1284" s="190"/>
      <c r="CV1284" s="190"/>
      <c r="CW1284" s="190"/>
      <c r="CX1284" s="190"/>
      <c r="CY1284" s="190"/>
      <c r="CZ1284" s="190"/>
      <c r="DA1284" s="190"/>
      <c r="DB1284" s="190"/>
      <c r="DC1284" s="190"/>
      <c r="DD1284" s="190"/>
      <c r="DE1284" s="190"/>
      <c r="DF1284" s="190"/>
      <c r="DG1284" s="190"/>
      <c r="DH1284" s="190"/>
      <c r="DI1284" s="190"/>
      <c r="DJ1284" s="190"/>
      <c r="DK1284" s="190"/>
      <c r="DL1284" s="190"/>
    </row>
    <row r="1285" spans="1:116" x14ac:dyDescent="0.4">
      <c r="A1285" s="174"/>
      <c r="E1285" s="8"/>
      <c r="G1285" s="175" t="s">
        <v>463</v>
      </c>
      <c r="H1285" s="200"/>
      <c r="I1285" s="201"/>
      <c r="J1285" s="201"/>
      <c r="K1285" s="202"/>
      <c r="L1285" s="202"/>
      <c r="M1285" s="202"/>
      <c r="N1285" s="202"/>
      <c r="O1285" s="202"/>
      <c r="P1285" s="202"/>
      <c r="R1285" s="202"/>
      <c r="S1285" s="190" t="str">
        <f t="shared" ref="S1285:AX1285" si="1538">S$22</f>
        <v>S$18</v>
      </c>
      <c r="T1285" s="190" t="str">
        <f t="shared" si="1538"/>
        <v>T$18</v>
      </c>
      <c r="U1285" s="190" t="str">
        <f t="shared" si="1538"/>
        <v>U$18</v>
      </c>
      <c r="V1285" s="190" t="str">
        <f t="shared" si="1538"/>
        <v>V$18</v>
      </c>
      <c r="W1285" s="190" t="str">
        <f t="shared" si="1538"/>
        <v>W$18</v>
      </c>
      <c r="X1285" s="190" t="str">
        <f t="shared" si="1538"/>
        <v>X$18</v>
      </c>
      <c r="Y1285" s="190" t="str">
        <f t="shared" si="1538"/>
        <v>Y$18</v>
      </c>
      <c r="Z1285" s="190" t="str">
        <f t="shared" si="1538"/>
        <v>Z$18</v>
      </c>
      <c r="AA1285" s="190" t="str">
        <f t="shared" si="1538"/>
        <v>AA$18</v>
      </c>
      <c r="AB1285" s="190" t="str">
        <f t="shared" si="1538"/>
        <v>AB$18</v>
      </c>
      <c r="AC1285" s="190" t="str">
        <f t="shared" si="1538"/>
        <v>AC$18</v>
      </c>
      <c r="AD1285" s="190" t="str">
        <f t="shared" si="1538"/>
        <v>AD$18</v>
      </c>
      <c r="AE1285" s="190" t="str">
        <f t="shared" si="1538"/>
        <v>AE$18</v>
      </c>
      <c r="AF1285" s="190" t="str">
        <f t="shared" si="1538"/>
        <v>AF$18</v>
      </c>
      <c r="AG1285" s="190" t="str">
        <f t="shared" si="1538"/>
        <v>AG$18</v>
      </c>
      <c r="AH1285" s="190" t="str">
        <f t="shared" si="1538"/>
        <v>AH$18</v>
      </c>
      <c r="AI1285" s="190" t="str">
        <f t="shared" si="1538"/>
        <v>AI$18</v>
      </c>
      <c r="AJ1285" s="190" t="str">
        <f t="shared" si="1538"/>
        <v>AJ$18</v>
      </c>
      <c r="AK1285" s="190" t="str">
        <f t="shared" si="1538"/>
        <v>AK$18</v>
      </c>
      <c r="AL1285" s="190" t="str">
        <f t="shared" si="1538"/>
        <v>AL$18</v>
      </c>
      <c r="AM1285" s="190" t="str">
        <f t="shared" si="1538"/>
        <v>AM$18</v>
      </c>
      <c r="AN1285" s="190" t="str">
        <f t="shared" si="1538"/>
        <v>AN$18</v>
      </c>
      <c r="AO1285" s="190" t="str">
        <f t="shared" si="1538"/>
        <v>AO$18</v>
      </c>
      <c r="AP1285" s="190" t="str">
        <f t="shared" si="1538"/>
        <v>AP$18</v>
      </c>
      <c r="AQ1285" s="190" t="str">
        <f t="shared" si="1538"/>
        <v>AQ$18</v>
      </c>
      <c r="AR1285" s="190" t="str">
        <f t="shared" si="1538"/>
        <v>AR$18</v>
      </c>
      <c r="AS1285" s="190" t="str">
        <f t="shared" si="1538"/>
        <v>AS$18</v>
      </c>
      <c r="AT1285" s="190" t="str">
        <f t="shared" si="1538"/>
        <v>AT$18</v>
      </c>
      <c r="AU1285" s="190" t="str">
        <f t="shared" si="1538"/>
        <v>AU$18</v>
      </c>
      <c r="AV1285" s="190" t="str">
        <f t="shared" si="1538"/>
        <v>AV$18</v>
      </c>
      <c r="AW1285" s="190" t="str">
        <f t="shared" si="1538"/>
        <v>AW$18</v>
      </c>
      <c r="AX1285" s="190" t="str">
        <f t="shared" si="1538"/>
        <v>AX$18</v>
      </c>
      <c r="AY1285" s="190" t="str">
        <f t="shared" ref="AY1285:CD1285" si="1539">AY$22</f>
        <v>AY$18</v>
      </c>
      <c r="AZ1285" s="190" t="str">
        <f t="shared" si="1539"/>
        <v>AZ$18</v>
      </c>
      <c r="BA1285" s="190" t="str">
        <f t="shared" si="1539"/>
        <v>BA$18</v>
      </c>
      <c r="BB1285" s="190" t="str">
        <f t="shared" si="1539"/>
        <v>BB$18</v>
      </c>
      <c r="BC1285" s="190" t="str">
        <f t="shared" si="1539"/>
        <v>BC$18</v>
      </c>
      <c r="BD1285" s="190" t="str">
        <f t="shared" si="1539"/>
        <v>BD$18</v>
      </c>
      <c r="BE1285" s="190" t="str">
        <f t="shared" si="1539"/>
        <v>BE$18</v>
      </c>
      <c r="BF1285" s="190" t="str">
        <f t="shared" si="1539"/>
        <v>BF$18</v>
      </c>
      <c r="BG1285" s="190" t="str">
        <f t="shared" si="1539"/>
        <v>BG$18</v>
      </c>
      <c r="BH1285" s="190" t="str">
        <f t="shared" si="1539"/>
        <v>BH$18</v>
      </c>
      <c r="BI1285" s="190" t="str">
        <f t="shared" si="1539"/>
        <v>BI$18</v>
      </c>
      <c r="BJ1285" s="190" t="str">
        <f t="shared" si="1539"/>
        <v>BJ$18</v>
      </c>
      <c r="BK1285" s="190" t="str">
        <f t="shared" si="1539"/>
        <v>BK$18</v>
      </c>
      <c r="BL1285" s="190" t="str">
        <f t="shared" si="1539"/>
        <v>BL$18</v>
      </c>
      <c r="BM1285" s="190" t="str">
        <f t="shared" si="1539"/>
        <v>BM$18</v>
      </c>
      <c r="BN1285" s="190" t="str">
        <f t="shared" si="1539"/>
        <v>BN$18</v>
      </c>
      <c r="BO1285" s="190" t="str">
        <f t="shared" si="1539"/>
        <v>BO$18</v>
      </c>
      <c r="BP1285" s="190" t="str">
        <f t="shared" si="1539"/>
        <v>BP$18</v>
      </c>
      <c r="BQ1285" s="190" t="str">
        <f t="shared" si="1539"/>
        <v>BQ$18</v>
      </c>
      <c r="BR1285" s="190" t="str">
        <f t="shared" si="1539"/>
        <v>BR$18</v>
      </c>
      <c r="BS1285" s="190" t="str">
        <f t="shared" si="1539"/>
        <v>BS$18</v>
      </c>
      <c r="BT1285" s="190" t="str">
        <f t="shared" si="1539"/>
        <v>BT$18</v>
      </c>
      <c r="BU1285" s="190" t="str">
        <f t="shared" si="1539"/>
        <v>BU$18</v>
      </c>
      <c r="BV1285" s="190" t="str">
        <f t="shared" si="1539"/>
        <v>BV$18</v>
      </c>
      <c r="BW1285" s="190" t="str">
        <f t="shared" si="1539"/>
        <v>BW$18</v>
      </c>
      <c r="BX1285" s="190" t="str">
        <f t="shared" si="1539"/>
        <v>BX$18</v>
      </c>
      <c r="BY1285" s="190" t="str">
        <f t="shared" si="1539"/>
        <v>BY$18</v>
      </c>
      <c r="BZ1285" s="190" t="str">
        <f t="shared" si="1539"/>
        <v>BZ$18</v>
      </c>
      <c r="CA1285" s="190" t="str">
        <f t="shared" si="1539"/>
        <v>CA$18</v>
      </c>
      <c r="CB1285" s="190" t="str">
        <f t="shared" si="1539"/>
        <v>CB$18</v>
      </c>
      <c r="CC1285" s="190" t="str">
        <f t="shared" si="1539"/>
        <v>CC$18</v>
      </c>
      <c r="CD1285" s="190" t="str">
        <f t="shared" si="1539"/>
        <v>CD$18</v>
      </c>
      <c r="CE1285" s="190" t="str">
        <f t="shared" ref="CE1285:CL1285" si="1540">CE$22</f>
        <v>CE$18</v>
      </c>
      <c r="CF1285" s="190" t="str">
        <f t="shared" si="1540"/>
        <v>CF$18</v>
      </c>
      <c r="CG1285" s="190" t="str">
        <f t="shared" si="1540"/>
        <v>CG$18</v>
      </c>
      <c r="CH1285" s="190" t="str">
        <f t="shared" si="1540"/>
        <v>CH$18</v>
      </c>
      <c r="CI1285" s="190" t="str">
        <f t="shared" si="1540"/>
        <v>CI$18</v>
      </c>
      <c r="CJ1285" s="190" t="str">
        <f t="shared" si="1540"/>
        <v>CJ$18</v>
      </c>
      <c r="CK1285" s="190" t="str">
        <f t="shared" si="1540"/>
        <v>CK$18</v>
      </c>
      <c r="CL1285" s="190" t="str">
        <f t="shared" si="1540"/>
        <v>CL$18</v>
      </c>
      <c r="CN1285" s="201"/>
      <c r="CO1285" s="190" t="str">
        <f t="shared" ref="CO1285:DL1285" si="1541">CO$22</f>
        <v>CO$18</v>
      </c>
      <c r="CP1285" s="190" t="str">
        <f t="shared" si="1541"/>
        <v>CP$18</v>
      </c>
      <c r="CQ1285" s="190" t="str">
        <f t="shared" si="1541"/>
        <v>CQ$18</v>
      </c>
      <c r="CR1285" s="190" t="str">
        <f t="shared" si="1541"/>
        <v>CR$18</v>
      </c>
      <c r="CS1285" s="190" t="str">
        <f t="shared" si="1541"/>
        <v>CS$18</v>
      </c>
      <c r="CT1285" s="190" t="str">
        <f t="shared" si="1541"/>
        <v>CT$18</v>
      </c>
      <c r="CU1285" s="190" t="str">
        <f t="shared" si="1541"/>
        <v>CU$18</v>
      </c>
      <c r="CV1285" s="190" t="str">
        <f t="shared" si="1541"/>
        <v>CV$18</v>
      </c>
      <c r="CW1285" s="190" t="str">
        <f t="shared" si="1541"/>
        <v>CW$18</v>
      </c>
      <c r="CX1285" s="190" t="str">
        <f t="shared" si="1541"/>
        <v>CX$18</v>
      </c>
      <c r="CY1285" s="190" t="str">
        <f t="shared" si="1541"/>
        <v>CY$18</v>
      </c>
      <c r="CZ1285" s="190" t="str">
        <f t="shared" si="1541"/>
        <v>CZ$18</v>
      </c>
      <c r="DA1285" s="190" t="str">
        <f t="shared" si="1541"/>
        <v>DA$18</v>
      </c>
      <c r="DB1285" s="190" t="str">
        <f t="shared" si="1541"/>
        <v>DB$18</v>
      </c>
      <c r="DC1285" s="190" t="str">
        <f t="shared" si="1541"/>
        <v>DC$18</v>
      </c>
      <c r="DD1285" s="190" t="str">
        <f t="shared" si="1541"/>
        <v>DD$18</v>
      </c>
      <c r="DE1285" s="190" t="str">
        <f t="shared" si="1541"/>
        <v>DE$18</v>
      </c>
      <c r="DF1285" s="190" t="str">
        <f t="shared" si="1541"/>
        <v>DF$18</v>
      </c>
      <c r="DG1285" s="190" t="str">
        <f t="shared" si="1541"/>
        <v>DG$18</v>
      </c>
      <c r="DH1285" s="190" t="str">
        <f t="shared" si="1541"/>
        <v>DH$18</v>
      </c>
      <c r="DI1285" s="190" t="str">
        <f t="shared" si="1541"/>
        <v>DI$18</v>
      </c>
      <c r="DJ1285" s="190" t="str">
        <f t="shared" si="1541"/>
        <v>DJ$18</v>
      </c>
      <c r="DK1285" s="190" t="str">
        <f t="shared" si="1541"/>
        <v>DK$18</v>
      </c>
      <c r="DL1285" s="190" t="str">
        <f t="shared" si="1541"/>
        <v>DL$18</v>
      </c>
    </row>
    <row r="1286" spans="1:116" x14ac:dyDescent="0.4">
      <c r="A1286" s="174"/>
      <c r="E1286" s="8"/>
      <c r="G1286" s="175" t="s">
        <v>464</v>
      </c>
      <c r="H1286" s="200"/>
      <c r="I1286" s="201"/>
      <c r="J1286" s="201"/>
      <c r="K1286" s="202"/>
      <c r="L1286" s="202"/>
      <c r="M1286" s="202"/>
      <c r="N1286" s="202"/>
      <c r="O1286" s="202"/>
      <c r="P1286" s="202"/>
      <c r="R1286" s="202"/>
      <c r="S1286" s="190" t="str">
        <f t="shared" ref="S1286:AX1286" si="1542">S$23</f>
        <v>S$19</v>
      </c>
      <c r="T1286" s="190" t="str">
        <f t="shared" si="1542"/>
        <v>T$19</v>
      </c>
      <c r="U1286" s="190" t="str">
        <f t="shared" si="1542"/>
        <v>U$19</v>
      </c>
      <c r="V1286" s="190" t="str">
        <f t="shared" si="1542"/>
        <v>V$19</v>
      </c>
      <c r="W1286" s="190" t="str">
        <f t="shared" si="1542"/>
        <v>W$19</v>
      </c>
      <c r="X1286" s="190" t="str">
        <f t="shared" si="1542"/>
        <v>X$19</v>
      </c>
      <c r="Y1286" s="190" t="str">
        <f t="shared" si="1542"/>
        <v>Y$19</v>
      </c>
      <c r="Z1286" s="190" t="str">
        <f t="shared" si="1542"/>
        <v>Z$19</v>
      </c>
      <c r="AA1286" s="190" t="str">
        <f t="shared" si="1542"/>
        <v>AA$19</v>
      </c>
      <c r="AB1286" s="190" t="str">
        <f t="shared" si="1542"/>
        <v>AB$19</v>
      </c>
      <c r="AC1286" s="190" t="str">
        <f t="shared" si="1542"/>
        <v>AC$19</v>
      </c>
      <c r="AD1286" s="190" t="str">
        <f t="shared" si="1542"/>
        <v>AD$19</v>
      </c>
      <c r="AE1286" s="190" t="str">
        <f t="shared" si="1542"/>
        <v>AE$19</v>
      </c>
      <c r="AF1286" s="190" t="str">
        <f t="shared" si="1542"/>
        <v>AF$19</v>
      </c>
      <c r="AG1286" s="190" t="str">
        <f t="shared" si="1542"/>
        <v>AG$19</v>
      </c>
      <c r="AH1286" s="190" t="str">
        <f t="shared" si="1542"/>
        <v>AH$19</v>
      </c>
      <c r="AI1286" s="190" t="str">
        <f t="shared" si="1542"/>
        <v>AI$19</v>
      </c>
      <c r="AJ1286" s="190" t="str">
        <f t="shared" si="1542"/>
        <v>AJ$19</v>
      </c>
      <c r="AK1286" s="190" t="str">
        <f t="shared" si="1542"/>
        <v>AK$19</v>
      </c>
      <c r="AL1286" s="190" t="str">
        <f t="shared" si="1542"/>
        <v>AL$19</v>
      </c>
      <c r="AM1286" s="190" t="str">
        <f t="shared" si="1542"/>
        <v>AM$19</v>
      </c>
      <c r="AN1286" s="190" t="str">
        <f t="shared" si="1542"/>
        <v>AN$19</v>
      </c>
      <c r="AO1286" s="190" t="str">
        <f t="shared" si="1542"/>
        <v>AO$19</v>
      </c>
      <c r="AP1286" s="190" t="str">
        <f t="shared" si="1542"/>
        <v>AP$19</v>
      </c>
      <c r="AQ1286" s="190" t="str">
        <f t="shared" si="1542"/>
        <v>AQ$19</v>
      </c>
      <c r="AR1286" s="190" t="str">
        <f t="shared" si="1542"/>
        <v>AR$19</v>
      </c>
      <c r="AS1286" s="190" t="str">
        <f t="shared" si="1542"/>
        <v>AS$19</v>
      </c>
      <c r="AT1286" s="190" t="str">
        <f t="shared" si="1542"/>
        <v>AT$19</v>
      </c>
      <c r="AU1286" s="190" t="str">
        <f t="shared" si="1542"/>
        <v>AU$19</v>
      </c>
      <c r="AV1286" s="190" t="str">
        <f t="shared" si="1542"/>
        <v>AV$19</v>
      </c>
      <c r="AW1286" s="190" t="str">
        <f t="shared" si="1542"/>
        <v>AW$19</v>
      </c>
      <c r="AX1286" s="190" t="str">
        <f t="shared" si="1542"/>
        <v>AX$19</v>
      </c>
      <c r="AY1286" s="190" t="str">
        <f t="shared" ref="AY1286:CD1286" si="1543">AY$23</f>
        <v>AY$19</v>
      </c>
      <c r="AZ1286" s="190" t="str">
        <f t="shared" si="1543"/>
        <v>AZ$19</v>
      </c>
      <c r="BA1286" s="190" t="str">
        <f t="shared" si="1543"/>
        <v>BA$19</v>
      </c>
      <c r="BB1286" s="190" t="str">
        <f t="shared" si="1543"/>
        <v>BB$19</v>
      </c>
      <c r="BC1286" s="190" t="str">
        <f t="shared" si="1543"/>
        <v>BC$19</v>
      </c>
      <c r="BD1286" s="190" t="str">
        <f t="shared" si="1543"/>
        <v>BD$19</v>
      </c>
      <c r="BE1286" s="190" t="str">
        <f t="shared" si="1543"/>
        <v>BE$19</v>
      </c>
      <c r="BF1286" s="190" t="str">
        <f t="shared" si="1543"/>
        <v>BF$19</v>
      </c>
      <c r="BG1286" s="190" t="str">
        <f t="shared" si="1543"/>
        <v>BG$19</v>
      </c>
      <c r="BH1286" s="190" t="str">
        <f t="shared" si="1543"/>
        <v>BH$19</v>
      </c>
      <c r="BI1286" s="190" t="str">
        <f t="shared" si="1543"/>
        <v>BI$19</v>
      </c>
      <c r="BJ1286" s="190" t="str">
        <f t="shared" si="1543"/>
        <v>BJ$19</v>
      </c>
      <c r="BK1286" s="190" t="str">
        <f t="shared" si="1543"/>
        <v>BK$19</v>
      </c>
      <c r="BL1286" s="190" t="str">
        <f t="shared" si="1543"/>
        <v>BL$19</v>
      </c>
      <c r="BM1286" s="190" t="str">
        <f t="shared" si="1543"/>
        <v>BM$19</v>
      </c>
      <c r="BN1286" s="190" t="str">
        <f t="shared" si="1543"/>
        <v>BN$19</v>
      </c>
      <c r="BO1286" s="190" t="str">
        <f t="shared" si="1543"/>
        <v>BO$19</v>
      </c>
      <c r="BP1286" s="190" t="str">
        <f t="shared" si="1543"/>
        <v>BP$19</v>
      </c>
      <c r="BQ1286" s="190" t="str">
        <f t="shared" si="1543"/>
        <v>BQ$19</v>
      </c>
      <c r="BR1286" s="190" t="str">
        <f t="shared" si="1543"/>
        <v>BR$19</v>
      </c>
      <c r="BS1286" s="190" t="str">
        <f t="shared" si="1543"/>
        <v>BS$19</v>
      </c>
      <c r="BT1286" s="190" t="str">
        <f t="shared" si="1543"/>
        <v>BT$19</v>
      </c>
      <c r="BU1286" s="190" t="str">
        <f t="shared" si="1543"/>
        <v>BU$19</v>
      </c>
      <c r="BV1286" s="190" t="str">
        <f t="shared" si="1543"/>
        <v>BV$19</v>
      </c>
      <c r="BW1286" s="190" t="str">
        <f t="shared" si="1543"/>
        <v>BW$19</v>
      </c>
      <c r="BX1286" s="190" t="str">
        <f t="shared" si="1543"/>
        <v>BX$19</v>
      </c>
      <c r="BY1286" s="190" t="str">
        <f t="shared" si="1543"/>
        <v>BY$19</v>
      </c>
      <c r="BZ1286" s="190" t="str">
        <f t="shared" si="1543"/>
        <v>BZ$19</v>
      </c>
      <c r="CA1286" s="190" t="str">
        <f t="shared" si="1543"/>
        <v>CA$19</v>
      </c>
      <c r="CB1286" s="190" t="str">
        <f t="shared" si="1543"/>
        <v>CB$19</v>
      </c>
      <c r="CC1286" s="190" t="str">
        <f t="shared" si="1543"/>
        <v>CC$19</v>
      </c>
      <c r="CD1286" s="190" t="str">
        <f t="shared" si="1543"/>
        <v>CD$19</v>
      </c>
      <c r="CE1286" s="190" t="str">
        <f t="shared" ref="CE1286:CL1286" si="1544">CE$23</f>
        <v>CE$19</v>
      </c>
      <c r="CF1286" s="190" t="str">
        <f t="shared" si="1544"/>
        <v>CF$19</v>
      </c>
      <c r="CG1286" s="190" t="str">
        <f t="shared" si="1544"/>
        <v>CG$19</v>
      </c>
      <c r="CH1286" s="190" t="str">
        <f t="shared" si="1544"/>
        <v>CH$19</v>
      </c>
      <c r="CI1286" s="190" t="str">
        <f t="shared" si="1544"/>
        <v>CI$19</v>
      </c>
      <c r="CJ1286" s="190" t="str">
        <f t="shared" si="1544"/>
        <v>CJ$19</v>
      </c>
      <c r="CK1286" s="190" t="str">
        <f t="shared" si="1544"/>
        <v>CK$19</v>
      </c>
      <c r="CL1286" s="190" t="str">
        <f t="shared" si="1544"/>
        <v>CL$19</v>
      </c>
      <c r="CN1286" s="201"/>
      <c r="CO1286" s="190" t="str">
        <f t="shared" ref="CO1286:DL1286" si="1545">CO$23</f>
        <v>CO$19</v>
      </c>
      <c r="CP1286" s="190" t="str">
        <f t="shared" si="1545"/>
        <v>CP$19</v>
      </c>
      <c r="CQ1286" s="190" t="str">
        <f t="shared" si="1545"/>
        <v>CQ$19</v>
      </c>
      <c r="CR1286" s="190" t="str">
        <f t="shared" si="1545"/>
        <v>CR$19</v>
      </c>
      <c r="CS1286" s="190" t="str">
        <f t="shared" si="1545"/>
        <v>CS$19</v>
      </c>
      <c r="CT1286" s="190" t="str">
        <f t="shared" si="1545"/>
        <v>CT$19</v>
      </c>
      <c r="CU1286" s="190" t="str">
        <f t="shared" si="1545"/>
        <v>CU$19</v>
      </c>
      <c r="CV1286" s="190" t="str">
        <f t="shared" si="1545"/>
        <v>CV$19</v>
      </c>
      <c r="CW1286" s="190" t="str">
        <f t="shared" si="1545"/>
        <v>CW$19</v>
      </c>
      <c r="CX1286" s="190" t="str">
        <f t="shared" si="1545"/>
        <v>CX$19</v>
      </c>
      <c r="CY1286" s="190" t="str">
        <f t="shared" si="1545"/>
        <v>CY$19</v>
      </c>
      <c r="CZ1286" s="190" t="str">
        <f t="shared" si="1545"/>
        <v>CZ$19</v>
      </c>
      <c r="DA1286" s="190" t="str">
        <f t="shared" si="1545"/>
        <v>DA$19</v>
      </c>
      <c r="DB1286" s="190" t="str">
        <f t="shared" si="1545"/>
        <v>DB$19</v>
      </c>
      <c r="DC1286" s="190" t="str">
        <f t="shared" si="1545"/>
        <v>DC$19</v>
      </c>
      <c r="DD1286" s="190" t="str">
        <f t="shared" si="1545"/>
        <v>DD$19</v>
      </c>
      <c r="DE1286" s="190" t="str">
        <f t="shared" si="1545"/>
        <v>DE$19</v>
      </c>
      <c r="DF1286" s="190" t="str">
        <f t="shared" si="1545"/>
        <v>DF$19</v>
      </c>
      <c r="DG1286" s="190" t="str">
        <f t="shared" si="1545"/>
        <v>DG$19</v>
      </c>
      <c r="DH1286" s="190" t="str">
        <f t="shared" si="1545"/>
        <v>DH$19</v>
      </c>
      <c r="DI1286" s="190" t="str">
        <f t="shared" si="1545"/>
        <v>DI$19</v>
      </c>
      <c r="DJ1286" s="190" t="str">
        <f t="shared" si="1545"/>
        <v>DJ$19</v>
      </c>
      <c r="DK1286" s="190" t="str">
        <f t="shared" si="1545"/>
        <v>DK$19</v>
      </c>
      <c r="DL1286" s="190" t="str">
        <f t="shared" si="1545"/>
        <v>DL$19</v>
      </c>
    </row>
    <row r="1287" spans="1:116" x14ac:dyDescent="0.4">
      <c r="A1287" s="31" t="s">
        <v>218</v>
      </c>
      <c r="B1287" s="31" t="s">
        <v>332</v>
      </c>
      <c r="C1287" s="31"/>
      <c r="D1287" t="s">
        <v>767</v>
      </c>
      <c r="E1287" s="8" t="str">
        <f t="shared" ref="E1287:E1296" si="1546">ROW()&amp;" "&amp;D1287</f>
        <v>1287 FAPPE-S</v>
      </c>
      <c r="F1287" t="s">
        <v>446</v>
      </c>
      <c r="G1287" s="66" t="s">
        <v>283</v>
      </c>
      <c r="H1287" s="22"/>
      <c r="I1287" s="306"/>
      <c r="J1287" s="306"/>
      <c r="K1287" s="22"/>
      <c r="L1287" s="22"/>
      <c r="M1287" s="22"/>
      <c r="N1287" s="22"/>
      <c r="O1287" s="22"/>
      <c r="P1287" s="22"/>
      <c r="R1287" s="66"/>
      <c r="S1287" s="307"/>
      <c r="T1287" s="307"/>
      <c r="U1287" s="307"/>
      <c r="V1287" s="307"/>
      <c r="W1287" s="307"/>
      <c r="X1287" s="307"/>
      <c r="Y1287" s="307"/>
      <c r="Z1287" s="307"/>
      <c r="AA1287" s="307"/>
      <c r="AB1287" s="307"/>
      <c r="AC1287" s="307"/>
      <c r="AD1287" s="307"/>
      <c r="AE1287" s="307"/>
      <c r="AF1287" s="307"/>
      <c r="AG1287" s="307"/>
      <c r="AH1287" s="307"/>
      <c r="AI1287" s="307"/>
      <c r="AJ1287" s="307"/>
      <c r="AK1287" s="307"/>
      <c r="AL1287" s="307"/>
      <c r="AM1287" s="307"/>
      <c r="AN1287" s="307"/>
      <c r="AO1287" s="307"/>
      <c r="AP1287" s="307"/>
      <c r="AQ1287" s="307"/>
      <c r="AR1287" s="307"/>
      <c r="AS1287" s="307"/>
      <c r="AT1287" s="307"/>
      <c r="AU1287" s="307"/>
      <c r="AV1287" s="307"/>
      <c r="AW1287" s="307"/>
      <c r="AX1287" s="307"/>
      <c r="AY1287" s="307"/>
      <c r="AZ1287" s="307"/>
      <c r="BA1287" s="307"/>
      <c r="BB1287" s="307"/>
      <c r="BC1287" s="307"/>
      <c r="BD1287" s="307"/>
      <c r="BE1287" s="307"/>
      <c r="BF1287" s="307"/>
      <c r="BG1287" s="307"/>
      <c r="BH1287" s="307"/>
      <c r="BI1287" s="307"/>
      <c r="BJ1287" s="307"/>
      <c r="BK1287" s="307"/>
      <c r="BL1287" s="307"/>
      <c r="BM1287" s="307"/>
      <c r="BN1287" s="307"/>
      <c r="BO1287" s="307"/>
      <c r="BP1287" s="307"/>
      <c r="BQ1287" s="307"/>
      <c r="BR1287" s="307"/>
      <c r="BS1287" s="307"/>
      <c r="BT1287" s="307"/>
      <c r="BU1287" s="307"/>
      <c r="BV1287" s="307"/>
      <c r="BW1287" s="307"/>
      <c r="BX1287" s="307"/>
      <c r="BY1287" s="307"/>
      <c r="BZ1287" s="307"/>
      <c r="CA1287" s="307"/>
      <c r="CB1287" s="307"/>
      <c r="CC1287" s="307"/>
      <c r="CD1287" s="307"/>
      <c r="CE1287" s="307"/>
      <c r="CF1287" s="307"/>
      <c r="CG1287" s="307"/>
      <c r="CH1287" s="307"/>
      <c r="CI1287" s="307"/>
      <c r="CJ1287" s="307"/>
      <c r="CK1287" s="307"/>
      <c r="CL1287" s="307"/>
      <c r="CN1287" s="306"/>
      <c r="CO1287" s="307"/>
      <c r="CP1287" s="307"/>
      <c r="CQ1287" s="307"/>
      <c r="CR1287" s="307"/>
      <c r="CS1287" s="307"/>
      <c r="CT1287" s="307"/>
      <c r="CU1287" s="307"/>
      <c r="CV1287" s="307"/>
      <c r="CW1287" s="307"/>
      <c r="CX1287" s="307"/>
      <c r="CY1287" s="307"/>
      <c r="CZ1287" s="307"/>
      <c r="DA1287" s="307"/>
      <c r="DB1287" s="307"/>
      <c r="DC1287" s="307"/>
      <c r="DD1287" s="307"/>
      <c r="DE1287" s="307"/>
      <c r="DF1287" s="307"/>
      <c r="DG1287" s="307"/>
      <c r="DH1287" s="307"/>
      <c r="DI1287" s="307"/>
      <c r="DJ1287" s="307"/>
      <c r="DK1287" s="307"/>
      <c r="DL1287" s="307"/>
    </row>
    <row r="1288" spans="1:116" x14ac:dyDescent="0.4">
      <c r="A1288" s="31"/>
      <c r="B1288" s="8" t="str">
        <f>E1288</f>
        <v>1288 FAPPE-S</v>
      </c>
      <c r="C1288" s="31"/>
      <c r="D1288" t="s">
        <v>767</v>
      </c>
      <c r="E1288" s="8" t="str">
        <f t="shared" ref="E1288:E1297" si="1547">ROW()&amp;" "&amp;D1288</f>
        <v>1288 FAPPE-S</v>
      </c>
      <c r="G1288" s="95" t="str">
        <f>"Assumptions - "&amp;G1287</f>
        <v>Assumptions - Volume driven secondary PP&amp;E:</v>
      </c>
      <c r="H1288" s="31"/>
      <c r="I1288" s="73"/>
      <c r="J1288" s="73"/>
      <c r="K1288" s="31"/>
      <c r="L1288" s="31"/>
      <c r="M1288" s="31"/>
      <c r="N1288" s="31"/>
      <c r="O1288" s="31"/>
      <c r="P1288" s="31"/>
      <c r="R1288" s="67"/>
      <c r="S1288" s="156"/>
      <c r="T1288" s="156"/>
      <c r="U1288" s="156"/>
      <c r="V1288" s="156"/>
      <c r="W1288" s="156"/>
      <c r="X1288" s="156"/>
      <c r="Y1288" s="156"/>
      <c r="Z1288" s="156"/>
      <c r="AA1288" s="156"/>
      <c r="AB1288" s="156"/>
      <c r="AC1288" s="156"/>
      <c r="AD1288" s="156"/>
      <c r="AE1288" s="156"/>
      <c r="AF1288" s="156"/>
      <c r="AG1288" s="156"/>
      <c r="AH1288" s="156"/>
      <c r="AI1288" s="156"/>
      <c r="AJ1288" s="156"/>
      <c r="AK1288" s="156"/>
      <c r="AL1288" s="156"/>
      <c r="AM1288" s="156"/>
      <c r="AN1288" s="156"/>
      <c r="AO1288" s="156"/>
      <c r="AP1288" s="156"/>
      <c r="AQ1288" s="156"/>
      <c r="AR1288" s="156"/>
      <c r="AS1288" s="156"/>
      <c r="AT1288" s="156"/>
      <c r="AU1288" s="156"/>
      <c r="AV1288" s="156"/>
      <c r="AW1288" s="156"/>
      <c r="AX1288" s="156"/>
      <c r="AY1288" s="156"/>
      <c r="AZ1288" s="156"/>
      <c r="BA1288" s="156"/>
      <c r="BB1288" s="156"/>
      <c r="BC1288" s="156"/>
      <c r="BD1288" s="156"/>
      <c r="BE1288" s="156"/>
      <c r="BF1288" s="156"/>
      <c r="BG1288" s="156"/>
      <c r="BH1288" s="156"/>
      <c r="BI1288" s="156"/>
      <c r="BJ1288" s="156"/>
      <c r="BK1288" s="156"/>
      <c r="BL1288" s="156"/>
      <c r="BM1288" s="156"/>
      <c r="BN1288" s="156"/>
      <c r="BO1288" s="156"/>
      <c r="BP1288" s="156"/>
      <c r="BQ1288" s="156"/>
      <c r="BR1288" s="156"/>
      <c r="BS1288" s="156"/>
      <c r="BT1288" s="156"/>
      <c r="BU1288" s="156"/>
      <c r="BV1288" s="156"/>
      <c r="BW1288" s="156"/>
      <c r="BX1288" s="156"/>
      <c r="BY1288" s="156"/>
      <c r="BZ1288" s="156"/>
      <c r="CA1288" s="156"/>
      <c r="CB1288" s="156"/>
      <c r="CC1288" s="156"/>
      <c r="CD1288" s="156"/>
      <c r="CE1288" s="156"/>
      <c r="CF1288" s="156"/>
      <c r="CG1288" s="156"/>
      <c r="CH1288" s="156"/>
      <c r="CI1288" s="156"/>
      <c r="CJ1288" s="156"/>
      <c r="CK1288" s="156"/>
      <c r="CL1288" s="156"/>
      <c r="CN1288" s="73"/>
      <c r="CO1288" s="156"/>
      <c r="CP1288" s="156"/>
      <c r="CQ1288" s="156"/>
      <c r="CR1288" s="156"/>
      <c r="CS1288" s="156"/>
      <c r="CT1288" s="156"/>
      <c r="CU1288" s="156"/>
      <c r="CV1288" s="156"/>
      <c r="CW1288" s="156"/>
      <c r="CX1288" s="156"/>
      <c r="CY1288" s="156"/>
      <c r="CZ1288" s="156"/>
      <c r="DA1288" s="156"/>
      <c r="DB1288" s="156"/>
      <c r="DC1288" s="156"/>
      <c r="DD1288" s="156"/>
      <c r="DE1288" s="156"/>
      <c r="DF1288" s="156"/>
      <c r="DG1288" s="156"/>
      <c r="DH1288" s="156"/>
      <c r="DI1288" s="156"/>
      <c r="DJ1288" s="156"/>
      <c r="DK1288" s="156"/>
      <c r="DL1288" s="156"/>
    </row>
    <row r="1289" spans="1:116" x14ac:dyDescent="0.4">
      <c r="B1289" s="8" t="str">
        <f>E1289</f>
        <v>1289 FAPPE-S</v>
      </c>
      <c r="C1289" s="8"/>
      <c r="D1289" t="s">
        <v>767</v>
      </c>
      <c r="E1289" s="8" t="str">
        <f t="shared" si="1485"/>
        <v>1289 FAPPE-S</v>
      </c>
      <c r="G1289" s="145" t="s">
        <v>206</v>
      </c>
      <c r="H1289" s="57">
        <v>5</v>
      </c>
      <c r="S1289" s="72"/>
      <c r="T1289" s="72"/>
      <c r="U1289" s="72"/>
      <c r="V1289" s="72"/>
      <c r="W1289" s="72"/>
      <c r="X1289" s="72"/>
      <c r="Y1289" s="72"/>
      <c r="Z1289" s="72"/>
      <c r="AA1289" s="72"/>
      <c r="AB1289" s="72"/>
      <c r="AC1289" s="72"/>
      <c r="AD1289" s="72"/>
      <c r="AE1289" s="72"/>
      <c r="AF1289" s="72"/>
      <c r="AG1289" s="72"/>
      <c r="AH1289" s="72"/>
      <c r="AI1289" s="72"/>
      <c r="AJ1289" s="72"/>
      <c r="AK1289" s="72"/>
      <c r="AL1289" s="72"/>
      <c r="AM1289" s="72"/>
      <c r="AN1289" s="72"/>
      <c r="AO1289" s="72"/>
      <c r="AP1289" s="72"/>
      <c r="AQ1289" s="72"/>
      <c r="AR1289" s="72"/>
      <c r="AS1289" s="72"/>
      <c r="AT1289" s="72"/>
      <c r="AU1289" s="72"/>
      <c r="AV1289" s="72"/>
      <c r="AW1289" s="72"/>
      <c r="AX1289" s="72"/>
      <c r="AY1289" s="72"/>
      <c r="AZ1289" s="72"/>
      <c r="BA1289" s="72"/>
      <c r="BB1289" s="72"/>
      <c r="BC1289" s="72"/>
      <c r="BD1289" s="72"/>
      <c r="BE1289" s="72"/>
      <c r="BF1289" s="72"/>
      <c r="BG1289" s="72"/>
      <c r="BH1289" s="72"/>
      <c r="BI1289" s="72"/>
      <c r="BJ1289" s="72"/>
      <c r="BK1289" s="72"/>
      <c r="BL1289" s="72"/>
      <c r="BM1289" s="72"/>
      <c r="BN1289" s="72"/>
      <c r="BO1289" s="72"/>
      <c r="BP1289" s="72"/>
      <c r="BQ1289" s="72"/>
      <c r="BR1289" s="72"/>
      <c r="BS1289" s="72"/>
      <c r="BT1289" s="72"/>
      <c r="BU1289" s="72"/>
      <c r="BV1289" s="72"/>
      <c r="BW1289" s="72"/>
      <c r="BX1289" s="72"/>
      <c r="BY1289" s="72"/>
      <c r="BZ1289" s="72"/>
      <c r="CA1289" s="72"/>
      <c r="CB1289" s="72"/>
      <c r="CC1289" s="72"/>
      <c r="CD1289" s="72"/>
      <c r="CE1289" s="72"/>
      <c r="CF1289" s="72"/>
      <c r="CG1289" s="72"/>
      <c r="CH1289" s="72"/>
      <c r="CI1289" s="72"/>
      <c r="CJ1289" s="72"/>
      <c r="CK1289" s="72"/>
      <c r="CL1289" s="72"/>
      <c r="CO1289" s="72"/>
      <c r="CP1289" s="72"/>
      <c r="CQ1289" s="72"/>
      <c r="CR1289" s="72"/>
      <c r="CS1289" s="72"/>
      <c r="CT1289" s="72"/>
      <c r="CU1289" s="72"/>
      <c r="CV1289" s="72"/>
      <c r="CW1289" s="72"/>
      <c r="CX1289" s="72"/>
      <c r="CY1289" s="72"/>
      <c r="CZ1289" s="72"/>
      <c r="DA1289" s="72"/>
      <c r="DB1289" s="72"/>
      <c r="DC1289" s="72"/>
      <c r="DD1289" s="72"/>
      <c r="DE1289" s="72"/>
      <c r="DF1289" s="72"/>
      <c r="DG1289" s="72"/>
      <c r="DH1289" s="72"/>
      <c r="DI1289" s="72"/>
      <c r="DJ1289" s="72"/>
      <c r="DK1289" s="72"/>
      <c r="DL1289" s="72"/>
    </row>
    <row r="1290" spans="1:116" x14ac:dyDescent="0.4">
      <c r="B1290" s="8" t="str">
        <f>E1290</f>
        <v>1290 FAPPE-S</v>
      </c>
      <c r="C1290" s="8"/>
      <c r="D1290" t="s">
        <v>767</v>
      </c>
      <c r="E1290" s="8" t="str">
        <f t="shared" si="1485"/>
        <v>1290 FAPPE-S</v>
      </c>
      <c r="G1290" s="145" t="s">
        <v>207</v>
      </c>
      <c r="H1290" s="57">
        <v>0</v>
      </c>
      <c r="S1290" s="72"/>
      <c r="T1290" s="72"/>
      <c r="U1290" s="72"/>
      <c r="V1290" s="72"/>
      <c r="W1290" s="72"/>
      <c r="X1290" s="72"/>
      <c r="Y1290" s="72"/>
      <c r="Z1290" s="72"/>
      <c r="AA1290" s="72"/>
      <c r="AB1290" s="72"/>
      <c r="AC1290" s="72"/>
      <c r="AD1290" s="72"/>
      <c r="AE1290" s="72"/>
      <c r="AF1290" s="72"/>
      <c r="AG1290" s="72"/>
      <c r="AH1290" s="72"/>
      <c r="AI1290" s="72"/>
      <c r="AJ1290" s="72"/>
      <c r="AK1290" s="72"/>
      <c r="AL1290" s="72"/>
      <c r="AM1290" s="72"/>
      <c r="AN1290" s="72"/>
      <c r="AO1290" s="72"/>
      <c r="AP1290" s="72"/>
      <c r="AQ1290" s="72"/>
      <c r="AR1290" s="72"/>
      <c r="AS1290" s="72"/>
      <c r="AT1290" s="72"/>
      <c r="AU1290" s="72"/>
      <c r="AV1290" s="72"/>
      <c r="AW1290" s="72"/>
      <c r="AX1290" s="72"/>
      <c r="AY1290" s="72"/>
      <c r="AZ1290" s="72"/>
      <c r="BA1290" s="72"/>
      <c r="BB1290" s="72"/>
      <c r="BC1290" s="72"/>
      <c r="BD1290" s="72"/>
      <c r="BE1290" s="72"/>
      <c r="BF1290" s="72"/>
      <c r="BG1290" s="72"/>
      <c r="BH1290" s="72"/>
      <c r="BI1290" s="72"/>
      <c r="BJ1290" s="72"/>
      <c r="BK1290" s="72"/>
      <c r="BL1290" s="72"/>
      <c r="BM1290" s="72"/>
      <c r="BN1290" s="72"/>
      <c r="BO1290" s="72"/>
      <c r="BP1290" s="72"/>
      <c r="BQ1290" s="72"/>
      <c r="BR1290" s="72"/>
      <c r="BS1290" s="72"/>
      <c r="BT1290" s="72"/>
      <c r="BU1290" s="72"/>
      <c r="BV1290" s="72"/>
      <c r="BW1290" s="72"/>
      <c r="BX1290" s="72"/>
      <c r="BY1290" s="72"/>
      <c r="BZ1290" s="72"/>
      <c r="CA1290" s="72"/>
      <c r="CB1290" s="72"/>
      <c r="CC1290" s="72"/>
      <c r="CD1290" s="72"/>
      <c r="CE1290" s="72"/>
      <c r="CF1290" s="72"/>
      <c r="CG1290" s="72"/>
      <c r="CH1290" s="72"/>
      <c r="CI1290" s="72"/>
      <c r="CJ1290" s="72"/>
      <c r="CK1290" s="72"/>
      <c r="CL1290" s="72"/>
      <c r="CO1290" s="72"/>
      <c r="CP1290" s="72"/>
      <c r="CQ1290" s="72"/>
      <c r="CR1290" s="72"/>
      <c r="CS1290" s="72"/>
      <c r="CT1290" s="72"/>
      <c r="CU1290" s="72"/>
      <c r="CV1290" s="72"/>
      <c r="CW1290" s="72"/>
      <c r="CX1290" s="72"/>
      <c r="CY1290" s="72"/>
      <c r="CZ1290" s="72"/>
      <c r="DA1290" s="72"/>
      <c r="DB1290" s="72"/>
      <c r="DC1290" s="72"/>
      <c r="DD1290" s="72"/>
      <c r="DE1290" s="72"/>
      <c r="DF1290" s="72"/>
      <c r="DG1290" s="72"/>
      <c r="DH1290" s="72"/>
      <c r="DI1290" s="72"/>
      <c r="DJ1290" s="72"/>
      <c r="DK1290" s="72"/>
      <c r="DL1290" s="72"/>
    </row>
    <row r="1291" spans="1:116" x14ac:dyDescent="0.4">
      <c r="B1291" s="8"/>
      <c r="C1291" s="8"/>
      <c r="D1291" t="s">
        <v>767</v>
      </c>
      <c r="E1291" s="8" t="str">
        <f t="shared" si="1485"/>
        <v>1291 FAPPE-S</v>
      </c>
      <c r="S1291" s="72"/>
      <c r="T1291" s="72"/>
      <c r="U1291" s="72"/>
      <c r="V1291" s="72"/>
      <c r="W1291" s="72"/>
      <c r="X1291" s="72"/>
      <c r="Y1291" s="72"/>
      <c r="Z1291" s="72"/>
      <c r="AA1291" s="72"/>
      <c r="AB1291" s="72"/>
      <c r="AC1291" s="72"/>
      <c r="AD1291" s="72"/>
      <c r="AE1291" s="72"/>
      <c r="AF1291" s="72"/>
      <c r="AG1291" s="72"/>
      <c r="AH1291" s="72"/>
      <c r="AI1291" s="72"/>
      <c r="AJ1291" s="72"/>
      <c r="AK1291" s="72"/>
      <c r="AL1291" s="72"/>
      <c r="AM1291" s="72"/>
      <c r="AN1291" s="72"/>
      <c r="AO1291" s="72"/>
      <c r="AP1291" s="72"/>
      <c r="AQ1291" s="72"/>
      <c r="AR1291" s="72"/>
      <c r="AS1291" s="72"/>
      <c r="AT1291" s="72"/>
      <c r="AU1291" s="72"/>
      <c r="AV1291" s="72"/>
      <c r="AW1291" s="72"/>
      <c r="AX1291" s="72"/>
      <c r="AY1291" s="72"/>
      <c r="AZ1291" s="72"/>
      <c r="BA1291" s="72"/>
      <c r="BB1291" s="72"/>
      <c r="BC1291" s="72"/>
      <c r="BD1291" s="72"/>
      <c r="BE1291" s="72"/>
      <c r="BF1291" s="72"/>
      <c r="BG1291" s="72"/>
      <c r="BH1291" s="72"/>
      <c r="BI1291" s="72"/>
      <c r="BJ1291" s="72"/>
      <c r="BK1291" s="72"/>
      <c r="BL1291" s="72"/>
      <c r="BM1291" s="72"/>
      <c r="BN1291" s="72"/>
      <c r="BO1291" s="72"/>
      <c r="BP1291" s="72"/>
      <c r="BQ1291" s="72"/>
      <c r="BR1291" s="72"/>
      <c r="BS1291" s="72"/>
      <c r="BT1291" s="72"/>
      <c r="BU1291" s="72"/>
      <c r="BV1291" s="72"/>
      <c r="BW1291" s="72"/>
      <c r="BX1291" s="72"/>
      <c r="BY1291" s="72"/>
      <c r="BZ1291" s="72"/>
      <c r="CA1291" s="72"/>
      <c r="CB1291" s="72"/>
      <c r="CC1291" s="72"/>
      <c r="CD1291" s="72"/>
      <c r="CE1291" s="72"/>
      <c r="CF1291" s="72"/>
      <c r="CG1291" s="72"/>
      <c r="CH1291" s="72"/>
      <c r="CI1291" s="72"/>
      <c r="CJ1291" s="72"/>
      <c r="CK1291" s="72"/>
      <c r="CL1291" s="72"/>
      <c r="CO1291" s="72"/>
      <c r="CP1291" s="72"/>
      <c r="CQ1291" s="72"/>
      <c r="CR1291" s="72"/>
      <c r="CS1291" s="72"/>
      <c r="CT1291" s="72"/>
      <c r="CU1291" s="72"/>
      <c r="CV1291" s="72"/>
      <c r="CW1291" s="72"/>
      <c r="CX1291" s="72"/>
      <c r="CY1291" s="72"/>
      <c r="CZ1291" s="72"/>
      <c r="DA1291" s="72"/>
      <c r="DB1291" s="72"/>
      <c r="DC1291" s="72"/>
      <c r="DD1291" s="72"/>
      <c r="DE1291" s="72"/>
      <c r="DF1291" s="72"/>
      <c r="DG1291" s="72"/>
      <c r="DH1291" s="72"/>
      <c r="DI1291" s="72"/>
      <c r="DJ1291" s="72"/>
      <c r="DK1291" s="72"/>
      <c r="DL1291" s="72"/>
    </row>
    <row r="1292" spans="1:116" x14ac:dyDescent="0.4">
      <c r="B1292" s="8"/>
      <c r="C1292" s="8"/>
      <c r="D1292" t="s">
        <v>767</v>
      </c>
      <c r="E1292" s="8" t="str">
        <f t="shared" ref="E1292:E1301" si="1548">ROW()&amp;" "&amp;D1292</f>
        <v>1292 FAPPE-S</v>
      </c>
      <c r="G1292" s="95" t="str">
        <f>G1294&amp;":"</f>
        <v>Capital expenditures - Volume driven secondary PP&amp;E:</v>
      </c>
      <c r="S1292" s="72"/>
      <c r="T1292" s="72"/>
      <c r="U1292" s="72"/>
      <c r="V1292" s="72"/>
      <c r="W1292" s="72"/>
      <c r="X1292" s="72"/>
      <c r="Y1292" s="72"/>
      <c r="Z1292" s="72"/>
      <c r="AA1292" s="72"/>
      <c r="AB1292" s="72"/>
      <c r="AC1292" s="72"/>
      <c r="AD1292" s="72"/>
      <c r="AE1292" s="72"/>
      <c r="AF1292" s="72"/>
      <c r="AG1292" s="72"/>
      <c r="AH1292" s="72"/>
      <c r="AI1292" s="72"/>
      <c r="AJ1292" s="72"/>
      <c r="AK1292" s="72"/>
      <c r="AL1292" s="72"/>
      <c r="AM1292" s="72"/>
      <c r="AN1292" s="72"/>
      <c r="AO1292" s="72"/>
      <c r="AP1292" s="72"/>
      <c r="AQ1292" s="72"/>
      <c r="AR1292" s="72"/>
      <c r="AS1292" s="72"/>
      <c r="AT1292" s="72"/>
      <c r="AU1292" s="72"/>
      <c r="AV1292" s="72"/>
      <c r="AW1292" s="72"/>
      <c r="AX1292" s="72"/>
      <c r="AY1292" s="72"/>
      <c r="AZ1292" s="72"/>
      <c r="BA1292" s="72"/>
      <c r="BB1292" s="72"/>
      <c r="BC1292" s="72"/>
      <c r="BD1292" s="72"/>
      <c r="BE1292" s="72"/>
      <c r="BF1292" s="72"/>
      <c r="BG1292" s="72"/>
      <c r="BH1292" s="72"/>
      <c r="BI1292" s="72"/>
      <c r="BJ1292" s="72"/>
      <c r="BK1292" s="72"/>
      <c r="BL1292" s="72"/>
      <c r="BM1292" s="72"/>
      <c r="BN1292" s="72"/>
      <c r="BO1292" s="72"/>
      <c r="BP1292" s="72"/>
      <c r="BQ1292" s="72"/>
      <c r="BR1292" s="72"/>
      <c r="BS1292" s="72"/>
      <c r="BT1292" s="72"/>
      <c r="BU1292" s="72"/>
      <c r="BV1292" s="72"/>
      <c r="BW1292" s="72"/>
      <c r="BX1292" s="72"/>
      <c r="BY1292" s="72"/>
      <c r="BZ1292" s="72"/>
      <c r="CA1292" s="72"/>
      <c r="CB1292" s="72"/>
      <c r="CC1292" s="72"/>
      <c r="CD1292" s="72"/>
      <c r="CE1292" s="72"/>
      <c r="CF1292" s="72"/>
      <c r="CG1292" s="72"/>
      <c r="CH1292" s="72"/>
      <c r="CI1292" s="72"/>
      <c r="CJ1292" s="72"/>
      <c r="CK1292" s="72"/>
      <c r="CL1292" s="72"/>
      <c r="CO1292" s="72"/>
      <c r="CP1292" s="72"/>
      <c r="CQ1292" s="72"/>
      <c r="CR1292" s="72"/>
      <c r="CS1292" s="72"/>
      <c r="CT1292" s="72"/>
      <c r="CU1292" s="72"/>
      <c r="CV1292" s="72"/>
      <c r="CW1292" s="72"/>
      <c r="CX1292" s="72"/>
      <c r="CY1292" s="72"/>
      <c r="CZ1292" s="72"/>
      <c r="DA1292" s="72"/>
      <c r="DB1292" s="72"/>
      <c r="DC1292" s="72"/>
      <c r="DD1292" s="72"/>
      <c r="DE1292" s="72"/>
      <c r="DF1292" s="72"/>
      <c r="DG1292" s="72"/>
      <c r="DH1292" s="72"/>
      <c r="DI1292" s="72"/>
      <c r="DJ1292" s="72"/>
      <c r="DK1292" s="72"/>
      <c r="DL1292" s="72"/>
    </row>
    <row r="1293" spans="1:116" x14ac:dyDescent="0.4">
      <c r="B1293" s="8" t="str">
        <f>E1293</f>
        <v>1293 FAPPE-S</v>
      </c>
      <c r="C1293" s="8"/>
      <c r="D1293" t="s">
        <v>767</v>
      </c>
      <c r="E1293" s="8" t="str">
        <f t="shared" si="1485"/>
        <v>1293 FAPPE-S</v>
      </c>
      <c r="G1293" s="145" t="str">
        <f>"$ capital expenditures/"&amp;G1272</f>
        <v>$ capital expenditures/primary unit</v>
      </c>
      <c r="K1293" s="18">
        <v>10</v>
      </c>
      <c r="L1293" s="18">
        <v>10</v>
      </c>
      <c r="M1293" s="18">
        <v>10</v>
      </c>
      <c r="N1293" s="18">
        <v>10</v>
      </c>
      <c r="O1293" s="18">
        <v>10</v>
      </c>
      <c r="P1293" s="18">
        <v>10</v>
      </c>
      <c r="S1293" s="147" cm="1">
        <f t="array" ref="S1293">INDEX($K:$Q,ROW(),MATCH(S$3,$K$2:$Q$2,0))</f>
        <v>10</v>
      </c>
      <c r="T1293" s="147" cm="1">
        <f t="array" ref="T1293">INDEX($K:$Q,ROW(),MATCH(T$3,$K$2:$Q$2,0))</f>
        <v>10</v>
      </c>
      <c r="U1293" s="147" cm="1">
        <f t="array" ref="U1293">INDEX($K:$Q,ROW(),MATCH(U$3,$K$2:$Q$2,0))</f>
        <v>10</v>
      </c>
      <c r="V1293" s="147" cm="1">
        <f t="array" ref="V1293">INDEX($K:$Q,ROW(),MATCH(V$3,$K$2:$Q$2,0))</f>
        <v>10</v>
      </c>
      <c r="W1293" s="147" cm="1">
        <f t="array" ref="W1293">INDEX($K:$Q,ROW(),MATCH(W$3,$K$2:$Q$2,0))</f>
        <v>10</v>
      </c>
      <c r="X1293" s="147" cm="1">
        <f t="array" ref="X1293">INDEX($K:$Q,ROW(),MATCH(X$3,$K$2:$Q$2,0))</f>
        <v>10</v>
      </c>
      <c r="Y1293" s="147" cm="1">
        <f t="array" ref="Y1293">INDEX($K:$Q,ROW(),MATCH(Y$3,$K$2:$Q$2,0))</f>
        <v>10</v>
      </c>
      <c r="Z1293" s="147" cm="1">
        <f t="array" ref="Z1293">INDEX($K:$Q,ROW(),MATCH(Z$3,$K$2:$Q$2,0))</f>
        <v>10</v>
      </c>
      <c r="AA1293" s="147" cm="1">
        <f t="array" ref="AA1293">INDEX($K:$Q,ROW(),MATCH(AA$3,$K$2:$Q$2,0))</f>
        <v>10</v>
      </c>
      <c r="AB1293" s="147" cm="1">
        <f t="array" ref="AB1293">INDEX($K:$Q,ROW(),MATCH(AB$3,$K$2:$Q$2,0))</f>
        <v>10</v>
      </c>
      <c r="AC1293" s="147" cm="1">
        <f t="array" ref="AC1293">INDEX($K:$Q,ROW(),MATCH(AC$3,$K$2:$Q$2,0))</f>
        <v>10</v>
      </c>
      <c r="AD1293" s="147" cm="1">
        <f t="array" ref="AD1293">INDEX($K:$Q,ROW(),MATCH(AD$3,$K$2:$Q$2,0))</f>
        <v>10</v>
      </c>
      <c r="AE1293" s="147" cm="1">
        <f t="array" ref="AE1293">INDEX($K:$Q,ROW(),MATCH(AE$3,$K$2:$Q$2,0))</f>
        <v>10</v>
      </c>
      <c r="AF1293" s="147" cm="1">
        <f t="array" ref="AF1293">INDEX($K:$Q,ROW(),MATCH(AF$3,$K$2:$Q$2,0))</f>
        <v>10</v>
      </c>
      <c r="AG1293" s="147" cm="1">
        <f t="array" ref="AG1293">INDEX($K:$Q,ROW(),MATCH(AG$3,$K$2:$Q$2,0))</f>
        <v>10</v>
      </c>
      <c r="AH1293" s="147" cm="1">
        <f t="array" ref="AH1293">INDEX($K:$Q,ROW(),MATCH(AH$3,$K$2:$Q$2,0))</f>
        <v>10</v>
      </c>
      <c r="AI1293" s="147" cm="1">
        <f t="array" ref="AI1293">INDEX($K:$Q,ROW(),MATCH(AI$3,$K$2:$Q$2,0))</f>
        <v>10</v>
      </c>
      <c r="AJ1293" s="147" cm="1">
        <f t="array" ref="AJ1293">INDEX($K:$Q,ROW(),MATCH(AJ$3,$K$2:$Q$2,0))</f>
        <v>10</v>
      </c>
      <c r="AK1293" s="147" cm="1">
        <f t="array" ref="AK1293">INDEX($K:$Q,ROW(),MATCH(AK$3,$K$2:$Q$2,0))</f>
        <v>10</v>
      </c>
      <c r="AL1293" s="147" cm="1">
        <f t="array" ref="AL1293">INDEX($K:$Q,ROW(),MATCH(AL$3,$K$2:$Q$2,0))</f>
        <v>10</v>
      </c>
      <c r="AM1293" s="147" cm="1">
        <f t="array" ref="AM1293">INDEX($K:$Q,ROW(),MATCH(AM$3,$K$2:$Q$2,0))</f>
        <v>10</v>
      </c>
      <c r="AN1293" s="147" cm="1">
        <f t="array" ref="AN1293">INDEX($K:$Q,ROW(),MATCH(AN$3,$K$2:$Q$2,0))</f>
        <v>10</v>
      </c>
      <c r="AO1293" s="147" cm="1">
        <f t="array" ref="AO1293">INDEX($K:$Q,ROW(),MATCH(AO$3,$K$2:$Q$2,0))</f>
        <v>10</v>
      </c>
      <c r="AP1293" s="147" cm="1">
        <f t="array" ref="AP1293">INDEX($K:$Q,ROW(),MATCH(AP$3,$K$2:$Q$2,0))</f>
        <v>10</v>
      </c>
      <c r="AQ1293" s="147" cm="1">
        <f t="array" ref="AQ1293">INDEX($K:$Q,ROW(),MATCH(AQ$3,$K$2:$Q$2,0))</f>
        <v>10</v>
      </c>
      <c r="AR1293" s="147" cm="1">
        <f t="array" ref="AR1293">INDEX($K:$Q,ROW(),MATCH(AR$3,$K$2:$Q$2,0))</f>
        <v>10</v>
      </c>
      <c r="AS1293" s="147" cm="1">
        <f t="array" ref="AS1293">INDEX($K:$Q,ROW(),MATCH(AS$3,$K$2:$Q$2,0))</f>
        <v>10</v>
      </c>
      <c r="AT1293" s="147" cm="1">
        <f t="array" ref="AT1293">INDEX($K:$Q,ROW(),MATCH(AT$3,$K$2:$Q$2,0))</f>
        <v>10</v>
      </c>
      <c r="AU1293" s="147" cm="1">
        <f t="array" ref="AU1293">INDEX($K:$Q,ROW(),MATCH(AU$3,$K$2:$Q$2,0))</f>
        <v>10</v>
      </c>
      <c r="AV1293" s="147" cm="1">
        <f t="array" ref="AV1293">INDEX($K:$Q,ROW(),MATCH(AV$3,$K$2:$Q$2,0))</f>
        <v>10</v>
      </c>
      <c r="AW1293" s="147" cm="1">
        <f t="array" ref="AW1293">INDEX($K:$Q,ROW(),MATCH(AW$3,$K$2:$Q$2,0))</f>
        <v>10</v>
      </c>
      <c r="AX1293" s="147" cm="1">
        <f t="array" ref="AX1293">INDEX($K:$Q,ROW(),MATCH(AX$3,$K$2:$Q$2,0))</f>
        <v>10</v>
      </c>
      <c r="AY1293" s="147" cm="1">
        <f t="array" ref="AY1293">INDEX($K:$Q,ROW(),MATCH(AY$3,$K$2:$Q$2,0))</f>
        <v>10</v>
      </c>
      <c r="AZ1293" s="147" cm="1">
        <f t="array" ref="AZ1293">INDEX($K:$Q,ROW(),MATCH(AZ$3,$K$2:$Q$2,0))</f>
        <v>10</v>
      </c>
      <c r="BA1293" s="147" cm="1">
        <f t="array" ref="BA1293">INDEX($K:$Q,ROW(),MATCH(BA$3,$K$2:$Q$2,0))</f>
        <v>10</v>
      </c>
      <c r="BB1293" s="147" cm="1">
        <f t="array" ref="BB1293">INDEX($K:$Q,ROW(),MATCH(BB$3,$K$2:$Q$2,0))</f>
        <v>10</v>
      </c>
      <c r="BC1293" s="147" cm="1">
        <f t="array" ref="BC1293">INDEX($K:$Q,ROW(),MATCH(BC$3,$K$2:$Q$2,0))</f>
        <v>10</v>
      </c>
      <c r="BD1293" s="147" cm="1">
        <f t="array" ref="BD1293">INDEX($K:$Q,ROW(),MATCH(BD$3,$K$2:$Q$2,0))</f>
        <v>10</v>
      </c>
      <c r="BE1293" s="147" cm="1">
        <f t="array" ref="BE1293">INDEX($K:$Q,ROW(),MATCH(BE$3,$K$2:$Q$2,0))</f>
        <v>10</v>
      </c>
      <c r="BF1293" s="147" cm="1">
        <f t="array" ref="BF1293">INDEX($K:$Q,ROW(),MATCH(BF$3,$K$2:$Q$2,0))</f>
        <v>10</v>
      </c>
      <c r="BG1293" s="147" cm="1">
        <f t="array" ref="BG1293">INDEX($K:$Q,ROW(),MATCH(BG$3,$K$2:$Q$2,0))</f>
        <v>10</v>
      </c>
      <c r="BH1293" s="147" cm="1">
        <f t="array" ref="BH1293">INDEX($K:$Q,ROW(),MATCH(BH$3,$K$2:$Q$2,0))</f>
        <v>10</v>
      </c>
      <c r="BI1293" s="147" cm="1">
        <f t="array" ref="BI1293">INDEX($K:$Q,ROW(),MATCH(BI$3,$K$2:$Q$2,0))</f>
        <v>10</v>
      </c>
      <c r="BJ1293" s="147" cm="1">
        <f t="array" ref="BJ1293">INDEX($K:$Q,ROW(),MATCH(BJ$3,$K$2:$Q$2,0))</f>
        <v>10</v>
      </c>
      <c r="BK1293" s="147" cm="1">
        <f t="array" ref="BK1293">INDEX($K:$Q,ROW(),MATCH(BK$3,$K$2:$Q$2,0))</f>
        <v>10</v>
      </c>
      <c r="BL1293" s="147" cm="1">
        <f t="array" ref="BL1293">INDEX($K:$Q,ROW(),MATCH(BL$3,$K$2:$Q$2,0))</f>
        <v>10</v>
      </c>
      <c r="BM1293" s="147" cm="1">
        <f t="array" ref="BM1293">INDEX($K:$Q,ROW(),MATCH(BM$3,$K$2:$Q$2,0))</f>
        <v>10</v>
      </c>
      <c r="BN1293" s="147" cm="1">
        <f t="array" ref="BN1293">INDEX($K:$Q,ROW(),MATCH(BN$3,$K$2:$Q$2,0))</f>
        <v>10</v>
      </c>
      <c r="BO1293" s="147" cm="1">
        <f t="array" ref="BO1293">INDEX($K:$Q,ROW(),MATCH(BO$3,$K$2:$Q$2,0))</f>
        <v>10</v>
      </c>
      <c r="BP1293" s="147" cm="1">
        <f t="array" ref="BP1293">INDEX($K:$Q,ROW(),MATCH(BP$3,$K$2:$Q$2,0))</f>
        <v>10</v>
      </c>
      <c r="BQ1293" s="147" cm="1">
        <f t="array" ref="BQ1293">INDEX($K:$Q,ROW(),MATCH(BQ$3,$K$2:$Q$2,0))</f>
        <v>10</v>
      </c>
      <c r="BR1293" s="147" cm="1">
        <f t="array" ref="BR1293">INDEX($K:$Q,ROW(),MATCH(BR$3,$K$2:$Q$2,0))</f>
        <v>10</v>
      </c>
      <c r="BS1293" s="147" cm="1">
        <f t="array" ref="BS1293">INDEX($K:$Q,ROW(),MATCH(BS$3,$K$2:$Q$2,0))</f>
        <v>10</v>
      </c>
      <c r="BT1293" s="147" cm="1">
        <f t="array" ref="BT1293">INDEX($K:$Q,ROW(),MATCH(BT$3,$K$2:$Q$2,0))</f>
        <v>10</v>
      </c>
      <c r="BU1293" s="147" cm="1">
        <f t="array" ref="BU1293">INDEX($K:$Q,ROW(),MATCH(BU$3,$K$2:$Q$2,0))</f>
        <v>10</v>
      </c>
      <c r="BV1293" s="147" cm="1">
        <f t="array" ref="BV1293">INDEX($K:$Q,ROW(),MATCH(BV$3,$K$2:$Q$2,0))</f>
        <v>10</v>
      </c>
      <c r="BW1293" s="147" cm="1">
        <f t="array" ref="BW1293">INDEX($K:$Q,ROW(),MATCH(BW$3,$K$2:$Q$2,0))</f>
        <v>10</v>
      </c>
      <c r="BX1293" s="147" cm="1">
        <f t="array" ref="BX1293">INDEX($K:$Q,ROW(),MATCH(BX$3,$K$2:$Q$2,0))</f>
        <v>10</v>
      </c>
      <c r="BY1293" s="147" cm="1">
        <f t="array" ref="BY1293">INDEX($K:$Q,ROW(),MATCH(BY$3,$K$2:$Q$2,0))</f>
        <v>10</v>
      </c>
      <c r="BZ1293" s="147" cm="1">
        <f t="array" ref="BZ1293">INDEX($K:$Q,ROW(),MATCH(BZ$3,$K$2:$Q$2,0))</f>
        <v>10</v>
      </c>
      <c r="CA1293" s="147" cm="1">
        <f t="array" ref="CA1293">INDEX($K:$Q,ROW(),MATCH(CA$3,$K$2:$Q$2,0))</f>
        <v>10</v>
      </c>
      <c r="CB1293" s="147" cm="1">
        <f t="array" ref="CB1293">INDEX($K:$Q,ROW(),MATCH(CB$3,$K$2:$Q$2,0))</f>
        <v>10</v>
      </c>
      <c r="CC1293" s="147" cm="1">
        <f t="array" ref="CC1293">INDEX($K:$Q,ROW(),MATCH(CC$3,$K$2:$Q$2,0))</f>
        <v>10</v>
      </c>
      <c r="CD1293" s="147" cm="1">
        <f t="array" ref="CD1293">INDEX($K:$Q,ROW(),MATCH(CD$3,$K$2:$Q$2,0))</f>
        <v>10</v>
      </c>
      <c r="CE1293" s="147" cm="1">
        <f t="array" ref="CE1293">INDEX($K:$Q,ROW(),MATCH(CE$3,$K$2:$Q$2,0))</f>
        <v>10</v>
      </c>
      <c r="CF1293" s="147" cm="1">
        <f t="array" ref="CF1293">INDEX($K:$Q,ROW(),MATCH(CF$3,$K$2:$Q$2,0))</f>
        <v>10</v>
      </c>
      <c r="CG1293" s="147" cm="1">
        <f t="array" ref="CG1293">INDEX($K:$Q,ROW(),MATCH(CG$3,$K$2:$Q$2,0))</f>
        <v>10</v>
      </c>
      <c r="CH1293" s="147" cm="1">
        <f t="array" ref="CH1293">INDEX($K:$Q,ROW(),MATCH(CH$3,$K$2:$Q$2,0))</f>
        <v>10</v>
      </c>
      <c r="CI1293" s="147" cm="1">
        <f t="array" ref="CI1293">INDEX($K:$Q,ROW(),MATCH(CI$3,$K$2:$Q$2,0))</f>
        <v>10</v>
      </c>
      <c r="CJ1293" s="147" cm="1">
        <f t="array" ref="CJ1293">INDEX($K:$Q,ROW(),MATCH(CJ$3,$K$2:$Q$2,0))</f>
        <v>10</v>
      </c>
      <c r="CK1293" s="147" cm="1">
        <f t="array" ref="CK1293">INDEX($K:$Q,ROW(),MATCH(CK$3,$K$2:$Q$2,0))</f>
        <v>10</v>
      </c>
      <c r="CL1293" s="147" cm="1">
        <f t="array" ref="CL1293">INDEX($K:$Q,ROW(),MATCH(CL$3,$K$2:$Q$2,0))</f>
        <v>10</v>
      </c>
      <c r="CO1293" s="147" t="e" cm="1">
        <f t="array" ref="CO1293">INDEX($K:$Q,ROW(),MATCH(CO$3,$K$2:$Q$2,0))</f>
        <v>#N/A</v>
      </c>
      <c r="CP1293" s="147" t="e" cm="1">
        <f t="array" ref="CP1293">INDEX($K:$Q,ROW(),MATCH(CP$3,$K$2:$Q$2,0))</f>
        <v>#N/A</v>
      </c>
      <c r="CQ1293" s="147" t="e" cm="1">
        <f t="array" ref="CQ1293">INDEX($K:$Q,ROW(),MATCH(CQ$3,$K$2:$Q$2,0))</f>
        <v>#N/A</v>
      </c>
      <c r="CR1293" s="147" t="e" cm="1">
        <f t="array" ref="CR1293">INDEX($K:$Q,ROW(),MATCH(CR$3,$K$2:$Q$2,0))</f>
        <v>#N/A</v>
      </c>
      <c r="CS1293" s="147" t="e" cm="1">
        <f t="array" ref="CS1293">INDEX($K:$Q,ROW(),MATCH(CS$3,$K$2:$Q$2,0))</f>
        <v>#N/A</v>
      </c>
      <c r="CT1293" s="147" t="e" cm="1">
        <f t="array" ref="CT1293">INDEX($K:$Q,ROW(),MATCH(CT$3,$K$2:$Q$2,0))</f>
        <v>#N/A</v>
      </c>
      <c r="CU1293" s="147" t="e" cm="1">
        <f t="array" ref="CU1293">INDEX($K:$Q,ROW(),MATCH(CU$3,$K$2:$Q$2,0))</f>
        <v>#N/A</v>
      </c>
      <c r="CV1293" s="147" t="e" cm="1">
        <f t="array" ref="CV1293">INDEX($K:$Q,ROW(),MATCH(CV$3,$K$2:$Q$2,0))</f>
        <v>#N/A</v>
      </c>
      <c r="CW1293" s="147" t="e" cm="1">
        <f t="array" ref="CW1293">INDEX($K:$Q,ROW(),MATCH(CW$3,$K$2:$Q$2,0))</f>
        <v>#N/A</v>
      </c>
      <c r="CX1293" s="147" t="e" cm="1">
        <f t="array" ref="CX1293">INDEX($K:$Q,ROW(),MATCH(CX$3,$K$2:$Q$2,0))</f>
        <v>#N/A</v>
      </c>
      <c r="CY1293" s="147" t="e" cm="1">
        <f t="array" ref="CY1293">INDEX($K:$Q,ROW(),MATCH(CY$3,$K$2:$Q$2,0))</f>
        <v>#N/A</v>
      </c>
      <c r="CZ1293" s="147" t="e" cm="1">
        <f t="array" ref="CZ1293">INDEX($K:$Q,ROW(),MATCH(CZ$3,$K$2:$Q$2,0))</f>
        <v>#N/A</v>
      </c>
      <c r="DA1293" s="147" t="e" cm="1">
        <f t="array" ref="DA1293">INDEX($K:$Q,ROW(),MATCH(DA$3,$K$2:$Q$2,0))</f>
        <v>#N/A</v>
      </c>
      <c r="DB1293" s="147" t="e" cm="1">
        <f t="array" ref="DB1293">INDEX($K:$Q,ROW(),MATCH(DB$3,$K$2:$Q$2,0))</f>
        <v>#N/A</v>
      </c>
      <c r="DC1293" s="147" t="e" cm="1">
        <f t="array" ref="DC1293">INDEX($K:$Q,ROW(),MATCH(DC$3,$K$2:$Q$2,0))</f>
        <v>#N/A</v>
      </c>
      <c r="DD1293" s="147" t="e" cm="1">
        <f t="array" ref="DD1293">INDEX($K:$Q,ROW(),MATCH(DD$3,$K$2:$Q$2,0))</f>
        <v>#N/A</v>
      </c>
      <c r="DE1293" s="147" t="e" cm="1">
        <f t="array" ref="DE1293">INDEX($K:$Q,ROW(),MATCH(DE$3,$K$2:$Q$2,0))</f>
        <v>#N/A</v>
      </c>
      <c r="DF1293" s="147" t="e" cm="1">
        <f t="array" ref="DF1293">INDEX($K:$Q,ROW(),MATCH(DF$3,$K$2:$Q$2,0))</f>
        <v>#N/A</v>
      </c>
      <c r="DG1293" s="147" t="e" cm="1">
        <f t="array" ref="DG1293">INDEX($K:$Q,ROW(),MATCH(DG$3,$K$2:$Q$2,0))</f>
        <v>#N/A</v>
      </c>
      <c r="DH1293" s="147" t="e" cm="1">
        <f t="array" ref="DH1293">INDEX($K:$Q,ROW(),MATCH(DH$3,$K$2:$Q$2,0))</f>
        <v>#N/A</v>
      </c>
      <c r="DI1293" s="147" t="e" cm="1">
        <f t="array" ref="DI1293">INDEX($K:$Q,ROW(),MATCH(DI$3,$K$2:$Q$2,0))</f>
        <v>#N/A</v>
      </c>
      <c r="DJ1293" s="147" t="e" cm="1">
        <f t="array" ref="DJ1293">INDEX($K:$Q,ROW(),MATCH(DJ$3,$K$2:$Q$2,0))</f>
        <v>#N/A</v>
      </c>
      <c r="DK1293" s="147" t="e" cm="1">
        <f t="array" ref="DK1293">INDEX($K:$Q,ROW(),MATCH(DK$3,$K$2:$Q$2,0))</f>
        <v>#N/A</v>
      </c>
      <c r="DL1293" s="147" t="e" cm="1">
        <f t="array" ref="DL1293">INDEX($K:$Q,ROW(),MATCH(DL$3,$K$2:$Q$2,0))</f>
        <v>#N/A</v>
      </c>
    </row>
    <row r="1294" spans="1:116" x14ac:dyDescent="0.4">
      <c r="B1294" s="8"/>
      <c r="C1294" s="8" t="s">
        <v>235</v>
      </c>
      <c r="D1294" t="s">
        <v>767</v>
      </c>
      <c r="E1294" s="8" t="str">
        <f t="shared" si="1485"/>
        <v>1294 FAPPE-S</v>
      </c>
      <c r="G1294" s="126" t="str">
        <f>"Capital expenditures - "&amp;SUBSTITUTE(G1287,":","")</f>
        <v>Capital expenditures - Volume driven secondary PP&amp;E</v>
      </c>
      <c r="H1294" s="27"/>
      <c r="I1294" s="180"/>
      <c r="J1294" s="180"/>
      <c r="K1294" s="252">
        <f ca="1">SUMIF($3:$3,K$2,1294:1294)</f>
        <v>-600000</v>
      </c>
      <c r="L1294" s="252">
        <f ca="1">SUMIF($3:$3,L$2,1294:1294)</f>
        <v>-600000</v>
      </c>
      <c r="M1294" s="252">
        <f ca="1">SUMIF($3:$3,M$2,1294:1294)</f>
        <v>-600000</v>
      </c>
      <c r="N1294" s="252">
        <f ca="1">SUMIF($3:$3,N$2,1294:1294)</f>
        <v>-600000</v>
      </c>
      <c r="O1294" s="252">
        <f ca="1">SUMIF($3:$3,O$2,1294:1294)</f>
        <v>-600000</v>
      </c>
      <c r="P1294" s="252">
        <f ca="1">SUMIF($3:$3,P$2,1294:1294)</f>
        <v>-600000</v>
      </c>
      <c r="R1294" s="58"/>
      <c r="S1294" s="253" cm="1">
        <f t="array" aca="1" ref="S1294" ca="1">-S1293*INDIRECT(S1282)</f>
        <v>-50000</v>
      </c>
      <c r="T1294" s="253" cm="1">
        <f t="array" aca="1" ref="T1294" ca="1">-T1293*INDIRECT(T1282)</f>
        <v>-50000</v>
      </c>
      <c r="U1294" s="253" cm="1">
        <f t="array" aca="1" ref="U1294" ca="1">-U1293*INDIRECT(U1282)</f>
        <v>-50000</v>
      </c>
      <c r="V1294" s="253" cm="1">
        <f t="array" aca="1" ref="V1294" ca="1">-V1293*INDIRECT(V1282)</f>
        <v>-50000</v>
      </c>
      <c r="W1294" s="253" cm="1">
        <f t="array" aca="1" ref="W1294" ca="1">-W1293*INDIRECT(W1282)</f>
        <v>-50000</v>
      </c>
      <c r="X1294" s="253" cm="1">
        <f t="array" aca="1" ref="X1294" ca="1">-X1293*INDIRECT(X1282)</f>
        <v>-50000</v>
      </c>
      <c r="Y1294" s="253" cm="1">
        <f t="array" aca="1" ref="Y1294" ca="1">-Y1293*INDIRECT(Y1282)</f>
        <v>-50000</v>
      </c>
      <c r="Z1294" s="253" cm="1">
        <f t="array" aca="1" ref="Z1294" ca="1">-Z1293*INDIRECT(Z1282)</f>
        <v>-50000</v>
      </c>
      <c r="AA1294" s="253" cm="1">
        <f t="array" aca="1" ref="AA1294" ca="1">-AA1293*INDIRECT(AA1282)</f>
        <v>-50000</v>
      </c>
      <c r="AB1294" s="253" cm="1">
        <f t="array" aca="1" ref="AB1294" ca="1">-AB1293*INDIRECT(AB1282)</f>
        <v>-50000</v>
      </c>
      <c r="AC1294" s="253" cm="1">
        <f t="array" aca="1" ref="AC1294" ca="1">-AC1293*INDIRECT(AC1282)</f>
        <v>-50000</v>
      </c>
      <c r="AD1294" s="253" cm="1">
        <f t="array" aca="1" ref="AD1294" ca="1">-AD1293*INDIRECT(AD1282)</f>
        <v>-50000</v>
      </c>
      <c r="AE1294" s="253" cm="1">
        <f t="array" aca="1" ref="AE1294" ca="1">-AE1293*INDIRECT(AE1282)</f>
        <v>-50000</v>
      </c>
      <c r="AF1294" s="253" cm="1">
        <f t="array" aca="1" ref="AF1294" ca="1">-AF1293*INDIRECT(AF1282)</f>
        <v>-50000</v>
      </c>
      <c r="AG1294" s="253" cm="1">
        <f t="array" aca="1" ref="AG1294" ca="1">-AG1293*INDIRECT(AG1282)</f>
        <v>-50000</v>
      </c>
      <c r="AH1294" s="253" cm="1">
        <f t="array" aca="1" ref="AH1294" ca="1">-AH1293*INDIRECT(AH1282)</f>
        <v>-50000</v>
      </c>
      <c r="AI1294" s="253" cm="1">
        <f t="array" aca="1" ref="AI1294" ca="1">-AI1293*INDIRECT(AI1282)</f>
        <v>-50000</v>
      </c>
      <c r="AJ1294" s="253" cm="1">
        <f t="array" aca="1" ref="AJ1294" ca="1">-AJ1293*INDIRECT(AJ1282)</f>
        <v>-50000</v>
      </c>
      <c r="AK1294" s="253" cm="1">
        <f t="array" aca="1" ref="AK1294" ca="1">-AK1293*INDIRECT(AK1282)</f>
        <v>-50000</v>
      </c>
      <c r="AL1294" s="253" cm="1">
        <f t="array" aca="1" ref="AL1294" ca="1">-AL1293*INDIRECT(AL1282)</f>
        <v>-50000</v>
      </c>
      <c r="AM1294" s="253" cm="1">
        <f t="array" aca="1" ref="AM1294" ca="1">-AM1293*INDIRECT(AM1282)</f>
        <v>-50000</v>
      </c>
      <c r="AN1294" s="253" cm="1">
        <f t="array" aca="1" ref="AN1294" ca="1">-AN1293*INDIRECT(AN1282)</f>
        <v>-50000</v>
      </c>
      <c r="AO1294" s="253" cm="1">
        <f t="array" aca="1" ref="AO1294" ca="1">-AO1293*INDIRECT(AO1282)</f>
        <v>-50000</v>
      </c>
      <c r="AP1294" s="253" cm="1">
        <f t="array" aca="1" ref="AP1294" ca="1">-AP1293*INDIRECT(AP1282)</f>
        <v>-50000</v>
      </c>
      <c r="AQ1294" s="253" cm="1">
        <f t="array" aca="1" ref="AQ1294" ca="1">-AQ1293*INDIRECT(AQ1282)</f>
        <v>-50000</v>
      </c>
      <c r="AR1294" s="253" cm="1">
        <f t="array" aca="1" ref="AR1294" ca="1">-AR1293*INDIRECT(AR1282)</f>
        <v>-50000</v>
      </c>
      <c r="AS1294" s="253" cm="1">
        <f t="array" aca="1" ref="AS1294" ca="1">-AS1293*INDIRECT(AS1282)</f>
        <v>-50000</v>
      </c>
      <c r="AT1294" s="253" cm="1">
        <f t="array" aca="1" ref="AT1294" ca="1">-AT1293*INDIRECT(AT1282)</f>
        <v>-50000</v>
      </c>
      <c r="AU1294" s="253" cm="1">
        <f t="array" aca="1" ref="AU1294" ca="1">-AU1293*INDIRECT(AU1282)</f>
        <v>-50000</v>
      </c>
      <c r="AV1294" s="253" cm="1">
        <f t="array" aca="1" ref="AV1294" ca="1">-AV1293*INDIRECT(AV1282)</f>
        <v>-50000</v>
      </c>
      <c r="AW1294" s="253" cm="1">
        <f t="array" aca="1" ref="AW1294" ca="1">-AW1293*INDIRECT(AW1282)</f>
        <v>-50000</v>
      </c>
      <c r="AX1294" s="253" cm="1">
        <f t="array" aca="1" ref="AX1294" ca="1">-AX1293*INDIRECT(AX1282)</f>
        <v>-50000</v>
      </c>
      <c r="AY1294" s="253" cm="1">
        <f t="array" aca="1" ref="AY1294" ca="1">-AY1293*INDIRECT(AY1282)</f>
        <v>-50000</v>
      </c>
      <c r="AZ1294" s="253" cm="1">
        <f t="array" aca="1" ref="AZ1294" ca="1">-AZ1293*INDIRECT(AZ1282)</f>
        <v>-50000</v>
      </c>
      <c r="BA1294" s="253" cm="1">
        <f t="array" aca="1" ref="BA1294" ca="1">-BA1293*INDIRECT(BA1282)</f>
        <v>-50000</v>
      </c>
      <c r="BB1294" s="253" cm="1">
        <f t="array" aca="1" ref="BB1294" ca="1">-BB1293*INDIRECT(BB1282)</f>
        <v>-50000</v>
      </c>
      <c r="BC1294" s="253" cm="1">
        <f t="array" aca="1" ref="BC1294" ca="1">-BC1293*INDIRECT(BC1282)</f>
        <v>-50000</v>
      </c>
      <c r="BD1294" s="253" cm="1">
        <f t="array" aca="1" ref="BD1294" ca="1">-BD1293*INDIRECT(BD1282)</f>
        <v>-50000</v>
      </c>
      <c r="BE1294" s="253" cm="1">
        <f t="array" aca="1" ref="BE1294" ca="1">-BE1293*INDIRECT(BE1282)</f>
        <v>-50000</v>
      </c>
      <c r="BF1294" s="253" cm="1">
        <f t="array" aca="1" ref="BF1294" ca="1">-BF1293*INDIRECT(BF1282)</f>
        <v>-50000</v>
      </c>
      <c r="BG1294" s="253" cm="1">
        <f t="array" aca="1" ref="BG1294" ca="1">-BG1293*INDIRECT(BG1282)</f>
        <v>-50000</v>
      </c>
      <c r="BH1294" s="253" cm="1">
        <f t="array" aca="1" ref="BH1294" ca="1">-BH1293*INDIRECT(BH1282)</f>
        <v>-50000</v>
      </c>
      <c r="BI1294" s="253" cm="1">
        <f t="array" aca="1" ref="BI1294" ca="1">-BI1293*INDIRECT(BI1282)</f>
        <v>-50000</v>
      </c>
      <c r="BJ1294" s="253" cm="1">
        <f t="array" aca="1" ref="BJ1294" ca="1">-BJ1293*INDIRECT(BJ1282)</f>
        <v>-50000</v>
      </c>
      <c r="BK1294" s="253" cm="1">
        <f t="array" aca="1" ref="BK1294" ca="1">-BK1293*INDIRECT(BK1282)</f>
        <v>-50000</v>
      </c>
      <c r="BL1294" s="253" cm="1">
        <f t="array" aca="1" ref="BL1294" ca="1">-BL1293*INDIRECT(BL1282)</f>
        <v>-50000</v>
      </c>
      <c r="BM1294" s="253" cm="1">
        <f t="array" aca="1" ref="BM1294" ca="1">-BM1293*INDIRECT(BM1282)</f>
        <v>-50000</v>
      </c>
      <c r="BN1294" s="253" cm="1">
        <f t="array" aca="1" ref="BN1294" ca="1">-BN1293*INDIRECT(BN1282)</f>
        <v>-50000</v>
      </c>
      <c r="BO1294" s="253" cm="1">
        <f t="array" aca="1" ref="BO1294" ca="1">-BO1293*INDIRECT(BO1282)</f>
        <v>-50000</v>
      </c>
      <c r="BP1294" s="253" cm="1">
        <f t="array" aca="1" ref="BP1294" ca="1">-BP1293*INDIRECT(BP1282)</f>
        <v>-50000</v>
      </c>
      <c r="BQ1294" s="253" cm="1">
        <f t="array" aca="1" ref="BQ1294" ca="1">-BQ1293*INDIRECT(BQ1282)</f>
        <v>-50000</v>
      </c>
      <c r="BR1294" s="253" cm="1">
        <f t="array" aca="1" ref="BR1294" ca="1">-BR1293*INDIRECT(BR1282)</f>
        <v>-50000</v>
      </c>
      <c r="BS1294" s="253" cm="1">
        <f t="array" aca="1" ref="BS1294" ca="1">-BS1293*INDIRECT(BS1282)</f>
        <v>-50000</v>
      </c>
      <c r="BT1294" s="253" cm="1">
        <f t="array" aca="1" ref="BT1294" ca="1">-BT1293*INDIRECT(BT1282)</f>
        <v>-50000</v>
      </c>
      <c r="BU1294" s="253" cm="1">
        <f t="array" aca="1" ref="BU1294" ca="1">-BU1293*INDIRECT(BU1282)</f>
        <v>-50000</v>
      </c>
      <c r="BV1294" s="253" cm="1">
        <f t="array" aca="1" ref="BV1294" ca="1">-BV1293*INDIRECT(BV1282)</f>
        <v>-50000</v>
      </c>
      <c r="BW1294" s="253" cm="1">
        <f t="array" aca="1" ref="BW1294" ca="1">-BW1293*INDIRECT(BW1282)</f>
        <v>-50000</v>
      </c>
      <c r="BX1294" s="253" cm="1">
        <f t="array" aca="1" ref="BX1294" ca="1">-BX1293*INDIRECT(BX1282)</f>
        <v>-50000</v>
      </c>
      <c r="BY1294" s="253" cm="1">
        <f t="array" aca="1" ref="BY1294" ca="1">-BY1293*INDIRECT(BY1282)</f>
        <v>-50000</v>
      </c>
      <c r="BZ1294" s="253" cm="1">
        <f t="array" aca="1" ref="BZ1294" ca="1">-BZ1293*INDIRECT(BZ1282)</f>
        <v>-50000</v>
      </c>
      <c r="CA1294" s="253" cm="1">
        <f t="array" aca="1" ref="CA1294" ca="1">-CA1293*INDIRECT(CA1282)</f>
        <v>-50000</v>
      </c>
      <c r="CB1294" s="253" cm="1">
        <f t="array" aca="1" ref="CB1294" ca="1">-CB1293*INDIRECT(CB1282)</f>
        <v>-50000</v>
      </c>
      <c r="CC1294" s="253" cm="1">
        <f t="array" aca="1" ref="CC1294" ca="1">-CC1293*INDIRECT(CC1282)</f>
        <v>-50000</v>
      </c>
      <c r="CD1294" s="253" cm="1">
        <f t="array" aca="1" ref="CD1294" ca="1">-CD1293*INDIRECT(CD1282)</f>
        <v>-50000</v>
      </c>
      <c r="CE1294" s="253" cm="1">
        <f t="array" aca="1" ref="CE1294" ca="1">-CE1293*INDIRECT(CE1282)</f>
        <v>-50000</v>
      </c>
      <c r="CF1294" s="253" cm="1">
        <f t="array" aca="1" ref="CF1294" ca="1">-CF1293*INDIRECT(CF1282)</f>
        <v>-50000</v>
      </c>
      <c r="CG1294" s="253" cm="1">
        <f t="array" aca="1" ref="CG1294" ca="1">-CG1293*INDIRECT(CG1282)</f>
        <v>-50000</v>
      </c>
      <c r="CH1294" s="253" cm="1">
        <f t="array" aca="1" ref="CH1294" ca="1">-CH1293*INDIRECT(CH1282)</f>
        <v>-50000</v>
      </c>
      <c r="CI1294" s="253" cm="1">
        <f t="array" aca="1" ref="CI1294" ca="1">-CI1293*INDIRECT(CI1282)</f>
        <v>-50000</v>
      </c>
      <c r="CJ1294" s="253" cm="1">
        <f t="array" aca="1" ref="CJ1294" ca="1">-CJ1293*INDIRECT(CJ1282)</f>
        <v>-50000</v>
      </c>
      <c r="CK1294" s="253" cm="1">
        <f t="array" aca="1" ref="CK1294" ca="1">-CK1293*INDIRECT(CK1282)</f>
        <v>-50000</v>
      </c>
      <c r="CL1294" s="253" cm="1">
        <f t="array" aca="1" ref="CL1294" ca="1">-CL1293*INDIRECT(CL1282)</f>
        <v>-50000</v>
      </c>
      <c r="CN1294" s="253"/>
      <c r="CO1294" s="253" t="e" cm="1">
        <f t="array" aca="1" ref="CO1294" ca="1">-CO1293*INDIRECT(CO1282)</f>
        <v>#N/A</v>
      </c>
      <c r="CP1294" s="253" t="e" cm="1">
        <f t="array" aca="1" ref="CP1294" ca="1">-CP1293*INDIRECT(CP1282)</f>
        <v>#N/A</v>
      </c>
      <c r="CQ1294" s="253" t="e" cm="1">
        <f t="array" aca="1" ref="CQ1294" ca="1">-CQ1293*INDIRECT(CQ1282)</f>
        <v>#N/A</v>
      </c>
      <c r="CR1294" s="253" t="e" cm="1">
        <f t="array" aca="1" ref="CR1294" ca="1">-CR1293*INDIRECT(CR1282)</f>
        <v>#N/A</v>
      </c>
      <c r="CS1294" s="253" t="e" cm="1">
        <f t="array" aca="1" ref="CS1294" ca="1">-CS1293*INDIRECT(CS1282)</f>
        <v>#N/A</v>
      </c>
      <c r="CT1294" s="253" t="e" cm="1">
        <f t="array" aca="1" ref="CT1294" ca="1">-CT1293*INDIRECT(CT1282)</f>
        <v>#N/A</v>
      </c>
      <c r="CU1294" s="253" t="e" cm="1">
        <f t="array" aca="1" ref="CU1294" ca="1">-CU1293*INDIRECT(CU1282)</f>
        <v>#N/A</v>
      </c>
      <c r="CV1294" s="253" t="e" cm="1">
        <f t="array" aca="1" ref="CV1294" ca="1">-CV1293*INDIRECT(CV1282)</f>
        <v>#N/A</v>
      </c>
      <c r="CW1294" s="253" t="e" cm="1">
        <f t="array" aca="1" ref="CW1294" ca="1">-CW1293*INDIRECT(CW1282)</f>
        <v>#N/A</v>
      </c>
      <c r="CX1294" s="253" t="e" cm="1">
        <f t="array" aca="1" ref="CX1294" ca="1">-CX1293*INDIRECT(CX1282)</f>
        <v>#N/A</v>
      </c>
      <c r="CY1294" s="253" t="e" cm="1">
        <f t="array" aca="1" ref="CY1294" ca="1">-CY1293*INDIRECT(CY1282)</f>
        <v>#N/A</v>
      </c>
      <c r="CZ1294" s="253" t="e" cm="1">
        <f t="array" aca="1" ref="CZ1294" ca="1">-CZ1293*INDIRECT(CZ1282)</f>
        <v>#N/A</v>
      </c>
      <c r="DA1294" s="253" t="e" cm="1">
        <f t="array" aca="1" ref="DA1294" ca="1">-DA1293*INDIRECT(DA1282)</f>
        <v>#N/A</v>
      </c>
      <c r="DB1294" s="253" t="e" cm="1">
        <f t="array" aca="1" ref="DB1294" ca="1">-DB1293*INDIRECT(DB1282)</f>
        <v>#N/A</v>
      </c>
      <c r="DC1294" s="253" t="e" cm="1">
        <f t="array" aca="1" ref="DC1294" ca="1">-DC1293*INDIRECT(DC1282)</f>
        <v>#N/A</v>
      </c>
      <c r="DD1294" s="253" t="e" cm="1">
        <f t="array" aca="1" ref="DD1294" ca="1">-DD1293*INDIRECT(DD1282)</f>
        <v>#N/A</v>
      </c>
      <c r="DE1294" s="253" t="e" cm="1">
        <f t="array" aca="1" ref="DE1294" ca="1">-DE1293*INDIRECT(DE1282)</f>
        <v>#N/A</v>
      </c>
      <c r="DF1294" s="253" t="e" cm="1">
        <f t="array" aca="1" ref="DF1294" ca="1">-DF1293*INDIRECT(DF1282)</f>
        <v>#N/A</v>
      </c>
      <c r="DG1294" s="253" t="e" cm="1">
        <f t="array" aca="1" ref="DG1294" ca="1">-DG1293*INDIRECT(DG1282)</f>
        <v>#N/A</v>
      </c>
      <c r="DH1294" s="253" t="e" cm="1">
        <f t="array" aca="1" ref="DH1294" ca="1">-DH1293*INDIRECT(DH1282)</f>
        <v>#N/A</v>
      </c>
      <c r="DI1294" s="253" t="e" cm="1">
        <f t="array" aca="1" ref="DI1294" ca="1">-DI1293*INDIRECT(DI1282)</f>
        <v>#N/A</v>
      </c>
      <c r="DJ1294" s="253" t="e" cm="1">
        <f t="array" aca="1" ref="DJ1294" ca="1">-DJ1293*INDIRECT(DJ1282)</f>
        <v>#N/A</v>
      </c>
      <c r="DK1294" s="253" t="e" cm="1">
        <f t="array" aca="1" ref="DK1294" ca="1">-DK1293*INDIRECT(DK1282)</f>
        <v>#N/A</v>
      </c>
      <c r="DL1294" s="253" t="e" cm="1">
        <f t="array" aca="1" ref="DL1294" ca="1">-DL1293*INDIRECT(DL1282)</f>
        <v>#N/A</v>
      </c>
    </row>
    <row r="1295" spans="1:116" x14ac:dyDescent="0.4">
      <c r="B1295" s="8"/>
      <c r="C1295" s="8"/>
      <c r="D1295" t="s">
        <v>767</v>
      </c>
      <c r="E1295" s="8" t="str">
        <f t="shared" si="1485"/>
        <v>1295 FAPPE-S</v>
      </c>
      <c r="G1295" s="125"/>
      <c r="S1295" s="80"/>
      <c r="T1295" s="72"/>
      <c r="U1295" s="72"/>
      <c r="V1295" s="72"/>
      <c r="W1295" s="72"/>
      <c r="X1295" s="72"/>
      <c r="Y1295" s="72"/>
      <c r="Z1295" s="72"/>
      <c r="AA1295" s="72"/>
      <c r="AB1295" s="72"/>
      <c r="AC1295" s="72"/>
      <c r="AD1295" s="72"/>
      <c r="AE1295" s="72"/>
      <c r="AF1295" s="72"/>
      <c r="AG1295" s="72"/>
      <c r="AH1295" s="72"/>
      <c r="AI1295" s="72"/>
      <c r="AJ1295" s="72"/>
      <c r="AK1295" s="72"/>
      <c r="AL1295" s="72"/>
      <c r="AM1295" s="72"/>
      <c r="AN1295" s="72"/>
      <c r="AO1295" s="72"/>
      <c r="AP1295" s="72"/>
      <c r="AQ1295" s="72"/>
      <c r="AR1295" s="72"/>
      <c r="AS1295" s="72"/>
      <c r="AT1295" s="72"/>
      <c r="AU1295" s="72"/>
      <c r="AV1295" s="72"/>
      <c r="AW1295" s="72"/>
      <c r="AX1295" s="72"/>
      <c r="AY1295" s="72"/>
      <c r="AZ1295" s="72"/>
      <c r="BA1295" s="72"/>
      <c r="BB1295" s="72"/>
      <c r="BC1295" s="72"/>
      <c r="BD1295" s="72"/>
      <c r="BE1295" s="72"/>
      <c r="BF1295" s="72"/>
      <c r="BG1295" s="72"/>
      <c r="BH1295" s="72"/>
      <c r="BI1295" s="72"/>
      <c r="BJ1295" s="72"/>
      <c r="BK1295" s="72"/>
      <c r="BL1295" s="72"/>
      <c r="BM1295" s="72"/>
      <c r="BN1295" s="72"/>
      <c r="BO1295" s="72"/>
      <c r="BP1295" s="72"/>
      <c r="BQ1295" s="72"/>
      <c r="BR1295" s="72"/>
      <c r="BS1295" s="72"/>
      <c r="BT1295" s="72"/>
      <c r="BU1295" s="72"/>
      <c r="BV1295" s="72"/>
      <c r="BW1295" s="72"/>
      <c r="BX1295" s="72"/>
      <c r="BY1295" s="72"/>
      <c r="BZ1295" s="72"/>
      <c r="CA1295" s="72"/>
      <c r="CB1295" s="72"/>
      <c r="CC1295" s="72"/>
      <c r="CD1295" s="72"/>
      <c r="CE1295" s="72"/>
      <c r="CF1295" s="72"/>
      <c r="CG1295" s="72"/>
      <c r="CH1295" s="72"/>
      <c r="CI1295" s="72"/>
      <c r="CJ1295" s="72"/>
      <c r="CK1295" s="72"/>
      <c r="CL1295" s="72"/>
      <c r="CO1295" s="72"/>
      <c r="CP1295" s="72"/>
      <c r="CQ1295" s="72"/>
      <c r="CR1295" s="72"/>
      <c r="CS1295" s="72"/>
      <c r="CT1295" s="72"/>
      <c r="CU1295" s="72"/>
      <c r="CV1295" s="72"/>
      <c r="CW1295" s="72"/>
      <c r="CX1295" s="72"/>
      <c r="CY1295" s="72"/>
      <c r="CZ1295" s="72"/>
      <c r="DA1295" s="72"/>
      <c r="DB1295" s="72"/>
      <c r="DC1295" s="72"/>
      <c r="DD1295" s="72"/>
      <c r="DE1295" s="72"/>
      <c r="DF1295" s="72"/>
      <c r="DG1295" s="72"/>
      <c r="DH1295" s="72"/>
      <c r="DI1295" s="72"/>
      <c r="DJ1295" s="72"/>
      <c r="DK1295" s="72"/>
      <c r="DL1295" s="72"/>
    </row>
    <row r="1296" spans="1:116" x14ac:dyDescent="0.4">
      <c r="B1296" s="8"/>
      <c r="C1296" s="8"/>
      <c r="D1296" t="s">
        <v>767</v>
      </c>
      <c r="E1296" s="8" t="str">
        <f t="shared" si="1485"/>
        <v>1296 FAPPE-S</v>
      </c>
      <c r="G1296" s="95" t="s">
        <v>204</v>
      </c>
      <c r="H1296" s="12"/>
      <c r="S1296" s="72"/>
      <c r="T1296" s="72"/>
      <c r="U1296" s="72"/>
      <c r="V1296" s="72"/>
      <c r="W1296" s="72"/>
      <c r="X1296" s="72"/>
      <c r="Y1296" s="72"/>
      <c r="Z1296" s="72"/>
      <c r="AA1296" s="72"/>
      <c r="AB1296" s="72"/>
      <c r="AC1296" s="72"/>
      <c r="AD1296" s="72"/>
      <c r="AE1296" s="72"/>
      <c r="AF1296" s="72"/>
      <c r="AG1296" s="72"/>
      <c r="AH1296" s="72"/>
      <c r="AI1296" s="72"/>
      <c r="AJ1296" s="72"/>
      <c r="AK1296" s="72"/>
      <c r="AL1296" s="72"/>
      <c r="AM1296" s="72"/>
      <c r="AN1296" s="72"/>
      <c r="AO1296" s="72"/>
      <c r="AP1296" s="72"/>
      <c r="AQ1296" s="72"/>
      <c r="AR1296" s="72"/>
      <c r="AS1296" s="72"/>
      <c r="AT1296" s="72"/>
      <c r="AU1296" s="72"/>
      <c r="AV1296" s="72"/>
      <c r="AW1296" s="72"/>
      <c r="AX1296" s="72"/>
      <c r="AY1296" s="72"/>
      <c r="AZ1296" s="72"/>
      <c r="BA1296" s="72"/>
      <c r="BB1296" s="72"/>
      <c r="BC1296" s="72"/>
      <c r="BD1296" s="72"/>
      <c r="BE1296" s="72"/>
      <c r="BF1296" s="72"/>
      <c r="BG1296" s="72"/>
      <c r="BH1296" s="72"/>
      <c r="BI1296" s="72"/>
      <c r="BJ1296" s="72"/>
      <c r="BK1296" s="72"/>
      <c r="BL1296" s="72"/>
      <c r="BM1296" s="72"/>
      <c r="BN1296" s="72"/>
      <c r="BO1296" s="72"/>
      <c r="BP1296" s="72"/>
      <c r="BQ1296" s="72"/>
      <c r="BR1296" s="72"/>
      <c r="BS1296" s="72"/>
      <c r="BT1296" s="72"/>
      <c r="BU1296" s="72"/>
      <c r="BV1296" s="72"/>
      <c r="BW1296" s="72"/>
      <c r="BX1296" s="72"/>
      <c r="BY1296" s="72"/>
      <c r="BZ1296" s="72"/>
      <c r="CA1296" s="72"/>
      <c r="CB1296" s="72"/>
      <c r="CC1296" s="72"/>
      <c r="CD1296" s="72"/>
      <c r="CE1296" s="72"/>
      <c r="CF1296" s="72"/>
      <c r="CG1296" s="72"/>
      <c r="CH1296" s="72"/>
      <c r="CI1296" s="72"/>
      <c r="CJ1296" s="72"/>
      <c r="CK1296" s="72"/>
      <c r="CL1296" s="72"/>
      <c r="CO1296" s="72"/>
      <c r="CP1296" s="72"/>
      <c r="CQ1296" s="72"/>
      <c r="CR1296" s="72"/>
      <c r="CS1296" s="72"/>
      <c r="CT1296" s="72"/>
      <c r="CU1296" s="72"/>
      <c r="CV1296" s="72"/>
      <c r="CW1296" s="72"/>
      <c r="CX1296" s="72"/>
      <c r="CY1296" s="72"/>
      <c r="CZ1296" s="72"/>
      <c r="DA1296" s="72"/>
      <c r="DB1296" s="72"/>
      <c r="DC1296" s="72"/>
      <c r="DD1296" s="72"/>
      <c r="DE1296" s="72"/>
      <c r="DF1296" s="72"/>
      <c r="DG1296" s="72"/>
      <c r="DH1296" s="72"/>
      <c r="DI1296" s="72"/>
      <c r="DJ1296" s="72"/>
      <c r="DK1296" s="72"/>
      <c r="DL1296" s="72"/>
    </row>
    <row r="1297" spans="1:116" x14ac:dyDescent="0.4">
      <c r="B1297" s="8"/>
      <c r="C1297" s="8" t="s">
        <v>233</v>
      </c>
      <c r="D1297" t="s">
        <v>767</v>
      </c>
      <c r="E1297" s="8" t="str">
        <f t="shared" si="1485"/>
        <v>1297 FAPPE-S</v>
      </c>
      <c r="G1297" s="158" t="str">
        <f>"Depreciation - "&amp;SUBSTITUTE(G1287,":","")</f>
        <v>Depreciation - Volume driven secondary PP&amp;E</v>
      </c>
      <c r="I1297" s="80">
        <f>SUMIF($5:$5,I$2,1295:1295)</f>
        <v>0</v>
      </c>
      <c r="J1297" s="80"/>
      <c r="K1297" s="24">
        <f ca="1">SUMIF($3:$3,K$2,1297:1297)</f>
        <v>-64987</v>
      </c>
      <c r="L1297" s="24">
        <f ca="1">SUMIF($3:$3,L$2,1297:1297)</f>
        <v>-184963</v>
      </c>
      <c r="M1297" s="24">
        <f ca="1">SUMIF($3:$3,M$2,1297:1297)</f>
        <v>-304939</v>
      </c>
      <c r="N1297" s="24">
        <f ca="1">SUMIF($3:$3,N$2,1297:1297)</f>
        <v>-424915</v>
      </c>
      <c r="O1297" s="24">
        <f ca="1">SUMIF($3:$3,O$2,1297:1297)</f>
        <v>-544891</v>
      </c>
      <c r="P1297" s="24">
        <f ca="1">SUMIF($3:$3,P$2,1297:1297)</f>
        <v>-599880</v>
      </c>
      <c r="R1297" s="24"/>
      <c r="S1297" s="80" cm="1">
        <f t="array" aca="1" ref="S1297" ca="1">(SUM(INDEX(1292:1292,1,MAX(COLUMN($R:$R),COLUMN()-($H1289*12-1))):S1294)/($H1289*12)+IF($R1299=0,0,SUM(INDEX(1297:1297,1,MAX(COLUMN($R:$R),COLUMN()-(($H1289-$H1290)*12))):S1299)/(($H1289)*12)))</f>
        <v>-833.16666666666663</v>
      </c>
      <c r="T1297" s="80" cm="1">
        <f t="array" aca="1" ref="T1297" ca="1">(SUM(INDEX(1292:1292,1,MAX(COLUMN($R:$R),COLUMN()-($H1289*12-1))):T1294)/($H1289*12)+IF($R1299=0,0,SUM(INDEX(1297:1297,1,MAX(COLUMN($R:$R),COLUMN()-(($H1289-$H1290)*12))):T1299)/(($H1289)*12)))</f>
        <v>-1666.3333333333333</v>
      </c>
      <c r="U1297" s="80" cm="1">
        <f t="array" aca="1" ref="U1297" ca="1">(SUM(INDEX(1292:1292,1,MAX(COLUMN($R:$R),COLUMN()-($H1289*12-1))):U1294)/($H1289*12)+IF($R1299=0,0,SUM(INDEX(1297:1297,1,MAX(COLUMN($R:$R),COLUMN()-(($H1289-$H1290)*12))):U1299)/(($H1289)*12)))</f>
        <v>-2499.5</v>
      </c>
      <c r="V1297" s="80" cm="1">
        <f t="array" aca="1" ref="V1297" ca="1">(SUM(INDEX(1292:1292,1,MAX(COLUMN($R:$R),COLUMN()-($H1289*12-1))):V1294)/($H1289*12)+IF($R1299=0,0,SUM(INDEX(1297:1297,1,MAX(COLUMN($R:$R),COLUMN()-(($H1289-$H1290)*12))):V1299)/(($H1289)*12)))</f>
        <v>-3332.6666666666665</v>
      </c>
      <c r="W1297" s="80" cm="1">
        <f t="array" aca="1" ref="W1297" ca="1">(SUM(INDEX(1292:1292,1,MAX(COLUMN($R:$R),COLUMN()-($H1289*12-1))):W1294)/($H1289*12)+IF($R1299=0,0,SUM(INDEX(1297:1297,1,MAX(COLUMN($R:$R),COLUMN()-(($H1289-$H1290)*12))):W1299)/(($H1289)*12)))</f>
        <v>-4165.833333333333</v>
      </c>
      <c r="X1297" s="80" cm="1">
        <f t="array" aca="1" ref="X1297" ca="1">(SUM(INDEX(1292:1292,1,MAX(COLUMN($R:$R),COLUMN()-($H1289*12-1))):X1294)/($H1289*12)+IF($R1299=0,0,SUM(INDEX(1297:1297,1,MAX(COLUMN($R:$R),COLUMN()-(($H1289-$H1290)*12))):X1299)/(($H1289)*12)))</f>
        <v>-4999</v>
      </c>
      <c r="Y1297" s="80" cm="1">
        <f t="array" aca="1" ref="Y1297" ca="1">(SUM(INDEX(1292:1292,1,MAX(COLUMN($R:$R),COLUMN()-($H1289*12-1))):Y1294)/($H1289*12)+IF($R1299=0,0,SUM(INDEX(1297:1297,1,MAX(COLUMN($R:$R),COLUMN()-(($H1289-$H1290)*12))):Y1299)/(($H1289)*12)))</f>
        <v>-5832.166666666667</v>
      </c>
      <c r="Z1297" s="80" cm="1">
        <f t="array" aca="1" ref="Z1297" ca="1">(SUM(INDEX(1292:1292,1,MAX(COLUMN($R:$R),COLUMN()-($H1289*12-1))):Z1294)/($H1289*12)+IF($R1299=0,0,SUM(INDEX(1297:1297,1,MAX(COLUMN($R:$R),COLUMN()-(($H1289-$H1290)*12))):Z1299)/(($H1289)*12)))</f>
        <v>-6665.333333333333</v>
      </c>
      <c r="AA1297" s="80" cm="1">
        <f t="array" aca="1" ref="AA1297" ca="1">(SUM(INDEX(1292:1292,1,MAX(COLUMN($R:$R),COLUMN()-($H1289*12-1))):AA1294)/($H1289*12)+IF($R1299=0,0,SUM(INDEX(1297:1297,1,MAX(COLUMN($R:$R),COLUMN()-(($H1289-$H1290)*12))):AA1299)/(($H1289)*12)))</f>
        <v>-7498.5</v>
      </c>
      <c r="AB1297" s="80" cm="1">
        <f t="array" aca="1" ref="AB1297" ca="1">(SUM(INDEX(1292:1292,1,MAX(COLUMN($R:$R),COLUMN()-($H1289*12-1))):AB1294)/($H1289*12)+IF($R1299=0,0,SUM(INDEX(1297:1297,1,MAX(COLUMN($R:$R),COLUMN()-(($H1289-$H1290)*12))):AB1299)/(($H1289)*12)))</f>
        <v>-8331.6666666666661</v>
      </c>
      <c r="AC1297" s="80" cm="1">
        <f t="array" aca="1" ref="AC1297" ca="1">(SUM(INDEX(1292:1292,1,MAX(COLUMN($R:$R),COLUMN()-($H1289*12-1))):AC1294)/($H1289*12)+IF($R1299=0,0,SUM(INDEX(1297:1297,1,MAX(COLUMN($R:$R),COLUMN()-(($H1289-$H1290)*12))):AC1299)/(($H1289)*12)))</f>
        <v>-9164.8333333333339</v>
      </c>
      <c r="AD1297" s="80" cm="1">
        <f t="array" aca="1" ref="AD1297" ca="1">(SUM(INDEX(1292:1292,1,MAX(COLUMN($R:$R),COLUMN()-($H1289*12-1))):AD1294)/($H1289*12)+IF($R1299=0,0,SUM(INDEX(1297:1297,1,MAX(COLUMN($R:$R),COLUMN()-(($H1289-$H1290)*12))):AD1299)/(($H1289)*12)))</f>
        <v>-9998</v>
      </c>
      <c r="AE1297" s="80" cm="1">
        <f t="array" aca="1" ref="AE1297" ca="1">(SUM(INDEX(1292:1292,1,MAX(COLUMN($R:$R),COLUMN()-($H1289*12-1))):AE1294)/($H1289*12)+IF($R1299=0,0,SUM(INDEX(1297:1297,1,MAX(COLUMN($R:$R),COLUMN()-(($H1289-$H1290)*12))):AE1299)/(($H1289)*12)))</f>
        <v>-10831.166666666666</v>
      </c>
      <c r="AF1297" s="80" cm="1">
        <f t="array" aca="1" ref="AF1297" ca="1">(SUM(INDEX(1292:1292,1,MAX(COLUMN($R:$R),COLUMN()-($H1289*12-1))):AF1294)/($H1289*12)+IF($R1299=0,0,SUM(INDEX(1297:1297,1,MAX(COLUMN($R:$R),COLUMN()-(($H1289-$H1290)*12))):AF1299)/(($H1289)*12)))</f>
        <v>-11664.333333333334</v>
      </c>
      <c r="AG1297" s="80" cm="1">
        <f t="array" aca="1" ref="AG1297" ca="1">(SUM(INDEX(1292:1292,1,MAX(COLUMN($R:$R),COLUMN()-($H1289*12-1))):AG1294)/($H1289*12)+IF($R1299=0,0,SUM(INDEX(1297:1297,1,MAX(COLUMN($R:$R),COLUMN()-(($H1289-$H1290)*12))):AG1299)/(($H1289)*12)))</f>
        <v>-12497.5</v>
      </c>
      <c r="AH1297" s="80" cm="1">
        <f t="array" aca="1" ref="AH1297" ca="1">(SUM(INDEX(1292:1292,1,MAX(COLUMN($R:$R),COLUMN()-($H1289*12-1))):AH1294)/($H1289*12)+IF($R1299=0,0,SUM(INDEX(1297:1297,1,MAX(COLUMN($R:$R),COLUMN()-(($H1289-$H1290)*12))):AH1299)/(($H1289)*12)))</f>
        <v>-13330.666666666666</v>
      </c>
      <c r="AI1297" s="80" cm="1">
        <f t="array" aca="1" ref="AI1297" ca="1">(SUM(INDEX(1292:1292,1,MAX(COLUMN($R:$R),COLUMN()-($H1289*12-1))):AI1294)/($H1289*12)+IF($R1299=0,0,SUM(INDEX(1297:1297,1,MAX(COLUMN($R:$R),COLUMN()-(($H1289-$H1290)*12))):AI1299)/(($H1289)*12)))</f>
        <v>-14163.833333333334</v>
      </c>
      <c r="AJ1297" s="80" cm="1">
        <f t="array" aca="1" ref="AJ1297" ca="1">(SUM(INDEX(1292:1292,1,MAX(COLUMN($R:$R),COLUMN()-($H1289*12-1))):AJ1294)/($H1289*12)+IF($R1299=0,0,SUM(INDEX(1297:1297,1,MAX(COLUMN($R:$R),COLUMN()-(($H1289-$H1290)*12))):AJ1299)/(($H1289)*12)))</f>
        <v>-14997</v>
      </c>
      <c r="AK1297" s="80" cm="1">
        <f t="array" aca="1" ref="AK1297" ca="1">(SUM(INDEX(1292:1292,1,MAX(COLUMN($R:$R),COLUMN()-($H1289*12-1))):AK1294)/($H1289*12)+IF($R1299=0,0,SUM(INDEX(1297:1297,1,MAX(COLUMN($R:$R),COLUMN()-(($H1289-$H1290)*12))):AK1299)/(($H1289)*12)))</f>
        <v>-15830.166666666666</v>
      </c>
      <c r="AL1297" s="80" cm="1">
        <f t="array" aca="1" ref="AL1297" ca="1">(SUM(INDEX(1292:1292,1,MAX(COLUMN($R:$R),COLUMN()-($H1289*12-1))):AL1294)/($H1289*12)+IF($R1299=0,0,SUM(INDEX(1297:1297,1,MAX(COLUMN($R:$R),COLUMN()-(($H1289-$H1290)*12))):AL1299)/(($H1289)*12)))</f>
        <v>-16663.333333333332</v>
      </c>
      <c r="AM1297" s="80" cm="1">
        <f t="array" aca="1" ref="AM1297" ca="1">(SUM(INDEX(1292:1292,1,MAX(COLUMN($R:$R),COLUMN()-($H1289*12-1))):AM1294)/($H1289*12)+IF($R1299=0,0,SUM(INDEX(1297:1297,1,MAX(COLUMN($R:$R),COLUMN()-(($H1289-$H1290)*12))):AM1299)/(($H1289)*12)))</f>
        <v>-17496.5</v>
      </c>
      <c r="AN1297" s="80" cm="1">
        <f t="array" aca="1" ref="AN1297" ca="1">(SUM(INDEX(1292:1292,1,MAX(COLUMN($R:$R),COLUMN()-($H1289*12-1))):AN1294)/($H1289*12)+IF($R1299=0,0,SUM(INDEX(1297:1297,1,MAX(COLUMN($R:$R),COLUMN()-(($H1289-$H1290)*12))):AN1299)/(($H1289)*12)))</f>
        <v>-18329.666666666668</v>
      </c>
      <c r="AO1297" s="80" cm="1">
        <f t="array" aca="1" ref="AO1297" ca="1">(SUM(INDEX(1292:1292,1,MAX(COLUMN($R:$R),COLUMN()-($H1289*12-1))):AO1294)/($H1289*12)+IF($R1299=0,0,SUM(INDEX(1297:1297,1,MAX(COLUMN($R:$R),COLUMN()-(($H1289-$H1290)*12))):AO1299)/(($H1289)*12)))</f>
        <v>-19162.833333333332</v>
      </c>
      <c r="AP1297" s="80" cm="1">
        <f t="array" aca="1" ref="AP1297" ca="1">(SUM(INDEX(1292:1292,1,MAX(COLUMN($R:$R),COLUMN()-($H1289*12-1))):AP1294)/($H1289*12)+IF($R1299=0,0,SUM(INDEX(1297:1297,1,MAX(COLUMN($R:$R),COLUMN()-(($H1289-$H1290)*12))):AP1299)/(($H1289)*12)))</f>
        <v>-19996</v>
      </c>
      <c r="AQ1297" s="80" cm="1">
        <f t="array" aca="1" ref="AQ1297" ca="1">(SUM(INDEX(1292:1292,1,MAX(COLUMN($R:$R),COLUMN()-($H1289*12-1))):AQ1294)/($H1289*12)+IF($R1299=0,0,SUM(INDEX(1297:1297,1,MAX(COLUMN($R:$R),COLUMN()-(($H1289-$H1290)*12))):AQ1299)/(($H1289)*12)))</f>
        <v>-20829.166666666668</v>
      </c>
      <c r="AR1297" s="80" cm="1">
        <f t="array" aca="1" ref="AR1297" ca="1">(SUM(INDEX(1292:1292,1,MAX(COLUMN($R:$R),COLUMN()-($H1289*12-1))):AR1294)/($H1289*12)+IF($R1299=0,0,SUM(INDEX(1297:1297,1,MAX(COLUMN($R:$R),COLUMN()-(($H1289-$H1290)*12))):AR1299)/(($H1289)*12)))</f>
        <v>-21662.333333333332</v>
      </c>
      <c r="AS1297" s="80" cm="1">
        <f t="array" aca="1" ref="AS1297" ca="1">(SUM(INDEX(1292:1292,1,MAX(COLUMN($R:$R),COLUMN()-($H1289*12-1))):AS1294)/($H1289*12)+IF($R1299=0,0,SUM(INDEX(1297:1297,1,MAX(COLUMN($R:$R),COLUMN()-(($H1289-$H1290)*12))):AS1299)/(($H1289)*12)))</f>
        <v>-22495.5</v>
      </c>
      <c r="AT1297" s="80" cm="1">
        <f t="array" aca="1" ref="AT1297" ca="1">(SUM(INDEX(1292:1292,1,MAX(COLUMN($R:$R),COLUMN()-($H1289*12-1))):AT1294)/($H1289*12)+IF($R1299=0,0,SUM(INDEX(1297:1297,1,MAX(COLUMN($R:$R),COLUMN()-(($H1289-$H1290)*12))):AT1299)/(($H1289)*12)))</f>
        <v>-23328.666666666668</v>
      </c>
      <c r="AU1297" s="80" cm="1">
        <f t="array" aca="1" ref="AU1297" ca="1">(SUM(INDEX(1292:1292,1,MAX(COLUMN($R:$R),COLUMN()-($H1289*12-1))):AU1294)/($H1289*12)+IF($R1299=0,0,SUM(INDEX(1297:1297,1,MAX(COLUMN($R:$R),COLUMN()-(($H1289-$H1290)*12))):AU1299)/(($H1289)*12)))</f>
        <v>-24161.833333333332</v>
      </c>
      <c r="AV1297" s="80" cm="1">
        <f t="array" aca="1" ref="AV1297" ca="1">(SUM(INDEX(1292:1292,1,MAX(COLUMN($R:$R),COLUMN()-($H1289*12-1))):AV1294)/($H1289*12)+IF($R1299=0,0,SUM(INDEX(1297:1297,1,MAX(COLUMN($R:$R),COLUMN()-(($H1289-$H1290)*12))):AV1299)/(($H1289)*12)))</f>
        <v>-24995</v>
      </c>
      <c r="AW1297" s="80" cm="1">
        <f t="array" aca="1" ref="AW1297" ca="1">(SUM(INDEX(1292:1292,1,MAX(COLUMN($R:$R),COLUMN()-($H1289*12-1))):AW1294)/($H1289*12)+IF($R1299=0,0,SUM(INDEX(1297:1297,1,MAX(COLUMN($R:$R),COLUMN()-(($H1289-$H1290)*12))):AW1299)/(($H1289)*12)))</f>
        <v>-25828.166666666668</v>
      </c>
      <c r="AX1297" s="80" cm="1">
        <f t="array" aca="1" ref="AX1297" ca="1">(SUM(INDEX(1292:1292,1,MAX(COLUMN($R:$R),COLUMN()-($H1289*12-1))):AX1294)/($H1289*12)+IF($R1299=0,0,SUM(INDEX(1297:1297,1,MAX(COLUMN($R:$R),COLUMN()-(($H1289-$H1290)*12))):AX1299)/(($H1289)*12)))</f>
        <v>-26661.333333333332</v>
      </c>
      <c r="AY1297" s="80" cm="1">
        <f t="array" aca="1" ref="AY1297" ca="1">(SUM(INDEX(1292:1292,1,MAX(COLUMN($R:$R),COLUMN()-($H1289*12-1))):AY1294)/($H1289*12)+IF($R1299=0,0,SUM(INDEX(1297:1297,1,MAX(COLUMN($R:$R),COLUMN()-(($H1289-$H1290)*12))):AY1299)/(($H1289)*12)))</f>
        <v>-27494.5</v>
      </c>
      <c r="AZ1297" s="80" cm="1">
        <f t="array" aca="1" ref="AZ1297" ca="1">(SUM(INDEX(1292:1292,1,MAX(COLUMN($R:$R),COLUMN()-($H1289*12-1))):AZ1294)/($H1289*12)+IF($R1299=0,0,SUM(INDEX(1297:1297,1,MAX(COLUMN($R:$R),COLUMN()-(($H1289-$H1290)*12))):AZ1299)/(($H1289)*12)))</f>
        <v>-28327.666666666668</v>
      </c>
      <c r="BA1297" s="80" cm="1">
        <f t="array" aca="1" ref="BA1297" ca="1">(SUM(INDEX(1292:1292,1,MAX(COLUMN($R:$R),COLUMN()-($H1289*12-1))):BA1294)/($H1289*12)+IF($R1299=0,0,SUM(INDEX(1297:1297,1,MAX(COLUMN($R:$R),COLUMN()-(($H1289-$H1290)*12))):BA1299)/(($H1289)*12)))</f>
        <v>-29160.833333333332</v>
      </c>
      <c r="BB1297" s="80" cm="1">
        <f t="array" aca="1" ref="BB1297" ca="1">(SUM(INDEX(1292:1292,1,MAX(COLUMN($R:$R),COLUMN()-($H1289*12-1))):BB1294)/($H1289*12)+IF($R1299=0,0,SUM(INDEX(1297:1297,1,MAX(COLUMN($R:$R),COLUMN()-(($H1289-$H1290)*12))):BB1299)/(($H1289)*12)))</f>
        <v>-29994</v>
      </c>
      <c r="BC1297" s="80" cm="1">
        <f t="array" aca="1" ref="BC1297" ca="1">(SUM(INDEX(1292:1292,1,MAX(COLUMN($R:$R),COLUMN()-($H1289*12-1))):BC1294)/($H1289*12)+IF($R1299=0,0,SUM(INDEX(1297:1297,1,MAX(COLUMN($R:$R),COLUMN()-(($H1289-$H1290)*12))):BC1299)/(($H1289)*12)))</f>
        <v>-30827.166666666668</v>
      </c>
      <c r="BD1297" s="80" cm="1">
        <f t="array" aca="1" ref="BD1297" ca="1">(SUM(INDEX(1292:1292,1,MAX(COLUMN($R:$R),COLUMN()-($H1289*12-1))):BD1294)/($H1289*12)+IF($R1299=0,0,SUM(INDEX(1297:1297,1,MAX(COLUMN($R:$R),COLUMN()-(($H1289-$H1290)*12))):BD1299)/(($H1289)*12)))</f>
        <v>-31660.333333333332</v>
      </c>
      <c r="BE1297" s="80" cm="1">
        <f t="array" aca="1" ref="BE1297" ca="1">(SUM(INDEX(1292:1292,1,MAX(COLUMN($R:$R),COLUMN()-($H1289*12-1))):BE1294)/($H1289*12)+IF($R1299=0,0,SUM(INDEX(1297:1297,1,MAX(COLUMN($R:$R),COLUMN()-(($H1289-$H1290)*12))):BE1299)/(($H1289)*12)))</f>
        <v>-32493.5</v>
      </c>
      <c r="BF1297" s="80" cm="1">
        <f t="array" aca="1" ref="BF1297" ca="1">(SUM(INDEX(1292:1292,1,MAX(COLUMN($R:$R),COLUMN()-($H1289*12-1))):BF1294)/($H1289*12)+IF($R1299=0,0,SUM(INDEX(1297:1297,1,MAX(COLUMN($R:$R),COLUMN()-(($H1289-$H1290)*12))):BF1299)/(($H1289)*12)))</f>
        <v>-33326.666666666664</v>
      </c>
      <c r="BG1297" s="80" cm="1">
        <f t="array" aca="1" ref="BG1297" ca="1">(SUM(INDEX(1292:1292,1,MAX(COLUMN($R:$R),COLUMN()-($H1289*12-1))):BG1294)/($H1289*12)+IF($R1299=0,0,SUM(INDEX(1297:1297,1,MAX(COLUMN($R:$R),COLUMN()-(($H1289-$H1290)*12))):BG1299)/(($H1289)*12)))</f>
        <v>-34159.833333333336</v>
      </c>
      <c r="BH1297" s="80" cm="1">
        <f t="array" aca="1" ref="BH1297" ca="1">(SUM(INDEX(1292:1292,1,MAX(COLUMN($R:$R),COLUMN()-($H1289*12-1))):BH1294)/($H1289*12)+IF($R1299=0,0,SUM(INDEX(1297:1297,1,MAX(COLUMN($R:$R),COLUMN()-(($H1289-$H1290)*12))):BH1299)/(($H1289)*12)))</f>
        <v>-34993</v>
      </c>
      <c r="BI1297" s="80" cm="1">
        <f t="array" aca="1" ref="BI1297" ca="1">(SUM(INDEX(1292:1292,1,MAX(COLUMN($R:$R),COLUMN()-($H1289*12-1))):BI1294)/($H1289*12)+IF($R1299=0,0,SUM(INDEX(1297:1297,1,MAX(COLUMN($R:$R),COLUMN()-(($H1289-$H1290)*12))):BI1299)/(($H1289)*12)))</f>
        <v>-35826.166666666664</v>
      </c>
      <c r="BJ1297" s="80" cm="1">
        <f t="array" aca="1" ref="BJ1297" ca="1">(SUM(INDEX(1292:1292,1,MAX(COLUMN($R:$R),COLUMN()-($H1289*12-1))):BJ1294)/($H1289*12)+IF($R1299=0,0,SUM(INDEX(1297:1297,1,MAX(COLUMN($R:$R),COLUMN()-(($H1289-$H1290)*12))):BJ1299)/(($H1289)*12)))</f>
        <v>-36659.333333333336</v>
      </c>
      <c r="BK1297" s="80" cm="1">
        <f t="array" aca="1" ref="BK1297" ca="1">(SUM(INDEX(1292:1292,1,MAX(COLUMN($R:$R),COLUMN()-($H1289*12-1))):BK1294)/($H1289*12)+IF($R1299=0,0,SUM(INDEX(1297:1297,1,MAX(COLUMN($R:$R),COLUMN()-(($H1289-$H1290)*12))):BK1299)/(($H1289)*12)))</f>
        <v>-37492.5</v>
      </c>
      <c r="BL1297" s="80" cm="1">
        <f t="array" aca="1" ref="BL1297" ca="1">(SUM(INDEX(1292:1292,1,MAX(COLUMN($R:$R),COLUMN()-($H1289*12-1))):BL1294)/($H1289*12)+IF($R1299=0,0,SUM(INDEX(1297:1297,1,MAX(COLUMN($R:$R),COLUMN()-(($H1289-$H1290)*12))):BL1299)/(($H1289)*12)))</f>
        <v>-38325.666666666664</v>
      </c>
      <c r="BM1297" s="80" cm="1">
        <f t="array" aca="1" ref="BM1297" ca="1">(SUM(INDEX(1292:1292,1,MAX(COLUMN($R:$R),COLUMN()-($H1289*12-1))):BM1294)/($H1289*12)+IF($R1299=0,0,SUM(INDEX(1297:1297,1,MAX(COLUMN($R:$R),COLUMN()-(($H1289-$H1290)*12))):BM1299)/(($H1289)*12)))</f>
        <v>-39158.833333333336</v>
      </c>
      <c r="BN1297" s="80" cm="1">
        <f t="array" aca="1" ref="BN1297" ca="1">(SUM(INDEX(1292:1292,1,MAX(COLUMN($R:$R),COLUMN()-($H1289*12-1))):BN1294)/($H1289*12)+IF($R1299=0,0,SUM(INDEX(1297:1297,1,MAX(COLUMN($R:$R),COLUMN()-(($H1289-$H1290)*12))):BN1299)/(($H1289)*12)))</f>
        <v>-39992</v>
      </c>
      <c r="BO1297" s="80" cm="1">
        <f t="array" aca="1" ref="BO1297" ca="1">(SUM(INDEX(1292:1292,1,MAX(COLUMN($R:$R),COLUMN()-($H1289*12-1))):BO1294)/($H1289*12)+IF($R1299=0,0,SUM(INDEX(1297:1297,1,MAX(COLUMN($R:$R),COLUMN()-(($H1289-$H1290)*12))):BO1299)/(($H1289)*12)))</f>
        <v>-40825.166666666664</v>
      </c>
      <c r="BP1297" s="80" cm="1">
        <f t="array" aca="1" ref="BP1297" ca="1">(SUM(INDEX(1292:1292,1,MAX(COLUMN($R:$R),COLUMN()-($H1289*12-1))):BP1294)/($H1289*12)+IF($R1299=0,0,SUM(INDEX(1297:1297,1,MAX(COLUMN($R:$R),COLUMN()-(($H1289-$H1290)*12))):BP1299)/(($H1289)*12)))</f>
        <v>-41658.333333333336</v>
      </c>
      <c r="BQ1297" s="80" cm="1">
        <f t="array" aca="1" ref="BQ1297" ca="1">(SUM(INDEX(1292:1292,1,MAX(COLUMN($R:$R),COLUMN()-($H1289*12-1))):BQ1294)/($H1289*12)+IF($R1299=0,0,SUM(INDEX(1297:1297,1,MAX(COLUMN($R:$R),COLUMN()-(($H1289-$H1290)*12))):BQ1299)/(($H1289)*12)))</f>
        <v>-42491.5</v>
      </c>
      <c r="BR1297" s="80" cm="1">
        <f t="array" aca="1" ref="BR1297" ca="1">(SUM(INDEX(1292:1292,1,MAX(COLUMN($R:$R),COLUMN()-($H1289*12-1))):BR1294)/($H1289*12)+IF($R1299=0,0,SUM(INDEX(1297:1297,1,MAX(COLUMN($R:$R),COLUMN()-(($H1289-$H1290)*12))):BR1299)/(($H1289)*12)))</f>
        <v>-43324.666666666664</v>
      </c>
      <c r="BS1297" s="80" cm="1">
        <f t="array" aca="1" ref="BS1297" ca="1">(SUM(INDEX(1292:1292,1,MAX(COLUMN($R:$R),COLUMN()-($H1289*12-1))):BS1294)/($H1289*12)+IF($R1299=0,0,SUM(INDEX(1297:1297,1,MAX(COLUMN($R:$R),COLUMN()-(($H1289-$H1290)*12))):BS1299)/(($H1289)*12)))</f>
        <v>-44157.833333333336</v>
      </c>
      <c r="BT1297" s="80" cm="1">
        <f t="array" aca="1" ref="BT1297" ca="1">(SUM(INDEX(1292:1292,1,MAX(COLUMN($R:$R),COLUMN()-($H1289*12-1))):BT1294)/($H1289*12)+IF($R1299=0,0,SUM(INDEX(1297:1297,1,MAX(COLUMN($R:$R),COLUMN()-(($H1289-$H1290)*12))):BT1299)/(($H1289)*12)))</f>
        <v>-44991</v>
      </c>
      <c r="BU1297" s="80" cm="1">
        <f t="array" aca="1" ref="BU1297" ca="1">(SUM(INDEX(1292:1292,1,MAX(COLUMN($R:$R),COLUMN()-($H1289*12-1))):BU1294)/($H1289*12)+IF($R1299=0,0,SUM(INDEX(1297:1297,1,MAX(COLUMN($R:$R),COLUMN()-(($H1289-$H1290)*12))):BU1299)/(($H1289)*12)))</f>
        <v>-45824.166666666664</v>
      </c>
      <c r="BV1297" s="80" cm="1">
        <f t="array" aca="1" ref="BV1297" ca="1">(SUM(INDEX(1292:1292,1,MAX(COLUMN($R:$R),COLUMN()-($H1289*12-1))):BV1294)/($H1289*12)+IF($R1299=0,0,SUM(INDEX(1297:1297,1,MAX(COLUMN($R:$R),COLUMN()-(($H1289-$H1290)*12))):BV1299)/(($H1289)*12)))</f>
        <v>-46657.333333333336</v>
      </c>
      <c r="BW1297" s="80" cm="1">
        <f t="array" aca="1" ref="BW1297" ca="1">(SUM(INDEX(1292:1292,1,MAX(COLUMN($R:$R),COLUMN()-($H1289*12-1))):BW1294)/($H1289*12)+IF($R1299=0,0,SUM(INDEX(1297:1297,1,MAX(COLUMN($R:$R),COLUMN()-(($H1289-$H1290)*12))):BW1299)/(($H1289)*12)))</f>
        <v>-47490.5</v>
      </c>
      <c r="BX1297" s="80" cm="1">
        <f t="array" aca="1" ref="BX1297" ca="1">(SUM(INDEX(1292:1292,1,MAX(COLUMN($R:$R),COLUMN()-($H1289*12-1))):BX1294)/($H1289*12)+IF($R1299=0,0,SUM(INDEX(1297:1297,1,MAX(COLUMN($R:$R),COLUMN()-(($H1289-$H1290)*12))):BX1299)/(($H1289)*12)))</f>
        <v>-48323.666666666664</v>
      </c>
      <c r="BY1297" s="80" cm="1">
        <f t="array" aca="1" ref="BY1297" ca="1">(SUM(INDEX(1292:1292,1,MAX(COLUMN($R:$R),COLUMN()-($H1289*12-1))):BY1294)/($H1289*12)+IF($R1299=0,0,SUM(INDEX(1297:1297,1,MAX(COLUMN($R:$R),COLUMN()-(($H1289-$H1290)*12))):BY1299)/(($H1289)*12)))</f>
        <v>-49156.833333333336</v>
      </c>
      <c r="BZ1297" s="80" cm="1">
        <f t="array" aca="1" ref="BZ1297" ca="1">(SUM(INDEX(1292:1292,1,MAX(COLUMN($R:$R),COLUMN()-($H1289*12-1))):BZ1294)/($H1289*12)+IF($R1299=0,0,SUM(INDEX(1297:1297,1,MAX(COLUMN($R:$R),COLUMN()-(($H1289-$H1290)*12))):BZ1299)/(($H1289)*12)))</f>
        <v>-49990</v>
      </c>
      <c r="CA1297" s="80" cm="1">
        <f t="array" aca="1" ref="CA1297" ca="1">(SUM(INDEX(1292:1292,1,MAX(COLUMN($R:$R),COLUMN()-($H1289*12-1))):CA1294)/($H1289*12)+IF($R1299=0,0,SUM(INDEX(1297:1297,1,MAX(COLUMN($R:$R),COLUMN()-(($H1289-$H1290)*12))):CA1299)/(($H1289)*12)))</f>
        <v>-49990</v>
      </c>
      <c r="CB1297" s="80" cm="1">
        <f t="array" aca="1" ref="CB1297" ca="1">(SUM(INDEX(1292:1292,1,MAX(COLUMN($R:$R),COLUMN()-($H1289*12-1))):CB1294)/($H1289*12)+IF($R1299=0,0,SUM(INDEX(1297:1297,1,MAX(COLUMN($R:$R),COLUMN()-(($H1289-$H1290)*12))):CB1299)/(($H1289)*12)))</f>
        <v>-49990</v>
      </c>
      <c r="CC1297" s="80" cm="1">
        <f t="array" aca="1" ref="CC1297" ca="1">(SUM(INDEX(1292:1292,1,MAX(COLUMN($R:$R),COLUMN()-($H1289*12-1))):CC1294)/($H1289*12)+IF($R1299=0,0,SUM(INDEX(1297:1297,1,MAX(COLUMN($R:$R),COLUMN()-(($H1289-$H1290)*12))):CC1299)/(($H1289)*12)))</f>
        <v>-49990</v>
      </c>
      <c r="CD1297" s="80" cm="1">
        <f t="array" aca="1" ref="CD1297" ca="1">(SUM(INDEX(1292:1292,1,MAX(COLUMN($R:$R),COLUMN()-($H1289*12-1))):CD1294)/($H1289*12)+IF($R1299=0,0,SUM(INDEX(1297:1297,1,MAX(COLUMN($R:$R),COLUMN()-(($H1289-$H1290)*12))):CD1299)/(($H1289)*12)))</f>
        <v>-49990</v>
      </c>
      <c r="CE1297" s="80" cm="1">
        <f t="array" aca="1" ref="CE1297" ca="1">(SUM(INDEX(1292:1292,1,MAX(COLUMN($R:$R),COLUMN()-($H1289*12-1))):CE1294)/($H1289*12)+IF($R1299=0,0,SUM(INDEX(1297:1297,1,MAX(COLUMN($R:$R),COLUMN()-(($H1289-$H1290)*12))):CE1299)/(($H1289)*12)))</f>
        <v>-49990</v>
      </c>
      <c r="CF1297" s="80" cm="1">
        <f t="array" aca="1" ref="CF1297" ca="1">(SUM(INDEX(1292:1292,1,MAX(COLUMN($R:$R),COLUMN()-($H1289*12-1))):CF1294)/($H1289*12)+IF($R1299=0,0,SUM(INDEX(1297:1297,1,MAX(COLUMN($R:$R),COLUMN()-(($H1289-$H1290)*12))):CF1299)/(($H1289)*12)))</f>
        <v>-49990</v>
      </c>
      <c r="CG1297" s="80" cm="1">
        <f t="array" aca="1" ref="CG1297" ca="1">(SUM(INDEX(1292:1292,1,MAX(COLUMN($R:$R),COLUMN()-($H1289*12-1))):CG1294)/($H1289*12)+IF($R1299=0,0,SUM(INDEX(1297:1297,1,MAX(COLUMN($R:$R),COLUMN()-(($H1289-$H1290)*12))):CG1299)/(($H1289)*12)))</f>
        <v>-49990</v>
      </c>
      <c r="CH1297" s="80" cm="1">
        <f t="array" aca="1" ref="CH1297" ca="1">(SUM(INDEX(1292:1292,1,MAX(COLUMN($R:$R),COLUMN()-($H1289*12-1))):CH1294)/($H1289*12)+IF($R1299=0,0,SUM(INDEX(1297:1297,1,MAX(COLUMN($R:$R),COLUMN()-(($H1289-$H1290)*12))):CH1299)/(($H1289)*12)))</f>
        <v>-49990</v>
      </c>
      <c r="CI1297" s="80" cm="1">
        <f t="array" aca="1" ref="CI1297" ca="1">(SUM(INDEX(1292:1292,1,MAX(COLUMN($R:$R),COLUMN()-($H1289*12-1))):CI1294)/($H1289*12)+IF($R1299=0,0,SUM(INDEX(1297:1297,1,MAX(COLUMN($R:$R),COLUMN()-(($H1289-$H1290)*12))):CI1299)/(($H1289)*12)))</f>
        <v>-49990</v>
      </c>
      <c r="CJ1297" s="80" cm="1">
        <f t="array" aca="1" ref="CJ1297" ca="1">(SUM(INDEX(1292:1292,1,MAX(COLUMN($R:$R),COLUMN()-($H1289*12-1))):CJ1294)/($H1289*12)+IF($R1299=0,0,SUM(INDEX(1297:1297,1,MAX(COLUMN($R:$R),COLUMN()-(($H1289-$H1290)*12))):CJ1299)/(($H1289)*12)))</f>
        <v>-49990</v>
      </c>
      <c r="CK1297" s="80" cm="1">
        <f t="array" aca="1" ref="CK1297" ca="1">(SUM(INDEX(1292:1292,1,MAX(COLUMN($R:$R),COLUMN()-($H1289*12-1))):CK1294)/($H1289*12)+IF($R1299=0,0,SUM(INDEX(1297:1297,1,MAX(COLUMN($R:$R),COLUMN()-(($H1289-$H1290)*12))):CK1299)/(($H1289)*12)))</f>
        <v>-49990</v>
      </c>
      <c r="CL1297" s="80" cm="1">
        <f t="array" aca="1" ref="CL1297" ca="1">(SUM(INDEX(1292:1292,1,MAX(COLUMN($R:$R),COLUMN()-($H1289*12-1))):CL1294)/($H1289*12)+IF($R1299=0,0,SUM(INDEX(1297:1297,1,MAX(COLUMN($R:$R),COLUMN()-(($H1289-$H1290)*12))):CL1299)/(($H1289)*12)))</f>
        <v>-49990</v>
      </c>
      <c r="CN1297" s="80">
        <f>SUMIF($5:$5,CN$2,1295:1295)</f>
        <v>0</v>
      </c>
      <c r="CO1297" s="80" t="e" cm="1">
        <f t="array" ref="CO1297">(SUM(INDEX(1292:1292,1,MAX(COLUMN($CN:$CN),COLUMN()-($H1289*4-1))):CO1294)/($H1289*4)-IF($CN1299=0,0,SUM(INDEX(1297:1297,1,MAX(COLUMN($CN:$CN),COLUMN()-(($H1289-$H1290)*4))):CO1299)/(($H1289)*4)))</f>
        <v>#N/A</v>
      </c>
      <c r="CP1297" s="80" t="e" cm="1">
        <f t="array" ref="CP1297">(SUM(INDEX(1292:1292,1,MAX(COLUMN($CN:$CN),COLUMN()-($H1289*4-1))):CP1294)/($H1289*4)-IF($CN1299=0,0,SUM(INDEX(1297:1297,1,MAX(COLUMN($CN:$CN),COLUMN()-(($H1289-$H1290)*4))):CP1299)/(($H1289)*4)))</f>
        <v>#N/A</v>
      </c>
      <c r="CQ1297" s="80" t="e" cm="1">
        <f t="array" ref="CQ1297">(SUM(INDEX(1292:1292,1,MAX(COLUMN($CN:$CN),COLUMN()-($H1289*4-1))):CQ1294)/($H1289*4)-IF($CN1299=0,0,SUM(INDEX(1297:1297,1,MAX(COLUMN($CN:$CN),COLUMN()-(($H1289-$H1290)*4))):CQ1299)/(($H1289)*4)))</f>
        <v>#N/A</v>
      </c>
      <c r="CR1297" s="80" t="e" cm="1">
        <f t="array" ref="CR1297">(SUM(INDEX(1292:1292,1,MAX(COLUMN($CN:$CN),COLUMN()-($H1289*4-1))):CR1294)/($H1289*4)-IF($CN1299=0,0,SUM(INDEX(1297:1297,1,MAX(COLUMN($CN:$CN),COLUMN()-(($H1289-$H1290)*4))):CR1299)/(($H1289)*4)))</f>
        <v>#N/A</v>
      </c>
      <c r="CS1297" s="80" t="e" cm="1">
        <f t="array" ref="CS1297">(SUM(INDEX(1292:1292,1,MAX(COLUMN($CN:$CN),COLUMN()-($H1289*4-1))):CS1294)/($H1289*4)-IF($CN1299=0,0,SUM(INDEX(1297:1297,1,MAX(COLUMN($CN:$CN),COLUMN()-(($H1289-$H1290)*4))):CS1299)/(($H1289)*4)))</f>
        <v>#N/A</v>
      </c>
      <c r="CT1297" s="80" t="e" cm="1">
        <f t="array" ref="CT1297">(SUM(INDEX(1292:1292,1,MAX(COLUMN($CN:$CN),COLUMN()-($H1289*4-1))):CT1294)/($H1289*4)-IF($CN1299=0,0,SUM(INDEX(1297:1297,1,MAX(COLUMN($CN:$CN),COLUMN()-(($H1289-$H1290)*4))):CT1299)/(($H1289)*4)))</f>
        <v>#N/A</v>
      </c>
      <c r="CU1297" s="80" t="e" cm="1">
        <f t="array" ref="CU1297">(SUM(INDEX(1292:1292,1,MAX(COLUMN($CN:$CN),COLUMN()-($H1289*4-1))):CU1294)/($H1289*4)-IF($CN1299=0,0,SUM(INDEX(1297:1297,1,MAX(COLUMN($CN:$CN),COLUMN()-(($H1289-$H1290)*4))):CU1299)/(($H1289)*4)))</f>
        <v>#N/A</v>
      </c>
      <c r="CV1297" s="80" t="e" cm="1">
        <f t="array" ref="CV1297">(SUM(INDEX(1292:1292,1,MAX(COLUMN($CN:$CN),COLUMN()-($H1289*4-1))):CV1294)/($H1289*4)-IF($CN1299=0,0,SUM(INDEX(1297:1297,1,MAX(COLUMN($CN:$CN),COLUMN()-(($H1289-$H1290)*4))):CV1299)/(($H1289)*4)))</f>
        <v>#N/A</v>
      </c>
      <c r="CW1297" s="80" t="e" cm="1">
        <f t="array" ref="CW1297">(SUM(INDEX(1292:1292,1,MAX(COLUMN($CN:$CN),COLUMN()-($H1289*4-1))):CW1294)/($H1289*4)-IF($CN1299=0,0,SUM(INDEX(1297:1297,1,MAX(COLUMN($CN:$CN),COLUMN()-(($H1289-$H1290)*4))):CW1299)/(($H1289)*4)))</f>
        <v>#N/A</v>
      </c>
      <c r="CX1297" s="80" t="e" cm="1">
        <f t="array" ref="CX1297">(SUM(INDEX(1292:1292,1,MAX(COLUMN($CN:$CN),COLUMN()-($H1289*4-1))):CX1294)/($H1289*4)-IF($CN1299=0,0,SUM(INDEX(1297:1297,1,MAX(COLUMN($CN:$CN),COLUMN()-(($H1289-$H1290)*4))):CX1299)/(($H1289)*4)))</f>
        <v>#N/A</v>
      </c>
      <c r="CY1297" s="80" t="e" cm="1">
        <f t="array" ref="CY1297">(SUM(INDEX(1292:1292,1,MAX(COLUMN($CN:$CN),COLUMN()-($H1289*4-1))):CY1294)/($H1289*4)-IF($CN1299=0,0,SUM(INDEX(1297:1297,1,MAX(COLUMN($CN:$CN),COLUMN()-(($H1289-$H1290)*4))):CY1299)/(($H1289)*4)))</f>
        <v>#N/A</v>
      </c>
      <c r="CZ1297" s="80" t="e" cm="1">
        <f t="array" ref="CZ1297">(SUM(INDEX(1292:1292,1,MAX(COLUMN($CN:$CN),COLUMN()-($H1289*4-1))):CZ1294)/($H1289*4)-IF($CN1299=0,0,SUM(INDEX(1297:1297,1,MAX(COLUMN($CN:$CN),COLUMN()-(($H1289-$H1290)*4))):CZ1299)/(($H1289)*4)))</f>
        <v>#N/A</v>
      </c>
      <c r="DA1297" s="80" t="e" cm="1">
        <f t="array" ref="DA1297">(SUM(INDEX(1292:1292,1,MAX(COLUMN($CN:$CN),COLUMN()-($H1289*4-1))):DA1294)/($H1289*4)-IF($CN1299=0,0,SUM(INDEX(1297:1297,1,MAX(COLUMN($CN:$CN),COLUMN()-(($H1289-$H1290)*4))):DA1299)/(($H1289)*4)))</f>
        <v>#N/A</v>
      </c>
      <c r="DB1297" s="80" t="e" cm="1">
        <f t="array" ref="DB1297">(SUM(INDEX(1292:1292,1,MAX(COLUMN($CN:$CN),COLUMN()-($H1289*4-1))):DB1294)/($H1289*4)-IF($CN1299=0,0,SUM(INDEX(1297:1297,1,MAX(COLUMN($CN:$CN),COLUMN()-(($H1289-$H1290)*4))):DB1299)/(($H1289)*4)))</f>
        <v>#N/A</v>
      </c>
      <c r="DC1297" s="80" t="e" cm="1">
        <f t="array" ref="DC1297">(SUM(INDEX(1292:1292,1,MAX(COLUMN($CN:$CN),COLUMN()-($H1289*4-1))):DC1294)/($H1289*4)-IF($CN1299=0,0,SUM(INDEX(1297:1297,1,MAX(COLUMN($CN:$CN),COLUMN()-(($H1289-$H1290)*4))):DC1299)/(($H1289)*4)))</f>
        <v>#N/A</v>
      </c>
      <c r="DD1297" s="80" t="e" cm="1">
        <f t="array" ref="DD1297">(SUM(INDEX(1292:1292,1,MAX(COLUMN($CN:$CN),COLUMN()-($H1289*4-1))):DD1294)/($H1289*4)-IF($CN1299=0,0,SUM(INDEX(1297:1297,1,MAX(COLUMN($CN:$CN),COLUMN()-(($H1289-$H1290)*4))):DD1299)/(($H1289)*4)))</f>
        <v>#N/A</v>
      </c>
      <c r="DE1297" s="80" t="e" cm="1">
        <f t="array" ref="DE1297">(SUM(INDEX(1292:1292,1,MAX(COLUMN($CN:$CN),COLUMN()-($H1289*4-1))):DE1294)/($H1289*4)-IF($CN1299=0,0,SUM(INDEX(1297:1297,1,MAX(COLUMN($CN:$CN),COLUMN()-(($H1289-$H1290)*4))):DE1299)/(($H1289)*4)))</f>
        <v>#N/A</v>
      </c>
      <c r="DF1297" s="80" t="e" cm="1">
        <f t="array" ref="DF1297">(SUM(INDEX(1292:1292,1,MAX(COLUMN($CN:$CN),COLUMN()-($H1289*4-1))):DF1294)/($H1289*4)-IF($CN1299=0,0,SUM(INDEX(1297:1297,1,MAX(COLUMN($CN:$CN),COLUMN()-(($H1289-$H1290)*4))):DF1299)/(($H1289)*4)))</f>
        <v>#N/A</v>
      </c>
      <c r="DG1297" s="80" t="e" cm="1">
        <f t="array" ref="DG1297">(SUM(INDEX(1292:1292,1,MAX(COLUMN($CN:$CN),COLUMN()-($H1289*4-1))):DG1294)/($H1289*4)-IF($CN1299=0,0,SUM(INDEX(1297:1297,1,MAX(COLUMN($CN:$CN),COLUMN()-(($H1289-$H1290)*4))):DG1299)/(($H1289)*4)))</f>
        <v>#N/A</v>
      </c>
      <c r="DH1297" s="80" t="e" cm="1">
        <f t="array" ref="DH1297">(SUM(INDEX(1292:1292,1,MAX(COLUMN($CN:$CN),COLUMN()-($H1289*4-1))):DH1294)/($H1289*4)-IF($CN1299=0,0,SUM(INDEX(1297:1297,1,MAX(COLUMN($CN:$CN),COLUMN()-(($H1289-$H1290)*4))):DH1299)/(($H1289)*4)))</f>
        <v>#N/A</v>
      </c>
      <c r="DI1297" s="80" t="e" cm="1">
        <f t="array" ref="DI1297">(SUM(INDEX(1292:1292,1,MAX(COLUMN($CN:$CN),COLUMN()-($H1289*4-1))):DI1294)/($H1289*4)-IF($CN1299=0,0,SUM(INDEX(1297:1297,1,MAX(COLUMN($CN:$CN),COLUMN()-(($H1289-$H1290)*4))):DI1299)/(($H1289)*4)))</f>
        <v>#N/A</v>
      </c>
      <c r="DJ1297" s="80" t="e" cm="1">
        <f t="array" ref="DJ1297">(SUM(INDEX(1292:1292,1,MAX(COLUMN($CN:$CN),COLUMN()-($H1289*4-1))):DJ1294)/($H1289*4)-IF($CN1299=0,0,SUM(INDEX(1297:1297,1,MAX(COLUMN($CN:$CN),COLUMN()-(($H1289-$H1290)*4))):DJ1299)/(($H1289)*4)))</f>
        <v>#N/A</v>
      </c>
      <c r="DK1297" s="80" t="e" cm="1">
        <f t="array" ref="DK1297">(SUM(INDEX(1292:1292,1,MAX(COLUMN($CN:$CN),COLUMN()-($H1289*4-1))):DK1294)/($H1289*4)-IF($CN1299=0,0,SUM(INDEX(1297:1297,1,MAX(COLUMN($CN:$CN),COLUMN()-(($H1289-$H1290)*4))):DK1299)/(($H1289)*4)))</f>
        <v>#N/A</v>
      </c>
      <c r="DL1297" s="80" t="e" cm="1">
        <f t="array" ref="DL1297">(SUM(INDEX(1292:1292,1,MAX(COLUMN($CN:$CN),COLUMN()-($H1289*4-1))):DL1294)/($H1289*4)-IF($CN1299=0,0,SUM(INDEX(1297:1297,1,MAX(COLUMN($CN:$CN),COLUMN()-(($H1289-$H1290)*4))):DL1299)/(($H1289)*4)))</f>
        <v>#N/A</v>
      </c>
    </row>
    <row r="1298" spans="1:116" x14ac:dyDescent="0.4">
      <c r="B1298" s="8"/>
      <c r="C1298" s="8"/>
      <c r="D1298" t="s">
        <v>767</v>
      </c>
      <c r="E1298" s="8" t="str">
        <f t="shared" si="1485"/>
        <v>1298 FAPPE-S</v>
      </c>
      <c r="G1298" s="125"/>
      <c r="I1298" s="62"/>
      <c r="J1298" s="62"/>
      <c r="K1298" s="53"/>
      <c r="L1298" s="53"/>
      <c r="M1298" s="53"/>
      <c r="N1298" s="53"/>
      <c r="O1298" s="53"/>
      <c r="P1298" s="53"/>
      <c r="R1298" s="82"/>
      <c r="S1298" s="153"/>
      <c r="T1298" s="153"/>
      <c r="U1298" s="153"/>
      <c r="V1298" s="153"/>
      <c r="W1298" s="153"/>
      <c r="X1298" s="153"/>
      <c r="Y1298" s="153"/>
      <c r="Z1298" s="153"/>
      <c r="AA1298" s="153"/>
      <c r="AB1298" s="153"/>
      <c r="AC1298" s="153"/>
      <c r="AD1298" s="153"/>
      <c r="AE1298" s="153"/>
      <c r="AF1298" s="153"/>
      <c r="AG1298" s="153"/>
      <c r="AH1298" s="153"/>
      <c r="AI1298" s="153"/>
      <c r="AJ1298" s="153"/>
      <c r="AK1298" s="153"/>
      <c r="AL1298" s="153"/>
      <c r="AM1298" s="153"/>
      <c r="AN1298" s="153"/>
      <c r="AO1298" s="153"/>
      <c r="AP1298" s="153"/>
      <c r="AQ1298" s="153"/>
      <c r="AR1298" s="153"/>
      <c r="AS1298" s="153"/>
      <c r="AT1298" s="153"/>
      <c r="AU1298" s="153"/>
      <c r="AV1298" s="153"/>
      <c r="AW1298" s="153"/>
      <c r="AX1298" s="153"/>
      <c r="AY1298" s="153"/>
      <c r="AZ1298" s="153"/>
      <c r="BA1298" s="153"/>
      <c r="BB1298" s="153"/>
      <c r="BC1298" s="153"/>
      <c r="BD1298" s="153"/>
      <c r="BE1298" s="153"/>
      <c r="BF1298" s="153"/>
      <c r="BG1298" s="153"/>
      <c r="BH1298" s="153"/>
      <c r="BI1298" s="153"/>
      <c r="BJ1298" s="153"/>
      <c r="BK1298" s="153"/>
      <c r="BL1298" s="153"/>
      <c r="BM1298" s="153"/>
      <c r="BN1298" s="153"/>
      <c r="BO1298" s="153"/>
      <c r="BP1298" s="153"/>
      <c r="BQ1298" s="153"/>
      <c r="BR1298" s="153"/>
      <c r="BS1298" s="153"/>
      <c r="BT1298" s="153"/>
      <c r="BU1298" s="153"/>
      <c r="BV1298" s="153"/>
      <c r="BW1298" s="153"/>
      <c r="BX1298" s="153"/>
      <c r="BY1298" s="153"/>
      <c r="BZ1298" s="153"/>
      <c r="CA1298" s="153"/>
      <c r="CB1298" s="153"/>
      <c r="CC1298" s="153"/>
      <c r="CD1298" s="153"/>
      <c r="CE1298" s="153"/>
      <c r="CF1298" s="153"/>
      <c r="CG1298" s="153"/>
      <c r="CH1298" s="153"/>
      <c r="CI1298" s="153"/>
      <c r="CJ1298" s="153"/>
      <c r="CK1298" s="153"/>
      <c r="CL1298" s="153"/>
      <c r="CN1298" s="62"/>
      <c r="CO1298" s="153"/>
      <c r="CP1298" s="153"/>
      <c r="CQ1298" s="153"/>
      <c r="CR1298" s="153"/>
      <c r="CS1298" s="153"/>
      <c r="CT1298" s="153"/>
      <c r="CU1298" s="153"/>
      <c r="CV1298" s="153"/>
      <c r="CW1298" s="153"/>
      <c r="CX1298" s="153"/>
      <c r="CY1298" s="153"/>
      <c r="CZ1298" s="153"/>
      <c r="DA1298" s="153"/>
      <c r="DB1298" s="153"/>
      <c r="DC1298" s="153"/>
      <c r="DD1298" s="153"/>
      <c r="DE1298" s="153"/>
      <c r="DF1298" s="153"/>
      <c r="DG1298" s="153"/>
      <c r="DH1298" s="153"/>
      <c r="DI1298" s="153"/>
      <c r="DJ1298" s="153"/>
      <c r="DK1298" s="153"/>
      <c r="DL1298" s="153"/>
    </row>
    <row r="1299" spans="1:116" x14ac:dyDescent="0.4">
      <c r="B1299" s="8" t="str">
        <f>E1299</f>
        <v>1299 FAPPE-S</v>
      </c>
      <c r="C1299" s="8"/>
      <c r="D1299" t="s">
        <v>767</v>
      </c>
      <c r="E1299" s="8" t="str">
        <f t="shared" si="1485"/>
        <v>1299 FAPPE-S</v>
      </c>
      <c r="G1299" s="158" t="s">
        <v>251</v>
      </c>
      <c r="I1299" s="74">
        <v>0</v>
      </c>
      <c r="J1299" s="74"/>
      <c r="K1299" s="53"/>
      <c r="L1299" s="53"/>
      <c r="M1299" s="53"/>
      <c r="N1299" s="53"/>
      <c r="O1299" s="53"/>
      <c r="P1299" s="53"/>
      <c r="R1299" s="24">
        <f>-$I1299</f>
        <v>0</v>
      </c>
      <c r="S1299" s="153"/>
      <c r="T1299" s="153"/>
      <c r="U1299" s="153"/>
      <c r="V1299" s="153"/>
      <c r="W1299" s="153"/>
      <c r="X1299" s="153"/>
      <c r="Y1299" s="153"/>
      <c r="Z1299" s="153"/>
      <c r="AA1299" s="153"/>
      <c r="AB1299" s="153"/>
      <c r="AC1299" s="153"/>
      <c r="AD1299" s="153"/>
      <c r="AE1299" s="153"/>
      <c r="AF1299" s="153"/>
      <c r="AG1299" s="153"/>
      <c r="AH1299" s="153"/>
      <c r="AI1299" s="153"/>
      <c r="AJ1299" s="153"/>
      <c r="AK1299" s="153"/>
      <c r="AL1299" s="153"/>
      <c r="AM1299" s="153"/>
      <c r="AN1299" s="153"/>
      <c r="AO1299" s="153"/>
      <c r="AP1299" s="153"/>
      <c r="AQ1299" s="153"/>
      <c r="AR1299" s="153"/>
      <c r="AS1299" s="153"/>
      <c r="AT1299" s="153"/>
      <c r="AU1299" s="153"/>
      <c r="AV1299" s="153"/>
      <c r="AW1299" s="153"/>
      <c r="AX1299" s="153"/>
      <c r="AY1299" s="153"/>
      <c r="AZ1299" s="153"/>
      <c r="BA1299" s="153"/>
      <c r="BB1299" s="153"/>
      <c r="BC1299" s="153"/>
      <c r="BD1299" s="153"/>
      <c r="BE1299" s="153"/>
      <c r="BF1299" s="153"/>
      <c r="BG1299" s="153"/>
      <c r="BH1299" s="153"/>
      <c r="BI1299" s="153"/>
      <c r="BJ1299" s="153"/>
      <c r="BK1299" s="153"/>
      <c r="BL1299" s="153"/>
      <c r="BM1299" s="153"/>
      <c r="BN1299" s="153"/>
      <c r="BO1299" s="153"/>
      <c r="BP1299" s="153"/>
      <c r="BQ1299" s="153"/>
      <c r="BR1299" s="153"/>
      <c r="BS1299" s="153"/>
      <c r="BT1299" s="153"/>
      <c r="BU1299" s="153"/>
      <c r="BV1299" s="153"/>
      <c r="BW1299" s="153"/>
      <c r="BX1299" s="153"/>
      <c r="BY1299" s="153"/>
      <c r="BZ1299" s="153"/>
      <c r="CA1299" s="153"/>
      <c r="CB1299" s="153"/>
      <c r="CC1299" s="153"/>
      <c r="CD1299" s="153"/>
      <c r="CE1299" s="153"/>
      <c r="CF1299" s="153"/>
      <c r="CG1299" s="153"/>
      <c r="CH1299" s="153"/>
      <c r="CI1299" s="153"/>
      <c r="CJ1299" s="153"/>
      <c r="CK1299" s="153"/>
      <c r="CL1299" s="153"/>
      <c r="CN1299" s="74">
        <f>I1299</f>
        <v>0</v>
      </c>
      <c r="CO1299" s="153"/>
      <c r="CP1299" s="153"/>
      <c r="CQ1299" s="153"/>
      <c r="CR1299" s="153"/>
      <c r="CS1299" s="153"/>
      <c r="CT1299" s="153"/>
      <c r="CU1299" s="153"/>
      <c r="CV1299" s="153"/>
      <c r="CW1299" s="153"/>
      <c r="CX1299" s="153"/>
      <c r="CY1299" s="153"/>
      <c r="CZ1299" s="153"/>
      <c r="DA1299" s="153"/>
      <c r="DB1299" s="153"/>
      <c r="DC1299" s="153"/>
      <c r="DD1299" s="153"/>
      <c r="DE1299" s="153"/>
      <c r="DF1299" s="153"/>
      <c r="DG1299" s="153"/>
      <c r="DH1299" s="153"/>
      <c r="DI1299" s="153"/>
      <c r="DJ1299" s="153"/>
      <c r="DK1299" s="153"/>
      <c r="DL1299" s="153"/>
    </row>
    <row r="1300" spans="1:116" x14ac:dyDescent="0.4">
      <c r="D1300" t="s">
        <v>767</v>
      </c>
      <c r="E1300" s="8" t="str">
        <f t="shared" si="1485"/>
        <v>1300 FAPPE-S</v>
      </c>
      <c r="G1300" s="125"/>
      <c r="S1300" s="72"/>
      <c r="T1300" s="72"/>
      <c r="U1300" s="72"/>
      <c r="V1300" s="72"/>
      <c r="W1300" s="72"/>
      <c r="X1300" s="72"/>
      <c r="Y1300" s="72"/>
      <c r="Z1300" s="72"/>
      <c r="AA1300" s="72"/>
      <c r="AB1300" s="72"/>
      <c r="AC1300" s="72"/>
      <c r="AD1300" s="72"/>
      <c r="AE1300" s="72"/>
      <c r="AF1300" s="72"/>
      <c r="AG1300" s="72"/>
      <c r="AH1300" s="72"/>
      <c r="AI1300" s="72"/>
      <c r="AJ1300" s="72"/>
      <c r="AK1300" s="72"/>
      <c r="AL1300" s="72"/>
      <c r="AM1300" s="72"/>
      <c r="AN1300" s="72"/>
      <c r="AO1300" s="72"/>
      <c r="AP1300" s="72"/>
      <c r="AQ1300" s="72"/>
      <c r="AR1300" s="72"/>
      <c r="AS1300" s="72"/>
      <c r="AT1300" s="72"/>
      <c r="AU1300" s="72"/>
      <c r="AV1300" s="72"/>
      <c r="AW1300" s="72"/>
      <c r="AX1300" s="72"/>
      <c r="AY1300" s="72"/>
      <c r="AZ1300" s="72"/>
      <c r="BA1300" s="72"/>
      <c r="BB1300" s="72"/>
      <c r="BC1300" s="72"/>
      <c r="BD1300" s="72"/>
      <c r="BE1300" s="72"/>
      <c r="BF1300" s="72"/>
      <c r="BG1300" s="72"/>
      <c r="BH1300" s="72"/>
      <c r="BI1300" s="72"/>
      <c r="BJ1300" s="72"/>
      <c r="BK1300" s="72"/>
      <c r="BL1300" s="72"/>
      <c r="BM1300" s="72"/>
      <c r="BN1300" s="72"/>
      <c r="BO1300" s="72"/>
      <c r="BP1300" s="72"/>
      <c r="BQ1300" s="72"/>
      <c r="BR1300" s="72"/>
      <c r="BS1300" s="72"/>
      <c r="BT1300" s="72"/>
      <c r="BU1300" s="72"/>
      <c r="BV1300" s="72"/>
      <c r="BW1300" s="72"/>
      <c r="BX1300" s="72"/>
      <c r="BY1300" s="72"/>
      <c r="BZ1300" s="72"/>
      <c r="CA1300" s="72"/>
      <c r="CB1300" s="72"/>
      <c r="CC1300" s="72"/>
      <c r="CD1300" s="72"/>
      <c r="CE1300" s="72"/>
      <c r="CF1300" s="72"/>
      <c r="CG1300" s="72"/>
      <c r="CH1300" s="72"/>
      <c r="CI1300" s="72"/>
      <c r="CJ1300" s="72"/>
      <c r="CK1300" s="72"/>
      <c r="CL1300" s="72"/>
      <c r="CO1300" s="72"/>
      <c r="CP1300" s="72"/>
      <c r="CQ1300" s="72"/>
      <c r="CR1300" s="72"/>
      <c r="CS1300" s="72"/>
      <c r="CT1300" s="72"/>
      <c r="CU1300" s="72"/>
      <c r="CV1300" s="72"/>
      <c r="CW1300" s="72"/>
      <c r="CX1300" s="72"/>
      <c r="CY1300" s="72"/>
      <c r="CZ1300" s="72"/>
      <c r="DA1300" s="72"/>
      <c r="DB1300" s="72"/>
      <c r="DC1300" s="72"/>
      <c r="DD1300" s="72"/>
      <c r="DE1300" s="72"/>
      <c r="DF1300" s="72"/>
      <c r="DG1300" s="72"/>
      <c r="DH1300" s="72"/>
      <c r="DI1300" s="72"/>
      <c r="DJ1300" s="72"/>
      <c r="DK1300" s="72"/>
      <c r="DL1300" s="72"/>
    </row>
    <row r="1301" spans="1:116" x14ac:dyDescent="0.4">
      <c r="D1301" t="s">
        <v>767</v>
      </c>
      <c r="E1301" s="8" t="str">
        <f t="shared" ref="E1301:E1313" si="1549">ROW()&amp;" "&amp;D1301</f>
        <v>1301 FAPPE-S</v>
      </c>
      <c r="G1301" s="95" t="s">
        <v>205</v>
      </c>
      <c r="H1301" s="12"/>
      <c r="S1301" s="72"/>
      <c r="T1301" s="72"/>
      <c r="U1301" s="72"/>
      <c r="V1301" s="72"/>
      <c r="W1301" s="72"/>
      <c r="X1301" s="72"/>
      <c r="Y1301" s="72"/>
      <c r="Z1301" s="72"/>
      <c r="AA1301" s="72"/>
      <c r="AB1301" s="72"/>
      <c r="AC1301" s="72"/>
      <c r="AD1301" s="72"/>
      <c r="AE1301" s="72"/>
      <c r="AF1301" s="72"/>
      <c r="AG1301" s="72"/>
      <c r="AH1301" s="72"/>
      <c r="AI1301" s="72"/>
      <c r="AJ1301" s="72"/>
      <c r="AK1301" s="72"/>
      <c r="AL1301" s="72"/>
      <c r="AM1301" s="72"/>
      <c r="AN1301" s="72"/>
      <c r="AO1301" s="72"/>
      <c r="AP1301" s="72"/>
      <c r="AQ1301" s="72"/>
      <c r="AR1301" s="72"/>
      <c r="AS1301" s="72"/>
      <c r="AT1301" s="72"/>
      <c r="AU1301" s="72"/>
      <c r="AV1301" s="72"/>
      <c r="AW1301" s="72"/>
      <c r="AX1301" s="72"/>
      <c r="AY1301" s="72"/>
      <c r="AZ1301" s="72"/>
      <c r="BA1301" s="72"/>
      <c r="BB1301" s="72"/>
      <c r="BC1301" s="72"/>
      <c r="BD1301" s="72"/>
      <c r="BE1301" s="72"/>
      <c r="BF1301" s="72"/>
      <c r="BG1301" s="72"/>
      <c r="BH1301" s="72"/>
      <c r="BI1301" s="72"/>
      <c r="BJ1301" s="72"/>
      <c r="BK1301" s="72"/>
      <c r="BL1301" s="72"/>
      <c r="BM1301" s="72"/>
      <c r="BN1301" s="72"/>
      <c r="BO1301" s="72"/>
      <c r="BP1301" s="72"/>
      <c r="BQ1301" s="72"/>
      <c r="BR1301" s="72"/>
      <c r="BS1301" s="72"/>
      <c r="BT1301" s="72"/>
      <c r="BU1301" s="72"/>
      <c r="BV1301" s="72"/>
      <c r="BW1301" s="72"/>
      <c r="BX1301" s="72"/>
      <c r="BY1301" s="72"/>
      <c r="BZ1301" s="72"/>
      <c r="CA1301" s="72"/>
      <c r="CB1301" s="72"/>
      <c r="CC1301" s="72"/>
      <c r="CD1301" s="72"/>
      <c r="CE1301" s="72"/>
      <c r="CF1301" s="72"/>
      <c r="CG1301" s="72"/>
      <c r="CH1301" s="72"/>
      <c r="CI1301" s="72"/>
      <c r="CJ1301" s="72"/>
      <c r="CK1301" s="72"/>
      <c r="CL1301" s="72"/>
      <c r="CO1301" s="72"/>
      <c r="CP1301" s="72"/>
      <c r="CQ1301" s="72"/>
      <c r="CR1301" s="72"/>
      <c r="CS1301" s="72"/>
      <c r="CT1301" s="72"/>
      <c r="CU1301" s="72"/>
      <c r="CV1301" s="72"/>
      <c r="CW1301" s="72"/>
      <c r="CX1301" s="72"/>
      <c r="CY1301" s="72"/>
      <c r="CZ1301" s="72"/>
      <c r="DA1301" s="72"/>
      <c r="DB1301" s="72"/>
      <c r="DC1301" s="72"/>
      <c r="DD1301" s="72"/>
      <c r="DE1301" s="72"/>
      <c r="DF1301" s="72"/>
      <c r="DG1301" s="72"/>
      <c r="DH1301" s="72"/>
      <c r="DI1301" s="72"/>
      <c r="DJ1301" s="72"/>
      <c r="DK1301" s="72"/>
      <c r="DL1301" s="72"/>
    </row>
    <row r="1302" spans="1:116" x14ac:dyDescent="0.4">
      <c r="D1302" t="s">
        <v>767</v>
      </c>
      <c r="E1302" s="8" t="str">
        <f t="shared" si="1549"/>
        <v>1302 FAPPE-S</v>
      </c>
      <c r="G1302" s="158" t="str">
        <f>"Gross PP&amp;E - "&amp;SUBSTITUTE(G1287,":","")</f>
        <v>Gross PP&amp;E - Volume driven secondary PP&amp;E</v>
      </c>
      <c r="I1302" s="80">
        <f>I1299</f>
        <v>0</v>
      </c>
      <c r="J1302" s="80"/>
      <c r="K1302" s="24">
        <f ca="1">SUMIF($4:$4,K$2,1302:1302)</f>
        <v>600000</v>
      </c>
      <c r="L1302" s="24">
        <f ca="1">SUMIF($4:$4,L$2,1302:1302)</f>
        <v>1200000</v>
      </c>
      <c r="M1302" s="24">
        <f ca="1">SUMIF($4:$4,M$2,1302:1302)</f>
        <v>1800000</v>
      </c>
      <c r="N1302" s="24">
        <f ca="1">SUMIF($4:$4,N$2,1302:1302)</f>
        <v>2400000</v>
      </c>
      <c r="O1302" s="24">
        <f ca="1">SUMIF($4:$4,O$2,1302:1302)</f>
        <v>3000000</v>
      </c>
      <c r="P1302" s="24">
        <f ca="1">SUMIF($4:$4,P$2,1302:1302)</f>
        <v>3600000</v>
      </c>
      <c r="R1302" s="24">
        <f>$I1302</f>
        <v>0</v>
      </c>
      <c r="S1302" s="80">
        <f t="shared" ref="S1302:AX1311" ca="1" si="1550">-S1294+R1302</f>
        <v>50000</v>
      </c>
      <c r="T1302" s="80">
        <f t="shared" ca="1" si="1550"/>
        <v>100000</v>
      </c>
      <c r="U1302" s="80">
        <f t="shared" ca="1" si="1550"/>
        <v>150000</v>
      </c>
      <c r="V1302" s="80">
        <f t="shared" ca="1" si="1550"/>
        <v>200000</v>
      </c>
      <c r="W1302" s="80">
        <f t="shared" ca="1" si="1550"/>
        <v>250000</v>
      </c>
      <c r="X1302" s="80">
        <f t="shared" ca="1" si="1550"/>
        <v>300000</v>
      </c>
      <c r="Y1302" s="80">
        <f t="shared" ca="1" si="1550"/>
        <v>350000</v>
      </c>
      <c r="Z1302" s="80">
        <f t="shared" ca="1" si="1550"/>
        <v>400000</v>
      </c>
      <c r="AA1302" s="80">
        <f t="shared" ca="1" si="1550"/>
        <v>450000</v>
      </c>
      <c r="AB1302" s="80">
        <f t="shared" ca="1" si="1550"/>
        <v>500000</v>
      </c>
      <c r="AC1302" s="80">
        <f t="shared" ca="1" si="1550"/>
        <v>550000</v>
      </c>
      <c r="AD1302" s="80">
        <f t="shared" ca="1" si="1550"/>
        <v>600000</v>
      </c>
      <c r="AE1302" s="80">
        <f t="shared" ca="1" si="1550"/>
        <v>650000</v>
      </c>
      <c r="AF1302" s="80">
        <f t="shared" ca="1" si="1550"/>
        <v>700000</v>
      </c>
      <c r="AG1302" s="80">
        <f t="shared" ca="1" si="1550"/>
        <v>750000</v>
      </c>
      <c r="AH1302" s="80">
        <f t="shared" ca="1" si="1550"/>
        <v>800000</v>
      </c>
      <c r="AI1302" s="80">
        <f t="shared" ca="1" si="1550"/>
        <v>850000</v>
      </c>
      <c r="AJ1302" s="80">
        <f t="shared" ca="1" si="1550"/>
        <v>900000</v>
      </c>
      <c r="AK1302" s="80">
        <f t="shared" ca="1" si="1550"/>
        <v>950000</v>
      </c>
      <c r="AL1302" s="80">
        <f t="shared" ca="1" si="1550"/>
        <v>1000000</v>
      </c>
      <c r="AM1302" s="80">
        <f t="shared" ca="1" si="1550"/>
        <v>1050000</v>
      </c>
      <c r="AN1302" s="80">
        <f t="shared" ca="1" si="1550"/>
        <v>1100000</v>
      </c>
      <c r="AO1302" s="80">
        <f t="shared" ca="1" si="1550"/>
        <v>1150000</v>
      </c>
      <c r="AP1302" s="80">
        <f t="shared" ca="1" si="1550"/>
        <v>1200000</v>
      </c>
      <c r="AQ1302" s="80">
        <f t="shared" ca="1" si="1550"/>
        <v>1250000</v>
      </c>
      <c r="AR1302" s="80">
        <f t="shared" ca="1" si="1550"/>
        <v>1300000</v>
      </c>
      <c r="AS1302" s="80">
        <f t="shared" ca="1" si="1550"/>
        <v>1350000</v>
      </c>
      <c r="AT1302" s="80">
        <f t="shared" ca="1" si="1550"/>
        <v>1400000</v>
      </c>
      <c r="AU1302" s="80">
        <f t="shared" ca="1" si="1550"/>
        <v>1450000</v>
      </c>
      <c r="AV1302" s="80">
        <f t="shared" ca="1" si="1550"/>
        <v>1500000</v>
      </c>
      <c r="AW1302" s="80">
        <f t="shared" ca="1" si="1550"/>
        <v>1550000</v>
      </c>
      <c r="AX1302" s="80">
        <f t="shared" ca="1" si="1550"/>
        <v>1600000</v>
      </c>
      <c r="AY1302" s="80">
        <f t="shared" ref="AY1302:CD1311" ca="1" si="1551">-AY1294+AX1302</f>
        <v>1650000</v>
      </c>
      <c r="AZ1302" s="80">
        <f t="shared" ca="1" si="1551"/>
        <v>1700000</v>
      </c>
      <c r="BA1302" s="80">
        <f t="shared" ca="1" si="1551"/>
        <v>1750000</v>
      </c>
      <c r="BB1302" s="80">
        <f t="shared" ca="1" si="1551"/>
        <v>1800000</v>
      </c>
      <c r="BC1302" s="80">
        <f t="shared" ca="1" si="1551"/>
        <v>1850000</v>
      </c>
      <c r="BD1302" s="80">
        <f t="shared" ca="1" si="1551"/>
        <v>1900000</v>
      </c>
      <c r="BE1302" s="80">
        <f t="shared" ca="1" si="1551"/>
        <v>1950000</v>
      </c>
      <c r="BF1302" s="80">
        <f t="shared" ca="1" si="1551"/>
        <v>2000000</v>
      </c>
      <c r="BG1302" s="80">
        <f t="shared" ca="1" si="1551"/>
        <v>2050000</v>
      </c>
      <c r="BH1302" s="80">
        <f t="shared" ca="1" si="1551"/>
        <v>2100000</v>
      </c>
      <c r="BI1302" s="80">
        <f t="shared" ca="1" si="1551"/>
        <v>2150000</v>
      </c>
      <c r="BJ1302" s="80">
        <f t="shared" ca="1" si="1551"/>
        <v>2200000</v>
      </c>
      <c r="BK1302" s="80">
        <f t="shared" ca="1" si="1551"/>
        <v>2250000</v>
      </c>
      <c r="BL1302" s="80">
        <f t="shared" ca="1" si="1551"/>
        <v>2300000</v>
      </c>
      <c r="BM1302" s="80">
        <f t="shared" ca="1" si="1551"/>
        <v>2350000</v>
      </c>
      <c r="BN1302" s="80">
        <f t="shared" ca="1" si="1551"/>
        <v>2400000</v>
      </c>
      <c r="BO1302" s="80">
        <f t="shared" ca="1" si="1551"/>
        <v>2450000</v>
      </c>
      <c r="BP1302" s="80">
        <f t="shared" ca="1" si="1551"/>
        <v>2500000</v>
      </c>
      <c r="BQ1302" s="80">
        <f t="shared" ca="1" si="1551"/>
        <v>2550000</v>
      </c>
      <c r="BR1302" s="80">
        <f t="shared" ca="1" si="1551"/>
        <v>2600000</v>
      </c>
      <c r="BS1302" s="80">
        <f t="shared" ca="1" si="1551"/>
        <v>2650000</v>
      </c>
      <c r="BT1302" s="80">
        <f t="shared" ca="1" si="1551"/>
        <v>2700000</v>
      </c>
      <c r="BU1302" s="80">
        <f t="shared" ca="1" si="1551"/>
        <v>2750000</v>
      </c>
      <c r="BV1302" s="80">
        <f t="shared" ca="1" si="1551"/>
        <v>2800000</v>
      </c>
      <c r="BW1302" s="80">
        <f t="shared" ca="1" si="1551"/>
        <v>2850000</v>
      </c>
      <c r="BX1302" s="80">
        <f t="shared" ca="1" si="1551"/>
        <v>2900000</v>
      </c>
      <c r="BY1302" s="80">
        <f t="shared" ca="1" si="1551"/>
        <v>2950000</v>
      </c>
      <c r="BZ1302" s="80">
        <f t="shared" ca="1" si="1551"/>
        <v>3000000</v>
      </c>
      <c r="CA1302" s="80">
        <f t="shared" ca="1" si="1551"/>
        <v>3050000</v>
      </c>
      <c r="CB1302" s="80">
        <f t="shared" ca="1" si="1551"/>
        <v>3100000</v>
      </c>
      <c r="CC1302" s="80">
        <f t="shared" ca="1" si="1551"/>
        <v>3150000</v>
      </c>
      <c r="CD1302" s="80">
        <f t="shared" ca="1" si="1551"/>
        <v>3200000</v>
      </c>
      <c r="CE1302" s="80">
        <f t="shared" ref="CE1302:CL1311" ca="1" si="1552">-CE1294+CD1302</f>
        <v>3250000</v>
      </c>
      <c r="CF1302" s="80">
        <f t="shared" ca="1" si="1552"/>
        <v>3300000</v>
      </c>
      <c r="CG1302" s="80">
        <f t="shared" ca="1" si="1552"/>
        <v>3350000</v>
      </c>
      <c r="CH1302" s="80">
        <f t="shared" ca="1" si="1552"/>
        <v>3400000</v>
      </c>
      <c r="CI1302" s="80">
        <f t="shared" ca="1" si="1552"/>
        <v>3450000</v>
      </c>
      <c r="CJ1302" s="80">
        <f t="shared" ca="1" si="1552"/>
        <v>3500000</v>
      </c>
      <c r="CK1302" s="80">
        <f t="shared" ca="1" si="1552"/>
        <v>3550000</v>
      </c>
      <c r="CL1302" s="80">
        <f t="shared" ca="1" si="1552"/>
        <v>3600000</v>
      </c>
      <c r="CN1302" s="80">
        <f>CN1299</f>
        <v>0</v>
      </c>
      <c r="CO1302" s="80" t="e">
        <f t="shared" ref="CO1302:CO1311" ca="1" si="1553">-CO1294+CN1302</f>
        <v>#N/A</v>
      </c>
      <c r="CP1302" s="80" t="e">
        <f t="shared" ref="CP1302:DL1311" ca="1" si="1554">-CP1294+CO1302</f>
        <v>#N/A</v>
      </c>
      <c r="CQ1302" s="80" t="e">
        <f t="shared" ca="1" si="1554"/>
        <v>#N/A</v>
      </c>
      <c r="CR1302" s="80" t="e">
        <f t="shared" ca="1" si="1554"/>
        <v>#N/A</v>
      </c>
      <c r="CS1302" s="80" t="e">
        <f t="shared" ca="1" si="1554"/>
        <v>#N/A</v>
      </c>
      <c r="CT1302" s="80" t="e">
        <f t="shared" ca="1" si="1554"/>
        <v>#N/A</v>
      </c>
      <c r="CU1302" s="80" t="e">
        <f t="shared" ca="1" si="1554"/>
        <v>#N/A</v>
      </c>
      <c r="CV1302" s="80" t="e">
        <f t="shared" ca="1" si="1554"/>
        <v>#N/A</v>
      </c>
      <c r="CW1302" s="80" t="e">
        <f t="shared" ca="1" si="1554"/>
        <v>#N/A</v>
      </c>
      <c r="CX1302" s="80" t="e">
        <f t="shared" ca="1" si="1554"/>
        <v>#N/A</v>
      </c>
      <c r="CY1302" s="80" t="e">
        <f t="shared" ca="1" si="1554"/>
        <v>#N/A</v>
      </c>
      <c r="CZ1302" s="80" t="e">
        <f t="shared" ca="1" si="1554"/>
        <v>#N/A</v>
      </c>
      <c r="DA1302" s="80" t="e">
        <f t="shared" ca="1" si="1554"/>
        <v>#N/A</v>
      </c>
      <c r="DB1302" s="80" t="e">
        <f t="shared" ca="1" si="1554"/>
        <v>#N/A</v>
      </c>
      <c r="DC1302" s="80" t="e">
        <f t="shared" ca="1" si="1554"/>
        <v>#N/A</v>
      </c>
      <c r="DD1302" s="80" t="e">
        <f t="shared" ca="1" si="1554"/>
        <v>#N/A</v>
      </c>
      <c r="DE1302" s="80" t="e">
        <f t="shared" ca="1" si="1554"/>
        <v>#N/A</v>
      </c>
      <c r="DF1302" s="80" t="e">
        <f t="shared" ca="1" si="1554"/>
        <v>#N/A</v>
      </c>
      <c r="DG1302" s="80" t="e">
        <f t="shared" ca="1" si="1554"/>
        <v>#N/A</v>
      </c>
      <c r="DH1302" s="80" t="e">
        <f t="shared" ca="1" si="1554"/>
        <v>#N/A</v>
      </c>
      <c r="DI1302" s="80" t="e">
        <f t="shared" ca="1" si="1554"/>
        <v>#N/A</v>
      </c>
      <c r="DJ1302" s="80" t="e">
        <f t="shared" ca="1" si="1554"/>
        <v>#N/A</v>
      </c>
      <c r="DK1302" s="80" t="e">
        <f t="shared" ca="1" si="1554"/>
        <v>#N/A</v>
      </c>
      <c r="DL1302" s="80" t="e">
        <f t="shared" ca="1" si="1554"/>
        <v>#N/A</v>
      </c>
    </row>
    <row r="1303" spans="1:116" x14ac:dyDescent="0.4">
      <c r="D1303" t="s">
        <v>767</v>
      </c>
      <c r="E1303" s="8" t="str">
        <f t="shared" si="1549"/>
        <v>1303 FAPPE-S</v>
      </c>
      <c r="G1303" s="158" t="str">
        <f>"Accumulated depreciation - "&amp;SUBSTITUTE(G1287,":","")</f>
        <v>Accumulated depreciation - Volume driven secondary PP&amp;E</v>
      </c>
      <c r="I1303" s="81">
        <f>-H1290/H1289*I1302</f>
        <v>0</v>
      </c>
      <c r="J1303" s="243"/>
      <c r="K1303" s="37">
        <f ca="1">SUMIF($4:$4,K$2,1303:1303)</f>
        <v>-64987</v>
      </c>
      <c r="L1303" s="37">
        <f ca="1">SUMIF($4:$4,L$2,1303:1303)</f>
        <v>-249950</v>
      </c>
      <c r="M1303" s="37">
        <f ca="1">SUMIF($4:$4,M$2,1303:1303)</f>
        <v>-554889</v>
      </c>
      <c r="N1303" s="37">
        <f ca="1">SUMIF($4:$4,N$2,1303:1303)</f>
        <v>-979804</v>
      </c>
      <c r="O1303" s="37">
        <f ca="1">SUMIF($4:$4,O$2,1303:1303)</f>
        <v>-1524695</v>
      </c>
      <c r="P1303" s="37">
        <f ca="1">SUMIF($4:$4,P$2,1303:1303)</f>
        <v>-2124575</v>
      </c>
      <c r="R1303" s="37">
        <f>$I1303</f>
        <v>0</v>
      </c>
      <c r="S1303" s="81">
        <f t="shared" ref="S1303:AX1312" ca="1" si="1555">R1303+S1297</f>
        <v>-833.16666666666663</v>
      </c>
      <c r="T1303" s="81">
        <f t="shared" ca="1" si="1555"/>
        <v>-2499.5</v>
      </c>
      <c r="U1303" s="81">
        <f t="shared" ca="1" si="1555"/>
        <v>-4999</v>
      </c>
      <c r="V1303" s="81">
        <f t="shared" ca="1" si="1555"/>
        <v>-8331.6666666666661</v>
      </c>
      <c r="W1303" s="81">
        <f t="shared" ca="1" si="1555"/>
        <v>-12497.5</v>
      </c>
      <c r="X1303" s="81">
        <f t="shared" ca="1" si="1555"/>
        <v>-17496.5</v>
      </c>
      <c r="Y1303" s="81">
        <f t="shared" ca="1" si="1555"/>
        <v>-23328.666666666668</v>
      </c>
      <c r="Z1303" s="81">
        <f t="shared" ca="1" si="1555"/>
        <v>-29994</v>
      </c>
      <c r="AA1303" s="81">
        <f t="shared" ca="1" si="1555"/>
        <v>-37492.5</v>
      </c>
      <c r="AB1303" s="81">
        <f t="shared" ca="1" si="1555"/>
        <v>-45824.166666666664</v>
      </c>
      <c r="AC1303" s="81">
        <f t="shared" ca="1" si="1555"/>
        <v>-54989</v>
      </c>
      <c r="AD1303" s="81">
        <f t="shared" ca="1" si="1555"/>
        <v>-64987</v>
      </c>
      <c r="AE1303" s="81">
        <f t="shared" ca="1" si="1555"/>
        <v>-75818.166666666672</v>
      </c>
      <c r="AF1303" s="81">
        <f t="shared" ca="1" si="1555"/>
        <v>-87482.5</v>
      </c>
      <c r="AG1303" s="81">
        <f t="shared" ca="1" si="1555"/>
        <v>-99980</v>
      </c>
      <c r="AH1303" s="81">
        <f t="shared" ca="1" si="1555"/>
        <v>-113310.66666666667</v>
      </c>
      <c r="AI1303" s="81">
        <f t="shared" ca="1" si="1555"/>
        <v>-127474.5</v>
      </c>
      <c r="AJ1303" s="81">
        <f t="shared" ca="1" si="1555"/>
        <v>-142471.5</v>
      </c>
      <c r="AK1303" s="81">
        <f t="shared" ca="1" si="1555"/>
        <v>-158301.66666666666</v>
      </c>
      <c r="AL1303" s="81">
        <f t="shared" ca="1" si="1555"/>
        <v>-174965</v>
      </c>
      <c r="AM1303" s="81">
        <f t="shared" ca="1" si="1555"/>
        <v>-192461.5</v>
      </c>
      <c r="AN1303" s="81">
        <f t="shared" ca="1" si="1555"/>
        <v>-210791.16666666666</v>
      </c>
      <c r="AO1303" s="81">
        <f t="shared" ca="1" si="1555"/>
        <v>-229954</v>
      </c>
      <c r="AP1303" s="81">
        <f t="shared" ca="1" si="1555"/>
        <v>-249950</v>
      </c>
      <c r="AQ1303" s="81">
        <f t="shared" ca="1" si="1555"/>
        <v>-270779.16666666669</v>
      </c>
      <c r="AR1303" s="81">
        <f t="shared" ca="1" si="1555"/>
        <v>-292441.5</v>
      </c>
      <c r="AS1303" s="81">
        <f t="shared" ca="1" si="1555"/>
        <v>-314937</v>
      </c>
      <c r="AT1303" s="81">
        <f t="shared" ca="1" si="1555"/>
        <v>-338265.66666666669</v>
      </c>
      <c r="AU1303" s="81">
        <f t="shared" ca="1" si="1555"/>
        <v>-362427.5</v>
      </c>
      <c r="AV1303" s="81">
        <f t="shared" ca="1" si="1555"/>
        <v>-387422.5</v>
      </c>
      <c r="AW1303" s="81">
        <f t="shared" ca="1" si="1555"/>
        <v>-413250.66666666669</v>
      </c>
      <c r="AX1303" s="81">
        <f t="shared" ca="1" si="1555"/>
        <v>-439912</v>
      </c>
      <c r="AY1303" s="81">
        <f t="shared" ref="AY1303:CD1312" ca="1" si="1556">AX1303+AY1297</f>
        <v>-467406.5</v>
      </c>
      <c r="AZ1303" s="81">
        <f t="shared" ca="1" si="1556"/>
        <v>-495734.16666666669</v>
      </c>
      <c r="BA1303" s="81">
        <f t="shared" ca="1" si="1556"/>
        <v>-524895</v>
      </c>
      <c r="BB1303" s="81">
        <f t="shared" ca="1" si="1556"/>
        <v>-554889</v>
      </c>
      <c r="BC1303" s="81">
        <f t="shared" ca="1" si="1556"/>
        <v>-585716.16666666663</v>
      </c>
      <c r="BD1303" s="81">
        <f t="shared" ca="1" si="1556"/>
        <v>-617376.5</v>
      </c>
      <c r="BE1303" s="81">
        <f t="shared" ca="1" si="1556"/>
        <v>-649870</v>
      </c>
      <c r="BF1303" s="81">
        <f t="shared" ca="1" si="1556"/>
        <v>-683196.66666666663</v>
      </c>
      <c r="BG1303" s="81">
        <f t="shared" ca="1" si="1556"/>
        <v>-717356.5</v>
      </c>
      <c r="BH1303" s="81">
        <f t="shared" ca="1" si="1556"/>
        <v>-752349.5</v>
      </c>
      <c r="BI1303" s="81">
        <f t="shared" ca="1" si="1556"/>
        <v>-788175.66666666663</v>
      </c>
      <c r="BJ1303" s="81">
        <f t="shared" ca="1" si="1556"/>
        <v>-824835</v>
      </c>
      <c r="BK1303" s="81">
        <f t="shared" ca="1" si="1556"/>
        <v>-862327.5</v>
      </c>
      <c r="BL1303" s="81">
        <f t="shared" ca="1" si="1556"/>
        <v>-900653.16666666663</v>
      </c>
      <c r="BM1303" s="81">
        <f t="shared" ca="1" si="1556"/>
        <v>-939812</v>
      </c>
      <c r="BN1303" s="81">
        <f t="shared" ca="1" si="1556"/>
        <v>-979804</v>
      </c>
      <c r="BO1303" s="81">
        <f t="shared" ca="1" si="1556"/>
        <v>-1020629.1666666666</v>
      </c>
      <c r="BP1303" s="81">
        <f t="shared" ca="1" si="1556"/>
        <v>-1062287.5</v>
      </c>
      <c r="BQ1303" s="81">
        <f t="shared" ca="1" si="1556"/>
        <v>-1104779</v>
      </c>
      <c r="BR1303" s="81">
        <f t="shared" ca="1" si="1556"/>
        <v>-1148103.6666666667</v>
      </c>
      <c r="BS1303" s="81">
        <f t="shared" ca="1" si="1556"/>
        <v>-1192261.5</v>
      </c>
      <c r="BT1303" s="81">
        <f t="shared" ca="1" si="1556"/>
        <v>-1237252.5</v>
      </c>
      <c r="BU1303" s="81">
        <f t="shared" ca="1" si="1556"/>
        <v>-1283076.6666666667</v>
      </c>
      <c r="BV1303" s="81">
        <f t="shared" ca="1" si="1556"/>
        <v>-1329734</v>
      </c>
      <c r="BW1303" s="81">
        <f t="shared" ca="1" si="1556"/>
        <v>-1377224.5</v>
      </c>
      <c r="BX1303" s="81">
        <f t="shared" ca="1" si="1556"/>
        <v>-1425548.1666666667</v>
      </c>
      <c r="BY1303" s="81">
        <f t="shared" ca="1" si="1556"/>
        <v>-1474705</v>
      </c>
      <c r="BZ1303" s="81">
        <f t="shared" ca="1" si="1556"/>
        <v>-1524695</v>
      </c>
      <c r="CA1303" s="81">
        <f t="shared" ca="1" si="1556"/>
        <v>-1574685</v>
      </c>
      <c r="CB1303" s="81">
        <f t="shared" ca="1" si="1556"/>
        <v>-1624675</v>
      </c>
      <c r="CC1303" s="81">
        <f t="shared" ca="1" si="1556"/>
        <v>-1674665</v>
      </c>
      <c r="CD1303" s="81">
        <f t="shared" ca="1" si="1556"/>
        <v>-1724655</v>
      </c>
      <c r="CE1303" s="81">
        <f t="shared" ref="CE1303:CL1312" ca="1" si="1557">CD1303+CE1297</f>
        <v>-1774645</v>
      </c>
      <c r="CF1303" s="81">
        <f t="shared" ca="1" si="1557"/>
        <v>-1824635</v>
      </c>
      <c r="CG1303" s="81">
        <f t="shared" ca="1" si="1557"/>
        <v>-1874625</v>
      </c>
      <c r="CH1303" s="81">
        <f t="shared" ca="1" si="1557"/>
        <v>-1924615</v>
      </c>
      <c r="CI1303" s="81">
        <f t="shared" ca="1" si="1557"/>
        <v>-1974605</v>
      </c>
      <c r="CJ1303" s="81">
        <f t="shared" ca="1" si="1557"/>
        <v>-2024595</v>
      </c>
      <c r="CK1303" s="81">
        <f t="shared" ca="1" si="1557"/>
        <v>-2074585</v>
      </c>
      <c r="CL1303" s="81">
        <f t="shared" ca="1" si="1557"/>
        <v>-2124575</v>
      </c>
      <c r="CN1303" s="81">
        <f>-H1290/H1289*CN1302</f>
        <v>0</v>
      </c>
      <c r="CO1303" s="81" t="e">
        <f t="shared" ref="CO1303:CO1312" si="1558">CN1303+CO1297</f>
        <v>#N/A</v>
      </c>
      <c r="CP1303" s="81" t="e">
        <f t="shared" ref="CP1303:DL1312" si="1559">CO1303+CP1297</f>
        <v>#N/A</v>
      </c>
      <c r="CQ1303" s="81" t="e">
        <f t="shared" si="1559"/>
        <v>#N/A</v>
      </c>
      <c r="CR1303" s="81" t="e">
        <f t="shared" si="1559"/>
        <v>#N/A</v>
      </c>
      <c r="CS1303" s="81" t="e">
        <f t="shared" si="1559"/>
        <v>#N/A</v>
      </c>
      <c r="CT1303" s="81" t="e">
        <f t="shared" si="1559"/>
        <v>#N/A</v>
      </c>
      <c r="CU1303" s="81" t="e">
        <f t="shared" si="1559"/>
        <v>#N/A</v>
      </c>
      <c r="CV1303" s="81" t="e">
        <f t="shared" si="1559"/>
        <v>#N/A</v>
      </c>
      <c r="CW1303" s="81" t="e">
        <f t="shared" si="1559"/>
        <v>#N/A</v>
      </c>
      <c r="CX1303" s="81" t="e">
        <f t="shared" si="1559"/>
        <v>#N/A</v>
      </c>
      <c r="CY1303" s="81" t="e">
        <f t="shared" si="1559"/>
        <v>#N/A</v>
      </c>
      <c r="CZ1303" s="81" t="e">
        <f t="shared" si="1559"/>
        <v>#N/A</v>
      </c>
      <c r="DA1303" s="81" t="e">
        <f t="shared" si="1559"/>
        <v>#N/A</v>
      </c>
      <c r="DB1303" s="81" t="e">
        <f t="shared" si="1559"/>
        <v>#N/A</v>
      </c>
      <c r="DC1303" s="81" t="e">
        <f t="shared" si="1559"/>
        <v>#N/A</v>
      </c>
      <c r="DD1303" s="81" t="e">
        <f t="shared" si="1559"/>
        <v>#N/A</v>
      </c>
      <c r="DE1303" s="81" t="e">
        <f t="shared" si="1559"/>
        <v>#N/A</v>
      </c>
      <c r="DF1303" s="81" t="e">
        <f t="shared" si="1559"/>
        <v>#N/A</v>
      </c>
      <c r="DG1303" s="81" t="e">
        <f t="shared" si="1559"/>
        <v>#N/A</v>
      </c>
      <c r="DH1303" s="81" t="e">
        <f t="shared" si="1559"/>
        <v>#N/A</v>
      </c>
      <c r="DI1303" s="81" t="e">
        <f t="shared" si="1559"/>
        <v>#N/A</v>
      </c>
      <c r="DJ1303" s="81" t="e">
        <f t="shared" si="1559"/>
        <v>#N/A</v>
      </c>
      <c r="DK1303" s="81" t="e">
        <f t="shared" si="1559"/>
        <v>#N/A</v>
      </c>
      <c r="DL1303" s="81" t="e">
        <f t="shared" si="1559"/>
        <v>#N/A</v>
      </c>
    </row>
    <row r="1304" spans="1:116" x14ac:dyDescent="0.4">
      <c r="C1304" t="s">
        <v>240</v>
      </c>
      <c r="D1304" t="s">
        <v>767</v>
      </c>
      <c r="E1304" s="8" t="str">
        <f t="shared" si="1549"/>
        <v>1304 FAPPE-S</v>
      </c>
      <c r="G1304" s="126" t="str">
        <f>"Net PP&amp;E - "&amp;SUBSTITUTE(G1287,":","")</f>
        <v>Net PP&amp;E - Volume driven secondary PP&amp;E</v>
      </c>
      <c r="H1304" s="27"/>
      <c r="I1304" s="77">
        <f>SUM(I1302:I1303)</f>
        <v>0</v>
      </c>
      <c r="J1304" s="77"/>
      <c r="K1304" s="33">
        <f ca="1">SUMIF($4:$4,K$2,1304:1304)</f>
        <v>535013</v>
      </c>
      <c r="L1304" s="33">
        <f ca="1">SUMIF($4:$4,L$2,1304:1304)</f>
        <v>950050</v>
      </c>
      <c r="M1304" s="33">
        <f ca="1">SUMIF($4:$4,M$2,1304:1304)</f>
        <v>1245111</v>
      </c>
      <c r="N1304" s="33">
        <f ca="1">SUMIF($4:$4,N$2,1304:1304)</f>
        <v>1420196</v>
      </c>
      <c r="O1304" s="33">
        <f ca="1">SUMIF($4:$4,O$2,1304:1304)</f>
        <v>1475305</v>
      </c>
      <c r="P1304" s="33">
        <f ca="1">SUMIF($4:$4,P$2,1304:1304)</f>
        <v>1475425</v>
      </c>
      <c r="Q1304" s="33"/>
      <c r="R1304" s="33">
        <f>$I1304</f>
        <v>0</v>
      </c>
      <c r="S1304" s="77">
        <f t="shared" ref="S1304:AX1313" ca="1" si="1560">SUM(S1302:S1303)</f>
        <v>49166.833333333336</v>
      </c>
      <c r="T1304" s="77">
        <f t="shared" ca="1" si="1560"/>
        <v>97500.5</v>
      </c>
      <c r="U1304" s="77">
        <f t="shared" ca="1" si="1560"/>
        <v>145001</v>
      </c>
      <c r="V1304" s="77">
        <f t="shared" ca="1" si="1560"/>
        <v>191668.33333333334</v>
      </c>
      <c r="W1304" s="77">
        <f t="shared" ca="1" si="1560"/>
        <v>237502.5</v>
      </c>
      <c r="X1304" s="77">
        <f t="shared" ca="1" si="1560"/>
        <v>282503.5</v>
      </c>
      <c r="Y1304" s="77">
        <f t="shared" ca="1" si="1560"/>
        <v>326671.33333333331</v>
      </c>
      <c r="Z1304" s="77">
        <f t="shared" ca="1" si="1560"/>
        <v>370006</v>
      </c>
      <c r="AA1304" s="77">
        <f t="shared" ca="1" si="1560"/>
        <v>412507.5</v>
      </c>
      <c r="AB1304" s="77">
        <f t="shared" ca="1" si="1560"/>
        <v>454175.83333333331</v>
      </c>
      <c r="AC1304" s="77">
        <f t="shared" ca="1" si="1560"/>
        <v>495011</v>
      </c>
      <c r="AD1304" s="77">
        <f t="shared" ca="1" si="1560"/>
        <v>535013</v>
      </c>
      <c r="AE1304" s="77">
        <f t="shared" ca="1" si="1560"/>
        <v>574181.83333333337</v>
      </c>
      <c r="AF1304" s="77">
        <f t="shared" ca="1" si="1560"/>
        <v>612517.5</v>
      </c>
      <c r="AG1304" s="77">
        <f t="shared" ca="1" si="1560"/>
        <v>650020</v>
      </c>
      <c r="AH1304" s="77">
        <f t="shared" ca="1" si="1560"/>
        <v>686689.33333333337</v>
      </c>
      <c r="AI1304" s="77">
        <f t="shared" ca="1" si="1560"/>
        <v>722525.5</v>
      </c>
      <c r="AJ1304" s="77">
        <f t="shared" ca="1" si="1560"/>
        <v>757528.5</v>
      </c>
      <c r="AK1304" s="77">
        <f t="shared" ca="1" si="1560"/>
        <v>791698.33333333337</v>
      </c>
      <c r="AL1304" s="77">
        <f t="shared" ca="1" si="1560"/>
        <v>825035</v>
      </c>
      <c r="AM1304" s="77">
        <f t="shared" ca="1" si="1560"/>
        <v>857538.5</v>
      </c>
      <c r="AN1304" s="77">
        <f t="shared" ca="1" si="1560"/>
        <v>889208.83333333337</v>
      </c>
      <c r="AO1304" s="77">
        <f t="shared" ca="1" si="1560"/>
        <v>920046</v>
      </c>
      <c r="AP1304" s="77">
        <f t="shared" ca="1" si="1560"/>
        <v>950050</v>
      </c>
      <c r="AQ1304" s="77">
        <f t="shared" ca="1" si="1560"/>
        <v>979220.83333333326</v>
      </c>
      <c r="AR1304" s="77">
        <f t="shared" ca="1" si="1560"/>
        <v>1007558.5</v>
      </c>
      <c r="AS1304" s="77">
        <f t="shared" ca="1" si="1560"/>
        <v>1035063</v>
      </c>
      <c r="AT1304" s="77">
        <f t="shared" ca="1" si="1560"/>
        <v>1061734.3333333333</v>
      </c>
      <c r="AU1304" s="77">
        <f t="shared" ca="1" si="1560"/>
        <v>1087572.5</v>
      </c>
      <c r="AV1304" s="77">
        <f t="shared" ca="1" si="1560"/>
        <v>1112577.5</v>
      </c>
      <c r="AW1304" s="77">
        <f t="shared" ca="1" si="1560"/>
        <v>1136749.3333333333</v>
      </c>
      <c r="AX1304" s="77">
        <f t="shared" ca="1" si="1560"/>
        <v>1160088</v>
      </c>
      <c r="AY1304" s="77">
        <f t="shared" ref="AY1304:CD1313" ca="1" si="1561">SUM(AY1302:AY1303)</f>
        <v>1182593.5</v>
      </c>
      <c r="AZ1304" s="77">
        <f t="shared" ca="1" si="1561"/>
        <v>1204265.8333333333</v>
      </c>
      <c r="BA1304" s="77">
        <f t="shared" ca="1" si="1561"/>
        <v>1225105</v>
      </c>
      <c r="BB1304" s="77">
        <f t="shared" ca="1" si="1561"/>
        <v>1245111</v>
      </c>
      <c r="BC1304" s="77">
        <f t="shared" ca="1" si="1561"/>
        <v>1264283.8333333335</v>
      </c>
      <c r="BD1304" s="77">
        <f t="shared" ca="1" si="1561"/>
        <v>1282623.5</v>
      </c>
      <c r="BE1304" s="77">
        <f t="shared" ca="1" si="1561"/>
        <v>1300130</v>
      </c>
      <c r="BF1304" s="77">
        <f t="shared" ca="1" si="1561"/>
        <v>1316803.3333333335</v>
      </c>
      <c r="BG1304" s="77">
        <f t="shared" ca="1" si="1561"/>
        <v>1332643.5</v>
      </c>
      <c r="BH1304" s="77">
        <f t="shared" ca="1" si="1561"/>
        <v>1347650.5</v>
      </c>
      <c r="BI1304" s="77">
        <f t="shared" ca="1" si="1561"/>
        <v>1361824.3333333335</v>
      </c>
      <c r="BJ1304" s="77">
        <f t="shared" ca="1" si="1561"/>
        <v>1375165</v>
      </c>
      <c r="BK1304" s="77">
        <f t="shared" ca="1" si="1561"/>
        <v>1387672.5</v>
      </c>
      <c r="BL1304" s="77">
        <f t="shared" ca="1" si="1561"/>
        <v>1399346.8333333335</v>
      </c>
      <c r="BM1304" s="77">
        <f t="shared" ca="1" si="1561"/>
        <v>1410188</v>
      </c>
      <c r="BN1304" s="77">
        <f t="shared" ca="1" si="1561"/>
        <v>1420196</v>
      </c>
      <c r="BO1304" s="77">
        <f t="shared" ca="1" si="1561"/>
        <v>1429370.8333333335</v>
      </c>
      <c r="BP1304" s="77">
        <f t="shared" ca="1" si="1561"/>
        <v>1437712.5</v>
      </c>
      <c r="BQ1304" s="77">
        <f t="shared" ca="1" si="1561"/>
        <v>1445221</v>
      </c>
      <c r="BR1304" s="77">
        <f t="shared" ca="1" si="1561"/>
        <v>1451896.3333333333</v>
      </c>
      <c r="BS1304" s="77">
        <f t="shared" ca="1" si="1561"/>
        <v>1457738.5</v>
      </c>
      <c r="BT1304" s="77">
        <f t="shared" ca="1" si="1561"/>
        <v>1462747.5</v>
      </c>
      <c r="BU1304" s="77">
        <f t="shared" ca="1" si="1561"/>
        <v>1466923.3333333333</v>
      </c>
      <c r="BV1304" s="77">
        <f t="shared" ca="1" si="1561"/>
        <v>1470266</v>
      </c>
      <c r="BW1304" s="77">
        <f t="shared" ca="1" si="1561"/>
        <v>1472775.5</v>
      </c>
      <c r="BX1304" s="77">
        <f t="shared" ca="1" si="1561"/>
        <v>1474451.8333333333</v>
      </c>
      <c r="BY1304" s="77">
        <f t="shared" ca="1" si="1561"/>
        <v>1475295</v>
      </c>
      <c r="BZ1304" s="77">
        <f t="shared" ca="1" si="1561"/>
        <v>1475305</v>
      </c>
      <c r="CA1304" s="77">
        <f t="shared" ca="1" si="1561"/>
        <v>1475315</v>
      </c>
      <c r="CB1304" s="77">
        <f t="shared" ca="1" si="1561"/>
        <v>1475325</v>
      </c>
      <c r="CC1304" s="77">
        <f t="shared" ca="1" si="1561"/>
        <v>1475335</v>
      </c>
      <c r="CD1304" s="77">
        <f t="shared" ca="1" si="1561"/>
        <v>1475345</v>
      </c>
      <c r="CE1304" s="77">
        <f t="shared" ref="CE1304:CL1313" ca="1" si="1562">SUM(CE1302:CE1303)</f>
        <v>1475355</v>
      </c>
      <c r="CF1304" s="77">
        <f t="shared" ca="1" si="1562"/>
        <v>1475365</v>
      </c>
      <c r="CG1304" s="77">
        <f t="shared" ca="1" si="1562"/>
        <v>1475375</v>
      </c>
      <c r="CH1304" s="77">
        <f t="shared" ca="1" si="1562"/>
        <v>1475385</v>
      </c>
      <c r="CI1304" s="77">
        <f t="shared" ca="1" si="1562"/>
        <v>1475395</v>
      </c>
      <c r="CJ1304" s="77">
        <f t="shared" ca="1" si="1562"/>
        <v>1475405</v>
      </c>
      <c r="CK1304" s="77">
        <f t="shared" ca="1" si="1562"/>
        <v>1475415</v>
      </c>
      <c r="CL1304" s="77">
        <f t="shared" ca="1" si="1562"/>
        <v>1475425</v>
      </c>
      <c r="CN1304" s="77">
        <f>SUM(CN1302:CN1303)</f>
        <v>0</v>
      </c>
      <c r="CO1304" s="77" t="e">
        <f t="shared" ref="CO1304:CO1313" ca="1" si="1563">SUM(CO1302:CO1303)</f>
        <v>#N/A</v>
      </c>
      <c r="CP1304" s="77" t="e">
        <f t="shared" ref="CP1304:DK1313" ca="1" si="1564">SUM(CP1302:CP1303)</f>
        <v>#N/A</v>
      </c>
      <c r="CQ1304" s="77" t="e">
        <f t="shared" ca="1" si="1564"/>
        <v>#N/A</v>
      </c>
      <c r="CR1304" s="77" t="e">
        <f t="shared" ca="1" si="1564"/>
        <v>#N/A</v>
      </c>
      <c r="CS1304" s="77" t="e">
        <f t="shared" ca="1" si="1564"/>
        <v>#N/A</v>
      </c>
      <c r="CT1304" s="77" t="e">
        <f t="shared" ca="1" si="1564"/>
        <v>#N/A</v>
      </c>
      <c r="CU1304" s="77" t="e">
        <f t="shared" ca="1" si="1564"/>
        <v>#N/A</v>
      </c>
      <c r="CV1304" s="77" t="e">
        <f t="shared" ca="1" si="1564"/>
        <v>#N/A</v>
      </c>
      <c r="CW1304" s="77" t="e">
        <f t="shared" ca="1" si="1564"/>
        <v>#N/A</v>
      </c>
      <c r="CX1304" s="77" t="e">
        <f t="shared" ca="1" si="1564"/>
        <v>#N/A</v>
      </c>
      <c r="CY1304" s="77" t="e">
        <f t="shared" ca="1" si="1564"/>
        <v>#N/A</v>
      </c>
      <c r="CZ1304" s="77" t="e">
        <f t="shared" ca="1" si="1564"/>
        <v>#N/A</v>
      </c>
      <c r="DA1304" s="77" t="e">
        <f t="shared" ca="1" si="1564"/>
        <v>#N/A</v>
      </c>
      <c r="DB1304" s="77" t="e">
        <f t="shared" ca="1" si="1564"/>
        <v>#N/A</v>
      </c>
      <c r="DC1304" s="77" t="e">
        <f t="shared" ca="1" si="1564"/>
        <v>#N/A</v>
      </c>
      <c r="DD1304" s="77" t="e">
        <f t="shared" ca="1" si="1564"/>
        <v>#N/A</v>
      </c>
      <c r="DE1304" s="77" t="e">
        <f t="shared" ca="1" si="1564"/>
        <v>#N/A</v>
      </c>
      <c r="DF1304" s="77" t="e">
        <f t="shared" ca="1" si="1564"/>
        <v>#N/A</v>
      </c>
      <c r="DG1304" s="77" t="e">
        <f t="shared" ca="1" si="1564"/>
        <v>#N/A</v>
      </c>
      <c r="DH1304" s="77" t="e">
        <f t="shared" ca="1" si="1564"/>
        <v>#N/A</v>
      </c>
      <c r="DI1304" s="77" t="e">
        <f t="shared" ca="1" si="1564"/>
        <v>#N/A</v>
      </c>
      <c r="DJ1304" s="77" t="e">
        <f t="shared" ca="1" si="1564"/>
        <v>#N/A</v>
      </c>
      <c r="DK1304" s="77" t="e">
        <f t="shared" ca="1" si="1564"/>
        <v>#N/A</v>
      </c>
      <c r="DL1304" s="77" t="e">
        <f t="shared" ref="DL1304:DL1313" ca="1" si="1565">SUM(DL1302:DL1303)</f>
        <v>#N/A</v>
      </c>
    </row>
    <row r="1305" spans="1:116" x14ac:dyDescent="0.4">
      <c r="B1305" t="s">
        <v>244</v>
      </c>
      <c r="D1305" t="s">
        <v>767</v>
      </c>
      <c r="E1305" s="8" t="str">
        <f t="shared" ref="E1305:E1314" si="1566">ROW()&amp;" "&amp;D1305</f>
        <v>1305 FAPPE-S</v>
      </c>
      <c r="G1305" s="126"/>
      <c r="H1305" s="27"/>
      <c r="I1305" s="77"/>
      <c r="J1305" s="77"/>
      <c r="K1305" s="33"/>
      <c r="L1305" s="33"/>
      <c r="M1305" s="33"/>
      <c r="N1305" s="33"/>
      <c r="O1305" s="33"/>
      <c r="P1305" s="33"/>
      <c r="R1305" s="33"/>
      <c r="S1305" s="77"/>
      <c r="T1305" s="77"/>
      <c r="U1305" s="77"/>
      <c r="V1305" s="77"/>
      <c r="W1305" s="77"/>
      <c r="X1305" s="77"/>
      <c r="Y1305" s="77"/>
      <c r="Z1305" s="77"/>
      <c r="AA1305" s="77"/>
      <c r="AB1305" s="77"/>
      <c r="AC1305" s="77"/>
      <c r="AD1305" s="77"/>
      <c r="AE1305" s="77"/>
      <c r="AF1305" s="77"/>
      <c r="AG1305" s="77"/>
      <c r="AH1305" s="77"/>
      <c r="AI1305" s="77"/>
      <c r="AJ1305" s="77"/>
      <c r="AK1305" s="77"/>
      <c r="AL1305" s="77"/>
      <c r="AM1305" s="77"/>
      <c r="AN1305" s="77"/>
      <c r="AO1305" s="77"/>
      <c r="AP1305" s="77"/>
      <c r="AQ1305" s="77"/>
      <c r="AR1305" s="77"/>
      <c r="AS1305" s="77"/>
      <c r="AT1305" s="77"/>
      <c r="AU1305" s="77"/>
      <c r="AV1305" s="77"/>
      <c r="AW1305" s="77"/>
      <c r="AX1305" s="77"/>
      <c r="AY1305" s="77"/>
      <c r="AZ1305" s="77"/>
      <c r="BA1305" s="77"/>
      <c r="BB1305" s="77"/>
      <c r="BC1305" s="77"/>
      <c r="BD1305" s="77"/>
      <c r="BE1305" s="77"/>
      <c r="BF1305" s="77"/>
      <c r="BG1305" s="77"/>
      <c r="BH1305" s="77"/>
      <c r="BI1305" s="77"/>
      <c r="BJ1305" s="77"/>
      <c r="BK1305" s="77"/>
      <c r="BL1305" s="77"/>
      <c r="BM1305" s="77"/>
      <c r="BN1305" s="77"/>
      <c r="BO1305" s="77"/>
      <c r="BP1305" s="77"/>
      <c r="BQ1305" s="77"/>
      <c r="BR1305" s="77"/>
      <c r="BS1305" s="77"/>
      <c r="BT1305" s="77"/>
      <c r="BU1305" s="77"/>
      <c r="BV1305" s="77"/>
      <c r="BW1305" s="77"/>
      <c r="BX1305" s="77"/>
      <c r="BY1305" s="77"/>
      <c r="BZ1305" s="77"/>
      <c r="CA1305" s="77"/>
      <c r="CB1305" s="77"/>
      <c r="CC1305" s="77"/>
      <c r="CD1305" s="77"/>
      <c r="CE1305" s="77"/>
      <c r="CF1305" s="77"/>
      <c r="CG1305" s="77"/>
      <c r="CH1305" s="77"/>
      <c r="CI1305" s="77"/>
      <c r="CJ1305" s="77"/>
      <c r="CK1305" s="77"/>
      <c r="CL1305" s="77"/>
      <c r="CN1305" s="77"/>
      <c r="CO1305" s="77"/>
      <c r="CP1305" s="77"/>
      <c r="CQ1305" s="77"/>
      <c r="CR1305" s="77"/>
      <c r="CS1305" s="77"/>
      <c r="CT1305" s="77"/>
      <c r="CU1305" s="77"/>
      <c r="CV1305" s="77"/>
      <c r="CW1305" s="77"/>
      <c r="CX1305" s="77"/>
      <c r="CY1305" s="77"/>
      <c r="CZ1305" s="77"/>
      <c r="DA1305" s="77"/>
      <c r="DB1305" s="77"/>
      <c r="DC1305" s="77"/>
      <c r="DD1305" s="77"/>
      <c r="DE1305" s="77"/>
      <c r="DF1305" s="77"/>
      <c r="DG1305" s="77"/>
      <c r="DH1305" s="77"/>
      <c r="DI1305" s="77"/>
      <c r="DJ1305" s="77"/>
      <c r="DK1305" s="77"/>
      <c r="DL1305" s="77"/>
    </row>
    <row r="1306" spans="1:116" x14ac:dyDescent="0.4">
      <c r="B1306" t="s">
        <v>332</v>
      </c>
      <c r="D1306" t="s">
        <v>767</v>
      </c>
      <c r="E1306" s="8" t="str">
        <f t="shared" si="1485"/>
        <v>1306 FAPPE-S</v>
      </c>
      <c r="G1306" s="136" t="str">
        <f>G1279</f>
        <v>(Primary label)</v>
      </c>
      <c r="H1306" s="27"/>
      <c r="I1306" s="78"/>
      <c r="J1306" s="78"/>
      <c r="K1306" s="33"/>
      <c r="L1306" s="33"/>
      <c r="M1306" s="33"/>
      <c r="N1306" s="33"/>
      <c r="O1306" s="33"/>
      <c r="P1306" s="33"/>
      <c r="R1306" s="33"/>
      <c r="S1306" s="77"/>
      <c r="T1306" s="77"/>
      <c r="U1306" s="77"/>
      <c r="V1306" s="77"/>
      <c r="W1306" s="77"/>
      <c r="X1306" s="77"/>
      <c r="Y1306" s="77"/>
      <c r="Z1306" s="77"/>
      <c r="AA1306" s="77"/>
      <c r="AB1306" s="77"/>
      <c r="AC1306" s="77"/>
      <c r="AD1306" s="77"/>
      <c r="AE1306" s="77"/>
      <c r="AF1306" s="77"/>
      <c r="AG1306" s="77"/>
      <c r="AH1306" s="77"/>
      <c r="AI1306" s="77"/>
      <c r="AJ1306" s="77"/>
      <c r="AK1306" s="77"/>
      <c r="AL1306" s="77"/>
      <c r="AM1306" s="77"/>
      <c r="AN1306" s="77"/>
      <c r="AO1306" s="77"/>
      <c r="AP1306" s="77"/>
      <c r="AQ1306" s="77"/>
      <c r="AR1306" s="77"/>
      <c r="AS1306" s="77"/>
      <c r="AT1306" s="77"/>
      <c r="AU1306" s="77"/>
      <c r="AV1306" s="77"/>
      <c r="AW1306" s="77"/>
      <c r="AX1306" s="77"/>
      <c r="AY1306" s="77"/>
      <c r="AZ1306" s="77"/>
      <c r="BA1306" s="77"/>
      <c r="BB1306" s="77"/>
      <c r="BC1306" s="77"/>
      <c r="BD1306" s="77"/>
      <c r="BE1306" s="77"/>
      <c r="BF1306" s="77"/>
      <c r="BG1306" s="77"/>
      <c r="BH1306" s="77"/>
      <c r="BI1306" s="77"/>
      <c r="BJ1306" s="77"/>
      <c r="BK1306" s="77"/>
      <c r="BL1306" s="77"/>
      <c r="BM1306" s="77"/>
      <c r="BN1306" s="77"/>
      <c r="BO1306" s="77"/>
      <c r="BP1306" s="77"/>
      <c r="BQ1306" s="77"/>
      <c r="BR1306" s="77"/>
      <c r="BS1306" s="77"/>
      <c r="BT1306" s="77"/>
      <c r="BU1306" s="77"/>
      <c r="BV1306" s="77"/>
      <c r="BW1306" s="77"/>
      <c r="BX1306" s="77"/>
      <c r="BY1306" s="77"/>
      <c r="BZ1306" s="77"/>
      <c r="CA1306" s="77"/>
      <c r="CB1306" s="77"/>
      <c r="CC1306" s="77"/>
      <c r="CD1306" s="77"/>
      <c r="CE1306" s="77"/>
      <c r="CF1306" s="77"/>
      <c r="CG1306" s="77"/>
      <c r="CH1306" s="77"/>
      <c r="CI1306" s="77"/>
      <c r="CJ1306" s="77"/>
      <c r="CK1306" s="77"/>
      <c r="CL1306" s="77"/>
      <c r="CN1306" s="78"/>
      <c r="CO1306" s="77"/>
      <c r="CP1306" s="77"/>
      <c r="CQ1306" s="77"/>
      <c r="CR1306" s="77"/>
      <c r="CS1306" s="77"/>
      <c r="CT1306" s="77"/>
      <c r="CU1306" s="77"/>
      <c r="CV1306" s="77"/>
      <c r="CW1306" s="77"/>
      <c r="CX1306" s="77"/>
      <c r="CY1306" s="77"/>
      <c r="CZ1306" s="77"/>
      <c r="DA1306" s="77"/>
      <c r="DB1306" s="77"/>
      <c r="DC1306" s="77"/>
      <c r="DD1306" s="77"/>
      <c r="DE1306" s="77"/>
      <c r="DF1306" s="77"/>
      <c r="DG1306" s="77"/>
      <c r="DH1306" s="77"/>
      <c r="DI1306" s="77"/>
      <c r="DJ1306" s="77"/>
      <c r="DK1306" s="77"/>
      <c r="DL1306" s="77"/>
    </row>
    <row r="1307" spans="1:116" x14ac:dyDescent="0.4">
      <c r="B1307" t="s">
        <v>332</v>
      </c>
      <c r="D1307" t="s">
        <v>767</v>
      </c>
      <c r="E1307" s="8" t="str">
        <f>ROW()&amp;" "&amp;D1307</f>
        <v>1307 FAPPE-S</v>
      </c>
      <c r="G1307" s="136" t="str">
        <f>G1280</f>
        <v>primary unit</v>
      </c>
      <c r="H1307" s="27"/>
      <c r="I1307" s="78"/>
      <c r="J1307" s="78"/>
      <c r="K1307" s="33"/>
      <c r="L1307" s="33"/>
      <c r="M1307" s="33"/>
      <c r="N1307" s="33"/>
      <c r="O1307" s="33"/>
      <c r="P1307" s="33"/>
      <c r="R1307" s="33"/>
      <c r="S1307" s="77"/>
      <c r="T1307" s="77"/>
      <c r="U1307" s="77"/>
      <c r="V1307" s="77"/>
      <c r="W1307" s="77"/>
      <c r="X1307" s="77"/>
      <c r="Y1307" s="77"/>
      <c r="Z1307" s="77"/>
      <c r="AA1307" s="77"/>
      <c r="AB1307" s="77"/>
      <c r="AC1307" s="77"/>
      <c r="AD1307" s="77"/>
      <c r="AE1307" s="77"/>
      <c r="AF1307" s="77"/>
      <c r="AG1307" s="77"/>
      <c r="AH1307" s="77"/>
      <c r="AI1307" s="77"/>
      <c r="AJ1307" s="77"/>
      <c r="AK1307" s="77"/>
      <c r="AL1307" s="77"/>
      <c r="AM1307" s="77"/>
      <c r="AN1307" s="77"/>
      <c r="AO1307" s="77"/>
      <c r="AP1307" s="77"/>
      <c r="AQ1307" s="77"/>
      <c r="AR1307" s="77"/>
      <c r="AS1307" s="77"/>
      <c r="AT1307" s="77"/>
      <c r="AU1307" s="77"/>
      <c r="AV1307" s="77"/>
      <c r="AW1307" s="77"/>
      <c r="AX1307" s="77"/>
      <c r="AY1307" s="77"/>
      <c r="AZ1307" s="77"/>
      <c r="BA1307" s="77"/>
      <c r="BB1307" s="77"/>
      <c r="BC1307" s="77"/>
      <c r="BD1307" s="77"/>
      <c r="BE1307" s="77"/>
      <c r="BF1307" s="77"/>
      <c r="BG1307" s="77"/>
      <c r="BH1307" s="77"/>
      <c r="BI1307" s="77"/>
      <c r="BJ1307" s="77"/>
      <c r="BK1307" s="77"/>
      <c r="BL1307" s="77"/>
      <c r="BM1307" s="77"/>
      <c r="BN1307" s="77"/>
      <c r="BO1307" s="77"/>
      <c r="BP1307" s="77"/>
      <c r="BQ1307" s="77"/>
      <c r="BR1307" s="77"/>
      <c r="BS1307" s="77"/>
      <c r="BT1307" s="77"/>
      <c r="BU1307" s="77"/>
      <c r="BV1307" s="77"/>
      <c r="BW1307" s="77"/>
      <c r="BX1307" s="77"/>
      <c r="BY1307" s="77"/>
      <c r="BZ1307" s="77"/>
      <c r="CA1307" s="77"/>
      <c r="CB1307" s="77"/>
      <c r="CC1307" s="77"/>
      <c r="CD1307" s="77"/>
      <c r="CE1307" s="77"/>
      <c r="CF1307" s="77"/>
      <c r="CG1307" s="77"/>
      <c r="CH1307" s="77"/>
      <c r="CI1307" s="77"/>
      <c r="CJ1307" s="77"/>
      <c r="CK1307" s="77"/>
      <c r="CL1307" s="77"/>
      <c r="CN1307" s="78"/>
      <c r="CO1307" s="77"/>
      <c r="CP1307" s="77"/>
      <c r="CQ1307" s="77"/>
      <c r="CR1307" s="77"/>
      <c r="CS1307" s="77"/>
      <c r="CT1307" s="77"/>
      <c r="CU1307" s="77"/>
      <c r="CV1307" s="77"/>
      <c r="CW1307" s="77"/>
      <c r="CX1307" s="77"/>
      <c r="CY1307" s="77"/>
      <c r="CZ1307" s="77"/>
      <c r="DA1307" s="77"/>
      <c r="DB1307" s="77"/>
      <c r="DC1307" s="77"/>
      <c r="DD1307" s="77"/>
      <c r="DE1307" s="77"/>
      <c r="DF1307" s="77"/>
      <c r="DG1307" s="77"/>
      <c r="DH1307" s="77"/>
      <c r="DI1307" s="77"/>
      <c r="DJ1307" s="77"/>
      <c r="DK1307" s="77"/>
      <c r="DL1307" s="77"/>
    </row>
    <row r="1308" spans="1:116" x14ac:dyDescent="0.4">
      <c r="B1308" t="s">
        <v>332</v>
      </c>
      <c r="D1308" t="s">
        <v>767</v>
      </c>
      <c r="E1308" s="8" t="str">
        <f t="shared" si="1485"/>
        <v>1308 FAPPE-S</v>
      </c>
      <c r="G1308" s="136" t="str">
        <f>G1281</f>
        <v>Primary revenue driver</v>
      </c>
      <c r="K1308" s="53"/>
      <c r="L1308" s="53"/>
      <c r="M1308" s="53"/>
      <c r="N1308" s="53"/>
      <c r="O1308" s="53"/>
      <c r="P1308" s="53"/>
      <c r="R1308" s="24"/>
      <c r="S1308" s="179" t="str">
        <f t="shared" ref="S1308:AX1317" si="1567">S1281</f>
        <v>S$16</v>
      </c>
      <c r="T1308" s="179" t="str">
        <f t="shared" si="1567"/>
        <v>T$16</v>
      </c>
      <c r="U1308" s="179" t="str">
        <f t="shared" si="1567"/>
        <v>U$16</v>
      </c>
      <c r="V1308" s="179" t="str">
        <f t="shared" si="1567"/>
        <v>V$16</v>
      </c>
      <c r="W1308" s="179" t="str">
        <f t="shared" si="1567"/>
        <v>W$16</v>
      </c>
      <c r="X1308" s="179" t="str">
        <f t="shared" si="1567"/>
        <v>X$16</v>
      </c>
      <c r="Y1308" s="179" t="str">
        <f t="shared" si="1567"/>
        <v>Y$16</v>
      </c>
      <c r="Z1308" s="179" t="str">
        <f t="shared" si="1567"/>
        <v>Z$16</v>
      </c>
      <c r="AA1308" s="179" t="str">
        <f t="shared" si="1567"/>
        <v>AA$16</v>
      </c>
      <c r="AB1308" s="179" t="str">
        <f t="shared" si="1567"/>
        <v>AB$16</v>
      </c>
      <c r="AC1308" s="179" t="str">
        <f t="shared" si="1567"/>
        <v>AC$16</v>
      </c>
      <c r="AD1308" s="179" t="str">
        <f t="shared" si="1567"/>
        <v>AD$16</v>
      </c>
      <c r="AE1308" s="179" t="str">
        <f t="shared" si="1567"/>
        <v>AE$16</v>
      </c>
      <c r="AF1308" s="179" t="str">
        <f t="shared" si="1567"/>
        <v>AF$16</v>
      </c>
      <c r="AG1308" s="179" t="str">
        <f t="shared" si="1567"/>
        <v>AG$16</v>
      </c>
      <c r="AH1308" s="179" t="str">
        <f t="shared" si="1567"/>
        <v>AH$16</v>
      </c>
      <c r="AI1308" s="179" t="str">
        <f t="shared" si="1567"/>
        <v>AI$16</v>
      </c>
      <c r="AJ1308" s="179" t="str">
        <f t="shared" si="1567"/>
        <v>AJ$16</v>
      </c>
      <c r="AK1308" s="179" t="str">
        <f t="shared" si="1567"/>
        <v>AK$16</v>
      </c>
      <c r="AL1308" s="179" t="str">
        <f t="shared" si="1567"/>
        <v>AL$16</v>
      </c>
      <c r="AM1308" s="179" t="str">
        <f t="shared" si="1567"/>
        <v>AM$16</v>
      </c>
      <c r="AN1308" s="179" t="str">
        <f t="shared" si="1567"/>
        <v>AN$16</v>
      </c>
      <c r="AO1308" s="179" t="str">
        <f t="shared" si="1567"/>
        <v>AO$16</v>
      </c>
      <c r="AP1308" s="179" t="str">
        <f t="shared" si="1567"/>
        <v>AP$16</v>
      </c>
      <c r="AQ1308" s="179" t="str">
        <f t="shared" si="1567"/>
        <v>AQ$16</v>
      </c>
      <c r="AR1308" s="179" t="str">
        <f t="shared" si="1567"/>
        <v>AR$16</v>
      </c>
      <c r="AS1308" s="179" t="str">
        <f t="shared" si="1567"/>
        <v>AS$16</v>
      </c>
      <c r="AT1308" s="179" t="str">
        <f t="shared" si="1567"/>
        <v>AT$16</v>
      </c>
      <c r="AU1308" s="179" t="str">
        <f t="shared" si="1567"/>
        <v>AU$16</v>
      </c>
      <c r="AV1308" s="179" t="str">
        <f t="shared" si="1567"/>
        <v>AV$16</v>
      </c>
      <c r="AW1308" s="179" t="str">
        <f t="shared" si="1567"/>
        <v>AW$16</v>
      </c>
      <c r="AX1308" s="179" t="str">
        <f t="shared" si="1567"/>
        <v>AX$16</v>
      </c>
      <c r="AY1308" s="179" t="str">
        <f t="shared" ref="AY1308:CD1317" si="1568">AY1281</f>
        <v>AY$16</v>
      </c>
      <c r="AZ1308" s="179" t="str">
        <f t="shared" si="1568"/>
        <v>AZ$16</v>
      </c>
      <c r="BA1308" s="179" t="str">
        <f t="shared" si="1568"/>
        <v>BA$16</v>
      </c>
      <c r="BB1308" s="179" t="str">
        <f t="shared" si="1568"/>
        <v>BB$16</v>
      </c>
      <c r="BC1308" s="179" t="str">
        <f t="shared" si="1568"/>
        <v>BC$16</v>
      </c>
      <c r="BD1308" s="179" t="str">
        <f t="shared" si="1568"/>
        <v>BD$16</v>
      </c>
      <c r="BE1308" s="179" t="str">
        <f t="shared" si="1568"/>
        <v>BE$16</v>
      </c>
      <c r="BF1308" s="179" t="str">
        <f t="shared" si="1568"/>
        <v>BF$16</v>
      </c>
      <c r="BG1308" s="179" t="str">
        <f t="shared" si="1568"/>
        <v>BG$16</v>
      </c>
      <c r="BH1308" s="179" t="str">
        <f t="shared" si="1568"/>
        <v>BH$16</v>
      </c>
      <c r="BI1308" s="179" t="str">
        <f t="shared" si="1568"/>
        <v>BI$16</v>
      </c>
      <c r="BJ1308" s="179" t="str">
        <f t="shared" si="1568"/>
        <v>BJ$16</v>
      </c>
      <c r="BK1308" s="179" t="str">
        <f t="shared" si="1568"/>
        <v>BK$16</v>
      </c>
      <c r="BL1308" s="179" t="str">
        <f t="shared" si="1568"/>
        <v>BL$16</v>
      </c>
      <c r="BM1308" s="179" t="str">
        <f t="shared" si="1568"/>
        <v>BM$16</v>
      </c>
      <c r="BN1308" s="179" t="str">
        <f t="shared" si="1568"/>
        <v>BN$16</v>
      </c>
      <c r="BO1308" s="179" t="str">
        <f t="shared" si="1568"/>
        <v>BO$16</v>
      </c>
      <c r="BP1308" s="179" t="str">
        <f t="shared" si="1568"/>
        <v>BP$16</v>
      </c>
      <c r="BQ1308" s="179" t="str">
        <f t="shared" si="1568"/>
        <v>BQ$16</v>
      </c>
      <c r="BR1308" s="179" t="str">
        <f t="shared" si="1568"/>
        <v>BR$16</v>
      </c>
      <c r="BS1308" s="179" t="str">
        <f t="shared" si="1568"/>
        <v>BS$16</v>
      </c>
      <c r="BT1308" s="179" t="str">
        <f t="shared" si="1568"/>
        <v>BT$16</v>
      </c>
      <c r="BU1308" s="179" t="str">
        <f t="shared" si="1568"/>
        <v>BU$16</v>
      </c>
      <c r="BV1308" s="179" t="str">
        <f t="shared" si="1568"/>
        <v>BV$16</v>
      </c>
      <c r="BW1308" s="179" t="str">
        <f t="shared" si="1568"/>
        <v>BW$16</v>
      </c>
      <c r="BX1308" s="179" t="str">
        <f t="shared" si="1568"/>
        <v>BX$16</v>
      </c>
      <c r="BY1308" s="179" t="str">
        <f t="shared" si="1568"/>
        <v>BY$16</v>
      </c>
      <c r="BZ1308" s="179" t="str">
        <f t="shared" si="1568"/>
        <v>BZ$16</v>
      </c>
      <c r="CA1308" s="179" t="str">
        <f t="shared" si="1568"/>
        <v>CA$16</v>
      </c>
      <c r="CB1308" s="179" t="str">
        <f t="shared" si="1568"/>
        <v>CB$16</v>
      </c>
      <c r="CC1308" s="179" t="str">
        <f t="shared" si="1568"/>
        <v>CC$16</v>
      </c>
      <c r="CD1308" s="179" t="str">
        <f t="shared" si="1568"/>
        <v>CD$16</v>
      </c>
      <c r="CE1308" s="179" t="str">
        <f t="shared" ref="CE1308:CL1317" si="1569">CE1281</f>
        <v>CE$16</v>
      </c>
      <c r="CF1308" s="179" t="str">
        <f t="shared" si="1569"/>
        <v>CF$16</v>
      </c>
      <c r="CG1308" s="179" t="str">
        <f t="shared" si="1569"/>
        <v>CG$16</v>
      </c>
      <c r="CH1308" s="179" t="str">
        <f t="shared" si="1569"/>
        <v>CH$16</v>
      </c>
      <c r="CI1308" s="179" t="str">
        <f t="shared" si="1569"/>
        <v>CI$16</v>
      </c>
      <c r="CJ1308" s="179" t="str">
        <f t="shared" si="1569"/>
        <v>CJ$16</v>
      </c>
      <c r="CK1308" s="179" t="str">
        <f t="shared" si="1569"/>
        <v>CK$16</v>
      </c>
      <c r="CL1308" s="179" t="str">
        <f t="shared" si="1569"/>
        <v>CL$16</v>
      </c>
      <c r="CO1308" s="179" t="str">
        <f t="shared" ref="CO1308:DL1317" si="1570">CO1281</f>
        <v>CO$16</v>
      </c>
      <c r="CP1308" s="179" t="str">
        <f t="shared" si="1570"/>
        <v>CP$16</v>
      </c>
      <c r="CQ1308" s="179" t="str">
        <f t="shared" si="1570"/>
        <v>CQ$16</v>
      </c>
      <c r="CR1308" s="179" t="str">
        <f t="shared" si="1570"/>
        <v>CR$16</v>
      </c>
      <c r="CS1308" s="179" t="str">
        <f t="shared" si="1570"/>
        <v>CS$16</v>
      </c>
      <c r="CT1308" s="179" t="str">
        <f t="shared" si="1570"/>
        <v>CT$16</v>
      </c>
      <c r="CU1308" s="179" t="str">
        <f t="shared" si="1570"/>
        <v>CU$16</v>
      </c>
      <c r="CV1308" s="179" t="str">
        <f t="shared" si="1570"/>
        <v>CV$16</v>
      </c>
      <c r="CW1308" s="179" t="str">
        <f t="shared" si="1570"/>
        <v>CW$16</v>
      </c>
      <c r="CX1308" s="179" t="str">
        <f t="shared" si="1570"/>
        <v>CX$16</v>
      </c>
      <c r="CY1308" s="179" t="str">
        <f t="shared" si="1570"/>
        <v>CY$16</v>
      </c>
      <c r="CZ1308" s="179" t="str">
        <f t="shared" si="1570"/>
        <v>CZ$16</v>
      </c>
      <c r="DA1308" s="179" t="str">
        <f t="shared" si="1570"/>
        <v>DA$16</v>
      </c>
      <c r="DB1308" s="179" t="str">
        <f t="shared" si="1570"/>
        <v>DB$16</v>
      </c>
      <c r="DC1308" s="179" t="str">
        <f t="shared" si="1570"/>
        <v>DC$16</v>
      </c>
      <c r="DD1308" s="179" t="str">
        <f t="shared" si="1570"/>
        <v>DD$16</v>
      </c>
      <c r="DE1308" s="179" t="str">
        <f t="shared" si="1570"/>
        <v>DE$16</v>
      </c>
      <c r="DF1308" s="179" t="str">
        <f t="shared" si="1570"/>
        <v>DF$16</v>
      </c>
      <c r="DG1308" s="179" t="str">
        <f t="shared" si="1570"/>
        <v>DG$16</v>
      </c>
      <c r="DH1308" s="179" t="str">
        <f t="shared" si="1570"/>
        <v>DH$16</v>
      </c>
      <c r="DI1308" s="179" t="str">
        <f t="shared" si="1570"/>
        <v>DI$16</v>
      </c>
      <c r="DJ1308" s="179" t="str">
        <f t="shared" si="1570"/>
        <v>DJ$16</v>
      </c>
      <c r="DK1308" s="179" t="str">
        <f t="shared" si="1570"/>
        <v>DK$16</v>
      </c>
      <c r="DL1308" s="179" t="str">
        <f t="shared" si="1570"/>
        <v>DL$16</v>
      </c>
    </row>
    <row r="1309" spans="1:116" x14ac:dyDescent="0.4">
      <c r="B1309" t="s">
        <v>332</v>
      </c>
      <c r="D1309" t="s">
        <v>767</v>
      </c>
      <c r="E1309" s="8" t="str">
        <f t="shared" si="1485"/>
        <v>1309 FAPPE-S</v>
      </c>
      <c r="G1309" s="136" t="str">
        <f>G1282</f>
        <v>Primary volume driver</v>
      </c>
      <c r="H1309" s="12"/>
      <c r="I1309" s="60"/>
      <c r="J1309" s="60"/>
      <c r="K1309" s="15"/>
      <c r="L1309" s="15"/>
      <c r="M1309" s="15"/>
      <c r="N1309" s="15"/>
      <c r="O1309" s="15"/>
      <c r="P1309" s="15"/>
      <c r="R1309" s="15"/>
      <c r="S1309" s="179" t="str">
        <f t="shared" ref="S1309:AX1318" si="1571">S1282</f>
        <v>S$17</v>
      </c>
      <c r="T1309" s="179" t="str">
        <f t="shared" si="1571"/>
        <v>T$17</v>
      </c>
      <c r="U1309" s="179" t="str">
        <f t="shared" si="1571"/>
        <v>U$17</v>
      </c>
      <c r="V1309" s="179" t="str">
        <f t="shared" si="1571"/>
        <v>V$17</v>
      </c>
      <c r="W1309" s="179" t="str">
        <f t="shared" si="1571"/>
        <v>W$17</v>
      </c>
      <c r="X1309" s="179" t="str">
        <f t="shared" si="1571"/>
        <v>X$17</v>
      </c>
      <c r="Y1309" s="179" t="str">
        <f t="shared" si="1571"/>
        <v>Y$17</v>
      </c>
      <c r="Z1309" s="179" t="str">
        <f t="shared" si="1571"/>
        <v>Z$17</v>
      </c>
      <c r="AA1309" s="179" t="str">
        <f t="shared" si="1571"/>
        <v>AA$17</v>
      </c>
      <c r="AB1309" s="179" t="str">
        <f t="shared" si="1571"/>
        <v>AB$17</v>
      </c>
      <c r="AC1309" s="179" t="str">
        <f t="shared" si="1571"/>
        <v>AC$17</v>
      </c>
      <c r="AD1309" s="179" t="str">
        <f t="shared" si="1571"/>
        <v>AD$17</v>
      </c>
      <c r="AE1309" s="179" t="str">
        <f t="shared" si="1571"/>
        <v>AE$17</v>
      </c>
      <c r="AF1309" s="179" t="str">
        <f t="shared" si="1571"/>
        <v>AF$17</v>
      </c>
      <c r="AG1309" s="179" t="str">
        <f t="shared" si="1571"/>
        <v>AG$17</v>
      </c>
      <c r="AH1309" s="179" t="str">
        <f t="shared" si="1571"/>
        <v>AH$17</v>
      </c>
      <c r="AI1309" s="179" t="str">
        <f t="shared" si="1571"/>
        <v>AI$17</v>
      </c>
      <c r="AJ1309" s="179" t="str">
        <f t="shared" si="1571"/>
        <v>AJ$17</v>
      </c>
      <c r="AK1309" s="179" t="str">
        <f t="shared" si="1571"/>
        <v>AK$17</v>
      </c>
      <c r="AL1309" s="179" t="str">
        <f t="shared" si="1571"/>
        <v>AL$17</v>
      </c>
      <c r="AM1309" s="179" t="str">
        <f t="shared" si="1571"/>
        <v>AM$17</v>
      </c>
      <c r="AN1309" s="179" t="str">
        <f t="shared" si="1571"/>
        <v>AN$17</v>
      </c>
      <c r="AO1309" s="179" t="str">
        <f t="shared" si="1571"/>
        <v>AO$17</v>
      </c>
      <c r="AP1309" s="179" t="str">
        <f t="shared" si="1571"/>
        <v>AP$17</v>
      </c>
      <c r="AQ1309" s="179" t="str">
        <f t="shared" si="1571"/>
        <v>AQ$17</v>
      </c>
      <c r="AR1309" s="179" t="str">
        <f t="shared" si="1571"/>
        <v>AR$17</v>
      </c>
      <c r="AS1309" s="179" t="str">
        <f t="shared" si="1571"/>
        <v>AS$17</v>
      </c>
      <c r="AT1309" s="179" t="str">
        <f t="shared" si="1571"/>
        <v>AT$17</v>
      </c>
      <c r="AU1309" s="179" t="str">
        <f t="shared" si="1571"/>
        <v>AU$17</v>
      </c>
      <c r="AV1309" s="179" t="str">
        <f t="shared" si="1571"/>
        <v>AV$17</v>
      </c>
      <c r="AW1309" s="179" t="str">
        <f t="shared" si="1571"/>
        <v>AW$17</v>
      </c>
      <c r="AX1309" s="179" t="str">
        <f t="shared" si="1571"/>
        <v>AX$17</v>
      </c>
      <c r="AY1309" s="179" t="str">
        <f t="shared" ref="AY1309:CD1318" si="1572">AY1282</f>
        <v>AY$17</v>
      </c>
      <c r="AZ1309" s="179" t="str">
        <f t="shared" si="1572"/>
        <v>AZ$17</v>
      </c>
      <c r="BA1309" s="179" t="str">
        <f t="shared" si="1572"/>
        <v>BA$17</v>
      </c>
      <c r="BB1309" s="179" t="str">
        <f t="shared" si="1572"/>
        <v>BB$17</v>
      </c>
      <c r="BC1309" s="179" t="str">
        <f t="shared" si="1572"/>
        <v>BC$17</v>
      </c>
      <c r="BD1309" s="179" t="str">
        <f t="shared" si="1572"/>
        <v>BD$17</v>
      </c>
      <c r="BE1309" s="179" t="str">
        <f t="shared" si="1572"/>
        <v>BE$17</v>
      </c>
      <c r="BF1309" s="179" t="str">
        <f t="shared" si="1572"/>
        <v>BF$17</v>
      </c>
      <c r="BG1309" s="179" t="str">
        <f t="shared" si="1572"/>
        <v>BG$17</v>
      </c>
      <c r="BH1309" s="179" t="str">
        <f t="shared" si="1572"/>
        <v>BH$17</v>
      </c>
      <c r="BI1309" s="179" t="str">
        <f t="shared" si="1572"/>
        <v>BI$17</v>
      </c>
      <c r="BJ1309" s="179" t="str">
        <f t="shared" si="1572"/>
        <v>BJ$17</v>
      </c>
      <c r="BK1309" s="179" t="str">
        <f t="shared" si="1572"/>
        <v>BK$17</v>
      </c>
      <c r="BL1309" s="179" t="str">
        <f t="shared" si="1572"/>
        <v>BL$17</v>
      </c>
      <c r="BM1309" s="179" t="str">
        <f t="shared" si="1572"/>
        <v>BM$17</v>
      </c>
      <c r="BN1309" s="179" t="str">
        <f t="shared" si="1572"/>
        <v>BN$17</v>
      </c>
      <c r="BO1309" s="179" t="str">
        <f t="shared" si="1572"/>
        <v>BO$17</v>
      </c>
      <c r="BP1309" s="179" t="str">
        <f t="shared" si="1572"/>
        <v>BP$17</v>
      </c>
      <c r="BQ1309" s="179" t="str">
        <f t="shared" si="1572"/>
        <v>BQ$17</v>
      </c>
      <c r="BR1309" s="179" t="str">
        <f t="shared" si="1572"/>
        <v>BR$17</v>
      </c>
      <c r="BS1309" s="179" t="str">
        <f t="shared" si="1572"/>
        <v>BS$17</v>
      </c>
      <c r="BT1309" s="179" t="str">
        <f t="shared" si="1572"/>
        <v>BT$17</v>
      </c>
      <c r="BU1309" s="179" t="str">
        <f t="shared" si="1572"/>
        <v>BU$17</v>
      </c>
      <c r="BV1309" s="179" t="str">
        <f t="shared" si="1572"/>
        <v>BV$17</v>
      </c>
      <c r="BW1309" s="179" t="str">
        <f t="shared" si="1572"/>
        <v>BW$17</v>
      </c>
      <c r="BX1309" s="179" t="str">
        <f t="shared" si="1572"/>
        <v>BX$17</v>
      </c>
      <c r="BY1309" s="179" t="str">
        <f t="shared" si="1572"/>
        <v>BY$17</v>
      </c>
      <c r="BZ1309" s="179" t="str">
        <f t="shared" si="1572"/>
        <v>BZ$17</v>
      </c>
      <c r="CA1309" s="179" t="str">
        <f t="shared" si="1572"/>
        <v>CA$17</v>
      </c>
      <c r="CB1309" s="179" t="str">
        <f t="shared" si="1572"/>
        <v>CB$17</v>
      </c>
      <c r="CC1309" s="179" t="str">
        <f t="shared" si="1572"/>
        <v>CC$17</v>
      </c>
      <c r="CD1309" s="179" t="str">
        <f t="shared" si="1572"/>
        <v>CD$17</v>
      </c>
      <c r="CE1309" s="179" t="str">
        <f t="shared" ref="CE1309:CL1318" si="1573">CE1282</f>
        <v>CE$17</v>
      </c>
      <c r="CF1309" s="179" t="str">
        <f t="shared" si="1573"/>
        <v>CF$17</v>
      </c>
      <c r="CG1309" s="179" t="str">
        <f t="shared" si="1573"/>
        <v>CG$17</v>
      </c>
      <c r="CH1309" s="179" t="str">
        <f t="shared" si="1573"/>
        <v>CH$17</v>
      </c>
      <c r="CI1309" s="179" t="str">
        <f t="shared" si="1573"/>
        <v>CI$17</v>
      </c>
      <c r="CJ1309" s="179" t="str">
        <f t="shared" si="1573"/>
        <v>CJ$17</v>
      </c>
      <c r="CK1309" s="179" t="str">
        <f t="shared" si="1573"/>
        <v>CK$17</v>
      </c>
      <c r="CL1309" s="179" t="str">
        <f t="shared" si="1573"/>
        <v>CL$17</v>
      </c>
      <c r="CN1309" s="60"/>
      <c r="CO1309" s="179" t="str">
        <f t="shared" ref="CO1309:DL1318" si="1574">CO1282</f>
        <v>CO$17</v>
      </c>
      <c r="CP1309" s="179" t="str">
        <f t="shared" si="1574"/>
        <v>CP$17</v>
      </c>
      <c r="CQ1309" s="179" t="str">
        <f t="shared" si="1574"/>
        <v>CQ$17</v>
      </c>
      <c r="CR1309" s="179" t="str">
        <f t="shared" si="1574"/>
        <v>CR$17</v>
      </c>
      <c r="CS1309" s="179" t="str">
        <f t="shared" si="1574"/>
        <v>CS$17</v>
      </c>
      <c r="CT1309" s="179" t="str">
        <f t="shared" si="1574"/>
        <v>CT$17</v>
      </c>
      <c r="CU1309" s="179" t="str">
        <f t="shared" si="1574"/>
        <v>CU$17</v>
      </c>
      <c r="CV1309" s="179" t="str">
        <f t="shared" si="1574"/>
        <v>CV$17</v>
      </c>
      <c r="CW1309" s="179" t="str">
        <f t="shared" si="1574"/>
        <v>CW$17</v>
      </c>
      <c r="CX1309" s="179" t="str">
        <f t="shared" si="1574"/>
        <v>CX$17</v>
      </c>
      <c r="CY1309" s="179" t="str">
        <f t="shared" si="1574"/>
        <v>CY$17</v>
      </c>
      <c r="CZ1309" s="179" t="str">
        <f t="shared" si="1574"/>
        <v>CZ$17</v>
      </c>
      <c r="DA1309" s="179" t="str">
        <f t="shared" si="1574"/>
        <v>DA$17</v>
      </c>
      <c r="DB1309" s="179" t="str">
        <f t="shared" si="1574"/>
        <v>DB$17</v>
      </c>
      <c r="DC1309" s="179" t="str">
        <f t="shared" si="1574"/>
        <v>DC$17</v>
      </c>
      <c r="DD1309" s="179" t="str">
        <f t="shared" si="1574"/>
        <v>DD$17</v>
      </c>
      <c r="DE1309" s="179" t="str">
        <f t="shared" si="1574"/>
        <v>DE$17</v>
      </c>
      <c r="DF1309" s="179" t="str">
        <f t="shared" si="1574"/>
        <v>DF$17</v>
      </c>
      <c r="DG1309" s="179" t="str">
        <f t="shared" si="1574"/>
        <v>DG$17</v>
      </c>
      <c r="DH1309" s="179" t="str">
        <f t="shared" si="1574"/>
        <v>DH$17</v>
      </c>
      <c r="DI1309" s="179" t="str">
        <f t="shared" si="1574"/>
        <v>DI$17</v>
      </c>
      <c r="DJ1309" s="179" t="str">
        <f t="shared" si="1574"/>
        <v>DJ$17</v>
      </c>
      <c r="DK1309" s="179" t="str">
        <f t="shared" si="1574"/>
        <v>DK$17</v>
      </c>
      <c r="DL1309" s="179" t="str">
        <f t="shared" si="1574"/>
        <v>DL$17</v>
      </c>
    </row>
    <row r="1310" spans="1:116" x14ac:dyDescent="0.4">
      <c r="B1310" t="s">
        <v>332</v>
      </c>
      <c r="D1310" t="s">
        <v>767</v>
      </c>
      <c r="E1310" s="8" t="str">
        <f t="shared" ref="E1310:E1322" si="1575">ROW()&amp;" "&amp;D1310</f>
        <v>1310 FAPPE-S</v>
      </c>
      <c r="G1310" s="191" t="str">
        <f>G1287</f>
        <v>Volume driven secondary PP&amp;E:</v>
      </c>
      <c r="H1310" s="12"/>
      <c r="I1310" s="60"/>
      <c r="J1310" s="60"/>
      <c r="K1310" s="15"/>
      <c r="L1310" s="15"/>
      <c r="M1310" s="15"/>
      <c r="N1310" s="15"/>
      <c r="O1310" s="15"/>
      <c r="P1310" s="15"/>
      <c r="R1310" s="15"/>
      <c r="S1310" s="179">
        <f t="shared" ref="S1310:AX1319" si="1576">S1283</f>
        <v>0</v>
      </c>
      <c r="T1310" s="179">
        <f t="shared" si="1576"/>
        <v>0</v>
      </c>
      <c r="U1310" s="179">
        <f t="shared" si="1576"/>
        <v>0</v>
      </c>
      <c r="V1310" s="179">
        <f t="shared" si="1576"/>
        <v>0</v>
      </c>
      <c r="W1310" s="179">
        <f t="shared" si="1576"/>
        <v>0</v>
      </c>
      <c r="X1310" s="179">
        <f t="shared" si="1576"/>
        <v>0</v>
      </c>
      <c r="Y1310" s="179">
        <f t="shared" si="1576"/>
        <v>0</v>
      </c>
      <c r="Z1310" s="179">
        <f t="shared" si="1576"/>
        <v>0</v>
      </c>
      <c r="AA1310" s="179">
        <f t="shared" si="1576"/>
        <v>0</v>
      </c>
      <c r="AB1310" s="179">
        <f t="shared" si="1576"/>
        <v>0</v>
      </c>
      <c r="AC1310" s="179">
        <f t="shared" si="1576"/>
        <v>0</v>
      </c>
      <c r="AD1310" s="179">
        <f t="shared" si="1576"/>
        <v>0</v>
      </c>
      <c r="AE1310" s="179">
        <f t="shared" si="1576"/>
        <v>0</v>
      </c>
      <c r="AF1310" s="179">
        <f t="shared" si="1576"/>
        <v>0</v>
      </c>
      <c r="AG1310" s="179">
        <f t="shared" si="1576"/>
        <v>0</v>
      </c>
      <c r="AH1310" s="179">
        <f t="shared" si="1576"/>
        <v>0</v>
      </c>
      <c r="AI1310" s="179">
        <f t="shared" si="1576"/>
        <v>0</v>
      </c>
      <c r="AJ1310" s="179">
        <f t="shared" si="1576"/>
        <v>0</v>
      </c>
      <c r="AK1310" s="179">
        <f t="shared" si="1576"/>
        <v>0</v>
      </c>
      <c r="AL1310" s="179">
        <f t="shared" si="1576"/>
        <v>0</v>
      </c>
      <c r="AM1310" s="179">
        <f t="shared" si="1576"/>
        <v>0</v>
      </c>
      <c r="AN1310" s="179">
        <f t="shared" si="1576"/>
        <v>0</v>
      </c>
      <c r="AO1310" s="179">
        <f t="shared" si="1576"/>
        <v>0</v>
      </c>
      <c r="AP1310" s="179">
        <f t="shared" si="1576"/>
        <v>0</v>
      </c>
      <c r="AQ1310" s="179">
        <f t="shared" si="1576"/>
        <v>0</v>
      </c>
      <c r="AR1310" s="179">
        <f t="shared" si="1576"/>
        <v>0</v>
      </c>
      <c r="AS1310" s="179">
        <f t="shared" si="1576"/>
        <v>0</v>
      </c>
      <c r="AT1310" s="179">
        <f t="shared" si="1576"/>
        <v>0</v>
      </c>
      <c r="AU1310" s="179">
        <f t="shared" si="1576"/>
        <v>0</v>
      </c>
      <c r="AV1310" s="179">
        <f t="shared" si="1576"/>
        <v>0</v>
      </c>
      <c r="AW1310" s="179">
        <f t="shared" si="1576"/>
        <v>0</v>
      </c>
      <c r="AX1310" s="179">
        <f t="shared" si="1576"/>
        <v>0</v>
      </c>
      <c r="AY1310" s="179">
        <f t="shared" ref="AY1310:CD1319" si="1577">AY1283</f>
        <v>0</v>
      </c>
      <c r="AZ1310" s="179">
        <f t="shared" si="1577"/>
        <v>0</v>
      </c>
      <c r="BA1310" s="179">
        <f t="shared" si="1577"/>
        <v>0</v>
      </c>
      <c r="BB1310" s="179">
        <f t="shared" si="1577"/>
        <v>0</v>
      </c>
      <c r="BC1310" s="179">
        <f t="shared" si="1577"/>
        <v>0</v>
      </c>
      <c r="BD1310" s="179">
        <f t="shared" si="1577"/>
        <v>0</v>
      </c>
      <c r="BE1310" s="179">
        <f t="shared" si="1577"/>
        <v>0</v>
      </c>
      <c r="BF1310" s="179">
        <f t="shared" si="1577"/>
        <v>0</v>
      </c>
      <c r="BG1310" s="179">
        <f t="shared" si="1577"/>
        <v>0</v>
      </c>
      <c r="BH1310" s="179">
        <f t="shared" si="1577"/>
        <v>0</v>
      </c>
      <c r="BI1310" s="179">
        <f t="shared" si="1577"/>
        <v>0</v>
      </c>
      <c r="BJ1310" s="179">
        <f t="shared" si="1577"/>
        <v>0</v>
      </c>
      <c r="BK1310" s="179">
        <f t="shared" si="1577"/>
        <v>0</v>
      </c>
      <c r="BL1310" s="179">
        <f t="shared" si="1577"/>
        <v>0</v>
      </c>
      <c r="BM1310" s="179">
        <f t="shared" si="1577"/>
        <v>0</v>
      </c>
      <c r="BN1310" s="179">
        <f t="shared" si="1577"/>
        <v>0</v>
      </c>
      <c r="BO1310" s="179">
        <f t="shared" si="1577"/>
        <v>0</v>
      </c>
      <c r="BP1310" s="179">
        <f t="shared" si="1577"/>
        <v>0</v>
      </c>
      <c r="BQ1310" s="179">
        <f t="shared" si="1577"/>
        <v>0</v>
      </c>
      <c r="BR1310" s="179">
        <f t="shared" si="1577"/>
        <v>0</v>
      </c>
      <c r="BS1310" s="179">
        <f t="shared" si="1577"/>
        <v>0</v>
      </c>
      <c r="BT1310" s="179">
        <f t="shared" si="1577"/>
        <v>0</v>
      </c>
      <c r="BU1310" s="179">
        <f t="shared" si="1577"/>
        <v>0</v>
      </c>
      <c r="BV1310" s="179">
        <f t="shared" si="1577"/>
        <v>0</v>
      </c>
      <c r="BW1310" s="179">
        <f t="shared" si="1577"/>
        <v>0</v>
      </c>
      <c r="BX1310" s="179">
        <f t="shared" si="1577"/>
        <v>0</v>
      </c>
      <c r="BY1310" s="179">
        <f t="shared" si="1577"/>
        <v>0</v>
      </c>
      <c r="BZ1310" s="179">
        <f t="shared" si="1577"/>
        <v>0</v>
      </c>
      <c r="CA1310" s="179">
        <f t="shared" si="1577"/>
        <v>0</v>
      </c>
      <c r="CB1310" s="179">
        <f t="shared" si="1577"/>
        <v>0</v>
      </c>
      <c r="CC1310" s="179">
        <f t="shared" si="1577"/>
        <v>0</v>
      </c>
      <c r="CD1310" s="179">
        <f t="shared" si="1577"/>
        <v>0</v>
      </c>
      <c r="CE1310" s="179">
        <f t="shared" ref="CE1310:CL1319" si="1578">CE1283</f>
        <v>0</v>
      </c>
      <c r="CF1310" s="179">
        <f t="shared" si="1578"/>
        <v>0</v>
      </c>
      <c r="CG1310" s="179">
        <f t="shared" si="1578"/>
        <v>0</v>
      </c>
      <c r="CH1310" s="179">
        <f t="shared" si="1578"/>
        <v>0</v>
      </c>
      <c r="CI1310" s="179">
        <f t="shared" si="1578"/>
        <v>0</v>
      </c>
      <c r="CJ1310" s="179">
        <f t="shared" si="1578"/>
        <v>0</v>
      </c>
      <c r="CK1310" s="179">
        <f t="shared" si="1578"/>
        <v>0</v>
      </c>
      <c r="CL1310" s="179">
        <f t="shared" si="1578"/>
        <v>0</v>
      </c>
      <c r="CN1310" s="60"/>
      <c r="CO1310" s="179">
        <f t="shared" ref="CO1310:DL1319" si="1579">CO1283</f>
        <v>0</v>
      </c>
      <c r="CP1310" s="179">
        <f t="shared" si="1579"/>
        <v>0</v>
      </c>
      <c r="CQ1310" s="179">
        <f t="shared" si="1579"/>
        <v>0</v>
      </c>
      <c r="CR1310" s="179">
        <f t="shared" si="1579"/>
        <v>0</v>
      </c>
      <c r="CS1310" s="179">
        <f t="shared" si="1579"/>
        <v>0</v>
      </c>
      <c r="CT1310" s="179">
        <f t="shared" si="1579"/>
        <v>0</v>
      </c>
      <c r="CU1310" s="179">
        <f t="shared" si="1579"/>
        <v>0</v>
      </c>
      <c r="CV1310" s="179">
        <f t="shared" si="1579"/>
        <v>0</v>
      </c>
      <c r="CW1310" s="179">
        <f t="shared" si="1579"/>
        <v>0</v>
      </c>
      <c r="CX1310" s="179">
        <f t="shared" si="1579"/>
        <v>0</v>
      </c>
      <c r="CY1310" s="179">
        <f t="shared" si="1579"/>
        <v>0</v>
      </c>
      <c r="CZ1310" s="179">
        <f t="shared" si="1579"/>
        <v>0</v>
      </c>
      <c r="DA1310" s="179">
        <f t="shared" si="1579"/>
        <v>0</v>
      </c>
      <c r="DB1310" s="179">
        <f t="shared" si="1579"/>
        <v>0</v>
      </c>
      <c r="DC1310" s="179">
        <f t="shared" si="1579"/>
        <v>0</v>
      </c>
      <c r="DD1310" s="179">
        <f t="shared" si="1579"/>
        <v>0</v>
      </c>
      <c r="DE1310" s="179">
        <f t="shared" si="1579"/>
        <v>0</v>
      </c>
      <c r="DF1310" s="179">
        <f t="shared" si="1579"/>
        <v>0</v>
      </c>
      <c r="DG1310" s="179">
        <f t="shared" si="1579"/>
        <v>0</v>
      </c>
      <c r="DH1310" s="179">
        <f t="shared" si="1579"/>
        <v>0</v>
      </c>
      <c r="DI1310" s="179">
        <f t="shared" si="1579"/>
        <v>0</v>
      </c>
      <c r="DJ1310" s="179">
        <f t="shared" si="1579"/>
        <v>0</v>
      </c>
      <c r="DK1310" s="179">
        <f t="shared" si="1579"/>
        <v>0</v>
      </c>
      <c r="DL1310" s="179">
        <f t="shared" si="1579"/>
        <v>0</v>
      </c>
    </row>
    <row r="1311" spans="1:116" x14ac:dyDescent="0.4">
      <c r="B1311" t="s">
        <v>332</v>
      </c>
      <c r="D1311" t="s">
        <v>767</v>
      </c>
      <c r="E1311" s="8" t="str">
        <f t="shared" ref="E1311:E1320" si="1580">ROW()&amp;" "&amp;D1311</f>
        <v>1311 FAPPE-S</v>
      </c>
      <c r="G1311" s="241" t="str">
        <f>IFERROR(SUBSTITUTE(TRIM(MID(G1287, SEARCH("-", G1287) + 1, LEN(G1287))),":",""),"no unit")</f>
        <v>no unit</v>
      </c>
      <c r="H1311" s="12"/>
      <c r="I1311" s="60"/>
      <c r="J1311" s="60"/>
      <c r="K1311" s="15"/>
      <c r="L1311" s="15"/>
      <c r="M1311" s="15"/>
      <c r="N1311" s="15"/>
      <c r="O1311" s="15"/>
      <c r="P1311" s="15"/>
      <c r="R1311" s="15"/>
      <c r="S1311" s="179"/>
      <c r="T1311" s="179"/>
      <c r="U1311" s="179"/>
      <c r="V1311" s="179"/>
      <c r="W1311" s="179"/>
      <c r="X1311" s="179"/>
      <c r="Y1311" s="179"/>
      <c r="Z1311" s="179"/>
      <c r="AA1311" s="179"/>
      <c r="AB1311" s="179"/>
      <c r="AC1311" s="179"/>
      <c r="AD1311" s="179"/>
      <c r="AE1311" s="179"/>
      <c r="AF1311" s="179"/>
      <c r="AG1311" s="179"/>
      <c r="AH1311" s="179"/>
      <c r="AI1311" s="179"/>
      <c r="AJ1311" s="179"/>
      <c r="AK1311" s="179"/>
      <c r="AL1311" s="179"/>
      <c r="AM1311" s="179"/>
      <c r="AN1311" s="179"/>
      <c r="AO1311" s="179"/>
      <c r="AP1311" s="179"/>
      <c r="AQ1311" s="179"/>
      <c r="AR1311" s="179"/>
      <c r="AS1311" s="179"/>
      <c r="AT1311" s="179"/>
      <c r="AU1311" s="179"/>
      <c r="AV1311" s="179"/>
      <c r="AW1311" s="179"/>
      <c r="AX1311" s="179"/>
      <c r="AY1311" s="179"/>
      <c r="AZ1311" s="179"/>
      <c r="BA1311" s="179"/>
      <c r="BB1311" s="179"/>
      <c r="BC1311" s="179"/>
      <c r="BD1311" s="179"/>
      <c r="BE1311" s="179"/>
      <c r="BF1311" s="179"/>
      <c r="BG1311" s="179"/>
      <c r="BH1311" s="179"/>
      <c r="BI1311" s="179"/>
      <c r="BJ1311" s="179"/>
      <c r="BK1311" s="179"/>
      <c r="BL1311" s="179"/>
      <c r="BM1311" s="179"/>
      <c r="BN1311" s="179"/>
      <c r="BO1311" s="179"/>
      <c r="BP1311" s="179"/>
      <c r="BQ1311" s="179"/>
      <c r="BR1311" s="179"/>
      <c r="BS1311" s="179"/>
      <c r="BT1311" s="179"/>
      <c r="BU1311" s="179"/>
      <c r="BV1311" s="179"/>
      <c r="BW1311" s="179"/>
      <c r="BX1311" s="179"/>
      <c r="BY1311" s="179"/>
      <c r="BZ1311" s="179"/>
      <c r="CA1311" s="179"/>
      <c r="CB1311" s="179"/>
      <c r="CC1311" s="179"/>
      <c r="CD1311" s="179"/>
      <c r="CE1311" s="179"/>
      <c r="CF1311" s="179"/>
      <c r="CG1311" s="179"/>
      <c r="CH1311" s="179"/>
      <c r="CI1311" s="179"/>
      <c r="CJ1311" s="179"/>
      <c r="CK1311" s="179"/>
      <c r="CL1311" s="179"/>
      <c r="CN1311" s="60"/>
      <c r="CO1311" s="179"/>
      <c r="CP1311" s="179"/>
      <c r="CQ1311" s="179"/>
      <c r="CR1311" s="179"/>
      <c r="CS1311" s="179"/>
      <c r="CT1311" s="179"/>
      <c r="CU1311" s="179"/>
      <c r="CV1311" s="179"/>
      <c r="CW1311" s="179"/>
      <c r="CX1311" s="179"/>
      <c r="CY1311" s="179"/>
      <c r="CZ1311" s="179"/>
      <c r="DA1311" s="179"/>
      <c r="DB1311" s="179"/>
      <c r="DC1311" s="179"/>
      <c r="DD1311" s="179"/>
      <c r="DE1311" s="179"/>
      <c r="DF1311" s="179"/>
      <c r="DG1311" s="179"/>
      <c r="DH1311" s="179"/>
      <c r="DI1311" s="179"/>
      <c r="DJ1311" s="179"/>
      <c r="DK1311" s="179"/>
      <c r="DL1311" s="179"/>
    </row>
    <row r="1312" spans="1:116" x14ac:dyDescent="0.4">
      <c r="A1312" s="3"/>
      <c r="B1312" t="s">
        <v>332</v>
      </c>
      <c r="D1312" t="s">
        <v>767</v>
      </c>
      <c r="E1312" s="8" t="str">
        <f t="shared" si="1575"/>
        <v>1312 FAPPE-S</v>
      </c>
      <c r="G1312" s="191" t="str">
        <f>G1285</f>
        <v>Secondary revenue driver</v>
      </c>
      <c r="H1312" s="90"/>
      <c r="I1312" s="213"/>
      <c r="J1312" s="213"/>
      <c r="K1312" s="214"/>
      <c r="L1312" s="214"/>
      <c r="M1312" s="214"/>
      <c r="N1312" s="214"/>
      <c r="O1312" s="214"/>
      <c r="P1312" s="214"/>
      <c r="R1312" s="214"/>
      <c r="S1312" s="4" t="str">
        <f t="shared" ref="S1312:AX1321" si="1581">ADDRESS(ROW(S1304),COLUMN(S1304),2)</f>
        <v>S$1304</v>
      </c>
      <c r="T1312" s="4" t="str">
        <f t="shared" si="1581"/>
        <v>T$1304</v>
      </c>
      <c r="U1312" s="4" t="str">
        <f t="shared" si="1581"/>
        <v>U$1304</v>
      </c>
      <c r="V1312" s="4" t="str">
        <f t="shared" si="1581"/>
        <v>V$1304</v>
      </c>
      <c r="W1312" s="4" t="str">
        <f t="shared" si="1581"/>
        <v>W$1304</v>
      </c>
      <c r="X1312" s="4" t="str">
        <f t="shared" si="1581"/>
        <v>X$1304</v>
      </c>
      <c r="Y1312" s="4" t="str">
        <f t="shared" si="1581"/>
        <v>Y$1304</v>
      </c>
      <c r="Z1312" s="4" t="str">
        <f t="shared" si="1581"/>
        <v>Z$1304</v>
      </c>
      <c r="AA1312" s="4" t="str">
        <f t="shared" si="1581"/>
        <v>AA$1304</v>
      </c>
      <c r="AB1312" s="4" t="str">
        <f t="shared" si="1581"/>
        <v>AB$1304</v>
      </c>
      <c r="AC1312" s="4" t="str">
        <f t="shared" si="1581"/>
        <v>AC$1304</v>
      </c>
      <c r="AD1312" s="4" t="str">
        <f t="shared" si="1581"/>
        <v>AD$1304</v>
      </c>
      <c r="AE1312" s="4" t="str">
        <f t="shared" si="1581"/>
        <v>AE$1304</v>
      </c>
      <c r="AF1312" s="4" t="str">
        <f t="shared" si="1581"/>
        <v>AF$1304</v>
      </c>
      <c r="AG1312" s="4" t="str">
        <f t="shared" si="1581"/>
        <v>AG$1304</v>
      </c>
      <c r="AH1312" s="4" t="str">
        <f t="shared" si="1581"/>
        <v>AH$1304</v>
      </c>
      <c r="AI1312" s="4" t="str">
        <f t="shared" si="1581"/>
        <v>AI$1304</v>
      </c>
      <c r="AJ1312" s="4" t="str">
        <f t="shared" si="1581"/>
        <v>AJ$1304</v>
      </c>
      <c r="AK1312" s="4" t="str">
        <f t="shared" si="1581"/>
        <v>AK$1304</v>
      </c>
      <c r="AL1312" s="4" t="str">
        <f t="shared" si="1581"/>
        <v>AL$1304</v>
      </c>
      <c r="AM1312" s="4" t="str">
        <f t="shared" si="1581"/>
        <v>AM$1304</v>
      </c>
      <c r="AN1312" s="4" t="str">
        <f t="shared" si="1581"/>
        <v>AN$1304</v>
      </c>
      <c r="AO1312" s="4" t="str">
        <f t="shared" si="1581"/>
        <v>AO$1304</v>
      </c>
      <c r="AP1312" s="4" t="str">
        <f t="shared" si="1581"/>
        <v>AP$1304</v>
      </c>
      <c r="AQ1312" s="4" t="str">
        <f t="shared" si="1581"/>
        <v>AQ$1304</v>
      </c>
      <c r="AR1312" s="4" t="str">
        <f t="shared" si="1581"/>
        <v>AR$1304</v>
      </c>
      <c r="AS1312" s="4" t="str">
        <f t="shared" si="1581"/>
        <v>AS$1304</v>
      </c>
      <c r="AT1312" s="4" t="str">
        <f t="shared" si="1581"/>
        <v>AT$1304</v>
      </c>
      <c r="AU1312" s="4" t="str">
        <f t="shared" si="1581"/>
        <v>AU$1304</v>
      </c>
      <c r="AV1312" s="4" t="str">
        <f t="shared" si="1581"/>
        <v>AV$1304</v>
      </c>
      <c r="AW1312" s="4" t="str">
        <f t="shared" si="1581"/>
        <v>AW$1304</v>
      </c>
      <c r="AX1312" s="4" t="str">
        <f t="shared" si="1581"/>
        <v>AX$1304</v>
      </c>
      <c r="AY1312" s="4" t="str">
        <f t="shared" ref="AY1312:CD1321" si="1582">ADDRESS(ROW(AY1304),COLUMN(AY1304),2)</f>
        <v>AY$1304</v>
      </c>
      <c r="AZ1312" s="4" t="str">
        <f t="shared" si="1582"/>
        <v>AZ$1304</v>
      </c>
      <c r="BA1312" s="4" t="str">
        <f t="shared" si="1582"/>
        <v>BA$1304</v>
      </c>
      <c r="BB1312" s="4" t="str">
        <f t="shared" si="1582"/>
        <v>BB$1304</v>
      </c>
      <c r="BC1312" s="4" t="str">
        <f t="shared" si="1582"/>
        <v>BC$1304</v>
      </c>
      <c r="BD1312" s="4" t="str">
        <f t="shared" si="1582"/>
        <v>BD$1304</v>
      </c>
      <c r="BE1312" s="4" t="str">
        <f t="shared" si="1582"/>
        <v>BE$1304</v>
      </c>
      <c r="BF1312" s="4" t="str">
        <f t="shared" si="1582"/>
        <v>BF$1304</v>
      </c>
      <c r="BG1312" s="4" t="str">
        <f t="shared" si="1582"/>
        <v>BG$1304</v>
      </c>
      <c r="BH1312" s="4" t="str">
        <f t="shared" si="1582"/>
        <v>BH$1304</v>
      </c>
      <c r="BI1312" s="4" t="str">
        <f t="shared" si="1582"/>
        <v>BI$1304</v>
      </c>
      <c r="BJ1312" s="4" t="str">
        <f t="shared" si="1582"/>
        <v>BJ$1304</v>
      </c>
      <c r="BK1312" s="4" t="str">
        <f t="shared" si="1582"/>
        <v>BK$1304</v>
      </c>
      <c r="BL1312" s="4" t="str">
        <f t="shared" si="1582"/>
        <v>BL$1304</v>
      </c>
      <c r="BM1312" s="4" t="str">
        <f t="shared" si="1582"/>
        <v>BM$1304</v>
      </c>
      <c r="BN1312" s="4" t="str">
        <f t="shared" si="1582"/>
        <v>BN$1304</v>
      </c>
      <c r="BO1312" s="4" t="str">
        <f t="shared" si="1582"/>
        <v>BO$1304</v>
      </c>
      <c r="BP1312" s="4" t="str">
        <f t="shared" si="1582"/>
        <v>BP$1304</v>
      </c>
      <c r="BQ1312" s="4" t="str">
        <f t="shared" si="1582"/>
        <v>BQ$1304</v>
      </c>
      <c r="BR1312" s="4" t="str">
        <f t="shared" si="1582"/>
        <v>BR$1304</v>
      </c>
      <c r="BS1312" s="4" t="str">
        <f t="shared" si="1582"/>
        <v>BS$1304</v>
      </c>
      <c r="BT1312" s="4" t="str">
        <f t="shared" si="1582"/>
        <v>BT$1304</v>
      </c>
      <c r="BU1312" s="4" t="str">
        <f t="shared" si="1582"/>
        <v>BU$1304</v>
      </c>
      <c r="BV1312" s="4" t="str">
        <f t="shared" si="1582"/>
        <v>BV$1304</v>
      </c>
      <c r="BW1312" s="4" t="str">
        <f t="shared" si="1582"/>
        <v>BW$1304</v>
      </c>
      <c r="BX1312" s="4" t="str">
        <f t="shared" si="1582"/>
        <v>BX$1304</v>
      </c>
      <c r="BY1312" s="4" t="str">
        <f t="shared" si="1582"/>
        <v>BY$1304</v>
      </c>
      <c r="BZ1312" s="4" t="str">
        <f t="shared" si="1582"/>
        <v>BZ$1304</v>
      </c>
      <c r="CA1312" s="4" t="str">
        <f t="shared" si="1582"/>
        <v>CA$1304</v>
      </c>
      <c r="CB1312" s="4" t="str">
        <f t="shared" si="1582"/>
        <v>CB$1304</v>
      </c>
      <c r="CC1312" s="4" t="str">
        <f t="shared" si="1582"/>
        <v>CC$1304</v>
      </c>
      <c r="CD1312" s="4" t="str">
        <f t="shared" si="1582"/>
        <v>CD$1304</v>
      </c>
      <c r="CE1312" s="4" t="str">
        <f t="shared" ref="CE1312:CL1321" si="1583">ADDRESS(ROW(CE1304),COLUMN(CE1304),2)</f>
        <v>CE$1304</v>
      </c>
      <c r="CF1312" s="4" t="str">
        <f t="shared" si="1583"/>
        <v>CF$1304</v>
      </c>
      <c r="CG1312" s="4" t="str">
        <f t="shared" si="1583"/>
        <v>CG$1304</v>
      </c>
      <c r="CH1312" s="4" t="str">
        <f t="shared" si="1583"/>
        <v>CH$1304</v>
      </c>
      <c r="CI1312" s="4" t="str">
        <f t="shared" si="1583"/>
        <v>CI$1304</v>
      </c>
      <c r="CJ1312" s="4" t="str">
        <f t="shared" si="1583"/>
        <v>CJ$1304</v>
      </c>
      <c r="CK1312" s="4" t="str">
        <f t="shared" si="1583"/>
        <v>CK$1304</v>
      </c>
      <c r="CL1312" s="4" t="str">
        <f t="shared" si="1583"/>
        <v>CL$1304</v>
      </c>
      <c r="CN1312" s="213"/>
      <c r="CO1312" s="4" t="str">
        <f t="shared" ref="CO1312:DL1321" si="1584">ADDRESS(ROW(CO1304),COLUMN(CO1304),2)</f>
        <v>CO$1304</v>
      </c>
      <c r="CP1312" s="4" t="str">
        <f t="shared" si="1584"/>
        <v>CP$1304</v>
      </c>
      <c r="CQ1312" s="4" t="str">
        <f t="shared" si="1584"/>
        <v>CQ$1304</v>
      </c>
      <c r="CR1312" s="4" t="str">
        <f t="shared" si="1584"/>
        <v>CR$1304</v>
      </c>
      <c r="CS1312" s="4" t="str">
        <f t="shared" si="1584"/>
        <v>CS$1304</v>
      </c>
      <c r="CT1312" s="4" t="str">
        <f t="shared" si="1584"/>
        <v>CT$1304</v>
      </c>
      <c r="CU1312" s="4" t="str">
        <f t="shared" si="1584"/>
        <v>CU$1304</v>
      </c>
      <c r="CV1312" s="4" t="str">
        <f t="shared" si="1584"/>
        <v>CV$1304</v>
      </c>
      <c r="CW1312" s="4" t="str">
        <f t="shared" si="1584"/>
        <v>CW$1304</v>
      </c>
      <c r="CX1312" s="4" t="str">
        <f t="shared" si="1584"/>
        <v>CX$1304</v>
      </c>
      <c r="CY1312" s="4" t="str">
        <f t="shared" si="1584"/>
        <v>CY$1304</v>
      </c>
      <c r="CZ1312" s="4" t="str">
        <f t="shared" si="1584"/>
        <v>CZ$1304</v>
      </c>
      <c r="DA1312" s="4" t="str">
        <f t="shared" si="1584"/>
        <v>DA$1304</v>
      </c>
      <c r="DB1312" s="4" t="str">
        <f t="shared" si="1584"/>
        <v>DB$1304</v>
      </c>
      <c r="DC1312" s="4" t="str">
        <f t="shared" si="1584"/>
        <v>DC$1304</v>
      </c>
      <c r="DD1312" s="4" t="str">
        <f t="shared" si="1584"/>
        <v>DD$1304</v>
      </c>
      <c r="DE1312" s="4" t="str">
        <f t="shared" si="1584"/>
        <v>DE$1304</v>
      </c>
      <c r="DF1312" s="4" t="str">
        <f t="shared" si="1584"/>
        <v>DF$1304</v>
      </c>
      <c r="DG1312" s="4" t="str">
        <f t="shared" si="1584"/>
        <v>DG$1304</v>
      </c>
      <c r="DH1312" s="4" t="str">
        <f t="shared" si="1584"/>
        <v>DH$1304</v>
      </c>
      <c r="DI1312" s="4" t="str">
        <f t="shared" si="1584"/>
        <v>DI$1304</v>
      </c>
      <c r="DJ1312" s="4" t="str">
        <f t="shared" si="1584"/>
        <v>DJ$1304</v>
      </c>
      <c r="DK1312" s="4" t="str">
        <f t="shared" si="1584"/>
        <v>DK$1304</v>
      </c>
      <c r="DL1312" s="4" t="str">
        <f t="shared" si="1584"/>
        <v>DL$1304</v>
      </c>
    </row>
    <row r="1313" spans="1:116" x14ac:dyDescent="0.4">
      <c r="B1313" t="s">
        <v>332</v>
      </c>
      <c r="D1313" t="s">
        <v>767</v>
      </c>
      <c r="E1313" s="8" t="str">
        <f t="shared" si="1575"/>
        <v>1313 FAPPE-S</v>
      </c>
      <c r="G1313" s="136" t="str">
        <f>G1286</f>
        <v>Secondary volume driver</v>
      </c>
      <c r="H1313" s="12"/>
      <c r="I1313" s="60"/>
      <c r="J1313" s="60"/>
      <c r="K1313" s="15"/>
      <c r="L1313" s="15"/>
      <c r="M1313" s="15"/>
      <c r="N1313" s="15"/>
      <c r="O1313" s="15"/>
      <c r="P1313" s="15"/>
      <c r="R1313" s="15"/>
      <c r="S1313" s="179" t="str">
        <f t="shared" ref="S1313:AX1322" si="1585">S1286</f>
        <v>S$19</v>
      </c>
      <c r="T1313" s="179" t="str">
        <f t="shared" si="1585"/>
        <v>T$19</v>
      </c>
      <c r="U1313" s="179" t="str">
        <f t="shared" si="1585"/>
        <v>U$19</v>
      </c>
      <c r="V1313" s="179" t="str">
        <f t="shared" si="1585"/>
        <v>V$19</v>
      </c>
      <c r="W1313" s="179" t="str">
        <f t="shared" si="1585"/>
        <v>W$19</v>
      </c>
      <c r="X1313" s="179" t="str">
        <f t="shared" si="1585"/>
        <v>X$19</v>
      </c>
      <c r="Y1313" s="179" t="str">
        <f t="shared" si="1585"/>
        <v>Y$19</v>
      </c>
      <c r="Z1313" s="179" t="str">
        <f t="shared" si="1585"/>
        <v>Z$19</v>
      </c>
      <c r="AA1313" s="179" t="str">
        <f t="shared" si="1585"/>
        <v>AA$19</v>
      </c>
      <c r="AB1313" s="179" t="str">
        <f t="shared" si="1585"/>
        <v>AB$19</v>
      </c>
      <c r="AC1313" s="179" t="str">
        <f t="shared" si="1585"/>
        <v>AC$19</v>
      </c>
      <c r="AD1313" s="179" t="str">
        <f t="shared" si="1585"/>
        <v>AD$19</v>
      </c>
      <c r="AE1313" s="179" t="str">
        <f t="shared" si="1585"/>
        <v>AE$19</v>
      </c>
      <c r="AF1313" s="179" t="str">
        <f t="shared" si="1585"/>
        <v>AF$19</v>
      </c>
      <c r="AG1313" s="179" t="str">
        <f t="shared" si="1585"/>
        <v>AG$19</v>
      </c>
      <c r="AH1313" s="179" t="str">
        <f t="shared" si="1585"/>
        <v>AH$19</v>
      </c>
      <c r="AI1313" s="179" t="str">
        <f t="shared" si="1585"/>
        <v>AI$19</v>
      </c>
      <c r="AJ1313" s="179" t="str">
        <f t="shared" si="1585"/>
        <v>AJ$19</v>
      </c>
      <c r="AK1313" s="179" t="str">
        <f t="shared" si="1585"/>
        <v>AK$19</v>
      </c>
      <c r="AL1313" s="179" t="str">
        <f t="shared" si="1585"/>
        <v>AL$19</v>
      </c>
      <c r="AM1313" s="179" t="str">
        <f t="shared" si="1585"/>
        <v>AM$19</v>
      </c>
      <c r="AN1313" s="179" t="str">
        <f t="shared" si="1585"/>
        <v>AN$19</v>
      </c>
      <c r="AO1313" s="179" t="str">
        <f t="shared" si="1585"/>
        <v>AO$19</v>
      </c>
      <c r="AP1313" s="179" t="str">
        <f t="shared" si="1585"/>
        <v>AP$19</v>
      </c>
      <c r="AQ1313" s="179" t="str">
        <f t="shared" si="1585"/>
        <v>AQ$19</v>
      </c>
      <c r="AR1313" s="179" t="str">
        <f t="shared" si="1585"/>
        <v>AR$19</v>
      </c>
      <c r="AS1313" s="179" t="str">
        <f t="shared" si="1585"/>
        <v>AS$19</v>
      </c>
      <c r="AT1313" s="179" t="str">
        <f t="shared" si="1585"/>
        <v>AT$19</v>
      </c>
      <c r="AU1313" s="179" t="str">
        <f t="shared" si="1585"/>
        <v>AU$19</v>
      </c>
      <c r="AV1313" s="179" t="str">
        <f t="shared" si="1585"/>
        <v>AV$19</v>
      </c>
      <c r="AW1313" s="179" t="str">
        <f t="shared" si="1585"/>
        <v>AW$19</v>
      </c>
      <c r="AX1313" s="179" t="str">
        <f t="shared" si="1585"/>
        <v>AX$19</v>
      </c>
      <c r="AY1313" s="179" t="str">
        <f t="shared" ref="AY1313:CD1322" si="1586">AY1286</f>
        <v>AY$19</v>
      </c>
      <c r="AZ1313" s="179" t="str">
        <f t="shared" si="1586"/>
        <v>AZ$19</v>
      </c>
      <c r="BA1313" s="179" t="str">
        <f t="shared" si="1586"/>
        <v>BA$19</v>
      </c>
      <c r="BB1313" s="179" t="str">
        <f t="shared" si="1586"/>
        <v>BB$19</v>
      </c>
      <c r="BC1313" s="179" t="str">
        <f t="shared" si="1586"/>
        <v>BC$19</v>
      </c>
      <c r="BD1313" s="179" t="str">
        <f t="shared" si="1586"/>
        <v>BD$19</v>
      </c>
      <c r="BE1313" s="179" t="str">
        <f t="shared" si="1586"/>
        <v>BE$19</v>
      </c>
      <c r="BF1313" s="179" t="str">
        <f t="shared" si="1586"/>
        <v>BF$19</v>
      </c>
      <c r="BG1313" s="179" t="str">
        <f t="shared" si="1586"/>
        <v>BG$19</v>
      </c>
      <c r="BH1313" s="179" t="str">
        <f t="shared" si="1586"/>
        <v>BH$19</v>
      </c>
      <c r="BI1313" s="179" t="str">
        <f t="shared" si="1586"/>
        <v>BI$19</v>
      </c>
      <c r="BJ1313" s="179" t="str">
        <f t="shared" si="1586"/>
        <v>BJ$19</v>
      </c>
      <c r="BK1313" s="179" t="str">
        <f t="shared" si="1586"/>
        <v>BK$19</v>
      </c>
      <c r="BL1313" s="179" t="str">
        <f t="shared" si="1586"/>
        <v>BL$19</v>
      </c>
      <c r="BM1313" s="179" t="str">
        <f t="shared" si="1586"/>
        <v>BM$19</v>
      </c>
      <c r="BN1313" s="179" t="str">
        <f t="shared" si="1586"/>
        <v>BN$19</v>
      </c>
      <c r="BO1313" s="179" t="str">
        <f t="shared" si="1586"/>
        <v>BO$19</v>
      </c>
      <c r="BP1313" s="179" t="str">
        <f t="shared" si="1586"/>
        <v>BP$19</v>
      </c>
      <c r="BQ1313" s="179" t="str">
        <f t="shared" si="1586"/>
        <v>BQ$19</v>
      </c>
      <c r="BR1313" s="179" t="str">
        <f t="shared" si="1586"/>
        <v>BR$19</v>
      </c>
      <c r="BS1313" s="179" t="str">
        <f t="shared" si="1586"/>
        <v>BS$19</v>
      </c>
      <c r="BT1313" s="179" t="str">
        <f t="shared" si="1586"/>
        <v>BT$19</v>
      </c>
      <c r="BU1313" s="179" t="str">
        <f t="shared" si="1586"/>
        <v>BU$19</v>
      </c>
      <c r="BV1313" s="179" t="str">
        <f t="shared" si="1586"/>
        <v>BV$19</v>
      </c>
      <c r="BW1313" s="179" t="str">
        <f t="shared" si="1586"/>
        <v>BW$19</v>
      </c>
      <c r="BX1313" s="179" t="str">
        <f t="shared" si="1586"/>
        <v>BX$19</v>
      </c>
      <c r="BY1313" s="179" t="str">
        <f t="shared" si="1586"/>
        <v>BY$19</v>
      </c>
      <c r="BZ1313" s="179" t="str">
        <f t="shared" si="1586"/>
        <v>BZ$19</v>
      </c>
      <c r="CA1313" s="179" t="str">
        <f t="shared" si="1586"/>
        <v>CA$19</v>
      </c>
      <c r="CB1313" s="179" t="str">
        <f t="shared" si="1586"/>
        <v>CB$19</v>
      </c>
      <c r="CC1313" s="179" t="str">
        <f t="shared" si="1586"/>
        <v>CC$19</v>
      </c>
      <c r="CD1313" s="179" t="str">
        <f t="shared" si="1586"/>
        <v>CD$19</v>
      </c>
      <c r="CE1313" s="179" t="str">
        <f t="shared" ref="CE1313:CL1322" si="1587">CE1286</f>
        <v>CE$19</v>
      </c>
      <c r="CF1313" s="179" t="str">
        <f t="shared" si="1587"/>
        <v>CF$19</v>
      </c>
      <c r="CG1313" s="179" t="str">
        <f t="shared" si="1587"/>
        <v>CG$19</v>
      </c>
      <c r="CH1313" s="179" t="str">
        <f t="shared" si="1587"/>
        <v>CH$19</v>
      </c>
      <c r="CI1313" s="179" t="str">
        <f t="shared" si="1587"/>
        <v>CI$19</v>
      </c>
      <c r="CJ1313" s="179" t="str">
        <f t="shared" si="1587"/>
        <v>CJ$19</v>
      </c>
      <c r="CK1313" s="179" t="str">
        <f t="shared" si="1587"/>
        <v>CK$19</v>
      </c>
      <c r="CL1313" s="179" t="str">
        <f t="shared" si="1587"/>
        <v>CL$19</v>
      </c>
      <c r="CN1313" s="60"/>
      <c r="CO1313" s="179" t="str">
        <f t="shared" ref="CO1313:DL1322" si="1588">CO1286</f>
        <v>CO$19</v>
      </c>
      <c r="CP1313" s="179" t="str">
        <f t="shared" si="1588"/>
        <v>CP$19</v>
      </c>
      <c r="CQ1313" s="179" t="str">
        <f t="shared" si="1588"/>
        <v>CQ$19</v>
      </c>
      <c r="CR1313" s="179" t="str">
        <f t="shared" si="1588"/>
        <v>CR$19</v>
      </c>
      <c r="CS1313" s="179" t="str">
        <f t="shared" si="1588"/>
        <v>CS$19</v>
      </c>
      <c r="CT1313" s="179" t="str">
        <f t="shared" si="1588"/>
        <v>CT$19</v>
      </c>
      <c r="CU1313" s="179" t="str">
        <f t="shared" si="1588"/>
        <v>CU$19</v>
      </c>
      <c r="CV1313" s="179" t="str">
        <f t="shared" si="1588"/>
        <v>CV$19</v>
      </c>
      <c r="CW1313" s="179" t="str">
        <f t="shared" si="1588"/>
        <v>CW$19</v>
      </c>
      <c r="CX1313" s="179" t="str">
        <f t="shared" si="1588"/>
        <v>CX$19</v>
      </c>
      <c r="CY1313" s="179" t="str">
        <f t="shared" si="1588"/>
        <v>CY$19</v>
      </c>
      <c r="CZ1313" s="179" t="str">
        <f t="shared" si="1588"/>
        <v>CZ$19</v>
      </c>
      <c r="DA1313" s="179" t="str">
        <f t="shared" si="1588"/>
        <v>DA$19</v>
      </c>
      <c r="DB1313" s="179" t="str">
        <f t="shared" si="1588"/>
        <v>DB$19</v>
      </c>
      <c r="DC1313" s="179" t="str">
        <f t="shared" si="1588"/>
        <v>DC$19</v>
      </c>
      <c r="DD1313" s="179" t="str">
        <f t="shared" si="1588"/>
        <v>DD$19</v>
      </c>
      <c r="DE1313" s="179" t="str">
        <f t="shared" si="1588"/>
        <v>DE$19</v>
      </c>
      <c r="DF1313" s="179" t="str">
        <f t="shared" si="1588"/>
        <v>DF$19</v>
      </c>
      <c r="DG1313" s="179" t="str">
        <f t="shared" si="1588"/>
        <v>DG$19</v>
      </c>
      <c r="DH1313" s="179" t="str">
        <f t="shared" si="1588"/>
        <v>DH$19</v>
      </c>
      <c r="DI1313" s="179" t="str">
        <f t="shared" si="1588"/>
        <v>DI$19</v>
      </c>
      <c r="DJ1313" s="179" t="str">
        <f t="shared" si="1588"/>
        <v>DJ$19</v>
      </c>
      <c r="DK1313" s="179" t="str">
        <f t="shared" si="1588"/>
        <v>DK$19</v>
      </c>
      <c r="DL1313" s="179" t="str">
        <f t="shared" si="1588"/>
        <v>DL$19</v>
      </c>
    </row>
    <row r="1314" spans="1:116" x14ac:dyDescent="0.4">
      <c r="A1314" s="174"/>
      <c r="E1314" s="8"/>
      <c r="G1314" s="175" t="s">
        <v>490</v>
      </c>
      <c r="H1314" s="174"/>
      <c r="I1314" s="176"/>
      <c r="J1314" s="176"/>
      <c r="K1314" s="197"/>
      <c r="L1314" s="197"/>
      <c r="M1314" s="197"/>
      <c r="N1314" s="197"/>
      <c r="O1314" s="197"/>
      <c r="P1314" s="197"/>
      <c r="R1314" s="198"/>
      <c r="S1314" s="174"/>
      <c r="T1314" s="174"/>
      <c r="U1314" s="174"/>
      <c r="V1314" s="174"/>
      <c r="W1314" s="174"/>
      <c r="X1314" s="174"/>
      <c r="Y1314" s="174"/>
      <c r="Z1314" s="174"/>
      <c r="AA1314" s="174"/>
      <c r="AB1314" s="174"/>
      <c r="AC1314" s="174"/>
      <c r="AD1314" s="174"/>
      <c r="AE1314" s="174"/>
      <c r="AF1314" s="174"/>
      <c r="AG1314" s="174"/>
      <c r="AH1314" s="174"/>
      <c r="AI1314" s="174"/>
      <c r="AJ1314" s="174"/>
      <c r="AK1314" s="174"/>
      <c r="AL1314" s="174"/>
      <c r="AM1314" s="174"/>
      <c r="AN1314" s="174"/>
      <c r="AO1314" s="174"/>
      <c r="AP1314" s="174"/>
      <c r="AQ1314" s="174"/>
      <c r="AR1314" s="174"/>
      <c r="AS1314" s="174"/>
      <c r="AT1314" s="174"/>
      <c r="AU1314" s="174"/>
      <c r="AV1314" s="174"/>
      <c r="AW1314" s="174"/>
      <c r="AX1314" s="174"/>
      <c r="AY1314" s="174"/>
      <c r="AZ1314" s="174"/>
      <c r="BA1314" s="174"/>
      <c r="BB1314" s="174"/>
      <c r="BC1314" s="174"/>
      <c r="BD1314" s="174"/>
      <c r="BE1314" s="174"/>
      <c r="BF1314" s="174"/>
      <c r="BG1314" s="174"/>
      <c r="BH1314" s="174"/>
      <c r="BI1314" s="174"/>
      <c r="BJ1314" s="174"/>
      <c r="BK1314" s="174"/>
      <c r="BL1314" s="174"/>
      <c r="BM1314" s="174"/>
      <c r="BN1314" s="174"/>
      <c r="BO1314" s="174"/>
      <c r="BP1314" s="174"/>
      <c r="BQ1314" s="174"/>
      <c r="BR1314" s="174"/>
      <c r="BS1314" s="174"/>
      <c r="BT1314" s="174"/>
      <c r="BU1314" s="174"/>
      <c r="BV1314" s="174"/>
      <c r="BW1314" s="174"/>
      <c r="BX1314" s="174"/>
      <c r="BY1314" s="174"/>
      <c r="BZ1314" s="174"/>
      <c r="CA1314" s="174"/>
      <c r="CB1314" s="174"/>
      <c r="CC1314" s="174"/>
      <c r="CD1314" s="174"/>
      <c r="CE1314" s="174"/>
      <c r="CF1314" s="174"/>
      <c r="CG1314" s="174"/>
      <c r="CH1314" s="174"/>
      <c r="CI1314" s="174"/>
      <c r="CJ1314" s="174"/>
      <c r="CK1314" s="174"/>
      <c r="CL1314" s="174"/>
      <c r="CN1314" s="176"/>
      <c r="CO1314" s="174"/>
      <c r="CP1314" s="174"/>
      <c r="CQ1314" s="174"/>
      <c r="CR1314" s="174"/>
      <c r="CS1314" s="174"/>
      <c r="CT1314" s="174"/>
      <c r="CU1314" s="174"/>
      <c r="CV1314" s="174"/>
      <c r="CW1314" s="174"/>
      <c r="CX1314" s="174"/>
      <c r="CY1314" s="174"/>
      <c r="CZ1314" s="174"/>
      <c r="DA1314" s="174"/>
      <c r="DB1314" s="174"/>
      <c r="DC1314" s="174"/>
      <c r="DD1314" s="174"/>
      <c r="DE1314" s="174"/>
      <c r="DF1314" s="174"/>
      <c r="DG1314" s="174"/>
      <c r="DH1314" s="174"/>
      <c r="DI1314" s="174"/>
      <c r="DJ1314" s="174"/>
      <c r="DK1314" s="174"/>
      <c r="DL1314" s="174"/>
    </row>
    <row r="1315" spans="1:116" x14ac:dyDescent="0.4">
      <c r="A1315" s="174"/>
      <c r="E1315" s="8"/>
      <c r="G1315" s="175" t="s">
        <v>492</v>
      </c>
      <c r="H1315" s="174"/>
      <c r="I1315" s="176"/>
      <c r="J1315" s="176"/>
      <c r="K1315" s="197"/>
      <c r="L1315" s="197"/>
      <c r="M1315" s="197"/>
      <c r="N1315" s="197"/>
      <c r="O1315" s="197"/>
      <c r="P1315" s="197"/>
      <c r="R1315" s="198"/>
      <c r="S1315" s="174"/>
      <c r="T1315" s="174"/>
      <c r="U1315" s="174"/>
      <c r="V1315" s="174"/>
      <c r="W1315" s="174"/>
      <c r="X1315" s="174"/>
      <c r="Y1315" s="174"/>
      <c r="Z1315" s="174"/>
      <c r="AA1315" s="174"/>
      <c r="AB1315" s="174"/>
      <c r="AC1315" s="174"/>
      <c r="AD1315" s="174"/>
      <c r="AE1315" s="174"/>
      <c r="AF1315" s="174"/>
      <c r="AG1315" s="174"/>
      <c r="AH1315" s="174"/>
      <c r="AI1315" s="174"/>
      <c r="AJ1315" s="174"/>
      <c r="AK1315" s="174"/>
      <c r="AL1315" s="174"/>
      <c r="AM1315" s="174"/>
      <c r="AN1315" s="174"/>
      <c r="AO1315" s="174"/>
      <c r="AP1315" s="174"/>
      <c r="AQ1315" s="174"/>
      <c r="AR1315" s="174"/>
      <c r="AS1315" s="174"/>
      <c r="AT1315" s="174"/>
      <c r="AU1315" s="174"/>
      <c r="AV1315" s="174"/>
      <c r="AW1315" s="174"/>
      <c r="AX1315" s="174"/>
      <c r="AY1315" s="174"/>
      <c r="AZ1315" s="174"/>
      <c r="BA1315" s="174"/>
      <c r="BB1315" s="174"/>
      <c r="BC1315" s="174"/>
      <c r="BD1315" s="174"/>
      <c r="BE1315" s="174"/>
      <c r="BF1315" s="174"/>
      <c r="BG1315" s="174"/>
      <c r="BH1315" s="174"/>
      <c r="BI1315" s="174"/>
      <c r="BJ1315" s="174"/>
      <c r="BK1315" s="174"/>
      <c r="BL1315" s="174"/>
      <c r="BM1315" s="174"/>
      <c r="BN1315" s="174"/>
      <c r="BO1315" s="174"/>
      <c r="BP1315" s="174"/>
      <c r="BQ1315" s="174"/>
      <c r="BR1315" s="174"/>
      <c r="BS1315" s="174"/>
      <c r="BT1315" s="174"/>
      <c r="BU1315" s="174"/>
      <c r="BV1315" s="174"/>
      <c r="BW1315" s="174"/>
      <c r="BX1315" s="174"/>
      <c r="BY1315" s="174"/>
      <c r="BZ1315" s="174"/>
      <c r="CA1315" s="174"/>
      <c r="CB1315" s="174"/>
      <c r="CC1315" s="174"/>
      <c r="CD1315" s="174"/>
      <c r="CE1315" s="174"/>
      <c r="CF1315" s="174"/>
      <c r="CG1315" s="174"/>
      <c r="CH1315" s="174"/>
      <c r="CI1315" s="174"/>
      <c r="CJ1315" s="174"/>
      <c r="CK1315" s="174"/>
      <c r="CL1315" s="174"/>
      <c r="CN1315" s="176"/>
      <c r="CO1315" s="174"/>
      <c r="CP1315" s="174"/>
      <c r="CQ1315" s="174"/>
      <c r="CR1315" s="174"/>
      <c r="CS1315" s="174"/>
      <c r="CT1315" s="174"/>
      <c r="CU1315" s="174"/>
      <c r="CV1315" s="174"/>
      <c r="CW1315" s="174"/>
      <c r="CX1315" s="174"/>
      <c r="CY1315" s="174"/>
      <c r="CZ1315" s="174"/>
      <c r="DA1315" s="174"/>
      <c r="DB1315" s="174"/>
      <c r="DC1315" s="174"/>
      <c r="DD1315" s="174"/>
      <c r="DE1315" s="174"/>
      <c r="DF1315" s="174"/>
      <c r="DG1315" s="174"/>
      <c r="DH1315" s="174"/>
      <c r="DI1315" s="174"/>
      <c r="DJ1315" s="174"/>
      <c r="DK1315" s="174"/>
      <c r="DL1315" s="174"/>
    </row>
    <row r="1316" spans="1:116" x14ac:dyDescent="0.4">
      <c r="A1316" s="174"/>
      <c r="E1316" s="8"/>
      <c r="G1316" s="175" t="s">
        <v>461</v>
      </c>
      <c r="H1316" s="174"/>
      <c r="I1316" s="176"/>
      <c r="J1316" s="176"/>
      <c r="K1316" s="197"/>
      <c r="L1316" s="197"/>
      <c r="M1316" s="197"/>
      <c r="N1316" s="197"/>
      <c r="O1316" s="197"/>
      <c r="P1316" s="197"/>
      <c r="R1316" s="198"/>
      <c r="S1316" s="199" t="str">
        <f t="shared" ref="S1316:AX1316" si="1589">S$20</f>
        <v>S$16</v>
      </c>
      <c r="T1316" s="199" t="str">
        <f t="shared" si="1589"/>
        <v>T$16</v>
      </c>
      <c r="U1316" s="199" t="str">
        <f t="shared" si="1589"/>
        <v>U$16</v>
      </c>
      <c r="V1316" s="199" t="str">
        <f t="shared" si="1589"/>
        <v>V$16</v>
      </c>
      <c r="W1316" s="199" t="str">
        <f t="shared" si="1589"/>
        <v>W$16</v>
      </c>
      <c r="X1316" s="199" t="str">
        <f t="shared" si="1589"/>
        <v>X$16</v>
      </c>
      <c r="Y1316" s="199" t="str">
        <f t="shared" si="1589"/>
        <v>Y$16</v>
      </c>
      <c r="Z1316" s="199" t="str">
        <f t="shared" si="1589"/>
        <v>Z$16</v>
      </c>
      <c r="AA1316" s="199" t="str">
        <f t="shared" si="1589"/>
        <v>AA$16</v>
      </c>
      <c r="AB1316" s="199" t="str">
        <f t="shared" si="1589"/>
        <v>AB$16</v>
      </c>
      <c r="AC1316" s="199" t="str">
        <f t="shared" si="1589"/>
        <v>AC$16</v>
      </c>
      <c r="AD1316" s="199" t="str">
        <f t="shared" si="1589"/>
        <v>AD$16</v>
      </c>
      <c r="AE1316" s="199" t="str">
        <f t="shared" si="1589"/>
        <v>AE$16</v>
      </c>
      <c r="AF1316" s="199" t="str">
        <f t="shared" si="1589"/>
        <v>AF$16</v>
      </c>
      <c r="AG1316" s="199" t="str">
        <f t="shared" si="1589"/>
        <v>AG$16</v>
      </c>
      <c r="AH1316" s="199" t="str">
        <f t="shared" si="1589"/>
        <v>AH$16</v>
      </c>
      <c r="AI1316" s="199" t="str">
        <f t="shared" si="1589"/>
        <v>AI$16</v>
      </c>
      <c r="AJ1316" s="199" t="str">
        <f t="shared" si="1589"/>
        <v>AJ$16</v>
      </c>
      <c r="AK1316" s="199" t="str">
        <f t="shared" si="1589"/>
        <v>AK$16</v>
      </c>
      <c r="AL1316" s="199" t="str">
        <f t="shared" si="1589"/>
        <v>AL$16</v>
      </c>
      <c r="AM1316" s="199" t="str">
        <f t="shared" si="1589"/>
        <v>AM$16</v>
      </c>
      <c r="AN1316" s="199" t="str">
        <f t="shared" si="1589"/>
        <v>AN$16</v>
      </c>
      <c r="AO1316" s="199" t="str">
        <f t="shared" si="1589"/>
        <v>AO$16</v>
      </c>
      <c r="AP1316" s="199" t="str">
        <f t="shared" si="1589"/>
        <v>AP$16</v>
      </c>
      <c r="AQ1316" s="199" t="str">
        <f t="shared" si="1589"/>
        <v>AQ$16</v>
      </c>
      <c r="AR1316" s="199" t="str">
        <f t="shared" si="1589"/>
        <v>AR$16</v>
      </c>
      <c r="AS1316" s="199" t="str">
        <f t="shared" si="1589"/>
        <v>AS$16</v>
      </c>
      <c r="AT1316" s="199" t="str">
        <f t="shared" si="1589"/>
        <v>AT$16</v>
      </c>
      <c r="AU1316" s="199" t="str">
        <f t="shared" si="1589"/>
        <v>AU$16</v>
      </c>
      <c r="AV1316" s="199" t="str">
        <f t="shared" si="1589"/>
        <v>AV$16</v>
      </c>
      <c r="AW1316" s="199" t="str">
        <f t="shared" si="1589"/>
        <v>AW$16</v>
      </c>
      <c r="AX1316" s="199" t="str">
        <f t="shared" si="1589"/>
        <v>AX$16</v>
      </c>
      <c r="AY1316" s="199" t="str">
        <f t="shared" ref="AY1316:CD1316" si="1590">AY$20</f>
        <v>AY$16</v>
      </c>
      <c r="AZ1316" s="199" t="str">
        <f t="shared" si="1590"/>
        <v>AZ$16</v>
      </c>
      <c r="BA1316" s="199" t="str">
        <f t="shared" si="1590"/>
        <v>BA$16</v>
      </c>
      <c r="BB1316" s="199" t="str">
        <f t="shared" si="1590"/>
        <v>BB$16</v>
      </c>
      <c r="BC1316" s="199" t="str">
        <f t="shared" si="1590"/>
        <v>BC$16</v>
      </c>
      <c r="BD1316" s="199" t="str">
        <f t="shared" si="1590"/>
        <v>BD$16</v>
      </c>
      <c r="BE1316" s="199" t="str">
        <f t="shared" si="1590"/>
        <v>BE$16</v>
      </c>
      <c r="BF1316" s="199" t="str">
        <f t="shared" si="1590"/>
        <v>BF$16</v>
      </c>
      <c r="BG1316" s="199" t="str">
        <f t="shared" si="1590"/>
        <v>BG$16</v>
      </c>
      <c r="BH1316" s="199" t="str">
        <f t="shared" si="1590"/>
        <v>BH$16</v>
      </c>
      <c r="BI1316" s="199" t="str">
        <f t="shared" si="1590"/>
        <v>BI$16</v>
      </c>
      <c r="BJ1316" s="199" t="str">
        <f t="shared" si="1590"/>
        <v>BJ$16</v>
      </c>
      <c r="BK1316" s="199" t="str">
        <f t="shared" si="1590"/>
        <v>BK$16</v>
      </c>
      <c r="BL1316" s="199" t="str">
        <f t="shared" si="1590"/>
        <v>BL$16</v>
      </c>
      <c r="BM1316" s="199" t="str">
        <f t="shared" si="1590"/>
        <v>BM$16</v>
      </c>
      <c r="BN1316" s="199" t="str">
        <f t="shared" si="1590"/>
        <v>BN$16</v>
      </c>
      <c r="BO1316" s="199" t="str">
        <f t="shared" si="1590"/>
        <v>BO$16</v>
      </c>
      <c r="BP1316" s="199" t="str">
        <f t="shared" si="1590"/>
        <v>BP$16</v>
      </c>
      <c r="BQ1316" s="199" t="str">
        <f t="shared" si="1590"/>
        <v>BQ$16</v>
      </c>
      <c r="BR1316" s="199" t="str">
        <f t="shared" si="1590"/>
        <v>BR$16</v>
      </c>
      <c r="BS1316" s="199" t="str">
        <f t="shared" si="1590"/>
        <v>BS$16</v>
      </c>
      <c r="BT1316" s="199" t="str">
        <f t="shared" si="1590"/>
        <v>BT$16</v>
      </c>
      <c r="BU1316" s="199" t="str">
        <f t="shared" si="1590"/>
        <v>BU$16</v>
      </c>
      <c r="BV1316" s="199" t="str">
        <f t="shared" si="1590"/>
        <v>BV$16</v>
      </c>
      <c r="BW1316" s="199" t="str">
        <f t="shared" si="1590"/>
        <v>BW$16</v>
      </c>
      <c r="BX1316" s="199" t="str">
        <f t="shared" si="1590"/>
        <v>BX$16</v>
      </c>
      <c r="BY1316" s="199" t="str">
        <f t="shared" si="1590"/>
        <v>BY$16</v>
      </c>
      <c r="BZ1316" s="199" t="str">
        <f t="shared" si="1590"/>
        <v>BZ$16</v>
      </c>
      <c r="CA1316" s="199" t="str">
        <f t="shared" si="1590"/>
        <v>CA$16</v>
      </c>
      <c r="CB1316" s="199" t="str">
        <f t="shared" si="1590"/>
        <v>CB$16</v>
      </c>
      <c r="CC1316" s="199" t="str">
        <f t="shared" si="1590"/>
        <v>CC$16</v>
      </c>
      <c r="CD1316" s="199" t="str">
        <f t="shared" si="1590"/>
        <v>CD$16</v>
      </c>
      <c r="CE1316" s="199" t="str">
        <f t="shared" ref="CE1316:CL1316" si="1591">CE$20</f>
        <v>CE$16</v>
      </c>
      <c r="CF1316" s="199" t="str">
        <f t="shared" si="1591"/>
        <v>CF$16</v>
      </c>
      <c r="CG1316" s="199" t="str">
        <f t="shared" si="1591"/>
        <v>CG$16</v>
      </c>
      <c r="CH1316" s="199" t="str">
        <f t="shared" si="1591"/>
        <v>CH$16</v>
      </c>
      <c r="CI1316" s="199" t="str">
        <f t="shared" si="1591"/>
        <v>CI$16</v>
      </c>
      <c r="CJ1316" s="199" t="str">
        <f t="shared" si="1591"/>
        <v>CJ$16</v>
      </c>
      <c r="CK1316" s="199" t="str">
        <f t="shared" si="1591"/>
        <v>CK$16</v>
      </c>
      <c r="CL1316" s="199" t="str">
        <f t="shared" si="1591"/>
        <v>CL$16</v>
      </c>
      <c r="CN1316" s="176"/>
      <c r="CO1316" s="199" t="str">
        <f t="shared" ref="CO1316:DL1316" si="1592">CO$20</f>
        <v>CO$16</v>
      </c>
      <c r="CP1316" s="199" t="str">
        <f t="shared" si="1592"/>
        <v>CP$16</v>
      </c>
      <c r="CQ1316" s="199" t="str">
        <f t="shared" si="1592"/>
        <v>CQ$16</v>
      </c>
      <c r="CR1316" s="199" t="str">
        <f t="shared" si="1592"/>
        <v>CR$16</v>
      </c>
      <c r="CS1316" s="199" t="str">
        <f t="shared" si="1592"/>
        <v>CS$16</v>
      </c>
      <c r="CT1316" s="199" t="str">
        <f t="shared" si="1592"/>
        <v>CT$16</v>
      </c>
      <c r="CU1316" s="199" t="str">
        <f t="shared" si="1592"/>
        <v>CU$16</v>
      </c>
      <c r="CV1316" s="199" t="str">
        <f t="shared" si="1592"/>
        <v>CV$16</v>
      </c>
      <c r="CW1316" s="199" t="str">
        <f t="shared" si="1592"/>
        <v>CW$16</v>
      </c>
      <c r="CX1316" s="199" t="str">
        <f t="shared" si="1592"/>
        <v>CX$16</v>
      </c>
      <c r="CY1316" s="199" t="str">
        <f t="shared" si="1592"/>
        <v>CY$16</v>
      </c>
      <c r="CZ1316" s="199" t="str">
        <f t="shared" si="1592"/>
        <v>CZ$16</v>
      </c>
      <c r="DA1316" s="199" t="str">
        <f t="shared" si="1592"/>
        <v>DA$16</v>
      </c>
      <c r="DB1316" s="199" t="str">
        <f t="shared" si="1592"/>
        <v>DB$16</v>
      </c>
      <c r="DC1316" s="199" t="str">
        <f t="shared" si="1592"/>
        <v>DC$16</v>
      </c>
      <c r="DD1316" s="199" t="str">
        <f t="shared" si="1592"/>
        <v>DD$16</v>
      </c>
      <c r="DE1316" s="199" t="str">
        <f t="shared" si="1592"/>
        <v>DE$16</v>
      </c>
      <c r="DF1316" s="199" t="str">
        <f t="shared" si="1592"/>
        <v>DF$16</v>
      </c>
      <c r="DG1316" s="199" t="str">
        <f t="shared" si="1592"/>
        <v>DG$16</v>
      </c>
      <c r="DH1316" s="199" t="str">
        <f t="shared" si="1592"/>
        <v>DH$16</v>
      </c>
      <c r="DI1316" s="199" t="str">
        <f t="shared" si="1592"/>
        <v>DI$16</v>
      </c>
      <c r="DJ1316" s="199" t="str">
        <f t="shared" si="1592"/>
        <v>DJ$16</v>
      </c>
      <c r="DK1316" s="199" t="str">
        <f t="shared" si="1592"/>
        <v>DK$16</v>
      </c>
      <c r="DL1316" s="199" t="str">
        <f t="shared" si="1592"/>
        <v>DL$16</v>
      </c>
    </row>
    <row r="1317" spans="1:116" x14ac:dyDescent="0.4">
      <c r="A1317" s="174"/>
      <c r="E1317" s="8"/>
      <c r="G1317" s="175" t="s">
        <v>462</v>
      </c>
      <c r="H1317" s="200"/>
      <c r="I1317" s="201"/>
      <c r="J1317" s="201"/>
      <c r="K1317" s="202"/>
      <c r="L1317" s="202"/>
      <c r="M1317" s="202"/>
      <c r="N1317" s="202"/>
      <c r="O1317" s="202"/>
      <c r="P1317" s="202"/>
      <c r="R1317" s="202"/>
      <c r="S1317" s="199" t="str">
        <f t="shared" ref="S1317:AX1317" si="1593">S$21</f>
        <v>S$17</v>
      </c>
      <c r="T1317" s="199" t="str">
        <f t="shared" si="1593"/>
        <v>T$17</v>
      </c>
      <c r="U1317" s="199" t="str">
        <f t="shared" si="1593"/>
        <v>U$17</v>
      </c>
      <c r="V1317" s="199" t="str">
        <f t="shared" si="1593"/>
        <v>V$17</v>
      </c>
      <c r="W1317" s="199" t="str">
        <f t="shared" si="1593"/>
        <v>W$17</v>
      </c>
      <c r="X1317" s="199" t="str">
        <f t="shared" si="1593"/>
        <v>X$17</v>
      </c>
      <c r="Y1317" s="199" t="str">
        <f t="shared" si="1593"/>
        <v>Y$17</v>
      </c>
      <c r="Z1317" s="199" t="str">
        <f t="shared" si="1593"/>
        <v>Z$17</v>
      </c>
      <c r="AA1317" s="199" t="str">
        <f t="shared" si="1593"/>
        <v>AA$17</v>
      </c>
      <c r="AB1317" s="199" t="str">
        <f t="shared" si="1593"/>
        <v>AB$17</v>
      </c>
      <c r="AC1317" s="199" t="str">
        <f t="shared" si="1593"/>
        <v>AC$17</v>
      </c>
      <c r="AD1317" s="199" t="str">
        <f t="shared" si="1593"/>
        <v>AD$17</v>
      </c>
      <c r="AE1317" s="199" t="str">
        <f t="shared" si="1593"/>
        <v>AE$17</v>
      </c>
      <c r="AF1317" s="199" t="str">
        <f t="shared" si="1593"/>
        <v>AF$17</v>
      </c>
      <c r="AG1317" s="199" t="str">
        <f t="shared" si="1593"/>
        <v>AG$17</v>
      </c>
      <c r="AH1317" s="199" t="str">
        <f t="shared" si="1593"/>
        <v>AH$17</v>
      </c>
      <c r="AI1317" s="199" t="str">
        <f t="shared" si="1593"/>
        <v>AI$17</v>
      </c>
      <c r="AJ1317" s="199" t="str">
        <f t="shared" si="1593"/>
        <v>AJ$17</v>
      </c>
      <c r="AK1317" s="199" t="str">
        <f t="shared" si="1593"/>
        <v>AK$17</v>
      </c>
      <c r="AL1317" s="199" t="str">
        <f t="shared" si="1593"/>
        <v>AL$17</v>
      </c>
      <c r="AM1317" s="199" t="str">
        <f t="shared" si="1593"/>
        <v>AM$17</v>
      </c>
      <c r="AN1317" s="199" t="str">
        <f t="shared" si="1593"/>
        <v>AN$17</v>
      </c>
      <c r="AO1317" s="199" t="str">
        <f t="shared" si="1593"/>
        <v>AO$17</v>
      </c>
      <c r="AP1317" s="199" t="str">
        <f t="shared" si="1593"/>
        <v>AP$17</v>
      </c>
      <c r="AQ1317" s="199" t="str">
        <f t="shared" si="1593"/>
        <v>AQ$17</v>
      </c>
      <c r="AR1317" s="199" t="str">
        <f t="shared" si="1593"/>
        <v>AR$17</v>
      </c>
      <c r="AS1317" s="199" t="str">
        <f t="shared" si="1593"/>
        <v>AS$17</v>
      </c>
      <c r="AT1317" s="199" t="str">
        <f t="shared" si="1593"/>
        <v>AT$17</v>
      </c>
      <c r="AU1317" s="199" t="str">
        <f t="shared" si="1593"/>
        <v>AU$17</v>
      </c>
      <c r="AV1317" s="199" t="str">
        <f t="shared" si="1593"/>
        <v>AV$17</v>
      </c>
      <c r="AW1317" s="199" t="str">
        <f t="shared" si="1593"/>
        <v>AW$17</v>
      </c>
      <c r="AX1317" s="199" t="str">
        <f t="shared" si="1593"/>
        <v>AX$17</v>
      </c>
      <c r="AY1317" s="199" t="str">
        <f t="shared" ref="AY1317:CD1317" si="1594">AY$21</f>
        <v>AY$17</v>
      </c>
      <c r="AZ1317" s="199" t="str">
        <f t="shared" si="1594"/>
        <v>AZ$17</v>
      </c>
      <c r="BA1317" s="199" t="str">
        <f t="shared" si="1594"/>
        <v>BA$17</v>
      </c>
      <c r="BB1317" s="199" t="str">
        <f t="shared" si="1594"/>
        <v>BB$17</v>
      </c>
      <c r="BC1317" s="199" t="str">
        <f t="shared" si="1594"/>
        <v>BC$17</v>
      </c>
      <c r="BD1317" s="199" t="str">
        <f t="shared" si="1594"/>
        <v>BD$17</v>
      </c>
      <c r="BE1317" s="199" t="str">
        <f t="shared" si="1594"/>
        <v>BE$17</v>
      </c>
      <c r="BF1317" s="199" t="str">
        <f t="shared" si="1594"/>
        <v>BF$17</v>
      </c>
      <c r="BG1317" s="199" t="str">
        <f t="shared" si="1594"/>
        <v>BG$17</v>
      </c>
      <c r="BH1317" s="199" t="str">
        <f t="shared" si="1594"/>
        <v>BH$17</v>
      </c>
      <c r="BI1317" s="199" t="str">
        <f t="shared" si="1594"/>
        <v>BI$17</v>
      </c>
      <c r="BJ1317" s="199" t="str">
        <f t="shared" si="1594"/>
        <v>BJ$17</v>
      </c>
      <c r="BK1317" s="199" t="str">
        <f t="shared" si="1594"/>
        <v>BK$17</v>
      </c>
      <c r="BL1317" s="199" t="str">
        <f t="shared" si="1594"/>
        <v>BL$17</v>
      </c>
      <c r="BM1317" s="199" t="str">
        <f t="shared" si="1594"/>
        <v>BM$17</v>
      </c>
      <c r="BN1317" s="199" t="str">
        <f t="shared" si="1594"/>
        <v>BN$17</v>
      </c>
      <c r="BO1317" s="199" t="str">
        <f t="shared" si="1594"/>
        <v>BO$17</v>
      </c>
      <c r="BP1317" s="199" t="str">
        <f t="shared" si="1594"/>
        <v>BP$17</v>
      </c>
      <c r="BQ1317" s="199" t="str">
        <f t="shared" si="1594"/>
        <v>BQ$17</v>
      </c>
      <c r="BR1317" s="199" t="str">
        <f t="shared" si="1594"/>
        <v>BR$17</v>
      </c>
      <c r="BS1317" s="199" t="str">
        <f t="shared" si="1594"/>
        <v>BS$17</v>
      </c>
      <c r="BT1317" s="199" t="str">
        <f t="shared" si="1594"/>
        <v>BT$17</v>
      </c>
      <c r="BU1317" s="199" t="str">
        <f t="shared" si="1594"/>
        <v>BU$17</v>
      </c>
      <c r="BV1317" s="199" t="str">
        <f t="shared" si="1594"/>
        <v>BV$17</v>
      </c>
      <c r="BW1317" s="199" t="str">
        <f t="shared" si="1594"/>
        <v>BW$17</v>
      </c>
      <c r="BX1317" s="199" t="str">
        <f t="shared" si="1594"/>
        <v>BX$17</v>
      </c>
      <c r="BY1317" s="199" t="str">
        <f t="shared" si="1594"/>
        <v>BY$17</v>
      </c>
      <c r="BZ1317" s="199" t="str">
        <f t="shared" si="1594"/>
        <v>BZ$17</v>
      </c>
      <c r="CA1317" s="199" t="str">
        <f t="shared" si="1594"/>
        <v>CA$17</v>
      </c>
      <c r="CB1317" s="199" t="str">
        <f t="shared" si="1594"/>
        <v>CB$17</v>
      </c>
      <c r="CC1317" s="199" t="str">
        <f t="shared" si="1594"/>
        <v>CC$17</v>
      </c>
      <c r="CD1317" s="199" t="str">
        <f t="shared" si="1594"/>
        <v>CD$17</v>
      </c>
      <c r="CE1317" s="199" t="str">
        <f t="shared" ref="CE1317:CL1317" si="1595">CE$21</f>
        <v>CE$17</v>
      </c>
      <c r="CF1317" s="199" t="str">
        <f t="shared" si="1595"/>
        <v>CF$17</v>
      </c>
      <c r="CG1317" s="199" t="str">
        <f t="shared" si="1595"/>
        <v>CG$17</v>
      </c>
      <c r="CH1317" s="199" t="str">
        <f t="shared" si="1595"/>
        <v>CH$17</v>
      </c>
      <c r="CI1317" s="199" t="str">
        <f t="shared" si="1595"/>
        <v>CI$17</v>
      </c>
      <c r="CJ1317" s="199" t="str">
        <f t="shared" si="1595"/>
        <v>CJ$17</v>
      </c>
      <c r="CK1317" s="199" t="str">
        <f t="shared" si="1595"/>
        <v>CK$17</v>
      </c>
      <c r="CL1317" s="199" t="str">
        <f t="shared" si="1595"/>
        <v>CL$17</v>
      </c>
      <c r="CN1317" s="201"/>
      <c r="CO1317" s="199" t="str">
        <f t="shared" ref="CO1317:DL1317" si="1596">CO$21</f>
        <v>CO$17</v>
      </c>
      <c r="CP1317" s="199" t="str">
        <f t="shared" si="1596"/>
        <v>CP$17</v>
      </c>
      <c r="CQ1317" s="199" t="str">
        <f t="shared" si="1596"/>
        <v>CQ$17</v>
      </c>
      <c r="CR1317" s="199" t="str">
        <f t="shared" si="1596"/>
        <v>CR$17</v>
      </c>
      <c r="CS1317" s="199" t="str">
        <f t="shared" si="1596"/>
        <v>CS$17</v>
      </c>
      <c r="CT1317" s="199" t="str">
        <f t="shared" si="1596"/>
        <v>CT$17</v>
      </c>
      <c r="CU1317" s="199" t="str">
        <f t="shared" si="1596"/>
        <v>CU$17</v>
      </c>
      <c r="CV1317" s="199" t="str">
        <f t="shared" si="1596"/>
        <v>CV$17</v>
      </c>
      <c r="CW1317" s="199" t="str">
        <f t="shared" si="1596"/>
        <v>CW$17</v>
      </c>
      <c r="CX1317" s="199" t="str">
        <f t="shared" si="1596"/>
        <v>CX$17</v>
      </c>
      <c r="CY1317" s="199" t="str">
        <f t="shared" si="1596"/>
        <v>CY$17</v>
      </c>
      <c r="CZ1317" s="199" t="str">
        <f t="shared" si="1596"/>
        <v>CZ$17</v>
      </c>
      <c r="DA1317" s="199" t="str">
        <f t="shared" si="1596"/>
        <v>DA$17</v>
      </c>
      <c r="DB1317" s="199" t="str">
        <f t="shared" si="1596"/>
        <v>DB$17</v>
      </c>
      <c r="DC1317" s="199" t="str">
        <f t="shared" si="1596"/>
        <v>DC$17</v>
      </c>
      <c r="DD1317" s="199" t="str">
        <f t="shared" si="1596"/>
        <v>DD$17</v>
      </c>
      <c r="DE1317" s="199" t="str">
        <f t="shared" si="1596"/>
        <v>DE$17</v>
      </c>
      <c r="DF1317" s="199" t="str">
        <f t="shared" si="1596"/>
        <v>DF$17</v>
      </c>
      <c r="DG1317" s="199" t="str">
        <f t="shared" si="1596"/>
        <v>DG$17</v>
      </c>
      <c r="DH1317" s="199" t="str">
        <f t="shared" si="1596"/>
        <v>DH$17</v>
      </c>
      <c r="DI1317" s="199" t="str">
        <f t="shared" si="1596"/>
        <v>DI$17</v>
      </c>
      <c r="DJ1317" s="199" t="str">
        <f t="shared" si="1596"/>
        <v>DJ$17</v>
      </c>
      <c r="DK1317" s="199" t="str">
        <f t="shared" si="1596"/>
        <v>DK$17</v>
      </c>
      <c r="DL1317" s="199" t="str">
        <f t="shared" si="1596"/>
        <v>DL$17</v>
      </c>
    </row>
    <row r="1318" spans="1:116" x14ac:dyDescent="0.4">
      <c r="A1318" s="174"/>
      <c r="E1318" s="8"/>
      <c r="G1318" s="175" t="s">
        <v>491</v>
      </c>
      <c r="H1318" s="200"/>
      <c r="I1318" s="201"/>
      <c r="J1318" s="201"/>
      <c r="K1318" s="202"/>
      <c r="L1318" s="202"/>
      <c r="M1318" s="202"/>
      <c r="N1318" s="202"/>
      <c r="O1318" s="202"/>
      <c r="P1318" s="202"/>
      <c r="R1318" s="202"/>
      <c r="S1318" s="190"/>
      <c r="T1318" s="190"/>
      <c r="U1318" s="190"/>
      <c r="V1318" s="190"/>
      <c r="W1318" s="190"/>
      <c r="X1318" s="190"/>
      <c r="Y1318" s="190"/>
      <c r="Z1318" s="190"/>
      <c r="AA1318" s="190"/>
      <c r="AB1318" s="190"/>
      <c r="AC1318" s="190"/>
      <c r="AD1318" s="190"/>
      <c r="AE1318" s="190"/>
      <c r="AF1318" s="190"/>
      <c r="AG1318" s="190"/>
      <c r="AH1318" s="190"/>
      <c r="AI1318" s="190"/>
      <c r="AJ1318" s="190"/>
      <c r="AK1318" s="190"/>
      <c r="AL1318" s="190"/>
      <c r="AM1318" s="190"/>
      <c r="AN1318" s="190"/>
      <c r="AO1318" s="190"/>
      <c r="AP1318" s="190"/>
      <c r="AQ1318" s="190"/>
      <c r="AR1318" s="190"/>
      <c r="AS1318" s="190"/>
      <c r="AT1318" s="190"/>
      <c r="AU1318" s="190"/>
      <c r="AV1318" s="190"/>
      <c r="AW1318" s="190"/>
      <c r="AX1318" s="190"/>
      <c r="AY1318" s="190"/>
      <c r="AZ1318" s="190"/>
      <c r="BA1318" s="190"/>
      <c r="BB1318" s="190"/>
      <c r="BC1318" s="190"/>
      <c r="BD1318" s="190"/>
      <c r="BE1318" s="190"/>
      <c r="BF1318" s="190"/>
      <c r="BG1318" s="190"/>
      <c r="BH1318" s="190"/>
      <c r="BI1318" s="190"/>
      <c r="BJ1318" s="190"/>
      <c r="BK1318" s="190"/>
      <c r="BL1318" s="190"/>
      <c r="BM1318" s="190"/>
      <c r="BN1318" s="190"/>
      <c r="BO1318" s="190"/>
      <c r="BP1318" s="190"/>
      <c r="BQ1318" s="190"/>
      <c r="BR1318" s="190"/>
      <c r="BS1318" s="190"/>
      <c r="BT1318" s="190"/>
      <c r="BU1318" s="190"/>
      <c r="BV1318" s="190"/>
      <c r="BW1318" s="190"/>
      <c r="BX1318" s="190"/>
      <c r="BY1318" s="190"/>
      <c r="BZ1318" s="190"/>
      <c r="CA1318" s="190"/>
      <c r="CB1318" s="190"/>
      <c r="CC1318" s="190"/>
      <c r="CD1318" s="190"/>
      <c r="CE1318" s="190"/>
      <c r="CF1318" s="190"/>
      <c r="CG1318" s="190"/>
      <c r="CH1318" s="190"/>
      <c r="CI1318" s="190"/>
      <c r="CJ1318" s="190"/>
      <c r="CK1318" s="190"/>
      <c r="CL1318" s="190"/>
      <c r="CN1318" s="201"/>
      <c r="CO1318" s="190"/>
      <c r="CP1318" s="190"/>
      <c r="CQ1318" s="190"/>
      <c r="CR1318" s="190"/>
      <c r="CS1318" s="190"/>
      <c r="CT1318" s="190"/>
      <c r="CU1318" s="190"/>
      <c r="CV1318" s="190"/>
      <c r="CW1318" s="190"/>
      <c r="CX1318" s="190"/>
      <c r="CY1318" s="190"/>
      <c r="CZ1318" s="190"/>
      <c r="DA1318" s="190"/>
      <c r="DB1318" s="190"/>
      <c r="DC1318" s="190"/>
      <c r="DD1318" s="190"/>
      <c r="DE1318" s="190"/>
      <c r="DF1318" s="190"/>
      <c r="DG1318" s="190"/>
      <c r="DH1318" s="190"/>
      <c r="DI1318" s="190"/>
      <c r="DJ1318" s="190"/>
      <c r="DK1318" s="190"/>
      <c r="DL1318" s="190"/>
    </row>
    <row r="1319" spans="1:116" x14ac:dyDescent="0.4">
      <c r="A1319" s="174"/>
      <c r="E1319" s="8"/>
      <c r="G1319" s="175" t="s">
        <v>505</v>
      </c>
      <c r="H1319" s="200"/>
      <c r="I1319" s="201"/>
      <c r="J1319" s="201"/>
      <c r="K1319" s="202"/>
      <c r="L1319" s="202"/>
      <c r="M1319" s="202"/>
      <c r="N1319" s="202"/>
      <c r="O1319" s="202"/>
      <c r="P1319" s="202"/>
      <c r="R1319" s="202"/>
      <c r="S1319" s="190"/>
      <c r="T1319" s="190"/>
      <c r="U1319" s="190"/>
      <c r="V1319" s="190"/>
      <c r="W1319" s="190"/>
      <c r="X1319" s="190"/>
      <c r="Y1319" s="190"/>
      <c r="Z1319" s="190"/>
      <c r="AA1319" s="190"/>
      <c r="AB1319" s="190"/>
      <c r="AC1319" s="190"/>
      <c r="AD1319" s="190"/>
      <c r="AE1319" s="190"/>
      <c r="AF1319" s="190"/>
      <c r="AG1319" s="190"/>
      <c r="AH1319" s="190"/>
      <c r="AI1319" s="190"/>
      <c r="AJ1319" s="190"/>
      <c r="AK1319" s="190"/>
      <c r="AL1319" s="190"/>
      <c r="AM1319" s="190"/>
      <c r="AN1319" s="190"/>
      <c r="AO1319" s="190"/>
      <c r="AP1319" s="190"/>
      <c r="AQ1319" s="190"/>
      <c r="AR1319" s="190"/>
      <c r="AS1319" s="190"/>
      <c r="AT1319" s="190"/>
      <c r="AU1319" s="190"/>
      <c r="AV1319" s="190"/>
      <c r="AW1319" s="190"/>
      <c r="AX1319" s="190"/>
      <c r="AY1319" s="190"/>
      <c r="AZ1319" s="190"/>
      <c r="BA1319" s="190"/>
      <c r="BB1319" s="190"/>
      <c r="BC1319" s="190"/>
      <c r="BD1319" s="190"/>
      <c r="BE1319" s="190"/>
      <c r="BF1319" s="190"/>
      <c r="BG1319" s="190"/>
      <c r="BH1319" s="190"/>
      <c r="BI1319" s="190"/>
      <c r="BJ1319" s="190"/>
      <c r="BK1319" s="190"/>
      <c r="BL1319" s="190"/>
      <c r="BM1319" s="190"/>
      <c r="BN1319" s="190"/>
      <c r="BO1319" s="190"/>
      <c r="BP1319" s="190"/>
      <c r="BQ1319" s="190"/>
      <c r="BR1319" s="190"/>
      <c r="BS1319" s="190"/>
      <c r="BT1319" s="190"/>
      <c r="BU1319" s="190"/>
      <c r="BV1319" s="190"/>
      <c r="BW1319" s="190"/>
      <c r="BX1319" s="190"/>
      <c r="BY1319" s="190"/>
      <c r="BZ1319" s="190"/>
      <c r="CA1319" s="190"/>
      <c r="CB1319" s="190"/>
      <c r="CC1319" s="190"/>
      <c r="CD1319" s="190"/>
      <c r="CE1319" s="190"/>
      <c r="CF1319" s="190"/>
      <c r="CG1319" s="190"/>
      <c r="CH1319" s="190"/>
      <c r="CI1319" s="190"/>
      <c r="CJ1319" s="190"/>
      <c r="CK1319" s="190"/>
      <c r="CL1319" s="190"/>
      <c r="CN1319" s="201"/>
      <c r="CO1319" s="190"/>
      <c r="CP1319" s="190"/>
      <c r="CQ1319" s="190"/>
      <c r="CR1319" s="190"/>
      <c r="CS1319" s="190"/>
      <c r="CT1319" s="190"/>
      <c r="CU1319" s="190"/>
      <c r="CV1319" s="190"/>
      <c r="CW1319" s="190"/>
      <c r="CX1319" s="190"/>
      <c r="CY1319" s="190"/>
      <c r="CZ1319" s="190"/>
      <c r="DA1319" s="190"/>
      <c r="DB1319" s="190"/>
      <c r="DC1319" s="190"/>
      <c r="DD1319" s="190"/>
      <c r="DE1319" s="190"/>
      <c r="DF1319" s="190"/>
      <c r="DG1319" s="190"/>
      <c r="DH1319" s="190"/>
      <c r="DI1319" s="190"/>
      <c r="DJ1319" s="190"/>
      <c r="DK1319" s="190"/>
      <c r="DL1319" s="190"/>
    </row>
    <row r="1320" spans="1:116" x14ac:dyDescent="0.4">
      <c r="A1320" s="174"/>
      <c r="E1320" s="8"/>
      <c r="G1320" s="175" t="s">
        <v>463</v>
      </c>
      <c r="H1320" s="200"/>
      <c r="I1320" s="201"/>
      <c r="J1320" s="201"/>
      <c r="K1320" s="202"/>
      <c r="L1320" s="202"/>
      <c r="M1320" s="202"/>
      <c r="N1320" s="202"/>
      <c r="O1320" s="202"/>
      <c r="P1320" s="202"/>
      <c r="R1320" s="202"/>
      <c r="S1320" s="190" t="str">
        <f t="shared" ref="S1320:AX1320" si="1597">S$22</f>
        <v>S$18</v>
      </c>
      <c r="T1320" s="190" t="str">
        <f t="shared" si="1597"/>
        <v>T$18</v>
      </c>
      <c r="U1320" s="190" t="str">
        <f t="shared" si="1597"/>
        <v>U$18</v>
      </c>
      <c r="V1320" s="190" t="str">
        <f t="shared" si="1597"/>
        <v>V$18</v>
      </c>
      <c r="W1320" s="190" t="str">
        <f t="shared" si="1597"/>
        <v>W$18</v>
      </c>
      <c r="X1320" s="190" t="str">
        <f t="shared" si="1597"/>
        <v>X$18</v>
      </c>
      <c r="Y1320" s="190" t="str">
        <f t="shared" si="1597"/>
        <v>Y$18</v>
      </c>
      <c r="Z1320" s="190" t="str">
        <f t="shared" si="1597"/>
        <v>Z$18</v>
      </c>
      <c r="AA1320" s="190" t="str">
        <f t="shared" si="1597"/>
        <v>AA$18</v>
      </c>
      <c r="AB1320" s="190" t="str">
        <f t="shared" si="1597"/>
        <v>AB$18</v>
      </c>
      <c r="AC1320" s="190" t="str">
        <f t="shared" si="1597"/>
        <v>AC$18</v>
      </c>
      <c r="AD1320" s="190" t="str">
        <f t="shared" si="1597"/>
        <v>AD$18</v>
      </c>
      <c r="AE1320" s="190" t="str">
        <f t="shared" si="1597"/>
        <v>AE$18</v>
      </c>
      <c r="AF1320" s="190" t="str">
        <f t="shared" si="1597"/>
        <v>AF$18</v>
      </c>
      <c r="AG1320" s="190" t="str">
        <f t="shared" si="1597"/>
        <v>AG$18</v>
      </c>
      <c r="AH1320" s="190" t="str">
        <f t="shared" si="1597"/>
        <v>AH$18</v>
      </c>
      <c r="AI1320" s="190" t="str">
        <f t="shared" si="1597"/>
        <v>AI$18</v>
      </c>
      <c r="AJ1320" s="190" t="str">
        <f t="shared" si="1597"/>
        <v>AJ$18</v>
      </c>
      <c r="AK1320" s="190" t="str">
        <f t="shared" si="1597"/>
        <v>AK$18</v>
      </c>
      <c r="AL1320" s="190" t="str">
        <f t="shared" si="1597"/>
        <v>AL$18</v>
      </c>
      <c r="AM1320" s="190" t="str">
        <f t="shared" si="1597"/>
        <v>AM$18</v>
      </c>
      <c r="AN1320" s="190" t="str">
        <f t="shared" si="1597"/>
        <v>AN$18</v>
      </c>
      <c r="AO1320" s="190" t="str">
        <f t="shared" si="1597"/>
        <v>AO$18</v>
      </c>
      <c r="AP1320" s="190" t="str">
        <f t="shared" si="1597"/>
        <v>AP$18</v>
      </c>
      <c r="AQ1320" s="190" t="str">
        <f t="shared" si="1597"/>
        <v>AQ$18</v>
      </c>
      <c r="AR1320" s="190" t="str">
        <f t="shared" si="1597"/>
        <v>AR$18</v>
      </c>
      <c r="AS1320" s="190" t="str">
        <f t="shared" si="1597"/>
        <v>AS$18</v>
      </c>
      <c r="AT1320" s="190" t="str">
        <f t="shared" si="1597"/>
        <v>AT$18</v>
      </c>
      <c r="AU1320" s="190" t="str">
        <f t="shared" si="1597"/>
        <v>AU$18</v>
      </c>
      <c r="AV1320" s="190" t="str">
        <f t="shared" si="1597"/>
        <v>AV$18</v>
      </c>
      <c r="AW1320" s="190" t="str">
        <f t="shared" si="1597"/>
        <v>AW$18</v>
      </c>
      <c r="AX1320" s="190" t="str">
        <f t="shared" si="1597"/>
        <v>AX$18</v>
      </c>
      <c r="AY1320" s="190" t="str">
        <f t="shared" ref="AY1320:CD1320" si="1598">AY$22</f>
        <v>AY$18</v>
      </c>
      <c r="AZ1320" s="190" t="str">
        <f t="shared" si="1598"/>
        <v>AZ$18</v>
      </c>
      <c r="BA1320" s="190" t="str">
        <f t="shared" si="1598"/>
        <v>BA$18</v>
      </c>
      <c r="BB1320" s="190" t="str">
        <f t="shared" si="1598"/>
        <v>BB$18</v>
      </c>
      <c r="BC1320" s="190" t="str">
        <f t="shared" si="1598"/>
        <v>BC$18</v>
      </c>
      <c r="BD1320" s="190" t="str">
        <f t="shared" si="1598"/>
        <v>BD$18</v>
      </c>
      <c r="BE1320" s="190" t="str">
        <f t="shared" si="1598"/>
        <v>BE$18</v>
      </c>
      <c r="BF1320" s="190" t="str">
        <f t="shared" si="1598"/>
        <v>BF$18</v>
      </c>
      <c r="BG1320" s="190" t="str">
        <f t="shared" si="1598"/>
        <v>BG$18</v>
      </c>
      <c r="BH1320" s="190" t="str">
        <f t="shared" si="1598"/>
        <v>BH$18</v>
      </c>
      <c r="BI1320" s="190" t="str">
        <f t="shared" si="1598"/>
        <v>BI$18</v>
      </c>
      <c r="BJ1320" s="190" t="str">
        <f t="shared" si="1598"/>
        <v>BJ$18</v>
      </c>
      <c r="BK1320" s="190" t="str">
        <f t="shared" si="1598"/>
        <v>BK$18</v>
      </c>
      <c r="BL1320" s="190" t="str">
        <f t="shared" si="1598"/>
        <v>BL$18</v>
      </c>
      <c r="BM1320" s="190" t="str">
        <f t="shared" si="1598"/>
        <v>BM$18</v>
      </c>
      <c r="BN1320" s="190" t="str">
        <f t="shared" si="1598"/>
        <v>BN$18</v>
      </c>
      <c r="BO1320" s="190" t="str">
        <f t="shared" si="1598"/>
        <v>BO$18</v>
      </c>
      <c r="BP1320" s="190" t="str">
        <f t="shared" si="1598"/>
        <v>BP$18</v>
      </c>
      <c r="BQ1320" s="190" t="str">
        <f t="shared" si="1598"/>
        <v>BQ$18</v>
      </c>
      <c r="BR1320" s="190" t="str">
        <f t="shared" si="1598"/>
        <v>BR$18</v>
      </c>
      <c r="BS1320" s="190" t="str">
        <f t="shared" si="1598"/>
        <v>BS$18</v>
      </c>
      <c r="BT1320" s="190" t="str">
        <f t="shared" si="1598"/>
        <v>BT$18</v>
      </c>
      <c r="BU1320" s="190" t="str">
        <f t="shared" si="1598"/>
        <v>BU$18</v>
      </c>
      <c r="BV1320" s="190" t="str">
        <f t="shared" si="1598"/>
        <v>BV$18</v>
      </c>
      <c r="BW1320" s="190" t="str">
        <f t="shared" si="1598"/>
        <v>BW$18</v>
      </c>
      <c r="BX1320" s="190" t="str">
        <f t="shared" si="1598"/>
        <v>BX$18</v>
      </c>
      <c r="BY1320" s="190" t="str">
        <f t="shared" si="1598"/>
        <v>BY$18</v>
      </c>
      <c r="BZ1320" s="190" t="str">
        <f t="shared" si="1598"/>
        <v>BZ$18</v>
      </c>
      <c r="CA1320" s="190" t="str">
        <f t="shared" si="1598"/>
        <v>CA$18</v>
      </c>
      <c r="CB1320" s="190" t="str">
        <f t="shared" si="1598"/>
        <v>CB$18</v>
      </c>
      <c r="CC1320" s="190" t="str">
        <f t="shared" si="1598"/>
        <v>CC$18</v>
      </c>
      <c r="CD1320" s="190" t="str">
        <f t="shared" si="1598"/>
        <v>CD$18</v>
      </c>
      <c r="CE1320" s="190" t="str">
        <f t="shared" ref="CE1320:CL1320" si="1599">CE$22</f>
        <v>CE$18</v>
      </c>
      <c r="CF1320" s="190" t="str">
        <f t="shared" si="1599"/>
        <v>CF$18</v>
      </c>
      <c r="CG1320" s="190" t="str">
        <f t="shared" si="1599"/>
        <v>CG$18</v>
      </c>
      <c r="CH1320" s="190" t="str">
        <f t="shared" si="1599"/>
        <v>CH$18</v>
      </c>
      <c r="CI1320" s="190" t="str">
        <f t="shared" si="1599"/>
        <v>CI$18</v>
      </c>
      <c r="CJ1320" s="190" t="str">
        <f t="shared" si="1599"/>
        <v>CJ$18</v>
      </c>
      <c r="CK1320" s="190" t="str">
        <f t="shared" si="1599"/>
        <v>CK$18</v>
      </c>
      <c r="CL1320" s="190" t="str">
        <f t="shared" si="1599"/>
        <v>CL$18</v>
      </c>
      <c r="CN1320" s="201"/>
      <c r="CO1320" s="190" t="str">
        <f t="shared" ref="CO1320:DL1320" si="1600">CO$22</f>
        <v>CO$18</v>
      </c>
      <c r="CP1320" s="190" t="str">
        <f t="shared" si="1600"/>
        <v>CP$18</v>
      </c>
      <c r="CQ1320" s="190" t="str">
        <f t="shared" si="1600"/>
        <v>CQ$18</v>
      </c>
      <c r="CR1320" s="190" t="str">
        <f t="shared" si="1600"/>
        <v>CR$18</v>
      </c>
      <c r="CS1320" s="190" t="str">
        <f t="shared" si="1600"/>
        <v>CS$18</v>
      </c>
      <c r="CT1320" s="190" t="str">
        <f t="shared" si="1600"/>
        <v>CT$18</v>
      </c>
      <c r="CU1320" s="190" t="str">
        <f t="shared" si="1600"/>
        <v>CU$18</v>
      </c>
      <c r="CV1320" s="190" t="str">
        <f t="shared" si="1600"/>
        <v>CV$18</v>
      </c>
      <c r="CW1320" s="190" t="str">
        <f t="shared" si="1600"/>
        <v>CW$18</v>
      </c>
      <c r="CX1320" s="190" t="str">
        <f t="shared" si="1600"/>
        <v>CX$18</v>
      </c>
      <c r="CY1320" s="190" t="str">
        <f t="shared" si="1600"/>
        <v>CY$18</v>
      </c>
      <c r="CZ1320" s="190" t="str">
        <f t="shared" si="1600"/>
        <v>CZ$18</v>
      </c>
      <c r="DA1320" s="190" t="str">
        <f t="shared" si="1600"/>
        <v>DA$18</v>
      </c>
      <c r="DB1320" s="190" t="str">
        <f t="shared" si="1600"/>
        <v>DB$18</v>
      </c>
      <c r="DC1320" s="190" t="str">
        <f t="shared" si="1600"/>
        <v>DC$18</v>
      </c>
      <c r="DD1320" s="190" t="str">
        <f t="shared" si="1600"/>
        <v>DD$18</v>
      </c>
      <c r="DE1320" s="190" t="str">
        <f t="shared" si="1600"/>
        <v>DE$18</v>
      </c>
      <c r="DF1320" s="190" t="str">
        <f t="shared" si="1600"/>
        <v>DF$18</v>
      </c>
      <c r="DG1320" s="190" t="str">
        <f t="shared" si="1600"/>
        <v>DG$18</v>
      </c>
      <c r="DH1320" s="190" t="str">
        <f t="shared" si="1600"/>
        <v>DH$18</v>
      </c>
      <c r="DI1320" s="190" t="str">
        <f t="shared" si="1600"/>
        <v>DI$18</v>
      </c>
      <c r="DJ1320" s="190" t="str">
        <f t="shared" si="1600"/>
        <v>DJ$18</v>
      </c>
      <c r="DK1320" s="190" t="str">
        <f t="shared" si="1600"/>
        <v>DK$18</v>
      </c>
      <c r="DL1320" s="190" t="str">
        <f t="shared" si="1600"/>
        <v>DL$18</v>
      </c>
    </row>
    <row r="1321" spans="1:116" x14ac:dyDescent="0.4">
      <c r="A1321" s="174"/>
      <c r="E1321" s="8"/>
      <c r="G1321" s="175" t="s">
        <v>464</v>
      </c>
      <c r="H1321" s="200"/>
      <c r="I1321" s="201"/>
      <c r="J1321" s="201"/>
      <c r="K1321" s="202"/>
      <c r="L1321" s="202"/>
      <c r="M1321" s="202"/>
      <c r="N1321" s="202"/>
      <c r="O1321" s="202"/>
      <c r="P1321" s="202"/>
      <c r="R1321" s="202"/>
      <c r="S1321" s="190" t="str">
        <f t="shared" ref="S1321:AX1321" si="1601">S$23</f>
        <v>S$19</v>
      </c>
      <c r="T1321" s="190" t="str">
        <f t="shared" si="1601"/>
        <v>T$19</v>
      </c>
      <c r="U1321" s="190" t="str">
        <f t="shared" si="1601"/>
        <v>U$19</v>
      </c>
      <c r="V1321" s="190" t="str">
        <f t="shared" si="1601"/>
        <v>V$19</v>
      </c>
      <c r="W1321" s="190" t="str">
        <f t="shared" si="1601"/>
        <v>W$19</v>
      </c>
      <c r="X1321" s="190" t="str">
        <f t="shared" si="1601"/>
        <v>X$19</v>
      </c>
      <c r="Y1321" s="190" t="str">
        <f t="shared" si="1601"/>
        <v>Y$19</v>
      </c>
      <c r="Z1321" s="190" t="str">
        <f t="shared" si="1601"/>
        <v>Z$19</v>
      </c>
      <c r="AA1321" s="190" t="str">
        <f t="shared" si="1601"/>
        <v>AA$19</v>
      </c>
      <c r="AB1321" s="190" t="str">
        <f t="shared" si="1601"/>
        <v>AB$19</v>
      </c>
      <c r="AC1321" s="190" t="str">
        <f t="shared" si="1601"/>
        <v>AC$19</v>
      </c>
      <c r="AD1321" s="190" t="str">
        <f t="shared" si="1601"/>
        <v>AD$19</v>
      </c>
      <c r="AE1321" s="190" t="str">
        <f t="shared" si="1601"/>
        <v>AE$19</v>
      </c>
      <c r="AF1321" s="190" t="str">
        <f t="shared" si="1601"/>
        <v>AF$19</v>
      </c>
      <c r="AG1321" s="190" t="str">
        <f t="shared" si="1601"/>
        <v>AG$19</v>
      </c>
      <c r="AH1321" s="190" t="str">
        <f t="shared" si="1601"/>
        <v>AH$19</v>
      </c>
      <c r="AI1321" s="190" t="str">
        <f t="shared" si="1601"/>
        <v>AI$19</v>
      </c>
      <c r="AJ1321" s="190" t="str">
        <f t="shared" si="1601"/>
        <v>AJ$19</v>
      </c>
      <c r="AK1321" s="190" t="str">
        <f t="shared" si="1601"/>
        <v>AK$19</v>
      </c>
      <c r="AL1321" s="190" t="str">
        <f t="shared" si="1601"/>
        <v>AL$19</v>
      </c>
      <c r="AM1321" s="190" t="str">
        <f t="shared" si="1601"/>
        <v>AM$19</v>
      </c>
      <c r="AN1321" s="190" t="str">
        <f t="shared" si="1601"/>
        <v>AN$19</v>
      </c>
      <c r="AO1321" s="190" t="str">
        <f t="shared" si="1601"/>
        <v>AO$19</v>
      </c>
      <c r="AP1321" s="190" t="str">
        <f t="shared" si="1601"/>
        <v>AP$19</v>
      </c>
      <c r="AQ1321" s="190" t="str">
        <f t="shared" si="1601"/>
        <v>AQ$19</v>
      </c>
      <c r="AR1321" s="190" t="str">
        <f t="shared" si="1601"/>
        <v>AR$19</v>
      </c>
      <c r="AS1321" s="190" t="str">
        <f t="shared" si="1601"/>
        <v>AS$19</v>
      </c>
      <c r="AT1321" s="190" t="str">
        <f t="shared" si="1601"/>
        <v>AT$19</v>
      </c>
      <c r="AU1321" s="190" t="str">
        <f t="shared" si="1601"/>
        <v>AU$19</v>
      </c>
      <c r="AV1321" s="190" t="str">
        <f t="shared" si="1601"/>
        <v>AV$19</v>
      </c>
      <c r="AW1321" s="190" t="str">
        <f t="shared" si="1601"/>
        <v>AW$19</v>
      </c>
      <c r="AX1321" s="190" t="str">
        <f t="shared" si="1601"/>
        <v>AX$19</v>
      </c>
      <c r="AY1321" s="190" t="str">
        <f t="shared" ref="AY1321:CD1321" si="1602">AY$23</f>
        <v>AY$19</v>
      </c>
      <c r="AZ1321" s="190" t="str">
        <f t="shared" si="1602"/>
        <v>AZ$19</v>
      </c>
      <c r="BA1321" s="190" t="str">
        <f t="shared" si="1602"/>
        <v>BA$19</v>
      </c>
      <c r="BB1321" s="190" t="str">
        <f t="shared" si="1602"/>
        <v>BB$19</v>
      </c>
      <c r="BC1321" s="190" t="str">
        <f t="shared" si="1602"/>
        <v>BC$19</v>
      </c>
      <c r="BD1321" s="190" t="str">
        <f t="shared" si="1602"/>
        <v>BD$19</v>
      </c>
      <c r="BE1321" s="190" t="str">
        <f t="shared" si="1602"/>
        <v>BE$19</v>
      </c>
      <c r="BF1321" s="190" t="str">
        <f t="shared" si="1602"/>
        <v>BF$19</v>
      </c>
      <c r="BG1321" s="190" t="str">
        <f t="shared" si="1602"/>
        <v>BG$19</v>
      </c>
      <c r="BH1321" s="190" t="str">
        <f t="shared" si="1602"/>
        <v>BH$19</v>
      </c>
      <c r="BI1321" s="190" t="str">
        <f t="shared" si="1602"/>
        <v>BI$19</v>
      </c>
      <c r="BJ1321" s="190" t="str">
        <f t="shared" si="1602"/>
        <v>BJ$19</v>
      </c>
      <c r="BK1321" s="190" t="str">
        <f t="shared" si="1602"/>
        <v>BK$19</v>
      </c>
      <c r="BL1321" s="190" t="str">
        <f t="shared" si="1602"/>
        <v>BL$19</v>
      </c>
      <c r="BM1321" s="190" t="str">
        <f t="shared" si="1602"/>
        <v>BM$19</v>
      </c>
      <c r="BN1321" s="190" t="str">
        <f t="shared" si="1602"/>
        <v>BN$19</v>
      </c>
      <c r="BO1321" s="190" t="str">
        <f t="shared" si="1602"/>
        <v>BO$19</v>
      </c>
      <c r="BP1321" s="190" t="str">
        <f t="shared" si="1602"/>
        <v>BP$19</v>
      </c>
      <c r="BQ1321" s="190" t="str">
        <f t="shared" si="1602"/>
        <v>BQ$19</v>
      </c>
      <c r="BR1321" s="190" t="str">
        <f t="shared" si="1602"/>
        <v>BR$19</v>
      </c>
      <c r="BS1321" s="190" t="str">
        <f t="shared" si="1602"/>
        <v>BS$19</v>
      </c>
      <c r="BT1321" s="190" t="str">
        <f t="shared" si="1602"/>
        <v>BT$19</v>
      </c>
      <c r="BU1321" s="190" t="str">
        <f t="shared" si="1602"/>
        <v>BU$19</v>
      </c>
      <c r="BV1321" s="190" t="str">
        <f t="shared" si="1602"/>
        <v>BV$19</v>
      </c>
      <c r="BW1321" s="190" t="str">
        <f t="shared" si="1602"/>
        <v>BW$19</v>
      </c>
      <c r="BX1321" s="190" t="str">
        <f t="shared" si="1602"/>
        <v>BX$19</v>
      </c>
      <c r="BY1321" s="190" t="str">
        <f t="shared" si="1602"/>
        <v>BY$19</v>
      </c>
      <c r="BZ1321" s="190" t="str">
        <f t="shared" si="1602"/>
        <v>BZ$19</v>
      </c>
      <c r="CA1321" s="190" t="str">
        <f t="shared" si="1602"/>
        <v>CA$19</v>
      </c>
      <c r="CB1321" s="190" t="str">
        <f t="shared" si="1602"/>
        <v>CB$19</v>
      </c>
      <c r="CC1321" s="190" t="str">
        <f t="shared" si="1602"/>
        <v>CC$19</v>
      </c>
      <c r="CD1321" s="190" t="str">
        <f t="shared" si="1602"/>
        <v>CD$19</v>
      </c>
      <c r="CE1321" s="190" t="str">
        <f t="shared" ref="CE1321:CL1321" si="1603">CE$23</f>
        <v>CE$19</v>
      </c>
      <c r="CF1321" s="190" t="str">
        <f t="shared" si="1603"/>
        <v>CF$19</v>
      </c>
      <c r="CG1321" s="190" t="str">
        <f t="shared" si="1603"/>
        <v>CG$19</v>
      </c>
      <c r="CH1321" s="190" t="str">
        <f t="shared" si="1603"/>
        <v>CH$19</v>
      </c>
      <c r="CI1321" s="190" t="str">
        <f t="shared" si="1603"/>
        <v>CI$19</v>
      </c>
      <c r="CJ1321" s="190" t="str">
        <f t="shared" si="1603"/>
        <v>CJ$19</v>
      </c>
      <c r="CK1321" s="190" t="str">
        <f t="shared" si="1603"/>
        <v>CK$19</v>
      </c>
      <c r="CL1321" s="190" t="str">
        <f t="shared" si="1603"/>
        <v>CL$19</v>
      </c>
      <c r="CN1321" s="201"/>
      <c r="CO1321" s="190" t="str">
        <f t="shared" ref="CO1321:DL1321" si="1604">CO$23</f>
        <v>CO$19</v>
      </c>
      <c r="CP1321" s="190" t="str">
        <f t="shared" si="1604"/>
        <v>CP$19</v>
      </c>
      <c r="CQ1321" s="190" t="str">
        <f t="shared" si="1604"/>
        <v>CQ$19</v>
      </c>
      <c r="CR1321" s="190" t="str">
        <f t="shared" si="1604"/>
        <v>CR$19</v>
      </c>
      <c r="CS1321" s="190" t="str">
        <f t="shared" si="1604"/>
        <v>CS$19</v>
      </c>
      <c r="CT1321" s="190" t="str">
        <f t="shared" si="1604"/>
        <v>CT$19</v>
      </c>
      <c r="CU1321" s="190" t="str">
        <f t="shared" si="1604"/>
        <v>CU$19</v>
      </c>
      <c r="CV1321" s="190" t="str">
        <f t="shared" si="1604"/>
        <v>CV$19</v>
      </c>
      <c r="CW1321" s="190" t="str">
        <f t="shared" si="1604"/>
        <v>CW$19</v>
      </c>
      <c r="CX1321" s="190" t="str">
        <f t="shared" si="1604"/>
        <v>CX$19</v>
      </c>
      <c r="CY1321" s="190" t="str">
        <f t="shared" si="1604"/>
        <v>CY$19</v>
      </c>
      <c r="CZ1321" s="190" t="str">
        <f t="shared" si="1604"/>
        <v>CZ$19</v>
      </c>
      <c r="DA1321" s="190" t="str">
        <f t="shared" si="1604"/>
        <v>DA$19</v>
      </c>
      <c r="DB1321" s="190" t="str">
        <f t="shared" si="1604"/>
        <v>DB$19</v>
      </c>
      <c r="DC1321" s="190" t="str">
        <f t="shared" si="1604"/>
        <v>DC$19</v>
      </c>
      <c r="DD1321" s="190" t="str">
        <f t="shared" si="1604"/>
        <v>DD$19</v>
      </c>
      <c r="DE1321" s="190" t="str">
        <f t="shared" si="1604"/>
        <v>DE$19</v>
      </c>
      <c r="DF1321" s="190" t="str">
        <f t="shared" si="1604"/>
        <v>DF$19</v>
      </c>
      <c r="DG1321" s="190" t="str">
        <f t="shared" si="1604"/>
        <v>DG$19</v>
      </c>
      <c r="DH1321" s="190" t="str">
        <f t="shared" si="1604"/>
        <v>DH$19</v>
      </c>
      <c r="DI1321" s="190" t="str">
        <f t="shared" si="1604"/>
        <v>DI$19</v>
      </c>
      <c r="DJ1321" s="190" t="str">
        <f t="shared" si="1604"/>
        <v>DJ$19</v>
      </c>
      <c r="DK1321" s="190" t="str">
        <f t="shared" si="1604"/>
        <v>DK$19</v>
      </c>
      <c r="DL1321" s="190" t="str">
        <f t="shared" si="1604"/>
        <v>DL$19</v>
      </c>
    </row>
    <row r="1322" spans="1:116" x14ac:dyDescent="0.4">
      <c r="A1322" s="31" t="s">
        <v>218</v>
      </c>
      <c r="B1322" s="31" t="s">
        <v>81</v>
      </c>
      <c r="C1322" s="31"/>
      <c r="D1322" t="s">
        <v>768</v>
      </c>
      <c r="E1322" s="8" t="str">
        <f t="shared" ref="E1322:E1384" si="1605">ROW()&amp;" "&amp;D1322</f>
        <v>1322 FAINTR-S</v>
      </c>
      <c r="F1322" t="s">
        <v>446</v>
      </c>
      <c r="G1322" s="66" t="s">
        <v>253</v>
      </c>
      <c r="H1322" s="22"/>
      <c r="I1322" s="306"/>
      <c r="J1322" s="306"/>
      <c r="K1322" s="22"/>
      <c r="L1322" s="22"/>
      <c r="M1322" s="22"/>
      <c r="N1322" s="22"/>
      <c r="O1322" s="22"/>
      <c r="P1322" s="22"/>
      <c r="R1322" s="66"/>
      <c r="S1322" s="307"/>
      <c r="T1322" s="307"/>
      <c r="U1322" s="307"/>
      <c r="V1322" s="307"/>
      <c r="W1322" s="307"/>
      <c r="X1322" s="307"/>
      <c r="Y1322" s="307"/>
      <c r="Z1322" s="307"/>
      <c r="AA1322" s="307"/>
      <c r="AB1322" s="307"/>
      <c r="AC1322" s="307"/>
      <c r="AD1322" s="307"/>
      <c r="AE1322" s="307"/>
      <c r="AF1322" s="307"/>
      <c r="AG1322" s="307"/>
      <c r="AH1322" s="307"/>
      <c r="AI1322" s="307"/>
      <c r="AJ1322" s="307"/>
      <c r="AK1322" s="307"/>
      <c r="AL1322" s="307"/>
      <c r="AM1322" s="307"/>
      <c r="AN1322" s="307"/>
      <c r="AO1322" s="307"/>
      <c r="AP1322" s="307"/>
      <c r="AQ1322" s="307"/>
      <c r="AR1322" s="307"/>
      <c r="AS1322" s="307"/>
      <c r="AT1322" s="307"/>
      <c r="AU1322" s="307"/>
      <c r="AV1322" s="307"/>
      <c r="AW1322" s="307"/>
      <c r="AX1322" s="307"/>
      <c r="AY1322" s="307"/>
      <c r="AZ1322" s="307"/>
      <c r="BA1322" s="307"/>
      <c r="BB1322" s="307"/>
      <c r="BC1322" s="307"/>
      <c r="BD1322" s="307"/>
      <c r="BE1322" s="307"/>
      <c r="BF1322" s="307"/>
      <c r="BG1322" s="307"/>
      <c r="BH1322" s="307"/>
      <c r="BI1322" s="307"/>
      <c r="BJ1322" s="307"/>
      <c r="BK1322" s="307"/>
      <c r="BL1322" s="307"/>
      <c r="BM1322" s="307"/>
      <c r="BN1322" s="307"/>
      <c r="BO1322" s="307"/>
      <c r="BP1322" s="307"/>
      <c r="BQ1322" s="307"/>
      <c r="BR1322" s="307"/>
      <c r="BS1322" s="307"/>
      <c r="BT1322" s="307"/>
      <c r="BU1322" s="307"/>
      <c r="BV1322" s="307"/>
      <c r="BW1322" s="307"/>
      <c r="BX1322" s="307"/>
      <c r="BY1322" s="307"/>
      <c r="BZ1322" s="307"/>
      <c r="CA1322" s="307"/>
      <c r="CB1322" s="307"/>
      <c r="CC1322" s="307"/>
      <c r="CD1322" s="307"/>
      <c r="CE1322" s="307"/>
      <c r="CF1322" s="307"/>
      <c r="CG1322" s="307"/>
      <c r="CH1322" s="307"/>
      <c r="CI1322" s="307"/>
      <c r="CJ1322" s="307"/>
      <c r="CK1322" s="307"/>
      <c r="CL1322" s="307"/>
      <c r="CN1322" s="306"/>
      <c r="CO1322" s="307"/>
      <c r="CP1322" s="307"/>
      <c r="CQ1322" s="307"/>
      <c r="CR1322" s="307"/>
      <c r="CS1322" s="307"/>
      <c r="CT1322" s="307"/>
      <c r="CU1322" s="307"/>
      <c r="CV1322" s="307"/>
      <c r="CW1322" s="307"/>
      <c r="CX1322" s="307"/>
      <c r="CY1322" s="307"/>
      <c r="CZ1322" s="307"/>
      <c r="DA1322" s="307"/>
      <c r="DB1322" s="307"/>
      <c r="DC1322" s="307"/>
      <c r="DD1322" s="307"/>
      <c r="DE1322" s="307"/>
      <c r="DF1322" s="307"/>
      <c r="DG1322" s="307"/>
      <c r="DH1322" s="307"/>
      <c r="DI1322" s="307"/>
      <c r="DJ1322" s="307"/>
      <c r="DK1322" s="307"/>
      <c r="DL1322" s="307"/>
    </row>
    <row r="1323" spans="1:116" x14ac:dyDescent="0.4">
      <c r="B1323" s="8" t="str">
        <f>E1323</f>
        <v>1323 FAINTR-S</v>
      </c>
      <c r="D1323" t="s">
        <v>768</v>
      </c>
      <c r="E1323" s="8" t="str">
        <f t="shared" ref="E1323:E1332" si="1606">ROW()&amp;" "&amp;D1323</f>
        <v>1323 FAINTR-S</v>
      </c>
      <c r="G1323" s="129" t="str">
        <f>"Assumptions - "&amp;G1322</f>
        <v>Assumptions - Revenue driven intangible assets:</v>
      </c>
      <c r="I1323"/>
      <c r="J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N1323"/>
    </row>
    <row r="1324" spans="1:116" x14ac:dyDescent="0.4">
      <c r="B1324" s="8" t="str">
        <f>E1324</f>
        <v>1324 FAINTR-S</v>
      </c>
      <c r="C1324" s="8"/>
      <c r="D1324" t="s">
        <v>768</v>
      </c>
      <c r="E1324" s="8" t="str">
        <f t="shared" si="1605"/>
        <v>1324 FAINTR-S</v>
      </c>
      <c r="G1324" s="145" t="s">
        <v>206</v>
      </c>
      <c r="H1324" s="57">
        <v>5</v>
      </c>
      <c r="S1324" s="72"/>
      <c r="T1324" s="72"/>
      <c r="U1324" s="72"/>
      <c r="V1324" s="72"/>
      <c r="W1324" s="72"/>
      <c r="X1324" s="72"/>
      <c r="Y1324" s="72"/>
      <c r="Z1324" s="72"/>
      <c r="AA1324" s="72"/>
      <c r="AB1324" s="72"/>
      <c r="AC1324" s="72"/>
      <c r="AD1324" s="72"/>
      <c r="AE1324" s="72"/>
      <c r="AF1324" s="72"/>
      <c r="AG1324" s="72"/>
      <c r="AH1324" s="72"/>
      <c r="AI1324" s="72"/>
      <c r="AJ1324" s="72"/>
      <c r="AK1324" s="72"/>
      <c r="AL1324" s="72"/>
      <c r="AM1324" s="72"/>
      <c r="AN1324" s="72"/>
      <c r="AO1324" s="72"/>
      <c r="AP1324" s="72"/>
      <c r="AQ1324" s="72"/>
      <c r="AR1324" s="72"/>
      <c r="AS1324" s="72"/>
      <c r="AT1324" s="72"/>
      <c r="AU1324" s="72"/>
      <c r="AV1324" s="72"/>
      <c r="AW1324" s="72"/>
      <c r="AX1324" s="72"/>
      <c r="AY1324" s="72"/>
      <c r="AZ1324" s="72"/>
      <c r="BA1324" s="72"/>
      <c r="BB1324" s="72"/>
      <c r="BC1324" s="72"/>
      <c r="BD1324" s="72"/>
      <c r="BE1324" s="72"/>
      <c r="BF1324" s="72"/>
      <c r="BG1324" s="72"/>
      <c r="BH1324" s="72"/>
      <c r="BI1324" s="72"/>
      <c r="BJ1324" s="72"/>
      <c r="BK1324" s="72"/>
      <c r="BL1324" s="72"/>
      <c r="BM1324" s="72"/>
      <c r="BN1324" s="72"/>
      <c r="BO1324" s="72"/>
      <c r="BP1324" s="72"/>
      <c r="BQ1324" s="72"/>
      <c r="BR1324" s="72"/>
      <c r="BS1324" s="72"/>
      <c r="BT1324" s="72"/>
      <c r="BU1324" s="72"/>
      <c r="BV1324" s="72"/>
      <c r="BW1324" s="72"/>
      <c r="BX1324" s="72"/>
      <c r="BY1324" s="72"/>
      <c r="BZ1324" s="72"/>
      <c r="CA1324" s="72"/>
      <c r="CB1324" s="72"/>
      <c r="CC1324" s="72"/>
      <c r="CD1324" s="72"/>
      <c r="CE1324" s="72"/>
      <c r="CF1324" s="72"/>
      <c r="CG1324" s="72"/>
      <c r="CH1324" s="72"/>
      <c r="CI1324" s="72"/>
      <c r="CJ1324" s="72"/>
      <c r="CK1324" s="72"/>
      <c r="CL1324" s="72"/>
      <c r="CO1324" s="72"/>
      <c r="CP1324" s="72"/>
      <c r="CQ1324" s="72"/>
      <c r="CR1324" s="72"/>
      <c r="CS1324" s="72"/>
      <c r="CT1324" s="72"/>
      <c r="CU1324" s="72"/>
      <c r="CV1324" s="72"/>
      <c r="CW1324" s="72"/>
      <c r="CX1324" s="72"/>
      <c r="CY1324" s="72"/>
      <c r="CZ1324" s="72"/>
      <c r="DA1324" s="72"/>
      <c r="DB1324" s="72"/>
      <c r="DC1324" s="72"/>
      <c r="DD1324" s="72"/>
      <c r="DE1324" s="72"/>
      <c r="DF1324" s="72"/>
      <c r="DG1324" s="72"/>
      <c r="DH1324" s="72"/>
      <c r="DI1324" s="72"/>
      <c r="DJ1324" s="72"/>
      <c r="DK1324" s="72"/>
      <c r="DL1324" s="72"/>
    </row>
    <row r="1325" spans="1:116" x14ac:dyDescent="0.4">
      <c r="B1325" s="8" t="str">
        <f>E1325</f>
        <v>1325 FAINTR-S</v>
      </c>
      <c r="C1325" s="8"/>
      <c r="D1325" t="s">
        <v>768</v>
      </c>
      <c r="E1325" s="8" t="str">
        <f t="shared" si="1605"/>
        <v>1325 FAINTR-S</v>
      </c>
      <c r="G1325" s="145" t="s">
        <v>207</v>
      </c>
      <c r="H1325" s="57">
        <v>0</v>
      </c>
      <c r="S1325" s="72"/>
      <c r="T1325" s="72"/>
      <c r="U1325" s="72"/>
      <c r="V1325" s="72"/>
      <c r="W1325" s="72"/>
      <c r="X1325" s="72"/>
      <c r="Y1325" s="72"/>
      <c r="Z1325" s="72"/>
      <c r="AA1325" s="72"/>
      <c r="AB1325" s="72"/>
      <c r="AC1325" s="72"/>
      <c r="AD1325" s="72"/>
      <c r="AE1325" s="72"/>
      <c r="AF1325" s="72"/>
      <c r="AG1325" s="72"/>
      <c r="AH1325" s="72"/>
      <c r="AI1325" s="72"/>
      <c r="AJ1325" s="72"/>
      <c r="AK1325" s="72"/>
      <c r="AL1325" s="72"/>
      <c r="AM1325" s="72"/>
      <c r="AN1325" s="72"/>
      <c r="AO1325" s="72"/>
      <c r="AP1325" s="72"/>
      <c r="AQ1325" s="72"/>
      <c r="AR1325" s="72"/>
      <c r="AS1325" s="72"/>
      <c r="AT1325" s="72"/>
      <c r="AU1325" s="72"/>
      <c r="AV1325" s="72"/>
      <c r="AW1325" s="72"/>
      <c r="AX1325" s="72"/>
      <c r="AY1325" s="72"/>
      <c r="AZ1325" s="72"/>
      <c r="BA1325" s="72"/>
      <c r="BB1325" s="72"/>
      <c r="BC1325" s="72"/>
      <c r="BD1325" s="72"/>
      <c r="BE1325" s="72"/>
      <c r="BF1325" s="72"/>
      <c r="BG1325" s="72"/>
      <c r="BH1325" s="72"/>
      <c r="BI1325" s="72"/>
      <c r="BJ1325" s="72"/>
      <c r="BK1325" s="72"/>
      <c r="BL1325" s="72"/>
      <c r="BM1325" s="72"/>
      <c r="BN1325" s="72"/>
      <c r="BO1325" s="72"/>
      <c r="BP1325" s="72"/>
      <c r="BQ1325" s="72"/>
      <c r="BR1325" s="72"/>
      <c r="BS1325" s="72"/>
      <c r="BT1325" s="72"/>
      <c r="BU1325" s="72"/>
      <c r="BV1325" s="72"/>
      <c r="BW1325" s="72"/>
      <c r="BX1325" s="72"/>
      <c r="BY1325" s="72"/>
      <c r="BZ1325" s="72"/>
      <c r="CA1325" s="72"/>
      <c r="CB1325" s="72"/>
      <c r="CC1325" s="72"/>
      <c r="CD1325" s="72"/>
      <c r="CE1325" s="72"/>
      <c r="CF1325" s="72"/>
      <c r="CG1325" s="72"/>
      <c r="CH1325" s="72"/>
      <c r="CI1325" s="72"/>
      <c r="CJ1325" s="72"/>
      <c r="CK1325" s="72"/>
      <c r="CL1325" s="72"/>
      <c r="CO1325" s="72"/>
      <c r="CP1325" s="72"/>
      <c r="CQ1325" s="72"/>
      <c r="CR1325" s="72"/>
      <c r="CS1325" s="72"/>
      <c r="CT1325" s="72"/>
      <c r="CU1325" s="72"/>
      <c r="CV1325" s="72"/>
      <c r="CW1325" s="72"/>
      <c r="CX1325" s="72"/>
      <c r="CY1325" s="72"/>
      <c r="CZ1325" s="72"/>
      <c r="DA1325" s="72"/>
      <c r="DB1325" s="72"/>
      <c r="DC1325" s="72"/>
      <c r="DD1325" s="72"/>
      <c r="DE1325" s="72"/>
      <c r="DF1325" s="72"/>
      <c r="DG1325" s="72"/>
      <c r="DH1325" s="72"/>
      <c r="DI1325" s="72"/>
      <c r="DJ1325" s="72"/>
      <c r="DK1325" s="72"/>
      <c r="DL1325" s="72"/>
    </row>
    <row r="1326" spans="1:116" x14ac:dyDescent="0.4">
      <c r="B1326" s="8"/>
      <c r="C1326" s="8"/>
      <c r="D1326" t="s">
        <v>768</v>
      </c>
      <c r="E1326" s="8" t="str">
        <f t="shared" si="1605"/>
        <v>1326 FAINTR-S</v>
      </c>
      <c r="S1326" s="72"/>
      <c r="T1326" s="72"/>
      <c r="U1326" s="72"/>
      <c r="V1326" s="72"/>
      <c r="W1326" s="72"/>
      <c r="X1326" s="72"/>
      <c r="Y1326" s="72"/>
      <c r="Z1326" s="72"/>
      <c r="AA1326" s="72"/>
      <c r="AB1326" s="72"/>
      <c r="AC1326" s="72"/>
      <c r="AD1326" s="72"/>
      <c r="AE1326" s="72"/>
      <c r="AF1326" s="72"/>
      <c r="AG1326" s="72"/>
      <c r="AH1326" s="72"/>
      <c r="AI1326" s="72"/>
      <c r="AJ1326" s="72"/>
      <c r="AK1326" s="72"/>
      <c r="AL1326" s="72"/>
      <c r="AM1326" s="72"/>
      <c r="AN1326" s="72"/>
      <c r="AO1326" s="72"/>
      <c r="AP1326" s="72"/>
      <c r="AQ1326" s="72"/>
      <c r="AR1326" s="72"/>
      <c r="AS1326" s="72"/>
      <c r="AT1326" s="72"/>
      <c r="AU1326" s="72"/>
      <c r="AV1326" s="72"/>
      <c r="AW1326" s="72"/>
      <c r="AX1326" s="72"/>
      <c r="AY1326" s="72"/>
      <c r="AZ1326" s="72"/>
      <c r="BA1326" s="72"/>
      <c r="BB1326" s="72"/>
      <c r="BC1326" s="72"/>
      <c r="BD1326" s="72"/>
      <c r="BE1326" s="72"/>
      <c r="BF1326" s="72"/>
      <c r="BG1326" s="72"/>
      <c r="BH1326" s="72"/>
      <c r="BI1326" s="72"/>
      <c r="BJ1326" s="72"/>
      <c r="BK1326" s="72"/>
      <c r="BL1326" s="72"/>
      <c r="BM1326" s="72"/>
      <c r="BN1326" s="72"/>
      <c r="BO1326" s="72"/>
      <c r="BP1326" s="72"/>
      <c r="BQ1326" s="72"/>
      <c r="BR1326" s="72"/>
      <c r="BS1326" s="72"/>
      <c r="BT1326" s="72"/>
      <c r="BU1326" s="72"/>
      <c r="BV1326" s="72"/>
      <c r="BW1326" s="72"/>
      <c r="BX1326" s="72"/>
      <c r="BY1326" s="72"/>
      <c r="BZ1326" s="72"/>
      <c r="CA1326" s="72"/>
      <c r="CB1326" s="72"/>
      <c r="CC1326" s="72"/>
      <c r="CD1326" s="72"/>
      <c r="CE1326" s="72"/>
      <c r="CF1326" s="72"/>
      <c r="CG1326" s="72"/>
      <c r="CH1326" s="72"/>
      <c r="CI1326" s="72"/>
      <c r="CJ1326" s="72"/>
      <c r="CK1326" s="72"/>
      <c r="CL1326" s="72"/>
      <c r="CO1326" s="72"/>
      <c r="CP1326" s="72"/>
      <c r="CQ1326" s="72"/>
      <c r="CR1326" s="72"/>
      <c r="CS1326" s="72"/>
      <c r="CT1326" s="72"/>
      <c r="CU1326" s="72"/>
      <c r="CV1326" s="72"/>
      <c r="CW1326" s="72"/>
      <c r="CX1326" s="72"/>
      <c r="CY1326" s="72"/>
      <c r="CZ1326" s="72"/>
      <c r="DA1326" s="72"/>
      <c r="DB1326" s="72"/>
      <c r="DC1326" s="72"/>
      <c r="DD1326" s="72"/>
      <c r="DE1326" s="72"/>
      <c r="DF1326" s="72"/>
      <c r="DG1326" s="72"/>
      <c r="DH1326" s="72"/>
      <c r="DI1326" s="72"/>
      <c r="DJ1326" s="72"/>
      <c r="DK1326" s="72"/>
      <c r="DL1326" s="72"/>
    </row>
    <row r="1327" spans="1:116" x14ac:dyDescent="0.4">
      <c r="B1327" s="8"/>
      <c r="C1327" s="8"/>
      <c r="D1327" t="s">
        <v>768</v>
      </c>
      <c r="E1327" s="8" t="str">
        <f t="shared" ref="E1327:E1336" si="1607">ROW()&amp;" "&amp;D1327</f>
        <v>1327 FAINTR-S</v>
      </c>
      <c r="G1327" s="95" t="str">
        <f>G1329&amp;":"</f>
        <v>Investment in intangibles - Revenue driven intangible assets:</v>
      </c>
      <c r="S1327" s="72"/>
      <c r="T1327" s="72"/>
      <c r="U1327" s="72"/>
      <c r="V1327" s="72"/>
      <c r="W1327" s="72"/>
      <c r="X1327" s="72"/>
      <c r="Y1327" s="72"/>
      <c r="Z1327" s="72"/>
      <c r="AA1327" s="72"/>
      <c r="AB1327" s="72"/>
      <c r="AC1327" s="72"/>
      <c r="AD1327" s="72"/>
      <c r="AE1327" s="72"/>
      <c r="AF1327" s="72"/>
      <c r="AG1327" s="72"/>
      <c r="AH1327" s="72"/>
      <c r="AI1327" s="72"/>
      <c r="AJ1327" s="72"/>
      <c r="AK1327" s="72"/>
      <c r="AL1327" s="72"/>
      <c r="AM1327" s="72"/>
      <c r="AN1327" s="72"/>
      <c r="AO1327" s="72"/>
      <c r="AP1327" s="72"/>
      <c r="AQ1327" s="72"/>
      <c r="AR1327" s="72"/>
      <c r="AS1327" s="72"/>
      <c r="AT1327" s="72"/>
      <c r="AU1327" s="72"/>
      <c r="AV1327" s="72"/>
      <c r="AW1327" s="72"/>
      <c r="AX1327" s="72"/>
      <c r="AY1327" s="72"/>
      <c r="AZ1327" s="72"/>
      <c r="BA1327" s="72"/>
      <c r="BB1327" s="72"/>
      <c r="BC1327" s="72"/>
      <c r="BD1327" s="72"/>
      <c r="BE1327" s="72"/>
      <c r="BF1327" s="72"/>
      <c r="BG1327" s="72"/>
      <c r="BH1327" s="72"/>
      <c r="BI1327" s="72"/>
      <c r="BJ1327" s="72"/>
      <c r="BK1327" s="72"/>
      <c r="BL1327" s="72"/>
      <c r="BM1327" s="72"/>
      <c r="BN1327" s="72"/>
      <c r="BO1327" s="72"/>
      <c r="BP1327" s="72"/>
      <c r="BQ1327" s="72"/>
      <c r="BR1327" s="72"/>
      <c r="BS1327" s="72"/>
      <c r="BT1327" s="72"/>
      <c r="BU1327" s="72"/>
      <c r="BV1327" s="72"/>
      <c r="BW1327" s="72"/>
      <c r="BX1327" s="72"/>
      <c r="BY1327" s="72"/>
      <c r="BZ1327" s="72"/>
      <c r="CA1327" s="72"/>
      <c r="CB1327" s="72"/>
      <c r="CC1327" s="72"/>
      <c r="CD1327" s="72"/>
      <c r="CE1327" s="72"/>
      <c r="CF1327" s="72"/>
      <c r="CG1327" s="72"/>
      <c r="CH1327" s="72"/>
      <c r="CI1327" s="72"/>
      <c r="CJ1327" s="72"/>
      <c r="CK1327" s="72"/>
      <c r="CL1327" s="72"/>
      <c r="CO1327" s="72"/>
      <c r="CP1327" s="72"/>
      <c r="CQ1327" s="72"/>
      <c r="CR1327" s="72"/>
      <c r="CS1327" s="72"/>
      <c r="CT1327" s="72"/>
      <c r="CU1327" s="72"/>
      <c r="CV1327" s="72"/>
      <c r="CW1327" s="72"/>
      <c r="CX1327" s="72"/>
      <c r="CY1327" s="72"/>
      <c r="CZ1327" s="72"/>
      <c r="DA1327" s="72"/>
      <c r="DB1327" s="72"/>
      <c r="DC1327" s="72"/>
      <c r="DD1327" s="72"/>
      <c r="DE1327" s="72"/>
      <c r="DF1327" s="72"/>
      <c r="DG1327" s="72"/>
      <c r="DH1327" s="72"/>
      <c r="DI1327" s="72"/>
      <c r="DJ1327" s="72"/>
      <c r="DK1327" s="72"/>
      <c r="DL1327" s="72"/>
    </row>
    <row r="1328" spans="1:116" x14ac:dyDescent="0.4">
      <c r="B1328" s="8" t="str">
        <f>E1328</f>
        <v>1328 FAINTR-S</v>
      </c>
      <c r="C1328" s="8"/>
      <c r="D1328" t="s">
        <v>768</v>
      </c>
      <c r="E1328" s="8" t="str">
        <f t="shared" si="1605"/>
        <v>1328 FAINTR-S</v>
      </c>
      <c r="G1328" s="145" t="s">
        <v>735</v>
      </c>
      <c r="K1328" s="18">
        <v>10</v>
      </c>
      <c r="L1328" s="18">
        <v>10</v>
      </c>
      <c r="M1328" s="18">
        <v>10</v>
      </c>
      <c r="N1328" s="18">
        <v>10</v>
      </c>
      <c r="O1328" s="18">
        <v>10</v>
      </c>
      <c r="P1328" s="18">
        <v>10</v>
      </c>
      <c r="S1328" s="147" cm="1">
        <f t="array" ref="S1328">INDEX($K:$Q,ROW(),MATCH(S$3,$K$2:$Q$2,0))</f>
        <v>10</v>
      </c>
      <c r="T1328" s="147" cm="1">
        <f t="array" ref="T1328">INDEX($K:$Q,ROW(),MATCH(T$3,$K$2:$Q$2,0))</f>
        <v>10</v>
      </c>
      <c r="U1328" s="147" cm="1">
        <f t="array" ref="U1328">INDEX($K:$Q,ROW(),MATCH(U$3,$K$2:$Q$2,0))</f>
        <v>10</v>
      </c>
      <c r="V1328" s="147" cm="1">
        <f t="array" ref="V1328">INDEX($K:$Q,ROW(),MATCH(V$3,$K$2:$Q$2,0))</f>
        <v>10</v>
      </c>
      <c r="W1328" s="147" cm="1">
        <f t="array" ref="W1328">INDEX($K:$Q,ROW(),MATCH(W$3,$K$2:$Q$2,0))</f>
        <v>10</v>
      </c>
      <c r="X1328" s="147" cm="1">
        <f t="array" ref="X1328">INDEX($K:$Q,ROW(),MATCH(X$3,$K$2:$Q$2,0))</f>
        <v>10</v>
      </c>
      <c r="Y1328" s="147" cm="1">
        <f t="array" ref="Y1328">INDEX($K:$Q,ROW(),MATCH(Y$3,$K$2:$Q$2,0))</f>
        <v>10</v>
      </c>
      <c r="Z1328" s="147" cm="1">
        <f t="array" ref="Z1328">INDEX($K:$Q,ROW(),MATCH(Z$3,$K$2:$Q$2,0))</f>
        <v>10</v>
      </c>
      <c r="AA1328" s="147" cm="1">
        <f t="array" ref="AA1328">INDEX($K:$Q,ROW(),MATCH(AA$3,$K$2:$Q$2,0))</f>
        <v>10</v>
      </c>
      <c r="AB1328" s="147" cm="1">
        <f t="array" ref="AB1328">INDEX($K:$Q,ROW(),MATCH(AB$3,$K$2:$Q$2,0))</f>
        <v>10</v>
      </c>
      <c r="AC1328" s="147" cm="1">
        <f t="array" ref="AC1328">INDEX($K:$Q,ROW(),MATCH(AC$3,$K$2:$Q$2,0))</f>
        <v>10</v>
      </c>
      <c r="AD1328" s="147" cm="1">
        <f t="array" ref="AD1328">INDEX($K:$Q,ROW(),MATCH(AD$3,$K$2:$Q$2,0))</f>
        <v>10</v>
      </c>
      <c r="AE1328" s="147" cm="1">
        <f t="array" ref="AE1328">INDEX($K:$Q,ROW(),MATCH(AE$3,$K$2:$Q$2,0))</f>
        <v>10</v>
      </c>
      <c r="AF1328" s="147" cm="1">
        <f t="array" ref="AF1328">INDEX($K:$Q,ROW(),MATCH(AF$3,$K$2:$Q$2,0))</f>
        <v>10</v>
      </c>
      <c r="AG1328" s="147" cm="1">
        <f t="array" ref="AG1328">INDEX($K:$Q,ROW(),MATCH(AG$3,$K$2:$Q$2,0))</f>
        <v>10</v>
      </c>
      <c r="AH1328" s="147" cm="1">
        <f t="array" ref="AH1328">INDEX($K:$Q,ROW(),MATCH(AH$3,$K$2:$Q$2,0))</f>
        <v>10</v>
      </c>
      <c r="AI1328" s="147" cm="1">
        <f t="array" ref="AI1328">INDEX($K:$Q,ROW(),MATCH(AI$3,$K$2:$Q$2,0))</f>
        <v>10</v>
      </c>
      <c r="AJ1328" s="147" cm="1">
        <f t="array" ref="AJ1328">INDEX($K:$Q,ROW(),MATCH(AJ$3,$K$2:$Q$2,0))</f>
        <v>10</v>
      </c>
      <c r="AK1328" s="147" cm="1">
        <f t="array" ref="AK1328">INDEX($K:$Q,ROW(),MATCH(AK$3,$K$2:$Q$2,0))</f>
        <v>10</v>
      </c>
      <c r="AL1328" s="147" cm="1">
        <f t="array" ref="AL1328">INDEX($K:$Q,ROW(),MATCH(AL$3,$K$2:$Q$2,0))</f>
        <v>10</v>
      </c>
      <c r="AM1328" s="147" cm="1">
        <f t="array" ref="AM1328">INDEX($K:$Q,ROW(),MATCH(AM$3,$K$2:$Q$2,0))</f>
        <v>10</v>
      </c>
      <c r="AN1328" s="147" cm="1">
        <f t="array" ref="AN1328">INDEX($K:$Q,ROW(),MATCH(AN$3,$K$2:$Q$2,0))</f>
        <v>10</v>
      </c>
      <c r="AO1328" s="147" cm="1">
        <f t="array" ref="AO1328">INDEX($K:$Q,ROW(),MATCH(AO$3,$K$2:$Q$2,0))</f>
        <v>10</v>
      </c>
      <c r="AP1328" s="147" cm="1">
        <f t="array" ref="AP1328">INDEX($K:$Q,ROW(),MATCH(AP$3,$K$2:$Q$2,0))</f>
        <v>10</v>
      </c>
      <c r="AQ1328" s="147" cm="1">
        <f t="array" ref="AQ1328">INDEX($K:$Q,ROW(),MATCH(AQ$3,$K$2:$Q$2,0))</f>
        <v>10</v>
      </c>
      <c r="AR1328" s="147" cm="1">
        <f t="array" ref="AR1328">INDEX($K:$Q,ROW(),MATCH(AR$3,$K$2:$Q$2,0))</f>
        <v>10</v>
      </c>
      <c r="AS1328" s="147" cm="1">
        <f t="array" ref="AS1328">INDEX($K:$Q,ROW(),MATCH(AS$3,$K$2:$Q$2,0))</f>
        <v>10</v>
      </c>
      <c r="AT1328" s="147" cm="1">
        <f t="array" ref="AT1328">INDEX($K:$Q,ROW(),MATCH(AT$3,$K$2:$Q$2,0))</f>
        <v>10</v>
      </c>
      <c r="AU1328" s="147" cm="1">
        <f t="array" ref="AU1328">INDEX($K:$Q,ROW(),MATCH(AU$3,$K$2:$Q$2,0))</f>
        <v>10</v>
      </c>
      <c r="AV1328" s="147" cm="1">
        <f t="array" ref="AV1328">INDEX($K:$Q,ROW(),MATCH(AV$3,$K$2:$Q$2,0))</f>
        <v>10</v>
      </c>
      <c r="AW1328" s="147" cm="1">
        <f t="array" ref="AW1328">INDEX($K:$Q,ROW(),MATCH(AW$3,$K$2:$Q$2,0))</f>
        <v>10</v>
      </c>
      <c r="AX1328" s="147" cm="1">
        <f t="array" ref="AX1328">INDEX($K:$Q,ROW(),MATCH(AX$3,$K$2:$Q$2,0))</f>
        <v>10</v>
      </c>
      <c r="AY1328" s="147" cm="1">
        <f t="array" ref="AY1328">INDEX($K:$Q,ROW(),MATCH(AY$3,$K$2:$Q$2,0))</f>
        <v>10</v>
      </c>
      <c r="AZ1328" s="147" cm="1">
        <f t="array" ref="AZ1328">INDEX($K:$Q,ROW(),MATCH(AZ$3,$K$2:$Q$2,0))</f>
        <v>10</v>
      </c>
      <c r="BA1328" s="147" cm="1">
        <f t="array" ref="BA1328">INDEX($K:$Q,ROW(),MATCH(BA$3,$K$2:$Q$2,0))</f>
        <v>10</v>
      </c>
      <c r="BB1328" s="147" cm="1">
        <f t="array" ref="BB1328">INDEX($K:$Q,ROW(),MATCH(BB$3,$K$2:$Q$2,0))</f>
        <v>10</v>
      </c>
      <c r="BC1328" s="147" cm="1">
        <f t="array" ref="BC1328">INDEX($K:$Q,ROW(),MATCH(BC$3,$K$2:$Q$2,0))</f>
        <v>10</v>
      </c>
      <c r="BD1328" s="147" cm="1">
        <f t="array" ref="BD1328">INDEX($K:$Q,ROW(),MATCH(BD$3,$K$2:$Q$2,0))</f>
        <v>10</v>
      </c>
      <c r="BE1328" s="147" cm="1">
        <f t="array" ref="BE1328">INDEX($K:$Q,ROW(),MATCH(BE$3,$K$2:$Q$2,0))</f>
        <v>10</v>
      </c>
      <c r="BF1328" s="147" cm="1">
        <f t="array" ref="BF1328">INDEX($K:$Q,ROW(),MATCH(BF$3,$K$2:$Q$2,0))</f>
        <v>10</v>
      </c>
      <c r="BG1328" s="147" cm="1">
        <f t="array" ref="BG1328">INDEX($K:$Q,ROW(),MATCH(BG$3,$K$2:$Q$2,0))</f>
        <v>10</v>
      </c>
      <c r="BH1328" s="147" cm="1">
        <f t="array" ref="BH1328">INDEX($K:$Q,ROW(),MATCH(BH$3,$K$2:$Q$2,0))</f>
        <v>10</v>
      </c>
      <c r="BI1328" s="147" cm="1">
        <f t="array" ref="BI1328">INDEX($K:$Q,ROW(),MATCH(BI$3,$K$2:$Q$2,0))</f>
        <v>10</v>
      </c>
      <c r="BJ1328" s="147" cm="1">
        <f t="array" ref="BJ1328">INDEX($K:$Q,ROW(),MATCH(BJ$3,$K$2:$Q$2,0))</f>
        <v>10</v>
      </c>
      <c r="BK1328" s="147" cm="1">
        <f t="array" ref="BK1328">INDEX($K:$Q,ROW(),MATCH(BK$3,$K$2:$Q$2,0))</f>
        <v>10</v>
      </c>
      <c r="BL1328" s="147" cm="1">
        <f t="array" ref="BL1328">INDEX($K:$Q,ROW(),MATCH(BL$3,$K$2:$Q$2,0))</f>
        <v>10</v>
      </c>
      <c r="BM1328" s="147" cm="1">
        <f t="array" ref="BM1328">INDEX($K:$Q,ROW(),MATCH(BM$3,$K$2:$Q$2,0))</f>
        <v>10</v>
      </c>
      <c r="BN1328" s="147" cm="1">
        <f t="array" ref="BN1328">INDEX($K:$Q,ROW(),MATCH(BN$3,$K$2:$Q$2,0))</f>
        <v>10</v>
      </c>
      <c r="BO1328" s="147" cm="1">
        <f t="array" ref="BO1328">INDEX($K:$Q,ROW(),MATCH(BO$3,$K$2:$Q$2,0))</f>
        <v>10</v>
      </c>
      <c r="BP1328" s="147" cm="1">
        <f t="array" ref="BP1328">INDEX($K:$Q,ROW(),MATCH(BP$3,$K$2:$Q$2,0))</f>
        <v>10</v>
      </c>
      <c r="BQ1328" s="147" cm="1">
        <f t="array" ref="BQ1328">INDEX($K:$Q,ROW(),MATCH(BQ$3,$K$2:$Q$2,0))</f>
        <v>10</v>
      </c>
      <c r="BR1328" s="147" cm="1">
        <f t="array" ref="BR1328">INDEX($K:$Q,ROW(),MATCH(BR$3,$K$2:$Q$2,0))</f>
        <v>10</v>
      </c>
      <c r="BS1328" s="147" cm="1">
        <f t="array" ref="BS1328">INDEX($K:$Q,ROW(),MATCH(BS$3,$K$2:$Q$2,0))</f>
        <v>10</v>
      </c>
      <c r="BT1328" s="147" cm="1">
        <f t="array" ref="BT1328">INDEX($K:$Q,ROW(),MATCH(BT$3,$K$2:$Q$2,0))</f>
        <v>10</v>
      </c>
      <c r="BU1328" s="147" cm="1">
        <f t="array" ref="BU1328">INDEX($K:$Q,ROW(),MATCH(BU$3,$K$2:$Q$2,0))</f>
        <v>10</v>
      </c>
      <c r="BV1328" s="147" cm="1">
        <f t="array" ref="BV1328">INDEX($K:$Q,ROW(),MATCH(BV$3,$K$2:$Q$2,0))</f>
        <v>10</v>
      </c>
      <c r="BW1328" s="147" cm="1">
        <f t="array" ref="BW1328">INDEX($K:$Q,ROW(),MATCH(BW$3,$K$2:$Q$2,0))</f>
        <v>10</v>
      </c>
      <c r="BX1328" s="147" cm="1">
        <f t="array" ref="BX1328">INDEX($K:$Q,ROW(),MATCH(BX$3,$K$2:$Q$2,0))</f>
        <v>10</v>
      </c>
      <c r="BY1328" s="147" cm="1">
        <f t="array" ref="BY1328">INDEX($K:$Q,ROW(),MATCH(BY$3,$K$2:$Q$2,0))</f>
        <v>10</v>
      </c>
      <c r="BZ1328" s="147" cm="1">
        <f t="array" ref="BZ1328">INDEX($K:$Q,ROW(),MATCH(BZ$3,$K$2:$Q$2,0))</f>
        <v>10</v>
      </c>
      <c r="CA1328" s="147" cm="1">
        <f t="array" ref="CA1328">INDEX($K:$Q,ROW(),MATCH(CA$3,$K$2:$Q$2,0))</f>
        <v>10</v>
      </c>
      <c r="CB1328" s="147" cm="1">
        <f t="array" ref="CB1328">INDEX($K:$Q,ROW(),MATCH(CB$3,$K$2:$Q$2,0))</f>
        <v>10</v>
      </c>
      <c r="CC1328" s="147" cm="1">
        <f t="array" ref="CC1328">INDEX($K:$Q,ROW(),MATCH(CC$3,$K$2:$Q$2,0))</f>
        <v>10</v>
      </c>
      <c r="CD1328" s="147" cm="1">
        <f t="array" ref="CD1328">INDEX($K:$Q,ROW(),MATCH(CD$3,$K$2:$Q$2,0))</f>
        <v>10</v>
      </c>
      <c r="CE1328" s="147" cm="1">
        <f t="array" ref="CE1328">INDEX($K:$Q,ROW(),MATCH(CE$3,$K$2:$Q$2,0))</f>
        <v>10</v>
      </c>
      <c r="CF1328" s="147" cm="1">
        <f t="array" ref="CF1328">INDEX($K:$Q,ROW(),MATCH(CF$3,$K$2:$Q$2,0))</f>
        <v>10</v>
      </c>
      <c r="CG1328" s="147" cm="1">
        <f t="array" ref="CG1328">INDEX($K:$Q,ROW(),MATCH(CG$3,$K$2:$Q$2,0))</f>
        <v>10</v>
      </c>
      <c r="CH1328" s="147" cm="1">
        <f t="array" ref="CH1328">INDEX($K:$Q,ROW(),MATCH(CH$3,$K$2:$Q$2,0))</f>
        <v>10</v>
      </c>
      <c r="CI1328" s="147" cm="1">
        <f t="array" ref="CI1328">INDEX($K:$Q,ROW(),MATCH(CI$3,$K$2:$Q$2,0))</f>
        <v>10</v>
      </c>
      <c r="CJ1328" s="147" cm="1">
        <f t="array" ref="CJ1328">INDEX($K:$Q,ROW(),MATCH(CJ$3,$K$2:$Q$2,0))</f>
        <v>10</v>
      </c>
      <c r="CK1328" s="147" cm="1">
        <f t="array" ref="CK1328">INDEX($K:$Q,ROW(),MATCH(CK$3,$K$2:$Q$2,0))</f>
        <v>10</v>
      </c>
      <c r="CL1328" s="147" cm="1">
        <f t="array" ref="CL1328">INDEX($K:$Q,ROW(),MATCH(CL$3,$K$2:$Q$2,0))</f>
        <v>10</v>
      </c>
      <c r="CO1328" s="147" t="e" cm="1">
        <f t="array" ref="CO1328">INDEX($K:$Q,ROW(),MATCH(CO$3,$K$2:$Q$2,0))</f>
        <v>#N/A</v>
      </c>
      <c r="CP1328" s="147" t="e" cm="1">
        <f t="array" ref="CP1328">INDEX($K:$Q,ROW(),MATCH(CP$3,$K$2:$Q$2,0))</f>
        <v>#N/A</v>
      </c>
      <c r="CQ1328" s="147" t="e" cm="1">
        <f t="array" ref="CQ1328">INDEX($K:$Q,ROW(),MATCH(CQ$3,$K$2:$Q$2,0))</f>
        <v>#N/A</v>
      </c>
      <c r="CR1328" s="147" t="e" cm="1">
        <f t="array" ref="CR1328">INDEX($K:$Q,ROW(),MATCH(CR$3,$K$2:$Q$2,0))</f>
        <v>#N/A</v>
      </c>
      <c r="CS1328" s="147" t="e" cm="1">
        <f t="array" ref="CS1328">INDEX($K:$Q,ROW(),MATCH(CS$3,$K$2:$Q$2,0))</f>
        <v>#N/A</v>
      </c>
      <c r="CT1328" s="147" t="e" cm="1">
        <f t="array" ref="CT1328">INDEX($K:$Q,ROW(),MATCH(CT$3,$K$2:$Q$2,0))</f>
        <v>#N/A</v>
      </c>
      <c r="CU1328" s="147" t="e" cm="1">
        <f t="array" ref="CU1328">INDEX($K:$Q,ROW(),MATCH(CU$3,$K$2:$Q$2,0))</f>
        <v>#N/A</v>
      </c>
      <c r="CV1328" s="147" t="e" cm="1">
        <f t="array" ref="CV1328">INDEX($K:$Q,ROW(),MATCH(CV$3,$K$2:$Q$2,0))</f>
        <v>#N/A</v>
      </c>
      <c r="CW1328" s="147" t="e" cm="1">
        <f t="array" ref="CW1328">INDEX($K:$Q,ROW(),MATCH(CW$3,$K$2:$Q$2,0))</f>
        <v>#N/A</v>
      </c>
      <c r="CX1328" s="147" t="e" cm="1">
        <f t="array" ref="CX1328">INDEX($K:$Q,ROW(),MATCH(CX$3,$K$2:$Q$2,0))</f>
        <v>#N/A</v>
      </c>
      <c r="CY1328" s="147" t="e" cm="1">
        <f t="array" ref="CY1328">INDEX($K:$Q,ROW(),MATCH(CY$3,$K$2:$Q$2,0))</f>
        <v>#N/A</v>
      </c>
      <c r="CZ1328" s="147" t="e" cm="1">
        <f t="array" ref="CZ1328">INDEX($K:$Q,ROW(),MATCH(CZ$3,$K$2:$Q$2,0))</f>
        <v>#N/A</v>
      </c>
      <c r="DA1328" s="147" t="e" cm="1">
        <f t="array" ref="DA1328">INDEX($K:$Q,ROW(),MATCH(DA$3,$K$2:$Q$2,0))</f>
        <v>#N/A</v>
      </c>
      <c r="DB1328" s="147" t="e" cm="1">
        <f t="array" ref="DB1328">INDEX($K:$Q,ROW(),MATCH(DB$3,$K$2:$Q$2,0))</f>
        <v>#N/A</v>
      </c>
      <c r="DC1328" s="147" t="e" cm="1">
        <f t="array" ref="DC1328">INDEX($K:$Q,ROW(),MATCH(DC$3,$K$2:$Q$2,0))</f>
        <v>#N/A</v>
      </c>
      <c r="DD1328" s="147" t="e" cm="1">
        <f t="array" ref="DD1328">INDEX($K:$Q,ROW(),MATCH(DD$3,$K$2:$Q$2,0))</f>
        <v>#N/A</v>
      </c>
      <c r="DE1328" s="147" t="e" cm="1">
        <f t="array" ref="DE1328">INDEX($K:$Q,ROW(),MATCH(DE$3,$K$2:$Q$2,0))</f>
        <v>#N/A</v>
      </c>
      <c r="DF1328" s="147" t="e" cm="1">
        <f t="array" ref="DF1328">INDEX($K:$Q,ROW(),MATCH(DF$3,$K$2:$Q$2,0))</f>
        <v>#N/A</v>
      </c>
      <c r="DG1328" s="147" t="e" cm="1">
        <f t="array" ref="DG1328">INDEX($K:$Q,ROW(),MATCH(DG$3,$K$2:$Q$2,0))</f>
        <v>#N/A</v>
      </c>
      <c r="DH1328" s="147" t="e" cm="1">
        <f t="array" ref="DH1328">INDEX($K:$Q,ROW(),MATCH(DH$3,$K$2:$Q$2,0))</f>
        <v>#N/A</v>
      </c>
      <c r="DI1328" s="147" t="e" cm="1">
        <f t="array" ref="DI1328">INDEX($K:$Q,ROW(),MATCH(DI$3,$K$2:$Q$2,0))</f>
        <v>#N/A</v>
      </c>
      <c r="DJ1328" s="147" t="e" cm="1">
        <f t="array" ref="DJ1328">INDEX($K:$Q,ROW(),MATCH(DJ$3,$K$2:$Q$2,0))</f>
        <v>#N/A</v>
      </c>
      <c r="DK1328" s="147" t="e" cm="1">
        <f t="array" ref="DK1328">INDEX($K:$Q,ROW(),MATCH(DK$3,$K$2:$Q$2,0))</f>
        <v>#N/A</v>
      </c>
      <c r="DL1328" s="147" t="e" cm="1">
        <f t="array" ref="DL1328">INDEX($K:$Q,ROW(),MATCH(DL$3,$K$2:$Q$2,0))</f>
        <v>#N/A</v>
      </c>
    </row>
    <row r="1329" spans="2:116" x14ac:dyDescent="0.4">
      <c r="B1329" s="8"/>
      <c r="C1329" s="8" t="s">
        <v>235</v>
      </c>
      <c r="D1329" t="s">
        <v>768</v>
      </c>
      <c r="E1329" s="8" t="str">
        <f t="shared" si="1605"/>
        <v>1329 FAINTR-S</v>
      </c>
      <c r="G1329" s="126" t="str">
        <f>"Investment in intangibles - "&amp;SUBSTITUTE(G1322,":","")</f>
        <v>Investment in intangibles - Revenue driven intangible assets</v>
      </c>
      <c r="I1329" s="74"/>
      <c r="J1329" s="74"/>
      <c r="K1329" s="118">
        <f ca="1">SUMIF($4:$4,K$2,1329:1329)</f>
        <v>-100</v>
      </c>
      <c r="L1329" s="118">
        <f ca="1">SUMIF($4:$4,L$2,1329:1329)</f>
        <v>-100</v>
      </c>
      <c r="M1329" s="118">
        <f ca="1">SUMIF($4:$4,M$2,1329:1329)</f>
        <v>-100</v>
      </c>
      <c r="N1329" s="118">
        <f ca="1">SUMIF($4:$4,N$2,1329:1329)</f>
        <v>-100</v>
      </c>
      <c r="O1329" s="118">
        <f ca="1">SUMIF($4:$4,O$2,1329:1329)</f>
        <v>-100</v>
      </c>
      <c r="P1329" s="118">
        <f ca="1">SUMIF($4:$4,P$2,1329:1329)</f>
        <v>-100</v>
      </c>
      <c r="R1329" s="33"/>
      <c r="S1329" s="148" cm="1">
        <f t="array" aca="1" ref="S1329" ca="1">-S1328*INDIRECT(S1316)/1000</f>
        <v>-100</v>
      </c>
      <c r="T1329" s="148" cm="1">
        <f t="array" aca="1" ref="T1329" ca="1">-T1328*INDIRECT(T1316)/1000</f>
        <v>-100</v>
      </c>
      <c r="U1329" s="148" cm="1">
        <f t="array" aca="1" ref="U1329" ca="1">-U1328*INDIRECT(U1316)/1000</f>
        <v>-100</v>
      </c>
      <c r="V1329" s="148" cm="1">
        <f t="array" aca="1" ref="V1329" ca="1">-V1328*INDIRECT(V1316)/1000</f>
        <v>-100</v>
      </c>
      <c r="W1329" s="148" cm="1">
        <f t="array" aca="1" ref="W1329" ca="1">-W1328*INDIRECT(W1316)/1000</f>
        <v>-100</v>
      </c>
      <c r="X1329" s="148" cm="1">
        <f t="array" aca="1" ref="X1329" ca="1">-X1328*INDIRECT(X1316)/1000</f>
        <v>-100</v>
      </c>
      <c r="Y1329" s="148" cm="1">
        <f t="array" aca="1" ref="Y1329" ca="1">-Y1328*INDIRECT(Y1316)/1000</f>
        <v>-100</v>
      </c>
      <c r="Z1329" s="148" cm="1">
        <f t="array" aca="1" ref="Z1329" ca="1">-Z1328*INDIRECT(Z1316)/1000</f>
        <v>-100</v>
      </c>
      <c r="AA1329" s="148" cm="1">
        <f t="array" aca="1" ref="AA1329" ca="1">-AA1328*INDIRECT(AA1316)/1000</f>
        <v>-100</v>
      </c>
      <c r="AB1329" s="148" cm="1">
        <f t="array" aca="1" ref="AB1329" ca="1">-AB1328*INDIRECT(AB1316)/1000</f>
        <v>-100</v>
      </c>
      <c r="AC1329" s="148" cm="1">
        <f t="array" aca="1" ref="AC1329" ca="1">-AC1328*INDIRECT(AC1316)/1000</f>
        <v>-100</v>
      </c>
      <c r="AD1329" s="148" cm="1">
        <f t="array" aca="1" ref="AD1329" ca="1">-AD1328*INDIRECT(AD1316)/1000</f>
        <v>-100</v>
      </c>
      <c r="AE1329" s="148" cm="1">
        <f t="array" aca="1" ref="AE1329" ca="1">-AE1328*INDIRECT(AE1316)/1000</f>
        <v>-100</v>
      </c>
      <c r="AF1329" s="148" cm="1">
        <f t="array" aca="1" ref="AF1329" ca="1">-AF1328*INDIRECT(AF1316)/1000</f>
        <v>-100</v>
      </c>
      <c r="AG1329" s="148" cm="1">
        <f t="array" aca="1" ref="AG1329" ca="1">-AG1328*INDIRECT(AG1316)/1000</f>
        <v>-100</v>
      </c>
      <c r="AH1329" s="148" cm="1">
        <f t="array" aca="1" ref="AH1329" ca="1">-AH1328*INDIRECT(AH1316)/1000</f>
        <v>-100</v>
      </c>
      <c r="AI1329" s="148" cm="1">
        <f t="array" aca="1" ref="AI1329" ca="1">-AI1328*INDIRECT(AI1316)/1000</f>
        <v>-100</v>
      </c>
      <c r="AJ1329" s="148" cm="1">
        <f t="array" aca="1" ref="AJ1329" ca="1">-AJ1328*INDIRECT(AJ1316)/1000</f>
        <v>-100</v>
      </c>
      <c r="AK1329" s="148" cm="1">
        <f t="array" aca="1" ref="AK1329" ca="1">-AK1328*INDIRECT(AK1316)/1000</f>
        <v>-100</v>
      </c>
      <c r="AL1329" s="148" cm="1">
        <f t="array" aca="1" ref="AL1329" ca="1">-AL1328*INDIRECT(AL1316)/1000</f>
        <v>-100</v>
      </c>
      <c r="AM1329" s="148" cm="1">
        <f t="array" aca="1" ref="AM1329" ca="1">-AM1328*INDIRECT(AM1316)/1000</f>
        <v>-100</v>
      </c>
      <c r="AN1329" s="148" cm="1">
        <f t="array" aca="1" ref="AN1329" ca="1">-AN1328*INDIRECT(AN1316)/1000</f>
        <v>-100</v>
      </c>
      <c r="AO1329" s="148" cm="1">
        <f t="array" aca="1" ref="AO1329" ca="1">-AO1328*INDIRECT(AO1316)/1000</f>
        <v>-100</v>
      </c>
      <c r="AP1329" s="148" cm="1">
        <f t="array" aca="1" ref="AP1329" ca="1">-AP1328*INDIRECT(AP1316)/1000</f>
        <v>-100</v>
      </c>
      <c r="AQ1329" s="148" cm="1">
        <f t="array" aca="1" ref="AQ1329" ca="1">-AQ1328*INDIRECT(AQ1316)/1000</f>
        <v>-100</v>
      </c>
      <c r="AR1329" s="148" cm="1">
        <f t="array" aca="1" ref="AR1329" ca="1">-AR1328*INDIRECT(AR1316)/1000</f>
        <v>-100</v>
      </c>
      <c r="AS1329" s="148" cm="1">
        <f t="array" aca="1" ref="AS1329" ca="1">-AS1328*INDIRECT(AS1316)/1000</f>
        <v>-100</v>
      </c>
      <c r="AT1329" s="148" cm="1">
        <f t="array" aca="1" ref="AT1329" ca="1">-AT1328*INDIRECT(AT1316)/1000</f>
        <v>-100</v>
      </c>
      <c r="AU1329" s="148" cm="1">
        <f t="array" aca="1" ref="AU1329" ca="1">-AU1328*INDIRECT(AU1316)/1000</f>
        <v>-100</v>
      </c>
      <c r="AV1329" s="148" cm="1">
        <f t="array" aca="1" ref="AV1329" ca="1">-AV1328*INDIRECT(AV1316)/1000</f>
        <v>-100</v>
      </c>
      <c r="AW1329" s="148" cm="1">
        <f t="array" aca="1" ref="AW1329" ca="1">-AW1328*INDIRECT(AW1316)/1000</f>
        <v>-100</v>
      </c>
      <c r="AX1329" s="148" cm="1">
        <f t="array" aca="1" ref="AX1329" ca="1">-AX1328*INDIRECT(AX1316)/1000</f>
        <v>-100</v>
      </c>
      <c r="AY1329" s="148" cm="1">
        <f t="array" aca="1" ref="AY1329" ca="1">-AY1328*INDIRECT(AY1316)/1000</f>
        <v>-100</v>
      </c>
      <c r="AZ1329" s="148" cm="1">
        <f t="array" aca="1" ref="AZ1329" ca="1">-AZ1328*INDIRECT(AZ1316)/1000</f>
        <v>-100</v>
      </c>
      <c r="BA1329" s="148" cm="1">
        <f t="array" aca="1" ref="BA1329" ca="1">-BA1328*INDIRECT(BA1316)/1000</f>
        <v>-100</v>
      </c>
      <c r="BB1329" s="148" cm="1">
        <f t="array" aca="1" ref="BB1329" ca="1">-BB1328*INDIRECT(BB1316)/1000</f>
        <v>-100</v>
      </c>
      <c r="BC1329" s="148" cm="1">
        <f t="array" aca="1" ref="BC1329" ca="1">-BC1328*INDIRECT(BC1316)/1000</f>
        <v>-100</v>
      </c>
      <c r="BD1329" s="148" cm="1">
        <f t="array" aca="1" ref="BD1329" ca="1">-BD1328*INDIRECT(BD1316)/1000</f>
        <v>-100</v>
      </c>
      <c r="BE1329" s="148" cm="1">
        <f t="array" aca="1" ref="BE1329" ca="1">-BE1328*INDIRECT(BE1316)/1000</f>
        <v>-100</v>
      </c>
      <c r="BF1329" s="148" cm="1">
        <f t="array" aca="1" ref="BF1329" ca="1">-BF1328*INDIRECT(BF1316)/1000</f>
        <v>-100</v>
      </c>
      <c r="BG1329" s="148" cm="1">
        <f t="array" aca="1" ref="BG1329" ca="1">-BG1328*INDIRECT(BG1316)/1000</f>
        <v>-100</v>
      </c>
      <c r="BH1329" s="148" cm="1">
        <f t="array" aca="1" ref="BH1329" ca="1">-BH1328*INDIRECT(BH1316)/1000</f>
        <v>-100</v>
      </c>
      <c r="BI1329" s="148" cm="1">
        <f t="array" aca="1" ref="BI1329" ca="1">-BI1328*INDIRECT(BI1316)/1000</f>
        <v>-100</v>
      </c>
      <c r="BJ1329" s="148" cm="1">
        <f t="array" aca="1" ref="BJ1329" ca="1">-BJ1328*INDIRECT(BJ1316)/1000</f>
        <v>-100</v>
      </c>
      <c r="BK1329" s="148" cm="1">
        <f t="array" aca="1" ref="BK1329" ca="1">-BK1328*INDIRECT(BK1316)/1000</f>
        <v>-100</v>
      </c>
      <c r="BL1329" s="148" cm="1">
        <f t="array" aca="1" ref="BL1329" ca="1">-BL1328*INDIRECT(BL1316)/1000</f>
        <v>-100</v>
      </c>
      <c r="BM1329" s="148" cm="1">
        <f t="array" aca="1" ref="BM1329" ca="1">-BM1328*INDIRECT(BM1316)/1000</f>
        <v>-100</v>
      </c>
      <c r="BN1329" s="148" cm="1">
        <f t="array" aca="1" ref="BN1329" ca="1">-BN1328*INDIRECT(BN1316)/1000</f>
        <v>-100</v>
      </c>
      <c r="BO1329" s="148" cm="1">
        <f t="array" aca="1" ref="BO1329" ca="1">-BO1328*INDIRECT(BO1316)/1000</f>
        <v>-100</v>
      </c>
      <c r="BP1329" s="148" cm="1">
        <f t="array" aca="1" ref="BP1329" ca="1">-BP1328*INDIRECT(BP1316)/1000</f>
        <v>-100</v>
      </c>
      <c r="BQ1329" s="148" cm="1">
        <f t="array" aca="1" ref="BQ1329" ca="1">-BQ1328*INDIRECT(BQ1316)/1000</f>
        <v>-100</v>
      </c>
      <c r="BR1329" s="148" cm="1">
        <f t="array" aca="1" ref="BR1329" ca="1">-BR1328*INDIRECT(BR1316)/1000</f>
        <v>-100</v>
      </c>
      <c r="BS1329" s="148" cm="1">
        <f t="array" aca="1" ref="BS1329" ca="1">-BS1328*INDIRECT(BS1316)/1000</f>
        <v>-100</v>
      </c>
      <c r="BT1329" s="148" cm="1">
        <f t="array" aca="1" ref="BT1329" ca="1">-BT1328*INDIRECT(BT1316)/1000</f>
        <v>-100</v>
      </c>
      <c r="BU1329" s="148" cm="1">
        <f t="array" aca="1" ref="BU1329" ca="1">-BU1328*INDIRECT(BU1316)/1000</f>
        <v>-100</v>
      </c>
      <c r="BV1329" s="148" cm="1">
        <f t="array" aca="1" ref="BV1329" ca="1">-BV1328*INDIRECT(BV1316)/1000</f>
        <v>-100</v>
      </c>
      <c r="BW1329" s="148" cm="1">
        <f t="array" aca="1" ref="BW1329" ca="1">-BW1328*INDIRECT(BW1316)/1000</f>
        <v>-100</v>
      </c>
      <c r="BX1329" s="148" cm="1">
        <f t="array" aca="1" ref="BX1329" ca="1">-BX1328*INDIRECT(BX1316)/1000</f>
        <v>-100</v>
      </c>
      <c r="BY1329" s="148" cm="1">
        <f t="array" aca="1" ref="BY1329" ca="1">-BY1328*INDIRECT(BY1316)/1000</f>
        <v>-100</v>
      </c>
      <c r="BZ1329" s="148" cm="1">
        <f t="array" aca="1" ref="BZ1329" ca="1">-BZ1328*INDIRECT(BZ1316)/1000</f>
        <v>-100</v>
      </c>
      <c r="CA1329" s="148" cm="1">
        <f t="array" aca="1" ref="CA1329" ca="1">-CA1328*INDIRECT(CA1316)/1000</f>
        <v>-100</v>
      </c>
      <c r="CB1329" s="148" cm="1">
        <f t="array" aca="1" ref="CB1329" ca="1">-CB1328*INDIRECT(CB1316)/1000</f>
        <v>-100</v>
      </c>
      <c r="CC1329" s="148" cm="1">
        <f t="array" aca="1" ref="CC1329" ca="1">-CC1328*INDIRECT(CC1316)/1000</f>
        <v>-100</v>
      </c>
      <c r="CD1329" s="148" cm="1">
        <f t="array" aca="1" ref="CD1329" ca="1">-CD1328*INDIRECT(CD1316)/1000</f>
        <v>-100</v>
      </c>
      <c r="CE1329" s="148" cm="1">
        <f t="array" aca="1" ref="CE1329" ca="1">-CE1328*INDIRECT(CE1316)/1000</f>
        <v>-100</v>
      </c>
      <c r="CF1329" s="148" cm="1">
        <f t="array" aca="1" ref="CF1329" ca="1">-CF1328*INDIRECT(CF1316)/1000</f>
        <v>-100</v>
      </c>
      <c r="CG1329" s="148" cm="1">
        <f t="array" aca="1" ref="CG1329" ca="1">-CG1328*INDIRECT(CG1316)/1000</f>
        <v>-100</v>
      </c>
      <c r="CH1329" s="148" cm="1">
        <f t="array" aca="1" ref="CH1329" ca="1">-CH1328*INDIRECT(CH1316)/1000</f>
        <v>-100</v>
      </c>
      <c r="CI1329" s="148" cm="1">
        <f t="array" aca="1" ref="CI1329" ca="1">-CI1328*INDIRECT(CI1316)/1000</f>
        <v>-100</v>
      </c>
      <c r="CJ1329" s="148" cm="1">
        <f t="array" aca="1" ref="CJ1329" ca="1">-CJ1328*INDIRECT(CJ1316)/1000</f>
        <v>-100</v>
      </c>
      <c r="CK1329" s="148" cm="1">
        <f t="array" aca="1" ref="CK1329" ca="1">-CK1328*INDIRECT(CK1316)/1000</f>
        <v>-100</v>
      </c>
      <c r="CL1329" s="148" cm="1">
        <f t="array" aca="1" ref="CL1329" ca="1">-CL1328*INDIRECT(CL1316)/1000</f>
        <v>-100</v>
      </c>
      <c r="CN1329" s="253"/>
      <c r="CO1329" s="148" t="e" cm="1">
        <f t="array" aca="1" ref="CO1329" ca="1">-CO1328*INDIRECT(CO1316)/1000</f>
        <v>#N/A</v>
      </c>
      <c r="CP1329" s="148" t="e" cm="1">
        <f t="array" aca="1" ref="CP1329" ca="1">-CP1328*INDIRECT(CP1316)/1000</f>
        <v>#N/A</v>
      </c>
      <c r="CQ1329" s="148" t="e" cm="1">
        <f t="array" aca="1" ref="CQ1329" ca="1">-CQ1328*INDIRECT(CQ1316)/1000</f>
        <v>#N/A</v>
      </c>
      <c r="CR1329" s="148" t="e" cm="1">
        <f t="array" aca="1" ref="CR1329" ca="1">-CR1328*INDIRECT(CR1316)/1000</f>
        <v>#N/A</v>
      </c>
      <c r="CS1329" s="148" t="e" cm="1">
        <f t="array" aca="1" ref="CS1329" ca="1">-CS1328*INDIRECT(CS1316)/1000</f>
        <v>#N/A</v>
      </c>
      <c r="CT1329" s="148" t="e" cm="1">
        <f t="array" aca="1" ref="CT1329" ca="1">-CT1328*INDIRECT(CT1316)/1000</f>
        <v>#N/A</v>
      </c>
      <c r="CU1329" s="148" t="e" cm="1">
        <f t="array" aca="1" ref="CU1329" ca="1">-CU1328*INDIRECT(CU1316)/1000</f>
        <v>#N/A</v>
      </c>
      <c r="CV1329" s="148" t="e" cm="1">
        <f t="array" aca="1" ref="CV1329" ca="1">-CV1328*INDIRECT(CV1316)/1000</f>
        <v>#N/A</v>
      </c>
      <c r="CW1329" s="148" t="e" cm="1">
        <f t="array" aca="1" ref="CW1329" ca="1">-CW1328*INDIRECT(CW1316)/1000</f>
        <v>#N/A</v>
      </c>
      <c r="CX1329" s="148" t="e" cm="1">
        <f t="array" aca="1" ref="CX1329" ca="1">-CX1328*INDIRECT(CX1316)/1000</f>
        <v>#N/A</v>
      </c>
      <c r="CY1329" s="148" t="e" cm="1">
        <f t="array" aca="1" ref="CY1329" ca="1">-CY1328*INDIRECT(CY1316)/1000</f>
        <v>#N/A</v>
      </c>
      <c r="CZ1329" s="148" t="e" cm="1">
        <f t="array" aca="1" ref="CZ1329" ca="1">-CZ1328*INDIRECT(CZ1316)/1000</f>
        <v>#N/A</v>
      </c>
      <c r="DA1329" s="148" t="e" cm="1">
        <f t="array" aca="1" ref="DA1329" ca="1">-DA1328*INDIRECT(DA1316)/1000</f>
        <v>#N/A</v>
      </c>
      <c r="DB1329" s="148" t="e" cm="1">
        <f t="array" aca="1" ref="DB1329" ca="1">-DB1328*INDIRECT(DB1316)/1000</f>
        <v>#N/A</v>
      </c>
      <c r="DC1329" s="148" t="e" cm="1">
        <f t="array" aca="1" ref="DC1329" ca="1">-DC1328*INDIRECT(DC1316)/1000</f>
        <v>#N/A</v>
      </c>
      <c r="DD1329" s="148" t="e" cm="1">
        <f t="array" aca="1" ref="DD1329" ca="1">-DD1328*INDIRECT(DD1316)/1000</f>
        <v>#N/A</v>
      </c>
      <c r="DE1329" s="148" t="e" cm="1">
        <f t="array" aca="1" ref="DE1329" ca="1">-DE1328*INDIRECT(DE1316)/1000</f>
        <v>#N/A</v>
      </c>
      <c r="DF1329" s="148" t="e" cm="1">
        <f t="array" aca="1" ref="DF1329" ca="1">-DF1328*INDIRECT(DF1316)/1000</f>
        <v>#N/A</v>
      </c>
      <c r="DG1329" s="148" t="e" cm="1">
        <f t="array" aca="1" ref="DG1329" ca="1">-DG1328*INDIRECT(DG1316)/1000</f>
        <v>#N/A</v>
      </c>
      <c r="DH1329" s="148" t="e" cm="1">
        <f t="array" aca="1" ref="DH1329" ca="1">-DH1328*INDIRECT(DH1316)/1000</f>
        <v>#N/A</v>
      </c>
      <c r="DI1329" s="148" t="e" cm="1">
        <f t="array" aca="1" ref="DI1329" ca="1">-DI1328*INDIRECT(DI1316)/1000</f>
        <v>#N/A</v>
      </c>
      <c r="DJ1329" s="148" t="e" cm="1">
        <f t="array" aca="1" ref="DJ1329" ca="1">-DJ1328*INDIRECT(DJ1316)/1000</f>
        <v>#N/A</v>
      </c>
      <c r="DK1329" s="148" t="e" cm="1">
        <f t="array" aca="1" ref="DK1329" ca="1">-DK1328*INDIRECT(DK1316)/1000</f>
        <v>#N/A</v>
      </c>
      <c r="DL1329" s="148" t="e" cm="1">
        <f t="array" aca="1" ref="DL1329" ca="1">-DL1328*INDIRECT(DL1316)/1000</f>
        <v>#N/A</v>
      </c>
    </row>
    <row r="1330" spans="2:116" x14ac:dyDescent="0.4">
      <c r="B1330" s="8"/>
      <c r="C1330" s="8"/>
      <c r="D1330" t="s">
        <v>768</v>
      </c>
      <c r="E1330" s="8" t="str">
        <f t="shared" si="1605"/>
        <v>1330 FAINTR-S</v>
      </c>
      <c r="G1330" s="125"/>
      <c r="S1330" s="80"/>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c r="CO1330" s="72"/>
      <c r="CP1330" s="72"/>
      <c r="CQ1330" s="72"/>
      <c r="CR1330" s="72"/>
      <c r="CS1330" s="72"/>
      <c r="CT1330" s="72"/>
      <c r="CU1330" s="72"/>
      <c r="CV1330" s="72"/>
      <c r="CW1330" s="72"/>
      <c r="CX1330" s="72"/>
      <c r="CY1330" s="72"/>
      <c r="CZ1330" s="72"/>
      <c r="DA1330" s="72"/>
      <c r="DB1330" s="72"/>
      <c r="DC1330" s="72"/>
      <c r="DD1330" s="72"/>
      <c r="DE1330" s="72"/>
      <c r="DF1330" s="72"/>
      <c r="DG1330" s="72"/>
      <c r="DH1330" s="72"/>
      <c r="DI1330" s="72"/>
      <c r="DJ1330" s="72"/>
      <c r="DK1330" s="72"/>
      <c r="DL1330" s="72"/>
    </row>
    <row r="1331" spans="2:116" x14ac:dyDescent="0.4">
      <c r="B1331" s="8"/>
      <c r="C1331" s="8"/>
      <c r="D1331" t="s">
        <v>768</v>
      </c>
      <c r="E1331" s="8" t="str">
        <f t="shared" si="1605"/>
        <v>1331 FAINTR-S</v>
      </c>
      <c r="G1331" s="95" t="s">
        <v>204</v>
      </c>
      <c r="H1331" s="12"/>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c r="CO1331" s="72"/>
      <c r="CP1331" s="72"/>
      <c r="CQ1331" s="72"/>
      <c r="CR1331" s="72"/>
      <c r="CS1331" s="72"/>
      <c r="CT1331" s="72"/>
      <c r="CU1331" s="72"/>
      <c r="CV1331" s="72"/>
      <c r="CW1331" s="72"/>
      <c r="CX1331" s="72"/>
      <c r="CY1331" s="72"/>
      <c r="CZ1331" s="72"/>
      <c r="DA1331" s="72"/>
      <c r="DB1331" s="72"/>
      <c r="DC1331" s="72"/>
      <c r="DD1331" s="72"/>
      <c r="DE1331" s="72"/>
      <c r="DF1331" s="72"/>
      <c r="DG1331" s="72"/>
      <c r="DH1331" s="72"/>
      <c r="DI1331" s="72"/>
      <c r="DJ1331" s="72"/>
      <c r="DK1331" s="72"/>
      <c r="DL1331" s="72"/>
    </row>
    <row r="1332" spans="2:116" x14ac:dyDescent="0.4">
      <c r="B1332" s="8"/>
      <c r="C1332" s="8" t="s">
        <v>233</v>
      </c>
      <c r="D1332" t="s">
        <v>768</v>
      </c>
      <c r="E1332" s="8" t="str">
        <f t="shared" si="1605"/>
        <v>1332 FAINTR-S</v>
      </c>
      <c r="G1332" s="158" t="str">
        <f>"Amortization - "&amp;SUBSTITUTE(G1322,":","")</f>
        <v>Amortization - Revenue driven intangible assets</v>
      </c>
      <c r="I1332" s="80">
        <f>SUMIF($5:$5,I$2,1330:1330)</f>
        <v>0</v>
      </c>
      <c r="J1332" s="80"/>
      <c r="K1332" s="24">
        <f ca="1">SUMIF($3:$3,K$2,1332:1332)</f>
        <v>-149.04688668347262</v>
      </c>
      <c r="L1332" s="24">
        <f ca="1">SUMIF($3:$3,L$2,1332:1332)</f>
        <v>-423.69347753189749</v>
      </c>
      <c r="M1332" s="24">
        <f ca="1">SUMIF($3:$3,M$2,1332:1332)</f>
        <v>-759.7134388204106</v>
      </c>
      <c r="N1332" s="24">
        <f ca="1">SUMIF($3:$3,N$2,1332:1332)</f>
        <v>-1170.8214523425875</v>
      </c>
      <c r="O1332" s="24">
        <f ca="1">SUMIF($3:$3,O$2,1332:1332)</f>
        <v>-1673.7969247938656</v>
      </c>
      <c r="P1332" s="24">
        <f ca="1">SUMIF($3:$3,P$2,1332:1332)</f>
        <v>-2129.9483665963821</v>
      </c>
      <c r="R1332" s="24"/>
      <c r="S1332" s="80" cm="1">
        <f t="array" aca="1" ref="S1332" ca="1">(SUM(INDEX(1327:1327,1,MAX(COLUMN($R:$R),COLUMN()-($H1324*12-1))):S1329)/($H1324*12)+IF($R1334=0,0,SUM(INDEX(1332:1332,1,MAX(COLUMN($R:$R),COLUMN()-(($H1324-$H1325)*12))):S1334)/(($H1324)*12)))</f>
        <v>-3.2203389830508478</v>
      </c>
      <c r="T1332" s="80" cm="1">
        <f t="array" aca="1" ref="T1332" ca="1">(SUM(INDEX(1327:1327,1,MAX(COLUMN($R:$R),COLUMN()-($H1324*12-1))):T1329)/($H1324*12)+IF($R1334=0,0,SUM(INDEX(1332:1332,1,MAX(COLUMN($R:$R),COLUMN()-(($H1324-$H1325)*12))):T1334)/(($H1324)*12)))</f>
        <v>-4.8003447285262855</v>
      </c>
      <c r="U1332" s="80" cm="1">
        <f t="array" aca="1" ref="U1332" ca="1">(SUM(INDEX(1327:1327,1,MAX(COLUMN($R:$R),COLUMN()-($H1324*12-1))):U1329)/($H1324*12)+IF($R1334=0,0,SUM(INDEX(1332:1332,1,MAX(COLUMN($R:$R),COLUMN()-(($H1324-$H1325)*12))):U1334)/(($H1324)*12)))</f>
        <v>-6.4071302323996129</v>
      </c>
      <c r="V1332" s="80" cm="1">
        <f t="array" aca="1" ref="V1332" ca="1">(SUM(INDEX(1327:1327,1,MAX(COLUMN($R:$R),COLUMN()-($H1324*12-1))):V1329)/($H1324*12)+IF($R1334=0,0,SUM(INDEX(1332:1332,1,MAX(COLUMN($R:$R),COLUMN()-(($H1324-$H1325)*12))):V1334)/(($H1324)*12)))</f>
        <v>-8.041149388880962</v>
      </c>
      <c r="W1332" s="80" cm="1">
        <f t="array" aca="1" ref="W1332" ca="1">(SUM(INDEX(1327:1327,1,MAX(COLUMN($R:$R),COLUMN()-($H1324*12-1))):W1329)/($H1324*12)+IF($R1334=0,0,SUM(INDEX(1332:1332,1,MAX(COLUMN($R:$R),COLUMN()-(($H1324-$H1325)*12))):W1334)/(($H1324)*12)))</f>
        <v>-9.7028637853026733</v>
      </c>
      <c r="X1332" s="80" cm="1">
        <f t="array" aca="1" ref="X1332" ca="1">(SUM(INDEX(1327:1327,1,MAX(COLUMN($R:$R),COLUMN()-($H1324*12-1))):X1329)/($H1324*12)+IF($R1334=0,0,SUM(INDEX(1332:1332,1,MAX(COLUMN($R:$R),COLUMN()-(($H1324-$H1325)*12))):X1334)/(($H1324)*12)))</f>
        <v>-11.392742832511193</v>
      </c>
      <c r="Y1332" s="80" cm="1">
        <f t="array" aca="1" ref="Y1332" ca="1">(SUM(INDEX(1327:1327,1,MAX(COLUMN($R:$R),COLUMN()-($H1324*12-1))):Y1329)/($H1324*12)+IF($R1334=0,0,SUM(INDEX(1332:1332,1,MAX(COLUMN($R:$R),COLUMN()-(($H1324-$H1325)*12))):Y1334)/(($H1324)*12)))</f>
        <v>-13.111263897469009</v>
      </c>
      <c r="Z1332" s="80" cm="1">
        <f t="array" aca="1" ref="Z1332" ca="1">(SUM(INDEX(1327:1327,1,MAX(COLUMN($R:$R),COLUMN()-($H1324*12-1))):Z1329)/($H1324*12)+IF($R1334=0,0,SUM(INDEX(1332:1332,1,MAX(COLUMN($R:$R),COLUMN()-(($H1324-$H1325)*12))):Z1334)/(($H1324)*12)))</f>
        <v>-14.858912438104078</v>
      </c>
      <c r="AA1332" s="80" cm="1">
        <f t="array" aca="1" ref="AA1332" ca="1">(SUM(INDEX(1327:1327,1,MAX(COLUMN($R:$R),COLUMN()-($H1324*12-1))):AA1329)/($H1324*12)+IF($R1334=0,0,SUM(INDEX(1332:1332,1,MAX(COLUMN($R:$R),COLUMN()-(($H1324-$H1325)*12))):AA1334)/(($H1324)*12)))</f>
        <v>-16.636182140444824</v>
      </c>
      <c r="AB1332" s="80" cm="1">
        <f t="array" aca="1" ref="AB1332" ca="1">(SUM(INDEX(1327:1327,1,MAX(COLUMN($R:$R),COLUMN()-($H1324*12-1))):AB1329)/($H1324*12)+IF($R1334=0,0,SUM(INDEX(1332:1332,1,MAX(COLUMN($R:$R),COLUMN()-(($H1324-$H1325)*12))):AB1334)/(($H1324)*12)))</f>
        <v>-18.443575058079482</v>
      </c>
      <c r="AC1332" s="80" cm="1">
        <f t="array" aca="1" ref="AC1332" ca="1">(SUM(INDEX(1327:1327,1,MAX(COLUMN($R:$R),COLUMN()-($H1324*12-1))):AC1329)/($H1324*12)+IF($R1334=0,0,SUM(INDEX(1332:1332,1,MAX(COLUMN($R:$R),COLUMN()-(($H1324-$H1325)*12))):AC1334)/(($H1324)*12)))</f>
        <v>-20.281601753979135</v>
      </c>
      <c r="AD1332" s="80" cm="1">
        <f t="array" aca="1" ref="AD1332" ca="1">(SUM(INDEX(1327:1327,1,MAX(COLUMN($R:$R),COLUMN()-($H1324*12-1))):AD1329)/($H1324*12)+IF($R1334=0,0,SUM(INDEX(1332:1332,1,MAX(COLUMN($R:$R),COLUMN()-(($H1324-$H1325)*12))):AD1334)/(($H1324)*12)))</f>
        <v>-22.150781444724544</v>
      </c>
      <c r="AE1332" s="80" cm="1">
        <f t="array" aca="1" ref="AE1332" ca="1">(SUM(INDEX(1327:1327,1,MAX(COLUMN($R:$R),COLUMN()-($H1324*12-1))):AE1329)/($H1324*12)+IF($R1334=0,0,SUM(INDEX(1332:1332,1,MAX(COLUMN($R:$R),COLUMN()-(($H1324-$H1325)*12))):AE1334)/(($H1324)*12)))</f>
        <v>-24.051642147177503</v>
      </c>
      <c r="AF1332" s="80" cm="1">
        <f t="array" aca="1" ref="AF1332" ca="1">(SUM(INDEX(1327:1327,1,MAX(COLUMN($R:$R),COLUMN()-($H1324*12-1))):AF1329)/($H1324*12)+IF($R1334=0,0,SUM(INDEX(1332:1332,1,MAX(COLUMN($R:$R),COLUMN()-(($H1324-$H1325)*12))):AF1334)/(($H1324)*12)))</f>
        <v>-25.984720827638139</v>
      </c>
      <c r="AG1332" s="80" cm="1">
        <f t="array" aca="1" ref="AG1332" ca="1">(SUM(INDEX(1327:1327,1,MAX(COLUMN($R:$R),COLUMN()-($H1324*12-1))):AG1329)/($H1324*12)+IF($R1334=0,0,SUM(INDEX(1332:1332,1,MAX(COLUMN($R:$R),COLUMN()-(($H1324-$H1325)*12))):AG1334)/(($H1324)*12)))</f>
        <v>-27.950563553530309</v>
      </c>
      <c r="AH1332" s="80" cm="1">
        <f t="array" aca="1" ref="AH1332" ca="1">(SUM(INDEX(1327:1327,1,MAX(COLUMN($R:$R),COLUMN()-($H1324*12-1))):AH1329)/($H1324*12)+IF($R1334=0,0,SUM(INDEX(1332:1332,1,MAX(COLUMN($R:$R),COLUMN()-(($H1324-$H1325)*12))):AH1334)/(($H1324)*12)))</f>
        <v>-29.949725647657942</v>
      </c>
      <c r="AI1332" s="80" cm="1">
        <f t="array" aca="1" ref="AI1332" ca="1">(SUM(INDEX(1327:1327,1,MAX(COLUMN($R:$R),COLUMN()-($H1324*12-1))):AI1329)/($H1324*12)+IF($R1334=0,0,SUM(INDEX(1332:1332,1,MAX(COLUMN($R:$R),COLUMN()-(($H1324-$H1325)*12))):AI1334)/(($H1324)*12)))</f>
        <v>-31.982771845075874</v>
      </c>
      <c r="AJ1332" s="80" cm="1">
        <f t="array" aca="1" ref="AJ1332" ca="1">(SUM(INDEX(1327:1327,1,MAX(COLUMN($R:$R),COLUMN()-($H1324*12-1))):AJ1329)/($H1324*12)+IF($R1334=0,0,SUM(INDEX(1332:1332,1,MAX(COLUMN($R:$R),COLUMN()-(($H1324-$H1325)*12))):AJ1334)/(($H1324)*12)))</f>
        <v>-34.050276452619535</v>
      </c>
      <c r="AK1332" s="80" cm="1">
        <f t="array" aca="1" ref="AK1332" ca="1">(SUM(INDEX(1327:1327,1,MAX(COLUMN($R:$R),COLUMN()-($H1324*12-1))):AK1329)/($H1324*12)+IF($R1334=0,0,SUM(INDEX(1332:1332,1,MAX(COLUMN($R:$R),COLUMN()-(($H1324-$H1325)*12))):AK1334)/(($H1324)*12)))</f>
        <v>-36.152823511138507</v>
      </c>
      <c r="AL1332" s="80" cm="1">
        <f t="array" aca="1" ref="AL1332" ca="1">(SUM(INDEX(1327:1327,1,MAX(COLUMN($R:$R),COLUMN()-($H1324*12-1))):AL1329)/($H1324*12)+IF($R1334=0,0,SUM(INDEX(1332:1332,1,MAX(COLUMN($R:$R),COLUMN()-(($H1324-$H1325)*12))):AL1334)/(($H1324)*12)))</f>
        <v>-38.291006960479834</v>
      </c>
      <c r="AM1332" s="80" cm="1">
        <f t="array" aca="1" ref="AM1332" ca="1">(SUM(INDEX(1327:1327,1,MAX(COLUMN($R:$R),COLUMN()-($H1324*12-1))):AM1329)/($H1324*12)+IF($R1334=0,0,SUM(INDEX(1332:1332,1,MAX(COLUMN($R:$R),COLUMN()-(($H1324-$H1325)*12))):AM1334)/(($H1324)*12)))</f>
        <v>-40.46543080726763</v>
      </c>
      <c r="AN1332" s="80" cm="1">
        <f t="array" aca="1" ref="AN1332" ca="1">(SUM(INDEX(1327:1327,1,MAX(COLUMN($R:$R),COLUMN()-($H1324*12-1))):AN1329)/($H1324*12)+IF($R1334=0,0,SUM(INDEX(1332:1332,1,MAX(COLUMN($R:$R),COLUMN()-(($H1324-$H1325)*12))):AN1334)/(($H1324)*12)))</f>
        <v>-42.676709295526408</v>
      </c>
      <c r="AO1332" s="80" cm="1">
        <f t="array" aca="1" ref="AO1332" ca="1">(SUM(INDEX(1327:1327,1,MAX(COLUMN($R:$R),COLUMN()-($H1324*12-1))):AO1329)/($H1324*12)+IF($R1334=0,0,SUM(INDEX(1332:1332,1,MAX(COLUMN($R:$R),COLUMN()-(($H1324-$H1325)*12))):AO1334)/(($H1324)*12)))</f>
        <v>-44.925467080196341</v>
      </c>
      <c r="AP1332" s="80" cm="1">
        <f t="array" aca="1" ref="AP1332" ca="1">(SUM(INDEX(1327:1327,1,MAX(COLUMN($R:$R),COLUMN()-($H1324*12-1))):AP1329)/($H1324*12)+IF($R1334=0,0,SUM(INDEX(1332:1332,1,MAX(COLUMN($R:$R),COLUMN()-(($H1324-$H1325)*12))):AP1334)/(($H1324)*12)))</f>
        <v>-47.212339403589503</v>
      </c>
      <c r="AQ1332" s="80" cm="1">
        <f t="array" aca="1" ref="AQ1332" ca="1">(SUM(INDEX(1327:1327,1,MAX(COLUMN($R:$R),COLUMN()-($H1324*12-1))):AQ1329)/($H1324*12)+IF($R1334=0,0,SUM(INDEX(1332:1332,1,MAX(COLUMN($R:$R),COLUMN()-(($H1324-$H1325)*12))):AQ1334)/(($H1324)*12)))</f>
        <v>-49.537972274836783</v>
      </c>
      <c r="AR1332" s="80" cm="1">
        <f t="array" aca="1" ref="AR1332" ca="1">(SUM(INDEX(1327:1327,1,MAX(COLUMN($R:$R),COLUMN()-($H1324*12-1))):AR1329)/($H1324*12)+IF($R1334=0,0,SUM(INDEX(1332:1332,1,MAX(COLUMN($R:$R),COLUMN()-(($H1324-$H1325)*12))):AR1334)/(($H1324)*12)))</f>
        <v>-51.903022652376386</v>
      </c>
      <c r="AS1332" s="80" cm="1">
        <f t="array" aca="1" ref="AS1332" ca="1">(SUM(INDEX(1327:1327,1,MAX(COLUMN($R:$R),COLUMN()-($H1324*12-1))):AS1329)/($H1324*12)+IF($R1334=0,0,SUM(INDEX(1332:1332,1,MAX(COLUMN($R:$R),COLUMN()-(($H1324-$H1325)*12))):AS1334)/(($H1324)*12)))</f>
        <v>-54.308158629535313</v>
      </c>
      <c r="AT1332" s="80" cm="1">
        <f t="array" aca="1" ref="AT1332" ca="1">(SUM(INDEX(1327:1327,1,MAX(COLUMN($R:$R),COLUMN()-($H1324*12-1))):AT1329)/($H1324*12)+IF($R1334=0,0,SUM(INDEX(1332:1332,1,MAX(COLUMN($R:$R),COLUMN()-(($H1324-$H1325)*12))):AT1334)/(($H1324)*12)))</f>
        <v>-56.754059623256246</v>
      </c>
      <c r="AU1332" s="80" cm="1">
        <f t="array" aca="1" ref="AU1332" ca="1">(SUM(INDEX(1327:1327,1,MAX(COLUMN($R:$R),COLUMN()-($H1324*12-1))):AU1329)/($H1324*12)+IF($R1334=0,0,SUM(INDEX(1332:1332,1,MAX(COLUMN($R:$R),COLUMN()-(($H1324-$H1325)*12))):AU1334)/(($H1324)*12)))</f>
        <v>-59.241416566023304</v>
      </c>
      <c r="AV1332" s="80" cm="1">
        <f t="array" aca="1" ref="AV1332" ca="1">(SUM(INDEX(1327:1327,1,MAX(COLUMN($R:$R),COLUMN()-($H1324*12-1))):AV1329)/($H1324*12)+IF($R1334=0,0,SUM(INDEX(1332:1332,1,MAX(COLUMN($R:$R),COLUMN()-(($H1324-$H1325)*12))):AV1334)/(($H1324)*12)))</f>
        <v>-61.770932101040643</v>
      </c>
      <c r="AW1332" s="80" cm="1">
        <f t="array" aca="1" ref="AW1332" ca="1">(SUM(INDEX(1327:1327,1,MAX(COLUMN($R:$R),COLUMN()-($H1324*12-1))):AW1329)/($H1324*12)+IF($R1334=0,0,SUM(INDEX(1332:1332,1,MAX(COLUMN($R:$R),COLUMN()-(($H1324-$H1325)*12))):AW1334)/(($H1324)*12)))</f>
        <v>-64.343320780719296</v>
      </c>
      <c r="AX1332" s="80" cm="1">
        <f t="array" aca="1" ref="AX1332" ca="1">(SUM(INDEX(1327:1327,1,MAX(COLUMN($R:$R),COLUMN()-($H1324*12-1))):AX1329)/($H1324*12)+IF($R1334=0,0,SUM(INDEX(1332:1332,1,MAX(COLUMN($R:$R),COLUMN()-(($H1324-$H1325)*12))):AX1334)/(($H1324)*12)))</f>
        <v>-66.959309268528102</v>
      </c>
      <c r="AY1332" s="80" cm="1">
        <f t="array" aca="1" ref="AY1332" ca="1">(SUM(INDEX(1327:1327,1,MAX(COLUMN($R:$R),COLUMN()-($H1324*12-1))):AY1329)/($H1324*12)+IF($R1334=0,0,SUM(INDEX(1332:1332,1,MAX(COLUMN($R:$R),COLUMN()-(($H1324-$H1325)*12))):AY1334)/(($H1324)*12)))</f>
        <v>-69.619636544265859</v>
      </c>
      <c r="AZ1332" s="80" cm="1">
        <f t="array" aca="1" ref="AZ1332" ca="1">(SUM(INDEX(1327:1327,1,MAX(COLUMN($R:$R),COLUMN()-($H1324*12-1))):AZ1329)/($H1324*12)+IF($R1334=0,0,SUM(INDEX(1332:1332,1,MAX(COLUMN($R:$R),COLUMN()-(($H1324-$H1325)*12))):AZ1334)/(($H1324)*12)))</f>
        <v>-72.325054112812751</v>
      </c>
      <c r="BA1332" s="80" cm="1">
        <f t="array" aca="1" ref="BA1332" ca="1">(SUM(INDEX(1327:1327,1,MAX(COLUMN($R:$R),COLUMN()-($H1324*12-1))):BA1329)/($H1324*12)+IF($R1334=0,0,SUM(INDEX(1332:1332,1,MAX(COLUMN($R:$R),COLUMN()-(($H1324-$H1325)*12))):BA1334)/(($H1324)*12)))</f>
        <v>-75.076326216419744</v>
      </c>
      <c r="BB1332" s="80" cm="1">
        <f t="array" aca="1" ref="BB1332" ca="1">(SUM(INDEX(1327:1327,1,MAX(COLUMN($R:$R),COLUMN()-($H1324*12-1))):BB1329)/($H1324*12)+IF($R1334=0,0,SUM(INDEX(1332:1332,1,MAX(COLUMN($R:$R),COLUMN()-(($H1324-$H1325)*12))):BB1334)/(($H1324)*12)))</f>
        <v>-77.874230050596339</v>
      </c>
      <c r="BC1332" s="80" cm="1">
        <f t="array" aca="1" ref="BC1332" ca="1">(SUM(INDEX(1327:1327,1,MAX(COLUMN($R:$R),COLUMN()-($H1324*12-1))):BC1329)/($H1324*12)+IF($R1334=0,0,SUM(INDEX(1332:1332,1,MAX(COLUMN($R:$R),COLUMN()-(($H1324-$H1325)*12))):BC1334)/(($H1324)*12)))</f>
        <v>-80.719555983657301</v>
      </c>
      <c r="BD1332" s="80" cm="1">
        <f t="array" aca="1" ref="BD1332" ca="1">(SUM(INDEX(1327:1327,1,MAX(COLUMN($R:$R),COLUMN()-($H1324*12-1))):BD1329)/($H1324*12)+IF($R1334=0,0,SUM(INDEX(1332:1332,1,MAX(COLUMN($R:$R),COLUMN()-(($H1324-$H1325)*12))):BD1334)/(($H1324)*12)))</f>
        <v>-83.613107779990472</v>
      </c>
      <c r="BE1332" s="80" cm="1">
        <f t="array" aca="1" ref="BE1332" ca="1">(SUM(INDEX(1327:1327,1,MAX(COLUMN($R:$R),COLUMN()-($H1324*12-1))):BE1329)/($H1324*12)+IF($R1334=0,0,SUM(INDEX(1332:1332,1,MAX(COLUMN($R:$R),COLUMN()-(($H1324-$H1325)*12))):BE1334)/(($H1324)*12)))</f>
        <v>-86.555702827108959</v>
      </c>
      <c r="BF1332" s="80" cm="1">
        <f t="array" aca="1" ref="BF1332" ca="1">(SUM(INDEX(1327:1327,1,MAX(COLUMN($R:$R),COLUMN()-($H1324*12-1))):BF1329)/($H1324*12)+IF($R1334=0,0,SUM(INDEX(1332:1332,1,MAX(COLUMN($R:$R),COLUMN()-(($H1324-$H1325)*12))):BF1334)/(($H1324)*12)))</f>
        <v>-89.548172366551483</v>
      </c>
      <c r="BG1332" s="80" cm="1">
        <f t="array" aca="1" ref="BG1332" ca="1">(SUM(INDEX(1327:1327,1,MAX(COLUMN($R:$R),COLUMN()-($H1324*12-1))):BG1329)/($H1324*12)+IF($R1334=0,0,SUM(INDEX(1332:1332,1,MAX(COLUMN($R:$R),COLUMN()-(($H1324-$H1325)*12))):BG1334)/(($H1324)*12)))</f>
        <v>-92.591361728696427</v>
      </c>
      <c r="BH1332" s="80" cm="1">
        <f t="array" aca="1" ref="BH1332" ca="1">(SUM(INDEX(1327:1327,1,MAX(COLUMN($R:$R),COLUMN()-($H1324*12-1))):BH1329)/($H1324*12)+IF($R1334=0,0,SUM(INDEX(1332:1332,1,MAX(COLUMN($R:$R),COLUMN()-(($H1324-$H1325)*12))):BH1334)/(($H1324)*12)))</f>
        <v>-95.68613057155568</v>
      </c>
      <c r="BI1332" s="80" cm="1">
        <f t="array" aca="1" ref="BI1332" ca="1">(SUM(INDEX(1327:1327,1,MAX(COLUMN($R:$R),COLUMN()-($H1324*12-1))):BI1329)/($H1324*12)+IF($R1334=0,0,SUM(INDEX(1332:1332,1,MAX(COLUMN($R:$R),COLUMN()-(($H1324-$H1325)*12))):BI1334)/(($H1324)*12)))</f>
        <v>-98.83335312361595</v>
      </c>
      <c r="BJ1332" s="80" cm="1">
        <f t="array" aca="1" ref="BJ1332" ca="1">(SUM(INDEX(1327:1327,1,MAX(COLUMN($R:$R),COLUMN()-($H1324*12-1))):BJ1329)/($H1324*12)+IF($R1334=0,0,SUM(INDEX(1332:1332,1,MAX(COLUMN($R:$R),COLUMN()-(($H1324-$H1325)*12))):BJ1334)/(($H1324)*12)))</f>
        <v>-102.03391843079588</v>
      </c>
      <c r="BK1332" s="80" cm="1">
        <f t="array" aca="1" ref="BK1332" ca="1">(SUM(INDEX(1327:1327,1,MAX(COLUMN($R:$R),COLUMN()-($H1324*12-1))):BK1329)/($H1324*12)+IF($R1334=0,0,SUM(INDEX(1332:1332,1,MAX(COLUMN($R:$R),COLUMN()-(($H1324-$H1325)*12))):BK1334)/(($H1324)*12)))</f>
        <v>-105.28873060758903</v>
      </c>
      <c r="BL1332" s="80" cm="1">
        <f t="array" aca="1" ref="BL1332" ca="1">(SUM(INDEX(1327:1327,1,MAX(COLUMN($R:$R),COLUMN()-($H1324*12-1))):BL1329)/($H1324*12)+IF($R1334=0,0,SUM(INDEX(1332:1332,1,MAX(COLUMN($R:$R),COLUMN()-(($H1324-$H1325)*12))):BL1334)/(($H1324)*12)))</f>
        <v>-108.59870909246342</v>
      </c>
      <c r="BM1332" s="80" cm="1">
        <f t="array" aca="1" ref="BM1332" ca="1">(SUM(INDEX(1327:1327,1,MAX(COLUMN($R:$R),COLUMN()-($H1324*12-1))):BM1329)/($H1324*12)+IF($R1334=0,0,SUM(INDEX(1332:1332,1,MAX(COLUMN($R:$R),COLUMN()-(($H1324-$H1325)*12))):BM1334)/(($H1324)*12)))</f>
        <v>-111.96478890758992</v>
      </c>
      <c r="BN1332" s="80" cm="1">
        <f t="array" aca="1" ref="BN1332" ca="1">(SUM(INDEX(1327:1327,1,MAX(COLUMN($R:$R),COLUMN()-($H1324*12-1))):BN1329)/($H1324*12)+IF($R1334=0,0,SUM(INDEX(1332:1332,1,MAX(COLUMN($R:$R),COLUMN()-(($H1324-$H1325)*12))):BN1334)/(($H1324)*12)))</f>
        <v>-115.3879209229728</v>
      </c>
      <c r="BO1332" s="80" cm="1">
        <f t="array" aca="1" ref="BO1332" ca="1">(SUM(INDEX(1327:1327,1,MAX(COLUMN($R:$R),COLUMN()-($H1324*12-1))):BO1329)/($H1324*12)+IF($R1334=0,0,SUM(INDEX(1332:1332,1,MAX(COLUMN($R:$R),COLUMN()-(($H1324-$H1325)*12))):BO1334)/(($H1324)*12)))</f>
        <v>-118.86907212505709</v>
      </c>
      <c r="BP1332" s="80" cm="1">
        <f t="array" aca="1" ref="BP1332" ca="1">(SUM(INDEX(1327:1327,1,MAX(COLUMN($R:$R),COLUMN()-($H1324*12-1))):BP1329)/($H1324*12)+IF($R1334=0,0,SUM(INDEX(1332:1332,1,MAX(COLUMN($R:$R),COLUMN()-(($H1324-$H1325)*12))):BP1334)/(($H1324)*12)))</f>
        <v>-122.40922588988857</v>
      </c>
      <c r="BQ1332" s="80" cm="1">
        <f t="array" aca="1" ref="BQ1332" ca="1">(SUM(INDEX(1327:1327,1,MAX(COLUMN($R:$R),COLUMN()-($H1324*12-1))):BQ1329)/($H1324*12)+IF($R1334=0,0,SUM(INDEX(1332:1332,1,MAX(COLUMN($R:$R),COLUMN()-(($H1324-$H1325)*12))):BQ1334)/(($H1324)*12)))</f>
        <v>-126.00938226090364</v>
      </c>
      <c r="BR1332" s="80" cm="1">
        <f t="array" aca="1" ref="BR1332" ca="1">(SUM(INDEX(1327:1327,1,MAX(COLUMN($R:$R),COLUMN()-($H1324*12-1))):BR1329)/($H1324*12)+IF($R1334=0,0,SUM(INDEX(1332:1332,1,MAX(COLUMN($R:$R),COLUMN()-(($H1324-$H1325)*12))):BR1334)/(($H1324)*12)))</f>
        <v>-129.67055823142744</v>
      </c>
      <c r="BS1332" s="80" cm="1">
        <f t="array" aca="1" ref="BS1332" ca="1">(SUM(INDEX(1327:1327,1,MAX(COLUMN($R:$R),COLUMN()-($H1324*12-1))):BS1329)/($H1324*12)+IF($R1334=0,0,SUM(INDEX(1332:1332,1,MAX(COLUMN($R:$R),COLUMN()-(($H1324-$H1325)*12))):BS1334)/(($H1324)*12)))</f>
        <v>-133.39378803196007</v>
      </c>
      <c r="BT1332" s="80" cm="1">
        <f t="array" aca="1" ref="BT1332" ca="1">(SUM(INDEX(1327:1327,1,MAX(COLUMN($R:$R),COLUMN()-($H1324*12-1))):BT1329)/($H1324*12)+IF($R1334=0,0,SUM(INDEX(1332:1332,1,MAX(COLUMN($R:$R),COLUMN()-(($H1324-$H1325)*12))):BT1334)/(($H1324)*12)))</f>
        <v>-137.18012342233229</v>
      </c>
      <c r="BU1332" s="80" cm="1">
        <f t="array" aca="1" ref="BU1332" ca="1">(SUM(INDEX(1327:1327,1,MAX(COLUMN($R:$R),COLUMN()-($H1324*12-1))):BU1329)/($H1324*12)+IF($R1334=0,0,SUM(INDEX(1332:1332,1,MAX(COLUMN($R:$R),COLUMN()-(($H1324-$H1325)*12))):BU1334)/(($H1324)*12)))</f>
        <v>-141.0306339888125</v>
      </c>
      <c r="BV1332" s="80" cm="1">
        <f t="array" aca="1" ref="BV1332" ca="1">(SUM(INDEX(1327:1327,1,MAX(COLUMN($R:$R),COLUMN()-($H1324*12-1))):BV1329)/($H1324*12)+IF($R1334=0,0,SUM(INDEX(1332:1332,1,MAX(COLUMN($R:$R),COLUMN()-(($H1324-$H1325)*12))):BV1334)/(($H1324)*12)))</f>
        <v>-144.94640744624999</v>
      </c>
      <c r="BW1332" s="80" cm="1">
        <f t="array" aca="1" ref="BW1332" ca="1">(SUM(INDEX(1327:1327,1,MAX(COLUMN($R:$R),COLUMN()-($H1324*12-1))):BW1329)/($H1324*12)+IF($R1334=0,0,SUM(INDEX(1332:1332,1,MAX(COLUMN($R:$R),COLUMN()-(($H1324-$H1325)*12))):BW1334)/(($H1324)*12)))</f>
        <v>-148.92854994533897</v>
      </c>
      <c r="BX1332" s="80" cm="1">
        <f t="array" aca="1" ref="BX1332" ca="1">(SUM(INDEX(1327:1327,1,MAX(COLUMN($R:$R),COLUMN()-($H1324*12-1))):BX1329)/($H1324*12)+IF($R1334=0,0,SUM(INDEX(1332:1332,1,MAX(COLUMN($R:$R),COLUMN()-(($H1324-$H1325)*12))):BX1334)/(($H1324)*12)))</f>
        <v>-152.97818638509048</v>
      </c>
      <c r="BY1332" s="80" cm="1">
        <f t="array" aca="1" ref="BY1332" ca="1">(SUM(INDEX(1327:1327,1,MAX(COLUMN($R:$R),COLUMN()-($H1324*12-1))):BY1329)/($H1324*12)+IF($R1334=0,0,SUM(INDEX(1332:1332,1,MAX(COLUMN($R:$R),COLUMN()-(($H1324-$H1325)*12))):BY1334)/(($H1324)*12)))</f>
        <v>-157.09646073060048</v>
      </c>
      <c r="BZ1332" s="80" cm="1">
        <f t="array" aca="1" ref="BZ1332" ca="1">(SUM(INDEX(1327:1327,1,MAX(COLUMN($R:$R),COLUMN()-($H1324*12-1))):BZ1329)/($H1324*12)+IF($R1334=0,0,SUM(INDEX(1332:1332,1,MAX(COLUMN($R:$R),COLUMN()-(($H1324-$H1325)*12))):BZ1334)/(($H1324)*12)))</f>
        <v>-161.28453633620387</v>
      </c>
      <c r="CA1332" s="80" cm="1">
        <f t="array" aca="1" ref="CA1332" ca="1">(SUM(INDEX(1327:1327,1,MAX(COLUMN($R:$R),COLUMN()-($H1324*12-1))):CA1329)/($H1324*12)+IF($R1334=0,0,SUM(INDEX(1332:1332,1,MAX(COLUMN($R:$R),COLUMN()-(($H1324-$H1325)*12))):CA1334)/(($H1324)*12)))</f>
        <v>-162.3232572910548</v>
      </c>
      <c r="CB1332" s="80" cm="1">
        <f t="array" aca="1" ref="CB1332" ca="1">(SUM(INDEX(1327:1327,1,MAX(COLUMN($R:$R),COLUMN()-($H1324*12-1))):CB1329)/($H1324*12)+IF($R1334=0,0,SUM(INDEX(1332:1332,1,MAX(COLUMN($R:$R),COLUMN()-(($H1324-$H1325)*12))):CB1334)/(($H1324)*12)))</f>
        <v>-165.01991692339385</v>
      </c>
      <c r="CC1332" s="80" cm="1">
        <f t="array" aca="1" ref="CC1332" ca="1">(SUM(INDEX(1327:1327,1,MAX(COLUMN($R:$R),COLUMN()-($H1324*12-1))):CC1329)/($H1324*12)+IF($R1334=0,0,SUM(INDEX(1332:1332,1,MAX(COLUMN($R:$R),COLUMN()-(($H1324-$H1325)*12))):CC1334)/(($H1324)*12)))</f>
        <v>-167.73550289279837</v>
      </c>
      <c r="CD1332" s="80" cm="1">
        <f t="array" aca="1" ref="CD1332" ca="1">(SUM(INDEX(1327:1327,1,MAX(COLUMN($R:$R),COLUMN()-($H1324*12-1))):CD1329)/($H1324*12)+IF($R1334=0,0,SUM(INDEX(1332:1332,1,MAX(COLUMN($R:$R),COLUMN()-(($H1324-$H1325)*12))):CD1334)/(($H1324)*12)))</f>
        <v>-170.46988209043226</v>
      </c>
      <c r="CE1332" s="80" cm="1">
        <f t="array" aca="1" ref="CE1332" ca="1">(SUM(INDEX(1327:1327,1,MAX(COLUMN($R:$R),COLUMN()-($H1324*12-1))):CE1329)/($H1324*12)+IF($R1334=0,0,SUM(INDEX(1332:1332,1,MAX(COLUMN($R:$R),COLUMN()-(($H1324-$H1325)*12))):CE1334)/(($H1324)*12)))</f>
        <v>-173.22291145825517</v>
      </c>
      <c r="CF1332" s="80" cm="1">
        <f t="array" aca="1" ref="CF1332" ca="1">(SUM(INDEX(1327:1327,1,MAX(COLUMN($R:$R),COLUMN()-($H1324*12-1))):CF1329)/($H1324*12)+IF($R1334=0,0,SUM(INDEX(1332:1332,1,MAX(COLUMN($R:$R),COLUMN()-(($H1324-$H1325)*12))):CF1334)/(($H1324)*12)))</f>
        <v>-175.9944376900001</v>
      </c>
      <c r="CG1332" s="80" cm="1">
        <f t="array" aca="1" ref="CG1332" ca="1">(SUM(INDEX(1327:1327,1,MAX(COLUMN($R:$R),COLUMN()-($H1324*12-1))):CG1329)/($H1324*12)+IF($R1334=0,0,SUM(INDEX(1332:1332,1,MAX(COLUMN($R:$R),COLUMN()-(($H1324-$H1325)*12))):CG1334)/(($H1324)*12)))</f>
        <v>-178.78429692487282</v>
      </c>
      <c r="CH1332" s="80" cm="1">
        <f t="array" aca="1" ref="CH1332" ca="1">(SUM(INDEX(1327:1327,1,MAX(COLUMN($R:$R),COLUMN()-($H1324*12-1))):CH1329)/($H1324*12)+IF($R1334=0,0,SUM(INDEX(1332:1332,1,MAX(COLUMN($R:$R),COLUMN()-(($H1324-$H1325)*12))):CH1334)/(($H1324)*12)))</f>
        <v>-181.59231443381188</v>
      </c>
      <c r="CI1332" s="80" cm="1">
        <f t="array" aca="1" ref="CI1332" ca="1">(SUM(INDEX(1327:1327,1,MAX(COLUMN($R:$R),COLUMN()-($H1324*12-1))):CI1329)/($H1324*12)+IF($R1334=0,0,SUM(INDEX(1332:1332,1,MAX(COLUMN($R:$R),COLUMN()-(($H1324-$H1325)*12))):CI1334)/(($H1324)*12)))</f>
        <v>-184.4183042981459</v>
      </c>
      <c r="CJ1332" s="80" cm="1">
        <f t="array" aca="1" ref="CJ1332" ca="1">(SUM(INDEX(1327:1327,1,MAX(COLUMN($R:$R),COLUMN()-($H1324*12-1))):CJ1329)/($H1324*12)+IF($R1334=0,0,SUM(INDEX(1332:1332,1,MAX(COLUMN($R:$R),COLUMN()-(($H1324-$H1325)*12))):CJ1334)/(($H1324)*12)))</f>
        <v>-187.26206908047985</v>
      </c>
      <c r="CK1332" s="80" cm="1">
        <f t="array" aca="1" ref="CK1332" ca="1">(SUM(INDEX(1327:1327,1,MAX(COLUMN($R:$R),COLUMN()-($H1324*12-1))):CK1329)/($H1324*12)+IF($R1334=0,0,SUM(INDEX(1332:1332,1,MAX(COLUMN($R:$R),COLUMN()-(($H1324-$H1325)*12))):CK1334)/(($H1324)*12)))</f>
        <v>-190.12339948763918</v>
      </c>
      <c r="CL1332" s="80" cm="1">
        <f t="array" aca="1" ref="CL1332" ca="1">(SUM(INDEX(1327:1327,1,MAX(COLUMN($R:$R),COLUMN()-($H1324*12-1))):CL1329)/($H1324*12)+IF($R1334=0,0,SUM(INDEX(1332:1332,1,MAX(COLUMN($R:$R),COLUMN()-(($H1324-$H1325)*12))):CL1334)/(($H1324)*12)))</f>
        <v>-193.00207402549779</v>
      </c>
      <c r="CN1332" s="80"/>
      <c r="CO1332" s="80" t="e" cm="1">
        <f t="array" aca="1" ref="CO1332" ca="1">(SUM(INDEX(1327:1327,1,MAX(COLUMN($CN:$CN),COLUMN()-($H1324*4-1))):CO1329)/($H1324*4)-IF($CN1334=0,0,SUM(INDEX(1332:1332,1,MAX(COLUMN($CN:$CN),COLUMN()-(($H1324-$H1325)*4))):CO1334)/(($H1324)*4)))</f>
        <v>#N/A</v>
      </c>
      <c r="CP1332" s="80" t="e" cm="1">
        <f t="array" aca="1" ref="CP1332" ca="1">(SUM(INDEX(1327:1327,1,MAX(COLUMN($CN:$CN),COLUMN()-($H1324*4-1))):CP1329)/($H1324*4)-IF($CN1334=0,0,SUM(INDEX(1332:1332,1,MAX(COLUMN($CN:$CN),COLUMN()-(($H1324-$H1325)*4))):CP1334)/(($H1324)*4)))</f>
        <v>#N/A</v>
      </c>
      <c r="CQ1332" s="80" t="e" cm="1">
        <f t="array" aca="1" ref="CQ1332" ca="1">(SUM(INDEX(1327:1327,1,MAX(COLUMN($CN:$CN),COLUMN()-($H1324*4-1))):CQ1329)/($H1324*4)-IF($CN1334=0,0,SUM(INDEX(1332:1332,1,MAX(COLUMN($CN:$CN),COLUMN()-(($H1324-$H1325)*4))):CQ1334)/(($H1324)*4)))</f>
        <v>#N/A</v>
      </c>
      <c r="CR1332" s="80" t="e" cm="1">
        <f t="array" aca="1" ref="CR1332" ca="1">(SUM(INDEX(1327:1327,1,MAX(COLUMN($CN:$CN),COLUMN()-($H1324*4-1))):CR1329)/($H1324*4)-IF($CN1334=0,0,SUM(INDEX(1332:1332,1,MAX(COLUMN($CN:$CN),COLUMN()-(($H1324-$H1325)*4))):CR1334)/(($H1324)*4)))</f>
        <v>#N/A</v>
      </c>
      <c r="CS1332" s="80" t="e" cm="1">
        <f t="array" aca="1" ref="CS1332" ca="1">(SUM(INDEX(1327:1327,1,MAX(COLUMN($CN:$CN),COLUMN()-($H1324*4-1))):CS1329)/($H1324*4)-IF($CN1334=0,0,SUM(INDEX(1332:1332,1,MAX(COLUMN($CN:$CN),COLUMN()-(($H1324-$H1325)*4))):CS1334)/(($H1324)*4)))</f>
        <v>#N/A</v>
      </c>
      <c r="CT1332" s="80" t="e" cm="1">
        <f t="array" aca="1" ref="CT1332" ca="1">(SUM(INDEX(1327:1327,1,MAX(COLUMN($CN:$CN),COLUMN()-($H1324*4-1))):CT1329)/($H1324*4)-IF($CN1334=0,0,SUM(INDEX(1332:1332,1,MAX(COLUMN($CN:$CN),COLUMN()-(($H1324-$H1325)*4))):CT1334)/(($H1324)*4)))</f>
        <v>#N/A</v>
      </c>
      <c r="CU1332" s="80" t="e" cm="1">
        <f t="array" aca="1" ref="CU1332" ca="1">(SUM(INDEX(1327:1327,1,MAX(COLUMN($CN:$CN),COLUMN()-($H1324*4-1))):CU1329)/($H1324*4)-IF($CN1334=0,0,SUM(INDEX(1332:1332,1,MAX(COLUMN($CN:$CN),COLUMN()-(($H1324-$H1325)*4))):CU1334)/(($H1324)*4)))</f>
        <v>#N/A</v>
      </c>
      <c r="CV1332" s="80" t="e" cm="1">
        <f t="array" aca="1" ref="CV1332" ca="1">(SUM(INDEX(1327:1327,1,MAX(COLUMN($CN:$CN),COLUMN()-($H1324*4-1))):CV1329)/($H1324*4)-IF($CN1334=0,0,SUM(INDEX(1332:1332,1,MAX(COLUMN($CN:$CN),COLUMN()-(($H1324-$H1325)*4))):CV1334)/(($H1324)*4)))</f>
        <v>#N/A</v>
      </c>
      <c r="CW1332" s="80" t="e" cm="1">
        <f t="array" aca="1" ref="CW1332" ca="1">(SUM(INDEX(1327:1327,1,MAX(COLUMN($CN:$CN),COLUMN()-($H1324*4-1))):CW1329)/($H1324*4)-IF($CN1334=0,0,SUM(INDEX(1332:1332,1,MAX(COLUMN($CN:$CN),COLUMN()-(($H1324-$H1325)*4))):CW1334)/(($H1324)*4)))</f>
        <v>#N/A</v>
      </c>
      <c r="CX1332" s="80" t="e" cm="1">
        <f t="array" aca="1" ref="CX1332" ca="1">(SUM(INDEX(1327:1327,1,MAX(COLUMN($CN:$CN),COLUMN()-($H1324*4-1))):CX1329)/($H1324*4)-IF($CN1334=0,0,SUM(INDEX(1332:1332,1,MAX(COLUMN($CN:$CN),COLUMN()-(($H1324-$H1325)*4))):CX1334)/(($H1324)*4)))</f>
        <v>#N/A</v>
      </c>
      <c r="CY1332" s="80" t="e" cm="1">
        <f t="array" aca="1" ref="CY1332" ca="1">(SUM(INDEX(1327:1327,1,MAX(COLUMN($CN:$CN),COLUMN()-($H1324*4-1))):CY1329)/($H1324*4)-IF($CN1334=0,0,SUM(INDEX(1332:1332,1,MAX(COLUMN($CN:$CN),COLUMN()-(($H1324-$H1325)*4))):CY1334)/(($H1324)*4)))</f>
        <v>#N/A</v>
      </c>
      <c r="CZ1332" s="80" t="e" cm="1">
        <f t="array" aca="1" ref="CZ1332" ca="1">(SUM(INDEX(1327:1327,1,MAX(COLUMN($CN:$CN),COLUMN()-($H1324*4-1))):CZ1329)/($H1324*4)-IF($CN1334=0,0,SUM(INDEX(1332:1332,1,MAX(COLUMN($CN:$CN),COLUMN()-(($H1324-$H1325)*4))):CZ1334)/(($H1324)*4)))</f>
        <v>#N/A</v>
      </c>
      <c r="DA1332" s="80" t="e" cm="1">
        <f t="array" aca="1" ref="DA1332" ca="1">(SUM(INDEX(1327:1327,1,MAX(COLUMN($CN:$CN),COLUMN()-($H1324*4-1))):DA1329)/($H1324*4)-IF($CN1334=0,0,SUM(INDEX(1332:1332,1,MAX(COLUMN($CN:$CN),COLUMN()-(($H1324-$H1325)*4))):DA1334)/(($H1324)*4)))</f>
        <v>#N/A</v>
      </c>
      <c r="DB1332" s="80" t="e" cm="1">
        <f t="array" aca="1" ref="DB1332" ca="1">(SUM(INDEX(1327:1327,1,MAX(COLUMN($CN:$CN),COLUMN()-($H1324*4-1))):DB1329)/($H1324*4)-IF($CN1334=0,0,SUM(INDEX(1332:1332,1,MAX(COLUMN($CN:$CN),COLUMN()-(($H1324-$H1325)*4))):DB1334)/(($H1324)*4)))</f>
        <v>#N/A</v>
      </c>
      <c r="DC1332" s="80" t="e" cm="1">
        <f t="array" aca="1" ref="DC1332" ca="1">(SUM(INDEX(1327:1327,1,MAX(COLUMN($CN:$CN),COLUMN()-($H1324*4-1))):DC1329)/($H1324*4)-IF($CN1334=0,0,SUM(INDEX(1332:1332,1,MAX(COLUMN($CN:$CN),COLUMN()-(($H1324-$H1325)*4))):DC1334)/(($H1324)*4)))</f>
        <v>#N/A</v>
      </c>
      <c r="DD1332" s="80" t="e" cm="1">
        <f t="array" aca="1" ref="DD1332" ca="1">(SUM(INDEX(1327:1327,1,MAX(COLUMN($CN:$CN),COLUMN()-($H1324*4-1))):DD1329)/($H1324*4)-IF($CN1334=0,0,SUM(INDEX(1332:1332,1,MAX(COLUMN($CN:$CN),COLUMN()-(($H1324-$H1325)*4))):DD1334)/(($H1324)*4)))</f>
        <v>#N/A</v>
      </c>
      <c r="DE1332" s="80" t="e" cm="1">
        <f t="array" aca="1" ref="DE1332" ca="1">(SUM(INDEX(1327:1327,1,MAX(COLUMN($CN:$CN),COLUMN()-($H1324*4-1))):DE1329)/($H1324*4)-IF($CN1334=0,0,SUM(INDEX(1332:1332,1,MAX(COLUMN($CN:$CN),COLUMN()-(($H1324-$H1325)*4))):DE1334)/(($H1324)*4)))</f>
        <v>#N/A</v>
      </c>
      <c r="DF1332" s="80" t="e" cm="1">
        <f t="array" aca="1" ref="DF1332" ca="1">(SUM(INDEX(1327:1327,1,MAX(COLUMN($CN:$CN),COLUMN()-($H1324*4-1))):DF1329)/($H1324*4)-IF($CN1334=0,0,SUM(INDEX(1332:1332,1,MAX(COLUMN($CN:$CN),COLUMN()-(($H1324-$H1325)*4))):DF1334)/(($H1324)*4)))</f>
        <v>#N/A</v>
      </c>
      <c r="DG1332" s="80" t="e" cm="1">
        <f t="array" aca="1" ref="DG1332" ca="1">(SUM(INDEX(1327:1327,1,MAX(COLUMN($CN:$CN),COLUMN()-($H1324*4-1))):DG1329)/($H1324*4)-IF($CN1334=0,0,SUM(INDEX(1332:1332,1,MAX(COLUMN($CN:$CN),COLUMN()-(($H1324-$H1325)*4))):DG1334)/(($H1324)*4)))</f>
        <v>#N/A</v>
      </c>
      <c r="DH1332" s="80" t="e" cm="1">
        <f t="array" aca="1" ref="DH1332" ca="1">(SUM(INDEX(1327:1327,1,MAX(COLUMN($CN:$CN),COLUMN()-($H1324*4-1))):DH1329)/($H1324*4)-IF($CN1334=0,0,SUM(INDEX(1332:1332,1,MAX(COLUMN($CN:$CN),COLUMN()-(($H1324-$H1325)*4))):DH1334)/(($H1324)*4)))</f>
        <v>#N/A</v>
      </c>
      <c r="DI1332" s="80" t="e" cm="1">
        <f t="array" aca="1" ref="DI1332" ca="1">(SUM(INDEX(1327:1327,1,MAX(COLUMN($CN:$CN),COLUMN()-($H1324*4-1))):DI1329)/($H1324*4)-IF($CN1334=0,0,SUM(INDEX(1332:1332,1,MAX(COLUMN($CN:$CN),COLUMN()-(($H1324-$H1325)*4))):DI1334)/(($H1324)*4)))</f>
        <v>#N/A</v>
      </c>
      <c r="DJ1332" s="80" t="e" cm="1">
        <f t="array" aca="1" ref="DJ1332" ca="1">(SUM(INDEX(1327:1327,1,MAX(COLUMN($CN:$CN),COLUMN()-($H1324*4-1))):DJ1329)/($H1324*4)-IF($CN1334=0,0,SUM(INDEX(1332:1332,1,MAX(COLUMN($CN:$CN),COLUMN()-(($H1324-$H1325)*4))):DJ1334)/(($H1324)*4)))</f>
        <v>#N/A</v>
      </c>
      <c r="DK1332" s="80" t="e" cm="1">
        <f t="array" aca="1" ref="DK1332" ca="1">(SUM(INDEX(1327:1327,1,MAX(COLUMN($CN:$CN),COLUMN()-($H1324*4-1))):DK1329)/($H1324*4)-IF($CN1334=0,0,SUM(INDEX(1332:1332,1,MAX(COLUMN($CN:$CN),COLUMN()-(($H1324-$H1325)*4))):DK1334)/(($H1324)*4)))</f>
        <v>#N/A</v>
      </c>
      <c r="DL1332" s="80" t="e" cm="1">
        <f t="array" aca="1" ref="DL1332" ca="1">(SUM(INDEX(1327:1327,1,MAX(COLUMN($CN:$CN),COLUMN()-($H1324*4-1))):DL1329)/($H1324*4)-IF($CN1334=0,0,SUM(INDEX(1332:1332,1,MAX(COLUMN($CN:$CN),COLUMN()-(($H1324-$H1325)*4))):DL1334)/(($H1324)*4)))</f>
        <v>#N/A</v>
      </c>
    </row>
    <row r="1333" spans="2:116" x14ac:dyDescent="0.4">
      <c r="B1333" s="8"/>
      <c r="C1333" s="8"/>
      <c r="D1333" t="s">
        <v>768</v>
      </c>
      <c r="E1333" s="8" t="str">
        <f t="shared" si="1605"/>
        <v>1333 FAINTR-S</v>
      </c>
      <c r="G1333" s="125"/>
      <c r="I1333" s="62"/>
      <c r="J1333" s="62"/>
      <c r="K1333" s="53"/>
      <c r="L1333" s="53"/>
      <c r="M1333" s="53"/>
      <c r="N1333" s="53"/>
      <c r="O1333" s="53"/>
      <c r="P1333" s="53"/>
      <c r="R1333" s="82"/>
      <c r="S1333" s="153"/>
      <c r="T1333" s="153"/>
      <c r="U1333" s="153"/>
      <c r="V1333" s="153"/>
      <c r="W1333" s="153"/>
      <c r="X1333" s="153"/>
      <c r="Y1333" s="153"/>
      <c r="Z1333" s="153"/>
      <c r="AA1333" s="153"/>
      <c r="AB1333" s="153"/>
      <c r="AC1333" s="153"/>
      <c r="AD1333" s="153"/>
      <c r="AE1333" s="153"/>
      <c r="AF1333" s="153"/>
      <c r="AG1333" s="153"/>
      <c r="AH1333" s="153"/>
      <c r="AI1333" s="153"/>
      <c r="AJ1333" s="153"/>
      <c r="AK1333" s="153"/>
      <c r="AL1333" s="153"/>
      <c r="AM1333" s="153"/>
      <c r="AN1333" s="153"/>
      <c r="AO1333" s="153"/>
      <c r="AP1333" s="153"/>
      <c r="AQ1333" s="153"/>
      <c r="AR1333" s="153"/>
      <c r="AS1333" s="153"/>
      <c r="AT1333" s="153"/>
      <c r="AU1333" s="153"/>
      <c r="AV1333" s="153"/>
      <c r="AW1333" s="153"/>
      <c r="AX1333" s="153"/>
      <c r="AY1333" s="153"/>
      <c r="AZ1333" s="153"/>
      <c r="BA1333" s="153"/>
      <c r="BB1333" s="153"/>
      <c r="BC1333" s="153"/>
      <c r="BD1333" s="153"/>
      <c r="BE1333" s="153"/>
      <c r="BF1333" s="153"/>
      <c r="BG1333" s="153"/>
      <c r="BH1333" s="153"/>
      <c r="BI1333" s="153"/>
      <c r="BJ1333" s="153"/>
      <c r="BK1333" s="153"/>
      <c r="BL1333" s="153"/>
      <c r="BM1333" s="153"/>
      <c r="BN1333" s="153"/>
      <c r="BO1333" s="153"/>
      <c r="BP1333" s="153"/>
      <c r="BQ1333" s="153"/>
      <c r="BR1333" s="153"/>
      <c r="BS1333" s="153"/>
      <c r="BT1333" s="153"/>
      <c r="BU1333" s="153"/>
      <c r="BV1333" s="153"/>
      <c r="BW1333" s="153"/>
      <c r="BX1333" s="153"/>
      <c r="BY1333" s="153"/>
      <c r="BZ1333" s="153"/>
      <c r="CA1333" s="153"/>
      <c r="CB1333" s="153"/>
      <c r="CC1333" s="153"/>
      <c r="CD1333" s="153"/>
      <c r="CE1333" s="153"/>
      <c r="CF1333" s="153"/>
      <c r="CG1333" s="153"/>
      <c r="CH1333" s="153"/>
      <c r="CI1333" s="153"/>
      <c r="CJ1333" s="153"/>
      <c r="CK1333" s="153"/>
      <c r="CL1333" s="153"/>
      <c r="CN1333" s="62"/>
      <c r="CO1333" s="153"/>
      <c r="CP1333" s="153"/>
      <c r="CQ1333" s="153"/>
      <c r="CR1333" s="153"/>
      <c r="CS1333" s="153"/>
      <c r="CT1333" s="153"/>
      <c r="CU1333" s="153"/>
      <c r="CV1333" s="153"/>
      <c r="CW1333" s="153"/>
      <c r="CX1333" s="153"/>
      <c r="CY1333" s="153"/>
      <c r="CZ1333" s="153"/>
      <c r="DA1333" s="153"/>
      <c r="DB1333" s="153"/>
      <c r="DC1333" s="153"/>
      <c r="DD1333" s="153"/>
      <c r="DE1333" s="153"/>
      <c r="DF1333" s="153"/>
      <c r="DG1333" s="153"/>
      <c r="DH1333" s="153"/>
      <c r="DI1333" s="153"/>
      <c r="DJ1333" s="153"/>
      <c r="DK1333" s="153"/>
      <c r="DL1333" s="153"/>
    </row>
    <row r="1334" spans="2:116" x14ac:dyDescent="0.4">
      <c r="B1334" s="8" t="str">
        <f>E1334</f>
        <v>1334 FAINTR-S</v>
      </c>
      <c r="C1334" s="8"/>
      <c r="D1334" t="s">
        <v>768</v>
      </c>
      <c r="E1334" s="8" t="str">
        <f t="shared" si="1605"/>
        <v>1334 FAINTR-S</v>
      </c>
      <c r="G1334" s="125" t="s">
        <v>219</v>
      </c>
      <c r="I1334" s="74">
        <v>100</v>
      </c>
      <c r="J1334" s="74"/>
      <c r="K1334" s="53"/>
      <c r="L1334" s="53"/>
      <c r="M1334" s="53"/>
      <c r="N1334" s="53"/>
      <c r="O1334" s="53"/>
      <c r="P1334" s="53"/>
      <c r="R1334" s="24">
        <f>-$I1334</f>
        <v>-100</v>
      </c>
      <c r="S1334" s="153"/>
      <c r="T1334" s="153"/>
      <c r="U1334" s="153"/>
      <c r="V1334" s="153"/>
      <c r="W1334" s="153"/>
      <c r="X1334" s="153"/>
      <c r="Y1334" s="153"/>
      <c r="Z1334" s="153"/>
      <c r="AA1334" s="153"/>
      <c r="AB1334" s="153"/>
      <c r="AC1334" s="153"/>
      <c r="AD1334" s="153"/>
      <c r="AE1334" s="153"/>
      <c r="AF1334" s="153"/>
      <c r="AG1334" s="153"/>
      <c r="AH1334" s="153"/>
      <c r="AI1334" s="153"/>
      <c r="AJ1334" s="153"/>
      <c r="AK1334" s="153"/>
      <c r="AL1334" s="153"/>
      <c r="AM1334" s="153"/>
      <c r="AN1334" s="153"/>
      <c r="AO1334" s="153"/>
      <c r="AP1334" s="153"/>
      <c r="AQ1334" s="153"/>
      <c r="AR1334" s="153"/>
      <c r="AS1334" s="153"/>
      <c r="AT1334" s="153"/>
      <c r="AU1334" s="153"/>
      <c r="AV1334" s="153"/>
      <c r="AW1334" s="153"/>
      <c r="AX1334" s="153"/>
      <c r="AY1334" s="153"/>
      <c r="AZ1334" s="153"/>
      <c r="BA1334" s="153"/>
      <c r="BB1334" s="153"/>
      <c r="BC1334" s="153"/>
      <c r="BD1334" s="153"/>
      <c r="BE1334" s="153"/>
      <c r="BF1334" s="153"/>
      <c r="BG1334" s="153"/>
      <c r="BH1334" s="153"/>
      <c r="BI1334" s="153"/>
      <c r="BJ1334" s="153"/>
      <c r="BK1334" s="153"/>
      <c r="BL1334" s="153"/>
      <c r="BM1334" s="153"/>
      <c r="BN1334" s="153"/>
      <c r="BO1334" s="153"/>
      <c r="BP1334" s="153"/>
      <c r="BQ1334" s="153"/>
      <c r="BR1334" s="153"/>
      <c r="BS1334" s="153"/>
      <c r="BT1334" s="153"/>
      <c r="BU1334" s="153"/>
      <c r="BV1334" s="153"/>
      <c r="BW1334" s="153"/>
      <c r="BX1334" s="153"/>
      <c r="BY1334" s="153"/>
      <c r="BZ1334" s="153"/>
      <c r="CA1334" s="153"/>
      <c r="CB1334" s="153"/>
      <c r="CC1334" s="153"/>
      <c r="CD1334" s="153"/>
      <c r="CE1334" s="153"/>
      <c r="CF1334" s="153"/>
      <c r="CG1334" s="153"/>
      <c r="CH1334" s="153"/>
      <c r="CI1334" s="153"/>
      <c r="CJ1334" s="153"/>
      <c r="CK1334" s="153"/>
      <c r="CL1334" s="153"/>
      <c r="CN1334" s="74">
        <f>I1334</f>
        <v>100</v>
      </c>
      <c r="CO1334" s="153"/>
      <c r="CP1334" s="153"/>
      <c r="CQ1334" s="153"/>
      <c r="CR1334" s="153"/>
      <c r="CS1334" s="153"/>
      <c r="CT1334" s="153"/>
      <c r="CU1334" s="153"/>
      <c r="CV1334" s="153"/>
      <c r="CW1334" s="153"/>
      <c r="CX1334" s="153"/>
      <c r="CY1334" s="153"/>
      <c r="CZ1334" s="153"/>
      <c r="DA1334" s="153"/>
      <c r="DB1334" s="153"/>
      <c r="DC1334" s="153"/>
      <c r="DD1334" s="153"/>
      <c r="DE1334" s="153"/>
      <c r="DF1334" s="153"/>
      <c r="DG1334" s="153"/>
      <c r="DH1334" s="153"/>
      <c r="DI1334" s="153"/>
      <c r="DJ1334" s="153"/>
      <c r="DK1334" s="153"/>
      <c r="DL1334" s="153"/>
    </row>
    <row r="1335" spans="2:116" x14ac:dyDescent="0.4">
      <c r="D1335" t="s">
        <v>768</v>
      </c>
      <c r="E1335" s="8" t="str">
        <f t="shared" si="1605"/>
        <v>1335 FAINTR-S</v>
      </c>
      <c r="G1335" s="125"/>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2:116" x14ac:dyDescent="0.4">
      <c r="D1336" t="s">
        <v>768</v>
      </c>
      <c r="E1336" s="8" t="str">
        <f t="shared" si="1605"/>
        <v>1336 FAINTR-S</v>
      </c>
      <c r="G1336" s="95" t="s">
        <v>205</v>
      </c>
      <c r="H1336" s="12"/>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2:116" x14ac:dyDescent="0.4">
      <c r="D1337" t="s">
        <v>768</v>
      </c>
      <c r="E1337" s="8" t="str">
        <f t="shared" si="1605"/>
        <v>1337 FAINTR-S</v>
      </c>
      <c r="G1337" s="158" t="str">
        <f>"Gross PP&amp;E - "&amp;SUBSTITUTE(G1322,":","")</f>
        <v>Gross PP&amp;E - Revenue driven intangible assets</v>
      </c>
      <c r="I1337" s="80">
        <f>I1334</f>
        <v>100</v>
      </c>
      <c r="J1337" s="80"/>
      <c r="K1337" s="24">
        <f ca="1">SUMIF($4:$4,K$2,1337:1337)</f>
        <v>1300</v>
      </c>
      <c r="L1337" s="24">
        <f ca="1">SUMIF($4:$4,L$2,1337:1337)</f>
        <v>2500</v>
      </c>
      <c r="M1337" s="24">
        <f ca="1">SUMIF($4:$4,M$2,1337:1337)</f>
        <v>3700</v>
      </c>
      <c r="N1337" s="24">
        <f ca="1">SUMIF($4:$4,N$2,1337:1337)</f>
        <v>4900</v>
      </c>
      <c r="O1337" s="24">
        <f ca="1">SUMIF($4:$4,O$2,1337:1337)</f>
        <v>6100</v>
      </c>
      <c r="P1337" s="24">
        <f ca="1">SUMIF($4:$4,P$2,1337:1337)</f>
        <v>7300</v>
      </c>
      <c r="R1337" s="24">
        <f>$I1337</f>
        <v>100</v>
      </c>
      <c r="S1337" s="80">
        <f t="shared" ref="S1337:AX1346" ca="1" si="1608">-S1329+R1337</f>
        <v>200</v>
      </c>
      <c r="T1337" s="80">
        <f t="shared" ca="1" si="1608"/>
        <v>300</v>
      </c>
      <c r="U1337" s="80">
        <f t="shared" ca="1" si="1608"/>
        <v>400</v>
      </c>
      <c r="V1337" s="80">
        <f t="shared" ca="1" si="1608"/>
        <v>500</v>
      </c>
      <c r="W1337" s="80">
        <f t="shared" ca="1" si="1608"/>
        <v>600</v>
      </c>
      <c r="X1337" s="80">
        <f t="shared" ca="1" si="1608"/>
        <v>700</v>
      </c>
      <c r="Y1337" s="80">
        <f t="shared" ca="1" si="1608"/>
        <v>800</v>
      </c>
      <c r="Z1337" s="80">
        <f t="shared" ca="1" si="1608"/>
        <v>900</v>
      </c>
      <c r="AA1337" s="80">
        <f t="shared" ca="1" si="1608"/>
        <v>1000</v>
      </c>
      <c r="AB1337" s="80">
        <f t="shared" ca="1" si="1608"/>
        <v>1100</v>
      </c>
      <c r="AC1337" s="80">
        <f t="shared" ca="1" si="1608"/>
        <v>1200</v>
      </c>
      <c r="AD1337" s="80">
        <f t="shared" ca="1" si="1608"/>
        <v>1300</v>
      </c>
      <c r="AE1337" s="80">
        <f t="shared" ca="1" si="1608"/>
        <v>1400</v>
      </c>
      <c r="AF1337" s="80">
        <f t="shared" ca="1" si="1608"/>
        <v>1500</v>
      </c>
      <c r="AG1337" s="80">
        <f t="shared" ca="1" si="1608"/>
        <v>1600</v>
      </c>
      <c r="AH1337" s="80">
        <f t="shared" ca="1" si="1608"/>
        <v>1700</v>
      </c>
      <c r="AI1337" s="80">
        <f t="shared" ca="1" si="1608"/>
        <v>1800</v>
      </c>
      <c r="AJ1337" s="80">
        <f t="shared" ca="1" si="1608"/>
        <v>1900</v>
      </c>
      <c r="AK1337" s="80">
        <f t="shared" ca="1" si="1608"/>
        <v>2000</v>
      </c>
      <c r="AL1337" s="80">
        <f t="shared" ca="1" si="1608"/>
        <v>2100</v>
      </c>
      <c r="AM1337" s="80">
        <f t="shared" ca="1" si="1608"/>
        <v>2200</v>
      </c>
      <c r="AN1337" s="80">
        <f t="shared" ca="1" si="1608"/>
        <v>2300</v>
      </c>
      <c r="AO1337" s="80">
        <f t="shared" ca="1" si="1608"/>
        <v>2400</v>
      </c>
      <c r="AP1337" s="80">
        <f t="shared" ca="1" si="1608"/>
        <v>2500</v>
      </c>
      <c r="AQ1337" s="80">
        <f t="shared" ca="1" si="1608"/>
        <v>2600</v>
      </c>
      <c r="AR1337" s="80">
        <f t="shared" ca="1" si="1608"/>
        <v>2700</v>
      </c>
      <c r="AS1337" s="80">
        <f t="shared" ca="1" si="1608"/>
        <v>2800</v>
      </c>
      <c r="AT1337" s="80">
        <f t="shared" ca="1" si="1608"/>
        <v>2900</v>
      </c>
      <c r="AU1337" s="80">
        <f t="shared" ca="1" si="1608"/>
        <v>3000</v>
      </c>
      <c r="AV1337" s="80">
        <f t="shared" ca="1" si="1608"/>
        <v>3100</v>
      </c>
      <c r="AW1337" s="80">
        <f t="shared" ca="1" si="1608"/>
        <v>3200</v>
      </c>
      <c r="AX1337" s="80">
        <f t="shared" ca="1" si="1608"/>
        <v>3300</v>
      </c>
      <c r="AY1337" s="80">
        <f t="shared" ref="AY1337:CD1346" ca="1" si="1609">-AY1329+AX1337</f>
        <v>3400</v>
      </c>
      <c r="AZ1337" s="80">
        <f t="shared" ca="1" si="1609"/>
        <v>3500</v>
      </c>
      <c r="BA1337" s="80">
        <f t="shared" ca="1" si="1609"/>
        <v>3600</v>
      </c>
      <c r="BB1337" s="80">
        <f t="shared" ca="1" si="1609"/>
        <v>3700</v>
      </c>
      <c r="BC1337" s="80">
        <f t="shared" ca="1" si="1609"/>
        <v>3800</v>
      </c>
      <c r="BD1337" s="80">
        <f t="shared" ca="1" si="1609"/>
        <v>3900</v>
      </c>
      <c r="BE1337" s="80">
        <f t="shared" ca="1" si="1609"/>
        <v>4000</v>
      </c>
      <c r="BF1337" s="80">
        <f t="shared" ca="1" si="1609"/>
        <v>4100</v>
      </c>
      <c r="BG1337" s="80">
        <f t="shared" ca="1" si="1609"/>
        <v>4200</v>
      </c>
      <c r="BH1337" s="80">
        <f t="shared" ca="1" si="1609"/>
        <v>4300</v>
      </c>
      <c r="BI1337" s="80">
        <f t="shared" ca="1" si="1609"/>
        <v>4400</v>
      </c>
      <c r="BJ1337" s="80">
        <f t="shared" ca="1" si="1609"/>
        <v>4500</v>
      </c>
      <c r="BK1337" s="80">
        <f t="shared" ca="1" si="1609"/>
        <v>4600</v>
      </c>
      <c r="BL1337" s="80">
        <f t="shared" ca="1" si="1609"/>
        <v>4700</v>
      </c>
      <c r="BM1337" s="80">
        <f t="shared" ca="1" si="1609"/>
        <v>4800</v>
      </c>
      <c r="BN1337" s="80">
        <f t="shared" ca="1" si="1609"/>
        <v>4900</v>
      </c>
      <c r="BO1337" s="80">
        <f t="shared" ca="1" si="1609"/>
        <v>5000</v>
      </c>
      <c r="BP1337" s="80">
        <f t="shared" ca="1" si="1609"/>
        <v>5100</v>
      </c>
      <c r="BQ1337" s="80">
        <f t="shared" ca="1" si="1609"/>
        <v>5200</v>
      </c>
      <c r="BR1337" s="80">
        <f t="shared" ca="1" si="1609"/>
        <v>5300</v>
      </c>
      <c r="BS1337" s="80">
        <f t="shared" ca="1" si="1609"/>
        <v>5400</v>
      </c>
      <c r="BT1337" s="80">
        <f t="shared" ca="1" si="1609"/>
        <v>5500</v>
      </c>
      <c r="BU1337" s="80">
        <f t="shared" ca="1" si="1609"/>
        <v>5600</v>
      </c>
      <c r="BV1337" s="80">
        <f t="shared" ca="1" si="1609"/>
        <v>5700</v>
      </c>
      <c r="BW1337" s="80">
        <f t="shared" ca="1" si="1609"/>
        <v>5800</v>
      </c>
      <c r="BX1337" s="80">
        <f t="shared" ca="1" si="1609"/>
        <v>5900</v>
      </c>
      <c r="BY1337" s="80">
        <f t="shared" ca="1" si="1609"/>
        <v>6000</v>
      </c>
      <c r="BZ1337" s="80">
        <f t="shared" ca="1" si="1609"/>
        <v>6100</v>
      </c>
      <c r="CA1337" s="80">
        <f t="shared" ca="1" si="1609"/>
        <v>6200</v>
      </c>
      <c r="CB1337" s="80">
        <f t="shared" ca="1" si="1609"/>
        <v>6300</v>
      </c>
      <c r="CC1337" s="80">
        <f t="shared" ca="1" si="1609"/>
        <v>6400</v>
      </c>
      <c r="CD1337" s="80">
        <f t="shared" ca="1" si="1609"/>
        <v>6500</v>
      </c>
      <c r="CE1337" s="80">
        <f t="shared" ref="CE1337:CL1346" ca="1" si="1610">-CE1329+CD1337</f>
        <v>6600</v>
      </c>
      <c r="CF1337" s="80">
        <f t="shared" ca="1" si="1610"/>
        <v>6700</v>
      </c>
      <c r="CG1337" s="80">
        <f t="shared" ca="1" si="1610"/>
        <v>6800</v>
      </c>
      <c r="CH1337" s="80">
        <f t="shared" ca="1" si="1610"/>
        <v>6900</v>
      </c>
      <c r="CI1337" s="80">
        <f t="shared" ca="1" si="1610"/>
        <v>7000</v>
      </c>
      <c r="CJ1337" s="80">
        <f t="shared" ca="1" si="1610"/>
        <v>7100</v>
      </c>
      <c r="CK1337" s="80">
        <f t="shared" ca="1" si="1610"/>
        <v>7200</v>
      </c>
      <c r="CL1337" s="80">
        <f t="shared" ca="1" si="1610"/>
        <v>7300</v>
      </c>
      <c r="CN1337" s="80">
        <f>CN1334</f>
        <v>100</v>
      </c>
      <c r="CO1337" s="80" t="e">
        <f t="shared" ref="CO1337:CO1346" ca="1" si="1611">-CO1329+CN1337</f>
        <v>#N/A</v>
      </c>
      <c r="CP1337" s="80" t="e">
        <f t="shared" ref="CP1337:DL1346" ca="1" si="1612">-CP1329+CO1337</f>
        <v>#N/A</v>
      </c>
      <c r="CQ1337" s="80" t="e">
        <f t="shared" ca="1" si="1612"/>
        <v>#N/A</v>
      </c>
      <c r="CR1337" s="80" t="e">
        <f t="shared" ca="1" si="1612"/>
        <v>#N/A</v>
      </c>
      <c r="CS1337" s="80" t="e">
        <f t="shared" ca="1" si="1612"/>
        <v>#N/A</v>
      </c>
      <c r="CT1337" s="80" t="e">
        <f t="shared" ca="1" si="1612"/>
        <v>#N/A</v>
      </c>
      <c r="CU1337" s="80" t="e">
        <f t="shared" ca="1" si="1612"/>
        <v>#N/A</v>
      </c>
      <c r="CV1337" s="80" t="e">
        <f t="shared" ca="1" si="1612"/>
        <v>#N/A</v>
      </c>
      <c r="CW1337" s="80" t="e">
        <f t="shared" ca="1" si="1612"/>
        <v>#N/A</v>
      </c>
      <c r="CX1337" s="80" t="e">
        <f t="shared" ca="1" si="1612"/>
        <v>#N/A</v>
      </c>
      <c r="CY1337" s="80" t="e">
        <f t="shared" ca="1" si="1612"/>
        <v>#N/A</v>
      </c>
      <c r="CZ1337" s="80" t="e">
        <f t="shared" ca="1" si="1612"/>
        <v>#N/A</v>
      </c>
      <c r="DA1337" s="80" t="e">
        <f t="shared" ca="1" si="1612"/>
        <v>#N/A</v>
      </c>
      <c r="DB1337" s="80" t="e">
        <f t="shared" ca="1" si="1612"/>
        <v>#N/A</v>
      </c>
      <c r="DC1337" s="80" t="e">
        <f t="shared" ca="1" si="1612"/>
        <v>#N/A</v>
      </c>
      <c r="DD1337" s="80" t="e">
        <f t="shared" ca="1" si="1612"/>
        <v>#N/A</v>
      </c>
      <c r="DE1337" s="80" t="e">
        <f t="shared" ca="1" si="1612"/>
        <v>#N/A</v>
      </c>
      <c r="DF1337" s="80" t="e">
        <f t="shared" ca="1" si="1612"/>
        <v>#N/A</v>
      </c>
      <c r="DG1337" s="80" t="e">
        <f t="shared" ca="1" si="1612"/>
        <v>#N/A</v>
      </c>
      <c r="DH1337" s="80" t="e">
        <f t="shared" ca="1" si="1612"/>
        <v>#N/A</v>
      </c>
      <c r="DI1337" s="80" t="e">
        <f t="shared" ca="1" si="1612"/>
        <v>#N/A</v>
      </c>
      <c r="DJ1337" s="80" t="e">
        <f t="shared" ca="1" si="1612"/>
        <v>#N/A</v>
      </c>
      <c r="DK1337" s="80" t="e">
        <f t="shared" ca="1" si="1612"/>
        <v>#N/A</v>
      </c>
      <c r="DL1337" s="80" t="e">
        <f t="shared" ca="1" si="1612"/>
        <v>#N/A</v>
      </c>
    </row>
    <row r="1338" spans="2:116" x14ac:dyDescent="0.4">
      <c r="D1338" t="s">
        <v>768</v>
      </c>
      <c r="E1338" s="8" t="str">
        <f t="shared" si="1605"/>
        <v>1338 FAINTR-S</v>
      </c>
      <c r="G1338" s="158" t="str">
        <f>"Accumulated amortization - "&amp;SUBSTITUTE(G1322,":","")</f>
        <v>Accumulated amortization - Revenue driven intangible assets</v>
      </c>
      <c r="I1338" s="81">
        <f>-H1325/H1324*I1337</f>
        <v>0</v>
      </c>
      <c r="J1338" s="243"/>
      <c r="K1338" s="37">
        <f ca="1">SUMIF($4:$4,K$2,1338:1338)</f>
        <v>-149.04688668347262</v>
      </c>
      <c r="L1338" s="37">
        <f ca="1">SUMIF($4:$4,L$2,1338:1338)</f>
        <v>-572.74036421537005</v>
      </c>
      <c r="M1338" s="37">
        <f ca="1">SUMIF($4:$4,M$2,1338:1338)</f>
        <v>-1332.4538030357808</v>
      </c>
      <c r="N1338" s="37">
        <f ca="1">SUMIF($4:$4,N$2,1338:1338)</f>
        <v>-2503.275255378368</v>
      </c>
      <c r="O1338" s="37">
        <f ca="1">SUMIF($4:$4,O$2,1338:1338)</f>
        <v>-4177.0721801722329</v>
      </c>
      <c r="P1338" s="37">
        <f ca="1">SUMIF($4:$4,P$2,1338:1338)</f>
        <v>-6307.0205467686155</v>
      </c>
      <c r="R1338" s="37">
        <f>$I1338</f>
        <v>0</v>
      </c>
      <c r="S1338" s="81">
        <f t="shared" ref="S1338:AX1347" ca="1" si="1613">R1338+S1332</f>
        <v>-3.2203389830508478</v>
      </c>
      <c r="T1338" s="81">
        <f t="shared" ca="1" si="1613"/>
        <v>-8.0206837115771332</v>
      </c>
      <c r="U1338" s="81">
        <f t="shared" ca="1" si="1613"/>
        <v>-14.427813943976746</v>
      </c>
      <c r="V1338" s="81">
        <f t="shared" ca="1" si="1613"/>
        <v>-22.468963332857708</v>
      </c>
      <c r="W1338" s="81">
        <f t="shared" ca="1" si="1613"/>
        <v>-32.17182711816038</v>
      </c>
      <c r="X1338" s="81">
        <f t="shared" ca="1" si="1613"/>
        <v>-43.564569950671569</v>
      </c>
      <c r="Y1338" s="81">
        <f t="shared" ca="1" si="1613"/>
        <v>-56.675833848140577</v>
      </c>
      <c r="Z1338" s="81">
        <f t="shared" ca="1" si="1613"/>
        <v>-71.534746286244655</v>
      </c>
      <c r="AA1338" s="81">
        <f t="shared" ca="1" si="1613"/>
        <v>-88.170928426689471</v>
      </c>
      <c r="AB1338" s="81">
        <f t="shared" ca="1" si="1613"/>
        <v>-106.61450348476896</v>
      </c>
      <c r="AC1338" s="81">
        <f t="shared" ca="1" si="1613"/>
        <v>-126.89610523874809</v>
      </c>
      <c r="AD1338" s="81">
        <f t="shared" ca="1" si="1613"/>
        <v>-149.04688668347262</v>
      </c>
      <c r="AE1338" s="81">
        <f t="shared" ca="1" si="1613"/>
        <v>-173.09852883065014</v>
      </c>
      <c r="AF1338" s="81">
        <f t="shared" ca="1" si="1613"/>
        <v>-199.08324965828828</v>
      </c>
      <c r="AG1338" s="81">
        <f t="shared" ca="1" si="1613"/>
        <v>-227.0338132118186</v>
      </c>
      <c r="AH1338" s="81">
        <f t="shared" ca="1" si="1613"/>
        <v>-256.98353885947654</v>
      </c>
      <c r="AI1338" s="81">
        <f t="shared" ca="1" si="1613"/>
        <v>-288.96631070455243</v>
      </c>
      <c r="AJ1338" s="81">
        <f t="shared" ca="1" si="1613"/>
        <v>-323.01658715717195</v>
      </c>
      <c r="AK1338" s="81">
        <f t="shared" ca="1" si="1613"/>
        <v>-359.16941066831043</v>
      </c>
      <c r="AL1338" s="81">
        <f t="shared" ca="1" si="1613"/>
        <v>-397.46041762879025</v>
      </c>
      <c r="AM1338" s="81">
        <f t="shared" ca="1" si="1613"/>
        <v>-437.92584843605789</v>
      </c>
      <c r="AN1338" s="81">
        <f t="shared" ca="1" si="1613"/>
        <v>-480.60255773158428</v>
      </c>
      <c r="AO1338" s="81">
        <f t="shared" ca="1" si="1613"/>
        <v>-525.5280248117806</v>
      </c>
      <c r="AP1338" s="81">
        <f t="shared" ca="1" si="1613"/>
        <v>-572.74036421537005</v>
      </c>
      <c r="AQ1338" s="81">
        <f t="shared" ca="1" si="1613"/>
        <v>-622.27833649020681</v>
      </c>
      <c r="AR1338" s="81">
        <f t="shared" ca="1" si="1613"/>
        <v>-674.18135914258323</v>
      </c>
      <c r="AS1338" s="81">
        <f t="shared" ca="1" si="1613"/>
        <v>-728.48951777211857</v>
      </c>
      <c r="AT1338" s="81">
        <f t="shared" ca="1" si="1613"/>
        <v>-785.24357739537481</v>
      </c>
      <c r="AU1338" s="81">
        <f t="shared" ca="1" si="1613"/>
        <v>-844.48499396139812</v>
      </c>
      <c r="AV1338" s="81">
        <f t="shared" ca="1" si="1613"/>
        <v>-906.25592606243879</v>
      </c>
      <c r="AW1338" s="81">
        <f t="shared" ca="1" si="1613"/>
        <v>-970.59924684315808</v>
      </c>
      <c r="AX1338" s="81">
        <f t="shared" ca="1" si="1613"/>
        <v>-1037.5585561116861</v>
      </c>
      <c r="AY1338" s="81">
        <f t="shared" ref="AY1338:CD1347" ca="1" si="1614">AX1338+AY1332</f>
        <v>-1107.178192655952</v>
      </c>
      <c r="AZ1338" s="81">
        <f t="shared" ca="1" si="1614"/>
        <v>-1179.5032467687647</v>
      </c>
      <c r="BA1338" s="81">
        <f t="shared" ca="1" si="1614"/>
        <v>-1254.5795729851845</v>
      </c>
      <c r="BB1338" s="81">
        <f t="shared" ca="1" si="1614"/>
        <v>-1332.4538030357808</v>
      </c>
      <c r="BC1338" s="81">
        <f t="shared" ca="1" si="1614"/>
        <v>-1413.1733590194381</v>
      </c>
      <c r="BD1338" s="81">
        <f t="shared" ca="1" si="1614"/>
        <v>-1496.7864667994286</v>
      </c>
      <c r="BE1338" s="81">
        <f t="shared" ca="1" si="1614"/>
        <v>-1583.3421696265375</v>
      </c>
      <c r="BF1338" s="81">
        <f t="shared" ca="1" si="1614"/>
        <v>-1672.8903419930889</v>
      </c>
      <c r="BG1338" s="81">
        <f t="shared" ca="1" si="1614"/>
        <v>-1765.4817037217854</v>
      </c>
      <c r="BH1338" s="81">
        <f t="shared" ca="1" si="1614"/>
        <v>-1861.167834293341</v>
      </c>
      <c r="BI1338" s="81">
        <f t="shared" ca="1" si="1614"/>
        <v>-1960.001187416957</v>
      </c>
      <c r="BJ1338" s="81">
        <f t="shared" ca="1" si="1614"/>
        <v>-2062.0351058477527</v>
      </c>
      <c r="BK1338" s="81">
        <f t="shared" ca="1" si="1614"/>
        <v>-2167.3238364553417</v>
      </c>
      <c r="BL1338" s="81">
        <f t="shared" ca="1" si="1614"/>
        <v>-2275.9225455478054</v>
      </c>
      <c r="BM1338" s="81">
        <f t="shared" ca="1" si="1614"/>
        <v>-2387.8873344553954</v>
      </c>
      <c r="BN1338" s="81">
        <f t="shared" ca="1" si="1614"/>
        <v>-2503.275255378368</v>
      </c>
      <c r="BO1338" s="81">
        <f t="shared" ca="1" si="1614"/>
        <v>-2622.1443275034253</v>
      </c>
      <c r="BP1338" s="81">
        <f t="shared" ca="1" si="1614"/>
        <v>-2744.5535533933139</v>
      </c>
      <c r="BQ1338" s="81">
        <f t="shared" ca="1" si="1614"/>
        <v>-2870.5629356542177</v>
      </c>
      <c r="BR1338" s="81">
        <f t="shared" ca="1" si="1614"/>
        <v>-3000.2334938856452</v>
      </c>
      <c r="BS1338" s="81">
        <f t="shared" ca="1" si="1614"/>
        <v>-3133.6272819176052</v>
      </c>
      <c r="BT1338" s="81">
        <f t="shared" ca="1" si="1614"/>
        <v>-3270.8074053399373</v>
      </c>
      <c r="BU1338" s="81">
        <f t="shared" ca="1" si="1614"/>
        <v>-3411.8380393287498</v>
      </c>
      <c r="BV1338" s="81">
        <f t="shared" ca="1" si="1614"/>
        <v>-3556.7844467749997</v>
      </c>
      <c r="BW1338" s="81">
        <f t="shared" ca="1" si="1614"/>
        <v>-3705.7129967203387</v>
      </c>
      <c r="BX1338" s="81">
        <f t="shared" ca="1" si="1614"/>
        <v>-3858.691183105429</v>
      </c>
      <c r="BY1338" s="81">
        <f t="shared" ca="1" si="1614"/>
        <v>-4015.7876438360295</v>
      </c>
      <c r="BZ1338" s="81">
        <f t="shared" ca="1" si="1614"/>
        <v>-4177.0721801722329</v>
      </c>
      <c r="CA1338" s="81">
        <f t="shared" ca="1" si="1614"/>
        <v>-4339.3954374632876</v>
      </c>
      <c r="CB1338" s="81">
        <f t="shared" ca="1" si="1614"/>
        <v>-4504.4153543866814</v>
      </c>
      <c r="CC1338" s="81">
        <f t="shared" ca="1" si="1614"/>
        <v>-4672.1508572794801</v>
      </c>
      <c r="CD1338" s="81">
        <f t="shared" ca="1" si="1614"/>
        <v>-4842.6207393699124</v>
      </c>
      <c r="CE1338" s="81">
        <f t="shared" ref="CE1338:CL1347" ca="1" si="1615">CD1338+CE1332</f>
        <v>-5015.8436508281675</v>
      </c>
      <c r="CF1338" s="81">
        <f t="shared" ca="1" si="1615"/>
        <v>-5191.8380885181678</v>
      </c>
      <c r="CG1338" s="81">
        <f t="shared" ca="1" si="1615"/>
        <v>-5370.6223854430409</v>
      </c>
      <c r="CH1338" s="81">
        <f t="shared" ca="1" si="1615"/>
        <v>-5552.214699876853</v>
      </c>
      <c r="CI1338" s="81">
        <f t="shared" ca="1" si="1615"/>
        <v>-5736.6330041749989</v>
      </c>
      <c r="CJ1338" s="81">
        <f t="shared" ca="1" si="1615"/>
        <v>-5923.8950732554786</v>
      </c>
      <c r="CK1338" s="81">
        <f t="shared" ca="1" si="1615"/>
        <v>-6114.0184727431179</v>
      </c>
      <c r="CL1338" s="81">
        <f t="shared" ca="1" si="1615"/>
        <v>-6307.0205467686155</v>
      </c>
      <c r="CN1338" s="81">
        <f>-H1325/H1324*CN1337</f>
        <v>0</v>
      </c>
      <c r="CO1338" s="81" t="e">
        <f t="shared" ref="CO1338:CO1347" ca="1" si="1616">CN1338+CO1332</f>
        <v>#N/A</v>
      </c>
      <c r="CP1338" s="81" t="e">
        <f t="shared" ref="CP1338:DL1347" ca="1" si="1617">CO1338+CP1332</f>
        <v>#N/A</v>
      </c>
      <c r="CQ1338" s="81" t="e">
        <f t="shared" ca="1" si="1617"/>
        <v>#N/A</v>
      </c>
      <c r="CR1338" s="81" t="e">
        <f t="shared" ca="1" si="1617"/>
        <v>#N/A</v>
      </c>
      <c r="CS1338" s="81" t="e">
        <f t="shared" ca="1" si="1617"/>
        <v>#N/A</v>
      </c>
      <c r="CT1338" s="81" t="e">
        <f t="shared" ca="1" si="1617"/>
        <v>#N/A</v>
      </c>
      <c r="CU1338" s="81" t="e">
        <f t="shared" ca="1" si="1617"/>
        <v>#N/A</v>
      </c>
      <c r="CV1338" s="81" t="e">
        <f t="shared" ca="1" si="1617"/>
        <v>#N/A</v>
      </c>
      <c r="CW1338" s="81" t="e">
        <f t="shared" ca="1" si="1617"/>
        <v>#N/A</v>
      </c>
      <c r="CX1338" s="81" t="e">
        <f t="shared" ca="1" si="1617"/>
        <v>#N/A</v>
      </c>
      <c r="CY1338" s="81" t="e">
        <f t="shared" ca="1" si="1617"/>
        <v>#N/A</v>
      </c>
      <c r="CZ1338" s="81" t="e">
        <f t="shared" ca="1" si="1617"/>
        <v>#N/A</v>
      </c>
      <c r="DA1338" s="81" t="e">
        <f t="shared" ca="1" si="1617"/>
        <v>#N/A</v>
      </c>
      <c r="DB1338" s="81" t="e">
        <f t="shared" ca="1" si="1617"/>
        <v>#N/A</v>
      </c>
      <c r="DC1338" s="81" t="e">
        <f t="shared" ca="1" si="1617"/>
        <v>#N/A</v>
      </c>
      <c r="DD1338" s="81" t="e">
        <f t="shared" ca="1" si="1617"/>
        <v>#N/A</v>
      </c>
      <c r="DE1338" s="81" t="e">
        <f t="shared" ca="1" si="1617"/>
        <v>#N/A</v>
      </c>
      <c r="DF1338" s="81" t="e">
        <f t="shared" ca="1" si="1617"/>
        <v>#N/A</v>
      </c>
      <c r="DG1338" s="81" t="e">
        <f t="shared" ca="1" si="1617"/>
        <v>#N/A</v>
      </c>
      <c r="DH1338" s="81" t="e">
        <f t="shared" ca="1" si="1617"/>
        <v>#N/A</v>
      </c>
      <c r="DI1338" s="81" t="e">
        <f t="shared" ca="1" si="1617"/>
        <v>#N/A</v>
      </c>
      <c r="DJ1338" s="81" t="e">
        <f t="shared" ca="1" si="1617"/>
        <v>#N/A</v>
      </c>
      <c r="DK1338" s="81" t="e">
        <f t="shared" ca="1" si="1617"/>
        <v>#N/A</v>
      </c>
      <c r="DL1338" s="81" t="e">
        <f t="shared" ca="1" si="1617"/>
        <v>#N/A</v>
      </c>
    </row>
    <row r="1339" spans="2:116" x14ac:dyDescent="0.4">
      <c r="C1339" t="s">
        <v>240</v>
      </c>
      <c r="D1339" t="s">
        <v>768</v>
      </c>
      <c r="E1339" s="8" t="str">
        <f t="shared" si="1605"/>
        <v>1339 FAINTR-S</v>
      </c>
      <c r="G1339" s="126" t="str">
        <f>"Net PP&amp;E - "&amp;SUBSTITUTE(G1322,":","")</f>
        <v>Net PP&amp;E - Revenue driven intangible assets</v>
      </c>
      <c r="H1339" s="27"/>
      <c r="I1339" s="77">
        <f>SUM(I1337:I1338)</f>
        <v>100</v>
      </c>
      <c r="J1339" s="77"/>
      <c r="K1339" s="33">
        <f ca="1">SUMIF($4:$4,K$2,1339:1339)</f>
        <v>1150.9531133165274</v>
      </c>
      <c r="L1339" s="33">
        <f ca="1">SUMIF($4:$4,L$2,1339:1339)</f>
        <v>1927.2596357846301</v>
      </c>
      <c r="M1339" s="33">
        <f ca="1">SUMIF($4:$4,M$2,1339:1339)</f>
        <v>2367.5461969642192</v>
      </c>
      <c r="N1339" s="33">
        <f ca="1">SUMIF($4:$4,N$2,1339:1339)</f>
        <v>2396.724744621632</v>
      </c>
      <c r="O1339" s="33">
        <f ca="1">SUMIF($4:$4,O$2,1339:1339)</f>
        <v>1922.9278198277671</v>
      </c>
      <c r="P1339" s="33">
        <f ca="1">SUMIF($4:$4,P$2,1339:1339)</f>
        <v>992.97945323138447</v>
      </c>
      <c r="Q1339" s="33"/>
      <c r="R1339" s="33">
        <f>$I1339</f>
        <v>100</v>
      </c>
      <c r="S1339" s="77">
        <f t="shared" ref="S1339:AX1348" ca="1" si="1618">SUM(S1337:S1338)</f>
        <v>196.77966101694915</v>
      </c>
      <c r="T1339" s="77">
        <f t="shared" ca="1" si="1618"/>
        <v>291.97931628842287</v>
      </c>
      <c r="U1339" s="77">
        <f t="shared" ca="1" si="1618"/>
        <v>385.57218605602327</v>
      </c>
      <c r="V1339" s="77">
        <f t="shared" ca="1" si="1618"/>
        <v>477.5310366671423</v>
      </c>
      <c r="W1339" s="77">
        <f t="shared" ca="1" si="1618"/>
        <v>567.82817288183958</v>
      </c>
      <c r="X1339" s="77">
        <f t="shared" ca="1" si="1618"/>
        <v>656.43543004932849</v>
      </c>
      <c r="Y1339" s="77">
        <f t="shared" ca="1" si="1618"/>
        <v>743.32416615185946</v>
      </c>
      <c r="Z1339" s="77">
        <f t="shared" ca="1" si="1618"/>
        <v>828.46525371375537</v>
      </c>
      <c r="AA1339" s="77">
        <f t="shared" ca="1" si="1618"/>
        <v>911.82907157331056</v>
      </c>
      <c r="AB1339" s="77">
        <f t="shared" ca="1" si="1618"/>
        <v>993.38549651523101</v>
      </c>
      <c r="AC1339" s="77">
        <f t="shared" ca="1" si="1618"/>
        <v>1073.1038947612519</v>
      </c>
      <c r="AD1339" s="77">
        <f t="shared" ca="1" si="1618"/>
        <v>1150.9531133165274</v>
      </c>
      <c r="AE1339" s="77">
        <f t="shared" ca="1" si="1618"/>
        <v>1226.9014711693499</v>
      </c>
      <c r="AF1339" s="77">
        <f t="shared" ca="1" si="1618"/>
        <v>1300.9167503417118</v>
      </c>
      <c r="AG1339" s="77">
        <f t="shared" ca="1" si="1618"/>
        <v>1372.9661867881814</v>
      </c>
      <c r="AH1339" s="77">
        <f t="shared" ca="1" si="1618"/>
        <v>1443.0164611405235</v>
      </c>
      <c r="AI1339" s="77">
        <f t="shared" ca="1" si="1618"/>
        <v>1511.0336892954476</v>
      </c>
      <c r="AJ1339" s="77">
        <f t="shared" ca="1" si="1618"/>
        <v>1576.9834128428281</v>
      </c>
      <c r="AK1339" s="77">
        <f t="shared" ca="1" si="1618"/>
        <v>1640.8305893316897</v>
      </c>
      <c r="AL1339" s="77">
        <f t="shared" ca="1" si="1618"/>
        <v>1702.5395823712097</v>
      </c>
      <c r="AM1339" s="77">
        <f t="shared" ca="1" si="1618"/>
        <v>1762.074151563942</v>
      </c>
      <c r="AN1339" s="77">
        <f t="shared" ca="1" si="1618"/>
        <v>1819.3974422684157</v>
      </c>
      <c r="AO1339" s="77">
        <f t="shared" ca="1" si="1618"/>
        <v>1874.4719751882194</v>
      </c>
      <c r="AP1339" s="77">
        <f t="shared" ca="1" si="1618"/>
        <v>1927.2596357846301</v>
      </c>
      <c r="AQ1339" s="77">
        <f t="shared" ca="1" si="1618"/>
        <v>1977.7216635097932</v>
      </c>
      <c r="AR1339" s="77">
        <f t="shared" ca="1" si="1618"/>
        <v>2025.8186408574168</v>
      </c>
      <c r="AS1339" s="77">
        <f t="shared" ca="1" si="1618"/>
        <v>2071.5104822278813</v>
      </c>
      <c r="AT1339" s="77">
        <f t="shared" ca="1" si="1618"/>
        <v>2114.7564226046252</v>
      </c>
      <c r="AU1339" s="77">
        <f t="shared" ca="1" si="1618"/>
        <v>2155.5150060386018</v>
      </c>
      <c r="AV1339" s="77">
        <f t="shared" ca="1" si="1618"/>
        <v>2193.7440739375611</v>
      </c>
      <c r="AW1339" s="77">
        <f t="shared" ca="1" si="1618"/>
        <v>2229.4007531568418</v>
      </c>
      <c r="AX1339" s="77">
        <f t="shared" ca="1" si="1618"/>
        <v>2262.4414438883141</v>
      </c>
      <c r="AY1339" s="77">
        <f t="shared" ref="AY1339:CD1348" ca="1" si="1619">SUM(AY1337:AY1338)</f>
        <v>2292.821807344048</v>
      </c>
      <c r="AZ1339" s="77">
        <f t="shared" ca="1" si="1619"/>
        <v>2320.4967532312353</v>
      </c>
      <c r="BA1339" s="77">
        <f t="shared" ca="1" si="1619"/>
        <v>2345.4204270148157</v>
      </c>
      <c r="BB1339" s="77">
        <f t="shared" ca="1" si="1619"/>
        <v>2367.5461969642192</v>
      </c>
      <c r="BC1339" s="77">
        <f t="shared" ca="1" si="1619"/>
        <v>2386.8266409805619</v>
      </c>
      <c r="BD1339" s="77">
        <f t="shared" ca="1" si="1619"/>
        <v>2403.2135332005714</v>
      </c>
      <c r="BE1339" s="77">
        <f t="shared" ca="1" si="1619"/>
        <v>2416.6578303734623</v>
      </c>
      <c r="BF1339" s="77">
        <f t="shared" ca="1" si="1619"/>
        <v>2427.1096580069111</v>
      </c>
      <c r="BG1339" s="77">
        <f t="shared" ca="1" si="1619"/>
        <v>2434.5182962782146</v>
      </c>
      <c r="BH1339" s="77">
        <f t="shared" ca="1" si="1619"/>
        <v>2438.832165706659</v>
      </c>
      <c r="BI1339" s="77">
        <f t="shared" ca="1" si="1619"/>
        <v>2439.9988125830432</v>
      </c>
      <c r="BJ1339" s="77">
        <f t="shared" ca="1" si="1619"/>
        <v>2437.9648941522473</v>
      </c>
      <c r="BK1339" s="77">
        <f t="shared" ca="1" si="1619"/>
        <v>2432.6761635446583</v>
      </c>
      <c r="BL1339" s="77">
        <f t="shared" ca="1" si="1619"/>
        <v>2424.0774544521946</v>
      </c>
      <c r="BM1339" s="77">
        <f t="shared" ca="1" si="1619"/>
        <v>2412.1126655446046</v>
      </c>
      <c r="BN1339" s="77">
        <f t="shared" ca="1" si="1619"/>
        <v>2396.724744621632</v>
      </c>
      <c r="BO1339" s="77">
        <f t="shared" ca="1" si="1619"/>
        <v>2377.8556724965747</v>
      </c>
      <c r="BP1339" s="77">
        <f t="shared" ca="1" si="1619"/>
        <v>2355.4464466066861</v>
      </c>
      <c r="BQ1339" s="77">
        <f t="shared" ca="1" si="1619"/>
        <v>2329.4370643457823</v>
      </c>
      <c r="BR1339" s="77">
        <f t="shared" ca="1" si="1619"/>
        <v>2299.7665061143548</v>
      </c>
      <c r="BS1339" s="77">
        <f t="shared" ca="1" si="1619"/>
        <v>2266.3727180823948</v>
      </c>
      <c r="BT1339" s="77">
        <f t="shared" ca="1" si="1619"/>
        <v>2229.1925946600627</v>
      </c>
      <c r="BU1339" s="77">
        <f t="shared" ca="1" si="1619"/>
        <v>2188.1619606712502</v>
      </c>
      <c r="BV1339" s="77">
        <f t="shared" ca="1" si="1619"/>
        <v>2143.2155532250003</v>
      </c>
      <c r="BW1339" s="77">
        <f t="shared" ca="1" si="1619"/>
        <v>2094.2870032796613</v>
      </c>
      <c r="BX1339" s="77">
        <f t="shared" ca="1" si="1619"/>
        <v>2041.308816894571</v>
      </c>
      <c r="BY1339" s="77">
        <f t="shared" ca="1" si="1619"/>
        <v>1984.2123561639705</v>
      </c>
      <c r="BZ1339" s="77">
        <f t="shared" ca="1" si="1619"/>
        <v>1922.9278198277671</v>
      </c>
      <c r="CA1339" s="77">
        <f t="shared" ca="1" si="1619"/>
        <v>1860.6045625367124</v>
      </c>
      <c r="CB1339" s="77">
        <f t="shared" ca="1" si="1619"/>
        <v>1795.5846456133186</v>
      </c>
      <c r="CC1339" s="77">
        <f t="shared" ca="1" si="1619"/>
        <v>1727.8491427205199</v>
      </c>
      <c r="CD1339" s="77">
        <f t="shared" ca="1" si="1619"/>
        <v>1657.3792606300876</v>
      </c>
      <c r="CE1339" s="77">
        <f t="shared" ref="CE1339:CL1348" ca="1" si="1620">SUM(CE1337:CE1338)</f>
        <v>1584.1563491718325</v>
      </c>
      <c r="CF1339" s="77">
        <f t="shared" ca="1" si="1620"/>
        <v>1508.1619114818322</v>
      </c>
      <c r="CG1339" s="77">
        <f t="shared" ca="1" si="1620"/>
        <v>1429.3776145569591</v>
      </c>
      <c r="CH1339" s="77">
        <f t="shared" ca="1" si="1620"/>
        <v>1347.785300123147</v>
      </c>
      <c r="CI1339" s="77">
        <f t="shared" ca="1" si="1620"/>
        <v>1263.3669958250011</v>
      </c>
      <c r="CJ1339" s="77">
        <f t="shared" ca="1" si="1620"/>
        <v>1176.1049267445214</v>
      </c>
      <c r="CK1339" s="77">
        <f t="shared" ca="1" si="1620"/>
        <v>1085.9815272568821</v>
      </c>
      <c r="CL1339" s="77">
        <f t="shared" ca="1" si="1620"/>
        <v>992.97945323138447</v>
      </c>
      <c r="CN1339" s="77">
        <f>SUM(CN1337:CN1338)</f>
        <v>100</v>
      </c>
      <c r="CO1339" s="77" t="e">
        <f t="shared" ref="CO1339:CO1348" ca="1" si="1621">SUM(CO1337:CO1338)</f>
        <v>#N/A</v>
      </c>
      <c r="CP1339" s="77" t="e">
        <f t="shared" ref="CP1339:DK1348" ca="1" si="1622">SUM(CP1337:CP1338)</f>
        <v>#N/A</v>
      </c>
      <c r="CQ1339" s="77" t="e">
        <f t="shared" ca="1" si="1622"/>
        <v>#N/A</v>
      </c>
      <c r="CR1339" s="77" t="e">
        <f t="shared" ca="1" si="1622"/>
        <v>#N/A</v>
      </c>
      <c r="CS1339" s="77" t="e">
        <f t="shared" ca="1" si="1622"/>
        <v>#N/A</v>
      </c>
      <c r="CT1339" s="77" t="e">
        <f t="shared" ca="1" si="1622"/>
        <v>#N/A</v>
      </c>
      <c r="CU1339" s="77" t="e">
        <f t="shared" ca="1" si="1622"/>
        <v>#N/A</v>
      </c>
      <c r="CV1339" s="77" t="e">
        <f t="shared" ca="1" si="1622"/>
        <v>#N/A</v>
      </c>
      <c r="CW1339" s="77" t="e">
        <f t="shared" ca="1" si="1622"/>
        <v>#N/A</v>
      </c>
      <c r="CX1339" s="77" t="e">
        <f t="shared" ca="1" si="1622"/>
        <v>#N/A</v>
      </c>
      <c r="CY1339" s="77" t="e">
        <f t="shared" ca="1" si="1622"/>
        <v>#N/A</v>
      </c>
      <c r="CZ1339" s="77" t="e">
        <f t="shared" ca="1" si="1622"/>
        <v>#N/A</v>
      </c>
      <c r="DA1339" s="77" t="e">
        <f t="shared" ca="1" si="1622"/>
        <v>#N/A</v>
      </c>
      <c r="DB1339" s="77" t="e">
        <f t="shared" ca="1" si="1622"/>
        <v>#N/A</v>
      </c>
      <c r="DC1339" s="77" t="e">
        <f t="shared" ca="1" si="1622"/>
        <v>#N/A</v>
      </c>
      <c r="DD1339" s="77" t="e">
        <f t="shared" ca="1" si="1622"/>
        <v>#N/A</v>
      </c>
      <c r="DE1339" s="77" t="e">
        <f t="shared" ca="1" si="1622"/>
        <v>#N/A</v>
      </c>
      <c r="DF1339" s="77" t="e">
        <f t="shared" ca="1" si="1622"/>
        <v>#N/A</v>
      </c>
      <c r="DG1339" s="77" t="e">
        <f t="shared" ca="1" si="1622"/>
        <v>#N/A</v>
      </c>
      <c r="DH1339" s="77" t="e">
        <f t="shared" ca="1" si="1622"/>
        <v>#N/A</v>
      </c>
      <c r="DI1339" s="77" t="e">
        <f t="shared" ca="1" si="1622"/>
        <v>#N/A</v>
      </c>
      <c r="DJ1339" s="77" t="e">
        <f t="shared" ca="1" si="1622"/>
        <v>#N/A</v>
      </c>
      <c r="DK1339" s="77" t="e">
        <f t="shared" ca="1" si="1622"/>
        <v>#N/A</v>
      </c>
      <c r="DL1339" s="77" t="e">
        <f t="shared" ref="DL1339:DL1348" ca="1" si="1623">SUM(DL1337:DL1338)</f>
        <v>#N/A</v>
      </c>
    </row>
    <row r="1340" spans="2:116" x14ac:dyDescent="0.4">
      <c r="B1340" t="s">
        <v>244</v>
      </c>
      <c r="D1340" t="s">
        <v>768</v>
      </c>
      <c r="E1340" s="8" t="str">
        <f t="shared" ref="E1340:E1349" si="1624">ROW()&amp;" "&amp;D1340</f>
        <v>1340 FAINTR-S</v>
      </c>
      <c r="G1340" s="126"/>
      <c r="H1340" s="27"/>
      <c r="I1340" s="77"/>
      <c r="J1340" s="77"/>
      <c r="K1340" s="33"/>
      <c r="L1340" s="33"/>
      <c r="M1340" s="33"/>
      <c r="N1340" s="33"/>
      <c r="O1340" s="33"/>
      <c r="P1340" s="33"/>
      <c r="R1340" s="33"/>
      <c r="S1340" s="77"/>
      <c r="T1340" s="77"/>
      <c r="U1340" s="77"/>
      <c r="V1340" s="77"/>
      <c r="W1340" s="77"/>
      <c r="X1340" s="77"/>
      <c r="Y1340" s="77"/>
      <c r="Z1340" s="77"/>
      <c r="AA1340" s="77"/>
      <c r="AB1340" s="77"/>
      <c r="AC1340" s="77"/>
      <c r="AD1340" s="77"/>
      <c r="AE1340" s="77"/>
      <c r="AF1340" s="77"/>
      <c r="AG1340" s="77"/>
      <c r="AH1340" s="77"/>
      <c r="AI1340" s="77"/>
      <c r="AJ1340" s="77"/>
      <c r="AK1340" s="77"/>
      <c r="AL1340" s="77"/>
      <c r="AM1340" s="77"/>
      <c r="AN1340" s="77"/>
      <c r="AO1340" s="77"/>
      <c r="AP1340" s="77"/>
      <c r="AQ1340" s="77"/>
      <c r="AR1340" s="77"/>
      <c r="AS1340" s="77"/>
      <c r="AT1340" s="77"/>
      <c r="AU1340" s="77"/>
      <c r="AV1340" s="77"/>
      <c r="AW1340" s="77"/>
      <c r="AX1340" s="77"/>
      <c r="AY1340" s="77"/>
      <c r="AZ1340" s="77"/>
      <c r="BA1340" s="77"/>
      <c r="BB1340" s="77"/>
      <c r="BC1340" s="77"/>
      <c r="BD1340" s="77"/>
      <c r="BE1340" s="77"/>
      <c r="BF1340" s="77"/>
      <c r="BG1340" s="77"/>
      <c r="BH1340" s="77"/>
      <c r="BI1340" s="77"/>
      <c r="BJ1340" s="77"/>
      <c r="BK1340" s="77"/>
      <c r="BL1340" s="77"/>
      <c r="BM1340" s="77"/>
      <c r="BN1340" s="77"/>
      <c r="BO1340" s="77"/>
      <c r="BP1340" s="77"/>
      <c r="BQ1340" s="77"/>
      <c r="BR1340" s="77"/>
      <c r="BS1340" s="77"/>
      <c r="BT1340" s="77"/>
      <c r="BU1340" s="77"/>
      <c r="BV1340" s="77"/>
      <c r="BW1340" s="77"/>
      <c r="BX1340" s="77"/>
      <c r="BY1340" s="77"/>
      <c r="BZ1340" s="77"/>
      <c r="CA1340" s="77"/>
      <c r="CB1340" s="77"/>
      <c r="CC1340" s="77"/>
      <c r="CD1340" s="77"/>
      <c r="CE1340" s="77"/>
      <c r="CF1340" s="77"/>
      <c r="CG1340" s="77"/>
      <c r="CH1340" s="77"/>
      <c r="CI1340" s="77"/>
      <c r="CJ1340" s="77"/>
      <c r="CK1340" s="77"/>
      <c r="CL1340" s="77"/>
      <c r="CN1340" s="77"/>
      <c r="CO1340" s="77"/>
      <c r="CP1340" s="77"/>
      <c r="CQ1340" s="77"/>
      <c r="CR1340" s="77"/>
      <c r="CS1340" s="77"/>
      <c r="CT1340" s="77"/>
      <c r="CU1340" s="77"/>
      <c r="CV1340" s="77"/>
      <c r="CW1340" s="77"/>
      <c r="CX1340" s="77"/>
      <c r="CY1340" s="77"/>
      <c r="CZ1340" s="77"/>
      <c r="DA1340" s="77"/>
      <c r="DB1340" s="77"/>
      <c r="DC1340" s="77"/>
      <c r="DD1340" s="77"/>
      <c r="DE1340" s="77"/>
      <c r="DF1340" s="77"/>
      <c r="DG1340" s="77"/>
      <c r="DH1340" s="77"/>
      <c r="DI1340" s="77"/>
      <c r="DJ1340" s="77"/>
      <c r="DK1340" s="77"/>
      <c r="DL1340" s="77"/>
    </row>
    <row r="1341" spans="2:116" x14ac:dyDescent="0.4">
      <c r="B1341" t="s">
        <v>332</v>
      </c>
      <c r="D1341" t="s">
        <v>768</v>
      </c>
      <c r="E1341" s="8" t="str">
        <f t="shared" si="1605"/>
        <v>1341 FAINTR-S</v>
      </c>
      <c r="G1341" s="136" t="str">
        <f>G1314</f>
        <v>(Primary label)</v>
      </c>
      <c r="H1341" s="27"/>
      <c r="I1341" s="78"/>
      <c r="J1341" s="78"/>
      <c r="K1341" s="33"/>
      <c r="L1341" s="33"/>
      <c r="M1341" s="33"/>
      <c r="N1341" s="33"/>
      <c r="O1341" s="33"/>
      <c r="P1341" s="33"/>
      <c r="R1341" s="33"/>
      <c r="S1341" s="77"/>
      <c r="T1341" s="77"/>
      <c r="U1341" s="77"/>
      <c r="V1341" s="77"/>
      <c r="W1341" s="77"/>
      <c r="X1341" s="77"/>
      <c r="Y1341" s="77"/>
      <c r="Z1341" s="77"/>
      <c r="AA1341" s="77"/>
      <c r="AB1341" s="77"/>
      <c r="AC1341" s="77"/>
      <c r="AD1341" s="77"/>
      <c r="AE1341" s="77"/>
      <c r="AF1341" s="77"/>
      <c r="AG1341" s="77"/>
      <c r="AH1341" s="77"/>
      <c r="AI1341" s="77"/>
      <c r="AJ1341" s="77"/>
      <c r="AK1341" s="77"/>
      <c r="AL1341" s="77"/>
      <c r="AM1341" s="77"/>
      <c r="AN1341" s="77"/>
      <c r="AO1341" s="77"/>
      <c r="AP1341" s="77"/>
      <c r="AQ1341" s="77"/>
      <c r="AR1341" s="77"/>
      <c r="AS1341" s="77"/>
      <c r="AT1341" s="77"/>
      <c r="AU1341" s="77"/>
      <c r="AV1341" s="77"/>
      <c r="AW1341" s="77"/>
      <c r="AX1341" s="77"/>
      <c r="AY1341" s="77"/>
      <c r="AZ1341" s="77"/>
      <c r="BA1341" s="77"/>
      <c r="BB1341" s="77"/>
      <c r="BC1341" s="77"/>
      <c r="BD1341" s="77"/>
      <c r="BE1341" s="77"/>
      <c r="BF1341" s="77"/>
      <c r="BG1341" s="77"/>
      <c r="BH1341" s="77"/>
      <c r="BI1341" s="77"/>
      <c r="BJ1341" s="77"/>
      <c r="BK1341" s="77"/>
      <c r="BL1341" s="77"/>
      <c r="BM1341" s="77"/>
      <c r="BN1341" s="77"/>
      <c r="BO1341" s="77"/>
      <c r="BP1341" s="77"/>
      <c r="BQ1341" s="77"/>
      <c r="BR1341" s="77"/>
      <c r="BS1341" s="77"/>
      <c r="BT1341" s="77"/>
      <c r="BU1341" s="77"/>
      <c r="BV1341" s="77"/>
      <c r="BW1341" s="77"/>
      <c r="BX1341" s="77"/>
      <c r="BY1341" s="77"/>
      <c r="BZ1341" s="77"/>
      <c r="CA1341" s="77"/>
      <c r="CB1341" s="77"/>
      <c r="CC1341" s="77"/>
      <c r="CD1341" s="77"/>
      <c r="CE1341" s="77"/>
      <c r="CF1341" s="77"/>
      <c r="CG1341" s="77"/>
      <c r="CH1341" s="77"/>
      <c r="CI1341" s="77"/>
      <c r="CJ1341" s="77"/>
      <c r="CK1341" s="77"/>
      <c r="CL1341" s="77"/>
      <c r="CN1341" s="78"/>
      <c r="CO1341" s="77"/>
      <c r="CP1341" s="77"/>
      <c r="CQ1341" s="77"/>
      <c r="CR1341" s="77"/>
      <c r="CS1341" s="77"/>
      <c r="CT1341" s="77"/>
      <c r="CU1341" s="77"/>
      <c r="CV1341" s="77"/>
      <c r="CW1341" s="77"/>
      <c r="CX1341" s="77"/>
      <c r="CY1341" s="77"/>
      <c r="CZ1341" s="77"/>
      <c r="DA1341" s="77"/>
      <c r="DB1341" s="77"/>
      <c r="DC1341" s="77"/>
      <c r="DD1341" s="77"/>
      <c r="DE1341" s="77"/>
      <c r="DF1341" s="77"/>
      <c r="DG1341" s="77"/>
      <c r="DH1341" s="77"/>
      <c r="DI1341" s="77"/>
      <c r="DJ1341" s="77"/>
      <c r="DK1341" s="77"/>
      <c r="DL1341" s="77"/>
    </row>
    <row r="1342" spans="2:116" x14ac:dyDescent="0.4">
      <c r="B1342" t="s">
        <v>332</v>
      </c>
      <c r="D1342" t="s">
        <v>768</v>
      </c>
      <c r="E1342" s="8" t="str">
        <f>ROW()&amp;" "&amp;D1342</f>
        <v>1342 FAINTR-S</v>
      </c>
      <c r="G1342" s="136" t="str">
        <f>G1315</f>
        <v>primary unit</v>
      </c>
      <c r="H1342" s="27"/>
      <c r="I1342" s="78"/>
      <c r="J1342" s="78"/>
      <c r="K1342" s="33"/>
      <c r="L1342" s="33"/>
      <c r="M1342" s="33"/>
      <c r="N1342" s="33"/>
      <c r="O1342" s="33"/>
      <c r="P1342" s="33"/>
      <c r="R1342" s="33"/>
      <c r="S1342" s="77"/>
      <c r="T1342" s="77"/>
      <c r="U1342" s="77"/>
      <c r="V1342" s="77"/>
      <c r="W1342" s="77"/>
      <c r="X1342" s="77"/>
      <c r="Y1342" s="77"/>
      <c r="Z1342" s="77"/>
      <c r="AA1342" s="77"/>
      <c r="AB1342" s="77"/>
      <c r="AC1342" s="77"/>
      <c r="AD1342" s="77"/>
      <c r="AE1342" s="77"/>
      <c r="AF1342" s="77"/>
      <c r="AG1342" s="77"/>
      <c r="AH1342" s="77"/>
      <c r="AI1342" s="77"/>
      <c r="AJ1342" s="77"/>
      <c r="AK1342" s="77"/>
      <c r="AL1342" s="77"/>
      <c r="AM1342" s="77"/>
      <c r="AN1342" s="77"/>
      <c r="AO1342" s="77"/>
      <c r="AP1342" s="77"/>
      <c r="AQ1342" s="77"/>
      <c r="AR1342" s="77"/>
      <c r="AS1342" s="77"/>
      <c r="AT1342" s="77"/>
      <c r="AU1342" s="77"/>
      <c r="AV1342" s="77"/>
      <c r="AW1342" s="77"/>
      <c r="AX1342" s="77"/>
      <c r="AY1342" s="77"/>
      <c r="AZ1342" s="77"/>
      <c r="BA1342" s="77"/>
      <c r="BB1342" s="77"/>
      <c r="BC1342" s="77"/>
      <c r="BD1342" s="77"/>
      <c r="BE1342" s="77"/>
      <c r="BF1342" s="77"/>
      <c r="BG1342" s="77"/>
      <c r="BH1342" s="77"/>
      <c r="BI1342" s="77"/>
      <c r="BJ1342" s="77"/>
      <c r="BK1342" s="77"/>
      <c r="BL1342" s="77"/>
      <c r="BM1342" s="77"/>
      <c r="BN1342" s="77"/>
      <c r="BO1342" s="77"/>
      <c r="BP1342" s="77"/>
      <c r="BQ1342" s="77"/>
      <c r="BR1342" s="77"/>
      <c r="BS1342" s="77"/>
      <c r="BT1342" s="77"/>
      <c r="BU1342" s="77"/>
      <c r="BV1342" s="77"/>
      <c r="BW1342" s="77"/>
      <c r="BX1342" s="77"/>
      <c r="BY1342" s="77"/>
      <c r="BZ1342" s="77"/>
      <c r="CA1342" s="77"/>
      <c r="CB1342" s="77"/>
      <c r="CC1342" s="77"/>
      <c r="CD1342" s="77"/>
      <c r="CE1342" s="77"/>
      <c r="CF1342" s="77"/>
      <c r="CG1342" s="77"/>
      <c r="CH1342" s="77"/>
      <c r="CI1342" s="77"/>
      <c r="CJ1342" s="77"/>
      <c r="CK1342" s="77"/>
      <c r="CL1342" s="77"/>
      <c r="CN1342" s="78"/>
      <c r="CO1342" s="77"/>
      <c r="CP1342" s="77"/>
      <c r="CQ1342" s="77"/>
      <c r="CR1342" s="77"/>
      <c r="CS1342" s="77"/>
      <c r="CT1342" s="77"/>
      <c r="CU1342" s="77"/>
      <c r="CV1342" s="77"/>
      <c r="CW1342" s="77"/>
      <c r="CX1342" s="77"/>
      <c r="CY1342" s="77"/>
      <c r="CZ1342" s="77"/>
      <c r="DA1342" s="77"/>
      <c r="DB1342" s="77"/>
      <c r="DC1342" s="77"/>
      <c r="DD1342" s="77"/>
      <c r="DE1342" s="77"/>
      <c r="DF1342" s="77"/>
      <c r="DG1342" s="77"/>
      <c r="DH1342" s="77"/>
      <c r="DI1342" s="77"/>
      <c r="DJ1342" s="77"/>
      <c r="DK1342" s="77"/>
      <c r="DL1342" s="77"/>
    </row>
    <row r="1343" spans="2:116" x14ac:dyDescent="0.4">
      <c r="B1343" t="s">
        <v>332</v>
      </c>
      <c r="D1343" t="s">
        <v>768</v>
      </c>
      <c r="E1343" s="8" t="str">
        <f t="shared" si="1605"/>
        <v>1343 FAINTR-S</v>
      </c>
      <c r="G1343" s="136" t="str">
        <f>G1316</f>
        <v>Primary revenue driver</v>
      </c>
      <c r="K1343" s="53"/>
      <c r="L1343" s="53"/>
      <c r="M1343" s="53"/>
      <c r="N1343" s="53"/>
      <c r="O1343" s="53"/>
      <c r="P1343" s="53"/>
      <c r="R1343" s="24"/>
      <c r="S1343" s="179" t="str">
        <f t="shared" ref="S1343:AX1352" si="1625">S1316</f>
        <v>S$16</v>
      </c>
      <c r="T1343" s="179" t="str">
        <f t="shared" si="1625"/>
        <v>T$16</v>
      </c>
      <c r="U1343" s="179" t="str">
        <f t="shared" si="1625"/>
        <v>U$16</v>
      </c>
      <c r="V1343" s="179" t="str">
        <f t="shared" si="1625"/>
        <v>V$16</v>
      </c>
      <c r="W1343" s="179" t="str">
        <f t="shared" si="1625"/>
        <v>W$16</v>
      </c>
      <c r="X1343" s="179" t="str">
        <f t="shared" si="1625"/>
        <v>X$16</v>
      </c>
      <c r="Y1343" s="179" t="str">
        <f t="shared" si="1625"/>
        <v>Y$16</v>
      </c>
      <c r="Z1343" s="179" t="str">
        <f t="shared" si="1625"/>
        <v>Z$16</v>
      </c>
      <c r="AA1343" s="179" t="str">
        <f t="shared" si="1625"/>
        <v>AA$16</v>
      </c>
      <c r="AB1343" s="179" t="str">
        <f t="shared" si="1625"/>
        <v>AB$16</v>
      </c>
      <c r="AC1343" s="179" t="str">
        <f t="shared" si="1625"/>
        <v>AC$16</v>
      </c>
      <c r="AD1343" s="179" t="str">
        <f t="shared" si="1625"/>
        <v>AD$16</v>
      </c>
      <c r="AE1343" s="179" t="str">
        <f t="shared" si="1625"/>
        <v>AE$16</v>
      </c>
      <c r="AF1343" s="179" t="str">
        <f t="shared" si="1625"/>
        <v>AF$16</v>
      </c>
      <c r="AG1343" s="179" t="str">
        <f t="shared" si="1625"/>
        <v>AG$16</v>
      </c>
      <c r="AH1343" s="179" t="str">
        <f t="shared" si="1625"/>
        <v>AH$16</v>
      </c>
      <c r="AI1343" s="179" t="str">
        <f t="shared" si="1625"/>
        <v>AI$16</v>
      </c>
      <c r="AJ1343" s="179" t="str">
        <f t="shared" si="1625"/>
        <v>AJ$16</v>
      </c>
      <c r="AK1343" s="179" t="str">
        <f t="shared" si="1625"/>
        <v>AK$16</v>
      </c>
      <c r="AL1343" s="179" t="str">
        <f t="shared" si="1625"/>
        <v>AL$16</v>
      </c>
      <c r="AM1343" s="179" t="str">
        <f t="shared" si="1625"/>
        <v>AM$16</v>
      </c>
      <c r="AN1343" s="179" t="str">
        <f t="shared" si="1625"/>
        <v>AN$16</v>
      </c>
      <c r="AO1343" s="179" t="str">
        <f t="shared" si="1625"/>
        <v>AO$16</v>
      </c>
      <c r="AP1343" s="179" t="str">
        <f t="shared" si="1625"/>
        <v>AP$16</v>
      </c>
      <c r="AQ1343" s="179" t="str">
        <f t="shared" si="1625"/>
        <v>AQ$16</v>
      </c>
      <c r="AR1343" s="179" t="str">
        <f t="shared" si="1625"/>
        <v>AR$16</v>
      </c>
      <c r="AS1343" s="179" t="str">
        <f t="shared" si="1625"/>
        <v>AS$16</v>
      </c>
      <c r="AT1343" s="179" t="str">
        <f t="shared" si="1625"/>
        <v>AT$16</v>
      </c>
      <c r="AU1343" s="179" t="str">
        <f t="shared" si="1625"/>
        <v>AU$16</v>
      </c>
      <c r="AV1343" s="179" t="str">
        <f t="shared" si="1625"/>
        <v>AV$16</v>
      </c>
      <c r="AW1343" s="179" t="str">
        <f t="shared" si="1625"/>
        <v>AW$16</v>
      </c>
      <c r="AX1343" s="179" t="str">
        <f t="shared" si="1625"/>
        <v>AX$16</v>
      </c>
      <c r="AY1343" s="179" t="str">
        <f t="shared" ref="AY1343:CD1352" si="1626">AY1316</f>
        <v>AY$16</v>
      </c>
      <c r="AZ1343" s="179" t="str">
        <f t="shared" si="1626"/>
        <v>AZ$16</v>
      </c>
      <c r="BA1343" s="179" t="str">
        <f t="shared" si="1626"/>
        <v>BA$16</v>
      </c>
      <c r="BB1343" s="179" t="str">
        <f t="shared" si="1626"/>
        <v>BB$16</v>
      </c>
      <c r="BC1343" s="179" t="str">
        <f t="shared" si="1626"/>
        <v>BC$16</v>
      </c>
      <c r="BD1343" s="179" t="str">
        <f t="shared" si="1626"/>
        <v>BD$16</v>
      </c>
      <c r="BE1343" s="179" t="str">
        <f t="shared" si="1626"/>
        <v>BE$16</v>
      </c>
      <c r="BF1343" s="179" t="str">
        <f t="shared" si="1626"/>
        <v>BF$16</v>
      </c>
      <c r="BG1343" s="179" t="str">
        <f t="shared" si="1626"/>
        <v>BG$16</v>
      </c>
      <c r="BH1343" s="179" t="str">
        <f t="shared" si="1626"/>
        <v>BH$16</v>
      </c>
      <c r="BI1343" s="179" t="str">
        <f t="shared" si="1626"/>
        <v>BI$16</v>
      </c>
      <c r="BJ1343" s="179" t="str">
        <f t="shared" si="1626"/>
        <v>BJ$16</v>
      </c>
      <c r="BK1343" s="179" t="str">
        <f t="shared" si="1626"/>
        <v>BK$16</v>
      </c>
      <c r="BL1343" s="179" t="str">
        <f t="shared" si="1626"/>
        <v>BL$16</v>
      </c>
      <c r="BM1343" s="179" t="str">
        <f t="shared" si="1626"/>
        <v>BM$16</v>
      </c>
      <c r="BN1343" s="179" t="str">
        <f t="shared" si="1626"/>
        <v>BN$16</v>
      </c>
      <c r="BO1343" s="179" t="str">
        <f t="shared" si="1626"/>
        <v>BO$16</v>
      </c>
      <c r="BP1343" s="179" t="str">
        <f t="shared" si="1626"/>
        <v>BP$16</v>
      </c>
      <c r="BQ1343" s="179" t="str">
        <f t="shared" si="1626"/>
        <v>BQ$16</v>
      </c>
      <c r="BR1343" s="179" t="str">
        <f t="shared" si="1626"/>
        <v>BR$16</v>
      </c>
      <c r="BS1343" s="179" t="str">
        <f t="shared" si="1626"/>
        <v>BS$16</v>
      </c>
      <c r="BT1343" s="179" t="str">
        <f t="shared" si="1626"/>
        <v>BT$16</v>
      </c>
      <c r="BU1343" s="179" t="str">
        <f t="shared" si="1626"/>
        <v>BU$16</v>
      </c>
      <c r="BV1343" s="179" t="str">
        <f t="shared" si="1626"/>
        <v>BV$16</v>
      </c>
      <c r="BW1343" s="179" t="str">
        <f t="shared" si="1626"/>
        <v>BW$16</v>
      </c>
      <c r="BX1343" s="179" t="str">
        <f t="shared" si="1626"/>
        <v>BX$16</v>
      </c>
      <c r="BY1343" s="179" t="str">
        <f t="shared" si="1626"/>
        <v>BY$16</v>
      </c>
      <c r="BZ1343" s="179" t="str">
        <f t="shared" si="1626"/>
        <v>BZ$16</v>
      </c>
      <c r="CA1343" s="179" t="str">
        <f t="shared" si="1626"/>
        <v>CA$16</v>
      </c>
      <c r="CB1343" s="179" t="str">
        <f t="shared" si="1626"/>
        <v>CB$16</v>
      </c>
      <c r="CC1343" s="179" t="str">
        <f t="shared" si="1626"/>
        <v>CC$16</v>
      </c>
      <c r="CD1343" s="179" t="str">
        <f t="shared" si="1626"/>
        <v>CD$16</v>
      </c>
      <c r="CE1343" s="179" t="str">
        <f t="shared" ref="CE1343:CL1352" si="1627">CE1316</f>
        <v>CE$16</v>
      </c>
      <c r="CF1343" s="179" t="str">
        <f t="shared" si="1627"/>
        <v>CF$16</v>
      </c>
      <c r="CG1343" s="179" t="str">
        <f t="shared" si="1627"/>
        <v>CG$16</v>
      </c>
      <c r="CH1343" s="179" t="str">
        <f t="shared" si="1627"/>
        <v>CH$16</v>
      </c>
      <c r="CI1343" s="179" t="str">
        <f t="shared" si="1627"/>
        <v>CI$16</v>
      </c>
      <c r="CJ1343" s="179" t="str">
        <f t="shared" si="1627"/>
        <v>CJ$16</v>
      </c>
      <c r="CK1343" s="179" t="str">
        <f t="shared" si="1627"/>
        <v>CK$16</v>
      </c>
      <c r="CL1343" s="179" t="str">
        <f t="shared" si="1627"/>
        <v>CL$16</v>
      </c>
      <c r="CO1343" s="179" t="str">
        <f t="shared" ref="CO1343:DL1352" si="1628">CO1316</f>
        <v>CO$16</v>
      </c>
      <c r="CP1343" s="179" t="str">
        <f t="shared" si="1628"/>
        <v>CP$16</v>
      </c>
      <c r="CQ1343" s="179" t="str">
        <f t="shared" si="1628"/>
        <v>CQ$16</v>
      </c>
      <c r="CR1343" s="179" t="str">
        <f t="shared" si="1628"/>
        <v>CR$16</v>
      </c>
      <c r="CS1343" s="179" t="str">
        <f t="shared" si="1628"/>
        <v>CS$16</v>
      </c>
      <c r="CT1343" s="179" t="str">
        <f t="shared" si="1628"/>
        <v>CT$16</v>
      </c>
      <c r="CU1343" s="179" t="str">
        <f t="shared" si="1628"/>
        <v>CU$16</v>
      </c>
      <c r="CV1343" s="179" t="str">
        <f t="shared" si="1628"/>
        <v>CV$16</v>
      </c>
      <c r="CW1343" s="179" t="str">
        <f t="shared" si="1628"/>
        <v>CW$16</v>
      </c>
      <c r="CX1343" s="179" t="str">
        <f t="shared" si="1628"/>
        <v>CX$16</v>
      </c>
      <c r="CY1343" s="179" t="str">
        <f t="shared" si="1628"/>
        <v>CY$16</v>
      </c>
      <c r="CZ1343" s="179" t="str">
        <f t="shared" si="1628"/>
        <v>CZ$16</v>
      </c>
      <c r="DA1343" s="179" t="str">
        <f t="shared" si="1628"/>
        <v>DA$16</v>
      </c>
      <c r="DB1343" s="179" t="str">
        <f t="shared" si="1628"/>
        <v>DB$16</v>
      </c>
      <c r="DC1343" s="179" t="str">
        <f t="shared" si="1628"/>
        <v>DC$16</v>
      </c>
      <c r="DD1343" s="179" t="str">
        <f t="shared" si="1628"/>
        <v>DD$16</v>
      </c>
      <c r="DE1343" s="179" t="str">
        <f t="shared" si="1628"/>
        <v>DE$16</v>
      </c>
      <c r="DF1343" s="179" t="str">
        <f t="shared" si="1628"/>
        <v>DF$16</v>
      </c>
      <c r="DG1343" s="179" t="str">
        <f t="shared" si="1628"/>
        <v>DG$16</v>
      </c>
      <c r="DH1343" s="179" t="str">
        <f t="shared" si="1628"/>
        <v>DH$16</v>
      </c>
      <c r="DI1343" s="179" t="str">
        <f t="shared" si="1628"/>
        <v>DI$16</v>
      </c>
      <c r="DJ1343" s="179" t="str">
        <f t="shared" si="1628"/>
        <v>DJ$16</v>
      </c>
      <c r="DK1343" s="179" t="str">
        <f t="shared" si="1628"/>
        <v>DK$16</v>
      </c>
      <c r="DL1343" s="179" t="str">
        <f t="shared" si="1628"/>
        <v>DL$16</v>
      </c>
    </row>
    <row r="1344" spans="2:116" x14ac:dyDescent="0.4">
      <c r="B1344" t="s">
        <v>332</v>
      </c>
      <c r="D1344" t="s">
        <v>768</v>
      </c>
      <c r="E1344" s="8" t="str">
        <f t="shared" si="1605"/>
        <v>1344 FAINTR-S</v>
      </c>
      <c r="G1344" s="136" t="str">
        <f>G1317</f>
        <v>Primary volume driver</v>
      </c>
      <c r="H1344" s="12"/>
      <c r="I1344" s="60"/>
      <c r="J1344" s="60"/>
      <c r="K1344" s="15"/>
      <c r="L1344" s="15"/>
      <c r="M1344" s="15"/>
      <c r="N1344" s="15"/>
      <c r="O1344" s="15"/>
      <c r="P1344" s="15"/>
      <c r="R1344" s="15"/>
      <c r="S1344" s="179" t="str">
        <f t="shared" ref="S1344:AX1353" si="1629">S1317</f>
        <v>S$17</v>
      </c>
      <c r="T1344" s="179" t="str">
        <f t="shared" si="1629"/>
        <v>T$17</v>
      </c>
      <c r="U1344" s="179" t="str">
        <f t="shared" si="1629"/>
        <v>U$17</v>
      </c>
      <c r="V1344" s="179" t="str">
        <f t="shared" si="1629"/>
        <v>V$17</v>
      </c>
      <c r="W1344" s="179" t="str">
        <f t="shared" si="1629"/>
        <v>W$17</v>
      </c>
      <c r="X1344" s="179" t="str">
        <f t="shared" si="1629"/>
        <v>X$17</v>
      </c>
      <c r="Y1344" s="179" t="str">
        <f t="shared" si="1629"/>
        <v>Y$17</v>
      </c>
      <c r="Z1344" s="179" t="str">
        <f t="shared" si="1629"/>
        <v>Z$17</v>
      </c>
      <c r="AA1344" s="179" t="str">
        <f t="shared" si="1629"/>
        <v>AA$17</v>
      </c>
      <c r="AB1344" s="179" t="str">
        <f t="shared" si="1629"/>
        <v>AB$17</v>
      </c>
      <c r="AC1344" s="179" t="str">
        <f t="shared" si="1629"/>
        <v>AC$17</v>
      </c>
      <c r="AD1344" s="179" t="str">
        <f t="shared" si="1629"/>
        <v>AD$17</v>
      </c>
      <c r="AE1344" s="179" t="str">
        <f t="shared" si="1629"/>
        <v>AE$17</v>
      </c>
      <c r="AF1344" s="179" t="str">
        <f t="shared" si="1629"/>
        <v>AF$17</v>
      </c>
      <c r="AG1344" s="179" t="str">
        <f t="shared" si="1629"/>
        <v>AG$17</v>
      </c>
      <c r="AH1344" s="179" t="str">
        <f t="shared" si="1629"/>
        <v>AH$17</v>
      </c>
      <c r="AI1344" s="179" t="str">
        <f t="shared" si="1629"/>
        <v>AI$17</v>
      </c>
      <c r="AJ1344" s="179" t="str">
        <f t="shared" si="1629"/>
        <v>AJ$17</v>
      </c>
      <c r="AK1344" s="179" t="str">
        <f t="shared" si="1629"/>
        <v>AK$17</v>
      </c>
      <c r="AL1344" s="179" t="str">
        <f t="shared" si="1629"/>
        <v>AL$17</v>
      </c>
      <c r="AM1344" s="179" t="str">
        <f t="shared" si="1629"/>
        <v>AM$17</v>
      </c>
      <c r="AN1344" s="179" t="str">
        <f t="shared" si="1629"/>
        <v>AN$17</v>
      </c>
      <c r="AO1344" s="179" t="str">
        <f t="shared" si="1629"/>
        <v>AO$17</v>
      </c>
      <c r="AP1344" s="179" t="str">
        <f t="shared" si="1629"/>
        <v>AP$17</v>
      </c>
      <c r="AQ1344" s="179" t="str">
        <f t="shared" si="1629"/>
        <v>AQ$17</v>
      </c>
      <c r="AR1344" s="179" t="str">
        <f t="shared" si="1629"/>
        <v>AR$17</v>
      </c>
      <c r="AS1344" s="179" t="str">
        <f t="shared" si="1629"/>
        <v>AS$17</v>
      </c>
      <c r="AT1344" s="179" t="str">
        <f t="shared" si="1629"/>
        <v>AT$17</v>
      </c>
      <c r="AU1344" s="179" t="str">
        <f t="shared" si="1629"/>
        <v>AU$17</v>
      </c>
      <c r="AV1344" s="179" t="str">
        <f t="shared" si="1629"/>
        <v>AV$17</v>
      </c>
      <c r="AW1344" s="179" t="str">
        <f t="shared" si="1629"/>
        <v>AW$17</v>
      </c>
      <c r="AX1344" s="179" t="str">
        <f t="shared" si="1629"/>
        <v>AX$17</v>
      </c>
      <c r="AY1344" s="179" t="str">
        <f t="shared" ref="AY1344:CD1353" si="1630">AY1317</f>
        <v>AY$17</v>
      </c>
      <c r="AZ1344" s="179" t="str">
        <f t="shared" si="1630"/>
        <v>AZ$17</v>
      </c>
      <c r="BA1344" s="179" t="str">
        <f t="shared" si="1630"/>
        <v>BA$17</v>
      </c>
      <c r="BB1344" s="179" t="str">
        <f t="shared" si="1630"/>
        <v>BB$17</v>
      </c>
      <c r="BC1344" s="179" t="str">
        <f t="shared" si="1630"/>
        <v>BC$17</v>
      </c>
      <c r="BD1344" s="179" t="str">
        <f t="shared" si="1630"/>
        <v>BD$17</v>
      </c>
      <c r="BE1344" s="179" t="str">
        <f t="shared" si="1630"/>
        <v>BE$17</v>
      </c>
      <c r="BF1344" s="179" t="str">
        <f t="shared" si="1630"/>
        <v>BF$17</v>
      </c>
      <c r="BG1344" s="179" t="str">
        <f t="shared" si="1630"/>
        <v>BG$17</v>
      </c>
      <c r="BH1344" s="179" t="str">
        <f t="shared" si="1630"/>
        <v>BH$17</v>
      </c>
      <c r="BI1344" s="179" t="str">
        <f t="shared" si="1630"/>
        <v>BI$17</v>
      </c>
      <c r="BJ1344" s="179" t="str">
        <f t="shared" si="1630"/>
        <v>BJ$17</v>
      </c>
      <c r="BK1344" s="179" t="str">
        <f t="shared" si="1630"/>
        <v>BK$17</v>
      </c>
      <c r="BL1344" s="179" t="str">
        <f t="shared" si="1630"/>
        <v>BL$17</v>
      </c>
      <c r="BM1344" s="179" t="str">
        <f t="shared" si="1630"/>
        <v>BM$17</v>
      </c>
      <c r="BN1344" s="179" t="str">
        <f t="shared" si="1630"/>
        <v>BN$17</v>
      </c>
      <c r="BO1344" s="179" t="str">
        <f t="shared" si="1630"/>
        <v>BO$17</v>
      </c>
      <c r="BP1344" s="179" t="str">
        <f t="shared" si="1630"/>
        <v>BP$17</v>
      </c>
      <c r="BQ1344" s="179" t="str">
        <f t="shared" si="1630"/>
        <v>BQ$17</v>
      </c>
      <c r="BR1344" s="179" t="str">
        <f t="shared" si="1630"/>
        <v>BR$17</v>
      </c>
      <c r="BS1344" s="179" t="str">
        <f t="shared" si="1630"/>
        <v>BS$17</v>
      </c>
      <c r="BT1344" s="179" t="str">
        <f t="shared" si="1630"/>
        <v>BT$17</v>
      </c>
      <c r="BU1344" s="179" t="str">
        <f t="shared" si="1630"/>
        <v>BU$17</v>
      </c>
      <c r="BV1344" s="179" t="str">
        <f t="shared" si="1630"/>
        <v>BV$17</v>
      </c>
      <c r="BW1344" s="179" t="str">
        <f t="shared" si="1630"/>
        <v>BW$17</v>
      </c>
      <c r="BX1344" s="179" t="str">
        <f t="shared" si="1630"/>
        <v>BX$17</v>
      </c>
      <c r="BY1344" s="179" t="str">
        <f t="shared" si="1630"/>
        <v>BY$17</v>
      </c>
      <c r="BZ1344" s="179" t="str">
        <f t="shared" si="1630"/>
        <v>BZ$17</v>
      </c>
      <c r="CA1344" s="179" t="str">
        <f t="shared" si="1630"/>
        <v>CA$17</v>
      </c>
      <c r="CB1344" s="179" t="str">
        <f t="shared" si="1630"/>
        <v>CB$17</v>
      </c>
      <c r="CC1344" s="179" t="str">
        <f t="shared" si="1630"/>
        <v>CC$17</v>
      </c>
      <c r="CD1344" s="179" t="str">
        <f t="shared" si="1630"/>
        <v>CD$17</v>
      </c>
      <c r="CE1344" s="179" t="str">
        <f t="shared" ref="CE1344:CL1353" si="1631">CE1317</f>
        <v>CE$17</v>
      </c>
      <c r="CF1344" s="179" t="str">
        <f t="shared" si="1631"/>
        <v>CF$17</v>
      </c>
      <c r="CG1344" s="179" t="str">
        <f t="shared" si="1631"/>
        <v>CG$17</v>
      </c>
      <c r="CH1344" s="179" t="str">
        <f t="shared" si="1631"/>
        <v>CH$17</v>
      </c>
      <c r="CI1344" s="179" t="str">
        <f t="shared" si="1631"/>
        <v>CI$17</v>
      </c>
      <c r="CJ1344" s="179" t="str">
        <f t="shared" si="1631"/>
        <v>CJ$17</v>
      </c>
      <c r="CK1344" s="179" t="str">
        <f t="shared" si="1631"/>
        <v>CK$17</v>
      </c>
      <c r="CL1344" s="179" t="str">
        <f t="shared" si="1631"/>
        <v>CL$17</v>
      </c>
      <c r="CN1344" s="60"/>
      <c r="CO1344" s="179" t="str">
        <f t="shared" ref="CO1344:DL1353" si="1632">CO1317</f>
        <v>CO$17</v>
      </c>
      <c r="CP1344" s="179" t="str">
        <f t="shared" si="1632"/>
        <v>CP$17</v>
      </c>
      <c r="CQ1344" s="179" t="str">
        <f t="shared" si="1632"/>
        <v>CQ$17</v>
      </c>
      <c r="CR1344" s="179" t="str">
        <f t="shared" si="1632"/>
        <v>CR$17</v>
      </c>
      <c r="CS1344" s="179" t="str">
        <f t="shared" si="1632"/>
        <v>CS$17</v>
      </c>
      <c r="CT1344" s="179" t="str">
        <f t="shared" si="1632"/>
        <v>CT$17</v>
      </c>
      <c r="CU1344" s="179" t="str">
        <f t="shared" si="1632"/>
        <v>CU$17</v>
      </c>
      <c r="CV1344" s="179" t="str">
        <f t="shared" si="1632"/>
        <v>CV$17</v>
      </c>
      <c r="CW1344" s="179" t="str">
        <f t="shared" si="1632"/>
        <v>CW$17</v>
      </c>
      <c r="CX1344" s="179" t="str">
        <f t="shared" si="1632"/>
        <v>CX$17</v>
      </c>
      <c r="CY1344" s="179" t="str">
        <f t="shared" si="1632"/>
        <v>CY$17</v>
      </c>
      <c r="CZ1344" s="179" t="str">
        <f t="shared" si="1632"/>
        <v>CZ$17</v>
      </c>
      <c r="DA1344" s="179" t="str">
        <f t="shared" si="1632"/>
        <v>DA$17</v>
      </c>
      <c r="DB1344" s="179" t="str">
        <f t="shared" si="1632"/>
        <v>DB$17</v>
      </c>
      <c r="DC1344" s="179" t="str">
        <f t="shared" si="1632"/>
        <v>DC$17</v>
      </c>
      <c r="DD1344" s="179" t="str">
        <f t="shared" si="1632"/>
        <v>DD$17</v>
      </c>
      <c r="DE1344" s="179" t="str">
        <f t="shared" si="1632"/>
        <v>DE$17</v>
      </c>
      <c r="DF1344" s="179" t="str">
        <f t="shared" si="1632"/>
        <v>DF$17</v>
      </c>
      <c r="DG1344" s="179" t="str">
        <f t="shared" si="1632"/>
        <v>DG$17</v>
      </c>
      <c r="DH1344" s="179" t="str">
        <f t="shared" si="1632"/>
        <v>DH$17</v>
      </c>
      <c r="DI1344" s="179" t="str">
        <f t="shared" si="1632"/>
        <v>DI$17</v>
      </c>
      <c r="DJ1344" s="179" t="str">
        <f t="shared" si="1632"/>
        <v>DJ$17</v>
      </c>
      <c r="DK1344" s="179" t="str">
        <f t="shared" si="1632"/>
        <v>DK$17</v>
      </c>
      <c r="DL1344" s="179" t="str">
        <f t="shared" si="1632"/>
        <v>DL$17</v>
      </c>
    </row>
    <row r="1345" spans="1:116" x14ac:dyDescent="0.4">
      <c r="B1345" t="s">
        <v>332</v>
      </c>
      <c r="D1345" t="s">
        <v>768</v>
      </c>
      <c r="E1345" s="8" t="str">
        <f t="shared" si="1605"/>
        <v>1345 FAINTR-S</v>
      </c>
      <c r="G1345" s="191" t="str">
        <f>G1322</f>
        <v>Revenue driven intangible assets:</v>
      </c>
      <c r="H1345" s="12"/>
      <c r="I1345" s="60"/>
      <c r="J1345" s="60"/>
      <c r="K1345" s="15"/>
      <c r="L1345" s="15"/>
      <c r="M1345" s="15"/>
      <c r="N1345" s="15"/>
      <c r="O1345" s="15"/>
      <c r="P1345" s="15"/>
      <c r="R1345" s="15"/>
      <c r="S1345" s="179">
        <f t="shared" ref="S1345:AX1354" si="1633">S1318</f>
        <v>0</v>
      </c>
      <c r="T1345" s="179">
        <f t="shared" si="1633"/>
        <v>0</v>
      </c>
      <c r="U1345" s="179">
        <f t="shared" si="1633"/>
        <v>0</v>
      </c>
      <c r="V1345" s="179">
        <f t="shared" si="1633"/>
        <v>0</v>
      </c>
      <c r="W1345" s="179">
        <f t="shared" si="1633"/>
        <v>0</v>
      </c>
      <c r="X1345" s="179">
        <f t="shared" si="1633"/>
        <v>0</v>
      </c>
      <c r="Y1345" s="179">
        <f t="shared" si="1633"/>
        <v>0</v>
      </c>
      <c r="Z1345" s="179">
        <f t="shared" si="1633"/>
        <v>0</v>
      </c>
      <c r="AA1345" s="179">
        <f t="shared" si="1633"/>
        <v>0</v>
      </c>
      <c r="AB1345" s="179">
        <f t="shared" si="1633"/>
        <v>0</v>
      </c>
      <c r="AC1345" s="179">
        <f t="shared" si="1633"/>
        <v>0</v>
      </c>
      <c r="AD1345" s="179">
        <f t="shared" si="1633"/>
        <v>0</v>
      </c>
      <c r="AE1345" s="179">
        <f t="shared" si="1633"/>
        <v>0</v>
      </c>
      <c r="AF1345" s="179">
        <f t="shared" si="1633"/>
        <v>0</v>
      </c>
      <c r="AG1345" s="179">
        <f t="shared" si="1633"/>
        <v>0</v>
      </c>
      <c r="AH1345" s="179">
        <f t="shared" si="1633"/>
        <v>0</v>
      </c>
      <c r="AI1345" s="179">
        <f t="shared" si="1633"/>
        <v>0</v>
      </c>
      <c r="AJ1345" s="179">
        <f t="shared" si="1633"/>
        <v>0</v>
      </c>
      <c r="AK1345" s="179">
        <f t="shared" si="1633"/>
        <v>0</v>
      </c>
      <c r="AL1345" s="179">
        <f t="shared" si="1633"/>
        <v>0</v>
      </c>
      <c r="AM1345" s="179">
        <f t="shared" si="1633"/>
        <v>0</v>
      </c>
      <c r="AN1345" s="179">
        <f t="shared" si="1633"/>
        <v>0</v>
      </c>
      <c r="AO1345" s="179">
        <f t="shared" si="1633"/>
        <v>0</v>
      </c>
      <c r="AP1345" s="179">
        <f t="shared" si="1633"/>
        <v>0</v>
      </c>
      <c r="AQ1345" s="179">
        <f t="shared" si="1633"/>
        <v>0</v>
      </c>
      <c r="AR1345" s="179">
        <f t="shared" si="1633"/>
        <v>0</v>
      </c>
      <c r="AS1345" s="179">
        <f t="shared" si="1633"/>
        <v>0</v>
      </c>
      <c r="AT1345" s="179">
        <f t="shared" si="1633"/>
        <v>0</v>
      </c>
      <c r="AU1345" s="179">
        <f t="shared" si="1633"/>
        <v>0</v>
      </c>
      <c r="AV1345" s="179">
        <f t="shared" si="1633"/>
        <v>0</v>
      </c>
      <c r="AW1345" s="179">
        <f t="shared" si="1633"/>
        <v>0</v>
      </c>
      <c r="AX1345" s="179">
        <f t="shared" si="1633"/>
        <v>0</v>
      </c>
      <c r="AY1345" s="179">
        <f t="shared" ref="AY1345:CD1354" si="1634">AY1318</f>
        <v>0</v>
      </c>
      <c r="AZ1345" s="179">
        <f t="shared" si="1634"/>
        <v>0</v>
      </c>
      <c r="BA1345" s="179">
        <f t="shared" si="1634"/>
        <v>0</v>
      </c>
      <c r="BB1345" s="179">
        <f t="shared" si="1634"/>
        <v>0</v>
      </c>
      <c r="BC1345" s="179">
        <f t="shared" si="1634"/>
        <v>0</v>
      </c>
      <c r="BD1345" s="179">
        <f t="shared" si="1634"/>
        <v>0</v>
      </c>
      <c r="BE1345" s="179">
        <f t="shared" si="1634"/>
        <v>0</v>
      </c>
      <c r="BF1345" s="179">
        <f t="shared" si="1634"/>
        <v>0</v>
      </c>
      <c r="BG1345" s="179">
        <f t="shared" si="1634"/>
        <v>0</v>
      </c>
      <c r="BH1345" s="179">
        <f t="shared" si="1634"/>
        <v>0</v>
      </c>
      <c r="BI1345" s="179">
        <f t="shared" si="1634"/>
        <v>0</v>
      </c>
      <c r="BJ1345" s="179">
        <f t="shared" si="1634"/>
        <v>0</v>
      </c>
      <c r="BK1345" s="179">
        <f t="shared" si="1634"/>
        <v>0</v>
      </c>
      <c r="BL1345" s="179">
        <f t="shared" si="1634"/>
        <v>0</v>
      </c>
      <c r="BM1345" s="179">
        <f t="shared" si="1634"/>
        <v>0</v>
      </c>
      <c r="BN1345" s="179">
        <f t="shared" si="1634"/>
        <v>0</v>
      </c>
      <c r="BO1345" s="179">
        <f t="shared" si="1634"/>
        <v>0</v>
      </c>
      <c r="BP1345" s="179">
        <f t="shared" si="1634"/>
        <v>0</v>
      </c>
      <c r="BQ1345" s="179">
        <f t="shared" si="1634"/>
        <v>0</v>
      </c>
      <c r="BR1345" s="179">
        <f t="shared" si="1634"/>
        <v>0</v>
      </c>
      <c r="BS1345" s="179">
        <f t="shared" si="1634"/>
        <v>0</v>
      </c>
      <c r="BT1345" s="179">
        <f t="shared" si="1634"/>
        <v>0</v>
      </c>
      <c r="BU1345" s="179">
        <f t="shared" si="1634"/>
        <v>0</v>
      </c>
      <c r="BV1345" s="179">
        <f t="shared" si="1634"/>
        <v>0</v>
      </c>
      <c r="BW1345" s="179">
        <f t="shared" si="1634"/>
        <v>0</v>
      </c>
      <c r="BX1345" s="179">
        <f t="shared" si="1634"/>
        <v>0</v>
      </c>
      <c r="BY1345" s="179">
        <f t="shared" si="1634"/>
        <v>0</v>
      </c>
      <c r="BZ1345" s="179">
        <f t="shared" si="1634"/>
        <v>0</v>
      </c>
      <c r="CA1345" s="179">
        <f t="shared" si="1634"/>
        <v>0</v>
      </c>
      <c r="CB1345" s="179">
        <f t="shared" si="1634"/>
        <v>0</v>
      </c>
      <c r="CC1345" s="179">
        <f t="shared" si="1634"/>
        <v>0</v>
      </c>
      <c r="CD1345" s="179">
        <f t="shared" si="1634"/>
        <v>0</v>
      </c>
      <c r="CE1345" s="179">
        <f t="shared" ref="CE1345:CL1354" si="1635">CE1318</f>
        <v>0</v>
      </c>
      <c r="CF1345" s="179">
        <f t="shared" si="1635"/>
        <v>0</v>
      </c>
      <c r="CG1345" s="179">
        <f t="shared" si="1635"/>
        <v>0</v>
      </c>
      <c r="CH1345" s="179">
        <f t="shared" si="1635"/>
        <v>0</v>
      </c>
      <c r="CI1345" s="179">
        <f t="shared" si="1635"/>
        <v>0</v>
      </c>
      <c r="CJ1345" s="179">
        <f t="shared" si="1635"/>
        <v>0</v>
      </c>
      <c r="CK1345" s="179">
        <f t="shared" si="1635"/>
        <v>0</v>
      </c>
      <c r="CL1345" s="179">
        <f t="shared" si="1635"/>
        <v>0</v>
      </c>
      <c r="CN1345" s="60"/>
      <c r="CO1345" s="179">
        <f t="shared" ref="CO1345:DL1354" si="1636">CO1318</f>
        <v>0</v>
      </c>
      <c r="CP1345" s="179">
        <f t="shared" si="1636"/>
        <v>0</v>
      </c>
      <c r="CQ1345" s="179">
        <f t="shared" si="1636"/>
        <v>0</v>
      </c>
      <c r="CR1345" s="179">
        <f t="shared" si="1636"/>
        <v>0</v>
      </c>
      <c r="CS1345" s="179">
        <f t="shared" si="1636"/>
        <v>0</v>
      </c>
      <c r="CT1345" s="179">
        <f t="shared" si="1636"/>
        <v>0</v>
      </c>
      <c r="CU1345" s="179">
        <f t="shared" si="1636"/>
        <v>0</v>
      </c>
      <c r="CV1345" s="179">
        <f t="shared" si="1636"/>
        <v>0</v>
      </c>
      <c r="CW1345" s="179">
        <f t="shared" si="1636"/>
        <v>0</v>
      </c>
      <c r="CX1345" s="179">
        <f t="shared" si="1636"/>
        <v>0</v>
      </c>
      <c r="CY1345" s="179">
        <f t="shared" si="1636"/>
        <v>0</v>
      </c>
      <c r="CZ1345" s="179">
        <f t="shared" si="1636"/>
        <v>0</v>
      </c>
      <c r="DA1345" s="179">
        <f t="shared" si="1636"/>
        <v>0</v>
      </c>
      <c r="DB1345" s="179">
        <f t="shared" si="1636"/>
        <v>0</v>
      </c>
      <c r="DC1345" s="179">
        <f t="shared" si="1636"/>
        <v>0</v>
      </c>
      <c r="DD1345" s="179">
        <f t="shared" si="1636"/>
        <v>0</v>
      </c>
      <c r="DE1345" s="179">
        <f t="shared" si="1636"/>
        <v>0</v>
      </c>
      <c r="DF1345" s="179">
        <f t="shared" si="1636"/>
        <v>0</v>
      </c>
      <c r="DG1345" s="179">
        <f t="shared" si="1636"/>
        <v>0</v>
      </c>
      <c r="DH1345" s="179">
        <f t="shared" si="1636"/>
        <v>0</v>
      </c>
      <c r="DI1345" s="179">
        <f t="shared" si="1636"/>
        <v>0</v>
      </c>
      <c r="DJ1345" s="179">
        <f t="shared" si="1636"/>
        <v>0</v>
      </c>
      <c r="DK1345" s="179">
        <f t="shared" si="1636"/>
        <v>0</v>
      </c>
      <c r="DL1345" s="179">
        <f t="shared" si="1636"/>
        <v>0</v>
      </c>
    </row>
    <row r="1346" spans="1:116" x14ac:dyDescent="0.4">
      <c r="B1346" t="s">
        <v>332</v>
      </c>
      <c r="D1346" t="s">
        <v>768</v>
      </c>
      <c r="E1346" s="8" t="str">
        <f t="shared" ref="E1346:E1355" si="1637">ROW()&amp;" "&amp;D1346</f>
        <v>1346 FAINTR-S</v>
      </c>
      <c r="G1346" s="241" t="str">
        <f>IFERROR(SUBSTITUTE(TRIM(MID(G1322, SEARCH("-", G1322) + 1, LEN(G1322))),":",""),"no unit")</f>
        <v>no unit</v>
      </c>
      <c r="H1346" s="12"/>
      <c r="I1346" s="60"/>
      <c r="J1346" s="60"/>
      <c r="K1346" s="15"/>
      <c r="L1346" s="15"/>
      <c r="M1346" s="15"/>
      <c r="N1346" s="15"/>
      <c r="O1346" s="15"/>
      <c r="P1346" s="15"/>
      <c r="R1346" s="15"/>
      <c r="S1346" s="179"/>
      <c r="T1346" s="179"/>
      <c r="U1346" s="179"/>
      <c r="V1346" s="179"/>
      <c r="W1346" s="179"/>
      <c r="X1346" s="179"/>
      <c r="Y1346" s="179"/>
      <c r="Z1346" s="179"/>
      <c r="AA1346" s="179"/>
      <c r="AB1346" s="179"/>
      <c r="AC1346" s="179"/>
      <c r="AD1346" s="179"/>
      <c r="AE1346" s="179"/>
      <c r="AF1346" s="179"/>
      <c r="AG1346" s="179"/>
      <c r="AH1346" s="179"/>
      <c r="AI1346" s="179"/>
      <c r="AJ1346" s="179"/>
      <c r="AK1346" s="179"/>
      <c r="AL1346" s="179"/>
      <c r="AM1346" s="179"/>
      <c r="AN1346" s="179"/>
      <c r="AO1346" s="179"/>
      <c r="AP1346" s="179"/>
      <c r="AQ1346" s="179"/>
      <c r="AR1346" s="179"/>
      <c r="AS1346" s="179"/>
      <c r="AT1346" s="179"/>
      <c r="AU1346" s="179"/>
      <c r="AV1346" s="179"/>
      <c r="AW1346" s="179"/>
      <c r="AX1346" s="179"/>
      <c r="AY1346" s="179"/>
      <c r="AZ1346" s="179"/>
      <c r="BA1346" s="179"/>
      <c r="BB1346" s="179"/>
      <c r="BC1346" s="179"/>
      <c r="BD1346" s="179"/>
      <c r="BE1346" s="179"/>
      <c r="BF1346" s="179"/>
      <c r="BG1346" s="179"/>
      <c r="BH1346" s="179"/>
      <c r="BI1346" s="179"/>
      <c r="BJ1346" s="179"/>
      <c r="BK1346" s="179"/>
      <c r="BL1346" s="179"/>
      <c r="BM1346" s="179"/>
      <c r="BN1346" s="179"/>
      <c r="BO1346" s="179"/>
      <c r="BP1346" s="179"/>
      <c r="BQ1346" s="179"/>
      <c r="BR1346" s="179"/>
      <c r="BS1346" s="179"/>
      <c r="BT1346" s="179"/>
      <c r="BU1346" s="179"/>
      <c r="BV1346" s="179"/>
      <c r="BW1346" s="179"/>
      <c r="BX1346" s="179"/>
      <c r="BY1346" s="179"/>
      <c r="BZ1346" s="179"/>
      <c r="CA1346" s="179"/>
      <c r="CB1346" s="179"/>
      <c r="CC1346" s="179"/>
      <c r="CD1346" s="179"/>
      <c r="CE1346" s="179"/>
      <c r="CF1346" s="179"/>
      <c r="CG1346" s="179"/>
      <c r="CH1346" s="179"/>
      <c r="CI1346" s="179"/>
      <c r="CJ1346" s="179"/>
      <c r="CK1346" s="179"/>
      <c r="CL1346" s="179"/>
      <c r="CN1346" s="60"/>
      <c r="CO1346" s="179"/>
      <c r="CP1346" s="179"/>
      <c r="CQ1346" s="179"/>
      <c r="CR1346" s="179"/>
      <c r="CS1346" s="179"/>
      <c r="CT1346" s="179"/>
      <c r="CU1346" s="179"/>
      <c r="CV1346" s="179"/>
      <c r="CW1346" s="179"/>
      <c r="CX1346" s="179"/>
      <c r="CY1346" s="179"/>
      <c r="CZ1346" s="179"/>
      <c r="DA1346" s="179"/>
      <c r="DB1346" s="179"/>
      <c r="DC1346" s="179"/>
      <c r="DD1346" s="179"/>
      <c r="DE1346" s="179"/>
      <c r="DF1346" s="179"/>
      <c r="DG1346" s="179"/>
      <c r="DH1346" s="179"/>
      <c r="DI1346" s="179"/>
      <c r="DJ1346" s="179"/>
      <c r="DK1346" s="179"/>
      <c r="DL1346" s="179"/>
    </row>
    <row r="1347" spans="1:116" x14ac:dyDescent="0.4">
      <c r="A1347" s="3"/>
      <c r="B1347" t="s">
        <v>332</v>
      </c>
      <c r="D1347" t="s">
        <v>768</v>
      </c>
      <c r="E1347" s="8" t="str">
        <f t="shared" si="1605"/>
        <v>1347 FAINTR-S</v>
      </c>
      <c r="G1347" s="191" t="str">
        <f>G1320</f>
        <v>Secondary revenue driver</v>
      </c>
      <c r="H1347" s="90"/>
      <c r="I1347" s="213"/>
      <c r="J1347" s="213"/>
      <c r="K1347" s="214"/>
      <c r="L1347" s="214"/>
      <c r="M1347" s="214"/>
      <c r="N1347" s="214"/>
      <c r="O1347" s="214"/>
      <c r="P1347" s="214"/>
      <c r="R1347" s="214"/>
      <c r="S1347" s="4" t="str">
        <f t="shared" ref="S1347:AX1356" si="1638">ADDRESS(ROW(S1339),COLUMN(S1339),2)</f>
        <v>S$1339</v>
      </c>
      <c r="T1347" s="4" t="str">
        <f t="shared" si="1638"/>
        <v>T$1339</v>
      </c>
      <c r="U1347" s="4" t="str">
        <f t="shared" si="1638"/>
        <v>U$1339</v>
      </c>
      <c r="V1347" s="4" t="str">
        <f t="shared" si="1638"/>
        <v>V$1339</v>
      </c>
      <c r="W1347" s="4" t="str">
        <f t="shared" si="1638"/>
        <v>W$1339</v>
      </c>
      <c r="X1347" s="4" t="str">
        <f t="shared" si="1638"/>
        <v>X$1339</v>
      </c>
      <c r="Y1347" s="4" t="str">
        <f t="shared" si="1638"/>
        <v>Y$1339</v>
      </c>
      <c r="Z1347" s="4" t="str">
        <f t="shared" si="1638"/>
        <v>Z$1339</v>
      </c>
      <c r="AA1347" s="4" t="str">
        <f t="shared" si="1638"/>
        <v>AA$1339</v>
      </c>
      <c r="AB1347" s="4" t="str">
        <f t="shared" si="1638"/>
        <v>AB$1339</v>
      </c>
      <c r="AC1347" s="4" t="str">
        <f t="shared" si="1638"/>
        <v>AC$1339</v>
      </c>
      <c r="AD1347" s="4" t="str">
        <f t="shared" si="1638"/>
        <v>AD$1339</v>
      </c>
      <c r="AE1347" s="4" t="str">
        <f t="shared" si="1638"/>
        <v>AE$1339</v>
      </c>
      <c r="AF1347" s="4" t="str">
        <f t="shared" si="1638"/>
        <v>AF$1339</v>
      </c>
      <c r="AG1347" s="4" t="str">
        <f t="shared" si="1638"/>
        <v>AG$1339</v>
      </c>
      <c r="AH1347" s="4" t="str">
        <f t="shared" si="1638"/>
        <v>AH$1339</v>
      </c>
      <c r="AI1347" s="4" t="str">
        <f t="shared" si="1638"/>
        <v>AI$1339</v>
      </c>
      <c r="AJ1347" s="4" t="str">
        <f t="shared" si="1638"/>
        <v>AJ$1339</v>
      </c>
      <c r="AK1347" s="4" t="str">
        <f t="shared" si="1638"/>
        <v>AK$1339</v>
      </c>
      <c r="AL1347" s="4" t="str">
        <f t="shared" si="1638"/>
        <v>AL$1339</v>
      </c>
      <c r="AM1347" s="4" t="str">
        <f t="shared" si="1638"/>
        <v>AM$1339</v>
      </c>
      <c r="AN1347" s="4" t="str">
        <f t="shared" si="1638"/>
        <v>AN$1339</v>
      </c>
      <c r="AO1347" s="4" t="str">
        <f t="shared" si="1638"/>
        <v>AO$1339</v>
      </c>
      <c r="AP1347" s="4" t="str">
        <f t="shared" si="1638"/>
        <v>AP$1339</v>
      </c>
      <c r="AQ1347" s="4" t="str">
        <f t="shared" si="1638"/>
        <v>AQ$1339</v>
      </c>
      <c r="AR1347" s="4" t="str">
        <f t="shared" si="1638"/>
        <v>AR$1339</v>
      </c>
      <c r="AS1347" s="4" t="str">
        <f t="shared" si="1638"/>
        <v>AS$1339</v>
      </c>
      <c r="AT1347" s="4" t="str">
        <f t="shared" si="1638"/>
        <v>AT$1339</v>
      </c>
      <c r="AU1347" s="4" t="str">
        <f t="shared" si="1638"/>
        <v>AU$1339</v>
      </c>
      <c r="AV1347" s="4" t="str">
        <f t="shared" si="1638"/>
        <v>AV$1339</v>
      </c>
      <c r="AW1347" s="4" t="str">
        <f t="shared" si="1638"/>
        <v>AW$1339</v>
      </c>
      <c r="AX1347" s="4" t="str">
        <f t="shared" si="1638"/>
        <v>AX$1339</v>
      </c>
      <c r="AY1347" s="4" t="str">
        <f t="shared" ref="AY1347:CD1356" si="1639">ADDRESS(ROW(AY1339),COLUMN(AY1339),2)</f>
        <v>AY$1339</v>
      </c>
      <c r="AZ1347" s="4" t="str">
        <f t="shared" si="1639"/>
        <v>AZ$1339</v>
      </c>
      <c r="BA1347" s="4" t="str">
        <f t="shared" si="1639"/>
        <v>BA$1339</v>
      </c>
      <c r="BB1347" s="4" t="str">
        <f t="shared" si="1639"/>
        <v>BB$1339</v>
      </c>
      <c r="BC1347" s="4" t="str">
        <f t="shared" si="1639"/>
        <v>BC$1339</v>
      </c>
      <c r="BD1347" s="4" t="str">
        <f t="shared" si="1639"/>
        <v>BD$1339</v>
      </c>
      <c r="BE1347" s="4" t="str">
        <f t="shared" si="1639"/>
        <v>BE$1339</v>
      </c>
      <c r="BF1347" s="4" t="str">
        <f t="shared" si="1639"/>
        <v>BF$1339</v>
      </c>
      <c r="BG1347" s="4" t="str">
        <f t="shared" si="1639"/>
        <v>BG$1339</v>
      </c>
      <c r="BH1347" s="4" t="str">
        <f t="shared" si="1639"/>
        <v>BH$1339</v>
      </c>
      <c r="BI1347" s="4" t="str">
        <f t="shared" si="1639"/>
        <v>BI$1339</v>
      </c>
      <c r="BJ1347" s="4" t="str">
        <f t="shared" si="1639"/>
        <v>BJ$1339</v>
      </c>
      <c r="BK1347" s="4" t="str">
        <f t="shared" si="1639"/>
        <v>BK$1339</v>
      </c>
      <c r="BL1347" s="4" t="str">
        <f t="shared" si="1639"/>
        <v>BL$1339</v>
      </c>
      <c r="BM1347" s="4" t="str">
        <f t="shared" si="1639"/>
        <v>BM$1339</v>
      </c>
      <c r="BN1347" s="4" t="str">
        <f t="shared" si="1639"/>
        <v>BN$1339</v>
      </c>
      <c r="BO1347" s="4" t="str">
        <f t="shared" si="1639"/>
        <v>BO$1339</v>
      </c>
      <c r="BP1347" s="4" t="str">
        <f t="shared" si="1639"/>
        <v>BP$1339</v>
      </c>
      <c r="BQ1347" s="4" t="str">
        <f t="shared" si="1639"/>
        <v>BQ$1339</v>
      </c>
      <c r="BR1347" s="4" t="str">
        <f t="shared" si="1639"/>
        <v>BR$1339</v>
      </c>
      <c r="BS1347" s="4" t="str">
        <f t="shared" si="1639"/>
        <v>BS$1339</v>
      </c>
      <c r="BT1347" s="4" t="str">
        <f t="shared" si="1639"/>
        <v>BT$1339</v>
      </c>
      <c r="BU1347" s="4" t="str">
        <f t="shared" si="1639"/>
        <v>BU$1339</v>
      </c>
      <c r="BV1347" s="4" t="str">
        <f t="shared" si="1639"/>
        <v>BV$1339</v>
      </c>
      <c r="BW1347" s="4" t="str">
        <f t="shared" si="1639"/>
        <v>BW$1339</v>
      </c>
      <c r="BX1347" s="4" t="str">
        <f t="shared" si="1639"/>
        <v>BX$1339</v>
      </c>
      <c r="BY1347" s="4" t="str">
        <f t="shared" si="1639"/>
        <v>BY$1339</v>
      </c>
      <c r="BZ1347" s="4" t="str">
        <f t="shared" si="1639"/>
        <v>BZ$1339</v>
      </c>
      <c r="CA1347" s="4" t="str">
        <f t="shared" si="1639"/>
        <v>CA$1339</v>
      </c>
      <c r="CB1347" s="4" t="str">
        <f t="shared" si="1639"/>
        <v>CB$1339</v>
      </c>
      <c r="CC1347" s="4" t="str">
        <f t="shared" si="1639"/>
        <v>CC$1339</v>
      </c>
      <c r="CD1347" s="4" t="str">
        <f t="shared" si="1639"/>
        <v>CD$1339</v>
      </c>
      <c r="CE1347" s="4" t="str">
        <f t="shared" ref="CE1347:CL1356" si="1640">ADDRESS(ROW(CE1339),COLUMN(CE1339),2)</f>
        <v>CE$1339</v>
      </c>
      <c r="CF1347" s="4" t="str">
        <f t="shared" si="1640"/>
        <v>CF$1339</v>
      </c>
      <c r="CG1347" s="4" t="str">
        <f t="shared" si="1640"/>
        <v>CG$1339</v>
      </c>
      <c r="CH1347" s="4" t="str">
        <f t="shared" si="1640"/>
        <v>CH$1339</v>
      </c>
      <c r="CI1347" s="4" t="str">
        <f t="shared" si="1640"/>
        <v>CI$1339</v>
      </c>
      <c r="CJ1347" s="4" t="str">
        <f t="shared" si="1640"/>
        <v>CJ$1339</v>
      </c>
      <c r="CK1347" s="4" t="str">
        <f t="shared" si="1640"/>
        <v>CK$1339</v>
      </c>
      <c r="CL1347" s="4" t="str">
        <f t="shared" si="1640"/>
        <v>CL$1339</v>
      </c>
      <c r="CN1347" s="213"/>
      <c r="CO1347" s="4" t="str">
        <f t="shared" ref="CO1347:DL1356" si="1641">ADDRESS(ROW(CO1339),COLUMN(CO1339),2)</f>
        <v>CO$1339</v>
      </c>
      <c r="CP1347" s="4" t="str">
        <f t="shared" si="1641"/>
        <v>CP$1339</v>
      </c>
      <c r="CQ1347" s="4" t="str">
        <f t="shared" si="1641"/>
        <v>CQ$1339</v>
      </c>
      <c r="CR1347" s="4" t="str">
        <f t="shared" si="1641"/>
        <v>CR$1339</v>
      </c>
      <c r="CS1347" s="4" t="str">
        <f t="shared" si="1641"/>
        <v>CS$1339</v>
      </c>
      <c r="CT1347" s="4" t="str">
        <f t="shared" si="1641"/>
        <v>CT$1339</v>
      </c>
      <c r="CU1347" s="4" t="str">
        <f t="shared" si="1641"/>
        <v>CU$1339</v>
      </c>
      <c r="CV1347" s="4" t="str">
        <f t="shared" si="1641"/>
        <v>CV$1339</v>
      </c>
      <c r="CW1347" s="4" t="str">
        <f t="shared" si="1641"/>
        <v>CW$1339</v>
      </c>
      <c r="CX1347" s="4" t="str">
        <f t="shared" si="1641"/>
        <v>CX$1339</v>
      </c>
      <c r="CY1347" s="4" t="str">
        <f t="shared" si="1641"/>
        <v>CY$1339</v>
      </c>
      <c r="CZ1347" s="4" t="str">
        <f t="shared" si="1641"/>
        <v>CZ$1339</v>
      </c>
      <c r="DA1347" s="4" t="str">
        <f t="shared" si="1641"/>
        <v>DA$1339</v>
      </c>
      <c r="DB1347" s="4" t="str">
        <f t="shared" si="1641"/>
        <v>DB$1339</v>
      </c>
      <c r="DC1347" s="4" t="str">
        <f t="shared" si="1641"/>
        <v>DC$1339</v>
      </c>
      <c r="DD1347" s="4" t="str">
        <f t="shared" si="1641"/>
        <v>DD$1339</v>
      </c>
      <c r="DE1347" s="4" t="str">
        <f t="shared" si="1641"/>
        <v>DE$1339</v>
      </c>
      <c r="DF1347" s="4" t="str">
        <f t="shared" si="1641"/>
        <v>DF$1339</v>
      </c>
      <c r="DG1347" s="4" t="str">
        <f t="shared" si="1641"/>
        <v>DG$1339</v>
      </c>
      <c r="DH1347" s="4" t="str">
        <f t="shared" si="1641"/>
        <v>DH$1339</v>
      </c>
      <c r="DI1347" s="4" t="str">
        <f t="shared" si="1641"/>
        <v>DI$1339</v>
      </c>
      <c r="DJ1347" s="4" t="str">
        <f t="shared" si="1641"/>
        <v>DJ$1339</v>
      </c>
      <c r="DK1347" s="4" t="str">
        <f t="shared" si="1641"/>
        <v>DK$1339</v>
      </c>
      <c r="DL1347" s="4" t="str">
        <f t="shared" si="1641"/>
        <v>DL$1339</v>
      </c>
    </row>
    <row r="1348" spans="1:116" x14ac:dyDescent="0.4">
      <c r="B1348" t="s">
        <v>332</v>
      </c>
      <c r="D1348" t="s">
        <v>768</v>
      </c>
      <c r="E1348" s="8" t="str">
        <f t="shared" si="1605"/>
        <v>1348 FAINTR-S</v>
      </c>
      <c r="G1348" s="136" t="str">
        <f>G1321</f>
        <v>Secondary volume driver</v>
      </c>
      <c r="H1348" s="12"/>
      <c r="I1348" s="60"/>
      <c r="J1348" s="60"/>
      <c r="K1348" s="15"/>
      <c r="L1348" s="15"/>
      <c r="M1348" s="15"/>
      <c r="N1348" s="15"/>
      <c r="O1348" s="15"/>
      <c r="P1348" s="15"/>
      <c r="R1348" s="15"/>
      <c r="S1348" s="179" t="str">
        <f t="shared" ref="S1348:AX1357" si="1642">S1321</f>
        <v>S$19</v>
      </c>
      <c r="T1348" s="179" t="str">
        <f t="shared" si="1642"/>
        <v>T$19</v>
      </c>
      <c r="U1348" s="179" t="str">
        <f t="shared" si="1642"/>
        <v>U$19</v>
      </c>
      <c r="V1348" s="179" t="str">
        <f t="shared" si="1642"/>
        <v>V$19</v>
      </c>
      <c r="W1348" s="179" t="str">
        <f t="shared" si="1642"/>
        <v>W$19</v>
      </c>
      <c r="X1348" s="179" t="str">
        <f t="shared" si="1642"/>
        <v>X$19</v>
      </c>
      <c r="Y1348" s="179" t="str">
        <f t="shared" si="1642"/>
        <v>Y$19</v>
      </c>
      <c r="Z1348" s="179" t="str">
        <f t="shared" si="1642"/>
        <v>Z$19</v>
      </c>
      <c r="AA1348" s="179" t="str">
        <f t="shared" si="1642"/>
        <v>AA$19</v>
      </c>
      <c r="AB1348" s="179" t="str">
        <f t="shared" si="1642"/>
        <v>AB$19</v>
      </c>
      <c r="AC1348" s="179" t="str">
        <f t="shared" si="1642"/>
        <v>AC$19</v>
      </c>
      <c r="AD1348" s="179" t="str">
        <f t="shared" si="1642"/>
        <v>AD$19</v>
      </c>
      <c r="AE1348" s="179" t="str">
        <f t="shared" si="1642"/>
        <v>AE$19</v>
      </c>
      <c r="AF1348" s="179" t="str">
        <f t="shared" si="1642"/>
        <v>AF$19</v>
      </c>
      <c r="AG1348" s="179" t="str">
        <f t="shared" si="1642"/>
        <v>AG$19</v>
      </c>
      <c r="AH1348" s="179" t="str">
        <f t="shared" si="1642"/>
        <v>AH$19</v>
      </c>
      <c r="AI1348" s="179" t="str">
        <f t="shared" si="1642"/>
        <v>AI$19</v>
      </c>
      <c r="AJ1348" s="179" t="str">
        <f t="shared" si="1642"/>
        <v>AJ$19</v>
      </c>
      <c r="AK1348" s="179" t="str">
        <f t="shared" si="1642"/>
        <v>AK$19</v>
      </c>
      <c r="AL1348" s="179" t="str">
        <f t="shared" si="1642"/>
        <v>AL$19</v>
      </c>
      <c r="AM1348" s="179" t="str">
        <f t="shared" si="1642"/>
        <v>AM$19</v>
      </c>
      <c r="AN1348" s="179" t="str">
        <f t="shared" si="1642"/>
        <v>AN$19</v>
      </c>
      <c r="AO1348" s="179" t="str">
        <f t="shared" si="1642"/>
        <v>AO$19</v>
      </c>
      <c r="AP1348" s="179" t="str">
        <f t="shared" si="1642"/>
        <v>AP$19</v>
      </c>
      <c r="AQ1348" s="179" t="str">
        <f t="shared" si="1642"/>
        <v>AQ$19</v>
      </c>
      <c r="AR1348" s="179" t="str">
        <f t="shared" si="1642"/>
        <v>AR$19</v>
      </c>
      <c r="AS1348" s="179" t="str">
        <f t="shared" si="1642"/>
        <v>AS$19</v>
      </c>
      <c r="AT1348" s="179" t="str">
        <f t="shared" si="1642"/>
        <v>AT$19</v>
      </c>
      <c r="AU1348" s="179" t="str">
        <f t="shared" si="1642"/>
        <v>AU$19</v>
      </c>
      <c r="AV1348" s="179" t="str">
        <f t="shared" si="1642"/>
        <v>AV$19</v>
      </c>
      <c r="AW1348" s="179" t="str">
        <f t="shared" si="1642"/>
        <v>AW$19</v>
      </c>
      <c r="AX1348" s="179" t="str">
        <f t="shared" si="1642"/>
        <v>AX$19</v>
      </c>
      <c r="AY1348" s="179" t="str">
        <f t="shared" ref="AY1348:CD1357" si="1643">AY1321</f>
        <v>AY$19</v>
      </c>
      <c r="AZ1348" s="179" t="str">
        <f t="shared" si="1643"/>
        <v>AZ$19</v>
      </c>
      <c r="BA1348" s="179" t="str">
        <f t="shared" si="1643"/>
        <v>BA$19</v>
      </c>
      <c r="BB1348" s="179" t="str">
        <f t="shared" si="1643"/>
        <v>BB$19</v>
      </c>
      <c r="BC1348" s="179" t="str">
        <f t="shared" si="1643"/>
        <v>BC$19</v>
      </c>
      <c r="BD1348" s="179" t="str">
        <f t="shared" si="1643"/>
        <v>BD$19</v>
      </c>
      <c r="BE1348" s="179" t="str">
        <f t="shared" si="1643"/>
        <v>BE$19</v>
      </c>
      <c r="BF1348" s="179" t="str">
        <f t="shared" si="1643"/>
        <v>BF$19</v>
      </c>
      <c r="BG1348" s="179" t="str">
        <f t="shared" si="1643"/>
        <v>BG$19</v>
      </c>
      <c r="BH1348" s="179" t="str">
        <f t="shared" si="1643"/>
        <v>BH$19</v>
      </c>
      <c r="BI1348" s="179" t="str">
        <f t="shared" si="1643"/>
        <v>BI$19</v>
      </c>
      <c r="BJ1348" s="179" t="str">
        <f t="shared" si="1643"/>
        <v>BJ$19</v>
      </c>
      <c r="BK1348" s="179" t="str">
        <f t="shared" si="1643"/>
        <v>BK$19</v>
      </c>
      <c r="BL1348" s="179" t="str">
        <f t="shared" si="1643"/>
        <v>BL$19</v>
      </c>
      <c r="BM1348" s="179" t="str">
        <f t="shared" si="1643"/>
        <v>BM$19</v>
      </c>
      <c r="BN1348" s="179" t="str">
        <f t="shared" si="1643"/>
        <v>BN$19</v>
      </c>
      <c r="BO1348" s="179" t="str">
        <f t="shared" si="1643"/>
        <v>BO$19</v>
      </c>
      <c r="BP1348" s="179" t="str">
        <f t="shared" si="1643"/>
        <v>BP$19</v>
      </c>
      <c r="BQ1348" s="179" t="str">
        <f t="shared" si="1643"/>
        <v>BQ$19</v>
      </c>
      <c r="BR1348" s="179" t="str">
        <f t="shared" si="1643"/>
        <v>BR$19</v>
      </c>
      <c r="BS1348" s="179" t="str">
        <f t="shared" si="1643"/>
        <v>BS$19</v>
      </c>
      <c r="BT1348" s="179" t="str">
        <f t="shared" si="1643"/>
        <v>BT$19</v>
      </c>
      <c r="BU1348" s="179" t="str">
        <f t="shared" si="1643"/>
        <v>BU$19</v>
      </c>
      <c r="BV1348" s="179" t="str">
        <f t="shared" si="1643"/>
        <v>BV$19</v>
      </c>
      <c r="BW1348" s="179" t="str">
        <f t="shared" si="1643"/>
        <v>BW$19</v>
      </c>
      <c r="BX1348" s="179" t="str">
        <f t="shared" si="1643"/>
        <v>BX$19</v>
      </c>
      <c r="BY1348" s="179" t="str">
        <f t="shared" si="1643"/>
        <v>BY$19</v>
      </c>
      <c r="BZ1348" s="179" t="str">
        <f t="shared" si="1643"/>
        <v>BZ$19</v>
      </c>
      <c r="CA1348" s="179" t="str">
        <f t="shared" si="1643"/>
        <v>CA$19</v>
      </c>
      <c r="CB1348" s="179" t="str">
        <f t="shared" si="1643"/>
        <v>CB$19</v>
      </c>
      <c r="CC1348" s="179" t="str">
        <f t="shared" si="1643"/>
        <v>CC$19</v>
      </c>
      <c r="CD1348" s="179" t="str">
        <f t="shared" si="1643"/>
        <v>CD$19</v>
      </c>
      <c r="CE1348" s="179" t="str">
        <f t="shared" ref="CE1348:CL1357" si="1644">CE1321</f>
        <v>CE$19</v>
      </c>
      <c r="CF1348" s="179" t="str">
        <f t="shared" si="1644"/>
        <v>CF$19</v>
      </c>
      <c r="CG1348" s="179" t="str">
        <f t="shared" si="1644"/>
        <v>CG$19</v>
      </c>
      <c r="CH1348" s="179" t="str">
        <f t="shared" si="1644"/>
        <v>CH$19</v>
      </c>
      <c r="CI1348" s="179" t="str">
        <f t="shared" si="1644"/>
        <v>CI$19</v>
      </c>
      <c r="CJ1348" s="179" t="str">
        <f t="shared" si="1644"/>
        <v>CJ$19</v>
      </c>
      <c r="CK1348" s="179" t="str">
        <f t="shared" si="1644"/>
        <v>CK$19</v>
      </c>
      <c r="CL1348" s="179" t="str">
        <f t="shared" si="1644"/>
        <v>CL$19</v>
      </c>
      <c r="CN1348" s="60"/>
      <c r="CO1348" s="179" t="str">
        <f t="shared" ref="CO1348:DL1357" si="1645">CO1321</f>
        <v>CO$19</v>
      </c>
      <c r="CP1348" s="179" t="str">
        <f t="shared" si="1645"/>
        <v>CP$19</v>
      </c>
      <c r="CQ1348" s="179" t="str">
        <f t="shared" si="1645"/>
        <v>CQ$19</v>
      </c>
      <c r="CR1348" s="179" t="str">
        <f t="shared" si="1645"/>
        <v>CR$19</v>
      </c>
      <c r="CS1348" s="179" t="str">
        <f t="shared" si="1645"/>
        <v>CS$19</v>
      </c>
      <c r="CT1348" s="179" t="str">
        <f t="shared" si="1645"/>
        <v>CT$19</v>
      </c>
      <c r="CU1348" s="179" t="str">
        <f t="shared" si="1645"/>
        <v>CU$19</v>
      </c>
      <c r="CV1348" s="179" t="str">
        <f t="shared" si="1645"/>
        <v>CV$19</v>
      </c>
      <c r="CW1348" s="179" t="str">
        <f t="shared" si="1645"/>
        <v>CW$19</v>
      </c>
      <c r="CX1348" s="179" t="str">
        <f t="shared" si="1645"/>
        <v>CX$19</v>
      </c>
      <c r="CY1348" s="179" t="str">
        <f t="shared" si="1645"/>
        <v>CY$19</v>
      </c>
      <c r="CZ1348" s="179" t="str">
        <f t="shared" si="1645"/>
        <v>CZ$19</v>
      </c>
      <c r="DA1348" s="179" t="str">
        <f t="shared" si="1645"/>
        <v>DA$19</v>
      </c>
      <c r="DB1348" s="179" t="str">
        <f t="shared" si="1645"/>
        <v>DB$19</v>
      </c>
      <c r="DC1348" s="179" t="str">
        <f t="shared" si="1645"/>
        <v>DC$19</v>
      </c>
      <c r="DD1348" s="179" t="str">
        <f t="shared" si="1645"/>
        <v>DD$19</v>
      </c>
      <c r="DE1348" s="179" t="str">
        <f t="shared" si="1645"/>
        <v>DE$19</v>
      </c>
      <c r="DF1348" s="179" t="str">
        <f t="shared" si="1645"/>
        <v>DF$19</v>
      </c>
      <c r="DG1348" s="179" t="str">
        <f t="shared" si="1645"/>
        <v>DG$19</v>
      </c>
      <c r="DH1348" s="179" t="str">
        <f t="shared" si="1645"/>
        <v>DH$19</v>
      </c>
      <c r="DI1348" s="179" t="str">
        <f t="shared" si="1645"/>
        <v>DI$19</v>
      </c>
      <c r="DJ1348" s="179" t="str">
        <f t="shared" si="1645"/>
        <v>DJ$19</v>
      </c>
      <c r="DK1348" s="179" t="str">
        <f t="shared" si="1645"/>
        <v>DK$19</v>
      </c>
      <c r="DL1348" s="179" t="str">
        <f t="shared" si="1645"/>
        <v>DL$19</v>
      </c>
    </row>
    <row r="1349" spans="1:116" x14ac:dyDescent="0.4">
      <c r="E1349" s="8"/>
      <c r="H1349" s="12"/>
      <c r="I1349" s="60"/>
      <c r="J1349" s="60"/>
      <c r="K1349" s="15"/>
      <c r="L1349" s="15"/>
      <c r="M1349" s="15"/>
      <c r="N1349" s="15"/>
      <c r="O1349" s="15"/>
      <c r="P1349" s="15"/>
      <c r="R1349" s="15"/>
      <c r="S1349" s="76"/>
      <c r="T1349" s="76"/>
      <c r="U1349" s="76"/>
      <c r="V1349" s="76"/>
      <c r="W1349" s="76"/>
      <c r="X1349" s="76"/>
      <c r="Y1349" s="76"/>
      <c r="Z1349" s="76"/>
      <c r="AA1349" s="76"/>
      <c r="AB1349" s="76"/>
      <c r="AC1349" s="76"/>
      <c r="AD1349" s="76"/>
      <c r="AE1349" s="76"/>
      <c r="AF1349" s="76"/>
      <c r="AG1349" s="76"/>
      <c r="AH1349" s="76"/>
      <c r="AI1349" s="76"/>
      <c r="AJ1349" s="76"/>
      <c r="AK1349" s="76"/>
      <c r="AL1349" s="76"/>
      <c r="AM1349" s="76"/>
      <c r="AN1349" s="76"/>
      <c r="AO1349" s="76"/>
      <c r="AP1349" s="76"/>
      <c r="AQ1349" s="76"/>
      <c r="AR1349" s="76"/>
      <c r="AS1349" s="76"/>
      <c r="AT1349" s="76"/>
      <c r="AU1349" s="76"/>
      <c r="AV1349" s="76"/>
      <c r="AW1349" s="76"/>
      <c r="AX1349" s="76"/>
      <c r="AY1349" s="76"/>
      <c r="AZ1349" s="76"/>
      <c r="BA1349" s="76"/>
      <c r="BB1349" s="76"/>
      <c r="BC1349" s="76"/>
      <c r="BD1349" s="76"/>
      <c r="BE1349" s="76"/>
      <c r="BF1349" s="76"/>
      <c r="BG1349" s="76"/>
      <c r="BH1349" s="76"/>
      <c r="BI1349" s="76"/>
      <c r="BJ1349" s="76"/>
      <c r="BK1349" s="76"/>
      <c r="BL1349" s="76"/>
      <c r="BM1349" s="76"/>
      <c r="BN1349" s="76"/>
      <c r="BO1349" s="76"/>
      <c r="BP1349" s="76"/>
      <c r="BQ1349" s="76"/>
      <c r="BR1349" s="76"/>
      <c r="BS1349" s="76"/>
      <c r="BT1349" s="76"/>
      <c r="BU1349" s="76"/>
      <c r="BV1349" s="76"/>
      <c r="BW1349" s="76"/>
      <c r="BX1349" s="76"/>
      <c r="BY1349" s="76"/>
      <c r="BZ1349" s="76"/>
      <c r="CA1349" s="76"/>
      <c r="CB1349" s="76"/>
      <c r="CC1349" s="76"/>
      <c r="CD1349" s="76"/>
      <c r="CE1349" s="76"/>
      <c r="CF1349" s="76"/>
      <c r="CG1349" s="76"/>
      <c r="CH1349" s="76"/>
      <c r="CI1349" s="76"/>
      <c r="CJ1349" s="76"/>
      <c r="CK1349" s="76"/>
      <c r="CL1349" s="76"/>
      <c r="CN1349" s="60"/>
      <c r="CO1349" s="76"/>
      <c r="CP1349" s="76"/>
      <c r="CQ1349" s="76"/>
      <c r="CR1349" s="76"/>
      <c r="CS1349" s="76"/>
      <c r="CT1349" s="76"/>
      <c r="CU1349" s="76"/>
      <c r="CV1349" s="76"/>
      <c r="CW1349" s="76"/>
      <c r="CX1349" s="76"/>
      <c r="CY1349" s="76"/>
      <c r="CZ1349" s="76"/>
      <c r="DA1349" s="76"/>
      <c r="DB1349" s="76"/>
      <c r="DC1349" s="76"/>
      <c r="DD1349" s="76"/>
      <c r="DE1349" s="76"/>
      <c r="DF1349" s="76"/>
      <c r="DG1349" s="76"/>
      <c r="DH1349" s="76"/>
      <c r="DI1349" s="76"/>
      <c r="DJ1349" s="76"/>
      <c r="DK1349" s="76"/>
      <c r="DL1349" s="76"/>
    </row>
    <row r="1350" spans="1:116" x14ac:dyDescent="0.4">
      <c r="A1350" s="174"/>
      <c r="E1350" s="8"/>
      <c r="G1350" s="175" t="s">
        <v>490</v>
      </c>
      <c r="H1350" s="174"/>
      <c r="I1350" s="176"/>
      <c r="J1350" s="176"/>
      <c r="K1350" s="197"/>
      <c r="L1350" s="197"/>
      <c r="M1350" s="197"/>
      <c r="N1350" s="197"/>
      <c r="O1350" s="197"/>
      <c r="P1350" s="197"/>
      <c r="R1350" s="198"/>
      <c r="S1350" s="174"/>
      <c r="T1350" s="174"/>
      <c r="U1350" s="174"/>
      <c r="V1350" s="174"/>
      <c r="W1350" s="174"/>
      <c r="X1350" s="174"/>
      <c r="Y1350" s="174"/>
      <c r="Z1350" s="174"/>
      <c r="AA1350" s="174"/>
      <c r="AB1350" s="174"/>
      <c r="AC1350" s="174"/>
      <c r="AD1350" s="174"/>
      <c r="AE1350" s="174"/>
      <c r="AF1350" s="174"/>
      <c r="AG1350" s="174"/>
      <c r="AH1350" s="174"/>
      <c r="AI1350" s="174"/>
      <c r="AJ1350" s="174"/>
      <c r="AK1350" s="174"/>
      <c r="AL1350" s="174"/>
      <c r="AM1350" s="174"/>
      <c r="AN1350" s="174"/>
      <c r="AO1350" s="174"/>
      <c r="AP1350" s="174"/>
      <c r="AQ1350" s="174"/>
      <c r="AR1350" s="174"/>
      <c r="AS1350" s="174"/>
      <c r="AT1350" s="174"/>
      <c r="AU1350" s="174"/>
      <c r="AV1350" s="174"/>
      <c r="AW1350" s="174"/>
      <c r="AX1350" s="174"/>
      <c r="AY1350" s="174"/>
      <c r="AZ1350" s="174"/>
      <c r="BA1350" s="174"/>
      <c r="BB1350" s="174"/>
      <c r="BC1350" s="174"/>
      <c r="BD1350" s="174"/>
      <c r="BE1350" s="174"/>
      <c r="BF1350" s="174"/>
      <c r="BG1350" s="174"/>
      <c r="BH1350" s="174"/>
      <c r="BI1350" s="174"/>
      <c r="BJ1350" s="174"/>
      <c r="BK1350" s="174"/>
      <c r="BL1350" s="174"/>
      <c r="BM1350" s="174"/>
      <c r="BN1350" s="174"/>
      <c r="BO1350" s="174"/>
      <c r="BP1350" s="174"/>
      <c r="BQ1350" s="174"/>
      <c r="BR1350" s="174"/>
      <c r="BS1350" s="174"/>
      <c r="BT1350" s="174"/>
      <c r="BU1350" s="174"/>
      <c r="BV1350" s="174"/>
      <c r="BW1350" s="174"/>
      <c r="BX1350" s="174"/>
      <c r="BY1350" s="174"/>
      <c r="BZ1350" s="174"/>
      <c r="CA1350" s="174"/>
      <c r="CB1350" s="174"/>
      <c r="CC1350" s="174"/>
      <c r="CD1350" s="174"/>
      <c r="CE1350" s="174"/>
      <c r="CF1350" s="174"/>
      <c r="CG1350" s="174"/>
      <c r="CH1350" s="174"/>
      <c r="CI1350" s="174"/>
      <c r="CJ1350" s="174"/>
      <c r="CK1350" s="174"/>
      <c r="CL1350" s="174"/>
      <c r="CN1350" s="176"/>
      <c r="CO1350" s="174"/>
      <c r="CP1350" s="174"/>
      <c r="CQ1350" s="174"/>
      <c r="CR1350" s="174"/>
      <c r="CS1350" s="174"/>
      <c r="CT1350" s="174"/>
      <c r="CU1350" s="174"/>
      <c r="CV1350" s="174"/>
      <c r="CW1350" s="174"/>
      <c r="CX1350" s="174"/>
      <c r="CY1350" s="174"/>
      <c r="CZ1350" s="174"/>
      <c r="DA1350" s="174"/>
      <c r="DB1350" s="174"/>
      <c r="DC1350" s="174"/>
      <c r="DD1350" s="174"/>
      <c r="DE1350" s="174"/>
      <c r="DF1350" s="174"/>
      <c r="DG1350" s="174"/>
      <c r="DH1350" s="174"/>
      <c r="DI1350" s="174"/>
      <c r="DJ1350" s="174"/>
      <c r="DK1350" s="174"/>
      <c r="DL1350" s="174"/>
    </row>
    <row r="1351" spans="1:116" x14ac:dyDescent="0.4">
      <c r="A1351" s="174"/>
      <c r="E1351" s="8"/>
      <c r="G1351" s="175" t="s">
        <v>492</v>
      </c>
      <c r="H1351" s="174"/>
      <c r="I1351" s="176"/>
      <c r="J1351" s="176"/>
      <c r="K1351" s="197"/>
      <c r="L1351" s="197"/>
      <c r="M1351" s="197"/>
      <c r="N1351" s="197"/>
      <c r="O1351" s="197"/>
      <c r="P1351" s="197"/>
      <c r="R1351" s="198"/>
      <c r="S1351" s="174"/>
      <c r="T1351" s="174"/>
      <c r="U1351" s="174"/>
      <c r="V1351" s="174"/>
      <c r="W1351" s="174"/>
      <c r="X1351" s="174"/>
      <c r="Y1351" s="174"/>
      <c r="Z1351" s="174"/>
      <c r="AA1351" s="174"/>
      <c r="AB1351" s="174"/>
      <c r="AC1351" s="174"/>
      <c r="AD1351" s="174"/>
      <c r="AE1351" s="174"/>
      <c r="AF1351" s="174"/>
      <c r="AG1351" s="174"/>
      <c r="AH1351" s="174"/>
      <c r="AI1351" s="174"/>
      <c r="AJ1351" s="174"/>
      <c r="AK1351" s="174"/>
      <c r="AL1351" s="174"/>
      <c r="AM1351" s="174"/>
      <c r="AN1351" s="174"/>
      <c r="AO1351" s="174"/>
      <c r="AP1351" s="174"/>
      <c r="AQ1351" s="174"/>
      <c r="AR1351" s="174"/>
      <c r="AS1351" s="174"/>
      <c r="AT1351" s="174"/>
      <c r="AU1351" s="174"/>
      <c r="AV1351" s="174"/>
      <c r="AW1351" s="174"/>
      <c r="AX1351" s="174"/>
      <c r="AY1351" s="174"/>
      <c r="AZ1351" s="174"/>
      <c r="BA1351" s="174"/>
      <c r="BB1351" s="174"/>
      <c r="BC1351" s="174"/>
      <c r="BD1351" s="174"/>
      <c r="BE1351" s="174"/>
      <c r="BF1351" s="174"/>
      <c r="BG1351" s="174"/>
      <c r="BH1351" s="174"/>
      <c r="BI1351" s="174"/>
      <c r="BJ1351" s="174"/>
      <c r="BK1351" s="174"/>
      <c r="BL1351" s="174"/>
      <c r="BM1351" s="174"/>
      <c r="BN1351" s="174"/>
      <c r="BO1351" s="174"/>
      <c r="BP1351" s="174"/>
      <c r="BQ1351" s="174"/>
      <c r="BR1351" s="174"/>
      <c r="BS1351" s="174"/>
      <c r="BT1351" s="174"/>
      <c r="BU1351" s="174"/>
      <c r="BV1351" s="174"/>
      <c r="BW1351" s="174"/>
      <c r="BX1351" s="174"/>
      <c r="BY1351" s="174"/>
      <c r="BZ1351" s="174"/>
      <c r="CA1351" s="174"/>
      <c r="CB1351" s="174"/>
      <c r="CC1351" s="174"/>
      <c r="CD1351" s="174"/>
      <c r="CE1351" s="174"/>
      <c r="CF1351" s="174"/>
      <c r="CG1351" s="174"/>
      <c r="CH1351" s="174"/>
      <c r="CI1351" s="174"/>
      <c r="CJ1351" s="174"/>
      <c r="CK1351" s="174"/>
      <c r="CL1351" s="174"/>
      <c r="CN1351" s="176"/>
      <c r="CO1351" s="174"/>
      <c r="CP1351" s="174"/>
      <c r="CQ1351" s="174"/>
      <c r="CR1351" s="174"/>
      <c r="CS1351" s="174"/>
      <c r="CT1351" s="174"/>
      <c r="CU1351" s="174"/>
      <c r="CV1351" s="174"/>
      <c r="CW1351" s="174"/>
      <c r="CX1351" s="174"/>
      <c r="CY1351" s="174"/>
      <c r="CZ1351" s="174"/>
      <c r="DA1351" s="174"/>
      <c r="DB1351" s="174"/>
      <c r="DC1351" s="174"/>
      <c r="DD1351" s="174"/>
      <c r="DE1351" s="174"/>
      <c r="DF1351" s="174"/>
      <c r="DG1351" s="174"/>
      <c r="DH1351" s="174"/>
      <c r="DI1351" s="174"/>
      <c r="DJ1351" s="174"/>
      <c r="DK1351" s="174"/>
      <c r="DL1351" s="174"/>
    </row>
    <row r="1352" spans="1:116" x14ac:dyDescent="0.4">
      <c r="A1352" s="174"/>
      <c r="E1352" s="8"/>
      <c r="G1352" s="175" t="s">
        <v>461</v>
      </c>
      <c r="H1352" s="174"/>
      <c r="I1352" s="176"/>
      <c r="J1352" s="176"/>
      <c r="K1352" s="197"/>
      <c r="L1352" s="197"/>
      <c r="M1352" s="197"/>
      <c r="N1352" s="197"/>
      <c r="O1352" s="197"/>
      <c r="P1352" s="197"/>
      <c r="R1352" s="198"/>
      <c r="S1352" s="199" t="str">
        <f t="shared" ref="S1352:AX1352" si="1646">S$20</f>
        <v>S$16</v>
      </c>
      <c r="T1352" s="199" t="str">
        <f t="shared" si="1646"/>
        <v>T$16</v>
      </c>
      <c r="U1352" s="199" t="str">
        <f t="shared" si="1646"/>
        <v>U$16</v>
      </c>
      <c r="V1352" s="199" t="str">
        <f t="shared" si="1646"/>
        <v>V$16</v>
      </c>
      <c r="W1352" s="199" t="str">
        <f t="shared" si="1646"/>
        <v>W$16</v>
      </c>
      <c r="X1352" s="199" t="str">
        <f t="shared" si="1646"/>
        <v>X$16</v>
      </c>
      <c r="Y1352" s="199" t="str">
        <f t="shared" si="1646"/>
        <v>Y$16</v>
      </c>
      <c r="Z1352" s="199" t="str">
        <f t="shared" si="1646"/>
        <v>Z$16</v>
      </c>
      <c r="AA1352" s="199" t="str">
        <f t="shared" si="1646"/>
        <v>AA$16</v>
      </c>
      <c r="AB1352" s="199" t="str">
        <f t="shared" si="1646"/>
        <v>AB$16</v>
      </c>
      <c r="AC1352" s="199" t="str">
        <f t="shared" si="1646"/>
        <v>AC$16</v>
      </c>
      <c r="AD1352" s="199" t="str">
        <f t="shared" si="1646"/>
        <v>AD$16</v>
      </c>
      <c r="AE1352" s="199" t="str">
        <f t="shared" si="1646"/>
        <v>AE$16</v>
      </c>
      <c r="AF1352" s="199" t="str">
        <f t="shared" si="1646"/>
        <v>AF$16</v>
      </c>
      <c r="AG1352" s="199" t="str">
        <f t="shared" si="1646"/>
        <v>AG$16</v>
      </c>
      <c r="AH1352" s="199" t="str">
        <f t="shared" si="1646"/>
        <v>AH$16</v>
      </c>
      <c r="AI1352" s="199" t="str">
        <f t="shared" si="1646"/>
        <v>AI$16</v>
      </c>
      <c r="AJ1352" s="199" t="str">
        <f t="shared" si="1646"/>
        <v>AJ$16</v>
      </c>
      <c r="AK1352" s="199" t="str">
        <f t="shared" si="1646"/>
        <v>AK$16</v>
      </c>
      <c r="AL1352" s="199" t="str">
        <f t="shared" si="1646"/>
        <v>AL$16</v>
      </c>
      <c r="AM1352" s="199" t="str">
        <f t="shared" si="1646"/>
        <v>AM$16</v>
      </c>
      <c r="AN1352" s="199" t="str">
        <f t="shared" si="1646"/>
        <v>AN$16</v>
      </c>
      <c r="AO1352" s="199" t="str">
        <f t="shared" si="1646"/>
        <v>AO$16</v>
      </c>
      <c r="AP1352" s="199" t="str">
        <f t="shared" si="1646"/>
        <v>AP$16</v>
      </c>
      <c r="AQ1352" s="199" t="str">
        <f t="shared" si="1646"/>
        <v>AQ$16</v>
      </c>
      <c r="AR1352" s="199" t="str">
        <f t="shared" si="1646"/>
        <v>AR$16</v>
      </c>
      <c r="AS1352" s="199" t="str">
        <f t="shared" si="1646"/>
        <v>AS$16</v>
      </c>
      <c r="AT1352" s="199" t="str">
        <f t="shared" si="1646"/>
        <v>AT$16</v>
      </c>
      <c r="AU1352" s="199" t="str">
        <f t="shared" si="1646"/>
        <v>AU$16</v>
      </c>
      <c r="AV1352" s="199" t="str">
        <f t="shared" si="1646"/>
        <v>AV$16</v>
      </c>
      <c r="AW1352" s="199" t="str">
        <f t="shared" si="1646"/>
        <v>AW$16</v>
      </c>
      <c r="AX1352" s="199" t="str">
        <f t="shared" si="1646"/>
        <v>AX$16</v>
      </c>
      <c r="AY1352" s="199" t="str">
        <f t="shared" ref="AY1352:CD1352" si="1647">AY$20</f>
        <v>AY$16</v>
      </c>
      <c r="AZ1352" s="199" t="str">
        <f t="shared" si="1647"/>
        <v>AZ$16</v>
      </c>
      <c r="BA1352" s="199" t="str">
        <f t="shared" si="1647"/>
        <v>BA$16</v>
      </c>
      <c r="BB1352" s="199" t="str">
        <f t="shared" si="1647"/>
        <v>BB$16</v>
      </c>
      <c r="BC1352" s="199" t="str">
        <f t="shared" si="1647"/>
        <v>BC$16</v>
      </c>
      <c r="BD1352" s="199" t="str">
        <f t="shared" si="1647"/>
        <v>BD$16</v>
      </c>
      <c r="BE1352" s="199" t="str">
        <f t="shared" si="1647"/>
        <v>BE$16</v>
      </c>
      <c r="BF1352" s="199" t="str">
        <f t="shared" si="1647"/>
        <v>BF$16</v>
      </c>
      <c r="BG1352" s="199" t="str">
        <f t="shared" si="1647"/>
        <v>BG$16</v>
      </c>
      <c r="BH1352" s="199" t="str">
        <f t="shared" si="1647"/>
        <v>BH$16</v>
      </c>
      <c r="BI1352" s="199" t="str">
        <f t="shared" si="1647"/>
        <v>BI$16</v>
      </c>
      <c r="BJ1352" s="199" t="str">
        <f t="shared" si="1647"/>
        <v>BJ$16</v>
      </c>
      <c r="BK1352" s="199" t="str">
        <f t="shared" si="1647"/>
        <v>BK$16</v>
      </c>
      <c r="BL1352" s="199" t="str">
        <f t="shared" si="1647"/>
        <v>BL$16</v>
      </c>
      <c r="BM1352" s="199" t="str">
        <f t="shared" si="1647"/>
        <v>BM$16</v>
      </c>
      <c r="BN1352" s="199" t="str">
        <f t="shared" si="1647"/>
        <v>BN$16</v>
      </c>
      <c r="BO1352" s="199" t="str">
        <f t="shared" si="1647"/>
        <v>BO$16</v>
      </c>
      <c r="BP1352" s="199" t="str">
        <f t="shared" si="1647"/>
        <v>BP$16</v>
      </c>
      <c r="BQ1352" s="199" t="str">
        <f t="shared" si="1647"/>
        <v>BQ$16</v>
      </c>
      <c r="BR1352" s="199" t="str">
        <f t="shared" si="1647"/>
        <v>BR$16</v>
      </c>
      <c r="BS1352" s="199" t="str">
        <f t="shared" si="1647"/>
        <v>BS$16</v>
      </c>
      <c r="BT1352" s="199" t="str">
        <f t="shared" si="1647"/>
        <v>BT$16</v>
      </c>
      <c r="BU1352" s="199" t="str">
        <f t="shared" si="1647"/>
        <v>BU$16</v>
      </c>
      <c r="BV1352" s="199" t="str">
        <f t="shared" si="1647"/>
        <v>BV$16</v>
      </c>
      <c r="BW1352" s="199" t="str">
        <f t="shared" si="1647"/>
        <v>BW$16</v>
      </c>
      <c r="BX1352" s="199" t="str">
        <f t="shared" si="1647"/>
        <v>BX$16</v>
      </c>
      <c r="BY1352" s="199" t="str">
        <f t="shared" si="1647"/>
        <v>BY$16</v>
      </c>
      <c r="BZ1352" s="199" t="str">
        <f t="shared" si="1647"/>
        <v>BZ$16</v>
      </c>
      <c r="CA1352" s="199" t="str">
        <f t="shared" si="1647"/>
        <v>CA$16</v>
      </c>
      <c r="CB1352" s="199" t="str">
        <f t="shared" si="1647"/>
        <v>CB$16</v>
      </c>
      <c r="CC1352" s="199" t="str">
        <f t="shared" si="1647"/>
        <v>CC$16</v>
      </c>
      <c r="CD1352" s="199" t="str">
        <f t="shared" si="1647"/>
        <v>CD$16</v>
      </c>
      <c r="CE1352" s="199" t="str">
        <f t="shared" ref="CE1352:CL1352" si="1648">CE$20</f>
        <v>CE$16</v>
      </c>
      <c r="CF1352" s="199" t="str">
        <f t="shared" si="1648"/>
        <v>CF$16</v>
      </c>
      <c r="CG1352" s="199" t="str">
        <f t="shared" si="1648"/>
        <v>CG$16</v>
      </c>
      <c r="CH1352" s="199" t="str">
        <f t="shared" si="1648"/>
        <v>CH$16</v>
      </c>
      <c r="CI1352" s="199" t="str">
        <f t="shared" si="1648"/>
        <v>CI$16</v>
      </c>
      <c r="CJ1352" s="199" t="str">
        <f t="shared" si="1648"/>
        <v>CJ$16</v>
      </c>
      <c r="CK1352" s="199" t="str">
        <f t="shared" si="1648"/>
        <v>CK$16</v>
      </c>
      <c r="CL1352" s="199" t="str">
        <f t="shared" si="1648"/>
        <v>CL$16</v>
      </c>
      <c r="CN1352" s="176"/>
      <c r="CO1352" s="199" t="str">
        <f t="shared" ref="CO1352:DL1352" si="1649">CO$20</f>
        <v>CO$16</v>
      </c>
      <c r="CP1352" s="199" t="str">
        <f t="shared" si="1649"/>
        <v>CP$16</v>
      </c>
      <c r="CQ1352" s="199" t="str">
        <f t="shared" si="1649"/>
        <v>CQ$16</v>
      </c>
      <c r="CR1352" s="199" t="str">
        <f t="shared" si="1649"/>
        <v>CR$16</v>
      </c>
      <c r="CS1352" s="199" t="str">
        <f t="shared" si="1649"/>
        <v>CS$16</v>
      </c>
      <c r="CT1352" s="199" t="str">
        <f t="shared" si="1649"/>
        <v>CT$16</v>
      </c>
      <c r="CU1352" s="199" t="str">
        <f t="shared" si="1649"/>
        <v>CU$16</v>
      </c>
      <c r="CV1352" s="199" t="str">
        <f t="shared" si="1649"/>
        <v>CV$16</v>
      </c>
      <c r="CW1352" s="199" t="str">
        <f t="shared" si="1649"/>
        <v>CW$16</v>
      </c>
      <c r="CX1352" s="199" t="str">
        <f t="shared" si="1649"/>
        <v>CX$16</v>
      </c>
      <c r="CY1352" s="199" t="str">
        <f t="shared" si="1649"/>
        <v>CY$16</v>
      </c>
      <c r="CZ1352" s="199" t="str">
        <f t="shared" si="1649"/>
        <v>CZ$16</v>
      </c>
      <c r="DA1352" s="199" t="str">
        <f t="shared" si="1649"/>
        <v>DA$16</v>
      </c>
      <c r="DB1352" s="199" t="str">
        <f t="shared" si="1649"/>
        <v>DB$16</v>
      </c>
      <c r="DC1352" s="199" t="str">
        <f t="shared" si="1649"/>
        <v>DC$16</v>
      </c>
      <c r="DD1352" s="199" t="str">
        <f t="shared" si="1649"/>
        <v>DD$16</v>
      </c>
      <c r="DE1352" s="199" t="str">
        <f t="shared" si="1649"/>
        <v>DE$16</v>
      </c>
      <c r="DF1352" s="199" t="str">
        <f t="shared" si="1649"/>
        <v>DF$16</v>
      </c>
      <c r="DG1352" s="199" t="str">
        <f t="shared" si="1649"/>
        <v>DG$16</v>
      </c>
      <c r="DH1352" s="199" t="str">
        <f t="shared" si="1649"/>
        <v>DH$16</v>
      </c>
      <c r="DI1352" s="199" t="str">
        <f t="shared" si="1649"/>
        <v>DI$16</v>
      </c>
      <c r="DJ1352" s="199" t="str">
        <f t="shared" si="1649"/>
        <v>DJ$16</v>
      </c>
      <c r="DK1352" s="199" t="str">
        <f t="shared" si="1649"/>
        <v>DK$16</v>
      </c>
      <c r="DL1352" s="199" t="str">
        <f t="shared" si="1649"/>
        <v>DL$16</v>
      </c>
    </row>
    <row r="1353" spans="1:116" x14ac:dyDescent="0.4">
      <c r="A1353" s="174"/>
      <c r="E1353" s="8"/>
      <c r="G1353" s="175" t="s">
        <v>462</v>
      </c>
      <c r="H1353" s="200"/>
      <c r="I1353" s="201"/>
      <c r="J1353" s="201"/>
      <c r="K1353" s="202"/>
      <c r="L1353" s="202"/>
      <c r="M1353" s="202"/>
      <c r="N1353" s="202"/>
      <c r="O1353" s="202"/>
      <c r="P1353" s="202"/>
      <c r="R1353" s="202"/>
      <c r="S1353" s="199" t="str">
        <f t="shared" ref="S1353:AX1353" si="1650">S$21</f>
        <v>S$17</v>
      </c>
      <c r="T1353" s="199" t="str">
        <f t="shared" si="1650"/>
        <v>T$17</v>
      </c>
      <c r="U1353" s="199" t="str">
        <f t="shared" si="1650"/>
        <v>U$17</v>
      </c>
      <c r="V1353" s="199" t="str">
        <f t="shared" si="1650"/>
        <v>V$17</v>
      </c>
      <c r="W1353" s="199" t="str">
        <f t="shared" si="1650"/>
        <v>W$17</v>
      </c>
      <c r="X1353" s="199" t="str">
        <f t="shared" si="1650"/>
        <v>X$17</v>
      </c>
      <c r="Y1353" s="199" t="str">
        <f t="shared" si="1650"/>
        <v>Y$17</v>
      </c>
      <c r="Z1353" s="199" t="str">
        <f t="shared" si="1650"/>
        <v>Z$17</v>
      </c>
      <c r="AA1353" s="199" t="str">
        <f t="shared" si="1650"/>
        <v>AA$17</v>
      </c>
      <c r="AB1353" s="199" t="str">
        <f t="shared" si="1650"/>
        <v>AB$17</v>
      </c>
      <c r="AC1353" s="199" t="str">
        <f t="shared" si="1650"/>
        <v>AC$17</v>
      </c>
      <c r="AD1353" s="199" t="str">
        <f t="shared" si="1650"/>
        <v>AD$17</v>
      </c>
      <c r="AE1353" s="199" t="str">
        <f t="shared" si="1650"/>
        <v>AE$17</v>
      </c>
      <c r="AF1353" s="199" t="str">
        <f t="shared" si="1650"/>
        <v>AF$17</v>
      </c>
      <c r="AG1353" s="199" t="str">
        <f t="shared" si="1650"/>
        <v>AG$17</v>
      </c>
      <c r="AH1353" s="199" t="str">
        <f t="shared" si="1650"/>
        <v>AH$17</v>
      </c>
      <c r="AI1353" s="199" t="str">
        <f t="shared" si="1650"/>
        <v>AI$17</v>
      </c>
      <c r="AJ1353" s="199" t="str">
        <f t="shared" si="1650"/>
        <v>AJ$17</v>
      </c>
      <c r="AK1353" s="199" t="str">
        <f t="shared" si="1650"/>
        <v>AK$17</v>
      </c>
      <c r="AL1353" s="199" t="str">
        <f t="shared" si="1650"/>
        <v>AL$17</v>
      </c>
      <c r="AM1353" s="199" t="str">
        <f t="shared" si="1650"/>
        <v>AM$17</v>
      </c>
      <c r="AN1353" s="199" t="str">
        <f t="shared" si="1650"/>
        <v>AN$17</v>
      </c>
      <c r="AO1353" s="199" t="str">
        <f t="shared" si="1650"/>
        <v>AO$17</v>
      </c>
      <c r="AP1353" s="199" t="str">
        <f t="shared" si="1650"/>
        <v>AP$17</v>
      </c>
      <c r="AQ1353" s="199" t="str">
        <f t="shared" si="1650"/>
        <v>AQ$17</v>
      </c>
      <c r="AR1353" s="199" t="str">
        <f t="shared" si="1650"/>
        <v>AR$17</v>
      </c>
      <c r="AS1353" s="199" t="str">
        <f t="shared" si="1650"/>
        <v>AS$17</v>
      </c>
      <c r="AT1353" s="199" t="str">
        <f t="shared" si="1650"/>
        <v>AT$17</v>
      </c>
      <c r="AU1353" s="199" t="str">
        <f t="shared" si="1650"/>
        <v>AU$17</v>
      </c>
      <c r="AV1353" s="199" t="str">
        <f t="shared" si="1650"/>
        <v>AV$17</v>
      </c>
      <c r="AW1353" s="199" t="str">
        <f t="shared" si="1650"/>
        <v>AW$17</v>
      </c>
      <c r="AX1353" s="199" t="str">
        <f t="shared" si="1650"/>
        <v>AX$17</v>
      </c>
      <c r="AY1353" s="199" t="str">
        <f t="shared" ref="AY1353:CD1353" si="1651">AY$21</f>
        <v>AY$17</v>
      </c>
      <c r="AZ1353" s="199" t="str">
        <f t="shared" si="1651"/>
        <v>AZ$17</v>
      </c>
      <c r="BA1353" s="199" t="str">
        <f t="shared" si="1651"/>
        <v>BA$17</v>
      </c>
      <c r="BB1353" s="199" t="str">
        <f t="shared" si="1651"/>
        <v>BB$17</v>
      </c>
      <c r="BC1353" s="199" t="str">
        <f t="shared" si="1651"/>
        <v>BC$17</v>
      </c>
      <c r="BD1353" s="199" t="str">
        <f t="shared" si="1651"/>
        <v>BD$17</v>
      </c>
      <c r="BE1353" s="199" t="str">
        <f t="shared" si="1651"/>
        <v>BE$17</v>
      </c>
      <c r="BF1353" s="199" t="str">
        <f t="shared" si="1651"/>
        <v>BF$17</v>
      </c>
      <c r="BG1353" s="199" t="str">
        <f t="shared" si="1651"/>
        <v>BG$17</v>
      </c>
      <c r="BH1353" s="199" t="str">
        <f t="shared" si="1651"/>
        <v>BH$17</v>
      </c>
      <c r="BI1353" s="199" t="str">
        <f t="shared" si="1651"/>
        <v>BI$17</v>
      </c>
      <c r="BJ1353" s="199" t="str">
        <f t="shared" si="1651"/>
        <v>BJ$17</v>
      </c>
      <c r="BK1353" s="199" t="str">
        <f t="shared" si="1651"/>
        <v>BK$17</v>
      </c>
      <c r="BL1353" s="199" t="str">
        <f t="shared" si="1651"/>
        <v>BL$17</v>
      </c>
      <c r="BM1353" s="199" t="str">
        <f t="shared" si="1651"/>
        <v>BM$17</v>
      </c>
      <c r="BN1353" s="199" t="str">
        <f t="shared" si="1651"/>
        <v>BN$17</v>
      </c>
      <c r="BO1353" s="199" t="str">
        <f t="shared" si="1651"/>
        <v>BO$17</v>
      </c>
      <c r="BP1353" s="199" t="str">
        <f t="shared" si="1651"/>
        <v>BP$17</v>
      </c>
      <c r="BQ1353" s="199" t="str">
        <f t="shared" si="1651"/>
        <v>BQ$17</v>
      </c>
      <c r="BR1353" s="199" t="str">
        <f t="shared" si="1651"/>
        <v>BR$17</v>
      </c>
      <c r="BS1353" s="199" t="str">
        <f t="shared" si="1651"/>
        <v>BS$17</v>
      </c>
      <c r="BT1353" s="199" t="str">
        <f t="shared" si="1651"/>
        <v>BT$17</v>
      </c>
      <c r="BU1353" s="199" t="str">
        <f t="shared" si="1651"/>
        <v>BU$17</v>
      </c>
      <c r="BV1353" s="199" t="str">
        <f t="shared" si="1651"/>
        <v>BV$17</v>
      </c>
      <c r="BW1353" s="199" t="str">
        <f t="shared" si="1651"/>
        <v>BW$17</v>
      </c>
      <c r="BX1353" s="199" t="str">
        <f t="shared" si="1651"/>
        <v>BX$17</v>
      </c>
      <c r="BY1353" s="199" t="str">
        <f t="shared" si="1651"/>
        <v>BY$17</v>
      </c>
      <c r="BZ1353" s="199" t="str">
        <f t="shared" si="1651"/>
        <v>BZ$17</v>
      </c>
      <c r="CA1353" s="199" t="str">
        <f t="shared" si="1651"/>
        <v>CA$17</v>
      </c>
      <c r="CB1353" s="199" t="str">
        <f t="shared" si="1651"/>
        <v>CB$17</v>
      </c>
      <c r="CC1353" s="199" t="str">
        <f t="shared" si="1651"/>
        <v>CC$17</v>
      </c>
      <c r="CD1353" s="199" t="str">
        <f t="shared" si="1651"/>
        <v>CD$17</v>
      </c>
      <c r="CE1353" s="199" t="str">
        <f t="shared" ref="CE1353:CL1353" si="1652">CE$21</f>
        <v>CE$17</v>
      </c>
      <c r="CF1353" s="199" t="str">
        <f t="shared" si="1652"/>
        <v>CF$17</v>
      </c>
      <c r="CG1353" s="199" t="str">
        <f t="shared" si="1652"/>
        <v>CG$17</v>
      </c>
      <c r="CH1353" s="199" t="str">
        <f t="shared" si="1652"/>
        <v>CH$17</v>
      </c>
      <c r="CI1353" s="199" t="str">
        <f t="shared" si="1652"/>
        <v>CI$17</v>
      </c>
      <c r="CJ1353" s="199" t="str">
        <f t="shared" si="1652"/>
        <v>CJ$17</v>
      </c>
      <c r="CK1353" s="199" t="str">
        <f t="shared" si="1652"/>
        <v>CK$17</v>
      </c>
      <c r="CL1353" s="199" t="str">
        <f t="shared" si="1652"/>
        <v>CL$17</v>
      </c>
      <c r="CN1353" s="201"/>
      <c r="CO1353" s="199" t="str">
        <f t="shared" ref="CO1353:DL1353" si="1653">CO$21</f>
        <v>CO$17</v>
      </c>
      <c r="CP1353" s="199" t="str">
        <f t="shared" si="1653"/>
        <v>CP$17</v>
      </c>
      <c r="CQ1353" s="199" t="str">
        <f t="shared" si="1653"/>
        <v>CQ$17</v>
      </c>
      <c r="CR1353" s="199" t="str">
        <f t="shared" si="1653"/>
        <v>CR$17</v>
      </c>
      <c r="CS1353" s="199" t="str">
        <f t="shared" si="1653"/>
        <v>CS$17</v>
      </c>
      <c r="CT1353" s="199" t="str">
        <f t="shared" si="1653"/>
        <v>CT$17</v>
      </c>
      <c r="CU1353" s="199" t="str">
        <f t="shared" si="1653"/>
        <v>CU$17</v>
      </c>
      <c r="CV1353" s="199" t="str">
        <f t="shared" si="1653"/>
        <v>CV$17</v>
      </c>
      <c r="CW1353" s="199" t="str">
        <f t="shared" si="1653"/>
        <v>CW$17</v>
      </c>
      <c r="CX1353" s="199" t="str">
        <f t="shared" si="1653"/>
        <v>CX$17</v>
      </c>
      <c r="CY1353" s="199" t="str">
        <f t="shared" si="1653"/>
        <v>CY$17</v>
      </c>
      <c r="CZ1353" s="199" t="str">
        <f t="shared" si="1653"/>
        <v>CZ$17</v>
      </c>
      <c r="DA1353" s="199" t="str">
        <f t="shared" si="1653"/>
        <v>DA$17</v>
      </c>
      <c r="DB1353" s="199" t="str">
        <f t="shared" si="1653"/>
        <v>DB$17</v>
      </c>
      <c r="DC1353" s="199" t="str">
        <f t="shared" si="1653"/>
        <v>DC$17</v>
      </c>
      <c r="DD1353" s="199" t="str">
        <f t="shared" si="1653"/>
        <v>DD$17</v>
      </c>
      <c r="DE1353" s="199" t="str">
        <f t="shared" si="1653"/>
        <v>DE$17</v>
      </c>
      <c r="DF1353" s="199" t="str">
        <f t="shared" si="1653"/>
        <v>DF$17</v>
      </c>
      <c r="DG1353" s="199" t="str">
        <f t="shared" si="1653"/>
        <v>DG$17</v>
      </c>
      <c r="DH1353" s="199" t="str">
        <f t="shared" si="1653"/>
        <v>DH$17</v>
      </c>
      <c r="DI1353" s="199" t="str">
        <f t="shared" si="1653"/>
        <v>DI$17</v>
      </c>
      <c r="DJ1353" s="199" t="str">
        <f t="shared" si="1653"/>
        <v>DJ$17</v>
      </c>
      <c r="DK1353" s="199" t="str">
        <f t="shared" si="1653"/>
        <v>DK$17</v>
      </c>
      <c r="DL1353" s="199" t="str">
        <f t="shared" si="1653"/>
        <v>DL$17</v>
      </c>
    </row>
    <row r="1354" spans="1:116" x14ac:dyDescent="0.4">
      <c r="A1354" s="174"/>
      <c r="E1354" s="8"/>
      <c r="G1354" s="175" t="s">
        <v>491</v>
      </c>
      <c r="H1354" s="200"/>
      <c r="I1354" s="201"/>
      <c r="J1354" s="201"/>
      <c r="K1354" s="202"/>
      <c r="L1354" s="202"/>
      <c r="M1354" s="202"/>
      <c r="N1354" s="202"/>
      <c r="O1354" s="202"/>
      <c r="P1354" s="202"/>
      <c r="R1354" s="202"/>
      <c r="S1354" s="190"/>
      <c r="T1354" s="190"/>
      <c r="U1354" s="190"/>
      <c r="V1354" s="190"/>
      <c r="W1354" s="190"/>
      <c r="X1354" s="190"/>
      <c r="Y1354" s="190"/>
      <c r="Z1354" s="190"/>
      <c r="AA1354" s="190"/>
      <c r="AB1354" s="190"/>
      <c r="AC1354" s="190"/>
      <c r="AD1354" s="190"/>
      <c r="AE1354" s="190"/>
      <c r="AF1354" s="190"/>
      <c r="AG1354" s="190"/>
      <c r="AH1354" s="190"/>
      <c r="AI1354" s="190"/>
      <c r="AJ1354" s="190"/>
      <c r="AK1354" s="190"/>
      <c r="AL1354" s="190"/>
      <c r="AM1354" s="190"/>
      <c r="AN1354" s="190"/>
      <c r="AO1354" s="190"/>
      <c r="AP1354" s="190"/>
      <c r="AQ1354" s="190"/>
      <c r="AR1354" s="190"/>
      <c r="AS1354" s="190"/>
      <c r="AT1354" s="190"/>
      <c r="AU1354" s="190"/>
      <c r="AV1354" s="190"/>
      <c r="AW1354" s="190"/>
      <c r="AX1354" s="190"/>
      <c r="AY1354" s="190"/>
      <c r="AZ1354" s="190"/>
      <c r="BA1354" s="190"/>
      <c r="BB1354" s="190"/>
      <c r="BC1354" s="190"/>
      <c r="BD1354" s="190"/>
      <c r="BE1354" s="190"/>
      <c r="BF1354" s="190"/>
      <c r="BG1354" s="190"/>
      <c r="BH1354" s="190"/>
      <c r="BI1354" s="190"/>
      <c r="BJ1354" s="190"/>
      <c r="BK1354" s="190"/>
      <c r="BL1354" s="190"/>
      <c r="BM1354" s="190"/>
      <c r="BN1354" s="190"/>
      <c r="BO1354" s="190"/>
      <c r="BP1354" s="190"/>
      <c r="BQ1354" s="190"/>
      <c r="BR1354" s="190"/>
      <c r="BS1354" s="190"/>
      <c r="BT1354" s="190"/>
      <c r="BU1354" s="190"/>
      <c r="BV1354" s="190"/>
      <c r="BW1354" s="190"/>
      <c r="BX1354" s="190"/>
      <c r="BY1354" s="190"/>
      <c r="BZ1354" s="190"/>
      <c r="CA1354" s="190"/>
      <c r="CB1354" s="190"/>
      <c r="CC1354" s="190"/>
      <c r="CD1354" s="190"/>
      <c r="CE1354" s="190"/>
      <c r="CF1354" s="190"/>
      <c r="CG1354" s="190"/>
      <c r="CH1354" s="190"/>
      <c r="CI1354" s="190"/>
      <c r="CJ1354" s="190"/>
      <c r="CK1354" s="190"/>
      <c r="CL1354" s="190"/>
      <c r="CN1354" s="201"/>
      <c r="CO1354" s="190"/>
      <c r="CP1354" s="190"/>
      <c r="CQ1354" s="190"/>
      <c r="CR1354" s="190"/>
      <c r="CS1354" s="190"/>
      <c r="CT1354" s="190"/>
      <c r="CU1354" s="190"/>
      <c r="CV1354" s="190"/>
      <c r="CW1354" s="190"/>
      <c r="CX1354" s="190"/>
      <c r="CY1354" s="190"/>
      <c r="CZ1354" s="190"/>
      <c r="DA1354" s="190"/>
      <c r="DB1354" s="190"/>
      <c r="DC1354" s="190"/>
      <c r="DD1354" s="190"/>
      <c r="DE1354" s="190"/>
      <c r="DF1354" s="190"/>
      <c r="DG1354" s="190"/>
      <c r="DH1354" s="190"/>
      <c r="DI1354" s="190"/>
      <c r="DJ1354" s="190"/>
      <c r="DK1354" s="190"/>
      <c r="DL1354" s="190"/>
    </row>
    <row r="1355" spans="1:116" x14ac:dyDescent="0.4">
      <c r="A1355" s="174"/>
      <c r="E1355" s="8"/>
      <c r="G1355" s="175" t="s">
        <v>505</v>
      </c>
      <c r="H1355" s="200"/>
      <c r="I1355" s="201"/>
      <c r="J1355" s="201"/>
      <c r="K1355" s="202"/>
      <c r="L1355" s="202"/>
      <c r="M1355" s="202"/>
      <c r="N1355" s="202"/>
      <c r="O1355" s="202"/>
      <c r="P1355" s="202"/>
      <c r="R1355" s="202"/>
      <c r="S1355" s="190"/>
      <c r="T1355" s="190"/>
      <c r="U1355" s="190"/>
      <c r="V1355" s="190"/>
      <c r="W1355" s="190"/>
      <c r="X1355" s="190"/>
      <c r="Y1355" s="190"/>
      <c r="Z1355" s="190"/>
      <c r="AA1355" s="190"/>
      <c r="AB1355" s="190"/>
      <c r="AC1355" s="190"/>
      <c r="AD1355" s="190"/>
      <c r="AE1355" s="190"/>
      <c r="AF1355" s="190"/>
      <c r="AG1355" s="190"/>
      <c r="AH1355" s="190"/>
      <c r="AI1355" s="190"/>
      <c r="AJ1355" s="190"/>
      <c r="AK1355" s="190"/>
      <c r="AL1355" s="190"/>
      <c r="AM1355" s="190"/>
      <c r="AN1355" s="190"/>
      <c r="AO1355" s="190"/>
      <c r="AP1355" s="190"/>
      <c r="AQ1355" s="190"/>
      <c r="AR1355" s="190"/>
      <c r="AS1355" s="190"/>
      <c r="AT1355" s="190"/>
      <c r="AU1355" s="190"/>
      <c r="AV1355" s="190"/>
      <c r="AW1355" s="190"/>
      <c r="AX1355" s="190"/>
      <c r="AY1355" s="190"/>
      <c r="AZ1355" s="190"/>
      <c r="BA1355" s="190"/>
      <c r="BB1355" s="190"/>
      <c r="BC1355" s="190"/>
      <c r="BD1355" s="190"/>
      <c r="BE1355" s="190"/>
      <c r="BF1355" s="190"/>
      <c r="BG1355" s="190"/>
      <c r="BH1355" s="190"/>
      <c r="BI1355" s="190"/>
      <c r="BJ1355" s="190"/>
      <c r="BK1355" s="190"/>
      <c r="BL1355" s="190"/>
      <c r="BM1355" s="190"/>
      <c r="BN1355" s="190"/>
      <c r="BO1355" s="190"/>
      <c r="BP1355" s="190"/>
      <c r="BQ1355" s="190"/>
      <c r="BR1355" s="190"/>
      <c r="BS1355" s="190"/>
      <c r="BT1355" s="190"/>
      <c r="BU1355" s="190"/>
      <c r="BV1355" s="190"/>
      <c r="BW1355" s="190"/>
      <c r="BX1355" s="190"/>
      <c r="BY1355" s="190"/>
      <c r="BZ1355" s="190"/>
      <c r="CA1355" s="190"/>
      <c r="CB1355" s="190"/>
      <c r="CC1355" s="190"/>
      <c r="CD1355" s="190"/>
      <c r="CE1355" s="190"/>
      <c r="CF1355" s="190"/>
      <c r="CG1355" s="190"/>
      <c r="CH1355" s="190"/>
      <c r="CI1355" s="190"/>
      <c r="CJ1355" s="190"/>
      <c r="CK1355" s="190"/>
      <c r="CL1355" s="190"/>
      <c r="CN1355" s="201"/>
      <c r="CO1355" s="190"/>
      <c r="CP1355" s="190"/>
      <c r="CQ1355" s="190"/>
      <c r="CR1355" s="190"/>
      <c r="CS1355" s="190"/>
      <c r="CT1355" s="190"/>
      <c r="CU1355" s="190"/>
      <c r="CV1355" s="190"/>
      <c r="CW1355" s="190"/>
      <c r="CX1355" s="190"/>
      <c r="CY1355" s="190"/>
      <c r="CZ1355" s="190"/>
      <c r="DA1355" s="190"/>
      <c r="DB1355" s="190"/>
      <c r="DC1355" s="190"/>
      <c r="DD1355" s="190"/>
      <c r="DE1355" s="190"/>
      <c r="DF1355" s="190"/>
      <c r="DG1355" s="190"/>
      <c r="DH1355" s="190"/>
      <c r="DI1355" s="190"/>
      <c r="DJ1355" s="190"/>
      <c r="DK1355" s="190"/>
      <c r="DL1355" s="190"/>
    </row>
    <row r="1356" spans="1:116" x14ac:dyDescent="0.4">
      <c r="A1356" s="174"/>
      <c r="E1356" s="8"/>
      <c r="G1356" s="175" t="s">
        <v>463</v>
      </c>
      <c r="H1356" s="200"/>
      <c r="I1356" s="201"/>
      <c r="J1356" s="201"/>
      <c r="K1356" s="202"/>
      <c r="L1356" s="202"/>
      <c r="M1356" s="202"/>
      <c r="N1356" s="202"/>
      <c r="O1356" s="202"/>
      <c r="P1356" s="202"/>
      <c r="R1356" s="202"/>
      <c r="S1356" s="190" t="str">
        <f t="shared" ref="S1356:AX1356" si="1654">S$22</f>
        <v>S$18</v>
      </c>
      <c r="T1356" s="190" t="str">
        <f t="shared" si="1654"/>
        <v>T$18</v>
      </c>
      <c r="U1356" s="190" t="str">
        <f t="shared" si="1654"/>
        <v>U$18</v>
      </c>
      <c r="V1356" s="190" t="str">
        <f t="shared" si="1654"/>
        <v>V$18</v>
      </c>
      <c r="W1356" s="190" t="str">
        <f t="shared" si="1654"/>
        <v>W$18</v>
      </c>
      <c r="X1356" s="190" t="str">
        <f t="shared" si="1654"/>
        <v>X$18</v>
      </c>
      <c r="Y1356" s="190" t="str">
        <f t="shared" si="1654"/>
        <v>Y$18</v>
      </c>
      <c r="Z1356" s="190" t="str">
        <f t="shared" si="1654"/>
        <v>Z$18</v>
      </c>
      <c r="AA1356" s="190" t="str">
        <f t="shared" si="1654"/>
        <v>AA$18</v>
      </c>
      <c r="AB1356" s="190" t="str">
        <f t="shared" si="1654"/>
        <v>AB$18</v>
      </c>
      <c r="AC1356" s="190" t="str">
        <f t="shared" si="1654"/>
        <v>AC$18</v>
      </c>
      <c r="AD1356" s="190" t="str">
        <f t="shared" si="1654"/>
        <v>AD$18</v>
      </c>
      <c r="AE1356" s="190" t="str">
        <f t="shared" si="1654"/>
        <v>AE$18</v>
      </c>
      <c r="AF1356" s="190" t="str">
        <f t="shared" si="1654"/>
        <v>AF$18</v>
      </c>
      <c r="AG1356" s="190" t="str">
        <f t="shared" si="1654"/>
        <v>AG$18</v>
      </c>
      <c r="AH1356" s="190" t="str">
        <f t="shared" si="1654"/>
        <v>AH$18</v>
      </c>
      <c r="AI1356" s="190" t="str">
        <f t="shared" si="1654"/>
        <v>AI$18</v>
      </c>
      <c r="AJ1356" s="190" t="str">
        <f t="shared" si="1654"/>
        <v>AJ$18</v>
      </c>
      <c r="AK1356" s="190" t="str">
        <f t="shared" si="1654"/>
        <v>AK$18</v>
      </c>
      <c r="AL1356" s="190" t="str">
        <f t="shared" si="1654"/>
        <v>AL$18</v>
      </c>
      <c r="AM1356" s="190" t="str">
        <f t="shared" si="1654"/>
        <v>AM$18</v>
      </c>
      <c r="AN1356" s="190" t="str">
        <f t="shared" si="1654"/>
        <v>AN$18</v>
      </c>
      <c r="AO1356" s="190" t="str">
        <f t="shared" si="1654"/>
        <v>AO$18</v>
      </c>
      <c r="AP1356" s="190" t="str">
        <f t="shared" si="1654"/>
        <v>AP$18</v>
      </c>
      <c r="AQ1356" s="190" t="str">
        <f t="shared" si="1654"/>
        <v>AQ$18</v>
      </c>
      <c r="AR1356" s="190" t="str">
        <f t="shared" si="1654"/>
        <v>AR$18</v>
      </c>
      <c r="AS1356" s="190" t="str">
        <f t="shared" si="1654"/>
        <v>AS$18</v>
      </c>
      <c r="AT1356" s="190" t="str">
        <f t="shared" si="1654"/>
        <v>AT$18</v>
      </c>
      <c r="AU1356" s="190" t="str">
        <f t="shared" si="1654"/>
        <v>AU$18</v>
      </c>
      <c r="AV1356" s="190" t="str">
        <f t="shared" si="1654"/>
        <v>AV$18</v>
      </c>
      <c r="AW1356" s="190" t="str">
        <f t="shared" si="1654"/>
        <v>AW$18</v>
      </c>
      <c r="AX1356" s="190" t="str">
        <f t="shared" si="1654"/>
        <v>AX$18</v>
      </c>
      <c r="AY1356" s="190" t="str">
        <f t="shared" ref="AY1356:CD1356" si="1655">AY$22</f>
        <v>AY$18</v>
      </c>
      <c r="AZ1356" s="190" t="str">
        <f t="shared" si="1655"/>
        <v>AZ$18</v>
      </c>
      <c r="BA1356" s="190" t="str">
        <f t="shared" si="1655"/>
        <v>BA$18</v>
      </c>
      <c r="BB1356" s="190" t="str">
        <f t="shared" si="1655"/>
        <v>BB$18</v>
      </c>
      <c r="BC1356" s="190" t="str">
        <f t="shared" si="1655"/>
        <v>BC$18</v>
      </c>
      <c r="BD1356" s="190" t="str">
        <f t="shared" si="1655"/>
        <v>BD$18</v>
      </c>
      <c r="BE1356" s="190" t="str">
        <f t="shared" si="1655"/>
        <v>BE$18</v>
      </c>
      <c r="BF1356" s="190" t="str">
        <f t="shared" si="1655"/>
        <v>BF$18</v>
      </c>
      <c r="BG1356" s="190" t="str">
        <f t="shared" si="1655"/>
        <v>BG$18</v>
      </c>
      <c r="BH1356" s="190" t="str">
        <f t="shared" si="1655"/>
        <v>BH$18</v>
      </c>
      <c r="BI1356" s="190" t="str">
        <f t="shared" si="1655"/>
        <v>BI$18</v>
      </c>
      <c r="BJ1356" s="190" t="str">
        <f t="shared" si="1655"/>
        <v>BJ$18</v>
      </c>
      <c r="BK1356" s="190" t="str">
        <f t="shared" si="1655"/>
        <v>BK$18</v>
      </c>
      <c r="BL1356" s="190" t="str">
        <f t="shared" si="1655"/>
        <v>BL$18</v>
      </c>
      <c r="BM1356" s="190" t="str">
        <f t="shared" si="1655"/>
        <v>BM$18</v>
      </c>
      <c r="BN1356" s="190" t="str">
        <f t="shared" si="1655"/>
        <v>BN$18</v>
      </c>
      <c r="BO1356" s="190" t="str">
        <f t="shared" si="1655"/>
        <v>BO$18</v>
      </c>
      <c r="BP1356" s="190" t="str">
        <f t="shared" si="1655"/>
        <v>BP$18</v>
      </c>
      <c r="BQ1356" s="190" t="str">
        <f t="shared" si="1655"/>
        <v>BQ$18</v>
      </c>
      <c r="BR1356" s="190" t="str">
        <f t="shared" si="1655"/>
        <v>BR$18</v>
      </c>
      <c r="BS1356" s="190" t="str">
        <f t="shared" si="1655"/>
        <v>BS$18</v>
      </c>
      <c r="BT1356" s="190" t="str">
        <f t="shared" si="1655"/>
        <v>BT$18</v>
      </c>
      <c r="BU1356" s="190" t="str">
        <f t="shared" si="1655"/>
        <v>BU$18</v>
      </c>
      <c r="BV1356" s="190" t="str">
        <f t="shared" si="1655"/>
        <v>BV$18</v>
      </c>
      <c r="BW1356" s="190" t="str">
        <f t="shared" si="1655"/>
        <v>BW$18</v>
      </c>
      <c r="BX1356" s="190" t="str">
        <f t="shared" si="1655"/>
        <v>BX$18</v>
      </c>
      <c r="BY1356" s="190" t="str">
        <f t="shared" si="1655"/>
        <v>BY$18</v>
      </c>
      <c r="BZ1356" s="190" t="str">
        <f t="shared" si="1655"/>
        <v>BZ$18</v>
      </c>
      <c r="CA1356" s="190" t="str">
        <f t="shared" si="1655"/>
        <v>CA$18</v>
      </c>
      <c r="CB1356" s="190" t="str">
        <f t="shared" si="1655"/>
        <v>CB$18</v>
      </c>
      <c r="CC1356" s="190" t="str">
        <f t="shared" si="1655"/>
        <v>CC$18</v>
      </c>
      <c r="CD1356" s="190" t="str">
        <f t="shared" si="1655"/>
        <v>CD$18</v>
      </c>
      <c r="CE1356" s="190" t="str">
        <f t="shared" ref="CE1356:CL1356" si="1656">CE$22</f>
        <v>CE$18</v>
      </c>
      <c r="CF1356" s="190" t="str">
        <f t="shared" si="1656"/>
        <v>CF$18</v>
      </c>
      <c r="CG1356" s="190" t="str">
        <f t="shared" si="1656"/>
        <v>CG$18</v>
      </c>
      <c r="CH1356" s="190" t="str">
        <f t="shared" si="1656"/>
        <v>CH$18</v>
      </c>
      <c r="CI1356" s="190" t="str">
        <f t="shared" si="1656"/>
        <v>CI$18</v>
      </c>
      <c r="CJ1356" s="190" t="str">
        <f t="shared" si="1656"/>
        <v>CJ$18</v>
      </c>
      <c r="CK1356" s="190" t="str">
        <f t="shared" si="1656"/>
        <v>CK$18</v>
      </c>
      <c r="CL1356" s="190" t="str">
        <f t="shared" si="1656"/>
        <v>CL$18</v>
      </c>
      <c r="CN1356" s="201"/>
      <c r="CO1356" s="190" t="str">
        <f t="shared" ref="CO1356:DL1356" si="1657">CO$22</f>
        <v>CO$18</v>
      </c>
      <c r="CP1356" s="190" t="str">
        <f t="shared" si="1657"/>
        <v>CP$18</v>
      </c>
      <c r="CQ1356" s="190" t="str">
        <f t="shared" si="1657"/>
        <v>CQ$18</v>
      </c>
      <c r="CR1356" s="190" t="str">
        <f t="shared" si="1657"/>
        <v>CR$18</v>
      </c>
      <c r="CS1356" s="190" t="str">
        <f t="shared" si="1657"/>
        <v>CS$18</v>
      </c>
      <c r="CT1356" s="190" t="str">
        <f t="shared" si="1657"/>
        <v>CT$18</v>
      </c>
      <c r="CU1356" s="190" t="str">
        <f t="shared" si="1657"/>
        <v>CU$18</v>
      </c>
      <c r="CV1356" s="190" t="str">
        <f t="shared" si="1657"/>
        <v>CV$18</v>
      </c>
      <c r="CW1356" s="190" t="str">
        <f t="shared" si="1657"/>
        <v>CW$18</v>
      </c>
      <c r="CX1356" s="190" t="str">
        <f t="shared" si="1657"/>
        <v>CX$18</v>
      </c>
      <c r="CY1356" s="190" t="str">
        <f t="shared" si="1657"/>
        <v>CY$18</v>
      </c>
      <c r="CZ1356" s="190" t="str">
        <f t="shared" si="1657"/>
        <v>CZ$18</v>
      </c>
      <c r="DA1356" s="190" t="str">
        <f t="shared" si="1657"/>
        <v>DA$18</v>
      </c>
      <c r="DB1356" s="190" t="str">
        <f t="shared" si="1657"/>
        <v>DB$18</v>
      </c>
      <c r="DC1356" s="190" t="str">
        <f t="shared" si="1657"/>
        <v>DC$18</v>
      </c>
      <c r="DD1356" s="190" t="str">
        <f t="shared" si="1657"/>
        <v>DD$18</v>
      </c>
      <c r="DE1356" s="190" t="str">
        <f t="shared" si="1657"/>
        <v>DE$18</v>
      </c>
      <c r="DF1356" s="190" t="str">
        <f t="shared" si="1657"/>
        <v>DF$18</v>
      </c>
      <c r="DG1356" s="190" t="str">
        <f t="shared" si="1657"/>
        <v>DG$18</v>
      </c>
      <c r="DH1356" s="190" t="str">
        <f t="shared" si="1657"/>
        <v>DH$18</v>
      </c>
      <c r="DI1356" s="190" t="str">
        <f t="shared" si="1657"/>
        <v>DI$18</v>
      </c>
      <c r="DJ1356" s="190" t="str">
        <f t="shared" si="1657"/>
        <v>DJ$18</v>
      </c>
      <c r="DK1356" s="190" t="str">
        <f t="shared" si="1657"/>
        <v>DK$18</v>
      </c>
      <c r="DL1356" s="190" t="str">
        <f t="shared" si="1657"/>
        <v>DL$18</v>
      </c>
    </row>
    <row r="1357" spans="1:116" x14ac:dyDescent="0.4">
      <c r="A1357" s="174"/>
      <c r="E1357" s="8"/>
      <c r="G1357" s="175" t="s">
        <v>464</v>
      </c>
      <c r="H1357" s="200"/>
      <c r="I1357" s="201"/>
      <c r="J1357" s="201"/>
      <c r="K1357" s="202"/>
      <c r="L1357" s="202"/>
      <c r="M1357" s="202"/>
      <c r="N1357" s="202"/>
      <c r="O1357" s="202"/>
      <c r="P1357" s="202"/>
      <c r="R1357" s="202"/>
      <c r="S1357" s="190" t="str">
        <f t="shared" ref="S1357:AX1357" si="1658">S$23</f>
        <v>S$19</v>
      </c>
      <c r="T1357" s="190" t="str">
        <f t="shared" si="1658"/>
        <v>T$19</v>
      </c>
      <c r="U1357" s="190" t="str">
        <f t="shared" si="1658"/>
        <v>U$19</v>
      </c>
      <c r="V1357" s="190" t="str">
        <f t="shared" si="1658"/>
        <v>V$19</v>
      </c>
      <c r="W1357" s="190" t="str">
        <f t="shared" si="1658"/>
        <v>W$19</v>
      </c>
      <c r="X1357" s="190" t="str">
        <f t="shared" si="1658"/>
        <v>X$19</v>
      </c>
      <c r="Y1357" s="190" t="str">
        <f t="shared" si="1658"/>
        <v>Y$19</v>
      </c>
      <c r="Z1357" s="190" t="str">
        <f t="shared" si="1658"/>
        <v>Z$19</v>
      </c>
      <c r="AA1357" s="190" t="str">
        <f t="shared" si="1658"/>
        <v>AA$19</v>
      </c>
      <c r="AB1357" s="190" t="str">
        <f t="shared" si="1658"/>
        <v>AB$19</v>
      </c>
      <c r="AC1357" s="190" t="str">
        <f t="shared" si="1658"/>
        <v>AC$19</v>
      </c>
      <c r="AD1357" s="190" t="str">
        <f t="shared" si="1658"/>
        <v>AD$19</v>
      </c>
      <c r="AE1357" s="190" t="str">
        <f t="shared" si="1658"/>
        <v>AE$19</v>
      </c>
      <c r="AF1357" s="190" t="str">
        <f t="shared" si="1658"/>
        <v>AF$19</v>
      </c>
      <c r="AG1357" s="190" t="str">
        <f t="shared" si="1658"/>
        <v>AG$19</v>
      </c>
      <c r="AH1357" s="190" t="str">
        <f t="shared" si="1658"/>
        <v>AH$19</v>
      </c>
      <c r="AI1357" s="190" t="str">
        <f t="shared" si="1658"/>
        <v>AI$19</v>
      </c>
      <c r="AJ1357" s="190" t="str">
        <f t="shared" si="1658"/>
        <v>AJ$19</v>
      </c>
      <c r="AK1357" s="190" t="str">
        <f t="shared" si="1658"/>
        <v>AK$19</v>
      </c>
      <c r="AL1357" s="190" t="str">
        <f t="shared" si="1658"/>
        <v>AL$19</v>
      </c>
      <c r="AM1357" s="190" t="str">
        <f t="shared" si="1658"/>
        <v>AM$19</v>
      </c>
      <c r="AN1357" s="190" t="str">
        <f t="shared" si="1658"/>
        <v>AN$19</v>
      </c>
      <c r="AO1357" s="190" t="str">
        <f t="shared" si="1658"/>
        <v>AO$19</v>
      </c>
      <c r="AP1357" s="190" t="str">
        <f t="shared" si="1658"/>
        <v>AP$19</v>
      </c>
      <c r="AQ1357" s="190" t="str">
        <f t="shared" si="1658"/>
        <v>AQ$19</v>
      </c>
      <c r="AR1357" s="190" t="str">
        <f t="shared" si="1658"/>
        <v>AR$19</v>
      </c>
      <c r="AS1357" s="190" t="str">
        <f t="shared" si="1658"/>
        <v>AS$19</v>
      </c>
      <c r="AT1357" s="190" t="str">
        <f t="shared" si="1658"/>
        <v>AT$19</v>
      </c>
      <c r="AU1357" s="190" t="str">
        <f t="shared" si="1658"/>
        <v>AU$19</v>
      </c>
      <c r="AV1357" s="190" t="str">
        <f t="shared" si="1658"/>
        <v>AV$19</v>
      </c>
      <c r="AW1357" s="190" t="str">
        <f t="shared" si="1658"/>
        <v>AW$19</v>
      </c>
      <c r="AX1357" s="190" t="str">
        <f t="shared" si="1658"/>
        <v>AX$19</v>
      </c>
      <c r="AY1357" s="190" t="str">
        <f t="shared" ref="AY1357:CD1357" si="1659">AY$23</f>
        <v>AY$19</v>
      </c>
      <c r="AZ1357" s="190" t="str">
        <f t="shared" si="1659"/>
        <v>AZ$19</v>
      </c>
      <c r="BA1357" s="190" t="str">
        <f t="shared" si="1659"/>
        <v>BA$19</v>
      </c>
      <c r="BB1357" s="190" t="str">
        <f t="shared" si="1659"/>
        <v>BB$19</v>
      </c>
      <c r="BC1357" s="190" t="str">
        <f t="shared" si="1659"/>
        <v>BC$19</v>
      </c>
      <c r="BD1357" s="190" t="str">
        <f t="shared" si="1659"/>
        <v>BD$19</v>
      </c>
      <c r="BE1357" s="190" t="str">
        <f t="shared" si="1659"/>
        <v>BE$19</v>
      </c>
      <c r="BF1357" s="190" t="str">
        <f t="shared" si="1659"/>
        <v>BF$19</v>
      </c>
      <c r="BG1357" s="190" t="str">
        <f t="shared" si="1659"/>
        <v>BG$19</v>
      </c>
      <c r="BH1357" s="190" t="str">
        <f t="shared" si="1659"/>
        <v>BH$19</v>
      </c>
      <c r="BI1357" s="190" t="str">
        <f t="shared" si="1659"/>
        <v>BI$19</v>
      </c>
      <c r="BJ1357" s="190" t="str">
        <f t="shared" si="1659"/>
        <v>BJ$19</v>
      </c>
      <c r="BK1357" s="190" t="str">
        <f t="shared" si="1659"/>
        <v>BK$19</v>
      </c>
      <c r="BL1357" s="190" t="str">
        <f t="shared" si="1659"/>
        <v>BL$19</v>
      </c>
      <c r="BM1357" s="190" t="str">
        <f t="shared" si="1659"/>
        <v>BM$19</v>
      </c>
      <c r="BN1357" s="190" t="str">
        <f t="shared" si="1659"/>
        <v>BN$19</v>
      </c>
      <c r="BO1357" s="190" t="str">
        <f t="shared" si="1659"/>
        <v>BO$19</v>
      </c>
      <c r="BP1357" s="190" t="str">
        <f t="shared" si="1659"/>
        <v>BP$19</v>
      </c>
      <c r="BQ1357" s="190" t="str">
        <f t="shared" si="1659"/>
        <v>BQ$19</v>
      </c>
      <c r="BR1357" s="190" t="str">
        <f t="shared" si="1659"/>
        <v>BR$19</v>
      </c>
      <c r="BS1357" s="190" t="str">
        <f t="shared" si="1659"/>
        <v>BS$19</v>
      </c>
      <c r="BT1357" s="190" t="str">
        <f t="shared" si="1659"/>
        <v>BT$19</v>
      </c>
      <c r="BU1357" s="190" t="str">
        <f t="shared" si="1659"/>
        <v>BU$19</v>
      </c>
      <c r="BV1357" s="190" t="str">
        <f t="shared" si="1659"/>
        <v>BV$19</v>
      </c>
      <c r="BW1357" s="190" t="str">
        <f t="shared" si="1659"/>
        <v>BW$19</v>
      </c>
      <c r="BX1357" s="190" t="str">
        <f t="shared" si="1659"/>
        <v>BX$19</v>
      </c>
      <c r="BY1357" s="190" t="str">
        <f t="shared" si="1659"/>
        <v>BY$19</v>
      </c>
      <c r="BZ1357" s="190" t="str">
        <f t="shared" si="1659"/>
        <v>BZ$19</v>
      </c>
      <c r="CA1357" s="190" t="str">
        <f t="shared" si="1659"/>
        <v>CA$19</v>
      </c>
      <c r="CB1357" s="190" t="str">
        <f t="shared" si="1659"/>
        <v>CB$19</v>
      </c>
      <c r="CC1357" s="190" t="str">
        <f t="shared" si="1659"/>
        <v>CC$19</v>
      </c>
      <c r="CD1357" s="190" t="str">
        <f t="shared" si="1659"/>
        <v>CD$19</v>
      </c>
      <c r="CE1357" s="190" t="str">
        <f t="shared" ref="CE1357:CL1357" si="1660">CE$23</f>
        <v>CE$19</v>
      </c>
      <c r="CF1357" s="190" t="str">
        <f t="shared" si="1660"/>
        <v>CF$19</v>
      </c>
      <c r="CG1357" s="190" t="str">
        <f t="shared" si="1660"/>
        <v>CG$19</v>
      </c>
      <c r="CH1357" s="190" t="str">
        <f t="shared" si="1660"/>
        <v>CH$19</v>
      </c>
      <c r="CI1357" s="190" t="str">
        <f t="shared" si="1660"/>
        <v>CI$19</v>
      </c>
      <c r="CJ1357" s="190" t="str">
        <f t="shared" si="1660"/>
        <v>CJ$19</v>
      </c>
      <c r="CK1357" s="190" t="str">
        <f t="shared" si="1660"/>
        <v>CK$19</v>
      </c>
      <c r="CL1357" s="190" t="str">
        <f t="shared" si="1660"/>
        <v>CL$19</v>
      </c>
      <c r="CN1357" s="201"/>
      <c r="CO1357" s="190" t="str">
        <f t="shared" ref="CO1357:DL1357" si="1661">CO$23</f>
        <v>CO$19</v>
      </c>
      <c r="CP1357" s="190" t="str">
        <f t="shared" si="1661"/>
        <v>CP$19</v>
      </c>
      <c r="CQ1357" s="190" t="str">
        <f t="shared" si="1661"/>
        <v>CQ$19</v>
      </c>
      <c r="CR1357" s="190" t="str">
        <f t="shared" si="1661"/>
        <v>CR$19</v>
      </c>
      <c r="CS1357" s="190" t="str">
        <f t="shared" si="1661"/>
        <v>CS$19</v>
      </c>
      <c r="CT1357" s="190" t="str">
        <f t="shared" si="1661"/>
        <v>CT$19</v>
      </c>
      <c r="CU1357" s="190" t="str">
        <f t="shared" si="1661"/>
        <v>CU$19</v>
      </c>
      <c r="CV1357" s="190" t="str">
        <f t="shared" si="1661"/>
        <v>CV$19</v>
      </c>
      <c r="CW1357" s="190" t="str">
        <f t="shared" si="1661"/>
        <v>CW$19</v>
      </c>
      <c r="CX1357" s="190" t="str">
        <f t="shared" si="1661"/>
        <v>CX$19</v>
      </c>
      <c r="CY1357" s="190" t="str">
        <f t="shared" si="1661"/>
        <v>CY$19</v>
      </c>
      <c r="CZ1357" s="190" t="str">
        <f t="shared" si="1661"/>
        <v>CZ$19</v>
      </c>
      <c r="DA1357" s="190" t="str">
        <f t="shared" si="1661"/>
        <v>DA$19</v>
      </c>
      <c r="DB1357" s="190" t="str">
        <f t="shared" si="1661"/>
        <v>DB$19</v>
      </c>
      <c r="DC1357" s="190" t="str">
        <f t="shared" si="1661"/>
        <v>DC$19</v>
      </c>
      <c r="DD1357" s="190" t="str">
        <f t="shared" si="1661"/>
        <v>DD$19</v>
      </c>
      <c r="DE1357" s="190" t="str">
        <f t="shared" si="1661"/>
        <v>DE$19</v>
      </c>
      <c r="DF1357" s="190" t="str">
        <f t="shared" si="1661"/>
        <v>DF$19</v>
      </c>
      <c r="DG1357" s="190" t="str">
        <f t="shared" si="1661"/>
        <v>DG$19</v>
      </c>
      <c r="DH1357" s="190" t="str">
        <f t="shared" si="1661"/>
        <v>DH$19</v>
      </c>
      <c r="DI1357" s="190" t="str">
        <f t="shared" si="1661"/>
        <v>DI$19</v>
      </c>
      <c r="DJ1357" s="190" t="str">
        <f t="shared" si="1661"/>
        <v>DJ$19</v>
      </c>
      <c r="DK1357" s="190" t="str">
        <f t="shared" si="1661"/>
        <v>DK$19</v>
      </c>
      <c r="DL1357" s="190" t="str">
        <f t="shared" si="1661"/>
        <v>DL$19</v>
      </c>
    </row>
    <row r="1358" spans="1:116" x14ac:dyDescent="0.4">
      <c r="A1358" s="31" t="s">
        <v>218</v>
      </c>
      <c r="B1358" s="31" t="s">
        <v>81</v>
      </c>
      <c r="C1358" s="31"/>
      <c r="D1358" t="s">
        <v>769</v>
      </c>
      <c r="E1358" s="8" t="str">
        <f t="shared" si="1605"/>
        <v>1358 FAPPER-S</v>
      </c>
      <c r="F1358" t="s">
        <v>254</v>
      </c>
      <c r="G1358" s="66" t="s">
        <v>252</v>
      </c>
      <c r="H1358" s="22"/>
      <c r="I1358" s="306"/>
      <c r="J1358" s="306"/>
      <c r="K1358" s="22"/>
      <c r="L1358" s="22"/>
      <c r="M1358" s="22"/>
      <c r="N1358" s="22"/>
      <c r="O1358" s="22"/>
      <c r="P1358" s="22"/>
      <c r="R1358" s="66"/>
      <c r="S1358" s="307"/>
      <c r="T1358" s="307"/>
      <c r="U1358" s="307"/>
      <c r="V1358" s="307"/>
      <c r="W1358" s="307"/>
      <c r="X1358" s="307"/>
      <c r="Y1358" s="307"/>
      <c r="Z1358" s="307"/>
      <c r="AA1358" s="307"/>
      <c r="AB1358" s="307"/>
      <c r="AC1358" s="307"/>
      <c r="AD1358" s="307"/>
      <c r="AE1358" s="307"/>
      <c r="AF1358" s="307"/>
      <c r="AG1358" s="307"/>
      <c r="AH1358" s="307"/>
      <c r="AI1358" s="307"/>
      <c r="AJ1358" s="307"/>
      <c r="AK1358" s="307"/>
      <c r="AL1358" s="307"/>
      <c r="AM1358" s="307"/>
      <c r="AN1358" s="307"/>
      <c r="AO1358" s="307"/>
      <c r="AP1358" s="307"/>
      <c r="AQ1358" s="307"/>
      <c r="AR1358" s="307"/>
      <c r="AS1358" s="307"/>
      <c r="AT1358" s="307"/>
      <c r="AU1358" s="307"/>
      <c r="AV1358" s="307"/>
      <c r="AW1358" s="307"/>
      <c r="AX1358" s="307"/>
      <c r="AY1358" s="307"/>
      <c r="AZ1358" s="307"/>
      <c r="BA1358" s="307"/>
      <c r="BB1358" s="307"/>
      <c r="BC1358" s="307"/>
      <c r="BD1358" s="307"/>
      <c r="BE1358" s="307"/>
      <c r="BF1358" s="307"/>
      <c r="BG1358" s="307"/>
      <c r="BH1358" s="307"/>
      <c r="BI1358" s="307"/>
      <c r="BJ1358" s="307"/>
      <c r="BK1358" s="307"/>
      <c r="BL1358" s="307"/>
      <c r="BM1358" s="307"/>
      <c r="BN1358" s="307"/>
      <c r="BO1358" s="307"/>
      <c r="BP1358" s="307"/>
      <c r="BQ1358" s="307"/>
      <c r="BR1358" s="307"/>
      <c r="BS1358" s="307"/>
      <c r="BT1358" s="307"/>
      <c r="BU1358" s="307"/>
      <c r="BV1358" s="307"/>
      <c r="BW1358" s="307"/>
      <c r="BX1358" s="307"/>
      <c r="BY1358" s="307"/>
      <c r="BZ1358" s="307"/>
      <c r="CA1358" s="307"/>
      <c r="CB1358" s="307"/>
      <c r="CC1358" s="307"/>
      <c r="CD1358" s="307"/>
      <c r="CE1358" s="307"/>
      <c r="CF1358" s="307"/>
      <c r="CG1358" s="307"/>
      <c r="CH1358" s="307"/>
      <c r="CI1358" s="307"/>
      <c r="CJ1358" s="307"/>
      <c r="CK1358" s="307"/>
      <c r="CL1358" s="307"/>
      <c r="CN1358" s="306"/>
      <c r="CO1358" s="307"/>
      <c r="CP1358" s="307"/>
      <c r="CQ1358" s="307"/>
      <c r="CR1358" s="307"/>
      <c r="CS1358" s="307"/>
      <c r="CT1358" s="307"/>
      <c r="CU1358" s="307"/>
      <c r="CV1358" s="307"/>
      <c r="CW1358" s="307"/>
      <c r="CX1358" s="307"/>
      <c r="CY1358" s="307"/>
      <c r="CZ1358" s="307"/>
      <c r="DA1358" s="307"/>
      <c r="DB1358" s="307"/>
      <c r="DC1358" s="307"/>
      <c r="DD1358" s="307"/>
      <c r="DE1358" s="307"/>
      <c r="DF1358" s="307"/>
      <c r="DG1358" s="307"/>
      <c r="DH1358" s="307"/>
      <c r="DI1358" s="307"/>
      <c r="DJ1358" s="307"/>
      <c r="DK1358" s="307"/>
      <c r="DL1358" s="307"/>
    </row>
    <row r="1359" spans="1:116" x14ac:dyDescent="0.4">
      <c r="B1359" s="8" t="str">
        <f>E1359</f>
        <v>1359 FAPPER-S</v>
      </c>
      <c r="C1359" s="8"/>
      <c r="D1359" t="s">
        <v>769</v>
      </c>
      <c r="E1359" s="8" t="str">
        <f t="shared" ref="E1359:E1368" si="1662">ROW()&amp;" "&amp;D1359</f>
        <v>1359 FAPPER-S</v>
      </c>
      <c r="G1359" s="129" t="str">
        <f>"Assumptions - "&amp;G1358</f>
        <v>Assumptions - Revenue driven PP&amp;E:</v>
      </c>
      <c r="I1359"/>
      <c r="J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N1359"/>
    </row>
    <row r="1360" spans="1:116" x14ac:dyDescent="0.4">
      <c r="B1360" s="8" t="str">
        <f>E1360</f>
        <v>1360 FAPPER-S</v>
      </c>
      <c r="C1360" s="8"/>
      <c r="D1360" t="s">
        <v>769</v>
      </c>
      <c r="E1360" s="8" t="str">
        <f t="shared" si="1605"/>
        <v>1360 FAPPER-S</v>
      </c>
      <c r="G1360" s="145" t="s">
        <v>206</v>
      </c>
      <c r="H1360" s="57">
        <v>5</v>
      </c>
      <c r="S1360" s="72"/>
      <c r="T1360" s="72"/>
      <c r="U1360" s="72"/>
      <c r="V1360" s="72"/>
      <c r="W1360" s="72"/>
      <c r="X1360" s="72"/>
      <c r="Y1360" s="72"/>
      <c r="Z1360" s="72"/>
      <c r="AA1360" s="72"/>
      <c r="AB1360" s="72"/>
      <c r="AC1360" s="72"/>
      <c r="AD1360" s="72"/>
      <c r="AE1360" s="72"/>
      <c r="AF1360" s="72"/>
      <c r="AG1360" s="72"/>
      <c r="AH1360" s="72"/>
      <c r="AI1360" s="72"/>
      <c r="AJ1360" s="72"/>
      <c r="AK1360" s="72"/>
      <c r="AL1360" s="72"/>
      <c r="AM1360" s="72"/>
      <c r="AN1360" s="72"/>
      <c r="AO1360" s="72"/>
      <c r="AP1360" s="72"/>
      <c r="AQ1360" s="72"/>
      <c r="AR1360" s="72"/>
      <c r="AS1360" s="72"/>
      <c r="AT1360" s="72"/>
      <c r="AU1360" s="72"/>
      <c r="AV1360" s="72"/>
      <c r="AW1360" s="72"/>
      <c r="AX1360" s="72"/>
      <c r="AY1360" s="72"/>
      <c r="AZ1360" s="72"/>
      <c r="BA1360" s="72"/>
      <c r="BB1360" s="72"/>
      <c r="BC1360" s="72"/>
      <c r="BD1360" s="72"/>
      <c r="BE1360" s="72"/>
      <c r="BF1360" s="72"/>
      <c r="BG1360" s="72"/>
      <c r="BH1360" s="72"/>
      <c r="BI1360" s="72"/>
      <c r="BJ1360" s="72"/>
      <c r="BK1360" s="72"/>
      <c r="BL1360" s="72"/>
      <c r="BM1360" s="72"/>
      <c r="BN1360" s="72"/>
      <c r="BO1360" s="72"/>
      <c r="BP1360" s="72"/>
      <c r="BQ1360" s="72"/>
      <c r="BR1360" s="72"/>
      <c r="BS1360" s="72"/>
      <c r="BT1360" s="72"/>
      <c r="BU1360" s="72"/>
      <c r="BV1360" s="72"/>
      <c r="BW1360" s="72"/>
      <c r="BX1360" s="72"/>
      <c r="BY1360" s="72"/>
      <c r="BZ1360" s="72"/>
      <c r="CA1360" s="72"/>
      <c r="CB1360" s="72"/>
      <c r="CC1360" s="72"/>
      <c r="CD1360" s="72"/>
      <c r="CE1360" s="72"/>
      <c r="CF1360" s="72"/>
      <c r="CG1360" s="72"/>
      <c r="CH1360" s="72"/>
      <c r="CI1360" s="72"/>
      <c r="CJ1360" s="72"/>
      <c r="CK1360" s="72"/>
      <c r="CL1360" s="72"/>
      <c r="CO1360" s="72"/>
      <c r="CP1360" s="72"/>
      <c r="CQ1360" s="72"/>
      <c r="CR1360" s="72"/>
      <c r="CS1360" s="72"/>
      <c r="CT1360" s="72"/>
      <c r="CU1360" s="72"/>
      <c r="CV1360" s="72"/>
      <c r="CW1360" s="72"/>
      <c r="CX1360" s="72"/>
      <c r="CY1360" s="72"/>
      <c r="CZ1360" s="72"/>
      <c r="DA1360" s="72"/>
      <c r="DB1360" s="72"/>
      <c r="DC1360" s="72"/>
      <c r="DD1360" s="72"/>
      <c r="DE1360" s="72"/>
      <c r="DF1360" s="72"/>
      <c r="DG1360" s="72"/>
      <c r="DH1360" s="72"/>
      <c r="DI1360" s="72"/>
      <c r="DJ1360" s="72"/>
      <c r="DK1360" s="72"/>
      <c r="DL1360" s="72"/>
    </row>
    <row r="1361" spans="2:117" x14ac:dyDescent="0.4">
      <c r="B1361" s="8" t="str">
        <f>E1361</f>
        <v>1361 FAPPER-S</v>
      </c>
      <c r="C1361" s="8"/>
      <c r="D1361" t="s">
        <v>769</v>
      </c>
      <c r="E1361" s="8" t="str">
        <f t="shared" si="1605"/>
        <v>1361 FAPPER-S</v>
      </c>
      <c r="G1361" s="145" t="s">
        <v>207</v>
      </c>
      <c r="H1361" s="57">
        <v>1</v>
      </c>
      <c r="S1361" s="72"/>
      <c r="T1361" s="72"/>
      <c r="U1361" s="72"/>
      <c r="V1361" s="72"/>
      <c r="W1361" s="72"/>
      <c r="X1361" s="72"/>
      <c r="Y1361" s="72"/>
      <c r="Z1361" s="72"/>
      <c r="AA1361" s="72"/>
      <c r="AB1361" s="72"/>
      <c r="AC1361" s="72"/>
      <c r="AD1361" s="72"/>
      <c r="AE1361" s="72"/>
      <c r="AF1361" s="72"/>
      <c r="AG1361" s="72"/>
      <c r="AH1361" s="72"/>
      <c r="AI1361" s="72"/>
      <c r="AJ1361" s="72"/>
      <c r="AK1361" s="72"/>
      <c r="AL1361" s="72"/>
      <c r="AM1361" s="72"/>
      <c r="AN1361" s="72"/>
      <c r="AO1361" s="72"/>
      <c r="AP1361" s="72"/>
      <c r="AQ1361" s="72"/>
      <c r="AR1361" s="72"/>
      <c r="AS1361" s="72"/>
      <c r="AT1361" s="72"/>
      <c r="AU1361" s="72"/>
      <c r="AV1361" s="72"/>
      <c r="AW1361" s="72"/>
      <c r="AX1361" s="72"/>
      <c r="AY1361" s="72"/>
      <c r="AZ1361" s="72"/>
      <c r="BA1361" s="72"/>
      <c r="BB1361" s="72"/>
      <c r="BC1361" s="72"/>
      <c r="BD1361" s="72"/>
      <c r="BE1361" s="72"/>
      <c r="BF1361" s="72"/>
      <c r="BG1361" s="72"/>
      <c r="BH1361" s="72"/>
      <c r="BI1361" s="72"/>
      <c r="BJ1361" s="72"/>
      <c r="BK1361" s="72"/>
      <c r="BL1361" s="72"/>
      <c r="BM1361" s="72"/>
      <c r="BN1361" s="72"/>
      <c r="BO1361" s="72"/>
      <c r="BP1361" s="72"/>
      <c r="BQ1361" s="72"/>
      <c r="BR1361" s="72"/>
      <c r="BS1361" s="72"/>
      <c r="BT1361" s="72"/>
      <c r="BU1361" s="72"/>
      <c r="BV1361" s="72"/>
      <c r="BW1361" s="72"/>
      <c r="BX1361" s="72"/>
      <c r="BY1361" s="72"/>
      <c r="BZ1361" s="72"/>
      <c r="CA1361" s="72"/>
      <c r="CB1361" s="72"/>
      <c r="CC1361" s="72"/>
      <c r="CD1361" s="72"/>
      <c r="CE1361" s="72"/>
      <c r="CF1361" s="72"/>
      <c r="CG1361" s="72"/>
      <c r="CH1361" s="72"/>
      <c r="CI1361" s="72"/>
      <c r="CJ1361" s="72"/>
      <c r="CK1361" s="72"/>
      <c r="CL1361" s="72"/>
      <c r="CO1361" s="72"/>
      <c r="CP1361" s="72"/>
      <c r="CQ1361" s="72"/>
      <c r="CR1361" s="72"/>
      <c r="CS1361" s="72"/>
      <c r="CT1361" s="72"/>
      <c r="CU1361" s="72"/>
      <c r="CV1361" s="72"/>
      <c r="CW1361" s="72"/>
      <c r="CX1361" s="72"/>
      <c r="CY1361" s="72"/>
      <c r="CZ1361" s="72"/>
      <c r="DA1361" s="72"/>
      <c r="DB1361" s="72"/>
      <c r="DC1361" s="72"/>
      <c r="DD1361" s="72"/>
      <c r="DE1361" s="72"/>
      <c r="DF1361" s="72"/>
      <c r="DG1361" s="72"/>
      <c r="DH1361" s="72"/>
      <c r="DI1361" s="72"/>
      <c r="DJ1361" s="72"/>
      <c r="DK1361" s="72"/>
      <c r="DL1361" s="72"/>
    </row>
    <row r="1362" spans="2:117" x14ac:dyDescent="0.4">
      <c r="B1362" s="8"/>
      <c r="C1362" s="8"/>
      <c r="D1362" t="s">
        <v>769</v>
      </c>
      <c r="E1362" s="8" t="str">
        <f t="shared" si="1605"/>
        <v>1362 FAPPER-S</v>
      </c>
      <c r="S1362" s="72"/>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7" x14ac:dyDescent="0.4">
      <c r="B1363" s="8"/>
      <c r="C1363" s="8"/>
      <c r="D1363" t="s">
        <v>769</v>
      </c>
      <c r="E1363" s="8" t="str">
        <f t="shared" ref="E1363:E1372" si="1663">ROW()&amp;" "&amp;D1363</f>
        <v>1363 FAPPER-S</v>
      </c>
      <c r="G1363" s="95" t="str">
        <f>G1365&amp;":"</f>
        <v>Capital expenditures - Revenue driven PP&amp;E:</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7" x14ac:dyDescent="0.4">
      <c r="B1364" s="8" t="str">
        <f>E1364</f>
        <v>1364 FAPPER-S</v>
      </c>
      <c r="C1364" s="8"/>
      <c r="D1364" t="s">
        <v>769</v>
      </c>
      <c r="E1364" s="8" t="str">
        <f t="shared" si="1605"/>
        <v>1364 FAPPER-S</v>
      </c>
      <c r="G1364" s="145" t="s">
        <v>736</v>
      </c>
      <c r="K1364" s="18">
        <v>10</v>
      </c>
      <c r="L1364" s="18">
        <v>10</v>
      </c>
      <c r="M1364" s="18">
        <v>10</v>
      </c>
      <c r="N1364" s="18">
        <v>10</v>
      </c>
      <c r="O1364" s="18">
        <v>10</v>
      </c>
      <c r="P1364" s="18">
        <v>10</v>
      </c>
      <c r="S1364" s="147" cm="1">
        <f t="array" ref="S1364">INDEX($K:$Q,ROW(),MATCH(S$3,$K$2:$Q$2,0))</f>
        <v>10</v>
      </c>
      <c r="T1364" s="147" cm="1">
        <f t="array" ref="T1364">INDEX($K:$Q,ROW(),MATCH(T$3,$K$2:$Q$2,0))</f>
        <v>10</v>
      </c>
      <c r="U1364" s="147" cm="1">
        <f t="array" ref="U1364">INDEX($K:$Q,ROW(),MATCH(U$3,$K$2:$Q$2,0))</f>
        <v>10</v>
      </c>
      <c r="V1364" s="147" cm="1">
        <f t="array" ref="V1364">INDEX($K:$Q,ROW(),MATCH(V$3,$K$2:$Q$2,0))</f>
        <v>10</v>
      </c>
      <c r="W1364" s="147" cm="1">
        <f t="array" ref="W1364">INDEX($K:$Q,ROW(),MATCH(W$3,$K$2:$Q$2,0))</f>
        <v>10</v>
      </c>
      <c r="X1364" s="147" cm="1">
        <f t="array" ref="X1364">INDEX($K:$Q,ROW(),MATCH(X$3,$K$2:$Q$2,0))</f>
        <v>10</v>
      </c>
      <c r="Y1364" s="147" cm="1">
        <f t="array" ref="Y1364">INDEX($K:$Q,ROW(),MATCH(Y$3,$K$2:$Q$2,0))</f>
        <v>10</v>
      </c>
      <c r="Z1364" s="147" cm="1">
        <f t="array" ref="Z1364">INDEX($K:$Q,ROW(),MATCH(Z$3,$K$2:$Q$2,0))</f>
        <v>10</v>
      </c>
      <c r="AA1364" s="147" cm="1">
        <f t="array" ref="AA1364">INDEX($K:$Q,ROW(),MATCH(AA$3,$K$2:$Q$2,0))</f>
        <v>10</v>
      </c>
      <c r="AB1364" s="147" cm="1">
        <f t="array" ref="AB1364">INDEX($K:$Q,ROW(),MATCH(AB$3,$K$2:$Q$2,0))</f>
        <v>10</v>
      </c>
      <c r="AC1364" s="147" cm="1">
        <f t="array" ref="AC1364">INDEX($K:$Q,ROW(),MATCH(AC$3,$K$2:$Q$2,0))</f>
        <v>10</v>
      </c>
      <c r="AD1364" s="147" cm="1">
        <f t="array" ref="AD1364">INDEX($K:$Q,ROW(),MATCH(AD$3,$K$2:$Q$2,0))</f>
        <v>10</v>
      </c>
      <c r="AE1364" s="147" cm="1">
        <f t="array" ref="AE1364">INDEX($K:$Q,ROW(),MATCH(AE$3,$K$2:$Q$2,0))</f>
        <v>10</v>
      </c>
      <c r="AF1364" s="147" cm="1">
        <f t="array" ref="AF1364">INDEX($K:$Q,ROW(),MATCH(AF$3,$K$2:$Q$2,0))</f>
        <v>10</v>
      </c>
      <c r="AG1364" s="147" cm="1">
        <f t="array" ref="AG1364">INDEX($K:$Q,ROW(),MATCH(AG$3,$K$2:$Q$2,0))</f>
        <v>10</v>
      </c>
      <c r="AH1364" s="147" cm="1">
        <f t="array" ref="AH1364">INDEX($K:$Q,ROW(),MATCH(AH$3,$K$2:$Q$2,0))</f>
        <v>10</v>
      </c>
      <c r="AI1364" s="147" cm="1">
        <f t="array" ref="AI1364">INDEX($K:$Q,ROW(),MATCH(AI$3,$K$2:$Q$2,0))</f>
        <v>10</v>
      </c>
      <c r="AJ1364" s="147" cm="1">
        <f t="array" ref="AJ1364">INDEX($K:$Q,ROW(),MATCH(AJ$3,$K$2:$Q$2,0))</f>
        <v>10</v>
      </c>
      <c r="AK1364" s="147" cm="1">
        <f t="array" ref="AK1364">INDEX($K:$Q,ROW(),MATCH(AK$3,$K$2:$Q$2,0))</f>
        <v>10</v>
      </c>
      <c r="AL1364" s="147" cm="1">
        <f t="array" ref="AL1364">INDEX($K:$Q,ROW(),MATCH(AL$3,$K$2:$Q$2,0))</f>
        <v>10</v>
      </c>
      <c r="AM1364" s="147" cm="1">
        <f t="array" ref="AM1364">INDEX($K:$Q,ROW(),MATCH(AM$3,$K$2:$Q$2,0))</f>
        <v>10</v>
      </c>
      <c r="AN1364" s="147" cm="1">
        <f t="array" ref="AN1364">INDEX($K:$Q,ROW(),MATCH(AN$3,$K$2:$Q$2,0))</f>
        <v>10</v>
      </c>
      <c r="AO1364" s="147" cm="1">
        <f t="array" ref="AO1364">INDEX($K:$Q,ROW(),MATCH(AO$3,$K$2:$Q$2,0))</f>
        <v>10</v>
      </c>
      <c r="AP1364" s="147" cm="1">
        <f t="array" ref="AP1364">INDEX($K:$Q,ROW(),MATCH(AP$3,$K$2:$Q$2,0))</f>
        <v>10</v>
      </c>
      <c r="AQ1364" s="147" cm="1">
        <f t="array" ref="AQ1364">INDEX($K:$Q,ROW(),MATCH(AQ$3,$K$2:$Q$2,0))</f>
        <v>10</v>
      </c>
      <c r="AR1364" s="147" cm="1">
        <f t="array" ref="AR1364">INDEX($K:$Q,ROW(),MATCH(AR$3,$K$2:$Q$2,0))</f>
        <v>10</v>
      </c>
      <c r="AS1364" s="147" cm="1">
        <f t="array" ref="AS1364">INDEX($K:$Q,ROW(),MATCH(AS$3,$K$2:$Q$2,0))</f>
        <v>10</v>
      </c>
      <c r="AT1364" s="147" cm="1">
        <f t="array" ref="AT1364">INDEX($K:$Q,ROW(),MATCH(AT$3,$K$2:$Q$2,0))</f>
        <v>10</v>
      </c>
      <c r="AU1364" s="147" cm="1">
        <f t="array" ref="AU1364">INDEX($K:$Q,ROW(),MATCH(AU$3,$K$2:$Q$2,0))</f>
        <v>10</v>
      </c>
      <c r="AV1364" s="147" cm="1">
        <f t="array" ref="AV1364">INDEX($K:$Q,ROW(),MATCH(AV$3,$K$2:$Q$2,0))</f>
        <v>10</v>
      </c>
      <c r="AW1364" s="147" cm="1">
        <f t="array" ref="AW1364">INDEX($K:$Q,ROW(),MATCH(AW$3,$K$2:$Q$2,0))</f>
        <v>10</v>
      </c>
      <c r="AX1364" s="147" cm="1">
        <f t="array" ref="AX1364">INDEX($K:$Q,ROW(),MATCH(AX$3,$K$2:$Q$2,0))</f>
        <v>10</v>
      </c>
      <c r="AY1364" s="147" cm="1">
        <f t="array" ref="AY1364">INDEX($K:$Q,ROW(),MATCH(AY$3,$K$2:$Q$2,0))</f>
        <v>10</v>
      </c>
      <c r="AZ1364" s="147" cm="1">
        <f t="array" ref="AZ1364">INDEX($K:$Q,ROW(),MATCH(AZ$3,$K$2:$Q$2,0))</f>
        <v>10</v>
      </c>
      <c r="BA1364" s="147" cm="1">
        <f t="array" ref="BA1364">INDEX($K:$Q,ROW(),MATCH(BA$3,$K$2:$Q$2,0))</f>
        <v>10</v>
      </c>
      <c r="BB1364" s="147" cm="1">
        <f t="array" ref="BB1364">INDEX($K:$Q,ROW(),MATCH(BB$3,$K$2:$Q$2,0))</f>
        <v>10</v>
      </c>
      <c r="BC1364" s="147" cm="1">
        <f t="array" ref="BC1364">INDEX($K:$Q,ROW(),MATCH(BC$3,$K$2:$Q$2,0))</f>
        <v>10</v>
      </c>
      <c r="BD1364" s="147" cm="1">
        <f t="array" ref="BD1364">INDEX($K:$Q,ROW(),MATCH(BD$3,$K$2:$Q$2,0))</f>
        <v>10</v>
      </c>
      <c r="BE1364" s="147" cm="1">
        <f t="array" ref="BE1364">INDEX($K:$Q,ROW(),MATCH(BE$3,$K$2:$Q$2,0))</f>
        <v>10</v>
      </c>
      <c r="BF1364" s="147" cm="1">
        <f t="array" ref="BF1364">INDEX($K:$Q,ROW(),MATCH(BF$3,$K$2:$Q$2,0))</f>
        <v>10</v>
      </c>
      <c r="BG1364" s="147" cm="1">
        <f t="array" ref="BG1364">INDEX($K:$Q,ROW(),MATCH(BG$3,$K$2:$Q$2,0))</f>
        <v>10</v>
      </c>
      <c r="BH1364" s="147" cm="1">
        <f t="array" ref="BH1364">INDEX($K:$Q,ROW(),MATCH(BH$3,$K$2:$Q$2,0))</f>
        <v>10</v>
      </c>
      <c r="BI1364" s="147" cm="1">
        <f t="array" ref="BI1364">INDEX($K:$Q,ROW(),MATCH(BI$3,$K$2:$Q$2,0))</f>
        <v>10</v>
      </c>
      <c r="BJ1364" s="147" cm="1">
        <f t="array" ref="BJ1364">INDEX($K:$Q,ROW(),MATCH(BJ$3,$K$2:$Q$2,0))</f>
        <v>10</v>
      </c>
      <c r="BK1364" s="147" cm="1">
        <f t="array" ref="BK1364">INDEX($K:$Q,ROW(),MATCH(BK$3,$K$2:$Q$2,0))</f>
        <v>10</v>
      </c>
      <c r="BL1364" s="147" cm="1">
        <f t="array" ref="BL1364">INDEX($K:$Q,ROW(),MATCH(BL$3,$K$2:$Q$2,0))</f>
        <v>10</v>
      </c>
      <c r="BM1364" s="147" cm="1">
        <f t="array" ref="BM1364">INDEX($K:$Q,ROW(),MATCH(BM$3,$K$2:$Q$2,0))</f>
        <v>10</v>
      </c>
      <c r="BN1364" s="147" cm="1">
        <f t="array" ref="BN1364">INDEX($K:$Q,ROW(),MATCH(BN$3,$K$2:$Q$2,0))</f>
        <v>10</v>
      </c>
      <c r="BO1364" s="147" cm="1">
        <f t="array" ref="BO1364">INDEX($K:$Q,ROW(),MATCH(BO$3,$K$2:$Q$2,0))</f>
        <v>10</v>
      </c>
      <c r="BP1364" s="147" cm="1">
        <f t="array" ref="BP1364">INDEX($K:$Q,ROW(),MATCH(BP$3,$K$2:$Q$2,0))</f>
        <v>10</v>
      </c>
      <c r="BQ1364" s="147" cm="1">
        <f t="array" ref="BQ1364">INDEX($K:$Q,ROW(),MATCH(BQ$3,$K$2:$Q$2,0))</f>
        <v>10</v>
      </c>
      <c r="BR1364" s="147" cm="1">
        <f t="array" ref="BR1364">INDEX($K:$Q,ROW(),MATCH(BR$3,$K$2:$Q$2,0))</f>
        <v>10</v>
      </c>
      <c r="BS1364" s="147" cm="1">
        <f t="array" ref="BS1364">INDEX($K:$Q,ROW(),MATCH(BS$3,$K$2:$Q$2,0))</f>
        <v>10</v>
      </c>
      <c r="BT1364" s="147" cm="1">
        <f t="array" ref="BT1364">INDEX($K:$Q,ROW(),MATCH(BT$3,$K$2:$Q$2,0))</f>
        <v>10</v>
      </c>
      <c r="BU1364" s="147" cm="1">
        <f t="array" ref="BU1364">INDEX($K:$Q,ROW(),MATCH(BU$3,$K$2:$Q$2,0))</f>
        <v>10</v>
      </c>
      <c r="BV1364" s="147" cm="1">
        <f t="array" ref="BV1364">INDEX($K:$Q,ROW(),MATCH(BV$3,$K$2:$Q$2,0))</f>
        <v>10</v>
      </c>
      <c r="BW1364" s="147" cm="1">
        <f t="array" ref="BW1364">INDEX($K:$Q,ROW(),MATCH(BW$3,$K$2:$Q$2,0))</f>
        <v>10</v>
      </c>
      <c r="BX1364" s="147" cm="1">
        <f t="array" ref="BX1364">INDEX($K:$Q,ROW(),MATCH(BX$3,$K$2:$Q$2,0))</f>
        <v>10</v>
      </c>
      <c r="BY1364" s="147" cm="1">
        <f t="array" ref="BY1364">INDEX($K:$Q,ROW(),MATCH(BY$3,$K$2:$Q$2,0))</f>
        <v>10</v>
      </c>
      <c r="BZ1364" s="147" cm="1">
        <f t="array" ref="BZ1364">INDEX($K:$Q,ROW(),MATCH(BZ$3,$K$2:$Q$2,0))</f>
        <v>10</v>
      </c>
      <c r="CA1364" s="147" cm="1">
        <f t="array" ref="CA1364">INDEX($K:$Q,ROW(),MATCH(CA$3,$K$2:$Q$2,0))</f>
        <v>10</v>
      </c>
      <c r="CB1364" s="147" cm="1">
        <f t="array" ref="CB1364">INDEX($K:$Q,ROW(),MATCH(CB$3,$K$2:$Q$2,0))</f>
        <v>10</v>
      </c>
      <c r="CC1364" s="147" cm="1">
        <f t="array" ref="CC1364">INDEX($K:$Q,ROW(),MATCH(CC$3,$K$2:$Q$2,0))</f>
        <v>10</v>
      </c>
      <c r="CD1364" s="147" cm="1">
        <f t="array" ref="CD1364">INDEX($K:$Q,ROW(),MATCH(CD$3,$K$2:$Q$2,0))</f>
        <v>10</v>
      </c>
      <c r="CE1364" s="147" cm="1">
        <f t="array" ref="CE1364">INDEX($K:$Q,ROW(),MATCH(CE$3,$K$2:$Q$2,0))</f>
        <v>10</v>
      </c>
      <c r="CF1364" s="147" cm="1">
        <f t="array" ref="CF1364">INDEX($K:$Q,ROW(),MATCH(CF$3,$K$2:$Q$2,0))</f>
        <v>10</v>
      </c>
      <c r="CG1364" s="147" cm="1">
        <f t="array" ref="CG1364">INDEX($K:$Q,ROW(),MATCH(CG$3,$K$2:$Q$2,0))</f>
        <v>10</v>
      </c>
      <c r="CH1364" s="147" cm="1">
        <f t="array" ref="CH1364">INDEX($K:$Q,ROW(),MATCH(CH$3,$K$2:$Q$2,0))</f>
        <v>10</v>
      </c>
      <c r="CI1364" s="147" cm="1">
        <f t="array" ref="CI1364">INDEX($K:$Q,ROW(),MATCH(CI$3,$K$2:$Q$2,0))</f>
        <v>10</v>
      </c>
      <c r="CJ1364" s="147" cm="1">
        <f t="array" ref="CJ1364">INDEX($K:$Q,ROW(),MATCH(CJ$3,$K$2:$Q$2,0))</f>
        <v>10</v>
      </c>
      <c r="CK1364" s="147" cm="1">
        <f t="array" ref="CK1364">INDEX($K:$Q,ROW(),MATCH(CK$3,$K$2:$Q$2,0))</f>
        <v>10</v>
      </c>
      <c r="CL1364" s="147" cm="1">
        <f t="array" ref="CL1364">INDEX($K:$Q,ROW(),MATCH(CL$3,$K$2:$Q$2,0))</f>
        <v>10</v>
      </c>
      <c r="CO1364" s="147" t="e" cm="1">
        <f t="array" ref="CO1364">INDEX($K:$Q,ROW(),MATCH(CO$3,$K$2:$Q$2,0))</f>
        <v>#N/A</v>
      </c>
      <c r="CP1364" s="147" t="e" cm="1">
        <f t="array" ref="CP1364">INDEX($K:$Q,ROW(),MATCH(CP$3,$K$2:$Q$2,0))</f>
        <v>#N/A</v>
      </c>
      <c r="CQ1364" s="147" t="e" cm="1">
        <f t="array" ref="CQ1364">INDEX($K:$Q,ROW(),MATCH(CQ$3,$K$2:$Q$2,0))</f>
        <v>#N/A</v>
      </c>
      <c r="CR1364" s="147" t="e" cm="1">
        <f t="array" ref="CR1364">INDEX($K:$Q,ROW(),MATCH(CR$3,$K$2:$Q$2,0))</f>
        <v>#N/A</v>
      </c>
      <c r="CS1364" s="147" t="e" cm="1">
        <f t="array" ref="CS1364">INDEX($K:$Q,ROW(),MATCH(CS$3,$K$2:$Q$2,0))</f>
        <v>#N/A</v>
      </c>
      <c r="CT1364" s="147" t="e" cm="1">
        <f t="array" ref="CT1364">INDEX($K:$Q,ROW(),MATCH(CT$3,$K$2:$Q$2,0))</f>
        <v>#N/A</v>
      </c>
      <c r="CU1364" s="147" t="e" cm="1">
        <f t="array" ref="CU1364">INDEX($K:$Q,ROW(),MATCH(CU$3,$K$2:$Q$2,0))</f>
        <v>#N/A</v>
      </c>
      <c r="CV1364" s="147" t="e" cm="1">
        <f t="array" ref="CV1364">INDEX($K:$Q,ROW(),MATCH(CV$3,$K$2:$Q$2,0))</f>
        <v>#N/A</v>
      </c>
      <c r="CW1364" s="147" t="e" cm="1">
        <f t="array" ref="CW1364">INDEX($K:$Q,ROW(),MATCH(CW$3,$K$2:$Q$2,0))</f>
        <v>#N/A</v>
      </c>
      <c r="CX1364" s="147" t="e" cm="1">
        <f t="array" ref="CX1364">INDEX($K:$Q,ROW(),MATCH(CX$3,$K$2:$Q$2,0))</f>
        <v>#N/A</v>
      </c>
      <c r="CY1364" s="147" t="e" cm="1">
        <f t="array" ref="CY1364">INDEX($K:$Q,ROW(),MATCH(CY$3,$K$2:$Q$2,0))</f>
        <v>#N/A</v>
      </c>
      <c r="CZ1364" s="147" t="e" cm="1">
        <f t="array" ref="CZ1364">INDEX($K:$Q,ROW(),MATCH(CZ$3,$K$2:$Q$2,0))</f>
        <v>#N/A</v>
      </c>
      <c r="DA1364" s="147" t="e" cm="1">
        <f t="array" ref="DA1364">INDEX($K:$Q,ROW(),MATCH(DA$3,$K$2:$Q$2,0))</f>
        <v>#N/A</v>
      </c>
      <c r="DB1364" s="147" t="e" cm="1">
        <f t="array" ref="DB1364">INDEX($K:$Q,ROW(),MATCH(DB$3,$K$2:$Q$2,0))</f>
        <v>#N/A</v>
      </c>
      <c r="DC1364" s="147" t="e" cm="1">
        <f t="array" ref="DC1364">INDEX($K:$Q,ROW(),MATCH(DC$3,$K$2:$Q$2,0))</f>
        <v>#N/A</v>
      </c>
      <c r="DD1364" s="147" t="e" cm="1">
        <f t="array" ref="DD1364">INDEX($K:$Q,ROW(),MATCH(DD$3,$K$2:$Q$2,0))</f>
        <v>#N/A</v>
      </c>
      <c r="DE1364" s="147" t="e" cm="1">
        <f t="array" ref="DE1364">INDEX($K:$Q,ROW(),MATCH(DE$3,$K$2:$Q$2,0))</f>
        <v>#N/A</v>
      </c>
      <c r="DF1364" s="147" t="e" cm="1">
        <f t="array" ref="DF1364">INDEX($K:$Q,ROW(),MATCH(DF$3,$K$2:$Q$2,0))</f>
        <v>#N/A</v>
      </c>
      <c r="DG1364" s="147" t="e" cm="1">
        <f t="array" ref="DG1364">INDEX($K:$Q,ROW(),MATCH(DG$3,$K$2:$Q$2,0))</f>
        <v>#N/A</v>
      </c>
      <c r="DH1364" s="147" t="e" cm="1">
        <f t="array" ref="DH1364">INDEX($K:$Q,ROW(),MATCH(DH$3,$K$2:$Q$2,0))</f>
        <v>#N/A</v>
      </c>
      <c r="DI1364" s="147" t="e" cm="1">
        <f t="array" ref="DI1364">INDEX($K:$Q,ROW(),MATCH(DI$3,$K$2:$Q$2,0))</f>
        <v>#N/A</v>
      </c>
      <c r="DJ1364" s="147" t="e" cm="1">
        <f t="array" ref="DJ1364">INDEX($K:$Q,ROW(),MATCH(DJ$3,$K$2:$Q$2,0))</f>
        <v>#N/A</v>
      </c>
      <c r="DK1364" s="147" t="e" cm="1">
        <f t="array" ref="DK1364">INDEX($K:$Q,ROW(),MATCH(DK$3,$K$2:$Q$2,0))</f>
        <v>#N/A</v>
      </c>
      <c r="DL1364" s="147" t="e" cm="1">
        <f t="array" ref="DL1364">INDEX($K:$Q,ROW(),MATCH(DL$3,$K$2:$Q$2,0))</f>
        <v>#N/A</v>
      </c>
    </row>
    <row r="1365" spans="2:117" s="27" customFormat="1" x14ac:dyDescent="0.4">
      <c r="B1365" s="9"/>
      <c r="C1365" s="8" t="s">
        <v>235</v>
      </c>
      <c r="D1365" t="s">
        <v>769</v>
      </c>
      <c r="E1365" s="8" t="str">
        <f t="shared" si="1605"/>
        <v>1365 FAPPER-S</v>
      </c>
      <c r="G1365" s="126" t="str">
        <f>"Capital expenditures - "&amp;SUBSTITUTE(G1358,":","")</f>
        <v>Capital expenditures - Revenue driven PP&amp;E</v>
      </c>
      <c r="I1365" s="180"/>
      <c r="J1365" s="180"/>
      <c r="K1365" s="118">
        <f ca="1">SUMIF($3:$3,K$2,1365:1365)</f>
        <v>-120</v>
      </c>
      <c r="L1365" s="118">
        <f ca="1">SUMIF($3:$3,L$2,1365:1365)</f>
        <v>-120</v>
      </c>
      <c r="M1365" s="118">
        <f ca="1">SUMIF($3:$3,M$2,1365:1365)</f>
        <v>-120</v>
      </c>
      <c r="N1365" s="118">
        <f ca="1">SUMIF($3:$3,N$2,1365:1365)</f>
        <v>-120</v>
      </c>
      <c r="O1365" s="118">
        <f ca="1">SUMIF($3:$3,O$2,1365:1365)</f>
        <v>-120</v>
      </c>
      <c r="P1365" s="118">
        <f ca="1">SUMIF($3:$3,P$2,1365:1365)</f>
        <v>-120</v>
      </c>
      <c r="Q1365"/>
      <c r="R1365" s="33"/>
      <c r="S1365" s="148" cm="1">
        <f t="array" aca="1" ref="S1365" ca="1">-S1364*INDIRECT(S1352)/10000</f>
        <v>-10</v>
      </c>
      <c r="T1365" s="148" cm="1">
        <f t="array" aca="1" ref="T1365" ca="1">-T1364*INDIRECT(T1352)/10000</f>
        <v>-10</v>
      </c>
      <c r="U1365" s="148" cm="1">
        <f t="array" aca="1" ref="U1365" ca="1">-U1364*INDIRECT(U1352)/10000</f>
        <v>-10</v>
      </c>
      <c r="V1365" s="148" cm="1">
        <f t="array" aca="1" ref="V1365" ca="1">-V1364*INDIRECT(V1352)/10000</f>
        <v>-10</v>
      </c>
      <c r="W1365" s="148" cm="1">
        <f t="array" aca="1" ref="W1365" ca="1">-W1364*INDIRECT(W1352)/10000</f>
        <v>-10</v>
      </c>
      <c r="X1365" s="148" cm="1">
        <f t="array" aca="1" ref="X1365" ca="1">-X1364*INDIRECT(X1352)/10000</f>
        <v>-10</v>
      </c>
      <c r="Y1365" s="148" cm="1">
        <f t="array" aca="1" ref="Y1365" ca="1">-Y1364*INDIRECT(Y1352)/10000</f>
        <v>-10</v>
      </c>
      <c r="Z1365" s="148" cm="1">
        <f t="array" aca="1" ref="Z1365" ca="1">-Z1364*INDIRECT(Z1352)/10000</f>
        <v>-10</v>
      </c>
      <c r="AA1365" s="148" cm="1">
        <f t="array" aca="1" ref="AA1365" ca="1">-AA1364*INDIRECT(AA1352)/10000</f>
        <v>-10</v>
      </c>
      <c r="AB1365" s="148" cm="1">
        <f t="array" aca="1" ref="AB1365" ca="1">-AB1364*INDIRECT(AB1352)/10000</f>
        <v>-10</v>
      </c>
      <c r="AC1365" s="148" cm="1">
        <f t="array" aca="1" ref="AC1365" ca="1">-AC1364*INDIRECT(AC1352)/10000</f>
        <v>-10</v>
      </c>
      <c r="AD1365" s="148" cm="1">
        <f t="array" aca="1" ref="AD1365" ca="1">-AD1364*INDIRECT(AD1352)/10000</f>
        <v>-10</v>
      </c>
      <c r="AE1365" s="148" cm="1">
        <f t="array" aca="1" ref="AE1365" ca="1">-AE1364*INDIRECT(AE1352)/10000</f>
        <v>-10</v>
      </c>
      <c r="AF1365" s="148" cm="1">
        <f t="array" aca="1" ref="AF1365" ca="1">-AF1364*INDIRECT(AF1352)/10000</f>
        <v>-10</v>
      </c>
      <c r="AG1365" s="148" cm="1">
        <f t="array" aca="1" ref="AG1365" ca="1">-AG1364*INDIRECT(AG1352)/10000</f>
        <v>-10</v>
      </c>
      <c r="AH1365" s="148" cm="1">
        <f t="array" aca="1" ref="AH1365" ca="1">-AH1364*INDIRECT(AH1352)/10000</f>
        <v>-10</v>
      </c>
      <c r="AI1365" s="148" cm="1">
        <f t="array" aca="1" ref="AI1365" ca="1">-AI1364*INDIRECT(AI1352)/10000</f>
        <v>-10</v>
      </c>
      <c r="AJ1365" s="148" cm="1">
        <f t="array" aca="1" ref="AJ1365" ca="1">-AJ1364*INDIRECT(AJ1352)/10000</f>
        <v>-10</v>
      </c>
      <c r="AK1365" s="148" cm="1">
        <f t="array" aca="1" ref="AK1365" ca="1">-AK1364*INDIRECT(AK1352)/10000</f>
        <v>-10</v>
      </c>
      <c r="AL1365" s="148" cm="1">
        <f t="array" aca="1" ref="AL1365" ca="1">-AL1364*INDIRECT(AL1352)/10000</f>
        <v>-10</v>
      </c>
      <c r="AM1365" s="148" cm="1">
        <f t="array" aca="1" ref="AM1365" ca="1">-AM1364*INDIRECT(AM1352)/10000</f>
        <v>-10</v>
      </c>
      <c r="AN1365" s="148" cm="1">
        <f t="array" aca="1" ref="AN1365" ca="1">-AN1364*INDIRECT(AN1352)/10000</f>
        <v>-10</v>
      </c>
      <c r="AO1365" s="148" cm="1">
        <f t="array" aca="1" ref="AO1365" ca="1">-AO1364*INDIRECT(AO1352)/10000</f>
        <v>-10</v>
      </c>
      <c r="AP1365" s="148" cm="1">
        <f t="array" aca="1" ref="AP1365" ca="1">-AP1364*INDIRECT(AP1352)/10000</f>
        <v>-10</v>
      </c>
      <c r="AQ1365" s="148" cm="1">
        <f t="array" aca="1" ref="AQ1365" ca="1">-AQ1364*INDIRECT(AQ1352)/10000</f>
        <v>-10</v>
      </c>
      <c r="AR1365" s="148" cm="1">
        <f t="array" aca="1" ref="AR1365" ca="1">-AR1364*INDIRECT(AR1352)/10000</f>
        <v>-10</v>
      </c>
      <c r="AS1365" s="148" cm="1">
        <f t="array" aca="1" ref="AS1365" ca="1">-AS1364*INDIRECT(AS1352)/10000</f>
        <v>-10</v>
      </c>
      <c r="AT1365" s="148" cm="1">
        <f t="array" aca="1" ref="AT1365" ca="1">-AT1364*INDIRECT(AT1352)/10000</f>
        <v>-10</v>
      </c>
      <c r="AU1365" s="148" cm="1">
        <f t="array" aca="1" ref="AU1365" ca="1">-AU1364*INDIRECT(AU1352)/10000</f>
        <v>-10</v>
      </c>
      <c r="AV1365" s="148" cm="1">
        <f t="array" aca="1" ref="AV1365" ca="1">-AV1364*INDIRECT(AV1352)/10000</f>
        <v>-10</v>
      </c>
      <c r="AW1365" s="148" cm="1">
        <f t="array" aca="1" ref="AW1365" ca="1">-AW1364*INDIRECT(AW1352)/10000</f>
        <v>-10</v>
      </c>
      <c r="AX1365" s="148" cm="1">
        <f t="array" aca="1" ref="AX1365" ca="1">-AX1364*INDIRECT(AX1352)/10000</f>
        <v>-10</v>
      </c>
      <c r="AY1365" s="148" cm="1">
        <f t="array" aca="1" ref="AY1365" ca="1">-AY1364*INDIRECT(AY1352)/10000</f>
        <v>-10</v>
      </c>
      <c r="AZ1365" s="148" cm="1">
        <f t="array" aca="1" ref="AZ1365" ca="1">-AZ1364*INDIRECT(AZ1352)/10000</f>
        <v>-10</v>
      </c>
      <c r="BA1365" s="148" cm="1">
        <f t="array" aca="1" ref="BA1365" ca="1">-BA1364*INDIRECT(BA1352)/10000</f>
        <v>-10</v>
      </c>
      <c r="BB1365" s="148" cm="1">
        <f t="array" aca="1" ref="BB1365" ca="1">-BB1364*INDIRECT(BB1352)/10000</f>
        <v>-10</v>
      </c>
      <c r="BC1365" s="148" cm="1">
        <f t="array" aca="1" ref="BC1365" ca="1">-BC1364*INDIRECT(BC1352)/10000</f>
        <v>-10</v>
      </c>
      <c r="BD1365" s="148" cm="1">
        <f t="array" aca="1" ref="BD1365" ca="1">-BD1364*INDIRECT(BD1352)/10000</f>
        <v>-10</v>
      </c>
      <c r="BE1365" s="148" cm="1">
        <f t="array" aca="1" ref="BE1365" ca="1">-BE1364*INDIRECT(BE1352)/10000</f>
        <v>-10</v>
      </c>
      <c r="BF1365" s="148" cm="1">
        <f t="array" aca="1" ref="BF1365" ca="1">-BF1364*INDIRECT(BF1352)/10000</f>
        <v>-10</v>
      </c>
      <c r="BG1365" s="148" cm="1">
        <f t="array" aca="1" ref="BG1365" ca="1">-BG1364*INDIRECT(BG1352)/10000</f>
        <v>-10</v>
      </c>
      <c r="BH1365" s="148" cm="1">
        <f t="array" aca="1" ref="BH1365" ca="1">-BH1364*INDIRECT(BH1352)/10000</f>
        <v>-10</v>
      </c>
      <c r="BI1365" s="148" cm="1">
        <f t="array" aca="1" ref="BI1365" ca="1">-BI1364*INDIRECT(BI1352)/10000</f>
        <v>-10</v>
      </c>
      <c r="BJ1365" s="148" cm="1">
        <f t="array" aca="1" ref="BJ1365" ca="1">-BJ1364*INDIRECT(BJ1352)/10000</f>
        <v>-10</v>
      </c>
      <c r="BK1365" s="148" cm="1">
        <f t="array" aca="1" ref="BK1365" ca="1">-BK1364*INDIRECT(BK1352)/10000</f>
        <v>-10</v>
      </c>
      <c r="BL1365" s="148" cm="1">
        <f t="array" aca="1" ref="BL1365" ca="1">-BL1364*INDIRECT(BL1352)/10000</f>
        <v>-10</v>
      </c>
      <c r="BM1365" s="148" cm="1">
        <f t="array" aca="1" ref="BM1365" ca="1">-BM1364*INDIRECT(BM1352)/10000</f>
        <v>-10</v>
      </c>
      <c r="BN1365" s="148" cm="1">
        <f t="array" aca="1" ref="BN1365" ca="1">-BN1364*INDIRECT(BN1352)/10000</f>
        <v>-10</v>
      </c>
      <c r="BO1365" s="148" cm="1">
        <f t="array" aca="1" ref="BO1365" ca="1">-BO1364*INDIRECT(BO1352)/10000</f>
        <v>-10</v>
      </c>
      <c r="BP1365" s="148" cm="1">
        <f t="array" aca="1" ref="BP1365" ca="1">-BP1364*INDIRECT(BP1352)/10000</f>
        <v>-10</v>
      </c>
      <c r="BQ1365" s="148" cm="1">
        <f t="array" aca="1" ref="BQ1365" ca="1">-BQ1364*INDIRECT(BQ1352)/10000</f>
        <v>-10</v>
      </c>
      <c r="BR1365" s="148" cm="1">
        <f t="array" aca="1" ref="BR1365" ca="1">-BR1364*INDIRECT(BR1352)/10000</f>
        <v>-10</v>
      </c>
      <c r="BS1365" s="148" cm="1">
        <f t="array" aca="1" ref="BS1365" ca="1">-BS1364*INDIRECT(BS1352)/10000</f>
        <v>-10</v>
      </c>
      <c r="BT1365" s="148" cm="1">
        <f t="array" aca="1" ref="BT1365" ca="1">-BT1364*INDIRECT(BT1352)/10000</f>
        <v>-10</v>
      </c>
      <c r="BU1365" s="148" cm="1">
        <f t="array" aca="1" ref="BU1365" ca="1">-BU1364*INDIRECT(BU1352)/10000</f>
        <v>-10</v>
      </c>
      <c r="BV1365" s="148" cm="1">
        <f t="array" aca="1" ref="BV1365" ca="1">-BV1364*INDIRECT(BV1352)/10000</f>
        <v>-10</v>
      </c>
      <c r="BW1365" s="148" cm="1">
        <f t="array" aca="1" ref="BW1365" ca="1">-BW1364*INDIRECT(BW1352)/10000</f>
        <v>-10</v>
      </c>
      <c r="BX1365" s="148" cm="1">
        <f t="array" aca="1" ref="BX1365" ca="1">-BX1364*INDIRECT(BX1352)/10000</f>
        <v>-10</v>
      </c>
      <c r="BY1365" s="148" cm="1">
        <f t="array" aca="1" ref="BY1365" ca="1">-BY1364*INDIRECT(BY1352)/10000</f>
        <v>-10</v>
      </c>
      <c r="BZ1365" s="148" cm="1">
        <f t="array" aca="1" ref="BZ1365" ca="1">-BZ1364*INDIRECT(BZ1352)/10000</f>
        <v>-10</v>
      </c>
      <c r="CA1365" s="148" cm="1">
        <f t="array" aca="1" ref="CA1365" ca="1">-CA1364*INDIRECT(CA1352)/10000</f>
        <v>-10</v>
      </c>
      <c r="CB1365" s="148" cm="1">
        <f t="array" aca="1" ref="CB1365" ca="1">-CB1364*INDIRECT(CB1352)/10000</f>
        <v>-10</v>
      </c>
      <c r="CC1365" s="148" cm="1">
        <f t="array" aca="1" ref="CC1365" ca="1">-CC1364*INDIRECT(CC1352)/10000</f>
        <v>-10</v>
      </c>
      <c r="CD1365" s="148" cm="1">
        <f t="array" aca="1" ref="CD1365" ca="1">-CD1364*INDIRECT(CD1352)/10000</f>
        <v>-10</v>
      </c>
      <c r="CE1365" s="148" cm="1">
        <f t="array" aca="1" ref="CE1365" ca="1">-CE1364*INDIRECT(CE1352)/10000</f>
        <v>-10</v>
      </c>
      <c r="CF1365" s="148" cm="1">
        <f t="array" aca="1" ref="CF1365" ca="1">-CF1364*INDIRECT(CF1352)/10000</f>
        <v>-10</v>
      </c>
      <c r="CG1365" s="148" cm="1">
        <f t="array" aca="1" ref="CG1365" ca="1">-CG1364*INDIRECT(CG1352)/10000</f>
        <v>-10</v>
      </c>
      <c r="CH1365" s="148" cm="1">
        <f t="array" aca="1" ref="CH1365" ca="1">-CH1364*INDIRECT(CH1352)/10000</f>
        <v>-10</v>
      </c>
      <c r="CI1365" s="148" cm="1">
        <f t="array" aca="1" ref="CI1365" ca="1">-CI1364*INDIRECT(CI1352)/10000</f>
        <v>-10</v>
      </c>
      <c r="CJ1365" s="148" cm="1">
        <f t="array" aca="1" ref="CJ1365" ca="1">-CJ1364*INDIRECT(CJ1352)/10000</f>
        <v>-10</v>
      </c>
      <c r="CK1365" s="148" cm="1">
        <f t="array" aca="1" ref="CK1365" ca="1">-CK1364*INDIRECT(CK1352)/10000</f>
        <v>-10</v>
      </c>
      <c r="CL1365" s="148" cm="1">
        <f t="array" aca="1" ref="CL1365" ca="1">-CL1364*INDIRECT(CL1352)/10000</f>
        <v>-10</v>
      </c>
      <c r="CM1365"/>
      <c r="CN1365" s="253"/>
      <c r="CO1365" s="148" t="e" cm="1">
        <f t="array" aca="1" ref="CO1365" ca="1">-CO1364*INDIRECT(CO1352)/10000</f>
        <v>#N/A</v>
      </c>
      <c r="CP1365" s="148" t="e" cm="1">
        <f t="array" aca="1" ref="CP1365" ca="1">-CP1364*INDIRECT(CP1352)/10000</f>
        <v>#N/A</v>
      </c>
      <c r="CQ1365" s="148" t="e" cm="1">
        <f t="array" aca="1" ref="CQ1365" ca="1">-CQ1364*INDIRECT(CQ1352)/10000</f>
        <v>#N/A</v>
      </c>
      <c r="CR1365" s="148" t="e" cm="1">
        <f t="array" aca="1" ref="CR1365" ca="1">-CR1364*INDIRECT(CR1352)/10000</f>
        <v>#N/A</v>
      </c>
      <c r="CS1365" s="148" t="e" cm="1">
        <f t="array" aca="1" ref="CS1365" ca="1">-CS1364*INDIRECT(CS1352)/10000</f>
        <v>#N/A</v>
      </c>
      <c r="CT1365" s="148" t="e" cm="1">
        <f t="array" aca="1" ref="CT1365" ca="1">-CT1364*INDIRECT(CT1352)/10000</f>
        <v>#N/A</v>
      </c>
      <c r="CU1365" s="148" t="e" cm="1">
        <f t="array" aca="1" ref="CU1365" ca="1">-CU1364*INDIRECT(CU1352)/10000</f>
        <v>#N/A</v>
      </c>
      <c r="CV1365" s="148" t="e" cm="1">
        <f t="array" aca="1" ref="CV1365" ca="1">-CV1364*INDIRECT(CV1352)/10000</f>
        <v>#N/A</v>
      </c>
      <c r="CW1365" s="148" t="e" cm="1">
        <f t="array" aca="1" ref="CW1365" ca="1">-CW1364*INDIRECT(CW1352)/10000</f>
        <v>#N/A</v>
      </c>
      <c r="CX1365" s="148" t="e" cm="1">
        <f t="array" aca="1" ref="CX1365" ca="1">-CX1364*INDIRECT(CX1352)/10000</f>
        <v>#N/A</v>
      </c>
      <c r="CY1365" s="148" t="e" cm="1">
        <f t="array" aca="1" ref="CY1365" ca="1">-CY1364*INDIRECT(CY1352)/10000</f>
        <v>#N/A</v>
      </c>
      <c r="CZ1365" s="148" t="e" cm="1">
        <f t="array" aca="1" ref="CZ1365" ca="1">-CZ1364*INDIRECT(CZ1352)/10000</f>
        <v>#N/A</v>
      </c>
      <c r="DA1365" s="148" t="e" cm="1">
        <f t="array" aca="1" ref="DA1365" ca="1">-DA1364*INDIRECT(DA1352)/10000</f>
        <v>#N/A</v>
      </c>
      <c r="DB1365" s="148" t="e" cm="1">
        <f t="array" aca="1" ref="DB1365" ca="1">-DB1364*INDIRECT(DB1352)/10000</f>
        <v>#N/A</v>
      </c>
      <c r="DC1365" s="148" t="e" cm="1">
        <f t="array" aca="1" ref="DC1365" ca="1">-DC1364*INDIRECT(DC1352)/10000</f>
        <v>#N/A</v>
      </c>
      <c r="DD1365" s="148" t="e" cm="1">
        <f t="array" aca="1" ref="DD1365" ca="1">-DD1364*INDIRECT(DD1352)/10000</f>
        <v>#N/A</v>
      </c>
      <c r="DE1365" s="148" t="e" cm="1">
        <f t="array" aca="1" ref="DE1365" ca="1">-DE1364*INDIRECT(DE1352)/10000</f>
        <v>#N/A</v>
      </c>
      <c r="DF1365" s="148" t="e" cm="1">
        <f t="array" aca="1" ref="DF1365" ca="1">-DF1364*INDIRECT(DF1352)/10000</f>
        <v>#N/A</v>
      </c>
      <c r="DG1365" s="148" t="e" cm="1">
        <f t="array" aca="1" ref="DG1365" ca="1">-DG1364*INDIRECT(DG1352)/10000</f>
        <v>#N/A</v>
      </c>
      <c r="DH1365" s="148" t="e" cm="1">
        <f t="array" aca="1" ref="DH1365" ca="1">-DH1364*INDIRECT(DH1352)/10000</f>
        <v>#N/A</v>
      </c>
      <c r="DI1365" s="148" t="e" cm="1">
        <f t="array" aca="1" ref="DI1365" ca="1">-DI1364*INDIRECT(DI1352)/10000</f>
        <v>#N/A</v>
      </c>
      <c r="DJ1365" s="148" t="e" cm="1">
        <f t="array" aca="1" ref="DJ1365" ca="1">-DJ1364*INDIRECT(DJ1352)/10000</f>
        <v>#N/A</v>
      </c>
      <c r="DK1365" s="148" t="e" cm="1">
        <f t="array" aca="1" ref="DK1365" ca="1">-DK1364*INDIRECT(DK1352)/10000</f>
        <v>#N/A</v>
      </c>
      <c r="DL1365" s="148" t="e" cm="1">
        <f t="array" aca="1" ref="DL1365" ca="1">-DL1364*INDIRECT(DL1352)/10000</f>
        <v>#N/A</v>
      </c>
      <c r="DM1365"/>
    </row>
    <row r="1366" spans="2:117" x14ac:dyDescent="0.4">
      <c r="B1366" s="8"/>
      <c r="C1366" s="8"/>
      <c r="D1366" t="s">
        <v>769</v>
      </c>
      <c r="E1366" s="8" t="str">
        <f t="shared" si="1605"/>
        <v>1366 FAPPER-S</v>
      </c>
      <c r="G1366" s="125"/>
      <c r="S1366" s="80"/>
      <c r="T1366" s="72"/>
      <c r="U1366" s="72"/>
      <c r="V1366" s="72"/>
      <c r="W1366" s="72"/>
      <c r="X1366" s="72"/>
      <c r="Y1366" s="72"/>
      <c r="Z1366" s="72"/>
      <c r="AA1366" s="72"/>
      <c r="AB1366" s="72"/>
      <c r="AC1366" s="72"/>
      <c r="AD1366" s="72"/>
      <c r="AE1366" s="72"/>
      <c r="AF1366" s="72"/>
      <c r="AG1366" s="72"/>
      <c r="AH1366" s="72"/>
      <c r="AI1366" s="72"/>
      <c r="AJ1366" s="72"/>
      <c r="AK1366" s="72"/>
      <c r="AL1366" s="72"/>
      <c r="AM1366" s="72"/>
      <c r="AN1366" s="72"/>
      <c r="AO1366" s="72"/>
      <c r="AP1366" s="72"/>
      <c r="AQ1366" s="72"/>
      <c r="AR1366" s="72"/>
      <c r="AS1366" s="72"/>
      <c r="AT1366" s="72"/>
      <c r="AU1366" s="72"/>
      <c r="AV1366" s="72"/>
      <c r="AW1366" s="72"/>
      <c r="AX1366" s="72"/>
      <c r="AY1366" s="72"/>
      <c r="AZ1366" s="72"/>
      <c r="BA1366" s="72"/>
      <c r="BB1366" s="72"/>
      <c r="BC1366" s="72"/>
      <c r="BD1366" s="72"/>
      <c r="BE1366" s="72"/>
      <c r="BF1366" s="72"/>
      <c r="BG1366" s="72"/>
      <c r="BH1366" s="72"/>
      <c r="BI1366" s="72"/>
      <c r="BJ1366" s="72"/>
      <c r="BK1366" s="72"/>
      <c r="BL1366" s="72"/>
      <c r="BM1366" s="72"/>
      <c r="BN1366" s="72"/>
      <c r="BO1366" s="72"/>
      <c r="BP1366" s="72"/>
      <c r="BQ1366" s="72"/>
      <c r="BR1366" s="72"/>
      <c r="BS1366" s="72"/>
      <c r="BT1366" s="72"/>
      <c r="BU1366" s="72"/>
      <c r="BV1366" s="72"/>
      <c r="BW1366" s="72"/>
      <c r="BX1366" s="72"/>
      <c r="BY1366" s="72"/>
      <c r="BZ1366" s="72"/>
      <c r="CA1366" s="72"/>
      <c r="CB1366" s="72"/>
      <c r="CC1366" s="72"/>
      <c r="CD1366" s="72"/>
      <c r="CE1366" s="72"/>
      <c r="CF1366" s="72"/>
      <c r="CG1366" s="72"/>
      <c r="CH1366" s="72"/>
      <c r="CI1366" s="72"/>
      <c r="CJ1366" s="72"/>
      <c r="CK1366" s="72"/>
      <c r="CL1366" s="72"/>
      <c r="CO1366" s="72"/>
      <c r="CP1366" s="72"/>
      <c r="CQ1366" s="72"/>
      <c r="CR1366" s="72"/>
      <c r="CS1366" s="72"/>
      <c r="CT1366" s="72"/>
      <c r="CU1366" s="72"/>
      <c r="CV1366" s="72"/>
      <c r="CW1366" s="72"/>
      <c r="CX1366" s="72"/>
      <c r="CY1366" s="72"/>
      <c r="CZ1366" s="72"/>
      <c r="DA1366" s="72"/>
      <c r="DB1366" s="72"/>
      <c r="DC1366" s="72"/>
      <c r="DD1366" s="72"/>
      <c r="DE1366" s="72"/>
      <c r="DF1366" s="72"/>
      <c r="DG1366" s="72"/>
      <c r="DH1366" s="72"/>
      <c r="DI1366" s="72"/>
      <c r="DJ1366" s="72"/>
      <c r="DK1366" s="72"/>
      <c r="DL1366" s="72"/>
    </row>
    <row r="1367" spans="2:117" x14ac:dyDescent="0.4">
      <c r="B1367" s="8"/>
      <c r="C1367" s="8"/>
      <c r="D1367" t="s">
        <v>769</v>
      </c>
      <c r="E1367" s="8" t="str">
        <f t="shared" si="1605"/>
        <v>1367 FAPPER-S</v>
      </c>
      <c r="G1367" s="95" t="s">
        <v>204</v>
      </c>
      <c r="H1367" s="12"/>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7" x14ac:dyDescent="0.4">
      <c r="B1368" s="8"/>
      <c r="C1368" s="8" t="s">
        <v>233</v>
      </c>
      <c r="D1368" t="s">
        <v>769</v>
      </c>
      <c r="E1368" s="8" t="str">
        <f t="shared" si="1605"/>
        <v>1368 FAPPER-S</v>
      </c>
      <c r="G1368" s="158" t="str">
        <f>"Depreciation - "&amp;SUBSTITUTE(G1358,":","")</f>
        <v>Depreciation - Revenue driven PP&amp;E</v>
      </c>
      <c r="I1368" s="80">
        <f>SUMIF($5:$5,I$2,1366:1366)</f>
        <v>0</v>
      </c>
      <c r="J1368" s="80"/>
      <c r="K1368" s="24">
        <f ca="1">SUMIF($3:$3,K$2,1368:1368)</f>
        <v>-22.346307030608596</v>
      </c>
      <c r="L1368" s="24">
        <f ca="1">SUMIF($3:$3,L$2,1368:1368)</f>
        <v>-27.339881409670866</v>
      </c>
      <c r="M1368" s="24">
        <f ca="1">SUMIF($3:$3,M$2,1368:1368)</f>
        <v>-33.449335251280196</v>
      </c>
      <c r="N1368" s="24">
        <f ca="1">SUMIF($3:$3,N$2,1368:1368)</f>
        <v>-40.924026406228862</v>
      </c>
      <c r="O1368" s="24">
        <f ca="1">SUMIF($3:$3,O$2,1368:1368)</f>
        <v>-25.599773590130379</v>
      </c>
      <c r="P1368" s="24">
        <f ca="1">SUMIF($3:$3,P$2,1368:1368)</f>
        <v>-25.852401313787389</v>
      </c>
      <c r="R1368" s="24"/>
      <c r="S1368" s="80" cm="1">
        <f t="array" aca="1" ref="S1368" ca="1">(SUM(INDEX(1363:1363,1,MAX(COLUMN($R:$R),COLUMN()-($H1360*12-1))):S1365)/($H1360*12)+IF($R1370=0,0,SUM(INDEX(1368:1368,1,MAX(COLUMN($R:$R),COLUMN()-(($H1360-$H1361)*12))):S1370)/(($H1360)*12)))</f>
        <v>-1.6949152542372881</v>
      </c>
      <c r="T1368" s="80" cm="1">
        <f t="array" aca="1" ref="T1368" ca="1">(SUM(INDEX(1363:1363,1,MAX(COLUMN($R:$R),COLUMN()-($H1360*12-1))):T1365)/($H1360*12)+IF($R1370=0,0,SUM(INDEX(1368:1368,1,MAX(COLUMN($R:$R),COLUMN()-(($H1360-$H1361)*12))):T1370)/(($H1360)*12)))</f>
        <v>-1.7236426314277506</v>
      </c>
      <c r="U1368" s="80" cm="1">
        <f t="array" aca="1" ref="U1368" ca="1">(SUM(INDEX(1363:1363,1,MAX(COLUMN($R:$R),COLUMN()-($H1360*12-1))):U1365)/($H1360*12)+IF($R1370=0,0,SUM(INDEX(1368:1368,1,MAX(COLUMN($R:$R),COLUMN()-(($H1360-$H1361)*12))):U1370)/(($H1360)*12)))</f>
        <v>-1.7528569133163567</v>
      </c>
      <c r="V1368" s="80" cm="1">
        <f t="array" aca="1" ref="V1368" ca="1">(SUM(INDEX(1363:1363,1,MAX(COLUMN($R:$R),COLUMN()-($H1360*12-1))):V1365)/($H1360*12)+IF($R1370=0,0,SUM(INDEX(1368:1368,1,MAX(COLUMN($R:$R),COLUMN()-(($H1360-$H1361)*12))):V1370)/(($H1360)*12)))</f>
        <v>-1.7825663525251083</v>
      </c>
      <c r="W1368" s="80" cm="1">
        <f t="array" aca="1" ref="W1368" ca="1">(SUM(INDEX(1363:1363,1,MAX(COLUMN($R:$R),COLUMN()-($H1360*12-1))):W1365)/($H1360*12)+IF($R1370=0,0,SUM(INDEX(1368:1368,1,MAX(COLUMN($R:$R),COLUMN()-(($H1360-$H1361)*12))):W1370)/(($H1360)*12)))</f>
        <v>-1.8127793415509577</v>
      </c>
      <c r="X1368" s="80" cm="1">
        <f t="array" aca="1" ref="X1368" ca="1">(SUM(INDEX(1363:1363,1,MAX(COLUMN($R:$R),COLUMN()-($H1360*12-1))):X1365)/($H1360*12)+IF($R1370=0,0,SUM(INDEX(1368:1368,1,MAX(COLUMN($R:$R),COLUMN()-(($H1360-$H1361)*12))):X1370)/(($H1360)*12)))</f>
        <v>-1.8435044151365672</v>
      </c>
      <c r="Y1368" s="80" cm="1">
        <f t="array" aca="1" ref="Y1368" ca="1">(SUM(INDEX(1363:1363,1,MAX(COLUMN($R:$R),COLUMN()-($H1360*12-1))):Y1365)/($H1360*12)+IF($R1370=0,0,SUM(INDEX(1368:1368,1,MAX(COLUMN($R:$R),COLUMN()-(($H1360-$H1361)*12))):Y1370)/(($H1360)*12)))</f>
        <v>-1.8747502526812547</v>
      </c>
      <c r="Z1368" s="80" cm="1">
        <f t="array" aca="1" ref="Z1368" ca="1">(SUM(INDEX(1363:1363,1,MAX(COLUMN($R:$R),COLUMN()-($H1360*12-1))):Z1365)/($H1360*12)+IF($R1370=0,0,SUM(INDEX(1368:1368,1,MAX(COLUMN($R:$R),COLUMN()-(($H1360-$H1361)*12))):Z1370)/(($H1360)*12)))</f>
        <v>-1.9065256806928015</v>
      </c>
      <c r="AA1368" s="80" cm="1">
        <f t="array" aca="1" ref="AA1368" ca="1">(SUM(INDEX(1363:1363,1,MAX(COLUMN($R:$R),COLUMN()-($H1360*12-1))):AA1365)/($H1360*12)+IF($R1370=0,0,SUM(INDEX(1368:1368,1,MAX(COLUMN($R:$R),COLUMN()-(($H1360-$H1361)*12))):AA1370)/(($H1360)*12)))</f>
        <v>-1.938839675280815</v>
      </c>
      <c r="AB1368" s="80" cm="1">
        <f t="array" aca="1" ref="AB1368" ca="1">(SUM(INDEX(1363:1363,1,MAX(COLUMN($R:$R),COLUMN()-($H1360*12-1))):AB1365)/($H1360*12)+IF($R1370=0,0,SUM(INDEX(1368:1368,1,MAX(COLUMN($R:$R),COLUMN()-(($H1360-$H1361)*12))):AB1370)/(($H1360)*12)))</f>
        <v>-1.9717013646923542</v>
      </c>
      <c r="AC1368" s="80" cm="1">
        <f t="array" aca="1" ref="AC1368" ca="1">(SUM(INDEX(1363:1363,1,MAX(COLUMN($R:$R),COLUMN()-($H1360*12-1))):AC1365)/($H1360*12)+IF($R1370=0,0,SUM(INDEX(1368:1368,1,MAX(COLUMN($R:$R),COLUMN()-(($H1360-$H1361)*12))):AC1370)/(($H1360)*12)))</f>
        <v>-2.0051200318905296</v>
      </c>
      <c r="AD1368" s="80" cm="1">
        <f t="array" aca="1" ref="AD1368" ca="1">(SUM(INDEX(1363:1363,1,MAX(COLUMN($R:$R),COLUMN()-($H1360*12-1))):AD1365)/($H1360*12)+IF($R1370=0,0,SUM(INDEX(1368:1368,1,MAX(COLUMN($R:$R),COLUMN()-(($H1360-$H1361)*12))):AD1370)/(($H1360)*12)))</f>
        <v>-2.0391051171768102</v>
      </c>
      <c r="AE1368" s="80" cm="1">
        <f t="array" aca="1" ref="AE1368" ca="1">(SUM(INDEX(1363:1363,1,MAX(COLUMN($R:$R),COLUMN()-($H1360*12-1))):AE1365)/($H1360*12)+IF($R1370=0,0,SUM(INDEX(1368:1368,1,MAX(COLUMN($R:$R),COLUMN()-(($H1360-$H1361)*12))):AE1370)/(($H1360)*12)))</f>
        <v>-2.0736662208577727</v>
      </c>
      <c r="AF1368" s="80" cm="1">
        <f t="array" aca="1" ref="AF1368" ca="1">(SUM(INDEX(1363:1363,1,MAX(COLUMN($R:$R),COLUMN()-($H1360*12-1))):AF1365)/($H1360*12)+IF($R1370=0,0,SUM(INDEX(1368:1368,1,MAX(COLUMN($R:$R),COLUMN()-(($H1360-$H1361)*12))):AF1370)/(($H1360)*12)))</f>
        <v>-2.108813105957057</v>
      </c>
      <c r="AG1368" s="80" cm="1">
        <f t="array" aca="1" ref="AG1368" ca="1">(SUM(INDEX(1363:1363,1,MAX(COLUMN($R:$R),COLUMN()-($H1360*12-1))):AG1365)/($H1360*12)+IF($R1370=0,0,SUM(INDEX(1368:1368,1,MAX(COLUMN($R:$R),COLUMN()-(($H1360-$H1361)*12))):AG1370)/(($H1360)*12)))</f>
        <v>-2.1445557009732785</v>
      </c>
      <c r="AH1368" s="80" cm="1">
        <f t="array" aca="1" ref="AH1368" ca="1">(SUM(INDEX(1363:1363,1,MAX(COLUMN($R:$R),COLUMN()-($H1360*12-1))):AH1365)/($H1360*12)+IF($R1370=0,0,SUM(INDEX(1368:1368,1,MAX(COLUMN($R:$R),COLUMN()-(($H1360-$H1361)*12))):AH1370)/(($H1360)*12)))</f>
        <v>-2.18090410268469</v>
      </c>
      <c r="AI1368" s="80" cm="1">
        <f t="array" aca="1" ref="AI1368" ca="1">(SUM(INDEX(1363:1363,1,MAX(COLUMN($R:$R),COLUMN()-($H1360*12-1))):AI1365)/($H1360*12)+IF($R1370=0,0,SUM(INDEX(1368:1368,1,MAX(COLUMN($R:$R),COLUMN()-(($H1360-$H1361)*12))):AI1370)/(($H1360)*12)))</f>
        <v>-2.2178685790013799</v>
      </c>
      <c r="AJ1368" s="80" cm="1">
        <f t="array" aca="1" ref="AJ1368" ca="1">(SUM(INDEX(1363:1363,1,MAX(COLUMN($R:$R),COLUMN()-($H1360*12-1))):AJ1365)/($H1360*12)+IF($R1370=0,0,SUM(INDEX(1368:1368,1,MAX(COLUMN($R:$R),COLUMN()-(($H1360-$H1361)*12))):AJ1370)/(($H1360)*12)))</f>
        <v>-2.2554595718658095</v>
      </c>
      <c r="AK1368" s="80" cm="1">
        <f t="array" aca="1" ref="AK1368" ca="1">(SUM(INDEX(1363:1363,1,MAX(COLUMN($R:$R),COLUMN()-($H1360*12-1))):AK1365)/($H1360*12)+IF($R1370=0,0,SUM(INDEX(1368:1368,1,MAX(COLUMN($R:$R),COLUMN()-(($H1360-$H1361)*12))):AK1370)/(($H1360)*12)))</f>
        <v>-2.2936877002025184</v>
      </c>
      <c r="AL1368" s="80" cm="1">
        <f t="array" aca="1" ref="AL1368" ca="1">(SUM(INDEX(1363:1363,1,MAX(COLUMN($R:$R),COLUMN()-($H1360*12-1))):AL1365)/($H1360*12)+IF($R1370=0,0,SUM(INDEX(1368:1368,1,MAX(COLUMN($R:$R),COLUMN()-(($H1360-$H1361)*12))):AL1370)/(($H1360)*12)))</f>
        <v>-2.3325637629178151</v>
      </c>
      <c r="AM1368" s="80" cm="1">
        <f t="array" aca="1" ref="AM1368" ca="1">(SUM(INDEX(1363:1363,1,MAX(COLUMN($R:$R),COLUMN()-($H1360*12-1))):AM1365)/($H1360*12)+IF($R1370=0,0,SUM(INDEX(1368:1368,1,MAX(COLUMN($R:$R),COLUMN()-(($H1360-$H1361)*12))):AM1370)/(($H1360)*12)))</f>
        <v>-2.3720987419503206</v>
      </c>
      <c r="AN1368" s="80" cm="1">
        <f t="array" aca="1" ref="AN1368" ca="1">(SUM(INDEX(1363:1363,1,MAX(COLUMN($R:$R),COLUMN()-($H1360*12-1))):AN1365)/($H1360*12)+IF($R1370=0,0,SUM(INDEX(1368:1368,1,MAX(COLUMN($R:$R),COLUMN()-(($H1360-$H1361)*12))):AN1370)/(($H1360)*12)))</f>
        <v>-2.4123038053732073</v>
      </c>
      <c r="AO1368" s="80" cm="1">
        <f t="array" aca="1" ref="AO1368" ca="1">(SUM(INDEX(1363:1363,1,MAX(COLUMN($R:$R),COLUMN()-($H1360*12-1))):AO1365)/($H1360*12)+IF($R1370=0,0,SUM(INDEX(1368:1368,1,MAX(COLUMN($R:$R),COLUMN()-(($H1360-$H1361)*12))):AO1370)/(($H1360)*12)))</f>
        <v>-2.4531903105490245</v>
      </c>
      <c r="AP1368" s="80" cm="1">
        <f t="array" aca="1" ref="AP1368" ca="1">(SUM(INDEX(1363:1363,1,MAX(COLUMN($R:$R),COLUMN()-($H1360*12-1))):AP1365)/($H1360*12)+IF($R1370=0,0,SUM(INDEX(1368:1368,1,MAX(COLUMN($R:$R),COLUMN()-(($H1360-$H1361)*12))):AP1370)/(($H1360)*12)))</f>
        <v>-2.4947698073379909</v>
      </c>
      <c r="AQ1368" s="80" cm="1">
        <f t="array" aca="1" ref="AQ1368" ca="1">(SUM(INDEX(1363:1363,1,MAX(COLUMN($R:$R),COLUMN()-($H1360*12-1))):AQ1365)/($H1360*12)+IF($R1370=0,0,SUM(INDEX(1368:1368,1,MAX(COLUMN($R:$R),COLUMN()-(($H1360-$H1361)*12))):AQ1370)/(($H1360)*12)))</f>
        <v>-2.5370540413606686</v>
      </c>
      <c r="AR1368" s="80" cm="1">
        <f t="array" aca="1" ref="AR1368" ca="1">(SUM(INDEX(1363:1363,1,MAX(COLUMN($R:$R),COLUMN()-($H1360*12-1))):AR1365)/($H1360*12)+IF($R1370=0,0,SUM(INDEX(1368:1368,1,MAX(COLUMN($R:$R),COLUMN()-(($H1360-$H1361)*12))):AR1370)/(($H1360)*12)))</f>
        <v>-2.5800549573159346</v>
      </c>
      <c r="AS1368" s="80" cm="1">
        <f t="array" aca="1" ref="AS1368" ca="1">(SUM(INDEX(1363:1363,1,MAX(COLUMN($R:$R),COLUMN()-($H1360*12-1))):AS1365)/($H1360*12)+IF($R1370=0,0,SUM(INDEX(1368:1368,1,MAX(COLUMN($R:$R),COLUMN()-(($H1360-$H1361)*12))):AS1370)/(($H1360)*12)))</f>
        <v>-2.6237847023551875</v>
      </c>
      <c r="AT1368" s="80" cm="1">
        <f t="array" aca="1" ref="AT1368" ca="1">(SUM(INDEX(1363:1363,1,MAX(COLUMN($R:$R),COLUMN()-($H1360*12-1))):AT1365)/($H1360*12)+IF($R1370=0,0,SUM(INDEX(1368:1368,1,MAX(COLUMN($R:$R),COLUMN()-(($H1360-$H1361)*12))):AT1370)/(($H1360)*12)))</f>
        <v>-2.6682556295137498</v>
      </c>
      <c r="AU1368" s="80" cm="1">
        <f t="array" aca="1" ref="AU1368" ca="1">(SUM(INDEX(1363:1363,1,MAX(COLUMN($R:$R),COLUMN()-($H1360*12-1))):AU1365)/($H1360*12)+IF($R1370=0,0,SUM(INDEX(1368:1368,1,MAX(COLUMN($R:$R),COLUMN()-(($H1360-$H1361)*12))):AU1370)/(($H1360)*12)))</f>
        <v>-2.7134803012004238</v>
      </c>
      <c r="AV1368" s="80" cm="1">
        <f t="array" aca="1" ref="AV1368" ca="1">(SUM(INDEX(1363:1363,1,MAX(COLUMN($R:$R),COLUMN()-($H1360*12-1))):AV1365)/($H1360*12)+IF($R1370=0,0,SUM(INDEX(1368:1368,1,MAX(COLUMN($R:$R),COLUMN()-(($H1360-$H1361)*12))):AV1370)/(($H1360)*12)))</f>
        <v>-2.7594714927461936</v>
      </c>
      <c r="AW1368" s="80" cm="1">
        <f t="array" aca="1" ref="AW1368" ca="1">(SUM(INDEX(1363:1363,1,MAX(COLUMN($R:$R),COLUMN()-($H1360*12-1))):AW1365)/($H1360*12)+IF($R1370=0,0,SUM(INDEX(1368:1368,1,MAX(COLUMN($R:$R),COLUMN()-(($H1360-$H1361)*12))):AW1370)/(($H1360)*12)))</f>
        <v>-2.8062421960130783</v>
      </c>
      <c r="AX1368" s="80" cm="1">
        <f t="array" aca="1" ref="AX1368" ca="1">(SUM(INDEX(1363:1363,1,MAX(COLUMN($R:$R),COLUMN()-($H1360*12-1))):AX1365)/($H1360*12)+IF($R1370=0,0,SUM(INDEX(1368:1368,1,MAX(COLUMN($R:$R),COLUMN()-(($H1360-$H1361)*12))):AX1370)/(($H1360)*12)))</f>
        <v>-2.8538056230641473</v>
      </c>
      <c r="AY1368" s="80" cm="1">
        <f t="array" aca="1" ref="AY1368" ca="1">(SUM(INDEX(1363:1363,1,MAX(COLUMN($R:$R),COLUMN()-($H1360*12-1))):AY1365)/($H1360*12)+IF($R1370=0,0,SUM(INDEX(1368:1368,1,MAX(COLUMN($R:$R),COLUMN()-(($H1360-$H1361)*12))):AY1370)/(($H1360)*12)))</f>
        <v>-2.9021752098957432</v>
      </c>
      <c r="AZ1368" s="80" cm="1">
        <f t="array" aca="1" ref="AZ1368" ca="1">(SUM(INDEX(1363:1363,1,MAX(COLUMN($R:$R),COLUMN()-($H1360*12-1))):AZ1365)/($H1360*12)+IF($R1370=0,0,SUM(INDEX(1368:1368,1,MAX(COLUMN($R:$R),COLUMN()-(($H1360-$H1361)*12))):AZ1370)/(($H1360)*12)))</f>
        <v>-2.9513646202329591</v>
      </c>
      <c r="BA1368" s="80" cm="1">
        <f t="array" aca="1" ref="BA1368" ca="1">(SUM(INDEX(1363:1363,1,MAX(COLUMN($R:$R),COLUMN()-($H1360*12-1))):BA1365)/($H1360*12)+IF($R1370=0,0,SUM(INDEX(1368:1368,1,MAX(COLUMN($R:$R),COLUMN()-(($H1360-$H1361)*12))):BA1370)/(($H1360)*12)))</f>
        <v>-3.0013877493894503</v>
      </c>
      <c r="BB1368" s="80" cm="1">
        <f t="array" aca="1" ref="BB1368" ca="1">(SUM(INDEX(1363:1363,1,MAX(COLUMN($R:$R),COLUMN()-($H1360*12-1))):BB1365)/($H1360*12)+IF($R1370=0,0,SUM(INDEX(1368:1368,1,MAX(COLUMN($R:$R),COLUMN()-(($H1360-$H1361)*12))):BB1370)/(($H1360)*12)))</f>
        <v>-3.052258728192661</v>
      </c>
      <c r="BC1368" s="80" cm="1">
        <f t="array" aca="1" ref="BC1368" ca="1">(SUM(INDEX(1363:1363,1,MAX(COLUMN($R:$R),COLUMN()-($H1360*12-1))):BC1365)/($H1360*12)+IF($R1370=0,0,SUM(INDEX(1368:1368,1,MAX(COLUMN($R:$R),COLUMN()-(($H1360-$H1361)*12))):BC1370)/(($H1360)*12)))</f>
        <v>-3.1039919269755871</v>
      </c>
      <c r="BD1368" s="80" cm="1">
        <f t="array" aca="1" ref="BD1368" ca="1">(SUM(INDEX(1363:1363,1,MAX(COLUMN($R:$R),COLUMN()-($H1360*12-1))):BD1365)/($H1360*12)+IF($R1370=0,0,SUM(INDEX(1368:1368,1,MAX(COLUMN($R:$R),COLUMN()-(($H1360-$H1361)*12))):BD1370)/(($H1360)*12)))</f>
        <v>-3.1566019596361903</v>
      </c>
      <c r="BE1368" s="80" cm="1">
        <f t="array" aca="1" ref="BE1368" ca="1">(SUM(INDEX(1363:1363,1,MAX(COLUMN($R:$R),COLUMN()-($H1360*12-1))):BE1365)/($H1360*12)+IF($R1370=0,0,SUM(INDEX(1368:1368,1,MAX(COLUMN($R:$R),COLUMN()-(($H1360-$H1361)*12))):BE1370)/(($H1360)*12)))</f>
        <v>-3.2101036877656175</v>
      </c>
      <c r="BF1368" s="80" cm="1">
        <f t="array" aca="1" ref="BF1368" ca="1">(SUM(INDEX(1363:1363,1,MAX(COLUMN($R:$R),COLUMN()-($H1360*12-1))):BF1365)/($H1360*12)+IF($R1370=0,0,SUM(INDEX(1368:1368,1,MAX(COLUMN($R:$R),COLUMN()-(($H1360-$H1361)*12))):BF1370)/(($H1360)*12)))</f>
        <v>-3.2645122248463907</v>
      </c>
      <c r="BG1368" s="80" cm="1">
        <f t="array" aca="1" ref="BG1368" ca="1">(SUM(INDEX(1363:1363,1,MAX(COLUMN($R:$R),COLUMN()-($H1360*12-1))):BG1365)/($H1360*12)+IF($R1370=0,0,SUM(INDEX(1368:1368,1,MAX(COLUMN($R:$R),COLUMN()-(($H1360-$H1361)*12))):BG1370)/(($H1360)*12)))</f>
        <v>-3.3198429405217533</v>
      </c>
      <c r="BH1368" s="80" cm="1">
        <f t="array" aca="1" ref="BH1368" ca="1">(SUM(INDEX(1363:1363,1,MAX(COLUMN($R:$R),COLUMN()-($H1360*12-1))):BH1365)/($H1360*12)+IF($R1370=0,0,SUM(INDEX(1368:1368,1,MAX(COLUMN($R:$R),COLUMN()-(($H1360-$H1361)*12))):BH1370)/(($H1360)*12)))</f>
        <v>-3.376111464937376</v>
      </c>
      <c r="BI1368" s="80" cm="1">
        <f t="array" aca="1" ref="BI1368" ca="1">(SUM(INDEX(1363:1363,1,MAX(COLUMN($R:$R),COLUMN()-($H1360*12-1))):BI1365)/($H1360*12)+IF($R1370=0,0,SUM(INDEX(1368:1368,1,MAX(COLUMN($R:$R),COLUMN()-(($H1360-$H1361)*12))):BI1370)/(($H1360)*12)))</f>
        <v>-3.433333693156654</v>
      </c>
      <c r="BJ1368" s="80" cm="1">
        <f t="array" aca="1" ref="BJ1368" ca="1">(SUM(INDEX(1363:1363,1,MAX(COLUMN($R:$R),COLUMN()-($H1360*12-1))):BJ1365)/($H1360*12)+IF($R1370=0,0,SUM(INDEX(1368:1368,1,MAX(COLUMN($R:$R),COLUMN()-(($H1360-$H1361)*12))):BJ1370)/(($H1360)*12)))</f>
        <v>-3.4915257896508347</v>
      </c>
      <c r="BK1368" s="80" cm="1">
        <f t="array" aca="1" ref="BK1368" ca="1">(SUM(INDEX(1363:1363,1,MAX(COLUMN($R:$R),COLUMN()-($H1360*12-1))):BK1365)/($H1360*12)+IF($R1370=0,0,SUM(INDEX(1368:1368,1,MAX(COLUMN($R:$R),COLUMN()-(($H1360-$H1361)*12))):BK1370)/(($H1360)*12)))</f>
        <v>-3.550704192865255</v>
      </c>
      <c r="BL1368" s="80" cm="1">
        <f t="array" aca="1" ref="BL1368" ca="1">(SUM(INDEX(1363:1363,1,MAX(COLUMN($R:$R),COLUMN()-($H1360*12-1))):BL1365)/($H1360*12)+IF($R1370=0,0,SUM(INDEX(1368:1368,1,MAX(COLUMN($R:$R),COLUMN()-(($H1360-$H1361)*12))):BL1370)/(($H1360)*12)))</f>
        <v>-3.6108856198629713</v>
      </c>
      <c r="BM1368" s="80" cm="1">
        <f t="array" aca="1" ref="BM1368" ca="1">(SUM(INDEX(1363:1363,1,MAX(COLUMN($R:$R),COLUMN()-($H1360*12-1))):BM1365)/($H1360*12)+IF($R1370=0,0,SUM(INDEX(1368:1368,1,MAX(COLUMN($R:$R),COLUMN()-(($H1360-$H1361)*12))):BM1370)/(($H1360)*12)))</f>
        <v>-3.6720870710470894</v>
      </c>
      <c r="BN1368" s="80" cm="1">
        <f t="array" aca="1" ref="BN1368" ca="1">(SUM(INDEX(1363:1363,1,MAX(COLUMN($R:$R),COLUMN()-($H1360*12-1))):BN1365)/($H1360*12)+IF($R1370=0,0,SUM(INDEX(1368:1368,1,MAX(COLUMN($R:$R),COLUMN()-(($H1360-$H1361)*12))):BN1370)/(($H1360)*12)))</f>
        <v>-3.7343258349631423</v>
      </c>
      <c r="BO1368" s="80" cm="1">
        <f t="array" aca="1" ref="BO1368" ca="1">(SUM(INDEX(1363:1363,1,MAX(COLUMN($R:$R),COLUMN()-($H1360*12-1))):BO1365)/($H1360*12)+IF($R1370=0,0,SUM(INDEX(1368:1368,1,MAX(COLUMN($R:$R),COLUMN()-(($H1360-$H1361)*12))):BO1370)/(($H1360)*12)))</f>
        <v>-2.1027042389455679</v>
      </c>
      <c r="BP1368" s="80" cm="1">
        <f t="array" aca="1" ref="BP1368" ca="1">(SUM(INDEX(1363:1363,1,MAX(COLUMN($R:$R),COLUMN()-($H1360*12-1))):BP1365)/($H1360*12)+IF($R1370=0,0,SUM(INDEX(1368:1368,1,MAX(COLUMN($R:$R),COLUMN()-(($H1360-$H1361)*12))):BP1370)/(($H1360)*12)))</f>
        <v>-2.1096159166524879</v>
      </c>
      <c r="BQ1368" s="80" cm="1">
        <f t="array" aca="1" ref="BQ1368" ca="1">(SUM(INDEX(1363:1363,1,MAX(COLUMN($R:$R),COLUMN()-($H1360*12-1))):BQ1365)/($H1360*12)+IF($R1370=0,0,SUM(INDEX(1368:1368,1,MAX(COLUMN($R:$R),COLUMN()-(($H1360-$H1361)*12))):BQ1370)/(($H1360)*12)))</f>
        <v>-2.116157836741043</v>
      </c>
      <c r="BR1368" s="80" cm="1">
        <f t="array" aca="1" ref="BR1368" ca="1">(SUM(INDEX(1363:1363,1,MAX(COLUMN($R:$R),COLUMN()-($H1360*12-1))):BR1365)/($H1360*12)+IF($R1370=0,0,SUM(INDEX(1368:1368,1,MAX(COLUMN($R:$R),COLUMN()-(($H1360-$H1361)*12))):BR1370)/(($H1360)*12)))</f>
        <v>-2.1223154795109531</v>
      </c>
      <c r="BS1368" s="80" cm="1">
        <f t="array" aca="1" ref="BS1368" ca="1">(SUM(INDEX(1363:1363,1,MAX(COLUMN($R:$R),COLUMN()-($H1360*12-1))):BS1365)/($H1360*12)+IF($R1370=0,0,SUM(INDEX(1368:1368,1,MAX(COLUMN($R:$R),COLUMN()-(($H1360-$H1361)*12))):BS1370)/(($H1360)*12)))</f>
        <v>-2.128073939290374</v>
      </c>
      <c r="BT1368" s="80" cm="1">
        <f t="array" aca="1" ref="BT1368" ca="1">(SUM(INDEX(1363:1363,1,MAX(COLUMN($R:$R),COLUMN()-($H1360*12-1))):BT1365)/($H1360*12)+IF($R1370=0,0,SUM(INDEX(1368:1368,1,MAX(COLUMN($R:$R),COLUMN()-(($H1360-$H1361)*12))):BT1370)/(($H1360)*12)))</f>
        <v>-2.1334179155232453</v>
      </c>
      <c r="BU1368" s="80" cm="1">
        <f t="array" aca="1" ref="BU1368" ca="1">(SUM(INDEX(1363:1363,1,MAX(COLUMN($R:$R),COLUMN()-($H1360*12-1))):BU1365)/($H1360*12)+IF($R1370=0,0,SUM(INDEX(1368:1368,1,MAX(COLUMN($R:$R),COLUMN()-(($H1360-$H1361)*12))):BU1370)/(($H1360)*12)))</f>
        <v>-2.1383317036653926</v>
      </c>
      <c r="BV1368" s="80" cm="1">
        <f t="array" aca="1" ref="BV1368" ca="1">(SUM(INDEX(1363:1363,1,MAX(COLUMN($R:$R),COLUMN()-($H1360*12-1))):BV1365)/($H1360*12)+IF($R1370=0,0,SUM(INDEX(1368:1368,1,MAX(COLUMN($R:$R),COLUMN()-(($H1360-$H1361)*12))):BV1370)/(($H1360)*12)))</f>
        <v>-2.1427991858854627</v>
      </c>
      <c r="BW1368" s="80" cm="1">
        <f t="array" aca="1" ref="BW1368" ca="1">(SUM(INDEX(1363:1363,1,MAX(COLUMN($R:$R),COLUMN()-($H1360*12-1))):BW1365)/($H1360*12)+IF($R1370=0,0,SUM(INDEX(1368:1368,1,MAX(COLUMN($R:$R),COLUMN()-(($H1360-$H1361)*12))):BW1370)/(($H1360)*12)))</f>
        <v>-2.146803821566694</v>
      </c>
      <c r="BX1368" s="80" cm="1">
        <f t="array" aca="1" ref="BX1368" ca="1">(SUM(INDEX(1363:1363,1,MAX(COLUMN($R:$R),COLUMN()-($H1360*12-1))):BX1365)/($H1360*12)+IF($R1370=0,0,SUM(INDEX(1368:1368,1,MAX(COLUMN($R:$R),COLUMN()-(($H1360-$H1361)*12))):BX1370)/(($H1360)*12)))</f>
        <v>-2.1503286376054378</v>
      </c>
      <c r="BY1368" s="80" cm="1">
        <f t="array" aca="1" ref="BY1368" ca="1">(SUM(INDEX(1363:1363,1,MAX(COLUMN($R:$R),COLUMN()-($H1360*12-1))):BY1365)/($H1360*12)+IF($R1370=0,0,SUM(INDEX(1368:1368,1,MAX(COLUMN($R:$R),COLUMN()-(($H1360-$H1361)*12))):BY1370)/(($H1360)*12)))</f>
        <v>-2.1533562185022697</v>
      </c>
      <c r="BZ1368" s="80" cm="1">
        <f t="array" aca="1" ref="BZ1368" ca="1">(SUM(INDEX(1363:1363,1,MAX(COLUMN($R:$R),COLUMN()-($H1360*12-1))):BZ1365)/($H1360*12)+IF($R1370=0,0,SUM(INDEX(1368:1368,1,MAX(COLUMN($R:$R),COLUMN()-(($H1360-$H1361)*12))):BZ1370)/(($H1360)*12)))</f>
        <v>-2.1558686962414515</v>
      </c>
      <c r="CA1368" s="80" cm="1">
        <f t="array" aca="1" ref="CA1368" ca="1">(SUM(INDEX(1363:1363,1,MAX(COLUMN($R:$R),COLUMN()-($H1360*12-1))):CA1365)/($H1360*12)+IF($R1370=0,0,SUM(INDEX(1368:1368,1,MAX(COLUMN($R:$R),COLUMN()-(($H1360-$H1361)*12))):CA1370)/(($H1360)*12)))</f>
        <v>-2.1578477399544123</v>
      </c>
      <c r="CB1368" s="80" cm="1">
        <f t="array" aca="1" ref="CB1368" ca="1">(SUM(INDEX(1363:1363,1,MAX(COLUMN($R:$R),COLUMN()-($H1360*12-1))):CB1365)/($H1360*12)+IF($R1370=0,0,SUM(INDEX(1368:1368,1,MAX(COLUMN($R:$R),COLUMN()-(($H1360-$H1361)*12))):CB1370)/(($H1360)*12)))</f>
        <v>-2.159274545362829</v>
      </c>
      <c r="CC1368" s="80" cm="1">
        <f t="array" aca="1" ref="CC1368" ca="1">(SUM(INDEX(1363:1363,1,MAX(COLUMN($R:$R),COLUMN()-($H1360*12-1))):CC1365)/($H1360*12)+IF($R1370=0,0,SUM(INDEX(1368:1368,1,MAX(COLUMN($R:$R),COLUMN()-(($H1360-$H1361)*12))):CC1370)/(($H1360)*12)))</f>
        <v>-2.1601298239968254</v>
      </c>
      <c r="CD1368" s="80" cm="1">
        <f t="array" aca="1" ref="CD1368" ca="1">(SUM(INDEX(1363:1363,1,MAX(COLUMN($R:$R),COLUMN()-($H1360*12-1))):CD1365)/($H1360*12)+IF($R1370=0,0,SUM(INDEX(1368:1368,1,MAX(COLUMN($R:$R),COLUMN()-(($H1360-$H1361)*12))):CD1370)/(($H1360)*12)))</f>
        <v>-2.1603937921836658</v>
      </c>
      <c r="CE1368" s="80" cm="1">
        <f t="array" aca="1" ref="CE1368" ca="1">(SUM(INDEX(1363:1363,1,MAX(COLUMN($R:$R),COLUMN()-($H1360*12-1))):CE1365)/($H1360*12)+IF($R1370=0,0,SUM(INDEX(1368:1368,1,MAX(COLUMN($R:$R),COLUMN()-(($H1360-$H1361)*12))):CE1370)/(($H1360)*12)))</f>
        <v>-2.1600461598022922</v>
      </c>
      <c r="CF1368" s="80" cm="1">
        <f t="array" aca="1" ref="CF1368" ca="1">(SUM(INDEX(1363:1363,1,MAX(COLUMN($R:$R),COLUMN()-($H1360*12-1))):CF1365)/($H1360*12)+IF($R1370=0,0,SUM(INDEX(1368:1368,1,MAX(COLUMN($R:$R),COLUMN()-(($H1360-$H1361)*12))):CF1370)/(($H1360)*12)))</f>
        <v>-2.159066118798918</v>
      </c>
      <c r="CG1368" s="80" cm="1">
        <f t="array" aca="1" ref="CG1368" ca="1">(SUM(INDEX(1363:1363,1,MAX(COLUMN($R:$R),COLUMN()-($H1360*12-1))):CG1365)/($H1360*12)+IF($R1370=0,0,SUM(INDEX(1368:1368,1,MAX(COLUMN($R:$R),COLUMN()-(($H1360-$H1361)*12))):CG1370)/(($H1360)*12)))</f>
        <v>-2.1574323314588009</v>
      </c>
      <c r="CH1368" s="80" cm="1">
        <f t="array" aca="1" ref="CH1368" ca="1">(SUM(INDEX(1363:1363,1,MAX(COLUMN($R:$R),COLUMN()-($H1360*12-1))):CH1365)/($H1360*12)+IF($R1370=0,0,SUM(INDEX(1368:1368,1,MAX(COLUMN($R:$R),COLUMN()-(($H1360-$H1361)*12))):CH1370)/(($H1360)*12)))</f>
        <v>-2.1551229184292469</v>
      </c>
      <c r="CI1368" s="80" cm="1">
        <f t="array" aca="1" ref="CI1368" ca="1">(SUM(INDEX(1363:1363,1,MAX(COLUMN($R:$R),COLUMN()-($H1360*12-1))):CI1365)/($H1360*12)+IF($R1370=0,0,SUM(INDEX(1368:1368,1,MAX(COLUMN($R:$R),COLUMN()-(($H1360-$H1361)*12))):CI1370)/(($H1360)*12)))</f>
        <v>-2.1521154464887622</v>
      </c>
      <c r="CJ1368" s="80" cm="1">
        <f t="array" aca="1" ref="CJ1368" ca="1">(SUM(INDEX(1363:1363,1,MAX(COLUMN($R:$R),COLUMN()-($H1360*12-1))):CJ1365)/($H1360*12)+IF($R1370=0,0,SUM(INDEX(1368:1368,1,MAX(COLUMN($R:$R),COLUMN()-(($H1360-$H1361)*12))):CJ1370)/(($H1360)*12)))</f>
        <v>-2.1483869160572104</v>
      </c>
      <c r="CK1368" s="80" cm="1">
        <f t="array" aca="1" ref="CK1368" ca="1">(SUM(INDEX(1363:1363,1,MAX(COLUMN($R:$R),COLUMN()-($H1360*12-1))):CK1365)/($H1360*12)+IF($R1370=0,0,SUM(INDEX(1368:1368,1,MAX(COLUMN($R:$R),COLUMN()-(($H1360-$H1361)*12))):CK1370)/(($H1360)*12)))</f>
        <v>-2.1439137484416846</v>
      </c>
      <c r="CL1368" s="80" cm="1">
        <f t="array" aca="1" ref="CL1368" ca="1">(SUM(INDEX(1363:1363,1,MAX(COLUMN($R:$R),COLUMN()-($H1360*12-1))):CL1365)/($H1360*12)+IF($R1370=0,0,SUM(INDEX(1368:1368,1,MAX(COLUMN($R:$R),COLUMN()-(($H1360-$H1361)*12))):CL1370)/(($H1360)*12)))</f>
        <v>-2.1386717728127471</v>
      </c>
      <c r="CN1368" s="80"/>
      <c r="CO1368" s="80" t="e" cm="1">
        <f t="array" aca="1" ref="CO1368" ca="1">(SUM(INDEX(1363:1363,1,MAX(COLUMN($CN:$CN),COLUMN()-($H1360*4-1))):CO1365)/($H1360*4)-IF($CN1370=0,0,SUM(INDEX(1368:1368,1,MAX(COLUMN($CN:$CN),COLUMN()-(($H1360-$H1361)*4))):CO1370)/(($H1360)*4)))</f>
        <v>#N/A</v>
      </c>
      <c r="CP1368" s="80" t="e" cm="1">
        <f t="array" aca="1" ref="CP1368" ca="1">(SUM(INDEX(1363:1363,1,MAX(COLUMN($CN:$CN),COLUMN()-($H1360*4-1))):CP1365)/($H1360*4)-IF($CN1370=0,0,SUM(INDEX(1368:1368,1,MAX(COLUMN($CN:$CN),COLUMN()-(($H1360-$H1361)*4))):CP1370)/(($H1360)*4)))</f>
        <v>#N/A</v>
      </c>
      <c r="CQ1368" s="80" t="e" cm="1">
        <f t="array" aca="1" ref="CQ1368" ca="1">(SUM(INDEX(1363:1363,1,MAX(COLUMN($CN:$CN),COLUMN()-($H1360*4-1))):CQ1365)/($H1360*4)-IF($CN1370=0,0,SUM(INDEX(1368:1368,1,MAX(COLUMN($CN:$CN),COLUMN()-(($H1360-$H1361)*4))):CQ1370)/(($H1360)*4)))</f>
        <v>#N/A</v>
      </c>
      <c r="CR1368" s="80" t="e" cm="1">
        <f t="array" aca="1" ref="CR1368" ca="1">(SUM(INDEX(1363:1363,1,MAX(COLUMN($CN:$CN),COLUMN()-($H1360*4-1))):CR1365)/($H1360*4)-IF($CN1370=0,0,SUM(INDEX(1368:1368,1,MAX(COLUMN($CN:$CN),COLUMN()-(($H1360-$H1361)*4))):CR1370)/(($H1360)*4)))</f>
        <v>#N/A</v>
      </c>
      <c r="CS1368" s="80" t="e" cm="1">
        <f t="array" aca="1" ref="CS1368" ca="1">(SUM(INDEX(1363:1363,1,MAX(COLUMN($CN:$CN),COLUMN()-($H1360*4-1))):CS1365)/($H1360*4)-IF($CN1370=0,0,SUM(INDEX(1368:1368,1,MAX(COLUMN($CN:$CN),COLUMN()-(($H1360-$H1361)*4))):CS1370)/(($H1360)*4)))</f>
        <v>#N/A</v>
      </c>
      <c r="CT1368" s="80" t="e" cm="1">
        <f t="array" aca="1" ref="CT1368" ca="1">(SUM(INDEX(1363:1363,1,MAX(COLUMN($CN:$CN),COLUMN()-($H1360*4-1))):CT1365)/($H1360*4)-IF($CN1370=0,0,SUM(INDEX(1368:1368,1,MAX(COLUMN($CN:$CN),COLUMN()-(($H1360-$H1361)*4))):CT1370)/(($H1360)*4)))</f>
        <v>#N/A</v>
      </c>
      <c r="CU1368" s="80" t="e" cm="1">
        <f t="array" aca="1" ref="CU1368" ca="1">(SUM(INDEX(1363:1363,1,MAX(COLUMN($CN:$CN),COLUMN()-($H1360*4-1))):CU1365)/($H1360*4)-IF($CN1370=0,0,SUM(INDEX(1368:1368,1,MAX(COLUMN($CN:$CN),COLUMN()-(($H1360-$H1361)*4))):CU1370)/(($H1360)*4)))</f>
        <v>#N/A</v>
      </c>
      <c r="CV1368" s="80" t="e" cm="1">
        <f t="array" aca="1" ref="CV1368" ca="1">(SUM(INDEX(1363:1363,1,MAX(COLUMN($CN:$CN),COLUMN()-($H1360*4-1))):CV1365)/($H1360*4)-IF($CN1370=0,0,SUM(INDEX(1368:1368,1,MAX(COLUMN($CN:$CN),COLUMN()-(($H1360-$H1361)*4))):CV1370)/(($H1360)*4)))</f>
        <v>#N/A</v>
      </c>
      <c r="CW1368" s="80" t="e" cm="1">
        <f t="array" aca="1" ref="CW1368" ca="1">(SUM(INDEX(1363:1363,1,MAX(COLUMN($CN:$CN),COLUMN()-($H1360*4-1))):CW1365)/($H1360*4)-IF($CN1370=0,0,SUM(INDEX(1368:1368,1,MAX(COLUMN($CN:$CN),COLUMN()-(($H1360-$H1361)*4))):CW1370)/(($H1360)*4)))</f>
        <v>#N/A</v>
      </c>
      <c r="CX1368" s="80" t="e" cm="1">
        <f t="array" aca="1" ref="CX1368" ca="1">(SUM(INDEX(1363:1363,1,MAX(COLUMN($CN:$CN),COLUMN()-($H1360*4-1))):CX1365)/($H1360*4)-IF($CN1370=0,0,SUM(INDEX(1368:1368,1,MAX(COLUMN($CN:$CN),COLUMN()-(($H1360-$H1361)*4))):CX1370)/(($H1360)*4)))</f>
        <v>#N/A</v>
      </c>
      <c r="CY1368" s="80" t="e" cm="1">
        <f t="array" aca="1" ref="CY1368" ca="1">(SUM(INDEX(1363:1363,1,MAX(COLUMN($CN:$CN),COLUMN()-($H1360*4-1))):CY1365)/($H1360*4)-IF($CN1370=0,0,SUM(INDEX(1368:1368,1,MAX(COLUMN($CN:$CN),COLUMN()-(($H1360-$H1361)*4))):CY1370)/(($H1360)*4)))</f>
        <v>#N/A</v>
      </c>
      <c r="CZ1368" s="80" t="e" cm="1">
        <f t="array" aca="1" ref="CZ1368" ca="1">(SUM(INDEX(1363:1363,1,MAX(COLUMN($CN:$CN),COLUMN()-($H1360*4-1))):CZ1365)/($H1360*4)-IF($CN1370=0,0,SUM(INDEX(1368:1368,1,MAX(COLUMN($CN:$CN),COLUMN()-(($H1360-$H1361)*4))):CZ1370)/(($H1360)*4)))</f>
        <v>#N/A</v>
      </c>
      <c r="DA1368" s="80" t="e" cm="1">
        <f t="array" aca="1" ref="DA1368" ca="1">(SUM(INDEX(1363:1363,1,MAX(COLUMN($CN:$CN),COLUMN()-($H1360*4-1))):DA1365)/($H1360*4)-IF($CN1370=0,0,SUM(INDEX(1368:1368,1,MAX(COLUMN($CN:$CN),COLUMN()-(($H1360-$H1361)*4))):DA1370)/(($H1360)*4)))</f>
        <v>#N/A</v>
      </c>
      <c r="DB1368" s="80" t="e" cm="1">
        <f t="array" aca="1" ref="DB1368" ca="1">(SUM(INDEX(1363:1363,1,MAX(COLUMN($CN:$CN),COLUMN()-($H1360*4-1))):DB1365)/($H1360*4)-IF($CN1370=0,0,SUM(INDEX(1368:1368,1,MAX(COLUMN($CN:$CN),COLUMN()-(($H1360-$H1361)*4))):DB1370)/(($H1360)*4)))</f>
        <v>#N/A</v>
      </c>
      <c r="DC1368" s="80" t="e" cm="1">
        <f t="array" aca="1" ref="DC1368" ca="1">(SUM(INDEX(1363:1363,1,MAX(COLUMN($CN:$CN),COLUMN()-($H1360*4-1))):DC1365)/($H1360*4)-IF($CN1370=0,0,SUM(INDEX(1368:1368,1,MAX(COLUMN($CN:$CN),COLUMN()-(($H1360-$H1361)*4))):DC1370)/(($H1360)*4)))</f>
        <v>#N/A</v>
      </c>
      <c r="DD1368" s="80" t="e" cm="1">
        <f t="array" aca="1" ref="DD1368" ca="1">(SUM(INDEX(1363:1363,1,MAX(COLUMN($CN:$CN),COLUMN()-($H1360*4-1))):DD1365)/($H1360*4)-IF($CN1370=0,0,SUM(INDEX(1368:1368,1,MAX(COLUMN($CN:$CN),COLUMN()-(($H1360-$H1361)*4))):DD1370)/(($H1360)*4)))</f>
        <v>#N/A</v>
      </c>
      <c r="DE1368" s="80" t="e" cm="1">
        <f t="array" aca="1" ref="DE1368" ca="1">(SUM(INDEX(1363:1363,1,MAX(COLUMN($CN:$CN),COLUMN()-($H1360*4-1))):DE1365)/($H1360*4)-IF($CN1370=0,0,SUM(INDEX(1368:1368,1,MAX(COLUMN($CN:$CN),COLUMN()-(($H1360-$H1361)*4))):DE1370)/(($H1360)*4)))</f>
        <v>#N/A</v>
      </c>
      <c r="DF1368" s="80" t="e" cm="1">
        <f t="array" aca="1" ref="DF1368" ca="1">(SUM(INDEX(1363:1363,1,MAX(COLUMN($CN:$CN),COLUMN()-($H1360*4-1))):DF1365)/($H1360*4)-IF($CN1370=0,0,SUM(INDEX(1368:1368,1,MAX(COLUMN($CN:$CN),COLUMN()-(($H1360-$H1361)*4))):DF1370)/(($H1360)*4)))</f>
        <v>#N/A</v>
      </c>
      <c r="DG1368" s="80" t="e" cm="1">
        <f t="array" aca="1" ref="DG1368" ca="1">(SUM(INDEX(1363:1363,1,MAX(COLUMN($CN:$CN),COLUMN()-($H1360*4-1))):DG1365)/($H1360*4)-IF($CN1370=0,0,SUM(INDEX(1368:1368,1,MAX(COLUMN($CN:$CN),COLUMN()-(($H1360-$H1361)*4))):DG1370)/(($H1360)*4)))</f>
        <v>#N/A</v>
      </c>
      <c r="DH1368" s="80" t="e" cm="1">
        <f t="array" aca="1" ref="DH1368" ca="1">(SUM(INDEX(1363:1363,1,MAX(COLUMN($CN:$CN),COLUMN()-($H1360*4-1))):DH1365)/($H1360*4)-IF($CN1370=0,0,SUM(INDEX(1368:1368,1,MAX(COLUMN($CN:$CN),COLUMN()-(($H1360-$H1361)*4))):DH1370)/(($H1360)*4)))</f>
        <v>#N/A</v>
      </c>
      <c r="DI1368" s="80" t="e" cm="1">
        <f t="array" aca="1" ref="DI1368" ca="1">(SUM(INDEX(1363:1363,1,MAX(COLUMN($CN:$CN),COLUMN()-($H1360*4-1))):DI1365)/($H1360*4)-IF($CN1370=0,0,SUM(INDEX(1368:1368,1,MAX(COLUMN($CN:$CN),COLUMN()-(($H1360-$H1361)*4))):DI1370)/(($H1360)*4)))</f>
        <v>#N/A</v>
      </c>
      <c r="DJ1368" s="80" t="e" cm="1">
        <f t="array" aca="1" ref="DJ1368" ca="1">(SUM(INDEX(1363:1363,1,MAX(COLUMN($CN:$CN),COLUMN()-($H1360*4-1))):DJ1365)/($H1360*4)-IF($CN1370=0,0,SUM(INDEX(1368:1368,1,MAX(COLUMN($CN:$CN),COLUMN()-(($H1360-$H1361)*4))):DJ1370)/(($H1360)*4)))</f>
        <v>#N/A</v>
      </c>
      <c r="DK1368" s="80" t="e" cm="1">
        <f t="array" aca="1" ref="DK1368" ca="1">(SUM(INDEX(1363:1363,1,MAX(COLUMN($CN:$CN),COLUMN()-($H1360*4-1))):DK1365)/($H1360*4)-IF($CN1370=0,0,SUM(INDEX(1368:1368,1,MAX(COLUMN($CN:$CN),COLUMN()-(($H1360-$H1361)*4))):DK1370)/(($H1360)*4)))</f>
        <v>#N/A</v>
      </c>
      <c r="DL1368" s="80" t="e" cm="1">
        <f t="array" aca="1" ref="DL1368" ca="1">(SUM(INDEX(1363:1363,1,MAX(COLUMN($CN:$CN),COLUMN()-($H1360*4-1))):DL1365)/($H1360*4)-IF($CN1370=0,0,SUM(INDEX(1368:1368,1,MAX(COLUMN($CN:$CN),COLUMN()-(($H1360-$H1361)*4))):DL1370)/(($H1360)*4)))</f>
        <v>#N/A</v>
      </c>
    </row>
    <row r="1369" spans="2:117" x14ac:dyDescent="0.4">
      <c r="B1369" s="8"/>
      <c r="C1369" s="8"/>
      <c r="D1369" t="s">
        <v>769</v>
      </c>
      <c r="E1369" s="8" t="str">
        <f t="shared" si="1605"/>
        <v>1369 FAPPER-S</v>
      </c>
      <c r="G1369" s="125"/>
      <c r="I1369" s="62"/>
      <c r="J1369" s="62"/>
      <c r="K1369" s="53"/>
      <c r="L1369" s="53"/>
      <c r="M1369" s="53"/>
      <c r="N1369" s="53"/>
      <c r="O1369" s="53"/>
      <c r="P1369" s="53"/>
      <c r="R1369" s="82"/>
      <c r="S1369" s="153"/>
      <c r="T1369" s="153"/>
      <c r="U1369" s="153"/>
      <c r="V1369" s="153"/>
      <c r="W1369" s="153"/>
      <c r="X1369" s="153"/>
      <c r="Y1369" s="153"/>
      <c r="Z1369" s="153"/>
      <c r="AA1369" s="153"/>
      <c r="AB1369" s="153"/>
      <c r="AC1369" s="153"/>
      <c r="AD1369" s="153"/>
      <c r="AE1369" s="153"/>
      <c r="AF1369" s="153"/>
      <c r="AG1369" s="153"/>
      <c r="AH1369" s="153"/>
      <c r="AI1369" s="153"/>
      <c r="AJ1369" s="153"/>
      <c r="AK1369" s="153"/>
      <c r="AL1369" s="153"/>
      <c r="AM1369" s="153"/>
      <c r="AN1369" s="153"/>
      <c r="AO1369" s="153"/>
      <c r="AP1369" s="153"/>
      <c r="AQ1369" s="153"/>
      <c r="AR1369" s="153"/>
      <c r="AS1369" s="153"/>
      <c r="AT1369" s="153"/>
      <c r="AU1369" s="153"/>
      <c r="AV1369" s="153"/>
      <c r="AW1369" s="153"/>
      <c r="AX1369" s="153"/>
      <c r="AY1369" s="153"/>
      <c r="AZ1369" s="153"/>
      <c r="BA1369" s="153"/>
      <c r="BB1369" s="153"/>
      <c r="BC1369" s="153"/>
      <c r="BD1369" s="153"/>
      <c r="BE1369" s="153"/>
      <c r="BF1369" s="153"/>
      <c r="BG1369" s="153"/>
      <c r="BH1369" s="153"/>
      <c r="BI1369" s="153"/>
      <c r="BJ1369" s="153"/>
      <c r="BK1369" s="153"/>
      <c r="BL1369" s="153"/>
      <c r="BM1369" s="153"/>
      <c r="BN1369" s="153"/>
      <c r="BO1369" s="153"/>
      <c r="BP1369" s="153"/>
      <c r="BQ1369" s="153"/>
      <c r="BR1369" s="153"/>
      <c r="BS1369" s="153"/>
      <c r="BT1369" s="153"/>
      <c r="BU1369" s="153"/>
      <c r="BV1369" s="153"/>
      <c r="BW1369" s="153"/>
      <c r="BX1369" s="153"/>
      <c r="BY1369" s="153"/>
      <c r="BZ1369" s="153"/>
      <c r="CA1369" s="153"/>
      <c r="CB1369" s="153"/>
      <c r="CC1369" s="153"/>
      <c r="CD1369" s="153"/>
      <c r="CE1369" s="153"/>
      <c r="CF1369" s="153"/>
      <c r="CG1369" s="153"/>
      <c r="CH1369" s="153"/>
      <c r="CI1369" s="153"/>
      <c r="CJ1369" s="153"/>
      <c r="CK1369" s="153"/>
      <c r="CL1369" s="153"/>
      <c r="CN1369" s="62"/>
      <c r="CO1369" s="153"/>
      <c r="CP1369" s="153"/>
      <c r="CQ1369" s="153"/>
      <c r="CR1369" s="153"/>
      <c r="CS1369" s="153"/>
      <c r="CT1369" s="153"/>
      <c r="CU1369" s="153"/>
      <c r="CV1369" s="153"/>
      <c r="CW1369" s="153"/>
      <c r="CX1369" s="153"/>
      <c r="CY1369" s="153"/>
      <c r="CZ1369" s="153"/>
      <c r="DA1369" s="153"/>
      <c r="DB1369" s="153"/>
      <c r="DC1369" s="153"/>
      <c r="DD1369" s="153"/>
      <c r="DE1369" s="153"/>
      <c r="DF1369" s="153"/>
      <c r="DG1369" s="153"/>
      <c r="DH1369" s="153"/>
      <c r="DI1369" s="153"/>
      <c r="DJ1369" s="153"/>
      <c r="DK1369" s="153"/>
      <c r="DL1369" s="153"/>
    </row>
    <row r="1370" spans="2:117" x14ac:dyDescent="0.4">
      <c r="B1370" s="8" t="str">
        <f>E1370</f>
        <v>1370 FAPPER-S</v>
      </c>
      <c r="C1370" s="8"/>
      <c r="D1370" t="s">
        <v>769</v>
      </c>
      <c r="E1370" s="8" t="str">
        <f t="shared" si="1605"/>
        <v>1370 FAPPER-S</v>
      </c>
      <c r="G1370" s="125" t="s">
        <v>251</v>
      </c>
      <c r="I1370" s="74">
        <v>100</v>
      </c>
      <c r="J1370" s="74"/>
      <c r="K1370" s="53"/>
      <c r="L1370" s="53"/>
      <c r="M1370" s="53"/>
      <c r="N1370" s="53"/>
      <c r="O1370" s="53"/>
      <c r="P1370" s="53"/>
      <c r="R1370" s="24">
        <f>-$I1370</f>
        <v>-100</v>
      </c>
      <c r="S1370" s="153"/>
      <c r="T1370" s="153"/>
      <c r="U1370" s="153"/>
      <c r="V1370" s="153"/>
      <c r="W1370" s="153"/>
      <c r="X1370" s="153"/>
      <c r="Y1370" s="153"/>
      <c r="Z1370" s="153"/>
      <c r="AA1370" s="153"/>
      <c r="AB1370" s="153"/>
      <c r="AC1370" s="153"/>
      <c r="AD1370" s="153"/>
      <c r="AE1370" s="153"/>
      <c r="AF1370" s="153"/>
      <c r="AG1370" s="153"/>
      <c r="AH1370" s="153"/>
      <c r="AI1370" s="153"/>
      <c r="AJ1370" s="153"/>
      <c r="AK1370" s="153"/>
      <c r="AL1370" s="153"/>
      <c r="AM1370" s="153"/>
      <c r="AN1370" s="153"/>
      <c r="AO1370" s="153"/>
      <c r="AP1370" s="153"/>
      <c r="AQ1370" s="153"/>
      <c r="AR1370" s="153"/>
      <c r="AS1370" s="153"/>
      <c r="AT1370" s="153"/>
      <c r="AU1370" s="153"/>
      <c r="AV1370" s="153"/>
      <c r="AW1370" s="153"/>
      <c r="AX1370" s="153"/>
      <c r="AY1370" s="153"/>
      <c r="AZ1370" s="153"/>
      <c r="BA1370" s="153"/>
      <c r="BB1370" s="153"/>
      <c r="BC1370" s="153"/>
      <c r="BD1370" s="153"/>
      <c r="BE1370" s="153"/>
      <c r="BF1370" s="153"/>
      <c r="BG1370" s="153"/>
      <c r="BH1370" s="153"/>
      <c r="BI1370" s="153"/>
      <c r="BJ1370" s="153"/>
      <c r="BK1370" s="153"/>
      <c r="BL1370" s="153"/>
      <c r="BM1370" s="153"/>
      <c r="BN1370" s="153"/>
      <c r="BO1370" s="153"/>
      <c r="BP1370" s="153"/>
      <c r="BQ1370" s="153"/>
      <c r="BR1370" s="153"/>
      <c r="BS1370" s="153"/>
      <c r="BT1370" s="153"/>
      <c r="BU1370" s="153"/>
      <c r="BV1370" s="153"/>
      <c r="BW1370" s="153"/>
      <c r="BX1370" s="153"/>
      <c r="BY1370" s="153"/>
      <c r="BZ1370" s="153"/>
      <c r="CA1370" s="153"/>
      <c r="CB1370" s="153"/>
      <c r="CC1370" s="153"/>
      <c r="CD1370" s="153"/>
      <c r="CE1370" s="153"/>
      <c r="CF1370" s="153"/>
      <c r="CG1370" s="153"/>
      <c r="CH1370" s="153"/>
      <c r="CI1370" s="153"/>
      <c r="CJ1370" s="153"/>
      <c r="CK1370" s="153"/>
      <c r="CL1370" s="153"/>
      <c r="CN1370" s="74">
        <f>I1370</f>
        <v>100</v>
      </c>
      <c r="CO1370" s="153"/>
      <c r="CP1370" s="153"/>
      <c r="CQ1370" s="153"/>
      <c r="CR1370" s="153"/>
      <c r="CS1370" s="153"/>
      <c r="CT1370" s="153"/>
      <c r="CU1370" s="153"/>
      <c r="CV1370" s="153"/>
      <c r="CW1370" s="153"/>
      <c r="CX1370" s="153"/>
      <c r="CY1370" s="153"/>
      <c r="CZ1370" s="153"/>
      <c r="DA1370" s="153"/>
      <c r="DB1370" s="153"/>
      <c r="DC1370" s="153"/>
      <c r="DD1370" s="153"/>
      <c r="DE1370" s="153"/>
      <c r="DF1370" s="153"/>
      <c r="DG1370" s="153"/>
      <c r="DH1370" s="153"/>
      <c r="DI1370" s="153"/>
      <c r="DJ1370" s="153"/>
      <c r="DK1370" s="153"/>
      <c r="DL1370" s="153"/>
    </row>
    <row r="1371" spans="2:117" x14ac:dyDescent="0.4">
      <c r="D1371" t="s">
        <v>769</v>
      </c>
      <c r="E1371" s="8" t="str">
        <f t="shared" si="1605"/>
        <v>1371 FAPPER-S</v>
      </c>
      <c r="G1371" s="125"/>
      <c r="S1371" s="72"/>
      <c r="T1371" s="72"/>
      <c r="U1371" s="72"/>
      <c r="V1371" s="72"/>
      <c r="W1371" s="72"/>
      <c r="X1371" s="72"/>
      <c r="Y1371" s="72"/>
      <c r="Z1371" s="72"/>
      <c r="AA1371" s="72"/>
      <c r="AB1371" s="72"/>
      <c r="AC1371" s="72"/>
      <c r="AD1371" s="72"/>
      <c r="AE1371" s="72"/>
      <c r="AF1371" s="72"/>
      <c r="AG1371" s="72"/>
      <c r="AH1371" s="72"/>
      <c r="AI1371" s="72"/>
      <c r="AJ1371" s="72"/>
      <c r="AK1371" s="72"/>
      <c r="AL1371" s="72"/>
      <c r="AM1371" s="72"/>
      <c r="AN1371" s="72"/>
      <c r="AO1371" s="72"/>
      <c r="AP1371" s="72"/>
      <c r="AQ1371" s="72"/>
      <c r="AR1371" s="72"/>
      <c r="AS1371" s="72"/>
      <c r="AT1371" s="72"/>
      <c r="AU1371" s="72"/>
      <c r="AV1371" s="72"/>
      <c r="AW1371" s="72"/>
      <c r="AX1371" s="72"/>
      <c r="AY1371" s="72"/>
      <c r="AZ1371" s="72"/>
      <c r="BA1371" s="72"/>
      <c r="BB1371" s="72"/>
      <c r="BC1371" s="72"/>
      <c r="BD1371" s="72"/>
      <c r="BE1371" s="72"/>
      <c r="BF1371" s="72"/>
      <c r="BG1371" s="72"/>
      <c r="BH1371" s="72"/>
      <c r="BI1371" s="72"/>
      <c r="BJ1371" s="72"/>
      <c r="BK1371" s="72"/>
      <c r="BL1371" s="72"/>
      <c r="BM1371" s="72"/>
      <c r="BN1371" s="72"/>
      <c r="BO1371" s="72"/>
      <c r="BP1371" s="72"/>
      <c r="BQ1371" s="72"/>
      <c r="BR1371" s="72"/>
      <c r="BS1371" s="72"/>
      <c r="BT1371" s="72"/>
      <c r="BU1371" s="72"/>
      <c r="BV1371" s="72"/>
      <c r="BW1371" s="72"/>
      <c r="BX1371" s="72"/>
      <c r="BY1371" s="72"/>
      <c r="BZ1371" s="72"/>
      <c r="CA1371" s="72"/>
      <c r="CB1371" s="72"/>
      <c r="CC1371" s="72"/>
      <c r="CD1371" s="72"/>
      <c r="CE1371" s="72"/>
      <c r="CF1371" s="72"/>
      <c r="CG1371" s="72"/>
      <c r="CH1371" s="72"/>
      <c r="CI1371" s="72"/>
      <c r="CJ1371" s="72"/>
      <c r="CK1371" s="72"/>
      <c r="CL1371" s="72"/>
      <c r="CO1371" s="72"/>
      <c r="CP1371" s="72"/>
      <c r="CQ1371" s="72"/>
      <c r="CR1371" s="72"/>
      <c r="CS1371" s="72"/>
      <c r="CT1371" s="72"/>
      <c r="CU1371" s="72"/>
      <c r="CV1371" s="72"/>
      <c r="CW1371" s="72"/>
      <c r="CX1371" s="72"/>
      <c r="CY1371" s="72"/>
      <c r="CZ1371" s="72"/>
      <c r="DA1371" s="72"/>
      <c r="DB1371" s="72"/>
      <c r="DC1371" s="72"/>
      <c r="DD1371" s="72"/>
      <c r="DE1371" s="72"/>
      <c r="DF1371" s="72"/>
      <c r="DG1371" s="72"/>
      <c r="DH1371" s="72"/>
      <c r="DI1371" s="72"/>
      <c r="DJ1371" s="72"/>
      <c r="DK1371" s="72"/>
      <c r="DL1371" s="72"/>
    </row>
    <row r="1372" spans="2:117" x14ac:dyDescent="0.4">
      <c r="D1372" t="s">
        <v>769</v>
      </c>
      <c r="E1372" s="8" t="str">
        <f t="shared" si="1605"/>
        <v>1372 FAPPER-S</v>
      </c>
      <c r="G1372" s="95" t="s">
        <v>205</v>
      </c>
      <c r="H1372" s="12"/>
      <c r="S1372" s="72"/>
      <c r="T1372" s="72"/>
      <c r="U1372" s="72"/>
      <c r="V1372" s="72"/>
      <c r="W1372" s="72"/>
      <c r="X1372" s="72"/>
      <c r="Y1372" s="72"/>
      <c r="Z1372" s="72"/>
      <c r="AA1372" s="72"/>
      <c r="AB1372" s="72"/>
      <c r="AC1372" s="72"/>
      <c r="AD1372" s="72"/>
      <c r="AE1372" s="72"/>
      <c r="AF1372" s="72"/>
      <c r="AG1372" s="72"/>
      <c r="AH1372" s="72"/>
      <c r="AI1372" s="72"/>
      <c r="AJ1372" s="72"/>
      <c r="AK1372" s="72"/>
      <c r="AL1372" s="72"/>
      <c r="AM1372" s="72"/>
      <c r="AN1372" s="72"/>
      <c r="AO1372" s="72"/>
      <c r="AP1372" s="72"/>
      <c r="AQ1372" s="72"/>
      <c r="AR1372" s="72"/>
      <c r="AS1372" s="72"/>
      <c r="AT1372" s="72"/>
      <c r="AU1372" s="72"/>
      <c r="AV1372" s="72"/>
      <c r="AW1372" s="72"/>
      <c r="AX1372" s="72"/>
      <c r="AY1372" s="72"/>
      <c r="AZ1372" s="72"/>
      <c r="BA1372" s="72"/>
      <c r="BB1372" s="72"/>
      <c r="BC1372" s="72"/>
      <c r="BD1372" s="72"/>
      <c r="BE1372" s="72"/>
      <c r="BF1372" s="72"/>
      <c r="BG1372" s="72"/>
      <c r="BH1372" s="72"/>
      <c r="BI1372" s="72"/>
      <c r="BJ1372" s="72"/>
      <c r="BK1372" s="72"/>
      <c r="BL1372" s="72"/>
      <c r="BM1372" s="72"/>
      <c r="BN1372" s="72"/>
      <c r="BO1372" s="72"/>
      <c r="BP1372" s="72"/>
      <c r="BQ1372" s="72"/>
      <c r="BR1372" s="72"/>
      <c r="BS1372" s="72"/>
      <c r="BT1372" s="72"/>
      <c r="BU1372" s="72"/>
      <c r="BV1372" s="72"/>
      <c r="BW1372" s="72"/>
      <c r="BX1372" s="72"/>
      <c r="BY1372" s="72"/>
      <c r="BZ1372" s="72"/>
      <c r="CA1372" s="72"/>
      <c r="CB1372" s="72"/>
      <c r="CC1372" s="72"/>
      <c r="CD1372" s="72"/>
      <c r="CE1372" s="72"/>
      <c r="CF1372" s="72"/>
      <c r="CG1372" s="72"/>
      <c r="CH1372" s="72"/>
      <c r="CI1372" s="72"/>
      <c r="CJ1372" s="72"/>
      <c r="CK1372" s="72"/>
      <c r="CL1372" s="72"/>
      <c r="CO1372" s="72"/>
      <c r="CP1372" s="72"/>
      <c r="CQ1372" s="72"/>
      <c r="CR1372" s="72"/>
      <c r="CS1372" s="72"/>
      <c r="CT1372" s="72"/>
      <c r="CU1372" s="72"/>
      <c r="CV1372" s="72"/>
      <c r="CW1372" s="72"/>
      <c r="CX1372" s="72"/>
      <c r="CY1372" s="72"/>
      <c r="CZ1372" s="72"/>
      <c r="DA1372" s="72"/>
      <c r="DB1372" s="72"/>
      <c r="DC1372" s="72"/>
      <c r="DD1372" s="72"/>
      <c r="DE1372" s="72"/>
      <c r="DF1372" s="72"/>
      <c r="DG1372" s="72"/>
      <c r="DH1372" s="72"/>
      <c r="DI1372" s="72"/>
      <c r="DJ1372" s="72"/>
      <c r="DK1372" s="72"/>
      <c r="DL1372" s="72"/>
    </row>
    <row r="1373" spans="2:117" x14ac:dyDescent="0.4">
      <c r="D1373" t="s">
        <v>769</v>
      </c>
      <c r="E1373" s="8" t="str">
        <f t="shared" ref="E1373:E1383" si="1664">ROW()&amp;" "&amp;D1373</f>
        <v>1373 FAPPER-S</v>
      </c>
      <c r="G1373" s="158" t="str">
        <f>"Gross PP&amp;E - "&amp;SUBSTITUTE(G1358,":","")</f>
        <v>Gross PP&amp;E - Revenue driven PP&amp;E</v>
      </c>
      <c r="I1373" s="80">
        <f>I1370</f>
        <v>100</v>
      </c>
      <c r="J1373" s="80"/>
      <c r="K1373" s="24">
        <f ca="1">SUMIF($4:$4,K$2,1373:1373)</f>
        <v>220</v>
      </c>
      <c r="L1373" s="24">
        <f ca="1">SUMIF($4:$4,L$2,1373:1373)</f>
        <v>340</v>
      </c>
      <c r="M1373" s="24">
        <f ca="1">SUMIF($4:$4,M$2,1373:1373)</f>
        <v>460</v>
      </c>
      <c r="N1373" s="24">
        <f ca="1">SUMIF($4:$4,N$2,1373:1373)</f>
        <v>580</v>
      </c>
      <c r="O1373" s="24">
        <f ca="1">SUMIF($4:$4,O$2,1373:1373)</f>
        <v>700</v>
      </c>
      <c r="P1373" s="24">
        <f ca="1">SUMIF($4:$4,P$2,1373:1373)</f>
        <v>820</v>
      </c>
      <c r="R1373" s="24">
        <f>$I1373</f>
        <v>100</v>
      </c>
      <c r="S1373" s="80">
        <f t="shared" ref="S1373:AX1382" ca="1" si="1665">-S1365+R1373</f>
        <v>110</v>
      </c>
      <c r="T1373" s="80">
        <f t="shared" ca="1" si="1665"/>
        <v>120</v>
      </c>
      <c r="U1373" s="80">
        <f t="shared" ca="1" si="1665"/>
        <v>130</v>
      </c>
      <c r="V1373" s="80">
        <f t="shared" ca="1" si="1665"/>
        <v>140</v>
      </c>
      <c r="W1373" s="80">
        <f t="shared" ca="1" si="1665"/>
        <v>150</v>
      </c>
      <c r="X1373" s="80">
        <f t="shared" ca="1" si="1665"/>
        <v>160</v>
      </c>
      <c r="Y1373" s="80">
        <f t="shared" ca="1" si="1665"/>
        <v>170</v>
      </c>
      <c r="Z1373" s="80">
        <f t="shared" ca="1" si="1665"/>
        <v>180</v>
      </c>
      <c r="AA1373" s="80">
        <f t="shared" ca="1" si="1665"/>
        <v>190</v>
      </c>
      <c r="AB1373" s="80">
        <f t="shared" ca="1" si="1665"/>
        <v>200</v>
      </c>
      <c r="AC1373" s="80">
        <f t="shared" ca="1" si="1665"/>
        <v>210</v>
      </c>
      <c r="AD1373" s="80">
        <f t="shared" ca="1" si="1665"/>
        <v>220</v>
      </c>
      <c r="AE1373" s="80">
        <f t="shared" ca="1" si="1665"/>
        <v>230</v>
      </c>
      <c r="AF1373" s="80">
        <f t="shared" ca="1" si="1665"/>
        <v>240</v>
      </c>
      <c r="AG1373" s="80">
        <f t="shared" ca="1" si="1665"/>
        <v>250</v>
      </c>
      <c r="AH1373" s="80">
        <f t="shared" ca="1" si="1665"/>
        <v>260</v>
      </c>
      <c r="AI1373" s="80">
        <f t="shared" ca="1" si="1665"/>
        <v>270</v>
      </c>
      <c r="AJ1373" s="80">
        <f t="shared" ca="1" si="1665"/>
        <v>280</v>
      </c>
      <c r="AK1373" s="80">
        <f t="shared" ca="1" si="1665"/>
        <v>290</v>
      </c>
      <c r="AL1373" s="80">
        <f t="shared" ca="1" si="1665"/>
        <v>300</v>
      </c>
      <c r="AM1373" s="80">
        <f t="shared" ca="1" si="1665"/>
        <v>310</v>
      </c>
      <c r="AN1373" s="80">
        <f t="shared" ca="1" si="1665"/>
        <v>320</v>
      </c>
      <c r="AO1373" s="80">
        <f t="shared" ca="1" si="1665"/>
        <v>330</v>
      </c>
      <c r="AP1373" s="80">
        <f t="shared" ca="1" si="1665"/>
        <v>340</v>
      </c>
      <c r="AQ1373" s="80">
        <f t="shared" ca="1" si="1665"/>
        <v>350</v>
      </c>
      <c r="AR1373" s="80">
        <f t="shared" ca="1" si="1665"/>
        <v>360</v>
      </c>
      <c r="AS1373" s="80">
        <f t="shared" ca="1" si="1665"/>
        <v>370</v>
      </c>
      <c r="AT1373" s="80">
        <f t="shared" ca="1" si="1665"/>
        <v>380</v>
      </c>
      <c r="AU1373" s="80">
        <f t="shared" ca="1" si="1665"/>
        <v>390</v>
      </c>
      <c r="AV1373" s="80">
        <f t="shared" ca="1" si="1665"/>
        <v>400</v>
      </c>
      <c r="AW1373" s="80">
        <f t="shared" ca="1" si="1665"/>
        <v>410</v>
      </c>
      <c r="AX1373" s="80">
        <f t="shared" ca="1" si="1665"/>
        <v>420</v>
      </c>
      <c r="AY1373" s="80">
        <f t="shared" ref="AY1373:CD1382" ca="1" si="1666">-AY1365+AX1373</f>
        <v>430</v>
      </c>
      <c r="AZ1373" s="80">
        <f t="shared" ca="1" si="1666"/>
        <v>440</v>
      </c>
      <c r="BA1373" s="80">
        <f t="shared" ca="1" si="1666"/>
        <v>450</v>
      </c>
      <c r="BB1373" s="80">
        <f t="shared" ca="1" si="1666"/>
        <v>460</v>
      </c>
      <c r="BC1373" s="80">
        <f t="shared" ca="1" si="1666"/>
        <v>470</v>
      </c>
      <c r="BD1373" s="80">
        <f t="shared" ca="1" si="1666"/>
        <v>480</v>
      </c>
      <c r="BE1373" s="80">
        <f t="shared" ca="1" si="1666"/>
        <v>490</v>
      </c>
      <c r="BF1373" s="80">
        <f t="shared" ca="1" si="1666"/>
        <v>500</v>
      </c>
      <c r="BG1373" s="80">
        <f t="shared" ca="1" si="1666"/>
        <v>510</v>
      </c>
      <c r="BH1373" s="80">
        <f t="shared" ca="1" si="1666"/>
        <v>520</v>
      </c>
      <c r="BI1373" s="80">
        <f t="shared" ca="1" si="1666"/>
        <v>530</v>
      </c>
      <c r="BJ1373" s="80">
        <f t="shared" ca="1" si="1666"/>
        <v>540</v>
      </c>
      <c r="BK1373" s="80">
        <f t="shared" ca="1" si="1666"/>
        <v>550</v>
      </c>
      <c r="BL1373" s="80">
        <f t="shared" ca="1" si="1666"/>
        <v>560</v>
      </c>
      <c r="BM1373" s="80">
        <f t="shared" ca="1" si="1666"/>
        <v>570</v>
      </c>
      <c r="BN1373" s="80">
        <f t="shared" ca="1" si="1666"/>
        <v>580</v>
      </c>
      <c r="BO1373" s="80">
        <f t="shared" ca="1" si="1666"/>
        <v>590</v>
      </c>
      <c r="BP1373" s="80">
        <f t="shared" ca="1" si="1666"/>
        <v>600</v>
      </c>
      <c r="BQ1373" s="80">
        <f t="shared" ca="1" si="1666"/>
        <v>610</v>
      </c>
      <c r="BR1373" s="80">
        <f t="shared" ca="1" si="1666"/>
        <v>620</v>
      </c>
      <c r="BS1373" s="80">
        <f t="shared" ca="1" si="1666"/>
        <v>630</v>
      </c>
      <c r="BT1373" s="80">
        <f t="shared" ca="1" si="1666"/>
        <v>640</v>
      </c>
      <c r="BU1373" s="80">
        <f t="shared" ca="1" si="1666"/>
        <v>650</v>
      </c>
      <c r="BV1373" s="80">
        <f t="shared" ca="1" si="1666"/>
        <v>660</v>
      </c>
      <c r="BW1373" s="80">
        <f t="shared" ca="1" si="1666"/>
        <v>670</v>
      </c>
      <c r="BX1373" s="80">
        <f t="shared" ca="1" si="1666"/>
        <v>680</v>
      </c>
      <c r="BY1373" s="80">
        <f t="shared" ca="1" si="1666"/>
        <v>690</v>
      </c>
      <c r="BZ1373" s="80">
        <f t="shared" ca="1" si="1666"/>
        <v>700</v>
      </c>
      <c r="CA1373" s="80">
        <f t="shared" ca="1" si="1666"/>
        <v>710</v>
      </c>
      <c r="CB1373" s="80">
        <f t="shared" ca="1" si="1666"/>
        <v>720</v>
      </c>
      <c r="CC1373" s="80">
        <f t="shared" ca="1" si="1666"/>
        <v>730</v>
      </c>
      <c r="CD1373" s="80">
        <f t="shared" ca="1" si="1666"/>
        <v>740</v>
      </c>
      <c r="CE1373" s="80">
        <f t="shared" ref="CE1373:CL1382" ca="1" si="1667">-CE1365+CD1373</f>
        <v>750</v>
      </c>
      <c r="CF1373" s="80">
        <f t="shared" ca="1" si="1667"/>
        <v>760</v>
      </c>
      <c r="CG1373" s="80">
        <f t="shared" ca="1" si="1667"/>
        <v>770</v>
      </c>
      <c r="CH1373" s="80">
        <f t="shared" ca="1" si="1667"/>
        <v>780</v>
      </c>
      <c r="CI1373" s="80">
        <f t="shared" ca="1" si="1667"/>
        <v>790</v>
      </c>
      <c r="CJ1373" s="80">
        <f t="shared" ca="1" si="1667"/>
        <v>800</v>
      </c>
      <c r="CK1373" s="80">
        <f t="shared" ca="1" si="1667"/>
        <v>810</v>
      </c>
      <c r="CL1373" s="80">
        <f t="shared" ca="1" si="1667"/>
        <v>820</v>
      </c>
      <c r="CN1373" s="80">
        <f>CN1370</f>
        <v>100</v>
      </c>
      <c r="CO1373" s="80" t="e">
        <f t="shared" ref="CO1373:CO1382" ca="1" si="1668">-CO1365+CN1373</f>
        <v>#N/A</v>
      </c>
      <c r="CP1373" s="80" t="e">
        <f t="shared" ref="CP1373:DL1382" ca="1" si="1669">-CP1365+CO1373</f>
        <v>#N/A</v>
      </c>
      <c r="CQ1373" s="80" t="e">
        <f t="shared" ca="1" si="1669"/>
        <v>#N/A</v>
      </c>
      <c r="CR1373" s="80" t="e">
        <f t="shared" ca="1" si="1669"/>
        <v>#N/A</v>
      </c>
      <c r="CS1373" s="80" t="e">
        <f t="shared" ca="1" si="1669"/>
        <v>#N/A</v>
      </c>
      <c r="CT1373" s="80" t="e">
        <f t="shared" ca="1" si="1669"/>
        <v>#N/A</v>
      </c>
      <c r="CU1373" s="80" t="e">
        <f t="shared" ca="1" si="1669"/>
        <v>#N/A</v>
      </c>
      <c r="CV1373" s="80" t="e">
        <f t="shared" ca="1" si="1669"/>
        <v>#N/A</v>
      </c>
      <c r="CW1373" s="80" t="e">
        <f t="shared" ca="1" si="1669"/>
        <v>#N/A</v>
      </c>
      <c r="CX1373" s="80" t="e">
        <f t="shared" ca="1" si="1669"/>
        <v>#N/A</v>
      </c>
      <c r="CY1373" s="80" t="e">
        <f t="shared" ca="1" si="1669"/>
        <v>#N/A</v>
      </c>
      <c r="CZ1373" s="80" t="e">
        <f t="shared" ca="1" si="1669"/>
        <v>#N/A</v>
      </c>
      <c r="DA1373" s="80" t="e">
        <f t="shared" ca="1" si="1669"/>
        <v>#N/A</v>
      </c>
      <c r="DB1373" s="80" t="e">
        <f t="shared" ca="1" si="1669"/>
        <v>#N/A</v>
      </c>
      <c r="DC1373" s="80" t="e">
        <f t="shared" ca="1" si="1669"/>
        <v>#N/A</v>
      </c>
      <c r="DD1373" s="80" t="e">
        <f t="shared" ca="1" si="1669"/>
        <v>#N/A</v>
      </c>
      <c r="DE1373" s="80" t="e">
        <f t="shared" ca="1" si="1669"/>
        <v>#N/A</v>
      </c>
      <c r="DF1373" s="80" t="e">
        <f t="shared" ca="1" si="1669"/>
        <v>#N/A</v>
      </c>
      <c r="DG1373" s="80" t="e">
        <f t="shared" ca="1" si="1669"/>
        <v>#N/A</v>
      </c>
      <c r="DH1373" s="80" t="e">
        <f t="shared" ca="1" si="1669"/>
        <v>#N/A</v>
      </c>
      <c r="DI1373" s="80" t="e">
        <f t="shared" ca="1" si="1669"/>
        <v>#N/A</v>
      </c>
      <c r="DJ1373" s="80" t="e">
        <f t="shared" ca="1" si="1669"/>
        <v>#N/A</v>
      </c>
      <c r="DK1373" s="80" t="e">
        <f t="shared" ca="1" si="1669"/>
        <v>#N/A</v>
      </c>
      <c r="DL1373" s="80" t="e">
        <f t="shared" ca="1" si="1669"/>
        <v>#N/A</v>
      </c>
    </row>
    <row r="1374" spans="2:117" x14ac:dyDescent="0.4">
      <c r="D1374" t="s">
        <v>769</v>
      </c>
      <c r="E1374" s="8" t="str">
        <f t="shared" si="1664"/>
        <v>1374 FAPPER-S</v>
      </c>
      <c r="G1374" s="158" t="str">
        <f>"Accumulated depreciation - "&amp;SUBSTITUTE(G1358,":","")</f>
        <v>Accumulated depreciation - Revenue driven PP&amp;E</v>
      </c>
      <c r="I1374" s="81">
        <f>-H1361/H1360*I1373</f>
        <v>-20</v>
      </c>
      <c r="J1374" s="243"/>
      <c r="K1374" s="37">
        <f ca="1">SUMIF($4:$4,K$2,1374:1374)</f>
        <v>-42.3463070306086</v>
      </c>
      <c r="L1374" s="37">
        <f ca="1">SUMIF($4:$4,L$2,1374:1374)</f>
        <v>-69.686188440279452</v>
      </c>
      <c r="M1374" s="37">
        <f ca="1">SUMIF($4:$4,M$2,1374:1374)</f>
        <v>-103.13552369155963</v>
      </c>
      <c r="N1374" s="37">
        <f ca="1">SUMIF($4:$4,N$2,1374:1374)</f>
        <v>-144.05955009778847</v>
      </c>
      <c r="O1374" s="37">
        <f ca="1">SUMIF($4:$4,O$2,1374:1374)</f>
        <v>-169.65932368791883</v>
      </c>
      <c r="P1374" s="37">
        <f ca="1">SUMIF($4:$4,P$2,1374:1374)</f>
        <v>-195.5117250017062</v>
      </c>
      <c r="R1374" s="37">
        <f>$I1374</f>
        <v>-20</v>
      </c>
      <c r="S1374" s="81">
        <f t="shared" ref="S1374:AX1383" ca="1" si="1670">R1374+S1368</f>
        <v>-21.694915254237287</v>
      </c>
      <c r="T1374" s="81">
        <f t="shared" ca="1" si="1670"/>
        <v>-23.418557885665038</v>
      </c>
      <c r="U1374" s="81">
        <f t="shared" ca="1" si="1670"/>
        <v>-25.171414798981395</v>
      </c>
      <c r="V1374" s="81">
        <f t="shared" ca="1" si="1670"/>
        <v>-26.953981151506504</v>
      </c>
      <c r="W1374" s="81">
        <f t="shared" ca="1" si="1670"/>
        <v>-28.766760493057461</v>
      </c>
      <c r="X1374" s="81">
        <f t="shared" ca="1" si="1670"/>
        <v>-30.610264908194029</v>
      </c>
      <c r="Y1374" s="81">
        <f t="shared" ca="1" si="1670"/>
        <v>-32.485015160875285</v>
      </c>
      <c r="Z1374" s="81">
        <f t="shared" ca="1" si="1670"/>
        <v>-34.391540841568087</v>
      </c>
      <c r="AA1374" s="81">
        <f t="shared" ca="1" si="1670"/>
        <v>-36.330380516848905</v>
      </c>
      <c r="AB1374" s="81">
        <f t="shared" ca="1" si="1670"/>
        <v>-38.302081881541262</v>
      </c>
      <c r="AC1374" s="81">
        <f t="shared" ca="1" si="1670"/>
        <v>-40.30720191343179</v>
      </c>
      <c r="AD1374" s="81">
        <f t="shared" ca="1" si="1670"/>
        <v>-42.3463070306086</v>
      </c>
      <c r="AE1374" s="81">
        <f t="shared" ca="1" si="1670"/>
        <v>-44.419973251466374</v>
      </c>
      <c r="AF1374" s="81">
        <f t="shared" ca="1" si="1670"/>
        <v>-46.528786357423428</v>
      </c>
      <c r="AG1374" s="81">
        <f t="shared" ca="1" si="1670"/>
        <v>-48.673342058396706</v>
      </c>
      <c r="AH1374" s="81">
        <f t="shared" ca="1" si="1670"/>
        <v>-50.854246161081399</v>
      </c>
      <c r="AI1374" s="81">
        <f t="shared" ca="1" si="1670"/>
        <v>-53.072114740082782</v>
      </c>
      <c r="AJ1374" s="81">
        <f t="shared" ca="1" si="1670"/>
        <v>-55.327574311948588</v>
      </c>
      <c r="AK1374" s="81">
        <f t="shared" ca="1" si="1670"/>
        <v>-57.621262012151107</v>
      </c>
      <c r="AL1374" s="81">
        <f t="shared" ca="1" si="1670"/>
        <v>-59.953825775068921</v>
      </c>
      <c r="AM1374" s="81">
        <f t="shared" ca="1" si="1670"/>
        <v>-62.325924517019239</v>
      </c>
      <c r="AN1374" s="81">
        <f t="shared" ca="1" si="1670"/>
        <v>-64.738228322392445</v>
      </c>
      <c r="AO1374" s="81">
        <f t="shared" ca="1" si="1670"/>
        <v>-67.191418632941463</v>
      </c>
      <c r="AP1374" s="81">
        <f t="shared" ca="1" si="1670"/>
        <v>-69.686188440279452</v>
      </c>
      <c r="AQ1374" s="81">
        <f t="shared" ca="1" si="1670"/>
        <v>-72.223242481640114</v>
      </c>
      <c r="AR1374" s="81">
        <f t="shared" ca="1" si="1670"/>
        <v>-74.803297438956051</v>
      </c>
      <c r="AS1374" s="81">
        <f t="shared" ca="1" si="1670"/>
        <v>-77.427082141311232</v>
      </c>
      <c r="AT1374" s="81">
        <f t="shared" ca="1" si="1670"/>
        <v>-80.095337770824983</v>
      </c>
      <c r="AU1374" s="81">
        <f t="shared" ca="1" si="1670"/>
        <v>-82.808818072025403</v>
      </c>
      <c r="AV1374" s="81">
        <f t="shared" ca="1" si="1670"/>
        <v>-85.56828956477159</v>
      </c>
      <c r="AW1374" s="81">
        <f t="shared" ca="1" si="1670"/>
        <v>-88.374531760784663</v>
      </c>
      <c r="AX1374" s="81">
        <f t="shared" ca="1" si="1670"/>
        <v>-91.22833738384881</v>
      </c>
      <c r="AY1374" s="81">
        <f t="shared" ref="AY1374:CD1383" ca="1" si="1671">AX1374+AY1368</f>
        <v>-94.130512593744555</v>
      </c>
      <c r="AZ1374" s="81">
        <f t="shared" ca="1" si="1671"/>
        <v>-97.081877213977521</v>
      </c>
      <c r="BA1374" s="81">
        <f t="shared" ca="1" si="1671"/>
        <v>-100.08326496336697</v>
      </c>
      <c r="BB1374" s="81">
        <f t="shared" ca="1" si="1671"/>
        <v>-103.13552369155963</v>
      </c>
      <c r="BC1374" s="81">
        <f t="shared" ca="1" si="1671"/>
        <v>-106.23951561853521</v>
      </c>
      <c r="BD1374" s="81">
        <f t="shared" ca="1" si="1671"/>
        <v>-109.3961175781714</v>
      </c>
      <c r="BE1374" s="81">
        <f t="shared" ca="1" si="1671"/>
        <v>-112.60622126593702</v>
      </c>
      <c r="BF1374" s="81">
        <f t="shared" ca="1" si="1671"/>
        <v>-115.87073349078341</v>
      </c>
      <c r="BG1374" s="81">
        <f t="shared" ca="1" si="1671"/>
        <v>-119.19057643130516</v>
      </c>
      <c r="BH1374" s="81">
        <f t="shared" ca="1" si="1671"/>
        <v>-122.56668789624254</v>
      </c>
      <c r="BI1374" s="81">
        <f t="shared" ca="1" si="1671"/>
        <v>-126.0000215893992</v>
      </c>
      <c r="BJ1374" s="81">
        <f t="shared" ca="1" si="1671"/>
        <v>-129.49154737905002</v>
      </c>
      <c r="BK1374" s="81">
        <f t="shared" ca="1" si="1671"/>
        <v>-133.04225157191527</v>
      </c>
      <c r="BL1374" s="81">
        <f t="shared" ca="1" si="1671"/>
        <v>-136.65313719177826</v>
      </c>
      <c r="BM1374" s="81">
        <f t="shared" ca="1" si="1671"/>
        <v>-140.32522426282534</v>
      </c>
      <c r="BN1374" s="81">
        <f t="shared" ca="1" si="1671"/>
        <v>-144.05955009778847</v>
      </c>
      <c r="BO1374" s="81">
        <f t="shared" ca="1" si="1671"/>
        <v>-146.16225433673404</v>
      </c>
      <c r="BP1374" s="81">
        <f t="shared" ca="1" si="1671"/>
        <v>-148.27187025338654</v>
      </c>
      <c r="BQ1374" s="81">
        <f t="shared" ca="1" si="1671"/>
        <v>-150.38802809012759</v>
      </c>
      <c r="BR1374" s="81">
        <f t="shared" ca="1" si="1671"/>
        <v>-152.51034356963854</v>
      </c>
      <c r="BS1374" s="81">
        <f t="shared" ca="1" si="1671"/>
        <v>-154.63841750892891</v>
      </c>
      <c r="BT1374" s="81">
        <f t="shared" ca="1" si="1671"/>
        <v>-156.77183542445215</v>
      </c>
      <c r="BU1374" s="81">
        <f t="shared" ca="1" si="1671"/>
        <v>-158.91016712811754</v>
      </c>
      <c r="BV1374" s="81">
        <f t="shared" ca="1" si="1671"/>
        <v>-161.05296631400299</v>
      </c>
      <c r="BW1374" s="81">
        <f t="shared" ca="1" si="1671"/>
        <v>-163.19977013556968</v>
      </c>
      <c r="BX1374" s="81">
        <f t="shared" ca="1" si="1671"/>
        <v>-165.35009877317512</v>
      </c>
      <c r="BY1374" s="81">
        <f t="shared" ca="1" si="1671"/>
        <v>-167.50345499167739</v>
      </c>
      <c r="BZ1374" s="81">
        <f t="shared" ca="1" si="1671"/>
        <v>-169.65932368791883</v>
      </c>
      <c r="CA1374" s="81">
        <f t="shared" ca="1" si="1671"/>
        <v>-171.81717142787323</v>
      </c>
      <c r="CB1374" s="81">
        <f t="shared" ca="1" si="1671"/>
        <v>-173.97644597323605</v>
      </c>
      <c r="CC1374" s="81">
        <f t="shared" ca="1" si="1671"/>
        <v>-176.13657579723287</v>
      </c>
      <c r="CD1374" s="81">
        <f t="shared" ca="1" si="1671"/>
        <v>-178.29696958941653</v>
      </c>
      <c r="CE1374" s="81">
        <f t="shared" ref="CE1374:CL1383" ca="1" si="1672">CD1374+CE1368</f>
        <v>-180.45701574921884</v>
      </c>
      <c r="CF1374" s="81">
        <f t="shared" ca="1" si="1672"/>
        <v>-182.61608186801774</v>
      </c>
      <c r="CG1374" s="81">
        <f t="shared" ca="1" si="1672"/>
        <v>-184.77351419947655</v>
      </c>
      <c r="CH1374" s="81">
        <f t="shared" ca="1" si="1672"/>
        <v>-186.92863711790579</v>
      </c>
      <c r="CI1374" s="81">
        <f t="shared" ca="1" si="1672"/>
        <v>-189.08075256439454</v>
      </c>
      <c r="CJ1374" s="81">
        <f t="shared" ca="1" si="1672"/>
        <v>-191.22913948045175</v>
      </c>
      <c r="CK1374" s="81">
        <f t="shared" ca="1" si="1672"/>
        <v>-193.37305322889344</v>
      </c>
      <c r="CL1374" s="81">
        <f t="shared" ca="1" si="1672"/>
        <v>-195.5117250017062</v>
      </c>
      <c r="CN1374" s="81">
        <f>-H1361/H1360*CN1373</f>
        <v>-20</v>
      </c>
      <c r="CO1374" s="81" t="e">
        <f t="shared" ref="CO1374:CO1383" ca="1" si="1673">CN1374+CO1368</f>
        <v>#N/A</v>
      </c>
      <c r="CP1374" s="81" t="e">
        <f t="shared" ref="CP1374:DL1383" ca="1" si="1674">CO1374+CP1368</f>
        <v>#N/A</v>
      </c>
      <c r="CQ1374" s="81" t="e">
        <f t="shared" ca="1" si="1674"/>
        <v>#N/A</v>
      </c>
      <c r="CR1374" s="81" t="e">
        <f t="shared" ca="1" si="1674"/>
        <v>#N/A</v>
      </c>
      <c r="CS1374" s="81" t="e">
        <f t="shared" ca="1" si="1674"/>
        <v>#N/A</v>
      </c>
      <c r="CT1374" s="81" t="e">
        <f t="shared" ca="1" si="1674"/>
        <v>#N/A</v>
      </c>
      <c r="CU1374" s="81" t="e">
        <f t="shared" ca="1" si="1674"/>
        <v>#N/A</v>
      </c>
      <c r="CV1374" s="81" t="e">
        <f t="shared" ca="1" si="1674"/>
        <v>#N/A</v>
      </c>
      <c r="CW1374" s="81" t="e">
        <f t="shared" ca="1" si="1674"/>
        <v>#N/A</v>
      </c>
      <c r="CX1374" s="81" t="e">
        <f t="shared" ca="1" si="1674"/>
        <v>#N/A</v>
      </c>
      <c r="CY1374" s="81" t="e">
        <f t="shared" ca="1" si="1674"/>
        <v>#N/A</v>
      </c>
      <c r="CZ1374" s="81" t="e">
        <f t="shared" ca="1" si="1674"/>
        <v>#N/A</v>
      </c>
      <c r="DA1374" s="81" t="e">
        <f t="shared" ca="1" si="1674"/>
        <v>#N/A</v>
      </c>
      <c r="DB1374" s="81" t="e">
        <f t="shared" ca="1" si="1674"/>
        <v>#N/A</v>
      </c>
      <c r="DC1374" s="81" t="e">
        <f t="shared" ca="1" si="1674"/>
        <v>#N/A</v>
      </c>
      <c r="DD1374" s="81" t="e">
        <f t="shared" ca="1" si="1674"/>
        <v>#N/A</v>
      </c>
      <c r="DE1374" s="81" t="e">
        <f t="shared" ca="1" si="1674"/>
        <v>#N/A</v>
      </c>
      <c r="DF1374" s="81" t="e">
        <f t="shared" ca="1" si="1674"/>
        <v>#N/A</v>
      </c>
      <c r="DG1374" s="81" t="e">
        <f t="shared" ca="1" si="1674"/>
        <v>#N/A</v>
      </c>
      <c r="DH1374" s="81" t="e">
        <f t="shared" ca="1" si="1674"/>
        <v>#N/A</v>
      </c>
      <c r="DI1374" s="81" t="e">
        <f t="shared" ca="1" si="1674"/>
        <v>#N/A</v>
      </c>
      <c r="DJ1374" s="81" t="e">
        <f t="shared" ca="1" si="1674"/>
        <v>#N/A</v>
      </c>
      <c r="DK1374" s="81" t="e">
        <f t="shared" ca="1" si="1674"/>
        <v>#N/A</v>
      </c>
      <c r="DL1374" s="81" t="e">
        <f t="shared" ca="1" si="1674"/>
        <v>#N/A</v>
      </c>
    </row>
    <row r="1375" spans="2:117" x14ac:dyDescent="0.4">
      <c r="C1375" t="s">
        <v>240</v>
      </c>
      <c r="D1375" t="s">
        <v>769</v>
      </c>
      <c r="E1375" s="8" t="str">
        <f t="shared" si="1605"/>
        <v>1375 FAPPER-S</v>
      </c>
      <c r="G1375" s="126" t="str">
        <f>"Net PP&amp;E - "&amp;SUBSTITUTE(G1358,":","")</f>
        <v>Net PP&amp;E - Revenue driven PP&amp;E</v>
      </c>
      <c r="H1375" s="27"/>
      <c r="I1375" s="77">
        <f>SUM(I1373:I1374)</f>
        <v>80</v>
      </c>
      <c r="J1375" s="77"/>
      <c r="K1375" s="33">
        <f ca="1">SUMIF($4:$4,K$2,1375:1375)</f>
        <v>177.65369296939139</v>
      </c>
      <c r="L1375" s="33">
        <f ca="1">SUMIF($4:$4,L$2,1375:1375)</f>
        <v>270.31381155972053</v>
      </c>
      <c r="M1375" s="33">
        <f ca="1">SUMIF($4:$4,M$2,1375:1375)</f>
        <v>356.86447630844037</v>
      </c>
      <c r="N1375" s="33">
        <f ca="1">SUMIF($4:$4,N$2,1375:1375)</f>
        <v>435.94044990221153</v>
      </c>
      <c r="O1375" s="33">
        <f ca="1">SUMIF($4:$4,O$2,1375:1375)</f>
        <v>530.3406763120812</v>
      </c>
      <c r="P1375" s="33">
        <f ca="1">SUMIF($4:$4,P$2,1375:1375)</f>
        <v>624.48827499829383</v>
      </c>
      <c r="Q1375" s="33"/>
      <c r="R1375" s="33">
        <f>$I1375</f>
        <v>80</v>
      </c>
      <c r="S1375" s="77">
        <f t="shared" ref="S1375:AX1384" ca="1" si="1675">SUM(S1373:S1374)</f>
        <v>88.305084745762713</v>
      </c>
      <c r="T1375" s="77">
        <f t="shared" ca="1" si="1675"/>
        <v>96.581442114334962</v>
      </c>
      <c r="U1375" s="77">
        <f t="shared" ca="1" si="1675"/>
        <v>104.8285852010186</v>
      </c>
      <c r="V1375" s="77">
        <f t="shared" ca="1" si="1675"/>
        <v>113.0460188484935</v>
      </c>
      <c r="W1375" s="77">
        <f t="shared" ca="1" si="1675"/>
        <v>121.23323950694254</v>
      </c>
      <c r="X1375" s="77">
        <f t="shared" ca="1" si="1675"/>
        <v>129.38973509180596</v>
      </c>
      <c r="Y1375" s="77">
        <f t="shared" ca="1" si="1675"/>
        <v>137.51498483912471</v>
      </c>
      <c r="Z1375" s="77">
        <f t="shared" ca="1" si="1675"/>
        <v>145.60845915843191</v>
      </c>
      <c r="AA1375" s="77">
        <f t="shared" ca="1" si="1675"/>
        <v>153.66961948315111</v>
      </c>
      <c r="AB1375" s="77">
        <f t="shared" ca="1" si="1675"/>
        <v>161.69791811845874</v>
      </c>
      <c r="AC1375" s="77">
        <f t="shared" ca="1" si="1675"/>
        <v>169.69279808656822</v>
      </c>
      <c r="AD1375" s="77">
        <f t="shared" ca="1" si="1675"/>
        <v>177.65369296939139</v>
      </c>
      <c r="AE1375" s="77">
        <f t="shared" ca="1" si="1675"/>
        <v>185.58002674853361</v>
      </c>
      <c r="AF1375" s="77">
        <f t="shared" ca="1" si="1675"/>
        <v>193.47121364257657</v>
      </c>
      <c r="AG1375" s="77">
        <f t="shared" ca="1" si="1675"/>
        <v>201.32665794160329</v>
      </c>
      <c r="AH1375" s="77">
        <f t="shared" ca="1" si="1675"/>
        <v>209.14575383891861</v>
      </c>
      <c r="AI1375" s="77">
        <f t="shared" ca="1" si="1675"/>
        <v>216.92788525991722</v>
      </c>
      <c r="AJ1375" s="77">
        <f t="shared" ca="1" si="1675"/>
        <v>224.67242568805142</v>
      </c>
      <c r="AK1375" s="77">
        <f t="shared" ca="1" si="1675"/>
        <v>232.37873798784889</v>
      </c>
      <c r="AL1375" s="77">
        <f t="shared" ca="1" si="1675"/>
        <v>240.04617422493106</v>
      </c>
      <c r="AM1375" s="77">
        <f t="shared" ca="1" si="1675"/>
        <v>247.67407548298075</v>
      </c>
      <c r="AN1375" s="77">
        <f t="shared" ca="1" si="1675"/>
        <v>255.26177167760756</v>
      </c>
      <c r="AO1375" s="77">
        <f t="shared" ca="1" si="1675"/>
        <v>262.80858136705854</v>
      </c>
      <c r="AP1375" s="77">
        <f t="shared" ca="1" si="1675"/>
        <v>270.31381155972053</v>
      </c>
      <c r="AQ1375" s="77">
        <f t="shared" ca="1" si="1675"/>
        <v>277.77675751835989</v>
      </c>
      <c r="AR1375" s="77">
        <f t="shared" ca="1" si="1675"/>
        <v>285.19670256104394</v>
      </c>
      <c r="AS1375" s="77">
        <f t="shared" ca="1" si="1675"/>
        <v>292.57291785868875</v>
      </c>
      <c r="AT1375" s="77">
        <f t="shared" ca="1" si="1675"/>
        <v>299.90466222917502</v>
      </c>
      <c r="AU1375" s="77">
        <f t="shared" ca="1" si="1675"/>
        <v>307.19118192797458</v>
      </c>
      <c r="AV1375" s="77">
        <f t="shared" ca="1" si="1675"/>
        <v>314.43171043522841</v>
      </c>
      <c r="AW1375" s="77">
        <f t="shared" ca="1" si="1675"/>
        <v>321.62546823921537</v>
      </c>
      <c r="AX1375" s="77">
        <f t="shared" ca="1" si="1675"/>
        <v>328.77166261615116</v>
      </c>
      <c r="AY1375" s="77">
        <f t="shared" ref="AY1375:CD1384" ca="1" si="1676">SUM(AY1373:AY1374)</f>
        <v>335.86948740625542</v>
      </c>
      <c r="AZ1375" s="77">
        <f t="shared" ca="1" si="1676"/>
        <v>342.91812278602248</v>
      </c>
      <c r="BA1375" s="77">
        <f t="shared" ca="1" si="1676"/>
        <v>349.91673503663304</v>
      </c>
      <c r="BB1375" s="77">
        <f t="shared" ca="1" si="1676"/>
        <v>356.86447630844037</v>
      </c>
      <c r="BC1375" s="77">
        <f t="shared" ca="1" si="1676"/>
        <v>363.76048438146478</v>
      </c>
      <c r="BD1375" s="77">
        <f t="shared" ca="1" si="1676"/>
        <v>370.60388242182859</v>
      </c>
      <c r="BE1375" s="77">
        <f t="shared" ca="1" si="1676"/>
        <v>377.39377873406295</v>
      </c>
      <c r="BF1375" s="77">
        <f t="shared" ca="1" si="1676"/>
        <v>384.12926650921656</v>
      </c>
      <c r="BG1375" s="77">
        <f t="shared" ca="1" si="1676"/>
        <v>390.80942356869485</v>
      </c>
      <c r="BH1375" s="77">
        <f t="shared" ca="1" si="1676"/>
        <v>397.43331210375743</v>
      </c>
      <c r="BI1375" s="77">
        <f t="shared" ca="1" si="1676"/>
        <v>403.99997841060082</v>
      </c>
      <c r="BJ1375" s="77">
        <f t="shared" ca="1" si="1676"/>
        <v>410.50845262094998</v>
      </c>
      <c r="BK1375" s="77">
        <f t="shared" ca="1" si="1676"/>
        <v>416.95774842808476</v>
      </c>
      <c r="BL1375" s="77">
        <f t="shared" ca="1" si="1676"/>
        <v>423.34686280822177</v>
      </c>
      <c r="BM1375" s="77">
        <f t="shared" ca="1" si="1676"/>
        <v>429.67477573717463</v>
      </c>
      <c r="BN1375" s="77">
        <f t="shared" ca="1" si="1676"/>
        <v>435.94044990221153</v>
      </c>
      <c r="BO1375" s="77">
        <f t="shared" ca="1" si="1676"/>
        <v>443.83774566326599</v>
      </c>
      <c r="BP1375" s="77">
        <f t="shared" ca="1" si="1676"/>
        <v>451.72812974661349</v>
      </c>
      <c r="BQ1375" s="77">
        <f t="shared" ca="1" si="1676"/>
        <v>459.61197190987241</v>
      </c>
      <c r="BR1375" s="77">
        <f t="shared" ca="1" si="1676"/>
        <v>467.48965643036149</v>
      </c>
      <c r="BS1375" s="77">
        <f t="shared" ca="1" si="1676"/>
        <v>475.36158249107109</v>
      </c>
      <c r="BT1375" s="77">
        <f t="shared" ca="1" si="1676"/>
        <v>483.22816457554785</v>
      </c>
      <c r="BU1375" s="77">
        <f t="shared" ca="1" si="1676"/>
        <v>491.08983287188244</v>
      </c>
      <c r="BV1375" s="77">
        <f t="shared" ca="1" si="1676"/>
        <v>498.94703368599698</v>
      </c>
      <c r="BW1375" s="77">
        <f t="shared" ca="1" si="1676"/>
        <v>506.80022986443032</v>
      </c>
      <c r="BX1375" s="77">
        <f t="shared" ca="1" si="1676"/>
        <v>514.64990122682491</v>
      </c>
      <c r="BY1375" s="77">
        <f t="shared" ca="1" si="1676"/>
        <v>522.49654500832264</v>
      </c>
      <c r="BZ1375" s="77">
        <f t="shared" ca="1" si="1676"/>
        <v>530.3406763120812</v>
      </c>
      <c r="CA1375" s="77">
        <f t="shared" ca="1" si="1676"/>
        <v>538.18282857212671</v>
      </c>
      <c r="CB1375" s="77">
        <f t="shared" ca="1" si="1676"/>
        <v>546.02355402676392</v>
      </c>
      <c r="CC1375" s="77">
        <f t="shared" ca="1" si="1676"/>
        <v>553.86342420276719</v>
      </c>
      <c r="CD1375" s="77">
        <f t="shared" ca="1" si="1676"/>
        <v>561.70303041058344</v>
      </c>
      <c r="CE1375" s="77">
        <f t="shared" ref="CE1375:CL1384" ca="1" si="1677">SUM(CE1373:CE1374)</f>
        <v>569.54298425078116</v>
      </c>
      <c r="CF1375" s="77">
        <f t="shared" ca="1" si="1677"/>
        <v>577.38391813198223</v>
      </c>
      <c r="CG1375" s="77">
        <f t="shared" ca="1" si="1677"/>
        <v>585.22648580052351</v>
      </c>
      <c r="CH1375" s="77">
        <f t="shared" ca="1" si="1677"/>
        <v>593.07136288209426</v>
      </c>
      <c r="CI1375" s="77">
        <f t="shared" ca="1" si="1677"/>
        <v>600.91924743560548</v>
      </c>
      <c r="CJ1375" s="77">
        <f t="shared" ca="1" si="1677"/>
        <v>608.77086051954825</v>
      </c>
      <c r="CK1375" s="77">
        <f t="shared" ca="1" si="1677"/>
        <v>616.62694677110653</v>
      </c>
      <c r="CL1375" s="77">
        <f t="shared" ca="1" si="1677"/>
        <v>624.48827499829383</v>
      </c>
      <c r="CN1375" s="77">
        <f>SUM(CN1373:CN1374)</f>
        <v>80</v>
      </c>
      <c r="CO1375" s="77" t="e">
        <f t="shared" ref="CO1375:CO1384" ca="1" si="1678">SUM(CO1373:CO1374)</f>
        <v>#N/A</v>
      </c>
      <c r="CP1375" s="77" t="e">
        <f t="shared" ref="CP1375:DK1384" ca="1" si="1679">SUM(CP1373:CP1374)</f>
        <v>#N/A</v>
      </c>
      <c r="CQ1375" s="77" t="e">
        <f t="shared" ca="1" si="1679"/>
        <v>#N/A</v>
      </c>
      <c r="CR1375" s="77" t="e">
        <f t="shared" ca="1" si="1679"/>
        <v>#N/A</v>
      </c>
      <c r="CS1375" s="77" t="e">
        <f t="shared" ca="1" si="1679"/>
        <v>#N/A</v>
      </c>
      <c r="CT1375" s="77" t="e">
        <f t="shared" ca="1" si="1679"/>
        <v>#N/A</v>
      </c>
      <c r="CU1375" s="77" t="e">
        <f t="shared" ca="1" si="1679"/>
        <v>#N/A</v>
      </c>
      <c r="CV1375" s="77" t="e">
        <f t="shared" ca="1" si="1679"/>
        <v>#N/A</v>
      </c>
      <c r="CW1375" s="77" t="e">
        <f t="shared" ca="1" si="1679"/>
        <v>#N/A</v>
      </c>
      <c r="CX1375" s="77" t="e">
        <f t="shared" ca="1" si="1679"/>
        <v>#N/A</v>
      </c>
      <c r="CY1375" s="77" t="e">
        <f t="shared" ca="1" si="1679"/>
        <v>#N/A</v>
      </c>
      <c r="CZ1375" s="77" t="e">
        <f t="shared" ca="1" si="1679"/>
        <v>#N/A</v>
      </c>
      <c r="DA1375" s="77" t="e">
        <f t="shared" ca="1" si="1679"/>
        <v>#N/A</v>
      </c>
      <c r="DB1375" s="77" t="e">
        <f t="shared" ca="1" si="1679"/>
        <v>#N/A</v>
      </c>
      <c r="DC1375" s="77" t="e">
        <f t="shared" ca="1" si="1679"/>
        <v>#N/A</v>
      </c>
      <c r="DD1375" s="77" t="e">
        <f t="shared" ca="1" si="1679"/>
        <v>#N/A</v>
      </c>
      <c r="DE1375" s="77" t="e">
        <f t="shared" ca="1" si="1679"/>
        <v>#N/A</v>
      </c>
      <c r="DF1375" s="77" t="e">
        <f t="shared" ca="1" si="1679"/>
        <v>#N/A</v>
      </c>
      <c r="DG1375" s="77" t="e">
        <f t="shared" ca="1" si="1679"/>
        <v>#N/A</v>
      </c>
      <c r="DH1375" s="77" t="e">
        <f t="shared" ca="1" si="1679"/>
        <v>#N/A</v>
      </c>
      <c r="DI1375" s="77" t="e">
        <f t="shared" ca="1" si="1679"/>
        <v>#N/A</v>
      </c>
      <c r="DJ1375" s="77" t="e">
        <f t="shared" ca="1" si="1679"/>
        <v>#N/A</v>
      </c>
      <c r="DK1375" s="77" t="e">
        <f t="shared" ca="1" si="1679"/>
        <v>#N/A</v>
      </c>
      <c r="DL1375" s="77" t="e">
        <f t="shared" ref="DL1375:DL1384" ca="1" si="1680">SUM(DL1373:DL1374)</f>
        <v>#N/A</v>
      </c>
    </row>
    <row r="1376" spans="2:117" x14ac:dyDescent="0.4">
      <c r="B1376" t="s">
        <v>244</v>
      </c>
      <c r="D1376" t="s">
        <v>769</v>
      </c>
      <c r="E1376" s="8" t="str">
        <f t="shared" ref="E1376:E1385" si="1681">ROW()&amp;" "&amp;D1376</f>
        <v>1376 FAPPER-S</v>
      </c>
      <c r="G1376" s="126"/>
      <c r="H1376" s="27"/>
      <c r="I1376" s="77"/>
      <c r="J1376" s="77"/>
      <c r="K1376" s="33"/>
      <c r="L1376" s="33"/>
      <c r="M1376" s="33"/>
      <c r="N1376" s="33"/>
      <c r="O1376" s="33"/>
      <c r="P1376" s="33"/>
      <c r="R1376" s="33"/>
      <c r="S1376" s="77"/>
      <c r="T1376" s="77"/>
      <c r="U1376" s="77"/>
      <c r="V1376" s="77"/>
      <c r="W1376" s="77"/>
      <c r="X1376" s="77"/>
      <c r="Y1376" s="77"/>
      <c r="Z1376" s="77"/>
      <c r="AA1376" s="77"/>
      <c r="AB1376" s="77"/>
      <c r="AC1376" s="77"/>
      <c r="AD1376" s="77"/>
      <c r="AE1376" s="77"/>
      <c r="AF1376" s="77"/>
      <c r="AG1376" s="77"/>
      <c r="AH1376" s="77"/>
      <c r="AI1376" s="77"/>
      <c r="AJ1376" s="77"/>
      <c r="AK1376" s="77"/>
      <c r="AL1376" s="77"/>
      <c r="AM1376" s="77"/>
      <c r="AN1376" s="77"/>
      <c r="AO1376" s="77"/>
      <c r="AP1376" s="77"/>
      <c r="AQ1376" s="77"/>
      <c r="AR1376" s="77"/>
      <c r="AS1376" s="77"/>
      <c r="AT1376" s="77"/>
      <c r="AU1376" s="77"/>
      <c r="AV1376" s="77"/>
      <c r="AW1376" s="77"/>
      <c r="AX1376" s="77"/>
      <c r="AY1376" s="77"/>
      <c r="AZ1376" s="77"/>
      <c r="BA1376" s="77"/>
      <c r="BB1376" s="77"/>
      <c r="BC1376" s="77"/>
      <c r="BD1376" s="77"/>
      <c r="BE1376" s="77"/>
      <c r="BF1376" s="77"/>
      <c r="BG1376" s="77"/>
      <c r="BH1376" s="77"/>
      <c r="BI1376" s="77"/>
      <c r="BJ1376" s="77"/>
      <c r="BK1376" s="77"/>
      <c r="BL1376" s="77"/>
      <c r="BM1376" s="77"/>
      <c r="BN1376" s="77"/>
      <c r="BO1376" s="77"/>
      <c r="BP1376" s="77"/>
      <c r="BQ1376" s="77"/>
      <c r="BR1376" s="77"/>
      <c r="BS1376" s="77"/>
      <c r="BT1376" s="77"/>
      <c r="BU1376" s="77"/>
      <c r="BV1376" s="77"/>
      <c r="BW1376" s="77"/>
      <c r="BX1376" s="77"/>
      <c r="BY1376" s="77"/>
      <c r="BZ1376" s="77"/>
      <c r="CA1376" s="77"/>
      <c r="CB1376" s="77"/>
      <c r="CC1376" s="77"/>
      <c r="CD1376" s="77"/>
      <c r="CE1376" s="77"/>
      <c r="CF1376" s="77"/>
      <c r="CG1376" s="77"/>
      <c r="CH1376" s="77"/>
      <c r="CI1376" s="77"/>
      <c r="CJ1376" s="77"/>
      <c r="CK1376" s="77"/>
      <c r="CL1376" s="77"/>
      <c r="CN1376" s="77"/>
      <c r="CO1376" s="77"/>
      <c r="CP1376" s="77"/>
      <c r="CQ1376" s="77"/>
      <c r="CR1376" s="77"/>
      <c r="CS1376" s="77"/>
      <c r="CT1376" s="77"/>
      <c r="CU1376" s="77"/>
      <c r="CV1376" s="77"/>
      <c r="CW1376" s="77"/>
      <c r="CX1376" s="77"/>
      <c r="CY1376" s="77"/>
      <c r="CZ1376" s="77"/>
      <c r="DA1376" s="77"/>
      <c r="DB1376" s="77"/>
      <c r="DC1376" s="77"/>
      <c r="DD1376" s="77"/>
      <c r="DE1376" s="77"/>
      <c r="DF1376" s="77"/>
      <c r="DG1376" s="77"/>
      <c r="DH1376" s="77"/>
      <c r="DI1376" s="77"/>
      <c r="DJ1376" s="77"/>
      <c r="DK1376" s="77"/>
      <c r="DL1376" s="77"/>
    </row>
    <row r="1377" spans="1:116" x14ac:dyDescent="0.4">
      <c r="B1377" t="s">
        <v>332</v>
      </c>
      <c r="D1377" t="s">
        <v>769</v>
      </c>
      <c r="E1377" s="8" t="str">
        <f>ROW()&amp;" "&amp;D1377</f>
        <v>1377 FAPPER-S</v>
      </c>
      <c r="G1377" s="136" t="str">
        <f>G1350</f>
        <v>(Primary label)</v>
      </c>
      <c r="H1377" s="27"/>
      <c r="I1377" s="78"/>
      <c r="J1377" s="78"/>
      <c r="K1377" s="33"/>
      <c r="L1377" s="33"/>
      <c r="M1377" s="33"/>
      <c r="N1377" s="33"/>
      <c r="O1377" s="33"/>
      <c r="P1377" s="33"/>
      <c r="R1377" s="33"/>
      <c r="S1377" s="77"/>
      <c r="T1377" s="77"/>
      <c r="U1377" s="77"/>
      <c r="V1377" s="77"/>
      <c r="W1377" s="77"/>
      <c r="X1377" s="77"/>
      <c r="Y1377" s="77"/>
      <c r="Z1377" s="77"/>
      <c r="AA1377" s="77"/>
      <c r="AB1377" s="77"/>
      <c r="AC1377" s="77"/>
      <c r="AD1377" s="77"/>
      <c r="AE1377" s="77"/>
      <c r="AF1377" s="77"/>
      <c r="AG1377" s="77"/>
      <c r="AH1377" s="77"/>
      <c r="AI1377" s="77"/>
      <c r="AJ1377" s="77"/>
      <c r="AK1377" s="77"/>
      <c r="AL1377" s="77"/>
      <c r="AM1377" s="77"/>
      <c r="AN1377" s="77"/>
      <c r="AO1377" s="77"/>
      <c r="AP1377" s="77"/>
      <c r="AQ1377" s="77"/>
      <c r="AR1377" s="77"/>
      <c r="AS1377" s="77"/>
      <c r="AT1377" s="77"/>
      <c r="AU1377" s="77"/>
      <c r="AV1377" s="77"/>
      <c r="AW1377" s="77"/>
      <c r="AX1377" s="77"/>
      <c r="AY1377" s="77"/>
      <c r="AZ1377" s="77"/>
      <c r="BA1377" s="77"/>
      <c r="BB1377" s="77"/>
      <c r="BC1377" s="77"/>
      <c r="BD1377" s="77"/>
      <c r="BE1377" s="77"/>
      <c r="BF1377" s="77"/>
      <c r="BG1377" s="77"/>
      <c r="BH1377" s="77"/>
      <c r="BI1377" s="77"/>
      <c r="BJ1377" s="77"/>
      <c r="BK1377" s="77"/>
      <c r="BL1377" s="77"/>
      <c r="BM1377" s="77"/>
      <c r="BN1377" s="77"/>
      <c r="BO1377" s="77"/>
      <c r="BP1377" s="77"/>
      <c r="BQ1377" s="77"/>
      <c r="BR1377" s="77"/>
      <c r="BS1377" s="77"/>
      <c r="BT1377" s="77"/>
      <c r="BU1377" s="77"/>
      <c r="BV1377" s="77"/>
      <c r="BW1377" s="77"/>
      <c r="BX1377" s="77"/>
      <c r="BY1377" s="77"/>
      <c r="BZ1377" s="77"/>
      <c r="CA1377" s="77"/>
      <c r="CB1377" s="77"/>
      <c r="CC1377" s="77"/>
      <c r="CD1377" s="77"/>
      <c r="CE1377" s="77"/>
      <c r="CF1377" s="77"/>
      <c r="CG1377" s="77"/>
      <c r="CH1377" s="77"/>
      <c r="CI1377" s="77"/>
      <c r="CJ1377" s="77"/>
      <c r="CK1377" s="77"/>
      <c r="CL1377" s="77"/>
      <c r="CN1377" s="78"/>
      <c r="CO1377" s="77"/>
      <c r="CP1377" s="77"/>
      <c r="CQ1377" s="77"/>
      <c r="CR1377" s="77"/>
      <c r="CS1377" s="77"/>
      <c r="CT1377" s="77"/>
      <c r="CU1377" s="77"/>
      <c r="CV1377" s="77"/>
      <c r="CW1377" s="77"/>
      <c r="CX1377" s="77"/>
      <c r="CY1377" s="77"/>
      <c r="CZ1377" s="77"/>
      <c r="DA1377" s="77"/>
      <c r="DB1377" s="77"/>
      <c r="DC1377" s="77"/>
      <c r="DD1377" s="77"/>
      <c r="DE1377" s="77"/>
      <c r="DF1377" s="77"/>
      <c r="DG1377" s="77"/>
      <c r="DH1377" s="77"/>
      <c r="DI1377" s="77"/>
      <c r="DJ1377" s="77"/>
      <c r="DK1377" s="77"/>
      <c r="DL1377" s="77"/>
    </row>
    <row r="1378" spans="1:116" x14ac:dyDescent="0.4">
      <c r="B1378" t="s">
        <v>332</v>
      </c>
      <c r="D1378" t="s">
        <v>769</v>
      </c>
      <c r="E1378" s="8" t="str">
        <f>ROW()&amp;" "&amp;D1378</f>
        <v>1378 FAPPER-S</v>
      </c>
      <c r="G1378" s="136" t="str">
        <f>G1351</f>
        <v>primary unit</v>
      </c>
      <c r="H1378" s="27"/>
      <c r="I1378" s="78"/>
      <c r="J1378" s="78"/>
      <c r="K1378" s="33"/>
      <c r="L1378" s="33"/>
      <c r="M1378" s="33"/>
      <c r="N1378" s="33"/>
      <c r="O1378" s="33"/>
      <c r="P1378" s="33"/>
      <c r="R1378" s="33"/>
      <c r="S1378" s="77"/>
      <c r="T1378" s="77"/>
      <c r="U1378" s="77"/>
      <c r="V1378" s="77"/>
      <c r="W1378" s="77"/>
      <c r="X1378" s="77"/>
      <c r="Y1378" s="77"/>
      <c r="Z1378" s="77"/>
      <c r="AA1378" s="77"/>
      <c r="AB1378" s="77"/>
      <c r="AC1378" s="77"/>
      <c r="AD1378" s="77"/>
      <c r="AE1378" s="77"/>
      <c r="AF1378" s="77"/>
      <c r="AG1378" s="77"/>
      <c r="AH1378" s="77"/>
      <c r="AI1378" s="77"/>
      <c r="AJ1378" s="77"/>
      <c r="AK1378" s="77"/>
      <c r="AL1378" s="77"/>
      <c r="AM1378" s="77"/>
      <c r="AN1378" s="77"/>
      <c r="AO1378" s="77"/>
      <c r="AP1378" s="77"/>
      <c r="AQ1378" s="77"/>
      <c r="AR1378" s="77"/>
      <c r="AS1378" s="77"/>
      <c r="AT1378" s="77"/>
      <c r="AU1378" s="77"/>
      <c r="AV1378" s="77"/>
      <c r="AW1378" s="77"/>
      <c r="AX1378" s="77"/>
      <c r="AY1378" s="77"/>
      <c r="AZ1378" s="77"/>
      <c r="BA1378" s="77"/>
      <c r="BB1378" s="77"/>
      <c r="BC1378" s="77"/>
      <c r="BD1378" s="77"/>
      <c r="BE1378" s="77"/>
      <c r="BF1378" s="77"/>
      <c r="BG1378" s="77"/>
      <c r="BH1378" s="77"/>
      <c r="BI1378" s="77"/>
      <c r="BJ1378" s="77"/>
      <c r="BK1378" s="77"/>
      <c r="BL1378" s="77"/>
      <c r="BM1378" s="77"/>
      <c r="BN1378" s="77"/>
      <c r="BO1378" s="77"/>
      <c r="BP1378" s="77"/>
      <c r="BQ1378" s="77"/>
      <c r="BR1378" s="77"/>
      <c r="BS1378" s="77"/>
      <c r="BT1378" s="77"/>
      <c r="BU1378" s="77"/>
      <c r="BV1378" s="77"/>
      <c r="BW1378" s="77"/>
      <c r="BX1378" s="77"/>
      <c r="BY1378" s="77"/>
      <c r="BZ1378" s="77"/>
      <c r="CA1378" s="77"/>
      <c r="CB1378" s="77"/>
      <c r="CC1378" s="77"/>
      <c r="CD1378" s="77"/>
      <c r="CE1378" s="77"/>
      <c r="CF1378" s="77"/>
      <c r="CG1378" s="77"/>
      <c r="CH1378" s="77"/>
      <c r="CI1378" s="77"/>
      <c r="CJ1378" s="77"/>
      <c r="CK1378" s="77"/>
      <c r="CL1378" s="77"/>
      <c r="CN1378" s="78"/>
      <c r="CO1378" s="77"/>
      <c r="CP1378" s="77"/>
      <c r="CQ1378" s="77"/>
      <c r="CR1378" s="77"/>
      <c r="CS1378" s="77"/>
      <c r="CT1378" s="77"/>
      <c r="CU1378" s="77"/>
      <c r="CV1378" s="77"/>
      <c r="CW1378" s="77"/>
      <c r="CX1378" s="77"/>
      <c r="CY1378" s="77"/>
      <c r="CZ1378" s="77"/>
      <c r="DA1378" s="77"/>
      <c r="DB1378" s="77"/>
      <c r="DC1378" s="77"/>
      <c r="DD1378" s="77"/>
      <c r="DE1378" s="77"/>
      <c r="DF1378" s="77"/>
      <c r="DG1378" s="77"/>
      <c r="DH1378" s="77"/>
      <c r="DI1378" s="77"/>
      <c r="DJ1378" s="77"/>
      <c r="DK1378" s="77"/>
      <c r="DL1378" s="77"/>
    </row>
    <row r="1379" spans="1:116" x14ac:dyDescent="0.4">
      <c r="B1379" t="s">
        <v>332</v>
      </c>
      <c r="D1379" t="s">
        <v>769</v>
      </c>
      <c r="E1379" s="8" t="str">
        <f>ROW()&amp;" "&amp;D1379</f>
        <v>1379 FAPPER-S</v>
      </c>
      <c r="G1379" s="136" t="str">
        <f>G1352</f>
        <v>Primary revenue driver</v>
      </c>
      <c r="K1379" s="53"/>
      <c r="L1379" s="53"/>
      <c r="M1379" s="53"/>
      <c r="N1379" s="53"/>
      <c r="O1379" s="53"/>
      <c r="P1379" s="53"/>
      <c r="R1379" s="24"/>
      <c r="S1379" s="179" t="str">
        <f t="shared" ref="S1379:AX1388" si="1682">S1352</f>
        <v>S$16</v>
      </c>
      <c r="T1379" s="179" t="str">
        <f t="shared" si="1682"/>
        <v>T$16</v>
      </c>
      <c r="U1379" s="179" t="str">
        <f t="shared" si="1682"/>
        <v>U$16</v>
      </c>
      <c r="V1379" s="179" t="str">
        <f t="shared" si="1682"/>
        <v>V$16</v>
      </c>
      <c r="W1379" s="179" t="str">
        <f t="shared" si="1682"/>
        <v>W$16</v>
      </c>
      <c r="X1379" s="179" t="str">
        <f t="shared" si="1682"/>
        <v>X$16</v>
      </c>
      <c r="Y1379" s="179" t="str">
        <f t="shared" si="1682"/>
        <v>Y$16</v>
      </c>
      <c r="Z1379" s="179" t="str">
        <f t="shared" si="1682"/>
        <v>Z$16</v>
      </c>
      <c r="AA1379" s="179" t="str">
        <f t="shared" si="1682"/>
        <v>AA$16</v>
      </c>
      <c r="AB1379" s="179" t="str">
        <f t="shared" si="1682"/>
        <v>AB$16</v>
      </c>
      <c r="AC1379" s="179" t="str">
        <f t="shared" si="1682"/>
        <v>AC$16</v>
      </c>
      <c r="AD1379" s="179" t="str">
        <f t="shared" si="1682"/>
        <v>AD$16</v>
      </c>
      <c r="AE1379" s="179" t="str">
        <f t="shared" si="1682"/>
        <v>AE$16</v>
      </c>
      <c r="AF1379" s="179" t="str">
        <f t="shared" si="1682"/>
        <v>AF$16</v>
      </c>
      <c r="AG1379" s="179" t="str">
        <f t="shared" si="1682"/>
        <v>AG$16</v>
      </c>
      <c r="AH1379" s="179" t="str">
        <f t="shared" si="1682"/>
        <v>AH$16</v>
      </c>
      <c r="AI1379" s="179" t="str">
        <f t="shared" si="1682"/>
        <v>AI$16</v>
      </c>
      <c r="AJ1379" s="179" t="str">
        <f t="shared" si="1682"/>
        <v>AJ$16</v>
      </c>
      <c r="AK1379" s="179" t="str">
        <f t="shared" si="1682"/>
        <v>AK$16</v>
      </c>
      <c r="AL1379" s="179" t="str">
        <f t="shared" si="1682"/>
        <v>AL$16</v>
      </c>
      <c r="AM1379" s="179" t="str">
        <f t="shared" si="1682"/>
        <v>AM$16</v>
      </c>
      <c r="AN1379" s="179" t="str">
        <f t="shared" si="1682"/>
        <v>AN$16</v>
      </c>
      <c r="AO1379" s="179" t="str">
        <f t="shared" si="1682"/>
        <v>AO$16</v>
      </c>
      <c r="AP1379" s="179" t="str">
        <f t="shared" si="1682"/>
        <v>AP$16</v>
      </c>
      <c r="AQ1379" s="179" t="str">
        <f t="shared" si="1682"/>
        <v>AQ$16</v>
      </c>
      <c r="AR1379" s="179" t="str">
        <f t="shared" si="1682"/>
        <v>AR$16</v>
      </c>
      <c r="AS1379" s="179" t="str">
        <f t="shared" si="1682"/>
        <v>AS$16</v>
      </c>
      <c r="AT1379" s="179" t="str">
        <f t="shared" si="1682"/>
        <v>AT$16</v>
      </c>
      <c r="AU1379" s="179" t="str">
        <f t="shared" si="1682"/>
        <v>AU$16</v>
      </c>
      <c r="AV1379" s="179" t="str">
        <f t="shared" si="1682"/>
        <v>AV$16</v>
      </c>
      <c r="AW1379" s="179" t="str">
        <f t="shared" si="1682"/>
        <v>AW$16</v>
      </c>
      <c r="AX1379" s="179" t="str">
        <f t="shared" si="1682"/>
        <v>AX$16</v>
      </c>
      <c r="AY1379" s="179" t="str">
        <f t="shared" ref="AY1379:CD1388" si="1683">AY1352</f>
        <v>AY$16</v>
      </c>
      <c r="AZ1379" s="179" t="str">
        <f t="shared" si="1683"/>
        <v>AZ$16</v>
      </c>
      <c r="BA1379" s="179" t="str">
        <f t="shared" si="1683"/>
        <v>BA$16</v>
      </c>
      <c r="BB1379" s="179" t="str">
        <f t="shared" si="1683"/>
        <v>BB$16</v>
      </c>
      <c r="BC1379" s="179" t="str">
        <f t="shared" si="1683"/>
        <v>BC$16</v>
      </c>
      <c r="BD1379" s="179" t="str">
        <f t="shared" si="1683"/>
        <v>BD$16</v>
      </c>
      <c r="BE1379" s="179" t="str">
        <f t="shared" si="1683"/>
        <v>BE$16</v>
      </c>
      <c r="BF1379" s="179" t="str">
        <f t="shared" si="1683"/>
        <v>BF$16</v>
      </c>
      <c r="BG1379" s="179" t="str">
        <f t="shared" si="1683"/>
        <v>BG$16</v>
      </c>
      <c r="BH1379" s="179" t="str">
        <f t="shared" si="1683"/>
        <v>BH$16</v>
      </c>
      <c r="BI1379" s="179" t="str">
        <f t="shared" si="1683"/>
        <v>BI$16</v>
      </c>
      <c r="BJ1379" s="179" t="str">
        <f t="shared" si="1683"/>
        <v>BJ$16</v>
      </c>
      <c r="BK1379" s="179" t="str">
        <f t="shared" si="1683"/>
        <v>BK$16</v>
      </c>
      <c r="BL1379" s="179" t="str">
        <f t="shared" si="1683"/>
        <v>BL$16</v>
      </c>
      <c r="BM1379" s="179" t="str">
        <f t="shared" si="1683"/>
        <v>BM$16</v>
      </c>
      <c r="BN1379" s="179" t="str">
        <f t="shared" si="1683"/>
        <v>BN$16</v>
      </c>
      <c r="BO1379" s="179" t="str">
        <f t="shared" si="1683"/>
        <v>BO$16</v>
      </c>
      <c r="BP1379" s="179" t="str">
        <f t="shared" si="1683"/>
        <v>BP$16</v>
      </c>
      <c r="BQ1379" s="179" t="str">
        <f t="shared" si="1683"/>
        <v>BQ$16</v>
      </c>
      <c r="BR1379" s="179" t="str">
        <f t="shared" si="1683"/>
        <v>BR$16</v>
      </c>
      <c r="BS1379" s="179" t="str">
        <f t="shared" si="1683"/>
        <v>BS$16</v>
      </c>
      <c r="BT1379" s="179" t="str">
        <f t="shared" si="1683"/>
        <v>BT$16</v>
      </c>
      <c r="BU1379" s="179" t="str">
        <f t="shared" si="1683"/>
        <v>BU$16</v>
      </c>
      <c r="BV1379" s="179" t="str">
        <f t="shared" si="1683"/>
        <v>BV$16</v>
      </c>
      <c r="BW1379" s="179" t="str">
        <f t="shared" si="1683"/>
        <v>BW$16</v>
      </c>
      <c r="BX1379" s="179" t="str">
        <f t="shared" si="1683"/>
        <v>BX$16</v>
      </c>
      <c r="BY1379" s="179" t="str">
        <f t="shared" si="1683"/>
        <v>BY$16</v>
      </c>
      <c r="BZ1379" s="179" t="str">
        <f t="shared" si="1683"/>
        <v>BZ$16</v>
      </c>
      <c r="CA1379" s="179" t="str">
        <f t="shared" si="1683"/>
        <v>CA$16</v>
      </c>
      <c r="CB1379" s="179" t="str">
        <f t="shared" si="1683"/>
        <v>CB$16</v>
      </c>
      <c r="CC1379" s="179" t="str">
        <f t="shared" si="1683"/>
        <v>CC$16</v>
      </c>
      <c r="CD1379" s="179" t="str">
        <f t="shared" si="1683"/>
        <v>CD$16</v>
      </c>
      <c r="CE1379" s="179" t="str">
        <f t="shared" ref="CE1379:CL1388" si="1684">CE1352</f>
        <v>CE$16</v>
      </c>
      <c r="CF1379" s="179" t="str">
        <f t="shared" si="1684"/>
        <v>CF$16</v>
      </c>
      <c r="CG1379" s="179" t="str">
        <f t="shared" si="1684"/>
        <v>CG$16</v>
      </c>
      <c r="CH1379" s="179" t="str">
        <f t="shared" si="1684"/>
        <v>CH$16</v>
      </c>
      <c r="CI1379" s="179" t="str">
        <f t="shared" si="1684"/>
        <v>CI$16</v>
      </c>
      <c r="CJ1379" s="179" t="str">
        <f t="shared" si="1684"/>
        <v>CJ$16</v>
      </c>
      <c r="CK1379" s="179" t="str">
        <f t="shared" si="1684"/>
        <v>CK$16</v>
      </c>
      <c r="CL1379" s="179" t="str">
        <f t="shared" si="1684"/>
        <v>CL$16</v>
      </c>
      <c r="CO1379" s="179" t="str">
        <f t="shared" ref="CO1379:DL1388" si="1685">CO1352</f>
        <v>CO$16</v>
      </c>
      <c r="CP1379" s="179" t="str">
        <f t="shared" si="1685"/>
        <v>CP$16</v>
      </c>
      <c r="CQ1379" s="179" t="str">
        <f t="shared" si="1685"/>
        <v>CQ$16</v>
      </c>
      <c r="CR1379" s="179" t="str">
        <f t="shared" si="1685"/>
        <v>CR$16</v>
      </c>
      <c r="CS1379" s="179" t="str">
        <f t="shared" si="1685"/>
        <v>CS$16</v>
      </c>
      <c r="CT1379" s="179" t="str">
        <f t="shared" si="1685"/>
        <v>CT$16</v>
      </c>
      <c r="CU1379" s="179" t="str">
        <f t="shared" si="1685"/>
        <v>CU$16</v>
      </c>
      <c r="CV1379" s="179" t="str">
        <f t="shared" si="1685"/>
        <v>CV$16</v>
      </c>
      <c r="CW1379" s="179" t="str">
        <f t="shared" si="1685"/>
        <v>CW$16</v>
      </c>
      <c r="CX1379" s="179" t="str">
        <f t="shared" si="1685"/>
        <v>CX$16</v>
      </c>
      <c r="CY1379" s="179" t="str">
        <f t="shared" si="1685"/>
        <v>CY$16</v>
      </c>
      <c r="CZ1379" s="179" t="str">
        <f t="shared" si="1685"/>
        <v>CZ$16</v>
      </c>
      <c r="DA1379" s="179" t="str">
        <f t="shared" si="1685"/>
        <v>DA$16</v>
      </c>
      <c r="DB1379" s="179" t="str">
        <f t="shared" si="1685"/>
        <v>DB$16</v>
      </c>
      <c r="DC1379" s="179" t="str">
        <f t="shared" si="1685"/>
        <v>DC$16</v>
      </c>
      <c r="DD1379" s="179" t="str">
        <f t="shared" si="1685"/>
        <v>DD$16</v>
      </c>
      <c r="DE1379" s="179" t="str">
        <f t="shared" si="1685"/>
        <v>DE$16</v>
      </c>
      <c r="DF1379" s="179" t="str">
        <f t="shared" si="1685"/>
        <v>DF$16</v>
      </c>
      <c r="DG1379" s="179" t="str">
        <f t="shared" si="1685"/>
        <v>DG$16</v>
      </c>
      <c r="DH1379" s="179" t="str">
        <f t="shared" si="1685"/>
        <v>DH$16</v>
      </c>
      <c r="DI1379" s="179" t="str">
        <f t="shared" si="1685"/>
        <v>DI$16</v>
      </c>
      <c r="DJ1379" s="179" t="str">
        <f t="shared" si="1685"/>
        <v>DJ$16</v>
      </c>
      <c r="DK1379" s="179" t="str">
        <f t="shared" si="1685"/>
        <v>DK$16</v>
      </c>
      <c r="DL1379" s="179" t="str">
        <f t="shared" si="1685"/>
        <v>DL$16</v>
      </c>
    </row>
    <row r="1380" spans="1:116" x14ac:dyDescent="0.4">
      <c r="B1380" t="s">
        <v>332</v>
      </c>
      <c r="D1380" t="s">
        <v>769</v>
      </c>
      <c r="E1380" s="8" t="str">
        <f>ROW()&amp;" "&amp;D1380</f>
        <v>1380 FAPPER-S</v>
      </c>
      <c r="G1380" s="136" t="str">
        <f>G1353</f>
        <v>Primary volume driver</v>
      </c>
      <c r="H1380" s="12"/>
      <c r="I1380" s="60"/>
      <c r="J1380" s="60"/>
      <c r="K1380" s="15"/>
      <c r="L1380" s="15"/>
      <c r="M1380" s="15"/>
      <c r="N1380" s="15"/>
      <c r="O1380" s="15"/>
      <c r="P1380" s="15"/>
      <c r="R1380" s="15"/>
      <c r="S1380" s="179" t="str">
        <f t="shared" ref="S1380:AX1389" si="1686">S1353</f>
        <v>S$17</v>
      </c>
      <c r="T1380" s="179" t="str">
        <f t="shared" si="1686"/>
        <v>T$17</v>
      </c>
      <c r="U1380" s="179" t="str">
        <f t="shared" si="1686"/>
        <v>U$17</v>
      </c>
      <c r="V1380" s="179" t="str">
        <f t="shared" si="1686"/>
        <v>V$17</v>
      </c>
      <c r="W1380" s="179" t="str">
        <f t="shared" si="1686"/>
        <v>W$17</v>
      </c>
      <c r="X1380" s="179" t="str">
        <f t="shared" si="1686"/>
        <v>X$17</v>
      </c>
      <c r="Y1380" s="179" t="str">
        <f t="shared" si="1686"/>
        <v>Y$17</v>
      </c>
      <c r="Z1380" s="179" t="str">
        <f t="shared" si="1686"/>
        <v>Z$17</v>
      </c>
      <c r="AA1380" s="179" t="str">
        <f t="shared" si="1686"/>
        <v>AA$17</v>
      </c>
      <c r="AB1380" s="179" t="str">
        <f t="shared" si="1686"/>
        <v>AB$17</v>
      </c>
      <c r="AC1380" s="179" t="str">
        <f t="shared" si="1686"/>
        <v>AC$17</v>
      </c>
      <c r="AD1380" s="179" t="str">
        <f t="shared" si="1686"/>
        <v>AD$17</v>
      </c>
      <c r="AE1380" s="179" t="str">
        <f t="shared" si="1686"/>
        <v>AE$17</v>
      </c>
      <c r="AF1380" s="179" t="str">
        <f t="shared" si="1686"/>
        <v>AF$17</v>
      </c>
      <c r="AG1380" s="179" t="str">
        <f t="shared" si="1686"/>
        <v>AG$17</v>
      </c>
      <c r="AH1380" s="179" t="str">
        <f t="shared" si="1686"/>
        <v>AH$17</v>
      </c>
      <c r="AI1380" s="179" t="str">
        <f t="shared" si="1686"/>
        <v>AI$17</v>
      </c>
      <c r="AJ1380" s="179" t="str">
        <f t="shared" si="1686"/>
        <v>AJ$17</v>
      </c>
      <c r="AK1380" s="179" t="str">
        <f t="shared" si="1686"/>
        <v>AK$17</v>
      </c>
      <c r="AL1380" s="179" t="str">
        <f t="shared" si="1686"/>
        <v>AL$17</v>
      </c>
      <c r="AM1380" s="179" t="str">
        <f t="shared" si="1686"/>
        <v>AM$17</v>
      </c>
      <c r="AN1380" s="179" t="str">
        <f t="shared" si="1686"/>
        <v>AN$17</v>
      </c>
      <c r="AO1380" s="179" t="str">
        <f t="shared" si="1686"/>
        <v>AO$17</v>
      </c>
      <c r="AP1380" s="179" t="str">
        <f t="shared" si="1686"/>
        <v>AP$17</v>
      </c>
      <c r="AQ1380" s="179" t="str">
        <f t="shared" si="1686"/>
        <v>AQ$17</v>
      </c>
      <c r="AR1380" s="179" t="str">
        <f t="shared" si="1686"/>
        <v>AR$17</v>
      </c>
      <c r="AS1380" s="179" t="str">
        <f t="shared" si="1686"/>
        <v>AS$17</v>
      </c>
      <c r="AT1380" s="179" t="str">
        <f t="shared" si="1686"/>
        <v>AT$17</v>
      </c>
      <c r="AU1380" s="179" t="str">
        <f t="shared" si="1686"/>
        <v>AU$17</v>
      </c>
      <c r="AV1380" s="179" t="str">
        <f t="shared" si="1686"/>
        <v>AV$17</v>
      </c>
      <c r="AW1380" s="179" t="str">
        <f t="shared" si="1686"/>
        <v>AW$17</v>
      </c>
      <c r="AX1380" s="179" t="str">
        <f t="shared" si="1686"/>
        <v>AX$17</v>
      </c>
      <c r="AY1380" s="179" t="str">
        <f t="shared" ref="AY1380:CD1389" si="1687">AY1353</f>
        <v>AY$17</v>
      </c>
      <c r="AZ1380" s="179" t="str">
        <f t="shared" si="1687"/>
        <v>AZ$17</v>
      </c>
      <c r="BA1380" s="179" t="str">
        <f t="shared" si="1687"/>
        <v>BA$17</v>
      </c>
      <c r="BB1380" s="179" t="str">
        <f t="shared" si="1687"/>
        <v>BB$17</v>
      </c>
      <c r="BC1380" s="179" t="str">
        <f t="shared" si="1687"/>
        <v>BC$17</v>
      </c>
      <c r="BD1380" s="179" t="str">
        <f t="shared" si="1687"/>
        <v>BD$17</v>
      </c>
      <c r="BE1380" s="179" t="str">
        <f t="shared" si="1687"/>
        <v>BE$17</v>
      </c>
      <c r="BF1380" s="179" t="str">
        <f t="shared" si="1687"/>
        <v>BF$17</v>
      </c>
      <c r="BG1380" s="179" t="str">
        <f t="shared" si="1687"/>
        <v>BG$17</v>
      </c>
      <c r="BH1380" s="179" t="str">
        <f t="shared" si="1687"/>
        <v>BH$17</v>
      </c>
      <c r="BI1380" s="179" t="str">
        <f t="shared" si="1687"/>
        <v>BI$17</v>
      </c>
      <c r="BJ1380" s="179" t="str">
        <f t="shared" si="1687"/>
        <v>BJ$17</v>
      </c>
      <c r="BK1380" s="179" t="str">
        <f t="shared" si="1687"/>
        <v>BK$17</v>
      </c>
      <c r="BL1380" s="179" t="str">
        <f t="shared" si="1687"/>
        <v>BL$17</v>
      </c>
      <c r="BM1380" s="179" t="str">
        <f t="shared" si="1687"/>
        <v>BM$17</v>
      </c>
      <c r="BN1380" s="179" t="str">
        <f t="shared" si="1687"/>
        <v>BN$17</v>
      </c>
      <c r="BO1380" s="179" t="str">
        <f t="shared" si="1687"/>
        <v>BO$17</v>
      </c>
      <c r="BP1380" s="179" t="str">
        <f t="shared" si="1687"/>
        <v>BP$17</v>
      </c>
      <c r="BQ1380" s="179" t="str">
        <f t="shared" si="1687"/>
        <v>BQ$17</v>
      </c>
      <c r="BR1380" s="179" t="str">
        <f t="shared" si="1687"/>
        <v>BR$17</v>
      </c>
      <c r="BS1380" s="179" t="str">
        <f t="shared" si="1687"/>
        <v>BS$17</v>
      </c>
      <c r="BT1380" s="179" t="str">
        <f t="shared" si="1687"/>
        <v>BT$17</v>
      </c>
      <c r="BU1380" s="179" t="str">
        <f t="shared" si="1687"/>
        <v>BU$17</v>
      </c>
      <c r="BV1380" s="179" t="str">
        <f t="shared" si="1687"/>
        <v>BV$17</v>
      </c>
      <c r="BW1380" s="179" t="str">
        <f t="shared" si="1687"/>
        <v>BW$17</v>
      </c>
      <c r="BX1380" s="179" t="str">
        <f t="shared" si="1687"/>
        <v>BX$17</v>
      </c>
      <c r="BY1380" s="179" t="str">
        <f t="shared" si="1687"/>
        <v>BY$17</v>
      </c>
      <c r="BZ1380" s="179" t="str">
        <f t="shared" si="1687"/>
        <v>BZ$17</v>
      </c>
      <c r="CA1380" s="179" t="str">
        <f t="shared" si="1687"/>
        <v>CA$17</v>
      </c>
      <c r="CB1380" s="179" t="str">
        <f t="shared" si="1687"/>
        <v>CB$17</v>
      </c>
      <c r="CC1380" s="179" t="str">
        <f t="shared" si="1687"/>
        <v>CC$17</v>
      </c>
      <c r="CD1380" s="179" t="str">
        <f t="shared" si="1687"/>
        <v>CD$17</v>
      </c>
      <c r="CE1380" s="179" t="str">
        <f t="shared" ref="CE1380:CL1389" si="1688">CE1353</f>
        <v>CE$17</v>
      </c>
      <c r="CF1380" s="179" t="str">
        <f t="shared" si="1688"/>
        <v>CF$17</v>
      </c>
      <c r="CG1380" s="179" t="str">
        <f t="shared" si="1688"/>
        <v>CG$17</v>
      </c>
      <c r="CH1380" s="179" t="str">
        <f t="shared" si="1688"/>
        <v>CH$17</v>
      </c>
      <c r="CI1380" s="179" t="str">
        <f t="shared" si="1688"/>
        <v>CI$17</v>
      </c>
      <c r="CJ1380" s="179" t="str">
        <f t="shared" si="1688"/>
        <v>CJ$17</v>
      </c>
      <c r="CK1380" s="179" t="str">
        <f t="shared" si="1688"/>
        <v>CK$17</v>
      </c>
      <c r="CL1380" s="179" t="str">
        <f t="shared" si="1688"/>
        <v>CL$17</v>
      </c>
      <c r="CN1380" s="60"/>
      <c r="CO1380" s="179" t="str">
        <f t="shared" ref="CO1380:DL1389" si="1689">CO1353</f>
        <v>CO$17</v>
      </c>
      <c r="CP1380" s="179" t="str">
        <f t="shared" si="1689"/>
        <v>CP$17</v>
      </c>
      <c r="CQ1380" s="179" t="str">
        <f t="shared" si="1689"/>
        <v>CQ$17</v>
      </c>
      <c r="CR1380" s="179" t="str">
        <f t="shared" si="1689"/>
        <v>CR$17</v>
      </c>
      <c r="CS1380" s="179" t="str">
        <f t="shared" si="1689"/>
        <v>CS$17</v>
      </c>
      <c r="CT1380" s="179" t="str">
        <f t="shared" si="1689"/>
        <v>CT$17</v>
      </c>
      <c r="CU1380" s="179" t="str">
        <f t="shared" si="1689"/>
        <v>CU$17</v>
      </c>
      <c r="CV1380" s="179" t="str">
        <f t="shared" si="1689"/>
        <v>CV$17</v>
      </c>
      <c r="CW1380" s="179" t="str">
        <f t="shared" si="1689"/>
        <v>CW$17</v>
      </c>
      <c r="CX1380" s="179" t="str">
        <f t="shared" si="1689"/>
        <v>CX$17</v>
      </c>
      <c r="CY1380" s="179" t="str">
        <f t="shared" si="1689"/>
        <v>CY$17</v>
      </c>
      <c r="CZ1380" s="179" t="str">
        <f t="shared" si="1689"/>
        <v>CZ$17</v>
      </c>
      <c r="DA1380" s="179" t="str">
        <f t="shared" si="1689"/>
        <v>DA$17</v>
      </c>
      <c r="DB1380" s="179" t="str">
        <f t="shared" si="1689"/>
        <v>DB$17</v>
      </c>
      <c r="DC1380" s="179" t="str">
        <f t="shared" si="1689"/>
        <v>DC$17</v>
      </c>
      <c r="DD1380" s="179" t="str">
        <f t="shared" si="1689"/>
        <v>DD$17</v>
      </c>
      <c r="DE1380" s="179" t="str">
        <f t="shared" si="1689"/>
        <v>DE$17</v>
      </c>
      <c r="DF1380" s="179" t="str">
        <f t="shared" si="1689"/>
        <v>DF$17</v>
      </c>
      <c r="DG1380" s="179" t="str">
        <f t="shared" si="1689"/>
        <v>DG$17</v>
      </c>
      <c r="DH1380" s="179" t="str">
        <f t="shared" si="1689"/>
        <v>DH$17</v>
      </c>
      <c r="DI1380" s="179" t="str">
        <f t="shared" si="1689"/>
        <v>DI$17</v>
      </c>
      <c r="DJ1380" s="179" t="str">
        <f t="shared" si="1689"/>
        <v>DJ$17</v>
      </c>
      <c r="DK1380" s="179" t="str">
        <f t="shared" si="1689"/>
        <v>DK$17</v>
      </c>
      <c r="DL1380" s="179" t="str">
        <f t="shared" si="1689"/>
        <v>DL$17</v>
      </c>
    </row>
    <row r="1381" spans="1:116" x14ac:dyDescent="0.4">
      <c r="B1381" t="s">
        <v>332</v>
      </c>
      <c r="D1381" t="s">
        <v>769</v>
      </c>
      <c r="E1381" s="8" t="str">
        <f t="shared" ref="E1381:E1393" si="1690">ROW()&amp;" "&amp;D1381</f>
        <v>1381 FAPPER-S</v>
      </c>
      <c r="G1381" s="191" t="str">
        <f>G1358</f>
        <v>Revenue driven PP&amp;E:</v>
      </c>
      <c r="H1381" s="12"/>
      <c r="I1381" s="60"/>
      <c r="J1381" s="60"/>
      <c r="K1381" s="15"/>
      <c r="L1381" s="15"/>
      <c r="M1381" s="15"/>
      <c r="N1381" s="15"/>
      <c r="O1381" s="15"/>
      <c r="P1381" s="15"/>
      <c r="R1381" s="15"/>
      <c r="S1381" s="179">
        <f t="shared" ref="S1381:AX1390" si="1691">S1354</f>
        <v>0</v>
      </c>
      <c r="T1381" s="179">
        <f t="shared" si="1691"/>
        <v>0</v>
      </c>
      <c r="U1381" s="179">
        <f t="shared" si="1691"/>
        <v>0</v>
      </c>
      <c r="V1381" s="179">
        <f t="shared" si="1691"/>
        <v>0</v>
      </c>
      <c r="W1381" s="179">
        <f t="shared" si="1691"/>
        <v>0</v>
      </c>
      <c r="X1381" s="179">
        <f t="shared" si="1691"/>
        <v>0</v>
      </c>
      <c r="Y1381" s="179">
        <f t="shared" si="1691"/>
        <v>0</v>
      </c>
      <c r="Z1381" s="179">
        <f t="shared" si="1691"/>
        <v>0</v>
      </c>
      <c r="AA1381" s="179">
        <f t="shared" si="1691"/>
        <v>0</v>
      </c>
      <c r="AB1381" s="179">
        <f t="shared" si="1691"/>
        <v>0</v>
      </c>
      <c r="AC1381" s="179">
        <f t="shared" si="1691"/>
        <v>0</v>
      </c>
      <c r="AD1381" s="179">
        <f t="shared" si="1691"/>
        <v>0</v>
      </c>
      <c r="AE1381" s="179">
        <f t="shared" si="1691"/>
        <v>0</v>
      </c>
      <c r="AF1381" s="179">
        <f t="shared" si="1691"/>
        <v>0</v>
      </c>
      <c r="AG1381" s="179">
        <f t="shared" si="1691"/>
        <v>0</v>
      </c>
      <c r="AH1381" s="179">
        <f t="shared" si="1691"/>
        <v>0</v>
      </c>
      <c r="AI1381" s="179">
        <f t="shared" si="1691"/>
        <v>0</v>
      </c>
      <c r="AJ1381" s="179">
        <f t="shared" si="1691"/>
        <v>0</v>
      </c>
      <c r="AK1381" s="179">
        <f t="shared" si="1691"/>
        <v>0</v>
      </c>
      <c r="AL1381" s="179">
        <f t="shared" si="1691"/>
        <v>0</v>
      </c>
      <c r="AM1381" s="179">
        <f t="shared" si="1691"/>
        <v>0</v>
      </c>
      <c r="AN1381" s="179">
        <f t="shared" si="1691"/>
        <v>0</v>
      </c>
      <c r="AO1381" s="179">
        <f t="shared" si="1691"/>
        <v>0</v>
      </c>
      <c r="AP1381" s="179">
        <f t="shared" si="1691"/>
        <v>0</v>
      </c>
      <c r="AQ1381" s="179">
        <f t="shared" si="1691"/>
        <v>0</v>
      </c>
      <c r="AR1381" s="179">
        <f t="shared" si="1691"/>
        <v>0</v>
      </c>
      <c r="AS1381" s="179">
        <f t="shared" si="1691"/>
        <v>0</v>
      </c>
      <c r="AT1381" s="179">
        <f t="shared" si="1691"/>
        <v>0</v>
      </c>
      <c r="AU1381" s="179">
        <f t="shared" si="1691"/>
        <v>0</v>
      </c>
      <c r="AV1381" s="179">
        <f t="shared" si="1691"/>
        <v>0</v>
      </c>
      <c r="AW1381" s="179">
        <f t="shared" si="1691"/>
        <v>0</v>
      </c>
      <c r="AX1381" s="179">
        <f t="shared" si="1691"/>
        <v>0</v>
      </c>
      <c r="AY1381" s="179">
        <f t="shared" ref="AY1381:CD1390" si="1692">AY1354</f>
        <v>0</v>
      </c>
      <c r="AZ1381" s="179">
        <f t="shared" si="1692"/>
        <v>0</v>
      </c>
      <c r="BA1381" s="179">
        <f t="shared" si="1692"/>
        <v>0</v>
      </c>
      <c r="BB1381" s="179">
        <f t="shared" si="1692"/>
        <v>0</v>
      </c>
      <c r="BC1381" s="179">
        <f t="shared" si="1692"/>
        <v>0</v>
      </c>
      <c r="BD1381" s="179">
        <f t="shared" si="1692"/>
        <v>0</v>
      </c>
      <c r="BE1381" s="179">
        <f t="shared" si="1692"/>
        <v>0</v>
      </c>
      <c r="BF1381" s="179">
        <f t="shared" si="1692"/>
        <v>0</v>
      </c>
      <c r="BG1381" s="179">
        <f t="shared" si="1692"/>
        <v>0</v>
      </c>
      <c r="BH1381" s="179">
        <f t="shared" si="1692"/>
        <v>0</v>
      </c>
      <c r="BI1381" s="179">
        <f t="shared" si="1692"/>
        <v>0</v>
      </c>
      <c r="BJ1381" s="179">
        <f t="shared" si="1692"/>
        <v>0</v>
      </c>
      <c r="BK1381" s="179">
        <f t="shared" si="1692"/>
        <v>0</v>
      </c>
      <c r="BL1381" s="179">
        <f t="shared" si="1692"/>
        <v>0</v>
      </c>
      <c r="BM1381" s="179">
        <f t="shared" si="1692"/>
        <v>0</v>
      </c>
      <c r="BN1381" s="179">
        <f t="shared" si="1692"/>
        <v>0</v>
      </c>
      <c r="BO1381" s="179">
        <f t="shared" si="1692"/>
        <v>0</v>
      </c>
      <c r="BP1381" s="179">
        <f t="shared" si="1692"/>
        <v>0</v>
      </c>
      <c r="BQ1381" s="179">
        <f t="shared" si="1692"/>
        <v>0</v>
      </c>
      <c r="BR1381" s="179">
        <f t="shared" si="1692"/>
        <v>0</v>
      </c>
      <c r="BS1381" s="179">
        <f t="shared" si="1692"/>
        <v>0</v>
      </c>
      <c r="BT1381" s="179">
        <f t="shared" si="1692"/>
        <v>0</v>
      </c>
      <c r="BU1381" s="179">
        <f t="shared" si="1692"/>
        <v>0</v>
      </c>
      <c r="BV1381" s="179">
        <f t="shared" si="1692"/>
        <v>0</v>
      </c>
      <c r="BW1381" s="179">
        <f t="shared" si="1692"/>
        <v>0</v>
      </c>
      <c r="BX1381" s="179">
        <f t="shared" si="1692"/>
        <v>0</v>
      </c>
      <c r="BY1381" s="179">
        <f t="shared" si="1692"/>
        <v>0</v>
      </c>
      <c r="BZ1381" s="179">
        <f t="shared" si="1692"/>
        <v>0</v>
      </c>
      <c r="CA1381" s="179">
        <f t="shared" si="1692"/>
        <v>0</v>
      </c>
      <c r="CB1381" s="179">
        <f t="shared" si="1692"/>
        <v>0</v>
      </c>
      <c r="CC1381" s="179">
        <f t="shared" si="1692"/>
        <v>0</v>
      </c>
      <c r="CD1381" s="179">
        <f t="shared" si="1692"/>
        <v>0</v>
      </c>
      <c r="CE1381" s="179">
        <f t="shared" ref="CE1381:CL1390" si="1693">CE1354</f>
        <v>0</v>
      </c>
      <c r="CF1381" s="179">
        <f t="shared" si="1693"/>
        <v>0</v>
      </c>
      <c r="CG1381" s="179">
        <f t="shared" si="1693"/>
        <v>0</v>
      </c>
      <c r="CH1381" s="179">
        <f t="shared" si="1693"/>
        <v>0</v>
      </c>
      <c r="CI1381" s="179">
        <f t="shared" si="1693"/>
        <v>0</v>
      </c>
      <c r="CJ1381" s="179">
        <f t="shared" si="1693"/>
        <v>0</v>
      </c>
      <c r="CK1381" s="179">
        <f t="shared" si="1693"/>
        <v>0</v>
      </c>
      <c r="CL1381" s="179">
        <f t="shared" si="1693"/>
        <v>0</v>
      </c>
      <c r="CN1381" s="60"/>
      <c r="CO1381" s="179">
        <f t="shared" ref="CO1381:DL1390" si="1694">CO1354</f>
        <v>0</v>
      </c>
      <c r="CP1381" s="179">
        <f t="shared" si="1694"/>
        <v>0</v>
      </c>
      <c r="CQ1381" s="179">
        <f t="shared" si="1694"/>
        <v>0</v>
      </c>
      <c r="CR1381" s="179">
        <f t="shared" si="1694"/>
        <v>0</v>
      </c>
      <c r="CS1381" s="179">
        <f t="shared" si="1694"/>
        <v>0</v>
      </c>
      <c r="CT1381" s="179">
        <f t="shared" si="1694"/>
        <v>0</v>
      </c>
      <c r="CU1381" s="179">
        <f t="shared" si="1694"/>
        <v>0</v>
      </c>
      <c r="CV1381" s="179">
        <f t="shared" si="1694"/>
        <v>0</v>
      </c>
      <c r="CW1381" s="179">
        <f t="shared" si="1694"/>
        <v>0</v>
      </c>
      <c r="CX1381" s="179">
        <f t="shared" si="1694"/>
        <v>0</v>
      </c>
      <c r="CY1381" s="179">
        <f t="shared" si="1694"/>
        <v>0</v>
      </c>
      <c r="CZ1381" s="179">
        <f t="shared" si="1694"/>
        <v>0</v>
      </c>
      <c r="DA1381" s="179">
        <f t="shared" si="1694"/>
        <v>0</v>
      </c>
      <c r="DB1381" s="179">
        <f t="shared" si="1694"/>
        <v>0</v>
      </c>
      <c r="DC1381" s="179">
        <f t="shared" si="1694"/>
        <v>0</v>
      </c>
      <c r="DD1381" s="179">
        <f t="shared" si="1694"/>
        <v>0</v>
      </c>
      <c r="DE1381" s="179">
        <f t="shared" si="1694"/>
        <v>0</v>
      </c>
      <c r="DF1381" s="179">
        <f t="shared" si="1694"/>
        <v>0</v>
      </c>
      <c r="DG1381" s="179">
        <f t="shared" si="1694"/>
        <v>0</v>
      </c>
      <c r="DH1381" s="179">
        <f t="shared" si="1694"/>
        <v>0</v>
      </c>
      <c r="DI1381" s="179">
        <f t="shared" si="1694"/>
        <v>0</v>
      </c>
      <c r="DJ1381" s="179">
        <f t="shared" si="1694"/>
        <v>0</v>
      </c>
      <c r="DK1381" s="179">
        <f t="shared" si="1694"/>
        <v>0</v>
      </c>
      <c r="DL1381" s="179">
        <f t="shared" si="1694"/>
        <v>0</v>
      </c>
    </row>
    <row r="1382" spans="1:116" x14ac:dyDescent="0.4">
      <c r="B1382" t="s">
        <v>332</v>
      </c>
      <c r="D1382" t="s">
        <v>769</v>
      </c>
      <c r="E1382" s="8" t="str">
        <f t="shared" ref="E1382:E1391" si="1695">ROW()&amp;" "&amp;D1382</f>
        <v>1382 FAPPER-S</v>
      </c>
      <c r="G1382" s="241" t="str">
        <f>IFERROR(SUBSTITUTE(TRIM(MID(G1358, SEARCH("-", G1358) + 1, LEN(G1358))),":",""),"no unit")</f>
        <v>no unit</v>
      </c>
      <c r="H1382" s="12"/>
      <c r="I1382" s="60"/>
      <c r="J1382" s="60"/>
      <c r="K1382" s="15"/>
      <c r="L1382" s="15"/>
      <c r="M1382" s="15"/>
      <c r="N1382" s="15"/>
      <c r="O1382" s="15"/>
      <c r="P1382" s="15"/>
      <c r="R1382" s="15"/>
      <c r="S1382" s="179"/>
      <c r="T1382" s="179"/>
      <c r="U1382" s="179"/>
      <c r="V1382" s="179"/>
      <c r="W1382" s="179"/>
      <c r="X1382" s="179"/>
      <c r="Y1382" s="179"/>
      <c r="Z1382" s="179"/>
      <c r="AA1382" s="179"/>
      <c r="AB1382" s="179"/>
      <c r="AC1382" s="179"/>
      <c r="AD1382" s="179"/>
      <c r="AE1382" s="179"/>
      <c r="AF1382" s="179"/>
      <c r="AG1382" s="179"/>
      <c r="AH1382" s="179"/>
      <c r="AI1382" s="179"/>
      <c r="AJ1382" s="179"/>
      <c r="AK1382" s="179"/>
      <c r="AL1382" s="179"/>
      <c r="AM1382" s="179"/>
      <c r="AN1382" s="179"/>
      <c r="AO1382" s="179"/>
      <c r="AP1382" s="179"/>
      <c r="AQ1382" s="179"/>
      <c r="AR1382" s="179"/>
      <c r="AS1382" s="179"/>
      <c r="AT1382" s="179"/>
      <c r="AU1382" s="179"/>
      <c r="AV1382" s="179"/>
      <c r="AW1382" s="179"/>
      <c r="AX1382" s="179"/>
      <c r="AY1382" s="179"/>
      <c r="AZ1382" s="179"/>
      <c r="BA1382" s="179"/>
      <c r="BB1382" s="179"/>
      <c r="BC1382" s="179"/>
      <c r="BD1382" s="179"/>
      <c r="BE1382" s="179"/>
      <c r="BF1382" s="179"/>
      <c r="BG1382" s="179"/>
      <c r="BH1382" s="179"/>
      <c r="BI1382" s="179"/>
      <c r="BJ1382" s="179"/>
      <c r="BK1382" s="179"/>
      <c r="BL1382" s="179"/>
      <c r="BM1382" s="179"/>
      <c r="BN1382" s="179"/>
      <c r="BO1382" s="179"/>
      <c r="BP1382" s="179"/>
      <c r="BQ1382" s="179"/>
      <c r="BR1382" s="179"/>
      <c r="BS1382" s="179"/>
      <c r="BT1382" s="179"/>
      <c r="BU1382" s="179"/>
      <c r="BV1382" s="179"/>
      <c r="BW1382" s="179"/>
      <c r="BX1382" s="179"/>
      <c r="BY1382" s="179"/>
      <c r="BZ1382" s="179"/>
      <c r="CA1382" s="179"/>
      <c r="CB1382" s="179"/>
      <c r="CC1382" s="179"/>
      <c r="CD1382" s="179"/>
      <c r="CE1382" s="179"/>
      <c r="CF1382" s="179"/>
      <c r="CG1382" s="179"/>
      <c r="CH1382" s="179"/>
      <c r="CI1382" s="179"/>
      <c r="CJ1382" s="179"/>
      <c r="CK1382" s="179"/>
      <c r="CL1382" s="179"/>
      <c r="CN1382" s="60"/>
      <c r="CO1382" s="179"/>
      <c r="CP1382" s="179"/>
      <c r="CQ1382" s="179"/>
      <c r="CR1382" s="179"/>
      <c r="CS1382" s="179"/>
      <c r="CT1382" s="179"/>
      <c r="CU1382" s="179"/>
      <c r="CV1382" s="179"/>
      <c r="CW1382" s="179"/>
      <c r="CX1382" s="179"/>
      <c r="CY1382" s="179"/>
      <c r="CZ1382" s="179"/>
      <c r="DA1382" s="179"/>
      <c r="DB1382" s="179"/>
      <c r="DC1382" s="179"/>
      <c r="DD1382" s="179"/>
      <c r="DE1382" s="179"/>
      <c r="DF1382" s="179"/>
      <c r="DG1382" s="179"/>
      <c r="DH1382" s="179"/>
      <c r="DI1382" s="179"/>
      <c r="DJ1382" s="179"/>
      <c r="DK1382" s="179"/>
      <c r="DL1382" s="179"/>
    </row>
    <row r="1383" spans="1:116" x14ac:dyDescent="0.4">
      <c r="A1383" s="3"/>
      <c r="B1383" t="s">
        <v>332</v>
      </c>
      <c r="D1383" t="s">
        <v>769</v>
      </c>
      <c r="E1383" s="8" t="str">
        <f t="shared" si="1690"/>
        <v>1383 FAPPER-S</v>
      </c>
      <c r="G1383" s="191" t="str">
        <f>G1356</f>
        <v>Secondary revenue driver</v>
      </c>
      <c r="H1383" s="90"/>
      <c r="I1383" s="213"/>
      <c r="J1383" s="213"/>
      <c r="K1383" s="214"/>
      <c r="L1383" s="214"/>
      <c r="M1383" s="214"/>
      <c r="N1383" s="214"/>
      <c r="O1383" s="214"/>
      <c r="P1383" s="214"/>
      <c r="R1383" s="214"/>
      <c r="S1383" s="4" t="str">
        <f t="shared" ref="S1383:AX1392" si="1696">ADDRESS(ROW(S1375),COLUMN(S1375),2)</f>
        <v>S$1375</v>
      </c>
      <c r="T1383" s="4" t="str">
        <f t="shared" si="1696"/>
        <v>T$1375</v>
      </c>
      <c r="U1383" s="4" t="str">
        <f t="shared" si="1696"/>
        <v>U$1375</v>
      </c>
      <c r="V1383" s="4" t="str">
        <f t="shared" si="1696"/>
        <v>V$1375</v>
      </c>
      <c r="W1383" s="4" t="str">
        <f t="shared" si="1696"/>
        <v>W$1375</v>
      </c>
      <c r="X1383" s="4" t="str">
        <f t="shared" si="1696"/>
        <v>X$1375</v>
      </c>
      <c r="Y1383" s="4" t="str">
        <f t="shared" si="1696"/>
        <v>Y$1375</v>
      </c>
      <c r="Z1383" s="4" t="str">
        <f t="shared" si="1696"/>
        <v>Z$1375</v>
      </c>
      <c r="AA1383" s="4" t="str">
        <f t="shared" si="1696"/>
        <v>AA$1375</v>
      </c>
      <c r="AB1383" s="4" t="str">
        <f t="shared" si="1696"/>
        <v>AB$1375</v>
      </c>
      <c r="AC1383" s="4" t="str">
        <f t="shared" si="1696"/>
        <v>AC$1375</v>
      </c>
      <c r="AD1383" s="4" t="str">
        <f t="shared" si="1696"/>
        <v>AD$1375</v>
      </c>
      <c r="AE1383" s="4" t="str">
        <f t="shared" si="1696"/>
        <v>AE$1375</v>
      </c>
      <c r="AF1383" s="4" t="str">
        <f t="shared" si="1696"/>
        <v>AF$1375</v>
      </c>
      <c r="AG1383" s="4" t="str">
        <f t="shared" si="1696"/>
        <v>AG$1375</v>
      </c>
      <c r="AH1383" s="4" t="str">
        <f t="shared" si="1696"/>
        <v>AH$1375</v>
      </c>
      <c r="AI1383" s="4" t="str">
        <f t="shared" si="1696"/>
        <v>AI$1375</v>
      </c>
      <c r="AJ1383" s="4" t="str">
        <f t="shared" si="1696"/>
        <v>AJ$1375</v>
      </c>
      <c r="AK1383" s="4" t="str">
        <f t="shared" si="1696"/>
        <v>AK$1375</v>
      </c>
      <c r="AL1383" s="4" t="str">
        <f t="shared" si="1696"/>
        <v>AL$1375</v>
      </c>
      <c r="AM1383" s="4" t="str">
        <f t="shared" si="1696"/>
        <v>AM$1375</v>
      </c>
      <c r="AN1383" s="4" t="str">
        <f t="shared" si="1696"/>
        <v>AN$1375</v>
      </c>
      <c r="AO1383" s="4" t="str">
        <f t="shared" si="1696"/>
        <v>AO$1375</v>
      </c>
      <c r="AP1383" s="4" t="str">
        <f t="shared" si="1696"/>
        <v>AP$1375</v>
      </c>
      <c r="AQ1383" s="4" t="str">
        <f t="shared" si="1696"/>
        <v>AQ$1375</v>
      </c>
      <c r="AR1383" s="4" t="str">
        <f t="shared" si="1696"/>
        <v>AR$1375</v>
      </c>
      <c r="AS1383" s="4" t="str">
        <f t="shared" si="1696"/>
        <v>AS$1375</v>
      </c>
      <c r="AT1383" s="4" t="str">
        <f t="shared" si="1696"/>
        <v>AT$1375</v>
      </c>
      <c r="AU1383" s="4" t="str">
        <f t="shared" si="1696"/>
        <v>AU$1375</v>
      </c>
      <c r="AV1383" s="4" t="str">
        <f t="shared" si="1696"/>
        <v>AV$1375</v>
      </c>
      <c r="AW1383" s="4" t="str">
        <f t="shared" si="1696"/>
        <v>AW$1375</v>
      </c>
      <c r="AX1383" s="4" t="str">
        <f t="shared" si="1696"/>
        <v>AX$1375</v>
      </c>
      <c r="AY1383" s="4" t="str">
        <f t="shared" ref="AY1383:CD1392" si="1697">ADDRESS(ROW(AY1375),COLUMN(AY1375),2)</f>
        <v>AY$1375</v>
      </c>
      <c r="AZ1383" s="4" t="str">
        <f t="shared" si="1697"/>
        <v>AZ$1375</v>
      </c>
      <c r="BA1383" s="4" t="str">
        <f t="shared" si="1697"/>
        <v>BA$1375</v>
      </c>
      <c r="BB1383" s="4" t="str">
        <f t="shared" si="1697"/>
        <v>BB$1375</v>
      </c>
      <c r="BC1383" s="4" t="str">
        <f t="shared" si="1697"/>
        <v>BC$1375</v>
      </c>
      <c r="BD1383" s="4" t="str">
        <f t="shared" si="1697"/>
        <v>BD$1375</v>
      </c>
      <c r="BE1383" s="4" t="str">
        <f t="shared" si="1697"/>
        <v>BE$1375</v>
      </c>
      <c r="BF1383" s="4" t="str">
        <f t="shared" si="1697"/>
        <v>BF$1375</v>
      </c>
      <c r="BG1383" s="4" t="str">
        <f t="shared" si="1697"/>
        <v>BG$1375</v>
      </c>
      <c r="BH1383" s="4" t="str">
        <f t="shared" si="1697"/>
        <v>BH$1375</v>
      </c>
      <c r="BI1383" s="4" t="str">
        <f t="shared" si="1697"/>
        <v>BI$1375</v>
      </c>
      <c r="BJ1383" s="4" t="str">
        <f t="shared" si="1697"/>
        <v>BJ$1375</v>
      </c>
      <c r="BK1383" s="4" t="str">
        <f t="shared" si="1697"/>
        <v>BK$1375</v>
      </c>
      <c r="BL1383" s="4" t="str">
        <f t="shared" si="1697"/>
        <v>BL$1375</v>
      </c>
      <c r="BM1383" s="4" t="str">
        <f t="shared" si="1697"/>
        <v>BM$1375</v>
      </c>
      <c r="BN1383" s="4" t="str">
        <f t="shared" si="1697"/>
        <v>BN$1375</v>
      </c>
      <c r="BO1383" s="4" t="str">
        <f t="shared" si="1697"/>
        <v>BO$1375</v>
      </c>
      <c r="BP1383" s="4" t="str">
        <f t="shared" si="1697"/>
        <v>BP$1375</v>
      </c>
      <c r="BQ1383" s="4" t="str">
        <f t="shared" si="1697"/>
        <v>BQ$1375</v>
      </c>
      <c r="BR1383" s="4" t="str">
        <f t="shared" si="1697"/>
        <v>BR$1375</v>
      </c>
      <c r="BS1383" s="4" t="str">
        <f t="shared" si="1697"/>
        <v>BS$1375</v>
      </c>
      <c r="BT1383" s="4" t="str">
        <f t="shared" si="1697"/>
        <v>BT$1375</v>
      </c>
      <c r="BU1383" s="4" t="str">
        <f t="shared" si="1697"/>
        <v>BU$1375</v>
      </c>
      <c r="BV1383" s="4" t="str">
        <f t="shared" si="1697"/>
        <v>BV$1375</v>
      </c>
      <c r="BW1383" s="4" t="str">
        <f t="shared" si="1697"/>
        <v>BW$1375</v>
      </c>
      <c r="BX1383" s="4" t="str">
        <f t="shared" si="1697"/>
        <v>BX$1375</v>
      </c>
      <c r="BY1383" s="4" t="str">
        <f t="shared" si="1697"/>
        <v>BY$1375</v>
      </c>
      <c r="BZ1383" s="4" t="str">
        <f t="shared" si="1697"/>
        <v>BZ$1375</v>
      </c>
      <c r="CA1383" s="4" t="str">
        <f t="shared" si="1697"/>
        <v>CA$1375</v>
      </c>
      <c r="CB1383" s="4" t="str">
        <f t="shared" si="1697"/>
        <v>CB$1375</v>
      </c>
      <c r="CC1383" s="4" t="str">
        <f t="shared" si="1697"/>
        <v>CC$1375</v>
      </c>
      <c r="CD1383" s="4" t="str">
        <f t="shared" si="1697"/>
        <v>CD$1375</v>
      </c>
      <c r="CE1383" s="4" t="str">
        <f t="shared" ref="CE1383:CL1392" si="1698">ADDRESS(ROW(CE1375),COLUMN(CE1375),2)</f>
        <v>CE$1375</v>
      </c>
      <c r="CF1383" s="4" t="str">
        <f t="shared" si="1698"/>
        <v>CF$1375</v>
      </c>
      <c r="CG1383" s="4" t="str">
        <f t="shared" si="1698"/>
        <v>CG$1375</v>
      </c>
      <c r="CH1383" s="4" t="str">
        <f t="shared" si="1698"/>
        <v>CH$1375</v>
      </c>
      <c r="CI1383" s="4" t="str">
        <f t="shared" si="1698"/>
        <v>CI$1375</v>
      </c>
      <c r="CJ1383" s="4" t="str">
        <f t="shared" si="1698"/>
        <v>CJ$1375</v>
      </c>
      <c r="CK1383" s="4" t="str">
        <f t="shared" si="1698"/>
        <v>CK$1375</v>
      </c>
      <c r="CL1383" s="4" t="str">
        <f t="shared" si="1698"/>
        <v>CL$1375</v>
      </c>
      <c r="CN1383" s="213"/>
      <c r="CO1383" s="4" t="str">
        <f t="shared" ref="CO1383:DL1392" si="1699">ADDRESS(ROW(CO1375),COLUMN(CO1375),2)</f>
        <v>CO$1375</v>
      </c>
      <c r="CP1383" s="4" t="str">
        <f t="shared" si="1699"/>
        <v>CP$1375</v>
      </c>
      <c r="CQ1383" s="4" t="str">
        <f t="shared" si="1699"/>
        <v>CQ$1375</v>
      </c>
      <c r="CR1383" s="4" t="str">
        <f t="shared" si="1699"/>
        <v>CR$1375</v>
      </c>
      <c r="CS1383" s="4" t="str">
        <f t="shared" si="1699"/>
        <v>CS$1375</v>
      </c>
      <c r="CT1383" s="4" t="str">
        <f t="shared" si="1699"/>
        <v>CT$1375</v>
      </c>
      <c r="CU1383" s="4" t="str">
        <f t="shared" si="1699"/>
        <v>CU$1375</v>
      </c>
      <c r="CV1383" s="4" t="str">
        <f t="shared" si="1699"/>
        <v>CV$1375</v>
      </c>
      <c r="CW1383" s="4" t="str">
        <f t="shared" si="1699"/>
        <v>CW$1375</v>
      </c>
      <c r="CX1383" s="4" t="str">
        <f t="shared" si="1699"/>
        <v>CX$1375</v>
      </c>
      <c r="CY1383" s="4" t="str">
        <f t="shared" si="1699"/>
        <v>CY$1375</v>
      </c>
      <c r="CZ1383" s="4" t="str">
        <f t="shared" si="1699"/>
        <v>CZ$1375</v>
      </c>
      <c r="DA1383" s="4" t="str">
        <f t="shared" si="1699"/>
        <v>DA$1375</v>
      </c>
      <c r="DB1383" s="4" t="str">
        <f t="shared" si="1699"/>
        <v>DB$1375</v>
      </c>
      <c r="DC1383" s="4" t="str">
        <f t="shared" si="1699"/>
        <v>DC$1375</v>
      </c>
      <c r="DD1383" s="4" t="str">
        <f t="shared" si="1699"/>
        <v>DD$1375</v>
      </c>
      <c r="DE1383" s="4" t="str">
        <f t="shared" si="1699"/>
        <v>DE$1375</v>
      </c>
      <c r="DF1383" s="4" t="str">
        <f t="shared" si="1699"/>
        <v>DF$1375</v>
      </c>
      <c r="DG1383" s="4" t="str">
        <f t="shared" si="1699"/>
        <v>DG$1375</v>
      </c>
      <c r="DH1383" s="4" t="str">
        <f t="shared" si="1699"/>
        <v>DH$1375</v>
      </c>
      <c r="DI1383" s="4" t="str">
        <f t="shared" si="1699"/>
        <v>DI$1375</v>
      </c>
      <c r="DJ1383" s="4" t="str">
        <f t="shared" si="1699"/>
        <v>DJ$1375</v>
      </c>
      <c r="DK1383" s="4" t="str">
        <f t="shared" si="1699"/>
        <v>DK$1375</v>
      </c>
      <c r="DL1383" s="4" t="str">
        <f t="shared" si="1699"/>
        <v>DL$1375</v>
      </c>
    </row>
    <row r="1384" spans="1:116" x14ac:dyDescent="0.4">
      <c r="B1384" t="s">
        <v>332</v>
      </c>
      <c r="D1384" t="s">
        <v>769</v>
      </c>
      <c r="E1384" s="8" t="str">
        <f t="shared" si="1690"/>
        <v>1384 FAPPER-S</v>
      </c>
      <c r="G1384" s="136" t="str">
        <f>G1357</f>
        <v>Secondary volume driver</v>
      </c>
      <c r="H1384" s="12"/>
      <c r="I1384" s="60"/>
      <c r="J1384" s="60"/>
      <c r="K1384" s="15"/>
      <c r="L1384" s="15"/>
      <c r="M1384" s="15"/>
      <c r="N1384" s="15"/>
      <c r="O1384" s="15"/>
      <c r="P1384" s="15"/>
      <c r="R1384" s="15"/>
      <c r="S1384" s="179" t="str">
        <f t="shared" ref="S1384:AX1393" si="1700">S1357</f>
        <v>S$19</v>
      </c>
      <c r="T1384" s="179" t="str">
        <f t="shared" si="1700"/>
        <v>T$19</v>
      </c>
      <c r="U1384" s="179" t="str">
        <f t="shared" si="1700"/>
        <v>U$19</v>
      </c>
      <c r="V1384" s="179" t="str">
        <f t="shared" si="1700"/>
        <v>V$19</v>
      </c>
      <c r="W1384" s="179" t="str">
        <f t="shared" si="1700"/>
        <v>W$19</v>
      </c>
      <c r="X1384" s="179" t="str">
        <f t="shared" si="1700"/>
        <v>X$19</v>
      </c>
      <c r="Y1384" s="179" t="str">
        <f t="shared" si="1700"/>
        <v>Y$19</v>
      </c>
      <c r="Z1384" s="179" t="str">
        <f t="shared" si="1700"/>
        <v>Z$19</v>
      </c>
      <c r="AA1384" s="179" t="str">
        <f t="shared" si="1700"/>
        <v>AA$19</v>
      </c>
      <c r="AB1384" s="179" t="str">
        <f t="shared" si="1700"/>
        <v>AB$19</v>
      </c>
      <c r="AC1384" s="179" t="str">
        <f t="shared" si="1700"/>
        <v>AC$19</v>
      </c>
      <c r="AD1384" s="179" t="str">
        <f t="shared" si="1700"/>
        <v>AD$19</v>
      </c>
      <c r="AE1384" s="179" t="str">
        <f t="shared" si="1700"/>
        <v>AE$19</v>
      </c>
      <c r="AF1384" s="179" t="str">
        <f t="shared" si="1700"/>
        <v>AF$19</v>
      </c>
      <c r="AG1384" s="179" t="str">
        <f t="shared" si="1700"/>
        <v>AG$19</v>
      </c>
      <c r="AH1384" s="179" t="str">
        <f t="shared" si="1700"/>
        <v>AH$19</v>
      </c>
      <c r="AI1384" s="179" t="str">
        <f t="shared" si="1700"/>
        <v>AI$19</v>
      </c>
      <c r="AJ1384" s="179" t="str">
        <f t="shared" si="1700"/>
        <v>AJ$19</v>
      </c>
      <c r="AK1384" s="179" t="str">
        <f t="shared" si="1700"/>
        <v>AK$19</v>
      </c>
      <c r="AL1384" s="179" t="str">
        <f t="shared" si="1700"/>
        <v>AL$19</v>
      </c>
      <c r="AM1384" s="179" t="str">
        <f t="shared" si="1700"/>
        <v>AM$19</v>
      </c>
      <c r="AN1384" s="179" t="str">
        <f t="shared" si="1700"/>
        <v>AN$19</v>
      </c>
      <c r="AO1384" s="179" t="str">
        <f t="shared" si="1700"/>
        <v>AO$19</v>
      </c>
      <c r="AP1384" s="179" t="str">
        <f t="shared" si="1700"/>
        <v>AP$19</v>
      </c>
      <c r="AQ1384" s="179" t="str">
        <f t="shared" si="1700"/>
        <v>AQ$19</v>
      </c>
      <c r="AR1384" s="179" t="str">
        <f t="shared" si="1700"/>
        <v>AR$19</v>
      </c>
      <c r="AS1384" s="179" t="str">
        <f t="shared" si="1700"/>
        <v>AS$19</v>
      </c>
      <c r="AT1384" s="179" t="str">
        <f t="shared" si="1700"/>
        <v>AT$19</v>
      </c>
      <c r="AU1384" s="179" t="str">
        <f t="shared" si="1700"/>
        <v>AU$19</v>
      </c>
      <c r="AV1384" s="179" t="str">
        <f t="shared" si="1700"/>
        <v>AV$19</v>
      </c>
      <c r="AW1384" s="179" t="str">
        <f t="shared" si="1700"/>
        <v>AW$19</v>
      </c>
      <c r="AX1384" s="179" t="str">
        <f t="shared" si="1700"/>
        <v>AX$19</v>
      </c>
      <c r="AY1384" s="179" t="str">
        <f t="shared" ref="AY1384:CD1393" si="1701">AY1357</f>
        <v>AY$19</v>
      </c>
      <c r="AZ1384" s="179" t="str">
        <f t="shared" si="1701"/>
        <v>AZ$19</v>
      </c>
      <c r="BA1384" s="179" t="str">
        <f t="shared" si="1701"/>
        <v>BA$19</v>
      </c>
      <c r="BB1384" s="179" t="str">
        <f t="shared" si="1701"/>
        <v>BB$19</v>
      </c>
      <c r="BC1384" s="179" t="str">
        <f t="shared" si="1701"/>
        <v>BC$19</v>
      </c>
      <c r="BD1384" s="179" t="str">
        <f t="shared" si="1701"/>
        <v>BD$19</v>
      </c>
      <c r="BE1384" s="179" t="str">
        <f t="shared" si="1701"/>
        <v>BE$19</v>
      </c>
      <c r="BF1384" s="179" t="str">
        <f t="shared" si="1701"/>
        <v>BF$19</v>
      </c>
      <c r="BG1384" s="179" t="str">
        <f t="shared" si="1701"/>
        <v>BG$19</v>
      </c>
      <c r="BH1384" s="179" t="str">
        <f t="shared" si="1701"/>
        <v>BH$19</v>
      </c>
      <c r="BI1384" s="179" t="str">
        <f t="shared" si="1701"/>
        <v>BI$19</v>
      </c>
      <c r="BJ1384" s="179" t="str">
        <f t="shared" si="1701"/>
        <v>BJ$19</v>
      </c>
      <c r="BK1384" s="179" t="str">
        <f t="shared" si="1701"/>
        <v>BK$19</v>
      </c>
      <c r="BL1384" s="179" t="str">
        <f t="shared" si="1701"/>
        <v>BL$19</v>
      </c>
      <c r="BM1384" s="179" t="str">
        <f t="shared" si="1701"/>
        <v>BM$19</v>
      </c>
      <c r="BN1384" s="179" t="str">
        <f t="shared" si="1701"/>
        <v>BN$19</v>
      </c>
      <c r="BO1384" s="179" t="str">
        <f t="shared" si="1701"/>
        <v>BO$19</v>
      </c>
      <c r="BP1384" s="179" t="str">
        <f t="shared" si="1701"/>
        <v>BP$19</v>
      </c>
      <c r="BQ1384" s="179" t="str">
        <f t="shared" si="1701"/>
        <v>BQ$19</v>
      </c>
      <c r="BR1384" s="179" t="str">
        <f t="shared" si="1701"/>
        <v>BR$19</v>
      </c>
      <c r="BS1384" s="179" t="str">
        <f t="shared" si="1701"/>
        <v>BS$19</v>
      </c>
      <c r="BT1384" s="179" t="str">
        <f t="shared" si="1701"/>
        <v>BT$19</v>
      </c>
      <c r="BU1384" s="179" t="str">
        <f t="shared" si="1701"/>
        <v>BU$19</v>
      </c>
      <c r="BV1384" s="179" t="str">
        <f t="shared" si="1701"/>
        <v>BV$19</v>
      </c>
      <c r="BW1384" s="179" t="str">
        <f t="shared" si="1701"/>
        <v>BW$19</v>
      </c>
      <c r="BX1384" s="179" t="str">
        <f t="shared" si="1701"/>
        <v>BX$19</v>
      </c>
      <c r="BY1384" s="179" t="str">
        <f t="shared" si="1701"/>
        <v>BY$19</v>
      </c>
      <c r="BZ1384" s="179" t="str">
        <f t="shared" si="1701"/>
        <v>BZ$19</v>
      </c>
      <c r="CA1384" s="179" t="str">
        <f t="shared" si="1701"/>
        <v>CA$19</v>
      </c>
      <c r="CB1384" s="179" t="str">
        <f t="shared" si="1701"/>
        <v>CB$19</v>
      </c>
      <c r="CC1384" s="179" t="str">
        <f t="shared" si="1701"/>
        <v>CC$19</v>
      </c>
      <c r="CD1384" s="179" t="str">
        <f t="shared" si="1701"/>
        <v>CD$19</v>
      </c>
      <c r="CE1384" s="179" t="str">
        <f t="shared" ref="CE1384:CL1393" si="1702">CE1357</f>
        <v>CE$19</v>
      </c>
      <c r="CF1384" s="179" t="str">
        <f t="shared" si="1702"/>
        <v>CF$19</v>
      </c>
      <c r="CG1384" s="179" t="str">
        <f t="shared" si="1702"/>
        <v>CG$19</v>
      </c>
      <c r="CH1384" s="179" t="str">
        <f t="shared" si="1702"/>
        <v>CH$19</v>
      </c>
      <c r="CI1384" s="179" t="str">
        <f t="shared" si="1702"/>
        <v>CI$19</v>
      </c>
      <c r="CJ1384" s="179" t="str">
        <f t="shared" si="1702"/>
        <v>CJ$19</v>
      </c>
      <c r="CK1384" s="179" t="str">
        <f t="shared" si="1702"/>
        <v>CK$19</v>
      </c>
      <c r="CL1384" s="179" t="str">
        <f t="shared" si="1702"/>
        <v>CL$19</v>
      </c>
      <c r="CN1384" s="60"/>
      <c r="CO1384" s="179" t="str">
        <f t="shared" ref="CO1384:DL1393" si="1703">CO1357</f>
        <v>CO$19</v>
      </c>
      <c r="CP1384" s="179" t="str">
        <f t="shared" si="1703"/>
        <v>CP$19</v>
      </c>
      <c r="CQ1384" s="179" t="str">
        <f t="shared" si="1703"/>
        <v>CQ$19</v>
      </c>
      <c r="CR1384" s="179" t="str">
        <f t="shared" si="1703"/>
        <v>CR$19</v>
      </c>
      <c r="CS1384" s="179" t="str">
        <f t="shared" si="1703"/>
        <v>CS$19</v>
      </c>
      <c r="CT1384" s="179" t="str">
        <f t="shared" si="1703"/>
        <v>CT$19</v>
      </c>
      <c r="CU1384" s="179" t="str">
        <f t="shared" si="1703"/>
        <v>CU$19</v>
      </c>
      <c r="CV1384" s="179" t="str">
        <f t="shared" si="1703"/>
        <v>CV$19</v>
      </c>
      <c r="CW1384" s="179" t="str">
        <f t="shared" si="1703"/>
        <v>CW$19</v>
      </c>
      <c r="CX1384" s="179" t="str">
        <f t="shared" si="1703"/>
        <v>CX$19</v>
      </c>
      <c r="CY1384" s="179" t="str">
        <f t="shared" si="1703"/>
        <v>CY$19</v>
      </c>
      <c r="CZ1384" s="179" t="str">
        <f t="shared" si="1703"/>
        <v>CZ$19</v>
      </c>
      <c r="DA1384" s="179" t="str">
        <f t="shared" si="1703"/>
        <v>DA$19</v>
      </c>
      <c r="DB1384" s="179" t="str">
        <f t="shared" si="1703"/>
        <v>DB$19</v>
      </c>
      <c r="DC1384" s="179" t="str">
        <f t="shared" si="1703"/>
        <v>DC$19</v>
      </c>
      <c r="DD1384" s="179" t="str">
        <f t="shared" si="1703"/>
        <v>DD$19</v>
      </c>
      <c r="DE1384" s="179" t="str">
        <f t="shared" si="1703"/>
        <v>DE$19</v>
      </c>
      <c r="DF1384" s="179" t="str">
        <f t="shared" si="1703"/>
        <v>DF$19</v>
      </c>
      <c r="DG1384" s="179" t="str">
        <f t="shared" si="1703"/>
        <v>DG$19</v>
      </c>
      <c r="DH1384" s="179" t="str">
        <f t="shared" si="1703"/>
        <v>DH$19</v>
      </c>
      <c r="DI1384" s="179" t="str">
        <f t="shared" si="1703"/>
        <v>DI$19</v>
      </c>
      <c r="DJ1384" s="179" t="str">
        <f t="shared" si="1703"/>
        <v>DJ$19</v>
      </c>
      <c r="DK1384" s="179" t="str">
        <f t="shared" si="1703"/>
        <v>DK$19</v>
      </c>
      <c r="DL1384" s="179" t="str">
        <f t="shared" si="1703"/>
        <v>DL$19</v>
      </c>
    </row>
    <row r="1385" spans="1:116" x14ac:dyDescent="0.4">
      <c r="E1385" s="8"/>
      <c r="H1385" s="12"/>
      <c r="I1385" s="60"/>
      <c r="J1385" s="60"/>
      <c r="K1385" s="15"/>
      <c r="L1385" s="15"/>
      <c r="M1385" s="15"/>
      <c r="N1385" s="15"/>
      <c r="O1385" s="15"/>
      <c r="P1385" s="15"/>
      <c r="R1385" s="15"/>
      <c r="S1385" s="76"/>
      <c r="T1385" s="76"/>
      <c r="U1385" s="76"/>
      <c r="V1385" s="76"/>
      <c r="W1385" s="76"/>
      <c r="X1385" s="76"/>
      <c r="Y1385" s="76"/>
      <c r="Z1385" s="76"/>
      <c r="AA1385" s="76"/>
      <c r="AB1385" s="76"/>
      <c r="AC1385" s="76"/>
      <c r="AD1385" s="76"/>
      <c r="AE1385" s="76"/>
      <c r="AF1385" s="76"/>
      <c r="AG1385" s="76"/>
      <c r="AH1385" s="76"/>
      <c r="AI1385" s="76"/>
      <c r="AJ1385" s="76"/>
      <c r="AK1385" s="76"/>
      <c r="AL1385" s="76"/>
      <c r="AM1385" s="76"/>
      <c r="AN1385" s="76"/>
      <c r="AO1385" s="76"/>
      <c r="AP1385" s="76"/>
      <c r="AQ1385" s="76"/>
      <c r="AR1385" s="76"/>
      <c r="AS1385" s="76"/>
      <c r="AT1385" s="76"/>
      <c r="AU1385" s="76"/>
      <c r="AV1385" s="76"/>
      <c r="AW1385" s="76"/>
      <c r="AX1385" s="76"/>
      <c r="AY1385" s="76"/>
      <c r="AZ1385" s="76"/>
      <c r="BA1385" s="76"/>
      <c r="BB1385" s="76"/>
      <c r="BC1385" s="76"/>
      <c r="BD1385" s="76"/>
      <c r="BE1385" s="76"/>
      <c r="BF1385" s="76"/>
      <c r="BG1385" s="76"/>
      <c r="BH1385" s="76"/>
      <c r="BI1385" s="76"/>
      <c r="BJ1385" s="76"/>
      <c r="BK1385" s="76"/>
      <c r="BL1385" s="76"/>
      <c r="BM1385" s="76"/>
      <c r="BN1385" s="76"/>
      <c r="BO1385" s="76"/>
      <c r="BP1385" s="76"/>
      <c r="BQ1385" s="76"/>
      <c r="BR1385" s="76"/>
      <c r="BS1385" s="76"/>
      <c r="BT1385" s="76"/>
      <c r="BU1385" s="76"/>
      <c r="BV1385" s="76"/>
      <c r="BW1385" s="76"/>
      <c r="BX1385" s="76"/>
      <c r="BY1385" s="76"/>
      <c r="BZ1385" s="76"/>
      <c r="CA1385" s="76"/>
      <c r="CB1385" s="76"/>
      <c r="CC1385" s="76"/>
      <c r="CD1385" s="76"/>
      <c r="CE1385" s="76"/>
      <c r="CF1385" s="76"/>
      <c r="CG1385" s="76"/>
      <c r="CH1385" s="76"/>
      <c r="CI1385" s="76"/>
      <c r="CJ1385" s="76"/>
      <c r="CK1385" s="76"/>
      <c r="CL1385" s="76"/>
      <c r="CN1385" s="60"/>
      <c r="CO1385" s="76"/>
      <c r="CP1385" s="76"/>
      <c r="CQ1385" s="76"/>
      <c r="CR1385" s="76"/>
      <c r="CS1385" s="76"/>
      <c r="CT1385" s="76"/>
      <c r="CU1385" s="76"/>
      <c r="CV1385" s="76"/>
      <c r="CW1385" s="76"/>
      <c r="CX1385" s="76"/>
      <c r="CY1385" s="76"/>
      <c r="CZ1385" s="76"/>
      <c r="DA1385" s="76"/>
      <c r="DB1385" s="76"/>
      <c r="DC1385" s="76"/>
      <c r="DD1385" s="76"/>
      <c r="DE1385" s="76"/>
      <c r="DF1385" s="76"/>
      <c r="DG1385" s="76"/>
      <c r="DH1385" s="76"/>
      <c r="DI1385" s="76"/>
      <c r="DJ1385" s="76"/>
      <c r="DK1385" s="76"/>
      <c r="DL1385" s="76"/>
    </row>
    <row r="1386" spans="1:116" x14ac:dyDescent="0.4">
      <c r="A1386" s="174"/>
      <c r="E1386" s="8"/>
      <c r="G1386" s="175" t="s">
        <v>490</v>
      </c>
      <c r="H1386" s="174"/>
      <c r="I1386" s="176"/>
      <c r="J1386" s="176"/>
      <c r="K1386" s="197"/>
      <c r="L1386" s="197"/>
      <c r="M1386" s="197"/>
      <c r="N1386" s="197"/>
      <c r="O1386" s="197"/>
      <c r="P1386" s="197"/>
      <c r="R1386" s="198"/>
      <c r="S1386" s="174"/>
      <c r="T1386" s="174"/>
      <c r="U1386" s="174"/>
      <c r="V1386" s="174"/>
      <c r="W1386" s="174"/>
      <c r="X1386" s="174"/>
      <c r="Y1386" s="174"/>
      <c r="Z1386" s="174"/>
      <c r="AA1386" s="174"/>
      <c r="AB1386" s="174"/>
      <c r="AC1386" s="174"/>
      <c r="AD1386" s="174"/>
      <c r="AE1386" s="174"/>
      <c r="AF1386" s="174"/>
      <c r="AG1386" s="174"/>
      <c r="AH1386" s="174"/>
      <c r="AI1386" s="174"/>
      <c r="AJ1386" s="174"/>
      <c r="AK1386" s="174"/>
      <c r="AL1386" s="174"/>
      <c r="AM1386" s="174"/>
      <c r="AN1386" s="174"/>
      <c r="AO1386" s="174"/>
      <c r="AP1386" s="174"/>
      <c r="AQ1386" s="174"/>
      <c r="AR1386" s="174"/>
      <c r="AS1386" s="174"/>
      <c r="AT1386" s="174"/>
      <c r="AU1386" s="174"/>
      <c r="AV1386" s="174"/>
      <c r="AW1386" s="174"/>
      <c r="AX1386" s="174"/>
      <c r="AY1386" s="174"/>
      <c r="AZ1386" s="174"/>
      <c r="BA1386" s="174"/>
      <c r="BB1386" s="174"/>
      <c r="BC1386" s="174"/>
      <c r="BD1386" s="174"/>
      <c r="BE1386" s="174"/>
      <c r="BF1386" s="174"/>
      <c r="BG1386" s="174"/>
      <c r="BH1386" s="174"/>
      <c r="BI1386" s="174"/>
      <c r="BJ1386" s="174"/>
      <c r="BK1386" s="174"/>
      <c r="BL1386" s="174"/>
      <c r="BM1386" s="174"/>
      <c r="BN1386" s="174"/>
      <c r="BO1386" s="174"/>
      <c r="BP1386" s="174"/>
      <c r="BQ1386" s="174"/>
      <c r="BR1386" s="174"/>
      <c r="BS1386" s="174"/>
      <c r="BT1386" s="174"/>
      <c r="BU1386" s="174"/>
      <c r="BV1386" s="174"/>
      <c r="BW1386" s="174"/>
      <c r="BX1386" s="174"/>
      <c r="BY1386" s="174"/>
      <c r="BZ1386" s="174"/>
      <c r="CA1386" s="174"/>
      <c r="CB1386" s="174"/>
      <c r="CC1386" s="174"/>
      <c r="CD1386" s="174"/>
      <c r="CE1386" s="174"/>
      <c r="CF1386" s="174"/>
      <c r="CG1386" s="174"/>
      <c r="CH1386" s="174"/>
      <c r="CI1386" s="174"/>
      <c r="CJ1386" s="174"/>
      <c r="CK1386" s="174"/>
      <c r="CL1386" s="174"/>
      <c r="CN1386" s="176"/>
      <c r="CO1386" s="174"/>
      <c r="CP1386" s="174"/>
      <c r="CQ1386" s="174"/>
      <c r="CR1386" s="174"/>
      <c r="CS1386" s="174"/>
      <c r="CT1386" s="174"/>
      <c r="CU1386" s="174"/>
      <c r="CV1386" s="174"/>
      <c r="CW1386" s="174"/>
      <c r="CX1386" s="174"/>
      <c r="CY1386" s="174"/>
      <c r="CZ1386" s="174"/>
      <c r="DA1386" s="174"/>
      <c r="DB1386" s="174"/>
      <c r="DC1386" s="174"/>
      <c r="DD1386" s="174"/>
      <c r="DE1386" s="174"/>
      <c r="DF1386" s="174"/>
      <c r="DG1386" s="174"/>
      <c r="DH1386" s="174"/>
      <c r="DI1386" s="174"/>
      <c r="DJ1386" s="174"/>
      <c r="DK1386" s="174"/>
      <c r="DL1386" s="174"/>
    </row>
    <row r="1387" spans="1:116" x14ac:dyDescent="0.4">
      <c r="A1387" s="174"/>
      <c r="E1387" s="8"/>
      <c r="G1387" s="175" t="s">
        <v>492</v>
      </c>
      <c r="H1387" s="174"/>
      <c r="I1387" s="176"/>
      <c r="J1387" s="176"/>
      <c r="K1387" s="197"/>
      <c r="L1387" s="197"/>
      <c r="M1387" s="197"/>
      <c r="N1387" s="197"/>
      <c r="O1387" s="197"/>
      <c r="P1387" s="197"/>
      <c r="R1387" s="198"/>
      <c r="S1387" s="174"/>
      <c r="T1387" s="174"/>
      <c r="U1387" s="174"/>
      <c r="V1387" s="174"/>
      <c r="W1387" s="174"/>
      <c r="X1387" s="174"/>
      <c r="Y1387" s="174"/>
      <c r="Z1387" s="174"/>
      <c r="AA1387" s="174"/>
      <c r="AB1387" s="174"/>
      <c r="AC1387" s="174"/>
      <c r="AD1387" s="174"/>
      <c r="AE1387" s="174"/>
      <c r="AF1387" s="174"/>
      <c r="AG1387" s="174"/>
      <c r="AH1387" s="174"/>
      <c r="AI1387" s="174"/>
      <c r="AJ1387" s="174"/>
      <c r="AK1387" s="174"/>
      <c r="AL1387" s="174"/>
      <c r="AM1387" s="174"/>
      <c r="AN1387" s="174"/>
      <c r="AO1387" s="174"/>
      <c r="AP1387" s="174"/>
      <c r="AQ1387" s="174"/>
      <c r="AR1387" s="174"/>
      <c r="AS1387" s="174"/>
      <c r="AT1387" s="174"/>
      <c r="AU1387" s="174"/>
      <c r="AV1387" s="174"/>
      <c r="AW1387" s="174"/>
      <c r="AX1387" s="174"/>
      <c r="AY1387" s="174"/>
      <c r="AZ1387" s="174"/>
      <c r="BA1387" s="174"/>
      <c r="BB1387" s="174"/>
      <c r="BC1387" s="174"/>
      <c r="BD1387" s="174"/>
      <c r="BE1387" s="174"/>
      <c r="BF1387" s="174"/>
      <c r="BG1387" s="174"/>
      <c r="BH1387" s="174"/>
      <c r="BI1387" s="174"/>
      <c r="BJ1387" s="174"/>
      <c r="BK1387" s="174"/>
      <c r="BL1387" s="174"/>
      <c r="BM1387" s="174"/>
      <c r="BN1387" s="174"/>
      <c r="BO1387" s="174"/>
      <c r="BP1387" s="174"/>
      <c r="BQ1387" s="174"/>
      <c r="BR1387" s="174"/>
      <c r="BS1387" s="174"/>
      <c r="BT1387" s="174"/>
      <c r="BU1387" s="174"/>
      <c r="BV1387" s="174"/>
      <c r="BW1387" s="174"/>
      <c r="BX1387" s="174"/>
      <c r="BY1387" s="174"/>
      <c r="BZ1387" s="174"/>
      <c r="CA1387" s="174"/>
      <c r="CB1387" s="174"/>
      <c r="CC1387" s="174"/>
      <c r="CD1387" s="174"/>
      <c r="CE1387" s="174"/>
      <c r="CF1387" s="174"/>
      <c r="CG1387" s="174"/>
      <c r="CH1387" s="174"/>
      <c r="CI1387" s="174"/>
      <c r="CJ1387" s="174"/>
      <c r="CK1387" s="174"/>
      <c r="CL1387" s="174"/>
      <c r="CN1387" s="176"/>
      <c r="CO1387" s="174"/>
      <c r="CP1387" s="174"/>
      <c r="CQ1387" s="174"/>
      <c r="CR1387" s="174"/>
      <c r="CS1387" s="174"/>
      <c r="CT1387" s="174"/>
      <c r="CU1387" s="174"/>
      <c r="CV1387" s="174"/>
      <c r="CW1387" s="174"/>
      <c r="CX1387" s="174"/>
      <c r="CY1387" s="174"/>
      <c r="CZ1387" s="174"/>
      <c r="DA1387" s="174"/>
      <c r="DB1387" s="174"/>
      <c r="DC1387" s="174"/>
      <c r="DD1387" s="174"/>
      <c r="DE1387" s="174"/>
      <c r="DF1387" s="174"/>
      <c r="DG1387" s="174"/>
      <c r="DH1387" s="174"/>
      <c r="DI1387" s="174"/>
      <c r="DJ1387" s="174"/>
      <c r="DK1387" s="174"/>
      <c r="DL1387" s="174"/>
    </row>
    <row r="1388" spans="1:116" x14ac:dyDescent="0.4">
      <c r="A1388" s="174"/>
      <c r="E1388" s="8"/>
      <c r="G1388" s="175" t="s">
        <v>461</v>
      </c>
      <c r="H1388" s="174"/>
      <c r="I1388" s="176"/>
      <c r="J1388" s="176"/>
      <c r="K1388" s="197"/>
      <c r="L1388" s="197"/>
      <c r="M1388" s="197"/>
      <c r="N1388" s="197"/>
      <c r="O1388" s="197"/>
      <c r="P1388" s="197"/>
      <c r="R1388" s="198"/>
      <c r="S1388" s="199" t="str">
        <f t="shared" ref="S1388:AX1388" si="1704">S$20</f>
        <v>S$16</v>
      </c>
      <c r="T1388" s="199" t="str">
        <f t="shared" si="1704"/>
        <v>T$16</v>
      </c>
      <c r="U1388" s="199" t="str">
        <f t="shared" si="1704"/>
        <v>U$16</v>
      </c>
      <c r="V1388" s="199" t="str">
        <f t="shared" si="1704"/>
        <v>V$16</v>
      </c>
      <c r="W1388" s="199" t="str">
        <f t="shared" si="1704"/>
        <v>W$16</v>
      </c>
      <c r="X1388" s="199" t="str">
        <f t="shared" si="1704"/>
        <v>X$16</v>
      </c>
      <c r="Y1388" s="199" t="str">
        <f t="shared" si="1704"/>
        <v>Y$16</v>
      </c>
      <c r="Z1388" s="199" t="str">
        <f t="shared" si="1704"/>
        <v>Z$16</v>
      </c>
      <c r="AA1388" s="199" t="str">
        <f t="shared" si="1704"/>
        <v>AA$16</v>
      </c>
      <c r="AB1388" s="199" t="str">
        <f t="shared" si="1704"/>
        <v>AB$16</v>
      </c>
      <c r="AC1388" s="199" t="str">
        <f t="shared" si="1704"/>
        <v>AC$16</v>
      </c>
      <c r="AD1388" s="199" t="str">
        <f t="shared" si="1704"/>
        <v>AD$16</v>
      </c>
      <c r="AE1388" s="199" t="str">
        <f t="shared" si="1704"/>
        <v>AE$16</v>
      </c>
      <c r="AF1388" s="199" t="str">
        <f t="shared" si="1704"/>
        <v>AF$16</v>
      </c>
      <c r="AG1388" s="199" t="str">
        <f t="shared" si="1704"/>
        <v>AG$16</v>
      </c>
      <c r="AH1388" s="199" t="str">
        <f t="shared" si="1704"/>
        <v>AH$16</v>
      </c>
      <c r="AI1388" s="199" t="str">
        <f t="shared" si="1704"/>
        <v>AI$16</v>
      </c>
      <c r="AJ1388" s="199" t="str">
        <f t="shared" si="1704"/>
        <v>AJ$16</v>
      </c>
      <c r="AK1388" s="199" t="str">
        <f t="shared" si="1704"/>
        <v>AK$16</v>
      </c>
      <c r="AL1388" s="199" t="str">
        <f t="shared" si="1704"/>
        <v>AL$16</v>
      </c>
      <c r="AM1388" s="199" t="str">
        <f t="shared" si="1704"/>
        <v>AM$16</v>
      </c>
      <c r="AN1388" s="199" t="str">
        <f t="shared" si="1704"/>
        <v>AN$16</v>
      </c>
      <c r="AO1388" s="199" t="str">
        <f t="shared" si="1704"/>
        <v>AO$16</v>
      </c>
      <c r="AP1388" s="199" t="str">
        <f t="shared" si="1704"/>
        <v>AP$16</v>
      </c>
      <c r="AQ1388" s="199" t="str">
        <f t="shared" si="1704"/>
        <v>AQ$16</v>
      </c>
      <c r="AR1388" s="199" t="str">
        <f t="shared" si="1704"/>
        <v>AR$16</v>
      </c>
      <c r="AS1388" s="199" t="str">
        <f t="shared" si="1704"/>
        <v>AS$16</v>
      </c>
      <c r="AT1388" s="199" t="str">
        <f t="shared" si="1704"/>
        <v>AT$16</v>
      </c>
      <c r="AU1388" s="199" t="str">
        <f t="shared" si="1704"/>
        <v>AU$16</v>
      </c>
      <c r="AV1388" s="199" t="str">
        <f t="shared" si="1704"/>
        <v>AV$16</v>
      </c>
      <c r="AW1388" s="199" t="str">
        <f t="shared" si="1704"/>
        <v>AW$16</v>
      </c>
      <c r="AX1388" s="199" t="str">
        <f t="shared" si="1704"/>
        <v>AX$16</v>
      </c>
      <c r="AY1388" s="199" t="str">
        <f t="shared" ref="AY1388:CD1388" si="1705">AY$20</f>
        <v>AY$16</v>
      </c>
      <c r="AZ1388" s="199" t="str">
        <f t="shared" si="1705"/>
        <v>AZ$16</v>
      </c>
      <c r="BA1388" s="199" t="str">
        <f t="shared" si="1705"/>
        <v>BA$16</v>
      </c>
      <c r="BB1388" s="199" t="str">
        <f t="shared" si="1705"/>
        <v>BB$16</v>
      </c>
      <c r="BC1388" s="199" t="str">
        <f t="shared" si="1705"/>
        <v>BC$16</v>
      </c>
      <c r="BD1388" s="199" t="str">
        <f t="shared" si="1705"/>
        <v>BD$16</v>
      </c>
      <c r="BE1388" s="199" t="str">
        <f t="shared" si="1705"/>
        <v>BE$16</v>
      </c>
      <c r="BF1388" s="199" t="str">
        <f t="shared" si="1705"/>
        <v>BF$16</v>
      </c>
      <c r="BG1388" s="199" t="str">
        <f t="shared" si="1705"/>
        <v>BG$16</v>
      </c>
      <c r="BH1388" s="199" t="str">
        <f t="shared" si="1705"/>
        <v>BH$16</v>
      </c>
      <c r="BI1388" s="199" t="str">
        <f t="shared" si="1705"/>
        <v>BI$16</v>
      </c>
      <c r="BJ1388" s="199" t="str">
        <f t="shared" si="1705"/>
        <v>BJ$16</v>
      </c>
      <c r="BK1388" s="199" t="str">
        <f t="shared" si="1705"/>
        <v>BK$16</v>
      </c>
      <c r="BL1388" s="199" t="str">
        <f t="shared" si="1705"/>
        <v>BL$16</v>
      </c>
      <c r="BM1388" s="199" t="str">
        <f t="shared" si="1705"/>
        <v>BM$16</v>
      </c>
      <c r="BN1388" s="199" t="str">
        <f t="shared" si="1705"/>
        <v>BN$16</v>
      </c>
      <c r="BO1388" s="199" t="str">
        <f t="shared" si="1705"/>
        <v>BO$16</v>
      </c>
      <c r="BP1388" s="199" t="str">
        <f t="shared" si="1705"/>
        <v>BP$16</v>
      </c>
      <c r="BQ1388" s="199" t="str">
        <f t="shared" si="1705"/>
        <v>BQ$16</v>
      </c>
      <c r="BR1388" s="199" t="str">
        <f t="shared" si="1705"/>
        <v>BR$16</v>
      </c>
      <c r="BS1388" s="199" t="str">
        <f t="shared" si="1705"/>
        <v>BS$16</v>
      </c>
      <c r="BT1388" s="199" t="str">
        <f t="shared" si="1705"/>
        <v>BT$16</v>
      </c>
      <c r="BU1388" s="199" t="str">
        <f t="shared" si="1705"/>
        <v>BU$16</v>
      </c>
      <c r="BV1388" s="199" t="str">
        <f t="shared" si="1705"/>
        <v>BV$16</v>
      </c>
      <c r="BW1388" s="199" t="str">
        <f t="shared" si="1705"/>
        <v>BW$16</v>
      </c>
      <c r="BX1388" s="199" t="str">
        <f t="shared" si="1705"/>
        <v>BX$16</v>
      </c>
      <c r="BY1388" s="199" t="str">
        <f t="shared" si="1705"/>
        <v>BY$16</v>
      </c>
      <c r="BZ1388" s="199" t="str">
        <f t="shared" si="1705"/>
        <v>BZ$16</v>
      </c>
      <c r="CA1388" s="199" t="str">
        <f t="shared" si="1705"/>
        <v>CA$16</v>
      </c>
      <c r="CB1388" s="199" t="str">
        <f t="shared" si="1705"/>
        <v>CB$16</v>
      </c>
      <c r="CC1388" s="199" t="str">
        <f t="shared" si="1705"/>
        <v>CC$16</v>
      </c>
      <c r="CD1388" s="199" t="str">
        <f t="shared" si="1705"/>
        <v>CD$16</v>
      </c>
      <c r="CE1388" s="199" t="str">
        <f t="shared" ref="CE1388:CL1388" si="1706">CE$20</f>
        <v>CE$16</v>
      </c>
      <c r="CF1388" s="199" t="str">
        <f t="shared" si="1706"/>
        <v>CF$16</v>
      </c>
      <c r="CG1388" s="199" t="str">
        <f t="shared" si="1706"/>
        <v>CG$16</v>
      </c>
      <c r="CH1388" s="199" t="str">
        <f t="shared" si="1706"/>
        <v>CH$16</v>
      </c>
      <c r="CI1388" s="199" t="str">
        <f t="shared" si="1706"/>
        <v>CI$16</v>
      </c>
      <c r="CJ1388" s="199" t="str">
        <f t="shared" si="1706"/>
        <v>CJ$16</v>
      </c>
      <c r="CK1388" s="199" t="str">
        <f t="shared" si="1706"/>
        <v>CK$16</v>
      </c>
      <c r="CL1388" s="199" t="str">
        <f t="shared" si="1706"/>
        <v>CL$16</v>
      </c>
      <c r="CN1388" s="176"/>
      <c r="CO1388" s="199" t="str">
        <f t="shared" ref="CO1388:DL1388" si="1707">CO$20</f>
        <v>CO$16</v>
      </c>
      <c r="CP1388" s="199" t="str">
        <f t="shared" si="1707"/>
        <v>CP$16</v>
      </c>
      <c r="CQ1388" s="199" t="str">
        <f t="shared" si="1707"/>
        <v>CQ$16</v>
      </c>
      <c r="CR1388" s="199" t="str">
        <f t="shared" si="1707"/>
        <v>CR$16</v>
      </c>
      <c r="CS1388" s="199" t="str">
        <f t="shared" si="1707"/>
        <v>CS$16</v>
      </c>
      <c r="CT1388" s="199" t="str">
        <f t="shared" si="1707"/>
        <v>CT$16</v>
      </c>
      <c r="CU1388" s="199" t="str">
        <f t="shared" si="1707"/>
        <v>CU$16</v>
      </c>
      <c r="CV1388" s="199" t="str">
        <f t="shared" si="1707"/>
        <v>CV$16</v>
      </c>
      <c r="CW1388" s="199" t="str">
        <f t="shared" si="1707"/>
        <v>CW$16</v>
      </c>
      <c r="CX1388" s="199" t="str">
        <f t="shared" si="1707"/>
        <v>CX$16</v>
      </c>
      <c r="CY1388" s="199" t="str">
        <f t="shared" si="1707"/>
        <v>CY$16</v>
      </c>
      <c r="CZ1388" s="199" t="str">
        <f t="shared" si="1707"/>
        <v>CZ$16</v>
      </c>
      <c r="DA1388" s="199" t="str">
        <f t="shared" si="1707"/>
        <v>DA$16</v>
      </c>
      <c r="DB1388" s="199" t="str">
        <f t="shared" si="1707"/>
        <v>DB$16</v>
      </c>
      <c r="DC1388" s="199" t="str">
        <f t="shared" si="1707"/>
        <v>DC$16</v>
      </c>
      <c r="DD1388" s="199" t="str">
        <f t="shared" si="1707"/>
        <v>DD$16</v>
      </c>
      <c r="DE1388" s="199" t="str">
        <f t="shared" si="1707"/>
        <v>DE$16</v>
      </c>
      <c r="DF1388" s="199" t="str">
        <f t="shared" si="1707"/>
        <v>DF$16</v>
      </c>
      <c r="DG1388" s="199" t="str">
        <f t="shared" si="1707"/>
        <v>DG$16</v>
      </c>
      <c r="DH1388" s="199" t="str">
        <f t="shared" si="1707"/>
        <v>DH$16</v>
      </c>
      <c r="DI1388" s="199" t="str">
        <f t="shared" si="1707"/>
        <v>DI$16</v>
      </c>
      <c r="DJ1388" s="199" t="str">
        <f t="shared" si="1707"/>
        <v>DJ$16</v>
      </c>
      <c r="DK1388" s="199" t="str">
        <f t="shared" si="1707"/>
        <v>DK$16</v>
      </c>
      <c r="DL1388" s="199" t="str">
        <f t="shared" si="1707"/>
        <v>DL$16</v>
      </c>
    </row>
    <row r="1389" spans="1:116" x14ac:dyDescent="0.4">
      <c r="A1389" s="174"/>
      <c r="E1389" s="8"/>
      <c r="G1389" s="175" t="s">
        <v>462</v>
      </c>
      <c r="H1389" s="200"/>
      <c r="I1389" s="201"/>
      <c r="J1389" s="201"/>
      <c r="K1389" s="202"/>
      <c r="L1389" s="202"/>
      <c r="M1389" s="202"/>
      <c r="N1389" s="202"/>
      <c r="O1389" s="202"/>
      <c r="P1389" s="202"/>
      <c r="R1389" s="202"/>
      <c r="S1389" s="199" t="str">
        <f t="shared" ref="S1389:AX1389" si="1708">S$21</f>
        <v>S$17</v>
      </c>
      <c r="T1389" s="199" t="str">
        <f t="shared" si="1708"/>
        <v>T$17</v>
      </c>
      <c r="U1389" s="199" t="str">
        <f t="shared" si="1708"/>
        <v>U$17</v>
      </c>
      <c r="V1389" s="199" t="str">
        <f t="shared" si="1708"/>
        <v>V$17</v>
      </c>
      <c r="W1389" s="199" t="str">
        <f t="shared" si="1708"/>
        <v>W$17</v>
      </c>
      <c r="X1389" s="199" t="str">
        <f t="shared" si="1708"/>
        <v>X$17</v>
      </c>
      <c r="Y1389" s="199" t="str">
        <f t="shared" si="1708"/>
        <v>Y$17</v>
      </c>
      <c r="Z1389" s="199" t="str">
        <f t="shared" si="1708"/>
        <v>Z$17</v>
      </c>
      <c r="AA1389" s="199" t="str">
        <f t="shared" si="1708"/>
        <v>AA$17</v>
      </c>
      <c r="AB1389" s="199" t="str">
        <f t="shared" si="1708"/>
        <v>AB$17</v>
      </c>
      <c r="AC1389" s="199" t="str">
        <f t="shared" si="1708"/>
        <v>AC$17</v>
      </c>
      <c r="AD1389" s="199" t="str">
        <f t="shared" si="1708"/>
        <v>AD$17</v>
      </c>
      <c r="AE1389" s="199" t="str">
        <f t="shared" si="1708"/>
        <v>AE$17</v>
      </c>
      <c r="AF1389" s="199" t="str">
        <f t="shared" si="1708"/>
        <v>AF$17</v>
      </c>
      <c r="AG1389" s="199" t="str">
        <f t="shared" si="1708"/>
        <v>AG$17</v>
      </c>
      <c r="AH1389" s="199" t="str">
        <f t="shared" si="1708"/>
        <v>AH$17</v>
      </c>
      <c r="AI1389" s="199" t="str">
        <f t="shared" si="1708"/>
        <v>AI$17</v>
      </c>
      <c r="AJ1389" s="199" t="str">
        <f t="shared" si="1708"/>
        <v>AJ$17</v>
      </c>
      <c r="AK1389" s="199" t="str">
        <f t="shared" si="1708"/>
        <v>AK$17</v>
      </c>
      <c r="AL1389" s="199" t="str">
        <f t="shared" si="1708"/>
        <v>AL$17</v>
      </c>
      <c r="AM1389" s="199" t="str">
        <f t="shared" si="1708"/>
        <v>AM$17</v>
      </c>
      <c r="AN1389" s="199" t="str">
        <f t="shared" si="1708"/>
        <v>AN$17</v>
      </c>
      <c r="AO1389" s="199" t="str">
        <f t="shared" si="1708"/>
        <v>AO$17</v>
      </c>
      <c r="AP1389" s="199" t="str">
        <f t="shared" si="1708"/>
        <v>AP$17</v>
      </c>
      <c r="AQ1389" s="199" t="str">
        <f t="shared" si="1708"/>
        <v>AQ$17</v>
      </c>
      <c r="AR1389" s="199" t="str">
        <f t="shared" si="1708"/>
        <v>AR$17</v>
      </c>
      <c r="AS1389" s="199" t="str">
        <f t="shared" si="1708"/>
        <v>AS$17</v>
      </c>
      <c r="AT1389" s="199" t="str">
        <f t="shared" si="1708"/>
        <v>AT$17</v>
      </c>
      <c r="AU1389" s="199" t="str">
        <f t="shared" si="1708"/>
        <v>AU$17</v>
      </c>
      <c r="AV1389" s="199" t="str">
        <f t="shared" si="1708"/>
        <v>AV$17</v>
      </c>
      <c r="AW1389" s="199" t="str">
        <f t="shared" si="1708"/>
        <v>AW$17</v>
      </c>
      <c r="AX1389" s="199" t="str">
        <f t="shared" si="1708"/>
        <v>AX$17</v>
      </c>
      <c r="AY1389" s="199" t="str">
        <f t="shared" ref="AY1389:CD1389" si="1709">AY$21</f>
        <v>AY$17</v>
      </c>
      <c r="AZ1389" s="199" t="str">
        <f t="shared" si="1709"/>
        <v>AZ$17</v>
      </c>
      <c r="BA1389" s="199" t="str">
        <f t="shared" si="1709"/>
        <v>BA$17</v>
      </c>
      <c r="BB1389" s="199" t="str">
        <f t="shared" si="1709"/>
        <v>BB$17</v>
      </c>
      <c r="BC1389" s="199" t="str">
        <f t="shared" si="1709"/>
        <v>BC$17</v>
      </c>
      <c r="BD1389" s="199" t="str">
        <f t="shared" si="1709"/>
        <v>BD$17</v>
      </c>
      <c r="BE1389" s="199" t="str">
        <f t="shared" si="1709"/>
        <v>BE$17</v>
      </c>
      <c r="BF1389" s="199" t="str">
        <f t="shared" si="1709"/>
        <v>BF$17</v>
      </c>
      <c r="BG1389" s="199" t="str">
        <f t="shared" si="1709"/>
        <v>BG$17</v>
      </c>
      <c r="BH1389" s="199" t="str">
        <f t="shared" si="1709"/>
        <v>BH$17</v>
      </c>
      <c r="BI1389" s="199" t="str">
        <f t="shared" si="1709"/>
        <v>BI$17</v>
      </c>
      <c r="BJ1389" s="199" t="str">
        <f t="shared" si="1709"/>
        <v>BJ$17</v>
      </c>
      <c r="BK1389" s="199" t="str">
        <f t="shared" si="1709"/>
        <v>BK$17</v>
      </c>
      <c r="BL1389" s="199" t="str">
        <f t="shared" si="1709"/>
        <v>BL$17</v>
      </c>
      <c r="BM1389" s="199" t="str">
        <f t="shared" si="1709"/>
        <v>BM$17</v>
      </c>
      <c r="BN1389" s="199" t="str">
        <f t="shared" si="1709"/>
        <v>BN$17</v>
      </c>
      <c r="BO1389" s="199" t="str">
        <f t="shared" si="1709"/>
        <v>BO$17</v>
      </c>
      <c r="BP1389" s="199" t="str">
        <f t="shared" si="1709"/>
        <v>BP$17</v>
      </c>
      <c r="BQ1389" s="199" t="str">
        <f t="shared" si="1709"/>
        <v>BQ$17</v>
      </c>
      <c r="BR1389" s="199" t="str">
        <f t="shared" si="1709"/>
        <v>BR$17</v>
      </c>
      <c r="BS1389" s="199" t="str">
        <f t="shared" si="1709"/>
        <v>BS$17</v>
      </c>
      <c r="BT1389" s="199" t="str">
        <f t="shared" si="1709"/>
        <v>BT$17</v>
      </c>
      <c r="BU1389" s="199" t="str">
        <f t="shared" si="1709"/>
        <v>BU$17</v>
      </c>
      <c r="BV1389" s="199" t="str">
        <f t="shared" si="1709"/>
        <v>BV$17</v>
      </c>
      <c r="BW1389" s="199" t="str">
        <f t="shared" si="1709"/>
        <v>BW$17</v>
      </c>
      <c r="BX1389" s="199" t="str">
        <f t="shared" si="1709"/>
        <v>BX$17</v>
      </c>
      <c r="BY1389" s="199" t="str">
        <f t="shared" si="1709"/>
        <v>BY$17</v>
      </c>
      <c r="BZ1389" s="199" t="str">
        <f t="shared" si="1709"/>
        <v>BZ$17</v>
      </c>
      <c r="CA1389" s="199" t="str">
        <f t="shared" si="1709"/>
        <v>CA$17</v>
      </c>
      <c r="CB1389" s="199" t="str">
        <f t="shared" si="1709"/>
        <v>CB$17</v>
      </c>
      <c r="CC1389" s="199" t="str">
        <f t="shared" si="1709"/>
        <v>CC$17</v>
      </c>
      <c r="CD1389" s="199" t="str">
        <f t="shared" si="1709"/>
        <v>CD$17</v>
      </c>
      <c r="CE1389" s="199" t="str">
        <f t="shared" ref="CE1389:CL1389" si="1710">CE$21</f>
        <v>CE$17</v>
      </c>
      <c r="CF1389" s="199" t="str">
        <f t="shared" si="1710"/>
        <v>CF$17</v>
      </c>
      <c r="CG1389" s="199" t="str">
        <f t="shared" si="1710"/>
        <v>CG$17</v>
      </c>
      <c r="CH1389" s="199" t="str">
        <f t="shared" si="1710"/>
        <v>CH$17</v>
      </c>
      <c r="CI1389" s="199" t="str">
        <f t="shared" si="1710"/>
        <v>CI$17</v>
      </c>
      <c r="CJ1389" s="199" t="str">
        <f t="shared" si="1710"/>
        <v>CJ$17</v>
      </c>
      <c r="CK1389" s="199" t="str">
        <f t="shared" si="1710"/>
        <v>CK$17</v>
      </c>
      <c r="CL1389" s="199" t="str">
        <f t="shared" si="1710"/>
        <v>CL$17</v>
      </c>
      <c r="CN1389" s="201"/>
      <c r="CO1389" s="199" t="str">
        <f t="shared" ref="CO1389:DL1389" si="1711">CO$21</f>
        <v>CO$17</v>
      </c>
      <c r="CP1389" s="199" t="str">
        <f t="shared" si="1711"/>
        <v>CP$17</v>
      </c>
      <c r="CQ1389" s="199" t="str">
        <f t="shared" si="1711"/>
        <v>CQ$17</v>
      </c>
      <c r="CR1389" s="199" t="str">
        <f t="shared" si="1711"/>
        <v>CR$17</v>
      </c>
      <c r="CS1389" s="199" t="str">
        <f t="shared" si="1711"/>
        <v>CS$17</v>
      </c>
      <c r="CT1389" s="199" t="str">
        <f t="shared" si="1711"/>
        <v>CT$17</v>
      </c>
      <c r="CU1389" s="199" t="str">
        <f t="shared" si="1711"/>
        <v>CU$17</v>
      </c>
      <c r="CV1389" s="199" t="str">
        <f t="shared" si="1711"/>
        <v>CV$17</v>
      </c>
      <c r="CW1389" s="199" t="str">
        <f t="shared" si="1711"/>
        <v>CW$17</v>
      </c>
      <c r="CX1389" s="199" t="str">
        <f t="shared" si="1711"/>
        <v>CX$17</v>
      </c>
      <c r="CY1389" s="199" t="str">
        <f t="shared" si="1711"/>
        <v>CY$17</v>
      </c>
      <c r="CZ1389" s="199" t="str">
        <f t="shared" si="1711"/>
        <v>CZ$17</v>
      </c>
      <c r="DA1389" s="199" t="str">
        <f t="shared" si="1711"/>
        <v>DA$17</v>
      </c>
      <c r="DB1389" s="199" t="str">
        <f t="shared" si="1711"/>
        <v>DB$17</v>
      </c>
      <c r="DC1389" s="199" t="str">
        <f t="shared" si="1711"/>
        <v>DC$17</v>
      </c>
      <c r="DD1389" s="199" t="str">
        <f t="shared" si="1711"/>
        <v>DD$17</v>
      </c>
      <c r="DE1389" s="199" t="str">
        <f t="shared" si="1711"/>
        <v>DE$17</v>
      </c>
      <c r="DF1389" s="199" t="str">
        <f t="shared" si="1711"/>
        <v>DF$17</v>
      </c>
      <c r="DG1389" s="199" t="str">
        <f t="shared" si="1711"/>
        <v>DG$17</v>
      </c>
      <c r="DH1389" s="199" t="str">
        <f t="shared" si="1711"/>
        <v>DH$17</v>
      </c>
      <c r="DI1389" s="199" t="str">
        <f t="shared" si="1711"/>
        <v>DI$17</v>
      </c>
      <c r="DJ1389" s="199" t="str">
        <f t="shared" si="1711"/>
        <v>DJ$17</v>
      </c>
      <c r="DK1389" s="199" t="str">
        <f t="shared" si="1711"/>
        <v>DK$17</v>
      </c>
      <c r="DL1389" s="199" t="str">
        <f t="shared" si="1711"/>
        <v>DL$17</v>
      </c>
    </row>
    <row r="1390" spans="1:116" x14ac:dyDescent="0.4">
      <c r="A1390" s="174"/>
      <c r="E1390" s="8"/>
      <c r="G1390" s="175" t="s">
        <v>491</v>
      </c>
      <c r="H1390" s="200"/>
      <c r="I1390" s="201"/>
      <c r="J1390" s="201"/>
      <c r="K1390" s="202"/>
      <c r="L1390" s="202"/>
      <c r="M1390" s="202"/>
      <c r="N1390" s="202"/>
      <c r="O1390" s="202"/>
      <c r="P1390" s="202"/>
      <c r="R1390" s="202"/>
      <c r="S1390" s="190"/>
      <c r="T1390" s="190"/>
      <c r="U1390" s="190"/>
      <c r="V1390" s="190"/>
      <c r="W1390" s="190"/>
      <c r="X1390" s="190"/>
      <c r="Y1390" s="190"/>
      <c r="Z1390" s="190"/>
      <c r="AA1390" s="190"/>
      <c r="AB1390" s="190"/>
      <c r="AC1390" s="190"/>
      <c r="AD1390" s="190"/>
      <c r="AE1390" s="190"/>
      <c r="AF1390" s="190"/>
      <c r="AG1390" s="190"/>
      <c r="AH1390" s="190"/>
      <c r="AI1390" s="190"/>
      <c r="AJ1390" s="190"/>
      <c r="AK1390" s="190"/>
      <c r="AL1390" s="190"/>
      <c r="AM1390" s="190"/>
      <c r="AN1390" s="190"/>
      <c r="AO1390" s="190"/>
      <c r="AP1390" s="190"/>
      <c r="AQ1390" s="190"/>
      <c r="AR1390" s="190"/>
      <c r="AS1390" s="190"/>
      <c r="AT1390" s="190"/>
      <c r="AU1390" s="190"/>
      <c r="AV1390" s="190"/>
      <c r="AW1390" s="190"/>
      <c r="AX1390" s="190"/>
      <c r="AY1390" s="190"/>
      <c r="AZ1390" s="190"/>
      <c r="BA1390" s="190"/>
      <c r="BB1390" s="190"/>
      <c r="BC1390" s="190"/>
      <c r="BD1390" s="190"/>
      <c r="BE1390" s="190"/>
      <c r="BF1390" s="190"/>
      <c r="BG1390" s="190"/>
      <c r="BH1390" s="190"/>
      <c r="BI1390" s="190"/>
      <c r="BJ1390" s="190"/>
      <c r="BK1390" s="190"/>
      <c r="BL1390" s="190"/>
      <c r="BM1390" s="190"/>
      <c r="BN1390" s="190"/>
      <c r="BO1390" s="190"/>
      <c r="BP1390" s="190"/>
      <c r="BQ1390" s="190"/>
      <c r="BR1390" s="190"/>
      <c r="BS1390" s="190"/>
      <c r="BT1390" s="190"/>
      <c r="BU1390" s="190"/>
      <c r="BV1390" s="190"/>
      <c r="BW1390" s="190"/>
      <c r="BX1390" s="190"/>
      <c r="BY1390" s="190"/>
      <c r="BZ1390" s="190"/>
      <c r="CA1390" s="190"/>
      <c r="CB1390" s="190"/>
      <c r="CC1390" s="190"/>
      <c r="CD1390" s="190"/>
      <c r="CE1390" s="190"/>
      <c r="CF1390" s="190"/>
      <c r="CG1390" s="190"/>
      <c r="CH1390" s="190"/>
      <c r="CI1390" s="190"/>
      <c r="CJ1390" s="190"/>
      <c r="CK1390" s="190"/>
      <c r="CL1390" s="190"/>
      <c r="CN1390" s="201"/>
      <c r="CO1390" s="190"/>
      <c r="CP1390" s="190"/>
      <c r="CQ1390" s="190"/>
      <c r="CR1390" s="190"/>
      <c r="CS1390" s="190"/>
      <c r="CT1390" s="190"/>
      <c r="CU1390" s="190"/>
      <c r="CV1390" s="190"/>
      <c r="CW1390" s="190"/>
      <c r="CX1390" s="190"/>
      <c r="CY1390" s="190"/>
      <c r="CZ1390" s="190"/>
      <c r="DA1390" s="190"/>
      <c r="DB1390" s="190"/>
      <c r="DC1390" s="190"/>
      <c r="DD1390" s="190"/>
      <c r="DE1390" s="190"/>
      <c r="DF1390" s="190"/>
      <c r="DG1390" s="190"/>
      <c r="DH1390" s="190"/>
      <c r="DI1390" s="190"/>
      <c r="DJ1390" s="190"/>
      <c r="DK1390" s="190"/>
      <c r="DL1390" s="190"/>
    </row>
    <row r="1391" spans="1:116" x14ac:dyDescent="0.4">
      <c r="A1391" s="174"/>
      <c r="E1391" s="8"/>
      <c r="G1391" s="175" t="s">
        <v>505</v>
      </c>
      <c r="H1391" s="200"/>
      <c r="I1391" s="201"/>
      <c r="J1391" s="201"/>
      <c r="K1391" s="202"/>
      <c r="L1391" s="202"/>
      <c r="M1391" s="202"/>
      <c r="N1391" s="202"/>
      <c r="O1391" s="202"/>
      <c r="P1391" s="202"/>
      <c r="R1391" s="202"/>
      <c r="S1391" s="190"/>
      <c r="T1391" s="190"/>
      <c r="U1391" s="190"/>
      <c r="V1391" s="190"/>
      <c r="W1391" s="190"/>
      <c r="X1391" s="190"/>
      <c r="Y1391" s="190"/>
      <c r="Z1391" s="190"/>
      <c r="AA1391" s="190"/>
      <c r="AB1391" s="190"/>
      <c r="AC1391" s="190"/>
      <c r="AD1391" s="190"/>
      <c r="AE1391" s="190"/>
      <c r="AF1391" s="190"/>
      <c r="AG1391" s="190"/>
      <c r="AH1391" s="190"/>
      <c r="AI1391" s="190"/>
      <c r="AJ1391" s="190"/>
      <c r="AK1391" s="190"/>
      <c r="AL1391" s="190"/>
      <c r="AM1391" s="190"/>
      <c r="AN1391" s="190"/>
      <c r="AO1391" s="190"/>
      <c r="AP1391" s="190"/>
      <c r="AQ1391" s="190"/>
      <c r="AR1391" s="190"/>
      <c r="AS1391" s="190"/>
      <c r="AT1391" s="190"/>
      <c r="AU1391" s="190"/>
      <c r="AV1391" s="190"/>
      <c r="AW1391" s="190"/>
      <c r="AX1391" s="190"/>
      <c r="AY1391" s="190"/>
      <c r="AZ1391" s="190"/>
      <c r="BA1391" s="190"/>
      <c r="BB1391" s="190"/>
      <c r="BC1391" s="190"/>
      <c r="BD1391" s="190"/>
      <c r="BE1391" s="190"/>
      <c r="BF1391" s="190"/>
      <c r="BG1391" s="190"/>
      <c r="BH1391" s="190"/>
      <c r="BI1391" s="190"/>
      <c r="BJ1391" s="190"/>
      <c r="BK1391" s="190"/>
      <c r="BL1391" s="190"/>
      <c r="BM1391" s="190"/>
      <c r="BN1391" s="190"/>
      <c r="BO1391" s="190"/>
      <c r="BP1391" s="190"/>
      <c r="BQ1391" s="190"/>
      <c r="BR1391" s="190"/>
      <c r="BS1391" s="190"/>
      <c r="BT1391" s="190"/>
      <c r="BU1391" s="190"/>
      <c r="BV1391" s="190"/>
      <c r="BW1391" s="190"/>
      <c r="BX1391" s="190"/>
      <c r="BY1391" s="190"/>
      <c r="BZ1391" s="190"/>
      <c r="CA1391" s="190"/>
      <c r="CB1391" s="190"/>
      <c r="CC1391" s="190"/>
      <c r="CD1391" s="190"/>
      <c r="CE1391" s="190"/>
      <c r="CF1391" s="190"/>
      <c r="CG1391" s="190"/>
      <c r="CH1391" s="190"/>
      <c r="CI1391" s="190"/>
      <c r="CJ1391" s="190"/>
      <c r="CK1391" s="190"/>
      <c r="CL1391" s="190"/>
      <c r="CN1391" s="201"/>
      <c r="CO1391" s="190"/>
      <c r="CP1391" s="190"/>
      <c r="CQ1391" s="190"/>
      <c r="CR1391" s="190"/>
      <c r="CS1391" s="190"/>
      <c r="CT1391" s="190"/>
      <c r="CU1391" s="190"/>
      <c r="CV1391" s="190"/>
      <c r="CW1391" s="190"/>
      <c r="CX1391" s="190"/>
      <c r="CY1391" s="190"/>
      <c r="CZ1391" s="190"/>
      <c r="DA1391" s="190"/>
      <c r="DB1391" s="190"/>
      <c r="DC1391" s="190"/>
      <c r="DD1391" s="190"/>
      <c r="DE1391" s="190"/>
      <c r="DF1391" s="190"/>
      <c r="DG1391" s="190"/>
      <c r="DH1391" s="190"/>
      <c r="DI1391" s="190"/>
      <c r="DJ1391" s="190"/>
      <c r="DK1391" s="190"/>
      <c r="DL1391" s="190"/>
    </row>
    <row r="1392" spans="1:116" x14ac:dyDescent="0.4">
      <c r="A1392" s="174"/>
      <c r="E1392" s="8"/>
      <c r="G1392" s="175" t="s">
        <v>463</v>
      </c>
      <c r="H1392" s="200"/>
      <c r="I1392" s="201"/>
      <c r="J1392" s="201"/>
      <c r="K1392" s="202"/>
      <c r="L1392" s="202"/>
      <c r="M1392" s="202"/>
      <c r="N1392" s="202"/>
      <c r="O1392" s="202"/>
      <c r="P1392" s="202"/>
      <c r="R1392" s="202"/>
      <c r="S1392" s="190" t="str">
        <f t="shared" ref="S1392:AX1392" si="1712">S$22</f>
        <v>S$18</v>
      </c>
      <c r="T1392" s="190" t="str">
        <f t="shared" si="1712"/>
        <v>T$18</v>
      </c>
      <c r="U1392" s="190" t="str">
        <f t="shared" si="1712"/>
        <v>U$18</v>
      </c>
      <c r="V1392" s="190" t="str">
        <f t="shared" si="1712"/>
        <v>V$18</v>
      </c>
      <c r="W1392" s="190" t="str">
        <f t="shared" si="1712"/>
        <v>W$18</v>
      </c>
      <c r="X1392" s="190" t="str">
        <f t="shared" si="1712"/>
        <v>X$18</v>
      </c>
      <c r="Y1392" s="190" t="str">
        <f t="shared" si="1712"/>
        <v>Y$18</v>
      </c>
      <c r="Z1392" s="190" t="str">
        <f t="shared" si="1712"/>
        <v>Z$18</v>
      </c>
      <c r="AA1392" s="190" t="str">
        <f t="shared" si="1712"/>
        <v>AA$18</v>
      </c>
      <c r="AB1392" s="190" t="str">
        <f t="shared" si="1712"/>
        <v>AB$18</v>
      </c>
      <c r="AC1392" s="190" t="str">
        <f t="shared" si="1712"/>
        <v>AC$18</v>
      </c>
      <c r="AD1392" s="190" t="str">
        <f t="shared" si="1712"/>
        <v>AD$18</v>
      </c>
      <c r="AE1392" s="190" t="str">
        <f t="shared" si="1712"/>
        <v>AE$18</v>
      </c>
      <c r="AF1392" s="190" t="str">
        <f t="shared" si="1712"/>
        <v>AF$18</v>
      </c>
      <c r="AG1392" s="190" t="str">
        <f t="shared" si="1712"/>
        <v>AG$18</v>
      </c>
      <c r="AH1392" s="190" t="str">
        <f t="shared" si="1712"/>
        <v>AH$18</v>
      </c>
      <c r="AI1392" s="190" t="str">
        <f t="shared" si="1712"/>
        <v>AI$18</v>
      </c>
      <c r="AJ1392" s="190" t="str">
        <f t="shared" si="1712"/>
        <v>AJ$18</v>
      </c>
      <c r="AK1392" s="190" t="str">
        <f t="shared" si="1712"/>
        <v>AK$18</v>
      </c>
      <c r="AL1392" s="190" t="str">
        <f t="shared" si="1712"/>
        <v>AL$18</v>
      </c>
      <c r="AM1392" s="190" t="str">
        <f t="shared" si="1712"/>
        <v>AM$18</v>
      </c>
      <c r="AN1392" s="190" t="str">
        <f t="shared" si="1712"/>
        <v>AN$18</v>
      </c>
      <c r="AO1392" s="190" t="str">
        <f t="shared" si="1712"/>
        <v>AO$18</v>
      </c>
      <c r="AP1392" s="190" t="str">
        <f t="shared" si="1712"/>
        <v>AP$18</v>
      </c>
      <c r="AQ1392" s="190" t="str">
        <f t="shared" si="1712"/>
        <v>AQ$18</v>
      </c>
      <c r="AR1392" s="190" t="str">
        <f t="shared" si="1712"/>
        <v>AR$18</v>
      </c>
      <c r="AS1392" s="190" t="str">
        <f t="shared" si="1712"/>
        <v>AS$18</v>
      </c>
      <c r="AT1392" s="190" t="str">
        <f t="shared" si="1712"/>
        <v>AT$18</v>
      </c>
      <c r="AU1392" s="190" t="str">
        <f t="shared" si="1712"/>
        <v>AU$18</v>
      </c>
      <c r="AV1392" s="190" t="str">
        <f t="shared" si="1712"/>
        <v>AV$18</v>
      </c>
      <c r="AW1392" s="190" t="str">
        <f t="shared" si="1712"/>
        <v>AW$18</v>
      </c>
      <c r="AX1392" s="190" t="str">
        <f t="shared" si="1712"/>
        <v>AX$18</v>
      </c>
      <c r="AY1392" s="190" t="str">
        <f t="shared" ref="AY1392:CD1392" si="1713">AY$22</f>
        <v>AY$18</v>
      </c>
      <c r="AZ1392" s="190" t="str">
        <f t="shared" si="1713"/>
        <v>AZ$18</v>
      </c>
      <c r="BA1392" s="190" t="str">
        <f t="shared" si="1713"/>
        <v>BA$18</v>
      </c>
      <c r="BB1392" s="190" t="str">
        <f t="shared" si="1713"/>
        <v>BB$18</v>
      </c>
      <c r="BC1392" s="190" t="str">
        <f t="shared" si="1713"/>
        <v>BC$18</v>
      </c>
      <c r="BD1392" s="190" t="str">
        <f t="shared" si="1713"/>
        <v>BD$18</v>
      </c>
      <c r="BE1392" s="190" t="str">
        <f t="shared" si="1713"/>
        <v>BE$18</v>
      </c>
      <c r="BF1392" s="190" t="str">
        <f t="shared" si="1713"/>
        <v>BF$18</v>
      </c>
      <c r="BG1392" s="190" t="str">
        <f t="shared" si="1713"/>
        <v>BG$18</v>
      </c>
      <c r="BH1392" s="190" t="str">
        <f t="shared" si="1713"/>
        <v>BH$18</v>
      </c>
      <c r="BI1392" s="190" t="str">
        <f t="shared" si="1713"/>
        <v>BI$18</v>
      </c>
      <c r="BJ1392" s="190" t="str">
        <f t="shared" si="1713"/>
        <v>BJ$18</v>
      </c>
      <c r="BK1392" s="190" t="str">
        <f t="shared" si="1713"/>
        <v>BK$18</v>
      </c>
      <c r="BL1392" s="190" t="str">
        <f t="shared" si="1713"/>
        <v>BL$18</v>
      </c>
      <c r="BM1392" s="190" t="str">
        <f t="shared" si="1713"/>
        <v>BM$18</v>
      </c>
      <c r="BN1392" s="190" t="str">
        <f t="shared" si="1713"/>
        <v>BN$18</v>
      </c>
      <c r="BO1392" s="190" t="str">
        <f t="shared" si="1713"/>
        <v>BO$18</v>
      </c>
      <c r="BP1392" s="190" t="str">
        <f t="shared" si="1713"/>
        <v>BP$18</v>
      </c>
      <c r="BQ1392" s="190" t="str">
        <f t="shared" si="1713"/>
        <v>BQ$18</v>
      </c>
      <c r="BR1392" s="190" t="str">
        <f t="shared" si="1713"/>
        <v>BR$18</v>
      </c>
      <c r="BS1392" s="190" t="str">
        <f t="shared" si="1713"/>
        <v>BS$18</v>
      </c>
      <c r="BT1392" s="190" t="str">
        <f t="shared" si="1713"/>
        <v>BT$18</v>
      </c>
      <c r="BU1392" s="190" t="str">
        <f t="shared" si="1713"/>
        <v>BU$18</v>
      </c>
      <c r="BV1392" s="190" t="str">
        <f t="shared" si="1713"/>
        <v>BV$18</v>
      </c>
      <c r="BW1392" s="190" t="str">
        <f t="shared" si="1713"/>
        <v>BW$18</v>
      </c>
      <c r="BX1392" s="190" t="str">
        <f t="shared" si="1713"/>
        <v>BX$18</v>
      </c>
      <c r="BY1392" s="190" t="str">
        <f t="shared" si="1713"/>
        <v>BY$18</v>
      </c>
      <c r="BZ1392" s="190" t="str">
        <f t="shared" si="1713"/>
        <v>BZ$18</v>
      </c>
      <c r="CA1392" s="190" t="str">
        <f t="shared" si="1713"/>
        <v>CA$18</v>
      </c>
      <c r="CB1392" s="190" t="str">
        <f t="shared" si="1713"/>
        <v>CB$18</v>
      </c>
      <c r="CC1392" s="190" t="str">
        <f t="shared" si="1713"/>
        <v>CC$18</v>
      </c>
      <c r="CD1392" s="190" t="str">
        <f t="shared" si="1713"/>
        <v>CD$18</v>
      </c>
      <c r="CE1392" s="190" t="str">
        <f t="shared" ref="CE1392:CL1392" si="1714">CE$22</f>
        <v>CE$18</v>
      </c>
      <c r="CF1392" s="190" t="str">
        <f t="shared" si="1714"/>
        <v>CF$18</v>
      </c>
      <c r="CG1392" s="190" t="str">
        <f t="shared" si="1714"/>
        <v>CG$18</v>
      </c>
      <c r="CH1392" s="190" t="str">
        <f t="shared" si="1714"/>
        <v>CH$18</v>
      </c>
      <c r="CI1392" s="190" t="str">
        <f t="shared" si="1714"/>
        <v>CI$18</v>
      </c>
      <c r="CJ1392" s="190" t="str">
        <f t="shared" si="1714"/>
        <v>CJ$18</v>
      </c>
      <c r="CK1392" s="190" t="str">
        <f t="shared" si="1714"/>
        <v>CK$18</v>
      </c>
      <c r="CL1392" s="190" t="str">
        <f t="shared" si="1714"/>
        <v>CL$18</v>
      </c>
      <c r="CN1392" s="201"/>
      <c r="CO1392" s="190" t="str">
        <f t="shared" ref="CO1392:DL1392" si="1715">CO$22</f>
        <v>CO$18</v>
      </c>
      <c r="CP1392" s="190" t="str">
        <f t="shared" si="1715"/>
        <v>CP$18</v>
      </c>
      <c r="CQ1392" s="190" t="str">
        <f t="shared" si="1715"/>
        <v>CQ$18</v>
      </c>
      <c r="CR1392" s="190" t="str">
        <f t="shared" si="1715"/>
        <v>CR$18</v>
      </c>
      <c r="CS1392" s="190" t="str">
        <f t="shared" si="1715"/>
        <v>CS$18</v>
      </c>
      <c r="CT1392" s="190" t="str">
        <f t="shared" si="1715"/>
        <v>CT$18</v>
      </c>
      <c r="CU1392" s="190" t="str">
        <f t="shared" si="1715"/>
        <v>CU$18</v>
      </c>
      <c r="CV1392" s="190" t="str">
        <f t="shared" si="1715"/>
        <v>CV$18</v>
      </c>
      <c r="CW1392" s="190" t="str">
        <f t="shared" si="1715"/>
        <v>CW$18</v>
      </c>
      <c r="CX1392" s="190" t="str">
        <f t="shared" si="1715"/>
        <v>CX$18</v>
      </c>
      <c r="CY1392" s="190" t="str">
        <f t="shared" si="1715"/>
        <v>CY$18</v>
      </c>
      <c r="CZ1392" s="190" t="str">
        <f t="shared" si="1715"/>
        <v>CZ$18</v>
      </c>
      <c r="DA1392" s="190" t="str">
        <f t="shared" si="1715"/>
        <v>DA$18</v>
      </c>
      <c r="DB1392" s="190" t="str">
        <f t="shared" si="1715"/>
        <v>DB$18</v>
      </c>
      <c r="DC1392" s="190" t="str">
        <f t="shared" si="1715"/>
        <v>DC$18</v>
      </c>
      <c r="DD1392" s="190" t="str">
        <f t="shared" si="1715"/>
        <v>DD$18</v>
      </c>
      <c r="DE1392" s="190" t="str">
        <f t="shared" si="1715"/>
        <v>DE$18</v>
      </c>
      <c r="DF1392" s="190" t="str">
        <f t="shared" si="1715"/>
        <v>DF$18</v>
      </c>
      <c r="DG1392" s="190" t="str">
        <f t="shared" si="1715"/>
        <v>DG$18</v>
      </c>
      <c r="DH1392" s="190" t="str">
        <f t="shared" si="1715"/>
        <v>DH$18</v>
      </c>
      <c r="DI1392" s="190" t="str">
        <f t="shared" si="1715"/>
        <v>DI$18</v>
      </c>
      <c r="DJ1392" s="190" t="str">
        <f t="shared" si="1715"/>
        <v>DJ$18</v>
      </c>
      <c r="DK1392" s="190" t="str">
        <f t="shared" si="1715"/>
        <v>DK$18</v>
      </c>
      <c r="DL1392" s="190" t="str">
        <f t="shared" si="1715"/>
        <v>DL$18</v>
      </c>
    </row>
    <row r="1393" spans="1:116" x14ac:dyDescent="0.4">
      <c r="A1393" s="174"/>
      <c r="E1393" s="8"/>
      <c r="G1393" s="175" t="s">
        <v>464</v>
      </c>
      <c r="H1393" s="200"/>
      <c r="I1393" s="201"/>
      <c r="J1393" s="201"/>
      <c r="K1393" s="202"/>
      <c r="L1393" s="202"/>
      <c r="M1393" s="202"/>
      <c r="N1393" s="202"/>
      <c r="O1393" s="202"/>
      <c r="P1393" s="202"/>
      <c r="R1393" s="202"/>
      <c r="S1393" s="190" t="str">
        <f t="shared" ref="S1393:AX1393" si="1716">S$23</f>
        <v>S$19</v>
      </c>
      <c r="T1393" s="190" t="str">
        <f t="shared" si="1716"/>
        <v>T$19</v>
      </c>
      <c r="U1393" s="190" t="str">
        <f t="shared" si="1716"/>
        <v>U$19</v>
      </c>
      <c r="V1393" s="190" t="str">
        <f t="shared" si="1716"/>
        <v>V$19</v>
      </c>
      <c r="W1393" s="190" t="str">
        <f t="shared" si="1716"/>
        <v>W$19</v>
      </c>
      <c r="X1393" s="190" t="str">
        <f t="shared" si="1716"/>
        <v>X$19</v>
      </c>
      <c r="Y1393" s="190" t="str">
        <f t="shared" si="1716"/>
        <v>Y$19</v>
      </c>
      <c r="Z1393" s="190" t="str">
        <f t="shared" si="1716"/>
        <v>Z$19</v>
      </c>
      <c r="AA1393" s="190" t="str">
        <f t="shared" si="1716"/>
        <v>AA$19</v>
      </c>
      <c r="AB1393" s="190" t="str">
        <f t="shared" si="1716"/>
        <v>AB$19</v>
      </c>
      <c r="AC1393" s="190" t="str">
        <f t="shared" si="1716"/>
        <v>AC$19</v>
      </c>
      <c r="AD1393" s="190" t="str">
        <f t="shared" si="1716"/>
        <v>AD$19</v>
      </c>
      <c r="AE1393" s="190" t="str">
        <f t="shared" si="1716"/>
        <v>AE$19</v>
      </c>
      <c r="AF1393" s="190" t="str">
        <f t="shared" si="1716"/>
        <v>AF$19</v>
      </c>
      <c r="AG1393" s="190" t="str">
        <f t="shared" si="1716"/>
        <v>AG$19</v>
      </c>
      <c r="AH1393" s="190" t="str">
        <f t="shared" si="1716"/>
        <v>AH$19</v>
      </c>
      <c r="AI1393" s="190" t="str">
        <f t="shared" si="1716"/>
        <v>AI$19</v>
      </c>
      <c r="AJ1393" s="190" t="str">
        <f t="shared" si="1716"/>
        <v>AJ$19</v>
      </c>
      <c r="AK1393" s="190" t="str">
        <f t="shared" si="1716"/>
        <v>AK$19</v>
      </c>
      <c r="AL1393" s="190" t="str">
        <f t="shared" si="1716"/>
        <v>AL$19</v>
      </c>
      <c r="AM1393" s="190" t="str">
        <f t="shared" si="1716"/>
        <v>AM$19</v>
      </c>
      <c r="AN1393" s="190" t="str">
        <f t="shared" si="1716"/>
        <v>AN$19</v>
      </c>
      <c r="AO1393" s="190" t="str">
        <f t="shared" si="1716"/>
        <v>AO$19</v>
      </c>
      <c r="AP1393" s="190" t="str">
        <f t="shared" si="1716"/>
        <v>AP$19</v>
      </c>
      <c r="AQ1393" s="190" t="str">
        <f t="shared" si="1716"/>
        <v>AQ$19</v>
      </c>
      <c r="AR1393" s="190" t="str">
        <f t="shared" si="1716"/>
        <v>AR$19</v>
      </c>
      <c r="AS1393" s="190" t="str">
        <f t="shared" si="1716"/>
        <v>AS$19</v>
      </c>
      <c r="AT1393" s="190" t="str">
        <f t="shared" si="1716"/>
        <v>AT$19</v>
      </c>
      <c r="AU1393" s="190" t="str">
        <f t="shared" si="1716"/>
        <v>AU$19</v>
      </c>
      <c r="AV1393" s="190" t="str">
        <f t="shared" si="1716"/>
        <v>AV$19</v>
      </c>
      <c r="AW1393" s="190" t="str">
        <f t="shared" si="1716"/>
        <v>AW$19</v>
      </c>
      <c r="AX1393" s="190" t="str">
        <f t="shared" si="1716"/>
        <v>AX$19</v>
      </c>
      <c r="AY1393" s="190" t="str">
        <f t="shared" ref="AY1393:CD1393" si="1717">AY$23</f>
        <v>AY$19</v>
      </c>
      <c r="AZ1393" s="190" t="str">
        <f t="shared" si="1717"/>
        <v>AZ$19</v>
      </c>
      <c r="BA1393" s="190" t="str">
        <f t="shared" si="1717"/>
        <v>BA$19</v>
      </c>
      <c r="BB1393" s="190" t="str">
        <f t="shared" si="1717"/>
        <v>BB$19</v>
      </c>
      <c r="BC1393" s="190" t="str">
        <f t="shared" si="1717"/>
        <v>BC$19</v>
      </c>
      <c r="BD1393" s="190" t="str">
        <f t="shared" si="1717"/>
        <v>BD$19</v>
      </c>
      <c r="BE1393" s="190" t="str">
        <f t="shared" si="1717"/>
        <v>BE$19</v>
      </c>
      <c r="BF1393" s="190" t="str">
        <f t="shared" si="1717"/>
        <v>BF$19</v>
      </c>
      <c r="BG1393" s="190" t="str">
        <f t="shared" si="1717"/>
        <v>BG$19</v>
      </c>
      <c r="BH1393" s="190" t="str">
        <f t="shared" si="1717"/>
        <v>BH$19</v>
      </c>
      <c r="BI1393" s="190" t="str">
        <f t="shared" si="1717"/>
        <v>BI$19</v>
      </c>
      <c r="BJ1393" s="190" t="str">
        <f t="shared" si="1717"/>
        <v>BJ$19</v>
      </c>
      <c r="BK1393" s="190" t="str">
        <f t="shared" si="1717"/>
        <v>BK$19</v>
      </c>
      <c r="BL1393" s="190" t="str">
        <f t="shared" si="1717"/>
        <v>BL$19</v>
      </c>
      <c r="BM1393" s="190" t="str">
        <f t="shared" si="1717"/>
        <v>BM$19</v>
      </c>
      <c r="BN1393" s="190" t="str">
        <f t="shared" si="1717"/>
        <v>BN$19</v>
      </c>
      <c r="BO1393" s="190" t="str">
        <f t="shared" si="1717"/>
        <v>BO$19</v>
      </c>
      <c r="BP1393" s="190" t="str">
        <f t="shared" si="1717"/>
        <v>BP$19</v>
      </c>
      <c r="BQ1393" s="190" t="str">
        <f t="shared" si="1717"/>
        <v>BQ$19</v>
      </c>
      <c r="BR1393" s="190" t="str">
        <f t="shared" si="1717"/>
        <v>BR$19</v>
      </c>
      <c r="BS1393" s="190" t="str">
        <f t="shared" si="1717"/>
        <v>BS$19</v>
      </c>
      <c r="BT1393" s="190" t="str">
        <f t="shared" si="1717"/>
        <v>BT$19</v>
      </c>
      <c r="BU1393" s="190" t="str">
        <f t="shared" si="1717"/>
        <v>BU$19</v>
      </c>
      <c r="BV1393" s="190" t="str">
        <f t="shared" si="1717"/>
        <v>BV$19</v>
      </c>
      <c r="BW1393" s="190" t="str">
        <f t="shared" si="1717"/>
        <v>BW$19</v>
      </c>
      <c r="BX1393" s="190" t="str">
        <f t="shared" si="1717"/>
        <v>BX$19</v>
      </c>
      <c r="BY1393" s="190" t="str">
        <f t="shared" si="1717"/>
        <v>BY$19</v>
      </c>
      <c r="BZ1393" s="190" t="str">
        <f t="shared" si="1717"/>
        <v>BZ$19</v>
      </c>
      <c r="CA1393" s="190" t="str">
        <f t="shared" si="1717"/>
        <v>CA$19</v>
      </c>
      <c r="CB1393" s="190" t="str">
        <f t="shared" si="1717"/>
        <v>CB$19</v>
      </c>
      <c r="CC1393" s="190" t="str">
        <f t="shared" si="1717"/>
        <v>CC$19</v>
      </c>
      <c r="CD1393" s="190" t="str">
        <f t="shared" si="1717"/>
        <v>CD$19</v>
      </c>
      <c r="CE1393" s="190" t="str">
        <f t="shared" ref="CE1393:CL1393" si="1718">CE$23</f>
        <v>CE$19</v>
      </c>
      <c r="CF1393" s="190" t="str">
        <f t="shared" si="1718"/>
        <v>CF$19</v>
      </c>
      <c r="CG1393" s="190" t="str">
        <f t="shared" si="1718"/>
        <v>CG$19</v>
      </c>
      <c r="CH1393" s="190" t="str">
        <f t="shared" si="1718"/>
        <v>CH$19</v>
      </c>
      <c r="CI1393" s="190" t="str">
        <f t="shared" si="1718"/>
        <v>CI$19</v>
      </c>
      <c r="CJ1393" s="190" t="str">
        <f t="shared" si="1718"/>
        <v>CJ$19</v>
      </c>
      <c r="CK1393" s="190" t="str">
        <f t="shared" si="1718"/>
        <v>CK$19</v>
      </c>
      <c r="CL1393" s="190" t="str">
        <f t="shared" si="1718"/>
        <v>CL$19</v>
      </c>
      <c r="CN1393" s="201"/>
      <c r="CO1393" s="190" t="str">
        <f t="shared" ref="CO1393:DL1393" si="1719">CO$23</f>
        <v>CO$19</v>
      </c>
      <c r="CP1393" s="190" t="str">
        <f t="shared" si="1719"/>
        <v>CP$19</v>
      </c>
      <c r="CQ1393" s="190" t="str">
        <f t="shared" si="1719"/>
        <v>CQ$19</v>
      </c>
      <c r="CR1393" s="190" t="str">
        <f t="shared" si="1719"/>
        <v>CR$19</v>
      </c>
      <c r="CS1393" s="190" t="str">
        <f t="shared" si="1719"/>
        <v>CS$19</v>
      </c>
      <c r="CT1393" s="190" t="str">
        <f t="shared" si="1719"/>
        <v>CT$19</v>
      </c>
      <c r="CU1393" s="190" t="str">
        <f t="shared" si="1719"/>
        <v>CU$19</v>
      </c>
      <c r="CV1393" s="190" t="str">
        <f t="shared" si="1719"/>
        <v>CV$19</v>
      </c>
      <c r="CW1393" s="190" t="str">
        <f t="shared" si="1719"/>
        <v>CW$19</v>
      </c>
      <c r="CX1393" s="190" t="str">
        <f t="shared" si="1719"/>
        <v>CX$19</v>
      </c>
      <c r="CY1393" s="190" t="str">
        <f t="shared" si="1719"/>
        <v>CY$19</v>
      </c>
      <c r="CZ1393" s="190" t="str">
        <f t="shared" si="1719"/>
        <v>CZ$19</v>
      </c>
      <c r="DA1393" s="190" t="str">
        <f t="shared" si="1719"/>
        <v>DA$19</v>
      </c>
      <c r="DB1393" s="190" t="str">
        <f t="shared" si="1719"/>
        <v>DB$19</v>
      </c>
      <c r="DC1393" s="190" t="str">
        <f t="shared" si="1719"/>
        <v>DC$19</v>
      </c>
      <c r="DD1393" s="190" t="str">
        <f t="shared" si="1719"/>
        <v>DD$19</v>
      </c>
      <c r="DE1393" s="190" t="str">
        <f t="shared" si="1719"/>
        <v>DE$19</v>
      </c>
      <c r="DF1393" s="190" t="str">
        <f t="shared" si="1719"/>
        <v>DF$19</v>
      </c>
      <c r="DG1393" s="190" t="str">
        <f t="shared" si="1719"/>
        <v>DG$19</v>
      </c>
      <c r="DH1393" s="190" t="str">
        <f t="shared" si="1719"/>
        <v>DH$19</v>
      </c>
      <c r="DI1393" s="190" t="str">
        <f t="shared" si="1719"/>
        <v>DI$19</v>
      </c>
      <c r="DJ1393" s="190" t="str">
        <f t="shared" si="1719"/>
        <v>DJ$19</v>
      </c>
      <c r="DK1393" s="190" t="str">
        <f t="shared" si="1719"/>
        <v>DK$19</v>
      </c>
      <c r="DL1393" s="190" t="str">
        <f t="shared" si="1719"/>
        <v>DL$19</v>
      </c>
    </row>
    <row r="1394" spans="1:116" x14ac:dyDescent="0.4">
      <c r="A1394" s="31" t="s">
        <v>218</v>
      </c>
      <c r="C1394" s="31"/>
      <c r="D1394" t="s">
        <v>770</v>
      </c>
      <c r="E1394" s="8" t="str">
        <f t="shared" ref="E1394:E1429" si="1720">ROW()&amp;" "&amp;D1394</f>
        <v>1394 LAMORT-S</v>
      </c>
      <c r="F1394" t="s">
        <v>351</v>
      </c>
      <c r="G1394" s="66" t="s">
        <v>306</v>
      </c>
      <c r="H1394" s="22"/>
      <c r="I1394" s="306"/>
      <c r="J1394" s="306"/>
      <c r="K1394" s="22"/>
      <c r="L1394" s="22"/>
      <c r="M1394" s="22"/>
      <c r="N1394" s="22"/>
      <c r="O1394" s="22"/>
      <c r="P1394" s="22"/>
      <c r="R1394" s="66"/>
      <c r="S1394" s="308"/>
      <c r="T1394" s="308"/>
      <c r="U1394" s="308"/>
      <c r="V1394" s="308"/>
      <c r="W1394" s="308"/>
      <c r="X1394" s="308"/>
      <c r="Y1394" s="308"/>
      <c r="Z1394" s="308"/>
      <c r="AA1394" s="308"/>
      <c r="AB1394" s="308"/>
      <c r="AC1394" s="308"/>
      <c r="AD1394" s="308"/>
      <c r="AE1394" s="308"/>
      <c r="AF1394" s="308"/>
      <c r="AG1394" s="308"/>
      <c r="AH1394" s="308"/>
      <c r="AI1394" s="308"/>
      <c r="AJ1394" s="308"/>
      <c r="AK1394" s="308"/>
      <c r="AL1394" s="308"/>
      <c r="AM1394" s="308"/>
      <c r="AN1394" s="308"/>
      <c r="AO1394" s="308"/>
      <c r="AP1394" s="308"/>
      <c r="AQ1394" s="308"/>
      <c r="AR1394" s="308"/>
      <c r="AS1394" s="308"/>
      <c r="AT1394" s="308"/>
      <c r="AU1394" s="308"/>
      <c r="AV1394" s="308"/>
      <c r="AW1394" s="308"/>
      <c r="AX1394" s="308"/>
      <c r="AY1394" s="308"/>
      <c r="AZ1394" s="308"/>
      <c r="BA1394" s="308"/>
      <c r="BB1394" s="308"/>
      <c r="BC1394" s="308"/>
      <c r="BD1394" s="308"/>
      <c r="BE1394" s="308"/>
      <c r="BF1394" s="308"/>
      <c r="BG1394" s="308"/>
      <c r="BH1394" s="308"/>
      <c r="BI1394" s="308"/>
      <c r="BJ1394" s="308"/>
      <c r="BK1394" s="308"/>
      <c r="BL1394" s="308"/>
      <c r="BM1394" s="308"/>
      <c r="BN1394" s="308"/>
      <c r="BO1394" s="308"/>
      <c r="BP1394" s="308"/>
      <c r="BQ1394" s="308"/>
      <c r="BR1394" s="308"/>
      <c r="BS1394" s="308"/>
      <c r="BT1394" s="308"/>
      <c r="BU1394" s="308"/>
      <c r="BV1394" s="308"/>
      <c r="BW1394" s="308"/>
      <c r="BX1394" s="308"/>
      <c r="BY1394" s="308"/>
      <c r="BZ1394" s="308"/>
      <c r="CA1394" s="308"/>
      <c r="CB1394" s="308"/>
      <c r="CC1394" s="308"/>
      <c r="CD1394" s="308"/>
      <c r="CE1394" s="308"/>
      <c r="CF1394" s="308"/>
      <c r="CG1394" s="308"/>
      <c r="CH1394" s="308"/>
      <c r="CI1394" s="308"/>
      <c r="CJ1394" s="308"/>
      <c r="CK1394" s="308"/>
      <c r="CL1394" s="308"/>
      <c r="CN1394" s="306"/>
      <c r="CO1394" s="308"/>
      <c r="CP1394" s="308"/>
      <c r="CQ1394" s="308"/>
      <c r="CR1394" s="308"/>
      <c r="CS1394" s="308"/>
      <c r="CT1394" s="308"/>
      <c r="CU1394" s="308"/>
      <c r="CV1394" s="308"/>
      <c r="CW1394" s="308"/>
      <c r="CX1394" s="308"/>
      <c r="CY1394" s="308"/>
      <c r="CZ1394" s="308"/>
      <c r="DA1394" s="308"/>
      <c r="DB1394" s="308"/>
      <c r="DC1394" s="308"/>
      <c r="DD1394" s="308"/>
      <c r="DE1394" s="308"/>
      <c r="DF1394" s="308"/>
      <c r="DG1394" s="308"/>
      <c r="DH1394" s="308"/>
      <c r="DI1394" s="308"/>
      <c r="DJ1394" s="308"/>
      <c r="DK1394" s="308"/>
      <c r="DL1394" s="308"/>
    </row>
    <row r="1395" spans="1:116" x14ac:dyDescent="0.4">
      <c r="A1395" s="31"/>
      <c r="B1395" t="str">
        <f>E1395</f>
        <v>1395 LAMORT-S</v>
      </c>
      <c r="D1395" t="s">
        <v>770</v>
      </c>
      <c r="E1395" s="12" t="str">
        <f t="shared" ref="E1395:E1404" si="1721">ROW()&amp;" "&amp;D1395</f>
        <v>1395 LAMORT-S</v>
      </c>
      <c r="G1395" s="129" t="str">
        <f>"Assumptions - "&amp;G1394</f>
        <v>Assumptions - Volume driven amortizing loan - no defaults:</v>
      </c>
      <c r="H1395" s="31"/>
      <c r="I1395" s="73"/>
      <c r="J1395" s="73"/>
      <c r="K1395" s="31"/>
      <c r="L1395" s="31"/>
      <c r="M1395" s="31"/>
      <c r="N1395" s="31"/>
      <c r="O1395" s="31"/>
      <c r="P1395" s="31"/>
      <c r="R1395" s="67"/>
      <c r="S1395" s="239"/>
      <c r="T1395" s="239"/>
      <c r="U1395" s="239"/>
      <c r="V1395" s="239"/>
      <c r="W1395" s="239"/>
      <c r="X1395" s="239"/>
      <c r="Y1395" s="239"/>
      <c r="Z1395" s="239"/>
      <c r="AA1395" s="239"/>
      <c r="AB1395" s="239"/>
      <c r="AC1395" s="239"/>
      <c r="AD1395" s="239"/>
      <c r="AE1395" s="239"/>
      <c r="AF1395" s="239"/>
      <c r="AG1395" s="239"/>
      <c r="AH1395" s="239"/>
      <c r="AI1395" s="239"/>
      <c r="AJ1395" s="239"/>
      <c r="AK1395" s="239"/>
      <c r="AL1395" s="239"/>
      <c r="AM1395" s="239"/>
      <c r="AN1395" s="239"/>
      <c r="AO1395" s="239"/>
      <c r="AP1395" s="239"/>
      <c r="AQ1395" s="239"/>
      <c r="AR1395" s="239"/>
      <c r="AS1395" s="239"/>
      <c r="AT1395" s="239"/>
      <c r="AU1395" s="239"/>
      <c r="AV1395" s="239"/>
      <c r="AW1395" s="239"/>
      <c r="AX1395" s="239"/>
      <c r="AY1395" s="239"/>
      <c r="AZ1395" s="239"/>
      <c r="BA1395" s="239"/>
      <c r="BB1395" s="239"/>
      <c r="BC1395" s="239"/>
      <c r="BD1395" s="239"/>
      <c r="BE1395" s="239"/>
      <c r="BF1395" s="239"/>
      <c r="BG1395" s="239"/>
      <c r="BH1395" s="239"/>
      <c r="BI1395" s="239"/>
      <c r="BJ1395" s="239"/>
      <c r="BK1395" s="239"/>
      <c r="BL1395" s="239"/>
      <c r="BM1395" s="239"/>
      <c r="BN1395" s="239"/>
      <c r="BO1395" s="239"/>
      <c r="BP1395" s="239"/>
      <c r="BQ1395" s="239"/>
      <c r="BR1395" s="239"/>
      <c r="BS1395" s="239"/>
      <c r="BT1395" s="239"/>
      <c r="BU1395" s="239"/>
      <c r="BV1395" s="239"/>
      <c r="BW1395" s="239"/>
      <c r="BX1395" s="239"/>
      <c r="BY1395" s="239"/>
      <c r="BZ1395" s="239"/>
      <c r="CA1395" s="239"/>
      <c r="CB1395" s="239"/>
      <c r="CC1395" s="239"/>
      <c r="CD1395" s="239"/>
      <c r="CE1395" s="239"/>
      <c r="CF1395" s="239"/>
      <c r="CG1395" s="239"/>
      <c r="CH1395" s="239"/>
      <c r="CI1395" s="239"/>
      <c r="CJ1395" s="239"/>
      <c r="CK1395" s="239"/>
      <c r="CL1395" s="239"/>
      <c r="CN1395" s="73"/>
      <c r="CO1395" s="239"/>
      <c r="CP1395" s="239"/>
      <c r="CQ1395" s="239"/>
      <c r="CR1395" s="239"/>
      <c r="CS1395" s="239"/>
      <c r="CT1395" s="239"/>
      <c r="CU1395" s="239"/>
      <c r="CV1395" s="239"/>
      <c r="CW1395" s="239"/>
      <c r="CX1395" s="239"/>
      <c r="CY1395" s="239"/>
      <c r="CZ1395" s="239"/>
      <c r="DA1395" s="239"/>
      <c r="DB1395" s="239"/>
      <c r="DC1395" s="239"/>
      <c r="DD1395" s="239"/>
      <c r="DE1395" s="239"/>
      <c r="DF1395" s="239"/>
      <c r="DG1395" s="239"/>
      <c r="DH1395" s="239"/>
      <c r="DI1395" s="239"/>
      <c r="DJ1395" s="239"/>
      <c r="DK1395" s="239"/>
      <c r="DL1395" s="239"/>
    </row>
    <row r="1396" spans="1:116" x14ac:dyDescent="0.4">
      <c r="A1396" s="31"/>
      <c r="B1396" t="str">
        <f>E1396</f>
        <v>1396 LAMORT-S</v>
      </c>
      <c r="D1396" t="s">
        <v>770</v>
      </c>
      <c r="E1396" s="12" t="str">
        <f t="shared" si="1720"/>
        <v>1396 LAMORT-S</v>
      </c>
      <c r="F1396" s="31"/>
      <c r="G1396" s="159" t="s">
        <v>287</v>
      </c>
      <c r="H1396" s="57">
        <v>12</v>
      </c>
      <c r="I1396" s="31"/>
      <c r="J1396" s="31"/>
      <c r="K1396" s="31"/>
      <c r="L1396" s="31"/>
      <c r="M1396" s="31"/>
      <c r="N1396" s="31"/>
      <c r="O1396" s="31"/>
      <c r="P1396" s="31"/>
      <c r="R1396" s="31"/>
      <c r="S1396" s="73"/>
      <c r="T1396" s="73"/>
      <c r="U1396" s="73"/>
      <c r="V1396" s="73"/>
      <c r="W1396" s="73"/>
      <c r="X1396" s="73"/>
      <c r="Y1396" s="73"/>
      <c r="Z1396" s="73"/>
      <c r="AA1396" s="73"/>
      <c r="AB1396" s="73"/>
      <c r="AC1396" s="73"/>
      <c r="AD1396" s="73"/>
      <c r="AE1396" s="73"/>
      <c r="AF1396" s="73"/>
      <c r="AG1396" s="73"/>
      <c r="AH1396" s="73"/>
      <c r="AI1396" s="73"/>
      <c r="AJ1396" s="73"/>
      <c r="AK1396" s="73"/>
      <c r="AL1396" s="73"/>
      <c r="AM1396" s="73"/>
      <c r="AN1396" s="73"/>
      <c r="AO1396" s="73"/>
      <c r="AP1396" s="73"/>
      <c r="AQ1396" s="73"/>
      <c r="AR1396" s="73"/>
      <c r="AS1396" s="73"/>
      <c r="AT1396" s="73"/>
      <c r="AU1396" s="73"/>
      <c r="AV1396" s="73"/>
      <c r="AW1396" s="73"/>
      <c r="AX1396" s="73"/>
      <c r="AY1396" s="73"/>
      <c r="AZ1396" s="73"/>
      <c r="BA1396" s="73"/>
      <c r="BB1396" s="73"/>
      <c r="BC1396" s="73"/>
      <c r="BD1396" s="73"/>
      <c r="BE1396" s="73"/>
      <c r="BF1396" s="73"/>
      <c r="BG1396" s="73"/>
      <c r="BH1396" s="73"/>
      <c r="BI1396" s="73"/>
      <c r="BJ1396" s="73"/>
      <c r="BK1396" s="73"/>
      <c r="BL1396" s="73"/>
      <c r="BM1396" s="73"/>
      <c r="BN1396" s="73"/>
      <c r="BO1396" s="73"/>
      <c r="BP1396" s="73"/>
      <c r="BQ1396" s="73"/>
      <c r="BR1396" s="73"/>
      <c r="BS1396" s="73"/>
      <c r="BT1396" s="73"/>
      <c r="BU1396" s="73"/>
      <c r="BV1396" s="73"/>
      <c r="BW1396" s="73"/>
      <c r="BX1396" s="73"/>
      <c r="BY1396" s="73"/>
      <c r="BZ1396" s="73"/>
      <c r="CA1396" s="73"/>
      <c r="CB1396" s="73"/>
      <c r="CC1396" s="73"/>
      <c r="CD1396" s="73"/>
      <c r="CE1396" s="73"/>
      <c r="CF1396" s="73"/>
      <c r="CG1396" s="73"/>
      <c r="CH1396" s="73"/>
      <c r="CI1396" s="73"/>
      <c r="CJ1396" s="73"/>
      <c r="CK1396" s="73"/>
      <c r="CL1396" s="73"/>
      <c r="CN1396" s="31"/>
      <c r="CO1396" s="73"/>
      <c r="CP1396" s="73"/>
      <c r="CQ1396" s="73"/>
      <c r="CR1396" s="73"/>
      <c r="CS1396" s="73"/>
      <c r="CT1396" s="73"/>
      <c r="CU1396" s="73"/>
      <c r="CV1396" s="73"/>
      <c r="CW1396" s="73"/>
      <c r="CX1396" s="73"/>
      <c r="CY1396" s="73"/>
      <c r="CZ1396" s="73"/>
      <c r="DA1396" s="73"/>
      <c r="DB1396" s="73"/>
      <c r="DC1396" s="73"/>
      <c r="DD1396" s="73"/>
      <c r="DE1396" s="73"/>
      <c r="DF1396" s="73"/>
      <c r="DG1396" s="73"/>
      <c r="DH1396" s="73"/>
      <c r="DI1396" s="73"/>
      <c r="DJ1396" s="73"/>
      <c r="DK1396" s="73"/>
      <c r="DL1396" s="73"/>
    </row>
    <row r="1397" spans="1:116" x14ac:dyDescent="0.4">
      <c r="A1397" s="31"/>
      <c r="B1397" t="str">
        <f>E1397</f>
        <v>1397 LAMORT-S</v>
      </c>
      <c r="D1397" t="s">
        <v>770</v>
      </c>
      <c r="E1397" s="12" t="str">
        <f t="shared" si="1720"/>
        <v>1397 LAMORT-S</v>
      </c>
      <c r="F1397" s="31"/>
      <c r="G1397" s="159" t="s">
        <v>288</v>
      </c>
      <c r="H1397" s="59">
        <v>0.1</v>
      </c>
      <c r="I1397" s="31"/>
      <c r="J1397" s="31"/>
      <c r="K1397" s="31"/>
      <c r="L1397" s="31"/>
      <c r="M1397" s="31"/>
      <c r="N1397" s="31"/>
      <c r="O1397" s="31"/>
      <c r="P1397" s="31"/>
      <c r="R1397" s="31"/>
      <c r="S1397" s="73"/>
      <c r="T1397" s="73"/>
      <c r="U1397" s="73"/>
      <c r="V1397" s="73"/>
      <c r="W1397" s="73"/>
      <c r="X1397" s="73"/>
      <c r="Y1397" s="73"/>
      <c r="Z1397" s="73"/>
      <c r="AA1397" s="73"/>
      <c r="AB1397" s="73"/>
      <c r="AC1397" s="73"/>
      <c r="AD1397" s="73"/>
      <c r="AE1397" s="73"/>
      <c r="AF1397" s="73"/>
      <c r="AG1397" s="73"/>
      <c r="AH1397" s="73"/>
      <c r="AI1397" s="73"/>
      <c r="AJ1397" s="73"/>
      <c r="AK1397" s="73"/>
      <c r="AL1397" s="73"/>
      <c r="AM1397" s="73"/>
      <c r="AN1397" s="73"/>
      <c r="AO1397" s="73"/>
      <c r="AP1397" s="73"/>
      <c r="AQ1397" s="73"/>
      <c r="AR1397" s="73"/>
      <c r="AS1397" s="73"/>
      <c r="AT1397" s="73"/>
      <c r="AU1397" s="73"/>
      <c r="AV1397" s="73"/>
      <c r="AW1397" s="73"/>
      <c r="AX1397" s="73"/>
      <c r="AY1397" s="73"/>
      <c r="AZ1397" s="73"/>
      <c r="BA1397" s="73"/>
      <c r="BB1397" s="73"/>
      <c r="BC1397" s="73"/>
      <c r="BD1397" s="73"/>
      <c r="BE1397" s="73"/>
      <c r="BF1397" s="73"/>
      <c r="BG1397" s="73"/>
      <c r="BH1397" s="73"/>
      <c r="BI1397" s="73"/>
      <c r="BJ1397" s="73"/>
      <c r="BK1397" s="73"/>
      <c r="BL1397" s="73"/>
      <c r="BM1397" s="73"/>
      <c r="BN1397" s="73"/>
      <c r="BO1397" s="73"/>
      <c r="BP1397" s="73"/>
      <c r="BQ1397" s="73"/>
      <c r="BR1397" s="73"/>
      <c r="BS1397" s="73"/>
      <c r="BT1397" s="73"/>
      <c r="BU1397" s="73"/>
      <c r="BV1397" s="73"/>
      <c r="BW1397" s="73"/>
      <c r="BX1397" s="73"/>
      <c r="BY1397" s="73"/>
      <c r="BZ1397" s="73"/>
      <c r="CA1397" s="73"/>
      <c r="CB1397" s="73"/>
      <c r="CC1397" s="73"/>
      <c r="CD1397" s="73"/>
      <c r="CE1397" s="73"/>
      <c r="CF1397" s="73"/>
      <c r="CG1397" s="73"/>
      <c r="CH1397" s="73"/>
      <c r="CI1397" s="73"/>
      <c r="CJ1397" s="73"/>
      <c r="CK1397" s="73"/>
      <c r="CL1397" s="73"/>
      <c r="CN1397" s="31"/>
      <c r="CO1397" s="73"/>
      <c r="CP1397" s="73"/>
      <c r="CQ1397" s="73"/>
      <c r="CR1397" s="73"/>
      <c r="CS1397" s="73"/>
      <c r="CT1397" s="73"/>
      <c r="CU1397" s="73"/>
      <c r="CV1397" s="73"/>
      <c r="CW1397" s="73"/>
      <c r="CX1397" s="73"/>
      <c r="CY1397" s="73"/>
      <c r="CZ1397" s="73"/>
      <c r="DA1397" s="73"/>
      <c r="DB1397" s="73"/>
      <c r="DC1397" s="73"/>
      <c r="DD1397" s="73"/>
      <c r="DE1397" s="73"/>
      <c r="DF1397" s="73"/>
      <c r="DG1397" s="73"/>
      <c r="DH1397" s="73"/>
      <c r="DI1397" s="73"/>
      <c r="DJ1397" s="73"/>
      <c r="DK1397" s="73"/>
      <c r="DL1397" s="73"/>
    </row>
    <row r="1398" spans="1:116" x14ac:dyDescent="0.4">
      <c r="A1398" s="31"/>
      <c r="B1398" t="str">
        <f>E1398</f>
        <v>1398 LAMORT-S</v>
      </c>
      <c r="D1398" t="s">
        <v>770</v>
      </c>
      <c r="E1398" s="12" t="str">
        <f t="shared" si="1720"/>
        <v>1398 LAMORT-S</v>
      </c>
      <c r="F1398" s="31"/>
      <c r="G1398" s="159" t="s">
        <v>304</v>
      </c>
      <c r="H1398" s="59">
        <v>0.1</v>
      </c>
      <c r="I1398" s="31"/>
      <c r="J1398" s="31"/>
      <c r="K1398" s="31"/>
      <c r="L1398" s="31"/>
      <c r="M1398" s="31"/>
      <c r="N1398" s="31"/>
      <c r="O1398" s="31"/>
      <c r="P1398" s="31"/>
      <c r="R1398" s="31"/>
      <c r="S1398" s="73"/>
      <c r="T1398" s="73"/>
      <c r="U1398" s="73"/>
      <c r="V1398" s="73"/>
      <c r="W1398" s="73"/>
      <c r="X1398" s="73"/>
      <c r="Y1398" s="73"/>
      <c r="Z1398" s="73"/>
      <c r="AA1398" s="73"/>
      <c r="AB1398" s="73"/>
      <c r="AC1398" s="73"/>
      <c r="AD1398" s="73"/>
      <c r="AE1398" s="73"/>
      <c r="AF1398" s="73"/>
      <c r="AG1398" s="73"/>
      <c r="AH1398" s="73"/>
      <c r="AI1398" s="73"/>
      <c r="AJ1398" s="73"/>
      <c r="AK1398" s="73"/>
      <c r="AL1398" s="73"/>
      <c r="AM1398" s="73"/>
      <c r="AN1398" s="73"/>
      <c r="AO1398" s="73"/>
      <c r="AP1398" s="73"/>
      <c r="AQ1398" s="73"/>
      <c r="AR1398" s="73"/>
      <c r="AS1398" s="73"/>
      <c r="AT1398" s="73"/>
      <c r="AU1398" s="73"/>
      <c r="AV1398" s="73"/>
      <c r="AW1398" s="73"/>
      <c r="AX1398" s="73"/>
      <c r="AY1398" s="73"/>
      <c r="AZ1398" s="73"/>
      <c r="BA1398" s="73"/>
      <c r="BB1398" s="73"/>
      <c r="BC1398" s="73"/>
      <c r="BD1398" s="73"/>
      <c r="BE1398" s="73"/>
      <c r="BF1398" s="73"/>
      <c r="BG1398" s="73"/>
      <c r="BH1398" s="73"/>
      <c r="BI1398" s="73"/>
      <c r="BJ1398" s="73"/>
      <c r="BK1398" s="73"/>
      <c r="BL1398" s="73"/>
      <c r="BM1398" s="73"/>
      <c r="BN1398" s="73"/>
      <c r="BO1398" s="73"/>
      <c r="BP1398" s="73"/>
      <c r="BQ1398" s="73"/>
      <c r="BR1398" s="73"/>
      <c r="BS1398" s="73"/>
      <c r="BT1398" s="73"/>
      <c r="BU1398" s="73"/>
      <c r="BV1398" s="73"/>
      <c r="BW1398" s="73"/>
      <c r="BX1398" s="73"/>
      <c r="BY1398" s="73"/>
      <c r="BZ1398" s="73"/>
      <c r="CA1398" s="73"/>
      <c r="CB1398" s="73"/>
      <c r="CC1398" s="73"/>
      <c r="CD1398" s="73"/>
      <c r="CE1398" s="73"/>
      <c r="CF1398" s="73"/>
      <c r="CG1398" s="73"/>
      <c r="CH1398" s="73"/>
      <c r="CI1398" s="73"/>
      <c r="CJ1398" s="73"/>
      <c r="CK1398" s="73"/>
      <c r="CL1398" s="73"/>
      <c r="CN1398" s="31"/>
      <c r="CO1398" s="73"/>
      <c r="CP1398" s="73"/>
      <c r="CQ1398" s="73"/>
      <c r="CR1398" s="73"/>
      <c r="CS1398" s="73"/>
      <c r="CT1398" s="73"/>
      <c r="CU1398" s="73"/>
      <c r="CV1398" s="73"/>
      <c r="CW1398" s="73"/>
      <c r="CX1398" s="73"/>
      <c r="CY1398" s="73"/>
      <c r="CZ1398" s="73"/>
      <c r="DA1398" s="73"/>
      <c r="DB1398" s="73"/>
      <c r="DC1398" s="73"/>
      <c r="DD1398" s="73"/>
      <c r="DE1398" s="73"/>
      <c r="DF1398" s="73"/>
      <c r="DG1398" s="73"/>
      <c r="DH1398" s="73"/>
      <c r="DI1398" s="73"/>
      <c r="DJ1398" s="73"/>
      <c r="DK1398" s="73"/>
      <c r="DL1398" s="73"/>
    </row>
    <row r="1399" spans="1:116" x14ac:dyDescent="0.4">
      <c r="A1399" s="31"/>
      <c r="B1399" s="31"/>
      <c r="C1399" s="31"/>
      <c r="D1399" t="s">
        <v>770</v>
      </c>
      <c r="E1399" s="12" t="str">
        <f t="shared" si="1720"/>
        <v>1399 LAMORT-S</v>
      </c>
      <c r="F1399" s="31"/>
      <c r="G1399" s="159" t="s">
        <v>305</v>
      </c>
      <c r="H1399" s="59">
        <v>0.5</v>
      </c>
      <c r="I1399" s="31"/>
      <c r="J1399" s="31"/>
      <c r="K1399" s="31"/>
      <c r="L1399" s="31"/>
      <c r="M1399" s="31"/>
      <c r="N1399" s="31"/>
      <c r="O1399" s="31"/>
      <c r="P1399" s="31"/>
      <c r="R1399" s="31"/>
      <c r="S1399" s="73"/>
      <c r="T1399" s="73"/>
      <c r="U1399" s="73"/>
      <c r="V1399" s="73"/>
      <c r="W1399" s="73"/>
      <c r="X1399" s="73"/>
      <c r="Y1399" s="73"/>
      <c r="Z1399" s="73"/>
      <c r="AA1399" s="73"/>
      <c r="AB1399" s="73"/>
      <c r="AC1399" s="73"/>
      <c r="AD1399" s="73"/>
      <c r="AE1399" s="73"/>
      <c r="AF1399" s="73"/>
      <c r="AG1399" s="73"/>
      <c r="AH1399" s="73"/>
      <c r="AI1399" s="73"/>
      <c r="AJ1399" s="73"/>
      <c r="AK1399" s="73"/>
      <c r="AL1399" s="73"/>
      <c r="AM1399" s="73"/>
      <c r="AN1399" s="73"/>
      <c r="AO1399" s="73"/>
      <c r="AP1399" s="73"/>
      <c r="AQ1399" s="73"/>
      <c r="AR1399" s="73"/>
      <c r="AS1399" s="73"/>
      <c r="AT1399" s="73"/>
      <c r="AU1399" s="73"/>
      <c r="AV1399" s="73"/>
      <c r="AW1399" s="73"/>
      <c r="AX1399" s="73"/>
      <c r="AY1399" s="73"/>
      <c r="AZ1399" s="73"/>
      <c r="BA1399" s="73"/>
      <c r="BB1399" s="73"/>
      <c r="BC1399" s="73"/>
      <c r="BD1399" s="73"/>
      <c r="BE1399" s="73"/>
      <c r="BF1399" s="73"/>
      <c r="BG1399" s="73"/>
      <c r="BH1399" s="73"/>
      <c r="BI1399" s="73"/>
      <c r="BJ1399" s="73"/>
      <c r="BK1399" s="73"/>
      <c r="BL1399" s="73"/>
      <c r="BM1399" s="73"/>
      <c r="BN1399" s="73"/>
      <c r="BO1399" s="73"/>
      <c r="BP1399" s="73"/>
      <c r="BQ1399" s="73"/>
      <c r="BR1399" s="73"/>
      <c r="BS1399" s="73"/>
      <c r="BT1399" s="73"/>
      <c r="BU1399" s="73"/>
      <c r="BV1399" s="73"/>
      <c r="BW1399" s="73"/>
      <c r="BX1399" s="73"/>
      <c r="BY1399" s="73"/>
      <c r="BZ1399" s="73"/>
      <c r="CA1399" s="73"/>
      <c r="CB1399" s="73"/>
      <c r="CC1399" s="73"/>
      <c r="CD1399" s="73"/>
      <c r="CE1399" s="73"/>
      <c r="CF1399" s="73"/>
      <c r="CG1399" s="73"/>
      <c r="CH1399" s="73"/>
      <c r="CI1399" s="73"/>
      <c r="CJ1399" s="73"/>
      <c r="CK1399" s="73"/>
      <c r="CL1399" s="73"/>
      <c r="CN1399" s="31"/>
      <c r="CO1399" s="73"/>
      <c r="CP1399" s="73"/>
      <c r="CQ1399" s="73"/>
      <c r="CR1399" s="73"/>
      <c r="CS1399" s="73"/>
      <c r="CT1399" s="73"/>
      <c r="CU1399" s="73"/>
      <c r="CV1399" s="73"/>
      <c r="CW1399" s="73"/>
      <c r="CX1399" s="73"/>
      <c r="CY1399" s="73"/>
      <c r="CZ1399" s="73"/>
      <c r="DA1399" s="73"/>
      <c r="DB1399" s="73"/>
      <c r="DC1399" s="73"/>
      <c r="DD1399" s="73"/>
      <c r="DE1399" s="73"/>
      <c r="DF1399" s="73"/>
      <c r="DG1399" s="73"/>
      <c r="DH1399" s="73"/>
      <c r="DI1399" s="73"/>
      <c r="DJ1399" s="73"/>
      <c r="DK1399" s="73"/>
      <c r="DL1399" s="73"/>
    </row>
    <row r="1400" spans="1:116" x14ac:dyDescent="0.4">
      <c r="D1400" t="s">
        <v>770</v>
      </c>
      <c r="E1400" t="str">
        <f t="shared" si="1720"/>
        <v>1400 LAMORT-S</v>
      </c>
      <c r="F1400" s="299"/>
      <c r="G1400" s="160" t="s">
        <v>289</v>
      </c>
      <c r="H1400" s="91">
        <v>0</v>
      </c>
      <c r="I1400" s="31"/>
      <c r="J1400" s="31"/>
      <c r="K1400" s="31"/>
      <c r="L1400" s="31"/>
      <c r="M1400" s="31"/>
      <c r="N1400" s="31"/>
      <c r="O1400" s="31"/>
      <c r="P1400" s="31"/>
      <c r="R1400" s="31"/>
      <c r="S1400" s="73"/>
      <c r="T1400" s="73"/>
      <c r="U1400" s="73"/>
      <c r="V1400" s="73"/>
      <c r="W1400" s="73"/>
      <c r="X1400" s="73"/>
      <c r="Y1400" s="73"/>
      <c r="Z1400" s="73"/>
      <c r="AA1400" s="73"/>
      <c r="AB1400" s="73"/>
      <c r="AC1400" s="73"/>
      <c r="AD1400" s="73"/>
      <c r="AE1400" s="73"/>
      <c r="AF1400" s="73"/>
      <c r="AG1400" s="73"/>
      <c r="AH1400" s="73"/>
      <c r="AI1400" s="73"/>
      <c r="AJ1400" s="73"/>
      <c r="AK1400" s="73"/>
      <c r="AL1400" s="73"/>
      <c r="AM1400" s="73"/>
      <c r="AN1400" s="73"/>
      <c r="AO1400" s="73"/>
      <c r="AP1400" s="73"/>
      <c r="AQ1400" s="73"/>
      <c r="AR1400" s="73"/>
      <c r="AS1400" s="73"/>
      <c r="AT1400" s="73"/>
      <c r="AU1400" s="73"/>
      <c r="AV1400" s="73"/>
      <c r="AW1400" s="73"/>
      <c r="AX1400" s="73"/>
      <c r="AY1400" s="73"/>
      <c r="AZ1400" s="73"/>
      <c r="BA1400" s="73"/>
      <c r="BB1400" s="73"/>
      <c r="BC1400" s="73"/>
      <c r="BD1400" s="73"/>
      <c r="BE1400" s="73"/>
      <c r="BF1400" s="73"/>
      <c r="BG1400" s="73"/>
      <c r="BH1400" s="73"/>
      <c r="BI1400" s="73"/>
      <c r="BJ1400" s="73"/>
      <c r="BK1400" s="73"/>
      <c r="BL1400" s="73"/>
      <c r="BM1400" s="73"/>
      <c r="BN1400" s="73"/>
      <c r="BO1400" s="73"/>
      <c r="BP1400" s="73"/>
      <c r="BQ1400" s="73"/>
      <c r="BR1400" s="73"/>
      <c r="BS1400" s="73"/>
      <c r="BT1400" s="73"/>
      <c r="BU1400" s="73"/>
      <c r="BV1400" s="73"/>
      <c r="BW1400" s="73"/>
      <c r="BX1400" s="73"/>
      <c r="BY1400" s="73"/>
      <c r="BZ1400" s="73"/>
      <c r="CA1400" s="73"/>
      <c r="CB1400" s="73"/>
      <c r="CC1400" s="73"/>
      <c r="CD1400" s="73"/>
      <c r="CE1400" s="73"/>
      <c r="CF1400" s="73"/>
      <c r="CG1400" s="73"/>
      <c r="CH1400" s="73"/>
      <c r="CI1400" s="73"/>
      <c r="CJ1400" s="73"/>
      <c r="CK1400" s="73"/>
      <c r="CL1400" s="73"/>
      <c r="CN1400" s="31"/>
      <c r="CO1400" s="73"/>
      <c r="CP1400" s="73"/>
      <c r="CQ1400" s="73"/>
      <c r="CR1400" s="73"/>
      <c r="CS1400" s="73"/>
      <c r="CT1400" s="73"/>
      <c r="CU1400" s="73"/>
      <c r="CV1400" s="73"/>
      <c r="CW1400" s="73"/>
      <c r="CX1400" s="73"/>
      <c r="CY1400" s="73"/>
      <c r="CZ1400" s="73"/>
      <c r="DA1400" s="73"/>
      <c r="DB1400" s="73"/>
      <c r="DC1400" s="73"/>
      <c r="DD1400" s="73"/>
      <c r="DE1400" s="73"/>
      <c r="DF1400" s="73"/>
      <c r="DG1400" s="73"/>
      <c r="DH1400" s="73"/>
      <c r="DI1400" s="73"/>
      <c r="DJ1400" s="73"/>
      <c r="DK1400" s="73"/>
      <c r="DL1400" s="73"/>
    </row>
    <row r="1401" spans="1:116" x14ac:dyDescent="0.4">
      <c r="D1401" t="s">
        <v>770</v>
      </c>
      <c r="E1401" t="str">
        <f t="shared" si="1720"/>
        <v>1401 LAMORT-S</v>
      </c>
      <c r="F1401" s="299"/>
      <c r="G1401" s="127"/>
      <c r="H1401" s="31"/>
      <c r="I1401" s="31"/>
      <c r="J1401" s="31"/>
      <c r="K1401" s="31"/>
      <c r="L1401" s="31"/>
      <c r="M1401" s="31"/>
      <c r="N1401" s="31"/>
      <c r="O1401" s="31"/>
      <c r="P1401" s="31"/>
      <c r="R1401" s="31"/>
      <c r="S1401" s="73"/>
      <c r="T1401" s="73"/>
      <c r="U1401" s="73"/>
      <c r="V1401" s="73"/>
      <c r="W1401" s="73"/>
      <c r="X1401" s="73"/>
      <c r="Y1401" s="73"/>
      <c r="Z1401" s="73"/>
      <c r="AA1401" s="73"/>
      <c r="AB1401" s="73"/>
      <c r="AC1401" s="73"/>
      <c r="AD1401" s="73"/>
      <c r="AE1401" s="73"/>
      <c r="AF1401" s="73"/>
      <c r="AG1401" s="73"/>
      <c r="AH1401" s="73"/>
      <c r="AI1401" s="73"/>
      <c r="AJ1401" s="73"/>
      <c r="AK1401" s="73"/>
      <c r="AL1401" s="73"/>
      <c r="AM1401" s="73"/>
      <c r="AN1401" s="73"/>
      <c r="AO1401" s="73"/>
      <c r="AP1401" s="73"/>
      <c r="AQ1401" s="73"/>
      <c r="AR1401" s="73"/>
      <c r="AS1401" s="73"/>
      <c r="AT1401" s="73"/>
      <c r="AU1401" s="73"/>
      <c r="AV1401" s="73"/>
      <c r="AW1401" s="73"/>
      <c r="AX1401" s="73"/>
      <c r="AY1401" s="73"/>
      <c r="AZ1401" s="73"/>
      <c r="BA1401" s="73"/>
      <c r="BB1401" s="73"/>
      <c r="BC1401" s="73"/>
      <c r="BD1401" s="73"/>
      <c r="BE1401" s="73"/>
      <c r="BF1401" s="73"/>
      <c r="BG1401" s="73"/>
      <c r="BH1401" s="73"/>
      <c r="BI1401" s="73"/>
      <c r="BJ1401" s="73"/>
      <c r="BK1401" s="73"/>
      <c r="BL1401" s="73"/>
      <c r="BM1401" s="73"/>
      <c r="BN1401" s="73"/>
      <c r="BO1401" s="73"/>
      <c r="BP1401" s="73"/>
      <c r="BQ1401" s="73"/>
      <c r="BR1401" s="73"/>
      <c r="BS1401" s="73"/>
      <c r="BT1401" s="73"/>
      <c r="BU1401" s="73"/>
      <c r="BV1401" s="73"/>
      <c r="BW1401" s="73"/>
      <c r="BX1401" s="73"/>
      <c r="BY1401" s="73"/>
      <c r="BZ1401" s="73"/>
      <c r="CA1401" s="73"/>
      <c r="CB1401" s="73"/>
      <c r="CC1401" s="73"/>
      <c r="CD1401" s="73"/>
      <c r="CE1401" s="73"/>
      <c r="CF1401" s="73"/>
      <c r="CG1401" s="73"/>
      <c r="CH1401" s="73"/>
      <c r="CI1401" s="73"/>
      <c r="CJ1401" s="73"/>
      <c r="CK1401" s="73"/>
      <c r="CL1401" s="73"/>
      <c r="CN1401" s="31"/>
      <c r="CO1401" s="73"/>
      <c r="CP1401" s="73"/>
      <c r="CQ1401" s="73"/>
      <c r="CR1401" s="73"/>
      <c r="CS1401" s="73"/>
      <c r="CT1401" s="73"/>
      <c r="CU1401" s="73"/>
      <c r="CV1401" s="73"/>
      <c r="CW1401" s="73"/>
      <c r="CX1401" s="73"/>
      <c r="CY1401" s="73"/>
      <c r="CZ1401" s="73"/>
      <c r="DA1401" s="73"/>
      <c r="DB1401" s="73"/>
      <c r="DC1401" s="73"/>
      <c r="DD1401" s="73"/>
      <c r="DE1401" s="73"/>
      <c r="DF1401" s="73"/>
      <c r="DG1401" s="73"/>
      <c r="DH1401" s="73"/>
      <c r="DI1401" s="73"/>
      <c r="DJ1401" s="73"/>
      <c r="DK1401" s="73"/>
      <c r="DL1401" s="73"/>
    </row>
    <row r="1402" spans="1:116" x14ac:dyDescent="0.4">
      <c r="D1402" t="s">
        <v>770</v>
      </c>
      <c r="E1402" t="str">
        <f t="shared" si="1720"/>
        <v>1402 LAMORT-S</v>
      </c>
      <c r="G1402" s="95" t="s">
        <v>290</v>
      </c>
      <c r="R1402" s="92"/>
      <c r="S1402" s="154"/>
      <c r="T1402" s="154"/>
      <c r="U1402" s="154"/>
      <c r="V1402" s="154"/>
      <c r="W1402" s="154"/>
      <c r="X1402" s="154"/>
      <c r="Y1402" s="154"/>
      <c r="Z1402" s="154"/>
      <c r="AA1402" s="154"/>
      <c r="AB1402" s="154"/>
      <c r="AC1402" s="154"/>
      <c r="AD1402" s="154"/>
      <c r="AE1402" s="154"/>
      <c r="AF1402" s="154"/>
      <c r="AG1402" s="154"/>
      <c r="AH1402" s="154"/>
      <c r="AI1402" s="154"/>
      <c r="AJ1402" s="154"/>
      <c r="AK1402" s="154"/>
      <c r="AL1402" s="154"/>
      <c r="AM1402" s="154"/>
      <c r="AN1402" s="154"/>
      <c r="AO1402" s="154"/>
      <c r="AP1402" s="154"/>
      <c r="AQ1402" s="154"/>
      <c r="AR1402" s="154"/>
      <c r="AS1402" s="154"/>
      <c r="AT1402" s="154"/>
      <c r="AU1402" s="154"/>
      <c r="AV1402" s="154"/>
      <c r="AW1402" s="154"/>
      <c r="AX1402" s="154"/>
      <c r="AY1402" s="154"/>
      <c r="AZ1402" s="154"/>
      <c r="BA1402" s="154"/>
      <c r="BB1402" s="154"/>
      <c r="BC1402" s="154"/>
      <c r="BD1402" s="154"/>
      <c r="BE1402" s="154"/>
      <c r="BF1402" s="154"/>
      <c r="BG1402" s="154"/>
      <c r="BH1402" s="154"/>
      <c r="BI1402" s="154"/>
      <c r="BJ1402" s="154"/>
      <c r="BK1402" s="154"/>
      <c r="BL1402" s="154"/>
      <c r="BM1402" s="154"/>
      <c r="BN1402" s="154"/>
      <c r="BO1402" s="154"/>
      <c r="BP1402" s="154"/>
      <c r="BQ1402" s="154"/>
      <c r="BR1402" s="154"/>
      <c r="BS1402" s="154"/>
      <c r="BT1402" s="154"/>
      <c r="BU1402" s="154"/>
      <c r="BV1402" s="154"/>
      <c r="BW1402" s="154"/>
      <c r="BX1402" s="154"/>
      <c r="BY1402" s="154"/>
      <c r="BZ1402" s="154"/>
      <c r="CA1402" s="154"/>
      <c r="CB1402" s="154"/>
      <c r="CC1402" s="154"/>
      <c r="CD1402" s="154"/>
      <c r="CE1402" s="154"/>
      <c r="CF1402" s="154"/>
      <c r="CG1402" s="154"/>
      <c r="CH1402" s="154"/>
      <c r="CI1402" s="154"/>
      <c r="CJ1402" s="154"/>
      <c r="CK1402" s="154"/>
      <c r="CL1402" s="154"/>
      <c r="CO1402" s="154"/>
      <c r="CP1402" s="154"/>
      <c r="CQ1402" s="154"/>
      <c r="CR1402" s="154"/>
      <c r="CS1402" s="154"/>
      <c r="CT1402" s="154"/>
      <c r="CU1402" s="154"/>
      <c r="CV1402" s="154"/>
      <c r="CW1402" s="154"/>
      <c r="CX1402" s="154"/>
      <c r="CY1402" s="154"/>
      <c r="CZ1402" s="154"/>
      <c r="DA1402" s="154"/>
      <c r="DB1402" s="154"/>
      <c r="DC1402" s="154"/>
      <c r="DD1402" s="154"/>
      <c r="DE1402" s="154"/>
      <c r="DF1402" s="154"/>
      <c r="DG1402" s="154"/>
      <c r="DH1402" s="154"/>
      <c r="DI1402" s="154"/>
      <c r="DJ1402" s="154"/>
      <c r="DK1402" s="154"/>
      <c r="DL1402" s="154"/>
    </row>
    <row r="1403" spans="1:116" x14ac:dyDescent="0.4">
      <c r="D1403" t="s">
        <v>770</v>
      </c>
      <c r="E1403" t="str">
        <f t="shared" si="1720"/>
        <v>1403 LAMORT-S</v>
      </c>
      <c r="G1403" s="158" t="s">
        <v>289</v>
      </c>
      <c r="K1403" s="24">
        <f ca="1">SUMIF($4:$4,K$2,1403:1403)</f>
        <v>2410371.7343070023</v>
      </c>
      <c r="L1403" s="24">
        <f ca="1">SUMIF($4:$4,L$2,1403:1403)</f>
        <v>1817076.3391021655</v>
      </c>
      <c r="M1403" s="24">
        <f ca="1">SUMIF($4:$4,M$2,1403:1403)</f>
        <v>1280465.3505646121</v>
      </c>
      <c r="N1403" s="24">
        <f ca="1">SUMIF($4:$4,N$2,1403:1403)</f>
        <v>795123.04832099844</v>
      </c>
      <c r="O1403" s="24">
        <f ca="1">SUMIF($4:$4,O$2,1403:1403)</f>
        <v>356151.13872759964</v>
      </c>
      <c r="P1403" s="24">
        <f ca="1">SUMIF($4:$4,P$2,1403:1403)</f>
        <v>-40880.680920696119</v>
      </c>
      <c r="R1403"/>
      <c r="S1403" s="80">
        <f>H1400</f>
        <v>0</v>
      </c>
      <c r="T1403" s="62">
        <f t="shared" ref="T1403:AY1412" ca="1" si="1722">S1408</f>
        <v>451875.38971832854</v>
      </c>
      <c r="U1403" s="62">
        <f t="shared" ca="1" si="1722"/>
        <v>856027.20757399953</v>
      </c>
      <c r="V1403" s="62">
        <f t="shared" ca="1" si="1722"/>
        <v>1212853.1499992018</v>
      </c>
      <c r="W1403" s="62">
        <f t="shared" ca="1" si="1722"/>
        <v>1522747.5992891891</v>
      </c>
      <c r="X1403" s="62">
        <f t="shared" ca="1" si="1722"/>
        <v>1786101.6512200886</v>
      </c>
      <c r="Y1403" s="62">
        <f t="shared" ca="1" si="1722"/>
        <v>2003303.1424365591</v>
      </c>
      <c r="Z1403" s="62">
        <f t="shared" ca="1" si="1722"/>
        <v>2174736.6776112206</v>
      </c>
      <c r="AA1403" s="62">
        <f t="shared" ca="1" si="1722"/>
        <v>2300783.6563777551</v>
      </c>
      <c r="AB1403" s="62">
        <f t="shared" ca="1" si="1722"/>
        <v>2381822.3000395643</v>
      </c>
      <c r="AC1403" s="62">
        <f t="shared" ca="1" si="1722"/>
        <v>2418227.6780558536</v>
      </c>
      <c r="AD1403" s="62">
        <f t="shared" ca="1" si="1722"/>
        <v>2410371.7343070023</v>
      </c>
      <c r="AE1403" s="62">
        <f t="shared" ca="1" si="1722"/>
        <v>2358623.3131410531</v>
      </c>
      <c r="AF1403" s="62">
        <f t="shared" ca="1" si="1722"/>
        <v>2307306.1288181534</v>
      </c>
      <c r="AG1403" s="62">
        <f t="shared" ca="1" si="1722"/>
        <v>2256416.5876979446</v>
      </c>
      <c r="AH1403" s="62">
        <f t="shared" ca="1" si="1722"/>
        <v>2205951.1260870709</v>
      </c>
      <c r="AI1403" s="62">
        <f t="shared" ca="1" si="1722"/>
        <v>2155906.2099896213</v>
      </c>
      <c r="AJ1403" s="62">
        <f t="shared" ca="1" si="1722"/>
        <v>2106278.3348596506</v>
      </c>
      <c r="AK1403" s="62">
        <f t="shared" ca="1" si="1722"/>
        <v>2057064.0253557628</v>
      </c>
      <c r="AL1403" s="62">
        <f t="shared" ca="1" si="1722"/>
        <v>2008259.8350977406</v>
      </c>
      <c r="AM1403" s="62">
        <f t="shared" ca="1" si="1722"/>
        <v>1959862.346425202</v>
      </c>
      <c r="AN1403" s="62">
        <f t="shared" ca="1" si="1722"/>
        <v>1911868.170158268</v>
      </c>
      <c r="AO1403" s="62">
        <f t="shared" ca="1" si="1722"/>
        <v>1864273.9453602249</v>
      </c>
      <c r="AP1403" s="62">
        <f t="shared" ca="1" si="1722"/>
        <v>1817076.3391021655</v>
      </c>
      <c r="AQ1403" s="62">
        <f t="shared" ca="1" si="1722"/>
        <v>1770272.0462295902</v>
      </c>
      <c r="AR1403" s="62">
        <f t="shared" ca="1" si="1722"/>
        <v>1723857.7891309527</v>
      </c>
      <c r="AS1403" s="62">
        <f t="shared" ca="1" si="1722"/>
        <v>1677830.3175081373</v>
      </c>
      <c r="AT1403" s="62">
        <f t="shared" ca="1" si="1722"/>
        <v>1632186.4081488454</v>
      </c>
      <c r="AU1403" s="62">
        <f t="shared" ca="1" si="1722"/>
        <v>1586922.8647008808</v>
      </c>
      <c r="AV1403" s="62">
        <f t="shared" ca="1" si="1722"/>
        <v>1542036.5174483159</v>
      </c>
      <c r="AW1403" s="62">
        <f t="shared" ca="1" si="1722"/>
        <v>1497524.2230895224</v>
      </c>
      <c r="AX1403" s="62">
        <f t="shared" ca="1" si="1722"/>
        <v>1453382.8645170522</v>
      </c>
      <c r="AY1403" s="62">
        <f t="shared" ca="1" si="1722"/>
        <v>1409609.3505993527</v>
      </c>
      <c r="AZ1403" s="62">
        <f t="shared" ref="AZ1403:CE1412" ca="1" si="1723">AY1408</f>
        <v>1366200.6159643007</v>
      </c>
      <c r="BA1403" s="62">
        <f t="shared" ca="1" si="1723"/>
        <v>1323153.6207845407</v>
      </c>
      <c r="BB1403" s="62">
        <f t="shared" ca="1" si="1723"/>
        <v>1280465.3505646121</v>
      </c>
      <c r="BC1403" s="62">
        <f t="shared" ca="1" si="1723"/>
        <v>1238132.8159298496</v>
      </c>
      <c r="BD1403" s="62">
        <f t="shared" ca="1" si="1723"/>
        <v>1196153.0524170434</v>
      </c>
      <c r="BE1403" s="62">
        <f t="shared" ca="1" si="1723"/>
        <v>1154523.1202668438</v>
      </c>
      <c r="BF1403" s="62">
        <f t="shared" ca="1" si="1723"/>
        <v>1113240.104217896</v>
      </c>
      <c r="BG1403" s="62">
        <f t="shared" ca="1" si="1723"/>
        <v>1072301.1133026895</v>
      </c>
      <c r="BH1403" s="62">
        <f t="shared" ca="1" si="1723"/>
        <v>1031703.2806451096</v>
      </c>
      <c r="BI1403" s="62">
        <f t="shared" ca="1" si="1723"/>
        <v>991443.76325967617</v>
      </c>
      <c r="BJ1403" s="62">
        <f t="shared" ca="1" si="1723"/>
        <v>951519.74185245472</v>
      </c>
      <c r="BK1403" s="62">
        <f t="shared" ca="1" si="1723"/>
        <v>911928.42062362679</v>
      </c>
      <c r="BL1403" s="62">
        <f t="shared" ca="1" si="1723"/>
        <v>872667.02707170579</v>
      </c>
      <c r="BM1403" s="62">
        <f t="shared" ca="1" si="1723"/>
        <v>833732.81179938407</v>
      </c>
      <c r="BN1403" s="62">
        <f t="shared" ca="1" si="1723"/>
        <v>795123.04832099844</v>
      </c>
      <c r="BO1403" s="62">
        <f t="shared" ca="1" si="1723"/>
        <v>756835.03287159931</v>
      </c>
      <c r="BP1403" s="62">
        <f t="shared" ca="1" si="1723"/>
        <v>718866.08421761182</v>
      </c>
      <c r="BQ1403" s="62">
        <f t="shared" ca="1" si="1723"/>
        <v>681213.5434690743</v>
      </c>
      <c r="BR1403" s="62">
        <f t="shared" ca="1" si="1723"/>
        <v>643874.77389344119</v>
      </c>
      <c r="BS1403" s="62">
        <f t="shared" ca="1" si="1723"/>
        <v>606847.16073093843</v>
      </c>
      <c r="BT1403" s="62">
        <f t="shared" ca="1" si="1723"/>
        <v>570128.11101145647</v>
      </c>
      <c r="BU1403" s="62">
        <f t="shared" ca="1" si="1723"/>
        <v>533715.0533729702</v>
      </c>
      <c r="BV1403" s="62">
        <f t="shared" ca="1" si="1723"/>
        <v>497605.43788147136</v>
      </c>
      <c r="BW1403" s="62">
        <f t="shared" ca="1" si="1723"/>
        <v>461796.73585240159</v>
      </c>
      <c r="BX1403" s="62">
        <f t="shared" ca="1" si="1723"/>
        <v>426286.43967357406</v>
      </c>
      <c r="BY1403" s="62">
        <f t="shared" ca="1" si="1723"/>
        <v>391072.06262957014</v>
      </c>
      <c r="BZ1403" s="62">
        <f t="shared" ca="1" si="1723"/>
        <v>356151.13872759964</v>
      </c>
      <c r="CA1403" s="62">
        <f t="shared" ca="1" si="1723"/>
        <v>321521.22252481221</v>
      </c>
      <c r="CB1403" s="62">
        <f t="shared" ca="1" si="1723"/>
        <v>287179.88895704795</v>
      </c>
      <c r="CC1403" s="62">
        <f t="shared" ca="1" si="1723"/>
        <v>253124.73316901503</v>
      </c>
      <c r="CD1403" s="62">
        <f t="shared" ca="1" si="1723"/>
        <v>219353.37034588249</v>
      </c>
      <c r="CE1403" s="62">
        <f t="shared" ca="1" si="1723"/>
        <v>185863.43554627604</v>
      </c>
      <c r="CF1403" s="62">
        <f t="shared" ref="CF1403:CL1412" ca="1" si="1724">CE1408</f>
        <v>152652.58353666624</v>
      </c>
      <c r="CG1403" s="62">
        <f t="shared" ca="1" si="1724"/>
        <v>119718.48862713657</v>
      </c>
      <c r="CH1403" s="62">
        <f t="shared" ca="1" si="1724"/>
        <v>87058.844508519629</v>
      </c>
      <c r="CI1403" s="62">
        <f t="shared" ca="1" si="1724"/>
        <v>54671.364090891206</v>
      </c>
      <c r="CJ1403" s="62">
        <f t="shared" ca="1" si="1724"/>
        <v>22553.779343409697</v>
      </c>
      <c r="CK1403" s="62">
        <f t="shared" ca="1" si="1724"/>
        <v>-9296.1588645095471</v>
      </c>
      <c r="CL1403" s="62">
        <f t="shared" ca="1" si="1724"/>
        <v>-40880.680920696119</v>
      </c>
      <c r="CO1403" s="62">
        <f t="shared" ref="CO1403:DL1412" si="1725">CN1408</f>
        <v>0</v>
      </c>
      <c r="CP1403" s="62">
        <f t="shared" ca="1" si="1725"/>
        <v>-43957.943615004799</v>
      </c>
      <c r="CQ1403" s="62">
        <f t="shared" ca="1" si="1725"/>
        <v>-45056.892205379918</v>
      </c>
      <c r="CR1403" s="62">
        <f t="shared" ca="1" si="1725"/>
        <v>-46183.314510514414</v>
      </c>
      <c r="CS1403" s="62">
        <f t="shared" ca="1" si="1725"/>
        <v>-47337.897373277272</v>
      </c>
      <c r="CT1403" s="62">
        <f t="shared" ca="1" si="1725"/>
        <v>-48521.344807609203</v>
      </c>
      <c r="CU1403" s="62">
        <f t="shared" ca="1" si="1725"/>
        <v>-49734.378427799435</v>
      </c>
      <c r="CV1403" s="62">
        <f t="shared" ca="1" si="1725"/>
        <v>-50977.737888494419</v>
      </c>
      <c r="CW1403" s="62">
        <f t="shared" ca="1" si="1725"/>
        <v>-52252.18133570678</v>
      </c>
      <c r="CX1403" s="62">
        <f t="shared" ca="1" si="1725"/>
        <v>-53558.485869099452</v>
      </c>
      <c r="CY1403" s="62">
        <f t="shared" ca="1" si="1725"/>
        <v>-54897.448015826936</v>
      </c>
      <c r="CZ1403" s="62">
        <f t="shared" ca="1" si="1725"/>
        <v>-55354.926749292157</v>
      </c>
      <c r="DA1403" s="62">
        <f t="shared" ca="1" si="1725"/>
        <v>-56738.799918024459</v>
      </c>
      <c r="DB1403" s="62">
        <f t="shared" ca="1" si="1725"/>
        <v>-58157.26991597507</v>
      </c>
      <c r="DC1403" s="62">
        <f t="shared" ca="1" si="1725"/>
        <v>-59611.201663874446</v>
      </c>
      <c r="DD1403" s="62">
        <f t="shared" ca="1" si="1725"/>
        <v>-61101.481705471306</v>
      </c>
      <c r="DE1403" s="62">
        <f t="shared" ca="1" si="1725"/>
        <v>-62629.018748108087</v>
      </c>
      <c r="DF1403" s="62">
        <f t="shared" ca="1" si="1725"/>
        <v>-64194.744216810788</v>
      </c>
      <c r="DG1403" s="62">
        <f t="shared" ca="1" si="1725"/>
        <v>-65799.612822231051</v>
      </c>
      <c r="DH1403" s="62">
        <f t="shared" ca="1" si="1725"/>
        <v>-67444.603142786829</v>
      </c>
      <c r="DI1403" s="62">
        <f t="shared" ca="1" si="1725"/>
        <v>-69130.718221356496</v>
      </c>
      <c r="DJ1403" s="62">
        <f t="shared" ca="1" si="1725"/>
        <v>-70858.986176890408</v>
      </c>
      <c r="DK1403" s="62">
        <f t="shared" ca="1" si="1725"/>
        <v>-72630.460831312666</v>
      </c>
      <c r="DL1403" s="62">
        <f t="shared" ca="1" si="1725"/>
        <v>-74446.222352095487</v>
      </c>
    </row>
    <row r="1404" spans="1:116" x14ac:dyDescent="0.4">
      <c r="D1404" t="s">
        <v>770</v>
      </c>
      <c r="E1404" t="str">
        <f t="shared" si="1720"/>
        <v>1404 LAMORT-S</v>
      </c>
      <c r="G1404" s="158" t="str">
        <f>"New loans originated - "&amp;SUBSTITUTE(G1394,":","")</f>
        <v>New loans originated - Volume driven amortizing loan - no defaults</v>
      </c>
      <c r="K1404" s="24">
        <f ca="1">SUMIF($4:$4,K$2,1404:1404)</f>
        <v>500000</v>
      </c>
      <c r="L1404" s="24">
        <f ca="1">SUMIF($4:$4,L$2,1404:1404)</f>
        <v>500000</v>
      </c>
      <c r="M1404" s="24">
        <f ca="1">SUMIF($4:$4,M$2,1404:1404)</f>
        <v>500000</v>
      </c>
      <c r="N1404" s="24">
        <f ca="1">SUMIF($4:$4,N$2,1404:1404)</f>
        <v>500000</v>
      </c>
      <c r="O1404" s="24">
        <f ca="1">SUMIF($4:$4,O$2,1404:1404)</f>
        <v>500000</v>
      </c>
      <c r="P1404" s="24">
        <f ca="1">SUMIF($4:$4,P$2,1404:1404)</f>
        <v>500000</v>
      </c>
      <c r="R1404"/>
      <c r="S1404" s="80" cm="1">
        <f t="array" aca="1" ref="S1404" ca="1">S1405*INDIRECT(S1389)</f>
        <v>500000</v>
      </c>
      <c r="T1404" s="80" cm="1">
        <f t="array" aca="1" ref="T1404" ca="1">T1405*INDIRECT(T1389)</f>
        <v>500000</v>
      </c>
      <c r="U1404" s="80" cm="1">
        <f t="array" aca="1" ref="U1404" ca="1">U1405*INDIRECT(U1389)</f>
        <v>500000</v>
      </c>
      <c r="V1404" s="80" cm="1">
        <f t="array" aca="1" ref="V1404" ca="1">V1405*INDIRECT(V1389)</f>
        <v>500000</v>
      </c>
      <c r="W1404" s="80" cm="1">
        <f t="array" aca="1" ref="W1404" ca="1">W1405*INDIRECT(W1389)</f>
        <v>500000</v>
      </c>
      <c r="X1404" s="80" cm="1">
        <f t="array" aca="1" ref="X1404" ca="1">X1405*INDIRECT(X1389)</f>
        <v>500000</v>
      </c>
      <c r="Y1404" s="80" cm="1">
        <f t="array" aca="1" ref="Y1404" ca="1">Y1405*INDIRECT(Y1389)</f>
        <v>500000</v>
      </c>
      <c r="Z1404" s="80" cm="1">
        <f t="array" aca="1" ref="Z1404" ca="1">Z1405*INDIRECT(Z1389)</f>
        <v>500000</v>
      </c>
      <c r="AA1404" s="80" cm="1">
        <f t="array" aca="1" ref="AA1404" ca="1">AA1405*INDIRECT(AA1389)</f>
        <v>500000</v>
      </c>
      <c r="AB1404" s="80" cm="1">
        <f t="array" aca="1" ref="AB1404" ca="1">AB1405*INDIRECT(AB1389)</f>
        <v>500000</v>
      </c>
      <c r="AC1404" s="80" cm="1">
        <f t="array" aca="1" ref="AC1404" ca="1">AC1405*INDIRECT(AC1389)</f>
        <v>500000</v>
      </c>
      <c r="AD1404" s="80" cm="1">
        <f t="array" aca="1" ref="AD1404" ca="1">AD1405*INDIRECT(AD1389)</f>
        <v>500000</v>
      </c>
      <c r="AE1404" s="80" cm="1">
        <f t="array" aca="1" ref="AE1404" ca="1">AE1405*INDIRECT(AE1389)</f>
        <v>500000</v>
      </c>
      <c r="AF1404" s="80" cm="1">
        <f t="array" aca="1" ref="AF1404" ca="1">AF1405*INDIRECT(AF1389)</f>
        <v>500000</v>
      </c>
      <c r="AG1404" s="80" cm="1">
        <f t="array" aca="1" ref="AG1404" ca="1">AG1405*INDIRECT(AG1389)</f>
        <v>500000</v>
      </c>
      <c r="AH1404" s="80" cm="1">
        <f t="array" aca="1" ref="AH1404" ca="1">AH1405*INDIRECT(AH1389)</f>
        <v>500000</v>
      </c>
      <c r="AI1404" s="80" cm="1">
        <f t="array" aca="1" ref="AI1404" ca="1">AI1405*INDIRECT(AI1389)</f>
        <v>500000</v>
      </c>
      <c r="AJ1404" s="80" cm="1">
        <f t="array" aca="1" ref="AJ1404" ca="1">AJ1405*INDIRECT(AJ1389)</f>
        <v>500000</v>
      </c>
      <c r="AK1404" s="80" cm="1">
        <f t="array" aca="1" ref="AK1404" ca="1">AK1405*INDIRECT(AK1389)</f>
        <v>500000</v>
      </c>
      <c r="AL1404" s="80" cm="1">
        <f t="array" aca="1" ref="AL1404" ca="1">AL1405*INDIRECT(AL1389)</f>
        <v>500000</v>
      </c>
      <c r="AM1404" s="80" cm="1">
        <f t="array" aca="1" ref="AM1404" ca="1">AM1405*INDIRECT(AM1389)</f>
        <v>500000</v>
      </c>
      <c r="AN1404" s="80" cm="1">
        <f t="array" aca="1" ref="AN1404" ca="1">AN1405*INDIRECT(AN1389)</f>
        <v>500000</v>
      </c>
      <c r="AO1404" s="80" cm="1">
        <f t="array" aca="1" ref="AO1404" ca="1">AO1405*INDIRECT(AO1389)</f>
        <v>500000</v>
      </c>
      <c r="AP1404" s="80" cm="1">
        <f t="array" aca="1" ref="AP1404" ca="1">AP1405*INDIRECT(AP1389)</f>
        <v>500000</v>
      </c>
      <c r="AQ1404" s="80" cm="1">
        <f t="array" aca="1" ref="AQ1404" ca="1">AQ1405*INDIRECT(AQ1389)</f>
        <v>500000</v>
      </c>
      <c r="AR1404" s="80" cm="1">
        <f t="array" aca="1" ref="AR1404" ca="1">AR1405*INDIRECT(AR1389)</f>
        <v>500000</v>
      </c>
      <c r="AS1404" s="80" cm="1">
        <f t="array" aca="1" ref="AS1404" ca="1">AS1405*INDIRECT(AS1389)</f>
        <v>500000</v>
      </c>
      <c r="AT1404" s="80" cm="1">
        <f t="array" aca="1" ref="AT1404" ca="1">AT1405*INDIRECT(AT1389)</f>
        <v>500000</v>
      </c>
      <c r="AU1404" s="80" cm="1">
        <f t="array" aca="1" ref="AU1404" ca="1">AU1405*INDIRECT(AU1389)</f>
        <v>500000</v>
      </c>
      <c r="AV1404" s="80" cm="1">
        <f t="array" aca="1" ref="AV1404" ca="1">AV1405*INDIRECT(AV1389)</f>
        <v>500000</v>
      </c>
      <c r="AW1404" s="80" cm="1">
        <f t="array" aca="1" ref="AW1404" ca="1">AW1405*INDIRECT(AW1389)</f>
        <v>500000</v>
      </c>
      <c r="AX1404" s="80" cm="1">
        <f t="array" aca="1" ref="AX1404" ca="1">AX1405*INDIRECT(AX1389)</f>
        <v>500000</v>
      </c>
      <c r="AY1404" s="80" cm="1">
        <f t="array" aca="1" ref="AY1404" ca="1">AY1405*INDIRECT(AY1389)</f>
        <v>500000</v>
      </c>
      <c r="AZ1404" s="80" cm="1">
        <f t="array" aca="1" ref="AZ1404" ca="1">AZ1405*INDIRECT(AZ1389)</f>
        <v>500000</v>
      </c>
      <c r="BA1404" s="80" cm="1">
        <f t="array" aca="1" ref="BA1404" ca="1">BA1405*INDIRECT(BA1389)</f>
        <v>500000</v>
      </c>
      <c r="BB1404" s="80" cm="1">
        <f t="array" aca="1" ref="BB1404" ca="1">BB1405*INDIRECT(BB1389)</f>
        <v>500000</v>
      </c>
      <c r="BC1404" s="80" cm="1">
        <f t="array" aca="1" ref="BC1404" ca="1">BC1405*INDIRECT(BC1389)</f>
        <v>500000</v>
      </c>
      <c r="BD1404" s="80" cm="1">
        <f t="array" aca="1" ref="BD1404" ca="1">BD1405*INDIRECT(BD1389)</f>
        <v>500000</v>
      </c>
      <c r="BE1404" s="80" cm="1">
        <f t="array" aca="1" ref="BE1404" ca="1">BE1405*INDIRECT(BE1389)</f>
        <v>500000</v>
      </c>
      <c r="BF1404" s="80" cm="1">
        <f t="array" aca="1" ref="BF1404" ca="1">BF1405*INDIRECT(BF1389)</f>
        <v>500000</v>
      </c>
      <c r="BG1404" s="80" cm="1">
        <f t="array" aca="1" ref="BG1404" ca="1">BG1405*INDIRECT(BG1389)</f>
        <v>500000</v>
      </c>
      <c r="BH1404" s="80" cm="1">
        <f t="array" aca="1" ref="BH1404" ca="1">BH1405*INDIRECT(BH1389)</f>
        <v>500000</v>
      </c>
      <c r="BI1404" s="80" cm="1">
        <f t="array" aca="1" ref="BI1404" ca="1">BI1405*INDIRECT(BI1389)</f>
        <v>500000</v>
      </c>
      <c r="BJ1404" s="80" cm="1">
        <f t="array" aca="1" ref="BJ1404" ca="1">BJ1405*INDIRECT(BJ1389)</f>
        <v>500000</v>
      </c>
      <c r="BK1404" s="80" cm="1">
        <f t="array" aca="1" ref="BK1404" ca="1">BK1405*INDIRECT(BK1389)</f>
        <v>500000</v>
      </c>
      <c r="BL1404" s="80" cm="1">
        <f t="array" aca="1" ref="BL1404" ca="1">BL1405*INDIRECT(BL1389)</f>
        <v>500000</v>
      </c>
      <c r="BM1404" s="80" cm="1">
        <f t="array" aca="1" ref="BM1404" ca="1">BM1405*INDIRECT(BM1389)</f>
        <v>500000</v>
      </c>
      <c r="BN1404" s="80" cm="1">
        <f t="array" aca="1" ref="BN1404" ca="1">BN1405*INDIRECT(BN1389)</f>
        <v>500000</v>
      </c>
      <c r="BO1404" s="80" cm="1">
        <f t="array" aca="1" ref="BO1404" ca="1">BO1405*INDIRECT(BO1389)</f>
        <v>500000</v>
      </c>
      <c r="BP1404" s="80" cm="1">
        <f t="array" aca="1" ref="BP1404" ca="1">BP1405*INDIRECT(BP1389)</f>
        <v>500000</v>
      </c>
      <c r="BQ1404" s="80" cm="1">
        <f t="array" aca="1" ref="BQ1404" ca="1">BQ1405*INDIRECT(BQ1389)</f>
        <v>500000</v>
      </c>
      <c r="BR1404" s="80" cm="1">
        <f t="array" aca="1" ref="BR1404" ca="1">BR1405*INDIRECT(BR1389)</f>
        <v>500000</v>
      </c>
      <c r="BS1404" s="80" cm="1">
        <f t="array" aca="1" ref="BS1404" ca="1">BS1405*INDIRECT(BS1389)</f>
        <v>500000</v>
      </c>
      <c r="BT1404" s="80" cm="1">
        <f t="array" aca="1" ref="BT1404" ca="1">BT1405*INDIRECT(BT1389)</f>
        <v>500000</v>
      </c>
      <c r="BU1404" s="80" cm="1">
        <f t="array" aca="1" ref="BU1404" ca="1">BU1405*INDIRECT(BU1389)</f>
        <v>500000</v>
      </c>
      <c r="BV1404" s="80" cm="1">
        <f t="array" aca="1" ref="BV1404" ca="1">BV1405*INDIRECT(BV1389)</f>
        <v>500000</v>
      </c>
      <c r="BW1404" s="80" cm="1">
        <f t="array" aca="1" ref="BW1404" ca="1">BW1405*INDIRECT(BW1389)</f>
        <v>500000</v>
      </c>
      <c r="BX1404" s="80" cm="1">
        <f t="array" aca="1" ref="BX1404" ca="1">BX1405*INDIRECT(BX1389)</f>
        <v>500000</v>
      </c>
      <c r="BY1404" s="80" cm="1">
        <f t="array" aca="1" ref="BY1404" ca="1">BY1405*INDIRECT(BY1389)</f>
        <v>500000</v>
      </c>
      <c r="BZ1404" s="80" cm="1">
        <f t="array" aca="1" ref="BZ1404" ca="1">BZ1405*INDIRECT(BZ1389)</f>
        <v>500000</v>
      </c>
      <c r="CA1404" s="80" cm="1">
        <f t="array" aca="1" ref="CA1404" ca="1">CA1405*INDIRECT(CA1389)</f>
        <v>500000</v>
      </c>
      <c r="CB1404" s="80" cm="1">
        <f t="array" aca="1" ref="CB1404" ca="1">CB1405*INDIRECT(CB1389)</f>
        <v>500000</v>
      </c>
      <c r="CC1404" s="80" cm="1">
        <f t="array" aca="1" ref="CC1404" ca="1">CC1405*INDIRECT(CC1389)</f>
        <v>500000</v>
      </c>
      <c r="CD1404" s="80" cm="1">
        <f t="array" aca="1" ref="CD1404" ca="1">CD1405*INDIRECT(CD1389)</f>
        <v>500000</v>
      </c>
      <c r="CE1404" s="80" cm="1">
        <f t="array" aca="1" ref="CE1404" ca="1">CE1405*INDIRECT(CE1389)</f>
        <v>500000</v>
      </c>
      <c r="CF1404" s="80" cm="1">
        <f t="array" aca="1" ref="CF1404" ca="1">CF1405*INDIRECT(CF1389)</f>
        <v>500000</v>
      </c>
      <c r="CG1404" s="80" cm="1">
        <f t="array" aca="1" ref="CG1404" ca="1">CG1405*INDIRECT(CG1389)</f>
        <v>500000</v>
      </c>
      <c r="CH1404" s="80" cm="1">
        <f t="array" aca="1" ref="CH1404" ca="1">CH1405*INDIRECT(CH1389)</f>
        <v>500000</v>
      </c>
      <c r="CI1404" s="80" cm="1">
        <f t="array" aca="1" ref="CI1404" ca="1">CI1405*INDIRECT(CI1389)</f>
        <v>500000</v>
      </c>
      <c r="CJ1404" s="80" cm="1">
        <f t="array" aca="1" ref="CJ1404" ca="1">CJ1405*INDIRECT(CJ1389)</f>
        <v>500000</v>
      </c>
      <c r="CK1404" s="80" cm="1">
        <f t="array" aca="1" ref="CK1404" ca="1">CK1405*INDIRECT(CK1389)</f>
        <v>500000</v>
      </c>
      <c r="CL1404" s="80" cm="1">
        <f t="array" aca="1" ref="CL1404" ca="1">CL1405*INDIRECT(CL1389)</f>
        <v>500000</v>
      </c>
      <c r="CO1404" s="80" cm="1">
        <f t="array" aca="1" ref="CO1404" ca="1">CO1405*INDIRECT(CO1389)</f>
        <v>0</v>
      </c>
      <c r="CP1404" s="80" cm="1">
        <f t="array" aca="1" ref="CP1404" ca="1">CP1405*INDIRECT(CP1389)</f>
        <v>0</v>
      </c>
      <c r="CQ1404" s="80" cm="1">
        <f t="array" aca="1" ref="CQ1404" ca="1">CQ1405*INDIRECT(CQ1389)</f>
        <v>0</v>
      </c>
      <c r="CR1404" s="80" cm="1">
        <f t="array" aca="1" ref="CR1404" ca="1">CR1405*INDIRECT(CR1389)</f>
        <v>0</v>
      </c>
      <c r="CS1404" s="80" cm="1">
        <f t="array" aca="1" ref="CS1404" ca="1">CS1405*INDIRECT(CS1389)</f>
        <v>0</v>
      </c>
      <c r="CT1404" s="80" cm="1">
        <f t="array" aca="1" ref="CT1404" ca="1">CT1405*INDIRECT(CT1389)</f>
        <v>0</v>
      </c>
      <c r="CU1404" s="80" cm="1">
        <f t="array" aca="1" ref="CU1404" ca="1">CU1405*INDIRECT(CU1389)</f>
        <v>0</v>
      </c>
      <c r="CV1404" s="80" cm="1">
        <f t="array" aca="1" ref="CV1404" ca="1">CV1405*INDIRECT(CV1389)</f>
        <v>0</v>
      </c>
      <c r="CW1404" s="80" cm="1">
        <f t="array" aca="1" ref="CW1404" ca="1">CW1405*INDIRECT(CW1389)</f>
        <v>0</v>
      </c>
      <c r="CX1404" s="80" cm="1">
        <f t="array" aca="1" ref="CX1404" ca="1">CX1405*INDIRECT(CX1389)</f>
        <v>0</v>
      </c>
      <c r="CY1404" s="80" cm="1">
        <f t="array" aca="1" ref="CY1404" ca="1">CY1405*INDIRECT(CY1389)</f>
        <v>0</v>
      </c>
      <c r="CZ1404" s="80" cm="1">
        <f t="array" aca="1" ref="CZ1404" ca="1">CZ1405*INDIRECT(CZ1389)</f>
        <v>0</v>
      </c>
      <c r="DA1404" s="80" cm="1">
        <f t="array" aca="1" ref="DA1404" ca="1">DA1405*INDIRECT(DA1389)</f>
        <v>0</v>
      </c>
      <c r="DB1404" s="80" cm="1">
        <f t="array" aca="1" ref="DB1404" ca="1">DB1405*INDIRECT(DB1389)</f>
        <v>0</v>
      </c>
      <c r="DC1404" s="80" cm="1">
        <f t="array" aca="1" ref="DC1404" ca="1">DC1405*INDIRECT(DC1389)</f>
        <v>0</v>
      </c>
      <c r="DD1404" s="80" cm="1">
        <f t="array" aca="1" ref="DD1404" ca="1">DD1405*INDIRECT(DD1389)</f>
        <v>0</v>
      </c>
      <c r="DE1404" s="80" cm="1">
        <f t="array" aca="1" ref="DE1404" ca="1">DE1405*INDIRECT(DE1389)</f>
        <v>0</v>
      </c>
      <c r="DF1404" s="80" cm="1">
        <f t="array" aca="1" ref="DF1404" ca="1">DF1405*INDIRECT(DF1389)</f>
        <v>0</v>
      </c>
      <c r="DG1404" s="80" cm="1">
        <f t="array" aca="1" ref="DG1404" ca="1">DG1405*INDIRECT(DG1389)</f>
        <v>0</v>
      </c>
      <c r="DH1404" s="80" cm="1">
        <f t="array" aca="1" ref="DH1404" ca="1">DH1405*INDIRECT(DH1389)</f>
        <v>0</v>
      </c>
      <c r="DI1404" s="80" cm="1">
        <f t="array" aca="1" ref="DI1404" ca="1">DI1405*INDIRECT(DI1389)</f>
        <v>0</v>
      </c>
      <c r="DJ1404" s="80" cm="1">
        <f t="array" aca="1" ref="DJ1404" ca="1">DJ1405*INDIRECT(DJ1389)</f>
        <v>0</v>
      </c>
      <c r="DK1404" s="80" cm="1">
        <f t="array" aca="1" ref="DK1404" ca="1">DK1405*INDIRECT(DK1389)</f>
        <v>0</v>
      </c>
      <c r="DL1404" s="80" cm="1">
        <f t="array" aca="1" ref="DL1404" ca="1">DL1405*INDIRECT(DL1389)</f>
        <v>0</v>
      </c>
    </row>
    <row r="1405" spans="1:116" x14ac:dyDescent="0.4">
      <c r="A1405" s="12"/>
      <c r="B1405" t="str">
        <f>E1405</f>
        <v>1405 LAMORT-S</v>
      </c>
      <c r="C1405" s="12"/>
      <c r="D1405" t="s">
        <v>770</v>
      </c>
      <c r="E1405" t="str">
        <f>ROW()&amp;" "&amp;D1405</f>
        <v>1405 LAMORT-S</v>
      </c>
      <c r="F1405" s="12"/>
      <c r="G1405" s="145" t="s">
        <v>308</v>
      </c>
      <c r="H1405" s="12"/>
      <c r="I1405" s="60"/>
      <c r="J1405" s="60"/>
      <c r="K1405" s="18">
        <v>100</v>
      </c>
      <c r="L1405" s="18">
        <v>100</v>
      </c>
      <c r="M1405" s="18">
        <v>100</v>
      </c>
      <c r="N1405" s="18">
        <v>100</v>
      </c>
      <c r="O1405" s="18">
        <v>100</v>
      </c>
      <c r="P1405" s="18">
        <v>100</v>
      </c>
      <c r="R1405" s="12"/>
      <c r="S1405" s="147" cm="1">
        <f t="array" ref="S1405">IFERROR(INDEX($K:$Q,ROW(),MATCH(S$3,$K$2:$Q$2,0)),0)</f>
        <v>100</v>
      </c>
      <c r="T1405" s="147" cm="1">
        <f t="array" ref="T1405">IFERROR(INDEX($K:$Q,ROW(),MATCH(T$3,$K$2:$Q$2,0)),0)</f>
        <v>100</v>
      </c>
      <c r="U1405" s="147" cm="1">
        <f t="array" ref="U1405">IFERROR(INDEX($K:$Q,ROW(),MATCH(U$3,$K$2:$Q$2,0)),0)</f>
        <v>100</v>
      </c>
      <c r="V1405" s="147" cm="1">
        <f t="array" ref="V1405">IFERROR(INDEX($K:$Q,ROW(),MATCH(V$3,$K$2:$Q$2,0)),0)</f>
        <v>100</v>
      </c>
      <c r="W1405" s="147" cm="1">
        <f t="array" ref="W1405">IFERROR(INDEX($K:$Q,ROW(),MATCH(W$3,$K$2:$Q$2,0)),0)</f>
        <v>100</v>
      </c>
      <c r="X1405" s="147" cm="1">
        <f t="array" ref="X1405">IFERROR(INDEX($K:$Q,ROW(),MATCH(X$3,$K$2:$Q$2,0)),0)</f>
        <v>100</v>
      </c>
      <c r="Y1405" s="147" cm="1">
        <f t="array" ref="Y1405">IFERROR(INDEX($K:$Q,ROW(),MATCH(Y$3,$K$2:$Q$2,0)),0)</f>
        <v>100</v>
      </c>
      <c r="Z1405" s="147" cm="1">
        <f t="array" ref="Z1405">IFERROR(INDEX($K:$Q,ROW(),MATCH(Z$3,$K$2:$Q$2,0)),0)</f>
        <v>100</v>
      </c>
      <c r="AA1405" s="147" cm="1">
        <f t="array" ref="AA1405">IFERROR(INDEX($K:$Q,ROW(),MATCH(AA$3,$K$2:$Q$2,0)),0)</f>
        <v>100</v>
      </c>
      <c r="AB1405" s="147" cm="1">
        <f t="array" ref="AB1405">IFERROR(INDEX($K:$Q,ROW(),MATCH(AB$3,$K$2:$Q$2,0)),0)</f>
        <v>100</v>
      </c>
      <c r="AC1405" s="147" cm="1">
        <f t="array" ref="AC1405">IFERROR(INDEX($K:$Q,ROW(),MATCH(AC$3,$K$2:$Q$2,0)),0)</f>
        <v>100</v>
      </c>
      <c r="AD1405" s="147" cm="1">
        <f t="array" ref="AD1405">IFERROR(INDEX($K:$Q,ROW(),MATCH(AD$3,$K$2:$Q$2,0)),0)</f>
        <v>100</v>
      </c>
      <c r="AE1405" s="147" cm="1">
        <f t="array" ref="AE1405">IFERROR(INDEX($K:$Q,ROW(),MATCH(AE$3,$K$2:$Q$2,0)),0)</f>
        <v>100</v>
      </c>
      <c r="AF1405" s="147" cm="1">
        <f t="array" ref="AF1405">IFERROR(INDEX($K:$Q,ROW(),MATCH(AF$3,$K$2:$Q$2,0)),0)</f>
        <v>100</v>
      </c>
      <c r="AG1405" s="147" cm="1">
        <f t="array" ref="AG1405">IFERROR(INDEX($K:$Q,ROW(),MATCH(AG$3,$K$2:$Q$2,0)),0)</f>
        <v>100</v>
      </c>
      <c r="AH1405" s="147" cm="1">
        <f t="array" ref="AH1405">IFERROR(INDEX($K:$Q,ROW(),MATCH(AH$3,$K$2:$Q$2,0)),0)</f>
        <v>100</v>
      </c>
      <c r="AI1405" s="147" cm="1">
        <f t="array" ref="AI1405">IFERROR(INDEX($K:$Q,ROW(),MATCH(AI$3,$K$2:$Q$2,0)),0)</f>
        <v>100</v>
      </c>
      <c r="AJ1405" s="147" cm="1">
        <f t="array" ref="AJ1405">IFERROR(INDEX($K:$Q,ROW(),MATCH(AJ$3,$K$2:$Q$2,0)),0)</f>
        <v>100</v>
      </c>
      <c r="AK1405" s="147" cm="1">
        <f t="array" ref="AK1405">IFERROR(INDEX($K:$Q,ROW(),MATCH(AK$3,$K$2:$Q$2,0)),0)</f>
        <v>100</v>
      </c>
      <c r="AL1405" s="147" cm="1">
        <f t="array" ref="AL1405">IFERROR(INDEX($K:$Q,ROW(),MATCH(AL$3,$K$2:$Q$2,0)),0)</f>
        <v>100</v>
      </c>
      <c r="AM1405" s="147" cm="1">
        <f t="array" ref="AM1405">IFERROR(INDEX($K:$Q,ROW(),MATCH(AM$3,$K$2:$Q$2,0)),0)</f>
        <v>100</v>
      </c>
      <c r="AN1405" s="147" cm="1">
        <f t="array" ref="AN1405">IFERROR(INDEX($K:$Q,ROW(),MATCH(AN$3,$K$2:$Q$2,0)),0)</f>
        <v>100</v>
      </c>
      <c r="AO1405" s="147" cm="1">
        <f t="array" ref="AO1405">IFERROR(INDEX($K:$Q,ROW(),MATCH(AO$3,$K$2:$Q$2,0)),0)</f>
        <v>100</v>
      </c>
      <c r="AP1405" s="147" cm="1">
        <f t="array" ref="AP1405">IFERROR(INDEX($K:$Q,ROW(),MATCH(AP$3,$K$2:$Q$2,0)),0)</f>
        <v>100</v>
      </c>
      <c r="AQ1405" s="147" cm="1">
        <f t="array" ref="AQ1405">IFERROR(INDEX($K:$Q,ROW(),MATCH(AQ$3,$K$2:$Q$2,0)),0)</f>
        <v>100</v>
      </c>
      <c r="AR1405" s="147" cm="1">
        <f t="array" ref="AR1405">IFERROR(INDEX($K:$Q,ROW(),MATCH(AR$3,$K$2:$Q$2,0)),0)</f>
        <v>100</v>
      </c>
      <c r="AS1405" s="147" cm="1">
        <f t="array" ref="AS1405">IFERROR(INDEX($K:$Q,ROW(),MATCH(AS$3,$K$2:$Q$2,0)),0)</f>
        <v>100</v>
      </c>
      <c r="AT1405" s="147" cm="1">
        <f t="array" ref="AT1405">IFERROR(INDEX($K:$Q,ROW(),MATCH(AT$3,$K$2:$Q$2,0)),0)</f>
        <v>100</v>
      </c>
      <c r="AU1405" s="147" cm="1">
        <f t="array" ref="AU1405">IFERROR(INDEX($K:$Q,ROW(),MATCH(AU$3,$K$2:$Q$2,0)),0)</f>
        <v>100</v>
      </c>
      <c r="AV1405" s="147" cm="1">
        <f t="array" ref="AV1405">IFERROR(INDEX($K:$Q,ROW(),MATCH(AV$3,$K$2:$Q$2,0)),0)</f>
        <v>100</v>
      </c>
      <c r="AW1405" s="147" cm="1">
        <f t="array" ref="AW1405">IFERROR(INDEX($K:$Q,ROW(),MATCH(AW$3,$K$2:$Q$2,0)),0)</f>
        <v>100</v>
      </c>
      <c r="AX1405" s="147" cm="1">
        <f t="array" ref="AX1405">IFERROR(INDEX($K:$Q,ROW(),MATCH(AX$3,$K$2:$Q$2,0)),0)</f>
        <v>100</v>
      </c>
      <c r="AY1405" s="147" cm="1">
        <f t="array" ref="AY1405">IFERROR(INDEX($K:$Q,ROW(),MATCH(AY$3,$K$2:$Q$2,0)),0)</f>
        <v>100</v>
      </c>
      <c r="AZ1405" s="147" cm="1">
        <f t="array" ref="AZ1405">IFERROR(INDEX($K:$Q,ROW(),MATCH(AZ$3,$K$2:$Q$2,0)),0)</f>
        <v>100</v>
      </c>
      <c r="BA1405" s="147" cm="1">
        <f t="array" ref="BA1405">IFERROR(INDEX($K:$Q,ROW(),MATCH(BA$3,$K$2:$Q$2,0)),0)</f>
        <v>100</v>
      </c>
      <c r="BB1405" s="147" cm="1">
        <f t="array" ref="BB1405">IFERROR(INDEX($K:$Q,ROW(),MATCH(BB$3,$K$2:$Q$2,0)),0)</f>
        <v>100</v>
      </c>
      <c r="BC1405" s="147" cm="1">
        <f t="array" ref="BC1405">IFERROR(INDEX($K:$Q,ROW(),MATCH(BC$3,$K$2:$Q$2,0)),0)</f>
        <v>100</v>
      </c>
      <c r="BD1405" s="147" cm="1">
        <f t="array" ref="BD1405">IFERROR(INDEX($K:$Q,ROW(),MATCH(BD$3,$K$2:$Q$2,0)),0)</f>
        <v>100</v>
      </c>
      <c r="BE1405" s="147" cm="1">
        <f t="array" ref="BE1405">IFERROR(INDEX($K:$Q,ROW(),MATCH(BE$3,$K$2:$Q$2,0)),0)</f>
        <v>100</v>
      </c>
      <c r="BF1405" s="147" cm="1">
        <f t="array" ref="BF1405">IFERROR(INDEX($K:$Q,ROW(),MATCH(BF$3,$K$2:$Q$2,0)),0)</f>
        <v>100</v>
      </c>
      <c r="BG1405" s="147" cm="1">
        <f t="array" ref="BG1405">IFERROR(INDEX($K:$Q,ROW(),MATCH(BG$3,$K$2:$Q$2,0)),0)</f>
        <v>100</v>
      </c>
      <c r="BH1405" s="147" cm="1">
        <f t="array" ref="BH1405">IFERROR(INDEX($K:$Q,ROW(),MATCH(BH$3,$K$2:$Q$2,0)),0)</f>
        <v>100</v>
      </c>
      <c r="BI1405" s="147" cm="1">
        <f t="array" ref="BI1405">IFERROR(INDEX($K:$Q,ROW(),MATCH(BI$3,$K$2:$Q$2,0)),0)</f>
        <v>100</v>
      </c>
      <c r="BJ1405" s="147" cm="1">
        <f t="array" ref="BJ1405">IFERROR(INDEX($K:$Q,ROW(),MATCH(BJ$3,$K$2:$Q$2,0)),0)</f>
        <v>100</v>
      </c>
      <c r="BK1405" s="147" cm="1">
        <f t="array" ref="BK1405">IFERROR(INDEX($K:$Q,ROW(),MATCH(BK$3,$K$2:$Q$2,0)),0)</f>
        <v>100</v>
      </c>
      <c r="BL1405" s="147" cm="1">
        <f t="array" ref="BL1405">IFERROR(INDEX($K:$Q,ROW(),MATCH(BL$3,$K$2:$Q$2,0)),0)</f>
        <v>100</v>
      </c>
      <c r="BM1405" s="147" cm="1">
        <f t="array" ref="BM1405">IFERROR(INDEX($K:$Q,ROW(),MATCH(BM$3,$K$2:$Q$2,0)),0)</f>
        <v>100</v>
      </c>
      <c r="BN1405" s="147" cm="1">
        <f t="array" ref="BN1405">IFERROR(INDEX($K:$Q,ROW(),MATCH(BN$3,$K$2:$Q$2,0)),0)</f>
        <v>100</v>
      </c>
      <c r="BO1405" s="147" cm="1">
        <f t="array" ref="BO1405">IFERROR(INDEX($K:$Q,ROW(),MATCH(BO$3,$K$2:$Q$2,0)),0)</f>
        <v>100</v>
      </c>
      <c r="BP1405" s="147" cm="1">
        <f t="array" ref="BP1405">IFERROR(INDEX($K:$Q,ROW(),MATCH(BP$3,$K$2:$Q$2,0)),0)</f>
        <v>100</v>
      </c>
      <c r="BQ1405" s="147" cm="1">
        <f t="array" ref="BQ1405">IFERROR(INDEX($K:$Q,ROW(),MATCH(BQ$3,$K$2:$Q$2,0)),0)</f>
        <v>100</v>
      </c>
      <c r="BR1405" s="147" cm="1">
        <f t="array" ref="BR1405">IFERROR(INDEX($K:$Q,ROW(),MATCH(BR$3,$K$2:$Q$2,0)),0)</f>
        <v>100</v>
      </c>
      <c r="BS1405" s="147" cm="1">
        <f t="array" ref="BS1405">IFERROR(INDEX($K:$Q,ROW(),MATCH(BS$3,$K$2:$Q$2,0)),0)</f>
        <v>100</v>
      </c>
      <c r="BT1405" s="147" cm="1">
        <f t="array" ref="BT1405">IFERROR(INDEX($K:$Q,ROW(),MATCH(BT$3,$K$2:$Q$2,0)),0)</f>
        <v>100</v>
      </c>
      <c r="BU1405" s="147" cm="1">
        <f t="array" ref="BU1405">IFERROR(INDEX($K:$Q,ROW(),MATCH(BU$3,$K$2:$Q$2,0)),0)</f>
        <v>100</v>
      </c>
      <c r="BV1405" s="147" cm="1">
        <f t="array" ref="BV1405">IFERROR(INDEX($K:$Q,ROW(),MATCH(BV$3,$K$2:$Q$2,0)),0)</f>
        <v>100</v>
      </c>
      <c r="BW1405" s="147" cm="1">
        <f t="array" ref="BW1405">IFERROR(INDEX($K:$Q,ROW(),MATCH(BW$3,$K$2:$Q$2,0)),0)</f>
        <v>100</v>
      </c>
      <c r="BX1405" s="147" cm="1">
        <f t="array" ref="BX1405">IFERROR(INDEX($K:$Q,ROW(),MATCH(BX$3,$K$2:$Q$2,0)),0)</f>
        <v>100</v>
      </c>
      <c r="BY1405" s="147" cm="1">
        <f t="array" ref="BY1405">IFERROR(INDEX($K:$Q,ROW(),MATCH(BY$3,$K$2:$Q$2,0)),0)</f>
        <v>100</v>
      </c>
      <c r="BZ1405" s="147" cm="1">
        <f t="array" ref="BZ1405">IFERROR(INDEX($K:$Q,ROW(),MATCH(BZ$3,$K$2:$Q$2,0)),0)</f>
        <v>100</v>
      </c>
      <c r="CA1405" s="147" cm="1">
        <f t="array" ref="CA1405">IFERROR(INDEX($K:$Q,ROW(),MATCH(CA$3,$K$2:$Q$2,0)),0)</f>
        <v>100</v>
      </c>
      <c r="CB1405" s="147" cm="1">
        <f t="array" ref="CB1405">IFERROR(INDEX($K:$Q,ROW(),MATCH(CB$3,$K$2:$Q$2,0)),0)</f>
        <v>100</v>
      </c>
      <c r="CC1405" s="147" cm="1">
        <f t="array" ref="CC1405">IFERROR(INDEX($K:$Q,ROW(),MATCH(CC$3,$K$2:$Q$2,0)),0)</f>
        <v>100</v>
      </c>
      <c r="CD1405" s="147" cm="1">
        <f t="array" ref="CD1405">IFERROR(INDEX($K:$Q,ROW(),MATCH(CD$3,$K$2:$Q$2,0)),0)</f>
        <v>100</v>
      </c>
      <c r="CE1405" s="147" cm="1">
        <f t="array" ref="CE1405">IFERROR(INDEX($K:$Q,ROW(),MATCH(CE$3,$K$2:$Q$2,0)),0)</f>
        <v>100</v>
      </c>
      <c r="CF1405" s="147" cm="1">
        <f t="array" ref="CF1405">IFERROR(INDEX($K:$Q,ROW(),MATCH(CF$3,$K$2:$Q$2,0)),0)</f>
        <v>100</v>
      </c>
      <c r="CG1405" s="147" cm="1">
        <f t="array" ref="CG1405">IFERROR(INDEX($K:$Q,ROW(),MATCH(CG$3,$K$2:$Q$2,0)),0)</f>
        <v>100</v>
      </c>
      <c r="CH1405" s="147" cm="1">
        <f t="array" ref="CH1405">IFERROR(INDEX($K:$Q,ROW(),MATCH(CH$3,$K$2:$Q$2,0)),0)</f>
        <v>100</v>
      </c>
      <c r="CI1405" s="147" cm="1">
        <f t="array" ref="CI1405">IFERROR(INDEX($K:$Q,ROW(),MATCH(CI$3,$K$2:$Q$2,0)),0)</f>
        <v>100</v>
      </c>
      <c r="CJ1405" s="147" cm="1">
        <f t="array" ref="CJ1405">IFERROR(INDEX($K:$Q,ROW(),MATCH(CJ$3,$K$2:$Q$2,0)),0)</f>
        <v>100</v>
      </c>
      <c r="CK1405" s="147" cm="1">
        <f t="array" ref="CK1405">IFERROR(INDEX($K:$Q,ROW(),MATCH(CK$3,$K$2:$Q$2,0)),0)</f>
        <v>100</v>
      </c>
      <c r="CL1405" s="147" cm="1">
        <f t="array" ref="CL1405">IFERROR(INDEX($K:$Q,ROW(),MATCH(CL$3,$K$2:$Q$2,0)),0)</f>
        <v>100</v>
      </c>
      <c r="CN1405" s="60"/>
      <c r="CO1405" s="147" cm="1">
        <f t="array" ref="CO1405">IFERROR(INDEX($K:$Q,ROW(),MATCH(CO$3,$K$2:$Q$2,0)),0)</f>
        <v>0</v>
      </c>
      <c r="CP1405" s="147" cm="1">
        <f t="array" ref="CP1405">IFERROR(INDEX($K:$Q,ROW(),MATCH(CP$3,$K$2:$Q$2,0)),0)</f>
        <v>0</v>
      </c>
      <c r="CQ1405" s="147" cm="1">
        <f t="array" ref="CQ1405">IFERROR(INDEX($K:$Q,ROW(),MATCH(CQ$3,$K$2:$Q$2,0)),0)</f>
        <v>0</v>
      </c>
      <c r="CR1405" s="147" cm="1">
        <f t="array" ref="CR1405">IFERROR(INDEX($K:$Q,ROW(),MATCH(CR$3,$K$2:$Q$2,0)),0)</f>
        <v>0</v>
      </c>
      <c r="CS1405" s="147" cm="1">
        <f t="array" ref="CS1405">IFERROR(INDEX($K:$Q,ROW(),MATCH(CS$3,$K$2:$Q$2,0)),0)</f>
        <v>0</v>
      </c>
      <c r="CT1405" s="147" cm="1">
        <f t="array" ref="CT1405">IFERROR(INDEX($K:$Q,ROW(),MATCH(CT$3,$K$2:$Q$2,0)),0)</f>
        <v>0</v>
      </c>
      <c r="CU1405" s="147" cm="1">
        <f t="array" ref="CU1405">IFERROR(INDEX($K:$Q,ROW(),MATCH(CU$3,$K$2:$Q$2,0)),0)</f>
        <v>0</v>
      </c>
      <c r="CV1405" s="147" cm="1">
        <f t="array" ref="CV1405">IFERROR(INDEX($K:$Q,ROW(),MATCH(CV$3,$K$2:$Q$2,0)),0)</f>
        <v>0</v>
      </c>
      <c r="CW1405" s="147" cm="1">
        <f t="array" ref="CW1405">IFERROR(INDEX($K:$Q,ROW(),MATCH(CW$3,$K$2:$Q$2,0)),0)</f>
        <v>0</v>
      </c>
      <c r="CX1405" s="147" cm="1">
        <f t="array" ref="CX1405">IFERROR(INDEX($K:$Q,ROW(),MATCH(CX$3,$K$2:$Q$2,0)),0)</f>
        <v>0</v>
      </c>
      <c r="CY1405" s="147" cm="1">
        <f t="array" ref="CY1405">IFERROR(INDEX($K:$Q,ROW(),MATCH(CY$3,$K$2:$Q$2,0)),0)</f>
        <v>0</v>
      </c>
      <c r="CZ1405" s="147" cm="1">
        <f t="array" ref="CZ1405">IFERROR(INDEX($K:$Q,ROW(),MATCH(CZ$3,$K$2:$Q$2,0)),0)</f>
        <v>0</v>
      </c>
      <c r="DA1405" s="147" cm="1">
        <f t="array" ref="DA1405">IFERROR(INDEX($K:$Q,ROW(),MATCH(DA$3,$K$2:$Q$2,0)),0)</f>
        <v>0</v>
      </c>
      <c r="DB1405" s="147" cm="1">
        <f t="array" ref="DB1405">IFERROR(INDEX($K:$Q,ROW(),MATCH(DB$3,$K$2:$Q$2,0)),0)</f>
        <v>0</v>
      </c>
      <c r="DC1405" s="147" cm="1">
        <f t="array" ref="DC1405">IFERROR(INDEX($K:$Q,ROW(),MATCH(DC$3,$K$2:$Q$2,0)),0)</f>
        <v>0</v>
      </c>
      <c r="DD1405" s="147" cm="1">
        <f t="array" ref="DD1405">IFERROR(INDEX($K:$Q,ROW(),MATCH(DD$3,$K$2:$Q$2,0)),0)</f>
        <v>0</v>
      </c>
      <c r="DE1405" s="147" cm="1">
        <f t="array" ref="DE1405">IFERROR(INDEX($K:$Q,ROW(),MATCH(DE$3,$K$2:$Q$2,0)),0)</f>
        <v>0</v>
      </c>
      <c r="DF1405" s="147" cm="1">
        <f t="array" ref="DF1405">IFERROR(INDEX($K:$Q,ROW(),MATCH(DF$3,$K$2:$Q$2,0)),0)</f>
        <v>0</v>
      </c>
      <c r="DG1405" s="147" cm="1">
        <f t="array" ref="DG1405">IFERROR(INDEX($K:$Q,ROW(),MATCH(DG$3,$K$2:$Q$2,0)),0)</f>
        <v>0</v>
      </c>
      <c r="DH1405" s="147" cm="1">
        <f t="array" ref="DH1405">IFERROR(INDEX($K:$Q,ROW(),MATCH(DH$3,$K$2:$Q$2,0)),0)</f>
        <v>0</v>
      </c>
      <c r="DI1405" s="147" cm="1">
        <f t="array" ref="DI1405">IFERROR(INDEX($K:$Q,ROW(),MATCH(DI$3,$K$2:$Q$2,0)),0)</f>
        <v>0</v>
      </c>
      <c r="DJ1405" s="147" cm="1">
        <f t="array" ref="DJ1405">IFERROR(INDEX($K:$Q,ROW(),MATCH(DJ$3,$K$2:$Q$2,0)),0)</f>
        <v>0</v>
      </c>
      <c r="DK1405" s="147" cm="1">
        <f t="array" ref="DK1405">IFERROR(INDEX($K:$Q,ROW(),MATCH(DK$3,$K$2:$Q$2,0)),0)</f>
        <v>0</v>
      </c>
      <c r="DL1405" s="147" cm="1">
        <f t="array" ref="DL1405">IFERROR(INDEX($K:$Q,ROW(),MATCH(DL$3,$K$2:$Q$2,0)),0)</f>
        <v>0</v>
      </c>
    </row>
    <row r="1406" spans="1:116" x14ac:dyDescent="0.4">
      <c r="D1406" t="s">
        <v>770</v>
      </c>
      <c r="E1406" t="str">
        <f>ROW()&amp;" "&amp;D1406</f>
        <v>1406 LAMORT-S</v>
      </c>
      <c r="G1406" s="158" t="str">
        <f>"Prepayment - "&amp;SUBSTITUTE(G1394,":","")</f>
        <v>Prepayment - Volume driven amortizing loan - no defaults</v>
      </c>
      <c r="K1406" s="24">
        <f>SUMIF($4:$4,K$2,1406:1406)</f>
        <v>0</v>
      </c>
      <c r="L1406" s="24">
        <f>SUMIF($4:$4,L$2,1406:1406)</f>
        <v>0</v>
      </c>
      <c r="M1406" s="24">
        <f>SUMIF($4:$4,M$2,1406:1406)</f>
        <v>0</v>
      </c>
      <c r="N1406" s="24">
        <f>SUMIF($4:$4,N$2,1406:1406)</f>
        <v>0</v>
      </c>
      <c r="O1406" s="24">
        <f>SUMIF($4:$4,O$2,1406:1406)</f>
        <v>0</v>
      </c>
      <c r="P1406" s="24">
        <f>SUMIF($4:$4,P$2,1406:1406)</f>
        <v>0</v>
      </c>
      <c r="R1406"/>
      <c r="S1406" s="74">
        <v>0</v>
      </c>
      <c r="T1406" s="133">
        <v>0</v>
      </c>
      <c r="U1406" s="133">
        <v>0</v>
      </c>
      <c r="V1406" s="74">
        <v>0</v>
      </c>
      <c r="W1406" s="74">
        <v>0</v>
      </c>
      <c r="X1406" s="74">
        <v>0</v>
      </c>
      <c r="Y1406" s="74">
        <v>0</v>
      </c>
      <c r="Z1406" s="74">
        <v>0</v>
      </c>
      <c r="AA1406" s="74">
        <v>0</v>
      </c>
      <c r="AB1406" s="74">
        <v>0</v>
      </c>
      <c r="AC1406" s="74">
        <v>0</v>
      </c>
      <c r="AD1406" s="74">
        <v>0</v>
      </c>
      <c r="AE1406" s="74">
        <v>0</v>
      </c>
      <c r="AF1406" s="74">
        <v>0</v>
      </c>
      <c r="AG1406" s="74">
        <v>0</v>
      </c>
      <c r="AH1406" s="74">
        <v>0</v>
      </c>
      <c r="AI1406" s="74">
        <v>0</v>
      </c>
      <c r="AJ1406" s="74">
        <v>0</v>
      </c>
      <c r="AK1406" s="74">
        <v>0</v>
      </c>
      <c r="AL1406" s="74">
        <v>0</v>
      </c>
      <c r="AM1406" s="74">
        <v>0</v>
      </c>
      <c r="AN1406" s="74">
        <v>0</v>
      </c>
      <c r="AO1406" s="74">
        <v>0</v>
      </c>
      <c r="AP1406" s="74">
        <v>0</v>
      </c>
      <c r="AQ1406" s="74">
        <v>0</v>
      </c>
      <c r="AR1406" s="74">
        <v>0</v>
      </c>
      <c r="AS1406" s="74">
        <v>0</v>
      </c>
      <c r="AT1406" s="74">
        <v>0</v>
      </c>
      <c r="AU1406" s="74">
        <v>0</v>
      </c>
      <c r="AV1406" s="74">
        <v>0</v>
      </c>
      <c r="AW1406" s="74">
        <v>0</v>
      </c>
      <c r="AX1406" s="74">
        <v>0</v>
      </c>
      <c r="AY1406" s="74">
        <v>0</v>
      </c>
      <c r="AZ1406" s="74">
        <v>0</v>
      </c>
      <c r="BA1406" s="74">
        <v>0</v>
      </c>
      <c r="BB1406" s="74">
        <v>0</v>
      </c>
      <c r="BC1406" s="74">
        <v>0</v>
      </c>
      <c r="BD1406" s="74">
        <v>0</v>
      </c>
      <c r="BE1406" s="74">
        <v>0</v>
      </c>
      <c r="BF1406" s="74">
        <v>0</v>
      </c>
      <c r="BG1406" s="74">
        <v>0</v>
      </c>
      <c r="BH1406" s="74">
        <v>0</v>
      </c>
      <c r="BI1406" s="74">
        <v>0</v>
      </c>
      <c r="BJ1406" s="74">
        <v>0</v>
      </c>
      <c r="BK1406" s="74">
        <v>0</v>
      </c>
      <c r="BL1406" s="74">
        <v>0</v>
      </c>
      <c r="BM1406" s="74">
        <v>0</v>
      </c>
      <c r="BN1406" s="74">
        <v>0</v>
      </c>
      <c r="BO1406" s="74">
        <v>0</v>
      </c>
      <c r="BP1406" s="74">
        <v>0</v>
      </c>
      <c r="BQ1406" s="74">
        <v>0</v>
      </c>
      <c r="BR1406" s="74">
        <v>0</v>
      </c>
      <c r="BS1406" s="74">
        <v>0</v>
      </c>
      <c r="BT1406" s="74">
        <v>0</v>
      </c>
      <c r="BU1406" s="74">
        <v>0</v>
      </c>
      <c r="BV1406" s="74">
        <v>0</v>
      </c>
      <c r="BW1406" s="74">
        <v>0</v>
      </c>
      <c r="BX1406" s="74">
        <v>0</v>
      </c>
      <c r="BY1406" s="74">
        <v>0</v>
      </c>
      <c r="BZ1406" s="74">
        <v>0</v>
      </c>
      <c r="CA1406" s="74">
        <v>0</v>
      </c>
      <c r="CB1406" s="74">
        <v>0</v>
      </c>
      <c r="CC1406" s="74">
        <v>0</v>
      </c>
      <c r="CD1406" s="74">
        <v>0</v>
      </c>
      <c r="CE1406" s="74">
        <v>0</v>
      </c>
      <c r="CF1406" s="74">
        <v>0</v>
      </c>
      <c r="CG1406" s="74">
        <v>0</v>
      </c>
      <c r="CH1406" s="74">
        <v>0</v>
      </c>
      <c r="CI1406" s="74">
        <v>0</v>
      </c>
      <c r="CJ1406" s="74">
        <v>0</v>
      </c>
      <c r="CK1406" s="74">
        <v>0</v>
      </c>
      <c r="CL1406" s="74">
        <v>0</v>
      </c>
      <c r="CO1406" s="74">
        <v>0</v>
      </c>
      <c r="CP1406" s="74">
        <v>0</v>
      </c>
      <c r="CQ1406" s="74">
        <v>0</v>
      </c>
      <c r="CR1406" s="74">
        <v>0</v>
      </c>
      <c r="CS1406" s="74">
        <v>0</v>
      </c>
      <c r="CT1406" s="74">
        <v>0</v>
      </c>
      <c r="CU1406" s="74">
        <v>0</v>
      </c>
      <c r="CV1406" s="74">
        <v>0</v>
      </c>
      <c r="CW1406" s="74">
        <v>0</v>
      </c>
      <c r="CX1406" s="74">
        <v>0</v>
      </c>
      <c r="CY1406" s="74">
        <v>0</v>
      </c>
      <c r="CZ1406" s="74">
        <v>0</v>
      </c>
      <c r="DA1406" s="74">
        <v>0</v>
      </c>
      <c r="DB1406" s="74">
        <v>0</v>
      </c>
      <c r="DC1406" s="74">
        <v>0</v>
      </c>
      <c r="DD1406" s="74">
        <v>0</v>
      </c>
      <c r="DE1406" s="74">
        <v>0</v>
      </c>
      <c r="DF1406" s="74">
        <v>0</v>
      </c>
      <c r="DG1406" s="74">
        <v>0</v>
      </c>
      <c r="DH1406" s="74">
        <v>0</v>
      </c>
      <c r="DI1406" s="74">
        <v>0</v>
      </c>
      <c r="DJ1406" s="74">
        <v>0</v>
      </c>
      <c r="DK1406" s="74">
        <v>0</v>
      </c>
      <c r="DL1406" s="74">
        <v>0</v>
      </c>
    </row>
    <row r="1407" spans="1:116" x14ac:dyDescent="0.4">
      <c r="A1407" s="98"/>
      <c r="D1407" t="s">
        <v>770</v>
      </c>
      <c r="E1407" t="str">
        <f>ROW()&amp;" "&amp;D1407</f>
        <v>1407 LAMORT-S</v>
      </c>
      <c r="G1407" s="158" t="str">
        <f>"Principal payments - "&amp;SUBSTITUTE(G1394,":","")</f>
        <v>Principal payments - Volume driven amortizing loan - no defaults</v>
      </c>
      <c r="K1407" s="138">
        <f ca="1">SUMIF($4:$4,K$2,1407:1407)</f>
        <v>-551748.4211659492</v>
      </c>
      <c r="L1407" s="138">
        <f ca="1">SUMIF($4:$4,L$2,1407:1407)</f>
        <v>-546804.29287257546</v>
      </c>
      <c r="M1407" s="138">
        <f ca="1">SUMIF($4:$4,M$2,1407:1407)</f>
        <v>-542332.53463476256</v>
      </c>
      <c r="N1407" s="138">
        <f ca="1">SUMIF($4:$4,N$2,1407:1407)</f>
        <v>-538288.01544939913</v>
      </c>
      <c r="O1407" s="138">
        <f ca="1">SUMIF($4:$4,O$2,1407:1407)</f>
        <v>-534629.91620278743</v>
      </c>
      <c r="P1407" s="138">
        <f ca="1">SUMIF($4:$4,P$2,1407:1407)</f>
        <v>-531321.31770571833</v>
      </c>
      <c r="R1407"/>
      <c r="S1407" s="226">
        <f t="shared" ref="S1407:AX1416" ca="1" si="1726">S1419-S1410</f>
        <v>-48124.610281671463</v>
      </c>
      <c r="T1407" s="226">
        <f t="shared" ca="1" si="1726"/>
        <v>-95848.18214432901</v>
      </c>
      <c r="U1407" s="226">
        <f t="shared" ca="1" si="1726"/>
        <v>-143174.05757479771</v>
      </c>
      <c r="V1407" s="226">
        <f t="shared" ca="1" si="1726"/>
        <v>-190105.55071001255</v>
      </c>
      <c r="W1407" s="226">
        <f t="shared" ca="1" si="1726"/>
        <v>-236645.94806910056</v>
      </c>
      <c r="X1407" s="226">
        <f t="shared" ca="1" si="1726"/>
        <v>-282798.50878352951</v>
      </c>
      <c r="Y1407" s="226">
        <f t="shared" ca="1" si="1726"/>
        <v>-328566.46482533828</v>
      </c>
      <c r="Z1407" s="226">
        <f t="shared" ca="1" si="1726"/>
        <v>-373953.02123346523</v>
      </c>
      <c r="AA1407" s="226">
        <f t="shared" ca="1" si="1726"/>
        <v>-418961.35633819114</v>
      </c>
      <c r="AB1407" s="226">
        <f t="shared" ca="1" si="1726"/>
        <v>-463594.62198371097</v>
      </c>
      <c r="AC1407" s="226">
        <f t="shared" ca="1" si="1726"/>
        <v>-507855.94374885148</v>
      </c>
      <c r="AD1407" s="226">
        <f t="shared" ca="1" si="1726"/>
        <v>-551748.4211659492</v>
      </c>
      <c r="AE1407" s="226">
        <f t="shared" ca="1" si="1726"/>
        <v>-551317.18432289956</v>
      </c>
      <c r="AF1407" s="226">
        <f t="shared" ca="1" si="1726"/>
        <v>-550889.5411202088</v>
      </c>
      <c r="AG1407" s="226">
        <f t="shared" ca="1" si="1726"/>
        <v>-550465.4616108737</v>
      </c>
      <c r="AH1407" s="226">
        <f t="shared" ca="1" si="1726"/>
        <v>-550044.91609744972</v>
      </c>
      <c r="AI1407" s="226">
        <f t="shared" ca="1" si="1726"/>
        <v>-549627.87512997095</v>
      </c>
      <c r="AJ1407" s="226">
        <f t="shared" ca="1" si="1726"/>
        <v>-549214.3095038879</v>
      </c>
      <c r="AK1407" s="226">
        <f t="shared" ca="1" si="1726"/>
        <v>-548804.19025802216</v>
      </c>
      <c r="AL1407" s="226">
        <f t="shared" ca="1" si="1726"/>
        <v>-548397.48867253866</v>
      </c>
      <c r="AM1407" s="226">
        <f t="shared" ca="1" si="1726"/>
        <v>-547994.17626693414</v>
      </c>
      <c r="AN1407" s="226">
        <f t="shared" ca="1" si="1726"/>
        <v>-547594.22479804303</v>
      </c>
      <c r="AO1407" s="226">
        <f t="shared" ca="1" si="1726"/>
        <v>-547197.60625805939</v>
      </c>
      <c r="AP1407" s="226">
        <f t="shared" ca="1" si="1726"/>
        <v>-546804.29287257546</v>
      </c>
      <c r="AQ1407" s="226">
        <f t="shared" ca="1" si="1726"/>
        <v>-546414.2570986374</v>
      </c>
      <c r="AR1407" s="226">
        <f t="shared" ca="1" si="1726"/>
        <v>-546027.47162281536</v>
      </c>
      <c r="AS1407" s="226">
        <f t="shared" ca="1" si="1726"/>
        <v>-545643.90935929189</v>
      </c>
      <c r="AT1407" s="226">
        <f t="shared" ca="1" si="1726"/>
        <v>-545263.54344796448</v>
      </c>
      <c r="AU1407" s="226">
        <f t="shared" ca="1" si="1726"/>
        <v>-544886.34725256485</v>
      </c>
      <c r="AV1407" s="226">
        <f t="shared" ca="1" si="1726"/>
        <v>-544512.29435879341</v>
      </c>
      <c r="AW1407" s="226">
        <f t="shared" ca="1" si="1726"/>
        <v>-544141.35857247014</v>
      </c>
      <c r="AX1407" s="226">
        <f t="shared" ca="1" si="1726"/>
        <v>-543773.51391769957</v>
      </c>
      <c r="AY1407" s="226">
        <f t="shared" ref="AY1407:CD1416" ca="1" si="1727">AY1419-AY1410</f>
        <v>-543408.73463505204</v>
      </c>
      <c r="AZ1407" s="226">
        <f t="shared" ca="1" si="1727"/>
        <v>-543046.99517975992</v>
      </c>
      <c r="BA1407" s="226">
        <f t="shared" ca="1" si="1727"/>
        <v>-542688.27021992858</v>
      </c>
      <c r="BB1407" s="226">
        <f t="shared" ca="1" si="1727"/>
        <v>-542332.53463476256</v>
      </c>
      <c r="BC1407" s="226">
        <f t="shared" ca="1" si="1727"/>
        <v>-541979.76351280627</v>
      </c>
      <c r="BD1407" s="226">
        <f t="shared" ca="1" si="1727"/>
        <v>-541629.93215019954</v>
      </c>
      <c r="BE1407" s="226">
        <f t="shared" ca="1" si="1727"/>
        <v>-541283.01604894781</v>
      </c>
      <c r="BF1407" s="226">
        <f t="shared" ca="1" si="1727"/>
        <v>-540938.99091520661</v>
      </c>
      <c r="BG1407" s="226">
        <f t="shared" ca="1" si="1727"/>
        <v>-540597.83265757991</v>
      </c>
      <c r="BH1407" s="226">
        <f t="shared" ca="1" si="1727"/>
        <v>-540259.51738543343</v>
      </c>
      <c r="BI1407" s="226">
        <f t="shared" ca="1" si="1727"/>
        <v>-539924.02140722144</v>
      </c>
      <c r="BJ1407" s="226">
        <f t="shared" ca="1" si="1727"/>
        <v>-539591.32122882793</v>
      </c>
      <c r="BK1407" s="226">
        <f t="shared" ca="1" si="1727"/>
        <v>-539261.39355192101</v>
      </c>
      <c r="BL1407" s="226">
        <f t="shared" ca="1" si="1727"/>
        <v>-538934.21527232172</v>
      </c>
      <c r="BM1407" s="226">
        <f t="shared" ca="1" si="1727"/>
        <v>-538609.76347838563</v>
      </c>
      <c r="BN1407" s="226">
        <f t="shared" ca="1" si="1727"/>
        <v>-538288.01544939913</v>
      </c>
      <c r="BO1407" s="226">
        <f t="shared" ca="1" si="1727"/>
        <v>-537968.94865398749</v>
      </c>
      <c r="BP1407" s="226">
        <f t="shared" ca="1" si="1727"/>
        <v>-537652.54074853752</v>
      </c>
      <c r="BQ1407" s="226">
        <f t="shared" ca="1" si="1727"/>
        <v>-537338.76957563311</v>
      </c>
      <c r="BR1407" s="226">
        <f t="shared" ca="1" si="1727"/>
        <v>-537027.61316250276</v>
      </c>
      <c r="BS1407" s="226">
        <f t="shared" ca="1" si="1727"/>
        <v>-536719.04971948196</v>
      </c>
      <c r="BT1407" s="226">
        <f t="shared" ca="1" si="1727"/>
        <v>-536413.05763848627</v>
      </c>
      <c r="BU1407" s="226">
        <f t="shared" ca="1" si="1727"/>
        <v>-536109.61549149884</v>
      </c>
      <c r="BV1407" s="226">
        <f t="shared" ca="1" si="1727"/>
        <v>-535808.70202906977</v>
      </c>
      <c r="BW1407" s="226">
        <f t="shared" ca="1" si="1727"/>
        <v>-535510.29617882753</v>
      </c>
      <c r="BX1407" s="226">
        <f t="shared" ca="1" si="1727"/>
        <v>-535214.37704400392</v>
      </c>
      <c r="BY1407" s="226">
        <f t="shared" ca="1" si="1727"/>
        <v>-534920.9239019705</v>
      </c>
      <c r="BZ1407" s="226">
        <f t="shared" ca="1" si="1727"/>
        <v>-534629.91620278743</v>
      </c>
      <c r="CA1407" s="226">
        <f t="shared" ca="1" si="1727"/>
        <v>-534341.33356776426</v>
      </c>
      <c r="CB1407" s="226">
        <f t="shared" ca="1" si="1727"/>
        <v>-534055.15578803292</v>
      </c>
      <c r="CC1407" s="226">
        <f t="shared" ca="1" si="1727"/>
        <v>-533771.36282313254</v>
      </c>
      <c r="CD1407" s="226">
        <f t="shared" ca="1" si="1727"/>
        <v>-533489.93479960645</v>
      </c>
      <c r="CE1407" s="226">
        <f t="shared" ref="CE1407:CL1416" ca="1" si="1728">CE1419-CE1410</f>
        <v>-533210.85200960981</v>
      </c>
      <c r="CF1407" s="226">
        <f t="shared" ca="1" si="1728"/>
        <v>-532934.09490952967</v>
      </c>
      <c r="CG1407" s="226">
        <f t="shared" ca="1" si="1728"/>
        <v>-532659.64411861694</v>
      </c>
      <c r="CH1407" s="226">
        <f t="shared" ca="1" si="1728"/>
        <v>-532387.48041762842</v>
      </c>
      <c r="CI1407" s="226">
        <f t="shared" ca="1" si="1728"/>
        <v>-532117.58474748151</v>
      </c>
      <c r="CJ1407" s="226">
        <f t="shared" ca="1" si="1728"/>
        <v>-531849.93820791924</v>
      </c>
      <c r="CK1407" s="226">
        <f t="shared" ca="1" si="1728"/>
        <v>-531584.52205618657</v>
      </c>
      <c r="CL1407" s="226">
        <f t="shared" ca="1" si="1728"/>
        <v>-531321.31770571833</v>
      </c>
      <c r="CO1407" s="226">
        <f ca="1">CO1419+CO1410</f>
        <v>-43957.943615004799</v>
      </c>
      <c r="CP1407" s="226">
        <f t="shared" ref="CP1407:DK1416" ca="1" si="1729">CP1419+CP1410</f>
        <v>-1098.9485903751199</v>
      </c>
      <c r="CQ1407" s="226">
        <f t="shared" ca="1" si="1729"/>
        <v>-1126.4223051344979</v>
      </c>
      <c r="CR1407" s="226">
        <f t="shared" ca="1" si="1729"/>
        <v>-1154.5828627628605</v>
      </c>
      <c r="CS1407" s="226">
        <f t="shared" ca="1" si="1729"/>
        <v>-1183.4474343319318</v>
      </c>
      <c r="CT1407" s="226">
        <f t="shared" ca="1" si="1729"/>
        <v>-1213.0336201902301</v>
      </c>
      <c r="CU1407" s="226">
        <f t="shared" ca="1" si="1729"/>
        <v>-1243.359460694986</v>
      </c>
      <c r="CV1407" s="226">
        <f t="shared" ca="1" si="1729"/>
        <v>-1274.4434472123605</v>
      </c>
      <c r="CW1407" s="226">
        <f t="shared" ca="1" si="1729"/>
        <v>-1306.3045333926696</v>
      </c>
      <c r="CX1407" s="226">
        <f t="shared" ca="1" si="1729"/>
        <v>-1338.9621467274865</v>
      </c>
      <c r="CY1407" s="226">
        <f t="shared" ca="1" si="1729"/>
        <v>-457.47873346522448</v>
      </c>
      <c r="CZ1407" s="226">
        <f t="shared" ca="1" si="1729"/>
        <v>-1383.8731687323041</v>
      </c>
      <c r="DA1407" s="226">
        <f t="shared" ca="1" si="1729"/>
        <v>-1418.4699979506115</v>
      </c>
      <c r="DB1407" s="226">
        <f t="shared" ca="1" si="1729"/>
        <v>-1453.9317478993769</v>
      </c>
      <c r="DC1407" s="226">
        <f t="shared" ca="1" si="1729"/>
        <v>-1490.2800415968613</v>
      </c>
      <c r="DD1407" s="226">
        <f t="shared" ca="1" si="1729"/>
        <v>-1527.5370426367826</v>
      </c>
      <c r="DE1407" s="226">
        <f t="shared" ca="1" si="1729"/>
        <v>-1565.7254687027023</v>
      </c>
      <c r="DF1407" s="226">
        <f t="shared" ca="1" si="1729"/>
        <v>-1604.8686054202699</v>
      </c>
      <c r="DG1407" s="226">
        <f t="shared" ca="1" si="1729"/>
        <v>-1644.9903205557764</v>
      </c>
      <c r="DH1407" s="226">
        <f t="shared" ca="1" si="1729"/>
        <v>-1686.1150785696709</v>
      </c>
      <c r="DI1407" s="226">
        <f t="shared" ca="1" si="1729"/>
        <v>-1728.2679555339125</v>
      </c>
      <c r="DJ1407" s="226">
        <f t="shared" ca="1" si="1729"/>
        <v>-1771.4746544222603</v>
      </c>
      <c r="DK1407" s="226">
        <f t="shared" ca="1" si="1729"/>
        <v>-1815.7615207828167</v>
      </c>
      <c r="DL1407" s="226">
        <f t="shared" ref="DL1407:DL1416" ca="1" si="1730">DL1419+DL1410</f>
        <v>-1861.1555588023873</v>
      </c>
    </row>
    <row r="1408" spans="1:116" x14ac:dyDescent="0.4">
      <c r="A1408" s="98"/>
      <c r="B1408" s="57"/>
      <c r="C1408" t="s">
        <v>240</v>
      </c>
      <c r="D1408" t="s">
        <v>770</v>
      </c>
      <c r="E1408" t="str">
        <f t="shared" si="1720"/>
        <v>1408 LAMORT-S</v>
      </c>
      <c r="F1408" s="27"/>
      <c r="G1408" s="126" t="str">
        <f>"Loan - "&amp;SUBSTITUTE(G1394,":","")</f>
        <v>Loan - Volume driven amortizing loan - no defaults</v>
      </c>
      <c r="I1408" s="74"/>
      <c r="J1408" s="74"/>
      <c r="K1408" s="33">
        <f ca="1">SUMIF($4:$4,K$2,1408:1408)</f>
        <v>2358623.3131410531</v>
      </c>
      <c r="L1408" s="33">
        <f ca="1">SUMIF($4:$4,L$2,1408:1408)</f>
        <v>1770272.0462295902</v>
      </c>
      <c r="M1408" s="33">
        <f ca="1">SUMIF($4:$4,M$2,1408:1408)</f>
        <v>1238132.8159298496</v>
      </c>
      <c r="N1408" s="33">
        <f ca="1">SUMIF($4:$4,N$2,1408:1408)</f>
        <v>756835.03287159931</v>
      </c>
      <c r="O1408" s="33">
        <f ca="1">SUMIF($4:$4,O$2,1408:1408)</f>
        <v>321521.22252481221</v>
      </c>
      <c r="P1408" s="33">
        <f ca="1">SUMIF($4:$4,P$2,1408:1408)</f>
        <v>-72201.998626414454</v>
      </c>
      <c r="Q1408" s="33"/>
      <c r="R1408" s="53">
        <f>S1403</f>
        <v>0</v>
      </c>
      <c r="S1408" s="93">
        <f t="shared" ref="S1408:AX1417" ca="1" si="1731">SUM(S1406:S1407,S1403:S1404)</f>
        <v>451875.38971832854</v>
      </c>
      <c r="T1408" s="93">
        <f t="shared" ca="1" si="1731"/>
        <v>856027.20757399953</v>
      </c>
      <c r="U1408" s="93">
        <f t="shared" ca="1" si="1731"/>
        <v>1212853.1499992018</v>
      </c>
      <c r="V1408" s="93">
        <f t="shared" ca="1" si="1731"/>
        <v>1522747.5992891891</v>
      </c>
      <c r="W1408" s="93">
        <f t="shared" ca="1" si="1731"/>
        <v>1786101.6512200886</v>
      </c>
      <c r="X1408" s="93">
        <f t="shared" ca="1" si="1731"/>
        <v>2003303.1424365591</v>
      </c>
      <c r="Y1408" s="93">
        <f t="shared" ca="1" si="1731"/>
        <v>2174736.6776112206</v>
      </c>
      <c r="Z1408" s="93">
        <f t="shared" ca="1" si="1731"/>
        <v>2300783.6563777551</v>
      </c>
      <c r="AA1408" s="93">
        <f t="shared" ca="1" si="1731"/>
        <v>2381822.3000395643</v>
      </c>
      <c r="AB1408" s="93">
        <f t="shared" ca="1" si="1731"/>
        <v>2418227.6780558536</v>
      </c>
      <c r="AC1408" s="93">
        <f t="shared" ca="1" si="1731"/>
        <v>2410371.7343070023</v>
      </c>
      <c r="AD1408" s="93">
        <f t="shared" ca="1" si="1731"/>
        <v>2358623.3131410531</v>
      </c>
      <c r="AE1408" s="93">
        <f t="shared" ca="1" si="1731"/>
        <v>2307306.1288181534</v>
      </c>
      <c r="AF1408" s="93">
        <f t="shared" ca="1" si="1731"/>
        <v>2256416.5876979446</v>
      </c>
      <c r="AG1408" s="93">
        <f t="shared" ca="1" si="1731"/>
        <v>2205951.1260870709</v>
      </c>
      <c r="AH1408" s="93">
        <f t="shared" ca="1" si="1731"/>
        <v>2155906.2099896213</v>
      </c>
      <c r="AI1408" s="93">
        <f t="shared" ca="1" si="1731"/>
        <v>2106278.3348596506</v>
      </c>
      <c r="AJ1408" s="93">
        <f t="shared" ca="1" si="1731"/>
        <v>2057064.0253557628</v>
      </c>
      <c r="AK1408" s="93">
        <f t="shared" ca="1" si="1731"/>
        <v>2008259.8350977406</v>
      </c>
      <c r="AL1408" s="93">
        <f t="shared" ca="1" si="1731"/>
        <v>1959862.346425202</v>
      </c>
      <c r="AM1408" s="93">
        <f t="shared" ca="1" si="1731"/>
        <v>1911868.170158268</v>
      </c>
      <c r="AN1408" s="93">
        <f t="shared" ca="1" si="1731"/>
        <v>1864273.9453602249</v>
      </c>
      <c r="AO1408" s="93">
        <f t="shared" ca="1" si="1731"/>
        <v>1817076.3391021655</v>
      </c>
      <c r="AP1408" s="93">
        <f t="shared" ca="1" si="1731"/>
        <v>1770272.0462295902</v>
      </c>
      <c r="AQ1408" s="93">
        <f t="shared" ca="1" si="1731"/>
        <v>1723857.7891309527</v>
      </c>
      <c r="AR1408" s="93">
        <f t="shared" ca="1" si="1731"/>
        <v>1677830.3175081373</v>
      </c>
      <c r="AS1408" s="93">
        <f t="shared" ca="1" si="1731"/>
        <v>1632186.4081488454</v>
      </c>
      <c r="AT1408" s="93">
        <f t="shared" ca="1" si="1731"/>
        <v>1586922.8647008808</v>
      </c>
      <c r="AU1408" s="93">
        <f t="shared" ca="1" si="1731"/>
        <v>1542036.5174483159</v>
      </c>
      <c r="AV1408" s="93">
        <f t="shared" ca="1" si="1731"/>
        <v>1497524.2230895224</v>
      </c>
      <c r="AW1408" s="93">
        <f t="shared" ca="1" si="1731"/>
        <v>1453382.8645170522</v>
      </c>
      <c r="AX1408" s="93">
        <f t="shared" ca="1" si="1731"/>
        <v>1409609.3505993527</v>
      </c>
      <c r="AY1408" s="93">
        <f t="shared" ref="AY1408:CD1417" ca="1" si="1732">SUM(AY1406:AY1407,AY1403:AY1404)</f>
        <v>1366200.6159643007</v>
      </c>
      <c r="AZ1408" s="93">
        <f t="shared" ca="1" si="1732"/>
        <v>1323153.6207845407</v>
      </c>
      <c r="BA1408" s="93">
        <f t="shared" ca="1" si="1732"/>
        <v>1280465.3505646121</v>
      </c>
      <c r="BB1408" s="93">
        <f t="shared" ca="1" si="1732"/>
        <v>1238132.8159298496</v>
      </c>
      <c r="BC1408" s="93">
        <f t="shared" ca="1" si="1732"/>
        <v>1196153.0524170434</v>
      </c>
      <c r="BD1408" s="93">
        <f t="shared" ca="1" si="1732"/>
        <v>1154523.1202668438</v>
      </c>
      <c r="BE1408" s="93">
        <f t="shared" ca="1" si="1732"/>
        <v>1113240.104217896</v>
      </c>
      <c r="BF1408" s="93">
        <f t="shared" ca="1" si="1732"/>
        <v>1072301.1133026895</v>
      </c>
      <c r="BG1408" s="93">
        <f t="shared" ca="1" si="1732"/>
        <v>1031703.2806451096</v>
      </c>
      <c r="BH1408" s="93">
        <f t="shared" ca="1" si="1732"/>
        <v>991443.76325967617</v>
      </c>
      <c r="BI1408" s="93">
        <f t="shared" ca="1" si="1732"/>
        <v>951519.74185245472</v>
      </c>
      <c r="BJ1408" s="93">
        <f t="shared" ca="1" si="1732"/>
        <v>911928.42062362679</v>
      </c>
      <c r="BK1408" s="93">
        <f t="shared" ca="1" si="1732"/>
        <v>872667.02707170579</v>
      </c>
      <c r="BL1408" s="93">
        <f t="shared" ca="1" si="1732"/>
        <v>833732.81179938407</v>
      </c>
      <c r="BM1408" s="93">
        <f t="shared" ca="1" si="1732"/>
        <v>795123.04832099844</v>
      </c>
      <c r="BN1408" s="93">
        <f t="shared" ca="1" si="1732"/>
        <v>756835.03287159931</v>
      </c>
      <c r="BO1408" s="93">
        <f t="shared" ca="1" si="1732"/>
        <v>718866.08421761182</v>
      </c>
      <c r="BP1408" s="93">
        <f t="shared" ca="1" si="1732"/>
        <v>681213.5434690743</v>
      </c>
      <c r="BQ1408" s="93">
        <f t="shared" ca="1" si="1732"/>
        <v>643874.77389344119</v>
      </c>
      <c r="BR1408" s="93">
        <f t="shared" ca="1" si="1732"/>
        <v>606847.16073093843</v>
      </c>
      <c r="BS1408" s="93">
        <f t="shared" ca="1" si="1732"/>
        <v>570128.11101145647</v>
      </c>
      <c r="BT1408" s="93">
        <f t="shared" ca="1" si="1732"/>
        <v>533715.0533729702</v>
      </c>
      <c r="BU1408" s="93">
        <f t="shared" ca="1" si="1732"/>
        <v>497605.43788147136</v>
      </c>
      <c r="BV1408" s="93">
        <f t="shared" ca="1" si="1732"/>
        <v>461796.73585240159</v>
      </c>
      <c r="BW1408" s="93">
        <f t="shared" ca="1" si="1732"/>
        <v>426286.43967357406</v>
      </c>
      <c r="BX1408" s="93">
        <f t="shared" ca="1" si="1732"/>
        <v>391072.06262957014</v>
      </c>
      <c r="BY1408" s="93">
        <f t="shared" ca="1" si="1732"/>
        <v>356151.13872759964</v>
      </c>
      <c r="BZ1408" s="93">
        <f t="shared" ca="1" si="1732"/>
        <v>321521.22252481221</v>
      </c>
      <c r="CA1408" s="93">
        <f t="shared" ca="1" si="1732"/>
        <v>287179.88895704795</v>
      </c>
      <c r="CB1408" s="93">
        <f t="shared" ca="1" si="1732"/>
        <v>253124.73316901503</v>
      </c>
      <c r="CC1408" s="93">
        <f t="shared" ca="1" si="1732"/>
        <v>219353.37034588249</v>
      </c>
      <c r="CD1408" s="93">
        <f t="shared" ca="1" si="1732"/>
        <v>185863.43554627604</v>
      </c>
      <c r="CE1408" s="93">
        <f t="shared" ref="CE1408:CL1417" ca="1" si="1733">SUM(CE1406:CE1407,CE1403:CE1404)</f>
        <v>152652.58353666624</v>
      </c>
      <c r="CF1408" s="93">
        <f t="shared" ca="1" si="1733"/>
        <v>119718.48862713657</v>
      </c>
      <c r="CG1408" s="93">
        <f t="shared" ca="1" si="1733"/>
        <v>87058.844508519629</v>
      </c>
      <c r="CH1408" s="93">
        <f t="shared" ca="1" si="1733"/>
        <v>54671.364090891206</v>
      </c>
      <c r="CI1408" s="93">
        <f t="shared" ca="1" si="1733"/>
        <v>22553.779343409697</v>
      </c>
      <c r="CJ1408" s="93">
        <f t="shared" ca="1" si="1733"/>
        <v>-9296.1588645095471</v>
      </c>
      <c r="CK1408" s="93">
        <f t="shared" ca="1" si="1733"/>
        <v>-40880.680920696119</v>
      </c>
      <c r="CL1408" s="93">
        <f t="shared" ca="1" si="1733"/>
        <v>-72201.998626414454</v>
      </c>
      <c r="CN1408" s="74"/>
      <c r="CO1408" s="93">
        <f t="shared" ref="CO1408:DL1417" ca="1" si="1734">SUM(CO1406:CO1407,CO1403:CO1404)</f>
        <v>-43957.943615004799</v>
      </c>
      <c r="CP1408" s="93">
        <f t="shared" ca="1" si="1734"/>
        <v>-45056.892205379918</v>
      </c>
      <c r="CQ1408" s="93">
        <f t="shared" ca="1" si="1734"/>
        <v>-46183.314510514414</v>
      </c>
      <c r="CR1408" s="93">
        <f t="shared" ca="1" si="1734"/>
        <v>-47337.897373277272</v>
      </c>
      <c r="CS1408" s="93">
        <f t="shared" ca="1" si="1734"/>
        <v>-48521.344807609203</v>
      </c>
      <c r="CT1408" s="93">
        <f t="shared" ca="1" si="1734"/>
        <v>-49734.378427799435</v>
      </c>
      <c r="CU1408" s="93">
        <f t="shared" ca="1" si="1734"/>
        <v>-50977.737888494419</v>
      </c>
      <c r="CV1408" s="93">
        <f t="shared" ca="1" si="1734"/>
        <v>-52252.18133570678</v>
      </c>
      <c r="CW1408" s="93">
        <f t="shared" ca="1" si="1734"/>
        <v>-53558.485869099452</v>
      </c>
      <c r="CX1408" s="93">
        <f t="shared" ca="1" si="1734"/>
        <v>-54897.448015826936</v>
      </c>
      <c r="CY1408" s="93">
        <f t="shared" ca="1" si="1734"/>
        <v>-55354.926749292157</v>
      </c>
      <c r="CZ1408" s="93">
        <f t="shared" ca="1" si="1734"/>
        <v>-56738.799918024459</v>
      </c>
      <c r="DA1408" s="93">
        <f t="shared" ca="1" si="1734"/>
        <v>-58157.26991597507</v>
      </c>
      <c r="DB1408" s="93">
        <f t="shared" ca="1" si="1734"/>
        <v>-59611.201663874446</v>
      </c>
      <c r="DC1408" s="93">
        <f t="shared" ca="1" si="1734"/>
        <v>-61101.481705471306</v>
      </c>
      <c r="DD1408" s="93">
        <f t="shared" ca="1" si="1734"/>
        <v>-62629.018748108087</v>
      </c>
      <c r="DE1408" s="93">
        <f t="shared" ca="1" si="1734"/>
        <v>-64194.744216810788</v>
      </c>
      <c r="DF1408" s="93">
        <f t="shared" ca="1" si="1734"/>
        <v>-65799.612822231051</v>
      </c>
      <c r="DG1408" s="93">
        <f t="shared" ca="1" si="1734"/>
        <v>-67444.603142786829</v>
      </c>
      <c r="DH1408" s="93">
        <f t="shared" ca="1" si="1734"/>
        <v>-69130.718221356496</v>
      </c>
      <c r="DI1408" s="93">
        <f t="shared" ca="1" si="1734"/>
        <v>-70858.986176890408</v>
      </c>
      <c r="DJ1408" s="93">
        <f t="shared" ca="1" si="1734"/>
        <v>-72630.460831312666</v>
      </c>
      <c r="DK1408" s="93">
        <f t="shared" ca="1" si="1734"/>
        <v>-74446.222352095487</v>
      </c>
      <c r="DL1408" s="93">
        <f t="shared" ca="1" si="1734"/>
        <v>-76307.377910897878</v>
      </c>
    </row>
    <row r="1409" spans="1:116" x14ac:dyDescent="0.4">
      <c r="A1409" s="99"/>
      <c r="B1409" s="57" t="s">
        <v>244</v>
      </c>
      <c r="C1409" s="57"/>
      <c r="D1409" t="s">
        <v>770</v>
      </c>
      <c r="E1409" t="str">
        <f t="shared" si="1720"/>
        <v>1409 LAMORT-S</v>
      </c>
      <c r="G1409" s="125"/>
      <c r="R1409"/>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c r="BA1409" s="62"/>
      <c r="BB1409" s="62"/>
      <c r="BC1409" s="62"/>
      <c r="BD1409" s="62"/>
      <c r="BE1409" s="62"/>
      <c r="BF1409" s="62"/>
      <c r="BG1409" s="62"/>
      <c r="BH1409" s="62"/>
      <c r="BI1409" s="62"/>
      <c r="BJ1409" s="62"/>
      <c r="BK1409" s="62"/>
      <c r="BL1409" s="62"/>
      <c r="BM1409" s="62"/>
      <c r="BN1409" s="62"/>
      <c r="BO1409" s="62"/>
      <c r="BP1409" s="62"/>
      <c r="BQ1409" s="62"/>
      <c r="BR1409" s="62"/>
      <c r="BS1409" s="62"/>
      <c r="BT1409" s="62"/>
      <c r="BU1409" s="62"/>
      <c r="BV1409" s="62"/>
      <c r="BW1409" s="62"/>
      <c r="BX1409" s="62"/>
      <c r="BY1409" s="62"/>
      <c r="BZ1409" s="62"/>
      <c r="CA1409" s="62"/>
      <c r="CB1409" s="62"/>
      <c r="CC1409" s="62"/>
      <c r="CD1409" s="62"/>
      <c r="CE1409" s="62"/>
      <c r="CF1409" s="62"/>
      <c r="CG1409" s="62"/>
      <c r="CH1409" s="62"/>
      <c r="CI1409" s="62"/>
      <c r="CJ1409" s="62"/>
      <c r="CK1409" s="62"/>
      <c r="CL1409" s="62"/>
      <c r="CO1409" s="62"/>
      <c r="CP1409" s="62"/>
      <c r="CQ1409" s="62"/>
      <c r="CR1409" s="62"/>
      <c r="CS1409" s="62"/>
      <c r="CT1409" s="62"/>
      <c r="CU1409" s="62"/>
      <c r="CV1409" s="62"/>
      <c r="CW1409" s="62"/>
      <c r="CX1409" s="62"/>
      <c r="CY1409" s="62"/>
      <c r="CZ1409" s="62"/>
      <c r="DA1409" s="62"/>
      <c r="DB1409" s="62"/>
      <c r="DC1409" s="62"/>
      <c r="DD1409" s="62"/>
      <c r="DE1409" s="62"/>
      <c r="DF1409" s="62"/>
      <c r="DG1409" s="62"/>
      <c r="DH1409" s="62"/>
      <c r="DI1409" s="62"/>
      <c r="DJ1409" s="62"/>
      <c r="DK1409" s="62"/>
      <c r="DL1409" s="62"/>
    </row>
    <row r="1410" spans="1:116" x14ac:dyDescent="0.4">
      <c r="A1410" s="99"/>
      <c r="B1410" s="57"/>
      <c r="C1410" t="s">
        <v>198</v>
      </c>
      <c r="D1410" t="s">
        <v>770</v>
      </c>
      <c r="E1410" t="str">
        <f t="shared" si="1720"/>
        <v>1410 LAMORT-S</v>
      </c>
      <c r="G1410" s="126" t="str">
        <f>"Interest income - "&amp;SUBSTITUTE(G1394,":","")</f>
        <v>Interest income - Volume driven amortizing loan - no defaults</v>
      </c>
      <c r="I1410" s="93"/>
      <c r="J1410" s="93"/>
      <c r="K1410" s="28">
        <f ca="1">SUMIF($3:$3,K$2,1410:1410)</f>
        <v>212657.08488857304</v>
      </c>
      <c r="L1410" s="28">
        <f ca="1">SUMIF($3:$3,L$2,1410:1410)</f>
        <v>258407.3863507738</v>
      </c>
      <c r="M1410" s="28">
        <f ca="1">SUMIF($3:$3,M$2,1410:1410)</f>
        <v>202195.34973905084</v>
      </c>
      <c r="N1410" s="28">
        <f ca="1">SUMIF($3:$3,N$2,1410:1410)</f>
        <v>151353.90249756069</v>
      </c>
      <c r="O1410" s="28">
        <f ca="1">SUMIF($3:$3,O$2,1410:1410)</f>
        <v>105369.92978609759</v>
      </c>
      <c r="P1410" s="28">
        <f ca="1">SUMIF($3:$3,P$2,1410:1410)</f>
        <v>63779.340590537104</v>
      </c>
      <c r="R1410" s="27"/>
      <c r="S1410" s="93">
        <f t="shared" ref="S1410:AX1419" ca="1" si="1735">SUM(S1403:S1404,S1406)*$H1397/12</f>
        <v>4166.666666666667</v>
      </c>
      <c r="T1410" s="93">
        <f t="shared" ca="1" si="1735"/>
        <v>7932.2949143194055</v>
      </c>
      <c r="U1410" s="93">
        <f t="shared" ca="1" si="1735"/>
        <v>11300.226729783331</v>
      </c>
      <c r="V1410" s="93">
        <f t="shared" ca="1" si="1735"/>
        <v>14273.776249993351</v>
      </c>
      <c r="W1410" s="93">
        <f t="shared" ca="1" si="1735"/>
        <v>16856.229994076577</v>
      </c>
      <c r="X1410" s="93">
        <f t="shared" ca="1" si="1735"/>
        <v>19050.847093500739</v>
      </c>
      <c r="Y1410" s="93">
        <f t="shared" ca="1" si="1735"/>
        <v>20860.859520304661</v>
      </c>
      <c r="Z1410" s="93">
        <f t="shared" ca="1" si="1735"/>
        <v>22289.472313426839</v>
      </c>
      <c r="AA1410" s="93">
        <f t="shared" ca="1" si="1735"/>
        <v>23339.86380314796</v>
      </c>
      <c r="AB1410" s="93">
        <f t="shared" ca="1" si="1735"/>
        <v>24015.185833663036</v>
      </c>
      <c r="AC1410" s="93">
        <f t="shared" ca="1" si="1735"/>
        <v>24318.56398379878</v>
      </c>
      <c r="AD1410" s="93">
        <f t="shared" ca="1" si="1735"/>
        <v>24253.097785891689</v>
      </c>
      <c r="AE1410" s="93">
        <f t="shared" ca="1" si="1735"/>
        <v>23821.860942842108</v>
      </c>
      <c r="AF1410" s="93">
        <f t="shared" ca="1" si="1735"/>
        <v>23394.217740151278</v>
      </c>
      <c r="AG1410" s="93">
        <f t="shared" ca="1" si="1735"/>
        <v>22970.138230816203</v>
      </c>
      <c r="AH1410" s="93">
        <f t="shared" ca="1" si="1735"/>
        <v>22549.592717392257</v>
      </c>
      <c r="AI1410" s="93">
        <f t="shared" ca="1" si="1735"/>
        <v>22132.551749913513</v>
      </c>
      <c r="AJ1410" s="93">
        <f t="shared" ca="1" si="1735"/>
        <v>21718.986123830422</v>
      </c>
      <c r="AK1410" s="93">
        <f t="shared" ca="1" si="1735"/>
        <v>21308.866877964691</v>
      </c>
      <c r="AL1410" s="93">
        <f t="shared" ca="1" si="1735"/>
        <v>20902.165292481171</v>
      </c>
      <c r="AM1410" s="93">
        <f t="shared" ca="1" si="1735"/>
        <v>20498.852886876684</v>
      </c>
      <c r="AN1410" s="93">
        <f t="shared" ca="1" si="1735"/>
        <v>20098.901417985569</v>
      </c>
      <c r="AO1410" s="93">
        <f t="shared" ca="1" si="1735"/>
        <v>19702.282878001872</v>
      </c>
      <c r="AP1410" s="93">
        <f t="shared" ca="1" si="1735"/>
        <v>19308.969492518048</v>
      </c>
      <c r="AQ1410" s="93">
        <f t="shared" ca="1" si="1735"/>
        <v>18918.93371857992</v>
      </c>
      <c r="AR1410" s="93">
        <f t="shared" ca="1" si="1735"/>
        <v>18532.148242757939</v>
      </c>
      <c r="AS1410" s="93">
        <f t="shared" ca="1" si="1735"/>
        <v>18148.585979234478</v>
      </c>
      <c r="AT1410" s="93">
        <f t="shared" ca="1" si="1735"/>
        <v>17768.220067907048</v>
      </c>
      <c r="AU1410" s="93">
        <f t="shared" ca="1" si="1735"/>
        <v>17391.02387250734</v>
      </c>
      <c r="AV1410" s="93">
        <f t="shared" ca="1" si="1735"/>
        <v>17016.970978735964</v>
      </c>
      <c r="AW1410" s="93">
        <f t="shared" ca="1" si="1735"/>
        <v>16646.035192412688</v>
      </c>
      <c r="AX1410" s="93">
        <f t="shared" ca="1" si="1735"/>
        <v>16278.190537642104</v>
      </c>
      <c r="AY1410" s="93">
        <f t="shared" ref="AY1410:CD1419" ca="1" si="1736">SUM(AY1403:AY1404,AY1406)*$H1397/12</f>
        <v>15913.411254994608</v>
      </c>
      <c r="AZ1410" s="93">
        <f t="shared" ca="1" si="1736"/>
        <v>15551.671799702506</v>
      </c>
      <c r="BA1410" s="93">
        <f t="shared" ca="1" si="1736"/>
        <v>15192.946839871174</v>
      </c>
      <c r="BB1410" s="93">
        <f t="shared" ca="1" si="1736"/>
        <v>14837.211254705102</v>
      </c>
      <c r="BC1410" s="93">
        <f t="shared" ca="1" si="1736"/>
        <v>14484.440132748749</v>
      </c>
      <c r="BD1410" s="93">
        <f t="shared" ca="1" si="1736"/>
        <v>14134.608770142027</v>
      </c>
      <c r="BE1410" s="93">
        <f t="shared" ca="1" si="1736"/>
        <v>13787.692668890368</v>
      </c>
      <c r="BF1410" s="93">
        <f t="shared" ca="1" si="1736"/>
        <v>13443.667535149134</v>
      </c>
      <c r="BG1410" s="93">
        <f t="shared" ca="1" si="1736"/>
        <v>13102.509277522413</v>
      </c>
      <c r="BH1410" s="93">
        <f t="shared" ca="1" si="1736"/>
        <v>12764.194005375915</v>
      </c>
      <c r="BI1410" s="93">
        <f t="shared" ca="1" si="1736"/>
        <v>12428.69802716397</v>
      </c>
      <c r="BJ1410" s="93">
        <f t="shared" ca="1" si="1736"/>
        <v>12095.997848770457</v>
      </c>
      <c r="BK1410" s="93">
        <f t="shared" ca="1" si="1736"/>
        <v>11766.070171863556</v>
      </c>
      <c r="BL1410" s="93">
        <f t="shared" ca="1" si="1736"/>
        <v>11438.891892264217</v>
      </c>
      <c r="BM1410" s="93">
        <f t="shared" ca="1" si="1736"/>
        <v>11114.440098328203</v>
      </c>
      <c r="BN1410" s="93">
        <f t="shared" ca="1" si="1736"/>
        <v>10792.692069341654</v>
      </c>
      <c r="BO1410" s="93">
        <f t="shared" ca="1" si="1736"/>
        <v>10473.625273929994</v>
      </c>
      <c r="BP1410" s="93">
        <f t="shared" ca="1" si="1736"/>
        <v>10157.217368480098</v>
      </c>
      <c r="BQ1410" s="93">
        <f t="shared" ca="1" si="1736"/>
        <v>9843.4461955756178</v>
      </c>
      <c r="BR1410" s="93">
        <f t="shared" ca="1" si="1736"/>
        <v>9532.289782445343</v>
      </c>
      <c r="BS1410" s="93">
        <f t="shared" ca="1" si="1736"/>
        <v>9223.7263394244874</v>
      </c>
      <c r="BT1410" s="93">
        <f t="shared" ca="1" si="1736"/>
        <v>8917.7342584288035</v>
      </c>
      <c r="BU1410" s="93">
        <f t="shared" ca="1" si="1736"/>
        <v>8614.2921114414185</v>
      </c>
      <c r="BV1410" s="93">
        <f t="shared" ca="1" si="1736"/>
        <v>8313.378649012262</v>
      </c>
      <c r="BW1410" s="93">
        <f t="shared" ca="1" si="1736"/>
        <v>8014.9727987700135</v>
      </c>
      <c r="BX1410" s="93">
        <f t="shared" ca="1" si="1736"/>
        <v>7719.0536639464508</v>
      </c>
      <c r="BY1410" s="93">
        <f t="shared" ca="1" si="1736"/>
        <v>7425.6005219130848</v>
      </c>
      <c r="BZ1410" s="93">
        <f t="shared" ca="1" si="1736"/>
        <v>7134.5928227299983</v>
      </c>
      <c r="CA1410" s="93">
        <f t="shared" ca="1" si="1736"/>
        <v>6846.0101877067691</v>
      </c>
      <c r="CB1410" s="93">
        <f t="shared" ca="1" si="1736"/>
        <v>6559.8324079753993</v>
      </c>
      <c r="CC1410" s="93">
        <f t="shared" ca="1" si="1736"/>
        <v>6276.0394430751257</v>
      </c>
      <c r="CD1410" s="93">
        <f t="shared" ca="1" si="1736"/>
        <v>5994.6114195490218</v>
      </c>
      <c r="CE1410" s="93">
        <f t="shared" ref="CE1410:CL1419" ca="1" si="1737">SUM(CE1403:CE1404,CE1406)*$H1397/12</f>
        <v>5715.5286295523001</v>
      </c>
      <c r="CF1410" s="93">
        <f t="shared" ca="1" si="1737"/>
        <v>5438.7715294722193</v>
      </c>
      <c r="CG1410" s="93">
        <f t="shared" ca="1" si="1737"/>
        <v>5164.3207385594715</v>
      </c>
      <c r="CH1410" s="93">
        <f t="shared" ca="1" si="1737"/>
        <v>4892.1570375709971</v>
      </c>
      <c r="CI1410" s="93">
        <f t="shared" ca="1" si="1737"/>
        <v>4622.2613674240938</v>
      </c>
      <c r="CJ1410" s="93">
        <f t="shared" ca="1" si="1737"/>
        <v>4354.6148278617475</v>
      </c>
      <c r="CK1410" s="93">
        <f t="shared" ca="1" si="1737"/>
        <v>4089.1986761290877</v>
      </c>
      <c r="CL1410" s="93">
        <f t="shared" ca="1" si="1737"/>
        <v>3825.9943256608658</v>
      </c>
      <c r="CN1410" s="93"/>
      <c r="CO1410" s="93">
        <f t="shared" ref="CO1410:CX1410" ca="1" si="1738">SUM(CO1403:CO1404,CO1406)*$H1397/CO$5</f>
        <v>0</v>
      </c>
      <c r="CP1410" s="93">
        <f t="shared" ca="1" si="1738"/>
        <v>-1098.9485903751199</v>
      </c>
      <c r="CQ1410" s="93">
        <f t="shared" ca="1" si="1738"/>
        <v>-1126.4223051344979</v>
      </c>
      <c r="CR1410" s="93">
        <f t="shared" ca="1" si="1738"/>
        <v>-1154.5828627628605</v>
      </c>
      <c r="CS1410" s="93">
        <f t="shared" ca="1" si="1738"/>
        <v>-1183.4474343319318</v>
      </c>
      <c r="CT1410" s="93">
        <f t="shared" ca="1" si="1738"/>
        <v>-1213.0336201902301</v>
      </c>
      <c r="CU1410" s="93">
        <f t="shared" ca="1" si="1738"/>
        <v>-1243.359460694986</v>
      </c>
      <c r="CV1410" s="93">
        <f t="shared" ca="1" si="1738"/>
        <v>-1274.4434472123605</v>
      </c>
      <c r="CW1410" s="93">
        <f t="shared" ca="1" si="1738"/>
        <v>-1306.3045333926696</v>
      </c>
      <c r="CX1410" s="93">
        <f t="shared" ca="1" si="1738"/>
        <v>-1338.9621467274865</v>
      </c>
      <c r="CY1410" s="93">
        <f ca="1">SUM(CY1403:CY1404,CY1406)*$H1397/CL$5</f>
        <v>-457.47873346522448</v>
      </c>
      <c r="CZ1410" s="93">
        <f t="shared" ref="CZ1410:DL1410" ca="1" si="1739">SUM(CZ1403:CZ1404,CZ1406)*$H1397/CZ$5</f>
        <v>-1383.8731687323041</v>
      </c>
      <c r="DA1410" s="93">
        <f t="shared" ca="1" si="1739"/>
        <v>-1418.4699979506115</v>
      </c>
      <c r="DB1410" s="93">
        <f t="shared" ca="1" si="1739"/>
        <v>-1453.9317478993769</v>
      </c>
      <c r="DC1410" s="93">
        <f t="shared" ca="1" si="1739"/>
        <v>-1490.2800415968613</v>
      </c>
      <c r="DD1410" s="93">
        <f t="shared" ca="1" si="1739"/>
        <v>-1527.5370426367826</v>
      </c>
      <c r="DE1410" s="93">
        <f t="shared" ca="1" si="1739"/>
        <v>-1565.7254687027023</v>
      </c>
      <c r="DF1410" s="93">
        <f t="shared" ca="1" si="1739"/>
        <v>-1604.8686054202699</v>
      </c>
      <c r="DG1410" s="93">
        <f t="shared" ca="1" si="1739"/>
        <v>-1644.9903205557764</v>
      </c>
      <c r="DH1410" s="93">
        <f t="shared" ca="1" si="1739"/>
        <v>-1686.1150785696709</v>
      </c>
      <c r="DI1410" s="93">
        <f t="shared" ca="1" si="1739"/>
        <v>-1728.2679555339125</v>
      </c>
      <c r="DJ1410" s="93">
        <f t="shared" ca="1" si="1739"/>
        <v>-1771.4746544222603</v>
      </c>
      <c r="DK1410" s="93">
        <f t="shared" ca="1" si="1739"/>
        <v>-1815.7615207828167</v>
      </c>
      <c r="DL1410" s="93">
        <f t="shared" ca="1" si="1739"/>
        <v>-1861.1555588023873</v>
      </c>
    </row>
    <row r="1411" spans="1:116" x14ac:dyDescent="0.4">
      <c r="A1411" s="99"/>
      <c r="B1411" s="57"/>
      <c r="C1411" s="57"/>
      <c r="D1411" t="s">
        <v>770</v>
      </c>
      <c r="E1411" t="str">
        <f t="shared" si="1720"/>
        <v>1411 LAMORT-S</v>
      </c>
      <c r="G1411" s="125"/>
      <c r="R141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c r="BP1411" s="1"/>
      <c r="BQ1411" s="1"/>
      <c r="BR1411" s="1"/>
      <c r="BS1411" s="1"/>
      <c r="BT1411" s="1"/>
      <c r="BU1411" s="1"/>
      <c r="BV1411" s="1"/>
      <c r="BW1411" s="1"/>
      <c r="BX1411" s="1"/>
      <c r="BY1411" s="1"/>
      <c r="BZ1411" s="1"/>
      <c r="CA1411" s="1"/>
      <c r="CB1411" s="1"/>
      <c r="CC1411" s="1"/>
      <c r="CD1411" s="1"/>
      <c r="CE1411" s="1"/>
      <c r="CF1411" s="1"/>
      <c r="CG1411" s="1"/>
      <c r="CH1411" s="1"/>
      <c r="CI1411" s="1"/>
      <c r="CJ1411" s="1"/>
      <c r="CK1411" s="1"/>
      <c r="CL1411" s="1"/>
      <c r="CO1411" s="1"/>
      <c r="CP1411" s="1"/>
      <c r="CQ1411" s="1"/>
      <c r="CR1411" s="1"/>
      <c r="CS1411" s="1"/>
      <c r="CT1411" s="1"/>
      <c r="CU1411" s="1"/>
      <c r="CV1411" s="1"/>
      <c r="CW1411" s="1"/>
      <c r="CX1411" s="1"/>
      <c r="CY1411" s="1"/>
      <c r="CZ1411" s="1"/>
      <c r="DA1411" s="1"/>
      <c r="DB1411" s="1"/>
      <c r="DC1411" s="1"/>
      <c r="DD1411" s="1"/>
      <c r="DE1411" s="1"/>
      <c r="DF1411" s="1"/>
      <c r="DG1411" s="1"/>
      <c r="DH1411" s="1"/>
      <c r="DI1411" s="1"/>
      <c r="DJ1411" s="1"/>
      <c r="DK1411" s="1"/>
      <c r="DL1411" s="1"/>
    </row>
    <row r="1412" spans="1:116" x14ac:dyDescent="0.4">
      <c r="A1412" s="99"/>
      <c r="B1412" s="57"/>
      <c r="C1412" s="57"/>
      <c r="D1412" t="s">
        <v>770</v>
      </c>
      <c r="E1412" t="str">
        <f>ROW()&amp;" "&amp;D1412</f>
        <v>1412 LAMORT-S</v>
      </c>
      <c r="G1412" s="95" t="s">
        <v>309</v>
      </c>
      <c r="R1412"/>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c r="BP1412" s="1"/>
      <c r="BQ1412" s="1"/>
      <c r="BR1412" s="1"/>
      <c r="BS1412" s="1"/>
      <c r="BT1412" s="1"/>
      <c r="BU1412" s="1"/>
      <c r="BV1412" s="1"/>
      <c r="BW1412" s="1"/>
      <c r="BX1412" s="1"/>
      <c r="BY1412" s="1"/>
      <c r="BZ1412" s="1"/>
      <c r="CA1412" s="1"/>
      <c r="CB1412" s="1"/>
      <c r="CC1412" s="1"/>
      <c r="CD1412" s="1"/>
      <c r="CE1412" s="1"/>
      <c r="CF1412" s="1"/>
      <c r="CG1412" s="1"/>
      <c r="CH1412" s="1"/>
      <c r="CI1412" s="1"/>
      <c r="CJ1412" s="1"/>
      <c r="CK1412" s="1"/>
      <c r="CL1412" s="1"/>
      <c r="CO1412" s="1"/>
      <c r="CP1412" s="1"/>
      <c r="CQ1412" s="1"/>
      <c r="CR1412" s="1"/>
      <c r="CS1412" s="1"/>
      <c r="CT1412" s="1"/>
      <c r="CU1412" s="1"/>
      <c r="CV1412" s="1"/>
      <c r="CW1412" s="1"/>
      <c r="CX1412" s="1"/>
      <c r="CY1412" s="1"/>
      <c r="CZ1412" s="1"/>
      <c r="DA1412" s="1"/>
      <c r="DB1412" s="1"/>
      <c r="DC1412" s="1"/>
      <c r="DD1412" s="1"/>
      <c r="DE1412" s="1"/>
      <c r="DF1412" s="1"/>
      <c r="DG1412" s="1"/>
      <c r="DH1412" s="1"/>
      <c r="DI1412" s="1"/>
      <c r="DJ1412" s="1"/>
      <c r="DK1412" s="1"/>
      <c r="DL1412" s="1"/>
    </row>
    <row r="1413" spans="1:116" x14ac:dyDescent="0.4">
      <c r="A1413" s="99"/>
      <c r="B1413" s="57"/>
      <c r="C1413" t="s">
        <v>235</v>
      </c>
      <c r="D1413" t="s">
        <v>770</v>
      </c>
      <c r="E1413" t="str">
        <f>ROW()&amp;" "&amp;D1413</f>
        <v>1413 LAMORT-S</v>
      </c>
      <c r="G1413" s="158" t="str">
        <f>G1404</f>
        <v>New loans originated - Volume driven amortizing loan - no defaults</v>
      </c>
      <c r="K1413" s="53">
        <f ca="1">SUMIF($3:$3,K$2,1413:1413)</f>
        <v>-6000000</v>
      </c>
      <c r="L1413" s="53">
        <f ca="1">SUMIF($3:$3,L$2,1413:1413)</f>
        <v>-6000000</v>
      </c>
      <c r="M1413" s="53">
        <f ca="1">SUMIF($3:$3,M$2,1413:1413)</f>
        <v>-6000000</v>
      </c>
      <c r="N1413" s="53">
        <f ca="1">SUMIF($3:$3,N$2,1413:1413)</f>
        <v>-6000000</v>
      </c>
      <c r="O1413" s="53">
        <f ca="1">SUMIF($3:$3,O$2,1413:1413)</f>
        <v>-6000000</v>
      </c>
      <c r="P1413" s="53">
        <f ca="1">SUMIF($3:$3,P$2,1413:1413)</f>
        <v>-6000000</v>
      </c>
      <c r="R1413"/>
      <c r="S1413" s="62">
        <f t="shared" ref="S1413:AX1422" ca="1" si="1740">-S1404</f>
        <v>-500000</v>
      </c>
      <c r="T1413" s="62">
        <f t="shared" ca="1" si="1740"/>
        <v>-500000</v>
      </c>
      <c r="U1413" s="62">
        <f t="shared" ca="1" si="1740"/>
        <v>-500000</v>
      </c>
      <c r="V1413" s="62">
        <f t="shared" ca="1" si="1740"/>
        <v>-500000</v>
      </c>
      <c r="W1413" s="62">
        <f t="shared" ca="1" si="1740"/>
        <v>-500000</v>
      </c>
      <c r="X1413" s="62">
        <f t="shared" ca="1" si="1740"/>
        <v>-500000</v>
      </c>
      <c r="Y1413" s="62">
        <f t="shared" ca="1" si="1740"/>
        <v>-500000</v>
      </c>
      <c r="Z1413" s="62">
        <f t="shared" ca="1" si="1740"/>
        <v>-500000</v>
      </c>
      <c r="AA1413" s="62">
        <f t="shared" ca="1" si="1740"/>
        <v>-500000</v>
      </c>
      <c r="AB1413" s="62">
        <f t="shared" ca="1" si="1740"/>
        <v>-500000</v>
      </c>
      <c r="AC1413" s="62">
        <f t="shared" ca="1" si="1740"/>
        <v>-500000</v>
      </c>
      <c r="AD1413" s="62">
        <f t="shared" ca="1" si="1740"/>
        <v>-500000</v>
      </c>
      <c r="AE1413" s="62">
        <f t="shared" ca="1" si="1740"/>
        <v>-500000</v>
      </c>
      <c r="AF1413" s="62">
        <f t="shared" ca="1" si="1740"/>
        <v>-500000</v>
      </c>
      <c r="AG1413" s="62">
        <f t="shared" ca="1" si="1740"/>
        <v>-500000</v>
      </c>
      <c r="AH1413" s="62">
        <f t="shared" ca="1" si="1740"/>
        <v>-500000</v>
      </c>
      <c r="AI1413" s="62">
        <f t="shared" ca="1" si="1740"/>
        <v>-500000</v>
      </c>
      <c r="AJ1413" s="62">
        <f t="shared" ca="1" si="1740"/>
        <v>-500000</v>
      </c>
      <c r="AK1413" s="62">
        <f t="shared" ca="1" si="1740"/>
        <v>-500000</v>
      </c>
      <c r="AL1413" s="62">
        <f t="shared" ca="1" si="1740"/>
        <v>-500000</v>
      </c>
      <c r="AM1413" s="62">
        <f t="shared" ca="1" si="1740"/>
        <v>-500000</v>
      </c>
      <c r="AN1413" s="62">
        <f t="shared" ca="1" si="1740"/>
        <v>-500000</v>
      </c>
      <c r="AO1413" s="62">
        <f t="shared" ca="1" si="1740"/>
        <v>-500000</v>
      </c>
      <c r="AP1413" s="62">
        <f t="shared" ca="1" si="1740"/>
        <v>-500000</v>
      </c>
      <c r="AQ1413" s="62">
        <f t="shared" ca="1" si="1740"/>
        <v>-500000</v>
      </c>
      <c r="AR1413" s="62">
        <f t="shared" ca="1" si="1740"/>
        <v>-500000</v>
      </c>
      <c r="AS1413" s="62">
        <f t="shared" ca="1" si="1740"/>
        <v>-500000</v>
      </c>
      <c r="AT1413" s="62">
        <f t="shared" ca="1" si="1740"/>
        <v>-500000</v>
      </c>
      <c r="AU1413" s="62">
        <f t="shared" ca="1" si="1740"/>
        <v>-500000</v>
      </c>
      <c r="AV1413" s="62">
        <f t="shared" ca="1" si="1740"/>
        <v>-500000</v>
      </c>
      <c r="AW1413" s="62">
        <f t="shared" ca="1" si="1740"/>
        <v>-500000</v>
      </c>
      <c r="AX1413" s="62">
        <f t="shared" ca="1" si="1740"/>
        <v>-500000</v>
      </c>
      <c r="AY1413" s="62">
        <f t="shared" ref="AY1413:CD1422" ca="1" si="1741">-AY1404</f>
        <v>-500000</v>
      </c>
      <c r="AZ1413" s="62">
        <f t="shared" ca="1" si="1741"/>
        <v>-500000</v>
      </c>
      <c r="BA1413" s="62">
        <f t="shared" ca="1" si="1741"/>
        <v>-500000</v>
      </c>
      <c r="BB1413" s="62">
        <f t="shared" ca="1" si="1741"/>
        <v>-500000</v>
      </c>
      <c r="BC1413" s="62">
        <f t="shared" ca="1" si="1741"/>
        <v>-500000</v>
      </c>
      <c r="BD1413" s="62">
        <f t="shared" ca="1" si="1741"/>
        <v>-500000</v>
      </c>
      <c r="BE1413" s="62">
        <f t="shared" ca="1" si="1741"/>
        <v>-500000</v>
      </c>
      <c r="BF1413" s="62">
        <f t="shared" ca="1" si="1741"/>
        <v>-500000</v>
      </c>
      <c r="BG1413" s="62">
        <f t="shared" ca="1" si="1741"/>
        <v>-500000</v>
      </c>
      <c r="BH1413" s="62">
        <f t="shared" ca="1" si="1741"/>
        <v>-500000</v>
      </c>
      <c r="BI1413" s="62">
        <f t="shared" ca="1" si="1741"/>
        <v>-500000</v>
      </c>
      <c r="BJ1413" s="62">
        <f t="shared" ca="1" si="1741"/>
        <v>-500000</v>
      </c>
      <c r="BK1413" s="62">
        <f t="shared" ca="1" si="1741"/>
        <v>-500000</v>
      </c>
      <c r="BL1413" s="62">
        <f t="shared" ca="1" si="1741"/>
        <v>-500000</v>
      </c>
      <c r="BM1413" s="62">
        <f t="shared" ca="1" si="1741"/>
        <v>-500000</v>
      </c>
      <c r="BN1413" s="62">
        <f t="shared" ca="1" si="1741"/>
        <v>-500000</v>
      </c>
      <c r="BO1413" s="62">
        <f t="shared" ca="1" si="1741"/>
        <v>-500000</v>
      </c>
      <c r="BP1413" s="62">
        <f t="shared" ca="1" si="1741"/>
        <v>-500000</v>
      </c>
      <c r="BQ1413" s="62">
        <f t="shared" ca="1" si="1741"/>
        <v>-500000</v>
      </c>
      <c r="BR1413" s="62">
        <f t="shared" ca="1" si="1741"/>
        <v>-500000</v>
      </c>
      <c r="BS1413" s="62">
        <f t="shared" ca="1" si="1741"/>
        <v>-500000</v>
      </c>
      <c r="BT1413" s="62">
        <f t="shared" ca="1" si="1741"/>
        <v>-500000</v>
      </c>
      <c r="BU1413" s="62">
        <f t="shared" ca="1" si="1741"/>
        <v>-500000</v>
      </c>
      <c r="BV1413" s="62">
        <f t="shared" ca="1" si="1741"/>
        <v>-500000</v>
      </c>
      <c r="BW1413" s="62">
        <f t="shared" ca="1" si="1741"/>
        <v>-500000</v>
      </c>
      <c r="BX1413" s="62">
        <f t="shared" ca="1" si="1741"/>
        <v>-500000</v>
      </c>
      <c r="BY1413" s="62">
        <f t="shared" ca="1" si="1741"/>
        <v>-500000</v>
      </c>
      <c r="BZ1413" s="62">
        <f t="shared" ca="1" si="1741"/>
        <v>-500000</v>
      </c>
      <c r="CA1413" s="62">
        <f t="shared" ca="1" si="1741"/>
        <v>-500000</v>
      </c>
      <c r="CB1413" s="62">
        <f t="shared" ca="1" si="1741"/>
        <v>-500000</v>
      </c>
      <c r="CC1413" s="62">
        <f t="shared" ca="1" si="1741"/>
        <v>-500000</v>
      </c>
      <c r="CD1413" s="62">
        <f t="shared" ca="1" si="1741"/>
        <v>-500000</v>
      </c>
      <c r="CE1413" s="62">
        <f t="shared" ref="CE1413:CL1422" ca="1" si="1742">-CE1404</f>
        <v>-500000</v>
      </c>
      <c r="CF1413" s="62">
        <f t="shared" ca="1" si="1742"/>
        <v>-500000</v>
      </c>
      <c r="CG1413" s="62">
        <f t="shared" ca="1" si="1742"/>
        <v>-500000</v>
      </c>
      <c r="CH1413" s="62">
        <f t="shared" ca="1" si="1742"/>
        <v>-500000</v>
      </c>
      <c r="CI1413" s="62">
        <f t="shared" ca="1" si="1742"/>
        <v>-500000</v>
      </c>
      <c r="CJ1413" s="62">
        <f t="shared" ca="1" si="1742"/>
        <v>-500000</v>
      </c>
      <c r="CK1413" s="62">
        <f t="shared" ca="1" si="1742"/>
        <v>-500000</v>
      </c>
      <c r="CL1413" s="62">
        <f t="shared" ca="1" si="1742"/>
        <v>-500000</v>
      </c>
      <c r="CO1413" s="62">
        <f t="shared" ref="CO1413:DK1422" ca="1" si="1743">-CO1404</f>
        <v>0</v>
      </c>
      <c r="CP1413" s="62">
        <f t="shared" ca="1" si="1743"/>
        <v>0</v>
      </c>
      <c r="CQ1413" s="62">
        <f t="shared" ca="1" si="1743"/>
        <v>0</v>
      </c>
      <c r="CR1413" s="62">
        <f t="shared" ca="1" si="1743"/>
        <v>0</v>
      </c>
      <c r="CS1413" s="62">
        <f t="shared" ca="1" si="1743"/>
        <v>0</v>
      </c>
      <c r="CT1413" s="62">
        <f t="shared" ca="1" si="1743"/>
        <v>0</v>
      </c>
      <c r="CU1413" s="62">
        <f t="shared" ca="1" si="1743"/>
        <v>0</v>
      </c>
      <c r="CV1413" s="62">
        <f t="shared" ca="1" si="1743"/>
        <v>0</v>
      </c>
      <c r="CW1413" s="62">
        <f t="shared" ca="1" si="1743"/>
        <v>0</v>
      </c>
      <c r="CX1413" s="62">
        <f t="shared" ca="1" si="1743"/>
        <v>0</v>
      </c>
      <c r="CY1413" s="62">
        <f t="shared" ca="1" si="1743"/>
        <v>0</v>
      </c>
      <c r="CZ1413" s="62">
        <f t="shared" ca="1" si="1743"/>
        <v>0</v>
      </c>
      <c r="DA1413" s="62">
        <f t="shared" ca="1" si="1743"/>
        <v>0</v>
      </c>
      <c r="DB1413" s="62">
        <f t="shared" ca="1" si="1743"/>
        <v>0</v>
      </c>
      <c r="DC1413" s="62">
        <f t="shared" ca="1" si="1743"/>
        <v>0</v>
      </c>
      <c r="DD1413" s="62">
        <f t="shared" ca="1" si="1743"/>
        <v>0</v>
      </c>
      <c r="DE1413" s="62">
        <f t="shared" ca="1" si="1743"/>
        <v>0</v>
      </c>
      <c r="DF1413" s="62">
        <f t="shared" ca="1" si="1743"/>
        <v>0</v>
      </c>
      <c r="DG1413" s="62">
        <f t="shared" ca="1" si="1743"/>
        <v>0</v>
      </c>
      <c r="DH1413" s="62">
        <f t="shared" ca="1" si="1743"/>
        <v>0</v>
      </c>
      <c r="DI1413" s="62">
        <f t="shared" ca="1" si="1743"/>
        <v>0</v>
      </c>
      <c r="DJ1413" s="62">
        <f t="shared" ca="1" si="1743"/>
        <v>0</v>
      </c>
      <c r="DK1413" s="62">
        <f t="shared" ca="1" si="1743"/>
        <v>0</v>
      </c>
      <c r="DL1413" s="62">
        <f t="shared" ref="DL1413:DL1422" ca="1" si="1744">-DL1404</f>
        <v>0</v>
      </c>
    </row>
    <row r="1414" spans="1:116" x14ac:dyDescent="0.4">
      <c r="A1414" s="99"/>
      <c r="B1414" s="57"/>
      <c r="C1414" t="s">
        <v>235</v>
      </c>
      <c r="D1414" t="s">
        <v>770</v>
      </c>
      <c r="E1414" t="str">
        <f>ROW()&amp;" "&amp;D1414</f>
        <v>1414 LAMORT-S</v>
      </c>
      <c r="G1414" s="158" t="str">
        <f>G1406</f>
        <v>Prepayment - Volume driven amortizing loan - no defaults</v>
      </c>
      <c r="K1414" s="53">
        <f>SUMIF($3:$3,K$2,1414:1414)</f>
        <v>0</v>
      </c>
      <c r="L1414" s="53">
        <f>SUMIF($3:$3,L$2,1414:1414)</f>
        <v>0</v>
      </c>
      <c r="M1414" s="53">
        <f>SUMIF($3:$3,M$2,1414:1414)</f>
        <v>0</v>
      </c>
      <c r="N1414" s="53">
        <f>SUMIF($3:$3,N$2,1414:1414)</f>
        <v>0</v>
      </c>
      <c r="O1414" s="53">
        <f>SUMIF($3:$3,O$2,1414:1414)</f>
        <v>0</v>
      </c>
      <c r="P1414" s="53">
        <f>SUMIF($3:$3,P$2,1414:1414)</f>
        <v>0</v>
      </c>
      <c r="R1414"/>
      <c r="S1414" s="62">
        <f t="shared" ref="S1414:AX1423" si="1745">-S1406</f>
        <v>0</v>
      </c>
      <c r="T1414" s="62">
        <f t="shared" si="1745"/>
        <v>0</v>
      </c>
      <c r="U1414" s="62">
        <f t="shared" si="1745"/>
        <v>0</v>
      </c>
      <c r="V1414" s="62">
        <f t="shared" si="1745"/>
        <v>0</v>
      </c>
      <c r="W1414" s="62">
        <f t="shared" si="1745"/>
        <v>0</v>
      </c>
      <c r="X1414" s="62">
        <f t="shared" si="1745"/>
        <v>0</v>
      </c>
      <c r="Y1414" s="62">
        <f t="shared" si="1745"/>
        <v>0</v>
      </c>
      <c r="Z1414" s="62">
        <f t="shared" si="1745"/>
        <v>0</v>
      </c>
      <c r="AA1414" s="62">
        <f t="shared" si="1745"/>
        <v>0</v>
      </c>
      <c r="AB1414" s="62">
        <f t="shared" si="1745"/>
        <v>0</v>
      </c>
      <c r="AC1414" s="62">
        <f t="shared" si="1745"/>
        <v>0</v>
      </c>
      <c r="AD1414" s="62">
        <f t="shared" si="1745"/>
        <v>0</v>
      </c>
      <c r="AE1414" s="62">
        <f t="shared" si="1745"/>
        <v>0</v>
      </c>
      <c r="AF1414" s="62">
        <f t="shared" si="1745"/>
        <v>0</v>
      </c>
      <c r="AG1414" s="62">
        <f t="shared" si="1745"/>
        <v>0</v>
      </c>
      <c r="AH1414" s="62">
        <f t="shared" si="1745"/>
        <v>0</v>
      </c>
      <c r="AI1414" s="62">
        <f t="shared" si="1745"/>
        <v>0</v>
      </c>
      <c r="AJ1414" s="62">
        <f t="shared" si="1745"/>
        <v>0</v>
      </c>
      <c r="AK1414" s="62">
        <f t="shared" si="1745"/>
        <v>0</v>
      </c>
      <c r="AL1414" s="62">
        <f t="shared" si="1745"/>
        <v>0</v>
      </c>
      <c r="AM1414" s="62">
        <f t="shared" si="1745"/>
        <v>0</v>
      </c>
      <c r="AN1414" s="62">
        <f t="shared" si="1745"/>
        <v>0</v>
      </c>
      <c r="AO1414" s="62">
        <f t="shared" si="1745"/>
        <v>0</v>
      </c>
      <c r="AP1414" s="62">
        <f t="shared" si="1745"/>
        <v>0</v>
      </c>
      <c r="AQ1414" s="62">
        <f t="shared" si="1745"/>
        <v>0</v>
      </c>
      <c r="AR1414" s="62">
        <f t="shared" si="1745"/>
        <v>0</v>
      </c>
      <c r="AS1414" s="62">
        <f t="shared" si="1745"/>
        <v>0</v>
      </c>
      <c r="AT1414" s="62">
        <f t="shared" si="1745"/>
        <v>0</v>
      </c>
      <c r="AU1414" s="62">
        <f t="shared" si="1745"/>
        <v>0</v>
      </c>
      <c r="AV1414" s="62">
        <f t="shared" si="1745"/>
        <v>0</v>
      </c>
      <c r="AW1414" s="62">
        <f t="shared" si="1745"/>
        <v>0</v>
      </c>
      <c r="AX1414" s="62">
        <f t="shared" si="1745"/>
        <v>0</v>
      </c>
      <c r="AY1414" s="62">
        <f t="shared" ref="AY1414:CD1423" si="1746">-AY1406</f>
        <v>0</v>
      </c>
      <c r="AZ1414" s="62">
        <f t="shared" si="1746"/>
        <v>0</v>
      </c>
      <c r="BA1414" s="62">
        <f t="shared" si="1746"/>
        <v>0</v>
      </c>
      <c r="BB1414" s="62">
        <f t="shared" si="1746"/>
        <v>0</v>
      </c>
      <c r="BC1414" s="62">
        <f t="shared" si="1746"/>
        <v>0</v>
      </c>
      <c r="BD1414" s="62">
        <f t="shared" si="1746"/>
        <v>0</v>
      </c>
      <c r="BE1414" s="62">
        <f t="shared" si="1746"/>
        <v>0</v>
      </c>
      <c r="BF1414" s="62">
        <f t="shared" si="1746"/>
        <v>0</v>
      </c>
      <c r="BG1414" s="62">
        <f t="shared" si="1746"/>
        <v>0</v>
      </c>
      <c r="BH1414" s="62">
        <f t="shared" si="1746"/>
        <v>0</v>
      </c>
      <c r="BI1414" s="62">
        <f t="shared" si="1746"/>
        <v>0</v>
      </c>
      <c r="BJ1414" s="62">
        <f t="shared" si="1746"/>
        <v>0</v>
      </c>
      <c r="BK1414" s="62">
        <f t="shared" si="1746"/>
        <v>0</v>
      </c>
      <c r="BL1414" s="62">
        <f t="shared" si="1746"/>
        <v>0</v>
      </c>
      <c r="BM1414" s="62">
        <f t="shared" si="1746"/>
        <v>0</v>
      </c>
      <c r="BN1414" s="62">
        <f t="shared" si="1746"/>
        <v>0</v>
      </c>
      <c r="BO1414" s="62">
        <f t="shared" si="1746"/>
        <v>0</v>
      </c>
      <c r="BP1414" s="62">
        <f t="shared" si="1746"/>
        <v>0</v>
      </c>
      <c r="BQ1414" s="62">
        <f t="shared" si="1746"/>
        <v>0</v>
      </c>
      <c r="BR1414" s="62">
        <f t="shared" si="1746"/>
        <v>0</v>
      </c>
      <c r="BS1414" s="62">
        <f t="shared" si="1746"/>
        <v>0</v>
      </c>
      <c r="BT1414" s="62">
        <f t="shared" si="1746"/>
        <v>0</v>
      </c>
      <c r="BU1414" s="62">
        <f t="shared" si="1746"/>
        <v>0</v>
      </c>
      <c r="BV1414" s="62">
        <f t="shared" si="1746"/>
        <v>0</v>
      </c>
      <c r="BW1414" s="62">
        <f t="shared" si="1746"/>
        <v>0</v>
      </c>
      <c r="BX1414" s="62">
        <f t="shared" si="1746"/>
        <v>0</v>
      </c>
      <c r="BY1414" s="62">
        <f t="shared" si="1746"/>
        <v>0</v>
      </c>
      <c r="BZ1414" s="62">
        <f t="shared" si="1746"/>
        <v>0</v>
      </c>
      <c r="CA1414" s="62">
        <f t="shared" si="1746"/>
        <v>0</v>
      </c>
      <c r="CB1414" s="62">
        <f t="shared" si="1746"/>
        <v>0</v>
      </c>
      <c r="CC1414" s="62">
        <f t="shared" si="1746"/>
        <v>0</v>
      </c>
      <c r="CD1414" s="62">
        <f t="shared" si="1746"/>
        <v>0</v>
      </c>
      <c r="CE1414" s="62">
        <f t="shared" ref="CE1414:CL1423" si="1747">-CE1406</f>
        <v>0</v>
      </c>
      <c r="CF1414" s="62">
        <f t="shared" si="1747"/>
        <v>0</v>
      </c>
      <c r="CG1414" s="62">
        <f t="shared" si="1747"/>
        <v>0</v>
      </c>
      <c r="CH1414" s="62">
        <f t="shared" si="1747"/>
        <v>0</v>
      </c>
      <c r="CI1414" s="62">
        <f t="shared" si="1747"/>
        <v>0</v>
      </c>
      <c r="CJ1414" s="62">
        <f t="shared" si="1747"/>
        <v>0</v>
      </c>
      <c r="CK1414" s="62">
        <f t="shared" si="1747"/>
        <v>0</v>
      </c>
      <c r="CL1414" s="62">
        <f t="shared" si="1747"/>
        <v>0</v>
      </c>
      <c r="CO1414" s="62">
        <f t="shared" ref="CO1414:DK1423" si="1748">-CO1406</f>
        <v>0</v>
      </c>
      <c r="CP1414" s="62">
        <f t="shared" si="1748"/>
        <v>0</v>
      </c>
      <c r="CQ1414" s="62">
        <f t="shared" si="1748"/>
        <v>0</v>
      </c>
      <c r="CR1414" s="62">
        <f t="shared" si="1748"/>
        <v>0</v>
      </c>
      <c r="CS1414" s="62">
        <f t="shared" si="1748"/>
        <v>0</v>
      </c>
      <c r="CT1414" s="62">
        <f t="shared" si="1748"/>
        <v>0</v>
      </c>
      <c r="CU1414" s="62">
        <f t="shared" si="1748"/>
        <v>0</v>
      </c>
      <c r="CV1414" s="62">
        <f t="shared" si="1748"/>
        <v>0</v>
      </c>
      <c r="CW1414" s="62">
        <f t="shared" si="1748"/>
        <v>0</v>
      </c>
      <c r="CX1414" s="62">
        <f t="shared" si="1748"/>
        <v>0</v>
      </c>
      <c r="CY1414" s="62">
        <f t="shared" si="1748"/>
        <v>0</v>
      </c>
      <c r="CZ1414" s="62">
        <f t="shared" si="1748"/>
        <v>0</v>
      </c>
      <c r="DA1414" s="62">
        <f t="shared" si="1748"/>
        <v>0</v>
      </c>
      <c r="DB1414" s="62">
        <f t="shared" si="1748"/>
        <v>0</v>
      </c>
      <c r="DC1414" s="62">
        <f t="shared" si="1748"/>
        <v>0</v>
      </c>
      <c r="DD1414" s="62">
        <f t="shared" si="1748"/>
        <v>0</v>
      </c>
      <c r="DE1414" s="62">
        <f t="shared" si="1748"/>
        <v>0</v>
      </c>
      <c r="DF1414" s="62">
        <f t="shared" si="1748"/>
        <v>0</v>
      </c>
      <c r="DG1414" s="62">
        <f t="shared" si="1748"/>
        <v>0</v>
      </c>
      <c r="DH1414" s="62">
        <f t="shared" si="1748"/>
        <v>0</v>
      </c>
      <c r="DI1414" s="62">
        <f t="shared" si="1748"/>
        <v>0</v>
      </c>
      <c r="DJ1414" s="62">
        <f t="shared" si="1748"/>
        <v>0</v>
      </c>
      <c r="DK1414" s="62">
        <f t="shared" si="1748"/>
        <v>0</v>
      </c>
      <c r="DL1414" s="62">
        <f t="shared" ref="DL1414:DL1423" si="1749">-DL1406</f>
        <v>0</v>
      </c>
    </row>
    <row r="1415" spans="1:116" x14ac:dyDescent="0.4">
      <c r="A1415" s="99"/>
      <c r="B1415" s="57"/>
      <c r="C1415" t="s">
        <v>235</v>
      </c>
      <c r="D1415" t="s">
        <v>770</v>
      </c>
      <c r="E1415" t="str">
        <f>ROW()&amp;" "&amp;D1415</f>
        <v>1415 LAMORT-S</v>
      </c>
      <c r="G1415" s="158" t="str">
        <f>G1407</f>
        <v>Principal payments - Volume driven amortizing loan - no defaults</v>
      </c>
      <c r="K1415" s="53">
        <f ca="1">SUMIF($3:$3,K$2,1415:1415)</f>
        <v>3641376.6868589474</v>
      </c>
      <c r="L1415" s="53">
        <f ca="1">SUMIF($3:$3,L$2,1415:1415)</f>
        <v>6588351.2669114629</v>
      </c>
      <c r="M1415" s="53">
        <f ca="1">SUMIF($3:$3,M$2,1415:1415)</f>
        <v>6532139.230299741</v>
      </c>
      <c r="N1415" s="53">
        <f ca="1">SUMIF($3:$3,N$2,1415:1415)</f>
        <v>6481297.7830582494</v>
      </c>
      <c r="O1415" s="53">
        <f ca="1">SUMIF($3:$3,O$2,1415:1415)</f>
        <v>6435313.8103467869</v>
      </c>
      <c r="P1415" s="53">
        <f ca="1">SUMIF($3:$3,P$2,1415:1415)</f>
        <v>6393723.2211512271</v>
      </c>
      <c r="R1415"/>
      <c r="S1415" s="62">
        <f t="shared" ref="S1415:AX1424" ca="1" si="1750">-S1407</f>
        <v>48124.610281671463</v>
      </c>
      <c r="T1415" s="62">
        <f t="shared" ca="1" si="1750"/>
        <v>95848.18214432901</v>
      </c>
      <c r="U1415" s="62">
        <f t="shared" ca="1" si="1750"/>
        <v>143174.05757479771</v>
      </c>
      <c r="V1415" s="62">
        <f t="shared" ca="1" si="1750"/>
        <v>190105.55071001255</v>
      </c>
      <c r="W1415" s="62">
        <f t="shared" ca="1" si="1750"/>
        <v>236645.94806910056</v>
      </c>
      <c r="X1415" s="62">
        <f t="shared" ca="1" si="1750"/>
        <v>282798.50878352951</v>
      </c>
      <c r="Y1415" s="62">
        <f t="shared" ca="1" si="1750"/>
        <v>328566.46482533828</v>
      </c>
      <c r="Z1415" s="62">
        <f t="shared" ca="1" si="1750"/>
        <v>373953.02123346523</v>
      </c>
      <c r="AA1415" s="62">
        <f t="shared" ca="1" si="1750"/>
        <v>418961.35633819114</v>
      </c>
      <c r="AB1415" s="62">
        <f t="shared" ca="1" si="1750"/>
        <v>463594.62198371097</v>
      </c>
      <c r="AC1415" s="62">
        <f t="shared" ca="1" si="1750"/>
        <v>507855.94374885148</v>
      </c>
      <c r="AD1415" s="62">
        <f t="shared" ca="1" si="1750"/>
        <v>551748.4211659492</v>
      </c>
      <c r="AE1415" s="62">
        <f t="shared" ca="1" si="1750"/>
        <v>551317.18432289956</v>
      </c>
      <c r="AF1415" s="62">
        <f t="shared" ca="1" si="1750"/>
        <v>550889.5411202088</v>
      </c>
      <c r="AG1415" s="62">
        <f t="shared" ca="1" si="1750"/>
        <v>550465.4616108737</v>
      </c>
      <c r="AH1415" s="62">
        <f t="shared" ca="1" si="1750"/>
        <v>550044.91609744972</v>
      </c>
      <c r="AI1415" s="62">
        <f t="shared" ca="1" si="1750"/>
        <v>549627.87512997095</v>
      </c>
      <c r="AJ1415" s="62">
        <f t="shared" ca="1" si="1750"/>
        <v>549214.3095038879</v>
      </c>
      <c r="AK1415" s="62">
        <f t="shared" ca="1" si="1750"/>
        <v>548804.19025802216</v>
      </c>
      <c r="AL1415" s="62">
        <f t="shared" ca="1" si="1750"/>
        <v>548397.48867253866</v>
      </c>
      <c r="AM1415" s="62">
        <f t="shared" ca="1" si="1750"/>
        <v>547994.17626693414</v>
      </c>
      <c r="AN1415" s="62">
        <f t="shared" ca="1" si="1750"/>
        <v>547594.22479804303</v>
      </c>
      <c r="AO1415" s="62">
        <f t="shared" ca="1" si="1750"/>
        <v>547197.60625805939</v>
      </c>
      <c r="AP1415" s="62">
        <f t="shared" ca="1" si="1750"/>
        <v>546804.29287257546</v>
      </c>
      <c r="AQ1415" s="62">
        <f t="shared" ca="1" si="1750"/>
        <v>546414.2570986374</v>
      </c>
      <c r="AR1415" s="62">
        <f t="shared" ca="1" si="1750"/>
        <v>546027.47162281536</v>
      </c>
      <c r="AS1415" s="62">
        <f t="shared" ca="1" si="1750"/>
        <v>545643.90935929189</v>
      </c>
      <c r="AT1415" s="62">
        <f t="shared" ca="1" si="1750"/>
        <v>545263.54344796448</v>
      </c>
      <c r="AU1415" s="62">
        <f t="shared" ca="1" si="1750"/>
        <v>544886.34725256485</v>
      </c>
      <c r="AV1415" s="62">
        <f t="shared" ca="1" si="1750"/>
        <v>544512.29435879341</v>
      </c>
      <c r="AW1415" s="62">
        <f t="shared" ca="1" si="1750"/>
        <v>544141.35857247014</v>
      </c>
      <c r="AX1415" s="62">
        <f t="shared" ca="1" si="1750"/>
        <v>543773.51391769957</v>
      </c>
      <c r="AY1415" s="62">
        <f t="shared" ref="AY1415:CD1424" ca="1" si="1751">-AY1407</f>
        <v>543408.73463505204</v>
      </c>
      <c r="AZ1415" s="62">
        <f t="shared" ca="1" si="1751"/>
        <v>543046.99517975992</v>
      </c>
      <c r="BA1415" s="62">
        <f t="shared" ca="1" si="1751"/>
        <v>542688.27021992858</v>
      </c>
      <c r="BB1415" s="62">
        <f t="shared" ca="1" si="1751"/>
        <v>542332.53463476256</v>
      </c>
      <c r="BC1415" s="62">
        <f t="shared" ca="1" si="1751"/>
        <v>541979.76351280627</v>
      </c>
      <c r="BD1415" s="62">
        <f t="shared" ca="1" si="1751"/>
        <v>541629.93215019954</v>
      </c>
      <c r="BE1415" s="62">
        <f t="shared" ca="1" si="1751"/>
        <v>541283.01604894781</v>
      </c>
      <c r="BF1415" s="62">
        <f t="shared" ca="1" si="1751"/>
        <v>540938.99091520661</v>
      </c>
      <c r="BG1415" s="62">
        <f t="shared" ca="1" si="1751"/>
        <v>540597.83265757991</v>
      </c>
      <c r="BH1415" s="62">
        <f t="shared" ca="1" si="1751"/>
        <v>540259.51738543343</v>
      </c>
      <c r="BI1415" s="62">
        <f t="shared" ca="1" si="1751"/>
        <v>539924.02140722144</v>
      </c>
      <c r="BJ1415" s="62">
        <f t="shared" ca="1" si="1751"/>
        <v>539591.32122882793</v>
      </c>
      <c r="BK1415" s="62">
        <f t="shared" ca="1" si="1751"/>
        <v>539261.39355192101</v>
      </c>
      <c r="BL1415" s="62">
        <f t="shared" ca="1" si="1751"/>
        <v>538934.21527232172</v>
      </c>
      <c r="BM1415" s="62">
        <f t="shared" ca="1" si="1751"/>
        <v>538609.76347838563</v>
      </c>
      <c r="BN1415" s="62">
        <f t="shared" ca="1" si="1751"/>
        <v>538288.01544939913</v>
      </c>
      <c r="BO1415" s="62">
        <f t="shared" ca="1" si="1751"/>
        <v>537968.94865398749</v>
      </c>
      <c r="BP1415" s="62">
        <f t="shared" ca="1" si="1751"/>
        <v>537652.54074853752</v>
      </c>
      <c r="BQ1415" s="62">
        <f t="shared" ca="1" si="1751"/>
        <v>537338.76957563311</v>
      </c>
      <c r="BR1415" s="62">
        <f t="shared" ca="1" si="1751"/>
        <v>537027.61316250276</v>
      </c>
      <c r="BS1415" s="62">
        <f t="shared" ca="1" si="1751"/>
        <v>536719.04971948196</v>
      </c>
      <c r="BT1415" s="62">
        <f t="shared" ca="1" si="1751"/>
        <v>536413.05763848627</v>
      </c>
      <c r="BU1415" s="62">
        <f t="shared" ca="1" si="1751"/>
        <v>536109.61549149884</v>
      </c>
      <c r="BV1415" s="62">
        <f t="shared" ca="1" si="1751"/>
        <v>535808.70202906977</v>
      </c>
      <c r="BW1415" s="62">
        <f t="shared" ca="1" si="1751"/>
        <v>535510.29617882753</v>
      </c>
      <c r="BX1415" s="62">
        <f t="shared" ca="1" si="1751"/>
        <v>535214.37704400392</v>
      </c>
      <c r="BY1415" s="62">
        <f t="shared" ca="1" si="1751"/>
        <v>534920.9239019705</v>
      </c>
      <c r="BZ1415" s="62">
        <f t="shared" ca="1" si="1751"/>
        <v>534629.91620278743</v>
      </c>
      <c r="CA1415" s="62">
        <f t="shared" ca="1" si="1751"/>
        <v>534341.33356776426</v>
      </c>
      <c r="CB1415" s="62">
        <f t="shared" ca="1" si="1751"/>
        <v>534055.15578803292</v>
      </c>
      <c r="CC1415" s="62">
        <f t="shared" ca="1" si="1751"/>
        <v>533771.36282313254</v>
      </c>
      <c r="CD1415" s="62">
        <f t="shared" ca="1" si="1751"/>
        <v>533489.93479960645</v>
      </c>
      <c r="CE1415" s="62">
        <f t="shared" ref="CE1415:CL1424" ca="1" si="1752">-CE1407</f>
        <v>533210.85200960981</v>
      </c>
      <c r="CF1415" s="62">
        <f t="shared" ca="1" si="1752"/>
        <v>532934.09490952967</v>
      </c>
      <c r="CG1415" s="62">
        <f t="shared" ca="1" si="1752"/>
        <v>532659.64411861694</v>
      </c>
      <c r="CH1415" s="62">
        <f t="shared" ca="1" si="1752"/>
        <v>532387.48041762842</v>
      </c>
      <c r="CI1415" s="62">
        <f t="shared" ca="1" si="1752"/>
        <v>532117.58474748151</v>
      </c>
      <c r="CJ1415" s="62">
        <f t="shared" ca="1" si="1752"/>
        <v>531849.93820791924</v>
      </c>
      <c r="CK1415" s="62">
        <f t="shared" ca="1" si="1752"/>
        <v>531584.52205618657</v>
      </c>
      <c r="CL1415" s="62">
        <f t="shared" ca="1" si="1752"/>
        <v>531321.31770571833</v>
      </c>
      <c r="CO1415" s="62">
        <f t="shared" ref="CO1415:DK1424" ca="1" si="1753">-CO1407</f>
        <v>43957.943615004799</v>
      </c>
      <c r="CP1415" s="62">
        <f t="shared" ca="1" si="1753"/>
        <v>1098.9485903751199</v>
      </c>
      <c r="CQ1415" s="62">
        <f t="shared" ca="1" si="1753"/>
        <v>1126.4223051344979</v>
      </c>
      <c r="CR1415" s="62">
        <f t="shared" ca="1" si="1753"/>
        <v>1154.5828627628605</v>
      </c>
      <c r="CS1415" s="62">
        <f t="shared" ca="1" si="1753"/>
        <v>1183.4474343319318</v>
      </c>
      <c r="CT1415" s="62">
        <f t="shared" ca="1" si="1753"/>
        <v>1213.0336201902301</v>
      </c>
      <c r="CU1415" s="62">
        <f t="shared" ca="1" si="1753"/>
        <v>1243.359460694986</v>
      </c>
      <c r="CV1415" s="62">
        <f t="shared" ca="1" si="1753"/>
        <v>1274.4434472123605</v>
      </c>
      <c r="CW1415" s="62">
        <f t="shared" ca="1" si="1753"/>
        <v>1306.3045333926696</v>
      </c>
      <c r="CX1415" s="62">
        <f t="shared" ca="1" si="1753"/>
        <v>1338.9621467274865</v>
      </c>
      <c r="CY1415" s="62">
        <f t="shared" ca="1" si="1753"/>
        <v>457.47873346522448</v>
      </c>
      <c r="CZ1415" s="62">
        <f t="shared" ca="1" si="1753"/>
        <v>1383.8731687323041</v>
      </c>
      <c r="DA1415" s="62">
        <f t="shared" ca="1" si="1753"/>
        <v>1418.4699979506115</v>
      </c>
      <c r="DB1415" s="62">
        <f t="shared" ca="1" si="1753"/>
        <v>1453.9317478993769</v>
      </c>
      <c r="DC1415" s="62">
        <f t="shared" ca="1" si="1753"/>
        <v>1490.2800415968613</v>
      </c>
      <c r="DD1415" s="62">
        <f t="shared" ca="1" si="1753"/>
        <v>1527.5370426367826</v>
      </c>
      <c r="DE1415" s="62">
        <f t="shared" ca="1" si="1753"/>
        <v>1565.7254687027023</v>
      </c>
      <c r="DF1415" s="62">
        <f t="shared" ca="1" si="1753"/>
        <v>1604.8686054202699</v>
      </c>
      <c r="DG1415" s="62">
        <f t="shared" ca="1" si="1753"/>
        <v>1644.9903205557764</v>
      </c>
      <c r="DH1415" s="62">
        <f t="shared" ca="1" si="1753"/>
        <v>1686.1150785696709</v>
      </c>
      <c r="DI1415" s="62">
        <f t="shared" ca="1" si="1753"/>
        <v>1728.2679555339125</v>
      </c>
      <c r="DJ1415" s="62">
        <f t="shared" ca="1" si="1753"/>
        <v>1771.4746544222603</v>
      </c>
      <c r="DK1415" s="62">
        <f t="shared" ca="1" si="1753"/>
        <v>1815.7615207828167</v>
      </c>
      <c r="DL1415" s="62">
        <f t="shared" ref="DL1415:DL1424" ca="1" si="1754">-DL1407</f>
        <v>1861.1555588023873</v>
      </c>
    </row>
    <row r="1416" spans="1:116" x14ac:dyDescent="0.4">
      <c r="A1416" s="99"/>
      <c r="B1416" s="57"/>
      <c r="C1416" s="57"/>
      <c r="D1416" t="s">
        <v>770</v>
      </c>
      <c r="E1416" t="str">
        <f>ROW()&amp;" "&amp;D1416</f>
        <v>1416 LAMORT-S</v>
      </c>
      <c r="G1416" s="125"/>
      <c r="R1416"/>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c r="BP1416" s="1"/>
      <c r="BQ1416" s="1"/>
      <c r="BR1416" s="1"/>
      <c r="BS1416" s="1"/>
      <c r="BT1416" s="1"/>
      <c r="BU1416" s="1"/>
      <c r="BV1416" s="1"/>
      <c r="BW1416" s="1"/>
      <c r="BX1416" s="1"/>
      <c r="BY1416" s="1"/>
      <c r="BZ1416" s="1"/>
      <c r="CA1416" s="1"/>
      <c r="CB1416" s="1"/>
      <c r="CC1416" s="1"/>
      <c r="CD1416" s="1"/>
      <c r="CE1416" s="1"/>
      <c r="CF1416" s="1"/>
      <c r="CG1416" s="1"/>
      <c r="CH1416" s="1"/>
      <c r="CI1416" s="1"/>
      <c r="CJ1416" s="1"/>
      <c r="CK1416" s="1"/>
      <c r="CL1416" s="1"/>
      <c r="CO1416" s="1"/>
      <c r="CP1416" s="1"/>
      <c r="CQ1416" s="1"/>
      <c r="CR1416" s="1"/>
      <c r="CS1416" s="1"/>
      <c r="CT1416" s="1"/>
      <c r="CU1416" s="1"/>
      <c r="CV1416" s="1"/>
      <c r="CW1416" s="1"/>
      <c r="CX1416" s="1"/>
      <c r="CY1416" s="1"/>
      <c r="CZ1416" s="1"/>
      <c r="DA1416" s="1"/>
      <c r="DB1416" s="1"/>
      <c r="DC1416" s="1"/>
      <c r="DD1416" s="1"/>
      <c r="DE1416" s="1"/>
      <c r="DF1416" s="1"/>
      <c r="DG1416" s="1"/>
      <c r="DH1416" s="1"/>
      <c r="DI1416" s="1"/>
      <c r="DJ1416" s="1"/>
      <c r="DK1416" s="1"/>
      <c r="DL1416" s="1"/>
    </row>
    <row r="1417" spans="1:116" x14ac:dyDescent="0.4">
      <c r="A1417" s="100"/>
      <c r="B1417" s="300"/>
      <c r="C1417" s="300"/>
      <c r="D1417" t="s">
        <v>770</v>
      </c>
      <c r="E1417" t="str">
        <f t="shared" si="1720"/>
        <v>1417 LAMORT-S</v>
      </c>
      <c r="F1417" s="27"/>
      <c r="G1417" s="95" t="s">
        <v>291</v>
      </c>
      <c r="R1417"/>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c r="BP1417" s="1"/>
      <c r="BQ1417" s="1"/>
      <c r="BR1417" s="1"/>
      <c r="BS1417" s="1"/>
      <c r="BT1417" s="1"/>
      <c r="BU1417" s="1"/>
      <c r="BV1417" s="1"/>
      <c r="BW1417" s="1"/>
      <c r="BX1417" s="1"/>
      <c r="BY1417" s="1"/>
      <c r="BZ1417" s="1"/>
      <c r="CA1417" s="1"/>
      <c r="CB1417" s="1"/>
      <c r="CC1417" s="1"/>
      <c r="CD1417" s="1"/>
      <c r="CE1417" s="1"/>
      <c r="CF1417" s="1"/>
      <c r="CG1417" s="1"/>
      <c r="CH1417" s="1"/>
      <c r="CI1417" s="1"/>
      <c r="CJ1417" s="1"/>
      <c r="CK1417" s="1"/>
      <c r="CL1417" s="1"/>
      <c r="CO1417" s="1"/>
      <c r="CP1417" s="1"/>
      <c r="CQ1417" s="1"/>
      <c r="CR1417" s="1"/>
      <c r="CS1417" s="1"/>
      <c r="CT1417" s="1"/>
      <c r="CU1417" s="1"/>
      <c r="CV1417" s="1"/>
      <c r="CW1417" s="1"/>
      <c r="CX1417" s="1"/>
      <c r="CY1417" s="1"/>
      <c r="CZ1417" s="1"/>
      <c r="DA1417" s="1"/>
      <c r="DB1417" s="1"/>
      <c r="DC1417" s="1"/>
      <c r="DD1417" s="1"/>
      <c r="DE1417" s="1"/>
      <c r="DF1417" s="1"/>
      <c r="DG1417" s="1"/>
      <c r="DH1417" s="1"/>
      <c r="DI1417" s="1"/>
      <c r="DJ1417" s="1"/>
      <c r="DK1417" s="1"/>
      <c r="DL1417" s="1"/>
    </row>
    <row r="1418" spans="1:116" x14ac:dyDescent="0.4">
      <c r="A1418" s="99"/>
      <c r="B1418" s="57"/>
      <c r="D1418" t="s">
        <v>770</v>
      </c>
      <c r="E1418" t="str">
        <f t="shared" si="1720"/>
        <v>1418 LAMORT-S</v>
      </c>
      <c r="G1418" s="158" t="s">
        <v>292</v>
      </c>
      <c r="I1418" s="80"/>
      <c r="J1418" s="80"/>
      <c r="K1418" s="81">
        <f ca="1">SUMIF($3:$3,K$2,1418:1418)</f>
        <v>-527495.32338005747</v>
      </c>
      <c r="L1418" s="81">
        <f ca="1">SUMIF($3:$3,L$2,1418:1418)</f>
        <v>-527495.32338005747</v>
      </c>
      <c r="M1418" s="81">
        <f ca="1">SUMIF($3:$3,M$2,1418:1418)</f>
        <v>-527495.32338005747</v>
      </c>
      <c r="N1418" s="81">
        <f ca="1">SUMIF($3:$3,N$2,1418:1418)</f>
        <v>-527495.32338005747</v>
      </c>
      <c r="O1418" s="81">
        <f ca="1">SUMIF($3:$3,O$2,1418:1418)</f>
        <v>-527495.32338005747</v>
      </c>
      <c r="P1418" s="81">
        <f ca="1">SUMIF($3:$3,P$2,1418:1418)</f>
        <v>-527495.32338005747</v>
      </c>
      <c r="R1418" s="53"/>
      <c r="S1418" s="94">
        <f ca="1">+PMT($H1397/12,$H1396,S1404+S1406+S1403,0)</f>
        <v>-43957.943615004799</v>
      </c>
      <c r="T1418" s="94">
        <f t="shared" ref="T1418:AY1427" ca="1" si="1755">+PMT($H1397/12,$H1396,T1404+T1406,0)</f>
        <v>-43957.943615004799</v>
      </c>
      <c r="U1418" s="94">
        <f t="shared" ca="1" si="1755"/>
        <v>-43957.943615004799</v>
      </c>
      <c r="V1418" s="94">
        <f t="shared" ca="1" si="1755"/>
        <v>-43957.943615004799</v>
      </c>
      <c r="W1418" s="94">
        <f t="shared" ca="1" si="1755"/>
        <v>-43957.943615004799</v>
      </c>
      <c r="X1418" s="94">
        <f t="shared" ca="1" si="1755"/>
        <v>-43957.943615004799</v>
      </c>
      <c r="Y1418" s="94">
        <f t="shared" ca="1" si="1755"/>
        <v>-43957.943615004799</v>
      </c>
      <c r="Z1418" s="94">
        <f t="shared" ca="1" si="1755"/>
        <v>-43957.943615004799</v>
      </c>
      <c r="AA1418" s="94">
        <f t="shared" ca="1" si="1755"/>
        <v>-43957.943615004799</v>
      </c>
      <c r="AB1418" s="94">
        <f t="shared" ca="1" si="1755"/>
        <v>-43957.943615004799</v>
      </c>
      <c r="AC1418" s="94">
        <f t="shared" ca="1" si="1755"/>
        <v>-43957.943615004799</v>
      </c>
      <c r="AD1418" s="94">
        <f t="shared" ca="1" si="1755"/>
        <v>-43957.943615004799</v>
      </c>
      <c r="AE1418" s="94">
        <f t="shared" ca="1" si="1755"/>
        <v>-43957.943615004799</v>
      </c>
      <c r="AF1418" s="94">
        <f t="shared" ca="1" si="1755"/>
        <v>-43957.943615004799</v>
      </c>
      <c r="AG1418" s="94">
        <f t="shared" ca="1" si="1755"/>
        <v>-43957.943615004799</v>
      </c>
      <c r="AH1418" s="94">
        <f t="shared" ca="1" si="1755"/>
        <v>-43957.943615004799</v>
      </c>
      <c r="AI1418" s="94">
        <f t="shared" ca="1" si="1755"/>
        <v>-43957.943615004799</v>
      </c>
      <c r="AJ1418" s="94">
        <f t="shared" ca="1" si="1755"/>
        <v>-43957.943615004799</v>
      </c>
      <c r="AK1418" s="94">
        <f t="shared" ca="1" si="1755"/>
        <v>-43957.943615004799</v>
      </c>
      <c r="AL1418" s="94">
        <f t="shared" ca="1" si="1755"/>
        <v>-43957.943615004799</v>
      </c>
      <c r="AM1418" s="94">
        <f t="shared" ca="1" si="1755"/>
        <v>-43957.943615004799</v>
      </c>
      <c r="AN1418" s="94">
        <f t="shared" ca="1" si="1755"/>
        <v>-43957.943615004799</v>
      </c>
      <c r="AO1418" s="94">
        <f t="shared" ca="1" si="1755"/>
        <v>-43957.943615004799</v>
      </c>
      <c r="AP1418" s="94">
        <f t="shared" ca="1" si="1755"/>
        <v>-43957.943615004799</v>
      </c>
      <c r="AQ1418" s="94">
        <f t="shared" ca="1" si="1755"/>
        <v>-43957.943615004799</v>
      </c>
      <c r="AR1418" s="94">
        <f t="shared" ca="1" si="1755"/>
        <v>-43957.943615004799</v>
      </c>
      <c r="AS1418" s="94">
        <f t="shared" ca="1" si="1755"/>
        <v>-43957.943615004799</v>
      </c>
      <c r="AT1418" s="94">
        <f t="shared" ca="1" si="1755"/>
        <v>-43957.943615004799</v>
      </c>
      <c r="AU1418" s="94">
        <f t="shared" ca="1" si="1755"/>
        <v>-43957.943615004799</v>
      </c>
      <c r="AV1418" s="94">
        <f t="shared" ca="1" si="1755"/>
        <v>-43957.943615004799</v>
      </c>
      <c r="AW1418" s="94">
        <f t="shared" ca="1" si="1755"/>
        <v>-43957.943615004799</v>
      </c>
      <c r="AX1418" s="94">
        <f t="shared" ca="1" si="1755"/>
        <v>-43957.943615004799</v>
      </c>
      <c r="AY1418" s="94">
        <f t="shared" ca="1" si="1755"/>
        <v>-43957.943615004799</v>
      </c>
      <c r="AZ1418" s="94">
        <f t="shared" ref="AZ1418:CE1427" ca="1" si="1756">+PMT($H1397/12,$H1396,AZ1404+AZ1406,0)</f>
        <v>-43957.943615004799</v>
      </c>
      <c r="BA1418" s="94">
        <f t="shared" ca="1" si="1756"/>
        <v>-43957.943615004799</v>
      </c>
      <c r="BB1418" s="94">
        <f t="shared" ca="1" si="1756"/>
        <v>-43957.943615004799</v>
      </c>
      <c r="BC1418" s="94">
        <f t="shared" ca="1" si="1756"/>
        <v>-43957.943615004799</v>
      </c>
      <c r="BD1418" s="94">
        <f t="shared" ca="1" si="1756"/>
        <v>-43957.943615004799</v>
      </c>
      <c r="BE1418" s="94">
        <f t="shared" ca="1" si="1756"/>
        <v>-43957.943615004799</v>
      </c>
      <c r="BF1418" s="94">
        <f t="shared" ca="1" si="1756"/>
        <v>-43957.943615004799</v>
      </c>
      <c r="BG1418" s="94">
        <f t="shared" ca="1" si="1756"/>
        <v>-43957.943615004799</v>
      </c>
      <c r="BH1418" s="94">
        <f t="shared" ca="1" si="1756"/>
        <v>-43957.943615004799</v>
      </c>
      <c r="BI1418" s="94">
        <f t="shared" ca="1" si="1756"/>
        <v>-43957.943615004799</v>
      </c>
      <c r="BJ1418" s="94">
        <f t="shared" ca="1" si="1756"/>
        <v>-43957.943615004799</v>
      </c>
      <c r="BK1418" s="94">
        <f t="shared" ca="1" si="1756"/>
        <v>-43957.943615004799</v>
      </c>
      <c r="BL1418" s="94">
        <f t="shared" ca="1" si="1756"/>
        <v>-43957.943615004799</v>
      </c>
      <c r="BM1418" s="94">
        <f t="shared" ca="1" si="1756"/>
        <v>-43957.943615004799</v>
      </c>
      <c r="BN1418" s="94">
        <f t="shared" ca="1" si="1756"/>
        <v>-43957.943615004799</v>
      </c>
      <c r="BO1418" s="94">
        <f t="shared" ca="1" si="1756"/>
        <v>-43957.943615004799</v>
      </c>
      <c r="BP1418" s="94">
        <f t="shared" ca="1" si="1756"/>
        <v>-43957.943615004799</v>
      </c>
      <c r="BQ1418" s="94">
        <f t="shared" ca="1" si="1756"/>
        <v>-43957.943615004799</v>
      </c>
      <c r="BR1418" s="94">
        <f t="shared" ca="1" si="1756"/>
        <v>-43957.943615004799</v>
      </c>
      <c r="BS1418" s="94">
        <f t="shared" ca="1" si="1756"/>
        <v>-43957.943615004799</v>
      </c>
      <c r="BT1418" s="94">
        <f t="shared" ca="1" si="1756"/>
        <v>-43957.943615004799</v>
      </c>
      <c r="BU1418" s="94">
        <f t="shared" ca="1" si="1756"/>
        <v>-43957.943615004799</v>
      </c>
      <c r="BV1418" s="94">
        <f t="shared" ca="1" si="1756"/>
        <v>-43957.943615004799</v>
      </c>
      <c r="BW1418" s="94">
        <f t="shared" ca="1" si="1756"/>
        <v>-43957.943615004799</v>
      </c>
      <c r="BX1418" s="94">
        <f t="shared" ca="1" si="1756"/>
        <v>-43957.943615004799</v>
      </c>
      <c r="BY1418" s="94">
        <f t="shared" ca="1" si="1756"/>
        <v>-43957.943615004799</v>
      </c>
      <c r="BZ1418" s="94">
        <f t="shared" ca="1" si="1756"/>
        <v>-43957.943615004799</v>
      </c>
      <c r="CA1418" s="94">
        <f t="shared" ca="1" si="1756"/>
        <v>-43957.943615004799</v>
      </c>
      <c r="CB1418" s="94">
        <f t="shared" ca="1" si="1756"/>
        <v>-43957.943615004799</v>
      </c>
      <c r="CC1418" s="94">
        <f t="shared" ca="1" si="1756"/>
        <v>-43957.943615004799</v>
      </c>
      <c r="CD1418" s="94">
        <f t="shared" ca="1" si="1756"/>
        <v>-43957.943615004799</v>
      </c>
      <c r="CE1418" s="94">
        <f t="shared" ca="1" si="1756"/>
        <v>-43957.943615004799</v>
      </c>
      <c r="CF1418" s="94">
        <f t="shared" ref="CF1418:CL1427" ca="1" si="1757">+PMT($H1397/12,$H1396,CF1404+CF1406,0)</f>
        <v>-43957.943615004799</v>
      </c>
      <c r="CG1418" s="94">
        <f t="shared" ca="1" si="1757"/>
        <v>-43957.943615004799</v>
      </c>
      <c r="CH1418" s="94">
        <f t="shared" ca="1" si="1757"/>
        <v>-43957.943615004799</v>
      </c>
      <c r="CI1418" s="94">
        <f t="shared" ca="1" si="1757"/>
        <v>-43957.943615004799</v>
      </c>
      <c r="CJ1418" s="94">
        <f t="shared" ca="1" si="1757"/>
        <v>-43957.943615004799</v>
      </c>
      <c r="CK1418" s="94">
        <f t="shared" ca="1" si="1757"/>
        <v>-43957.943615004799</v>
      </c>
      <c r="CL1418" s="94">
        <f t="shared" ca="1" si="1757"/>
        <v>-43957.943615004799</v>
      </c>
      <c r="CN1418" s="80"/>
      <c r="CO1418" s="94">
        <f t="shared" ref="CO1418:CX1418" ca="1" si="1758">+PMT($H1397/CO$5,$H1396/12*4,CO1404+CO1406,0)</f>
        <v>0</v>
      </c>
      <c r="CP1418" s="94">
        <f t="shared" ca="1" si="1758"/>
        <v>0</v>
      </c>
      <c r="CQ1418" s="94">
        <f t="shared" ca="1" si="1758"/>
        <v>0</v>
      </c>
      <c r="CR1418" s="94">
        <f t="shared" ca="1" si="1758"/>
        <v>0</v>
      </c>
      <c r="CS1418" s="94">
        <f t="shared" ca="1" si="1758"/>
        <v>0</v>
      </c>
      <c r="CT1418" s="94">
        <f t="shared" ca="1" si="1758"/>
        <v>0</v>
      </c>
      <c r="CU1418" s="94">
        <f t="shared" ca="1" si="1758"/>
        <v>0</v>
      </c>
      <c r="CV1418" s="94">
        <f t="shared" ca="1" si="1758"/>
        <v>0</v>
      </c>
      <c r="CW1418" s="94">
        <f t="shared" ca="1" si="1758"/>
        <v>0</v>
      </c>
      <c r="CX1418" s="94">
        <f t="shared" ca="1" si="1758"/>
        <v>0</v>
      </c>
      <c r="CY1418" s="94">
        <f ca="1">+PMT($H1397/CL$5,$H1396/12*4,CY1404+CY1406,0)</f>
        <v>0</v>
      </c>
      <c r="CZ1418" s="94">
        <f t="shared" ref="CZ1418:DL1418" ca="1" si="1759">+PMT($H1397/CZ$5,$H1396/12*4,CZ1404+CZ1406,0)</f>
        <v>0</v>
      </c>
      <c r="DA1418" s="94">
        <f t="shared" ca="1" si="1759"/>
        <v>0</v>
      </c>
      <c r="DB1418" s="94">
        <f t="shared" ca="1" si="1759"/>
        <v>0</v>
      </c>
      <c r="DC1418" s="94">
        <f t="shared" ca="1" si="1759"/>
        <v>0</v>
      </c>
      <c r="DD1418" s="94">
        <f t="shared" ca="1" si="1759"/>
        <v>0</v>
      </c>
      <c r="DE1418" s="94">
        <f t="shared" ca="1" si="1759"/>
        <v>0</v>
      </c>
      <c r="DF1418" s="94">
        <f t="shared" ca="1" si="1759"/>
        <v>0</v>
      </c>
      <c r="DG1418" s="94">
        <f t="shared" ca="1" si="1759"/>
        <v>0</v>
      </c>
      <c r="DH1418" s="94">
        <f t="shared" ca="1" si="1759"/>
        <v>0</v>
      </c>
      <c r="DI1418" s="94">
        <f t="shared" ca="1" si="1759"/>
        <v>0</v>
      </c>
      <c r="DJ1418" s="94">
        <f t="shared" ca="1" si="1759"/>
        <v>0</v>
      </c>
      <c r="DK1418" s="94">
        <f t="shared" ca="1" si="1759"/>
        <v>0</v>
      </c>
      <c r="DL1418" s="94">
        <f t="shared" ca="1" si="1759"/>
        <v>0</v>
      </c>
    </row>
    <row r="1419" spans="1:116" x14ac:dyDescent="0.4">
      <c r="D1419" t="s">
        <v>770</v>
      </c>
      <c r="E1419" s="8" t="str">
        <f t="shared" si="1720"/>
        <v>1419 LAMORT-S</v>
      </c>
      <c r="G1419" s="126" t="s">
        <v>293</v>
      </c>
      <c r="H1419" s="27"/>
      <c r="I1419" s="77"/>
      <c r="J1419" s="77"/>
      <c r="K1419" s="77">
        <f ca="1">SUMIF($3:$3,K$2,1419:1419)</f>
        <v>-3428719.6019703746</v>
      </c>
      <c r="L1419" s="77">
        <f ca="1">SUMIF($3:$3,L$2,1419:1419)</f>
        <v>-6329943.8805606915</v>
      </c>
      <c r="M1419" s="77">
        <f ca="1">SUMIF($3:$3,M$2,1419:1419)</f>
        <v>-6329943.8805606915</v>
      </c>
      <c r="N1419" s="77">
        <f ca="1">SUMIF($3:$3,N$2,1419:1419)</f>
        <v>-6329943.8805606915</v>
      </c>
      <c r="O1419" s="77">
        <f ca="1">SUMIF($3:$3,O$2,1419:1419)</f>
        <v>-6329943.8805606915</v>
      </c>
      <c r="P1419" s="77">
        <f ca="1">SUMIF($3:$3,P$2,1419:1419)</f>
        <v>-6329943.8805606915</v>
      </c>
      <c r="R1419" s="28"/>
      <c r="S1419" s="93" cm="1">
        <f t="array" aca="1" ref="S1419" ca="1">SUM(INDEX(1416:1416,1,MAX(COLUMN($R:$R),COLUMN()-($H1396-1))):S1418)</f>
        <v>-43957.943615004799</v>
      </c>
      <c r="T1419" s="93" cm="1">
        <f t="array" aca="1" ref="T1419" ca="1">SUM(INDEX(1416:1416,1,MAX(COLUMN($R:$R),COLUMN()-($H1396-1))):T1418)</f>
        <v>-87915.887230009597</v>
      </c>
      <c r="U1419" s="93" cm="1">
        <f t="array" aca="1" ref="U1419" ca="1">SUM(INDEX(1416:1416,1,MAX(COLUMN($R:$R),COLUMN()-($H1396-1))):U1418)</f>
        <v>-131873.8308450144</v>
      </c>
      <c r="V1419" s="93" cm="1">
        <f t="array" aca="1" ref="V1419" ca="1">SUM(INDEX(1416:1416,1,MAX(COLUMN($R:$R),COLUMN()-($H1396-1))):V1418)</f>
        <v>-175831.77446001919</v>
      </c>
      <c r="W1419" s="93" cm="1">
        <f t="array" aca="1" ref="W1419" ca="1">SUM(INDEX(1416:1416,1,MAX(COLUMN($R:$R),COLUMN()-($H1396-1))):W1418)</f>
        <v>-219789.71807502399</v>
      </c>
      <c r="X1419" s="93" cm="1">
        <f t="array" aca="1" ref="X1419" ca="1">SUM(INDEX(1416:1416,1,MAX(COLUMN($R:$R),COLUMN()-($H1396-1))):X1418)</f>
        <v>-263747.66169002879</v>
      </c>
      <c r="Y1419" s="93" cm="1">
        <f t="array" aca="1" ref="Y1419" ca="1">SUM(INDEX(1416:1416,1,MAX(COLUMN($R:$R),COLUMN()-($H1396-1))):Y1418)</f>
        <v>-307705.60530503362</v>
      </c>
      <c r="Z1419" s="93" cm="1">
        <f t="array" aca="1" ref="Z1419" ca="1">SUM(INDEX(1416:1416,1,MAX(COLUMN($R:$R),COLUMN()-($H1396-1))):Z1418)</f>
        <v>-351663.54892003839</v>
      </c>
      <c r="AA1419" s="93" cm="1">
        <f t="array" aca="1" ref="AA1419" ca="1">SUM(INDEX(1416:1416,1,MAX(COLUMN($R:$R),COLUMN()-($H1396-1))):AA1418)</f>
        <v>-395621.49253504316</v>
      </c>
      <c r="AB1419" s="93" cm="1">
        <f t="array" aca="1" ref="AB1419" ca="1">SUM(INDEX(1416:1416,1,MAX(COLUMN($R:$R),COLUMN()-($H1396-1))):AB1418)</f>
        <v>-439579.43615004793</v>
      </c>
      <c r="AC1419" s="93" cm="1">
        <f t="array" aca="1" ref="AC1419" ca="1">SUM(INDEX(1416:1416,1,MAX(COLUMN($R:$R),COLUMN()-($H1396-1))):AC1418)</f>
        <v>-483537.3797650527</v>
      </c>
      <c r="AD1419" s="93" cm="1">
        <f t="array" aca="1" ref="AD1419" ca="1">SUM(INDEX(1416:1416,1,MAX(COLUMN($R:$R),COLUMN()-($H1396-1))):AD1418)</f>
        <v>-527495.32338005747</v>
      </c>
      <c r="AE1419" s="93" cm="1">
        <f t="array" aca="1" ref="AE1419" ca="1">SUM(INDEX(1416:1416,1,MAX(COLUMN($R:$R),COLUMN()-($H1396-1))):AE1418)</f>
        <v>-527495.32338005747</v>
      </c>
      <c r="AF1419" s="93" cm="1">
        <f t="array" aca="1" ref="AF1419" ca="1">SUM(INDEX(1416:1416,1,MAX(COLUMN($R:$R),COLUMN()-($H1396-1))):AF1418)</f>
        <v>-527495.32338005747</v>
      </c>
      <c r="AG1419" s="93" cm="1">
        <f t="array" aca="1" ref="AG1419" ca="1">SUM(INDEX(1416:1416,1,MAX(COLUMN($R:$R),COLUMN()-($H1396-1))):AG1418)</f>
        <v>-527495.32338005747</v>
      </c>
      <c r="AH1419" s="93" cm="1">
        <f t="array" aca="1" ref="AH1419" ca="1">SUM(INDEX(1416:1416,1,MAX(COLUMN($R:$R),COLUMN()-($H1396-1))):AH1418)</f>
        <v>-527495.32338005747</v>
      </c>
      <c r="AI1419" s="93" cm="1">
        <f t="array" aca="1" ref="AI1419" ca="1">SUM(INDEX(1416:1416,1,MAX(COLUMN($R:$R),COLUMN()-($H1396-1))):AI1418)</f>
        <v>-527495.32338005747</v>
      </c>
      <c r="AJ1419" s="93" cm="1">
        <f t="array" aca="1" ref="AJ1419" ca="1">SUM(INDEX(1416:1416,1,MAX(COLUMN($R:$R),COLUMN()-($H1396-1))):AJ1418)</f>
        <v>-527495.32338005747</v>
      </c>
      <c r="AK1419" s="93" cm="1">
        <f t="array" aca="1" ref="AK1419" ca="1">SUM(INDEX(1416:1416,1,MAX(COLUMN($R:$R),COLUMN()-($H1396-1))):AK1418)</f>
        <v>-527495.32338005747</v>
      </c>
      <c r="AL1419" s="93" cm="1">
        <f t="array" aca="1" ref="AL1419" ca="1">SUM(INDEX(1416:1416,1,MAX(COLUMN($R:$R),COLUMN()-($H1396-1))):AL1418)</f>
        <v>-527495.32338005747</v>
      </c>
      <c r="AM1419" s="93" cm="1">
        <f t="array" aca="1" ref="AM1419" ca="1">SUM(INDEX(1416:1416,1,MAX(COLUMN($R:$R),COLUMN()-($H1396-1))):AM1418)</f>
        <v>-527495.32338005747</v>
      </c>
      <c r="AN1419" s="93" cm="1">
        <f t="array" aca="1" ref="AN1419" ca="1">SUM(INDEX(1416:1416,1,MAX(COLUMN($R:$R),COLUMN()-($H1396-1))):AN1418)</f>
        <v>-527495.32338005747</v>
      </c>
      <c r="AO1419" s="93" cm="1">
        <f t="array" aca="1" ref="AO1419" ca="1">SUM(INDEX(1416:1416,1,MAX(COLUMN($R:$R),COLUMN()-($H1396-1))):AO1418)</f>
        <v>-527495.32338005747</v>
      </c>
      <c r="AP1419" s="93" cm="1">
        <f t="array" aca="1" ref="AP1419" ca="1">SUM(INDEX(1416:1416,1,MAX(COLUMN($R:$R),COLUMN()-($H1396-1))):AP1418)</f>
        <v>-527495.32338005747</v>
      </c>
      <c r="AQ1419" s="93" cm="1">
        <f t="array" aca="1" ref="AQ1419" ca="1">SUM(INDEX(1416:1416,1,MAX(COLUMN($R:$R),COLUMN()-($H1396-1))):AQ1418)</f>
        <v>-527495.32338005747</v>
      </c>
      <c r="AR1419" s="93" cm="1">
        <f t="array" aca="1" ref="AR1419" ca="1">SUM(INDEX(1416:1416,1,MAX(COLUMN($R:$R),COLUMN()-($H1396-1))):AR1418)</f>
        <v>-527495.32338005747</v>
      </c>
      <c r="AS1419" s="93" cm="1">
        <f t="array" aca="1" ref="AS1419" ca="1">SUM(INDEX(1416:1416,1,MAX(COLUMN($R:$R),COLUMN()-($H1396-1))):AS1418)</f>
        <v>-527495.32338005747</v>
      </c>
      <c r="AT1419" s="93" cm="1">
        <f t="array" aca="1" ref="AT1419" ca="1">SUM(INDEX(1416:1416,1,MAX(COLUMN($R:$R),COLUMN()-($H1396-1))):AT1418)</f>
        <v>-527495.32338005747</v>
      </c>
      <c r="AU1419" s="93" cm="1">
        <f t="array" aca="1" ref="AU1419" ca="1">SUM(INDEX(1416:1416,1,MAX(COLUMN($R:$R),COLUMN()-($H1396-1))):AU1418)</f>
        <v>-527495.32338005747</v>
      </c>
      <c r="AV1419" s="93" cm="1">
        <f t="array" aca="1" ref="AV1419" ca="1">SUM(INDEX(1416:1416,1,MAX(COLUMN($R:$R),COLUMN()-($H1396-1))):AV1418)</f>
        <v>-527495.32338005747</v>
      </c>
      <c r="AW1419" s="93" cm="1">
        <f t="array" aca="1" ref="AW1419" ca="1">SUM(INDEX(1416:1416,1,MAX(COLUMN($R:$R),COLUMN()-($H1396-1))):AW1418)</f>
        <v>-527495.32338005747</v>
      </c>
      <c r="AX1419" s="93" cm="1">
        <f t="array" aca="1" ref="AX1419" ca="1">SUM(INDEX(1416:1416,1,MAX(COLUMN($R:$R),COLUMN()-($H1396-1))):AX1418)</f>
        <v>-527495.32338005747</v>
      </c>
      <c r="AY1419" s="93" cm="1">
        <f t="array" aca="1" ref="AY1419" ca="1">SUM(INDEX(1416:1416,1,MAX(COLUMN($R:$R),COLUMN()-($H1396-1))):AY1418)</f>
        <v>-527495.32338005747</v>
      </c>
      <c r="AZ1419" s="93" cm="1">
        <f t="array" aca="1" ref="AZ1419" ca="1">SUM(INDEX(1416:1416,1,MAX(COLUMN($R:$R),COLUMN()-($H1396-1))):AZ1418)</f>
        <v>-527495.32338005747</v>
      </c>
      <c r="BA1419" s="93" cm="1">
        <f t="array" aca="1" ref="BA1419" ca="1">SUM(INDEX(1416:1416,1,MAX(COLUMN($R:$R),COLUMN()-($H1396-1))):BA1418)</f>
        <v>-527495.32338005747</v>
      </c>
      <c r="BB1419" s="93" cm="1">
        <f t="array" aca="1" ref="BB1419" ca="1">SUM(INDEX(1416:1416,1,MAX(COLUMN($R:$R),COLUMN()-($H1396-1))):BB1418)</f>
        <v>-527495.32338005747</v>
      </c>
      <c r="BC1419" s="93" cm="1">
        <f t="array" aca="1" ref="BC1419" ca="1">SUM(INDEX(1416:1416,1,MAX(COLUMN($R:$R),COLUMN()-($H1396-1))):BC1418)</f>
        <v>-527495.32338005747</v>
      </c>
      <c r="BD1419" s="93" cm="1">
        <f t="array" aca="1" ref="BD1419" ca="1">SUM(INDEX(1416:1416,1,MAX(COLUMN($R:$R),COLUMN()-($H1396-1))):BD1418)</f>
        <v>-527495.32338005747</v>
      </c>
      <c r="BE1419" s="93" cm="1">
        <f t="array" aca="1" ref="BE1419" ca="1">SUM(INDEX(1416:1416,1,MAX(COLUMN($R:$R),COLUMN()-($H1396-1))):BE1418)</f>
        <v>-527495.32338005747</v>
      </c>
      <c r="BF1419" s="93" cm="1">
        <f t="array" aca="1" ref="BF1419" ca="1">SUM(INDEX(1416:1416,1,MAX(COLUMN($R:$R),COLUMN()-($H1396-1))):BF1418)</f>
        <v>-527495.32338005747</v>
      </c>
      <c r="BG1419" s="93" cm="1">
        <f t="array" aca="1" ref="BG1419" ca="1">SUM(INDEX(1416:1416,1,MAX(COLUMN($R:$R),COLUMN()-($H1396-1))):BG1418)</f>
        <v>-527495.32338005747</v>
      </c>
      <c r="BH1419" s="93" cm="1">
        <f t="array" aca="1" ref="BH1419" ca="1">SUM(INDEX(1416:1416,1,MAX(COLUMN($R:$R),COLUMN()-($H1396-1))):BH1418)</f>
        <v>-527495.32338005747</v>
      </c>
      <c r="BI1419" s="93" cm="1">
        <f t="array" aca="1" ref="BI1419" ca="1">SUM(INDEX(1416:1416,1,MAX(COLUMN($R:$R),COLUMN()-($H1396-1))):BI1418)</f>
        <v>-527495.32338005747</v>
      </c>
      <c r="BJ1419" s="93" cm="1">
        <f t="array" aca="1" ref="BJ1419" ca="1">SUM(INDEX(1416:1416,1,MAX(COLUMN($R:$R),COLUMN()-($H1396-1))):BJ1418)</f>
        <v>-527495.32338005747</v>
      </c>
      <c r="BK1419" s="93" cm="1">
        <f t="array" aca="1" ref="BK1419" ca="1">SUM(INDEX(1416:1416,1,MAX(COLUMN($R:$R),COLUMN()-($H1396-1))):BK1418)</f>
        <v>-527495.32338005747</v>
      </c>
      <c r="BL1419" s="93" cm="1">
        <f t="array" aca="1" ref="BL1419" ca="1">SUM(INDEX(1416:1416,1,MAX(COLUMN($R:$R),COLUMN()-($H1396-1))):BL1418)</f>
        <v>-527495.32338005747</v>
      </c>
      <c r="BM1419" s="93" cm="1">
        <f t="array" aca="1" ref="BM1419" ca="1">SUM(INDEX(1416:1416,1,MAX(COLUMN($R:$R),COLUMN()-($H1396-1))):BM1418)</f>
        <v>-527495.32338005747</v>
      </c>
      <c r="BN1419" s="93" cm="1">
        <f t="array" aca="1" ref="BN1419" ca="1">SUM(INDEX(1416:1416,1,MAX(COLUMN($R:$R),COLUMN()-($H1396-1))):BN1418)</f>
        <v>-527495.32338005747</v>
      </c>
      <c r="BO1419" s="93" cm="1">
        <f t="array" aca="1" ref="BO1419" ca="1">SUM(INDEX(1416:1416,1,MAX(COLUMN($R:$R),COLUMN()-($H1396-1))):BO1418)</f>
        <v>-527495.32338005747</v>
      </c>
      <c r="BP1419" s="93" cm="1">
        <f t="array" aca="1" ref="BP1419" ca="1">SUM(INDEX(1416:1416,1,MAX(COLUMN($R:$R),COLUMN()-($H1396-1))):BP1418)</f>
        <v>-527495.32338005747</v>
      </c>
      <c r="BQ1419" s="93" cm="1">
        <f t="array" aca="1" ref="BQ1419" ca="1">SUM(INDEX(1416:1416,1,MAX(COLUMN($R:$R),COLUMN()-($H1396-1))):BQ1418)</f>
        <v>-527495.32338005747</v>
      </c>
      <c r="BR1419" s="93" cm="1">
        <f t="array" aca="1" ref="BR1419" ca="1">SUM(INDEX(1416:1416,1,MAX(COLUMN($R:$R),COLUMN()-($H1396-1))):BR1418)</f>
        <v>-527495.32338005747</v>
      </c>
      <c r="BS1419" s="93" cm="1">
        <f t="array" aca="1" ref="BS1419" ca="1">SUM(INDEX(1416:1416,1,MAX(COLUMN($R:$R),COLUMN()-($H1396-1))):BS1418)</f>
        <v>-527495.32338005747</v>
      </c>
      <c r="BT1419" s="93" cm="1">
        <f t="array" aca="1" ref="BT1419" ca="1">SUM(INDEX(1416:1416,1,MAX(COLUMN($R:$R),COLUMN()-($H1396-1))):BT1418)</f>
        <v>-527495.32338005747</v>
      </c>
      <c r="BU1419" s="93" cm="1">
        <f t="array" aca="1" ref="BU1419" ca="1">SUM(INDEX(1416:1416,1,MAX(COLUMN($R:$R),COLUMN()-($H1396-1))):BU1418)</f>
        <v>-527495.32338005747</v>
      </c>
      <c r="BV1419" s="93" cm="1">
        <f t="array" aca="1" ref="BV1419" ca="1">SUM(INDEX(1416:1416,1,MAX(COLUMN($R:$R),COLUMN()-($H1396-1))):BV1418)</f>
        <v>-527495.32338005747</v>
      </c>
      <c r="BW1419" s="93" cm="1">
        <f t="array" aca="1" ref="BW1419" ca="1">SUM(INDEX(1416:1416,1,MAX(COLUMN($R:$R),COLUMN()-($H1396-1))):BW1418)</f>
        <v>-527495.32338005747</v>
      </c>
      <c r="BX1419" s="93" cm="1">
        <f t="array" aca="1" ref="BX1419" ca="1">SUM(INDEX(1416:1416,1,MAX(COLUMN($R:$R),COLUMN()-($H1396-1))):BX1418)</f>
        <v>-527495.32338005747</v>
      </c>
      <c r="BY1419" s="93" cm="1">
        <f t="array" aca="1" ref="BY1419" ca="1">SUM(INDEX(1416:1416,1,MAX(COLUMN($R:$R),COLUMN()-($H1396-1))):BY1418)</f>
        <v>-527495.32338005747</v>
      </c>
      <c r="BZ1419" s="93" cm="1">
        <f t="array" aca="1" ref="BZ1419" ca="1">SUM(INDEX(1416:1416,1,MAX(COLUMN($R:$R),COLUMN()-($H1396-1))):BZ1418)</f>
        <v>-527495.32338005747</v>
      </c>
      <c r="CA1419" s="93" cm="1">
        <f t="array" aca="1" ref="CA1419" ca="1">SUM(INDEX(1416:1416,1,MAX(COLUMN($R:$R),COLUMN()-($H1396-1))):CA1418)</f>
        <v>-527495.32338005747</v>
      </c>
      <c r="CB1419" s="93" cm="1">
        <f t="array" aca="1" ref="CB1419" ca="1">SUM(INDEX(1416:1416,1,MAX(COLUMN($R:$R),COLUMN()-($H1396-1))):CB1418)</f>
        <v>-527495.32338005747</v>
      </c>
      <c r="CC1419" s="93" cm="1">
        <f t="array" aca="1" ref="CC1419" ca="1">SUM(INDEX(1416:1416,1,MAX(COLUMN($R:$R),COLUMN()-($H1396-1))):CC1418)</f>
        <v>-527495.32338005747</v>
      </c>
      <c r="CD1419" s="93" cm="1">
        <f t="array" aca="1" ref="CD1419" ca="1">SUM(INDEX(1416:1416,1,MAX(COLUMN($R:$R),COLUMN()-($H1396-1))):CD1418)</f>
        <v>-527495.32338005747</v>
      </c>
      <c r="CE1419" s="93" cm="1">
        <f t="array" aca="1" ref="CE1419" ca="1">SUM(INDEX(1416:1416,1,MAX(COLUMN($R:$R),COLUMN()-($H1396-1))):CE1418)</f>
        <v>-527495.32338005747</v>
      </c>
      <c r="CF1419" s="93" cm="1">
        <f t="array" aca="1" ref="CF1419" ca="1">SUM(INDEX(1416:1416,1,MAX(COLUMN($R:$R),COLUMN()-($H1396-1))):CF1418)</f>
        <v>-527495.32338005747</v>
      </c>
      <c r="CG1419" s="93" cm="1">
        <f t="array" aca="1" ref="CG1419" ca="1">SUM(INDEX(1416:1416,1,MAX(COLUMN($R:$R),COLUMN()-($H1396-1))):CG1418)</f>
        <v>-527495.32338005747</v>
      </c>
      <c r="CH1419" s="93" cm="1">
        <f t="array" aca="1" ref="CH1419" ca="1">SUM(INDEX(1416:1416,1,MAX(COLUMN($R:$R),COLUMN()-($H1396-1))):CH1418)</f>
        <v>-527495.32338005747</v>
      </c>
      <c r="CI1419" s="93" cm="1">
        <f t="array" aca="1" ref="CI1419" ca="1">SUM(INDEX(1416:1416,1,MAX(COLUMN($R:$R),COLUMN()-($H1396-1))):CI1418)</f>
        <v>-527495.32338005747</v>
      </c>
      <c r="CJ1419" s="93" cm="1">
        <f t="array" aca="1" ref="CJ1419" ca="1">SUM(INDEX(1416:1416,1,MAX(COLUMN($R:$R),COLUMN()-($H1396-1))):CJ1418)</f>
        <v>-527495.32338005747</v>
      </c>
      <c r="CK1419" s="93" cm="1">
        <f t="array" aca="1" ref="CK1419" ca="1">SUM(INDEX(1416:1416,1,MAX(COLUMN($R:$R),COLUMN()-($H1396-1))):CK1418)</f>
        <v>-527495.32338005747</v>
      </c>
      <c r="CL1419" s="93" cm="1">
        <f t="array" aca="1" ref="CL1419" ca="1">SUM(INDEX(1416:1416,1,MAX(COLUMN($R:$R),COLUMN()-($H1396-1))):CL1418)</f>
        <v>-527495.32338005747</v>
      </c>
      <c r="CN1419" s="77"/>
      <c r="CO1419" s="93" cm="1">
        <f t="array" aca="1" ref="CO1419" ca="1">SUM(INDEX(1416:1416,1,MAX(COLUMN($R:$R),COLUMN()-($H1396/CO$5))):CO1418)</f>
        <v>-43957.943615004799</v>
      </c>
      <c r="CP1419" s="93" cm="1">
        <f t="array" aca="1" ref="CP1419" ca="1">SUM(INDEX(1416:1416,1,MAX(COLUMN($R:$R),COLUMN()-($H1396/CP$5))):CP1418)</f>
        <v>0</v>
      </c>
      <c r="CQ1419" s="93" cm="1">
        <f t="array" aca="1" ref="CQ1419" ca="1">SUM(INDEX(1416:1416,1,MAX(COLUMN($R:$R),COLUMN()-($H1396/CQ$5))):CQ1418)</f>
        <v>0</v>
      </c>
      <c r="CR1419" s="93" cm="1">
        <f t="array" aca="1" ref="CR1419" ca="1">SUM(INDEX(1416:1416,1,MAX(COLUMN($R:$R),COLUMN()-($H1396/CR$5))):CR1418)</f>
        <v>0</v>
      </c>
      <c r="CS1419" s="93" cm="1">
        <f t="array" aca="1" ref="CS1419" ca="1">SUM(INDEX(1416:1416,1,MAX(COLUMN($R:$R),COLUMN()-($H1396/CS$5))):CS1418)</f>
        <v>0</v>
      </c>
      <c r="CT1419" s="93" cm="1">
        <f t="array" aca="1" ref="CT1419" ca="1">SUM(INDEX(1416:1416,1,MAX(COLUMN($R:$R),COLUMN()-($H1396/CT$5))):CT1418)</f>
        <v>0</v>
      </c>
      <c r="CU1419" s="93" cm="1">
        <f t="array" aca="1" ref="CU1419" ca="1">SUM(INDEX(1416:1416,1,MAX(COLUMN($R:$R),COLUMN()-($H1396/CU$5))):CU1418)</f>
        <v>0</v>
      </c>
      <c r="CV1419" s="93" cm="1">
        <f t="array" aca="1" ref="CV1419" ca="1">SUM(INDEX(1416:1416,1,MAX(COLUMN($R:$R),COLUMN()-($H1396/CV$5))):CV1418)</f>
        <v>0</v>
      </c>
      <c r="CW1419" s="93" cm="1">
        <f t="array" aca="1" ref="CW1419" ca="1">SUM(INDEX(1416:1416,1,MAX(COLUMN($R:$R),COLUMN()-($H1396/CW$5))):CW1418)</f>
        <v>0</v>
      </c>
      <c r="CX1419" s="93" cm="1">
        <f t="array" aca="1" ref="CX1419" ca="1">SUM(INDEX(1416:1416,1,MAX(COLUMN($R:$R),COLUMN()-($H1396/CX$5))):CX1418)</f>
        <v>0</v>
      </c>
      <c r="CY1419" s="93" cm="1">
        <f t="array" aca="1" ref="CY1419" ca="1">SUM(INDEX(1416:1416,1,MAX(COLUMN($R:$R),COLUMN()-($H1396/CL$5))):CY1418)</f>
        <v>0</v>
      </c>
      <c r="CZ1419" s="93" cm="1">
        <f t="array" aca="1" ref="CZ1419" ca="1">SUM(INDEX(1416:1416,1,MAX(COLUMN($R:$R),COLUMN()-($H1396/CZ$5))):CZ1418)</f>
        <v>0</v>
      </c>
      <c r="DA1419" s="93" cm="1">
        <f t="array" aca="1" ref="DA1419" ca="1">SUM(INDEX(1416:1416,1,MAX(COLUMN($R:$R),COLUMN()-($H1396/DA$5))):DA1418)</f>
        <v>0</v>
      </c>
      <c r="DB1419" s="93" cm="1">
        <f t="array" aca="1" ref="DB1419" ca="1">SUM(INDEX(1416:1416,1,MAX(COLUMN($R:$R),COLUMN()-($H1396/DB$5))):DB1418)</f>
        <v>0</v>
      </c>
      <c r="DC1419" s="93" cm="1">
        <f t="array" aca="1" ref="DC1419" ca="1">SUM(INDEX(1416:1416,1,MAX(COLUMN($R:$R),COLUMN()-($H1396/DC$5))):DC1418)</f>
        <v>0</v>
      </c>
      <c r="DD1419" s="93" cm="1">
        <f t="array" aca="1" ref="DD1419" ca="1">SUM(INDEX(1416:1416,1,MAX(COLUMN($R:$R),COLUMN()-($H1396/DD$5))):DD1418)</f>
        <v>0</v>
      </c>
      <c r="DE1419" s="93" cm="1">
        <f t="array" aca="1" ref="DE1419" ca="1">SUM(INDEX(1416:1416,1,MAX(COLUMN($R:$R),COLUMN()-($H1396/DE$5))):DE1418)</f>
        <v>0</v>
      </c>
      <c r="DF1419" s="93" cm="1">
        <f t="array" aca="1" ref="DF1419" ca="1">SUM(INDEX(1416:1416,1,MAX(COLUMN($R:$R),COLUMN()-($H1396/DF$5))):DF1418)</f>
        <v>0</v>
      </c>
      <c r="DG1419" s="93" cm="1">
        <f t="array" aca="1" ref="DG1419" ca="1">SUM(INDEX(1416:1416,1,MAX(COLUMN($R:$R),COLUMN()-($H1396/DG$5))):DG1418)</f>
        <v>0</v>
      </c>
      <c r="DH1419" s="93" cm="1">
        <f t="array" aca="1" ref="DH1419" ca="1">SUM(INDEX(1416:1416,1,MAX(COLUMN($R:$R),COLUMN()-($H1396/DH$5))):DH1418)</f>
        <v>0</v>
      </c>
      <c r="DI1419" s="93" cm="1">
        <f t="array" aca="1" ref="DI1419" ca="1">SUM(INDEX(1416:1416,1,MAX(COLUMN($R:$R),COLUMN()-($H1396/DI$5))):DI1418)</f>
        <v>0</v>
      </c>
      <c r="DJ1419" s="93" cm="1">
        <f t="array" aca="1" ref="DJ1419" ca="1">SUM(INDEX(1416:1416,1,MAX(COLUMN($R:$R),COLUMN()-($H1396/DJ$5))):DJ1418)</f>
        <v>0</v>
      </c>
      <c r="DK1419" s="93" cm="1">
        <f t="array" aca="1" ref="DK1419" ca="1">SUM(INDEX(1416:1416,1,MAX(COLUMN($R:$R),COLUMN()-($H1396/DK$5))):DK1418)</f>
        <v>0</v>
      </c>
      <c r="DL1419" s="93" cm="1">
        <f t="array" aca="1" ref="DL1419" ca="1">SUM(INDEX(1416:1416,1,MAX(COLUMN($R:$R),COLUMN()-($H1396/DL$5))):DL1418)</f>
        <v>0</v>
      </c>
    </row>
    <row r="1420" spans="1:116" x14ac:dyDescent="0.4">
      <c r="B1420" t="s">
        <v>244</v>
      </c>
      <c r="D1420" t="s">
        <v>770</v>
      </c>
      <c r="E1420" s="8" t="str">
        <f t="shared" si="1720"/>
        <v>1420 LAMORT-S</v>
      </c>
      <c r="G1420" s="125"/>
      <c r="I1420" s="53"/>
      <c r="J1420" s="53"/>
      <c r="R1420"/>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c r="BP1420" s="1"/>
      <c r="BQ1420" s="1"/>
      <c r="BR1420" s="1"/>
      <c r="BS1420" s="1"/>
      <c r="BT1420" s="1"/>
      <c r="BU1420" s="1"/>
      <c r="BV1420" s="1"/>
      <c r="BW1420" s="1"/>
      <c r="BX1420" s="1"/>
      <c r="BY1420" s="1"/>
      <c r="BZ1420" s="1"/>
      <c r="CA1420" s="1"/>
      <c r="CB1420" s="1"/>
      <c r="CC1420" s="1"/>
      <c r="CD1420" s="1"/>
      <c r="CE1420" s="1"/>
      <c r="CF1420" s="1"/>
      <c r="CG1420" s="1"/>
      <c r="CH1420" s="1"/>
      <c r="CI1420" s="1"/>
      <c r="CJ1420" s="1"/>
      <c r="CK1420" s="1"/>
      <c r="CL1420" s="1"/>
      <c r="CN1420" s="53"/>
      <c r="CO1420" s="1"/>
      <c r="CP1420" s="1"/>
      <c r="CQ1420" s="1"/>
      <c r="CR1420" s="1"/>
      <c r="CS1420" s="1"/>
      <c r="CT1420" s="1"/>
      <c r="CU1420" s="1"/>
      <c r="CV1420" s="1"/>
      <c r="CW1420" s="1"/>
      <c r="CX1420" s="1"/>
      <c r="CY1420" s="1"/>
      <c r="CZ1420" s="1"/>
      <c r="DA1420" s="1"/>
      <c r="DB1420" s="1"/>
      <c r="DC1420" s="1"/>
      <c r="DD1420" s="1"/>
      <c r="DE1420" s="1"/>
      <c r="DF1420" s="1"/>
      <c r="DG1420" s="1"/>
      <c r="DH1420" s="1"/>
      <c r="DI1420" s="1"/>
      <c r="DJ1420" s="1"/>
      <c r="DK1420" s="1"/>
      <c r="DL1420" s="1"/>
    </row>
    <row r="1421" spans="1:116" x14ac:dyDescent="0.4">
      <c r="B1421" t="s">
        <v>332</v>
      </c>
      <c r="D1421" t="s">
        <v>770</v>
      </c>
      <c r="E1421" s="8" t="str">
        <f>ROW()&amp;" "&amp;D1421</f>
        <v>1421 LAMORT-S</v>
      </c>
      <c r="G1421" s="136" t="str">
        <f>G1386</f>
        <v>(Primary label)</v>
      </c>
      <c r="H1421" s="27"/>
      <c r="I1421" s="78"/>
      <c r="J1421" s="78"/>
      <c r="K1421" s="33"/>
      <c r="L1421" s="33"/>
      <c r="M1421" s="33"/>
      <c r="N1421" s="33"/>
      <c r="O1421" s="33"/>
      <c r="P1421" s="33"/>
      <c r="R1421" s="33"/>
      <c r="S1421" s="77"/>
      <c r="T1421" s="77"/>
      <c r="U1421" s="77"/>
      <c r="V1421" s="77"/>
      <c r="W1421" s="77"/>
      <c r="X1421" s="77"/>
      <c r="Y1421" s="77"/>
      <c r="Z1421" s="77"/>
      <c r="AA1421" s="77"/>
      <c r="AB1421" s="77"/>
      <c r="AC1421" s="77"/>
      <c r="AD1421" s="77"/>
      <c r="AE1421" s="77"/>
      <c r="AF1421" s="77"/>
      <c r="AG1421" s="77"/>
      <c r="AH1421" s="77"/>
      <c r="AI1421" s="77"/>
      <c r="AJ1421" s="77"/>
      <c r="AK1421" s="77"/>
      <c r="AL1421" s="77"/>
      <c r="AM1421" s="77"/>
      <c r="AN1421" s="77"/>
      <c r="AO1421" s="77"/>
      <c r="AP1421" s="77"/>
      <c r="AQ1421" s="77"/>
      <c r="AR1421" s="77"/>
      <c r="AS1421" s="77"/>
      <c r="AT1421" s="77"/>
      <c r="AU1421" s="77"/>
      <c r="AV1421" s="77"/>
      <c r="AW1421" s="77"/>
      <c r="AX1421" s="77"/>
      <c r="AY1421" s="77"/>
      <c r="AZ1421" s="77"/>
      <c r="BA1421" s="77"/>
      <c r="BB1421" s="77"/>
      <c r="BC1421" s="77"/>
      <c r="BD1421" s="77"/>
      <c r="BE1421" s="77"/>
      <c r="BF1421" s="77"/>
      <c r="BG1421" s="77"/>
      <c r="BH1421" s="77"/>
      <c r="BI1421" s="77"/>
      <c r="BJ1421" s="77"/>
      <c r="BK1421" s="77"/>
      <c r="BL1421" s="77"/>
      <c r="BM1421" s="77"/>
      <c r="BN1421" s="77"/>
      <c r="BO1421" s="77"/>
      <c r="BP1421" s="77"/>
      <c r="BQ1421" s="77"/>
      <c r="BR1421" s="77"/>
      <c r="BS1421" s="77"/>
      <c r="BT1421" s="77"/>
      <c r="BU1421" s="77"/>
      <c r="BV1421" s="77"/>
      <c r="BW1421" s="77"/>
      <c r="BX1421" s="77"/>
      <c r="BY1421" s="77"/>
      <c r="BZ1421" s="77"/>
      <c r="CA1421" s="77"/>
      <c r="CB1421" s="77"/>
      <c r="CC1421" s="77"/>
      <c r="CD1421" s="77"/>
      <c r="CE1421" s="77"/>
      <c r="CF1421" s="77"/>
      <c r="CG1421" s="77"/>
      <c r="CH1421" s="77"/>
      <c r="CI1421" s="77"/>
      <c r="CJ1421" s="77"/>
      <c r="CK1421" s="77"/>
      <c r="CL1421" s="77"/>
      <c r="CN1421" s="78"/>
      <c r="CO1421" s="77"/>
      <c r="CP1421" s="77"/>
      <c r="CQ1421" s="77"/>
      <c r="CR1421" s="77"/>
      <c r="CS1421" s="77"/>
      <c r="CT1421" s="77"/>
      <c r="CU1421" s="77"/>
      <c r="CV1421" s="77"/>
      <c r="CW1421" s="77"/>
      <c r="CX1421" s="77"/>
      <c r="CY1421" s="77"/>
      <c r="CZ1421" s="77"/>
      <c r="DA1421" s="77"/>
      <c r="DB1421" s="77"/>
      <c r="DC1421" s="77"/>
      <c r="DD1421" s="77"/>
      <c r="DE1421" s="77"/>
      <c r="DF1421" s="77"/>
      <c r="DG1421" s="77"/>
      <c r="DH1421" s="77"/>
      <c r="DI1421" s="77"/>
      <c r="DJ1421" s="77"/>
      <c r="DK1421" s="77"/>
      <c r="DL1421" s="77"/>
    </row>
    <row r="1422" spans="1:116" x14ac:dyDescent="0.4">
      <c r="B1422" t="s">
        <v>332</v>
      </c>
      <c r="D1422" t="s">
        <v>770</v>
      </c>
      <c r="E1422" s="8" t="str">
        <f>ROW()&amp;" "&amp;D1422</f>
        <v>1422 LAMORT-S</v>
      </c>
      <c r="G1422" s="136" t="str">
        <f>G1387</f>
        <v>primary unit</v>
      </c>
      <c r="H1422" s="27"/>
      <c r="I1422" s="78"/>
      <c r="J1422" s="78"/>
      <c r="K1422" s="33"/>
      <c r="L1422" s="33"/>
      <c r="M1422" s="33"/>
      <c r="N1422" s="33"/>
      <c r="O1422" s="33"/>
      <c r="P1422" s="33"/>
      <c r="R1422" s="33"/>
      <c r="S1422" s="77"/>
      <c r="T1422" s="77"/>
      <c r="U1422" s="77"/>
      <c r="V1422" s="77"/>
      <c r="W1422" s="77"/>
      <c r="X1422" s="77"/>
      <c r="Y1422" s="77"/>
      <c r="Z1422" s="77"/>
      <c r="AA1422" s="77"/>
      <c r="AB1422" s="77"/>
      <c r="AC1422" s="77"/>
      <c r="AD1422" s="77"/>
      <c r="AE1422" s="77"/>
      <c r="AF1422" s="77"/>
      <c r="AG1422" s="77"/>
      <c r="AH1422" s="77"/>
      <c r="AI1422" s="77"/>
      <c r="AJ1422" s="77"/>
      <c r="AK1422" s="77"/>
      <c r="AL1422" s="77"/>
      <c r="AM1422" s="77"/>
      <c r="AN1422" s="77"/>
      <c r="AO1422" s="77"/>
      <c r="AP1422" s="77"/>
      <c r="AQ1422" s="77"/>
      <c r="AR1422" s="77"/>
      <c r="AS1422" s="77"/>
      <c r="AT1422" s="77"/>
      <c r="AU1422" s="77"/>
      <c r="AV1422" s="77"/>
      <c r="AW1422" s="77"/>
      <c r="AX1422" s="77"/>
      <c r="AY1422" s="77"/>
      <c r="AZ1422" s="77"/>
      <c r="BA1422" s="77"/>
      <c r="BB1422" s="77"/>
      <c r="BC1422" s="77"/>
      <c r="BD1422" s="77"/>
      <c r="BE1422" s="77"/>
      <c r="BF1422" s="77"/>
      <c r="BG1422" s="77"/>
      <c r="BH1422" s="77"/>
      <c r="BI1422" s="77"/>
      <c r="BJ1422" s="77"/>
      <c r="BK1422" s="77"/>
      <c r="BL1422" s="77"/>
      <c r="BM1422" s="77"/>
      <c r="BN1422" s="77"/>
      <c r="BO1422" s="77"/>
      <c r="BP1422" s="77"/>
      <c r="BQ1422" s="77"/>
      <c r="BR1422" s="77"/>
      <c r="BS1422" s="77"/>
      <c r="BT1422" s="77"/>
      <c r="BU1422" s="77"/>
      <c r="BV1422" s="77"/>
      <c r="BW1422" s="77"/>
      <c r="BX1422" s="77"/>
      <c r="BY1422" s="77"/>
      <c r="BZ1422" s="77"/>
      <c r="CA1422" s="77"/>
      <c r="CB1422" s="77"/>
      <c r="CC1422" s="77"/>
      <c r="CD1422" s="77"/>
      <c r="CE1422" s="77"/>
      <c r="CF1422" s="77"/>
      <c r="CG1422" s="77"/>
      <c r="CH1422" s="77"/>
      <c r="CI1422" s="77"/>
      <c r="CJ1422" s="77"/>
      <c r="CK1422" s="77"/>
      <c r="CL1422" s="77"/>
      <c r="CN1422" s="78"/>
      <c r="CO1422" s="77"/>
      <c r="CP1422" s="77"/>
      <c r="CQ1422" s="77"/>
      <c r="CR1422" s="77"/>
      <c r="CS1422" s="77"/>
      <c r="CT1422" s="77"/>
      <c r="CU1422" s="77"/>
      <c r="CV1422" s="77"/>
      <c r="CW1422" s="77"/>
      <c r="CX1422" s="77"/>
      <c r="CY1422" s="77"/>
      <c r="CZ1422" s="77"/>
      <c r="DA1422" s="77"/>
      <c r="DB1422" s="77"/>
      <c r="DC1422" s="77"/>
      <c r="DD1422" s="77"/>
      <c r="DE1422" s="77"/>
      <c r="DF1422" s="77"/>
      <c r="DG1422" s="77"/>
      <c r="DH1422" s="77"/>
      <c r="DI1422" s="77"/>
      <c r="DJ1422" s="77"/>
      <c r="DK1422" s="77"/>
      <c r="DL1422" s="77"/>
    </row>
    <row r="1423" spans="1:116" x14ac:dyDescent="0.4">
      <c r="B1423" t="s">
        <v>332</v>
      </c>
      <c r="D1423" t="s">
        <v>770</v>
      </c>
      <c r="E1423" s="8" t="str">
        <f>ROW()&amp;" "&amp;D1423</f>
        <v>1423 LAMORT-S</v>
      </c>
      <c r="G1423" s="136" t="str">
        <f>G1388</f>
        <v>Primary revenue driver</v>
      </c>
      <c r="K1423" s="53"/>
      <c r="L1423" s="53"/>
      <c r="M1423" s="53"/>
      <c r="N1423" s="53"/>
      <c r="O1423" s="53"/>
      <c r="P1423" s="53"/>
      <c r="R1423" s="24"/>
      <c r="S1423" s="179" t="str">
        <f t="shared" ref="S1423:AX1432" si="1760">S1388</f>
        <v>S$16</v>
      </c>
      <c r="T1423" s="179" t="str">
        <f t="shared" si="1760"/>
        <v>T$16</v>
      </c>
      <c r="U1423" s="179" t="str">
        <f t="shared" si="1760"/>
        <v>U$16</v>
      </c>
      <c r="V1423" s="179" t="str">
        <f t="shared" si="1760"/>
        <v>V$16</v>
      </c>
      <c r="W1423" s="179" t="str">
        <f t="shared" si="1760"/>
        <v>W$16</v>
      </c>
      <c r="X1423" s="179" t="str">
        <f t="shared" si="1760"/>
        <v>X$16</v>
      </c>
      <c r="Y1423" s="179" t="str">
        <f t="shared" si="1760"/>
        <v>Y$16</v>
      </c>
      <c r="Z1423" s="179" t="str">
        <f t="shared" si="1760"/>
        <v>Z$16</v>
      </c>
      <c r="AA1423" s="179" t="str">
        <f t="shared" si="1760"/>
        <v>AA$16</v>
      </c>
      <c r="AB1423" s="179" t="str">
        <f t="shared" si="1760"/>
        <v>AB$16</v>
      </c>
      <c r="AC1423" s="179" t="str">
        <f t="shared" si="1760"/>
        <v>AC$16</v>
      </c>
      <c r="AD1423" s="179" t="str">
        <f t="shared" si="1760"/>
        <v>AD$16</v>
      </c>
      <c r="AE1423" s="179" t="str">
        <f t="shared" si="1760"/>
        <v>AE$16</v>
      </c>
      <c r="AF1423" s="179" t="str">
        <f t="shared" si="1760"/>
        <v>AF$16</v>
      </c>
      <c r="AG1423" s="179" t="str">
        <f t="shared" si="1760"/>
        <v>AG$16</v>
      </c>
      <c r="AH1423" s="179" t="str">
        <f t="shared" si="1760"/>
        <v>AH$16</v>
      </c>
      <c r="AI1423" s="179" t="str">
        <f t="shared" si="1760"/>
        <v>AI$16</v>
      </c>
      <c r="AJ1423" s="179" t="str">
        <f t="shared" si="1760"/>
        <v>AJ$16</v>
      </c>
      <c r="AK1423" s="179" t="str">
        <f t="shared" si="1760"/>
        <v>AK$16</v>
      </c>
      <c r="AL1423" s="179" t="str">
        <f t="shared" si="1760"/>
        <v>AL$16</v>
      </c>
      <c r="AM1423" s="179" t="str">
        <f t="shared" si="1760"/>
        <v>AM$16</v>
      </c>
      <c r="AN1423" s="179" t="str">
        <f t="shared" si="1760"/>
        <v>AN$16</v>
      </c>
      <c r="AO1423" s="179" t="str">
        <f t="shared" si="1760"/>
        <v>AO$16</v>
      </c>
      <c r="AP1423" s="179" t="str">
        <f t="shared" si="1760"/>
        <v>AP$16</v>
      </c>
      <c r="AQ1423" s="179" t="str">
        <f t="shared" si="1760"/>
        <v>AQ$16</v>
      </c>
      <c r="AR1423" s="179" t="str">
        <f t="shared" si="1760"/>
        <v>AR$16</v>
      </c>
      <c r="AS1423" s="179" t="str">
        <f t="shared" si="1760"/>
        <v>AS$16</v>
      </c>
      <c r="AT1423" s="179" t="str">
        <f t="shared" si="1760"/>
        <v>AT$16</v>
      </c>
      <c r="AU1423" s="179" t="str">
        <f t="shared" si="1760"/>
        <v>AU$16</v>
      </c>
      <c r="AV1423" s="179" t="str">
        <f t="shared" si="1760"/>
        <v>AV$16</v>
      </c>
      <c r="AW1423" s="179" t="str">
        <f t="shared" si="1760"/>
        <v>AW$16</v>
      </c>
      <c r="AX1423" s="179" t="str">
        <f t="shared" si="1760"/>
        <v>AX$16</v>
      </c>
      <c r="AY1423" s="179" t="str">
        <f t="shared" ref="AY1423:CD1432" si="1761">AY1388</f>
        <v>AY$16</v>
      </c>
      <c r="AZ1423" s="179" t="str">
        <f t="shared" si="1761"/>
        <v>AZ$16</v>
      </c>
      <c r="BA1423" s="179" t="str">
        <f t="shared" si="1761"/>
        <v>BA$16</v>
      </c>
      <c r="BB1423" s="179" t="str">
        <f t="shared" si="1761"/>
        <v>BB$16</v>
      </c>
      <c r="BC1423" s="179" t="str">
        <f t="shared" si="1761"/>
        <v>BC$16</v>
      </c>
      <c r="BD1423" s="179" t="str">
        <f t="shared" si="1761"/>
        <v>BD$16</v>
      </c>
      <c r="BE1423" s="179" t="str">
        <f t="shared" si="1761"/>
        <v>BE$16</v>
      </c>
      <c r="BF1423" s="179" t="str">
        <f t="shared" si="1761"/>
        <v>BF$16</v>
      </c>
      <c r="BG1423" s="179" t="str">
        <f t="shared" si="1761"/>
        <v>BG$16</v>
      </c>
      <c r="BH1423" s="179" t="str">
        <f t="shared" si="1761"/>
        <v>BH$16</v>
      </c>
      <c r="BI1423" s="179" t="str">
        <f t="shared" si="1761"/>
        <v>BI$16</v>
      </c>
      <c r="BJ1423" s="179" t="str">
        <f t="shared" si="1761"/>
        <v>BJ$16</v>
      </c>
      <c r="BK1423" s="179" t="str">
        <f t="shared" si="1761"/>
        <v>BK$16</v>
      </c>
      <c r="BL1423" s="179" t="str">
        <f t="shared" si="1761"/>
        <v>BL$16</v>
      </c>
      <c r="BM1423" s="179" t="str">
        <f t="shared" si="1761"/>
        <v>BM$16</v>
      </c>
      <c r="BN1423" s="179" t="str">
        <f t="shared" si="1761"/>
        <v>BN$16</v>
      </c>
      <c r="BO1423" s="179" t="str">
        <f t="shared" si="1761"/>
        <v>BO$16</v>
      </c>
      <c r="BP1423" s="179" t="str">
        <f t="shared" si="1761"/>
        <v>BP$16</v>
      </c>
      <c r="BQ1423" s="179" t="str">
        <f t="shared" si="1761"/>
        <v>BQ$16</v>
      </c>
      <c r="BR1423" s="179" t="str">
        <f t="shared" si="1761"/>
        <v>BR$16</v>
      </c>
      <c r="BS1423" s="179" t="str">
        <f t="shared" si="1761"/>
        <v>BS$16</v>
      </c>
      <c r="BT1423" s="179" t="str">
        <f t="shared" si="1761"/>
        <v>BT$16</v>
      </c>
      <c r="BU1423" s="179" t="str">
        <f t="shared" si="1761"/>
        <v>BU$16</v>
      </c>
      <c r="BV1423" s="179" t="str">
        <f t="shared" si="1761"/>
        <v>BV$16</v>
      </c>
      <c r="BW1423" s="179" t="str">
        <f t="shared" si="1761"/>
        <v>BW$16</v>
      </c>
      <c r="BX1423" s="179" t="str">
        <f t="shared" si="1761"/>
        <v>BX$16</v>
      </c>
      <c r="BY1423" s="179" t="str">
        <f t="shared" si="1761"/>
        <v>BY$16</v>
      </c>
      <c r="BZ1423" s="179" t="str">
        <f t="shared" si="1761"/>
        <v>BZ$16</v>
      </c>
      <c r="CA1423" s="179" t="str">
        <f t="shared" si="1761"/>
        <v>CA$16</v>
      </c>
      <c r="CB1423" s="179" t="str">
        <f t="shared" si="1761"/>
        <v>CB$16</v>
      </c>
      <c r="CC1423" s="179" t="str">
        <f t="shared" si="1761"/>
        <v>CC$16</v>
      </c>
      <c r="CD1423" s="179" t="str">
        <f t="shared" si="1761"/>
        <v>CD$16</v>
      </c>
      <c r="CE1423" s="179" t="str">
        <f t="shared" ref="CE1423:CL1432" si="1762">CE1388</f>
        <v>CE$16</v>
      </c>
      <c r="CF1423" s="179" t="str">
        <f t="shared" si="1762"/>
        <v>CF$16</v>
      </c>
      <c r="CG1423" s="179" t="str">
        <f t="shared" si="1762"/>
        <v>CG$16</v>
      </c>
      <c r="CH1423" s="179" t="str">
        <f t="shared" si="1762"/>
        <v>CH$16</v>
      </c>
      <c r="CI1423" s="179" t="str">
        <f t="shared" si="1762"/>
        <v>CI$16</v>
      </c>
      <c r="CJ1423" s="179" t="str">
        <f t="shared" si="1762"/>
        <v>CJ$16</v>
      </c>
      <c r="CK1423" s="179" t="str">
        <f t="shared" si="1762"/>
        <v>CK$16</v>
      </c>
      <c r="CL1423" s="179" t="str">
        <f t="shared" si="1762"/>
        <v>CL$16</v>
      </c>
      <c r="CO1423" s="179" t="str">
        <f t="shared" ref="CO1423:DK1432" si="1763">CO1388</f>
        <v>CO$16</v>
      </c>
      <c r="CP1423" s="179" t="str">
        <f t="shared" si="1763"/>
        <v>CP$16</v>
      </c>
      <c r="CQ1423" s="179" t="str">
        <f t="shared" si="1763"/>
        <v>CQ$16</v>
      </c>
      <c r="CR1423" s="179" t="str">
        <f t="shared" si="1763"/>
        <v>CR$16</v>
      </c>
      <c r="CS1423" s="179" t="str">
        <f t="shared" si="1763"/>
        <v>CS$16</v>
      </c>
      <c r="CT1423" s="179" t="str">
        <f t="shared" si="1763"/>
        <v>CT$16</v>
      </c>
      <c r="CU1423" s="179" t="str">
        <f t="shared" si="1763"/>
        <v>CU$16</v>
      </c>
      <c r="CV1423" s="179" t="str">
        <f t="shared" si="1763"/>
        <v>CV$16</v>
      </c>
      <c r="CW1423" s="179" t="str">
        <f t="shared" si="1763"/>
        <v>CW$16</v>
      </c>
      <c r="CX1423" s="179" t="str">
        <f t="shared" si="1763"/>
        <v>CX$16</v>
      </c>
      <c r="CY1423" s="179" t="str">
        <f t="shared" si="1763"/>
        <v>CY$16</v>
      </c>
      <c r="CZ1423" s="179" t="str">
        <f t="shared" si="1763"/>
        <v>CZ$16</v>
      </c>
      <c r="DA1423" s="179" t="str">
        <f t="shared" si="1763"/>
        <v>DA$16</v>
      </c>
      <c r="DB1423" s="179" t="str">
        <f t="shared" si="1763"/>
        <v>DB$16</v>
      </c>
      <c r="DC1423" s="179" t="str">
        <f t="shared" si="1763"/>
        <v>DC$16</v>
      </c>
      <c r="DD1423" s="179" t="str">
        <f t="shared" si="1763"/>
        <v>DD$16</v>
      </c>
      <c r="DE1423" s="179" t="str">
        <f t="shared" si="1763"/>
        <v>DE$16</v>
      </c>
      <c r="DF1423" s="179" t="str">
        <f t="shared" si="1763"/>
        <v>DF$16</v>
      </c>
      <c r="DG1423" s="179" t="str">
        <f t="shared" si="1763"/>
        <v>DG$16</v>
      </c>
      <c r="DH1423" s="179" t="str">
        <f t="shared" si="1763"/>
        <v>DH$16</v>
      </c>
      <c r="DI1423" s="179" t="str">
        <f t="shared" si="1763"/>
        <v>DI$16</v>
      </c>
      <c r="DJ1423" s="179" t="str">
        <f t="shared" si="1763"/>
        <v>DJ$16</v>
      </c>
      <c r="DK1423" s="179" t="str">
        <f t="shared" si="1763"/>
        <v>DK$16</v>
      </c>
      <c r="DL1423" s="179" t="str">
        <f t="shared" ref="DL1423:DL1432" si="1764">DL1388</f>
        <v>DL$16</v>
      </c>
    </row>
    <row r="1424" spans="1:116" x14ac:dyDescent="0.4">
      <c r="B1424" t="s">
        <v>332</v>
      </c>
      <c r="D1424" t="s">
        <v>770</v>
      </c>
      <c r="E1424" s="8" t="str">
        <f>ROW()&amp;" "&amp;D1424</f>
        <v>1424 LAMORT-S</v>
      </c>
      <c r="G1424" s="136" t="str">
        <f>G1389</f>
        <v>Primary volume driver</v>
      </c>
      <c r="H1424" s="12"/>
      <c r="I1424" s="60"/>
      <c r="J1424" s="60"/>
      <c r="K1424" s="15"/>
      <c r="L1424" s="15"/>
      <c r="M1424" s="15"/>
      <c r="N1424" s="15"/>
      <c r="O1424" s="15"/>
      <c r="P1424" s="15"/>
      <c r="R1424" s="15"/>
      <c r="S1424" s="179" t="str">
        <f t="shared" ref="S1424:AX1433" si="1765">S1389</f>
        <v>S$17</v>
      </c>
      <c r="T1424" s="179" t="str">
        <f t="shared" si="1765"/>
        <v>T$17</v>
      </c>
      <c r="U1424" s="179" t="str">
        <f t="shared" si="1765"/>
        <v>U$17</v>
      </c>
      <c r="V1424" s="179" t="str">
        <f t="shared" si="1765"/>
        <v>V$17</v>
      </c>
      <c r="W1424" s="179" t="str">
        <f t="shared" si="1765"/>
        <v>W$17</v>
      </c>
      <c r="X1424" s="179" t="str">
        <f t="shared" si="1765"/>
        <v>X$17</v>
      </c>
      <c r="Y1424" s="179" t="str">
        <f t="shared" si="1765"/>
        <v>Y$17</v>
      </c>
      <c r="Z1424" s="179" t="str">
        <f t="shared" si="1765"/>
        <v>Z$17</v>
      </c>
      <c r="AA1424" s="179" t="str">
        <f t="shared" si="1765"/>
        <v>AA$17</v>
      </c>
      <c r="AB1424" s="179" t="str">
        <f t="shared" si="1765"/>
        <v>AB$17</v>
      </c>
      <c r="AC1424" s="179" t="str">
        <f t="shared" si="1765"/>
        <v>AC$17</v>
      </c>
      <c r="AD1424" s="179" t="str">
        <f t="shared" si="1765"/>
        <v>AD$17</v>
      </c>
      <c r="AE1424" s="179" t="str">
        <f t="shared" si="1765"/>
        <v>AE$17</v>
      </c>
      <c r="AF1424" s="179" t="str">
        <f t="shared" si="1765"/>
        <v>AF$17</v>
      </c>
      <c r="AG1424" s="179" t="str">
        <f t="shared" si="1765"/>
        <v>AG$17</v>
      </c>
      <c r="AH1424" s="179" t="str">
        <f t="shared" si="1765"/>
        <v>AH$17</v>
      </c>
      <c r="AI1424" s="179" t="str">
        <f t="shared" si="1765"/>
        <v>AI$17</v>
      </c>
      <c r="AJ1424" s="179" t="str">
        <f t="shared" si="1765"/>
        <v>AJ$17</v>
      </c>
      <c r="AK1424" s="179" t="str">
        <f t="shared" si="1765"/>
        <v>AK$17</v>
      </c>
      <c r="AL1424" s="179" t="str">
        <f t="shared" si="1765"/>
        <v>AL$17</v>
      </c>
      <c r="AM1424" s="179" t="str">
        <f t="shared" si="1765"/>
        <v>AM$17</v>
      </c>
      <c r="AN1424" s="179" t="str">
        <f t="shared" si="1765"/>
        <v>AN$17</v>
      </c>
      <c r="AO1424" s="179" t="str">
        <f t="shared" si="1765"/>
        <v>AO$17</v>
      </c>
      <c r="AP1424" s="179" t="str">
        <f t="shared" si="1765"/>
        <v>AP$17</v>
      </c>
      <c r="AQ1424" s="179" t="str">
        <f t="shared" si="1765"/>
        <v>AQ$17</v>
      </c>
      <c r="AR1424" s="179" t="str">
        <f t="shared" si="1765"/>
        <v>AR$17</v>
      </c>
      <c r="AS1424" s="179" t="str">
        <f t="shared" si="1765"/>
        <v>AS$17</v>
      </c>
      <c r="AT1424" s="179" t="str">
        <f t="shared" si="1765"/>
        <v>AT$17</v>
      </c>
      <c r="AU1424" s="179" t="str">
        <f t="shared" si="1765"/>
        <v>AU$17</v>
      </c>
      <c r="AV1424" s="179" t="str">
        <f t="shared" si="1765"/>
        <v>AV$17</v>
      </c>
      <c r="AW1424" s="179" t="str">
        <f t="shared" si="1765"/>
        <v>AW$17</v>
      </c>
      <c r="AX1424" s="179" t="str">
        <f t="shared" si="1765"/>
        <v>AX$17</v>
      </c>
      <c r="AY1424" s="179" t="str">
        <f t="shared" ref="AY1424:CD1433" si="1766">AY1389</f>
        <v>AY$17</v>
      </c>
      <c r="AZ1424" s="179" t="str">
        <f t="shared" si="1766"/>
        <v>AZ$17</v>
      </c>
      <c r="BA1424" s="179" t="str">
        <f t="shared" si="1766"/>
        <v>BA$17</v>
      </c>
      <c r="BB1424" s="179" t="str">
        <f t="shared" si="1766"/>
        <v>BB$17</v>
      </c>
      <c r="BC1424" s="179" t="str">
        <f t="shared" si="1766"/>
        <v>BC$17</v>
      </c>
      <c r="BD1424" s="179" t="str">
        <f t="shared" si="1766"/>
        <v>BD$17</v>
      </c>
      <c r="BE1424" s="179" t="str">
        <f t="shared" si="1766"/>
        <v>BE$17</v>
      </c>
      <c r="BF1424" s="179" t="str">
        <f t="shared" si="1766"/>
        <v>BF$17</v>
      </c>
      <c r="BG1424" s="179" t="str">
        <f t="shared" si="1766"/>
        <v>BG$17</v>
      </c>
      <c r="BH1424" s="179" t="str">
        <f t="shared" si="1766"/>
        <v>BH$17</v>
      </c>
      <c r="BI1424" s="179" t="str">
        <f t="shared" si="1766"/>
        <v>BI$17</v>
      </c>
      <c r="BJ1424" s="179" t="str">
        <f t="shared" si="1766"/>
        <v>BJ$17</v>
      </c>
      <c r="BK1424" s="179" t="str">
        <f t="shared" si="1766"/>
        <v>BK$17</v>
      </c>
      <c r="BL1424" s="179" t="str">
        <f t="shared" si="1766"/>
        <v>BL$17</v>
      </c>
      <c r="BM1424" s="179" t="str">
        <f t="shared" si="1766"/>
        <v>BM$17</v>
      </c>
      <c r="BN1424" s="179" t="str">
        <f t="shared" si="1766"/>
        <v>BN$17</v>
      </c>
      <c r="BO1424" s="179" t="str">
        <f t="shared" si="1766"/>
        <v>BO$17</v>
      </c>
      <c r="BP1424" s="179" t="str">
        <f t="shared" si="1766"/>
        <v>BP$17</v>
      </c>
      <c r="BQ1424" s="179" t="str">
        <f t="shared" si="1766"/>
        <v>BQ$17</v>
      </c>
      <c r="BR1424" s="179" t="str">
        <f t="shared" si="1766"/>
        <v>BR$17</v>
      </c>
      <c r="BS1424" s="179" t="str">
        <f t="shared" si="1766"/>
        <v>BS$17</v>
      </c>
      <c r="BT1424" s="179" t="str">
        <f t="shared" si="1766"/>
        <v>BT$17</v>
      </c>
      <c r="BU1424" s="179" t="str">
        <f t="shared" si="1766"/>
        <v>BU$17</v>
      </c>
      <c r="BV1424" s="179" t="str">
        <f t="shared" si="1766"/>
        <v>BV$17</v>
      </c>
      <c r="BW1424" s="179" t="str">
        <f t="shared" si="1766"/>
        <v>BW$17</v>
      </c>
      <c r="BX1424" s="179" t="str">
        <f t="shared" si="1766"/>
        <v>BX$17</v>
      </c>
      <c r="BY1424" s="179" t="str">
        <f t="shared" si="1766"/>
        <v>BY$17</v>
      </c>
      <c r="BZ1424" s="179" t="str">
        <f t="shared" si="1766"/>
        <v>BZ$17</v>
      </c>
      <c r="CA1424" s="179" t="str">
        <f t="shared" si="1766"/>
        <v>CA$17</v>
      </c>
      <c r="CB1424" s="179" t="str">
        <f t="shared" si="1766"/>
        <v>CB$17</v>
      </c>
      <c r="CC1424" s="179" t="str">
        <f t="shared" si="1766"/>
        <v>CC$17</v>
      </c>
      <c r="CD1424" s="179" t="str">
        <f t="shared" si="1766"/>
        <v>CD$17</v>
      </c>
      <c r="CE1424" s="179" t="str">
        <f t="shared" ref="CE1424:CL1433" si="1767">CE1389</f>
        <v>CE$17</v>
      </c>
      <c r="CF1424" s="179" t="str">
        <f t="shared" si="1767"/>
        <v>CF$17</v>
      </c>
      <c r="CG1424" s="179" t="str">
        <f t="shared" si="1767"/>
        <v>CG$17</v>
      </c>
      <c r="CH1424" s="179" t="str">
        <f t="shared" si="1767"/>
        <v>CH$17</v>
      </c>
      <c r="CI1424" s="179" t="str">
        <f t="shared" si="1767"/>
        <v>CI$17</v>
      </c>
      <c r="CJ1424" s="179" t="str">
        <f t="shared" si="1767"/>
        <v>CJ$17</v>
      </c>
      <c r="CK1424" s="179" t="str">
        <f t="shared" si="1767"/>
        <v>CK$17</v>
      </c>
      <c r="CL1424" s="179" t="str">
        <f t="shared" si="1767"/>
        <v>CL$17</v>
      </c>
      <c r="CN1424" s="60"/>
      <c r="CO1424" s="179" t="str">
        <f t="shared" ref="CO1424:DK1433" si="1768">CO1389</f>
        <v>CO$17</v>
      </c>
      <c r="CP1424" s="179" t="str">
        <f t="shared" si="1768"/>
        <v>CP$17</v>
      </c>
      <c r="CQ1424" s="179" t="str">
        <f t="shared" si="1768"/>
        <v>CQ$17</v>
      </c>
      <c r="CR1424" s="179" t="str">
        <f t="shared" si="1768"/>
        <v>CR$17</v>
      </c>
      <c r="CS1424" s="179" t="str">
        <f t="shared" si="1768"/>
        <v>CS$17</v>
      </c>
      <c r="CT1424" s="179" t="str">
        <f t="shared" si="1768"/>
        <v>CT$17</v>
      </c>
      <c r="CU1424" s="179" t="str">
        <f t="shared" si="1768"/>
        <v>CU$17</v>
      </c>
      <c r="CV1424" s="179" t="str">
        <f t="shared" si="1768"/>
        <v>CV$17</v>
      </c>
      <c r="CW1424" s="179" t="str">
        <f t="shared" si="1768"/>
        <v>CW$17</v>
      </c>
      <c r="CX1424" s="179" t="str">
        <f t="shared" si="1768"/>
        <v>CX$17</v>
      </c>
      <c r="CY1424" s="179" t="str">
        <f t="shared" si="1768"/>
        <v>CY$17</v>
      </c>
      <c r="CZ1424" s="179" t="str">
        <f t="shared" si="1768"/>
        <v>CZ$17</v>
      </c>
      <c r="DA1424" s="179" t="str">
        <f t="shared" si="1768"/>
        <v>DA$17</v>
      </c>
      <c r="DB1424" s="179" t="str">
        <f t="shared" si="1768"/>
        <v>DB$17</v>
      </c>
      <c r="DC1424" s="179" t="str">
        <f t="shared" si="1768"/>
        <v>DC$17</v>
      </c>
      <c r="DD1424" s="179" t="str">
        <f t="shared" si="1768"/>
        <v>DD$17</v>
      </c>
      <c r="DE1424" s="179" t="str">
        <f t="shared" si="1768"/>
        <v>DE$17</v>
      </c>
      <c r="DF1424" s="179" t="str">
        <f t="shared" si="1768"/>
        <v>DF$17</v>
      </c>
      <c r="DG1424" s="179" t="str">
        <f t="shared" si="1768"/>
        <v>DG$17</v>
      </c>
      <c r="DH1424" s="179" t="str">
        <f t="shared" si="1768"/>
        <v>DH$17</v>
      </c>
      <c r="DI1424" s="179" t="str">
        <f t="shared" si="1768"/>
        <v>DI$17</v>
      </c>
      <c r="DJ1424" s="179" t="str">
        <f t="shared" si="1768"/>
        <v>DJ$17</v>
      </c>
      <c r="DK1424" s="179" t="str">
        <f t="shared" si="1768"/>
        <v>DK$17</v>
      </c>
      <c r="DL1424" s="179" t="str">
        <f t="shared" ref="DL1424:DL1433" si="1769">DL1389</f>
        <v>DL$17</v>
      </c>
    </row>
    <row r="1425" spans="1:116" x14ac:dyDescent="0.4">
      <c r="B1425" t="s">
        <v>332</v>
      </c>
      <c r="D1425" t="s">
        <v>770</v>
      </c>
      <c r="E1425" s="8" t="str">
        <f t="shared" ref="E1425:E1437" si="1770">ROW()&amp;" "&amp;D1425</f>
        <v>1425 LAMORT-S</v>
      </c>
      <c r="G1425" s="191" t="str">
        <f>G1394</f>
        <v>Volume driven amortizing loan - no defaults:</v>
      </c>
      <c r="H1425" s="12"/>
      <c r="I1425" s="60"/>
      <c r="J1425" s="60"/>
      <c r="K1425" s="15"/>
      <c r="L1425" s="15"/>
      <c r="M1425" s="15"/>
      <c r="N1425" s="15"/>
      <c r="O1425" s="15"/>
      <c r="P1425" s="15"/>
      <c r="R1425" s="15"/>
      <c r="S1425" s="179">
        <f t="shared" ref="S1425:AX1434" si="1771">S1390</f>
        <v>0</v>
      </c>
      <c r="T1425" s="179">
        <f t="shared" si="1771"/>
        <v>0</v>
      </c>
      <c r="U1425" s="179">
        <f t="shared" si="1771"/>
        <v>0</v>
      </c>
      <c r="V1425" s="179">
        <f t="shared" si="1771"/>
        <v>0</v>
      </c>
      <c r="W1425" s="179">
        <f t="shared" si="1771"/>
        <v>0</v>
      </c>
      <c r="X1425" s="179">
        <f t="shared" si="1771"/>
        <v>0</v>
      </c>
      <c r="Y1425" s="179">
        <f t="shared" si="1771"/>
        <v>0</v>
      </c>
      <c r="Z1425" s="179">
        <f t="shared" si="1771"/>
        <v>0</v>
      </c>
      <c r="AA1425" s="179">
        <f t="shared" si="1771"/>
        <v>0</v>
      </c>
      <c r="AB1425" s="179">
        <f t="shared" si="1771"/>
        <v>0</v>
      </c>
      <c r="AC1425" s="179">
        <f t="shared" si="1771"/>
        <v>0</v>
      </c>
      <c r="AD1425" s="179">
        <f t="shared" si="1771"/>
        <v>0</v>
      </c>
      <c r="AE1425" s="179">
        <f t="shared" si="1771"/>
        <v>0</v>
      </c>
      <c r="AF1425" s="179">
        <f t="shared" si="1771"/>
        <v>0</v>
      </c>
      <c r="AG1425" s="179">
        <f t="shared" si="1771"/>
        <v>0</v>
      </c>
      <c r="AH1425" s="179">
        <f t="shared" si="1771"/>
        <v>0</v>
      </c>
      <c r="AI1425" s="179">
        <f t="shared" si="1771"/>
        <v>0</v>
      </c>
      <c r="AJ1425" s="179">
        <f t="shared" si="1771"/>
        <v>0</v>
      </c>
      <c r="AK1425" s="179">
        <f t="shared" si="1771"/>
        <v>0</v>
      </c>
      <c r="AL1425" s="179">
        <f t="shared" si="1771"/>
        <v>0</v>
      </c>
      <c r="AM1425" s="179">
        <f t="shared" si="1771"/>
        <v>0</v>
      </c>
      <c r="AN1425" s="179">
        <f t="shared" si="1771"/>
        <v>0</v>
      </c>
      <c r="AO1425" s="179">
        <f t="shared" si="1771"/>
        <v>0</v>
      </c>
      <c r="AP1425" s="179">
        <f t="shared" si="1771"/>
        <v>0</v>
      </c>
      <c r="AQ1425" s="179">
        <f t="shared" si="1771"/>
        <v>0</v>
      </c>
      <c r="AR1425" s="179">
        <f t="shared" si="1771"/>
        <v>0</v>
      </c>
      <c r="AS1425" s="179">
        <f t="shared" si="1771"/>
        <v>0</v>
      </c>
      <c r="AT1425" s="179">
        <f t="shared" si="1771"/>
        <v>0</v>
      </c>
      <c r="AU1425" s="179">
        <f t="shared" si="1771"/>
        <v>0</v>
      </c>
      <c r="AV1425" s="179">
        <f t="shared" si="1771"/>
        <v>0</v>
      </c>
      <c r="AW1425" s="179">
        <f t="shared" si="1771"/>
        <v>0</v>
      </c>
      <c r="AX1425" s="179">
        <f t="shared" si="1771"/>
        <v>0</v>
      </c>
      <c r="AY1425" s="179">
        <f t="shared" ref="AY1425:CD1434" si="1772">AY1390</f>
        <v>0</v>
      </c>
      <c r="AZ1425" s="179">
        <f t="shared" si="1772"/>
        <v>0</v>
      </c>
      <c r="BA1425" s="179">
        <f t="shared" si="1772"/>
        <v>0</v>
      </c>
      <c r="BB1425" s="179">
        <f t="shared" si="1772"/>
        <v>0</v>
      </c>
      <c r="BC1425" s="179">
        <f t="shared" si="1772"/>
        <v>0</v>
      </c>
      <c r="BD1425" s="179">
        <f t="shared" si="1772"/>
        <v>0</v>
      </c>
      <c r="BE1425" s="179">
        <f t="shared" si="1772"/>
        <v>0</v>
      </c>
      <c r="BF1425" s="179">
        <f t="shared" si="1772"/>
        <v>0</v>
      </c>
      <c r="BG1425" s="179">
        <f t="shared" si="1772"/>
        <v>0</v>
      </c>
      <c r="BH1425" s="179">
        <f t="shared" si="1772"/>
        <v>0</v>
      </c>
      <c r="BI1425" s="179">
        <f t="shared" si="1772"/>
        <v>0</v>
      </c>
      <c r="BJ1425" s="179">
        <f t="shared" si="1772"/>
        <v>0</v>
      </c>
      <c r="BK1425" s="179">
        <f t="shared" si="1772"/>
        <v>0</v>
      </c>
      <c r="BL1425" s="179">
        <f t="shared" si="1772"/>
        <v>0</v>
      </c>
      <c r="BM1425" s="179">
        <f t="shared" si="1772"/>
        <v>0</v>
      </c>
      <c r="BN1425" s="179">
        <f t="shared" si="1772"/>
        <v>0</v>
      </c>
      <c r="BO1425" s="179">
        <f t="shared" si="1772"/>
        <v>0</v>
      </c>
      <c r="BP1425" s="179">
        <f t="shared" si="1772"/>
        <v>0</v>
      </c>
      <c r="BQ1425" s="179">
        <f t="shared" si="1772"/>
        <v>0</v>
      </c>
      <c r="BR1425" s="179">
        <f t="shared" si="1772"/>
        <v>0</v>
      </c>
      <c r="BS1425" s="179">
        <f t="shared" si="1772"/>
        <v>0</v>
      </c>
      <c r="BT1425" s="179">
        <f t="shared" si="1772"/>
        <v>0</v>
      </c>
      <c r="BU1425" s="179">
        <f t="shared" si="1772"/>
        <v>0</v>
      </c>
      <c r="BV1425" s="179">
        <f t="shared" si="1772"/>
        <v>0</v>
      </c>
      <c r="BW1425" s="179">
        <f t="shared" si="1772"/>
        <v>0</v>
      </c>
      <c r="BX1425" s="179">
        <f t="shared" si="1772"/>
        <v>0</v>
      </c>
      <c r="BY1425" s="179">
        <f t="shared" si="1772"/>
        <v>0</v>
      </c>
      <c r="BZ1425" s="179">
        <f t="shared" si="1772"/>
        <v>0</v>
      </c>
      <c r="CA1425" s="179">
        <f t="shared" si="1772"/>
        <v>0</v>
      </c>
      <c r="CB1425" s="179">
        <f t="shared" si="1772"/>
        <v>0</v>
      </c>
      <c r="CC1425" s="179">
        <f t="shared" si="1772"/>
        <v>0</v>
      </c>
      <c r="CD1425" s="179">
        <f t="shared" si="1772"/>
        <v>0</v>
      </c>
      <c r="CE1425" s="179">
        <f t="shared" ref="CE1425:CL1434" si="1773">CE1390</f>
        <v>0</v>
      </c>
      <c r="CF1425" s="179">
        <f t="shared" si="1773"/>
        <v>0</v>
      </c>
      <c r="CG1425" s="179">
        <f t="shared" si="1773"/>
        <v>0</v>
      </c>
      <c r="CH1425" s="179">
        <f t="shared" si="1773"/>
        <v>0</v>
      </c>
      <c r="CI1425" s="179">
        <f t="shared" si="1773"/>
        <v>0</v>
      </c>
      <c r="CJ1425" s="179">
        <f t="shared" si="1773"/>
        <v>0</v>
      </c>
      <c r="CK1425" s="179">
        <f t="shared" si="1773"/>
        <v>0</v>
      </c>
      <c r="CL1425" s="179">
        <f t="shared" si="1773"/>
        <v>0</v>
      </c>
      <c r="CN1425" s="60"/>
      <c r="CO1425" s="179">
        <f t="shared" ref="CO1425:DK1434" si="1774">CO1390</f>
        <v>0</v>
      </c>
      <c r="CP1425" s="179">
        <f t="shared" si="1774"/>
        <v>0</v>
      </c>
      <c r="CQ1425" s="179">
        <f t="shared" si="1774"/>
        <v>0</v>
      </c>
      <c r="CR1425" s="179">
        <f t="shared" si="1774"/>
        <v>0</v>
      </c>
      <c r="CS1425" s="179">
        <f t="shared" si="1774"/>
        <v>0</v>
      </c>
      <c r="CT1425" s="179">
        <f t="shared" si="1774"/>
        <v>0</v>
      </c>
      <c r="CU1425" s="179">
        <f t="shared" si="1774"/>
        <v>0</v>
      </c>
      <c r="CV1425" s="179">
        <f t="shared" si="1774"/>
        <v>0</v>
      </c>
      <c r="CW1425" s="179">
        <f t="shared" si="1774"/>
        <v>0</v>
      </c>
      <c r="CX1425" s="179">
        <f t="shared" si="1774"/>
        <v>0</v>
      </c>
      <c r="CY1425" s="179">
        <f t="shared" si="1774"/>
        <v>0</v>
      </c>
      <c r="CZ1425" s="179">
        <f t="shared" si="1774"/>
        <v>0</v>
      </c>
      <c r="DA1425" s="179">
        <f t="shared" si="1774"/>
        <v>0</v>
      </c>
      <c r="DB1425" s="179">
        <f t="shared" si="1774"/>
        <v>0</v>
      </c>
      <c r="DC1425" s="179">
        <f t="shared" si="1774"/>
        <v>0</v>
      </c>
      <c r="DD1425" s="179">
        <f t="shared" si="1774"/>
        <v>0</v>
      </c>
      <c r="DE1425" s="179">
        <f t="shared" si="1774"/>
        <v>0</v>
      </c>
      <c r="DF1425" s="179">
        <f t="shared" si="1774"/>
        <v>0</v>
      </c>
      <c r="DG1425" s="179">
        <f t="shared" si="1774"/>
        <v>0</v>
      </c>
      <c r="DH1425" s="179">
        <f t="shared" si="1774"/>
        <v>0</v>
      </c>
      <c r="DI1425" s="179">
        <f t="shared" si="1774"/>
        <v>0</v>
      </c>
      <c r="DJ1425" s="179">
        <f t="shared" si="1774"/>
        <v>0</v>
      </c>
      <c r="DK1425" s="179">
        <f t="shared" si="1774"/>
        <v>0</v>
      </c>
      <c r="DL1425" s="179">
        <f t="shared" ref="DL1425:DL1434" si="1775">DL1390</f>
        <v>0</v>
      </c>
    </row>
    <row r="1426" spans="1:116" x14ac:dyDescent="0.4">
      <c r="B1426" t="s">
        <v>332</v>
      </c>
      <c r="D1426" t="s">
        <v>770</v>
      </c>
      <c r="E1426" s="8" t="str">
        <f t="shared" ref="E1426:E1435" si="1776">ROW()&amp;" "&amp;D1426</f>
        <v>1426 LAMORT-S</v>
      </c>
      <c r="G1426" s="241" t="str">
        <f>IFERROR(SUBSTITUTE(TRIM(MID(G1394, SEARCH("-", G1394) + 1, LEN(G1394))),":",""),"no unit")</f>
        <v>no defaults</v>
      </c>
      <c r="H1426" s="12"/>
      <c r="I1426" s="60"/>
      <c r="J1426" s="60"/>
      <c r="K1426" s="15"/>
      <c r="L1426" s="15"/>
      <c r="M1426" s="15"/>
      <c r="N1426" s="15"/>
      <c r="O1426" s="15"/>
      <c r="P1426" s="15"/>
      <c r="R1426" s="15"/>
      <c r="S1426" s="179"/>
      <c r="T1426" s="179"/>
      <c r="U1426" s="179"/>
      <c r="V1426" s="179"/>
      <c r="W1426" s="179"/>
      <c r="X1426" s="179"/>
      <c r="Y1426" s="179"/>
      <c r="Z1426" s="179"/>
      <c r="AA1426" s="179"/>
      <c r="AB1426" s="179"/>
      <c r="AC1426" s="179"/>
      <c r="AD1426" s="179"/>
      <c r="AE1426" s="179"/>
      <c r="AF1426" s="179"/>
      <c r="AG1426" s="179"/>
      <c r="AH1426" s="179"/>
      <c r="AI1426" s="179"/>
      <c r="AJ1426" s="179"/>
      <c r="AK1426" s="179"/>
      <c r="AL1426" s="179"/>
      <c r="AM1426" s="179"/>
      <c r="AN1426" s="179"/>
      <c r="AO1426" s="179"/>
      <c r="AP1426" s="179"/>
      <c r="AQ1426" s="179"/>
      <c r="AR1426" s="179"/>
      <c r="AS1426" s="179"/>
      <c r="AT1426" s="179"/>
      <c r="AU1426" s="179"/>
      <c r="AV1426" s="179"/>
      <c r="AW1426" s="179"/>
      <c r="AX1426" s="179"/>
      <c r="AY1426" s="179"/>
      <c r="AZ1426" s="179"/>
      <c r="BA1426" s="179"/>
      <c r="BB1426" s="179"/>
      <c r="BC1426" s="179"/>
      <c r="BD1426" s="179"/>
      <c r="BE1426" s="179"/>
      <c r="BF1426" s="179"/>
      <c r="BG1426" s="179"/>
      <c r="BH1426" s="179"/>
      <c r="BI1426" s="179"/>
      <c r="BJ1426" s="179"/>
      <c r="BK1426" s="179"/>
      <c r="BL1426" s="179"/>
      <c r="BM1426" s="179"/>
      <c r="BN1426" s="179"/>
      <c r="BO1426" s="179"/>
      <c r="BP1426" s="179"/>
      <c r="BQ1426" s="179"/>
      <c r="BR1426" s="179"/>
      <c r="BS1426" s="179"/>
      <c r="BT1426" s="179"/>
      <c r="BU1426" s="179"/>
      <c r="BV1426" s="179"/>
      <c r="BW1426" s="179"/>
      <c r="BX1426" s="179"/>
      <c r="BY1426" s="179"/>
      <c r="BZ1426" s="179"/>
      <c r="CA1426" s="179"/>
      <c r="CB1426" s="179"/>
      <c r="CC1426" s="179"/>
      <c r="CD1426" s="179"/>
      <c r="CE1426" s="179"/>
      <c r="CF1426" s="179"/>
      <c r="CG1426" s="179"/>
      <c r="CH1426" s="179"/>
      <c r="CI1426" s="179"/>
      <c r="CJ1426" s="179"/>
      <c r="CK1426" s="179"/>
      <c r="CL1426" s="179"/>
      <c r="CN1426" s="60"/>
      <c r="CO1426" s="179"/>
      <c r="CP1426" s="179"/>
      <c r="CQ1426" s="179"/>
      <c r="CR1426" s="179"/>
      <c r="CS1426" s="179"/>
      <c r="CT1426" s="179"/>
      <c r="CU1426" s="179"/>
      <c r="CV1426" s="179"/>
      <c r="CW1426" s="179"/>
      <c r="CX1426" s="179"/>
      <c r="CY1426" s="179"/>
      <c r="CZ1426" s="179"/>
      <c r="DA1426" s="179"/>
      <c r="DB1426" s="179"/>
      <c r="DC1426" s="179"/>
      <c r="DD1426" s="179"/>
      <c r="DE1426" s="179"/>
      <c r="DF1426" s="179"/>
      <c r="DG1426" s="179"/>
      <c r="DH1426" s="179"/>
      <c r="DI1426" s="179"/>
      <c r="DJ1426" s="179"/>
      <c r="DK1426" s="179"/>
      <c r="DL1426" s="179"/>
    </row>
    <row r="1427" spans="1:116" x14ac:dyDescent="0.4">
      <c r="B1427" t="s">
        <v>332</v>
      </c>
      <c r="D1427" t="s">
        <v>770</v>
      </c>
      <c r="E1427" s="8" t="str">
        <f t="shared" si="1770"/>
        <v>1427 LAMORT-S</v>
      </c>
      <c r="G1427" s="136" t="str">
        <f>G1392</f>
        <v>Secondary revenue driver</v>
      </c>
      <c r="H1427" s="90"/>
      <c r="I1427" s="213"/>
      <c r="J1427" s="213"/>
      <c r="K1427" s="214"/>
      <c r="L1427" s="214"/>
      <c r="M1427" s="214"/>
      <c r="N1427" s="214"/>
      <c r="O1427" s="214"/>
      <c r="P1427" s="214"/>
      <c r="R1427" s="214"/>
      <c r="S1427" s="4" t="str">
        <f>ADDRESS(ROW(S1408),COLUMN(S1408),2)</f>
        <v>S$1408</v>
      </c>
      <c r="T1427" s="4" t="str">
        <f t="shared" ref="T1427:CE1436" si="1777">ADDRESS(ROW(T1408),COLUMN(T1408),2)</f>
        <v>T$1408</v>
      </c>
      <c r="U1427" s="4" t="str">
        <f t="shared" si="1777"/>
        <v>U$1408</v>
      </c>
      <c r="V1427" s="4" t="str">
        <f t="shared" si="1777"/>
        <v>V$1408</v>
      </c>
      <c r="W1427" s="4" t="str">
        <f t="shared" si="1777"/>
        <v>W$1408</v>
      </c>
      <c r="X1427" s="4" t="str">
        <f t="shared" si="1777"/>
        <v>X$1408</v>
      </c>
      <c r="Y1427" s="4" t="str">
        <f t="shared" si="1777"/>
        <v>Y$1408</v>
      </c>
      <c r="Z1427" s="4" t="str">
        <f t="shared" si="1777"/>
        <v>Z$1408</v>
      </c>
      <c r="AA1427" s="4" t="str">
        <f t="shared" si="1777"/>
        <v>AA$1408</v>
      </c>
      <c r="AB1427" s="4" t="str">
        <f t="shared" si="1777"/>
        <v>AB$1408</v>
      </c>
      <c r="AC1427" s="4" t="str">
        <f t="shared" si="1777"/>
        <v>AC$1408</v>
      </c>
      <c r="AD1427" s="4" t="str">
        <f t="shared" si="1777"/>
        <v>AD$1408</v>
      </c>
      <c r="AE1427" s="4" t="str">
        <f t="shared" si="1777"/>
        <v>AE$1408</v>
      </c>
      <c r="AF1427" s="4" t="str">
        <f t="shared" si="1777"/>
        <v>AF$1408</v>
      </c>
      <c r="AG1427" s="4" t="str">
        <f t="shared" si="1777"/>
        <v>AG$1408</v>
      </c>
      <c r="AH1427" s="4" t="str">
        <f t="shared" si="1777"/>
        <v>AH$1408</v>
      </c>
      <c r="AI1427" s="4" t="str">
        <f t="shared" si="1777"/>
        <v>AI$1408</v>
      </c>
      <c r="AJ1427" s="4" t="str">
        <f t="shared" si="1777"/>
        <v>AJ$1408</v>
      </c>
      <c r="AK1427" s="4" t="str">
        <f t="shared" si="1777"/>
        <v>AK$1408</v>
      </c>
      <c r="AL1427" s="4" t="str">
        <f t="shared" si="1777"/>
        <v>AL$1408</v>
      </c>
      <c r="AM1427" s="4" t="str">
        <f t="shared" si="1777"/>
        <v>AM$1408</v>
      </c>
      <c r="AN1427" s="4" t="str">
        <f t="shared" si="1777"/>
        <v>AN$1408</v>
      </c>
      <c r="AO1427" s="4" t="str">
        <f t="shared" si="1777"/>
        <v>AO$1408</v>
      </c>
      <c r="AP1427" s="4" t="str">
        <f t="shared" si="1777"/>
        <v>AP$1408</v>
      </c>
      <c r="AQ1427" s="4" t="str">
        <f t="shared" si="1777"/>
        <v>AQ$1408</v>
      </c>
      <c r="AR1427" s="4" t="str">
        <f t="shared" si="1777"/>
        <v>AR$1408</v>
      </c>
      <c r="AS1427" s="4" t="str">
        <f t="shared" si="1777"/>
        <v>AS$1408</v>
      </c>
      <c r="AT1427" s="4" t="str">
        <f t="shared" si="1777"/>
        <v>AT$1408</v>
      </c>
      <c r="AU1427" s="4" t="str">
        <f t="shared" si="1777"/>
        <v>AU$1408</v>
      </c>
      <c r="AV1427" s="4" t="str">
        <f t="shared" si="1777"/>
        <v>AV$1408</v>
      </c>
      <c r="AW1427" s="4" t="str">
        <f t="shared" si="1777"/>
        <v>AW$1408</v>
      </c>
      <c r="AX1427" s="4" t="str">
        <f t="shared" si="1777"/>
        <v>AX$1408</v>
      </c>
      <c r="AY1427" s="4" t="str">
        <f t="shared" si="1777"/>
        <v>AY$1408</v>
      </c>
      <c r="AZ1427" s="4" t="str">
        <f t="shared" si="1777"/>
        <v>AZ$1408</v>
      </c>
      <c r="BA1427" s="4" t="str">
        <f t="shared" si="1777"/>
        <v>BA$1408</v>
      </c>
      <c r="BB1427" s="4" t="str">
        <f t="shared" si="1777"/>
        <v>BB$1408</v>
      </c>
      <c r="BC1427" s="4" t="str">
        <f t="shared" si="1777"/>
        <v>BC$1408</v>
      </c>
      <c r="BD1427" s="4" t="str">
        <f t="shared" si="1777"/>
        <v>BD$1408</v>
      </c>
      <c r="BE1427" s="4" t="str">
        <f t="shared" si="1777"/>
        <v>BE$1408</v>
      </c>
      <c r="BF1427" s="4" t="str">
        <f t="shared" si="1777"/>
        <v>BF$1408</v>
      </c>
      <c r="BG1427" s="4" t="str">
        <f t="shared" si="1777"/>
        <v>BG$1408</v>
      </c>
      <c r="BH1427" s="4" t="str">
        <f t="shared" si="1777"/>
        <v>BH$1408</v>
      </c>
      <c r="BI1427" s="4" t="str">
        <f t="shared" si="1777"/>
        <v>BI$1408</v>
      </c>
      <c r="BJ1427" s="4" t="str">
        <f t="shared" si="1777"/>
        <v>BJ$1408</v>
      </c>
      <c r="BK1427" s="4" t="str">
        <f t="shared" si="1777"/>
        <v>BK$1408</v>
      </c>
      <c r="BL1427" s="4" t="str">
        <f t="shared" si="1777"/>
        <v>BL$1408</v>
      </c>
      <c r="BM1427" s="4" t="str">
        <f t="shared" si="1777"/>
        <v>BM$1408</v>
      </c>
      <c r="BN1427" s="4" t="str">
        <f t="shared" si="1777"/>
        <v>BN$1408</v>
      </c>
      <c r="BO1427" s="4" t="str">
        <f t="shared" si="1777"/>
        <v>BO$1408</v>
      </c>
      <c r="BP1427" s="4" t="str">
        <f t="shared" si="1777"/>
        <v>BP$1408</v>
      </c>
      <c r="BQ1427" s="4" t="str">
        <f t="shared" si="1777"/>
        <v>BQ$1408</v>
      </c>
      <c r="BR1427" s="4" t="str">
        <f t="shared" si="1777"/>
        <v>BR$1408</v>
      </c>
      <c r="BS1427" s="4" t="str">
        <f t="shared" si="1777"/>
        <v>BS$1408</v>
      </c>
      <c r="BT1427" s="4" t="str">
        <f t="shared" si="1777"/>
        <v>BT$1408</v>
      </c>
      <c r="BU1427" s="4" t="str">
        <f t="shared" si="1777"/>
        <v>BU$1408</v>
      </c>
      <c r="BV1427" s="4" t="str">
        <f t="shared" si="1777"/>
        <v>BV$1408</v>
      </c>
      <c r="BW1427" s="4" t="str">
        <f t="shared" si="1777"/>
        <v>BW$1408</v>
      </c>
      <c r="BX1427" s="4" t="str">
        <f t="shared" si="1777"/>
        <v>BX$1408</v>
      </c>
      <c r="BY1427" s="4" t="str">
        <f t="shared" si="1777"/>
        <v>BY$1408</v>
      </c>
      <c r="BZ1427" s="4" t="str">
        <f t="shared" si="1777"/>
        <v>BZ$1408</v>
      </c>
      <c r="CA1427" s="4" t="str">
        <f t="shared" si="1777"/>
        <v>CA$1408</v>
      </c>
      <c r="CB1427" s="4" t="str">
        <f t="shared" si="1777"/>
        <v>CB$1408</v>
      </c>
      <c r="CC1427" s="4" t="str">
        <f t="shared" si="1777"/>
        <v>CC$1408</v>
      </c>
      <c r="CD1427" s="4" t="str">
        <f t="shared" si="1777"/>
        <v>CD$1408</v>
      </c>
      <c r="CE1427" s="4" t="str">
        <f t="shared" si="1777"/>
        <v>CE$1408</v>
      </c>
      <c r="CF1427" s="4" t="str">
        <f t="shared" ref="CF1427:CL1436" si="1778">ADDRESS(ROW(CF1408),COLUMN(CF1408),2)</f>
        <v>CF$1408</v>
      </c>
      <c r="CG1427" s="4" t="str">
        <f t="shared" si="1778"/>
        <v>CG$1408</v>
      </c>
      <c r="CH1427" s="4" t="str">
        <f t="shared" si="1778"/>
        <v>CH$1408</v>
      </c>
      <c r="CI1427" s="4" t="str">
        <f t="shared" si="1778"/>
        <v>CI$1408</v>
      </c>
      <c r="CJ1427" s="4" t="str">
        <f t="shared" si="1778"/>
        <v>CJ$1408</v>
      </c>
      <c r="CK1427" s="4" t="str">
        <f t="shared" si="1778"/>
        <v>CK$1408</v>
      </c>
      <c r="CL1427" s="4" t="str">
        <f t="shared" si="1778"/>
        <v>CL$1408</v>
      </c>
      <c r="CN1427" s="213"/>
      <c r="CO1427" s="4" t="str">
        <f t="shared" ref="CO1427:DK1436" si="1779">ADDRESS(ROW(CO1408),COLUMN(CO1408),2)</f>
        <v>CO$1408</v>
      </c>
      <c r="CP1427" s="4" t="str">
        <f t="shared" si="1779"/>
        <v>CP$1408</v>
      </c>
      <c r="CQ1427" s="4" t="str">
        <f t="shared" si="1779"/>
        <v>CQ$1408</v>
      </c>
      <c r="CR1427" s="4" t="str">
        <f t="shared" si="1779"/>
        <v>CR$1408</v>
      </c>
      <c r="CS1427" s="4" t="str">
        <f t="shared" si="1779"/>
        <v>CS$1408</v>
      </c>
      <c r="CT1427" s="4" t="str">
        <f t="shared" si="1779"/>
        <v>CT$1408</v>
      </c>
      <c r="CU1427" s="4" t="str">
        <f t="shared" si="1779"/>
        <v>CU$1408</v>
      </c>
      <c r="CV1427" s="4" t="str">
        <f t="shared" si="1779"/>
        <v>CV$1408</v>
      </c>
      <c r="CW1427" s="4" t="str">
        <f t="shared" si="1779"/>
        <v>CW$1408</v>
      </c>
      <c r="CX1427" s="4" t="str">
        <f t="shared" si="1779"/>
        <v>CX$1408</v>
      </c>
      <c r="CY1427" s="4" t="str">
        <f t="shared" si="1779"/>
        <v>CY$1408</v>
      </c>
      <c r="CZ1427" s="4" t="str">
        <f t="shared" si="1779"/>
        <v>CZ$1408</v>
      </c>
      <c r="DA1427" s="4" t="str">
        <f t="shared" si="1779"/>
        <v>DA$1408</v>
      </c>
      <c r="DB1427" s="4" t="str">
        <f t="shared" si="1779"/>
        <v>DB$1408</v>
      </c>
      <c r="DC1427" s="4" t="str">
        <f t="shared" si="1779"/>
        <v>DC$1408</v>
      </c>
      <c r="DD1427" s="4" t="str">
        <f t="shared" si="1779"/>
        <v>DD$1408</v>
      </c>
      <c r="DE1427" s="4" t="str">
        <f t="shared" si="1779"/>
        <v>DE$1408</v>
      </c>
      <c r="DF1427" s="4" t="str">
        <f t="shared" si="1779"/>
        <v>DF$1408</v>
      </c>
      <c r="DG1427" s="4" t="str">
        <f t="shared" si="1779"/>
        <v>DG$1408</v>
      </c>
      <c r="DH1427" s="4" t="str">
        <f t="shared" si="1779"/>
        <v>DH$1408</v>
      </c>
      <c r="DI1427" s="4" t="str">
        <f t="shared" si="1779"/>
        <v>DI$1408</v>
      </c>
      <c r="DJ1427" s="4" t="str">
        <f t="shared" si="1779"/>
        <v>DJ$1408</v>
      </c>
      <c r="DK1427" s="4" t="str">
        <f t="shared" si="1779"/>
        <v>DK$1408</v>
      </c>
      <c r="DL1427" s="4" t="str">
        <f t="shared" ref="DL1427:DL1436" si="1780">ADDRESS(ROW(DL1408),COLUMN(DL1408),2)</f>
        <v>DL$1408</v>
      </c>
    </row>
    <row r="1428" spans="1:116" x14ac:dyDescent="0.4">
      <c r="B1428" t="s">
        <v>332</v>
      </c>
      <c r="D1428" t="s">
        <v>770</v>
      </c>
      <c r="E1428" s="8" t="str">
        <f t="shared" si="1770"/>
        <v>1428 LAMORT-S</v>
      </c>
      <c r="G1428" s="136" t="str">
        <f>G1393</f>
        <v>Secondary volume driver</v>
      </c>
      <c r="H1428" s="12"/>
      <c r="I1428" s="60"/>
      <c r="J1428" s="60"/>
      <c r="K1428" s="15"/>
      <c r="L1428" s="15"/>
      <c r="M1428" s="15"/>
      <c r="N1428" s="15"/>
      <c r="O1428" s="15"/>
      <c r="P1428" s="15"/>
      <c r="R1428" s="15"/>
      <c r="S1428" s="179" t="str">
        <f t="shared" ref="S1428:AX1437" si="1781">S1393</f>
        <v>S$19</v>
      </c>
      <c r="T1428" s="179" t="str">
        <f t="shared" si="1781"/>
        <v>T$19</v>
      </c>
      <c r="U1428" s="179" t="str">
        <f t="shared" si="1781"/>
        <v>U$19</v>
      </c>
      <c r="V1428" s="179" t="str">
        <f t="shared" si="1781"/>
        <v>V$19</v>
      </c>
      <c r="W1428" s="179" t="str">
        <f t="shared" si="1781"/>
        <v>W$19</v>
      </c>
      <c r="X1428" s="179" t="str">
        <f t="shared" si="1781"/>
        <v>X$19</v>
      </c>
      <c r="Y1428" s="179" t="str">
        <f t="shared" si="1781"/>
        <v>Y$19</v>
      </c>
      <c r="Z1428" s="179" t="str">
        <f t="shared" si="1781"/>
        <v>Z$19</v>
      </c>
      <c r="AA1428" s="179" t="str">
        <f t="shared" si="1781"/>
        <v>AA$19</v>
      </c>
      <c r="AB1428" s="179" t="str">
        <f t="shared" si="1781"/>
        <v>AB$19</v>
      </c>
      <c r="AC1428" s="179" t="str">
        <f t="shared" si="1781"/>
        <v>AC$19</v>
      </c>
      <c r="AD1428" s="179" t="str">
        <f t="shared" si="1781"/>
        <v>AD$19</v>
      </c>
      <c r="AE1428" s="179" t="str">
        <f t="shared" si="1781"/>
        <v>AE$19</v>
      </c>
      <c r="AF1428" s="179" t="str">
        <f t="shared" si="1781"/>
        <v>AF$19</v>
      </c>
      <c r="AG1428" s="179" t="str">
        <f t="shared" si="1781"/>
        <v>AG$19</v>
      </c>
      <c r="AH1428" s="179" t="str">
        <f t="shared" si="1781"/>
        <v>AH$19</v>
      </c>
      <c r="AI1428" s="179" t="str">
        <f t="shared" si="1781"/>
        <v>AI$19</v>
      </c>
      <c r="AJ1428" s="179" t="str">
        <f t="shared" si="1781"/>
        <v>AJ$19</v>
      </c>
      <c r="AK1428" s="179" t="str">
        <f t="shared" si="1781"/>
        <v>AK$19</v>
      </c>
      <c r="AL1428" s="179" t="str">
        <f t="shared" si="1781"/>
        <v>AL$19</v>
      </c>
      <c r="AM1428" s="179" t="str">
        <f t="shared" si="1781"/>
        <v>AM$19</v>
      </c>
      <c r="AN1428" s="179" t="str">
        <f t="shared" si="1781"/>
        <v>AN$19</v>
      </c>
      <c r="AO1428" s="179" t="str">
        <f t="shared" si="1781"/>
        <v>AO$19</v>
      </c>
      <c r="AP1428" s="179" t="str">
        <f t="shared" si="1781"/>
        <v>AP$19</v>
      </c>
      <c r="AQ1428" s="179" t="str">
        <f t="shared" si="1781"/>
        <v>AQ$19</v>
      </c>
      <c r="AR1428" s="179" t="str">
        <f t="shared" si="1781"/>
        <v>AR$19</v>
      </c>
      <c r="AS1428" s="179" t="str">
        <f t="shared" si="1781"/>
        <v>AS$19</v>
      </c>
      <c r="AT1428" s="179" t="str">
        <f t="shared" si="1781"/>
        <v>AT$19</v>
      </c>
      <c r="AU1428" s="179" t="str">
        <f t="shared" si="1781"/>
        <v>AU$19</v>
      </c>
      <c r="AV1428" s="179" t="str">
        <f t="shared" si="1781"/>
        <v>AV$19</v>
      </c>
      <c r="AW1428" s="179" t="str">
        <f t="shared" si="1781"/>
        <v>AW$19</v>
      </c>
      <c r="AX1428" s="179" t="str">
        <f t="shared" si="1781"/>
        <v>AX$19</v>
      </c>
      <c r="AY1428" s="179" t="str">
        <f t="shared" ref="AY1428:CD1437" si="1782">AY1393</f>
        <v>AY$19</v>
      </c>
      <c r="AZ1428" s="179" t="str">
        <f t="shared" si="1782"/>
        <v>AZ$19</v>
      </c>
      <c r="BA1428" s="179" t="str">
        <f t="shared" si="1782"/>
        <v>BA$19</v>
      </c>
      <c r="BB1428" s="179" t="str">
        <f t="shared" si="1782"/>
        <v>BB$19</v>
      </c>
      <c r="BC1428" s="179" t="str">
        <f t="shared" si="1782"/>
        <v>BC$19</v>
      </c>
      <c r="BD1428" s="179" t="str">
        <f t="shared" si="1782"/>
        <v>BD$19</v>
      </c>
      <c r="BE1428" s="179" t="str">
        <f t="shared" si="1782"/>
        <v>BE$19</v>
      </c>
      <c r="BF1428" s="179" t="str">
        <f t="shared" si="1782"/>
        <v>BF$19</v>
      </c>
      <c r="BG1428" s="179" t="str">
        <f t="shared" si="1782"/>
        <v>BG$19</v>
      </c>
      <c r="BH1428" s="179" t="str">
        <f t="shared" si="1782"/>
        <v>BH$19</v>
      </c>
      <c r="BI1428" s="179" t="str">
        <f t="shared" si="1782"/>
        <v>BI$19</v>
      </c>
      <c r="BJ1428" s="179" t="str">
        <f t="shared" si="1782"/>
        <v>BJ$19</v>
      </c>
      <c r="BK1428" s="179" t="str">
        <f t="shared" si="1782"/>
        <v>BK$19</v>
      </c>
      <c r="BL1428" s="179" t="str">
        <f t="shared" si="1782"/>
        <v>BL$19</v>
      </c>
      <c r="BM1428" s="179" t="str">
        <f t="shared" si="1782"/>
        <v>BM$19</v>
      </c>
      <c r="BN1428" s="179" t="str">
        <f t="shared" si="1782"/>
        <v>BN$19</v>
      </c>
      <c r="BO1428" s="179" t="str">
        <f t="shared" si="1782"/>
        <v>BO$19</v>
      </c>
      <c r="BP1428" s="179" t="str">
        <f t="shared" si="1782"/>
        <v>BP$19</v>
      </c>
      <c r="BQ1428" s="179" t="str">
        <f t="shared" si="1782"/>
        <v>BQ$19</v>
      </c>
      <c r="BR1428" s="179" t="str">
        <f t="shared" si="1782"/>
        <v>BR$19</v>
      </c>
      <c r="BS1428" s="179" t="str">
        <f t="shared" si="1782"/>
        <v>BS$19</v>
      </c>
      <c r="BT1428" s="179" t="str">
        <f t="shared" si="1782"/>
        <v>BT$19</v>
      </c>
      <c r="BU1428" s="179" t="str">
        <f t="shared" si="1782"/>
        <v>BU$19</v>
      </c>
      <c r="BV1428" s="179" t="str">
        <f t="shared" si="1782"/>
        <v>BV$19</v>
      </c>
      <c r="BW1428" s="179" t="str">
        <f t="shared" si="1782"/>
        <v>BW$19</v>
      </c>
      <c r="BX1428" s="179" t="str">
        <f t="shared" si="1782"/>
        <v>BX$19</v>
      </c>
      <c r="BY1428" s="179" t="str">
        <f t="shared" si="1782"/>
        <v>BY$19</v>
      </c>
      <c r="BZ1428" s="179" t="str">
        <f t="shared" si="1782"/>
        <v>BZ$19</v>
      </c>
      <c r="CA1428" s="179" t="str">
        <f t="shared" si="1782"/>
        <v>CA$19</v>
      </c>
      <c r="CB1428" s="179" t="str">
        <f t="shared" si="1782"/>
        <v>CB$19</v>
      </c>
      <c r="CC1428" s="179" t="str">
        <f t="shared" si="1782"/>
        <v>CC$19</v>
      </c>
      <c r="CD1428" s="179" t="str">
        <f t="shared" si="1782"/>
        <v>CD$19</v>
      </c>
      <c r="CE1428" s="179" t="str">
        <f t="shared" ref="CE1428:CL1437" si="1783">CE1393</f>
        <v>CE$19</v>
      </c>
      <c r="CF1428" s="179" t="str">
        <f t="shared" si="1783"/>
        <v>CF$19</v>
      </c>
      <c r="CG1428" s="179" t="str">
        <f t="shared" si="1783"/>
        <v>CG$19</v>
      </c>
      <c r="CH1428" s="179" t="str">
        <f t="shared" si="1783"/>
        <v>CH$19</v>
      </c>
      <c r="CI1428" s="179" t="str">
        <f t="shared" si="1783"/>
        <v>CI$19</v>
      </c>
      <c r="CJ1428" s="179" t="str">
        <f t="shared" si="1783"/>
        <v>CJ$19</v>
      </c>
      <c r="CK1428" s="179" t="str">
        <f t="shared" si="1783"/>
        <v>CK$19</v>
      </c>
      <c r="CL1428" s="179" t="str">
        <f t="shared" si="1783"/>
        <v>CL$19</v>
      </c>
      <c r="CN1428" s="60"/>
      <c r="CO1428" s="179" t="str">
        <f t="shared" ref="CO1428:DK1437" si="1784">CO1393</f>
        <v>CO$19</v>
      </c>
      <c r="CP1428" s="179" t="str">
        <f t="shared" si="1784"/>
        <v>CP$19</v>
      </c>
      <c r="CQ1428" s="179" t="str">
        <f t="shared" si="1784"/>
        <v>CQ$19</v>
      </c>
      <c r="CR1428" s="179" t="str">
        <f t="shared" si="1784"/>
        <v>CR$19</v>
      </c>
      <c r="CS1428" s="179" t="str">
        <f t="shared" si="1784"/>
        <v>CS$19</v>
      </c>
      <c r="CT1428" s="179" t="str">
        <f t="shared" si="1784"/>
        <v>CT$19</v>
      </c>
      <c r="CU1428" s="179" t="str">
        <f t="shared" si="1784"/>
        <v>CU$19</v>
      </c>
      <c r="CV1428" s="179" t="str">
        <f t="shared" si="1784"/>
        <v>CV$19</v>
      </c>
      <c r="CW1428" s="179" t="str">
        <f t="shared" si="1784"/>
        <v>CW$19</v>
      </c>
      <c r="CX1428" s="179" t="str">
        <f t="shared" si="1784"/>
        <v>CX$19</v>
      </c>
      <c r="CY1428" s="179" t="str">
        <f t="shared" si="1784"/>
        <v>CY$19</v>
      </c>
      <c r="CZ1428" s="179" t="str">
        <f t="shared" si="1784"/>
        <v>CZ$19</v>
      </c>
      <c r="DA1428" s="179" t="str">
        <f t="shared" si="1784"/>
        <v>DA$19</v>
      </c>
      <c r="DB1428" s="179" t="str">
        <f t="shared" si="1784"/>
        <v>DB$19</v>
      </c>
      <c r="DC1428" s="179" t="str">
        <f t="shared" si="1784"/>
        <v>DC$19</v>
      </c>
      <c r="DD1428" s="179" t="str">
        <f t="shared" si="1784"/>
        <v>DD$19</v>
      </c>
      <c r="DE1428" s="179" t="str">
        <f t="shared" si="1784"/>
        <v>DE$19</v>
      </c>
      <c r="DF1428" s="179" t="str">
        <f t="shared" si="1784"/>
        <v>DF$19</v>
      </c>
      <c r="DG1428" s="179" t="str">
        <f t="shared" si="1784"/>
        <v>DG$19</v>
      </c>
      <c r="DH1428" s="179" t="str">
        <f t="shared" si="1784"/>
        <v>DH$19</v>
      </c>
      <c r="DI1428" s="179" t="str">
        <f t="shared" si="1784"/>
        <v>DI$19</v>
      </c>
      <c r="DJ1428" s="179" t="str">
        <f t="shared" si="1784"/>
        <v>DJ$19</v>
      </c>
      <c r="DK1428" s="179" t="str">
        <f t="shared" si="1784"/>
        <v>DK$19</v>
      </c>
      <c r="DL1428" s="179" t="str">
        <f t="shared" ref="DL1428:DL1437" si="1785">DL1393</f>
        <v>DL$19</v>
      </c>
    </row>
    <row r="1429" spans="1:116" x14ac:dyDescent="0.4">
      <c r="E1429" s="8"/>
      <c r="H1429" s="12"/>
      <c r="I1429" s="60"/>
      <c r="J1429" s="60"/>
      <c r="K1429" s="15"/>
      <c r="L1429" s="15"/>
      <c r="M1429" s="15"/>
      <c r="N1429" s="15"/>
      <c r="O1429" s="15"/>
      <c r="P1429" s="15"/>
      <c r="R1429" s="15"/>
      <c r="S1429" s="76"/>
      <c r="T1429" s="76"/>
      <c r="U1429" s="76"/>
      <c r="V1429" s="76"/>
      <c r="W1429" s="76"/>
      <c r="X1429" s="76"/>
      <c r="Y1429" s="76"/>
      <c r="Z1429" s="76"/>
      <c r="AA1429" s="76"/>
      <c r="AB1429" s="76"/>
      <c r="AC1429" s="76"/>
      <c r="AD1429" s="76"/>
      <c r="AE1429" s="76"/>
      <c r="AF1429" s="76"/>
      <c r="AG1429" s="76"/>
      <c r="AH1429" s="76"/>
      <c r="AI1429" s="76"/>
      <c r="AJ1429" s="76"/>
      <c r="AK1429" s="76"/>
      <c r="AL1429" s="76"/>
      <c r="AM1429" s="76"/>
      <c r="AN1429" s="76"/>
      <c r="AO1429" s="76"/>
      <c r="AP1429" s="76"/>
      <c r="AQ1429" s="76"/>
      <c r="AR1429" s="76"/>
      <c r="AS1429" s="76"/>
      <c r="AT1429" s="76"/>
      <c r="AU1429" s="76"/>
      <c r="AV1429" s="76"/>
      <c r="AW1429" s="76"/>
      <c r="AX1429" s="76"/>
      <c r="AY1429" s="76"/>
      <c r="AZ1429" s="76"/>
      <c r="BA1429" s="76"/>
      <c r="BB1429" s="76"/>
      <c r="BC1429" s="76"/>
      <c r="BD1429" s="76"/>
      <c r="BE1429" s="76"/>
      <c r="BF1429" s="76"/>
      <c r="BG1429" s="76"/>
      <c r="BH1429" s="76"/>
      <c r="BI1429" s="76"/>
      <c r="BJ1429" s="76"/>
      <c r="BK1429" s="76"/>
      <c r="BL1429" s="76"/>
      <c r="BM1429" s="76"/>
      <c r="BN1429" s="76"/>
      <c r="BO1429" s="76"/>
      <c r="BP1429" s="76"/>
      <c r="BQ1429" s="76"/>
      <c r="BR1429" s="76"/>
      <c r="BS1429" s="76"/>
      <c r="BT1429" s="76"/>
      <c r="BU1429" s="76"/>
      <c r="BV1429" s="76"/>
      <c r="BW1429" s="76"/>
      <c r="BX1429" s="76"/>
      <c r="BY1429" s="76"/>
      <c r="BZ1429" s="76"/>
      <c r="CA1429" s="76"/>
      <c r="CB1429" s="76"/>
      <c r="CC1429" s="76"/>
      <c r="CD1429" s="76"/>
      <c r="CE1429" s="76"/>
      <c r="CF1429" s="76"/>
      <c r="CG1429" s="76"/>
      <c r="CH1429" s="76"/>
      <c r="CI1429" s="76"/>
      <c r="CJ1429" s="76"/>
      <c r="CK1429" s="76"/>
      <c r="CL1429" s="76"/>
      <c r="CN1429" s="60"/>
      <c r="CO1429" s="76"/>
      <c r="CP1429" s="76"/>
      <c r="CQ1429" s="76"/>
      <c r="CR1429" s="76"/>
      <c r="CS1429" s="76"/>
      <c r="CT1429" s="76"/>
      <c r="CU1429" s="76"/>
      <c r="CV1429" s="76"/>
      <c r="CW1429" s="76"/>
      <c r="CX1429" s="76"/>
      <c r="CY1429" s="76"/>
      <c r="CZ1429" s="76"/>
      <c r="DA1429" s="76"/>
      <c r="DB1429" s="76"/>
      <c r="DC1429" s="76"/>
      <c r="DD1429" s="76"/>
      <c r="DE1429" s="76"/>
      <c r="DF1429" s="76"/>
      <c r="DG1429" s="76"/>
      <c r="DH1429" s="76"/>
      <c r="DI1429" s="76"/>
      <c r="DJ1429" s="76"/>
      <c r="DK1429" s="76"/>
      <c r="DL1429" s="76"/>
    </row>
    <row r="1430" spans="1:116" x14ac:dyDescent="0.4">
      <c r="A1430" s="174"/>
      <c r="E1430" s="8"/>
      <c r="G1430" s="175" t="s">
        <v>490</v>
      </c>
      <c r="H1430" s="174"/>
      <c r="I1430" s="176"/>
      <c r="J1430" s="176"/>
      <c r="K1430" s="197"/>
      <c r="L1430" s="197"/>
      <c r="M1430" s="197"/>
      <c r="N1430" s="197"/>
      <c r="O1430" s="197"/>
      <c r="P1430" s="197"/>
      <c r="R1430" s="198"/>
      <c r="S1430" s="174"/>
      <c r="T1430" s="174"/>
      <c r="U1430" s="174"/>
      <c r="V1430" s="174"/>
      <c r="W1430" s="174"/>
      <c r="X1430" s="174"/>
      <c r="Y1430" s="174"/>
      <c r="Z1430" s="174"/>
      <c r="AA1430" s="174"/>
      <c r="AB1430" s="174"/>
      <c r="AC1430" s="174"/>
      <c r="AD1430" s="174"/>
      <c r="AE1430" s="174"/>
      <c r="AF1430" s="174"/>
      <c r="AG1430" s="174"/>
      <c r="AH1430" s="174"/>
      <c r="AI1430" s="174"/>
      <c r="AJ1430" s="174"/>
      <c r="AK1430" s="174"/>
      <c r="AL1430" s="174"/>
      <c r="AM1430" s="174"/>
      <c r="AN1430" s="174"/>
      <c r="AO1430" s="174"/>
      <c r="AP1430" s="174"/>
      <c r="AQ1430" s="174"/>
      <c r="AR1430" s="174"/>
      <c r="AS1430" s="174"/>
      <c r="AT1430" s="174"/>
      <c r="AU1430" s="174"/>
      <c r="AV1430" s="174"/>
      <c r="AW1430" s="174"/>
      <c r="AX1430" s="174"/>
      <c r="AY1430" s="174"/>
      <c r="AZ1430" s="174"/>
      <c r="BA1430" s="174"/>
      <c r="BB1430" s="174"/>
      <c r="BC1430" s="174"/>
      <c r="BD1430" s="174"/>
      <c r="BE1430" s="174"/>
      <c r="BF1430" s="174"/>
      <c r="BG1430" s="174"/>
      <c r="BH1430" s="174"/>
      <c r="BI1430" s="174"/>
      <c r="BJ1430" s="174"/>
      <c r="BK1430" s="174"/>
      <c r="BL1430" s="174"/>
      <c r="BM1430" s="174"/>
      <c r="BN1430" s="174"/>
      <c r="BO1430" s="174"/>
      <c r="BP1430" s="174"/>
      <c r="BQ1430" s="174"/>
      <c r="BR1430" s="174"/>
      <c r="BS1430" s="174"/>
      <c r="BT1430" s="174"/>
      <c r="BU1430" s="174"/>
      <c r="BV1430" s="174"/>
      <c r="BW1430" s="174"/>
      <c r="BX1430" s="174"/>
      <c r="BY1430" s="174"/>
      <c r="BZ1430" s="174"/>
      <c r="CA1430" s="174"/>
      <c r="CB1430" s="174"/>
      <c r="CC1430" s="174"/>
      <c r="CD1430" s="174"/>
      <c r="CE1430" s="174"/>
      <c r="CF1430" s="174"/>
      <c r="CG1430" s="174"/>
      <c r="CH1430" s="174"/>
      <c r="CI1430" s="174"/>
      <c r="CJ1430" s="174"/>
      <c r="CK1430" s="174"/>
      <c r="CL1430" s="174"/>
      <c r="CN1430" s="176"/>
      <c r="CO1430" s="174"/>
      <c r="CP1430" s="174"/>
      <c r="CQ1430" s="174"/>
      <c r="CR1430" s="174"/>
      <c r="CS1430" s="174"/>
      <c r="CT1430" s="174"/>
      <c r="CU1430" s="174"/>
      <c r="CV1430" s="174"/>
      <c r="CW1430" s="174"/>
      <c r="CX1430" s="174"/>
      <c r="CY1430" s="174"/>
      <c r="CZ1430" s="174"/>
      <c r="DA1430" s="174"/>
      <c r="DB1430" s="174"/>
      <c r="DC1430" s="174"/>
      <c r="DD1430" s="174"/>
      <c r="DE1430" s="174"/>
      <c r="DF1430" s="174"/>
      <c r="DG1430" s="174"/>
      <c r="DH1430" s="174"/>
      <c r="DI1430" s="174"/>
      <c r="DJ1430" s="174"/>
      <c r="DK1430" s="174"/>
      <c r="DL1430" s="174"/>
    </row>
    <row r="1431" spans="1:116" x14ac:dyDescent="0.4">
      <c r="A1431" s="174"/>
      <c r="E1431" s="8"/>
      <c r="G1431" s="175" t="s">
        <v>492</v>
      </c>
      <c r="H1431" s="174"/>
      <c r="I1431" s="176"/>
      <c r="J1431" s="176"/>
      <c r="K1431" s="197"/>
      <c r="L1431" s="197"/>
      <c r="M1431" s="197"/>
      <c r="N1431" s="197"/>
      <c r="O1431" s="197"/>
      <c r="P1431" s="197"/>
      <c r="R1431" s="198"/>
      <c r="S1431" s="174"/>
      <c r="T1431" s="174"/>
      <c r="U1431" s="174"/>
      <c r="V1431" s="174"/>
      <c r="W1431" s="174"/>
      <c r="X1431" s="174"/>
      <c r="Y1431" s="174"/>
      <c r="Z1431" s="174"/>
      <c r="AA1431" s="174"/>
      <c r="AB1431" s="174"/>
      <c r="AC1431" s="174"/>
      <c r="AD1431" s="174"/>
      <c r="AE1431" s="174"/>
      <c r="AF1431" s="174"/>
      <c r="AG1431" s="174"/>
      <c r="AH1431" s="174"/>
      <c r="AI1431" s="174"/>
      <c r="AJ1431" s="174"/>
      <c r="AK1431" s="174"/>
      <c r="AL1431" s="174"/>
      <c r="AM1431" s="174"/>
      <c r="AN1431" s="174"/>
      <c r="AO1431" s="174"/>
      <c r="AP1431" s="174"/>
      <c r="AQ1431" s="174"/>
      <c r="AR1431" s="174"/>
      <c r="AS1431" s="174"/>
      <c r="AT1431" s="174"/>
      <c r="AU1431" s="174"/>
      <c r="AV1431" s="174"/>
      <c r="AW1431" s="174"/>
      <c r="AX1431" s="174"/>
      <c r="AY1431" s="174"/>
      <c r="AZ1431" s="174"/>
      <c r="BA1431" s="174"/>
      <c r="BB1431" s="174"/>
      <c r="BC1431" s="174"/>
      <c r="BD1431" s="174"/>
      <c r="BE1431" s="174"/>
      <c r="BF1431" s="174"/>
      <c r="BG1431" s="174"/>
      <c r="BH1431" s="174"/>
      <c r="BI1431" s="174"/>
      <c r="BJ1431" s="174"/>
      <c r="BK1431" s="174"/>
      <c r="BL1431" s="174"/>
      <c r="BM1431" s="174"/>
      <c r="BN1431" s="174"/>
      <c r="BO1431" s="174"/>
      <c r="BP1431" s="174"/>
      <c r="BQ1431" s="174"/>
      <c r="BR1431" s="174"/>
      <c r="BS1431" s="174"/>
      <c r="BT1431" s="174"/>
      <c r="BU1431" s="174"/>
      <c r="BV1431" s="174"/>
      <c r="BW1431" s="174"/>
      <c r="BX1431" s="174"/>
      <c r="BY1431" s="174"/>
      <c r="BZ1431" s="174"/>
      <c r="CA1431" s="174"/>
      <c r="CB1431" s="174"/>
      <c r="CC1431" s="174"/>
      <c r="CD1431" s="174"/>
      <c r="CE1431" s="174"/>
      <c r="CF1431" s="174"/>
      <c r="CG1431" s="174"/>
      <c r="CH1431" s="174"/>
      <c r="CI1431" s="174"/>
      <c r="CJ1431" s="174"/>
      <c r="CK1431" s="174"/>
      <c r="CL1431" s="174"/>
      <c r="CN1431" s="176"/>
      <c r="CO1431" s="174"/>
      <c r="CP1431" s="174"/>
      <c r="CQ1431" s="174"/>
      <c r="CR1431" s="174"/>
      <c r="CS1431" s="174"/>
      <c r="CT1431" s="174"/>
      <c r="CU1431" s="174"/>
      <c r="CV1431" s="174"/>
      <c r="CW1431" s="174"/>
      <c r="CX1431" s="174"/>
      <c r="CY1431" s="174"/>
      <c r="CZ1431" s="174"/>
      <c r="DA1431" s="174"/>
      <c r="DB1431" s="174"/>
      <c r="DC1431" s="174"/>
      <c r="DD1431" s="174"/>
      <c r="DE1431" s="174"/>
      <c r="DF1431" s="174"/>
      <c r="DG1431" s="174"/>
      <c r="DH1431" s="174"/>
      <c r="DI1431" s="174"/>
      <c r="DJ1431" s="174"/>
      <c r="DK1431" s="174"/>
      <c r="DL1431" s="174"/>
    </row>
    <row r="1432" spans="1:116" x14ac:dyDescent="0.4">
      <c r="A1432" s="174"/>
      <c r="E1432" s="8"/>
      <c r="G1432" s="175" t="s">
        <v>461</v>
      </c>
      <c r="H1432" s="174"/>
      <c r="I1432" s="176"/>
      <c r="J1432" s="176"/>
      <c r="K1432" s="197"/>
      <c r="L1432" s="197"/>
      <c r="M1432" s="197"/>
      <c r="N1432" s="197"/>
      <c r="O1432" s="197"/>
      <c r="P1432" s="197"/>
      <c r="R1432" s="198"/>
      <c r="S1432" s="199" t="str">
        <f t="shared" ref="S1432:AX1432" si="1786">S$20</f>
        <v>S$16</v>
      </c>
      <c r="T1432" s="199" t="str">
        <f t="shared" si="1786"/>
        <v>T$16</v>
      </c>
      <c r="U1432" s="199" t="str">
        <f t="shared" si="1786"/>
        <v>U$16</v>
      </c>
      <c r="V1432" s="199" t="str">
        <f t="shared" si="1786"/>
        <v>V$16</v>
      </c>
      <c r="W1432" s="199" t="str">
        <f t="shared" si="1786"/>
        <v>W$16</v>
      </c>
      <c r="X1432" s="199" t="str">
        <f t="shared" si="1786"/>
        <v>X$16</v>
      </c>
      <c r="Y1432" s="199" t="str">
        <f t="shared" si="1786"/>
        <v>Y$16</v>
      </c>
      <c r="Z1432" s="199" t="str">
        <f t="shared" si="1786"/>
        <v>Z$16</v>
      </c>
      <c r="AA1432" s="199" t="str">
        <f t="shared" si="1786"/>
        <v>AA$16</v>
      </c>
      <c r="AB1432" s="199" t="str">
        <f t="shared" si="1786"/>
        <v>AB$16</v>
      </c>
      <c r="AC1432" s="199" t="str">
        <f t="shared" si="1786"/>
        <v>AC$16</v>
      </c>
      <c r="AD1432" s="199" t="str">
        <f t="shared" si="1786"/>
        <v>AD$16</v>
      </c>
      <c r="AE1432" s="199" t="str">
        <f t="shared" si="1786"/>
        <v>AE$16</v>
      </c>
      <c r="AF1432" s="199" t="str">
        <f t="shared" si="1786"/>
        <v>AF$16</v>
      </c>
      <c r="AG1432" s="199" t="str">
        <f t="shared" si="1786"/>
        <v>AG$16</v>
      </c>
      <c r="AH1432" s="199" t="str">
        <f t="shared" si="1786"/>
        <v>AH$16</v>
      </c>
      <c r="AI1432" s="199" t="str">
        <f t="shared" si="1786"/>
        <v>AI$16</v>
      </c>
      <c r="AJ1432" s="199" t="str">
        <f t="shared" si="1786"/>
        <v>AJ$16</v>
      </c>
      <c r="AK1432" s="199" t="str">
        <f t="shared" si="1786"/>
        <v>AK$16</v>
      </c>
      <c r="AL1432" s="199" t="str">
        <f t="shared" si="1786"/>
        <v>AL$16</v>
      </c>
      <c r="AM1432" s="199" t="str">
        <f t="shared" si="1786"/>
        <v>AM$16</v>
      </c>
      <c r="AN1432" s="199" t="str">
        <f t="shared" si="1786"/>
        <v>AN$16</v>
      </c>
      <c r="AO1432" s="199" t="str">
        <f t="shared" si="1786"/>
        <v>AO$16</v>
      </c>
      <c r="AP1432" s="199" t="str">
        <f t="shared" si="1786"/>
        <v>AP$16</v>
      </c>
      <c r="AQ1432" s="199" t="str">
        <f t="shared" si="1786"/>
        <v>AQ$16</v>
      </c>
      <c r="AR1432" s="199" t="str">
        <f t="shared" si="1786"/>
        <v>AR$16</v>
      </c>
      <c r="AS1432" s="199" t="str">
        <f t="shared" si="1786"/>
        <v>AS$16</v>
      </c>
      <c r="AT1432" s="199" t="str">
        <f t="shared" si="1786"/>
        <v>AT$16</v>
      </c>
      <c r="AU1432" s="199" t="str">
        <f t="shared" si="1786"/>
        <v>AU$16</v>
      </c>
      <c r="AV1432" s="199" t="str">
        <f t="shared" si="1786"/>
        <v>AV$16</v>
      </c>
      <c r="AW1432" s="199" t="str">
        <f t="shared" si="1786"/>
        <v>AW$16</v>
      </c>
      <c r="AX1432" s="199" t="str">
        <f t="shared" si="1786"/>
        <v>AX$16</v>
      </c>
      <c r="AY1432" s="199" t="str">
        <f t="shared" ref="AY1432:CD1432" si="1787">AY$20</f>
        <v>AY$16</v>
      </c>
      <c r="AZ1432" s="199" t="str">
        <f t="shared" si="1787"/>
        <v>AZ$16</v>
      </c>
      <c r="BA1432" s="199" t="str">
        <f t="shared" si="1787"/>
        <v>BA$16</v>
      </c>
      <c r="BB1432" s="199" t="str">
        <f t="shared" si="1787"/>
        <v>BB$16</v>
      </c>
      <c r="BC1432" s="199" t="str">
        <f t="shared" si="1787"/>
        <v>BC$16</v>
      </c>
      <c r="BD1432" s="199" t="str">
        <f t="shared" si="1787"/>
        <v>BD$16</v>
      </c>
      <c r="BE1432" s="199" t="str">
        <f t="shared" si="1787"/>
        <v>BE$16</v>
      </c>
      <c r="BF1432" s="199" t="str">
        <f t="shared" si="1787"/>
        <v>BF$16</v>
      </c>
      <c r="BG1432" s="199" t="str">
        <f t="shared" si="1787"/>
        <v>BG$16</v>
      </c>
      <c r="BH1432" s="199" t="str">
        <f t="shared" si="1787"/>
        <v>BH$16</v>
      </c>
      <c r="BI1432" s="199" t="str">
        <f t="shared" si="1787"/>
        <v>BI$16</v>
      </c>
      <c r="BJ1432" s="199" t="str">
        <f t="shared" si="1787"/>
        <v>BJ$16</v>
      </c>
      <c r="BK1432" s="199" t="str">
        <f t="shared" si="1787"/>
        <v>BK$16</v>
      </c>
      <c r="BL1432" s="199" t="str">
        <f t="shared" si="1787"/>
        <v>BL$16</v>
      </c>
      <c r="BM1432" s="199" t="str">
        <f t="shared" si="1787"/>
        <v>BM$16</v>
      </c>
      <c r="BN1432" s="199" t="str">
        <f t="shared" si="1787"/>
        <v>BN$16</v>
      </c>
      <c r="BO1432" s="199" t="str">
        <f t="shared" si="1787"/>
        <v>BO$16</v>
      </c>
      <c r="BP1432" s="199" t="str">
        <f t="shared" si="1787"/>
        <v>BP$16</v>
      </c>
      <c r="BQ1432" s="199" t="str">
        <f t="shared" si="1787"/>
        <v>BQ$16</v>
      </c>
      <c r="BR1432" s="199" t="str">
        <f t="shared" si="1787"/>
        <v>BR$16</v>
      </c>
      <c r="BS1432" s="199" t="str">
        <f t="shared" si="1787"/>
        <v>BS$16</v>
      </c>
      <c r="BT1432" s="199" t="str">
        <f t="shared" si="1787"/>
        <v>BT$16</v>
      </c>
      <c r="BU1432" s="199" t="str">
        <f t="shared" si="1787"/>
        <v>BU$16</v>
      </c>
      <c r="BV1432" s="199" t="str">
        <f t="shared" si="1787"/>
        <v>BV$16</v>
      </c>
      <c r="BW1432" s="199" t="str">
        <f t="shared" si="1787"/>
        <v>BW$16</v>
      </c>
      <c r="BX1432" s="199" t="str">
        <f t="shared" si="1787"/>
        <v>BX$16</v>
      </c>
      <c r="BY1432" s="199" t="str">
        <f t="shared" si="1787"/>
        <v>BY$16</v>
      </c>
      <c r="BZ1432" s="199" t="str">
        <f t="shared" si="1787"/>
        <v>BZ$16</v>
      </c>
      <c r="CA1432" s="199" t="str">
        <f t="shared" si="1787"/>
        <v>CA$16</v>
      </c>
      <c r="CB1432" s="199" t="str">
        <f t="shared" si="1787"/>
        <v>CB$16</v>
      </c>
      <c r="CC1432" s="199" t="str">
        <f t="shared" si="1787"/>
        <v>CC$16</v>
      </c>
      <c r="CD1432" s="199" t="str">
        <f t="shared" si="1787"/>
        <v>CD$16</v>
      </c>
      <c r="CE1432" s="199" t="str">
        <f t="shared" ref="CE1432:CL1432" si="1788">CE$20</f>
        <v>CE$16</v>
      </c>
      <c r="CF1432" s="199" t="str">
        <f t="shared" si="1788"/>
        <v>CF$16</v>
      </c>
      <c r="CG1432" s="199" t="str">
        <f t="shared" si="1788"/>
        <v>CG$16</v>
      </c>
      <c r="CH1432" s="199" t="str">
        <f t="shared" si="1788"/>
        <v>CH$16</v>
      </c>
      <c r="CI1432" s="199" t="str">
        <f t="shared" si="1788"/>
        <v>CI$16</v>
      </c>
      <c r="CJ1432" s="199" t="str">
        <f t="shared" si="1788"/>
        <v>CJ$16</v>
      </c>
      <c r="CK1432" s="199" t="str">
        <f t="shared" si="1788"/>
        <v>CK$16</v>
      </c>
      <c r="CL1432" s="199" t="str">
        <f t="shared" si="1788"/>
        <v>CL$16</v>
      </c>
      <c r="CN1432" s="176"/>
      <c r="CO1432" s="199" t="str">
        <f t="shared" ref="CO1432:DL1432" si="1789">CO$20</f>
        <v>CO$16</v>
      </c>
      <c r="CP1432" s="199" t="str">
        <f t="shared" si="1789"/>
        <v>CP$16</v>
      </c>
      <c r="CQ1432" s="199" t="str">
        <f t="shared" si="1789"/>
        <v>CQ$16</v>
      </c>
      <c r="CR1432" s="199" t="str">
        <f t="shared" si="1789"/>
        <v>CR$16</v>
      </c>
      <c r="CS1432" s="199" t="str">
        <f t="shared" si="1789"/>
        <v>CS$16</v>
      </c>
      <c r="CT1432" s="199" t="str">
        <f t="shared" si="1789"/>
        <v>CT$16</v>
      </c>
      <c r="CU1432" s="199" t="str">
        <f t="shared" si="1789"/>
        <v>CU$16</v>
      </c>
      <c r="CV1432" s="199" t="str">
        <f t="shared" si="1789"/>
        <v>CV$16</v>
      </c>
      <c r="CW1432" s="199" t="str">
        <f t="shared" si="1789"/>
        <v>CW$16</v>
      </c>
      <c r="CX1432" s="199" t="str">
        <f t="shared" si="1789"/>
        <v>CX$16</v>
      </c>
      <c r="CY1432" s="199" t="str">
        <f t="shared" si="1789"/>
        <v>CY$16</v>
      </c>
      <c r="CZ1432" s="199" t="str">
        <f t="shared" si="1789"/>
        <v>CZ$16</v>
      </c>
      <c r="DA1432" s="199" t="str">
        <f t="shared" si="1789"/>
        <v>DA$16</v>
      </c>
      <c r="DB1432" s="199" t="str">
        <f t="shared" si="1789"/>
        <v>DB$16</v>
      </c>
      <c r="DC1432" s="199" t="str">
        <f t="shared" si="1789"/>
        <v>DC$16</v>
      </c>
      <c r="DD1432" s="199" t="str">
        <f t="shared" si="1789"/>
        <v>DD$16</v>
      </c>
      <c r="DE1432" s="199" t="str">
        <f t="shared" si="1789"/>
        <v>DE$16</v>
      </c>
      <c r="DF1432" s="199" t="str">
        <f t="shared" si="1789"/>
        <v>DF$16</v>
      </c>
      <c r="DG1432" s="199" t="str">
        <f t="shared" si="1789"/>
        <v>DG$16</v>
      </c>
      <c r="DH1432" s="199" t="str">
        <f t="shared" si="1789"/>
        <v>DH$16</v>
      </c>
      <c r="DI1432" s="199" t="str">
        <f t="shared" si="1789"/>
        <v>DI$16</v>
      </c>
      <c r="DJ1432" s="199" t="str">
        <f t="shared" si="1789"/>
        <v>DJ$16</v>
      </c>
      <c r="DK1432" s="199" t="str">
        <f t="shared" si="1789"/>
        <v>DK$16</v>
      </c>
      <c r="DL1432" s="199" t="str">
        <f t="shared" si="1789"/>
        <v>DL$16</v>
      </c>
    </row>
    <row r="1433" spans="1:116" x14ac:dyDescent="0.4">
      <c r="A1433" s="174"/>
      <c r="E1433" s="8"/>
      <c r="G1433" s="175" t="s">
        <v>462</v>
      </c>
      <c r="H1433" s="200"/>
      <c r="I1433" s="201"/>
      <c r="J1433" s="201"/>
      <c r="K1433" s="202"/>
      <c r="L1433" s="202"/>
      <c r="M1433" s="202"/>
      <c r="N1433" s="202"/>
      <c r="O1433" s="202"/>
      <c r="P1433" s="202"/>
      <c r="R1433" s="202"/>
      <c r="S1433" s="199" t="str">
        <f t="shared" ref="S1433:AX1433" si="1790">S$21</f>
        <v>S$17</v>
      </c>
      <c r="T1433" s="199" t="str">
        <f t="shared" si="1790"/>
        <v>T$17</v>
      </c>
      <c r="U1433" s="199" t="str">
        <f t="shared" si="1790"/>
        <v>U$17</v>
      </c>
      <c r="V1433" s="199" t="str">
        <f t="shared" si="1790"/>
        <v>V$17</v>
      </c>
      <c r="W1433" s="199" t="str">
        <f t="shared" si="1790"/>
        <v>W$17</v>
      </c>
      <c r="X1433" s="199" t="str">
        <f t="shared" si="1790"/>
        <v>X$17</v>
      </c>
      <c r="Y1433" s="199" t="str">
        <f t="shared" si="1790"/>
        <v>Y$17</v>
      </c>
      <c r="Z1433" s="199" t="str">
        <f t="shared" si="1790"/>
        <v>Z$17</v>
      </c>
      <c r="AA1433" s="199" t="str">
        <f t="shared" si="1790"/>
        <v>AA$17</v>
      </c>
      <c r="AB1433" s="199" t="str">
        <f t="shared" si="1790"/>
        <v>AB$17</v>
      </c>
      <c r="AC1433" s="199" t="str">
        <f t="shared" si="1790"/>
        <v>AC$17</v>
      </c>
      <c r="AD1433" s="199" t="str">
        <f t="shared" si="1790"/>
        <v>AD$17</v>
      </c>
      <c r="AE1433" s="199" t="str">
        <f t="shared" si="1790"/>
        <v>AE$17</v>
      </c>
      <c r="AF1433" s="199" t="str">
        <f t="shared" si="1790"/>
        <v>AF$17</v>
      </c>
      <c r="AG1433" s="199" t="str">
        <f t="shared" si="1790"/>
        <v>AG$17</v>
      </c>
      <c r="AH1433" s="199" t="str">
        <f t="shared" si="1790"/>
        <v>AH$17</v>
      </c>
      <c r="AI1433" s="199" t="str">
        <f t="shared" si="1790"/>
        <v>AI$17</v>
      </c>
      <c r="AJ1433" s="199" t="str">
        <f t="shared" si="1790"/>
        <v>AJ$17</v>
      </c>
      <c r="AK1433" s="199" t="str">
        <f t="shared" si="1790"/>
        <v>AK$17</v>
      </c>
      <c r="AL1433" s="199" t="str">
        <f t="shared" si="1790"/>
        <v>AL$17</v>
      </c>
      <c r="AM1433" s="199" t="str">
        <f t="shared" si="1790"/>
        <v>AM$17</v>
      </c>
      <c r="AN1433" s="199" t="str">
        <f t="shared" si="1790"/>
        <v>AN$17</v>
      </c>
      <c r="AO1433" s="199" t="str">
        <f t="shared" si="1790"/>
        <v>AO$17</v>
      </c>
      <c r="AP1433" s="199" t="str">
        <f t="shared" si="1790"/>
        <v>AP$17</v>
      </c>
      <c r="AQ1433" s="199" t="str">
        <f t="shared" si="1790"/>
        <v>AQ$17</v>
      </c>
      <c r="AR1433" s="199" t="str">
        <f t="shared" si="1790"/>
        <v>AR$17</v>
      </c>
      <c r="AS1433" s="199" t="str">
        <f t="shared" si="1790"/>
        <v>AS$17</v>
      </c>
      <c r="AT1433" s="199" t="str">
        <f t="shared" si="1790"/>
        <v>AT$17</v>
      </c>
      <c r="AU1433" s="199" t="str">
        <f t="shared" si="1790"/>
        <v>AU$17</v>
      </c>
      <c r="AV1433" s="199" t="str">
        <f t="shared" si="1790"/>
        <v>AV$17</v>
      </c>
      <c r="AW1433" s="199" t="str">
        <f t="shared" si="1790"/>
        <v>AW$17</v>
      </c>
      <c r="AX1433" s="199" t="str">
        <f t="shared" si="1790"/>
        <v>AX$17</v>
      </c>
      <c r="AY1433" s="199" t="str">
        <f t="shared" ref="AY1433:CD1433" si="1791">AY$21</f>
        <v>AY$17</v>
      </c>
      <c r="AZ1433" s="199" t="str">
        <f t="shared" si="1791"/>
        <v>AZ$17</v>
      </c>
      <c r="BA1433" s="199" t="str">
        <f t="shared" si="1791"/>
        <v>BA$17</v>
      </c>
      <c r="BB1433" s="199" t="str">
        <f t="shared" si="1791"/>
        <v>BB$17</v>
      </c>
      <c r="BC1433" s="199" t="str">
        <f t="shared" si="1791"/>
        <v>BC$17</v>
      </c>
      <c r="BD1433" s="199" t="str">
        <f t="shared" si="1791"/>
        <v>BD$17</v>
      </c>
      <c r="BE1433" s="199" t="str">
        <f t="shared" si="1791"/>
        <v>BE$17</v>
      </c>
      <c r="BF1433" s="199" t="str">
        <f t="shared" si="1791"/>
        <v>BF$17</v>
      </c>
      <c r="BG1433" s="199" t="str">
        <f t="shared" si="1791"/>
        <v>BG$17</v>
      </c>
      <c r="BH1433" s="199" t="str">
        <f t="shared" si="1791"/>
        <v>BH$17</v>
      </c>
      <c r="BI1433" s="199" t="str">
        <f t="shared" si="1791"/>
        <v>BI$17</v>
      </c>
      <c r="BJ1433" s="199" t="str">
        <f t="shared" si="1791"/>
        <v>BJ$17</v>
      </c>
      <c r="BK1433" s="199" t="str">
        <f t="shared" si="1791"/>
        <v>BK$17</v>
      </c>
      <c r="BL1433" s="199" t="str">
        <f t="shared" si="1791"/>
        <v>BL$17</v>
      </c>
      <c r="BM1433" s="199" t="str">
        <f t="shared" si="1791"/>
        <v>BM$17</v>
      </c>
      <c r="BN1433" s="199" t="str">
        <f t="shared" si="1791"/>
        <v>BN$17</v>
      </c>
      <c r="BO1433" s="199" t="str">
        <f t="shared" si="1791"/>
        <v>BO$17</v>
      </c>
      <c r="BP1433" s="199" t="str">
        <f t="shared" si="1791"/>
        <v>BP$17</v>
      </c>
      <c r="BQ1433" s="199" t="str">
        <f t="shared" si="1791"/>
        <v>BQ$17</v>
      </c>
      <c r="BR1433" s="199" t="str">
        <f t="shared" si="1791"/>
        <v>BR$17</v>
      </c>
      <c r="BS1433" s="199" t="str">
        <f t="shared" si="1791"/>
        <v>BS$17</v>
      </c>
      <c r="BT1433" s="199" t="str">
        <f t="shared" si="1791"/>
        <v>BT$17</v>
      </c>
      <c r="BU1433" s="199" t="str">
        <f t="shared" si="1791"/>
        <v>BU$17</v>
      </c>
      <c r="BV1433" s="199" t="str">
        <f t="shared" si="1791"/>
        <v>BV$17</v>
      </c>
      <c r="BW1433" s="199" t="str">
        <f t="shared" si="1791"/>
        <v>BW$17</v>
      </c>
      <c r="BX1433" s="199" t="str">
        <f t="shared" si="1791"/>
        <v>BX$17</v>
      </c>
      <c r="BY1433" s="199" t="str">
        <f t="shared" si="1791"/>
        <v>BY$17</v>
      </c>
      <c r="BZ1433" s="199" t="str">
        <f t="shared" si="1791"/>
        <v>BZ$17</v>
      </c>
      <c r="CA1433" s="199" t="str">
        <f t="shared" si="1791"/>
        <v>CA$17</v>
      </c>
      <c r="CB1433" s="199" t="str">
        <f t="shared" si="1791"/>
        <v>CB$17</v>
      </c>
      <c r="CC1433" s="199" t="str">
        <f t="shared" si="1791"/>
        <v>CC$17</v>
      </c>
      <c r="CD1433" s="199" t="str">
        <f t="shared" si="1791"/>
        <v>CD$17</v>
      </c>
      <c r="CE1433" s="199" t="str">
        <f t="shared" ref="CE1433:CL1433" si="1792">CE$21</f>
        <v>CE$17</v>
      </c>
      <c r="CF1433" s="199" t="str">
        <f t="shared" si="1792"/>
        <v>CF$17</v>
      </c>
      <c r="CG1433" s="199" t="str">
        <f t="shared" si="1792"/>
        <v>CG$17</v>
      </c>
      <c r="CH1433" s="199" t="str">
        <f t="shared" si="1792"/>
        <v>CH$17</v>
      </c>
      <c r="CI1433" s="199" t="str">
        <f t="shared" si="1792"/>
        <v>CI$17</v>
      </c>
      <c r="CJ1433" s="199" t="str">
        <f t="shared" si="1792"/>
        <v>CJ$17</v>
      </c>
      <c r="CK1433" s="199" t="str">
        <f t="shared" si="1792"/>
        <v>CK$17</v>
      </c>
      <c r="CL1433" s="199" t="str">
        <f t="shared" si="1792"/>
        <v>CL$17</v>
      </c>
      <c r="CN1433" s="201"/>
      <c r="CO1433" s="199" t="str">
        <f t="shared" ref="CO1433:DL1433" si="1793">CO$21</f>
        <v>CO$17</v>
      </c>
      <c r="CP1433" s="199" t="str">
        <f t="shared" si="1793"/>
        <v>CP$17</v>
      </c>
      <c r="CQ1433" s="199" t="str">
        <f t="shared" si="1793"/>
        <v>CQ$17</v>
      </c>
      <c r="CR1433" s="199" t="str">
        <f t="shared" si="1793"/>
        <v>CR$17</v>
      </c>
      <c r="CS1433" s="199" t="str">
        <f t="shared" si="1793"/>
        <v>CS$17</v>
      </c>
      <c r="CT1433" s="199" t="str">
        <f t="shared" si="1793"/>
        <v>CT$17</v>
      </c>
      <c r="CU1433" s="199" t="str">
        <f t="shared" si="1793"/>
        <v>CU$17</v>
      </c>
      <c r="CV1433" s="199" t="str">
        <f t="shared" si="1793"/>
        <v>CV$17</v>
      </c>
      <c r="CW1433" s="199" t="str">
        <f t="shared" si="1793"/>
        <v>CW$17</v>
      </c>
      <c r="CX1433" s="199" t="str">
        <f t="shared" si="1793"/>
        <v>CX$17</v>
      </c>
      <c r="CY1433" s="199" t="str">
        <f t="shared" si="1793"/>
        <v>CY$17</v>
      </c>
      <c r="CZ1433" s="199" t="str">
        <f t="shared" si="1793"/>
        <v>CZ$17</v>
      </c>
      <c r="DA1433" s="199" t="str">
        <f t="shared" si="1793"/>
        <v>DA$17</v>
      </c>
      <c r="DB1433" s="199" t="str">
        <f t="shared" si="1793"/>
        <v>DB$17</v>
      </c>
      <c r="DC1433" s="199" t="str">
        <f t="shared" si="1793"/>
        <v>DC$17</v>
      </c>
      <c r="DD1433" s="199" t="str">
        <f t="shared" si="1793"/>
        <v>DD$17</v>
      </c>
      <c r="DE1433" s="199" t="str">
        <f t="shared" si="1793"/>
        <v>DE$17</v>
      </c>
      <c r="DF1433" s="199" t="str">
        <f t="shared" si="1793"/>
        <v>DF$17</v>
      </c>
      <c r="DG1433" s="199" t="str">
        <f t="shared" si="1793"/>
        <v>DG$17</v>
      </c>
      <c r="DH1433" s="199" t="str">
        <f t="shared" si="1793"/>
        <v>DH$17</v>
      </c>
      <c r="DI1433" s="199" t="str">
        <f t="shared" si="1793"/>
        <v>DI$17</v>
      </c>
      <c r="DJ1433" s="199" t="str">
        <f t="shared" si="1793"/>
        <v>DJ$17</v>
      </c>
      <c r="DK1433" s="199" t="str">
        <f t="shared" si="1793"/>
        <v>DK$17</v>
      </c>
      <c r="DL1433" s="199" t="str">
        <f t="shared" si="1793"/>
        <v>DL$17</v>
      </c>
    </row>
    <row r="1434" spans="1:116" x14ac:dyDescent="0.4">
      <c r="A1434" s="174"/>
      <c r="E1434" s="8"/>
      <c r="G1434" s="175" t="s">
        <v>491</v>
      </c>
      <c r="H1434" s="200"/>
      <c r="I1434" s="201"/>
      <c r="J1434" s="201"/>
      <c r="K1434" s="202"/>
      <c r="L1434" s="202"/>
      <c r="M1434" s="202"/>
      <c r="N1434" s="202"/>
      <c r="O1434" s="202"/>
      <c r="P1434" s="202"/>
      <c r="R1434" s="202"/>
      <c r="S1434" s="190"/>
      <c r="T1434" s="190"/>
      <c r="U1434" s="190"/>
      <c r="V1434" s="190"/>
      <c r="W1434" s="190"/>
      <c r="X1434" s="190"/>
      <c r="Y1434" s="190"/>
      <c r="Z1434" s="190"/>
      <c r="AA1434" s="190"/>
      <c r="AB1434" s="190"/>
      <c r="AC1434" s="190"/>
      <c r="AD1434" s="190"/>
      <c r="AE1434" s="190"/>
      <c r="AF1434" s="190"/>
      <c r="AG1434" s="190"/>
      <c r="AH1434" s="190"/>
      <c r="AI1434" s="190"/>
      <c r="AJ1434" s="190"/>
      <c r="AK1434" s="190"/>
      <c r="AL1434" s="190"/>
      <c r="AM1434" s="190"/>
      <c r="AN1434" s="190"/>
      <c r="AO1434" s="190"/>
      <c r="AP1434" s="190"/>
      <c r="AQ1434" s="190"/>
      <c r="AR1434" s="190"/>
      <c r="AS1434" s="190"/>
      <c r="AT1434" s="190"/>
      <c r="AU1434" s="190"/>
      <c r="AV1434" s="190"/>
      <c r="AW1434" s="190"/>
      <c r="AX1434" s="190"/>
      <c r="AY1434" s="190"/>
      <c r="AZ1434" s="190"/>
      <c r="BA1434" s="190"/>
      <c r="BB1434" s="190"/>
      <c r="BC1434" s="190"/>
      <c r="BD1434" s="190"/>
      <c r="BE1434" s="190"/>
      <c r="BF1434" s="190"/>
      <c r="BG1434" s="190"/>
      <c r="BH1434" s="190"/>
      <c r="BI1434" s="190"/>
      <c r="BJ1434" s="190"/>
      <c r="BK1434" s="190"/>
      <c r="BL1434" s="190"/>
      <c r="BM1434" s="190"/>
      <c r="BN1434" s="190"/>
      <c r="BO1434" s="190"/>
      <c r="BP1434" s="190"/>
      <c r="BQ1434" s="190"/>
      <c r="BR1434" s="190"/>
      <c r="BS1434" s="190"/>
      <c r="BT1434" s="190"/>
      <c r="BU1434" s="190"/>
      <c r="BV1434" s="190"/>
      <c r="BW1434" s="190"/>
      <c r="BX1434" s="190"/>
      <c r="BY1434" s="190"/>
      <c r="BZ1434" s="190"/>
      <c r="CA1434" s="190"/>
      <c r="CB1434" s="190"/>
      <c r="CC1434" s="190"/>
      <c r="CD1434" s="190"/>
      <c r="CE1434" s="190"/>
      <c r="CF1434" s="190"/>
      <c r="CG1434" s="190"/>
      <c r="CH1434" s="190"/>
      <c r="CI1434" s="190"/>
      <c r="CJ1434" s="190"/>
      <c r="CK1434" s="190"/>
      <c r="CL1434" s="190"/>
      <c r="CN1434" s="201"/>
      <c r="CO1434" s="190"/>
      <c r="CP1434" s="190"/>
      <c r="CQ1434" s="190"/>
      <c r="CR1434" s="190"/>
      <c r="CS1434" s="190"/>
      <c r="CT1434" s="190"/>
      <c r="CU1434" s="190"/>
      <c r="CV1434" s="190"/>
      <c r="CW1434" s="190"/>
      <c r="CX1434" s="190"/>
      <c r="CY1434" s="190"/>
      <c r="CZ1434" s="190"/>
      <c r="DA1434" s="190"/>
      <c r="DB1434" s="190"/>
      <c r="DC1434" s="190"/>
      <c r="DD1434" s="190"/>
      <c r="DE1434" s="190"/>
      <c r="DF1434" s="190"/>
      <c r="DG1434" s="190"/>
      <c r="DH1434" s="190"/>
      <c r="DI1434" s="190"/>
      <c r="DJ1434" s="190"/>
      <c r="DK1434" s="190"/>
      <c r="DL1434" s="190"/>
    </row>
    <row r="1435" spans="1:116" x14ac:dyDescent="0.4">
      <c r="A1435" s="174"/>
      <c r="E1435" s="8"/>
      <c r="G1435" s="175" t="s">
        <v>505</v>
      </c>
      <c r="H1435" s="200"/>
      <c r="I1435" s="201"/>
      <c r="J1435" s="201"/>
      <c r="K1435" s="202"/>
      <c r="L1435" s="202"/>
      <c r="M1435" s="202"/>
      <c r="N1435" s="202"/>
      <c r="O1435" s="202"/>
      <c r="P1435" s="202"/>
      <c r="R1435" s="202"/>
      <c r="S1435" s="190"/>
      <c r="T1435" s="190"/>
      <c r="U1435" s="190"/>
      <c r="V1435" s="190"/>
      <c r="W1435" s="190"/>
      <c r="X1435" s="190"/>
      <c r="Y1435" s="190"/>
      <c r="Z1435" s="190"/>
      <c r="AA1435" s="190"/>
      <c r="AB1435" s="190"/>
      <c r="AC1435" s="190"/>
      <c r="AD1435" s="190"/>
      <c r="AE1435" s="190"/>
      <c r="AF1435" s="190"/>
      <c r="AG1435" s="190"/>
      <c r="AH1435" s="190"/>
      <c r="AI1435" s="190"/>
      <c r="AJ1435" s="190"/>
      <c r="AK1435" s="190"/>
      <c r="AL1435" s="190"/>
      <c r="AM1435" s="190"/>
      <c r="AN1435" s="190"/>
      <c r="AO1435" s="190"/>
      <c r="AP1435" s="190"/>
      <c r="AQ1435" s="190"/>
      <c r="AR1435" s="190"/>
      <c r="AS1435" s="190"/>
      <c r="AT1435" s="190"/>
      <c r="AU1435" s="190"/>
      <c r="AV1435" s="190"/>
      <c r="AW1435" s="190"/>
      <c r="AX1435" s="190"/>
      <c r="AY1435" s="190"/>
      <c r="AZ1435" s="190"/>
      <c r="BA1435" s="190"/>
      <c r="BB1435" s="190"/>
      <c r="BC1435" s="190"/>
      <c r="BD1435" s="190"/>
      <c r="BE1435" s="190"/>
      <c r="BF1435" s="190"/>
      <c r="BG1435" s="190"/>
      <c r="BH1435" s="190"/>
      <c r="BI1435" s="190"/>
      <c r="BJ1435" s="190"/>
      <c r="BK1435" s="190"/>
      <c r="BL1435" s="190"/>
      <c r="BM1435" s="190"/>
      <c r="BN1435" s="190"/>
      <c r="BO1435" s="190"/>
      <c r="BP1435" s="190"/>
      <c r="BQ1435" s="190"/>
      <c r="BR1435" s="190"/>
      <c r="BS1435" s="190"/>
      <c r="BT1435" s="190"/>
      <c r="BU1435" s="190"/>
      <c r="BV1435" s="190"/>
      <c r="BW1435" s="190"/>
      <c r="BX1435" s="190"/>
      <c r="BY1435" s="190"/>
      <c r="BZ1435" s="190"/>
      <c r="CA1435" s="190"/>
      <c r="CB1435" s="190"/>
      <c r="CC1435" s="190"/>
      <c r="CD1435" s="190"/>
      <c r="CE1435" s="190"/>
      <c r="CF1435" s="190"/>
      <c r="CG1435" s="190"/>
      <c r="CH1435" s="190"/>
      <c r="CI1435" s="190"/>
      <c r="CJ1435" s="190"/>
      <c r="CK1435" s="190"/>
      <c r="CL1435" s="190"/>
      <c r="CN1435" s="201"/>
      <c r="CO1435" s="190"/>
      <c r="CP1435" s="190"/>
      <c r="CQ1435" s="190"/>
      <c r="CR1435" s="190"/>
      <c r="CS1435" s="190"/>
      <c r="CT1435" s="190"/>
      <c r="CU1435" s="190"/>
      <c r="CV1435" s="190"/>
      <c r="CW1435" s="190"/>
      <c r="CX1435" s="190"/>
      <c r="CY1435" s="190"/>
      <c r="CZ1435" s="190"/>
      <c r="DA1435" s="190"/>
      <c r="DB1435" s="190"/>
      <c r="DC1435" s="190"/>
      <c r="DD1435" s="190"/>
      <c r="DE1435" s="190"/>
      <c r="DF1435" s="190"/>
      <c r="DG1435" s="190"/>
      <c r="DH1435" s="190"/>
      <c r="DI1435" s="190"/>
      <c r="DJ1435" s="190"/>
      <c r="DK1435" s="190"/>
      <c r="DL1435" s="190"/>
    </row>
    <row r="1436" spans="1:116" x14ac:dyDescent="0.4">
      <c r="A1436" s="174"/>
      <c r="E1436" s="8"/>
      <c r="G1436" s="175" t="s">
        <v>463</v>
      </c>
      <c r="H1436" s="200"/>
      <c r="I1436" s="201"/>
      <c r="J1436" s="201"/>
      <c r="K1436" s="202"/>
      <c r="L1436" s="202"/>
      <c r="M1436" s="202"/>
      <c r="N1436" s="202"/>
      <c r="O1436" s="202"/>
      <c r="P1436" s="202"/>
      <c r="R1436" s="202"/>
      <c r="S1436" s="190" t="str">
        <f t="shared" ref="S1436:AX1436" si="1794">S$22</f>
        <v>S$18</v>
      </c>
      <c r="T1436" s="190" t="str">
        <f t="shared" si="1794"/>
        <v>T$18</v>
      </c>
      <c r="U1436" s="190" t="str">
        <f t="shared" si="1794"/>
        <v>U$18</v>
      </c>
      <c r="V1436" s="190" t="str">
        <f t="shared" si="1794"/>
        <v>V$18</v>
      </c>
      <c r="W1436" s="190" t="str">
        <f t="shared" si="1794"/>
        <v>W$18</v>
      </c>
      <c r="X1436" s="190" t="str">
        <f t="shared" si="1794"/>
        <v>X$18</v>
      </c>
      <c r="Y1436" s="190" t="str">
        <f t="shared" si="1794"/>
        <v>Y$18</v>
      </c>
      <c r="Z1436" s="190" t="str">
        <f t="shared" si="1794"/>
        <v>Z$18</v>
      </c>
      <c r="AA1436" s="190" t="str">
        <f t="shared" si="1794"/>
        <v>AA$18</v>
      </c>
      <c r="AB1436" s="190" t="str">
        <f t="shared" si="1794"/>
        <v>AB$18</v>
      </c>
      <c r="AC1436" s="190" t="str">
        <f t="shared" si="1794"/>
        <v>AC$18</v>
      </c>
      <c r="AD1436" s="190" t="str">
        <f t="shared" si="1794"/>
        <v>AD$18</v>
      </c>
      <c r="AE1436" s="190" t="str">
        <f t="shared" si="1794"/>
        <v>AE$18</v>
      </c>
      <c r="AF1436" s="190" t="str">
        <f t="shared" si="1794"/>
        <v>AF$18</v>
      </c>
      <c r="AG1436" s="190" t="str">
        <f t="shared" si="1794"/>
        <v>AG$18</v>
      </c>
      <c r="AH1436" s="190" t="str">
        <f t="shared" si="1794"/>
        <v>AH$18</v>
      </c>
      <c r="AI1436" s="190" t="str">
        <f t="shared" si="1794"/>
        <v>AI$18</v>
      </c>
      <c r="AJ1436" s="190" t="str">
        <f t="shared" si="1794"/>
        <v>AJ$18</v>
      </c>
      <c r="AK1436" s="190" t="str">
        <f t="shared" si="1794"/>
        <v>AK$18</v>
      </c>
      <c r="AL1436" s="190" t="str">
        <f t="shared" si="1794"/>
        <v>AL$18</v>
      </c>
      <c r="AM1436" s="190" t="str">
        <f t="shared" si="1794"/>
        <v>AM$18</v>
      </c>
      <c r="AN1436" s="190" t="str">
        <f t="shared" si="1794"/>
        <v>AN$18</v>
      </c>
      <c r="AO1436" s="190" t="str">
        <f t="shared" si="1794"/>
        <v>AO$18</v>
      </c>
      <c r="AP1436" s="190" t="str">
        <f t="shared" si="1794"/>
        <v>AP$18</v>
      </c>
      <c r="AQ1436" s="190" t="str">
        <f t="shared" si="1794"/>
        <v>AQ$18</v>
      </c>
      <c r="AR1436" s="190" t="str">
        <f t="shared" si="1794"/>
        <v>AR$18</v>
      </c>
      <c r="AS1436" s="190" t="str">
        <f t="shared" si="1794"/>
        <v>AS$18</v>
      </c>
      <c r="AT1436" s="190" t="str">
        <f t="shared" si="1794"/>
        <v>AT$18</v>
      </c>
      <c r="AU1436" s="190" t="str">
        <f t="shared" si="1794"/>
        <v>AU$18</v>
      </c>
      <c r="AV1436" s="190" t="str">
        <f t="shared" si="1794"/>
        <v>AV$18</v>
      </c>
      <c r="AW1436" s="190" t="str">
        <f t="shared" si="1794"/>
        <v>AW$18</v>
      </c>
      <c r="AX1436" s="190" t="str">
        <f t="shared" si="1794"/>
        <v>AX$18</v>
      </c>
      <c r="AY1436" s="190" t="str">
        <f t="shared" ref="AY1436:CD1436" si="1795">AY$22</f>
        <v>AY$18</v>
      </c>
      <c r="AZ1436" s="190" t="str">
        <f t="shared" si="1795"/>
        <v>AZ$18</v>
      </c>
      <c r="BA1436" s="190" t="str">
        <f t="shared" si="1795"/>
        <v>BA$18</v>
      </c>
      <c r="BB1436" s="190" t="str">
        <f t="shared" si="1795"/>
        <v>BB$18</v>
      </c>
      <c r="BC1436" s="190" t="str">
        <f t="shared" si="1795"/>
        <v>BC$18</v>
      </c>
      <c r="BD1436" s="190" t="str">
        <f t="shared" si="1795"/>
        <v>BD$18</v>
      </c>
      <c r="BE1436" s="190" t="str">
        <f t="shared" si="1795"/>
        <v>BE$18</v>
      </c>
      <c r="BF1436" s="190" t="str">
        <f t="shared" si="1795"/>
        <v>BF$18</v>
      </c>
      <c r="BG1436" s="190" t="str">
        <f t="shared" si="1795"/>
        <v>BG$18</v>
      </c>
      <c r="BH1436" s="190" t="str">
        <f t="shared" si="1795"/>
        <v>BH$18</v>
      </c>
      <c r="BI1436" s="190" t="str">
        <f t="shared" si="1795"/>
        <v>BI$18</v>
      </c>
      <c r="BJ1436" s="190" t="str">
        <f t="shared" si="1795"/>
        <v>BJ$18</v>
      </c>
      <c r="BK1436" s="190" t="str">
        <f t="shared" si="1795"/>
        <v>BK$18</v>
      </c>
      <c r="BL1436" s="190" t="str">
        <f t="shared" si="1795"/>
        <v>BL$18</v>
      </c>
      <c r="BM1436" s="190" t="str">
        <f t="shared" si="1795"/>
        <v>BM$18</v>
      </c>
      <c r="BN1436" s="190" t="str">
        <f t="shared" si="1795"/>
        <v>BN$18</v>
      </c>
      <c r="BO1436" s="190" t="str">
        <f t="shared" si="1795"/>
        <v>BO$18</v>
      </c>
      <c r="BP1436" s="190" t="str">
        <f t="shared" si="1795"/>
        <v>BP$18</v>
      </c>
      <c r="BQ1436" s="190" t="str">
        <f t="shared" si="1795"/>
        <v>BQ$18</v>
      </c>
      <c r="BR1436" s="190" t="str">
        <f t="shared" si="1795"/>
        <v>BR$18</v>
      </c>
      <c r="BS1436" s="190" t="str">
        <f t="shared" si="1795"/>
        <v>BS$18</v>
      </c>
      <c r="BT1436" s="190" t="str">
        <f t="shared" si="1795"/>
        <v>BT$18</v>
      </c>
      <c r="BU1436" s="190" t="str">
        <f t="shared" si="1795"/>
        <v>BU$18</v>
      </c>
      <c r="BV1436" s="190" t="str">
        <f t="shared" si="1795"/>
        <v>BV$18</v>
      </c>
      <c r="BW1436" s="190" t="str">
        <f t="shared" si="1795"/>
        <v>BW$18</v>
      </c>
      <c r="BX1436" s="190" t="str">
        <f t="shared" si="1795"/>
        <v>BX$18</v>
      </c>
      <c r="BY1436" s="190" t="str">
        <f t="shared" si="1795"/>
        <v>BY$18</v>
      </c>
      <c r="BZ1436" s="190" t="str">
        <f t="shared" si="1795"/>
        <v>BZ$18</v>
      </c>
      <c r="CA1436" s="190" t="str">
        <f t="shared" si="1795"/>
        <v>CA$18</v>
      </c>
      <c r="CB1436" s="190" t="str">
        <f t="shared" si="1795"/>
        <v>CB$18</v>
      </c>
      <c r="CC1436" s="190" t="str">
        <f t="shared" si="1795"/>
        <v>CC$18</v>
      </c>
      <c r="CD1436" s="190" t="str">
        <f t="shared" si="1795"/>
        <v>CD$18</v>
      </c>
      <c r="CE1436" s="190" t="str">
        <f t="shared" ref="CE1436:CL1436" si="1796">CE$22</f>
        <v>CE$18</v>
      </c>
      <c r="CF1436" s="190" t="str">
        <f t="shared" si="1796"/>
        <v>CF$18</v>
      </c>
      <c r="CG1436" s="190" t="str">
        <f t="shared" si="1796"/>
        <v>CG$18</v>
      </c>
      <c r="CH1436" s="190" t="str">
        <f t="shared" si="1796"/>
        <v>CH$18</v>
      </c>
      <c r="CI1436" s="190" t="str">
        <f t="shared" si="1796"/>
        <v>CI$18</v>
      </c>
      <c r="CJ1436" s="190" t="str">
        <f t="shared" si="1796"/>
        <v>CJ$18</v>
      </c>
      <c r="CK1436" s="190" t="str">
        <f t="shared" si="1796"/>
        <v>CK$18</v>
      </c>
      <c r="CL1436" s="190" t="str">
        <f t="shared" si="1796"/>
        <v>CL$18</v>
      </c>
      <c r="CN1436" s="201"/>
      <c r="CO1436" s="190" t="str">
        <f t="shared" ref="CO1436:DL1436" si="1797">CO$22</f>
        <v>CO$18</v>
      </c>
      <c r="CP1436" s="190" t="str">
        <f t="shared" si="1797"/>
        <v>CP$18</v>
      </c>
      <c r="CQ1436" s="190" t="str">
        <f t="shared" si="1797"/>
        <v>CQ$18</v>
      </c>
      <c r="CR1436" s="190" t="str">
        <f t="shared" si="1797"/>
        <v>CR$18</v>
      </c>
      <c r="CS1436" s="190" t="str">
        <f t="shared" si="1797"/>
        <v>CS$18</v>
      </c>
      <c r="CT1436" s="190" t="str">
        <f t="shared" si="1797"/>
        <v>CT$18</v>
      </c>
      <c r="CU1436" s="190" t="str">
        <f t="shared" si="1797"/>
        <v>CU$18</v>
      </c>
      <c r="CV1436" s="190" t="str">
        <f t="shared" si="1797"/>
        <v>CV$18</v>
      </c>
      <c r="CW1436" s="190" t="str">
        <f t="shared" si="1797"/>
        <v>CW$18</v>
      </c>
      <c r="CX1436" s="190" t="str">
        <f t="shared" si="1797"/>
        <v>CX$18</v>
      </c>
      <c r="CY1436" s="190" t="str">
        <f t="shared" si="1797"/>
        <v>CY$18</v>
      </c>
      <c r="CZ1436" s="190" t="str">
        <f t="shared" si="1797"/>
        <v>CZ$18</v>
      </c>
      <c r="DA1436" s="190" t="str">
        <f t="shared" si="1797"/>
        <v>DA$18</v>
      </c>
      <c r="DB1436" s="190" t="str">
        <f t="shared" si="1797"/>
        <v>DB$18</v>
      </c>
      <c r="DC1436" s="190" t="str">
        <f t="shared" si="1797"/>
        <v>DC$18</v>
      </c>
      <c r="DD1436" s="190" t="str">
        <f t="shared" si="1797"/>
        <v>DD$18</v>
      </c>
      <c r="DE1436" s="190" t="str">
        <f t="shared" si="1797"/>
        <v>DE$18</v>
      </c>
      <c r="DF1436" s="190" t="str">
        <f t="shared" si="1797"/>
        <v>DF$18</v>
      </c>
      <c r="DG1436" s="190" t="str">
        <f t="shared" si="1797"/>
        <v>DG$18</v>
      </c>
      <c r="DH1436" s="190" t="str">
        <f t="shared" si="1797"/>
        <v>DH$18</v>
      </c>
      <c r="DI1436" s="190" t="str">
        <f t="shared" si="1797"/>
        <v>DI$18</v>
      </c>
      <c r="DJ1436" s="190" t="str">
        <f t="shared" si="1797"/>
        <v>DJ$18</v>
      </c>
      <c r="DK1436" s="190" t="str">
        <f t="shared" si="1797"/>
        <v>DK$18</v>
      </c>
      <c r="DL1436" s="190" t="str">
        <f t="shared" si="1797"/>
        <v>DL$18</v>
      </c>
    </row>
    <row r="1437" spans="1:116" x14ac:dyDescent="0.4">
      <c r="A1437" s="174"/>
      <c r="E1437" s="8"/>
      <c r="G1437" s="175" t="s">
        <v>464</v>
      </c>
      <c r="H1437" s="200"/>
      <c r="I1437" s="201"/>
      <c r="J1437" s="201"/>
      <c r="K1437" s="202"/>
      <c r="L1437" s="202"/>
      <c r="M1437" s="202"/>
      <c r="N1437" s="202"/>
      <c r="O1437" s="202"/>
      <c r="P1437" s="202"/>
      <c r="R1437" s="202"/>
      <c r="S1437" s="190" t="str">
        <f t="shared" ref="S1437:AX1437" si="1798">S$23</f>
        <v>S$19</v>
      </c>
      <c r="T1437" s="190" t="str">
        <f t="shared" si="1798"/>
        <v>T$19</v>
      </c>
      <c r="U1437" s="190" t="str">
        <f t="shared" si="1798"/>
        <v>U$19</v>
      </c>
      <c r="V1437" s="190" t="str">
        <f t="shared" si="1798"/>
        <v>V$19</v>
      </c>
      <c r="W1437" s="190" t="str">
        <f t="shared" si="1798"/>
        <v>W$19</v>
      </c>
      <c r="X1437" s="190" t="str">
        <f t="shared" si="1798"/>
        <v>X$19</v>
      </c>
      <c r="Y1437" s="190" t="str">
        <f t="shared" si="1798"/>
        <v>Y$19</v>
      </c>
      <c r="Z1437" s="190" t="str">
        <f t="shared" si="1798"/>
        <v>Z$19</v>
      </c>
      <c r="AA1437" s="190" t="str">
        <f t="shared" si="1798"/>
        <v>AA$19</v>
      </c>
      <c r="AB1437" s="190" t="str">
        <f t="shared" si="1798"/>
        <v>AB$19</v>
      </c>
      <c r="AC1437" s="190" t="str">
        <f t="shared" si="1798"/>
        <v>AC$19</v>
      </c>
      <c r="AD1437" s="190" t="str">
        <f t="shared" si="1798"/>
        <v>AD$19</v>
      </c>
      <c r="AE1437" s="190" t="str">
        <f t="shared" si="1798"/>
        <v>AE$19</v>
      </c>
      <c r="AF1437" s="190" t="str">
        <f t="shared" si="1798"/>
        <v>AF$19</v>
      </c>
      <c r="AG1437" s="190" t="str">
        <f t="shared" si="1798"/>
        <v>AG$19</v>
      </c>
      <c r="AH1437" s="190" t="str">
        <f t="shared" si="1798"/>
        <v>AH$19</v>
      </c>
      <c r="AI1437" s="190" t="str">
        <f t="shared" si="1798"/>
        <v>AI$19</v>
      </c>
      <c r="AJ1437" s="190" t="str">
        <f t="shared" si="1798"/>
        <v>AJ$19</v>
      </c>
      <c r="AK1437" s="190" t="str">
        <f t="shared" si="1798"/>
        <v>AK$19</v>
      </c>
      <c r="AL1437" s="190" t="str">
        <f t="shared" si="1798"/>
        <v>AL$19</v>
      </c>
      <c r="AM1437" s="190" t="str">
        <f t="shared" si="1798"/>
        <v>AM$19</v>
      </c>
      <c r="AN1437" s="190" t="str">
        <f t="shared" si="1798"/>
        <v>AN$19</v>
      </c>
      <c r="AO1437" s="190" t="str">
        <f t="shared" si="1798"/>
        <v>AO$19</v>
      </c>
      <c r="AP1437" s="190" t="str">
        <f t="shared" si="1798"/>
        <v>AP$19</v>
      </c>
      <c r="AQ1437" s="190" t="str">
        <f t="shared" si="1798"/>
        <v>AQ$19</v>
      </c>
      <c r="AR1437" s="190" t="str">
        <f t="shared" si="1798"/>
        <v>AR$19</v>
      </c>
      <c r="AS1437" s="190" t="str">
        <f t="shared" si="1798"/>
        <v>AS$19</v>
      </c>
      <c r="AT1437" s="190" t="str">
        <f t="shared" si="1798"/>
        <v>AT$19</v>
      </c>
      <c r="AU1437" s="190" t="str">
        <f t="shared" si="1798"/>
        <v>AU$19</v>
      </c>
      <c r="AV1437" s="190" t="str">
        <f t="shared" si="1798"/>
        <v>AV$19</v>
      </c>
      <c r="AW1437" s="190" t="str">
        <f t="shared" si="1798"/>
        <v>AW$19</v>
      </c>
      <c r="AX1437" s="190" t="str">
        <f t="shared" si="1798"/>
        <v>AX$19</v>
      </c>
      <c r="AY1437" s="190" t="str">
        <f t="shared" ref="AY1437:CD1437" si="1799">AY$23</f>
        <v>AY$19</v>
      </c>
      <c r="AZ1437" s="190" t="str">
        <f t="shared" si="1799"/>
        <v>AZ$19</v>
      </c>
      <c r="BA1437" s="190" t="str">
        <f t="shared" si="1799"/>
        <v>BA$19</v>
      </c>
      <c r="BB1437" s="190" t="str">
        <f t="shared" si="1799"/>
        <v>BB$19</v>
      </c>
      <c r="BC1437" s="190" t="str">
        <f t="shared" si="1799"/>
        <v>BC$19</v>
      </c>
      <c r="BD1437" s="190" t="str">
        <f t="shared" si="1799"/>
        <v>BD$19</v>
      </c>
      <c r="BE1437" s="190" t="str">
        <f t="shared" si="1799"/>
        <v>BE$19</v>
      </c>
      <c r="BF1437" s="190" t="str">
        <f t="shared" si="1799"/>
        <v>BF$19</v>
      </c>
      <c r="BG1437" s="190" t="str">
        <f t="shared" si="1799"/>
        <v>BG$19</v>
      </c>
      <c r="BH1437" s="190" t="str">
        <f t="shared" si="1799"/>
        <v>BH$19</v>
      </c>
      <c r="BI1437" s="190" t="str">
        <f t="shared" si="1799"/>
        <v>BI$19</v>
      </c>
      <c r="BJ1437" s="190" t="str">
        <f t="shared" si="1799"/>
        <v>BJ$19</v>
      </c>
      <c r="BK1437" s="190" t="str">
        <f t="shared" si="1799"/>
        <v>BK$19</v>
      </c>
      <c r="BL1437" s="190" t="str">
        <f t="shared" si="1799"/>
        <v>BL$19</v>
      </c>
      <c r="BM1437" s="190" t="str">
        <f t="shared" si="1799"/>
        <v>BM$19</v>
      </c>
      <c r="BN1437" s="190" t="str">
        <f t="shared" si="1799"/>
        <v>BN$19</v>
      </c>
      <c r="BO1437" s="190" t="str">
        <f t="shared" si="1799"/>
        <v>BO$19</v>
      </c>
      <c r="BP1437" s="190" t="str">
        <f t="shared" si="1799"/>
        <v>BP$19</v>
      </c>
      <c r="BQ1437" s="190" t="str">
        <f t="shared" si="1799"/>
        <v>BQ$19</v>
      </c>
      <c r="BR1437" s="190" t="str">
        <f t="shared" si="1799"/>
        <v>BR$19</v>
      </c>
      <c r="BS1437" s="190" t="str">
        <f t="shared" si="1799"/>
        <v>BS$19</v>
      </c>
      <c r="BT1437" s="190" t="str">
        <f t="shared" si="1799"/>
        <v>BT$19</v>
      </c>
      <c r="BU1437" s="190" t="str">
        <f t="shared" si="1799"/>
        <v>BU$19</v>
      </c>
      <c r="BV1437" s="190" t="str">
        <f t="shared" si="1799"/>
        <v>BV$19</v>
      </c>
      <c r="BW1437" s="190" t="str">
        <f t="shared" si="1799"/>
        <v>BW$19</v>
      </c>
      <c r="BX1437" s="190" t="str">
        <f t="shared" si="1799"/>
        <v>BX$19</v>
      </c>
      <c r="BY1437" s="190" t="str">
        <f t="shared" si="1799"/>
        <v>BY$19</v>
      </c>
      <c r="BZ1437" s="190" t="str">
        <f t="shared" si="1799"/>
        <v>BZ$19</v>
      </c>
      <c r="CA1437" s="190" t="str">
        <f t="shared" si="1799"/>
        <v>CA$19</v>
      </c>
      <c r="CB1437" s="190" t="str">
        <f t="shared" si="1799"/>
        <v>CB$19</v>
      </c>
      <c r="CC1437" s="190" t="str">
        <f t="shared" si="1799"/>
        <v>CC$19</v>
      </c>
      <c r="CD1437" s="190" t="str">
        <f t="shared" si="1799"/>
        <v>CD$19</v>
      </c>
      <c r="CE1437" s="190" t="str">
        <f t="shared" ref="CE1437:CL1437" si="1800">CE$23</f>
        <v>CE$19</v>
      </c>
      <c r="CF1437" s="190" t="str">
        <f t="shared" si="1800"/>
        <v>CF$19</v>
      </c>
      <c r="CG1437" s="190" t="str">
        <f t="shared" si="1800"/>
        <v>CG$19</v>
      </c>
      <c r="CH1437" s="190" t="str">
        <f t="shared" si="1800"/>
        <v>CH$19</v>
      </c>
      <c r="CI1437" s="190" t="str">
        <f t="shared" si="1800"/>
        <v>CI$19</v>
      </c>
      <c r="CJ1437" s="190" t="str">
        <f t="shared" si="1800"/>
        <v>CJ$19</v>
      </c>
      <c r="CK1437" s="190" t="str">
        <f t="shared" si="1800"/>
        <v>CK$19</v>
      </c>
      <c r="CL1437" s="190" t="str">
        <f t="shared" si="1800"/>
        <v>CL$19</v>
      </c>
      <c r="CN1437" s="201"/>
      <c r="CO1437" s="190" t="str">
        <f t="shared" ref="CO1437:DL1437" si="1801">CO$23</f>
        <v>CO$19</v>
      </c>
      <c r="CP1437" s="190" t="str">
        <f t="shared" si="1801"/>
        <v>CP$19</v>
      </c>
      <c r="CQ1437" s="190" t="str">
        <f t="shared" si="1801"/>
        <v>CQ$19</v>
      </c>
      <c r="CR1437" s="190" t="str">
        <f t="shared" si="1801"/>
        <v>CR$19</v>
      </c>
      <c r="CS1437" s="190" t="str">
        <f t="shared" si="1801"/>
        <v>CS$19</v>
      </c>
      <c r="CT1437" s="190" t="str">
        <f t="shared" si="1801"/>
        <v>CT$19</v>
      </c>
      <c r="CU1437" s="190" t="str">
        <f t="shared" si="1801"/>
        <v>CU$19</v>
      </c>
      <c r="CV1437" s="190" t="str">
        <f t="shared" si="1801"/>
        <v>CV$19</v>
      </c>
      <c r="CW1437" s="190" t="str">
        <f t="shared" si="1801"/>
        <v>CW$19</v>
      </c>
      <c r="CX1437" s="190" t="str">
        <f t="shared" si="1801"/>
        <v>CX$19</v>
      </c>
      <c r="CY1437" s="190" t="str">
        <f t="shared" si="1801"/>
        <v>CY$19</v>
      </c>
      <c r="CZ1437" s="190" t="str">
        <f t="shared" si="1801"/>
        <v>CZ$19</v>
      </c>
      <c r="DA1437" s="190" t="str">
        <f t="shared" si="1801"/>
        <v>DA$19</v>
      </c>
      <c r="DB1437" s="190" t="str">
        <f t="shared" si="1801"/>
        <v>DB$19</v>
      </c>
      <c r="DC1437" s="190" t="str">
        <f t="shared" si="1801"/>
        <v>DC$19</v>
      </c>
      <c r="DD1437" s="190" t="str">
        <f t="shared" si="1801"/>
        <v>DD$19</v>
      </c>
      <c r="DE1437" s="190" t="str">
        <f t="shared" si="1801"/>
        <v>DE$19</v>
      </c>
      <c r="DF1437" s="190" t="str">
        <f t="shared" si="1801"/>
        <v>DF$19</v>
      </c>
      <c r="DG1437" s="190" t="str">
        <f t="shared" si="1801"/>
        <v>DG$19</v>
      </c>
      <c r="DH1437" s="190" t="str">
        <f t="shared" si="1801"/>
        <v>DH$19</v>
      </c>
      <c r="DI1437" s="190" t="str">
        <f t="shared" si="1801"/>
        <v>DI$19</v>
      </c>
      <c r="DJ1437" s="190" t="str">
        <f t="shared" si="1801"/>
        <v>DJ$19</v>
      </c>
      <c r="DK1437" s="190" t="str">
        <f t="shared" si="1801"/>
        <v>DK$19</v>
      </c>
      <c r="DL1437" s="190" t="str">
        <f t="shared" si="1801"/>
        <v>DL$19</v>
      </c>
    </row>
    <row r="1438" spans="1:116" x14ac:dyDescent="0.4">
      <c r="A1438" s="31" t="s">
        <v>218</v>
      </c>
      <c r="B1438" s="31" t="s">
        <v>81</v>
      </c>
      <c r="C1438" s="31"/>
      <c r="D1438" t="s">
        <v>771</v>
      </c>
      <c r="E1438" s="8" t="str">
        <f t="shared" ref="E1438:E1481" si="1802">ROW()&amp;" "&amp;D1438</f>
        <v>1438 LAMORTR-S</v>
      </c>
      <c r="F1438" t="s">
        <v>352</v>
      </c>
      <c r="G1438" s="66" t="s">
        <v>312</v>
      </c>
      <c r="H1438" s="22"/>
      <c r="I1438" s="306"/>
      <c r="J1438" s="306"/>
      <c r="K1438" s="22"/>
      <c r="L1438" s="22"/>
      <c r="M1438" s="22"/>
      <c r="N1438" s="22"/>
      <c r="O1438" s="22"/>
      <c r="P1438" s="22"/>
      <c r="R1438" s="66"/>
      <c r="S1438" s="307"/>
      <c r="T1438" s="307"/>
      <c r="U1438" s="307"/>
      <c r="V1438" s="307"/>
      <c r="W1438" s="307"/>
      <c r="X1438" s="307"/>
      <c r="Y1438" s="307"/>
      <c r="Z1438" s="307"/>
      <c r="AA1438" s="307"/>
      <c r="AB1438" s="307"/>
      <c r="AC1438" s="307"/>
      <c r="AD1438" s="307"/>
      <c r="AE1438" s="307"/>
      <c r="AF1438" s="307"/>
      <c r="AG1438" s="307"/>
      <c r="AH1438" s="307"/>
      <c r="AI1438" s="307"/>
      <c r="AJ1438" s="307"/>
      <c r="AK1438" s="307"/>
      <c r="AL1438" s="307"/>
      <c r="AM1438" s="307"/>
      <c r="AN1438" s="307"/>
      <c r="AO1438" s="307"/>
      <c r="AP1438" s="307"/>
      <c r="AQ1438" s="307"/>
      <c r="AR1438" s="307"/>
      <c r="AS1438" s="307"/>
      <c r="AT1438" s="307"/>
      <c r="AU1438" s="307"/>
      <c r="AV1438" s="307"/>
      <c r="AW1438" s="307"/>
      <c r="AX1438" s="307"/>
      <c r="AY1438" s="307"/>
      <c r="AZ1438" s="307"/>
      <c r="BA1438" s="307"/>
      <c r="BB1438" s="307"/>
      <c r="BC1438" s="307"/>
      <c r="BD1438" s="307"/>
      <c r="BE1438" s="307"/>
      <c r="BF1438" s="307"/>
      <c r="BG1438" s="307"/>
      <c r="BH1438" s="307"/>
      <c r="BI1438" s="307"/>
      <c r="BJ1438" s="307"/>
      <c r="BK1438" s="307"/>
      <c r="BL1438" s="307"/>
      <c r="BM1438" s="307"/>
      <c r="BN1438" s="307"/>
      <c r="BO1438" s="307"/>
      <c r="BP1438" s="307"/>
      <c r="BQ1438" s="307"/>
      <c r="BR1438" s="307"/>
      <c r="BS1438" s="307"/>
      <c r="BT1438" s="307"/>
      <c r="BU1438" s="307"/>
      <c r="BV1438" s="307"/>
      <c r="BW1438" s="307"/>
      <c r="BX1438" s="307"/>
      <c r="BY1438" s="307"/>
      <c r="BZ1438" s="307"/>
      <c r="CA1438" s="307"/>
      <c r="CB1438" s="307"/>
      <c r="CC1438" s="307"/>
      <c r="CD1438" s="307"/>
      <c r="CE1438" s="307"/>
      <c r="CF1438" s="307"/>
      <c r="CG1438" s="307"/>
      <c r="CH1438" s="307"/>
      <c r="CI1438" s="307"/>
      <c r="CJ1438" s="307"/>
      <c r="CK1438" s="307"/>
      <c r="CL1438" s="307"/>
      <c r="CN1438" s="306"/>
      <c r="CO1438" s="307"/>
      <c r="CP1438" s="307"/>
      <c r="CQ1438" s="307"/>
      <c r="CR1438" s="307"/>
      <c r="CS1438" s="307"/>
      <c r="CT1438" s="307"/>
      <c r="CU1438" s="307"/>
      <c r="CV1438" s="307"/>
      <c r="CW1438" s="307"/>
      <c r="CX1438" s="307"/>
      <c r="CY1438" s="307"/>
      <c r="CZ1438" s="307"/>
      <c r="DA1438" s="307"/>
      <c r="DB1438" s="307"/>
      <c r="DC1438" s="307"/>
      <c r="DD1438" s="307"/>
      <c r="DE1438" s="307"/>
      <c r="DF1438" s="307"/>
      <c r="DG1438" s="307"/>
      <c r="DH1438" s="307"/>
      <c r="DI1438" s="307"/>
      <c r="DJ1438" s="307"/>
      <c r="DK1438" s="307"/>
      <c r="DL1438" s="307"/>
    </row>
    <row r="1439" spans="1:116" x14ac:dyDescent="0.4">
      <c r="A1439" s="31"/>
      <c r="B1439" t="str">
        <f>E1439</f>
        <v>1439 LAMORTR-S</v>
      </c>
      <c r="D1439" t="s">
        <v>771</v>
      </c>
      <c r="E1439" s="12" t="str">
        <f t="shared" si="1802"/>
        <v>1439 LAMORTR-S</v>
      </c>
      <c r="G1439" s="129" t="str">
        <f>"Assumptions - "&amp;G1438</f>
        <v>Assumptions - Revenue driven amortizing loan - no defaults:</v>
      </c>
      <c r="H1439" s="31"/>
      <c r="I1439" s="73"/>
      <c r="J1439" s="73"/>
      <c r="K1439" s="31"/>
      <c r="L1439" s="31"/>
      <c r="M1439" s="31"/>
      <c r="N1439" s="31"/>
      <c r="O1439" s="31"/>
      <c r="P1439" s="31"/>
      <c r="R1439" s="67"/>
      <c r="S1439" s="239"/>
      <c r="T1439" s="239"/>
      <c r="U1439" s="239"/>
      <c r="V1439" s="239"/>
      <c r="W1439" s="239"/>
      <c r="X1439" s="239"/>
      <c r="Y1439" s="239"/>
      <c r="Z1439" s="239"/>
      <c r="AA1439" s="239"/>
      <c r="AB1439" s="239"/>
      <c r="AC1439" s="239"/>
      <c r="AD1439" s="239"/>
      <c r="AE1439" s="239"/>
      <c r="AF1439" s="239"/>
      <c r="AG1439" s="239"/>
      <c r="AH1439" s="239"/>
      <c r="AI1439" s="239"/>
      <c r="AJ1439" s="239"/>
      <c r="AK1439" s="239"/>
      <c r="AL1439" s="239"/>
      <c r="AM1439" s="239"/>
      <c r="AN1439" s="239"/>
      <c r="AO1439" s="239"/>
      <c r="AP1439" s="239"/>
      <c r="AQ1439" s="239"/>
      <c r="AR1439" s="239"/>
      <c r="AS1439" s="239"/>
      <c r="AT1439" s="239"/>
      <c r="AU1439" s="239"/>
      <c r="AV1439" s="239"/>
      <c r="AW1439" s="239"/>
      <c r="AX1439" s="239"/>
      <c r="AY1439" s="239"/>
      <c r="AZ1439" s="239"/>
      <c r="BA1439" s="239"/>
      <c r="BB1439" s="239"/>
      <c r="BC1439" s="239"/>
      <c r="BD1439" s="239"/>
      <c r="BE1439" s="239"/>
      <c r="BF1439" s="239"/>
      <c r="BG1439" s="239"/>
      <c r="BH1439" s="239"/>
      <c r="BI1439" s="239"/>
      <c r="BJ1439" s="239"/>
      <c r="BK1439" s="239"/>
      <c r="BL1439" s="239"/>
      <c r="BM1439" s="239"/>
      <c r="BN1439" s="239"/>
      <c r="BO1439" s="239"/>
      <c r="BP1439" s="239"/>
      <c r="BQ1439" s="239"/>
      <c r="BR1439" s="239"/>
      <c r="BS1439" s="239"/>
      <c r="BT1439" s="239"/>
      <c r="BU1439" s="239"/>
      <c r="BV1439" s="239"/>
      <c r="BW1439" s="239"/>
      <c r="BX1439" s="239"/>
      <c r="BY1439" s="239"/>
      <c r="BZ1439" s="239"/>
      <c r="CA1439" s="239"/>
      <c r="CB1439" s="239"/>
      <c r="CC1439" s="239"/>
      <c r="CD1439" s="239"/>
      <c r="CE1439" s="239"/>
      <c r="CF1439" s="239"/>
      <c r="CG1439" s="239"/>
      <c r="CH1439" s="239"/>
      <c r="CI1439" s="239"/>
      <c r="CJ1439" s="239"/>
      <c r="CK1439" s="239"/>
      <c r="CL1439" s="239"/>
      <c r="CN1439" s="73"/>
      <c r="CO1439" s="239"/>
      <c r="CP1439" s="239"/>
      <c r="CQ1439" s="239"/>
      <c r="CR1439" s="239"/>
      <c r="CS1439" s="239"/>
      <c r="CT1439" s="239"/>
      <c r="CU1439" s="239"/>
      <c r="CV1439" s="239"/>
      <c r="CW1439" s="239"/>
      <c r="CX1439" s="239"/>
      <c r="CY1439" s="239"/>
      <c r="CZ1439" s="239"/>
      <c r="DA1439" s="239"/>
      <c r="DB1439" s="239"/>
      <c r="DC1439" s="239"/>
      <c r="DD1439" s="239"/>
      <c r="DE1439" s="239"/>
      <c r="DF1439" s="239"/>
      <c r="DG1439" s="239"/>
      <c r="DH1439" s="239"/>
      <c r="DI1439" s="239"/>
      <c r="DJ1439" s="239"/>
      <c r="DK1439" s="239"/>
      <c r="DL1439" s="239"/>
    </row>
    <row r="1440" spans="1:116" x14ac:dyDescent="0.4">
      <c r="A1440" s="31"/>
      <c r="B1440" t="str">
        <f>E1440</f>
        <v>1440 LAMORTR-S</v>
      </c>
      <c r="D1440" t="s">
        <v>771</v>
      </c>
      <c r="E1440" s="12" t="str">
        <f t="shared" si="1802"/>
        <v>1440 LAMORTR-S</v>
      </c>
      <c r="F1440" s="31"/>
      <c r="G1440" s="159" t="s">
        <v>287</v>
      </c>
      <c r="H1440" s="57">
        <v>12</v>
      </c>
      <c r="I1440" s="31"/>
      <c r="J1440" s="31"/>
      <c r="K1440" s="31"/>
      <c r="L1440" s="31"/>
      <c r="M1440" s="31"/>
      <c r="N1440" s="31"/>
      <c r="O1440" s="31"/>
      <c r="P1440" s="31"/>
      <c r="R1440" s="31"/>
      <c r="S1440" s="73"/>
      <c r="T1440" s="73"/>
      <c r="U1440" s="73"/>
      <c r="V1440" s="73"/>
      <c r="W1440" s="73"/>
      <c r="X1440" s="73"/>
      <c r="Y1440" s="73"/>
      <c r="Z1440" s="73"/>
      <c r="AA1440" s="73"/>
      <c r="AB1440" s="73"/>
      <c r="AC1440" s="73"/>
      <c r="AD1440" s="73"/>
      <c r="AE1440" s="73"/>
      <c r="AF1440" s="73"/>
      <c r="AG1440" s="73"/>
      <c r="AH1440" s="73"/>
      <c r="AI1440" s="73"/>
      <c r="AJ1440" s="73"/>
      <c r="AK1440" s="73"/>
      <c r="AL1440" s="73"/>
      <c r="AM1440" s="73"/>
      <c r="AN1440" s="73"/>
      <c r="AO1440" s="73"/>
      <c r="AP1440" s="73"/>
      <c r="AQ1440" s="73"/>
      <c r="AR1440" s="73"/>
      <c r="AS1440" s="73"/>
      <c r="AT1440" s="73"/>
      <c r="AU1440" s="73"/>
      <c r="AV1440" s="73"/>
      <c r="AW1440" s="73"/>
      <c r="AX1440" s="73"/>
      <c r="AY1440" s="73"/>
      <c r="AZ1440" s="73"/>
      <c r="BA1440" s="73"/>
      <c r="BB1440" s="73"/>
      <c r="BC1440" s="73"/>
      <c r="BD1440" s="73"/>
      <c r="BE1440" s="73"/>
      <c r="BF1440" s="73"/>
      <c r="BG1440" s="73"/>
      <c r="BH1440" s="73"/>
      <c r="BI1440" s="73"/>
      <c r="BJ1440" s="73"/>
      <c r="BK1440" s="73"/>
      <c r="BL1440" s="73"/>
      <c r="BM1440" s="73"/>
      <c r="BN1440" s="73"/>
      <c r="BO1440" s="73"/>
      <c r="BP1440" s="73"/>
      <c r="BQ1440" s="73"/>
      <c r="BR1440" s="73"/>
      <c r="BS1440" s="73"/>
      <c r="BT1440" s="73"/>
      <c r="BU1440" s="73"/>
      <c r="BV1440" s="73"/>
      <c r="BW1440" s="73"/>
      <c r="BX1440" s="73"/>
      <c r="BY1440" s="73"/>
      <c r="BZ1440" s="73"/>
      <c r="CA1440" s="73"/>
      <c r="CB1440" s="73"/>
      <c r="CC1440" s="73"/>
      <c r="CD1440" s="73"/>
      <c r="CE1440" s="73"/>
      <c r="CF1440" s="73"/>
      <c r="CG1440" s="73"/>
      <c r="CH1440" s="73"/>
      <c r="CI1440" s="73"/>
      <c r="CJ1440" s="73"/>
      <c r="CK1440" s="73"/>
      <c r="CL1440" s="73"/>
      <c r="CN1440" s="31"/>
      <c r="CO1440" s="73"/>
      <c r="CP1440" s="73"/>
      <c r="CQ1440" s="73"/>
      <c r="CR1440" s="73"/>
      <c r="CS1440" s="73"/>
      <c r="CT1440" s="73"/>
      <c r="CU1440" s="73"/>
      <c r="CV1440" s="73"/>
      <c r="CW1440" s="73"/>
      <c r="CX1440" s="73"/>
      <c r="CY1440" s="73"/>
      <c r="CZ1440" s="73"/>
      <c r="DA1440" s="73"/>
      <c r="DB1440" s="73"/>
      <c r="DC1440" s="73"/>
      <c r="DD1440" s="73"/>
      <c r="DE1440" s="73"/>
      <c r="DF1440" s="73"/>
      <c r="DG1440" s="73"/>
      <c r="DH1440" s="73"/>
      <c r="DI1440" s="73"/>
      <c r="DJ1440" s="73"/>
      <c r="DK1440" s="73"/>
      <c r="DL1440" s="73"/>
    </row>
    <row r="1441" spans="1:116" x14ac:dyDescent="0.4">
      <c r="A1441" s="31"/>
      <c r="B1441" t="str">
        <f>E1441</f>
        <v>1441 LAMORTR-S</v>
      </c>
      <c r="D1441" t="s">
        <v>771</v>
      </c>
      <c r="E1441" s="12" t="str">
        <f t="shared" si="1802"/>
        <v>1441 LAMORTR-S</v>
      </c>
      <c r="F1441" s="31"/>
      <c r="G1441" s="159" t="s">
        <v>288</v>
      </c>
      <c r="H1441" s="59">
        <v>0.1</v>
      </c>
      <c r="I1441" s="31"/>
      <c r="J1441" s="31"/>
      <c r="K1441" s="31"/>
      <c r="L1441" s="31"/>
      <c r="M1441" s="31"/>
      <c r="N1441" s="31"/>
      <c r="O1441" s="31"/>
      <c r="P1441" s="31"/>
      <c r="R1441" s="31"/>
      <c r="S1441" s="73"/>
      <c r="T1441" s="73"/>
      <c r="U1441" s="73"/>
      <c r="V1441" s="73"/>
      <c r="W1441" s="73"/>
      <c r="X1441" s="73"/>
      <c r="Y1441" s="73"/>
      <c r="Z1441" s="73"/>
      <c r="AA1441" s="73"/>
      <c r="AB1441" s="73"/>
      <c r="AC1441" s="73"/>
      <c r="AD1441" s="73"/>
      <c r="AE1441" s="73"/>
      <c r="AF1441" s="73"/>
      <c r="AG1441" s="73"/>
      <c r="AH1441" s="73"/>
      <c r="AI1441" s="73"/>
      <c r="AJ1441" s="73"/>
      <c r="AK1441" s="73"/>
      <c r="AL1441" s="73"/>
      <c r="AM1441" s="73"/>
      <c r="AN1441" s="73"/>
      <c r="AO1441" s="73"/>
      <c r="AP1441" s="73"/>
      <c r="AQ1441" s="73"/>
      <c r="AR1441" s="73"/>
      <c r="AS1441" s="73"/>
      <c r="AT1441" s="73"/>
      <c r="AU1441" s="73"/>
      <c r="AV1441" s="73"/>
      <c r="AW1441" s="73"/>
      <c r="AX1441" s="73"/>
      <c r="AY1441" s="73"/>
      <c r="AZ1441" s="73"/>
      <c r="BA1441" s="73"/>
      <c r="BB1441" s="73"/>
      <c r="BC1441" s="73"/>
      <c r="BD1441" s="73"/>
      <c r="BE1441" s="73"/>
      <c r="BF1441" s="73"/>
      <c r="BG1441" s="73"/>
      <c r="BH1441" s="73"/>
      <c r="BI1441" s="73"/>
      <c r="BJ1441" s="73"/>
      <c r="BK1441" s="73"/>
      <c r="BL1441" s="73"/>
      <c r="BM1441" s="73"/>
      <c r="BN1441" s="73"/>
      <c r="BO1441" s="73"/>
      <c r="BP1441" s="73"/>
      <c r="BQ1441" s="73"/>
      <c r="BR1441" s="73"/>
      <c r="BS1441" s="73"/>
      <c r="BT1441" s="73"/>
      <c r="BU1441" s="73"/>
      <c r="BV1441" s="73"/>
      <c r="BW1441" s="73"/>
      <c r="BX1441" s="73"/>
      <c r="BY1441" s="73"/>
      <c r="BZ1441" s="73"/>
      <c r="CA1441" s="73"/>
      <c r="CB1441" s="73"/>
      <c r="CC1441" s="73"/>
      <c r="CD1441" s="73"/>
      <c r="CE1441" s="73"/>
      <c r="CF1441" s="73"/>
      <c r="CG1441" s="73"/>
      <c r="CH1441" s="73"/>
      <c r="CI1441" s="73"/>
      <c r="CJ1441" s="73"/>
      <c r="CK1441" s="73"/>
      <c r="CL1441" s="73"/>
      <c r="CN1441" s="31"/>
      <c r="CO1441" s="73"/>
      <c r="CP1441" s="73"/>
      <c r="CQ1441" s="73"/>
      <c r="CR1441" s="73"/>
      <c r="CS1441" s="73"/>
      <c r="CT1441" s="73"/>
      <c r="CU1441" s="73"/>
      <c r="CV1441" s="73"/>
      <c r="CW1441" s="73"/>
      <c r="CX1441" s="73"/>
      <c r="CY1441" s="73"/>
      <c r="CZ1441" s="73"/>
      <c r="DA1441" s="73"/>
      <c r="DB1441" s="73"/>
      <c r="DC1441" s="73"/>
      <c r="DD1441" s="73"/>
      <c r="DE1441" s="73"/>
      <c r="DF1441" s="73"/>
      <c r="DG1441" s="73"/>
      <c r="DH1441" s="73"/>
      <c r="DI1441" s="73"/>
      <c r="DJ1441" s="73"/>
      <c r="DK1441" s="73"/>
      <c r="DL1441" s="73"/>
    </row>
    <row r="1442" spans="1:116" x14ac:dyDescent="0.4">
      <c r="A1442" s="31"/>
      <c r="B1442" t="str">
        <f>E1442</f>
        <v>1442 LAMORTR-S</v>
      </c>
      <c r="D1442" t="s">
        <v>771</v>
      </c>
      <c r="E1442" s="12" t="str">
        <f t="shared" si="1802"/>
        <v>1442 LAMORTR-S</v>
      </c>
      <c r="F1442" s="31"/>
      <c r="G1442" s="159" t="s">
        <v>311</v>
      </c>
      <c r="H1442" s="59">
        <v>0.2</v>
      </c>
      <c r="I1442" s="31"/>
      <c r="J1442" s="31"/>
      <c r="K1442" s="31"/>
      <c r="L1442" s="31"/>
      <c r="M1442" s="31"/>
      <c r="N1442" s="31"/>
      <c r="O1442" s="31"/>
      <c r="P1442" s="31"/>
      <c r="R1442" s="31"/>
      <c r="S1442" s="73"/>
      <c r="T1442" s="73"/>
      <c r="U1442" s="73"/>
      <c r="V1442" s="73"/>
      <c r="W1442" s="73"/>
      <c r="X1442" s="73"/>
      <c r="Y1442" s="73"/>
      <c r="Z1442" s="73"/>
      <c r="AA1442" s="73"/>
      <c r="AB1442" s="73"/>
      <c r="AC1442" s="73"/>
      <c r="AD1442" s="73"/>
      <c r="AE1442" s="73"/>
      <c r="AF1442" s="73"/>
      <c r="AG1442" s="73"/>
      <c r="AH1442" s="73"/>
      <c r="AI1442" s="73"/>
      <c r="AJ1442" s="73"/>
      <c r="AK1442" s="73"/>
      <c r="AL1442" s="73"/>
      <c r="AM1442" s="73"/>
      <c r="AN1442" s="73"/>
      <c r="AO1442" s="73"/>
      <c r="AP1442" s="73"/>
      <c r="AQ1442" s="73"/>
      <c r="AR1442" s="73"/>
      <c r="AS1442" s="73"/>
      <c r="AT1442" s="73"/>
      <c r="AU1442" s="73"/>
      <c r="AV1442" s="73"/>
      <c r="AW1442" s="73"/>
      <c r="AX1442" s="73"/>
      <c r="AY1442" s="73"/>
      <c r="AZ1442" s="73"/>
      <c r="BA1442" s="73"/>
      <c r="BB1442" s="73"/>
      <c r="BC1442" s="73"/>
      <c r="BD1442" s="73"/>
      <c r="BE1442" s="73"/>
      <c r="BF1442" s="73"/>
      <c r="BG1442" s="73"/>
      <c r="BH1442" s="73"/>
      <c r="BI1442" s="73"/>
      <c r="BJ1442" s="73"/>
      <c r="BK1442" s="73"/>
      <c r="BL1442" s="73"/>
      <c r="BM1442" s="73"/>
      <c r="BN1442" s="73"/>
      <c r="BO1442" s="73"/>
      <c r="BP1442" s="73"/>
      <c r="BQ1442" s="73"/>
      <c r="BR1442" s="73"/>
      <c r="BS1442" s="73"/>
      <c r="BT1442" s="73"/>
      <c r="BU1442" s="73"/>
      <c r="BV1442" s="73"/>
      <c r="BW1442" s="73"/>
      <c r="BX1442" s="73"/>
      <c r="BY1442" s="73"/>
      <c r="BZ1442" s="73"/>
      <c r="CA1442" s="73"/>
      <c r="CB1442" s="73"/>
      <c r="CC1442" s="73"/>
      <c r="CD1442" s="73"/>
      <c r="CE1442" s="73"/>
      <c r="CF1442" s="73"/>
      <c r="CG1442" s="73"/>
      <c r="CH1442" s="73"/>
      <c r="CI1442" s="73"/>
      <c r="CJ1442" s="73"/>
      <c r="CK1442" s="73"/>
      <c r="CL1442" s="73"/>
      <c r="CN1442" s="31"/>
      <c r="CO1442" s="73"/>
      <c r="CP1442" s="73"/>
      <c r="CQ1442" s="73"/>
      <c r="CR1442" s="73"/>
      <c r="CS1442" s="73"/>
      <c r="CT1442" s="73"/>
      <c r="CU1442" s="73"/>
      <c r="CV1442" s="73"/>
      <c r="CW1442" s="73"/>
      <c r="CX1442" s="73"/>
      <c r="CY1442" s="73"/>
      <c r="CZ1442" s="73"/>
      <c r="DA1442" s="73"/>
      <c r="DB1442" s="73"/>
      <c r="DC1442" s="73"/>
      <c r="DD1442" s="73"/>
      <c r="DE1442" s="73"/>
      <c r="DF1442" s="73"/>
      <c r="DG1442" s="73"/>
      <c r="DH1442" s="73"/>
      <c r="DI1442" s="73"/>
      <c r="DJ1442" s="73"/>
      <c r="DK1442" s="73"/>
      <c r="DL1442" s="73"/>
    </row>
    <row r="1443" spans="1:116" x14ac:dyDescent="0.4">
      <c r="A1443" s="31"/>
      <c r="B1443" s="31"/>
      <c r="C1443" s="31"/>
      <c r="D1443" t="s">
        <v>771</v>
      </c>
      <c r="E1443" s="12" t="str">
        <f t="shared" si="1802"/>
        <v>1443 LAMORTR-S</v>
      </c>
      <c r="F1443" s="31"/>
      <c r="G1443" s="159" t="s">
        <v>304</v>
      </c>
      <c r="H1443" s="59">
        <v>0.1</v>
      </c>
      <c r="I1443" s="31"/>
      <c r="J1443" s="31"/>
      <c r="K1443" s="31"/>
      <c r="L1443" s="31"/>
      <c r="M1443" s="31"/>
      <c r="N1443" s="31"/>
      <c r="O1443" s="31"/>
      <c r="P1443" s="31"/>
      <c r="R1443" s="31"/>
      <c r="S1443" s="73"/>
      <c r="T1443" s="73"/>
      <c r="U1443" s="73"/>
      <c r="V1443" s="73"/>
      <c r="W1443" s="73"/>
      <c r="X1443" s="73"/>
      <c r="Y1443" s="73"/>
      <c r="Z1443" s="73"/>
      <c r="AA1443" s="73"/>
      <c r="AB1443" s="73"/>
      <c r="AC1443" s="73"/>
      <c r="AD1443" s="73"/>
      <c r="AE1443" s="73"/>
      <c r="AF1443" s="73"/>
      <c r="AG1443" s="73"/>
      <c r="AH1443" s="73"/>
      <c r="AI1443" s="73"/>
      <c r="AJ1443" s="73"/>
      <c r="AK1443" s="73"/>
      <c r="AL1443" s="73"/>
      <c r="AM1443" s="73"/>
      <c r="AN1443" s="73"/>
      <c r="AO1443" s="73"/>
      <c r="AP1443" s="73"/>
      <c r="AQ1443" s="73"/>
      <c r="AR1443" s="73"/>
      <c r="AS1443" s="73"/>
      <c r="AT1443" s="73"/>
      <c r="AU1443" s="73"/>
      <c r="AV1443" s="73"/>
      <c r="AW1443" s="73"/>
      <c r="AX1443" s="73"/>
      <c r="AY1443" s="73"/>
      <c r="AZ1443" s="73"/>
      <c r="BA1443" s="73"/>
      <c r="BB1443" s="73"/>
      <c r="BC1443" s="73"/>
      <c r="BD1443" s="73"/>
      <c r="BE1443" s="73"/>
      <c r="BF1443" s="73"/>
      <c r="BG1443" s="73"/>
      <c r="BH1443" s="73"/>
      <c r="BI1443" s="73"/>
      <c r="BJ1443" s="73"/>
      <c r="BK1443" s="73"/>
      <c r="BL1443" s="73"/>
      <c r="BM1443" s="73"/>
      <c r="BN1443" s="73"/>
      <c r="BO1443" s="73"/>
      <c r="BP1443" s="73"/>
      <c r="BQ1443" s="73"/>
      <c r="BR1443" s="73"/>
      <c r="BS1443" s="73"/>
      <c r="BT1443" s="73"/>
      <c r="BU1443" s="73"/>
      <c r="BV1443" s="73"/>
      <c r="BW1443" s="73"/>
      <c r="BX1443" s="73"/>
      <c r="BY1443" s="73"/>
      <c r="BZ1443" s="73"/>
      <c r="CA1443" s="73"/>
      <c r="CB1443" s="73"/>
      <c r="CC1443" s="73"/>
      <c r="CD1443" s="73"/>
      <c r="CE1443" s="73"/>
      <c r="CF1443" s="73"/>
      <c r="CG1443" s="73"/>
      <c r="CH1443" s="73"/>
      <c r="CI1443" s="73"/>
      <c r="CJ1443" s="73"/>
      <c r="CK1443" s="73"/>
      <c r="CL1443" s="73"/>
      <c r="CN1443" s="31"/>
      <c r="CO1443" s="73"/>
      <c r="CP1443" s="73"/>
      <c r="CQ1443" s="73"/>
      <c r="CR1443" s="73"/>
      <c r="CS1443" s="73"/>
      <c r="CT1443" s="73"/>
      <c r="CU1443" s="73"/>
      <c r="CV1443" s="73"/>
      <c r="CW1443" s="73"/>
      <c r="CX1443" s="73"/>
      <c r="CY1443" s="73"/>
      <c r="CZ1443" s="73"/>
      <c r="DA1443" s="73"/>
      <c r="DB1443" s="73"/>
      <c r="DC1443" s="73"/>
      <c r="DD1443" s="73"/>
      <c r="DE1443" s="73"/>
      <c r="DF1443" s="73"/>
      <c r="DG1443" s="73"/>
      <c r="DH1443" s="73"/>
      <c r="DI1443" s="73"/>
      <c r="DJ1443" s="73"/>
      <c r="DK1443" s="73"/>
      <c r="DL1443" s="73"/>
    </row>
    <row r="1444" spans="1:116" x14ac:dyDescent="0.4">
      <c r="D1444" t="s">
        <v>771</v>
      </c>
      <c r="E1444" t="str">
        <f t="shared" si="1802"/>
        <v>1444 LAMORTR-S</v>
      </c>
      <c r="F1444" s="299"/>
      <c r="G1444" s="159" t="s">
        <v>305</v>
      </c>
      <c r="H1444" s="59">
        <v>0.5</v>
      </c>
      <c r="I1444" s="31"/>
      <c r="J1444" s="31"/>
      <c r="K1444" s="31"/>
      <c r="L1444" s="31"/>
      <c r="M1444" s="31"/>
      <c r="N1444" s="31"/>
      <c r="O1444" s="31"/>
      <c r="P1444" s="31"/>
      <c r="R1444" s="31"/>
      <c r="S1444" s="73"/>
      <c r="T1444" s="73"/>
      <c r="U1444" s="73"/>
      <c r="V1444" s="73"/>
      <c r="W1444" s="73"/>
      <c r="X1444" s="73"/>
      <c r="Y1444" s="73"/>
      <c r="Z1444" s="73"/>
      <c r="AA1444" s="73"/>
      <c r="AB1444" s="73"/>
      <c r="AC1444" s="73"/>
      <c r="AD1444" s="73"/>
      <c r="AE1444" s="73"/>
      <c r="AF1444" s="73"/>
      <c r="AG1444" s="73"/>
      <c r="AH1444" s="73"/>
      <c r="AI1444" s="73"/>
      <c r="AJ1444" s="73"/>
      <c r="AK1444" s="73"/>
      <c r="AL1444" s="73"/>
      <c r="AM1444" s="73"/>
      <c r="AN1444" s="73"/>
      <c r="AO1444" s="73"/>
      <c r="AP1444" s="73"/>
      <c r="AQ1444" s="73"/>
      <c r="AR1444" s="73"/>
      <c r="AS1444" s="73"/>
      <c r="AT1444" s="73"/>
      <c r="AU1444" s="73"/>
      <c r="AV1444" s="73"/>
      <c r="AW1444" s="73"/>
      <c r="AX1444" s="73"/>
      <c r="AY1444" s="73"/>
      <c r="AZ1444" s="73"/>
      <c r="BA1444" s="73"/>
      <c r="BB1444" s="73"/>
      <c r="BC1444" s="73"/>
      <c r="BD1444" s="73"/>
      <c r="BE1444" s="73"/>
      <c r="BF1444" s="73"/>
      <c r="BG1444" s="73"/>
      <c r="BH1444" s="73"/>
      <c r="BI1444" s="73"/>
      <c r="BJ1444" s="73"/>
      <c r="BK1444" s="73"/>
      <c r="BL1444" s="73"/>
      <c r="BM1444" s="73"/>
      <c r="BN1444" s="73"/>
      <c r="BO1444" s="73"/>
      <c r="BP1444" s="73"/>
      <c r="BQ1444" s="73"/>
      <c r="BR1444" s="73"/>
      <c r="BS1444" s="73"/>
      <c r="BT1444" s="73"/>
      <c r="BU1444" s="73"/>
      <c r="BV1444" s="73"/>
      <c r="BW1444" s="73"/>
      <c r="BX1444" s="73"/>
      <c r="BY1444" s="73"/>
      <c r="BZ1444" s="73"/>
      <c r="CA1444" s="73"/>
      <c r="CB1444" s="73"/>
      <c r="CC1444" s="73"/>
      <c r="CD1444" s="73"/>
      <c r="CE1444" s="73"/>
      <c r="CF1444" s="73"/>
      <c r="CG1444" s="73"/>
      <c r="CH1444" s="73"/>
      <c r="CI1444" s="73"/>
      <c r="CJ1444" s="73"/>
      <c r="CK1444" s="73"/>
      <c r="CL1444" s="73"/>
      <c r="CN1444" s="31"/>
      <c r="CO1444" s="73"/>
      <c r="CP1444" s="73"/>
      <c r="CQ1444" s="73"/>
      <c r="CR1444" s="73"/>
      <c r="CS1444" s="73"/>
      <c r="CT1444" s="73"/>
      <c r="CU1444" s="73"/>
      <c r="CV1444" s="73"/>
      <c r="CW1444" s="73"/>
      <c r="CX1444" s="73"/>
      <c r="CY1444" s="73"/>
      <c r="CZ1444" s="73"/>
      <c r="DA1444" s="73"/>
      <c r="DB1444" s="73"/>
      <c r="DC1444" s="73"/>
      <c r="DD1444" s="73"/>
      <c r="DE1444" s="73"/>
      <c r="DF1444" s="73"/>
      <c r="DG1444" s="73"/>
      <c r="DH1444" s="73"/>
      <c r="DI1444" s="73"/>
      <c r="DJ1444" s="73"/>
      <c r="DK1444" s="73"/>
      <c r="DL1444" s="73"/>
    </row>
    <row r="1445" spans="1:116" x14ac:dyDescent="0.4">
      <c r="D1445" t="s">
        <v>771</v>
      </c>
      <c r="E1445" t="str">
        <f t="shared" si="1802"/>
        <v>1445 LAMORTR-S</v>
      </c>
      <c r="F1445" s="299"/>
      <c r="G1445" s="160" t="s">
        <v>289</v>
      </c>
      <c r="H1445" s="91">
        <v>0</v>
      </c>
      <c r="I1445" s="31"/>
      <c r="J1445" s="31"/>
      <c r="K1445" s="31"/>
      <c r="L1445" s="31"/>
      <c r="M1445" s="31"/>
      <c r="N1445" s="31"/>
      <c r="O1445" s="31"/>
      <c r="P1445" s="31"/>
      <c r="R1445" s="31"/>
      <c r="S1445" s="73"/>
      <c r="T1445" s="73"/>
      <c r="U1445" s="73"/>
      <c r="V1445" s="73"/>
      <c r="W1445" s="73"/>
      <c r="X1445" s="73"/>
      <c r="Y1445" s="73"/>
      <c r="Z1445" s="73"/>
      <c r="AA1445" s="73"/>
      <c r="AB1445" s="73"/>
      <c r="AC1445" s="73"/>
      <c r="AD1445" s="73"/>
      <c r="AE1445" s="73"/>
      <c r="AF1445" s="73"/>
      <c r="AG1445" s="73"/>
      <c r="AH1445" s="73"/>
      <c r="AI1445" s="73"/>
      <c r="AJ1445" s="73"/>
      <c r="AK1445" s="73"/>
      <c r="AL1445" s="73"/>
      <c r="AM1445" s="73"/>
      <c r="AN1445" s="73"/>
      <c r="AO1445" s="73"/>
      <c r="AP1445" s="73"/>
      <c r="AQ1445" s="73"/>
      <c r="AR1445" s="73"/>
      <c r="AS1445" s="73"/>
      <c r="AT1445" s="73"/>
      <c r="AU1445" s="73"/>
      <c r="AV1445" s="73"/>
      <c r="AW1445" s="73"/>
      <c r="AX1445" s="73"/>
      <c r="AY1445" s="73"/>
      <c r="AZ1445" s="73"/>
      <c r="BA1445" s="73"/>
      <c r="BB1445" s="73"/>
      <c r="BC1445" s="73"/>
      <c r="BD1445" s="73"/>
      <c r="BE1445" s="73"/>
      <c r="BF1445" s="73"/>
      <c r="BG1445" s="73"/>
      <c r="BH1445" s="73"/>
      <c r="BI1445" s="73"/>
      <c r="BJ1445" s="73"/>
      <c r="BK1445" s="73"/>
      <c r="BL1445" s="73"/>
      <c r="BM1445" s="73"/>
      <c r="BN1445" s="73"/>
      <c r="BO1445" s="73"/>
      <c r="BP1445" s="73"/>
      <c r="BQ1445" s="73"/>
      <c r="BR1445" s="73"/>
      <c r="BS1445" s="73"/>
      <c r="BT1445" s="73"/>
      <c r="BU1445" s="73"/>
      <c r="BV1445" s="73"/>
      <c r="BW1445" s="73"/>
      <c r="BX1445" s="73"/>
      <c r="BY1445" s="73"/>
      <c r="BZ1445" s="73"/>
      <c r="CA1445" s="73"/>
      <c r="CB1445" s="73"/>
      <c r="CC1445" s="73"/>
      <c r="CD1445" s="73"/>
      <c r="CE1445" s="73"/>
      <c r="CF1445" s="73"/>
      <c r="CG1445" s="73"/>
      <c r="CH1445" s="73"/>
      <c r="CI1445" s="73"/>
      <c r="CJ1445" s="73"/>
      <c r="CK1445" s="73"/>
      <c r="CL1445" s="73"/>
      <c r="CN1445" s="31"/>
      <c r="CO1445" s="73"/>
      <c r="CP1445" s="73"/>
      <c r="CQ1445" s="73"/>
      <c r="CR1445" s="73"/>
      <c r="CS1445" s="73"/>
      <c r="CT1445" s="73"/>
      <c r="CU1445" s="73"/>
      <c r="CV1445" s="73"/>
      <c r="CW1445" s="73"/>
      <c r="CX1445" s="73"/>
      <c r="CY1445" s="73"/>
      <c r="CZ1445" s="73"/>
      <c r="DA1445" s="73"/>
      <c r="DB1445" s="73"/>
      <c r="DC1445" s="73"/>
      <c r="DD1445" s="73"/>
      <c r="DE1445" s="73"/>
      <c r="DF1445" s="73"/>
      <c r="DG1445" s="73"/>
      <c r="DH1445" s="73"/>
      <c r="DI1445" s="73"/>
      <c r="DJ1445" s="73"/>
      <c r="DK1445" s="73"/>
      <c r="DL1445" s="73"/>
    </row>
    <row r="1446" spans="1:116" x14ac:dyDescent="0.4">
      <c r="D1446" t="s">
        <v>771</v>
      </c>
      <c r="E1446" t="str">
        <f t="shared" si="1802"/>
        <v>1446 LAMORTR-S</v>
      </c>
      <c r="G1446" s="127"/>
      <c r="H1446" s="31"/>
      <c r="I1446" s="31"/>
      <c r="J1446" s="31"/>
      <c r="K1446" s="31"/>
      <c r="L1446" s="31"/>
      <c r="M1446" s="31"/>
      <c r="N1446" s="31"/>
      <c r="O1446" s="31"/>
      <c r="P1446" s="31"/>
      <c r="R1446" s="31"/>
      <c r="S1446" s="73"/>
      <c r="T1446" s="73"/>
      <c r="U1446" s="73"/>
      <c r="V1446" s="73"/>
      <c r="W1446" s="73"/>
      <c r="X1446" s="73"/>
      <c r="Y1446" s="73"/>
      <c r="Z1446" s="73"/>
      <c r="AA1446" s="73"/>
      <c r="AB1446" s="73"/>
      <c r="AC1446" s="73"/>
      <c r="AD1446" s="73"/>
      <c r="AE1446" s="73"/>
      <c r="AF1446" s="73"/>
      <c r="AG1446" s="73"/>
      <c r="AH1446" s="73"/>
      <c r="AI1446" s="73"/>
      <c r="AJ1446" s="73"/>
      <c r="AK1446" s="73"/>
      <c r="AL1446" s="73"/>
      <c r="AM1446" s="73"/>
      <c r="AN1446" s="73"/>
      <c r="AO1446" s="73"/>
      <c r="AP1446" s="73"/>
      <c r="AQ1446" s="73"/>
      <c r="AR1446" s="73"/>
      <c r="AS1446" s="73"/>
      <c r="AT1446" s="73"/>
      <c r="AU1446" s="73"/>
      <c r="AV1446" s="73"/>
      <c r="AW1446" s="73"/>
      <c r="AX1446" s="73"/>
      <c r="AY1446" s="73"/>
      <c r="AZ1446" s="73"/>
      <c r="BA1446" s="73"/>
      <c r="BB1446" s="73"/>
      <c r="BC1446" s="73"/>
      <c r="BD1446" s="73"/>
      <c r="BE1446" s="73"/>
      <c r="BF1446" s="73"/>
      <c r="BG1446" s="73"/>
      <c r="BH1446" s="73"/>
      <c r="BI1446" s="73"/>
      <c r="BJ1446" s="73"/>
      <c r="BK1446" s="73"/>
      <c r="BL1446" s="73"/>
      <c r="BM1446" s="73"/>
      <c r="BN1446" s="73"/>
      <c r="BO1446" s="73"/>
      <c r="BP1446" s="73"/>
      <c r="BQ1446" s="73"/>
      <c r="BR1446" s="73"/>
      <c r="BS1446" s="73"/>
      <c r="BT1446" s="73"/>
      <c r="BU1446" s="73"/>
      <c r="BV1446" s="73"/>
      <c r="BW1446" s="73"/>
      <c r="BX1446" s="73"/>
      <c r="BY1446" s="73"/>
      <c r="BZ1446" s="73"/>
      <c r="CA1446" s="73"/>
      <c r="CB1446" s="73"/>
      <c r="CC1446" s="73"/>
      <c r="CD1446" s="73"/>
      <c r="CE1446" s="73"/>
      <c r="CF1446" s="73"/>
      <c r="CG1446" s="73"/>
      <c r="CH1446" s="73"/>
      <c r="CI1446" s="73"/>
      <c r="CJ1446" s="73"/>
      <c r="CK1446" s="73"/>
      <c r="CL1446" s="73"/>
      <c r="CN1446" s="31"/>
      <c r="CO1446" s="73"/>
      <c r="CP1446" s="73"/>
      <c r="CQ1446" s="73"/>
      <c r="CR1446" s="73"/>
      <c r="CS1446" s="73"/>
      <c r="CT1446" s="73"/>
      <c r="CU1446" s="73"/>
      <c r="CV1446" s="73"/>
      <c r="CW1446" s="73"/>
      <c r="CX1446" s="73"/>
      <c r="CY1446" s="73"/>
      <c r="CZ1446" s="73"/>
      <c r="DA1446" s="73"/>
      <c r="DB1446" s="73"/>
      <c r="DC1446" s="73"/>
      <c r="DD1446" s="73"/>
      <c r="DE1446" s="73"/>
      <c r="DF1446" s="73"/>
      <c r="DG1446" s="73"/>
      <c r="DH1446" s="73"/>
      <c r="DI1446" s="73"/>
      <c r="DJ1446" s="73"/>
      <c r="DK1446" s="73"/>
      <c r="DL1446" s="73"/>
    </row>
    <row r="1447" spans="1:116" ht="16.5" customHeight="1" x14ac:dyDescent="0.4">
      <c r="D1447" t="s">
        <v>771</v>
      </c>
      <c r="E1447" t="str">
        <f t="shared" si="1802"/>
        <v>1447 LAMORTR-S</v>
      </c>
      <c r="G1447" s="95" t="s">
        <v>290</v>
      </c>
      <c r="R1447" s="92"/>
      <c r="S1447" s="154"/>
      <c r="T1447" s="154"/>
      <c r="U1447" s="154"/>
      <c r="V1447" s="154"/>
      <c r="W1447" s="154"/>
      <c r="X1447" s="154"/>
      <c r="Y1447" s="154"/>
      <c r="Z1447" s="154"/>
      <c r="AA1447" s="154"/>
      <c r="AB1447" s="154"/>
      <c r="AC1447" s="154"/>
      <c r="AD1447" s="154"/>
      <c r="AE1447" s="154"/>
      <c r="AF1447" s="154"/>
      <c r="AG1447" s="154"/>
      <c r="AH1447" s="154"/>
      <c r="AI1447" s="154"/>
      <c r="AJ1447" s="154"/>
      <c r="AK1447" s="154"/>
      <c r="AL1447" s="154"/>
      <c r="AM1447" s="154"/>
      <c r="AN1447" s="154"/>
      <c r="AO1447" s="154"/>
      <c r="AP1447" s="154"/>
      <c r="AQ1447" s="154"/>
      <c r="AR1447" s="154"/>
      <c r="AS1447" s="154"/>
      <c r="AT1447" s="154"/>
      <c r="AU1447" s="154"/>
      <c r="AV1447" s="154"/>
      <c r="AW1447" s="154"/>
      <c r="AX1447" s="154"/>
      <c r="AY1447" s="154"/>
      <c r="AZ1447" s="154"/>
      <c r="BA1447" s="154"/>
      <c r="BB1447" s="154"/>
      <c r="BC1447" s="154"/>
      <c r="BD1447" s="154"/>
      <c r="BE1447" s="154"/>
      <c r="BF1447" s="154"/>
      <c r="BG1447" s="154"/>
      <c r="BH1447" s="154"/>
      <c r="BI1447" s="154"/>
      <c r="BJ1447" s="154"/>
      <c r="BK1447" s="154"/>
      <c r="BL1447" s="154"/>
      <c r="BM1447" s="154"/>
      <c r="BN1447" s="154"/>
      <c r="BO1447" s="154"/>
      <c r="BP1447" s="154"/>
      <c r="BQ1447" s="154"/>
      <c r="BR1447" s="154"/>
      <c r="BS1447" s="154"/>
      <c r="BT1447" s="154"/>
      <c r="BU1447" s="154"/>
      <c r="BV1447" s="154"/>
      <c r="BW1447" s="154"/>
      <c r="BX1447" s="154"/>
      <c r="BY1447" s="154"/>
      <c r="BZ1447" s="154"/>
      <c r="CA1447" s="154"/>
      <c r="CB1447" s="154"/>
      <c r="CC1447" s="154"/>
      <c r="CD1447" s="154"/>
      <c r="CE1447" s="154"/>
      <c r="CF1447" s="154"/>
      <c r="CG1447" s="154"/>
      <c r="CH1447" s="154"/>
      <c r="CI1447" s="154"/>
      <c r="CJ1447" s="154"/>
      <c r="CK1447" s="154"/>
      <c r="CL1447" s="154"/>
      <c r="CO1447" s="154"/>
      <c r="CP1447" s="154"/>
      <c r="CQ1447" s="154"/>
      <c r="CR1447" s="154"/>
      <c r="CS1447" s="154"/>
      <c r="CT1447" s="154"/>
      <c r="CU1447" s="154"/>
      <c r="CV1447" s="154"/>
      <c r="CW1447" s="154"/>
      <c r="CX1447" s="154"/>
      <c r="CY1447" s="154"/>
      <c r="CZ1447" s="154"/>
      <c r="DA1447" s="154"/>
      <c r="DB1447" s="154"/>
      <c r="DC1447" s="154"/>
      <c r="DD1447" s="154"/>
      <c r="DE1447" s="154"/>
      <c r="DF1447" s="154"/>
      <c r="DG1447" s="154"/>
      <c r="DH1447" s="154"/>
      <c r="DI1447" s="154"/>
      <c r="DJ1447" s="154"/>
      <c r="DK1447" s="154"/>
      <c r="DL1447" s="154"/>
    </row>
    <row r="1448" spans="1:116" ht="16.5" customHeight="1" x14ac:dyDescent="0.4">
      <c r="D1448" t="s">
        <v>771</v>
      </c>
      <c r="E1448" t="str">
        <f t="shared" si="1802"/>
        <v>1448 LAMORTR-S</v>
      </c>
      <c r="G1448" s="158" t="s">
        <v>289</v>
      </c>
      <c r="K1448" s="24">
        <v>0</v>
      </c>
      <c r="L1448" s="24">
        <f ca="1">SUMIF($4:$4,L$2,1448:1448)</f>
        <v>-2.7761212283719722E+102</v>
      </c>
      <c r="M1448" s="24">
        <f ca="1">SUMIF($4:$4,M$2,1448:1448)</f>
        <v>-9.5926700907989304E+149</v>
      </c>
      <c r="N1448" s="24">
        <f ca="1">SUMIF($4:$4,N$2,1448:1448)</f>
        <v>7.6129349481355729E+196</v>
      </c>
      <c r="O1448" s="24">
        <f ca="1">SUMIF($4:$4,O$2,1448:1448)</f>
        <v>2.0457218607184483E+242</v>
      </c>
      <c r="P1448" s="24">
        <f ca="1">SUMIF($4:$4,P$2,1448:1448)</f>
        <v>2.7919660742938906E+286</v>
      </c>
      <c r="R1448"/>
      <c r="S1448" s="80">
        <f>H1445</f>
        <v>0</v>
      </c>
      <c r="T1448" s="62">
        <f t="shared" ref="T1448:AY1457" ca="1" si="1803">S1452</f>
        <v>7363.33956882659</v>
      </c>
      <c r="U1448" s="62">
        <f t="shared" ca="1" si="1803"/>
        <v>297559033.93764234</v>
      </c>
      <c r="V1448" s="62">
        <f t="shared" ca="1" si="1803"/>
        <v>79023491142616.922</v>
      </c>
      <c r="W1448" s="62">
        <f t="shared" ca="1" si="1803"/>
        <v>9.8084722841694761E+18</v>
      </c>
      <c r="X1448" s="62">
        <f t="shared" ca="1" si="1803"/>
        <v>8.0708811079478689E+23</v>
      </c>
      <c r="Y1448" s="62">
        <f t="shared" ca="1" si="1803"/>
        <v>5.0058798184582546E+28</v>
      </c>
      <c r="Z1448" s="62">
        <f t="shared" ca="1" si="1803"/>
        <v>2.5032522112814975E+33</v>
      </c>
      <c r="AA1448" s="62">
        <f t="shared" ca="1" si="1803"/>
        <v>1.0518650341904369E+38</v>
      </c>
      <c r="AB1448" s="62">
        <f t="shared" ca="1" si="1803"/>
        <v>3.8191341077934507E+42</v>
      </c>
      <c r="AC1448" s="62">
        <f t="shared" ca="1" si="1803"/>
        <v>1.2223923385979815E+47</v>
      </c>
      <c r="AD1448" s="62">
        <f t="shared" ca="1" si="1803"/>
        <v>3.5011673353149201E+51</v>
      </c>
      <c r="AE1448" s="62">
        <f t="shared" ca="1" si="1803"/>
        <v>9.0787169007157463E+55</v>
      </c>
      <c r="AF1448" s="62">
        <f t="shared" ca="1" si="1803"/>
        <v>2.1511492660455193E+60</v>
      </c>
      <c r="AG1448" s="62">
        <f t="shared" ca="1" si="1803"/>
        <v>4.6927592826781878E+64</v>
      </c>
      <c r="AH1448" s="62">
        <f t="shared" ca="1" si="1803"/>
        <v>9.4844913718235648E+68</v>
      </c>
      <c r="AI1448" s="62">
        <f t="shared" ca="1" si="1803"/>
        <v>1.7853051599906929E+73</v>
      </c>
      <c r="AJ1448" s="62">
        <f t="shared" ca="1" si="1803"/>
        <v>3.1438914221347322E+77</v>
      </c>
      <c r="AK1448" s="62">
        <f t="shared" ca="1" si="1803"/>
        <v>5.1993416193721302E+81</v>
      </c>
      <c r="AL1448" s="62">
        <f t="shared" ca="1" si="1803"/>
        <v>8.1020869265059444E+85</v>
      </c>
      <c r="AM1448" s="62">
        <f t="shared" ca="1" si="1803"/>
        <v>1.1930624408836881E+90</v>
      </c>
      <c r="AN1448" s="62">
        <f t="shared" ca="1" si="1803"/>
        <v>1.6642965525549705E+94</v>
      </c>
      <c r="AO1448" s="62">
        <f t="shared" ca="1" si="1803"/>
        <v>2.2041168031220053E+98</v>
      </c>
      <c r="AP1448" s="62">
        <f t="shared" ca="1" si="1803"/>
        <v>2.7763434762592901E+102</v>
      </c>
      <c r="AQ1448" s="62">
        <f t="shared" ca="1" si="1803"/>
        <v>3.331301665638194E+106</v>
      </c>
      <c r="AR1448" s="62">
        <f t="shared" ca="1" si="1803"/>
        <v>3.8123556444798639E+110</v>
      </c>
      <c r="AS1448" s="62">
        <f t="shared" ca="1" si="1803"/>
        <v>4.1649514396817707E+114</v>
      </c>
      <c r="AT1448" s="62">
        <f t="shared" ca="1" si="1803"/>
        <v>4.3461797613929016E+118</v>
      </c>
      <c r="AU1448" s="62">
        <f t="shared" ca="1" si="1803"/>
        <v>4.3325862847561731E+122</v>
      </c>
      <c r="AV1448" s="62">
        <f t="shared" ca="1" si="1803"/>
        <v>4.1243553600072091E+126</v>
      </c>
      <c r="AW1448" s="62">
        <f t="shared" ca="1" si="1803"/>
        <v>3.7449448349998997E+130</v>
      </c>
      <c r="AX1448" s="62">
        <f t="shared" ca="1" si="1803"/>
        <v>3.2364316047714243E+134</v>
      </c>
      <c r="AY1448" s="62">
        <f t="shared" ca="1" si="1803"/>
        <v>2.6518593327738741E+138</v>
      </c>
      <c r="AZ1448" s="62">
        <f t="shared" ref="AZ1448:CE1457" ca="1" si="1804">AY1452</f>
        <v>2.0464660362190351E+142</v>
      </c>
      <c r="BA1448" s="62">
        <f t="shared" ca="1" si="1804"/>
        <v>1.4696931449791562E+146</v>
      </c>
      <c r="BB1448" s="62">
        <f t="shared" ca="1" si="1804"/>
        <v>9.5941520245386012E+149</v>
      </c>
      <c r="BC1448" s="62">
        <f t="shared" ca="1" si="1804"/>
        <v>5.3909141159601841E+153</v>
      </c>
      <c r="BD1448" s="62">
        <f t="shared" ca="1" si="1804"/>
        <v>2.1777833083470832E+157</v>
      </c>
      <c r="BE1448" s="62">
        <f t="shared" ca="1" si="1804"/>
        <v>-7.6384272662127209E+159</v>
      </c>
      <c r="BF1448" s="62">
        <f t="shared" ca="1" si="1804"/>
        <v>-1.4893115354033968E+165</v>
      </c>
      <c r="BG1448" s="62">
        <f t="shared" ca="1" si="1804"/>
        <v>-2.2268273691797752E+169</v>
      </c>
      <c r="BH1448" s="62">
        <f t="shared" ca="1" si="1804"/>
        <v>-2.4685200455704428E+173</v>
      </c>
      <c r="BI1448" s="62">
        <f t="shared" ca="1" si="1804"/>
        <v>-2.3819786757133155E+177</v>
      </c>
      <c r="BJ1448" s="62">
        <f t="shared" ca="1" si="1804"/>
        <v>-2.1070821433557998E+181</v>
      </c>
      <c r="BK1448" s="62">
        <f t="shared" ca="1" si="1804"/>
        <v>-1.7494794621784051E+185</v>
      </c>
      <c r="BL1448" s="62">
        <f t="shared" ca="1" si="1804"/>
        <v>-1.3810581257866828E+189</v>
      </c>
      <c r="BM1448" s="62">
        <f t="shared" ca="1" si="1804"/>
        <v>-1.0447669041141606E+193</v>
      </c>
      <c r="BN1448" s="62">
        <f t="shared" ca="1" si="1804"/>
        <v>-7.6139884168090317E+196</v>
      </c>
      <c r="BO1448" s="62">
        <f t="shared" ca="1" si="1804"/>
        <v>-5.3654145132436127E+200</v>
      </c>
      <c r="BP1448" s="62">
        <f t="shared" ca="1" si="1804"/>
        <v>-3.6659645265547764E+204</v>
      </c>
      <c r="BQ1448" s="62">
        <f t="shared" ca="1" si="1804"/>
        <v>-2.4338137429210398E+208</v>
      </c>
      <c r="BR1448" s="62">
        <f t="shared" ca="1" si="1804"/>
        <v>-1.5726440677749524E+212</v>
      </c>
      <c r="BS1448" s="62">
        <f t="shared" ca="1" si="1804"/>
        <v>-9.9040075663656013E+215</v>
      </c>
      <c r="BT1448" s="62">
        <f t="shared" ca="1" si="1804"/>
        <v>-6.0858482925384296E+219</v>
      </c>
      <c r="BU1448" s="62">
        <f t="shared" ca="1" si="1804"/>
        <v>-3.65238035587436E+223</v>
      </c>
      <c r="BV1448" s="62">
        <f t="shared" ca="1" si="1804"/>
        <v>-2.1425472262729972E+227</v>
      </c>
      <c r="BW1448" s="62">
        <f t="shared" ca="1" si="1804"/>
        <v>-1.2293938017541838E+231</v>
      </c>
      <c r="BX1448" s="62">
        <f t="shared" ca="1" si="1804"/>
        <v>-6.9043903838253559E+234</v>
      </c>
      <c r="BY1448" s="62">
        <f t="shared" ca="1" si="1804"/>
        <v>-3.7972429844491465E+238</v>
      </c>
      <c r="BZ1448" s="62">
        <f t="shared" ca="1" si="1804"/>
        <v>-2.046104747075826E+242</v>
      </c>
      <c r="CA1448" s="62">
        <f t="shared" ca="1" si="1804"/>
        <v>-1.0806576026130339E+246</v>
      </c>
      <c r="CB1448" s="62">
        <f t="shared" ca="1" si="1804"/>
        <v>-5.5964582430851204E+249</v>
      </c>
      <c r="CC1448" s="62">
        <f t="shared" ca="1" si="1804"/>
        <v>-2.8428221924586332E+253</v>
      </c>
      <c r="CD1448" s="62">
        <f t="shared" ca="1" si="1804"/>
        <v>-1.4168633195608972E+257</v>
      </c>
      <c r="CE1448" s="62">
        <f t="shared" ca="1" si="1804"/>
        <v>-6.9304958966957177E+260</v>
      </c>
      <c r="CF1448" s="62">
        <f t="shared" ref="CF1448:CL1457" ca="1" si="1805">CE1452</f>
        <v>-3.3278358291669268E+264</v>
      </c>
      <c r="CG1448" s="62">
        <f t="shared" ca="1" si="1805"/>
        <v>-1.568958906695129E+268</v>
      </c>
      <c r="CH1448" s="62">
        <f t="shared" ca="1" si="1805"/>
        <v>-7.2642787717970274E+271</v>
      </c>
      <c r="CI1448" s="62">
        <f t="shared" ca="1" si="1805"/>
        <v>-3.3034859077685971E+275</v>
      </c>
      <c r="CJ1448" s="62">
        <f t="shared" ca="1" si="1805"/>
        <v>-1.4757331498678191E+279</v>
      </c>
      <c r="CK1448" s="62">
        <f t="shared" ca="1" si="1805"/>
        <v>-6.4765450902907719E+282</v>
      </c>
      <c r="CL1448" s="62">
        <f t="shared" ca="1" si="1805"/>
        <v>-2.7926191209864577E+286</v>
      </c>
      <c r="CO1448" s="62">
        <f t="shared" ref="CO1448:DL1457" si="1806">CN1452</f>
        <v>0</v>
      </c>
      <c r="CP1448" s="62">
        <f t="shared" ca="1" si="1806"/>
        <v>7296.6729021599231</v>
      </c>
      <c r="CQ1448" s="62">
        <f t="shared" ca="1" si="1806"/>
        <v>5539.5036194651893</v>
      </c>
      <c r="CR1448" s="62">
        <f t="shared" ca="1" si="1806"/>
        <v>2265.9060089701193</v>
      </c>
      <c r="CS1448" s="62">
        <f t="shared" ca="1" si="1806"/>
        <v>-1691.8498681984088</v>
      </c>
      <c r="CT1448" s="62">
        <f t="shared" ca="1" si="1806"/>
        <v>-5298.8257009155295</v>
      </c>
      <c r="CU1448" s="62">
        <f t="shared" ca="1" si="1806"/>
        <v>-5647.8672219911414</v>
      </c>
      <c r="CV1448" s="62">
        <f t="shared" ca="1" si="1806"/>
        <v>-3031.831606782469</v>
      </c>
      <c r="CW1448" s="62">
        <f t="shared" ca="1" si="1806"/>
        <v>1057.8382685283368</v>
      </c>
      <c r="CX1448" s="62">
        <f t="shared" ca="1" si="1806"/>
        <v>4518.8336258330546</v>
      </c>
      <c r="CY1448" s="62">
        <f t="shared" ca="1" si="1806"/>
        <v>5456.6445006836366</v>
      </c>
      <c r="CZ1448" s="62">
        <f t="shared" ca="1" si="1806"/>
        <v>2908.2307016171062</v>
      </c>
      <c r="DA1448" s="62">
        <f t="shared" ca="1" si="1806"/>
        <v>-667.2014039387841</v>
      </c>
      <c r="DB1448" s="62">
        <f t="shared" ca="1" si="1806"/>
        <v>-3873.4729274203928</v>
      </c>
      <c r="DC1448" s="62">
        <f t="shared" ca="1" si="1806"/>
        <v>-4929.0761218510852</v>
      </c>
      <c r="DD1448" s="62">
        <f t="shared" ca="1" si="1806"/>
        <v>-3308.1337699293999</v>
      </c>
      <c r="DE1448" s="62">
        <f t="shared" ca="1" si="1806"/>
        <v>5.7529517334041884</v>
      </c>
      <c r="DF1448" s="62">
        <f t="shared" ca="1" si="1806"/>
        <v>3223.6035428124537</v>
      </c>
      <c r="DG1448" s="62">
        <f t="shared" ca="1" si="1806"/>
        <v>4635.370593354528</v>
      </c>
      <c r="DH1448" s="62">
        <f t="shared" ca="1" si="1806"/>
        <v>3540.0308927849824</v>
      </c>
      <c r="DI1448" s="62">
        <f t="shared" ca="1" si="1806"/>
        <v>596.94310280055697</v>
      </c>
      <c r="DJ1448" s="62">
        <f t="shared" ca="1" si="1806"/>
        <v>-2576.8707932174589</v>
      </c>
      <c r="DK1448" s="62">
        <f t="shared" ca="1" si="1806"/>
        <v>-4288.1602588793867</v>
      </c>
      <c r="DL1448" s="62">
        <f t="shared" ca="1" si="1806"/>
        <v>-3670.1979282981124</v>
      </c>
    </row>
    <row r="1449" spans="1:116" ht="16.5" customHeight="1" x14ac:dyDescent="0.4">
      <c r="A1449" s="12"/>
      <c r="B1449" t="str">
        <f>E1449</f>
        <v>1449 LAMORTR-S</v>
      </c>
      <c r="C1449" s="12"/>
      <c r="D1449" t="s">
        <v>771</v>
      </c>
      <c r="E1449" t="str">
        <f t="shared" si="1802"/>
        <v>1449 LAMORTR-S</v>
      </c>
      <c r="F1449" s="12"/>
      <c r="G1449" s="158" t="str">
        <f>"New loans originated - "&amp;SUBSTITUTE(G1438,":","")</f>
        <v>New loans originated - Revenue driven amortizing loan - no defaults</v>
      </c>
      <c r="K1449" s="24">
        <f ca="1">SUMIF($3:$3,K$2,1449:1449)</f>
        <v>96000</v>
      </c>
      <c r="L1449" s="24">
        <f ca="1">SUMIF($3:$3,L$2,1449:1449)</f>
        <v>96000</v>
      </c>
      <c r="M1449" s="24">
        <f ca="1">SUMIF($3:$3,M$2,1449:1449)</f>
        <v>96000</v>
      </c>
      <c r="N1449" s="24">
        <f ca="1">SUMIF($3:$3,N$2,1449:1449)</f>
        <v>96000</v>
      </c>
      <c r="O1449" s="24">
        <f ca="1">SUMIF($3:$3,O$2,1449:1449)</f>
        <v>96000</v>
      </c>
      <c r="P1449" s="24">
        <f ca="1">SUMIF($3:$3,P$2,1449:1449)</f>
        <v>96000</v>
      </c>
      <c r="R1449"/>
      <c r="S1449" s="80" cm="1">
        <f t="array" aca="1" ref="S1449" ca="1">INDIRECT(S1432)*(1-$H1442)</f>
        <v>8000</v>
      </c>
      <c r="T1449" s="80" cm="1">
        <f t="array" aca="1" ref="T1449" ca="1">INDIRECT(T1432)*(1-$H1442)</f>
        <v>8000</v>
      </c>
      <c r="U1449" s="80" cm="1">
        <f t="array" aca="1" ref="U1449" ca="1">INDIRECT(U1432)*(1-$H1442)</f>
        <v>8000</v>
      </c>
      <c r="V1449" s="80" cm="1">
        <f t="array" aca="1" ref="V1449" ca="1">INDIRECT(V1432)*(1-$H1442)</f>
        <v>8000</v>
      </c>
      <c r="W1449" s="80" cm="1">
        <f t="array" aca="1" ref="W1449" ca="1">INDIRECT(W1432)*(1-$H1442)</f>
        <v>8000</v>
      </c>
      <c r="X1449" s="80" cm="1">
        <f t="array" aca="1" ref="X1449" ca="1">INDIRECT(X1432)*(1-$H1442)</f>
        <v>8000</v>
      </c>
      <c r="Y1449" s="80" cm="1">
        <f t="array" aca="1" ref="Y1449" ca="1">INDIRECT(Y1432)*(1-$H1442)</f>
        <v>8000</v>
      </c>
      <c r="Z1449" s="80" cm="1">
        <f t="array" aca="1" ref="Z1449" ca="1">INDIRECT(Z1432)*(1-$H1442)</f>
        <v>8000</v>
      </c>
      <c r="AA1449" s="80" cm="1">
        <f t="array" aca="1" ref="AA1449" ca="1">INDIRECT(AA1432)*(1-$H1442)</f>
        <v>8000</v>
      </c>
      <c r="AB1449" s="80" cm="1">
        <f t="array" aca="1" ref="AB1449" ca="1">INDIRECT(AB1432)*(1-$H1442)</f>
        <v>8000</v>
      </c>
      <c r="AC1449" s="80" cm="1">
        <f t="array" aca="1" ref="AC1449" ca="1">INDIRECT(AC1432)*(1-$H1442)</f>
        <v>8000</v>
      </c>
      <c r="AD1449" s="80" cm="1">
        <f t="array" aca="1" ref="AD1449" ca="1">INDIRECT(AD1432)*(1-$H1442)</f>
        <v>8000</v>
      </c>
      <c r="AE1449" s="80" cm="1">
        <f t="array" aca="1" ref="AE1449" ca="1">INDIRECT(AE1432)*(1-$H1442)</f>
        <v>8000</v>
      </c>
      <c r="AF1449" s="80" cm="1">
        <f t="array" aca="1" ref="AF1449" ca="1">INDIRECT(AF1432)*(1-$H1442)</f>
        <v>8000</v>
      </c>
      <c r="AG1449" s="80" cm="1">
        <f t="array" aca="1" ref="AG1449" ca="1">INDIRECT(AG1432)*(1-$H1442)</f>
        <v>8000</v>
      </c>
      <c r="AH1449" s="80" cm="1">
        <f t="array" aca="1" ref="AH1449" ca="1">INDIRECT(AH1432)*(1-$H1442)</f>
        <v>8000</v>
      </c>
      <c r="AI1449" s="80" cm="1">
        <f t="array" aca="1" ref="AI1449" ca="1">INDIRECT(AI1432)*(1-$H1442)</f>
        <v>8000</v>
      </c>
      <c r="AJ1449" s="80" cm="1">
        <f t="array" aca="1" ref="AJ1449" ca="1">INDIRECT(AJ1432)*(1-$H1442)</f>
        <v>8000</v>
      </c>
      <c r="AK1449" s="80" cm="1">
        <f t="array" aca="1" ref="AK1449" ca="1">INDIRECT(AK1432)*(1-$H1442)</f>
        <v>8000</v>
      </c>
      <c r="AL1449" s="80" cm="1">
        <f t="array" aca="1" ref="AL1449" ca="1">INDIRECT(AL1432)*(1-$H1442)</f>
        <v>8000</v>
      </c>
      <c r="AM1449" s="80" cm="1">
        <f t="array" aca="1" ref="AM1449" ca="1">INDIRECT(AM1432)*(1-$H1442)</f>
        <v>8000</v>
      </c>
      <c r="AN1449" s="80" cm="1">
        <f t="array" aca="1" ref="AN1449" ca="1">INDIRECT(AN1432)*(1-$H1442)</f>
        <v>8000</v>
      </c>
      <c r="AO1449" s="80" cm="1">
        <f t="array" aca="1" ref="AO1449" ca="1">INDIRECT(AO1432)*(1-$H1442)</f>
        <v>8000</v>
      </c>
      <c r="AP1449" s="80" cm="1">
        <f t="array" aca="1" ref="AP1449" ca="1">INDIRECT(AP1432)*(1-$H1442)</f>
        <v>8000</v>
      </c>
      <c r="AQ1449" s="80" cm="1">
        <f t="array" aca="1" ref="AQ1449" ca="1">INDIRECT(AQ1432)*(1-$H1442)</f>
        <v>8000</v>
      </c>
      <c r="AR1449" s="80" cm="1">
        <f t="array" aca="1" ref="AR1449" ca="1">INDIRECT(AR1432)*(1-$H1442)</f>
        <v>8000</v>
      </c>
      <c r="AS1449" s="80" cm="1">
        <f t="array" aca="1" ref="AS1449" ca="1">INDIRECT(AS1432)*(1-$H1442)</f>
        <v>8000</v>
      </c>
      <c r="AT1449" s="80" cm="1">
        <f t="array" aca="1" ref="AT1449" ca="1">INDIRECT(AT1432)*(1-$H1442)</f>
        <v>8000</v>
      </c>
      <c r="AU1449" s="80" cm="1">
        <f t="array" aca="1" ref="AU1449" ca="1">INDIRECT(AU1432)*(1-$H1442)</f>
        <v>8000</v>
      </c>
      <c r="AV1449" s="80" cm="1">
        <f t="array" aca="1" ref="AV1449" ca="1">INDIRECT(AV1432)*(1-$H1442)</f>
        <v>8000</v>
      </c>
      <c r="AW1449" s="80" cm="1">
        <f t="array" aca="1" ref="AW1449" ca="1">INDIRECT(AW1432)*(1-$H1442)</f>
        <v>8000</v>
      </c>
      <c r="AX1449" s="80" cm="1">
        <f t="array" aca="1" ref="AX1449" ca="1">INDIRECT(AX1432)*(1-$H1442)</f>
        <v>8000</v>
      </c>
      <c r="AY1449" s="80" cm="1">
        <f t="array" aca="1" ref="AY1449" ca="1">INDIRECT(AY1432)*(1-$H1442)</f>
        <v>8000</v>
      </c>
      <c r="AZ1449" s="80" cm="1">
        <f t="array" aca="1" ref="AZ1449" ca="1">INDIRECT(AZ1432)*(1-$H1442)</f>
        <v>8000</v>
      </c>
      <c r="BA1449" s="80" cm="1">
        <f t="array" aca="1" ref="BA1449" ca="1">INDIRECT(BA1432)*(1-$H1442)</f>
        <v>8000</v>
      </c>
      <c r="BB1449" s="80" cm="1">
        <f t="array" aca="1" ref="BB1449" ca="1">INDIRECT(BB1432)*(1-$H1442)</f>
        <v>8000</v>
      </c>
      <c r="BC1449" s="80" cm="1">
        <f t="array" aca="1" ref="BC1449" ca="1">INDIRECT(BC1432)*(1-$H1442)</f>
        <v>8000</v>
      </c>
      <c r="BD1449" s="80" cm="1">
        <f t="array" aca="1" ref="BD1449" ca="1">INDIRECT(BD1432)*(1-$H1442)</f>
        <v>8000</v>
      </c>
      <c r="BE1449" s="80" cm="1">
        <f t="array" aca="1" ref="BE1449" ca="1">INDIRECT(BE1432)*(1-$H1442)</f>
        <v>8000</v>
      </c>
      <c r="BF1449" s="80" cm="1">
        <f t="array" aca="1" ref="BF1449" ca="1">INDIRECT(BF1432)*(1-$H1442)</f>
        <v>8000</v>
      </c>
      <c r="BG1449" s="80" cm="1">
        <f t="array" aca="1" ref="BG1449" ca="1">INDIRECT(BG1432)*(1-$H1442)</f>
        <v>8000</v>
      </c>
      <c r="BH1449" s="80" cm="1">
        <f t="array" aca="1" ref="BH1449" ca="1">INDIRECT(BH1432)*(1-$H1442)</f>
        <v>8000</v>
      </c>
      <c r="BI1449" s="80" cm="1">
        <f t="array" aca="1" ref="BI1449" ca="1">INDIRECT(BI1432)*(1-$H1442)</f>
        <v>8000</v>
      </c>
      <c r="BJ1449" s="80" cm="1">
        <f t="array" aca="1" ref="BJ1449" ca="1">INDIRECT(BJ1432)*(1-$H1442)</f>
        <v>8000</v>
      </c>
      <c r="BK1449" s="80" cm="1">
        <f t="array" aca="1" ref="BK1449" ca="1">INDIRECT(BK1432)*(1-$H1442)</f>
        <v>8000</v>
      </c>
      <c r="BL1449" s="80" cm="1">
        <f t="array" aca="1" ref="BL1449" ca="1">INDIRECT(BL1432)*(1-$H1442)</f>
        <v>8000</v>
      </c>
      <c r="BM1449" s="80" cm="1">
        <f t="array" aca="1" ref="BM1449" ca="1">INDIRECT(BM1432)*(1-$H1442)</f>
        <v>8000</v>
      </c>
      <c r="BN1449" s="80" cm="1">
        <f t="array" aca="1" ref="BN1449" ca="1">INDIRECT(BN1432)*(1-$H1442)</f>
        <v>8000</v>
      </c>
      <c r="BO1449" s="80" cm="1">
        <f t="array" aca="1" ref="BO1449" ca="1">INDIRECT(BO1432)*(1-$H1442)</f>
        <v>8000</v>
      </c>
      <c r="BP1449" s="80" cm="1">
        <f t="array" aca="1" ref="BP1449" ca="1">INDIRECT(BP1432)*(1-$H1442)</f>
        <v>8000</v>
      </c>
      <c r="BQ1449" s="80" cm="1">
        <f t="array" aca="1" ref="BQ1449" ca="1">INDIRECT(BQ1432)*(1-$H1442)</f>
        <v>8000</v>
      </c>
      <c r="BR1449" s="80" cm="1">
        <f t="array" aca="1" ref="BR1449" ca="1">INDIRECT(BR1432)*(1-$H1442)</f>
        <v>8000</v>
      </c>
      <c r="BS1449" s="80" cm="1">
        <f t="array" aca="1" ref="BS1449" ca="1">INDIRECT(BS1432)*(1-$H1442)</f>
        <v>8000</v>
      </c>
      <c r="BT1449" s="80" cm="1">
        <f t="array" aca="1" ref="BT1449" ca="1">INDIRECT(BT1432)*(1-$H1442)</f>
        <v>8000</v>
      </c>
      <c r="BU1449" s="80" cm="1">
        <f t="array" aca="1" ref="BU1449" ca="1">INDIRECT(BU1432)*(1-$H1442)</f>
        <v>8000</v>
      </c>
      <c r="BV1449" s="80" cm="1">
        <f t="array" aca="1" ref="BV1449" ca="1">INDIRECT(BV1432)*(1-$H1442)</f>
        <v>8000</v>
      </c>
      <c r="BW1449" s="80" cm="1">
        <f t="array" aca="1" ref="BW1449" ca="1">INDIRECT(BW1432)*(1-$H1442)</f>
        <v>8000</v>
      </c>
      <c r="BX1449" s="80" cm="1">
        <f t="array" aca="1" ref="BX1449" ca="1">INDIRECT(BX1432)*(1-$H1442)</f>
        <v>8000</v>
      </c>
      <c r="BY1449" s="80" cm="1">
        <f t="array" aca="1" ref="BY1449" ca="1">INDIRECT(BY1432)*(1-$H1442)</f>
        <v>8000</v>
      </c>
      <c r="BZ1449" s="80" cm="1">
        <f t="array" aca="1" ref="BZ1449" ca="1">INDIRECT(BZ1432)*(1-$H1442)</f>
        <v>8000</v>
      </c>
      <c r="CA1449" s="80" cm="1">
        <f t="array" aca="1" ref="CA1449" ca="1">INDIRECT(CA1432)*(1-$H1442)</f>
        <v>8000</v>
      </c>
      <c r="CB1449" s="80" cm="1">
        <f t="array" aca="1" ref="CB1449" ca="1">INDIRECT(CB1432)*(1-$H1442)</f>
        <v>8000</v>
      </c>
      <c r="CC1449" s="80" cm="1">
        <f t="array" aca="1" ref="CC1449" ca="1">INDIRECT(CC1432)*(1-$H1442)</f>
        <v>8000</v>
      </c>
      <c r="CD1449" s="80" cm="1">
        <f t="array" aca="1" ref="CD1449" ca="1">INDIRECT(CD1432)*(1-$H1442)</f>
        <v>8000</v>
      </c>
      <c r="CE1449" s="80" cm="1">
        <f t="array" aca="1" ref="CE1449" ca="1">INDIRECT(CE1432)*(1-$H1442)</f>
        <v>8000</v>
      </c>
      <c r="CF1449" s="80" cm="1">
        <f t="array" aca="1" ref="CF1449" ca="1">INDIRECT(CF1432)*(1-$H1442)</f>
        <v>8000</v>
      </c>
      <c r="CG1449" s="80" cm="1">
        <f t="array" aca="1" ref="CG1449" ca="1">INDIRECT(CG1432)*(1-$H1442)</f>
        <v>8000</v>
      </c>
      <c r="CH1449" s="80" cm="1">
        <f t="array" aca="1" ref="CH1449" ca="1">INDIRECT(CH1432)*(1-$H1442)</f>
        <v>8000</v>
      </c>
      <c r="CI1449" s="80" cm="1">
        <f t="array" aca="1" ref="CI1449" ca="1">INDIRECT(CI1432)*(1-$H1442)</f>
        <v>8000</v>
      </c>
      <c r="CJ1449" s="80" cm="1">
        <f t="array" aca="1" ref="CJ1449" ca="1">INDIRECT(CJ1432)*(1-$H1442)</f>
        <v>8000</v>
      </c>
      <c r="CK1449" s="80" cm="1">
        <f t="array" aca="1" ref="CK1449" ca="1">INDIRECT(CK1432)*(1-$H1442)</f>
        <v>8000</v>
      </c>
      <c r="CL1449" s="80" cm="1">
        <f t="array" aca="1" ref="CL1449" ca="1">INDIRECT(CL1432)*(1-$H1442)</f>
        <v>8000</v>
      </c>
      <c r="CO1449" s="80" cm="1">
        <f t="array" aca="1" ref="CO1449" ca="1">INDIRECT(CO1432)*(1-$H1442)</f>
        <v>8000</v>
      </c>
      <c r="CP1449" s="80"/>
      <c r="CQ1449" s="80"/>
      <c r="CR1449" s="80"/>
      <c r="CS1449" s="80"/>
      <c r="CT1449" s="80"/>
      <c r="CU1449" s="80"/>
      <c r="CV1449" s="80"/>
      <c r="CW1449" s="80"/>
      <c r="CX1449" s="80"/>
      <c r="CY1449" s="80"/>
      <c r="CZ1449" s="80"/>
      <c r="DA1449" s="80"/>
      <c r="DB1449" s="80"/>
      <c r="DC1449" s="80"/>
      <c r="DD1449" s="80"/>
      <c r="DE1449" s="80"/>
      <c r="DF1449" s="80"/>
      <c r="DG1449" s="80"/>
      <c r="DH1449" s="80"/>
      <c r="DI1449" s="80"/>
      <c r="DJ1449" s="80"/>
      <c r="DK1449" s="80"/>
      <c r="DL1449" s="80"/>
    </row>
    <row r="1450" spans="1:116" x14ac:dyDescent="0.4">
      <c r="A1450" s="98"/>
      <c r="D1450" t="s">
        <v>771</v>
      </c>
      <c r="E1450" t="str">
        <f t="shared" si="1802"/>
        <v>1450 LAMORTR-S</v>
      </c>
      <c r="G1450" s="158" t="str">
        <f>"Prepayment - "&amp;SUBSTITUTE(G1438,":","")</f>
        <v>Prepayment - Revenue driven amortizing loan - no defaults</v>
      </c>
      <c r="K1450" s="24">
        <f>SUMIF($3:$3,K$2,1450:1450)</f>
        <v>0</v>
      </c>
      <c r="L1450" s="24">
        <f>SUMIF($3:$3,L$2,1450:1450)</f>
        <v>0</v>
      </c>
      <c r="M1450" s="24">
        <f>SUMIF($3:$3,M$2,1450:1450)</f>
        <v>0</v>
      </c>
      <c r="N1450" s="24">
        <f>SUMIF($3:$3,N$2,1450:1450)</f>
        <v>0</v>
      </c>
      <c r="O1450" s="24">
        <f>SUMIF($3:$3,O$2,1450:1450)</f>
        <v>0</v>
      </c>
      <c r="P1450" s="24">
        <f>SUMIF($3:$3,P$2,1450:1450)</f>
        <v>0</v>
      </c>
      <c r="R1450"/>
      <c r="S1450" s="74">
        <v>0</v>
      </c>
      <c r="T1450" s="133">
        <v>0</v>
      </c>
      <c r="U1450" s="133">
        <v>0</v>
      </c>
      <c r="V1450" s="74">
        <v>0</v>
      </c>
      <c r="W1450" s="74">
        <v>0</v>
      </c>
      <c r="X1450" s="74">
        <v>0</v>
      </c>
      <c r="Y1450" s="74">
        <v>0</v>
      </c>
      <c r="Z1450" s="74">
        <v>0</v>
      </c>
      <c r="AA1450" s="74">
        <v>0</v>
      </c>
      <c r="AB1450" s="74">
        <v>0</v>
      </c>
      <c r="AC1450" s="74">
        <v>0</v>
      </c>
      <c r="AD1450" s="74">
        <v>0</v>
      </c>
      <c r="AE1450" s="74">
        <v>0</v>
      </c>
      <c r="AF1450" s="74">
        <v>0</v>
      </c>
      <c r="AG1450" s="74">
        <v>0</v>
      </c>
      <c r="AH1450" s="74">
        <v>0</v>
      </c>
      <c r="AI1450" s="74">
        <v>0</v>
      </c>
      <c r="AJ1450" s="74">
        <v>0</v>
      </c>
      <c r="AK1450" s="74">
        <v>0</v>
      </c>
      <c r="AL1450" s="74">
        <v>0</v>
      </c>
      <c r="AM1450" s="74">
        <v>0</v>
      </c>
      <c r="AN1450" s="74">
        <v>0</v>
      </c>
      <c r="AO1450" s="74">
        <v>0</v>
      </c>
      <c r="AP1450" s="74">
        <v>0</v>
      </c>
      <c r="AQ1450" s="74">
        <v>0</v>
      </c>
      <c r="AR1450" s="74">
        <v>0</v>
      </c>
      <c r="AS1450" s="74">
        <v>0</v>
      </c>
      <c r="AT1450" s="74">
        <v>0</v>
      </c>
      <c r="AU1450" s="74">
        <v>0</v>
      </c>
      <c r="AV1450" s="74">
        <v>0</v>
      </c>
      <c r="AW1450" s="74">
        <v>0</v>
      </c>
      <c r="AX1450" s="74">
        <v>0</v>
      </c>
      <c r="AY1450" s="74">
        <v>0</v>
      </c>
      <c r="AZ1450" s="74">
        <v>0</v>
      </c>
      <c r="BA1450" s="74">
        <v>0</v>
      </c>
      <c r="BB1450" s="74">
        <v>0</v>
      </c>
      <c r="BC1450" s="74">
        <v>0</v>
      </c>
      <c r="BD1450" s="74">
        <v>0</v>
      </c>
      <c r="BE1450" s="74">
        <v>0</v>
      </c>
      <c r="BF1450" s="74">
        <v>0</v>
      </c>
      <c r="BG1450" s="74">
        <v>0</v>
      </c>
      <c r="BH1450" s="74">
        <v>0</v>
      </c>
      <c r="BI1450" s="74">
        <v>0</v>
      </c>
      <c r="BJ1450" s="74">
        <v>0</v>
      </c>
      <c r="BK1450" s="74">
        <v>0</v>
      </c>
      <c r="BL1450" s="74">
        <v>0</v>
      </c>
      <c r="BM1450" s="74">
        <v>0</v>
      </c>
      <c r="BN1450" s="74">
        <v>0</v>
      </c>
      <c r="BO1450" s="74">
        <v>0</v>
      </c>
      <c r="BP1450" s="74">
        <v>0</v>
      </c>
      <c r="BQ1450" s="74">
        <v>0</v>
      </c>
      <c r="BR1450" s="74">
        <v>0</v>
      </c>
      <c r="BS1450" s="74">
        <v>0</v>
      </c>
      <c r="BT1450" s="74">
        <v>0</v>
      </c>
      <c r="BU1450" s="74">
        <v>0</v>
      </c>
      <c r="BV1450" s="74">
        <v>0</v>
      </c>
      <c r="BW1450" s="74">
        <v>0</v>
      </c>
      <c r="BX1450" s="74">
        <v>0</v>
      </c>
      <c r="BY1450" s="74">
        <v>0</v>
      </c>
      <c r="BZ1450" s="74">
        <v>0</v>
      </c>
      <c r="CA1450" s="74">
        <v>0</v>
      </c>
      <c r="CB1450" s="74">
        <v>0</v>
      </c>
      <c r="CC1450" s="74">
        <v>0</v>
      </c>
      <c r="CD1450" s="74">
        <v>0</v>
      </c>
      <c r="CE1450" s="74">
        <v>0</v>
      </c>
      <c r="CF1450" s="74">
        <v>0</v>
      </c>
      <c r="CG1450" s="74">
        <v>0</v>
      </c>
      <c r="CH1450" s="74">
        <v>0</v>
      </c>
      <c r="CI1450" s="74">
        <v>0</v>
      </c>
      <c r="CJ1450" s="74">
        <v>0</v>
      </c>
      <c r="CK1450" s="74">
        <v>0</v>
      </c>
      <c r="CL1450" s="74">
        <v>0</v>
      </c>
      <c r="CO1450" s="74">
        <v>0</v>
      </c>
      <c r="CP1450" s="74">
        <v>0</v>
      </c>
      <c r="CQ1450" s="74">
        <v>0</v>
      </c>
      <c r="CR1450" s="74">
        <v>0</v>
      </c>
      <c r="CS1450" s="74">
        <v>0</v>
      </c>
      <c r="CT1450" s="74">
        <v>0</v>
      </c>
      <c r="CU1450" s="74">
        <v>0</v>
      </c>
      <c r="CV1450" s="74">
        <v>0</v>
      </c>
      <c r="CW1450" s="74">
        <v>0</v>
      </c>
      <c r="CX1450" s="74">
        <v>0</v>
      </c>
      <c r="CY1450" s="74">
        <v>0</v>
      </c>
      <c r="CZ1450" s="74">
        <v>0</v>
      </c>
      <c r="DA1450" s="74">
        <v>0</v>
      </c>
      <c r="DB1450" s="74">
        <v>0</v>
      </c>
      <c r="DC1450" s="74">
        <v>0</v>
      </c>
      <c r="DD1450" s="74">
        <v>0</v>
      </c>
      <c r="DE1450" s="74">
        <v>0</v>
      </c>
      <c r="DF1450" s="74">
        <v>0</v>
      </c>
      <c r="DG1450" s="74">
        <v>0</v>
      </c>
      <c r="DH1450" s="74">
        <v>0</v>
      </c>
      <c r="DI1450" s="74">
        <v>0</v>
      </c>
      <c r="DJ1450" s="74">
        <v>0</v>
      </c>
      <c r="DK1450" s="74">
        <v>0</v>
      </c>
      <c r="DL1450" s="74">
        <v>0</v>
      </c>
    </row>
    <row r="1451" spans="1:116" x14ac:dyDescent="0.4">
      <c r="A1451" s="98"/>
      <c r="B1451" s="59"/>
      <c r="C1451" s="59"/>
      <c r="D1451" t="s">
        <v>771</v>
      </c>
      <c r="E1451" t="str">
        <f t="shared" si="1802"/>
        <v>1451 LAMORTR-S</v>
      </c>
      <c r="G1451" s="158" t="str">
        <f>"Principal payments - "&amp;SUBSTITUTE(G1438,":","")</f>
        <v>Principal payments - Revenue driven amortizing loan - no defaults</v>
      </c>
      <c r="K1451" s="138">
        <f ca="1">SUMIF($3:$3,K$2,1451:1451)</f>
        <v>9.0794171463052585E+55</v>
      </c>
      <c r="L1451" s="138">
        <f ca="1">SUMIF($3:$3,L$2,1451:1451)</f>
        <v>3.331856956192644E+106</v>
      </c>
      <c r="M1451" s="138">
        <f ca="1">SUMIF($3:$3,M$2,1451:1451)</f>
        <v>5.3928330921306435E+153</v>
      </c>
      <c r="N1451" s="138">
        <f ca="1">SUMIF($3:$3,N$2,1451:1451)</f>
        <v>-5.3669374145471852E+200</v>
      </c>
      <c r="O1451" s="138">
        <f ca="1">SUMIF($3:$3,O$2,1451:1451)</f>
        <v>-1.0810668612255211E+246</v>
      </c>
      <c r="P1451" s="138">
        <f ca="1">SUMIF($3:$3,P$2,1451:1451)</f>
        <v>-1.1836878849980193E+290</v>
      </c>
      <c r="R1451"/>
      <c r="S1451" s="178">
        <f t="shared" ref="S1451:AX1460" ca="1" si="1807">S1463+S1454</f>
        <v>0</v>
      </c>
      <c r="T1451" s="178">
        <f t="shared" ca="1" si="1807"/>
        <v>-297543670.59807354</v>
      </c>
      <c r="U1451" s="178">
        <f t="shared" ca="1" si="1807"/>
        <v>-79024088687414.656</v>
      </c>
      <c r="V1451" s="178">
        <f t="shared" ca="1" si="1807"/>
        <v>-9.8086309899733422E+18</v>
      </c>
      <c r="W1451" s="178">
        <f t="shared" ca="1" si="1807"/>
        <v>-8.0710780955432552E+23</v>
      </c>
      <c r="X1451" s="178">
        <f t="shared" ca="1" si="1807"/>
        <v>-5.006041909618279E+28</v>
      </c>
      <c r="Y1451" s="178">
        <f t="shared" ca="1" si="1807"/>
        <v>-2.5033527468281086E+33</v>
      </c>
      <c r="Z1451" s="178">
        <f t="shared" ca="1" si="1807"/>
        <v>-1.051915308331232E+38</v>
      </c>
      <c r="AA1451" s="178">
        <f t="shared" ca="1" si="1807"/>
        <v>-3.8193453598158927E+42</v>
      </c>
      <c r="AB1451" s="178">
        <f t="shared" ca="1" si="1807"/>
        <v>-1.2224690405755996E+47</v>
      </c>
      <c r="AC1451" s="178">
        <f t="shared" ca="1" si="1807"/>
        <v>-3.5014128361982463E+51</v>
      </c>
      <c r="AD1451" s="178">
        <f t="shared" ca="1" si="1807"/>
        <v>-9.0794200638419901E+55</v>
      </c>
      <c r="AE1451" s="178">
        <f t="shared" ca="1" si="1807"/>
        <v>-2.1513316003859723E+60</v>
      </c>
      <c r="AF1451" s="178">
        <f t="shared" ca="1" si="1807"/>
        <v>-4.6931913140829184E+64</v>
      </c>
      <c r="AG1451" s="178">
        <f t="shared" ca="1" si="1807"/>
        <v>-9.4854338554652398E+68</v>
      </c>
      <c r="AH1451" s="178">
        <f t="shared" ca="1" si="1807"/>
        <v>-1.7854956448068517E+73</v>
      </c>
      <c r="AI1451" s="178">
        <f t="shared" ca="1" si="1807"/>
        <v>-3.1442499802472694E+77</v>
      </c>
      <c r="AJ1451" s="178">
        <f t="shared" ca="1" si="1807"/>
        <v>-5.1999730351213087E+81</v>
      </c>
      <c r="AK1451" s="178">
        <f t="shared" ca="1" si="1807"/>
        <v>-8.1031311585290814E+85</v>
      </c>
      <c r="AL1451" s="178">
        <f t="shared" ca="1" si="1807"/>
        <v>-1.1932251629087759E+90</v>
      </c>
      <c r="AM1451" s="178">
        <f t="shared" ca="1" si="1807"/>
        <v>-1.6645361672288708E+94</v>
      </c>
      <c r="AN1451" s="178">
        <f t="shared" ca="1" si="1807"/>
        <v>-2.2044510610780928E+98</v>
      </c>
      <c r="AO1451" s="178">
        <f t="shared" ca="1" si="1807"/>
        <v>-2.7767861527495675E+102</v>
      </c>
      <c r="AP1451" s="178">
        <f t="shared" ca="1" si="1807"/>
        <v>-3.3318592696270009E+106</v>
      </c>
      <c r="AQ1451" s="178">
        <f t="shared" ca="1" si="1807"/>
        <v>-3.8130247081987558E+110</v>
      </c>
      <c r="AR1451" s="178">
        <f t="shared" ca="1" si="1807"/>
        <v>-4.1657171205320369E+114</v>
      </c>
      <c r="AS1451" s="178">
        <f t="shared" ca="1" si="1807"/>
        <v>-4.3470162599626372E+118</v>
      </c>
      <c r="AT1451" s="178">
        <f t="shared" ca="1" si="1807"/>
        <v>-4.3334591834812926E+122</v>
      </c>
      <c r="AU1451" s="178">
        <f t="shared" ca="1" si="1807"/>
        <v>-4.1252255304914183E+126</v>
      </c>
      <c r="AV1451" s="178">
        <f t="shared" ca="1" si="1807"/>
        <v>-3.7457731856399147E+130</v>
      </c>
      <c r="AW1451" s="178">
        <f t="shared" ca="1" si="1807"/>
        <v>-3.2371837550835269E+134</v>
      </c>
      <c r="AX1451" s="178">
        <f t="shared" ca="1" si="1807"/>
        <v>-2.6525093529480854E+138</v>
      </c>
      <c r="AY1451" s="178">
        <f t="shared" ref="AY1451:CD1460" ca="1" si="1808">AY1463+AY1454</f>
        <v>-2.046998649794871E+142</v>
      </c>
      <c r="AZ1451" s="178">
        <f t="shared" ca="1" si="1808"/>
        <v>-1.4701041696528579E+146</v>
      </c>
      <c r="BA1451" s="178">
        <f t="shared" ca="1" si="1808"/>
        <v>-9.5971038595202453E+149</v>
      </c>
      <c r="BB1451" s="178">
        <f t="shared" ca="1" si="1808"/>
        <v>-5.3928410860223855E+153</v>
      </c>
      <c r="BC1451" s="178">
        <f t="shared" ca="1" si="1808"/>
        <v>-2.1788660779496098E+157</v>
      </c>
      <c r="BD1451" s="178">
        <f t="shared" ca="1" si="1808"/>
        <v>7.5946848164282971E+159</v>
      </c>
      <c r="BE1451" s="178">
        <f t="shared" ca="1" si="1808"/>
        <v>1.489326854492604E+165</v>
      </c>
      <c r="BF1451" s="178">
        <f t="shared" ca="1" si="1808"/>
        <v>2.2271264733286277E+169</v>
      </c>
      <c r="BG1451" s="178">
        <f t="shared" ca="1" si="1808"/>
        <v>2.468967281377694E+173</v>
      </c>
      <c r="BH1451" s="178">
        <f t="shared" ca="1" si="1808"/>
        <v>2.3824744587195843E+177</v>
      </c>
      <c r="BI1451" s="178">
        <f t="shared" ca="1" si="1808"/>
        <v>2.1075605483475219E+181</v>
      </c>
      <c r="BJ1451" s="178">
        <f t="shared" ca="1" si="1808"/>
        <v>1.7499026579325302E+185</v>
      </c>
      <c r="BK1451" s="178">
        <f t="shared" ca="1" si="1808"/>
        <v>1.3814095002992907E+189</v>
      </c>
      <c r="BL1451" s="178">
        <f t="shared" ca="1" si="1808"/>
        <v>1.0450442838252502E+193</v>
      </c>
      <c r="BM1451" s="178">
        <f t="shared" ca="1" si="1808"/>
        <v>7.6160867928205279E+196</v>
      </c>
      <c r="BN1451" s="178">
        <f t="shared" ca="1" si="1808"/>
        <v>5.3669437586596423E+200</v>
      </c>
      <c r="BO1451" s="178">
        <f t="shared" ca="1" si="1808"/>
        <v>3.6670421555124993E+204</v>
      </c>
      <c r="BP1451" s="178">
        <f t="shared" ca="1" si="1808"/>
        <v>2.4345500435607816E+208</v>
      </c>
      <c r="BQ1451" s="178">
        <f t="shared" ca="1" si="1808"/>
        <v>1.5731328947532638E+212</v>
      </c>
      <c r="BR1451" s="178">
        <f t="shared" ca="1" si="1808"/>
        <v>9.9071661992140955E+215</v>
      </c>
      <c r="BS1451" s="178">
        <f t="shared" ca="1" si="1808"/>
        <v>6.0878375020487133E+219</v>
      </c>
      <c r="BT1451" s="178">
        <f t="shared" ca="1" si="1808"/>
        <v>3.6536026944717701E+223</v>
      </c>
      <c r="BU1451" s="178">
        <f t="shared" ca="1" si="1808"/>
        <v>2.1432808058445749E+227</v>
      </c>
      <c r="BV1451" s="178">
        <f t="shared" ca="1" si="1808"/>
        <v>1.2298241325742389E+231</v>
      </c>
      <c r="BW1451" s="178">
        <f t="shared" ca="1" si="1808"/>
        <v>6.906859627083603E+234</v>
      </c>
      <c r="BX1451" s="178">
        <f t="shared" ca="1" si="1808"/>
        <v>3.7986297370883913E+238</v>
      </c>
      <c r="BY1451" s="178">
        <f t="shared" ca="1" si="1808"/>
        <v>2.0468674279428555E+242</v>
      </c>
      <c r="BZ1451" s="178">
        <f t="shared" ca="1" si="1808"/>
        <v>1.0810685659937383E+246</v>
      </c>
      <c r="CA1451" s="178">
        <f t="shared" ca="1" si="1808"/>
        <v>5.5986287649954036E+249</v>
      </c>
      <c r="CB1451" s="178">
        <f t="shared" ca="1" si="1808"/>
        <v>2.8439462541005972E+253</v>
      </c>
      <c r="CC1451" s="178">
        <f t="shared" ca="1" si="1808"/>
        <v>1.4174343080569189E+257</v>
      </c>
      <c r="CD1451" s="178">
        <f t="shared" ca="1" si="1808"/>
        <v>6.9333417101110068E+260</v>
      </c>
      <c r="CE1451" s="178">
        <f t="shared" ref="CE1451:CL1460" ca="1" si="1809">CE1463+CE1454</f>
        <v>3.3292278431037229E+264</v>
      </c>
      <c r="CF1451" s="178">
        <f t="shared" ca="1" si="1809"/>
        <v>1.5696273152170817E+268</v>
      </c>
      <c r="CG1451" s="178">
        <f t="shared" ca="1" si="1809"/>
        <v>7.267430091553134E+271</v>
      </c>
      <c r="CH1451" s="178">
        <f t="shared" ca="1" si="1809"/>
        <v>3.3049449713927947E+275</v>
      </c>
      <c r="CI1451" s="178">
        <f t="shared" ca="1" si="1809"/>
        <v>1.4763966713974174E+279</v>
      </c>
      <c r="CJ1451" s="178">
        <f t="shared" ca="1" si="1809"/>
        <v>6.4795091792611007E+282</v>
      </c>
      <c r="CK1451" s="178">
        <f t="shared" ca="1" si="1809"/>
        <v>2.7939199722628172E+286</v>
      </c>
      <c r="CL1451" s="178">
        <f t="shared" ca="1" si="1809"/>
        <v>1.1836902116364145E+290</v>
      </c>
      <c r="CO1451" s="178">
        <f t="shared" ref="CO1451:DK1460" ca="1" si="1810">CO1463+CO1454</f>
        <v>-703.3270978400767</v>
      </c>
      <c r="CP1451" s="178">
        <f t="shared" ca="1" si="1810"/>
        <v>-1757.1692826947335</v>
      </c>
      <c r="CQ1451" s="178">
        <f t="shared" ca="1" si="1810"/>
        <v>-3273.5976104950701</v>
      </c>
      <c r="CR1451" s="178">
        <f t="shared" ca="1" si="1810"/>
        <v>-3957.7558771685281</v>
      </c>
      <c r="CS1451" s="178">
        <f t="shared" ca="1" si="1810"/>
        <v>-3606.9758327171207</v>
      </c>
      <c r="CT1451" s="178">
        <f t="shared" ca="1" si="1810"/>
        <v>-349.04152107561163</v>
      </c>
      <c r="CU1451" s="178">
        <f t="shared" ca="1" si="1810"/>
        <v>2616.0356152086724</v>
      </c>
      <c r="CV1451" s="178">
        <f t="shared" ca="1" si="1810"/>
        <v>4089.6698753108058</v>
      </c>
      <c r="CW1451" s="178">
        <f t="shared" ca="1" si="1810"/>
        <v>3460.9953573047183</v>
      </c>
      <c r="CX1451" s="178">
        <f t="shared" ca="1" si="1810"/>
        <v>937.81087485058231</v>
      </c>
      <c r="CY1451" s="178">
        <f t="shared" ca="1" si="1810"/>
        <v>-2548.4137990665304</v>
      </c>
      <c r="CZ1451" s="178">
        <f t="shared" ca="1" si="1810"/>
        <v>-3575.4321055558903</v>
      </c>
      <c r="DA1451" s="178">
        <f t="shared" ca="1" si="1810"/>
        <v>-3206.2715234816087</v>
      </c>
      <c r="DB1451" s="178">
        <f t="shared" ca="1" si="1810"/>
        <v>-1055.6031944306928</v>
      </c>
      <c r="DC1451" s="178">
        <f t="shared" ca="1" si="1810"/>
        <v>1620.9423519216853</v>
      </c>
      <c r="DD1451" s="178">
        <f t="shared" ca="1" si="1810"/>
        <v>3313.8867216628041</v>
      </c>
      <c r="DE1451" s="178">
        <f t="shared" ca="1" si="1810"/>
        <v>3217.8505910790495</v>
      </c>
      <c r="DF1451" s="178">
        <f t="shared" ca="1" si="1810"/>
        <v>1411.7670505420747</v>
      </c>
      <c r="DG1451" s="178">
        <f t="shared" ca="1" si="1810"/>
        <v>-1095.3397005695456</v>
      </c>
      <c r="DH1451" s="178">
        <f t="shared" ca="1" si="1810"/>
        <v>-2943.0877899844254</v>
      </c>
      <c r="DI1451" s="178">
        <f t="shared" ca="1" si="1810"/>
        <v>-3173.8138960180158</v>
      </c>
      <c r="DJ1451" s="178">
        <f t="shared" ca="1" si="1810"/>
        <v>-1711.2894656619274</v>
      </c>
      <c r="DK1451" s="178">
        <f t="shared" ca="1" si="1810"/>
        <v>617.96233058127416</v>
      </c>
      <c r="DL1451" s="178">
        <f t="shared" ref="DL1451:DL1460" ca="1" si="1811">DL1463+DL1454</f>
        <v>2550.0191119214819</v>
      </c>
    </row>
    <row r="1452" spans="1:116" x14ac:dyDescent="0.4">
      <c r="A1452" s="99"/>
      <c r="B1452" s="57" t="s">
        <v>244</v>
      </c>
      <c r="C1452" t="s">
        <v>240</v>
      </c>
      <c r="D1452" t="s">
        <v>771</v>
      </c>
      <c r="E1452" t="str">
        <f t="shared" si="1802"/>
        <v>1452 LAMORTR-S</v>
      </c>
      <c r="G1452" s="126" t="str">
        <f>"Loan - "&amp;SUBSTITUTE(G1438,":","")</f>
        <v>Loan - Revenue driven amortizing loan - no defaults</v>
      </c>
      <c r="I1452" s="74"/>
      <c r="J1452" s="74"/>
      <c r="K1452" s="33">
        <f ca="1">SUMIF($4:$4,K$2,1452:1452)</f>
        <v>9.0787169007157463E+55</v>
      </c>
      <c r="L1452" s="33">
        <f ca="1">SUMIF($4:$4,L$2,1452:1452)</f>
        <v>3.331301665638194E+106</v>
      </c>
      <c r="M1452" s="33">
        <f ca="1">SUMIF($4:$4,M$2,1452:1452)</f>
        <v>5.3909141159601841E+153</v>
      </c>
      <c r="N1452" s="33">
        <f ca="1">SUMIF($4:$4,N$2,1452:1452)</f>
        <v>-5.3654145132436127E+200</v>
      </c>
      <c r="O1452" s="33">
        <f ca="1">SUMIF($4:$4,O$2,1452:1452)</f>
        <v>-1.0806576026130339E+246</v>
      </c>
      <c r="P1452" s="33">
        <f ca="1">SUMIF($4:$4,P$2,1452:1452)</f>
        <v>-1.1831292969329517E+290</v>
      </c>
      <c r="Q1452" s="33"/>
      <c r="R1452" s="53">
        <f>S1448</f>
        <v>0</v>
      </c>
      <c r="S1452" s="93">
        <f t="shared" ref="S1452:AX1461" ca="1" si="1812">SUM(S1448:S1451)</f>
        <v>8000</v>
      </c>
      <c r="T1452" s="93">
        <f t="shared" ca="1" si="1812"/>
        <v>-297528307.25850469</v>
      </c>
      <c r="U1452" s="93">
        <f t="shared" ca="1" si="1812"/>
        <v>-79023791120380.719</v>
      </c>
      <c r="V1452" s="93">
        <f t="shared" ca="1" si="1812"/>
        <v>-9.8085519664821924E+18</v>
      </c>
      <c r="W1452" s="93">
        <f t="shared" ca="1" si="1812"/>
        <v>-8.0709800108204133E+23</v>
      </c>
      <c r="X1452" s="93">
        <f t="shared" ca="1" si="1812"/>
        <v>-5.0059612008071995E+28</v>
      </c>
      <c r="Y1452" s="93">
        <f t="shared" ca="1" si="1812"/>
        <v>-2.503302688029924E+33</v>
      </c>
      <c r="Z1452" s="93">
        <f t="shared" ca="1" si="1812"/>
        <v>-1.0518902758091192E+38</v>
      </c>
      <c r="AA1452" s="93">
        <f t="shared" ca="1" si="1812"/>
        <v>-3.8192401733124736E+42</v>
      </c>
      <c r="AB1452" s="93">
        <f t="shared" ca="1" si="1812"/>
        <v>-1.2224308492345216E+47</v>
      </c>
      <c r="AC1452" s="93">
        <f t="shared" ca="1" si="1812"/>
        <v>-3.5012905969643867E+51</v>
      </c>
      <c r="AD1452" s="93">
        <f t="shared" ca="1" si="1812"/>
        <v>-9.0790699471084584E+55</v>
      </c>
      <c r="AE1452" s="93">
        <f t="shared" ca="1" si="1812"/>
        <v>-2.1512408132169652E+60</v>
      </c>
      <c r="AF1452" s="93">
        <f t="shared" ca="1" si="1812"/>
        <v>-4.6929761991563141E+64</v>
      </c>
      <c r="AG1452" s="93">
        <f t="shared" ca="1" si="1812"/>
        <v>-9.484964579536972E+68</v>
      </c>
      <c r="AH1452" s="93">
        <f t="shared" ca="1" si="1812"/>
        <v>-1.7854007998931335E+73</v>
      </c>
      <c r="AI1452" s="93">
        <f t="shared" ca="1" si="1812"/>
        <v>-3.1440714497312702E+77</v>
      </c>
      <c r="AJ1452" s="93">
        <f t="shared" ca="1" si="1812"/>
        <v>-5.1996586459790956E+81</v>
      </c>
      <c r="AK1452" s="93">
        <f t="shared" ca="1" si="1812"/>
        <v>-8.1026112243671439E+85</v>
      </c>
      <c r="AL1452" s="93">
        <f t="shared" ca="1" si="1812"/>
        <v>-1.1931441420395109E+90</v>
      </c>
      <c r="AM1452" s="93">
        <f t="shared" ca="1" si="1812"/>
        <v>-1.6644168609847824E+94</v>
      </c>
      <c r="AN1452" s="93">
        <f t="shared" ca="1" si="1812"/>
        <v>-2.2042846314228372E+98</v>
      </c>
      <c r="AO1452" s="93">
        <f t="shared" ca="1" si="1812"/>
        <v>-2.7765657410692551E+102</v>
      </c>
      <c r="AP1452" s="93">
        <f t="shared" ca="1" si="1812"/>
        <v>-3.3315816352793751E+106</v>
      </c>
      <c r="AQ1452" s="93">
        <f t="shared" ca="1" si="1812"/>
        <v>-3.8126915780321918E+110</v>
      </c>
      <c r="AR1452" s="93">
        <f t="shared" ca="1" si="1812"/>
        <v>-4.1653358849675889E+114</v>
      </c>
      <c r="AS1452" s="93">
        <f t="shared" ca="1" si="1812"/>
        <v>-4.3465997648186686E+118</v>
      </c>
      <c r="AT1452" s="93">
        <f t="shared" ca="1" si="1812"/>
        <v>-4.3330245655051533E+122</v>
      </c>
      <c r="AU1452" s="93">
        <f t="shared" ca="1" si="1812"/>
        <v>-4.1247922718629426E+126</v>
      </c>
      <c r="AV1452" s="93">
        <f t="shared" ca="1" si="1812"/>
        <v>-3.7453607501039137E+130</v>
      </c>
      <c r="AW1452" s="93">
        <f t="shared" ca="1" si="1812"/>
        <v>-3.2368092606000269E+134</v>
      </c>
      <c r="AX1452" s="93">
        <f t="shared" ca="1" si="1812"/>
        <v>-2.6521857097876083E+138</v>
      </c>
      <c r="AY1452" s="93">
        <f t="shared" ref="AY1452:CD1461" ca="1" si="1813">SUM(AY1448:AY1451)</f>
        <v>-2.0467334638615936E+142</v>
      </c>
      <c r="AZ1452" s="93">
        <f t="shared" ca="1" si="1813"/>
        <v>-1.4698995230492359E+146</v>
      </c>
      <c r="BA1452" s="93">
        <f t="shared" ca="1" si="1813"/>
        <v>-9.595634166375266E+149</v>
      </c>
      <c r="BB1452" s="93">
        <f t="shared" ca="1" si="1813"/>
        <v>-5.3918816708199319E+153</v>
      </c>
      <c r="BC1452" s="93">
        <f t="shared" ca="1" si="1813"/>
        <v>-2.1783269865380139E+157</v>
      </c>
      <c r="BD1452" s="93">
        <f t="shared" ca="1" si="1813"/>
        <v>7.6164626495117685E+159</v>
      </c>
      <c r="BE1452" s="93">
        <f t="shared" ca="1" si="1813"/>
        <v>1.4893192160653378E+165</v>
      </c>
      <c r="BF1452" s="93">
        <f t="shared" ca="1" si="1813"/>
        <v>2.2269775421750873E+169</v>
      </c>
      <c r="BG1452" s="93">
        <f t="shared" ca="1" si="1813"/>
        <v>2.468744598640776E+173</v>
      </c>
      <c r="BH1452" s="93">
        <f t="shared" ca="1" si="1813"/>
        <v>2.3822276067150273E+177</v>
      </c>
      <c r="BI1452" s="93">
        <f t="shared" ca="1" si="1813"/>
        <v>2.1073223504799505E+181</v>
      </c>
      <c r="BJ1452" s="93">
        <f t="shared" ca="1" si="1813"/>
        <v>1.7496919497181945E+185</v>
      </c>
      <c r="BK1452" s="93">
        <f t="shared" ca="1" si="1813"/>
        <v>1.3812345523530729E+189</v>
      </c>
      <c r="BL1452" s="93">
        <f t="shared" ca="1" si="1813"/>
        <v>1.0449061780126714E+193</v>
      </c>
      <c r="BM1452" s="93">
        <f t="shared" ca="1" si="1813"/>
        <v>7.6150420259164132E+196</v>
      </c>
      <c r="BN1452" s="93">
        <f t="shared" ca="1" si="1813"/>
        <v>5.3661823598179615E+200</v>
      </c>
      <c r="BO1452" s="93">
        <f t="shared" ca="1" si="1813"/>
        <v>3.666505614061175E+204</v>
      </c>
      <c r="BP1452" s="93">
        <f t="shared" ca="1" si="1813"/>
        <v>2.4341834471081259E+208</v>
      </c>
      <c r="BQ1452" s="93">
        <f t="shared" ca="1" si="1813"/>
        <v>1.5728895133789717E+212</v>
      </c>
      <c r="BR1452" s="93">
        <f t="shared" ca="1" si="1813"/>
        <v>9.9055935551463199E+215</v>
      </c>
      <c r="BS1452" s="93">
        <f t="shared" ca="1" si="1813"/>
        <v>6.0868471012920766E+219</v>
      </c>
      <c r="BT1452" s="93">
        <f t="shared" ca="1" si="1813"/>
        <v>3.6529941096425163E+223</v>
      </c>
      <c r="BU1452" s="93">
        <f t="shared" ca="1" si="1813"/>
        <v>2.1429155678089874E+227</v>
      </c>
      <c r="BV1452" s="93">
        <f t="shared" ca="1" si="1813"/>
        <v>1.2296098778516115E+231</v>
      </c>
      <c r="BW1452" s="93">
        <f t="shared" ca="1" si="1813"/>
        <v>6.9056302332818491E+234</v>
      </c>
      <c r="BX1452" s="93">
        <f t="shared" ca="1" si="1813"/>
        <v>3.7979392980500089E+238</v>
      </c>
      <c r="BY1452" s="93">
        <f t="shared" ca="1" si="1813"/>
        <v>2.0464877036444106E+242</v>
      </c>
      <c r="BZ1452" s="93">
        <f t="shared" ca="1" si="1813"/>
        <v>1.0808639555190307E+246</v>
      </c>
      <c r="CA1452" s="93">
        <f t="shared" ca="1" si="1813"/>
        <v>5.5975481073927908E+249</v>
      </c>
      <c r="CB1452" s="93">
        <f t="shared" ca="1" si="1813"/>
        <v>2.8433866082762887E+253</v>
      </c>
      <c r="CC1452" s="93">
        <f t="shared" ca="1" si="1813"/>
        <v>1.4171500258376729E+257</v>
      </c>
      <c r="CD1452" s="93">
        <f t="shared" ca="1" si="1813"/>
        <v>6.9319248467914455E+260</v>
      </c>
      <c r="CE1452" s="93">
        <f t="shared" ref="CE1452:CL1461" ca="1" si="1814">SUM(CE1448:CE1451)</f>
        <v>3.3285347935140534E+264</v>
      </c>
      <c r="CF1452" s="93">
        <f t="shared" ca="1" si="1814"/>
        <v>1.569294531634165E+268</v>
      </c>
      <c r="CG1452" s="93">
        <f t="shared" ca="1" si="1814"/>
        <v>7.2658611326464389E+271</v>
      </c>
      <c r="CH1452" s="93">
        <f t="shared" ca="1" si="1814"/>
        <v>3.3042185435156149E+275</v>
      </c>
      <c r="CI1452" s="93">
        <f t="shared" ca="1" si="1814"/>
        <v>1.4760663228066405E+279</v>
      </c>
      <c r="CJ1452" s="93">
        <f t="shared" ca="1" si="1814"/>
        <v>6.4780334461112325E+282</v>
      </c>
      <c r="CK1452" s="93">
        <f t="shared" ca="1" si="1814"/>
        <v>2.7932723177537883E+286</v>
      </c>
      <c r="CL1452" s="93">
        <f t="shared" ca="1" si="1814"/>
        <v>1.1834109497243158E+290</v>
      </c>
      <c r="CN1452" s="74"/>
      <c r="CO1452" s="93">
        <f t="shared" ref="CO1452:DK1461" ca="1" si="1815">SUM(CO1448:CO1451)</f>
        <v>7296.6729021599231</v>
      </c>
      <c r="CP1452" s="93">
        <f t="shared" ca="1" si="1815"/>
        <v>5539.5036194651893</v>
      </c>
      <c r="CQ1452" s="93">
        <f t="shared" ca="1" si="1815"/>
        <v>2265.9060089701193</v>
      </c>
      <c r="CR1452" s="93">
        <f t="shared" ca="1" si="1815"/>
        <v>-1691.8498681984088</v>
      </c>
      <c r="CS1452" s="93">
        <f t="shared" ca="1" si="1815"/>
        <v>-5298.8257009155295</v>
      </c>
      <c r="CT1452" s="93">
        <f t="shared" ca="1" si="1815"/>
        <v>-5647.8672219911414</v>
      </c>
      <c r="CU1452" s="93">
        <f t="shared" ca="1" si="1815"/>
        <v>-3031.831606782469</v>
      </c>
      <c r="CV1452" s="93">
        <f t="shared" ca="1" si="1815"/>
        <v>1057.8382685283368</v>
      </c>
      <c r="CW1452" s="93">
        <f t="shared" ca="1" si="1815"/>
        <v>4518.8336258330546</v>
      </c>
      <c r="CX1452" s="93">
        <f t="shared" ca="1" si="1815"/>
        <v>5456.6445006836366</v>
      </c>
      <c r="CY1452" s="93">
        <f t="shared" ca="1" si="1815"/>
        <v>2908.2307016171062</v>
      </c>
      <c r="CZ1452" s="93">
        <f t="shared" ca="1" si="1815"/>
        <v>-667.2014039387841</v>
      </c>
      <c r="DA1452" s="93">
        <f t="shared" ca="1" si="1815"/>
        <v>-3873.4729274203928</v>
      </c>
      <c r="DB1452" s="93">
        <f t="shared" ca="1" si="1815"/>
        <v>-4929.0761218510852</v>
      </c>
      <c r="DC1452" s="93">
        <f t="shared" ca="1" si="1815"/>
        <v>-3308.1337699293999</v>
      </c>
      <c r="DD1452" s="93">
        <f t="shared" ca="1" si="1815"/>
        <v>5.7529517334041884</v>
      </c>
      <c r="DE1452" s="93">
        <f t="shared" ca="1" si="1815"/>
        <v>3223.6035428124537</v>
      </c>
      <c r="DF1452" s="93">
        <f t="shared" ca="1" si="1815"/>
        <v>4635.370593354528</v>
      </c>
      <c r="DG1452" s="93">
        <f t="shared" ca="1" si="1815"/>
        <v>3540.0308927849824</v>
      </c>
      <c r="DH1452" s="93">
        <f t="shared" ca="1" si="1815"/>
        <v>596.94310280055697</v>
      </c>
      <c r="DI1452" s="93">
        <f t="shared" ca="1" si="1815"/>
        <v>-2576.8707932174589</v>
      </c>
      <c r="DJ1452" s="93">
        <f t="shared" ca="1" si="1815"/>
        <v>-4288.1602588793867</v>
      </c>
      <c r="DK1452" s="93">
        <f t="shared" ca="1" si="1815"/>
        <v>-3670.1979282981124</v>
      </c>
      <c r="DL1452" s="93">
        <f t="shared" ref="DL1452:DL1461" ca="1" si="1816">SUM(DL1448:DL1451)</f>
        <v>-1120.1788163766305</v>
      </c>
    </row>
    <row r="1453" spans="1:116" x14ac:dyDescent="0.4">
      <c r="A1453" s="99"/>
      <c r="B1453" s="57"/>
      <c r="D1453" t="s">
        <v>771</v>
      </c>
      <c r="E1453" t="str">
        <f t="shared" si="1802"/>
        <v>1453 LAMORTR-S</v>
      </c>
      <c r="G1453" s="125"/>
      <c r="R1453"/>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c r="BA1453" s="62"/>
      <c r="BB1453" s="62"/>
      <c r="BC1453" s="62"/>
      <c r="BD1453" s="62"/>
      <c r="BE1453" s="62"/>
      <c r="BF1453" s="62"/>
      <c r="BG1453" s="62"/>
      <c r="BH1453" s="62"/>
      <c r="BI1453" s="62"/>
      <c r="BJ1453" s="62"/>
      <c r="BK1453" s="62"/>
      <c r="BL1453" s="62"/>
      <c r="BM1453" s="62"/>
      <c r="BN1453" s="62"/>
      <c r="BO1453" s="62"/>
      <c r="BP1453" s="62"/>
      <c r="BQ1453" s="62"/>
      <c r="BR1453" s="62"/>
      <c r="BS1453" s="62"/>
      <c r="BT1453" s="62"/>
      <c r="BU1453" s="62"/>
      <c r="BV1453" s="62"/>
      <c r="BW1453" s="62"/>
      <c r="BX1453" s="62"/>
      <c r="BY1453" s="62"/>
      <c r="BZ1453" s="62"/>
      <c r="CA1453" s="62"/>
      <c r="CB1453" s="62"/>
      <c r="CC1453" s="62"/>
      <c r="CD1453" s="62"/>
      <c r="CE1453" s="62"/>
      <c r="CF1453" s="62"/>
      <c r="CG1453" s="62"/>
      <c r="CH1453" s="62"/>
      <c r="CI1453" s="62"/>
      <c r="CJ1453" s="62"/>
      <c r="CK1453" s="62"/>
      <c r="CL1453" s="62"/>
      <c r="CO1453" s="62"/>
      <c r="CP1453" s="62"/>
      <c r="CQ1453" s="62"/>
      <c r="CR1453" s="62"/>
      <c r="CS1453" s="62"/>
      <c r="CT1453" s="62"/>
      <c r="CU1453" s="62"/>
      <c r="CV1453" s="62"/>
      <c r="CW1453" s="62"/>
      <c r="CX1453" s="62"/>
      <c r="CY1453" s="62"/>
      <c r="CZ1453" s="62"/>
      <c r="DA1453" s="62"/>
      <c r="DB1453" s="62"/>
      <c r="DC1453" s="62"/>
      <c r="DD1453" s="62"/>
      <c r="DE1453" s="62"/>
      <c r="DF1453" s="62"/>
      <c r="DG1453" s="62"/>
      <c r="DH1453" s="62"/>
      <c r="DI1453" s="62"/>
      <c r="DJ1453" s="62"/>
      <c r="DK1453" s="62"/>
      <c r="DL1453" s="62"/>
    </row>
    <row r="1454" spans="1:116" x14ac:dyDescent="0.4">
      <c r="A1454" s="99"/>
      <c r="B1454" s="57"/>
      <c r="C1454" t="s">
        <v>198</v>
      </c>
      <c r="D1454" t="s">
        <v>771</v>
      </c>
      <c r="E1454" t="str">
        <f t="shared" si="1802"/>
        <v>1454 LAMORTR-S</v>
      </c>
      <c r="G1454" s="126" t="str">
        <f>"Interest income - "&amp;SUBSTITUTE(G1438,":","")</f>
        <v>Interest income - Revenue driven amortizing loan - no defaults</v>
      </c>
      <c r="I1454" s="93"/>
      <c r="J1454" s="93"/>
      <c r="K1454" s="28">
        <f ca="1">SUMIF($3:$3,K$2,1452:1452)</f>
        <v>-9.0794200883928456E+55</v>
      </c>
      <c r="L1454" s="28">
        <f ca="1">SUMIF($3:$3,L$2,1452:1452)</f>
        <v>-3.331859313897993E+106</v>
      </c>
      <c r="M1454" s="28">
        <f ca="1">SUMIF($3:$3,M$2,1452:1452)</f>
        <v>-5.392841381246992E+153</v>
      </c>
      <c r="N1454" s="28">
        <f ca="1">SUMIF($3:$3,N$2,1452:1452)</f>
        <v>5.3669439685249854E+200</v>
      </c>
      <c r="O1454" s="28">
        <f ca="1">SUMIF($3:$3,O$2,1452:1452)</f>
        <v>1.081068642275695E+246</v>
      </c>
      <c r="P1454" s="28">
        <f ca="1">SUMIF($3:$3,P$2,1452:1452)</f>
        <v>1.1836903417511897E+290</v>
      </c>
      <c r="R1454" s="27"/>
      <c r="S1454" s="93">
        <f t="shared" ref="S1454:AX1463" ca="1" si="1817">SUM(S1448:S1449,S1450)*$H1441/12</f>
        <v>66.666666666666671</v>
      </c>
      <c r="T1454" s="93">
        <f t="shared" ca="1" si="1817"/>
        <v>128.02782974022159</v>
      </c>
      <c r="U1454" s="93">
        <f t="shared" ca="1" si="1817"/>
        <v>2479725.2828136864</v>
      </c>
      <c r="V1454" s="93">
        <f t="shared" ca="1" si="1817"/>
        <v>658529092921.80774</v>
      </c>
      <c r="W1454" s="93">
        <f t="shared" ca="1" si="1817"/>
        <v>8.1737269034745712E+16</v>
      </c>
      <c r="X1454" s="93">
        <f t="shared" ca="1" si="1817"/>
        <v>6.7257342566232249E+21</v>
      </c>
      <c r="Y1454" s="93">
        <f t="shared" ca="1" si="1817"/>
        <v>4.1715665153818791E+26</v>
      </c>
      <c r="Z1454" s="93">
        <f t="shared" ca="1" si="1817"/>
        <v>2.0860435094012478E+31</v>
      </c>
      <c r="AA1454" s="93">
        <f t="shared" ca="1" si="1817"/>
        <v>8.7655419515869741E+35</v>
      </c>
      <c r="AB1454" s="93">
        <f t="shared" ca="1" si="1817"/>
        <v>3.1826117564945422E+40</v>
      </c>
      <c r="AC1454" s="93">
        <f t="shared" ca="1" si="1817"/>
        <v>1.0186602821649847E+45</v>
      </c>
      <c r="AD1454" s="93">
        <f t="shared" ca="1" si="1817"/>
        <v>2.9176394460957669E+49</v>
      </c>
      <c r="AE1454" s="93">
        <f t="shared" ca="1" si="1817"/>
        <v>7.5655974172631223E+53</v>
      </c>
      <c r="AF1454" s="93">
        <f t="shared" ca="1" si="1817"/>
        <v>1.7926243883712663E+58</v>
      </c>
      <c r="AG1454" s="93">
        <f t="shared" ca="1" si="1817"/>
        <v>3.9106327355651571E+62</v>
      </c>
      <c r="AH1454" s="93">
        <f t="shared" ca="1" si="1817"/>
        <v>7.9037428098529711E+66</v>
      </c>
      <c r="AI1454" s="93">
        <f t="shared" ca="1" si="1817"/>
        <v>1.4877542999922444E+71</v>
      </c>
      <c r="AJ1454" s="93">
        <f t="shared" ca="1" si="1817"/>
        <v>2.6199095184456104E+75</v>
      </c>
      <c r="AK1454" s="93">
        <f t="shared" ca="1" si="1817"/>
        <v>4.3327846828101087E+79</v>
      </c>
      <c r="AL1454" s="93">
        <f t="shared" ca="1" si="1817"/>
        <v>6.7517391054216197E+83</v>
      </c>
      <c r="AM1454" s="93">
        <f t="shared" ca="1" si="1817"/>
        <v>9.9421870073640681E+87</v>
      </c>
      <c r="AN1454" s="93">
        <f t="shared" ca="1" si="1817"/>
        <v>1.3869137937958088E+92</v>
      </c>
      <c r="AO1454" s="93">
        <f t="shared" ca="1" si="1817"/>
        <v>1.8367640026016711E+96</v>
      </c>
      <c r="AP1454" s="93">
        <f t="shared" ca="1" si="1817"/>
        <v>2.3136195635494084E+100</v>
      </c>
      <c r="AQ1454" s="93">
        <f t="shared" ca="1" si="1817"/>
        <v>2.7760847213651616E+104</v>
      </c>
      <c r="AR1454" s="93">
        <f t="shared" ca="1" si="1817"/>
        <v>3.1769630370665531E+108</v>
      </c>
      <c r="AS1454" s="93">
        <f t="shared" ca="1" si="1817"/>
        <v>3.4707928664014755E+112</v>
      </c>
      <c r="AT1454" s="93">
        <f t="shared" ca="1" si="1817"/>
        <v>3.6218164678274179E+116</v>
      </c>
      <c r="AU1454" s="93">
        <f t="shared" ca="1" si="1817"/>
        <v>3.6104885706301439E+120</v>
      </c>
      <c r="AV1454" s="93">
        <f t="shared" ca="1" si="1817"/>
        <v>3.4369628000060076E+124</v>
      </c>
      <c r="AW1454" s="93">
        <f t="shared" ca="1" si="1817"/>
        <v>3.1207873624999165E+128</v>
      </c>
      <c r="AX1454" s="93">
        <f t="shared" ca="1" si="1817"/>
        <v>2.6970263373095204E+132</v>
      </c>
      <c r="AY1454" s="93">
        <f t="shared" ref="AY1454:CD1463" ca="1" si="1818">SUM(AY1448:AY1449,AY1450)*$H1441/12</f>
        <v>2.2098827773115619E+136</v>
      </c>
      <c r="AZ1454" s="93">
        <f t="shared" ca="1" si="1818"/>
        <v>1.7053883635158627E+140</v>
      </c>
      <c r="BA1454" s="93">
        <f t="shared" ca="1" si="1818"/>
        <v>1.2247442874826302E+144</v>
      </c>
      <c r="BB1454" s="93">
        <f t="shared" ca="1" si="1818"/>
        <v>7.9951266871155005E+147</v>
      </c>
      <c r="BC1454" s="93">
        <f t="shared" ca="1" si="1818"/>
        <v>4.4924284299668203E+151</v>
      </c>
      <c r="BD1454" s="93">
        <f t="shared" ca="1" si="1818"/>
        <v>1.8148194236225695E+155</v>
      </c>
      <c r="BE1454" s="93">
        <f t="shared" ca="1" si="1818"/>
        <v>-6.3653560551772674E+157</v>
      </c>
      <c r="BF1454" s="93">
        <f t="shared" ca="1" si="1818"/>
        <v>-1.2410929461694973E+163</v>
      </c>
      <c r="BG1454" s="93">
        <f t="shared" ca="1" si="1818"/>
        <v>-1.8556894743164796E+167</v>
      </c>
      <c r="BH1454" s="93">
        <f t="shared" ca="1" si="1818"/>
        <v>-2.0571000379753691E+171</v>
      </c>
      <c r="BI1454" s="93">
        <f t="shared" ca="1" si="1818"/>
        <v>-1.9849822297610962E+175</v>
      </c>
      <c r="BJ1454" s="93">
        <f t="shared" ca="1" si="1818"/>
        <v>-1.7559017861298332E+179</v>
      </c>
      <c r="BK1454" s="93">
        <f t="shared" ca="1" si="1818"/>
        <v>-1.4578995518153378E+183</v>
      </c>
      <c r="BL1454" s="93">
        <f t="shared" ca="1" si="1818"/>
        <v>-1.1508817714889024E+187</v>
      </c>
      <c r="BM1454" s="93">
        <f t="shared" ca="1" si="1818"/>
        <v>-8.7063908676180052E+190</v>
      </c>
      <c r="BN1454" s="93">
        <f t="shared" ca="1" si="1818"/>
        <v>-6.3449903473408601E+194</v>
      </c>
      <c r="BO1454" s="93">
        <f t="shared" ca="1" si="1818"/>
        <v>-4.4711787610363445E+198</v>
      </c>
      <c r="BP1454" s="93">
        <f t="shared" ca="1" si="1818"/>
        <v>-3.0549704387956472E+202</v>
      </c>
      <c r="BQ1454" s="93">
        <f t="shared" ca="1" si="1818"/>
        <v>-2.0281781191008666E+206</v>
      </c>
      <c r="BR1454" s="93">
        <f t="shared" ca="1" si="1818"/>
        <v>-1.3105367231457937E+210</v>
      </c>
      <c r="BS1454" s="93">
        <f t="shared" ca="1" si="1818"/>
        <v>-8.2533396386380017E+213</v>
      </c>
      <c r="BT1454" s="93">
        <f t="shared" ca="1" si="1818"/>
        <v>-5.0715402437820248E+217</v>
      </c>
      <c r="BU1454" s="93">
        <f t="shared" ca="1" si="1818"/>
        <v>-3.043650296561967E+221</v>
      </c>
      <c r="BV1454" s="93">
        <f t="shared" ca="1" si="1818"/>
        <v>-1.7854560218941642E+225</v>
      </c>
      <c r="BW1454" s="93">
        <f t="shared" ca="1" si="1818"/>
        <v>-1.0244948347951532E+229</v>
      </c>
      <c r="BX1454" s="93">
        <f t="shared" ca="1" si="1818"/>
        <v>-5.7536586531877972E+232</v>
      </c>
      <c r="BY1454" s="93">
        <f t="shared" ca="1" si="1818"/>
        <v>-3.1643691537076221E+236</v>
      </c>
      <c r="BZ1454" s="93">
        <f t="shared" ca="1" si="1818"/>
        <v>-1.7050872892298551E+240</v>
      </c>
      <c r="CA1454" s="93">
        <f t="shared" ca="1" si="1818"/>
        <v>-9.0054800217752821E+243</v>
      </c>
      <c r="CB1454" s="93">
        <f t="shared" ca="1" si="1818"/>
        <v>-4.6637152025709339E+247</v>
      </c>
      <c r="CC1454" s="93">
        <f t="shared" ca="1" si="1818"/>
        <v>-2.3690184937155277E+251</v>
      </c>
      <c r="CD1454" s="93">
        <f t="shared" ca="1" si="1818"/>
        <v>-1.1807194329674145E+255</v>
      </c>
      <c r="CE1454" s="93">
        <f t="shared" ref="CE1454:CL1463" ca="1" si="1819">SUM(CE1448:CE1449,CE1450)*$H1441/12</f>
        <v>-5.7754132472464321E+258</v>
      </c>
      <c r="CF1454" s="93">
        <f t="shared" ca="1" si="1819"/>
        <v>-2.7731965243057723E+262</v>
      </c>
      <c r="CG1454" s="93">
        <f t="shared" ca="1" si="1819"/>
        <v>-1.3074657555792741E+266</v>
      </c>
      <c r="CH1454" s="93">
        <f t="shared" ca="1" si="1819"/>
        <v>-6.0535656431641902E+269</v>
      </c>
      <c r="CI1454" s="93">
        <f t="shared" ca="1" si="1819"/>
        <v>-2.7529049231404974E+273</v>
      </c>
      <c r="CJ1454" s="93">
        <f t="shared" ca="1" si="1819"/>
        <v>-1.2297776248898493E+277</v>
      </c>
      <c r="CK1454" s="93">
        <f t="shared" ca="1" si="1819"/>
        <v>-5.397120908575643E+280</v>
      </c>
      <c r="CL1454" s="93">
        <f t="shared" ca="1" si="1819"/>
        <v>-2.3271826008220482E+284</v>
      </c>
      <c r="CN1454" s="93"/>
      <c r="CO1454" s="93">
        <f t="shared" ref="CO1454:CX1454" si="1820">SUM(CO1447:CO1448,CO1450)*$H1441/CO$5</f>
        <v>0</v>
      </c>
      <c r="CP1454" s="93">
        <f t="shared" ca="1" si="1820"/>
        <v>182.41682255399809</v>
      </c>
      <c r="CQ1454" s="93">
        <f t="shared" ca="1" si="1820"/>
        <v>138.48759048662973</v>
      </c>
      <c r="CR1454" s="93">
        <f t="shared" ca="1" si="1820"/>
        <v>56.647650224252985</v>
      </c>
      <c r="CS1454" s="93">
        <f t="shared" ca="1" si="1820"/>
        <v>-42.296246704960225</v>
      </c>
      <c r="CT1454" s="93">
        <f t="shared" ca="1" si="1820"/>
        <v>-132.47064252288826</v>
      </c>
      <c r="CU1454" s="93">
        <f t="shared" ca="1" si="1820"/>
        <v>-141.19668054977853</v>
      </c>
      <c r="CV1454" s="93">
        <f t="shared" ca="1" si="1820"/>
        <v>-75.795790169561727</v>
      </c>
      <c r="CW1454" s="93">
        <f t="shared" ca="1" si="1820"/>
        <v>26.445956713208421</v>
      </c>
      <c r="CX1454" s="93">
        <f t="shared" ca="1" si="1820"/>
        <v>112.97084064582637</v>
      </c>
      <c r="CY1454" s="93">
        <f ca="1">SUM(CY1447:CY1448,CY1450)*$H1441/CL$5</f>
        <v>45.472037505696967</v>
      </c>
      <c r="CZ1454" s="93">
        <f t="shared" ref="CZ1454:DL1454" ca="1" si="1821">SUM(CZ1447:CZ1448,CZ1450)*$H1441/CZ$5</f>
        <v>72.705767540427658</v>
      </c>
      <c r="DA1454" s="93">
        <f t="shared" ca="1" si="1821"/>
        <v>-16.680035098469602</v>
      </c>
      <c r="DB1454" s="93">
        <f t="shared" ca="1" si="1821"/>
        <v>-96.836823185509829</v>
      </c>
      <c r="DC1454" s="93">
        <f t="shared" ca="1" si="1821"/>
        <v>-123.22690304627713</v>
      </c>
      <c r="DD1454" s="93">
        <f t="shared" ca="1" si="1821"/>
        <v>-82.703344248234998</v>
      </c>
      <c r="DE1454" s="93">
        <f t="shared" ca="1" si="1821"/>
        <v>0.14382379333510473</v>
      </c>
      <c r="DF1454" s="93">
        <f t="shared" ca="1" si="1821"/>
        <v>80.590088570311352</v>
      </c>
      <c r="DG1454" s="93">
        <f t="shared" ca="1" si="1821"/>
        <v>115.8842648338632</v>
      </c>
      <c r="DH1454" s="93">
        <f t="shared" ca="1" si="1821"/>
        <v>88.500772319624559</v>
      </c>
      <c r="DI1454" s="93">
        <f t="shared" ca="1" si="1821"/>
        <v>14.923577570013926</v>
      </c>
      <c r="DJ1454" s="93">
        <f t="shared" ca="1" si="1821"/>
        <v>-64.421769830436475</v>
      </c>
      <c r="DK1454" s="93">
        <f t="shared" ca="1" si="1821"/>
        <v>-107.20400647198467</v>
      </c>
      <c r="DL1454" s="93">
        <f t="shared" ca="1" si="1821"/>
        <v>-91.754948207452813</v>
      </c>
    </row>
    <row r="1455" spans="1:116" x14ac:dyDescent="0.4">
      <c r="A1455" s="99"/>
      <c r="B1455" s="57"/>
      <c r="C1455" s="57"/>
      <c r="D1455" t="s">
        <v>771</v>
      </c>
      <c r="E1455" t="str">
        <f t="shared" si="1802"/>
        <v>1455 LAMORTR-S</v>
      </c>
      <c r="G1455" s="125"/>
      <c r="R1455"/>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c r="BP1455" s="1"/>
      <c r="BQ1455" s="1"/>
      <c r="BR1455" s="1"/>
      <c r="BS1455" s="1"/>
      <c r="BT1455" s="1"/>
      <c r="BU1455" s="1"/>
      <c r="BV1455" s="1"/>
      <c r="BW1455" s="1"/>
      <c r="BX1455" s="1"/>
      <c r="BY1455" s="1"/>
      <c r="BZ1455" s="1"/>
      <c r="CA1455" s="1"/>
      <c r="CB1455" s="1"/>
      <c r="CC1455" s="1"/>
      <c r="CD1455" s="1"/>
      <c r="CE1455" s="1"/>
      <c r="CF1455" s="1"/>
      <c r="CG1455" s="1"/>
      <c r="CH1455" s="1"/>
      <c r="CI1455" s="1"/>
      <c r="CJ1455" s="1"/>
      <c r="CK1455" s="1"/>
      <c r="CL1455" s="1"/>
      <c r="CO1455" s="1"/>
      <c r="CP1455" s="1"/>
      <c r="CQ1455" s="1"/>
      <c r="CR1455" s="1"/>
      <c r="CS1455" s="1"/>
      <c r="CT1455" s="1"/>
      <c r="CU1455" s="1"/>
      <c r="CV1455" s="1"/>
      <c r="CW1455" s="1"/>
      <c r="CX1455" s="1"/>
      <c r="CY1455" s="1"/>
      <c r="CZ1455" s="1"/>
      <c r="DA1455" s="1"/>
      <c r="DB1455" s="1"/>
      <c r="DC1455" s="1"/>
      <c r="DD1455" s="1"/>
      <c r="DE1455" s="1"/>
      <c r="DF1455" s="1"/>
      <c r="DG1455" s="1"/>
      <c r="DH1455" s="1"/>
      <c r="DI1455" s="1"/>
      <c r="DJ1455" s="1"/>
      <c r="DK1455" s="1"/>
      <c r="DL1455" s="1"/>
    </row>
    <row r="1456" spans="1:116" x14ac:dyDescent="0.4">
      <c r="A1456" s="99"/>
      <c r="B1456" s="57"/>
      <c r="D1456" t="s">
        <v>771</v>
      </c>
      <c r="E1456" t="str">
        <f t="shared" si="1802"/>
        <v>1456 LAMORTR-S</v>
      </c>
      <c r="G1456" s="95" t="s">
        <v>309</v>
      </c>
      <c r="R1456"/>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c r="BP1456" s="1"/>
      <c r="BQ1456" s="1"/>
      <c r="BR1456" s="1"/>
      <c r="BS1456" s="1"/>
      <c r="BT1456" s="1"/>
      <c r="BU1456" s="1"/>
      <c r="BV1456" s="1"/>
      <c r="BW1456" s="1"/>
      <c r="BX1456" s="1"/>
      <c r="BY1456" s="1"/>
      <c r="BZ1456" s="1"/>
      <c r="CA1456" s="1"/>
      <c r="CB1456" s="1"/>
      <c r="CC1456" s="1"/>
      <c r="CD1456" s="1"/>
      <c r="CE1456" s="1"/>
      <c r="CF1456" s="1"/>
      <c r="CG1456" s="1"/>
      <c r="CH1456" s="1"/>
      <c r="CI1456" s="1"/>
      <c r="CJ1456" s="1"/>
      <c r="CK1456" s="1"/>
      <c r="CL1456" s="1"/>
      <c r="CO1456" s="1"/>
      <c r="CP1456" s="1"/>
      <c r="CQ1456" s="1"/>
      <c r="CR1456" s="1"/>
      <c r="CS1456" s="1"/>
      <c r="CT1456" s="1"/>
      <c r="CU1456" s="1"/>
      <c r="CV1456" s="1"/>
      <c r="CW1456" s="1"/>
      <c r="CX1456" s="1"/>
      <c r="CY1456" s="1"/>
      <c r="CZ1456" s="1"/>
      <c r="DA1456" s="1"/>
      <c r="DB1456" s="1"/>
      <c r="DC1456" s="1"/>
      <c r="DD1456" s="1"/>
      <c r="DE1456" s="1"/>
      <c r="DF1456" s="1"/>
      <c r="DG1456" s="1"/>
      <c r="DH1456" s="1"/>
      <c r="DI1456" s="1"/>
      <c r="DJ1456" s="1"/>
      <c r="DK1456" s="1"/>
      <c r="DL1456" s="1"/>
    </row>
    <row r="1457" spans="1:116" x14ac:dyDescent="0.4">
      <c r="A1457" s="99"/>
      <c r="B1457" s="57"/>
      <c r="C1457" t="s">
        <v>235</v>
      </c>
      <c r="D1457" t="s">
        <v>771</v>
      </c>
      <c r="E1457" t="str">
        <f t="shared" si="1802"/>
        <v>1457 LAMORTR-S</v>
      </c>
      <c r="G1457" s="158" t="str">
        <f>G1449</f>
        <v>New loans originated - Revenue driven amortizing loan - no defaults</v>
      </c>
      <c r="K1457" s="53">
        <f ca="1">SUMIF($3:$3,K$2,1457:1457)</f>
        <v>-96000</v>
      </c>
      <c r="L1457" s="53">
        <f ca="1">SUMIF($3:$3,L$2,1457:1457)</f>
        <v>-96000</v>
      </c>
      <c r="M1457" s="53">
        <f ca="1">SUMIF($3:$3,M$2,1457:1457)</f>
        <v>-96000</v>
      </c>
      <c r="N1457" s="53">
        <f ca="1">SUMIF($3:$3,N$2,1457:1457)</f>
        <v>-96000</v>
      </c>
      <c r="O1457" s="53">
        <f ca="1">SUMIF($3:$3,O$2,1457:1457)</f>
        <v>-96000</v>
      </c>
      <c r="P1457" s="53">
        <f ca="1">SUMIF($3:$3,P$2,1457:1457)</f>
        <v>-96000</v>
      </c>
      <c r="R1457"/>
      <c r="S1457" s="62">
        <f t="shared" ref="S1457:AX1466" ca="1" si="1822">-S1449</f>
        <v>-8000</v>
      </c>
      <c r="T1457" s="62">
        <f t="shared" ca="1" si="1822"/>
        <v>-8000</v>
      </c>
      <c r="U1457" s="62">
        <f t="shared" ca="1" si="1822"/>
        <v>-8000</v>
      </c>
      <c r="V1457" s="62">
        <f t="shared" ca="1" si="1822"/>
        <v>-8000</v>
      </c>
      <c r="W1457" s="62">
        <f t="shared" ca="1" si="1822"/>
        <v>-8000</v>
      </c>
      <c r="X1457" s="62">
        <f t="shared" ca="1" si="1822"/>
        <v>-8000</v>
      </c>
      <c r="Y1457" s="62">
        <f t="shared" ca="1" si="1822"/>
        <v>-8000</v>
      </c>
      <c r="Z1457" s="62">
        <f t="shared" ca="1" si="1822"/>
        <v>-8000</v>
      </c>
      <c r="AA1457" s="62">
        <f t="shared" ca="1" si="1822"/>
        <v>-8000</v>
      </c>
      <c r="AB1457" s="62">
        <f t="shared" ca="1" si="1822"/>
        <v>-8000</v>
      </c>
      <c r="AC1457" s="62">
        <f t="shared" ca="1" si="1822"/>
        <v>-8000</v>
      </c>
      <c r="AD1457" s="62">
        <f t="shared" ca="1" si="1822"/>
        <v>-8000</v>
      </c>
      <c r="AE1457" s="62">
        <f t="shared" ca="1" si="1822"/>
        <v>-8000</v>
      </c>
      <c r="AF1457" s="62">
        <f t="shared" ca="1" si="1822"/>
        <v>-8000</v>
      </c>
      <c r="AG1457" s="62">
        <f t="shared" ca="1" si="1822"/>
        <v>-8000</v>
      </c>
      <c r="AH1457" s="62">
        <f t="shared" ca="1" si="1822"/>
        <v>-8000</v>
      </c>
      <c r="AI1457" s="62">
        <f t="shared" ca="1" si="1822"/>
        <v>-8000</v>
      </c>
      <c r="AJ1457" s="62">
        <f t="shared" ca="1" si="1822"/>
        <v>-8000</v>
      </c>
      <c r="AK1457" s="62">
        <f t="shared" ca="1" si="1822"/>
        <v>-8000</v>
      </c>
      <c r="AL1457" s="62">
        <f t="shared" ca="1" si="1822"/>
        <v>-8000</v>
      </c>
      <c r="AM1457" s="62">
        <f t="shared" ca="1" si="1822"/>
        <v>-8000</v>
      </c>
      <c r="AN1457" s="62">
        <f t="shared" ca="1" si="1822"/>
        <v>-8000</v>
      </c>
      <c r="AO1457" s="62">
        <f t="shared" ca="1" si="1822"/>
        <v>-8000</v>
      </c>
      <c r="AP1457" s="62">
        <f t="shared" ca="1" si="1822"/>
        <v>-8000</v>
      </c>
      <c r="AQ1457" s="62">
        <f t="shared" ca="1" si="1822"/>
        <v>-8000</v>
      </c>
      <c r="AR1457" s="62">
        <f t="shared" ca="1" si="1822"/>
        <v>-8000</v>
      </c>
      <c r="AS1457" s="62">
        <f t="shared" ca="1" si="1822"/>
        <v>-8000</v>
      </c>
      <c r="AT1457" s="62">
        <f t="shared" ca="1" si="1822"/>
        <v>-8000</v>
      </c>
      <c r="AU1457" s="62">
        <f t="shared" ca="1" si="1822"/>
        <v>-8000</v>
      </c>
      <c r="AV1457" s="62">
        <f t="shared" ca="1" si="1822"/>
        <v>-8000</v>
      </c>
      <c r="AW1457" s="62">
        <f t="shared" ca="1" si="1822"/>
        <v>-8000</v>
      </c>
      <c r="AX1457" s="62">
        <f t="shared" ca="1" si="1822"/>
        <v>-8000</v>
      </c>
      <c r="AY1457" s="62">
        <f t="shared" ref="AY1457:CD1466" ca="1" si="1823">-AY1449</f>
        <v>-8000</v>
      </c>
      <c r="AZ1457" s="62">
        <f t="shared" ca="1" si="1823"/>
        <v>-8000</v>
      </c>
      <c r="BA1457" s="62">
        <f t="shared" ca="1" si="1823"/>
        <v>-8000</v>
      </c>
      <c r="BB1457" s="62">
        <f t="shared" ca="1" si="1823"/>
        <v>-8000</v>
      </c>
      <c r="BC1457" s="62">
        <f t="shared" ca="1" si="1823"/>
        <v>-8000</v>
      </c>
      <c r="BD1457" s="62">
        <f t="shared" ca="1" si="1823"/>
        <v>-8000</v>
      </c>
      <c r="BE1457" s="62">
        <f t="shared" ca="1" si="1823"/>
        <v>-8000</v>
      </c>
      <c r="BF1457" s="62">
        <f t="shared" ca="1" si="1823"/>
        <v>-8000</v>
      </c>
      <c r="BG1457" s="62">
        <f t="shared" ca="1" si="1823"/>
        <v>-8000</v>
      </c>
      <c r="BH1457" s="62">
        <f t="shared" ca="1" si="1823"/>
        <v>-8000</v>
      </c>
      <c r="BI1457" s="62">
        <f t="shared" ca="1" si="1823"/>
        <v>-8000</v>
      </c>
      <c r="BJ1457" s="62">
        <f t="shared" ca="1" si="1823"/>
        <v>-8000</v>
      </c>
      <c r="BK1457" s="62">
        <f t="shared" ca="1" si="1823"/>
        <v>-8000</v>
      </c>
      <c r="BL1457" s="62">
        <f t="shared" ca="1" si="1823"/>
        <v>-8000</v>
      </c>
      <c r="BM1457" s="62">
        <f t="shared" ca="1" si="1823"/>
        <v>-8000</v>
      </c>
      <c r="BN1457" s="62">
        <f t="shared" ca="1" si="1823"/>
        <v>-8000</v>
      </c>
      <c r="BO1457" s="62">
        <f t="shared" ca="1" si="1823"/>
        <v>-8000</v>
      </c>
      <c r="BP1457" s="62">
        <f t="shared" ca="1" si="1823"/>
        <v>-8000</v>
      </c>
      <c r="BQ1457" s="62">
        <f t="shared" ca="1" si="1823"/>
        <v>-8000</v>
      </c>
      <c r="BR1457" s="62">
        <f t="shared" ca="1" si="1823"/>
        <v>-8000</v>
      </c>
      <c r="BS1457" s="62">
        <f t="shared" ca="1" si="1823"/>
        <v>-8000</v>
      </c>
      <c r="BT1457" s="62">
        <f t="shared" ca="1" si="1823"/>
        <v>-8000</v>
      </c>
      <c r="BU1457" s="62">
        <f t="shared" ca="1" si="1823"/>
        <v>-8000</v>
      </c>
      <c r="BV1457" s="62">
        <f t="shared" ca="1" si="1823"/>
        <v>-8000</v>
      </c>
      <c r="BW1457" s="62">
        <f t="shared" ca="1" si="1823"/>
        <v>-8000</v>
      </c>
      <c r="BX1457" s="62">
        <f t="shared" ca="1" si="1823"/>
        <v>-8000</v>
      </c>
      <c r="BY1457" s="62">
        <f t="shared" ca="1" si="1823"/>
        <v>-8000</v>
      </c>
      <c r="BZ1457" s="62">
        <f t="shared" ca="1" si="1823"/>
        <v>-8000</v>
      </c>
      <c r="CA1457" s="62">
        <f t="shared" ca="1" si="1823"/>
        <v>-8000</v>
      </c>
      <c r="CB1457" s="62">
        <f t="shared" ca="1" si="1823"/>
        <v>-8000</v>
      </c>
      <c r="CC1457" s="62">
        <f t="shared" ca="1" si="1823"/>
        <v>-8000</v>
      </c>
      <c r="CD1457" s="62">
        <f t="shared" ca="1" si="1823"/>
        <v>-8000</v>
      </c>
      <c r="CE1457" s="62">
        <f t="shared" ref="CE1457:CL1466" ca="1" si="1824">-CE1449</f>
        <v>-8000</v>
      </c>
      <c r="CF1457" s="62">
        <f t="shared" ca="1" si="1824"/>
        <v>-8000</v>
      </c>
      <c r="CG1457" s="62">
        <f t="shared" ca="1" si="1824"/>
        <v>-8000</v>
      </c>
      <c r="CH1457" s="62">
        <f t="shared" ca="1" si="1824"/>
        <v>-8000</v>
      </c>
      <c r="CI1457" s="62">
        <f t="shared" ca="1" si="1824"/>
        <v>-8000</v>
      </c>
      <c r="CJ1457" s="62">
        <f t="shared" ca="1" si="1824"/>
        <v>-8000</v>
      </c>
      <c r="CK1457" s="62">
        <f t="shared" ca="1" si="1824"/>
        <v>-8000</v>
      </c>
      <c r="CL1457" s="62">
        <f t="shared" ca="1" si="1824"/>
        <v>-8000</v>
      </c>
      <c r="CO1457" s="62">
        <f>-CO1448</f>
        <v>0</v>
      </c>
      <c r="CP1457" s="62">
        <f t="shared" ref="CP1457:DK1466" ca="1" si="1825">-CP1448</f>
        <v>-7296.6729021599231</v>
      </c>
      <c r="CQ1457" s="62">
        <f t="shared" ca="1" si="1825"/>
        <v>-5539.5036194651893</v>
      </c>
      <c r="CR1457" s="62">
        <f t="shared" ca="1" si="1825"/>
        <v>-2265.9060089701193</v>
      </c>
      <c r="CS1457" s="62">
        <f t="shared" ca="1" si="1825"/>
        <v>1691.8498681984088</v>
      </c>
      <c r="CT1457" s="62">
        <f t="shared" ca="1" si="1825"/>
        <v>5298.8257009155295</v>
      </c>
      <c r="CU1457" s="62">
        <f t="shared" ca="1" si="1825"/>
        <v>5647.8672219911414</v>
      </c>
      <c r="CV1457" s="62">
        <f t="shared" ca="1" si="1825"/>
        <v>3031.831606782469</v>
      </c>
      <c r="CW1457" s="62">
        <f t="shared" ca="1" si="1825"/>
        <v>-1057.8382685283368</v>
      </c>
      <c r="CX1457" s="62">
        <f t="shared" ca="1" si="1825"/>
        <v>-4518.8336258330546</v>
      </c>
      <c r="CY1457" s="62">
        <f t="shared" ca="1" si="1825"/>
        <v>-5456.6445006836366</v>
      </c>
      <c r="CZ1457" s="62">
        <f t="shared" ca="1" si="1825"/>
        <v>-2908.2307016171062</v>
      </c>
      <c r="DA1457" s="62">
        <f t="shared" ca="1" si="1825"/>
        <v>667.2014039387841</v>
      </c>
      <c r="DB1457" s="62">
        <f t="shared" ca="1" si="1825"/>
        <v>3873.4729274203928</v>
      </c>
      <c r="DC1457" s="62">
        <f t="shared" ca="1" si="1825"/>
        <v>4929.0761218510852</v>
      </c>
      <c r="DD1457" s="62">
        <f t="shared" ca="1" si="1825"/>
        <v>3308.1337699293999</v>
      </c>
      <c r="DE1457" s="62">
        <f t="shared" ca="1" si="1825"/>
        <v>-5.7529517334041884</v>
      </c>
      <c r="DF1457" s="62">
        <f t="shared" ca="1" si="1825"/>
        <v>-3223.6035428124537</v>
      </c>
      <c r="DG1457" s="62">
        <f t="shared" ca="1" si="1825"/>
        <v>-4635.370593354528</v>
      </c>
      <c r="DH1457" s="62">
        <f t="shared" ca="1" si="1825"/>
        <v>-3540.0308927849824</v>
      </c>
      <c r="DI1457" s="62">
        <f t="shared" ca="1" si="1825"/>
        <v>-596.94310280055697</v>
      </c>
      <c r="DJ1457" s="62">
        <f t="shared" ca="1" si="1825"/>
        <v>2576.8707932174589</v>
      </c>
      <c r="DK1457" s="62">
        <f t="shared" ca="1" si="1825"/>
        <v>4288.1602588793867</v>
      </c>
      <c r="DL1457" s="62">
        <f t="shared" ref="DL1457:DL1466" ca="1" si="1826">-DL1448</f>
        <v>3670.1979282981124</v>
      </c>
    </row>
    <row r="1458" spans="1:116" x14ac:dyDescent="0.4">
      <c r="A1458" s="99"/>
      <c r="B1458" s="57"/>
      <c r="C1458" t="s">
        <v>235</v>
      </c>
      <c r="D1458" t="s">
        <v>771</v>
      </c>
      <c r="E1458" t="str">
        <f t="shared" si="1802"/>
        <v>1458 LAMORTR-S</v>
      </c>
      <c r="G1458" s="158" t="str">
        <f>G1450</f>
        <v>Prepayment - Revenue driven amortizing loan - no defaults</v>
      </c>
      <c r="K1458" s="53">
        <f>SUMIF($3:$3,K$2,1458:1458)</f>
        <v>0</v>
      </c>
      <c r="L1458" s="53">
        <f>SUMIF($3:$3,L$2,1458:1458)</f>
        <v>0</v>
      </c>
      <c r="M1458" s="53">
        <f>SUMIF($3:$3,M$2,1458:1458)</f>
        <v>0</v>
      </c>
      <c r="N1458" s="53">
        <f>SUMIF($3:$3,N$2,1458:1458)</f>
        <v>0</v>
      </c>
      <c r="O1458" s="53">
        <f>SUMIF($3:$3,O$2,1458:1458)</f>
        <v>0</v>
      </c>
      <c r="P1458" s="53">
        <f>SUMIF($3:$3,P$2,1458:1458)</f>
        <v>0</v>
      </c>
      <c r="R1458"/>
      <c r="S1458" s="62">
        <f t="shared" ref="S1458:AX1467" si="1827">-S1450</f>
        <v>0</v>
      </c>
      <c r="T1458" s="62">
        <f t="shared" si="1827"/>
        <v>0</v>
      </c>
      <c r="U1458" s="62">
        <f t="shared" si="1827"/>
        <v>0</v>
      </c>
      <c r="V1458" s="62">
        <f t="shared" si="1827"/>
        <v>0</v>
      </c>
      <c r="W1458" s="62">
        <f t="shared" si="1827"/>
        <v>0</v>
      </c>
      <c r="X1458" s="62">
        <f t="shared" si="1827"/>
        <v>0</v>
      </c>
      <c r="Y1458" s="62">
        <f t="shared" si="1827"/>
        <v>0</v>
      </c>
      <c r="Z1458" s="62">
        <f t="shared" si="1827"/>
        <v>0</v>
      </c>
      <c r="AA1458" s="62">
        <f t="shared" si="1827"/>
        <v>0</v>
      </c>
      <c r="AB1458" s="62">
        <f t="shared" si="1827"/>
        <v>0</v>
      </c>
      <c r="AC1458" s="62">
        <f t="shared" si="1827"/>
        <v>0</v>
      </c>
      <c r="AD1458" s="62">
        <f t="shared" si="1827"/>
        <v>0</v>
      </c>
      <c r="AE1458" s="62">
        <f t="shared" si="1827"/>
        <v>0</v>
      </c>
      <c r="AF1458" s="62">
        <f t="shared" si="1827"/>
        <v>0</v>
      </c>
      <c r="AG1458" s="62">
        <f t="shared" si="1827"/>
        <v>0</v>
      </c>
      <c r="AH1458" s="62">
        <f t="shared" si="1827"/>
        <v>0</v>
      </c>
      <c r="AI1458" s="62">
        <f t="shared" si="1827"/>
        <v>0</v>
      </c>
      <c r="AJ1458" s="62">
        <f t="shared" si="1827"/>
        <v>0</v>
      </c>
      <c r="AK1458" s="62">
        <f t="shared" si="1827"/>
        <v>0</v>
      </c>
      <c r="AL1458" s="62">
        <f t="shared" si="1827"/>
        <v>0</v>
      </c>
      <c r="AM1458" s="62">
        <f t="shared" si="1827"/>
        <v>0</v>
      </c>
      <c r="AN1458" s="62">
        <f t="shared" si="1827"/>
        <v>0</v>
      </c>
      <c r="AO1458" s="62">
        <f t="shared" si="1827"/>
        <v>0</v>
      </c>
      <c r="AP1458" s="62">
        <f t="shared" si="1827"/>
        <v>0</v>
      </c>
      <c r="AQ1458" s="62">
        <f t="shared" si="1827"/>
        <v>0</v>
      </c>
      <c r="AR1458" s="62">
        <f t="shared" si="1827"/>
        <v>0</v>
      </c>
      <c r="AS1458" s="62">
        <f t="shared" si="1827"/>
        <v>0</v>
      </c>
      <c r="AT1458" s="62">
        <f t="shared" si="1827"/>
        <v>0</v>
      </c>
      <c r="AU1458" s="62">
        <f t="shared" si="1827"/>
        <v>0</v>
      </c>
      <c r="AV1458" s="62">
        <f t="shared" si="1827"/>
        <v>0</v>
      </c>
      <c r="AW1458" s="62">
        <f t="shared" si="1827"/>
        <v>0</v>
      </c>
      <c r="AX1458" s="62">
        <f t="shared" si="1827"/>
        <v>0</v>
      </c>
      <c r="AY1458" s="62">
        <f t="shared" ref="AY1458:CD1467" si="1828">-AY1450</f>
        <v>0</v>
      </c>
      <c r="AZ1458" s="62">
        <f t="shared" si="1828"/>
        <v>0</v>
      </c>
      <c r="BA1458" s="62">
        <f t="shared" si="1828"/>
        <v>0</v>
      </c>
      <c r="BB1458" s="62">
        <f t="shared" si="1828"/>
        <v>0</v>
      </c>
      <c r="BC1458" s="62">
        <f t="shared" si="1828"/>
        <v>0</v>
      </c>
      <c r="BD1458" s="62">
        <f t="shared" si="1828"/>
        <v>0</v>
      </c>
      <c r="BE1458" s="62">
        <f t="shared" si="1828"/>
        <v>0</v>
      </c>
      <c r="BF1458" s="62">
        <f t="shared" si="1828"/>
        <v>0</v>
      </c>
      <c r="BG1458" s="62">
        <f t="shared" si="1828"/>
        <v>0</v>
      </c>
      <c r="BH1458" s="62">
        <f t="shared" si="1828"/>
        <v>0</v>
      </c>
      <c r="BI1458" s="62">
        <f t="shared" si="1828"/>
        <v>0</v>
      </c>
      <c r="BJ1458" s="62">
        <f t="shared" si="1828"/>
        <v>0</v>
      </c>
      <c r="BK1458" s="62">
        <f t="shared" si="1828"/>
        <v>0</v>
      </c>
      <c r="BL1458" s="62">
        <f t="shared" si="1828"/>
        <v>0</v>
      </c>
      <c r="BM1458" s="62">
        <f t="shared" si="1828"/>
        <v>0</v>
      </c>
      <c r="BN1458" s="62">
        <f t="shared" si="1828"/>
        <v>0</v>
      </c>
      <c r="BO1458" s="62">
        <f t="shared" si="1828"/>
        <v>0</v>
      </c>
      <c r="BP1458" s="62">
        <f t="shared" si="1828"/>
        <v>0</v>
      </c>
      <c r="BQ1458" s="62">
        <f t="shared" si="1828"/>
        <v>0</v>
      </c>
      <c r="BR1458" s="62">
        <f t="shared" si="1828"/>
        <v>0</v>
      </c>
      <c r="BS1458" s="62">
        <f t="shared" si="1828"/>
        <v>0</v>
      </c>
      <c r="BT1458" s="62">
        <f t="shared" si="1828"/>
        <v>0</v>
      </c>
      <c r="BU1458" s="62">
        <f t="shared" si="1828"/>
        <v>0</v>
      </c>
      <c r="BV1458" s="62">
        <f t="shared" si="1828"/>
        <v>0</v>
      </c>
      <c r="BW1458" s="62">
        <f t="shared" si="1828"/>
        <v>0</v>
      </c>
      <c r="BX1458" s="62">
        <f t="shared" si="1828"/>
        <v>0</v>
      </c>
      <c r="BY1458" s="62">
        <f t="shared" si="1828"/>
        <v>0</v>
      </c>
      <c r="BZ1458" s="62">
        <f t="shared" si="1828"/>
        <v>0</v>
      </c>
      <c r="CA1458" s="62">
        <f t="shared" si="1828"/>
        <v>0</v>
      </c>
      <c r="CB1458" s="62">
        <f t="shared" si="1828"/>
        <v>0</v>
      </c>
      <c r="CC1458" s="62">
        <f t="shared" si="1828"/>
        <v>0</v>
      </c>
      <c r="CD1458" s="62">
        <f t="shared" si="1828"/>
        <v>0</v>
      </c>
      <c r="CE1458" s="62">
        <f t="shared" ref="CE1458:CL1467" si="1829">-CE1450</f>
        <v>0</v>
      </c>
      <c r="CF1458" s="62">
        <f t="shared" si="1829"/>
        <v>0</v>
      </c>
      <c r="CG1458" s="62">
        <f t="shared" si="1829"/>
        <v>0</v>
      </c>
      <c r="CH1458" s="62">
        <f t="shared" si="1829"/>
        <v>0</v>
      </c>
      <c r="CI1458" s="62">
        <f t="shared" si="1829"/>
        <v>0</v>
      </c>
      <c r="CJ1458" s="62">
        <f t="shared" si="1829"/>
        <v>0</v>
      </c>
      <c r="CK1458" s="62">
        <f t="shared" si="1829"/>
        <v>0</v>
      </c>
      <c r="CL1458" s="62">
        <f t="shared" si="1829"/>
        <v>0</v>
      </c>
      <c r="CO1458" s="62">
        <f>-CO1450</f>
        <v>0</v>
      </c>
      <c r="CP1458" s="62">
        <f t="shared" ref="CP1458:DK1467" si="1830">-CP1450</f>
        <v>0</v>
      </c>
      <c r="CQ1458" s="62">
        <f t="shared" si="1830"/>
        <v>0</v>
      </c>
      <c r="CR1458" s="62">
        <f t="shared" si="1830"/>
        <v>0</v>
      </c>
      <c r="CS1458" s="62">
        <f t="shared" si="1830"/>
        <v>0</v>
      </c>
      <c r="CT1458" s="62">
        <f t="shared" si="1830"/>
        <v>0</v>
      </c>
      <c r="CU1458" s="62">
        <f t="shared" si="1830"/>
        <v>0</v>
      </c>
      <c r="CV1458" s="62">
        <f t="shared" si="1830"/>
        <v>0</v>
      </c>
      <c r="CW1458" s="62">
        <f t="shared" si="1830"/>
        <v>0</v>
      </c>
      <c r="CX1458" s="62">
        <f t="shared" si="1830"/>
        <v>0</v>
      </c>
      <c r="CY1458" s="62">
        <f t="shared" si="1830"/>
        <v>0</v>
      </c>
      <c r="CZ1458" s="62">
        <f t="shared" si="1830"/>
        <v>0</v>
      </c>
      <c r="DA1458" s="62">
        <f t="shared" si="1830"/>
        <v>0</v>
      </c>
      <c r="DB1458" s="62">
        <f t="shared" si="1830"/>
        <v>0</v>
      </c>
      <c r="DC1458" s="62">
        <f t="shared" si="1830"/>
        <v>0</v>
      </c>
      <c r="DD1458" s="62">
        <f t="shared" si="1830"/>
        <v>0</v>
      </c>
      <c r="DE1458" s="62">
        <f t="shared" si="1830"/>
        <v>0</v>
      </c>
      <c r="DF1458" s="62">
        <f t="shared" si="1830"/>
        <v>0</v>
      </c>
      <c r="DG1458" s="62">
        <f t="shared" si="1830"/>
        <v>0</v>
      </c>
      <c r="DH1458" s="62">
        <f t="shared" si="1830"/>
        <v>0</v>
      </c>
      <c r="DI1458" s="62">
        <f t="shared" si="1830"/>
        <v>0</v>
      </c>
      <c r="DJ1458" s="62">
        <f t="shared" si="1830"/>
        <v>0</v>
      </c>
      <c r="DK1458" s="62">
        <f t="shared" si="1830"/>
        <v>0</v>
      </c>
      <c r="DL1458" s="62">
        <f t="shared" ref="DL1458:DL1467" si="1831">-DL1450</f>
        <v>0</v>
      </c>
    </row>
    <row r="1459" spans="1:116" x14ac:dyDescent="0.4">
      <c r="A1459" s="99"/>
      <c r="B1459" s="57"/>
      <c r="C1459" t="s">
        <v>235</v>
      </c>
      <c r="D1459" t="s">
        <v>771</v>
      </c>
      <c r="E1459" t="str">
        <f t="shared" si="1802"/>
        <v>1459 LAMORTR-S</v>
      </c>
      <c r="G1459" s="158" t="str">
        <f>G1451</f>
        <v>Principal payments - Revenue driven amortizing loan - no defaults</v>
      </c>
      <c r="K1459" s="53">
        <f ca="1">SUMIF($3:$3,K$2,1459:1459)</f>
        <v>-9.0794171463052585E+55</v>
      </c>
      <c r="L1459" s="53">
        <f ca="1">SUMIF($3:$3,L$2,1459:1459)</f>
        <v>-3.331856956192644E+106</v>
      </c>
      <c r="M1459" s="53">
        <f ca="1">SUMIF($3:$3,M$2,1459:1459)</f>
        <v>-5.3928330921306435E+153</v>
      </c>
      <c r="N1459" s="53">
        <f ca="1">SUMIF($3:$3,N$2,1459:1459)</f>
        <v>5.3669374145471852E+200</v>
      </c>
      <c r="O1459" s="53">
        <f ca="1">SUMIF($3:$3,O$2,1459:1459)</f>
        <v>1.0810668612255211E+246</v>
      </c>
      <c r="P1459" s="53">
        <f ca="1">SUMIF($3:$3,P$2,1459:1459)</f>
        <v>1.1836878849980193E+290</v>
      </c>
      <c r="R1459"/>
      <c r="S1459" s="62">
        <f t="shared" ref="S1459:AX1468" ca="1" si="1832">-S1451</f>
        <v>0</v>
      </c>
      <c r="T1459" s="62">
        <f t="shared" ca="1" si="1832"/>
        <v>297543670.59807354</v>
      </c>
      <c r="U1459" s="62">
        <f t="shared" ca="1" si="1832"/>
        <v>79024088687414.656</v>
      </c>
      <c r="V1459" s="62">
        <f t="shared" ca="1" si="1832"/>
        <v>9.8086309899733422E+18</v>
      </c>
      <c r="W1459" s="62">
        <f t="shared" ca="1" si="1832"/>
        <v>8.0710780955432552E+23</v>
      </c>
      <c r="X1459" s="62">
        <f t="shared" ca="1" si="1832"/>
        <v>5.006041909618279E+28</v>
      </c>
      <c r="Y1459" s="62">
        <f t="shared" ca="1" si="1832"/>
        <v>2.5033527468281086E+33</v>
      </c>
      <c r="Z1459" s="62">
        <f t="shared" ca="1" si="1832"/>
        <v>1.051915308331232E+38</v>
      </c>
      <c r="AA1459" s="62">
        <f t="shared" ca="1" si="1832"/>
        <v>3.8193453598158927E+42</v>
      </c>
      <c r="AB1459" s="62">
        <f t="shared" ca="1" si="1832"/>
        <v>1.2224690405755996E+47</v>
      </c>
      <c r="AC1459" s="62">
        <f t="shared" ca="1" si="1832"/>
        <v>3.5014128361982463E+51</v>
      </c>
      <c r="AD1459" s="62">
        <f t="shared" ca="1" si="1832"/>
        <v>9.0794200638419901E+55</v>
      </c>
      <c r="AE1459" s="62">
        <f t="shared" ca="1" si="1832"/>
        <v>2.1513316003859723E+60</v>
      </c>
      <c r="AF1459" s="62">
        <f t="shared" ca="1" si="1832"/>
        <v>4.6931913140829184E+64</v>
      </c>
      <c r="AG1459" s="62">
        <f t="shared" ca="1" si="1832"/>
        <v>9.4854338554652398E+68</v>
      </c>
      <c r="AH1459" s="62">
        <f t="shared" ca="1" si="1832"/>
        <v>1.7854956448068517E+73</v>
      </c>
      <c r="AI1459" s="62">
        <f t="shared" ca="1" si="1832"/>
        <v>3.1442499802472694E+77</v>
      </c>
      <c r="AJ1459" s="62">
        <f t="shared" ca="1" si="1832"/>
        <v>5.1999730351213087E+81</v>
      </c>
      <c r="AK1459" s="62">
        <f t="shared" ca="1" si="1832"/>
        <v>8.1031311585290814E+85</v>
      </c>
      <c r="AL1459" s="62">
        <f t="shared" ca="1" si="1832"/>
        <v>1.1932251629087759E+90</v>
      </c>
      <c r="AM1459" s="62">
        <f t="shared" ca="1" si="1832"/>
        <v>1.6645361672288708E+94</v>
      </c>
      <c r="AN1459" s="62">
        <f t="shared" ca="1" si="1832"/>
        <v>2.2044510610780928E+98</v>
      </c>
      <c r="AO1459" s="62">
        <f t="shared" ca="1" si="1832"/>
        <v>2.7767861527495675E+102</v>
      </c>
      <c r="AP1459" s="62">
        <f t="shared" ca="1" si="1832"/>
        <v>3.3318592696270009E+106</v>
      </c>
      <c r="AQ1459" s="62">
        <f t="shared" ca="1" si="1832"/>
        <v>3.8130247081987558E+110</v>
      </c>
      <c r="AR1459" s="62">
        <f t="shared" ca="1" si="1832"/>
        <v>4.1657171205320369E+114</v>
      </c>
      <c r="AS1459" s="62">
        <f t="shared" ca="1" si="1832"/>
        <v>4.3470162599626372E+118</v>
      </c>
      <c r="AT1459" s="62">
        <f t="shared" ca="1" si="1832"/>
        <v>4.3334591834812926E+122</v>
      </c>
      <c r="AU1459" s="62">
        <f t="shared" ca="1" si="1832"/>
        <v>4.1252255304914183E+126</v>
      </c>
      <c r="AV1459" s="62">
        <f t="shared" ca="1" si="1832"/>
        <v>3.7457731856399147E+130</v>
      </c>
      <c r="AW1459" s="62">
        <f t="shared" ca="1" si="1832"/>
        <v>3.2371837550835269E+134</v>
      </c>
      <c r="AX1459" s="62">
        <f t="shared" ca="1" si="1832"/>
        <v>2.6525093529480854E+138</v>
      </c>
      <c r="AY1459" s="62">
        <f t="shared" ref="AY1459:CD1468" ca="1" si="1833">-AY1451</f>
        <v>2.046998649794871E+142</v>
      </c>
      <c r="AZ1459" s="62">
        <f t="shared" ca="1" si="1833"/>
        <v>1.4701041696528579E+146</v>
      </c>
      <c r="BA1459" s="62">
        <f t="shared" ca="1" si="1833"/>
        <v>9.5971038595202453E+149</v>
      </c>
      <c r="BB1459" s="62">
        <f t="shared" ca="1" si="1833"/>
        <v>5.3928410860223855E+153</v>
      </c>
      <c r="BC1459" s="62">
        <f t="shared" ca="1" si="1833"/>
        <v>2.1788660779496098E+157</v>
      </c>
      <c r="BD1459" s="62">
        <f t="shared" ca="1" si="1833"/>
        <v>-7.5946848164282971E+159</v>
      </c>
      <c r="BE1459" s="62">
        <f t="shared" ca="1" si="1833"/>
        <v>-1.489326854492604E+165</v>
      </c>
      <c r="BF1459" s="62">
        <f t="shared" ca="1" si="1833"/>
        <v>-2.2271264733286277E+169</v>
      </c>
      <c r="BG1459" s="62">
        <f t="shared" ca="1" si="1833"/>
        <v>-2.468967281377694E+173</v>
      </c>
      <c r="BH1459" s="62">
        <f t="shared" ca="1" si="1833"/>
        <v>-2.3824744587195843E+177</v>
      </c>
      <c r="BI1459" s="62">
        <f t="shared" ca="1" si="1833"/>
        <v>-2.1075605483475219E+181</v>
      </c>
      <c r="BJ1459" s="62">
        <f t="shared" ca="1" si="1833"/>
        <v>-1.7499026579325302E+185</v>
      </c>
      <c r="BK1459" s="62">
        <f t="shared" ca="1" si="1833"/>
        <v>-1.3814095002992907E+189</v>
      </c>
      <c r="BL1459" s="62">
        <f t="shared" ca="1" si="1833"/>
        <v>-1.0450442838252502E+193</v>
      </c>
      <c r="BM1459" s="62">
        <f t="shared" ca="1" si="1833"/>
        <v>-7.6160867928205279E+196</v>
      </c>
      <c r="BN1459" s="62">
        <f t="shared" ca="1" si="1833"/>
        <v>-5.3669437586596423E+200</v>
      </c>
      <c r="BO1459" s="62">
        <f t="shared" ca="1" si="1833"/>
        <v>-3.6670421555124993E+204</v>
      </c>
      <c r="BP1459" s="62">
        <f t="shared" ca="1" si="1833"/>
        <v>-2.4345500435607816E+208</v>
      </c>
      <c r="BQ1459" s="62">
        <f t="shared" ca="1" si="1833"/>
        <v>-1.5731328947532638E+212</v>
      </c>
      <c r="BR1459" s="62">
        <f t="shared" ca="1" si="1833"/>
        <v>-9.9071661992140955E+215</v>
      </c>
      <c r="BS1459" s="62">
        <f t="shared" ca="1" si="1833"/>
        <v>-6.0878375020487133E+219</v>
      </c>
      <c r="BT1459" s="62">
        <f t="shared" ca="1" si="1833"/>
        <v>-3.6536026944717701E+223</v>
      </c>
      <c r="BU1459" s="62">
        <f t="shared" ca="1" si="1833"/>
        <v>-2.1432808058445749E+227</v>
      </c>
      <c r="BV1459" s="62">
        <f t="shared" ca="1" si="1833"/>
        <v>-1.2298241325742389E+231</v>
      </c>
      <c r="BW1459" s="62">
        <f t="shared" ca="1" si="1833"/>
        <v>-6.906859627083603E+234</v>
      </c>
      <c r="BX1459" s="62">
        <f t="shared" ca="1" si="1833"/>
        <v>-3.7986297370883913E+238</v>
      </c>
      <c r="BY1459" s="62">
        <f t="shared" ca="1" si="1833"/>
        <v>-2.0468674279428555E+242</v>
      </c>
      <c r="BZ1459" s="62">
        <f t="shared" ca="1" si="1833"/>
        <v>-1.0810685659937383E+246</v>
      </c>
      <c r="CA1459" s="62">
        <f t="shared" ca="1" si="1833"/>
        <v>-5.5986287649954036E+249</v>
      </c>
      <c r="CB1459" s="62">
        <f t="shared" ca="1" si="1833"/>
        <v>-2.8439462541005972E+253</v>
      </c>
      <c r="CC1459" s="62">
        <f t="shared" ca="1" si="1833"/>
        <v>-1.4174343080569189E+257</v>
      </c>
      <c r="CD1459" s="62">
        <f t="shared" ca="1" si="1833"/>
        <v>-6.9333417101110068E+260</v>
      </c>
      <c r="CE1459" s="62">
        <f t="shared" ref="CE1459:CL1468" ca="1" si="1834">-CE1451</f>
        <v>-3.3292278431037229E+264</v>
      </c>
      <c r="CF1459" s="62">
        <f t="shared" ca="1" si="1834"/>
        <v>-1.5696273152170817E+268</v>
      </c>
      <c r="CG1459" s="62">
        <f t="shared" ca="1" si="1834"/>
        <v>-7.267430091553134E+271</v>
      </c>
      <c r="CH1459" s="62">
        <f t="shared" ca="1" si="1834"/>
        <v>-3.3049449713927947E+275</v>
      </c>
      <c r="CI1459" s="62">
        <f t="shared" ca="1" si="1834"/>
        <v>-1.4763966713974174E+279</v>
      </c>
      <c r="CJ1459" s="62">
        <f t="shared" ca="1" si="1834"/>
        <v>-6.4795091792611007E+282</v>
      </c>
      <c r="CK1459" s="62">
        <f t="shared" ca="1" si="1834"/>
        <v>-2.7939199722628172E+286</v>
      </c>
      <c r="CL1459" s="62">
        <f t="shared" ca="1" si="1834"/>
        <v>-1.1836902116364145E+290</v>
      </c>
      <c r="CO1459" s="62">
        <f ca="1">-CO1451</f>
        <v>703.3270978400767</v>
      </c>
      <c r="CP1459" s="62">
        <f t="shared" ref="CP1459:DK1468" ca="1" si="1835">-CP1451</f>
        <v>1757.1692826947335</v>
      </c>
      <c r="CQ1459" s="62">
        <f t="shared" ca="1" si="1835"/>
        <v>3273.5976104950701</v>
      </c>
      <c r="CR1459" s="62">
        <f t="shared" ca="1" si="1835"/>
        <v>3957.7558771685281</v>
      </c>
      <c r="CS1459" s="62">
        <f t="shared" ca="1" si="1835"/>
        <v>3606.9758327171207</v>
      </c>
      <c r="CT1459" s="62">
        <f t="shared" ca="1" si="1835"/>
        <v>349.04152107561163</v>
      </c>
      <c r="CU1459" s="62">
        <f t="shared" ca="1" si="1835"/>
        <v>-2616.0356152086724</v>
      </c>
      <c r="CV1459" s="62">
        <f t="shared" ca="1" si="1835"/>
        <v>-4089.6698753108058</v>
      </c>
      <c r="CW1459" s="62">
        <f t="shared" ca="1" si="1835"/>
        <v>-3460.9953573047183</v>
      </c>
      <c r="CX1459" s="62">
        <f t="shared" ca="1" si="1835"/>
        <v>-937.81087485058231</v>
      </c>
      <c r="CY1459" s="62">
        <f t="shared" ca="1" si="1835"/>
        <v>2548.4137990665304</v>
      </c>
      <c r="CZ1459" s="62">
        <f t="shared" ca="1" si="1835"/>
        <v>3575.4321055558903</v>
      </c>
      <c r="DA1459" s="62">
        <f t="shared" ca="1" si="1835"/>
        <v>3206.2715234816087</v>
      </c>
      <c r="DB1459" s="62">
        <f t="shared" ca="1" si="1835"/>
        <v>1055.6031944306928</v>
      </c>
      <c r="DC1459" s="62">
        <f t="shared" ca="1" si="1835"/>
        <v>-1620.9423519216853</v>
      </c>
      <c r="DD1459" s="62">
        <f t="shared" ca="1" si="1835"/>
        <v>-3313.8867216628041</v>
      </c>
      <c r="DE1459" s="62">
        <f t="shared" ca="1" si="1835"/>
        <v>-3217.8505910790495</v>
      </c>
      <c r="DF1459" s="62">
        <f t="shared" ca="1" si="1835"/>
        <v>-1411.7670505420747</v>
      </c>
      <c r="DG1459" s="62">
        <f t="shared" ca="1" si="1835"/>
        <v>1095.3397005695456</v>
      </c>
      <c r="DH1459" s="62">
        <f t="shared" ca="1" si="1835"/>
        <v>2943.0877899844254</v>
      </c>
      <c r="DI1459" s="62">
        <f t="shared" ca="1" si="1835"/>
        <v>3173.8138960180158</v>
      </c>
      <c r="DJ1459" s="62">
        <f t="shared" ca="1" si="1835"/>
        <v>1711.2894656619274</v>
      </c>
      <c r="DK1459" s="62">
        <f t="shared" ca="1" si="1835"/>
        <v>-617.96233058127416</v>
      </c>
      <c r="DL1459" s="62">
        <f t="shared" ref="DL1459:DL1468" ca="1" si="1836">-DL1451</f>
        <v>-2550.0191119214819</v>
      </c>
    </row>
    <row r="1460" spans="1:116" x14ac:dyDescent="0.4">
      <c r="A1460" s="100"/>
      <c r="B1460" s="300"/>
      <c r="C1460" s="300"/>
      <c r="D1460" t="s">
        <v>771</v>
      </c>
      <c r="E1460" t="str">
        <f t="shared" si="1802"/>
        <v>1460 LAMORTR-S</v>
      </c>
      <c r="F1460" s="27"/>
      <c r="G1460" s="125"/>
      <c r="R1460"/>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c r="BP1460" s="1"/>
      <c r="BQ1460" s="1"/>
      <c r="BR1460" s="1"/>
      <c r="BS1460" s="1"/>
      <c r="BT1460" s="1"/>
      <c r="BU1460" s="1"/>
      <c r="BV1460" s="1"/>
      <c r="BW1460" s="1"/>
      <c r="BX1460" s="1"/>
      <c r="BY1460" s="1"/>
      <c r="BZ1460" s="1"/>
      <c r="CA1460" s="1"/>
      <c r="CB1460" s="1"/>
      <c r="CC1460" s="1"/>
      <c r="CD1460" s="1"/>
      <c r="CE1460" s="1"/>
      <c r="CF1460" s="1"/>
      <c r="CG1460" s="1"/>
      <c r="CH1460" s="1"/>
      <c r="CI1460" s="1"/>
      <c r="CJ1460" s="1"/>
      <c r="CK1460" s="1"/>
      <c r="CL1460" s="1"/>
      <c r="CO1460" s="1"/>
      <c r="CP1460" s="1"/>
      <c r="CQ1460" s="1"/>
      <c r="CR1460" s="1"/>
      <c r="CS1460" s="1"/>
      <c r="CT1460" s="1"/>
      <c r="CU1460" s="1"/>
      <c r="CV1460" s="1"/>
      <c r="CW1460" s="1"/>
      <c r="CX1460" s="1"/>
      <c r="CY1460" s="1"/>
      <c r="CZ1460" s="1"/>
      <c r="DA1460" s="1"/>
      <c r="DB1460" s="1"/>
      <c r="DC1460" s="1"/>
      <c r="DD1460" s="1"/>
      <c r="DE1460" s="1"/>
      <c r="DF1460" s="1"/>
      <c r="DG1460" s="1"/>
      <c r="DH1460" s="1"/>
      <c r="DI1460" s="1"/>
      <c r="DJ1460" s="1"/>
      <c r="DK1460" s="1"/>
      <c r="DL1460" s="1"/>
    </row>
    <row r="1461" spans="1:116" x14ac:dyDescent="0.4">
      <c r="A1461" s="99"/>
      <c r="B1461" s="57"/>
      <c r="D1461" t="s">
        <v>771</v>
      </c>
      <c r="E1461" t="str">
        <f t="shared" si="1802"/>
        <v>1461 LAMORTR-S</v>
      </c>
      <c r="G1461" s="95" t="s">
        <v>291</v>
      </c>
      <c r="R146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c r="BP1461" s="1"/>
      <c r="BQ1461" s="1"/>
      <c r="BR1461" s="1"/>
      <c r="BS1461" s="1"/>
      <c r="BT1461" s="1"/>
      <c r="BU1461" s="1"/>
      <c r="BV1461" s="1"/>
      <c r="BW1461" s="1"/>
      <c r="BX1461" s="1"/>
      <c r="BY1461" s="1"/>
      <c r="BZ1461" s="1"/>
      <c r="CA1461" s="1"/>
      <c r="CB1461" s="1"/>
      <c r="CC1461" s="1"/>
      <c r="CD1461" s="1"/>
      <c r="CE1461" s="1"/>
      <c r="CF1461" s="1"/>
      <c r="CG1461" s="1"/>
      <c r="CH1461" s="1"/>
      <c r="CI1461" s="1"/>
      <c r="CJ1461" s="1"/>
      <c r="CK1461" s="1"/>
      <c r="CL1461" s="1"/>
      <c r="CO1461" s="1"/>
      <c r="CP1461" s="1"/>
      <c r="CQ1461" s="1"/>
      <c r="CR1461" s="1"/>
      <c r="CS1461" s="1"/>
      <c r="CT1461" s="1"/>
      <c r="CU1461" s="1"/>
      <c r="CV1461" s="1"/>
      <c r="CW1461" s="1"/>
      <c r="CX1461" s="1"/>
      <c r="CY1461" s="1"/>
      <c r="CZ1461" s="1"/>
      <c r="DA1461" s="1"/>
      <c r="DB1461" s="1"/>
      <c r="DC1461" s="1"/>
      <c r="DD1461" s="1"/>
      <c r="DE1461" s="1"/>
      <c r="DF1461" s="1"/>
      <c r="DG1461" s="1"/>
      <c r="DH1461" s="1"/>
      <c r="DI1461" s="1"/>
      <c r="DJ1461" s="1"/>
      <c r="DK1461" s="1"/>
      <c r="DL1461" s="1"/>
    </row>
    <row r="1462" spans="1:116" x14ac:dyDescent="0.4">
      <c r="D1462" t="s">
        <v>771</v>
      </c>
      <c r="E1462" s="8" t="str">
        <f t="shared" si="1802"/>
        <v>1462 LAMORTR-S</v>
      </c>
      <c r="G1462" s="158" t="s">
        <v>292</v>
      </c>
      <c r="J1462"/>
      <c r="K1462" s="81">
        <f ca="1">SUMIF($3:$3,K$2,1462:1462)</f>
        <v>-8439.9251740809214</v>
      </c>
      <c r="L1462" s="81">
        <f ca="1">SUMIF($3:$3,L$2,1462:1462)</f>
        <v>-8439.9251740809214</v>
      </c>
      <c r="M1462" s="81">
        <f ca="1">SUMIF($3:$3,M$2,1462:1462)</f>
        <v>-8439.9251740809214</v>
      </c>
      <c r="N1462" s="81">
        <f ca="1">SUMIF($3:$3,N$2,1462:1462)</f>
        <v>-8439.9251740809214</v>
      </c>
      <c r="O1462" s="81">
        <f ca="1">SUMIF($3:$3,O$2,1462:1462)</f>
        <v>-8439.9251740809214</v>
      </c>
      <c r="P1462" s="81">
        <f ca="1">SUMIF($3:$3,P$2,1462:1462)</f>
        <v>-8439.9251740809214</v>
      </c>
      <c r="R1462" s="53"/>
      <c r="S1462" s="94">
        <f ca="1">+PMT($H1441/12,$H1440,S1449+S1450+S1448,0)</f>
        <v>-703.3270978400767</v>
      </c>
      <c r="T1462" s="94">
        <f t="shared" ref="T1462:AY1471" ca="1" si="1837">+PMT($H1441/12,$H1440,T1449+T1450,0)</f>
        <v>-703.3270978400767</v>
      </c>
      <c r="U1462" s="94">
        <f t="shared" ca="1" si="1837"/>
        <v>-703.3270978400767</v>
      </c>
      <c r="V1462" s="94">
        <f t="shared" ca="1" si="1837"/>
        <v>-703.3270978400767</v>
      </c>
      <c r="W1462" s="94">
        <f t="shared" ca="1" si="1837"/>
        <v>-703.3270978400767</v>
      </c>
      <c r="X1462" s="94">
        <f t="shared" ca="1" si="1837"/>
        <v>-703.3270978400767</v>
      </c>
      <c r="Y1462" s="94">
        <f t="shared" ca="1" si="1837"/>
        <v>-703.3270978400767</v>
      </c>
      <c r="Z1462" s="94">
        <f t="shared" ca="1" si="1837"/>
        <v>-703.3270978400767</v>
      </c>
      <c r="AA1462" s="94">
        <f t="shared" ca="1" si="1837"/>
        <v>-703.3270978400767</v>
      </c>
      <c r="AB1462" s="94">
        <f t="shared" ca="1" si="1837"/>
        <v>-703.3270978400767</v>
      </c>
      <c r="AC1462" s="94">
        <f t="shared" ca="1" si="1837"/>
        <v>-703.3270978400767</v>
      </c>
      <c r="AD1462" s="94">
        <f t="shared" ca="1" si="1837"/>
        <v>-703.3270978400767</v>
      </c>
      <c r="AE1462" s="94">
        <f t="shared" ca="1" si="1837"/>
        <v>-703.3270978400767</v>
      </c>
      <c r="AF1462" s="94">
        <f t="shared" ca="1" si="1837"/>
        <v>-703.3270978400767</v>
      </c>
      <c r="AG1462" s="94">
        <f t="shared" ca="1" si="1837"/>
        <v>-703.3270978400767</v>
      </c>
      <c r="AH1462" s="94">
        <f t="shared" ca="1" si="1837"/>
        <v>-703.3270978400767</v>
      </c>
      <c r="AI1462" s="94">
        <f t="shared" ca="1" si="1837"/>
        <v>-703.3270978400767</v>
      </c>
      <c r="AJ1462" s="94">
        <f t="shared" ca="1" si="1837"/>
        <v>-703.3270978400767</v>
      </c>
      <c r="AK1462" s="94">
        <f t="shared" ca="1" si="1837"/>
        <v>-703.3270978400767</v>
      </c>
      <c r="AL1462" s="94">
        <f t="shared" ca="1" si="1837"/>
        <v>-703.3270978400767</v>
      </c>
      <c r="AM1462" s="94">
        <f t="shared" ca="1" si="1837"/>
        <v>-703.3270978400767</v>
      </c>
      <c r="AN1462" s="94">
        <f t="shared" ca="1" si="1837"/>
        <v>-703.3270978400767</v>
      </c>
      <c r="AO1462" s="94">
        <f t="shared" ca="1" si="1837"/>
        <v>-703.3270978400767</v>
      </c>
      <c r="AP1462" s="94">
        <f t="shared" ca="1" si="1837"/>
        <v>-703.3270978400767</v>
      </c>
      <c r="AQ1462" s="94">
        <f t="shared" ca="1" si="1837"/>
        <v>-703.3270978400767</v>
      </c>
      <c r="AR1462" s="94">
        <f t="shared" ca="1" si="1837"/>
        <v>-703.3270978400767</v>
      </c>
      <c r="AS1462" s="94">
        <f t="shared" ca="1" si="1837"/>
        <v>-703.3270978400767</v>
      </c>
      <c r="AT1462" s="94">
        <f t="shared" ca="1" si="1837"/>
        <v>-703.3270978400767</v>
      </c>
      <c r="AU1462" s="94">
        <f t="shared" ca="1" si="1837"/>
        <v>-703.3270978400767</v>
      </c>
      <c r="AV1462" s="94">
        <f t="shared" ca="1" si="1837"/>
        <v>-703.3270978400767</v>
      </c>
      <c r="AW1462" s="94">
        <f t="shared" ca="1" si="1837"/>
        <v>-703.3270978400767</v>
      </c>
      <c r="AX1462" s="94">
        <f t="shared" ca="1" si="1837"/>
        <v>-703.3270978400767</v>
      </c>
      <c r="AY1462" s="94">
        <f t="shared" ca="1" si="1837"/>
        <v>-703.3270978400767</v>
      </c>
      <c r="AZ1462" s="94">
        <f t="shared" ref="AZ1462:CE1471" ca="1" si="1838">+PMT($H1441/12,$H1440,AZ1449+AZ1450,0)</f>
        <v>-703.3270978400767</v>
      </c>
      <c r="BA1462" s="94">
        <f t="shared" ca="1" si="1838"/>
        <v>-703.3270978400767</v>
      </c>
      <c r="BB1462" s="94">
        <f t="shared" ca="1" si="1838"/>
        <v>-703.3270978400767</v>
      </c>
      <c r="BC1462" s="94">
        <f t="shared" ca="1" si="1838"/>
        <v>-703.3270978400767</v>
      </c>
      <c r="BD1462" s="94">
        <f t="shared" ca="1" si="1838"/>
        <v>-703.3270978400767</v>
      </c>
      <c r="BE1462" s="94">
        <f t="shared" ca="1" si="1838"/>
        <v>-703.3270978400767</v>
      </c>
      <c r="BF1462" s="94">
        <f t="shared" ca="1" si="1838"/>
        <v>-703.3270978400767</v>
      </c>
      <c r="BG1462" s="94">
        <f t="shared" ca="1" si="1838"/>
        <v>-703.3270978400767</v>
      </c>
      <c r="BH1462" s="94">
        <f t="shared" ca="1" si="1838"/>
        <v>-703.3270978400767</v>
      </c>
      <c r="BI1462" s="94">
        <f t="shared" ca="1" si="1838"/>
        <v>-703.3270978400767</v>
      </c>
      <c r="BJ1462" s="94">
        <f t="shared" ca="1" si="1838"/>
        <v>-703.3270978400767</v>
      </c>
      <c r="BK1462" s="94">
        <f t="shared" ca="1" si="1838"/>
        <v>-703.3270978400767</v>
      </c>
      <c r="BL1462" s="94">
        <f t="shared" ca="1" si="1838"/>
        <v>-703.3270978400767</v>
      </c>
      <c r="BM1462" s="94">
        <f t="shared" ca="1" si="1838"/>
        <v>-703.3270978400767</v>
      </c>
      <c r="BN1462" s="94">
        <f t="shared" ca="1" si="1838"/>
        <v>-703.3270978400767</v>
      </c>
      <c r="BO1462" s="94">
        <f t="shared" ca="1" si="1838"/>
        <v>-703.3270978400767</v>
      </c>
      <c r="BP1462" s="94">
        <f t="shared" ca="1" si="1838"/>
        <v>-703.3270978400767</v>
      </c>
      <c r="BQ1462" s="94">
        <f t="shared" ca="1" si="1838"/>
        <v>-703.3270978400767</v>
      </c>
      <c r="BR1462" s="94">
        <f t="shared" ca="1" si="1838"/>
        <v>-703.3270978400767</v>
      </c>
      <c r="BS1462" s="94">
        <f t="shared" ca="1" si="1838"/>
        <v>-703.3270978400767</v>
      </c>
      <c r="BT1462" s="94">
        <f t="shared" ca="1" si="1838"/>
        <v>-703.3270978400767</v>
      </c>
      <c r="BU1462" s="94">
        <f t="shared" ca="1" si="1838"/>
        <v>-703.3270978400767</v>
      </c>
      <c r="BV1462" s="94">
        <f t="shared" ca="1" si="1838"/>
        <v>-703.3270978400767</v>
      </c>
      <c r="BW1462" s="94">
        <f t="shared" ca="1" si="1838"/>
        <v>-703.3270978400767</v>
      </c>
      <c r="BX1462" s="94">
        <f t="shared" ca="1" si="1838"/>
        <v>-703.3270978400767</v>
      </c>
      <c r="BY1462" s="94">
        <f t="shared" ca="1" si="1838"/>
        <v>-703.3270978400767</v>
      </c>
      <c r="BZ1462" s="94">
        <f t="shared" ca="1" si="1838"/>
        <v>-703.3270978400767</v>
      </c>
      <c r="CA1462" s="94">
        <f t="shared" ca="1" si="1838"/>
        <v>-703.3270978400767</v>
      </c>
      <c r="CB1462" s="94">
        <f t="shared" ca="1" si="1838"/>
        <v>-703.3270978400767</v>
      </c>
      <c r="CC1462" s="94">
        <f t="shared" ca="1" si="1838"/>
        <v>-703.3270978400767</v>
      </c>
      <c r="CD1462" s="94">
        <f t="shared" ca="1" si="1838"/>
        <v>-703.3270978400767</v>
      </c>
      <c r="CE1462" s="94">
        <f t="shared" ca="1" si="1838"/>
        <v>-703.3270978400767</v>
      </c>
      <c r="CF1462" s="94">
        <f t="shared" ref="CF1462:CL1471" ca="1" si="1839">+PMT($H1441/12,$H1440,CF1449+CF1450,0)</f>
        <v>-703.3270978400767</v>
      </c>
      <c r="CG1462" s="94">
        <f t="shared" ca="1" si="1839"/>
        <v>-703.3270978400767</v>
      </c>
      <c r="CH1462" s="94">
        <f t="shared" ca="1" si="1839"/>
        <v>-703.3270978400767</v>
      </c>
      <c r="CI1462" s="94">
        <f t="shared" ca="1" si="1839"/>
        <v>-703.3270978400767</v>
      </c>
      <c r="CJ1462" s="94">
        <f t="shared" ca="1" si="1839"/>
        <v>-703.3270978400767</v>
      </c>
      <c r="CK1462" s="94">
        <f t="shared" ca="1" si="1839"/>
        <v>-703.3270978400767</v>
      </c>
      <c r="CL1462" s="94">
        <f t="shared" ca="1" si="1839"/>
        <v>-703.3270978400767</v>
      </c>
      <c r="CN1462" s="80"/>
      <c r="CO1462" s="94">
        <f t="shared" ref="CO1462:CX1462" si="1840">+PMT($H1441/CO$5,$H1440/12*4,CO1448+CO1450,0)</f>
        <v>0</v>
      </c>
      <c r="CP1462" s="94">
        <f t="shared" ca="1" si="1840"/>
        <v>-1939.5861052487317</v>
      </c>
      <c r="CQ1462" s="94">
        <f t="shared" ca="1" si="1840"/>
        <v>-1472.499095732968</v>
      </c>
      <c r="CR1462" s="94">
        <f t="shared" ca="1" si="1840"/>
        <v>-602.3183264110811</v>
      </c>
      <c r="CS1462" s="94">
        <f t="shared" ca="1" si="1840"/>
        <v>449.72394138062049</v>
      </c>
      <c r="CT1462" s="94">
        <f t="shared" ca="1" si="1840"/>
        <v>1408.5226022107051</v>
      </c>
      <c r="CU1462" s="94">
        <f t="shared" ca="1" si="1840"/>
        <v>1501.3040785782064</v>
      </c>
      <c r="CV1462" s="94">
        <f t="shared" ca="1" si="1840"/>
        <v>805.91504331083524</v>
      </c>
      <c r="CW1462" s="94">
        <f t="shared" ca="1" si="1840"/>
        <v>-281.19232350823688</v>
      </c>
      <c r="CX1462" s="94">
        <f t="shared" ca="1" si="1840"/>
        <v>-1201.1867641760489</v>
      </c>
      <c r="CY1462" s="94">
        <f ca="1">+PMT($H1441/CL$5,$H1440/12*4,CY1448+CY1450,0)</f>
        <v>-1392.6990723961781</v>
      </c>
      <c r="CZ1462" s="94">
        <f t="shared" ref="CZ1462:DL1462" ca="1" si="1841">+PMT($H1441/CZ$5,$H1440/12*4,CZ1448+CZ1450,0)</f>
        <v>-773.05971301585396</v>
      </c>
      <c r="DA1462" s="94">
        <f t="shared" ca="1" si="1841"/>
        <v>177.3540612049419</v>
      </c>
      <c r="DB1462" s="94">
        <f t="shared" ca="1" si="1841"/>
        <v>1029.638352961907</v>
      </c>
      <c r="DC1462" s="94">
        <f t="shared" ca="1" si="1841"/>
        <v>1310.2365538169674</v>
      </c>
      <c r="DD1462" s="94">
        <f t="shared" ca="1" si="1841"/>
        <v>879.36109792722311</v>
      </c>
      <c r="DE1462" s="94">
        <f t="shared" ca="1" si="1841"/>
        <v>-1.5292374203829713</v>
      </c>
      <c r="DF1462" s="94">
        <f t="shared" ca="1" si="1841"/>
        <v>-856.89145235204387</v>
      </c>
      <c r="DG1462" s="94">
        <f t="shared" ca="1" si="1841"/>
        <v>-1232.1643735582049</v>
      </c>
      <c r="DH1462" s="94">
        <f t="shared" ca="1" si="1841"/>
        <v>-941.00349897341823</v>
      </c>
      <c r="DI1462" s="94">
        <f t="shared" ca="1" si="1841"/>
        <v>-158.67814870436263</v>
      </c>
      <c r="DJ1462" s="94">
        <f t="shared" ca="1" si="1841"/>
        <v>684.97832540449497</v>
      </c>
      <c r="DK1462" s="94">
        <f t="shared" ca="1" si="1841"/>
        <v>1139.8696593265447</v>
      </c>
      <c r="DL1462" s="94">
        <f t="shared" ca="1" si="1841"/>
        <v>975.60422410225749</v>
      </c>
    </row>
    <row r="1463" spans="1:116" x14ac:dyDescent="0.4">
      <c r="D1463" t="s">
        <v>771</v>
      </c>
      <c r="E1463" s="8" t="str">
        <f t="shared" si="1802"/>
        <v>1463 LAMORTR-S</v>
      </c>
      <c r="G1463" s="126" t="s">
        <v>293</v>
      </c>
      <c r="H1463" s="27"/>
      <c r="J1463"/>
      <c r="K1463" s="340">
        <f ca="1">SUMIF($4:$4,K$2,1463:1463)</f>
        <v>-9.0794171463052585E+55</v>
      </c>
      <c r="L1463" s="340">
        <f ca="1">SUMIF($4:$4,L$2,1463:1463)</f>
        <v>-3.331856956192644E+106</v>
      </c>
      <c r="M1463" s="340">
        <f ca="1">SUMIF($4:$4,M$2,1463:1463)</f>
        <v>-5.3928330921306435E+153</v>
      </c>
      <c r="N1463" s="340">
        <f ca="1">SUMIF($4:$4,N$2,1463:1463)</f>
        <v>5.3669374145471852E+200</v>
      </c>
      <c r="O1463" s="340">
        <f ca="1">SUMIF($4:$4,O$2,1463:1463)</f>
        <v>1.0810668612255211E+246</v>
      </c>
      <c r="P1463" s="340">
        <f ca="1">SUMIF($4:$4,P$2,1463:1463)</f>
        <v>1.1836878849980193E+290</v>
      </c>
      <c r="R1463" s="28"/>
      <c r="S1463" s="93" cm="1">
        <f t="array" aca="1" ref="S1463" ca="1">SUM(INDEX(1459:1459,1,MAX(COLUMN($R:$R),COLUMN()-($H1440-1))):S1462)</f>
        <v>-703.3270978400767</v>
      </c>
      <c r="T1463" s="93" cm="1">
        <f t="array" aca="1" ref="T1463" ca="1">SUM(INDEX(1459:1459,1,MAX(COLUMN($R:$R),COLUMN()-($H1440-1))):T1462)</f>
        <v>297542263.94387788</v>
      </c>
      <c r="U1463" s="93" cm="1">
        <f t="array" aca="1" ref="U1463" ca="1">SUM(INDEX(1459:1459,1,MAX(COLUMN($R:$R),COLUMN()-($H1440-1))):U1462)</f>
        <v>79024386228975.266</v>
      </c>
      <c r="V1463" s="93" cm="1">
        <f t="array" aca="1" ref="V1463" ca="1">SUM(INDEX(1459:1459,1,MAX(COLUMN($R:$R),COLUMN()-($H1440-1))):V1462)</f>
        <v>9.8087100143595725E+18</v>
      </c>
      <c r="W1463" s="93" cm="1">
        <f t="array" aca="1" ref="W1463" ca="1">SUM(INDEX(1459:1459,1,MAX(COLUMN($R:$R),COLUMN()-($H1440-1))):W1462)</f>
        <v>8.071176182643399E+23</v>
      </c>
      <c r="X1463" s="93" cm="1">
        <f t="array" aca="1" ref="X1463" ca="1">SUM(INDEX(1459:1459,1,MAX(COLUMN($R:$R),COLUMN()-($H1440-1))):X1462)</f>
        <v>5.0061226213801055E+28</v>
      </c>
      <c r="Y1463" s="93" cm="1">
        <f t="array" aca="1" ref="Y1463" ca="1">SUM(INDEX(1459:1459,1,MAX(COLUMN($R:$R),COLUMN()-($H1440-1))):Y1462)</f>
        <v>2.5034028080543225E+33</v>
      </c>
      <c r="Z1463" s="93" cm="1">
        <f t="array" aca="1" ref="Z1463" ca="1">SUM(INDEX(1459:1459,1,MAX(COLUMN($R:$R),COLUMN()-($H1440-1))):Z1462)</f>
        <v>1.0519403423593126E+38</v>
      </c>
      <c r="AA1463" s="93" cm="1">
        <f t="array" aca="1" ref="AA1463" ca="1">SUM(INDEX(1459:1459,1,MAX(COLUMN($R:$R),COLUMN()-($H1440-1))):AA1462)</f>
        <v>3.8194505538501287E+42</v>
      </c>
      <c r="AB1463" s="93" cm="1">
        <f t="array" aca="1" ref="AB1463" ca="1">SUM(INDEX(1459:1459,1,MAX(COLUMN($R:$R),COLUMN()-($H1440-1))):AB1462)</f>
        <v>1.2225072350811381E+47</v>
      </c>
      <c r="AC1463" s="93" cm="1">
        <f t="array" aca="1" ref="AC1463" ca="1">SUM(INDEX(1459:1459,1,MAX(COLUMN($R:$R),COLUMN()-($H1440-1))):AC1462)</f>
        <v>3.5015350869217546E+51</v>
      </c>
      <c r="AD1463" s="93" cm="1">
        <f t="array" aca="1" ref="AD1463" ca="1">SUM(INDEX(1459:1459,1,MAX(COLUMN($R:$R),COLUMN()-($H1440-1))):AD1462)</f>
        <v>9.0797702173506822E+55</v>
      </c>
      <c r="AE1463" s="93" cm="1">
        <f t="array" aca="1" ref="AE1463" ca="1">SUM(INDEX(1459:1459,1,MAX(COLUMN($R:$R),COLUMN()-($H1440-1))):AE1462)</f>
        <v>2.1514223980881458E+60</v>
      </c>
      <c r="AF1463" s="93" cm="1">
        <f t="array" aca="1" ref="AF1463" ca="1">SUM(INDEX(1459:1459,1,MAX(COLUMN($R:$R),COLUMN()-($H1440-1))):AF1462)</f>
        <v>4.6934064563227271E+64</v>
      </c>
      <c r="AG1463" s="93" cm="1">
        <f t="array" aca="1" ref="AG1463" ca="1">SUM(INDEX(1459:1459,1,MAX(COLUMN($R:$R),COLUMN()-($H1440-1))):AG1462)</f>
        <v>9.4859031961108728E+68</v>
      </c>
      <c r="AH1463" s="93" cm="1">
        <f t="array" aca="1" ref="AH1463" ca="1">SUM(INDEX(1459:1459,1,MAX(COLUMN($R:$R),COLUMN()-($H1440-1))):AH1462)</f>
        <v>1.7855905038388127E+73</v>
      </c>
      <c r="AI1463" s="93" cm="1">
        <f t="array" aca="1" ref="AI1463" ca="1">SUM(INDEX(1459:1459,1,MAX(COLUMN($R:$R),COLUMN()-($H1440-1))):AI1462)</f>
        <v>3.1444285392976535E+77</v>
      </c>
      <c r="AJ1463" s="93" cm="1">
        <f t="array" aca="1" ref="AJ1463" ca="1">SUM(INDEX(1459:1459,1,MAX(COLUMN($R:$R),COLUMN()-($H1440-1))):AJ1462)</f>
        <v>5.2002874779752389E+81</v>
      </c>
      <c r="AK1463" s="93" cm="1">
        <f t="array" aca="1" ref="AK1463" ca="1">SUM(INDEX(1459:1459,1,MAX(COLUMN($R:$R),COLUMN()-($H1440-1))):AK1462)</f>
        <v>8.1036511872768783E+85</v>
      </c>
      <c r="AL1463" s="93" cm="1">
        <f t="array" aca="1" ref="AL1463" ca="1">SUM(INDEX(1459:1459,1,MAX(COLUMN($R:$R),COLUMN()-($H1440-1))):AL1462)</f>
        <v>1.1933061994206487E+90</v>
      </c>
      <c r="AM1463" s="93" cm="1">
        <f t="array" aca="1" ref="AM1463" ca="1">SUM(INDEX(1459:1459,1,MAX(COLUMN($R:$R),COLUMN()-($H1440-1))):AM1462)</f>
        <v>1.6646554978488128E+94</v>
      </c>
      <c r="AN1463" s="93" cm="1">
        <f t="array" aca="1" ref="AN1463" ca="1">SUM(INDEX(1459:1459,1,MAX(COLUMN($R:$R),COLUMN()-($H1440-1))):AN1462)</f>
        <v>2.2046175266278776E+98</v>
      </c>
      <c r="AO1463" s="93" cm="1">
        <f t="array" aca="1" ref="AO1463" ca="1">SUM(INDEX(1459:1459,1,MAX(COLUMN($R:$R),COLUMN()-($H1440-1))):AO1462)</f>
        <v>2.7770066145022305E+102</v>
      </c>
      <c r="AP1463" s="93" cm="1">
        <f t="array" aca="1" ref="AP1463" ca="1">SUM(INDEX(1459:1459,1,MAX(COLUMN($R:$R),COLUMN()-($H1440-1))):AP1462)</f>
        <v>3.3321369702884511E+106</v>
      </c>
      <c r="AQ1463" s="93" cm="1">
        <f t="array" aca="1" ref="AQ1463" ca="1">SUM(INDEX(1459:1459,1,MAX(COLUMN($R:$R),COLUMN()-($H1440-1))):AQ1462)</f>
        <v>3.8133579218957849E+110</v>
      </c>
      <c r="AR1463" s="93" cm="1">
        <f t="array" aca="1" ref="AR1463" ca="1">SUM(INDEX(1459:1459,1,MAX(COLUMN($R:$R),COLUMN()-($H1440-1))):AR1462)</f>
        <v>4.1660984563242266E+114</v>
      </c>
      <c r="AS1463" s="93" cm="1">
        <f t="array" aca="1" ref="AS1463" ca="1">SUM(INDEX(1459:1459,1,MAX(COLUMN($R:$R),COLUMN()-($H1440-1))):AS1462)</f>
        <v>4.3474328698082693E+118</v>
      </c>
      <c r="AT1463" s="93" cm="1">
        <f t="array" aca="1" ref="AT1463" ca="1">SUM(INDEX(1459:1459,1,MAX(COLUMN($R:$R),COLUMN()-($H1440-1))):AT1462)</f>
        <v>4.3338939267682736E+122</v>
      </c>
      <c r="AU1463" s="93" cm="1">
        <f t="array" aca="1" ref="AU1463" ca="1">SUM(INDEX(1459:1459,1,MAX(COLUMN($R:$R),COLUMN()-($H1440-1))):AU1462)</f>
        <v>4.1256589198840954E+126</v>
      </c>
      <c r="AV1463" s="93" cm="1">
        <f t="array" aca="1" ref="AV1463" ca="1">SUM(INDEX(1459:1459,1,MAX(COLUMN($R:$R),COLUMN()-($H1440-1))):AV1462)</f>
        <v>3.7461857515319029E+130</v>
      </c>
      <c r="AW1463" s="93" cm="1">
        <f t="array" aca="1" ref="AW1463" ca="1">SUM(INDEX(1459:1459,1,MAX(COLUMN($R:$R),COLUMN()-($H1440-1))):AW1462)</f>
        <v>3.2375583736586801E+134</v>
      </c>
      <c r="AX1463" s="93" cm="1">
        <f t="array" aca="1" ref="AX1463" ca="1">SUM(INDEX(1459:1459,1,MAX(COLUMN($R:$R),COLUMN()-($H1440-1))):AX1462)</f>
        <v>2.6528331087854513E+138</v>
      </c>
      <c r="AY1463" s="93" cm="1">
        <f t="array" aca="1" ref="AY1463" ca="1">SUM(INDEX(1459:1459,1,MAX(COLUMN($R:$R),COLUMN()-($H1440-1))):AY1462)</f>
        <v>2.0472639331057495E+142</v>
      </c>
      <c r="AZ1463" s="93" cm="1">
        <f t="array" aca="1" ref="AZ1463" ca="1">SUM(INDEX(1459:1459,1,MAX(COLUMN($R:$R),COLUMN()-($H1440-1))):AZ1462)</f>
        <v>1.4703088960461685E+146</v>
      </c>
      <c r="BA1463" s="93" cm="1">
        <f t="array" aca="1" ref="BA1463" ca="1">SUM(INDEX(1459:1459,1,MAX(COLUMN($R:$R),COLUMN()-($H1440-1))):BA1462)</f>
        <v>9.5985741684162913E+149</v>
      </c>
      <c r="BB1463" s="93" cm="1">
        <f t="array" aca="1" ref="BB1463" ca="1">SUM(INDEX(1459:1459,1,MAX(COLUMN($R:$R),COLUMN()-($H1440-1))):BB1462)</f>
        <v>5.393800943439227E+153</v>
      </c>
      <c r="BC1463" s="93" cm="1">
        <f t="array" aca="1" ref="BC1463" ca="1">SUM(INDEX(1459:1459,1,MAX(COLUMN($R:$R),COLUMN()-($H1440-1))):BC1462)</f>
        <v>2.1794054580439536E+157</v>
      </c>
      <c r="BD1463" s="93" cm="1">
        <f t="array" aca="1" ref="BD1463" ca="1">SUM(INDEX(1459:1459,1,MAX(COLUMN($R:$R),COLUMN()-($H1440-1))):BD1462)</f>
        <v>-7.572890761847857E+159</v>
      </c>
      <c r="BE1463" s="93" cm="1">
        <f t="array" aca="1" ref="BE1463" ca="1">SUM(INDEX(1459:1459,1,MAX(COLUMN($R:$R),COLUMN()-($H1440-1))):BE1462)</f>
        <v>-1.4893344273833658E+165</v>
      </c>
      <c r="BF1463" s="93" cm="1">
        <f t="array" aca="1" ref="BF1463" ca="1">SUM(INDEX(1459:1459,1,MAX(COLUMN($R:$R),COLUMN()-($H1440-1))):BF1462)</f>
        <v>-2.227275406771366E+169</v>
      </c>
      <c r="BG1463" s="93" cm="1">
        <f t="array" aca="1" ref="BG1463" ca="1">SUM(INDEX(1459:1459,1,MAX(COLUMN($R:$R),COLUMN()-($H1440-1))):BG1462)</f>
        <v>-2.4691900089183711E+173</v>
      </c>
      <c r="BH1463" s="93" cm="1">
        <f t="array" aca="1" ref="BH1463" ca="1">SUM(INDEX(1459:1459,1,MAX(COLUMN($R:$R),COLUMN()-($H1440-1))):BH1462)</f>
        <v>-2.3827213777204759E+177</v>
      </c>
      <c r="BI1463" s="93" cm="1">
        <f t="array" aca="1" ref="BI1463" ca="1">SUM(INDEX(1459:1459,1,MAX(COLUMN($R:$R),COLUMN()-($H1440-1))):BI1462)</f>
        <v>-2.107798820485294E+181</v>
      </c>
      <c r="BJ1463" s="93" cm="1">
        <f t="array" aca="1" ref="BJ1463" ca="1">SUM(INDEX(1459:1459,1,MAX(COLUMN($R:$R),COLUMN()-($H1440-1))):BJ1462)</f>
        <v>-1.7501134378145788E+185</v>
      </c>
      <c r="BK1463" s="93" cm="1">
        <f t="array" aca="1" ref="BK1463" ca="1">SUM(INDEX(1459:1459,1,MAX(COLUMN($R:$R),COLUMN()-($H1440-1))):BK1462)</f>
        <v>-1.3815845116430722E+189</v>
      </c>
      <c r="BL1463" s="93" cm="1">
        <f t="array" aca="1" ref="BL1463" ca="1">SUM(INDEX(1459:1459,1,MAX(COLUMN($R:$R),COLUMN()-($H1440-1))):BL1462)</f>
        <v>-1.0451824422764145E+193</v>
      </c>
      <c r="BM1463" s="93" cm="1">
        <f t="array" aca="1" ref="BM1463" ca="1">SUM(INDEX(1459:1459,1,MAX(COLUMN($R:$R),COLUMN()-($H1440-1))):BM1462)</f>
        <v>-7.6171319752628049E+196</v>
      </c>
      <c r="BN1463" s="93" cm="1">
        <f t="array" aca="1" ref="BN1463" ca="1">SUM(INDEX(1459:1459,1,MAX(COLUMN($R:$R),COLUMN()-($H1440-1))):BN1462)</f>
        <v>-5.3677054718571684E+200</v>
      </c>
      <c r="BO1463" s="93" cm="1">
        <f t="array" aca="1" ref="BO1463" ca="1">SUM(INDEX(1459:1459,1,MAX(COLUMN($R:$R),COLUMN()-($H1440-1))):BO1462)</f>
        <v>-3.6675789260596849E+204</v>
      </c>
      <c r="BP1463" s="93" cm="1">
        <f t="array" aca="1" ref="BP1463" ca="1">SUM(INDEX(1459:1459,1,MAX(COLUMN($R:$R),COLUMN()-($H1440-1))):BP1462)</f>
        <v>-2.4349168014533874E+208</v>
      </c>
      <c r="BQ1463" s="93" cm="1">
        <f t="array" aca="1" ref="BQ1463" ca="1">SUM(INDEX(1459:1459,1,MAX(COLUMN($R:$R),COLUMN()-($H1440-1))):BQ1462)</f>
        <v>-1.5733763864334091E+212</v>
      </c>
      <c r="BR1463" s="93" cm="1">
        <f t="array" aca="1" ref="BR1463" ca="1">SUM(INDEX(1459:1459,1,MAX(COLUMN($R:$R),COLUMN()-($H1440-1))):BR1462)</f>
        <v>-9.9087395756005288E+215</v>
      </c>
      <c r="BS1463" s="93" cm="1">
        <f t="array" aca="1" ref="BS1463" ca="1">SUM(INDEX(1459:1459,1,MAX(COLUMN($R:$R),COLUMN()-($H1440-1))):BS1462)</f>
        <v>-6.0888283760062729E+219</v>
      </c>
      <c r="BT1463" s="93" cm="1">
        <f t="array" aca="1" ref="BT1463" ca="1">SUM(INDEX(1459:1459,1,MAX(COLUMN($R:$R),COLUMN()-($H1440-1))):BT1462)</f>
        <v>-3.6542115773093709E+223</v>
      </c>
      <c r="BU1463" s="93" cm="1">
        <f t="array" aca="1" ref="BU1463" ca="1">SUM(INDEX(1459:1459,1,MAX(COLUMN($R:$R),COLUMN()-($H1440-1))):BU1462)</f>
        <v>-2.1436462270023058E+227</v>
      </c>
      <c r="BV1463" s="93" cm="1">
        <f t="array" aca="1" ref="BV1463" ca="1">SUM(INDEX(1459:1459,1,MAX(COLUMN($R:$R),COLUMN()-($H1440-1))):BV1462)</f>
        <v>-1.2300384971969391E+231</v>
      </c>
      <c r="BW1463" s="93" cm="1">
        <f t="array" aca="1" ref="BW1463" ca="1">SUM(INDEX(1459:1459,1,MAX(COLUMN($R:$R),COLUMN()-($H1440-1))):BW1462)</f>
        <v>-6.9080896655807998E+234</v>
      </c>
      <c r="BX1463" s="93" cm="1">
        <f t="array" aca="1" ref="BX1463" ca="1">SUM(INDEX(1459:1459,1,MAX(COLUMN($R:$R),COLUMN()-($H1440-1))):BX1462)</f>
        <v>-3.7993205460549493E+238</v>
      </c>
      <c r="BY1463" s="93" cm="1">
        <f t="array" aca="1" ref="BY1463" ca="1">SUM(INDEX(1459:1459,1,MAX(COLUMN($R:$R),COLUMN()-($H1440-1))):BY1462)</f>
        <v>-2.0472473599974608E+242</v>
      </c>
      <c r="BZ1463" s="93" cm="1">
        <f t="array" aca="1" ref="BZ1463" ca="1">SUM(INDEX(1459:1459,1,MAX(COLUMN($R:$R),COLUMN()-($H1440-1))):BZ1462)</f>
        <v>-1.0812732907297381E+246</v>
      </c>
      <c r="CA1463" s="93" cm="1">
        <f t="array" aca="1" ref="CA1463" ca="1">SUM(INDEX(1459:1459,1,MAX(COLUMN($R:$R),COLUMN()-($H1440-1))):CA1462)</f>
        <v>-5.5997100382861334E+249</v>
      </c>
      <c r="CB1463" s="93" cm="1">
        <f t="array" aca="1" ref="CB1463" ca="1">SUM(INDEX(1459:1459,1,MAX(COLUMN($R:$R),COLUMN()-($H1440-1))):CB1462)</f>
        <v>-2.8445062251044259E+253</v>
      </c>
      <c r="CC1463" s="93" cm="1">
        <f t="array" aca="1" ref="CC1463" ca="1">SUM(INDEX(1459:1459,1,MAX(COLUMN($R:$R),COLUMN()-($H1440-1))):CC1462)</f>
        <v>-1.4177187586794294E+257</v>
      </c>
      <c r="CD1463" s="93" cm="1">
        <f t="array" aca="1" ref="CD1463" ca="1">SUM(INDEX(1459:1459,1,MAX(COLUMN($R:$R),COLUMN()-($H1440-1))):CD1462)</f>
        <v>-6.9347594288696856E+260</v>
      </c>
      <c r="CE1463" s="93" cm="1">
        <f t="array" aca="1" ref="CE1463" ca="1">SUM(INDEX(1459:1459,1,MAX(COLUMN($R:$R),COLUMN()-($H1440-1))):CE1462)</f>
        <v>-3.3299213190466098E+264</v>
      </c>
      <c r="CF1463" s="93" cm="1">
        <f t="array" aca="1" ref="CF1463" ca="1">SUM(INDEX(1459:1459,1,MAX(COLUMN($R:$R),COLUMN()-($H1440-1))):CF1462)</f>
        <v>-1.5699603073489863E+268</v>
      </c>
      <c r="CG1463" s="93" cm="1">
        <f t="array" aca="1" ref="CG1463" ca="1">SUM(INDEX(1459:1459,1,MAX(COLUMN($R:$R),COLUMN()-($H1440-1))):CG1462)</f>
        <v>-7.2690000518604823E+271</v>
      </c>
      <c r="CH1463" s="93" cm="1">
        <f t="array" aca="1" ref="CH1463" ca="1">SUM(INDEX(1459:1459,1,MAX(COLUMN($R:$R),COLUMN()-($H1440-1))):CH1462)</f>
        <v>-3.3056718713979805E+275</v>
      </c>
      <c r="CI1463" s="93" cm="1">
        <f t="array" aca="1" ref="CI1463" ca="1">SUM(INDEX(1459:1459,1,MAX(COLUMN($R:$R),COLUMN()-($H1440-1))):CI1462)</f>
        <v>-1.4767272385845573E+279</v>
      </c>
      <c r="CJ1463" s="93" cm="1">
        <f t="array" aca="1" ref="CJ1463" ca="1">SUM(INDEX(1459:1459,1,MAX(COLUMN($R:$R),COLUMN()-($H1440-1))):CJ1462)</f>
        <v>-6.4809859064996855E+282</v>
      </c>
      <c r="CK1463" s="93" cm="1">
        <f t="array" aca="1" ref="CK1463" ca="1">SUM(INDEX(1459:1459,1,MAX(COLUMN($R:$R),COLUMN()-($H1440-1))):CK1462)</f>
        <v>-2.7945680708534672E+286</v>
      </c>
      <c r="CL1463" s="93" cm="1">
        <f t="array" aca="1" ref="CL1463" ca="1">SUM(INDEX(1459:1459,1,MAX(COLUMN($R:$R),COLUMN()-($H1440-1))):CL1462)</f>
        <v>-1.1839696684434998E+290</v>
      </c>
      <c r="CN1463" s="77"/>
      <c r="CO1463" s="93" cm="1">
        <f t="array" aca="1" ref="CO1463" ca="1">SUM(INDEX(1460:1460,1,MAX(COLUMN($R:$R),COLUMN()-($H1440/CO$5))):CO1462)</f>
        <v>-703.3270978400767</v>
      </c>
      <c r="CP1463" s="93" cm="1">
        <f t="array" aca="1" ref="CP1463" ca="1">SUM(INDEX(1460:1460,1,MAX(COLUMN($R:$R),COLUMN()-($H1440/CP$5))):CP1462)</f>
        <v>-1939.5861052487317</v>
      </c>
      <c r="CQ1463" s="93" cm="1">
        <f t="array" aca="1" ref="CQ1463" ca="1">SUM(INDEX(1460:1460,1,MAX(COLUMN($R:$R),COLUMN()-($H1440/CQ$5))):CQ1462)</f>
        <v>-3412.0852009816999</v>
      </c>
      <c r="CR1463" s="93" cm="1">
        <f t="array" aca="1" ref="CR1463" ca="1">SUM(INDEX(1460:1460,1,MAX(COLUMN($R:$R),COLUMN()-($H1440/CR$5))):CR1462)</f>
        <v>-4014.4035273927811</v>
      </c>
      <c r="CS1463" s="93" cm="1">
        <f t="array" aca="1" ref="CS1463" ca="1">SUM(INDEX(1460:1460,1,MAX(COLUMN($R:$R),COLUMN()-($H1440/CS$5))):CS1462)</f>
        <v>-3564.6795860121606</v>
      </c>
      <c r="CT1463" s="93" cm="1">
        <f t="array" aca="1" ref="CT1463" ca="1">SUM(INDEX(1460:1460,1,MAX(COLUMN($R:$R),COLUMN()-($H1440/CT$5))):CT1462)</f>
        <v>-216.57087855272334</v>
      </c>
      <c r="CU1463" s="93" cm="1">
        <f t="array" aca="1" ref="CU1463" ca="1">SUM(INDEX(1460:1460,1,MAX(COLUMN($R:$R),COLUMN()-($H1440/CU$5))):CU1462)</f>
        <v>2757.2322957584511</v>
      </c>
      <c r="CV1463" s="93" cm="1">
        <f t="array" aca="1" ref="CV1463" ca="1">SUM(INDEX(1460:1460,1,MAX(COLUMN($R:$R),COLUMN()-($H1440/CV$5))):CV1462)</f>
        <v>4165.4656654803675</v>
      </c>
      <c r="CW1463" s="93" cm="1">
        <f t="array" aca="1" ref="CW1463" ca="1">SUM(INDEX(1460:1460,1,MAX(COLUMN($R:$R),COLUMN()-($H1440/CW$5))):CW1462)</f>
        <v>3434.5494005915098</v>
      </c>
      <c r="CX1463" s="93" cm="1">
        <f t="array" aca="1" ref="CX1463" ca="1">SUM(INDEX(1460:1460,1,MAX(COLUMN($R:$R),COLUMN()-($H1440/CX$5))):CX1462)</f>
        <v>824.84003420475597</v>
      </c>
      <c r="CY1463" s="93" cm="1">
        <f t="array" aca="1" ref="CY1463" ca="1">SUM(INDEX(1460:1460,1,MAX(COLUMN($R:$R),COLUMN()-($H1440/CL$5))):CY1462)</f>
        <v>-2593.8858365722272</v>
      </c>
      <c r="CZ1463" s="93" cm="1">
        <f t="array" aca="1" ref="CZ1463" ca="1">SUM(INDEX(1460:1460,1,MAX(COLUMN($R:$R),COLUMN()-($H1440/CZ$5))):CZ1462)</f>
        <v>-3648.1378730963179</v>
      </c>
      <c r="DA1463" s="93" cm="1">
        <f t="array" aca="1" ref="DA1463" ca="1">SUM(INDEX(1460:1460,1,MAX(COLUMN($R:$R),COLUMN()-($H1440/DA$5))):DA1462)</f>
        <v>-3189.5914883831392</v>
      </c>
      <c r="DB1463" s="93" cm="1">
        <f t="array" aca="1" ref="DB1463" ca="1">SUM(INDEX(1460:1460,1,MAX(COLUMN($R:$R),COLUMN()-($H1440/DB$5))):DB1462)</f>
        <v>-958.76637124518311</v>
      </c>
      <c r="DC1463" s="93" cm="1">
        <f t="array" aca="1" ref="DC1463" ca="1">SUM(INDEX(1460:1460,1,MAX(COLUMN($R:$R),COLUMN()-($H1440/DC$5))):DC1462)</f>
        <v>1744.1692549679624</v>
      </c>
      <c r="DD1463" s="93" cm="1">
        <f t="array" aca="1" ref="DD1463" ca="1">SUM(INDEX(1460:1460,1,MAX(COLUMN($R:$R),COLUMN()-($H1440/DD$5))):DD1462)</f>
        <v>3396.5900659110393</v>
      </c>
      <c r="DE1463" s="93" cm="1">
        <f t="array" aca="1" ref="DE1463" ca="1">SUM(INDEX(1460:1460,1,MAX(COLUMN($R:$R),COLUMN()-($H1440/DE$5))):DE1462)</f>
        <v>3217.7067672857142</v>
      </c>
      <c r="DF1463" s="93" cm="1">
        <f t="array" aca="1" ref="DF1463" ca="1">SUM(INDEX(1460:1460,1,MAX(COLUMN($R:$R),COLUMN()-($H1440/DF$5))):DF1462)</f>
        <v>1331.1769619717634</v>
      </c>
      <c r="DG1463" s="93" cm="1">
        <f t="array" aca="1" ref="DG1463" ca="1">SUM(INDEX(1460:1460,1,MAX(COLUMN($R:$R),COLUMN()-($H1440/DG$5))):DG1462)</f>
        <v>-1211.2239654034088</v>
      </c>
      <c r="DH1463" s="93" cm="1">
        <f t="array" aca="1" ref="DH1463" ca="1">SUM(INDEX(1460:1460,1,MAX(COLUMN($R:$R),COLUMN()-($H1440/DH$5))):DH1462)</f>
        <v>-3031.5885623040499</v>
      </c>
      <c r="DI1463" s="93" cm="1">
        <f t="array" aca="1" ref="DI1463" ca="1">SUM(INDEX(1460:1460,1,MAX(COLUMN($R:$R),COLUMN()-($H1440/DI$5))):DI1462)</f>
        <v>-3188.7374735880298</v>
      </c>
      <c r="DJ1463" s="93" cm="1">
        <f t="array" aca="1" ref="DJ1463" ca="1">SUM(INDEX(1460:1460,1,MAX(COLUMN($R:$R),COLUMN()-($H1440/DJ$5))):DJ1462)</f>
        <v>-1646.8676958314909</v>
      </c>
      <c r="DK1463" s="93" cm="1">
        <f t="array" aca="1" ref="DK1463" ca="1">SUM(INDEX(1460:1460,1,MAX(COLUMN($R:$R),COLUMN()-($H1440/DK$5))):DK1462)</f>
        <v>725.16633705325887</v>
      </c>
      <c r="DL1463" s="93" cm="1">
        <f t="array" aca="1" ref="DL1463" ca="1">SUM(INDEX(1460:1460,1,MAX(COLUMN($R:$R),COLUMN()-($H1440/DL$5))):DL1462)</f>
        <v>2641.7740601289347</v>
      </c>
    </row>
    <row r="1464" spans="1:116" x14ac:dyDescent="0.4">
      <c r="D1464" t="s">
        <v>771</v>
      </c>
      <c r="E1464" s="8" t="str">
        <f t="shared" ref="E1464:E1473" si="1842">ROW()&amp;" "&amp;D1464</f>
        <v>1464 LAMORTR-S</v>
      </c>
      <c r="G1464" s="126"/>
      <c r="H1464" s="27"/>
      <c r="J1464"/>
      <c r="K1464" s="340"/>
      <c r="L1464" s="340"/>
      <c r="M1464" s="340"/>
      <c r="N1464" s="340"/>
      <c r="O1464" s="340"/>
      <c r="P1464" s="340"/>
      <c r="R1464" s="28"/>
      <c r="S1464" s="93"/>
      <c r="T1464" s="93"/>
      <c r="U1464" s="93"/>
      <c r="V1464" s="93"/>
      <c r="W1464" s="93"/>
      <c r="X1464" s="93"/>
      <c r="Y1464" s="93"/>
      <c r="Z1464" s="93"/>
      <c r="AA1464" s="93"/>
      <c r="AB1464" s="93"/>
      <c r="AC1464" s="93"/>
      <c r="AD1464" s="93"/>
      <c r="AE1464" s="93"/>
      <c r="AF1464" s="93"/>
      <c r="AG1464" s="93"/>
      <c r="AH1464" s="93"/>
      <c r="AI1464" s="93"/>
      <c r="AJ1464" s="93"/>
      <c r="AK1464" s="93"/>
      <c r="AL1464" s="93"/>
      <c r="AM1464" s="93"/>
      <c r="AN1464" s="93"/>
      <c r="AO1464" s="93"/>
      <c r="AP1464" s="93"/>
      <c r="AQ1464" s="93"/>
      <c r="AR1464" s="93"/>
      <c r="AS1464" s="93"/>
      <c r="AT1464" s="93"/>
      <c r="AU1464" s="93"/>
      <c r="AV1464" s="93"/>
      <c r="AW1464" s="93"/>
      <c r="AX1464" s="93"/>
      <c r="AY1464" s="93"/>
      <c r="AZ1464" s="93"/>
      <c r="BA1464" s="93"/>
      <c r="BB1464" s="93"/>
      <c r="BC1464" s="93"/>
      <c r="BD1464" s="93"/>
      <c r="BE1464" s="93"/>
      <c r="BF1464" s="93"/>
      <c r="BG1464" s="93"/>
      <c r="BH1464" s="93"/>
      <c r="BI1464" s="93"/>
      <c r="BJ1464" s="93"/>
      <c r="BK1464" s="93"/>
      <c r="BL1464" s="93"/>
      <c r="BM1464" s="93"/>
      <c r="BN1464" s="93"/>
      <c r="BO1464" s="93"/>
      <c r="BP1464" s="93"/>
      <c r="BQ1464" s="93"/>
      <c r="BR1464" s="93"/>
      <c r="BS1464" s="93"/>
      <c r="BT1464" s="93"/>
      <c r="BU1464" s="93"/>
      <c r="BV1464" s="93"/>
      <c r="BW1464" s="93"/>
      <c r="BX1464" s="93"/>
      <c r="BY1464" s="93"/>
      <c r="BZ1464" s="93"/>
      <c r="CA1464" s="93"/>
      <c r="CB1464" s="93"/>
      <c r="CC1464" s="93"/>
      <c r="CD1464" s="93"/>
      <c r="CE1464" s="93"/>
      <c r="CF1464" s="93"/>
      <c r="CG1464" s="93"/>
      <c r="CH1464" s="93"/>
      <c r="CI1464" s="93"/>
      <c r="CJ1464" s="93"/>
      <c r="CK1464" s="93"/>
      <c r="CL1464" s="93"/>
      <c r="CN1464" s="77"/>
      <c r="CO1464" s="93"/>
      <c r="CP1464" s="93"/>
      <c r="CQ1464" s="93"/>
      <c r="CR1464" s="93"/>
      <c r="CS1464" s="93"/>
      <c r="CT1464" s="93"/>
      <c r="CU1464" s="93"/>
      <c r="CV1464" s="93"/>
      <c r="CW1464" s="93"/>
      <c r="CX1464" s="93"/>
      <c r="CY1464" s="93"/>
      <c r="CZ1464" s="93"/>
      <c r="DA1464" s="93"/>
      <c r="DB1464" s="93"/>
      <c r="DC1464" s="93"/>
      <c r="DD1464" s="93"/>
      <c r="DE1464" s="93"/>
      <c r="DF1464" s="93"/>
      <c r="DG1464" s="93"/>
      <c r="DH1464" s="93"/>
      <c r="DI1464" s="93"/>
      <c r="DJ1464" s="93"/>
      <c r="DK1464" s="93"/>
      <c r="DL1464" s="93"/>
    </row>
    <row r="1465" spans="1:116" x14ac:dyDescent="0.4">
      <c r="B1465" t="s">
        <v>332</v>
      </c>
      <c r="D1465" t="s">
        <v>771</v>
      </c>
      <c r="E1465" s="8" t="str">
        <f t="shared" si="1802"/>
        <v>1465 LAMORTR-S</v>
      </c>
      <c r="G1465" s="136" t="str">
        <f>G1430</f>
        <v>(Primary label)</v>
      </c>
      <c r="H1465" s="27"/>
      <c r="I1465" s="78"/>
      <c r="J1465" s="78"/>
      <c r="K1465" s="33"/>
      <c r="L1465" s="33"/>
      <c r="M1465" s="33"/>
      <c r="N1465" s="33"/>
      <c r="O1465" s="33"/>
      <c r="P1465" s="33"/>
      <c r="R1465" s="33"/>
      <c r="S1465" s="77"/>
      <c r="T1465" s="77"/>
      <c r="U1465" s="77"/>
      <c r="V1465" s="77"/>
      <c r="W1465" s="77"/>
      <c r="X1465" s="77"/>
      <c r="Y1465" s="77"/>
      <c r="Z1465" s="77"/>
      <c r="AA1465" s="77"/>
      <c r="AB1465" s="77"/>
      <c r="AC1465" s="77"/>
      <c r="AD1465" s="77"/>
      <c r="AE1465" s="77"/>
      <c r="AF1465" s="77"/>
      <c r="AG1465" s="77"/>
      <c r="AH1465" s="77"/>
      <c r="AI1465" s="77"/>
      <c r="AJ1465" s="77"/>
      <c r="AK1465" s="77"/>
      <c r="AL1465" s="77"/>
      <c r="AM1465" s="77"/>
      <c r="AN1465" s="77"/>
      <c r="AO1465" s="77"/>
      <c r="AP1465" s="77"/>
      <c r="AQ1465" s="77"/>
      <c r="AR1465" s="77"/>
      <c r="AS1465" s="77"/>
      <c r="AT1465" s="77"/>
      <c r="AU1465" s="77"/>
      <c r="AV1465" s="77"/>
      <c r="AW1465" s="77"/>
      <c r="AX1465" s="77"/>
      <c r="AY1465" s="77"/>
      <c r="AZ1465" s="77"/>
      <c r="BA1465" s="77"/>
      <c r="BB1465" s="77"/>
      <c r="BC1465" s="77"/>
      <c r="BD1465" s="77"/>
      <c r="BE1465" s="77"/>
      <c r="BF1465" s="77"/>
      <c r="BG1465" s="77"/>
      <c r="BH1465" s="77"/>
      <c r="BI1465" s="77"/>
      <c r="BJ1465" s="77"/>
      <c r="BK1465" s="77"/>
      <c r="BL1465" s="77"/>
      <c r="BM1465" s="77"/>
      <c r="BN1465" s="77"/>
      <c r="BO1465" s="77"/>
      <c r="BP1465" s="77"/>
      <c r="BQ1465" s="77"/>
      <c r="BR1465" s="77"/>
      <c r="BS1465" s="77"/>
      <c r="BT1465" s="77"/>
      <c r="BU1465" s="77"/>
      <c r="BV1465" s="77"/>
      <c r="BW1465" s="77"/>
      <c r="BX1465" s="77"/>
      <c r="BY1465" s="77"/>
      <c r="BZ1465" s="77"/>
      <c r="CA1465" s="77"/>
      <c r="CB1465" s="77"/>
      <c r="CC1465" s="77"/>
      <c r="CD1465" s="77"/>
      <c r="CE1465" s="77"/>
      <c r="CF1465" s="77"/>
      <c r="CG1465" s="77"/>
      <c r="CH1465" s="77"/>
      <c r="CI1465" s="77"/>
      <c r="CJ1465" s="77"/>
      <c r="CK1465" s="77"/>
      <c r="CL1465" s="77"/>
      <c r="CN1465" s="78"/>
      <c r="CO1465" s="77"/>
      <c r="CP1465" s="77"/>
      <c r="CQ1465" s="77"/>
      <c r="CR1465" s="77"/>
      <c r="CS1465" s="77"/>
      <c r="CT1465" s="77"/>
      <c r="CU1465" s="77"/>
      <c r="CV1465" s="77"/>
      <c r="CW1465" s="77"/>
      <c r="CX1465" s="77"/>
      <c r="CY1465" s="77"/>
      <c r="CZ1465" s="77"/>
      <c r="DA1465" s="77"/>
      <c r="DB1465" s="77"/>
      <c r="DC1465" s="77"/>
      <c r="DD1465" s="77"/>
      <c r="DE1465" s="77"/>
      <c r="DF1465" s="77"/>
      <c r="DG1465" s="77"/>
      <c r="DH1465" s="77"/>
      <c r="DI1465" s="77"/>
      <c r="DJ1465" s="77"/>
      <c r="DK1465" s="77"/>
      <c r="DL1465" s="77"/>
    </row>
    <row r="1466" spans="1:116" x14ac:dyDescent="0.4">
      <c r="B1466" t="s">
        <v>332</v>
      </c>
      <c r="D1466" t="s">
        <v>771</v>
      </c>
      <c r="E1466" s="8" t="str">
        <f>ROW()&amp;" "&amp;D1466</f>
        <v>1466 LAMORTR-S</v>
      </c>
      <c r="G1466" s="136" t="str">
        <f>G1431</f>
        <v>primary unit</v>
      </c>
      <c r="H1466" s="27"/>
      <c r="I1466" s="78"/>
      <c r="J1466" s="78"/>
      <c r="K1466" s="33"/>
      <c r="L1466" s="33"/>
      <c r="M1466" s="33"/>
      <c r="N1466" s="33"/>
      <c r="O1466" s="33"/>
      <c r="P1466" s="33"/>
      <c r="R1466" s="33"/>
      <c r="S1466" s="77"/>
      <c r="T1466" s="77"/>
      <c r="U1466" s="77"/>
      <c r="V1466" s="77"/>
      <c r="W1466" s="77"/>
      <c r="X1466" s="77"/>
      <c r="Y1466" s="77"/>
      <c r="Z1466" s="77"/>
      <c r="AA1466" s="77"/>
      <c r="AB1466" s="77"/>
      <c r="AC1466" s="77"/>
      <c r="AD1466" s="77"/>
      <c r="AE1466" s="77"/>
      <c r="AF1466" s="77"/>
      <c r="AG1466" s="77"/>
      <c r="AH1466" s="77"/>
      <c r="AI1466" s="77"/>
      <c r="AJ1466" s="77"/>
      <c r="AK1466" s="77"/>
      <c r="AL1466" s="77"/>
      <c r="AM1466" s="77"/>
      <c r="AN1466" s="77"/>
      <c r="AO1466" s="77"/>
      <c r="AP1466" s="77"/>
      <c r="AQ1466" s="77"/>
      <c r="AR1466" s="77"/>
      <c r="AS1466" s="77"/>
      <c r="AT1466" s="77"/>
      <c r="AU1466" s="77"/>
      <c r="AV1466" s="77"/>
      <c r="AW1466" s="77"/>
      <c r="AX1466" s="77"/>
      <c r="AY1466" s="77"/>
      <c r="AZ1466" s="77"/>
      <c r="BA1466" s="77"/>
      <c r="BB1466" s="77"/>
      <c r="BC1466" s="77"/>
      <c r="BD1466" s="77"/>
      <c r="BE1466" s="77"/>
      <c r="BF1466" s="77"/>
      <c r="BG1466" s="77"/>
      <c r="BH1466" s="77"/>
      <c r="BI1466" s="77"/>
      <c r="BJ1466" s="77"/>
      <c r="BK1466" s="77"/>
      <c r="BL1466" s="77"/>
      <c r="BM1466" s="77"/>
      <c r="BN1466" s="77"/>
      <c r="BO1466" s="77"/>
      <c r="BP1466" s="77"/>
      <c r="BQ1466" s="77"/>
      <c r="BR1466" s="77"/>
      <c r="BS1466" s="77"/>
      <c r="BT1466" s="77"/>
      <c r="BU1466" s="77"/>
      <c r="BV1466" s="77"/>
      <c r="BW1466" s="77"/>
      <c r="BX1466" s="77"/>
      <c r="BY1466" s="77"/>
      <c r="BZ1466" s="77"/>
      <c r="CA1466" s="77"/>
      <c r="CB1466" s="77"/>
      <c r="CC1466" s="77"/>
      <c r="CD1466" s="77"/>
      <c r="CE1466" s="77"/>
      <c r="CF1466" s="77"/>
      <c r="CG1466" s="77"/>
      <c r="CH1466" s="77"/>
      <c r="CI1466" s="77"/>
      <c r="CJ1466" s="77"/>
      <c r="CK1466" s="77"/>
      <c r="CL1466" s="77"/>
      <c r="CN1466" s="78"/>
      <c r="CO1466" s="77"/>
      <c r="CP1466" s="77"/>
      <c r="CQ1466" s="77"/>
      <c r="CR1466" s="77"/>
      <c r="CS1466" s="77"/>
      <c r="CT1466" s="77"/>
      <c r="CU1466" s="77"/>
      <c r="CV1466" s="77"/>
      <c r="CW1466" s="77"/>
      <c r="CX1466" s="77"/>
      <c r="CY1466" s="77"/>
      <c r="CZ1466" s="77"/>
      <c r="DA1466" s="77"/>
      <c r="DB1466" s="77"/>
      <c r="DC1466" s="77"/>
      <c r="DD1466" s="77"/>
      <c r="DE1466" s="77"/>
      <c r="DF1466" s="77"/>
      <c r="DG1466" s="77"/>
      <c r="DH1466" s="77"/>
      <c r="DI1466" s="77"/>
      <c r="DJ1466" s="77"/>
      <c r="DK1466" s="77"/>
      <c r="DL1466" s="77"/>
    </row>
    <row r="1467" spans="1:116" x14ac:dyDescent="0.4">
      <c r="B1467" t="s">
        <v>332</v>
      </c>
      <c r="D1467" t="s">
        <v>771</v>
      </c>
      <c r="E1467" s="8" t="str">
        <f t="shared" si="1802"/>
        <v>1467 LAMORTR-S</v>
      </c>
      <c r="G1467" s="136" t="str">
        <f>G1432</f>
        <v>Primary revenue driver</v>
      </c>
      <c r="K1467" s="53"/>
      <c r="L1467" s="53"/>
      <c r="M1467" s="53"/>
      <c r="N1467" s="53"/>
      <c r="O1467" s="53"/>
      <c r="P1467" s="53"/>
      <c r="R1467" s="24"/>
      <c r="S1467" s="179" t="str">
        <f t="shared" ref="S1467:AX1476" si="1843">S1432</f>
        <v>S$16</v>
      </c>
      <c r="T1467" s="179" t="str">
        <f t="shared" si="1843"/>
        <v>T$16</v>
      </c>
      <c r="U1467" s="179" t="str">
        <f t="shared" si="1843"/>
        <v>U$16</v>
      </c>
      <c r="V1467" s="179" t="str">
        <f t="shared" si="1843"/>
        <v>V$16</v>
      </c>
      <c r="W1467" s="179" t="str">
        <f t="shared" si="1843"/>
        <v>W$16</v>
      </c>
      <c r="X1467" s="179" t="str">
        <f t="shared" si="1843"/>
        <v>X$16</v>
      </c>
      <c r="Y1467" s="179" t="str">
        <f t="shared" si="1843"/>
        <v>Y$16</v>
      </c>
      <c r="Z1467" s="179" t="str">
        <f t="shared" si="1843"/>
        <v>Z$16</v>
      </c>
      <c r="AA1467" s="179" t="str">
        <f t="shared" si="1843"/>
        <v>AA$16</v>
      </c>
      <c r="AB1467" s="179" t="str">
        <f t="shared" si="1843"/>
        <v>AB$16</v>
      </c>
      <c r="AC1467" s="179" t="str">
        <f t="shared" si="1843"/>
        <v>AC$16</v>
      </c>
      <c r="AD1467" s="179" t="str">
        <f t="shared" si="1843"/>
        <v>AD$16</v>
      </c>
      <c r="AE1467" s="179" t="str">
        <f t="shared" si="1843"/>
        <v>AE$16</v>
      </c>
      <c r="AF1467" s="179" t="str">
        <f t="shared" si="1843"/>
        <v>AF$16</v>
      </c>
      <c r="AG1467" s="179" t="str">
        <f t="shared" si="1843"/>
        <v>AG$16</v>
      </c>
      <c r="AH1467" s="179" t="str">
        <f t="shared" si="1843"/>
        <v>AH$16</v>
      </c>
      <c r="AI1467" s="179" t="str">
        <f t="shared" si="1843"/>
        <v>AI$16</v>
      </c>
      <c r="AJ1467" s="179" t="str">
        <f t="shared" si="1843"/>
        <v>AJ$16</v>
      </c>
      <c r="AK1467" s="179" t="str">
        <f t="shared" si="1843"/>
        <v>AK$16</v>
      </c>
      <c r="AL1467" s="179" t="str">
        <f t="shared" si="1843"/>
        <v>AL$16</v>
      </c>
      <c r="AM1467" s="179" t="str">
        <f t="shared" si="1843"/>
        <v>AM$16</v>
      </c>
      <c r="AN1467" s="179" t="str">
        <f t="shared" si="1843"/>
        <v>AN$16</v>
      </c>
      <c r="AO1467" s="179" t="str">
        <f t="shared" si="1843"/>
        <v>AO$16</v>
      </c>
      <c r="AP1467" s="179" t="str">
        <f t="shared" si="1843"/>
        <v>AP$16</v>
      </c>
      <c r="AQ1467" s="179" t="str">
        <f t="shared" si="1843"/>
        <v>AQ$16</v>
      </c>
      <c r="AR1467" s="179" t="str">
        <f t="shared" si="1843"/>
        <v>AR$16</v>
      </c>
      <c r="AS1467" s="179" t="str">
        <f t="shared" si="1843"/>
        <v>AS$16</v>
      </c>
      <c r="AT1467" s="179" t="str">
        <f t="shared" si="1843"/>
        <v>AT$16</v>
      </c>
      <c r="AU1467" s="179" t="str">
        <f t="shared" si="1843"/>
        <v>AU$16</v>
      </c>
      <c r="AV1467" s="179" t="str">
        <f t="shared" si="1843"/>
        <v>AV$16</v>
      </c>
      <c r="AW1467" s="179" t="str">
        <f t="shared" si="1843"/>
        <v>AW$16</v>
      </c>
      <c r="AX1467" s="179" t="str">
        <f t="shared" si="1843"/>
        <v>AX$16</v>
      </c>
      <c r="AY1467" s="179" t="str">
        <f t="shared" ref="AY1467:CD1476" si="1844">AY1432</f>
        <v>AY$16</v>
      </c>
      <c r="AZ1467" s="179" t="str">
        <f t="shared" si="1844"/>
        <v>AZ$16</v>
      </c>
      <c r="BA1467" s="179" t="str">
        <f t="shared" si="1844"/>
        <v>BA$16</v>
      </c>
      <c r="BB1467" s="179" t="str">
        <f t="shared" si="1844"/>
        <v>BB$16</v>
      </c>
      <c r="BC1467" s="179" t="str">
        <f t="shared" si="1844"/>
        <v>BC$16</v>
      </c>
      <c r="BD1467" s="179" t="str">
        <f t="shared" si="1844"/>
        <v>BD$16</v>
      </c>
      <c r="BE1467" s="179" t="str">
        <f t="shared" si="1844"/>
        <v>BE$16</v>
      </c>
      <c r="BF1467" s="179" t="str">
        <f t="shared" si="1844"/>
        <v>BF$16</v>
      </c>
      <c r="BG1467" s="179" t="str">
        <f t="shared" si="1844"/>
        <v>BG$16</v>
      </c>
      <c r="BH1467" s="179" t="str">
        <f t="shared" si="1844"/>
        <v>BH$16</v>
      </c>
      <c r="BI1467" s="179" t="str">
        <f t="shared" si="1844"/>
        <v>BI$16</v>
      </c>
      <c r="BJ1467" s="179" t="str">
        <f t="shared" si="1844"/>
        <v>BJ$16</v>
      </c>
      <c r="BK1467" s="179" t="str">
        <f t="shared" si="1844"/>
        <v>BK$16</v>
      </c>
      <c r="BL1467" s="179" t="str">
        <f t="shared" si="1844"/>
        <v>BL$16</v>
      </c>
      <c r="BM1467" s="179" t="str">
        <f t="shared" si="1844"/>
        <v>BM$16</v>
      </c>
      <c r="BN1467" s="179" t="str">
        <f t="shared" si="1844"/>
        <v>BN$16</v>
      </c>
      <c r="BO1467" s="179" t="str">
        <f t="shared" si="1844"/>
        <v>BO$16</v>
      </c>
      <c r="BP1467" s="179" t="str">
        <f t="shared" si="1844"/>
        <v>BP$16</v>
      </c>
      <c r="BQ1467" s="179" t="str">
        <f t="shared" si="1844"/>
        <v>BQ$16</v>
      </c>
      <c r="BR1467" s="179" t="str">
        <f t="shared" si="1844"/>
        <v>BR$16</v>
      </c>
      <c r="BS1467" s="179" t="str">
        <f t="shared" si="1844"/>
        <v>BS$16</v>
      </c>
      <c r="BT1467" s="179" t="str">
        <f t="shared" si="1844"/>
        <v>BT$16</v>
      </c>
      <c r="BU1467" s="179" t="str">
        <f t="shared" si="1844"/>
        <v>BU$16</v>
      </c>
      <c r="BV1467" s="179" t="str">
        <f t="shared" si="1844"/>
        <v>BV$16</v>
      </c>
      <c r="BW1467" s="179" t="str">
        <f t="shared" si="1844"/>
        <v>BW$16</v>
      </c>
      <c r="BX1467" s="179" t="str">
        <f t="shared" si="1844"/>
        <v>BX$16</v>
      </c>
      <c r="BY1467" s="179" t="str">
        <f t="shared" si="1844"/>
        <v>BY$16</v>
      </c>
      <c r="BZ1467" s="179" t="str">
        <f t="shared" si="1844"/>
        <v>BZ$16</v>
      </c>
      <c r="CA1467" s="179" t="str">
        <f t="shared" si="1844"/>
        <v>CA$16</v>
      </c>
      <c r="CB1467" s="179" t="str">
        <f t="shared" si="1844"/>
        <v>CB$16</v>
      </c>
      <c r="CC1467" s="179" t="str">
        <f t="shared" si="1844"/>
        <v>CC$16</v>
      </c>
      <c r="CD1467" s="179" t="str">
        <f t="shared" si="1844"/>
        <v>CD$16</v>
      </c>
      <c r="CE1467" s="179" t="str">
        <f t="shared" ref="CE1467:CL1476" si="1845">CE1432</f>
        <v>CE$16</v>
      </c>
      <c r="CF1467" s="179" t="str">
        <f t="shared" si="1845"/>
        <v>CF$16</v>
      </c>
      <c r="CG1467" s="179" t="str">
        <f t="shared" si="1845"/>
        <v>CG$16</v>
      </c>
      <c r="CH1467" s="179" t="str">
        <f t="shared" si="1845"/>
        <v>CH$16</v>
      </c>
      <c r="CI1467" s="179" t="str">
        <f t="shared" si="1845"/>
        <v>CI$16</v>
      </c>
      <c r="CJ1467" s="179" t="str">
        <f t="shared" si="1845"/>
        <v>CJ$16</v>
      </c>
      <c r="CK1467" s="179" t="str">
        <f t="shared" si="1845"/>
        <v>CK$16</v>
      </c>
      <c r="CL1467" s="179" t="str">
        <f t="shared" si="1845"/>
        <v>CL$16</v>
      </c>
      <c r="CO1467" s="179" t="str">
        <f t="shared" ref="CO1467:DL1476" si="1846">CO1432</f>
        <v>CO$16</v>
      </c>
      <c r="CP1467" s="179" t="str">
        <f t="shared" si="1846"/>
        <v>CP$16</v>
      </c>
      <c r="CQ1467" s="179" t="str">
        <f t="shared" si="1846"/>
        <v>CQ$16</v>
      </c>
      <c r="CR1467" s="179" t="str">
        <f t="shared" si="1846"/>
        <v>CR$16</v>
      </c>
      <c r="CS1467" s="179" t="str">
        <f t="shared" si="1846"/>
        <v>CS$16</v>
      </c>
      <c r="CT1467" s="179" t="str">
        <f t="shared" si="1846"/>
        <v>CT$16</v>
      </c>
      <c r="CU1467" s="179" t="str">
        <f t="shared" si="1846"/>
        <v>CU$16</v>
      </c>
      <c r="CV1467" s="179" t="str">
        <f t="shared" si="1846"/>
        <v>CV$16</v>
      </c>
      <c r="CW1467" s="179" t="str">
        <f t="shared" si="1846"/>
        <v>CW$16</v>
      </c>
      <c r="CX1467" s="179" t="str">
        <f t="shared" si="1846"/>
        <v>CX$16</v>
      </c>
      <c r="CY1467" s="179" t="str">
        <f t="shared" si="1846"/>
        <v>CY$16</v>
      </c>
      <c r="CZ1467" s="179" t="str">
        <f t="shared" si="1846"/>
        <v>CZ$16</v>
      </c>
      <c r="DA1467" s="179" t="str">
        <f t="shared" si="1846"/>
        <v>DA$16</v>
      </c>
      <c r="DB1467" s="179" t="str">
        <f t="shared" si="1846"/>
        <v>DB$16</v>
      </c>
      <c r="DC1467" s="179" t="str">
        <f t="shared" si="1846"/>
        <v>DC$16</v>
      </c>
      <c r="DD1467" s="179" t="str">
        <f t="shared" si="1846"/>
        <v>DD$16</v>
      </c>
      <c r="DE1467" s="179" t="str">
        <f t="shared" si="1846"/>
        <v>DE$16</v>
      </c>
      <c r="DF1467" s="179" t="str">
        <f t="shared" si="1846"/>
        <v>DF$16</v>
      </c>
      <c r="DG1467" s="179" t="str">
        <f t="shared" si="1846"/>
        <v>DG$16</v>
      </c>
      <c r="DH1467" s="179" t="str">
        <f t="shared" si="1846"/>
        <v>DH$16</v>
      </c>
      <c r="DI1467" s="179" t="str">
        <f t="shared" si="1846"/>
        <v>DI$16</v>
      </c>
      <c r="DJ1467" s="179" t="str">
        <f t="shared" si="1846"/>
        <v>DJ$16</v>
      </c>
      <c r="DK1467" s="179" t="str">
        <f t="shared" si="1846"/>
        <v>DK$16</v>
      </c>
      <c r="DL1467" s="179" t="str">
        <f t="shared" si="1846"/>
        <v>DL$16</v>
      </c>
    </row>
    <row r="1468" spans="1:116" x14ac:dyDescent="0.4">
      <c r="B1468" t="s">
        <v>332</v>
      </c>
      <c r="D1468" t="s">
        <v>771</v>
      </c>
      <c r="E1468" s="8" t="str">
        <f t="shared" si="1802"/>
        <v>1468 LAMORTR-S</v>
      </c>
      <c r="G1468" s="136" t="str">
        <f>G1433</f>
        <v>Primary volume driver</v>
      </c>
      <c r="H1468" s="12"/>
      <c r="I1468" s="60"/>
      <c r="J1468" s="60"/>
      <c r="K1468" s="15"/>
      <c r="L1468" s="15"/>
      <c r="M1468" s="15"/>
      <c r="N1468" s="15"/>
      <c r="O1468" s="15"/>
      <c r="P1468" s="15"/>
      <c r="R1468" s="15"/>
      <c r="S1468" s="179" t="str">
        <f t="shared" ref="S1468:AX1477" si="1847">S1433</f>
        <v>S$17</v>
      </c>
      <c r="T1468" s="179" t="str">
        <f t="shared" si="1847"/>
        <v>T$17</v>
      </c>
      <c r="U1468" s="179" t="str">
        <f t="shared" si="1847"/>
        <v>U$17</v>
      </c>
      <c r="V1468" s="179" t="str">
        <f t="shared" si="1847"/>
        <v>V$17</v>
      </c>
      <c r="W1468" s="179" t="str">
        <f t="shared" si="1847"/>
        <v>W$17</v>
      </c>
      <c r="X1468" s="179" t="str">
        <f t="shared" si="1847"/>
        <v>X$17</v>
      </c>
      <c r="Y1468" s="179" t="str">
        <f t="shared" si="1847"/>
        <v>Y$17</v>
      </c>
      <c r="Z1468" s="179" t="str">
        <f t="shared" si="1847"/>
        <v>Z$17</v>
      </c>
      <c r="AA1468" s="179" t="str">
        <f t="shared" si="1847"/>
        <v>AA$17</v>
      </c>
      <c r="AB1468" s="179" t="str">
        <f t="shared" si="1847"/>
        <v>AB$17</v>
      </c>
      <c r="AC1468" s="179" t="str">
        <f t="shared" si="1847"/>
        <v>AC$17</v>
      </c>
      <c r="AD1468" s="179" t="str">
        <f t="shared" si="1847"/>
        <v>AD$17</v>
      </c>
      <c r="AE1468" s="179" t="str">
        <f t="shared" si="1847"/>
        <v>AE$17</v>
      </c>
      <c r="AF1468" s="179" t="str">
        <f t="shared" si="1847"/>
        <v>AF$17</v>
      </c>
      <c r="AG1468" s="179" t="str">
        <f t="shared" si="1847"/>
        <v>AG$17</v>
      </c>
      <c r="AH1468" s="179" t="str">
        <f t="shared" si="1847"/>
        <v>AH$17</v>
      </c>
      <c r="AI1468" s="179" t="str">
        <f t="shared" si="1847"/>
        <v>AI$17</v>
      </c>
      <c r="AJ1468" s="179" t="str">
        <f t="shared" si="1847"/>
        <v>AJ$17</v>
      </c>
      <c r="AK1468" s="179" t="str">
        <f t="shared" si="1847"/>
        <v>AK$17</v>
      </c>
      <c r="AL1468" s="179" t="str">
        <f t="shared" si="1847"/>
        <v>AL$17</v>
      </c>
      <c r="AM1468" s="179" t="str">
        <f t="shared" si="1847"/>
        <v>AM$17</v>
      </c>
      <c r="AN1468" s="179" t="str">
        <f t="shared" si="1847"/>
        <v>AN$17</v>
      </c>
      <c r="AO1468" s="179" t="str">
        <f t="shared" si="1847"/>
        <v>AO$17</v>
      </c>
      <c r="AP1468" s="179" t="str">
        <f t="shared" si="1847"/>
        <v>AP$17</v>
      </c>
      <c r="AQ1468" s="179" t="str">
        <f t="shared" si="1847"/>
        <v>AQ$17</v>
      </c>
      <c r="AR1468" s="179" t="str">
        <f t="shared" si="1847"/>
        <v>AR$17</v>
      </c>
      <c r="AS1468" s="179" t="str">
        <f t="shared" si="1847"/>
        <v>AS$17</v>
      </c>
      <c r="AT1468" s="179" t="str">
        <f t="shared" si="1847"/>
        <v>AT$17</v>
      </c>
      <c r="AU1468" s="179" t="str">
        <f t="shared" si="1847"/>
        <v>AU$17</v>
      </c>
      <c r="AV1468" s="179" t="str">
        <f t="shared" si="1847"/>
        <v>AV$17</v>
      </c>
      <c r="AW1468" s="179" t="str">
        <f t="shared" si="1847"/>
        <v>AW$17</v>
      </c>
      <c r="AX1468" s="179" t="str">
        <f t="shared" si="1847"/>
        <v>AX$17</v>
      </c>
      <c r="AY1468" s="179" t="str">
        <f t="shared" ref="AY1468:CD1477" si="1848">AY1433</f>
        <v>AY$17</v>
      </c>
      <c r="AZ1468" s="179" t="str">
        <f t="shared" si="1848"/>
        <v>AZ$17</v>
      </c>
      <c r="BA1468" s="179" t="str">
        <f t="shared" si="1848"/>
        <v>BA$17</v>
      </c>
      <c r="BB1468" s="179" t="str">
        <f t="shared" si="1848"/>
        <v>BB$17</v>
      </c>
      <c r="BC1468" s="179" t="str">
        <f t="shared" si="1848"/>
        <v>BC$17</v>
      </c>
      <c r="BD1468" s="179" t="str">
        <f t="shared" si="1848"/>
        <v>BD$17</v>
      </c>
      <c r="BE1468" s="179" t="str">
        <f t="shared" si="1848"/>
        <v>BE$17</v>
      </c>
      <c r="BF1468" s="179" t="str">
        <f t="shared" si="1848"/>
        <v>BF$17</v>
      </c>
      <c r="BG1468" s="179" t="str">
        <f t="shared" si="1848"/>
        <v>BG$17</v>
      </c>
      <c r="BH1468" s="179" t="str">
        <f t="shared" si="1848"/>
        <v>BH$17</v>
      </c>
      <c r="BI1468" s="179" t="str">
        <f t="shared" si="1848"/>
        <v>BI$17</v>
      </c>
      <c r="BJ1468" s="179" t="str">
        <f t="shared" si="1848"/>
        <v>BJ$17</v>
      </c>
      <c r="BK1468" s="179" t="str">
        <f t="shared" si="1848"/>
        <v>BK$17</v>
      </c>
      <c r="BL1468" s="179" t="str">
        <f t="shared" si="1848"/>
        <v>BL$17</v>
      </c>
      <c r="BM1468" s="179" t="str">
        <f t="shared" si="1848"/>
        <v>BM$17</v>
      </c>
      <c r="BN1468" s="179" t="str">
        <f t="shared" si="1848"/>
        <v>BN$17</v>
      </c>
      <c r="BO1468" s="179" t="str">
        <f t="shared" si="1848"/>
        <v>BO$17</v>
      </c>
      <c r="BP1468" s="179" t="str">
        <f t="shared" si="1848"/>
        <v>BP$17</v>
      </c>
      <c r="BQ1468" s="179" t="str">
        <f t="shared" si="1848"/>
        <v>BQ$17</v>
      </c>
      <c r="BR1468" s="179" t="str">
        <f t="shared" si="1848"/>
        <v>BR$17</v>
      </c>
      <c r="BS1468" s="179" t="str">
        <f t="shared" si="1848"/>
        <v>BS$17</v>
      </c>
      <c r="BT1468" s="179" t="str">
        <f t="shared" si="1848"/>
        <v>BT$17</v>
      </c>
      <c r="BU1468" s="179" t="str">
        <f t="shared" si="1848"/>
        <v>BU$17</v>
      </c>
      <c r="BV1468" s="179" t="str">
        <f t="shared" si="1848"/>
        <v>BV$17</v>
      </c>
      <c r="BW1468" s="179" t="str">
        <f t="shared" si="1848"/>
        <v>BW$17</v>
      </c>
      <c r="BX1468" s="179" t="str">
        <f t="shared" si="1848"/>
        <v>BX$17</v>
      </c>
      <c r="BY1468" s="179" t="str">
        <f t="shared" si="1848"/>
        <v>BY$17</v>
      </c>
      <c r="BZ1468" s="179" t="str">
        <f t="shared" si="1848"/>
        <v>BZ$17</v>
      </c>
      <c r="CA1468" s="179" t="str">
        <f t="shared" si="1848"/>
        <v>CA$17</v>
      </c>
      <c r="CB1468" s="179" t="str">
        <f t="shared" si="1848"/>
        <v>CB$17</v>
      </c>
      <c r="CC1468" s="179" t="str">
        <f t="shared" si="1848"/>
        <v>CC$17</v>
      </c>
      <c r="CD1468" s="179" t="str">
        <f t="shared" si="1848"/>
        <v>CD$17</v>
      </c>
      <c r="CE1468" s="179" t="str">
        <f t="shared" ref="CE1468:CL1477" si="1849">CE1433</f>
        <v>CE$17</v>
      </c>
      <c r="CF1468" s="179" t="str">
        <f t="shared" si="1849"/>
        <v>CF$17</v>
      </c>
      <c r="CG1468" s="179" t="str">
        <f t="shared" si="1849"/>
        <v>CG$17</v>
      </c>
      <c r="CH1468" s="179" t="str">
        <f t="shared" si="1849"/>
        <v>CH$17</v>
      </c>
      <c r="CI1468" s="179" t="str">
        <f t="shared" si="1849"/>
        <v>CI$17</v>
      </c>
      <c r="CJ1468" s="179" t="str">
        <f t="shared" si="1849"/>
        <v>CJ$17</v>
      </c>
      <c r="CK1468" s="179" t="str">
        <f t="shared" si="1849"/>
        <v>CK$17</v>
      </c>
      <c r="CL1468" s="179" t="str">
        <f t="shared" si="1849"/>
        <v>CL$17</v>
      </c>
      <c r="CN1468" s="60"/>
      <c r="CO1468" s="179" t="str">
        <f t="shared" ref="CO1468:DL1477" si="1850">CO1433</f>
        <v>CO$17</v>
      </c>
      <c r="CP1468" s="179" t="str">
        <f t="shared" si="1850"/>
        <v>CP$17</v>
      </c>
      <c r="CQ1468" s="179" t="str">
        <f t="shared" si="1850"/>
        <v>CQ$17</v>
      </c>
      <c r="CR1468" s="179" t="str">
        <f t="shared" si="1850"/>
        <v>CR$17</v>
      </c>
      <c r="CS1468" s="179" t="str">
        <f t="shared" si="1850"/>
        <v>CS$17</v>
      </c>
      <c r="CT1468" s="179" t="str">
        <f t="shared" si="1850"/>
        <v>CT$17</v>
      </c>
      <c r="CU1468" s="179" t="str">
        <f t="shared" si="1850"/>
        <v>CU$17</v>
      </c>
      <c r="CV1468" s="179" t="str">
        <f t="shared" si="1850"/>
        <v>CV$17</v>
      </c>
      <c r="CW1468" s="179" t="str">
        <f t="shared" si="1850"/>
        <v>CW$17</v>
      </c>
      <c r="CX1468" s="179" t="str">
        <f t="shared" si="1850"/>
        <v>CX$17</v>
      </c>
      <c r="CY1468" s="179" t="str">
        <f t="shared" si="1850"/>
        <v>CY$17</v>
      </c>
      <c r="CZ1468" s="179" t="str">
        <f t="shared" si="1850"/>
        <v>CZ$17</v>
      </c>
      <c r="DA1468" s="179" t="str">
        <f t="shared" si="1850"/>
        <v>DA$17</v>
      </c>
      <c r="DB1468" s="179" t="str">
        <f t="shared" si="1850"/>
        <v>DB$17</v>
      </c>
      <c r="DC1468" s="179" t="str">
        <f t="shared" si="1850"/>
        <v>DC$17</v>
      </c>
      <c r="DD1468" s="179" t="str">
        <f t="shared" si="1850"/>
        <v>DD$17</v>
      </c>
      <c r="DE1468" s="179" t="str">
        <f t="shared" si="1850"/>
        <v>DE$17</v>
      </c>
      <c r="DF1468" s="179" t="str">
        <f t="shared" si="1850"/>
        <v>DF$17</v>
      </c>
      <c r="DG1468" s="179" t="str">
        <f t="shared" si="1850"/>
        <v>DG$17</v>
      </c>
      <c r="DH1468" s="179" t="str">
        <f t="shared" si="1850"/>
        <v>DH$17</v>
      </c>
      <c r="DI1468" s="179" t="str">
        <f t="shared" si="1850"/>
        <v>DI$17</v>
      </c>
      <c r="DJ1468" s="179" t="str">
        <f t="shared" si="1850"/>
        <v>DJ$17</v>
      </c>
      <c r="DK1468" s="179" t="str">
        <f t="shared" si="1850"/>
        <v>DK$17</v>
      </c>
      <c r="DL1468" s="179" t="str">
        <f t="shared" si="1850"/>
        <v>DL$17</v>
      </c>
    </row>
    <row r="1469" spans="1:116" x14ac:dyDescent="0.4">
      <c r="B1469" t="s">
        <v>332</v>
      </c>
      <c r="D1469" t="s">
        <v>771</v>
      </c>
      <c r="E1469" s="8" t="str">
        <f t="shared" si="1802"/>
        <v>1469 LAMORTR-S</v>
      </c>
      <c r="G1469" s="191" t="str">
        <f>G1438</f>
        <v>Revenue driven amortizing loan - no defaults:</v>
      </c>
      <c r="H1469" s="12"/>
      <c r="I1469" s="60"/>
      <c r="J1469" s="60"/>
      <c r="K1469" s="15"/>
      <c r="L1469" s="15"/>
      <c r="M1469" s="15"/>
      <c r="N1469" s="15"/>
      <c r="O1469" s="15"/>
      <c r="P1469" s="15"/>
      <c r="R1469" s="15"/>
      <c r="S1469" s="179">
        <f t="shared" ref="S1469:AX1478" si="1851">S1434</f>
        <v>0</v>
      </c>
      <c r="T1469" s="179">
        <f t="shared" si="1851"/>
        <v>0</v>
      </c>
      <c r="U1469" s="179">
        <f t="shared" si="1851"/>
        <v>0</v>
      </c>
      <c r="V1469" s="179">
        <f t="shared" si="1851"/>
        <v>0</v>
      </c>
      <c r="W1469" s="179">
        <f t="shared" si="1851"/>
        <v>0</v>
      </c>
      <c r="X1469" s="179">
        <f t="shared" si="1851"/>
        <v>0</v>
      </c>
      <c r="Y1469" s="179">
        <f t="shared" si="1851"/>
        <v>0</v>
      </c>
      <c r="Z1469" s="179">
        <f t="shared" si="1851"/>
        <v>0</v>
      </c>
      <c r="AA1469" s="179">
        <f t="shared" si="1851"/>
        <v>0</v>
      </c>
      <c r="AB1469" s="179">
        <f t="shared" si="1851"/>
        <v>0</v>
      </c>
      <c r="AC1469" s="179">
        <f t="shared" si="1851"/>
        <v>0</v>
      </c>
      <c r="AD1469" s="179">
        <f t="shared" si="1851"/>
        <v>0</v>
      </c>
      <c r="AE1469" s="179">
        <f t="shared" si="1851"/>
        <v>0</v>
      </c>
      <c r="AF1469" s="179">
        <f t="shared" si="1851"/>
        <v>0</v>
      </c>
      <c r="AG1469" s="179">
        <f t="shared" si="1851"/>
        <v>0</v>
      </c>
      <c r="AH1469" s="179">
        <f t="shared" si="1851"/>
        <v>0</v>
      </c>
      <c r="AI1469" s="179">
        <f t="shared" si="1851"/>
        <v>0</v>
      </c>
      <c r="AJ1469" s="179">
        <f t="shared" si="1851"/>
        <v>0</v>
      </c>
      <c r="AK1469" s="179">
        <f t="shared" si="1851"/>
        <v>0</v>
      </c>
      <c r="AL1469" s="179">
        <f t="shared" si="1851"/>
        <v>0</v>
      </c>
      <c r="AM1469" s="179">
        <f t="shared" si="1851"/>
        <v>0</v>
      </c>
      <c r="AN1469" s="179">
        <f t="shared" si="1851"/>
        <v>0</v>
      </c>
      <c r="AO1469" s="179">
        <f t="shared" si="1851"/>
        <v>0</v>
      </c>
      <c r="AP1469" s="179">
        <f t="shared" si="1851"/>
        <v>0</v>
      </c>
      <c r="AQ1469" s="179">
        <f t="shared" si="1851"/>
        <v>0</v>
      </c>
      <c r="AR1469" s="179">
        <f t="shared" si="1851"/>
        <v>0</v>
      </c>
      <c r="AS1469" s="179">
        <f t="shared" si="1851"/>
        <v>0</v>
      </c>
      <c r="AT1469" s="179">
        <f t="shared" si="1851"/>
        <v>0</v>
      </c>
      <c r="AU1469" s="179">
        <f t="shared" si="1851"/>
        <v>0</v>
      </c>
      <c r="AV1469" s="179">
        <f t="shared" si="1851"/>
        <v>0</v>
      </c>
      <c r="AW1469" s="179">
        <f t="shared" si="1851"/>
        <v>0</v>
      </c>
      <c r="AX1469" s="179">
        <f t="shared" si="1851"/>
        <v>0</v>
      </c>
      <c r="AY1469" s="179">
        <f t="shared" ref="AY1469:CD1478" si="1852">AY1434</f>
        <v>0</v>
      </c>
      <c r="AZ1469" s="179">
        <f t="shared" si="1852"/>
        <v>0</v>
      </c>
      <c r="BA1469" s="179">
        <f t="shared" si="1852"/>
        <v>0</v>
      </c>
      <c r="BB1469" s="179">
        <f t="shared" si="1852"/>
        <v>0</v>
      </c>
      <c r="BC1469" s="179">
        <f t="shared" si="1852"/>
        <v>0</v>
      </c>
      <c r="BD1469" s="179">
        <f t="shared" si="1852"/>
        <v>0</v>
      </c>
      <c r="BE1469" s="179">
        <f t="shared" si="1852"/>
        <v>0</v>
      </c>
      <c r="BF1469" s="179">
        <f t="shared" si="1852"/>
        <v>0</v>
      </c>
      <c r="BG1469" s="179">
        <f t="shared" si="1852"/>
        <v>0</v>
      </c>
      <c r="BH1469" s="179">
        <f t="shared" si="1852"/>
        <v>0</v>
      </c>
      <c r="BI1469" s="179">
        <f t="shared" si="1852"/>
        <v>0</v>
      </c>
      <c r="BJ1469" s="179">
        <f t="shared" si="1852"/>
        <v>0</v>
      </c>
      <c r="BK1469" s="179">
        <f t="shared" si="1852"/>
        <v>0</v>
      </c>
      <c r="BL1469" s="179">
        <f t="shared" si="1852"/>
        <v>0</v>
      </c>
      <c r="BM1469" s="179">
        <f t="shared" si="1852"/>
        <v>0</v>
      </c>
      <c r="BN1469" s="179">
        <f t="shared" si="1852"/>
        <v>0</v>
      </c>
      <c r="BO1469" s="179">
        <f t="shared" si="1852"/>
        <v>0</v>
      </c>
      <c r="BP1469" s="179">
        <f t="shared" si="1852"/>
        <v>0</v>
      </c>
      <c r="BQ1469" s="179">
        <f t="shared" si="1852"/>
        <v>0</v>
      </c>
      <c r="BR1469" s="179">
        <f t="shared" si="1852"/>
        <v>0</v>
      </c>
      <c r="BS1469" s="179">
        <f t="shared" si="1852"/>
        <v>0</v>
      </c>
      <c r="BT1469" s="179">
        <f t="shared" si="1852"/>
        <v>0</v>
      </c>
      <c r="BU1469" s="179">
        <f t="shared" si="1852"/>
        <v>0</v>
      </c>
      <c r="BV1469" s="179">
        <f t="shared" si="1852"/>
        <v>0</v>
      </c>
      <c r="BW1469" s="179">
        <f t="shared" si="1852"/>
        <v>0</v>
      </c>
      <c r="BX1469" s="179">
        <f t="shared" si="1852"/>
        <v>0</v>
      </c>
      <c r="BY1469" s="179">
        <f t="shared" si="1852"/>
        <v>0</v>
      </c>
      <c r="BZ1469" s="179">
        <f t="shared" si="1852"/>
        <v>0</v>
      </c>
      <c r="CA1469" s="179">
        <f t="shared" si="1852"/>
        <v>0</v>
      </c>
      <c r="CB1469" s="179">
        <f t="shared" si="1852"/>
        <v>0</v>
      </c>
      <c r="CC1469" s="179">
        <f t="shared" si="1852"/>
        <v>0</v>
      </c>
      <c r="CD1469" s="179">
        <f t="shared" si="1852"/>
        <v>0</v>
      </c>
      <c r="CE1469" s="179">
        <f t="shared" ref="CE1469:CL1478" si="1853">CE1434</f>
        <v>0</v>
      </c>
      <c r="CF1469" s="179">
        <f t="shared" si="1853"/>
        <v>0</v>
      </c>
      <c r="CG1469" s="179">
        <f t="shared" si="1853"/>
        <v>0</v>
      </c>
      <c r="CH1469" s="179">
        <f t="shared" si="1853"/>
        <v>0</v>
      </c>
      <c r="CI1469" s="179">
        <f t="shared" si="1853"/>
        <v>0</v>
      </c>
      <c r="CJ1469" s="179">
        <f t="shared" si="1853"/>
        <v>0</v>
      </c>
      <c r="CK1469" s="179">
        <f t="shared" si="1853"/>
        <v>0</v>
      </c>
      <c r="CL1469" s="179">
        <f t="shared" si="1853"/>
        <v>0</v>
      </c>
      <c r="CN1469" s="60"/>
      <c r="CO1469" s="179">
        <f t="shared" ref="CO1469:DL1478" si="1854">CO1434</f>
        <v>0</v>
      </c>
      <c r="CP1469" s="179">
        <f t="shared" si="1854"/>
        <v>0</v>
      </c>
      <c r="CQ1469" s="179">
        <f t="shared" si="1854"/>
        <v>0</v>
      </c>
      <c r="CR1469" s="179">
        <f t="shared" si="1854"/>
        <v>0</v>
      </c>
      <c r="CS1469" s="179">
        <f t="shared" si="1854"/>
        <v>0</v>
      </c>
      <c r="CT1469" s="179">
        <f t="shared" si="1854"/>
        <v>0</v>
      </c>
      <c r="CU1469" s="179">
        <f t="shared" si="1854"/>
        <v>0</v>
      </c>
      <c r="CV1469" s="179">
        <f t="shared" si="1854"/>
        <v>0</v>
      </c>
      <c r="CW1469" s="179">
        <f t="shared" si="1854"/>
        <v>0</v>
      </c>
      <c r="CX1469" s="179">
        <f t="shared" si="1854"/>
        <v>0</v>
      </c>
      <c r="CY1469" s="179">
        <f t="shared" si="1854"/>
        <v>0</v>
      </c>
      <c r="CZ1469" s="179">
        <f t="shared" si="1854"/>
        <v>0</v>
      </c>
      <c r="DA1469" s="179">
        <f t="shared" si="1854"/>
        <v>0</v>
      </c>
      <c r="DB1469" s="179">
        <f t="shared" si="1854"/>
        <v>0</v>
      </c>
      <c r="DC1469" s="179">
        <f t="shared" si="1854"/>
        <v>0</v>
      </c>
      <c r="DD1469" s="179">
        <f t="shared" si="1854"/>
        <v>0</v>
      </c>
      <c r="DE1469" s="179">
        <f t="shared" si="1854"/>
        <v>0</v>
      </c>
      <c r="DF1469" s="179">
        <f t="shared" si="1854"/>
        <v>0</v>
      </c>
      <c r="DG1469" s="179">
        <f t="shared" si="1854"/>
        <v>0</v>
      </c>
      <c r="DH1469" s="179">
        <f t="shared" si="1854"/>
        <v>0</v>
      </c>
      <c r="DI1469" s="179">
        <f t="shared" si="1854"/>
        <v>0</v>
      </c>
      <c r="DJ1469" s="179">
        <f t="shared" si="1854"/>
        <v>0</v>
      </c>
      <c r="DK1469" s="179">
        <f t="shared" si="1854"/>
        <v>0</v>
      </c>
      <c r="DL1469" s="179">
        <f t="shared" si="1854"/>
        <v>0</v>
      </c>
    </row>
    <row r="1470" spans="1:116" x14ac:dyDescent="0.4">
      <c r="B1470" t="s">
        <v>332</v>
      </c>
      <c r="D1470" t="s">
        <v>771</v>
      </c>
      <c r="E1470" s="8" t="str">
        <f t="shared" ref="E1470:E1479" si="1855">ROW()&amp;" "&amp;D1470</f>
        <v>1470 LAMORTR-S</v>
      </c>
      <c r="G1470" s="241" t="str">
        <f>IFERROR(SUBSTITUTE(TRIM(MID(G1438, SEARCH("-", G1438) + 1, LEN(G1438))),":",""),"no unit")</f>
        <v>no defaults</v>
      </c>
      <c r="H1470" s="12"/>
      <c r="I1470" s="60"/>
      <c r="J1470" s="60"/>
      <c r="K1470" s="15"/>
      <c r="L1470" s="15"/>
      <c r="M1470" s="15"/>
      <c r="N1470" s="15"/>
      <c r="O1470" s="15"/>
      <c r="P1470" s="15"/>
      <c r="R1470" s="15"/>
      <c r="S1470" s="179"/>
      <c r="T1470" s="179"/>
      <c r="U1470" s="179"/>
      <c r="V1470" s="179"/>
      <c r="W1470" s="179"/>
      <c r="X1470" s="179"/>
      <c r="Y1470" s="179"/>
      <c r="Z1470" s="179"/>
      <c r="AA1470" s="179"/>
      <c r="AB1470" s="179"/>
      <c r="AC1470" s="179"/>
      <c r="AD1470" s="179"/>
      <c r="AE1470" s="179"/>
      <c r="AF1470" s="179"/>
      <c r="AG1470" s="179"/>
      <c r="AH1470" s="179"/>
      <c r="AI1470" s="179"/>
      <c r="AJ1470" s="179"/>
      <c r="AK1470" s="179"/>
      <c r="AL1470" s="179"/>
      <c r="AM1470" s="179"/>
      <c r="AN1470" s="179"/>
      <c r="AO1470" s="179"/>
      <c r="AP1470" s="179"/>
      <c r="AQ1470" s="179"/>
      <c r="AR1470" s="179"/>
      <c r="AS1470" s="179"/>
      <c r="AT1470" s="179"/>
      <c r="AU1470" s="179"/>
      <c r="AV1470" s="179"/>
      <c r="AW1470" s="179"/>
      <c r="AX1470" s="179"/>
      <c r="AY1470" s="179"/>
      <c r="AZ1470" s="179"/>
      <c r="BA1470" s="179"/>
      <c r="BB1470" s="179"/>
      <c r="BC1470" s="179"/>
      <c r="BD1470" s="179"/>
      <c r="BE1470" s="179"/>
      <c r="BF1470" s="179"/>
      <c r="BG1470" s="179"/>
      <c r="BH1470" s="179"/>
      <c r="BI1470" s="179"/>
      <c r="BJ1470" s="179"/>
      <c r="BK1470" s="179"/>
      <c r="BL1470" s="179"/>
      <c r="BM1470" s="179"/>
      <c r="BN1470" s="179"/>
      <c r="BO1470" s="179"/>
      <c r="BP1470" s="179"/>
      <c r="BQ1470" s="179"/>
      <c r="BR1470" s="179"/>
      <c r="BS1470" s="179"/>
      <c r="BT1470" s="179"/>
      <c r="BU1470" s="179"/>
      <c r="BV1470" s="179"/>
      <c r="BW1470" s="179"/>
      <c r="BX1470" s="179"/>
      <c r="BY1470" s="179"/>
      <c r="BZ1470" s="179"/>
      <c r="CA1470" s="179"/>
      <c r="CB1470" s="179"/>
      <c r="CC1470" s="179"/>
      <c r="CD1470" s="179"/>
      <c r="CE1470" s="179"/>
      <c r="CF1470" s="179"/>
      <c r="CG1470" s="179"/>
      <c r="CH1470" s="179"/>
      <c r="CI1470" s="179"/>
      <c r="CJ1470" s="179"/>
      <c r="CK1470" s="179"/>
      <c r="CL1470" s="179"/>
      <c r="CN1470" s="60"/>
      <c r="CO1470" s="179"/>
      <c r="CP1470" s="179"/>
      <c r="CQ1470" s="179"/>
      <c r="CR1470" s="179"/>
      <c r="CS1470" s="179"/>
      <c r="CT1470" s="179"/>
      <c r="CU1470" s="179"/>
      <c r="CV1470" s="179"/>
      <c r="CW1470" s="179"/>
      <c r="CX1470" s="179"/>
      <c r="CY1470" s="179"/>
      <c r="CZ1470" s="179"/>
      <c r="DA1470" s="179"/>
      <c r="DB1470" s="179"/>
      <c r="DC1470" s="179"/>
      <c r="DD1470" s="179"/>
      <c r="DE1470" s="179"/>
      <c r="DF1470" s="179"/>
      <c r="DG1470" s="179"/>
      <c r="DH1470" s="179"/>
      <c r="DI1470" s="179"/>
      <c r="DJ1470" s="179"/>
      <c r="DK1470" s="179"/>
      <c r="DL1470" s="179"/>
    </row>
    <row r="1471" spans="1:116" x14ac:dyDescent="0.4">
      <c r="B1471" t="s">
        <v>332</v>
      </c>
      <c r="D1471" t="s">
        <v>771</v>
      </c>
      <c r="E1471" s="8" t="str">
        <f t="shared" si="1802"/>
        <v>1471 LAMORTR-S</v>
      </c>
      <c r="G1471" s="136" t="str">
        <f>G1436</f>
        <v>Secondary revenue driver</v>
      </c>
      <c r="H1471" s="12"/>
      <c r="I1471" s="60"/>
      <c r="J1471" s="60"/>
      <c r="K1471" s="15"/>
      <c r="L1471" s="15"/>
      <c r="M1471" s="15"/>
      <c r="N1471" s="15"/>
      <c r="O1471" s="15"/>
      <c r="P1471" s="15"/>
      <c r="R1471" s="15"/>
      <c r="S1471" s="4" t="str">
        <f t="shared" ref="S1471:AX1480" si="1856">ADDRESS(ROW(S1452),COLUMN(S1452),2)</f>
        <v>S$1452</v>
      </c>
      <c r="T1471" s="4" t="str">
        <f t="shared" si="1856"/>
        <v>T$1452</v>
      </c>
      <c r="U1471" s="4" t="str">
        <f t="shared" si="1856"/>
        <v>U$1452</v>
      </c>
      <c r="V1471" s="4" t="str">
        <f t="shared" si="1856"/>
        <v>V$1452</v>
      </c>
      <c r="W1471" s="4" t="str">
        <f t="shared" si="1856"/>
        <v>W$1452</v>
      </c>
      <c r="X1471" s="4" t="str">
        <f t="shared" si="1856"/>
        <v>X$1452</v>
      </c>
      <c r="Y1471" s="4" t="str">
        <f t="shared" si="1856"/>
        <v>Y$1452</v>
      </c>
      <c r="Z1471" s="4" t="str">
        <f t="shared" si="1856"/>
        <v>Z$1452</v>
      </c>
      <c r="AA1471" s="4" t="str">
        <f t="shared" si="1856"/>
        <v>AA$1452</v>
      </c>
      <c r="AB1471" s="4" t="str">
        <f t="shared" si="1856"/>
        <v>AB$1452</v>
      </c>
      <c r="AC1471" s="4" t="str">
        <f t="shared" si="1856"/>
        <v>AC$1452</v>
      </c>
      <c r="AD1471" s="4" t="str">
        <f t="shared" si="1856"/>
        <v>AD$1452</v>
      </c>
      <c r="AE1471" s="4" t="str">
        <f t="shared" si="1856"/>
        <v>AE$1452</v>
      </c>
      <c r="AF1471" s="4" t="str">
        <f t="shared" si="1856"/>
        <v>AF$1452</v>
      </c>
      <c r="AG1471" s="4" t="str">
        <f t="shared" si="1856"/>
        <v>AG$1452</v>
      </c>
      <c r="AH1471" s="4" t="str">
        <f t="shared" si="1856"/>
        <v>AH$1452</v>
      </c>
      <c r="AI1471" s="4" t="str">
        <f t="shared" si="1856"/>
        <v>AI$1452</v>
      </c>
      <c r="AJ1471" s="4" t="str">
        <f t="shared" si="1856"/>
        <v>AJ$1452</v>
      </c>
      <c r="AK1471" s="4" t="str">
        <f t="shared" si="1856"/>
        <v>AK$1452</v>
      </c>
      <c r="AL1471" s="4" t="str">
        <f t="shared" si="1856"/>
        <v>AL$1452</v>
      </c>
      <c r="AM1471" s="4" t="str">
        <f t="shared" si="1856"/>
        <v>AM$1452</v>
      </c>
      <c r="AN1471" s="4" t="str">
        <f t="shared" si="1856"/>
        <v>AN$1452</v>
      </c>
      <c r="AO1471" s="4" t="str">
        <f t="shared" si="1856"/>
        <v>AO$1452</v>
      </c>
      <c r="AP1471" s="4" t="str">
        <f t="shared" si="1856"/>
        <v>AP$1452</v>
      </c>
      <c r="AQ1471" s="4" t="str">
        <f t="shared" si="1856"/>
        <v>AQ$1452</v>
      </c>
      <c r="AR1471" s="4" t="str">
        <f t="shared" si="1856"/>
        <v>AR$1452</v>
      </c>
      <c r="AS1471" s="4" t="str">
        <f t="shared" si="1856"/>
        <v>AS$1452</v>
      </c>
      <c r="AT1471" s="4" t="str">
        <f t="shared" si="1856"/>
        <v>AT$1452</v>
      </c>
      <c r="AU1471" s="4" t="str">
        <f t="shared" si="1856"/>
        <v>AU$1452</v>
      </c>
      <c r="AV1471" s="4" t="str">
        <f t="shared" si="1856"/>
        <v>AV$1452</v>
      </c>
      <c r="AW1471" s="4" t="str">
        <f t="shared" si="1856"/>
        <v>AW$1452</v>
      </c>
      <c r="AX1471" s="4" t="str">
        <f t="shared" si="1856"/>
        <v>AX$1452</v>
      </c>
      <c r="AY1471" s="4" t="str">
        <f t="shared" ref="AY1471:CD1480" si="1857">ADDRESS(ROW(AY1452),COLUMN(AY1452),2)</f>
        <v>AY$1452</v>
      </c>
      <c r="AZ1471" s="4" t="str">
        <f t="shared" si="1857"/>
        <v>AZ$1452</v>
      </c>
      <c r="BA1471" s="4" t="str">
        <f t="shared" si="1857"/>
        <v>BA$1452</v>
      </c>
      <c r="BB1471" s="4" t="str">
        <f t="shared" si="1857"/>
        <v>BB$1452</v>
      </c>
      <c r="BC1471" s="4" t="str">
        <f t="shared" si="1857"/>
        <v>BC$1452</v>
      </c>
      <c r="BD1471" s="4" t="str">
        <f t="shared" si="1857"/>
        <v>BD$1452</v>
      </c>
      <c r="BE1471" s="4" t="str">
        <f t="shared" si="1857"/>
        <v>BE$1452</v>
      </c>
      <c r="BF1471" s="4" t="str">
        <f t="shared" si="1857"/>
        <v>BF$1452</v>
      </c>
      <c r="BG1471" s="4" t="str">
        <f t="shared" si="1857"/>
        <v>BG$1452</v>
      </c>
      <c r="BH1471" s="4" t="str">
        <f t="shared" si="1857"/>
        <v>BH$1452</v>
      </c>
      <c r="BI1471" s="4" t="str">
        <f t="shared" si="1857"/>
        <v>BI$1452</v>
      </c>
      <c r="BJ1471" s="4" t="str">
        <f t="shared" si="1857"/>
        <v>BJ$1452</v>
      </c>
      <c r="BK1471" s="4" t="str">
        <f t="shared" si="1857"/>
        <v>BK$1452</v>
      </c>
      <c r="BL1471" s="4" t="str">
        <f t="shared" si="1857"/>
        <v>BL$1452</v>
      </c>
      <c r="BM1471" s="4" t="str">
        <f t="shared" si="1857"/>
        <v>BM$1452</v>
      </c>
      <c r="BN1471" s="4" t="str">
        <f t="shared" si="1857"/>
        <v>BN$1452</v>
      </c>
      <c r="BO1471" s="4" t="str">
        <f t="shared" si="1857"/>
        <v>BO$1452</v>
      </c>
      <c r="BP1471" s="4" t="str">
        <f t="shared" si="1857"/>
        <v>BP$1452</v>
      </c>
      <c r="BQ1471" s="4" t="str">
        <f t="shared" si="1857"/>
        <v>BQ$1452</v>
      </c>
      <c r="BR1471" s="4" t="str">
        <f t="shared" si="1857"/>
        <v>BR$1452</v>
      </c>
      <c r="BS1471" s="4" t="str">
        <f t="shared" si="1857"/>
        <v>BS$1452</v>
      </c>
      <c r="BT1471" s="4" t="str">
        <f t="shared" si="1857"/>
        <v>BT$1452</v>
      </c>
      <c r="BU1471" s="4" t="str">
        <f t="shared" si="1857"/>
        <v>BU$1452</v>
      </c>
      <c r="BV1471" s="4" t="str">
        <f t="shared" si="1857"/>
        <v>BV$1452</v>
      </c>
      <c r="BW1471" s="4" t="str">
        <f t="shared" si="1857"/>
        <v>BW$1452</v>
      </c>
      <c r="BX1471" s="4" t="str">
        <f t="shared" si="1857"/>
        <v>BX$1452</v>
      </c>
      <c r="BY1471" s="4" t="str">
        <f t="shared" si="1857"/>
        <v>BY$1452</v>
      </c>
      <c r="BZ1471" s="4" t="str">
        <f t="shared" si="1857"/>
        <v>BZ$1452</v>
      </c>
      <c r="CA1471" s="4" t="str">
        <f t="shared" si="1857"/>
        <v>CA$1452</v>
      </c>
      <c r="CB1471" s="4" t="str">
        <f t="shared" si="1857"/>
        <v>CB$1452</v>
      </c>
      <c r="CC1471" s="4" t="str">
        <f t="shared" si="1857"/>
        <v>CC$1452</v>
      </c>
      <c r="CD1471" s="4" t="str">
        <f t="shared" si="1857"/>
        <v>CD$1452</v>
      </c>
      <c r="CE1471" s="4" t="str">
        <f t="shared" ref="CE1471:CL1480" si="1858">ADDRESS(ROW(CE1452),COLUMN(CE1452),2)</f>
        <v>CE$1452</v>
      </c>
      <c r="CF1471" s="4" t="str">
        <f t="shared" si="1858"/>
        <v>CF$1452</v>
      </c>
      <c r="CG1471" s="4" t="str">
        <f t="shared" si="1858"/>
        <v>CG$1452</v>
      </c>
      <c r="CH1471" s="4" t="str">
        <f t="shared" si="1858"/>
        <v>CH$1452</v>
      </c>
      <c r="CI1471" s="4" t="str">
        <f t="shared" si="1858"/>
        <v>CI$1452</v>
      </c>
      <c r="CJ1471" s="4" t="str">
        <f t="shared" si="1858"/>
        <v>CJ$1452</v>
      </c>
      <c r="CK1471" s="4" t="str">
        <f t="shared" si="1858"/>
        <v>CK$1452</v>
      </c>
      <c r="CL1471" s="4" t="str">
        <f t="shared" si="1858"/>
        <v>CL$1452</v>
      </c>
      <c r="CN1471" s="60"/>
      <c r="CO1471" s="4" t="str">
        <f t="shared" ref="CO1471:DL1480" si="1859">ADDRESS(ROW(CO1452),COLUMN(CO1452),2)</f>
        <v>CO$1452</v>
      </c>
      <c r="CP1471" s="4" t="str">
        <f t="shared" si="1859"/>
        <v>CP$1452</v>
      </c>
      <c r="CQ1471" s="4" t="str">
        <f t="shared" si="1859"/>
        <v>CQ$1452</v>
      </c>
      <c r="CR1471" s="4" t="str">
        <f t="shared" si="1859"/>
        <v>CR$1452</v>
      </c>
      <c r="CS1471" s="4" t="str">
        <f t="shared" si="1859"/>
        <v>CS$1452</v>
      </c>
      <c r="CT1471" s="4" t="str">
        <f t="shared" si="1859"/>
        <v>CT$1452</v>
      </c>
      <c r="CU1471" s="4" t="str">
        <f t="shared" si="1859"/>
        <v>CU$1452</v>
      </c>
      <c r="CV1471" s="4" t="str">
        <f t="shared" si="1859"/>
        <v>CV$1452</v>
      </c>
      <c r="CW1471" s="4" t="str">
        <f t="shared" si="1859"/>
        <v>CW$1452</v>
      </c>
      <c r="CX1471" s="4" t="str">
        <f t="shared" si="1859"/>
        <v>CX$1452</v>
      </c>
      <c r="CY1471" s="4" t="str">
        <f t="shared" si="1859"/>
        <v>CY$1452</v>
      </c>
      <c r="CZ1471" s="4" t="str">
        <f t="shared" si="1859"/>
        <v>CZ$1452</v>
      </c>
      <c r="DA1471" s="4" t="str">
        <f t="shared" si="1859"/>
        <v>DA$1452</v>
      </c>
      <c r="DB1471" s="4" t="str">
        <f t="shared" si="1859"/>
        <v>DB$1452</v>
      </c>
      <c r="DC1471" s="4" t="str">
        <f t="shared" si="1859"/>
        <v>DC$1452</v>
      </c>
      <c r="DD1471" s="4" t="str">
        <f t="shared" si="1859"/>
        <v>DD$1452</v>
      </c>
      <c r="DE1471" s="4" t="str">
        <f t="shared" si="1859"/>
        <v>DE$1452</v>
      </c>
      <c r="DF1471" s="4" t="str">
        <f t="shared" si="1859"/>
        <v>DF$1452</v>
      </c>
      <c r="DG1471" s="4" t="str">
        <f t="shared" si="1859"/>
        <v>DG$1452</v>
      </c>
      <c r="DH1471" s="4" t="str">
        <f t="shared" si="1859"/>
        <v>DH$1452</v>
      </c>
      <c r="DI1471" s="4" t="str">
        <f t="shared" si="1859"/>
        <v>DI$1452</v>
      </c>
      <c r="DJ1471" s="4" t="str">
        <f t="shared" si="1859"/>
        <v>DJ$1452</v>
      </c>
      <c r="DK1471" s="4" t="str">
        <f t="shared" si="1859"/>
        <v>DK$1452</v>
      </c>
      <c r="DL1471" s="4" t="str">
        <f t="shared" si="1859"/>
        <v>DL$1452</v>
      </c>
    </row>
    <row r="1472" spans="1:116" x14ac:dyDescent="0.4">
      <c r="B1472" t="s">
        <v>332</v>
      </c>
      <c r="D1472" t="s">
        <v>771</v>
      </c>
      <c r="E1472" s="8" t="str">
        <f t="shared" si="1802"/>
        <v>1472 LAMORTR-S</v>
      </c>
      <c r="G1472" s="136" t="str">
        <f>G1437</f>
        <v>Secondary volume driver</v>
      </c>
      <c r="H1472" s="12"/>
      <c r="I1472" s="60"/>
      <c r="J1472" s="60"/>
      <c r="K1472" s="15"/>
      <c r="L1472" s="15"/>
      <c r="M1472" s="15"/>
      <c r="N1472" s="15"/>
      <c r="O1472" s="15"/>
      <c r="P1472" s="15"/>
      <c r="R1472" s="15"/>
      <c r="S1472" s="179" t="str">
        <f t="shared" ref="S1472:AX1481" si="1860">S1437</f>
        <v>S$19</v>
      </c>
      <c r="T1472" s="179" t="str">
        <f t="shared" si="1860"/>
        <v>T$19</v>
      </c>
      <c r="U1472" s="179" t="str">
        <f t="shared" si="1860"/>
        <v>U$19</v>
      </c>
      <c r="V1472" s="179" t="str">
        <f t="shared" si="1860"/>
        <v>V$19</v>
      </c>
      <c r="W1472" s="179" t="str">
        <f t="shared" si="1860"/>
        <v>W$19</v>
      </c>
      <c r="X1472" s="179" t="str">
        <f t="shared" si="1860"/>
        <v>X$19</v>
      </c>
      <c r="Y1472" s="179" t="str">
        <f t="shared" si="1860"/>
        <v>Y$19</v>
      </c>
      <c r="Z1472" s="179" t="str">
        <f t="shared" si="1860"/>
        <v>Z$19</v>
      </c>
      <c r="AA1472" s="179" t="str">
        <f t="shared" si="1860"/>
        <v>AA$19</v>
      </c>
      <c r="AB1472" s="179" t="str">
        <f t="shared" si="1860"/>
        <v>AB$19</v>
      </c>
      <c r="AC1472" s="179" t="str">
        <f t="shared" si="1860"/>
        <v>AC$19</v>
      </c>
      <c r="AD1472" s="179" t="str">
        <f t="shared" si="1860"/>
        <v>AD$19</v>
      </c>
      <c r="AE1472" s="179" t="str">
        <f t="shared" si="1860"/>
        <v>AE$19</v>
      </c>
      <c r="AF1472" s="179" t="str">
        <f t="shared" si="1860"/>
        <v>AF$19</v>
      </c>
      <c r="AG1472" s="179" t="str">
        <f t="shared" si="1860"/>
        <v>AG$19</v>
      </c>
      <c r="AH1472" s="179" t="str">
        <f t="shared" si="1860"/>
        <v>AH$19</v>
      </c>
      <c r="AI1472" s="179" t="str">
        <f t="shared" si="1860"/>
        <v>AI$19</v>
      </c>
      <c r="AJ1472" s="179" t="str">
        <f t="shared" si="1860"/>
        <v>AJ$19</v>
      </c>
      <c r="AK1472" s="179" t="str">
        <f t="shared" si="1860"/>
        <v>AK$19</v>
      </c>
      <c r="AL1472" s="179" t="str">
        <f t="shared" si="1860"/>
        <v>AL$19</v>
      </c>
      <c r="AM1472" s="179" t="str">
        <f t="shared" si="1860"/>
        <v>AM$19</v>
      </c>
      <c r="AN1472" s="179" t="str">
        <f t="shared" si="1860"/>
        <v>AN$19</v>
      </c>
      <c r="AO1472" s="179" t="str">
        <f t="shared" si="1860"/>
        <v>AO$19</v>
      </c>
      <c r="AP1472" s="179" t="str">
        <f t="shared" si="1860"/>
        <v>AP$19</v>
      </c>
      <c r="AQ1472" s="179" t="str">
        <f t="shared" si="1860"/>
        <v>AQ$19</v>
      </c>
      <c r="AR1472" s="179" t="str">
        <f t="shared" si="1860"/>
        <v>AR$19</v>
      </c>
      <c r="AS1472" s="179" t="str">
        <f t="shared" si="1860"/>
        <v>AS$19</v>
      </c>
      <c r="AT1472" s="179" t="str">
        <f t="shared" si="1860"/>
        <v>AT$19</v>
      </c>
      <c r="AU1472" s="179" t="str">
        <f t="shared" si="1860"/>
        <v>AU$19</v>
      </c>
      <c r="AV1472" s="179" t="str">
        <f t="shared" si="1860"/>
        <v>AV$19</v>
      </c>
      <c r="AW1472" s="179" t="str">
        <f t="shared" si="1860"/>
        <v>AW$19</v>
      </c>
      <c r="AX1472" s="179" t="str">
        <f t="shared" si="1860"/>
        <v>AX$19</v>
      </c>
      <c r="AY1472" s="179" t="str">
        <f t="shared" ref="AY1472:CD1481" si="1861">AY1437</f>
        <v>AY$19</v>
      </c>
      <c r="AZ1472" s="179" t="str">
        <f t="shared" si="1861"/>
        <v>AZ$19</v>
      </c>
      <c r="BA1472" s="179" t="str">
        <f t="shared" si="1861"/>
        <v>BA$19</v>
      </c>
      <c r="BB1472" s="179" t="str">
        <f t="shared" si="1861"/>
        <v>BB$19</v>
      </c>
      <c r="BC1472" s="179" t="str">
        <f t="shared" si="1861"/>
        <v>BC$19</v>
      </c>
      <c r="BD1472" s="179" t="str">
        <f t="shared" si="1861"/>
        <v>BD$19</v>
      </c>
      <c r="BE1472" s="179" t="str">
        <f t="shared" si="1861"/>
        <v>BE$19</v>
      </c>
      <c r="BF1472" s="179" t="str">
        <f t="shared" si="1861"/>
        <v>BF$19</v>
      </c>
      <c r="BG1472" s="179" t="str">
        <f t="shared" si="1861"/>
        <v>BG$19</v>
      </c>
      <c r="BH1472" s="179" t="str">
        <f t="shared" si="1861"/>
        <v>BH$19</v>
      </c>
      <c r="BI1472" s="179" t="str">
        <f t="shared" si="1861"/>
        <v>BI$19</v>
      </c>
      <c r="BJ1472" s="179" t="str">
        <f t="shared" si="1861"/>
        <v>BJ$19</v>
      </c>
      <c r="BK1472" s="179" t="str">
        <f t="shared" si="1861"/>
        <v>BK$19</v>
      </c>
      <c r="BL1472" s="179" t="str">
        <f t="shared" si="1861"/>
        <v>BL$19</v>
      </c>
      <c r="BM1472" s="179" t="str">
        <f t="shared" si="1861"/>
        <v>BM$19</v>
      </c>
      <c r="BN1472" s="179" t="str">
        <f t="shared" si="1861"/>
        <v>BN$19</v>
      </c>
      <c r="BO1472" s="179" t="str">
        <f t="shared" si="1861"/>
        <v>BO$19</v>
      </c>
      <c r="BP1472" s="179" t="str">
        <f t="shared" si="1861"/>
        <v>BP$19</v>
      </c>
      <c r="BQ1472" s="179" t="str">
        <f t="shared" si="1861"/>
        <v>BQ$19</v>
      </c>
      <c r="BR1472" s="179" t="str">
        <f t="shared" si="1861"/>
        <v>BR$19</v>
      </c>
      <c r="BS1472" s="179" t="str">
        <f t="shared" si="1861"/>
        <v>BS$19</v>
      </c>
      <c r="BT1472" s="179" t="str">
        <f t="shared" si="1861"/>
        <v>BT$19</v>
      </c>
      <c r="BU1472" s="179" t="str">
        <f t="shared" si="1861"/>
        <v>BU$19</v>
      </c>
      <c r="BV1472" s="179" t="str">
        <f t="shared" si="1861"/>
        <v>BV$19</v>
      </c>
      <c r="BW1472" s="179" t="str">
        <f t="shared" si="1861"/>
        <v>BW$19</v>
      </c>
      <c r="BX1472" s="179" t="str">
        <f t="shared" si="1861"/>
        <v>BX$19</v>
      </c>
      <c r="BY1472" s="179" t="str">
        <f t="shared" si="1861"/>
        <v>BY$19</v>
      </c>
      <c r="BZ1472" s="179" t="str">
        <f t="shared" si="1861"/>
        <v>BZ$19</v>
      </c>
      <c r="CA1472" s="179" t="str">
        <f t="shared" si="1861"/>
        <v>CA$19</v>
      </c>
      <c r="CB1472" s="179" t="str">
        <f t="shared" si="1861"/>
        <v>CB$19</v>
      </c>
      <c r="CC1472" s="179" t="str">
        <f t="shared" si="1861"/>
        <v>CC$19</v>
      </c>
      <c r="CD1472" s="179" t="str">
        <f t="shared" si="1861"/>
        <v>CD$19</v>
      </c>
      <c r="CE1472" s="179" t="str">
        <f t="shared" ref="CE1472:CL1481" si="1862">CE1437</f>
        <v>CE$19</v>
      </c>
      <c r="CF1472" s="179" t="str">
        <f t="shared" si="1862"/>
        <v>CF$19</v>
      </c>
      <c r="CG1472" s="179" t="str">
        <f t="shared" si="1862"/>
        <v>CG$19</v>
      </c>
      <c r="CH1472" s="179" t="str">
        <f t="shared" si="1862"/>
        <v>CH$19</v>
      </c>
      <c r="CI1472" s="179" t="str">
        <f t="shared" si="1862"/>
        <v>CI$19</v>
      </c>
      <c r="CJ1472" s="179" t="str">
        <f t="shared" si="1862"/>
        <v>CJ$19</v>
      </c>
      <c r="CK1472" s="179" t="str">
        <f t="shared" si="1862"/>
        <v>CK$19</v>
      </c>
      <c r="CL1472" s="179" t="str">
        <f t="shared" si="1862"/>
        <v>CL$19</v>
      </c>
      <c r="CN1472" s="60"/>
      <c r="CO1472" s="179" t="str">
        <f t="shared" ref="CO1472:DL1481" si="1863">CO1437</f>
        <v>CO$19</v>
      </c>
      <c r="CP1472" s="179" t="str">
        <f t="shared" si="1863"/>
        <v>CP$19</v>
      </c>
      <c r="CQ1472" s="179" t="str">
        <f t="shared" si="1863"/>
        <v>CQ$19</v>
      </c>
      <c r="CR1472" s="179" t="str">
        <f t="shared" si="1863"/>
        <v>CR$19</v>
      </c>
      <c r="CS1472" s="179" t="str">
        <f t="shared" si="1863"/>
        <v>CS$19</v>
      </c>
      <c r="CT1472" s="179" t="str">
        <f t="shared" si="1863"/>
        <v>CT$19</v>
      </c>
      <c r="CU1472" s="179" t="str">
        <f t="shared" si="1863"/>
        <v>CU$19</v>
      </c>
      <c r="CV1472" s="179" t="str">
        <f t="shared" si="1863"/>
        <v>CV$19</v>
      </c>
      <c r="CW1472" s="179" t="str">
        <f t="shared" si="1863"/>
        <v>CW$19</v>
      </c>
      <c r="CX1472" s="179" t="str">
        <f t="shared" si="1863"/>
        <v>CX$19</v>
      </c>
      <c r="CY1472" s="179" t="str">
        <f t="shared" si="1863"/>
        <v>CY$19</v>
      </c>
      <c r="CZ1472" s="179" t="str">
        <f t="shared" si="1863"/>
        <v>CZ$19</v>
      </c>
      <c r="DA1472" s="179" t="str">
        <f t="shared" si="1863"/>
        <v>DA$19</v>
      </c>
      <c r="DB1472" s="179" t="str">
        <f t="shared" si="1863"/>
        <v>DB$19</v>
      </c>
      <c r="DC1472" s="179" t="str">
        <f t="shared" si="1863"/>
        <v>DC$19</v>
      </c>
      <c r="DD1472" s="179" t="str">
        <f t="shared" si="1863"/>
        <v>DD$19</v>
      </c>
      <c r="DE1472" s="179" t="str">
        <f t="shared" si="1863"/>
        <v>DE$19</v>
      </c>
      <c r="DF1472" s="179" t="str">
        <f t="shared" si="1863"/>
        <v>DF$19</v>
      </c>
      <c r="DG1472" s="179" t="str">
        <f t="shared" si="1863"/>
        <v>DG$19</v>
      </c>
      <c r="DH1472" s="179" t="str">
        <f t="shared" si="1863"/>
        <v>DH$19</v>
      </c>
      <c r="DI1472" s="179" t="str">
        <f t="shared" si="1863"/>
        <v>DI$19</v>
      </c>
      <c r="DJ1472" s="179" t="str">
        <f t="shared" si="1863"/>
        <v>DJ$19</v>
      </c>
      <c r="DK1472" s="179" t="str">
        <f t="shared" si="1863"/>
        <v>DK$19</v>
      </c>
      <c r="DL1472" s="179" t="str">
        <f t="shared" si="1863"/>
        <v>DL$19</v>
      </c>
    </row>
    <row r="1473" spans="1:116" x14ac:dyDescent="0.4">
      <c r="E1473" s="8"/>
      <c r="H1473" s="12"/>
      <c r="I1473" s="60"/>
      <c r="J1473" s="60"/>
      <c r="K1473" s="15"/>
      <c r="L1473" s="15"/>
      <c r="M1473" s="15"/>
      <c r="N1473" s="15"/>
      <c r="O1473" s="15"/>
      <c r="P1473" s="15"/>
      <c r="R1473" s="15"/>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60"/>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E1474" s="8"/>
      <c r="H1474" s="12"/>
      <c r="I1474" s="60"/>
      <c r="J1474" s="60"/>
      <c r="K1474" s="15"/>
      <c r="L1474" s="15"/>
      <c r="M1474" s="15"/>
      <c r="N1474" s="15"/>
      <c r="O1474" s="15"/>
      <c r="P1474" s="15"/>
      <c r="R1474" s="15"/>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60"/>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74"/>
      <c r="E1475" s="8"/>
      <c r="G1475" s="175" t="s">
        <v>490</v>
      </c>
      <c r="H1475" s="174"/>
      <c r="I1475" s="176"/>
      <c r="J1475" s="176"/>
      <c r="K1475" s="197"/>
      <c r="L1475" s="197"/>
      <c r="M1475" s="197"/>
      <c r="N1475" s="197"/>
      <c r="O1475" s="197"/>
      <c r="P1475" s="197"/>
      <c r="R1475" s="198"/>
      <c r="S1475" s="174"/>
      <c r="T1475" s="174"/>
      <c r="U1475" s="174"/>
      <c r="V1475" s="174"/>
      <c r="W1475" s="174"/>
      <c r="X1475" s="174"/>
      <c r="Y1475" s="174"/>
      <c r="Z1475" s="174"/>
      <c r="AA1475" s="174"/>
      <c r="AB1475" s="174"/>
      <c r="AC1475" s="174"/>
      <c r="AD1475" s="174"/>
      <c r="AE1475" s="174"/>
      <c r="AF1475" s="174"/>
      <c r="AG1475" s="174"/>
      <c r="AH1475" s="174"/>
      <c r="AI1475" s="174"/>
      <c r="AJ1475" s="174"/>
      <c r="AK1475" s="174"/>
      <c r="AL1475" s="174"/>
      <c r="AM1475" s="174"/>
      <c r="AN1475" s="174"/>
      <c r="AO1475" s="174"/>
      <c r="AP1475" s="174"/>
      <c r="AQ1475" s="174"/>
      <c r="AR1475" s="174"/>
      <c r="AS1475" s="174"/>
      <c r="AT1475" s="174"/>
      <c r="AU1475" s="174"/>
      <c r="AV1475" s="174"/>
      <c r="AW1475" s="174"/>
      <c r="AX1475" s="174"/>
      <c r="AY1475" s="174"/>
      <c r="AZ1475" s="174"/>
      <c r="BA1475" s="174"/>
      <c r="BB1475" s="174"/>
      <c r="BC1475" s="174"/>
      <c r="BD1475" s="174"/>
      <c r="BE1475" s="174"/>
      <c r="BF1475" s="174"/>
      <c r="BG1475" s="174"/>
      <c r="BH1475" s="174"/>
      <c r="BI1475" s="174"/>
      <c r="BJ1475" s="174"/>
      <c r="BK1475" s="174"/>
      <c r="BL1475" s="174"/>
      <c r="BM1475" s="174"/>
      <c r="BN1475" s="174"/>
      <c r="BO1475" s="174"/>
      <c r="BP1475" s="174"/>
      <c r="BQ1475" s="174"/>
      <c r="BR1475" s="174"/>
      <c r="BS1475" s="174"/>
      <c r="BT1475" s="174"/>
      <c r="BU1475" s="174"/>
      <c r="BV1475" s="174"/>
      <c r="BW1475" s="174"/>
      <c r="BX1475" s="174"/>
      <c r="BY1475" s="174"/>
      <c r="BZ1475" s="174"/>
      <c r="CA1475" s="174"/>
      <c r="CB1475" s="174"/>
      <c r="CC1475" s="174"/>
      <c r="CD1475" s="174"/>
      <c r="CE1475" s="174"/>
      <c r="CF1475" s="174"/>
      <c r="CG1475" s="174"/>
      <c r="CH1475" s="174"/>
      <c r="CI1475" s="174"/>
      <c r="CJ1475" s="174"/>
      <c r="CK1475" s="174"/>
      <c r="CL1475" s="174"/>
      <c r="CN1475" s="176"/>
      <c r="CO1475" s="174"/>
      <c r="CP1475" s="174"/>
      <c r="CQ1475" s="174"/>
      <c r="CR1475" s="174"/>
      <c r="CS1475" s="174"/>
      <c r="CT1475" s="174"/>
      <c r="CU1475" s="174"/>
      <c r="CV1475" s="174"/>
      <c r="CW1475" s="174"/>
      <c r="CX1475" s="174"/>
      <c r="CY1475" s="174"/>
      <c r="CZ1475" s="174"/>
      <c r="DA1475" s="174"/>
      <c r="DB1475" s="174"/>
      <c r="DC1475" s="174"/>
      <c r="DD1475" s="174"/>
      <c r="DE1475" s="174"/>
      <c r="DF1475" s="174"/>
      <c r="DG1475" s="174"/>
      <c r="DH1475" s="174"/>
      <c r="DI1475" s="174"/>
      <c r="DJ1475" s="174"/>
      <c r="DK1475" s="174"/>
      <c r="DL1475" s="174"/>
    </row>
    <row r="1476" spans="1:116" x14ac:dyDescent="0.4">
      <c r="A1476" s="174"/>
      <c r="E1476" s="8"/>
      <c r="G1476" s="175" t="s">
        <v>492</v>
      </c>
      <c r="H1476" s="174"/>
      <c r="I1476" s="176"/>
      <c r="J1476" s="176"/>
      <c r="K1476" s="197"/>
      <c r="L1476" s="197"/>
      <c r="M1476" s="197"/>
      <c r="N1476" s="197"/>
      <c r="O1476" s="197"/>
      <c r="P1476" s="197"/>
      <c r="R1476" s="198"/>
      <c r="S1476" s="174"/>
      <c r="T1476" s="174"/>
      <c r="U1476" s="174"/>
      <c r="V1476" s="174"/>
      <c r="W1476" s="174"/>
      <c r="X1476" s="174"/>
      <c r="Y1476" s="174"/>
      <c r="Z1476" s="174"/>
      <c r="AA1476" s="174"/>
      <c r="AB1476" s="174"/>
      <c r="AC1476" s="174"/>
      <c r="AD1476" s="174"/>
      <c r="AE1476" s="174"/>
      <c r="AF1476" s="174"/>
      <c r="AG1476" s="174"/>
      <c r="AH1476" s="174"/>
      <c r="AI1476" s="174"/>
      <c r="AJ1476" s="174"/>
      <c r="AK1476" s="174"/>
      <c r="AL1476" s="174"/>
      <c r="AM1476" s="174"/>
      <c r="AN1476" s="174"/>
      <c r="AO1476" s="174"/>
      <c r="AP1476" s="174"/>
      <c r="AQ1476" s="174"/>
      <c r="AR1476" s="174"/>
      <c r="AS1476" s="174"/>
      <c r="AT1476" s="174"/>
      <c r="AU1476" s="174"/>
      <c r="AV1476" s="174"/>
      <c r="AW1476" s="174"/>
      <c r="AX1476" s="174"/>
      <c r="AY1476" s="174"/>
      <c r="AZ1476" s="174"/>
      <c r="BA1476" s="174"/>
      <c r="BB1476" s="174"/>
      <c r="BC1476" s="174"/>
      <c r="BD1476" s="174"/>
      <c r="BE1476" s="174"/>
      <c r="BF1476" s="174"/>
      <c r="BG1476" s="174"/>
      <c r="BH1476" s="174"/>
      <c r="BI1476" s="174"/>
      <c r="BJ1476" s="174"/>
      <c r="BK1476" s="174"/>
      <c r="BL1476" s="174"/>
      <c r="BM1476" s="174"/>
      <c r="BN1476" s="174"/>
      <c r="BO1476" s="174"/>
      <c r="BP1476" s="174"/>
      <c r="BQ1476" s="174"/>
      <c r="BR1476" s="174"/>
      <c r="BS1476" s="174"/>
      <c r="BT1476" s="174"/>
      <c r="BU1476" s="174"/>
      <c r="BV1476" s="174"/>
      <c r="BW1476" s="174"/>
      <c r="BX1476" s="174"/>
      <c r="BY1476" s="174"/>
      <c r="BZ1476" s="174"/>
      <c r="CA1476" s="174"/>
      <c r="CB1476" s="174"/>
      <c r="CC1476" s="174"/>
      <c r="CD1476" s="174"/>
      <c r="CE1476" s="174"/>
      <c r="CF1476" s="174"/>
      <c r="CG1476" s="174"/>
      <c r="CH1476" s="174"/>
      <c r="CI1476" s="174"/>
      <c r="CJ1476" s="174"/>
      <c r="CK1476" s="174"/>
      <c r="CL1476" s="174"/>
      <c r="CN1476" s="176"/>
      <c r="CO1476" s="174"/>
      <c r="CP1476" s="174"/>
      <c r="CQ1476" s="174"/>
      <c r="CR1476" s="174"/>
      <c r="CS1476" s="174"/>
      <c r="CT1476" s="174"/>
      <c r="CU1476" s="174"/>
      <c r="CV1476" s="174"/>
      <c r="CW1476" s="174"/>
      <c r="CX1476" s="174"/>
      <c r="CY1476" s="174"/>
      <c r="CZ1476" s="174"/>
      <c r="DA1476" s="174"/>
      <c r="DB1476" s="174"/>
      <c r="DC1476" s="174"/>
      <c r="DD1476" s="174"/>
      <c r="DE1476" s="174"/>
      <c r="DF1476" s="174"/>
      <c r="DG1476" s="174"/>
      <c r="DH1476" s="174"/>
      <c r="DI1476" s="174"/>
      <c r="DJ1476" s="174"/>
      <c r="DK1476" s="174"/>
      <c r="DL1476" s="174"/>
    </row>
    <row r="1477" spans="1:116" x14ac:dyDescent="0.4">
      <c r="A1477" s="174"/>
      <c r="E1477" s="8"/>
      <c r="G1477" s="175" t="s">
        <v>461</v>
      </c>
      <c r="H1477" s="174"/>
      <c r="I1477" s="176"/>
      <c r="J1477" s="176"/>
      <c r="K1477" s="197"/>
      <c r="L1477" s="197"/>
      <c r="M1477" s="197"/>
      <c r="N1477" s="197"/>
      <c r="O1477" s="197"/>
      <c r="P1477" s="197"/>
      <c r="R1477" s="198"/>
      <c r="S1477" s="199" t="str">
        <f t="shared" ref="S1477:AX1477" si="1864">S$20</f>
        <v>S$16</v>
      </c>
      <c r="T1477" s="199" t="str">
        <f t="shared" si="1864"/>
        <v>T$16</v>
      </c>
      <c r="U1477" s="199" t="str">
        <f t="shared" si="1864"/>
        <v>U$16</v>
      </c>
      <c r="V1477" s="199" t="str">
        <f t="shared" si="1864"/>
        <v>V$16</v>
      </c>
      <c r="W1477" s="199" t="str">
        <f t="shared" si="1864"/>
        <v>W$16</v>
      </c>
      <c r="X1477" s="199" t="str">
        <f t="shared" si="1864"/>
        <v>X$16</v>
      </c>
      <c r="Y1477" s="199" t="str">
        <f t="shared" si="1864"/>
        <v>Y$16</v>
      </c>
      <c r="Z1477" s="199" t="str">
        <f t="shared" si="1864"/>
        <v>Z$16</v>
      </c>
      <c r="AA1477" s="199" t="str">
        <f t="shared" si="1864"/>
        <v>AA$16</v>
      </c>
      <c r="AB1477" s="199" t="str">
        <f t="shared" si="1864"/>
        <v>AB$16</v>
      </c>
      <c r="AC1477" s="199" t="str">
        <f t="shared" si="1864"/>
        <v>AC$16</v>
      </c>
      <c r="AD1477" s="199" t="str">
        <f t="shared" si="1864"/>
        <v>AD$16</v>
      </c>
      <c r="AE1477" s="199" t="str">
        <f t="shared" si="1864"/>
        <v>AE$16</v>
      </c>
      <c r="AF1477" s="199" t="str">
        <f t="shared" si="1864"/>
        <v>AF$16</v>
      </c>
      <c r="AG1477" s="199" t="str">
        <f t="shared" si="1864"/>
        <v>AG$16</v>
      </c>
      <c r="AH1477" s="199" t="str">
        <f t="shared" si="1864"/>
        <v>AH$16</v>
      </c>
      <c r="AI1477" s="199" t="str">
        <f t="shared" si="1864"/>
        <v>AI$16</v>
      </c>
      <c r="AJ1477" s="199" t="str">
        <f t="shared" si="1864"/>
        <v>AJ$16</v>
      </c>
      <c r="AK1477" s="199" t="str">
        <f t="shared" si="1864"/>
        <v>AK$16</v>
      </c>
      <c r="AL1477" s="199" t="str">
        <f t="shared" si="1864"/>
        <v>AL$16</v>
      </c>
      <c r="AM1477" s="199" t="str">
        <f t="shared" si="1864"/>
        <v>AM$16</v>
      </c>
      <c r="AN1477" s="199" t="str">
        <f t="shared" si="1864"/>
        <v>AN$16</v>
      </c>
      <c r="AO1477" s="199" t="str">
        <f t="shared" si="1864"/>
        <v>AO$16</v>
      </c>
      <c r="AP1477" s="199" t="str">
        <f t="shared" si="1864"/>
        <v>AP$16</v>
      </c>
      <c r="AQ1477" s="199" t="str">
        <f t="shared" si="1864"/>
        <v>AQ$16</v>
      </c>
      <c r="AR1477" s="199" t="str">
        <f t="shared" si="1864"/>
        <v>AR$16</v>
      </c>
      <c r="AS1477" s="199" t="str">
        <f t="shared" si="1864"/>
        <v>AS$16</v>
      </c>
      <c r="AT1477" s="199" t="str">
        <f t="shared" si="1864"/>
        <v>AT$16</v>
      </c>
      <c r="AU1477" s="199" t="str">
        <f t="shared" si="1864"/>
        <v>AU$16</v>
      </c>
      <c r="AV1477" s="199" t="str">
        <f t="shared" si="1864"/>
        <v>AV$16</v>
      </c>
      <c r="AW1477" s="199" t="str">
        <f t="shared" si="1864"/>
        <v>AW$16</v>
      </c>
      <c r="AX1477" s="199" t="str">
        <f t="shared" si="1864"/>
        <v>AX$16</v>
      </c>
      <c r="AY1477" s="199" t="str">
        <f t="shared" ref="AY1477:CD1477" si="1865">AY$20</f>
        <v>AY$16</v>
      </c>
      <c r="AZ1477" s="199" t="str">
        <f t="shared" si="1865"/>
        <v>AZ$16</v>
      </c>
      <c r="BA1477" s="199" t="str">
        <f t="shared" si="1865"/>
        <v>BA$16</v>
      </c>
      <c r="BB1477" s="199" t="str">
        <f t="shared" si="1865"/>
        <v>BB$16</v>
      </c>
      <c r="BC1477" s="199" t="str">
        <f t="shared" si="1865"/>
        <v>BC$16</v>
      </c>
      <c r="BD1477" s="199" t="str">
        <f t="shared" si="1865"/>
        <v>BD$16</v>
      </c>
      <c r="BE1477" s="199" t="str">
        <f t="shared" si="1865"/>
        <v>BE$16</v>
      </c>
      <c r="BF1477" s="199" t="str">
        <f t="shared" si="1865"/>
        <v>BF$16</v>
      </c>
      <c r="BG1477" s="199" t="str">
        <f t="shared" si="1865"/>
        <v>BG$16</v>
      </c>
      <c r="BH1477" s="199" t="str">
        <f t="shared" si="1865"/>
        <v>BH$16</v>
      </c>
      <c r="BI1477" s="199" t="str">
        <f t="shared" si="1865"/>
        <v>BI$16</v>
      </c>
      <c r="BJ1477" s="199" t="str">
        <f t="shared" si="1865"/>
        <v>BJ$16</v>
      </c>
      <c r="BK1477" s="199" t="str">
        <f t="shared" si="1865"/>
        <v>BK$16</v>
      </c>
      <c r="BL1477" s="199" t="str">
        <f t="shared" si="1865"/>
        <v>BL$16</v>
      </c>
      <c r="BM1477" s="199" t="str">
        <f t="shared" si="1865"/>
        <v>BM$16</v>
      </c>
      <c r="BN1477" s="199" t="str">
        <f t="shared" si="1865"/>
        <v>BN$16</v>
      </c>
      <c r="BO1477" s="199" t="str">
        <f t="shared" si="1865"/>
        <v>BO$16</v>
      </c>
      <c r="BP1477" s="199" t="str">
        <f t="shared" si="1865"/>
        <v>BP$16</v>
      </c>
      <c r="BQ1477" s="199" t="str">
        <f t="shared" si="1865"/>
        <v>BQ$16</v>
      </c>
      <c r="BR1477" s="199" t="str">
        <f t="shared" si="1865"/>
        <v>BR$16</v>
      </c>
      <c r="BS1477" s="199" t="str">
        <f t="shared" si="1865"/>
        <v>BS$16</v>
      </c>
      <c r="BT1477" s="199" t="str">
        <f t="shared" si="1865"/>
        <v>BT$16</v>
      </c>
      <c r="BU1477" s="199" t="str">
        <f t="shared" si="1865"/>
        <v>BU$16</v>
      </c>
      <c r="BV1477" s="199" t="str">
        <f t="shared" si="1865"/>
        <v>BV$16</v>
      </c>
      <c r="BW1477" s="199" t="str">
        <f t="shared" si="1865"/>
        <v>BW$16</v>
      </c>
      <c r="BX1477" s="199" t="str">
        <f t="shared" si="1865"/>
        <v>BX$16</v>
      </c>
      <c r="BY1477" s="199" t="str">
        <f t="shared" si="1865"/>
        <v>BY$16</v>
      </c>
      <c r="BZ1477" s="199" t="str">
        <f t="shared" si="1865"/>
        <v>BZ$16</v>
      </c>
      <c r="CA1477" s="199" t="str">
        <f t="shared" si="1865"/>
        <v>CA$16</v>
      </c>
      <c r="CB1477" s="199" t="str">
        <f t="shared" si="1865"/>
        <v>CB$16</v>
      </c>
      <c r="CC1477" s="199" t="str">
        <f t="shared" si="1865"/>
        <v>CC$16</v>
      </c>
      <c r="CD1477" s="199" t="str">
        <f t="shared" si="1865"/>
        <v>CD$16</v>
      </c>
      <c r="CE1477" s="199" t="str">
        <f t="shared" ref="CE1477:CL1477" si="1866">CE$20</f>
        <v>CE$16</v>
      </c>
      <c r="CF1477" s="199" t="str">
        <f t="shared" si="1866"/>
        <v>CF$16</v>
      </c>
      <c r="CG1477" s="199" t="str">
        <f t="shared" si="1866"/>
        <v>CG$16</v>
      </c>
      <c r="CH1477" s="199" t="str">
        <f t="shared" si="1866"/>
        <v>CH$16</v>
      </c>
      <c r="CI1477" s="199" t="str">
        <f t="shared" si="1866"/>
        <v>CI$16</v>
      </c>
      <c r="CJ1477" s="199" t="str">
        <f t="shared" si="1866"/>
        <v>CJ$16</v>
      </c>
      <c r="CK1477" s="199" t="str">
        <f t="shared" si="1866"/>
        <v>CK$16</v>
      </c>
      <c r="CL1477" s="199" t="str">
        <f t="shared" si="1866"/>
        <v>CL$16</v>
      </c>
      <c r="CN1477" s="176"/>
      <c r="CO1477" s="199" t="str">
        <f t="shared" ref="CO1477:DL1477" si="1867">CO$20</f>
        <v>CO$16</v>
      </c>
      <c r="CP1477" s="199" t="str">
        <f t="shared" si="1867"/>
        <v>CP$16</v>
      </c>
      <c r="CQ1477" s="199" t="str">
        <f t="shared" si="1867"/>
        <v>CQ$16</v>
      </c>
      <c r="CR1477" s="199" t="str">
        <f t="shared" si="1867"/>
        <v>CR$16</v>
      </c>
      <c r="CS1477" s="199" t="str">
        <f t="shared" si="1867"/>
        <v>CS$16</v>
      </c>
      <c r="CT1477" s="199" t="str">
        <f t="shared" si="1867"/>
        <v>CT$16</v>
      </c>
      <c r="CU1477" s="199" t="str">
        <f t="shared" si="1867"/>
        <v>CU$16</v>
      </c>
      <c r="CV1477" s="199" t="str">
        <f t="shared" si="1867"/>
        <v>CV$16</v>
      </c>
      <c r="CW1477" s="199" t="str">
        <f t="shared" si="1867"/>
        <v>CW$16</v>
      </c>
      <c r="CX1477" s="199" t="str">
        <f t="shared" si="1867"/>
        <v>CX$16</v>
      </c>
      <c r="CY1477" s="199" t="str">
        <f t="shared" si="1867"/>
        <v>CY$16</v>
      </c>
      <c r="CZ1477" s="199" t="str">
        <f t="shared" si="1867"/>
        <v>CZ$16</v>
      </c>
      <c r="DA1477" s="199" t="str">
        <f t="shared" si="1867"/>
        <v>DA$16</v>
      </c>
      <c r="DB1477" s="199" t="str">
        <f t="shared" si="1867"/>
        <v>DB$16</v>
      </c>
      <c r="DC1477" s="199" t="str">
        <f t="shared" si="1867"/>
        <v>DC$16</v>
      </c>
      <c r="DD1477" s="199" t="str">
        <f t="shared" si="1867"/>
        <v>DD$16</v>
      </c>
      <c r="DE1477" s="199" t="str">
        <f t="shared" si="1867"/>
        <v>DE$16</v>
      </c>
      <c r="DF1477" s="199" t="str">
        <f t="shared" si="1867"/>
        <v>DF$16</v>
      </c>
      <c r="DG1477" s="199" t="str">
        <f t="shared" si="1867"/>
        <v>DG$16</v>
      </c>
      <c r="DH1477" s="199" t="str">
        <f t="shared" si="1867"/>
        <v>DH$16</v>
      </c>
      <c r="DI1477" s="199" t="str">
        <f t="shared" si="1867"/>
        <v>DI$16</v>
      </c>
      <c r="DJ1477" s="199" t="str">
        <f t="shared" si="1867"/>
        <v>DJ$16</v>
      </c>
      <c r="DK1477" s="199" t="str">
        <f t="shared" si="1867"/>
        <v>DK$16</v>
      </c>
      <c r="DL1477" s="199" t="str">
        <f t="shared" si="1867"/>
        <v>DL$16</v>
      </c>
    </row>
    <row r="1478" spans="1:116" x14ac:dyDescent="0.4">
      <c r="A1478" s="174"/>
      <c r="E1478" s="8"/>
      <c r="G1478" s="175" t="s">
        <v>462</v>
      </c>
      <c r="H1478" s="200"/>
      <c r="I1478" s="201"/>
      <c r="J1478" s="201"/>
      <c r="K1478" s="202"/>
      <c r="L1478" s="202"/>
      <c r="M1478" s="202"/>
      <c r="N1478" s="202"/>
      <c r="O1478" s="202"/>
      <c r="P1478" s="202"/>
      <c r="R1478" s="202"/>
      <c r="S1478" s="199" t="str">
        <f t="shared" ref="S1478:AX1478" si="1868">S$21</f>
        <v>S$17</v>
      </c>
      <c r="T1478" s="199" t="str">
        <f t="shared" si="1868"/>
        <v>T$17</v>
      </c>
      <c r="U1478" s="199" t="str">
        <f t="shared" si="1868"/>
        <v>U$17</v>
      </c>
      <c r="V1478" s="199" t="str">
        <f t="shared" si="1868"/>
        <v>V$17</v>
      </c>
      <c r="W1478" s="199" t="str">
        <f t="shared" si="1868"/>
        <v>W$17</v>
      </c>
      <c r="X1478" s="199" t="str">
        <f t="shared" si="1868"/>
        <v>X$17</v>
      </c>
      <c r="Y1478" s="199" t="str">
        <f t="shared" si="1868"/>
        <v>Y$17</v>
      </c>
      <c r="Z1478" s="199" t="str">
        <f t="shared" si="1868"/>
        <v>Z$17</v>
      </c>
      <c r="AA1478" s="199" t="str">
        <f t="shared" si="1868"/>
        <v>AA$17</v>
      </c>
      <c r="AB1478" s="199" t="str">
        <f t="shared" si="1868"/>
        <v>AB$17</v>
      </c>
      <c r="AC1478" s="199" t="str">
        <f t="shared" si="1868"/>
        <v>AC$17</v>
      </c>
      <c r="AD1478" s="199" t="str">
        <f t="shared" si="1868"/>
        <v>AD$17</v>
      </c>
      <c r="AE1478" s="199" t="str">
        <f t="shared" si="1868"/>
        <v>AE$17</v>
      </c>
      <c r="AF1478" s="199" t="str">
        <f t="shared" si="1868"/>
        <v>AF$17</v>
      </c>
      <c r="AG1478" s="199" t="str">
        <f t="shared" si="1868"/>
        <v>AG$17</v>
      </c>
      <c r="AH1478" s="199" t="str">
        <f t="shared" si="1868"/>
        <v>AH$17</v>
      </c>
      <c r="AI1478" s="199" t="str">
        <f t="shared" si="1868"/>
        <v>AI$17</v>
      </c>
      <c r="AJ1478" s="199" t="str">
        <f t="shared" si="1868"/>
        <v>AJ$17</v>
      </c>
      <c r="AK1478" s="199" t="str">
        <f t="shared" si="1868"/>
        <v>AK$17</v>
      </c>
      <c r="AL1478" s="199" t="str">
        <f t="shared" si="1868"/>
        <v>AL$17</v>
      </c>
      <c r="AM1478" s="199" t="str">
        <f t="shared" si="1868"/>
        <v>AM$17</v>
      </c>
      <c r="AN1478" s="199" t="str">
        <f t="shared" si="1868"/>
        <v>AN$17</v>
      </c>
      <c r="AO1478" s="199" t="str">
        <f t="shared" si="1868"/>
        <v>AO$17</v>
      </c>
      <c r="AP1478" s="199" t="str">
        <f t="shared" si="1868"/>
        <v>AP$17</v>
      </c>
      <c r="AQ1478" s="199" t="str">
        <f t="shared" si="1868"/>
        <v>AQ$17</v>
      </c>
      <c r="AR1478" s="199" t="str">
        <f t="shared" si="1868"/>
        <v>AR$17</v>
      </c>
      <c r="AS1478" s="199" t="str">
        <f t="shared" si="1868"/>
        <v>AS$17</v>
      </c>
      <c r="AT1478" s="199" t="str">
        <f t="shared" si="1868"/>
        <v>AT$17</v>
      </c>
      <c r="AU1478" s="199" t="str">
        <f t="shared" si="1868"/>
        <v>AU$17</v>
      </c>
      <c r="AV1478" s="199" t="str">
        <f t="shared" si="1868"/>
        <v>AV$17</v>
      </c>
      <c r="AW1478" s="199" t="str">
        <f t="shared" si="1868"/>
        <v>AW$17</v>
      </c>
      <c r="AX1478" s="199" t="str">
        <f t="shared" si="1868"/>
        <v>AX$17</v>
      </c>
      <c r="AY1478" s="199" t="str">
        <f t="shared" ref="AY1478:CD1478" si="1869">AY$21</f>
        <v>AY$17</v>
      </c>
      <c r="AZ1478" s="199" t="str">
        <f t="shared" si="1869"/>
        <v>AZ$17</v>
      </c>
      <c r="BA1478" s="199" t="str">
        <f t="shared" si="1869"/>
        <v>BA$17</v>
      </c>
      <c r="BB1478" s="199" t="str">
        <f t="shared" si="1869"/>
        <v>BB$17</v>
      </c>
      <c r="BC1478" s="199" t="str">
        <f t="shared" si="1869"/>
        <v>BC$17</v>
      </c>
      <c r="BD1478" s="199" t="str">
        <f t="shared" si="1869"/>
        <v>BD$17</v>
      </c>
      <c r="BE1478" s="199" t="str">
        <f t="shared" si="1869"/>
        <v>BE$17</v>
      </c>
      <c r="BF1478" s="199" t="str">
        <f t="shared" si="1869"/>
        <v>BF$17</v>
      </c>
      <c r="BG1478" s="199" t="str">
        <f t="shared" si="1869"/>
        <v>BG$17</v>
      </c>
      <c r="BH1478" s="199" t="str">
        <f t="shared" si="1869"/>
        <v>BH$17</v>
      </c>
      <c r="BI1478" s="199" t="str">
        <f t="shared" si="1869"/>
        <v>BI$17</v>
      </c>
      <c r="BJ1478" s="199" t="str">
        <f t="shared" si="1869"/>
        <v>BJ$17</v>
      </c>
      <c r="BK1478" s="199" t="str">
        <f t="shared" si="1869"/>
        <v>BK$17</v>
      </c>
      <c r="BL1478" s="199" t="str">
        <f t="shared" si="1869"/>
        <v>BL$17</v>
      </c>
      <c r="BM1478" s="199" t="str">
        <f t="shared" si="1869"/>
        <v>BM$17</v>
      </c>
      <c r="BN1478" s="199" t="str">
        <f t="shared" si="1869"/>
        <v>BN$17</v>
      </c>
      <c r="BO1478" s="199" t="str">
        <f t="shared" si="1869"/>
        <v>BO$17</v>
      </c>
      <c r="BP1478" s="199" t="str">
        <f t="shared" si="1869"/>
        <v>BP$17</v>
      </c>
      <c r="BQ1478" s="199" t="str">
        <f t="shared" si="1869"/>
        <v>BQ$17</v>
      </c>
      <c r="BR1478" s="199" t="str">
        <f t="shared" si="1869"/>
        <v>BR$17</v>
      </c>
      <c r="BS1478" s="199" t="str">
        <f t="shared" si="1869"/>
        <v>BS$17</v>
      </c>
      <c r="BT1478" s="199" t="str">
        <f t="shared" si="1869"/>
        <v>BT$17</v>
      </c>
      <c r="BU1478" s="199" t="str">
        <f t="shared" si="1869"/>
        <v>BU$17</v>
      </c>
      <c r="BV1478" s="199" t="str">
        <f t="shared" si="1869"/>
        <v>BV$17</v>
      </c>
      <c r="BW1478" s="199" t="str">
        <f t="shared" si="1869"/>
        <v>BW$17</v>
      </c>
      <c r="BX1478" s="199" t="str">
        <f t="shared" si="1869"/>
        <v>BX$17</v>
      </c>
      <c r="BY1478" s="199" t="str">
        <f t="shared" si="1869"/>
        <v>BY$17</v>
      </c>
      <c r="BZ1478" s="199" t="str">
        <f t="shared" si="1869"/>
        <v>BZ$17</v>
      </c>
      <c r="CA1478" s="199" t="str">
        <f t="shared" si="1869"/>
        <v>CA$17</v>
      </c>
      <c r="CB1478" s="199" t="str">
        <f t="shared" si="1869"/>
        <v>CB$17</v>
      </c>
      <c r="CC1478" s="199" t="str">
        <f t="shared" si="1869"/>
        <v>CC$17</v>
      </c>
      <c r="CD1478" s="199" t="str">
        <f t="shared" si="1869"/>
        <v>CD$17</v>
      </c>
      <c r="CE1478" s="199" t="str">
        <f t="shared" ref="CE1478:CL1478" si="1870">CE$21</f>
        <v>CE$17</v>
      </c>
      <c r="CF1478" s="199" t="str">
        <f t="shared" si="1870"/>
        <v>CF$17</v>
      </c>
      <c r="CG1478" s="199" t="str">
        <f t="shared" si="1870"/>
        <v>CG$17</v>
      </c>
      <c r="CH1478" s="199" t="str">
        <f t="shared" si="1870"/>
        <v>CH$17</v>
      </c>
      <c r="CI1478" s="199" t="str">
        <f t="shared" si="1870"/>
        <v>CI$17</v>
      </c>
      <c r="CJ1478" s="199" t="str">
        <f t="shared" si="1870"/>
        <v>CJ$17</v>
      </c>
      <c r="CK1478" s="199" t="str">
        <f t="shared" si="1870"/>
        <v>CK$17</v>
      </c>
      <c r="CL1478" s="199" t="str">
        <f t="shared" si="1870"/>
        <v>CL$17</v>
      </c>
      <c r="CN1478" s="201"/>
      <c r="CO1478" s="199" t="str">
        <f t="shared" ref="CO1478:DL1478" si="1871">CO$21</f>
        <v>CO$17</v>
      </c>
      <c r="CP1478" s="199" t="str">
        <f t="shared" si="1871"/>
        <v>CP$17</v>
      </c>
      <c r="CQ1478" s="199" t="str">
        <f t="shared" si="1871"/>
        <v>CQ$17</v>
      </c>
      <c r="CR1478" s="199" t="str">
        <f t="shared" si="1871"/>
        <v>CR$17</v>
      </c>
      <c r="CS1478" s="199" t="str">
        <f t="shared" si="1871"/>
        <v>CS$17</v>
      </c>
      <c r="CT1478" s="199" t="str">
        <f t="shared" si="1871"/>
        <v>CT$17</v>
      </c>
      <c r="CU1478" s="199" t="str">
        <f t="shared" si="1871"/>
        <v>CU$17</v>
      </c>
      <c r="CV1478" s="199" t="str">
        <f t="shared" si="1871"/>
        <v>CV$17</v>
      </c>
      <c r="CW1478" s="199" t="str">
        <f t="shared" si="1871"/>
        <v>CW$17</v>
      </c>
      <c r="CX1478" s="199" t="str">
        <f t="shared" si="1871"/>
        <v>CX$17</v>
      </c>
      <c r="CY1478" s="199" t="str">
        <f t="shared" si="1871"/>
        <v>CY$17</v>
      </c>
      <c r="CZ1478" s="199" t="str">
        <f t="shared" si="1871"/>
        <v>CZ$17</v>
      </c>
      <c r="DA1478" s="199" t="str">
        <f t="shared" si="1871"/>
        <v>DA$17</v>
      </c>
      <c r="DB1478" s="199" t="str">
        <f t="shared" si="1871"/>
        <v>DB$17</v>
      </c>
      <c r="DC1478" s="199" t="str">
        <f t="shared" si="1871"/>
        <v>DC$17</v>
      </c>
      <c r="DD1478" s="199" t="str">
        <f t="shared" si="1871"/>
        <v>DD$17</v>
      </c>
      <c r="DE1478" s="199" t="str">
        <f t="shared" si="1871"/>
        <v>DE$17</v>
      </c>
      <c r="DF1478" s="199" t="str">
        <f t="shared" si="1871"/>
        <v>DF$17</v>
      </c>
      <c r="DG1478" s="199" t="str">
        <f t="shared" si="1871"/>
        <v>DG$17</v>
      </c>
      <c r="DH1478" s="199" t="str">
        <f t="shared" si="1871"/>
        <v>DH$17</v>
      </c>
      <c r="DI1478" s="199" t="str">
        <f t="shared" si="1871"/>
        <v>DI$17</v>
      </c>
      <c r="DJ1478" s="199" t="str">
        <f t="shared" si="1871"/>
        <v>DJ$17</v>
      </c>
      <c r="DK1478" s="199" t="str">
        <f t="shared" si="1871"/>
        <v>DK$17</v>
      </c>
      <c r="DL1478" s="199" t="str">
        <f t="shared" si="1871"/>
        <v>DL$17</v>
      </c>
    </row>
    <row r="1479" spans="1:116" x14ac:dyDescent="0.4">
      <c r="A1479" s="174"/>
      <c r="E1479" s="8"/>
      <c r="G1479" s="175" t="s">
        <v>491</v>
      </c>
      <c r="H1479" s="200"/>
      <c r="I1479" s="201"/>
      <c r="J1479" s="201"/>
      <c r="K1479" s="202"/>
      <c r="L1479" s="202"/>
      <c r="M1479" s="202"/>
      <c r="N1479" s="202"/>
      <c r="O1479" s="202"/>
      <c r="P1479" s="202"/>
      <c r="R1479" s="202"/>
      <c r="S1479" s="190"/>
      <c r="T1479" s="190"/>
      <c r="U1479" s="190"/>
      <c r="V1479" s="190"/>
      <c r="W1479" s="190"/>
      <c r="X1479" s="190"/>
      <c r="Y1479" s="190"/>
      <c r="Z1479" s="190"/>
      <c r="AA1479" s="190"/>
      <c r="AB1479" s="190"/>
      <c r="AC1479" s="190"/>
      <c r="AD1479" s="190"/>
      <c r="AE1479" s="190"/>
      <c r="AF1479" s="190"/>
      <c r="AG1479" s="190"/>
      <c r="AH1479" s="190"/>
      <c r="AI1479" s="190"/>
      <c r="AJ1479" s="190"/>
      <c r="AK1479" s="190"/>
      <c r="AL1479" s="190"/>
      <c r="AM1479" s="190"/>
      <c r="AN1479" s="190"/>
      <c r="AO1479" s="190"/>
      <c r="AP1479" s="190"/>
      <c r="AQ1479" s="190"/>
      <c r="AR1479" s="190"/>
      <c r="AS1479" s="190"/>
      <c r="AT1479" s="190"/>
      <c r="AU1479" s="190"/>
      <c r="AV1479" s="190"/>
      <c r="AW1479" s="190"/>
      <c r="AX1479" s="190"/>
      <c r="AY1479" s="190"/>
      <c r="AZ1479" s="190"/>
      <c r="BA1479" s="190"/>
      <c r="BB1479" s="190"/>
      <c r="BC1479" s="190"/>
      <c r="BD1479" s="190"/>
      <c r="BE1479" s="190"/>
      <c r="BF1479" s="190"/>
      <c r="BG1479" s="190"/>
      <c r="BH1479" s="190"/>
      <c r="BI1479" s="190"/>
      <c r="BJ1479" s="190"/>
      <c r="BK1479" s="190"/>
      <c r="BL1479" s="190"/>
      <c r="BM1479" s="190"/>
      <c r="BN1479" s="190"/>
      <c r="BO1479" s="190"/>
      <c r="BP1479" s="190"/>
      <c r="BQ1479" s="190"/>
      <c r="BR1479" s="190"/>
      <c r="BS1479" s="190"/>
      <c r="BT1479" s="190"/>
      <c r="BU1479" s="190"/>
      <c r="BV1479" s="190"/>
      <c r="BW1479" s="190"/>
      <c r="BX1479" s="190"/>
      <c r="BY1479" s="190"/>
      <c r="BZ1479" s="190"/>
      <c r="CA1479" s="190"/>
      <c r="CB1479" s="190"/>
      <c r="CC1479" s="190"/>
      <c r="CD1479" s="190"/>
      <c r="CE1479" s="190"/>
      <c r="CF1479" s="190"/>
      <c r="CG1479" s="190"/>
      <c r="CH1479" s="190"/>
      <c r="CI1479" s="190"/>
      <c r="CJ1479" s="190"/>
      <c r="CK1479" s="190"/>
      <c r="CL1479" s="190"/>
      <c r="CN1479" s="201"/>
      <c r="CO1479" s="190"/>
      <c r="CP1479" s="190"/>
      <c r="CQ1479" s="190"/>
      <c r="CR1479" s="190"/>
      <c r="CS1479" s="190"/>
      <c r="CT1479" s="190"/>
      <c r="CU1479" s="190"/>
      <c r="CV1479" s="190"/>
      <c r="CW1479" s="190"/>
      <c r="CX1479" s="190"/>
      <c r="CY1479" s="190"/>
      <c r="CZ1479" s="190"/>
      <c r="DA1479" s="190"/>
      <c r="DB1479" s="190"/>
      <c r="DC1479" s="190"/>
      <c r="DD1479" s="190"/>
      <c r="DE1479" s="190"/>
      <c r="DF1479" s="190"/>
      <c r="DG1479" s="190"/>
      <c r="DH1479" s="190"/>
      <c r="DI1479" s="190"/>
      <c r="DJ1479" s="190"/>
      <c r="DK1479" s="190"/>
      <c r="DL1479" s="190"/>
    </row>
    <row r="1480" spans="1:116" x14ac:dyDescent="0.4">
      <c r="A1480" s="174"/>
      <c r="E1480" s="8"/>
      <c r="G1480" s="175" t="s">
        <v>505</v>
      </c>
      <c r="H1480" s="200"/>
      <c r="I1480" s="201"/>
      <c r="J1480" s="201"/>
      <c r="K1480" s="202"/>
      <c r="L1480" s="202"/>
      <c r="M1480" s="202"/>
      <c r="N1480" s="202"/>
      <c r="O1480" s="202"/>
      <c r="P1480" s="202"/>
      <c r="R1480" s="202"/>
      <c r="S1480" s="190"/>
      <c r="T1480" s="190"/>
      <c r="U1480" s="190"/>
      <c r="V1480" s="190"/>
      <c r="W1480" s="190"/>
      <c r="X1480" s="190"/>
      <c r="Y1480" s="190"/>
      <c r="Z1480" s="190"/>
      <c r="AA1480" s="190"/>
      <c r="AB1480" s="190"/>
      <c r="AC1480" s="190"/>
      <c r="AD1480" s="190"/>
      <c r="AE1480" s="190"/>
      <c r="AF1480" s="190"/>
      <c r="AG1480" s="190"/>
      <c r="AH1480" s="190"/>
      <c r="AI1480" s="190"/>
      <c r="AJ1480" s="190"/>
      <c r="AK1480" s="190"/>
      <c r="AL1480" s="190"/>
      <c r="AM1480" s="190"/>
      <c r="AN1480" s="190"/>
      <c r="AO1480" s="190"/>
      <c r="AP1480" s="190"/>
      <c r="AQ1480" s="190"/>
      <c r="AR1480" s="190"/>
      <c r="AS1480" s="190"/>
      <c r="AT1480" s="190"/>
      <c r="AU1480" s="190"/>
      <c r="AV1480" s="190"/>
      <c r="AW1480" s="190"/>
      <c r="AX1480" s="190"/>
      <c r="AY1480" s="190"/>
      <c r="AZ1480" s="190"/>
      <c r="BA1480" s="190"/>
      <c r="BB1480" s="190"/>
      <c r="BC1480" s="190"/>
      <c r="BD1480" s="190"/>
      <c r="BE1480" s="190"/>
      <c r="BF1480" s="190"/>
      <c r="BG1480" s="190"/>
      <c r="BH1480" s="190"/>
      <c r="BI1480" s="190"/>
      <c r="BJ1480" s="190"/>
      <c r="BK1480" s="190"/>
      <c r="BL1480" s="190"/>
      <c r="BM1480" s="190"/>
      <c r="BN1480" s="190"/>
      <c r="BO1480" s="190"/>
      <c r="BP1480" s="190"/>
      <c r="BQ1480" s="190"/>
      <c r="BR1480" s="190"/>
      <c r="BS1480" s="190"/>
      <c r="BT1480" s="190"/>
      <c r="BU1480" s="190"/>
      <c r="BV1480" s="190"/>
      <c r="BW1480" s="190"/>
      <c r="BX1480" s="190"/>
      <c r="BY1480" s="190"/>
      <c r="BZ1480" s="190"/>
      <c r="CA1480" s="190"/>
      <c r="CB1480" s="190"/>
      <c r="CC1480" s="190"/>
      <c r="CD1480" s="190"/>
      <c r="CE1480" s="190"/>
      <c r="CF1480" s="190"/>
      <c r="CG1480" s="190"/>
      <c r="CH1480" s="190"/>
      <c r="CI1480" s="190"/>
      <c r="CJ1480" s="190"/>
      <c r="CK1480" s="190"/>
      <c r="CL1480" s="190"/>
      <c r="CN1480" s="201"/>
      <c r="CO1480" s="190"/>
      <c r="CP1480" s="190"/>
      <c r="CQ1480" s="190"/>
      <c r="CR1480" s="190"/>
      <c r="CS1480" s="190"/>
      <c r="CT1480" s="190"/>
      <c r="CU1480" s="190"/>
      <c r="CV1480" s="190"/>
      <c r="CW1480" s="190"/>
      <c r="CX1480" s="190"/>
      <c r="CY1480" s="190"/>
      <c r="CZ1480" s="190"/>
      <c r="DA1480" s="190"/>
      <c r="DB1480" s="190"/>
      <c r="DC1480" s="190"/>
      <c r="DD1480" s="190"/>
      <c r="DE1480" s="190"/>
      <c r="DF1480" s="190"/>
      <c r="DG1480" s="190"/>
      <c r="DH1480" s="190"/>
      <c r="DI1480" s="190"/>
      <c r="DJ1480" s="190"/>
      <c r="DK1480" s="190"/>
      <c r="DL1480" s="190"/>
    </row>
    <row r="1481" spans="1:116" x14ac:dyDescent="0.4">
      <c r="A1481" s="174"/>
      <c r="E1481" s="8"/>
      <c r="G1481" s="175" t="s">
        <v>463</v>
      </c>
      <c r="H1481" s="200"/>
      <c r="I1481" s="201"/>
      <c r="J1481" s="201"/>
      <c r="K1481" s="202"/>
      <c r="L1481" s="202"/>
      <c r="M1481" s="202"/>
      <c r="N1481" s="202"/>
      <c r="O1481" s="202"/>
      <c r="P1481" s="202"/>
      <c r="R1481" s="202"/>
      <c r="S1481" s="190" t="str">
        <f t="shared" ref="S1481:AX1481" si="1872">S$22</f>
        <v>S$18</v>
      </c>
      <c r="T1481" s="190" t="str">
        <f t="shared" si="1872"/>
        <v>T$18</v>
      </c>
      <c r="U1481" s="190" t="str">
        <f t="shared" si="1872"/>
        <v>U$18</v>
      </c>
      <c r="V1481" s="190" t="str">
        <f t="shared" si="1872"/>
        <v>V$18</v>
      </c>
      <c r="W1481" s="190" t="str">
        <f t="shared" si="1872"/>
        <v>W$18</v>
      </c>
      <c r="X1481" s="190" t="str">
        <f t="shared" si="1872"/>
        <v>X$18</v>
      </c>
      <c r="Y1481" s="190" t="str">
        <f t="shared" si="1872"/>
        <v>Y$18</v>
      </c>
      <c r="Z1481" s="190" t="str">
        <f t="shared" si="1872"/>
        <v>Z$18</v>
      </c>
      <c r="AA1481" s="190" t="str">
        <f t="shared" si="1872"/>
        <v>AA$18</v>
      </c>
      <c r="AB1481" s="190" t="str">
        <f t="shared" si="1872"/>
        <v>AB$18</v>
      </c>
      <c r="AC1481" s="190" t="str">
        <f t="shared" si="1872"/>
        <v>AC$18</v>
      </c>
      <c r="AD1481" s="190" t="str">
        <f t="shared" si="1872"/>
        <v>AD$18</v>
      </c>
      <c r="AE1481" s="190" t="str">
        <f t="shared" si="1872"/>
        <v>AE$18</v>
      </c>
      <c r="AF1481" s="190" t="str">
        <f t="shared" si="1872"/>
        <v>AF$18</v>
      </c>
      <c r="AG1481" s="190" t="str">
        <f t="shared" si="1872"/>
        <v>AG$18</v>
      </c>
      <c r="AH1481" s="190" t="str">
        <f t="shared" si="1872"/>
        <v>AH$18</v>
      </c>
      <c r="AI1481" s="190" t="str">
        <f t="shared" si="1872"/>
        <v>AI$18</v>
      </c>
      <c r="AJ1481" s="190" t="str">
        <f t="shared" si="1872"/>
        <v>AJ$18</v>
      </c>
      <c r="AK1481" s="190" t="str">
        <f t="shared" si="1872"/>
        <v>AK$18</v>
      </c>
      <c r="AL1481" s="190" t="str">
        <f t="shared" si="1872"/>
        <v>AL$18</v>
      </c>
      <c r="AM1481" s="190" t="str">
        <f t="shared" si="1872"/>
        <v>AM$18</v>
      </c>
      <c r="AN1481" s="190" t="str">
        <f t="shared" si="1872"/>
        <v>AN$18</v>
      </c>
      <c r="AO1481" s="190" t="str">
        <f t="shared" si="1872"/>
        <v>AO$18</v>
      </c>
      <c r="AP1481" s="190" t="str">
        <f t="shared" si="1872"/>
        <v>AP$18</v>
      </c>
      <c r="AQ1481" s="190" t="str">
        <f t="shared" si="1872"/>
        <v>AQ$18</v>
      </c>
      <c r="AR1481" s="190" t="str">
        <f t="shared" si="1872"/>
        <v>AR$18</v>
      </c>
      <c r="AS1481" s="190" t="str">
        <f t="shared" si="1872"/>
        <v>AS$18</v>
      </c>
      <c r="AT1481" s="190" t="str">
        <f t="shared" si="1872"/>
        <v>AT$18</v>
      </c>
      <c r="AU1481" s="190" t="str">
        <f t="shared" si="1872"/>
        <v>AU$18</v>
      </c>
      <c r="AV1481" s="190" t="str">
        <f t="shared" si="1872"/>
        <v>AV$18</v>
      </c>
      <c r="AW1481" s="190" t="str">
        <f t="shared" si="1872"/>
        <v>AW$18</v>
      </c>
      <c r="AX1481" s="190" t="str">
        <f t="shared" si="1872"/>
        <v>AX$18</v>
      </c>
      <c r="AY1481" s="190" t="str">
        <f t="shared" ref="AY1481:CD1481" si="1873">AY$22</f>
        <v>AY$18</v>
      </c>
      <c r="AZ1481" s="190" t="str">
        <f t="shared" si="1873"/>
        <v>AZ$18</v>
      </c>
      <c r="BA1481" s="190" t="str">
        <f t="shared" si="1873"/>
        <v>BA$18</v>
      </c>
      <c r="BB1481" s="190" t="str">
        <f t="shared" si="1873"/>
        <v>BB$18</v>
      </c>
      <c r="BC1481" s="190" t="str">
        <f t="shared" si="1873"/>
        <v>BC$18</v>
      </c>
      <c r="BD1481" s="190" t="str">
        <f t="shared" si="1873"/>
        <v>BD$18</v>
      </c>
      <c r="BE1481" s="190" t="str">
        <f t="shared" si="1873"/>
        <v>BE$18</v>
      </c>
      <c r="BF1481" s="190" t="str">
        <f t="shared" si="1873"/>
        <v>BF$18</v>
      </c>
      <c r="BG1481" s="190" t="str">
        <f t="shared" si="1873"/>
        <v>BG$18</v>
      </c>
      <c r="BH1481" s="190" t="str">
        <f t="shared" si="1873"/>
        <v>BH$18</v>
      </c>
      <c r="BI1481" s="190" t="str">
        <f t="shared" si="1873"/>
        <v>BI$18</v>
      </c>
      <c r="BJ1481" s="190" t="str">
        <f t="shared" si="1873"/>
        <v>BJ$18</v>
      </c>
      <c r="BK1481" s="190" t="str">
        <f t="shared" si="1873"/>
        <v>BK$18</v>
      </c>
      <c r="BL1481" s="190" t="str">
        <f t="shared" si="1873"/>
        <v>BL$18</v>
      </c>
      <c r="BM1481" s="190" t="str">
        <f t="shared" si="1873"/>
        <v>BM$18</v>
      </c>
      <c r="BN1481" s="190" t="str">
        <f t="shared" si="1873"/>
        <v>BN$18</v>
      </c>
      <c r="BO1481" s="190" t="str">
        <f t="shared" si="1873"/>
        <v>BO$18</v>
      </c>
      <c r="BP1481" s="190" t="str">
        <f t="shared" si="1873"/>
        <v>BP$18</v>
      </c>
      <c r="BQ1481" s="190" t="str">
        <f t="shared" si="1873"/>
        <v>BQ$18</v>
      </c>
      <c r="BR1481" s="190" t="str">
        <f t="shared" si="1873"/>
        <v>BR$18</v>
      </c>
      <c r="BS1481" s="190" t="str">
        <f t="shared" si="1873"/>
        <v>BS$18</v>
      </c>
      <c r="BT1481" s="190" t="str">
        <f t="shared" si="1873"/>
        <v>BT$18</v>
      </c>
      <c r="BU1481" s="190" t="str">
        <f t="shared" si="1873"/>
        <v>BU$18</v>
      </c>
      <c r="BV1481" s="190" t="str">
        <f t="shared" si="1873"/>
        <v>BV$18</v>
      </c>
      <c r="BW1481" s="190" t="str">
        <f t="shared" si="1873"/>
        <v>BW$18</v>
      </c>
      <c r="BX1481" s="190" t="str">
        <f t="shared" si="1873"/>
        <v>BX$18</v>
      </c>
      <c r="BY1481" s="190" t="str">
        <f t="shared" si="1873"/>
        <v>BY$18</v>
      </c>
      <c r="BZ1481" s="190" t="str">
        <f t="shared" si="1873"/>
        <v>BZ$18</v>
      </c>
      <c r="CA1481" s="190" t="str">
        <f t="shared" si="1873"/>
        <v>CA$18</v>
      </c>
      <c r="CB1481" s="190" t="str">
        <f t="shared" si="1873"/>
        <v>CB$18</v>
      </c>
      <c r="CC1481" s="190" t="str">
        <f t="shared" si="1873"/>
        <v>CC$18</v>
      </c>
      <c r="CD1481" s="190" t="str">
        <f t="shared" si="1873"/>
        <v>CD$18</v>
      </c>
      <c r="CE1481" s="190" t="str">
        <f t="shared" ref="CE1481:CL1481" si="1874">CE$22</f>
        <v>CE$18</v>
      </c>
      <c r="CF1481" s="190" t="str">
        <f t="shared" si="1874"/>
        <v>CF$18</v>
      </c>
      <c r="CG1481" s="190" t="str">
        <f t="shared" si="1874"/>
        <v>CG$18</v>
      </c>
      <c r="CH1481" s="190" t="str">
        <f t="shared" si="1874"/>
        <v>CH$18</v>
      </c>
      <c r="CI1481" s="190" t="str">
        <f t="shared" si="1874"/>
        <v>CI$18</v>
      </c>
      <c r="CJ1481" s="190" t="str">
        <f t="shared" si="1874"/>
        <v>CJ$18</v>
      </c>
      <c r="CK1481" s="190" t="str">
        <f t="shared" si="1874"/>
        <v>CK$18</v>
      </c>
      <c r="CL1481" s="190" t="str">
        <f t="shared" si="1874"/>
        <v>CL$18</v>
      </c>
      <c r="CN1481" s="201"/>
      <c r="CO1481" s="190" t="str">
        <f t="shared" ref="CO1481:DL1481" si="1875">CO$22</f>
        <v>CO$18</v>
      </c>
      <c r="CP1481" s="190" t="str">
        <f t="shared" si="1875"/>
        <v>CP$18</v>
      </c>
      <c r="CQ1481" s="190" t="str">
        <f t="shared" si="1875"/>
        <v>CQ$18</v>
      </c>
      <c r="CR1481" s="190" t="str">
        <f t="shared" si="1875"/>
        <v>CR$18</v>
      </c>
      <c r="CS1481" s="190" t="str">
        <f t="shared" si="1875"/>
        <v>CS$18</v>
      </c>
      <c r="CT1481" s="190" t="str">
        <f t="shared" si="1875"/>
        <v>CT$18</v>
      </c>
      <c r="CU1481" s="190" t="str">
        <f t="shared" si="1875"/>
        <v>CU$18</v>
      </c>
      <c r="CV1481" s="190" t="str">
        <f t="shared" si="1875"/>
        <v>CV$18</v>
      </c>
      <c r="CW1481" s="190" t="str">
        <f t="shared" si="1875"/>
        <v>CW$18</v>
      </c>
      <c r="CX1481" s="190" t="str">
        <f t="shared" si="1875"/>
        <v>CX$18</v>
      </c>
      <c r="CY1481" s="190" t="str">
        <f t="shared" si="1875"/>
        <v>CY$18</v>
      </c>
      <c r="CZ1481" s="190" t="str">
        <f t="shared" si="1875"/>
        <v>CZ$18</v>
      </c>
      <c r="DA1481" s="190" t="str">
        <f t="shared" si="1875"/>
        <v>DA$18</v>
      </c>
      <c r="DB1481" s="190" t="str">
        <f t="shared" si="1875"/>
        <v>DB$18</v>
      </c>
      <c r="DC1481" s="190" t="str">
        <f t="shared" si="1875"/>
        <v>DC$18</v>
      </c>
      <c r="DD1481" s="190" t="str">
        <f t="shared" si="1875"/>
        <v>DD$18</v>
      </c>
      <c r="DE1481" s="190" t="str">
        <f t="shared" si="1875"/>
        <v>DE$18</v>
      </c>
      <c r="DF1481" s="190" t="str">
        <f t="shared" si="1875"/>
        <v>DF$18</v>
      </c>
      <c r="DG1481" s="190" t="str">
        <f t="shared" si="1875"/>
        <v>DG$18</v>
      </c>
      <c r="DH1481" s="190" t="str">
        <f t="shared" si="1875"/>
        <v>DH$18</v>
      </c>
      <c r="DI1481" s="190" t="str">
        <f t="shared" si="1875"/>
        <v>DI$18</v>
      </c>
      <c r="DJ1481" s="190" t="str">
        <f t="shared" si="1875"/>
        <v>DJ$18</v>
      </c>
      <c r="DK1481" s="190" t="str">
        <f t="shared" si="1875"/>
        <v>DK$18</v>
      </c>
      <c r="DL1481" s="190" t="str">
        <f t="shared" si="1875"/>
        <v>DL$18</v>
      </c>
    </row>
    <row r="1482" spans="1:116" x14ac:dyDescent="0.4">
      <c r="A1482" s="174"/>
      <c r="E1482" s="8"/>
      <c r="G1482" s="175" t="s">
        <v>464</v>
      </c>
      <c r="H1482" s="200"/>
      <c r="I1482" s="201"/>
      <c r="J1482" s="201"/>
      <c r="K1482" s="202"/>
      <c r="L1482" s="202"/>
      <c r="M1482" s="202"/>
      <c r="N1482" s="202"/>
      <c r="O1482" s="202"/>
      <c r="P1482" s="202"/>
      <c r="R1482" s="202"/>
      <c r="S1482" s="190" t="str">
        <f t="shared" ref="S1482:AX1482" si="1876">S$23</f>
        <v>S$19</v>
      </c>
      <c r="T1482" s="190" t="str">
        <f t="shared" si="1876"/>
        <v>T$19</v>
      </c>
      <c r="U1482" s="190" t="str">
        <f t="shared" si="1876"/>
        <v>U$19</v>
      </c>
      <c r="V1482" s="190" t="str">
        <f t="shared" si="1876"/>
        <v>V$19</v>
      </c>
      <c r="W1482" s="190" t="str">
        <f t="shared" si="1876"/>
        <v>W$19</v>
      </c>
      <c r="X1482" s="190" t="str">
        <f t="shared" si="1876"/>
        <v>X$19</v>
      </c>
      <c r="Y1482" s="190" t="str">
        <f t="shared" si="1876"/>
        <v>Y$19</v>
      </c>
      <c r="Z1482" s="190" t="str">
        <f t="shared" si="1876"/>
        <v>Z$19</v>
      </c>
      <c r="AA1482" s="190" t="str">
        <f t="shared" si="1876"/>
        <v>AA$19</v>
      </c>
      <c r="AB1482" s="190" t="str">
        <f t="shared" si="1876"/>
        <v>AB$19</v>
      </c>
      <c r="AC1482" s="190" t="str">
        <f t="shared" si="1876"/>
        <v>AC$19</v>
      </c>
      <c r="AD1482" s="190" t="str">
        <f t="shared" si="1876"/>
        <v>AD$19</v>
      </c>
      <c r="AE1482" s="190" t="str">
        <f t="shared" si="1876"/>
        <v>AE$19</v>
      </c>
      <c r="AF1482" s="190" t="str">
        <f t="shared" si="1876"/>
        <v>AF$19</v>
      </c>
      <c r="AG1482" s="190" t="str">
        <f t="shared" si="1876"/>
        <v>AG$19</v>
      </c>
      <c r="AH1482" s="190" t="str">
        <f t="shared" si="1876"/>
        <v>AH$19</v>
      </c>
      <c r="AI1482" s="190" t="str">
        <f t="shared" si="1876"/>
        <v>AI$19</v>
      </c>
      <c r="AJ1482" s="190" t="str">
        <f t="shared" si="1876"/>
        <v>AJ$19</v>
      </c>
      <c r="AK1482" s="190" t="str">
        <f t="shared" si="1876"/>
        <v>AK$19</v>
      </c>
      <c r="AL1482" s="190" t="str">
        <f t="shared" si="1876"/>
        <v>AL$19</v>
      </c>
      <c r="AM1482" s="190" t="str">
        <f t="shared" si="1876"/>
        <v>AM$19</v>
      </c>
      <c r="AN1482" s="190" t="str">
        <f t="shared" si="1876"/>
        <v>AN$19</v>
      </c>
      <c r="AO1482" s="190" t="str">
        <f t="shared" si="1876"/>
        <v>AO$19</v>
      </c>
      <c r="AP1482" s="190" t="str">
        <f t="shared" si="1876"/>
        <v>AP$19</v>
      </c>
      <c r="AQ1482" s="190" t="str">
        <f t="shared" si="1876"/>
        <v>AQ$19</v>
      </c>
      <c r="AR1482" s="190" t="str">
        <f t="shared" si="1876"/>
        <v>AR$19</v>
      </c>
      <c r="AS1482" s="190" t="str">
        <f t="shared" si="1876"/>
        <v>AS$19</v>
      </c>
      <c r="AT1482" s="190" t="str">
        <f t="shared" si="1876"/>
        <v>AT$19</v>
      </c>
      <c r="AU1482" s="190" t="str">
        <f t="shared" si="1876"/>
        <v>AU$19</v>
      </c>
      <c r="AV1482" s="190" t="str">
        <f t="shared" si="1876"/>
        <v>AV$19</v>
      </c>
      <c r="AW1482" s="190" t="str">
        <f t="shared" si="1876"/>
        <v>AW$19</v>
      </c>
      <c r="AX1482" s="190" t="str">
        <f t="shared" si="1876"/>
        <v>AX$19</v>
      </c>
      <c r="AY1482" s="190" t="str">
        <f t="shared" ref="AY1482:CD1482" si="1877">AY$23</f>
        <v>AY$19</v>
      </c>
      <c r="AZ1482" s="190" t="str">
        <f t="shared" si="1877"/>
        <v>AZ$19</v>
      </c>
      <c r="BA1482" s="190" t="str">
        <f t="shared" si="1877"/>
        <v>BA$19</v>
      </c>
      <c r="BB1482" s="190" t="str">
        <f t="shared" si="1877"/>
        <v>BB$19</v>
      </c>
      <c r="BC1482" s="190" t="str">
        <f t="shared" si="1877"/>
        <v>BC$19</v>
      </c>
      <c r="BD1482" s="190" t="str">
        <f t="shared" si="1877"/>
        <v>BD$19</v>
      </c>
      <c r="BE1482" s="190" t="str">
        <f t="shared" si="1877"/>
        <v>BE$19</v>
      </c>
      <c r="BF1482" s="190" t="str">
        <f t="shared" si="1877"/>
        <v>BF$19</v>
      </c>
      <c r="BG1482" s="190" t="str">
        <f t="shared" si="1877"/>
        <v>BG$19</v>
      </c>
      <c r="BH1482" s="190" t="str">
        <f t="shared" si="1877"/>
        <v>BH$19</v>
      </c>
      <c r="BI1482" s="190" t="str">
        <f t="shared" si="1877"/>
        <v>BI$19</v>
      </c>
      <c r="BJ1482" s="190" t="str">
        <f t="shared" si="1877"/>
        <v>BJ$19</v>
      </c>
      <c r="BK1482" s="190" t="str">
        <f t="shared" si="1877"/>
        <v>BK$19</v>
      </c>
      <c r="BL1482" s="190" t="str">
        <f t="shared" si="1877"/>
        <v>BL$19</v>
      </c>
      <c r="BM1482" s="190" t="str">
        <f t="shared" si="1877"/>
        <v>BM$19</v>
      </c>
      <c r="BN1482" s="190" t="str">
        <f t="shared" si="1877"/>
        <v>BN$19</v>
      </c>
      <c r="BO1482" s="190" t="str">
        <f t="shared" si="1877"/>
        <v>BO$19</v>
      </c>
      <c r="BP1482" s="190" t="str">
        <f t="shared" si="1877"/>
        <v>BP$19</v>
      </c>
      <c r="BQ1482" s="190" t="str">
        <f t="shared" si="1877"/>
        <v>BQ$19</v>
      </c>
      <c r="BR1482" s="190" t="str">
        <f t="shared" si="1877"/>
        <v>BR$19</v>
      </c>
      <c r="BS1482" s="190" t="str">
        <f t="shared" si="1877"/>
        <v>BS$19</v>
      </c>
      <c r="BT1482" s="190" t="str">
        <f t="shared" si="1877"/>
        <v>BT$19</v>
      </c>
      <c r="BU1482" s="190" t="str">
        <f t="shared" si="1877"/>
        <v>BU$19</v>
      </c>
      <c r="BV1482" s="190" t="str">
        <f t="shared" si="1877"/>
        <v>BV$19</v>
      </c>
      <c r="BW1482" s="190" t="str">
        <f t="shared" si="1877"/>
        <v>BW$19</v>
      </c>
      <c r="BX1482" s="190" t="str">
        <f t="shared" si="1877"/>
        <v>BX$19</v>
      </c>
      <c r="BY1482" s="190" t="str">
        <f t="shared" si="1877"/>
        <v>BY$19</v>
      </c>
      <c r="BZ1482" s="190" t="str">
        <f t="shared" si="1877"/>
        <v>BZ$19</v>
      </c>
      <c r="CA1482" s="190" t="str">
        <f t="shared" si="1877"/>
        <v>CA$19</v>
      </c>
      <c r="CB1482" s="190" t="str">
        <f t="shared" si="1877"/>
        <v>CB$19</v>
      </c>
      <c r="CC1482" s="190" t="str">
        <f t="shared" si="1877"/>
        <v>CC$19</v>
      </c>
      <c r="CD1482" s="190" t="str">
        <f t="shared" si="1877"/>
        <v>CD$19</v>
      </c>
      <c r="CE1482" s="190" t="str">
        <f t="shared" ref="CE1482:CL1482" si="1878">CE$23</f>
        <v>CE$19</v>
      </c>
      <c r="CF1482" s="190" t="str">
        <f t="shared" si="1878"/>
        <v>CF$19</v>
      </c>
      <c r="CG1482" s="190" t="str">
        <f t="shared" si="1878"/>
        <v>CG$19</v>
      </c>
      <c r="CH1482" s="190" t="str">
        <f t="shared" si="1878"/>
        <v>CH$19</v>
      </c>
      <c r="CI1482" s="190" t="str">
        <f t="shared" si="1878"/>
        <v>CI$19</v>
      </c>
      <c r="CJ1482" s="190" t="str">
        <f t="shared" si="1878"/>
        <v>CJ$19</v>
      </c>
      <c r="CK1482" s="190" t="str">
        <f t="shared" si="1878"/>
        <v>CK$19</v>
      </c>
      <c r="CL1482" s="190" t="str">
        <f t="shared" si="1878"/>
        <v>CL$19</v>
      </c>
      <c r="CN1482" s="201"/>
      <c r="CO1482" s="190" t="str">
        <f t="shared" ref="CO1482:DL1482" si="1879">CO$23</f>
        <v>CO$19</v>
      </c>
      <c r="CP1482" s="190" t="str">
        <f t="shared" si="1879"/>
        <v>CP$19</v>
      </c>
      <c r="CQ1482" s="190" t="str">
        <f t="shared" si="1879"/>
        <v>CQ$19</v>
      </c>
      <c r="CR1482" s="190" t="str">
        <f t="shared" si="1879"/>
        <v>CR$19</v>
      </c>
      <c r="CS1482" s="190" t="str">
        <f t="shared" si="1879"/>
        <v>CS$19</v>
      </c>
      <c r="CT1482" s="190" t="str">
        <f t="shared" si="1879"/>
        <v>CT$19</v>
      </c>
      <c r="CU1482" s="190" t="str">
        <f t="shared" si="1879"/>
        <v>CU$19</v>
      </c>
      <c r="CV1482" s="190" t="str">
        <f t="shared" si="1879"/>
        <v>CV$19</v>
      </c>
      <c r="CW1482" s="190" t="str">
        <f t="shared" si="1879"/>
        <v>CW$19</v>
      </c>
      <c r="CX1482" s="190" t="str">
        <f t="shared" si="1879"/>
        <v>CX$19</v>
      </c>
      <c r="CY1482" s="190" t="str">
        <f t="shared" si="1879"/>
        <v>CY$19</v>
      </c>
      <c r="CZ1482" s="190" t="str">
        <f t="shared" si="1879"/>
        <v>CZ$19</v>
      </c>
      <c r="DA1482" s="190" t="str">
        <f t="shared" si="1879"/>
        <v>DA$19</v>
      </c>
      <c r="DB1482" s="190" t="str">
        <f t="shared" si="1879"/>
        <v>DB$19</v>
      </c>
      <c r="DC1482" s="190" t="str">
        <f t="shared" si="1879"/>
        <v>DC$19</v>
      </c>
      <c r="DD1482" s="190" t="str">
        <f t="shared" si="1879"/>
        <v>DD$19</v>
      </c>
      <c r="DE1482" s="190" t="str">
        <f t="shared" si="1879"/>
        <v>DE$19</v>
      </c>
      <c r="DF1482" s="190" t="str">
        <f t="shared" si="1879"/>
        <v>DF$19</v>
      </c>
      <c r="DG1482" s="190" t="str">
        <f t="shared" si="1879"/>
        <v>DG$19</v>
      </c>
      <c r="DH1482" s="190" t="str">
        <f t="shared" si="1879"/>
        <v>DH$19</v>
      </c>
      <c r="DI1482" s="190" t="str">
        <f t="shared" si="1879"/>
        <v>DI$19</v>
      </c>
      <c r="DJ1482" s="190" t="str">
        <f t="shared" si="1879"/>
        <v>DJ$19</v>
      </c>
      <c r="DK1482" s="190" t="str">
        <f t="shared" si="1879"/>
        <v>DK$19</v>
      </c>
      <c r="DL1482" s="190" t="str">
        <f t="shared" si="1879"/>
        <v>DL$19</v>
      </c>
    </row>
    <row r="1483" spans="1:116" x14ac:dyDescent="0.4">
      <c r="A1483" s="31" t="s">
        <v>218</v>
      </c>
      <c r="B1483" s="31" t="s">
        <v>81</v>
      </c>
      <c r="C1483" s="31"/>
      <c r="D1483" t="s">
        <v>772</v>
      </c>
      <c r="E1483" s="8" t="str">
        <f t="shared" ref="E1483:E1504" si="1880">ROW()&amp;" "&amp;D1483</f>
        <v>1483 PDC-S</v>
      </c>
      <c r="F1483" t="s">
        <v>330</v>
      </c>
      <c r="G1483" s="66" t="s">
        <v>329</v>
      </c>
      <c r="H1483" s="22"/>
      <c r="I1483" s="306"/>
      <c r="J1483" s="306"/>
      <c r="K1483" s="22"/>
      <c r="L1483" s="22"/>
      <c r="M1483" s="22"/>
      <c r="N1483" s="22"/>
      <c r="O1483" s="22"/>
      <c r="P1483" s="22"/>
      <c r="R1483" s="66"/>
      <c r="S1483" s="307"/>
      <c r="T1483" s="307"/>
      <c r="U1483" s="307"/>
      <c r="V1483" s="307"/>
      <c r="W1483" s="307"/>
      <c r="X1483" s="307"/>
      <c r="Y1483" s="307"/>
      <c r="Z1483" s="307"/>
      <c r="AA1483" s="307"/>
      <c r="AB1483" s="307"/>
      <c r="AC1483" s="307"/>
      <c r="AD1483" s="307"/>
      <c r="AE1483" s="307"/>
      <c r="AF1483" s="307"/>
      <c r="AG1483" s="307"/>
      <c r="AH1483" s="307"/>
      <c r="AI1483" s="307"/>
      <c r="AJ1483" s="307"/>
      <c r="AK1483" s="307"/>
      <c r="AL1483" s="307"/>
      <c r="AM1483" s="307"/>
      <c r="AN1483" s="307"/>
      <c r="AO1483" s="307"/>
      <c r="AP1483" s="307"/>
      <c r="AQ1483" s="307"/>
      <c r="AR1483" s="307"/>
      <c r="AS1483" s="307"/>
      <c r="AT1483" s="307"/>
      <c r="AU1483" s="307"/>
      <c r="AV1483" s="307"/>
      <c r="AW1483" s="307"/>
      <c r="AX1483" s="307"/>
      <c r="AY1483" s="307"/>
      <c r="AZ1483" s="307"/>
      <c r="BA1483" s="307"/>
      <c r="BB1483" s="307"/>
      <c r="BC1483" s="307"/>
      <c r="BD1483" s="307"/>
      <c r="BE1483" s="307"/>
      <c r="BF1483" s="307"/>
      <c r="BG1483" s="307"/>
      <c r="BH1483" s="307"/>
      <c r="BI1483" s="307"/>
      <c r="BJ1483" s="307"/>
      <c r="BK1483" s="307"/>
      <c r="BL1483" s="307"/>
      <c r="BM1483" s="307"/>
      <c r="BN1483" s="307"/>
      <c r="BO1483" s="307"/>
      <c r="BP1483" s="307"/>
      <c r="BQ1483" s="307"/>
      <c r="BR1483" s="307"/>
      <c r="BS1483" s="307"/>
      <c r="BT1483" s="307"/>
      <c r="BU1483" s="307"/>
      <c r="BV1483" s="307"/>
      <c r="BW1483" s="307"/>
      <c r="BX1483" s="307"/>
      <c r="BY1483" s="307"/>
      <c r="BZ1483" s="307"/>
      <c r="CA1483" s="307"/>
      <c r="CB1483" s="307"/>
      <c r="CC1483" s="307"/>
      <c r="CD1483" s="307"/>
      <c r="CE1483" s="307"/>
      <c r="CF1483" s="307"/>
      <c r="CG1483" s="307"/>
      <c r="CH1483" s="307"/>
      <c r="CI1483" s="307"/>
      <c r="CJ1483" s="307"/>
      <c r="CK1483" s="307"/>
      <c r="CL1483" s="307"/>
      <c r="CN1483" s="306"/>
      <c r="CO1483" s="307"/>
      <c r="CP1483" s="307"/>
      <c r="CQ1483" s="307"/>
      <c r="CR1483" s="307"/>
      <c r="CS1483" s="307"/>
      <c r="CT1483" s="307"/>
      <c r="CU1483" s="307"/>
      <c r="CV1483" s="307"/>
      <c r="CW1483" s="307"/>
      <c r="CX1483" s="307"/>
      <c r="CY1483" s="307"/>
      <c r="CZ1483" s="307"/>
      <c r="DA1483" s="307"/>
      <c r="DB1483" s="307"/>
      <c r="DC1483" s="307"/>
      <c r="DD1483" s="307"/>
      <c r="DE1483" s="307"/>
      <c r="DF1483" s="307"/>
      <c r="DG1483" s="307"/>
      <c r="DH1483" s="307"/>
      <c r="DI1483" s="307"/>
      <c r="DJ1483" s="307"/>
      <c r="DK1483" s="307"/>
      <c r="DL1483" s="307"/>
    </row>
    <row r="1484" spans="1:116" x14ac:dyDescent="0.4">
      <c r="A1484" s="31"/>
      <c r="B1484" s="31"/>
      <c r="C1484" s="31"/>
      <c r="D1484" t="s">
        <v>772</v>
      </c>
      <c r="E1484" s="8" t="str">
        <f t="shared" si="1880"/>
        <v>1484 PDC-S</v>
      </c>
      <c r="F1484" s="342"/>
      <c r="G1484" s="95" t="str">
        <f>G1483</f>
        <v>Passthrough direct cost:</v>
      </c>
      <c r="H1484" s="31"/>
      <c r="I1484" s="73"/>
      <c r="J1484" s="73"/>
      <c r="K1484" s="31"/>
      <c r="L1484" s="31"/>
      <c r="M1484" s="31"/>
      <c r="N1484" s="31"/>
      <c r="O1484" s="31"/>
      <c r="P1484" s="31"/>
      <c r="R1484" s="67"/>
      <c r="S1484" s="156"/>
      <c r="T1484" s="156"/>
      <c r="U1484" s="156"/>
      <c r="V1484" s="156"/>
      <c r="W1484" s="156"/>
      <c r="X1484" s="156"/>
      <c r="Y1484" s="156"/>
      <c r="Z1484" s="156"/>
      <c r="AA1484" s="156"/>
      <c r="AB1484" s="156"/>
      <c r="AC1484" s="156"/>
      <c r="AD1484" s="156"/>
      <c r="AE1484" s="156"/>
      <c r="AF1484" s="156"/>
      <c r="AG1484" s="156"/>
      <c r="AH1484" s="156"/>
      <c r="AI1484" s="156"/>
      <c r="AJ1484" s="156"/>
      <c r="AK1484" s="156"/>
      <c r="AL1484" s="156"/>
      <c r="AM1484" s="156"/>
      <c r="AN1484" s="156"/>
      <c r="AO1484" s="156"/>
      <c r="AP1484" s="156"/>
      <c r="AQ1484" s="156"/>
      <c r="AR1484" s="156"/>
      <c r="AS1484" s="156"/>
      <c r="AT1484" s="156"/>
      <c r="AU1484" s="156"/>
      <c r="AV1484" s="156"/>
      <c r="AW1484" s="156"/>
      <c r="AX1484" s="156"/>
      <c r="AY1484" s="156"/>
      <c r="AZ1484" s="156"/>
      <c r="BA1484" s="156"/>
      <c r="BB1484" s="156"/>
      <c r="BC1484" s="156"/>
      <c r="BD1484" s="156"/>
      <c r="BE1484" s="156"/>
      <c r="BF1484" s="156"/>
      <c r="BG1484" s="156"/>
      <c r="BH1484" s="156"/>
      <c r="BI1484" s="156"/>
      <c r="BJ1484" s="156"/>
      <c r="BK1484" s="156"/>
      <c r="BL1484" s="156"/>
      <c r="BM1484" s="156"/>
      <c r="BN1484" s="156"/>
      <c r="BO1484" s="156"/>
      <c r="BP1484" s="156"/>
      <c r="BQ1484" s="156"/>
      <c r="BR1484" s="156"/>
      <c r="BS1484" s="156"/>
      <c r="BT1484" s="156"/>
      <c r="BU1484" s="156"/>
      <c r="BV1484" s="156"/>
      <c r="BW1484" s="156"/>
      <c r="BX1484" s="156"/>
      <c r="BY1484" s="156"/>
      <c r="BZ1484" s="156"/>
      <c r="CA1484" s="156"/>
      <c r="CB1484" s="156"/>
      <c r="CC1484" s="156"/>
      <c r="CD1484" s="156"/>
      <c r="CE1484" s="156"/>
      <c r="CF1484" s="156"/>
      <c r="CG1484" s="156"/>
      <c r="CH1484" s="156"/>
      <c r="CI1484" s="156"/>
      <c r="CJ1484" s="156"/>
      <c r="CK1484" s="156"/>
      <c r="CL1484" s="156"/>
      <c r="CN1484" s="73"/>
      <c r="CO1484" s="156"/>
      <c r="CP1484" s="156"/>
      <c r="CQ1484" s="156"/>
      <c r="CR1484" s="156"/>
      <c r="CS1484" s="156"/>
      <c r="CT1484" s="156"/>
      <c r="CU1484" s="156"/>
      <c r="CV1484" s="156"/>
      <c r="CW1484" s="156"/>
      <c r="CX1484" s="156"/>
      <c r="CY1484" s="156"/>
      <c r="CZ1484" s="156"/>
      <c r="DA1484" s="156"/>
      <c r="DB1484" s="156"/>
      <c r="DC1484" s="156"/>
      <c r="DD1484" s="156"/>
      <c r="DE1484" s="156"/>
      <c r="DF1484" s="156"/>
      <c r="DG1484" s="156"/>
      <c r="DH1484" s="156"/>
      <c r="DI1484" s="156"/>
      <c r="DJ1484" s="156"/>
      <c r="DK1484" s="156"/>
      <c r="DL1484" s="156"/>
    </row>
    <row r="1485" spans="1:116" x14ac:dyDescent="0.4">
      <c r="B1485" t="str">
        <f>E1485</f>
        <v>1485 PDC-S</v>
      </c>
      <c r="D1485" t="s">
        <v>772</v>
      </c>
      <c r="E1485" s="8" t="str">
        <f t="shared" si="1880"/>
        <v>1485 PDC-S</v>
      </c>
      <c r="G1485" s="145" t="str">
        <f>(SUBSTITUTE(G1483,":",""))&amp;" per month"</f>
        <v>Passthrough direct cost per month</v>
      </c>
      <c r="I1485" s="74"/>
      <c r="J1485" s="74"/>
      <c r="K1485" s="139">
        <v>-3000</v>
      </c>
      <c r="L1485" s="139">
        <v>-3000</v>
      </c>
      <c r="M1485" s="139">
        <v>-3000</v>
      </c>
      <c r="N1485" s="139">
        <v>-3000</v>
      </c>
      <c r="O1485" s="139">
        <v>-3000</v>
      </c>
      <c r="P1485" s="139">
        <v>-3000</v>
      </c>
      <c r="R1485" s="19"/>
      <c r="S1485" s="157" cm="1">
        <f t="array" ref="S1485">INDEX($K:$P,ROW(),MATCH(S$3,$K$2:$P$2,0))</f>
        <v>-3000</v>
      </c>
      <c r="T1485" s="157" cm="1">
        <f t="array" ref="T1485">INDEX($K:$P,ROW(),MATCH(T$3,$K$2:$P$2,0))</f>
        <v>-3000</v>
      </c>
      <c r="U1485" s="157" cm="1">
        <f t="array" ref="U1485">INDEX($K:$P,ROW(),MATCH(U$3,$K$2:$P$2,0))</f>
        <v>-3000</v>
      </c>
      <c r="V1485" s="157" cm="1">
        <f t="array" ref="V1485">INDEX($K:$P,ROW(),MATCH(V$3,$K$2:$P$2,0))</f>
        <v>-3000</v>
      </c>
      <c r="W1485" s="157" cm="1">
        <f t="array" ref="W1485">INDEX($K:$P,ROW(),MATCH(W$3,$K$2:$P$2,0))</f>
        <v>-3000</v>
      </c>
      <c r="X1485" s="157" cm="1">
        <f t="array" ref="X1485">INDEX($K:$P,ROW(),MATCH(X$3,$K$2:$P$2,0))</f>
        <v>-3000</v>
      </c>
      <c r="Y1485" s="157" cm="1">
        <f t="array" ref="Y1485">INDEX($K:$P,ROW(),MATCH(Y$3,$K$2:$P$2,0))</f>
        <v>-3000</v>
      </c>
      <c r="Z1485" s="157" cm="1">
        <f t="array" ref="Z1485">INDEX($K:$P,ROW(),MATCH(Z$3,$K$2:$P$2,0))</f>
        <v>-3000</v>
      </c>
      <c r="AA1485" s="157" cm="1">
        <f t="array" ref="AA1485">INDEX($K:$P,ROW(),MATCH(AA$3,$K$2:$P$2,0))</f>
        <v>-3000</v>
      </c>
      <c r="AB1485" s="157" cm="1">
        <f t="array" ref="AB1485">INDEX($K:$P,ROW(),MATCH(AB$3,$K$2:$P$2,0))</f>
        <v>-3000</v>
      </c>
      <c r="AC1485" s="157" cm="1">
        <f t="array" ref="AC1485">INDEX($K:$P,ROW(),MATCH(AC$3,$K$2:$P$2,0))</f>
        <v>-3000</v>
      </c>
      <c r="AD1485" s="157" cm="1">
        <f t="array" ref="AD1485">INDEX($K:$P,ROW(),MATCH(AD$3,$K$2:$P$2,0))</f>
        <v>-3000</v>
      </c>
      <c r="AE1485" s="157" cm="1">
        <f t="array" ref="AE1485">INDEX($K:$P,ROW(),MATCH(AE$3,$K$2:$P$2,0))</f>
        <v>-3000</v>
      </c>
      <c r="AF1485" s="157" cm="1">
        <f t="array" ref="AF1485">INDEX($K:$P,ROW(),MATCH(AF$3,$K$2:$P$2,0))</f>
        <v>-3000</v>
      </c>
      <c r="AG1485" s="157" cm="1">
        <f t="array" ref="AG1485">INDEX($K:$P,ROW(),MATCH(AG$3,$K$2:$P$2,0))</f>
        <v>-3000</v>
      </c>
      <c r="AH1485" s="157" cm="1">
        <f t="array" ref="AH1485">INDEX($K:$P,ROW(),MATCH(AH$3,$K$2:$P$2,0))</f>
        <v>-3000</v>
      </c>
      <c r="AI1485" s="157" cm="1">
        <f t="array" ref="AI1485">INDEX($K:$P,ROW(),MATCH(AI$3,$K$2:$P$2,0))</f>
        <v>-3000</v>
      </c>
      <c r="AJ1485" s="157" cm="1">
        <f t="array" ref="AJ1485">INDEX($K:$P,ROW(),MATCH(AJ$3,$K$2:$P$2,0))</f>
        <v>-3000</v>
      </c>
      <c r="AK1485" s="157" cm="1">
        <f t="array" ref="AK1485">INDEX($K:$P,ROW(),MATCH(AK$3,$K$2:$P$2,0))</f>
        <v>-3000</v>
      </c>
      <c r="AL1485" s="157" cm="1">
        <f t="array" ref="AL1485">INDEX($K:$P,ROW(),MATCH(AL$3,$K$2:$P$2,0))</f>
        <v>-3000</v>
      </c>
      <c r="AM1485" s="157" cm="1">
        <f t="array" ref="AM1485">INDEX($K:$P,ROW(),MATCH(AM$3,$K$2:$P$2,0))</f>
        <v>-3000</v>
      </c>
      <c r="AN1485" s="157" cm="1">
        <f t="array" ref="AN1485">INDEX($K:$P,ROW(),MATCH(AN$3,$K$2:$P$2,0))</f>
        <v>-3000</v>
      </c>
      <c r="AO1485" s="157" cm="1">
        <f t="array" ref="AO1485">INDEX($K:$P,ROW(),MATCH(AO$3,$K$2:$P$2,0))</f>
        <v>-3000</v>
      </c>
      <c r="AP1485" s="157" cm="1">
        <f t="array" ref="AP1485">INDEX($K:$P,ROW(),MATCH(AP$3,$K$2:$P$2,0))</f>
        <v>-3000</v>
      </c>
      <c r="AQ1485" s="157" cm="1">
        <f t="array" ref="AQ1485">INDEX($K:$P,ROW(),MATCH(AQ$3,$K$2:$P$2,0))</f>
        <v>-3000</v>
      </c>
      <c r="AR1485" s="157" cm="1">
        <f t="array" ref="AR1485">INDEX($K:$P,ROW(),MATCH(AR$3,$K$2:$P$2,0))</f>
        <v>-3000</v>
      </c>
      <c r="AS1485" s="157" cm="1">
        <f t="array" ref="AS1485">INDEX($K:$P,ROW(),MATCH(AS$3,$K$2:$P$2,0))</f>
        <v>-3000</v>
      </c>
      <c r="AT1485" s="157" cm="1">
        <f t="array" ref="AT1485">INDEX($K:$P,ROW(),MATCH(AT$3,$K$2:$P$2,0))</f>
        <v>-3000</v>
      </c>
      <c r="AU1485" s="157" cm="1">
        <f t="array" ref="AU1485">INDEX($K:$P,ROW(),MATCH(AU$3,$K$2:$P$2,0))</f>
        <v>-3000</v>
      </c>
      <c r="AV1485" s="157" cm="1">
        <f t="array" ref="AV1485">INDEX($K:$P,ROW(),MATCH(AV$3,$K$2:$P$2,0))</f>
        <v>-3000</v>
      </c>
      <c r="AW1485" s="157" cm="1">
        <f t="array" ref="AW1485">INDEX($K:$P,ROW(),MATCH(AW$3,$K$2:$P$2,0))</f>
        <v>-3000</v>
      </c>
      <c r="AX1485" s="157" cm="1">
        <f t="array" ref="AX1485">INDEX($K:$P,ROW(),MATCH(AX$3,$K$2:$P$2,0))</f>
        <v>-3000</v>
      </c>
      <c r="AY1485" s="157" cm="1">
        <f t="array" ref="AY1485">INDEX($K:$P,ROW(),MATCH(AY$3,$K$2:$P$2,0))</f>
        <v>-3000</v>
      </c>
      <c r="AZ1485" s="157" cm="1">
        <f t="array" ref="AZ1485">INDEX($K:$P,ROW(),MATCH(AZ$3,$K$2:$P$2,0))</f>
        <v>-3000</v>
      </c>
      <c r="BA1485" s="157" cm="1">
        <f t="array" ref="BA1485">INDEX($K:$P,ROW(),MATCH(BA$3,$K$2:$P$2,0))</f>
        <v>-3000</v>
      </c>
      <c r="BB1485" s="157" cm="1">
        <f t="array" ref="BB1485">INDEX($K:$P,ROW(),MATCH(BB$3,$K$2:$P$2,0))</f>
        <v>-3000</v>
      </c>
      <c r="BC1485" s="157" cm="1">
        <f t="array" ref="BC1485">INDEX($K:$P,ROW(),MATCH(BC$3,$K$2:$P$2,0))</f>
        <v>-3000</v>
      </c>
      <c r="BD1485" s="157" cm="1">
        <f t="array" ref="BD1485">INDEX($K:$P,ROW(),MATCH(BD$3,$K$2:$P$2,0))</f>
        <v>-3000</v>
      </c>
      <c r="BE1485" s="157" cm="1">
        <f t="array" ref="BE1485">INDEX($K:$P,ROW(),MATCH(BE$3,$K$2:$P$2,0))</f>
        <v>-3000</v>
      </c>
      <c r="BF1485" s="157" cm="1">
        <f t="array" ref="BF1485">INDEX($K:$P,ROW(),MATCH(BF$3,$K$2:$P$2,0))</f>
        <v>-3000</v>
      </c>
      <c r="BG1485" s="157" cm="1">
        <f t="array" ref="BG1485">INDEX($K:$P,ROW(),MATCH(BG$3,$K$2:$P$2,0))</f>
        <v>-3000</v>
      </c>
      <c r="BH1485" s="157" cm="1">
        <f t="array" ref="BH1485">INDEX($K:$P,ROW(),MATCH(BH$3,$K$2:$P$2,0))</f>
        <v>-3000</v>
      </c>
      <c r="BI1485" s="157" cm="1">
        <f t="array" ref="BI1485">INDEX($K:$P,ROW(),MATCH(BI$3,$K$2:$P$2,0))</f>
        <v>-3000</v>
      </c>
      <c r="BJ1485" s="157" cm="1">
        <f t="array" ref="BJ1485">INDEX($K:$P,ROW(),MATCH(BJ$3,$K$2:$P$2,0))</f>
        <v>-3000</v>
      </c>
      <c r="BK1485" s="157" cm="1">
        <f t="array" ref="BK1485">INDEX($K:$P,ROW(),MATCH(BK$3,$K$2:$P$2,0))</f>
        <v>-3000</v>
      </c>
      <c r="BL1485" s="157" cm="1">
        <f t="array" ref="BL1485">INDEX($K:$P,ROW(),MATCH(BL$3,$K$2:$P$2,0))</f>
        <v>-3000</v>
      </c>
      <c r="BM1485" s="157" cm="1">
        <f t="array" ref="BM1485">INDEX($K:$P,ROW(),MATCH(BM$3,$K$2:$P$2,0))</f>
        <v>-3000</v>
      </c>
      <c r="BN1485" s="157" cm="1">
        <f t="array" ref="BN1485">INDEX($K:$P,ROW(),MATCH(BN$3,$K$2:$P$2,0))</f>
        <v>-3000</v>
      </c>
      <c r="BO1485" s="157" cm="1">
        <f t="array" ref="BO1485">INDEX($K:$P,ROW(),MATCH(BO$3,$K$2:$P$2,0))</f>
        <v>-3000</v>
      </c>
      <c r="BP1485" s="157" cm="1">
        <f t="array" ref="BP1485">INDEX($K:$P,ROW(),MATCH(BP$3,$K$2:$P$2,0))</f>
        <v>-3000</v>
      </c>
      <c r="BQ1485" s="157" cm="1">
        <f t="array" ref="BQ1485">INDEX($K:$P,ROW(),MATCH(BQ$3,$K$2:$P$2,0))</f>
        <v>-3000</v>
      </c>
      <c r="BR1485" s="157" cm="1">
        <f t="array" ref="BR1485">INDEX($K:$P,ROW(),MATCH(BR$3,$K$2:$P$2,0))</f>
        <v>-3000</v>
      </c>
      <c r="BS1485" s="157" cm="1">
        <f t="array" ref="BS1485">INDEX($K:$P,ROW(),MATCH(BS$3,$K$2:$P$2,0))</f>
        <v>-3000</v>
      </c>
      <c r="BT1485" s="157" cm="1">
        <f t="array" ref="BT1485">INDEX($K:$P,ROW(),MATCH(BT$3,$K$2:$P$2,0))</f>
        <v>-3000</v>
      </c>
      <c r="BU1485" s="157" cm="1">
        <f t="array" ref="BU1485">INDEX($K:$P,ROW(),MATCH(BU$3,$K$2:$P$2,0))</f>
        <v>-3000</v>
      </c>
      <c r="BV1485" s="157" cm="1">
        <f t="array" ref="BV1485">INDEX($K:$P,ROW(),MATCH(BV$3,$K$2:$P$2,0))</f>
        <v>-3000</v>
      </c>
      <c r="BW1485" s="157" cm="1">
        <f t="array" ref="BW1485">INDEX($K:$P,ROW(),MATCH(BW$3,$K$2:$P$2,0))</f>
        <v>-3000</v>
      </c>
      <c r="BX1485" s="157" cm="1">
        <f t="array" ref="BX1485">INDEX($K:$P,ROW(),MATCH(BX$3,$K$2:$P$2,0))</f>
        <v>-3000</v>
      </c>
      <c r="BY1485" s="157" cm="1">
        <f t="array" ref="BY1485">INDEX($K:$P,ROW(),MATCH(BY$3,$K$2:$P$2,0))</f>
        <v>-3000</v>
      </c>
      <c r="BZ1485" s="157" cm="1">
        <f t="array" ref="BZ1485">INDEX($K:$P,ROW(),MATCH(BZ$3,$K$2:$P$2,0))</f>
        <v>-3000</v>
      </c>
      <c r="CA1485" s="157" cm="1">
        <f t="array" ref="CA1485">INDEX($K:$P,ROW(),MATCH(CA$3,$K$2:$P$2,0))</f>
        <v>-3000</v>
      </c>
      <c r="CB1485" s="157" cm="1">
        <f t="array" ref="CB1485">INDEX($K:$P,ROW(),MATCH(CB$3,$K$2:$P$2,0))</f>
        <v>-3000</v>
      </c>
      <c r="CC1485" s="157" cm="1">
        <f t="array" ref="CC1485">INDEX($K:$P,ROW(),MATCH(CC$3,$K$2:$P$2,0))</f>
        <v>-3000</v>
      </c>
      <c r="CD1485" s="157" cm="1">
        <f t="array" ref="CD1485">INDEX($K:$P,ROW(),MATCH(CD$3,$K$2:$P$2,0))</f>
        <v>-3000</v>
      </c>
      <c r="CE1485" s="157" cm="1">
        <f t="array" ref="CE1485">INDEX($K:$P,ROW(),MATCH(CE$3,$K$2:$P$2,0))</f>
        <v>-3000</v>
      </c>
      <c r="CF1485" s="157" cm="1">
        <f t="array" ref="CF1485">INDEX($K:$P,ROW(),MATCH(CF$3,$K$2:$P$2,0))</f>
        <v>-3000</v>
      </c>
      <c r="CG1485" s="157" cm="1">
        <f t="array" ref="CG1485">INDEX($K:$P,ROW(),MATCH(CG$3,$K$2:$P$2,0))</f>
        <v>-3000</v>
      </c>
      <c r="CH1485" s="157" cm="1">
        <f t="array" ref="CH1485">INDEX($K:$P,ROW(),MATCH(CH$3,$K$2:$P$2,0))</f>
        <v>-3000</v>
      </c>
      <c r="CI1485" s="157" cm="1">
        <f t="array" ref="CI1485">INDEX($K:$P,ROW(),MATCH(CI$3,$K$2:$P$2,0))</f>
        <v>-3000</v>
      </c>
      <c r="CJ1485" s="157" cm="1">
        <f t="array" ref="CJ1485">INDEX($K:$P,ROW(),MATCH(CJ$3,$K$2:$P$2,0))</f>
        <v>-3000</v>
      </c>
      <c r="CK1485" s="157" cm="1">
        <f t="array" ref="CK1485">INDEX($K:$P,ROW(),MATCH(CK$3,$K$2:$P$2,0))</f>
        <v>-3000</v>
      </c>
      <c r="CL1485" s="157" cm="1">
        <f t="array" ref="CL1485">INDEX($K:$P,ROW(),MATCH(CL$3,$K$2:$P$2,0))</f>
        <v>-3000</v>
      </c>
      <c r="CN1485" s="74"/>
      <c r="CO1485" s="157" t="e" cm="1">
        <f t="array" ref="CO1485">INDEX($K:$P,ROW(),MATCH(CO$3,$K$2:$P$2,0))</f>
        <v>#N/A</v>
      </c>
      <c r="CP1485" s="157" t="e" cm="1">
        <f t="array" ref="CP1485">INDEX($K:$P,ROW(),MATCH(CP$3,$K$2:$P$2,0))</f>
        <v>#N/A</v>
      </c>
      <c r="CQ1485" s="157" t="e" cm="1">
        <f t="array" ref="CQ1485">INDEX($K:$P,ROW(),MATCH(CQ$3,$K$2:$P$2,0))</f>
        <v>#N/A</v>
      </c>
      <c r="CR1485" s="157" t="e" cm="1">
        <f t="array" ref="CR1485">INDEX($K:$P,ROW(),MATCH(CR$3,$K$2:$P$2,0))</f>
        <v>#N/A</v>
      </c>
      <c r="CS1485" s="157" t="e" cm="1">
        <f t="array" ref="CS1485">INDEX($K:$P,ROW(),MATCH(CS$3,$K$2:$P$2,0))</f>
        <v>#N/A</v>
      </c>
      <c r="CT1485" s="157" t="e" cm="1">
        <f t="array" ref="CT1485">INDEX($K:$P,ROW(),MATCH(CT$3,$K$2:$P$2,0))</f>
        <v>#N/A</v>
      </c>
      <c r="CU1485" s="157" t="e" cm="1">
        <f t="array" ref="CU1485">INDEX($K:$P,ROW(),MATCH(CU$3,$K$2:$P$2,0))</f>
        <v>#N/A</v>
      </c>
      <c r="CV1485" s="157" t="e" cm="1">
        <f t="array" ref="CV1485">INDEX($K:$P,ROW(),MATCH(CV$3,$K$2:$P$2,0))</f>
        <v>#N/A</v>
      </c>
      <c r="CW1485" s="157" t="e" cm="1">
        <f t="array" ref="CW1485">INDEX($K:$P,ROW(),MATCH(CW$3,$K$2:$P$2,0))</f>
        <v>#N/A</v>
      </c>
      <c r="CX1485" s="157" t="e" cm="1">
        <f t="array" ref="CX1485">INDEX($K:$P,ROW(),MATCH(CX$3,$K$2:$P$2,0))</f>
        <v>#N/A</v>
      </c>
      <c r="CY1485" s="157" t="e" cm="1">
        <f t="array" ref="CY1485">INDEX($K:$P,ROW(),MATCH(CY$3,$K$2:$P$2,0))</f>
        <v>#N/A</v>
      </c>
      <c r="CZ1485" s="157" t="e" cm="1">
        <f t="array" ref="CZ1485">INDEX($K:$P,ROW(),MATCH(CZ$3,$K$2:$P$2,0))</f>
        <v>#N/A</v>
      </c>
      <c r="DA1485" s="157" t="e" cm="1">
        <f t="array" ref="DA1485">INDEX($K:$P,ROW(),MATCH(DA$3,$K$2:$P$2,0))</f>
        <v>#N/A</v>
      </c>
      <c r="DB1485" s="157" t="e" cm="1">
        <f t="array" ref="DB1485">INDEX($K:$P,ROW(),MATCH(DB$3,$K$2:$P$2,0))</f>
        <v>#N/A</v>
      </c>
      <c r="DC1485" s="157" t="e" cm="1">
        <f t="array" ref="DC1485">INDEX($K:$P,ROW(),MATCH(DC$3,$K$2:$P$2,0))</f>
        <v>#N/A</v>
      </c>
      <c r="DD1485" s="157" t="e" cm="1">
        <f t="array" ref="DD1485">INDEX($K:$P,ROW(),MATCH(DD$3,$K$2:$P$2,0))</f>
        <v>#N/A</v>
      </c>
      <c r="DE1485" s="157" t="e" cm="1">
        <f t="array" ref="DE1485">INDEX($K:$P,ROW(),MATCH(DE$3,$K$2:$P$2,0))</f>
        <v>#N/A</v>
      </c>
      <c r="DF1485" s="157" t="e" cm="1">
        <f t="array" ref="DF1485">INDEX($K:$P,ROW(),MATCH(DF$3,$K$2:$P$2,0))</f>
        <v>#N/A</v>
      </c>
      <c r="DG1485" s="157" t="e" cm="1">
        <f t="array" ref="DG1485">INDEX($K:$P,ROW(),MATCH(DG$3,$K$2:$P$2,0))</f>
        <v>#N/A</v>
      </c>
      <c r="DH1485" s="157" t="e" cm="1">
        <f t="array" ref="DH1485">INDEX($K:$P,ROW(),MATCH(DH$3,$K$2:$P$2,0))</f>
        <v>#N/A</v>
      </c>
      <c r="DI1485" s="157" t="e" cm="1">
        <f t="array" ref="DI1485">INDEX($K:$P,ROW(),MATCH(DI$3,$K$2:$P$2,0))</f>
        <v>#N/A</v>
      </c>
      <c r="DJ1485" s="157" t="e" cm="1">
        <f t="array" ref="DJ1485">INDEX($K:$P,ROW(),MATCH(DJ$3,$K$2:$P$2,0))</f>
        <v>#N/A</v>
      </c>
      <c r="DK1485" s="157" t="e" cm="1">
        <f t="array" ref="DK1485">INDEX($K:$P,ROW(),MATCH(DK$3,$K$2:$P$2,0))</f>
        <v>#N/A</v>
      </c>
      <c r="DL1485" s="157" t="e" cm="1">
        <f t="array" ref="DL1485">INDEX($K:$P,ROW(),MATCH(DL$3,$K$2:$P$2,0))</f>
        <v>#N/A</v>
      </c>
    </row>
    <row r="1486" spans="1:116" x14ac:dyDescent="0.4">
      <c r="C1486" t="s">
        <v>203</v>
      </c>
      <c r="D1486" t="s">
        <v>772</v>
      </c>
      <c r="E1486" s="8" t="str">
        <f t="shared" si="1880"/>
        <v>1486 PDC-S</v>
      </c>
      <c r="G1486" s="126" t="str">
        <f>"Expense - "&amp;(SUBSTITUTE(G1483,":",""))</f>
        <v>Expense - Passthrough direct cost</v>
      </c>
      <c r="H1486" s="27"/>
      <c r="I1486" s="77"/>
      <c r="J1486" s="77"/>
      <c r="K1486" s="28">
        <f>SUMIF($3:$3,K$2,1486:1486)</f>
        <v>-36000</v>
      </c>
      <c r="L1486" s="28">
        <f>SUMIF($3:$3,L$2,1486:1486)</f>
        <v>-36000</v>
      </c>
      <c r="M1486" s="28">
        <f>SUMIF($3:$3,M$2,1486:1486)</f>
        <v>-36000</v>
      </c>
      <c r="N1486" s="28">
        <f>SUMIF($3:$3,N$2,1486:1486)</f>
        <v>-36000</v>
      </c>
      <c r="O1486" s="28">
        <f>SUMIF($3:$3,O$2,1486:1486)</f>
        <v>-36000</v>
      </c>
      <c r="P1486" s="28">
        <f>SUMIF($3:$3,P$2,1486:1486)</f>
        <v>-36000</v>
      </c>
      <c r="R1486" s="33"/>
      <c r="S1486" s="77">
        <f>S1485</f>
        <v>-3000</v>
      </c>
      <c r="T1486" s="77">
        <f t="shared" ref="T1486:CE1495" si="1881">T1485</f>
        <v>-3000</v>
      </c>
      <c r="U1486" s="77">
        <f t="shared" si="1881"/>
        <v>-3000</v>
      </c>
      <c r="V1486" s="77">
        <f t="shared" si="1881"/>
        <v>-3000</v>
      </c>
      <c r="W1486" s="77">
        <f t="shared" si="1881"/>
        <v>-3000</v>
      </c>
      <c r="X1486" s="77">
        <f t="shared" si="1881"/>
        <v>-3000</v>
      </c>
      <c r="Y1486" s="77">
        <f t="shared" si="1881"/>
        <v>-3000</v>
      </c>
      <c r="Z1486" s="77">
        <f t="shared" si="1881"/>
        <v>-3000</v>
      </c>
      <c r="AA1486" s="77">
        <f t="shared" si="1881"/>
        <v>-3000</v>
      </c>
      <c r="AB1486" s="77">
        <f t="shared" si="1881"/>
        <v>-3000</v>
      </c>
      <c r="AC1486" s="77">
        <f t="shared" si="1881"/>
        <v>-3000</v>
      </c>
      <c r="AD1486" s="77">
        <f t="shared" si="1881"/>
        <v>-3000</v>
      </c>
      <c r="AE1486" s="77">
        <f t="shared" si="1881"/>
        <v>-3000</v>
      </c>
      <c r="AF1486" s="77">
        <f t="shared" si="1881"/>
        <v>-3000</v>
      </c>
      <c r="AG1486" s="77">
        <f t="shared" si="1881"/>
        <v>-3000</v>
      </c>
      <c r="AH1486" s="77">
        <f t="shared" si="1881"/>
        <v>-3000</v>
      </c>
      <c r="AI1486" s="77">
        <f t="shared" si="1881"/>
        <v>-3000</v>
      </c>
      <c r="AJ1486" s="77">
        <f t="shared" si="1881"/>
        <v>-3000</v>
      </c>
      <c r="AK1486" s="77">
        <f t="shared" si="1881"/>
        <v>-3000</v>
      </c>
      <c r="AL1486" s="77">
        <f t="shared" si="1881"/>
        <v>-3000</v>
      </c>
      <c r="AM1486" s="77">
        <f t="shared" si="1881"/>
        <v>-3000</v>
      </c>
      <c r="AN1486" s="77">
        <f t="shared" si="1881"/>
        <v>-3000</v>
      </c>
      <c r="AO1486" s="77">
        <f t="shared" si="1881"/>
        <v>-3000</v>
      </c>
      <c r="AP1486" s="77">
        <f t="shared" si="1881"/>
        <v>-3000</v>
      </c>
      <c r="AQ1486" s="77">
        <f t="shared" si="1881"/>
        <v>-3000</v>
      </c>
      <c r="AR1486" s="77">
        <f t="shared" si="1881"/>
        <v>-3000</v>
      </c>
      <c r="AS1486" s="77">
        <f t="shared" si="1881"/>
        <v>-3000</v>
      </c>
      <c r="AT1486" s="77">
        <f t="shared" si="1881"/>
        <v>-3000</v>
      </c>
      <c r="AU1486" s="77">
        <f t="shared" si="1881"/>
        <v>-3000</v>
      </c>
      <c r="AV1486" s="77">
        <f t="shared" si="1881"/>
        <v>-3000</v>
      </c>
      <c r="AW1486" s="77">
        <f t="shared" si="1881"/>
        <v>-3000</v>
      </c>
      <c r="AX1486" s="77">
        <f t="shared" si="1881"/>
        <v>-3000</v>
      </c>
      <c r="AY1486" s="77">
        <f t="shared" si="1881"/>
        <v>-3000</v>
      </c>
      <c r="AZ1486" s="77">
        <f t="shared" si="1881"/>
        <v>-3000</v>
      </c>
      <c r="BA1486" s="77">
        <f t="shared" si="1881"/>
        <v>-3000</v>
      </c>
      <c r="BB1486" s="77">
        <f t="shared" si="1881"/>
        <v>-3000</v>
      </c>
      <c r="BC1486" s="77">
        <f t="shared" si="1881"/>
        <v>-3000</v>
      </c>
      <c r="BD1486" s="77">
        <f t="shared" si="1881"/>
        <v>-3000</v>
      </c>
      <c r="BE1486" s="77">
        <f t="shared" si="1881"/>
        <v>-3000</v>
      </c>
      <c r="BF1486" s="77">
        <f t="shared" si="1881"/>
        <v>-3000</v>
      </c>
      <c r="BG1486" s="77">
        <f t="shared" si="1881"/>
        <v>-3000</v>
      </c>
      <c r="BH1486" s="77">
        <f t="shared" si="1881"/>
        <v>-3000</v>
      </c>
      <c r="BI1486" s="77">
        <f t="shared" si="1881"/>
        <v>-3000</v>
      </c>
      <c r="BJ1486" s="77">
        <f t="shared" si="1881"/>
        <v>-3000</v>
      </c>
      <c r="BK1486" s="77">
        <f t="shared" si="1881"/>
        <v>-3000</v>
      </c>
      <c r="BL1486" s="77">
        <f t="shared" si="1881"/>
        <v>-3000</v>
      </c>
      <c r="BM1486" s="77">
        <f t="shared" si="1881"/>
        <v>-3000</v>
      </c>
      <c r="BN1486" s="77">
        <f t="shared" si="1881"/>
        <v>-3000</v>
      </c>
      <c r="BO1486" s="77">
        <f t="shared" si="1881"/>
        <v>-3000</v>
      </c>
      <c r="BP1486" s="77">
        <f t="shared" si="1881"/>
        <v>-3000</v>
      </c>
      <c r="BQ1486" s="77">
        <f t="shared" si="1881"/>
        <v>-3000</v>
      </c>
      <c r="BR1486" s="77">
        <f t="shared" si="1881"/>
        <v>-3000</v>
      </c>
      <c r="BS1486" s="77">
        <f t="shared" si="1881"/>
        <v>-3000</v>
      </c>
      <c r="BT1486" s="77">
        <f t="shared" si="1881"/>
        <v>-3000</v>
      </c>
      <c r="BU1486" s="77">
        <f t="shared" si="1881"/>
        <v>-3000</v>
      </c>
      <c r="BV1486" s="77">
        <f t="shared" si="1881"/>
        <v>-3000</v>
      </c>
      <c r="BW1486" s="77">
        <f t="shared" si="1881"/>
        <v>-3000</v>
      </c>
      <c r="BX1486" s="77">
        <f t="shared" si="1881"/>
        <v>-3000</v>
      </c>
      <c r="BY1486" s="77">
        <f t="shared" si="1881"/>
        <v>-3000</v>
      </c>
      <c r="BZ1486" s="77">
        <f t="shared" si="1881"/>
        <v>-3000</v>
      </c>
      <c r="CA1486" s="77">
        <f t="shared" si="1881"/>
        <v>-3000</v>
      </c>
      <c r="CB1486" s="77">
        <f t="shared" si="1881"/>
        <v>-3000</v>
      </c>
      <c r="CC1486" s="77">
        <f t="shared" si="1881"/>
        <v>-3000</v>
      </c>
      <c r="CD1486" s="77">
        <f t="shared" si="1881"/>
        <v>-3000</v>
      </c>
      <c r="CE1486" s="77">
        <f t="shared" si="1881"/>
        <v>-3000</v>
      </c>
      <c r="CF1486" s="77">
        <f t="shared" ref="CF1486:CL1495" si="1882">CF1485</f>
        <v>-3000</v>
      </c>
      <c r="CG1486" s="77">
        <f t="shared" si="1882"/>
        <v>-3000</v>
      </c>
      <c r="CH1486" s="77">
        <f t="shared" si="1882"/>
        <v>-3000</v>
      </c>
      <c r="CI1486" s="77">
        <f t="shared" si="1882"/>
        <v>-3000</v>
      </c>
      <c r="CJ1486" s="77">
        <f t="shared" si="1882"/>
        <v>-3000</v>
      </c>
      <c r="CK1486" s="77">
        <f t="shared" si="1882"/>
        <v>-3000</v>
      </c>
      <c r="CL1486" s="77">
        <f t="shared" si="1882"/>
        <v>-3000</v>
      </c>
      <c r="CN1486" s="77"/>
      <c r="CO1486" s="77" t="e">
        <f t="shared" ref="CO1486:DK1495" si="1883">CO1485</f>
        <v>#N/A</v>
      </c>
      <c r="CP1486" s="77" t="e">
        <f t="shared" si="1883"/>
        <v>#N/A</v>
      </c>
      <c r="CQ1486" s="77" t="e">
        <f t="shared" si="1883"/>
        <v>#N/A</v>
      </c>
      <c r="CR1486" s="77" t="e">
        <f t="shared" si="1883"/>
        <v>#N/A</v>
      </c>
      <c r="CS1486" s="77" t="e">
        <f t="shared" si="1883"/>
        <v>#N/A</v>
      </c>
      <c r="CT1486" s="77" t="e">
        <f t="shared" si="1883"/>
        <v>#N/A</v>
      </c>
      <c r="CU1486" s="77" t="e">
        <f t="shared" si="1883"/>
        <v>#N/A</v>
      </c>
      <c r="CV1486" s="77" t="e">
        <f t="shared" si="1883"/>
        <v>#N/A</v>
      </c>
      <c r="CW1486" s="77" t="e">
        <f t="shared" si="1883"/>
        <v>#N/A</v>
      </c>
      <c r="CX1486" s="77" t="e">
        <f t="shared" si="1883"/>
        <v>#N/A</v>
      </c>
      <c r="CY1486" s="77" t="e">
        <f t="shared" si="1883"/>
        <v>#N/A</v>
      </c>
      <c r="CZ1486" s="77" t="e">
        <f t="shared" si="1883"/>
        <v>#N/A</v>
      </c>
      <c r="DA1486" s="77" t="e">
        <f t="shared" si="1883"/>
        <v>#N/A</v>
      </c>
      <c r="DB1486" s="77" t="e">
        <f t="shared" si="1883"/>
        <v>#N/A</v>
      </c>
      <c r="DC1486" s="77" t="e">
        <f t="shared" si="1883"/>
        <v>#N/A</v>
      </c>
      <c r="DD1486" s="77" t="e">
        <f t="shared" si="1883"/>
        <v>#N/A</v>
      </c>
      <c r="DE1486" s="77" t="e">
        <f t="shared" si="1883"/>
        <v>#N/A</v>
      </c>
      <c r="DF1486" s="77" t="e">
        <f t="shared" si="1883"/>
        <v>#N/A</v>
      </c>
      <c r="DG1486" s="77" t="e">
        <f t="shared" si="1883"/>
        <v>#N/A</v>
      </c>
      <c r="DH1486" s="77" t="e">
        <f t="shared" si="1883"/>
        <v>#N/A</v>
      </c>
      <c r="DI1486" s="77" t="e">
        <f t="shared" si="1883"/>
        <v>#N/A</v>
      </c>
      <c r="DJ1486" s="77" t="e">
        <f t="shared" si="1883"/>
        <v>#N/A</v>
      </c>
      <c r="DK1486" s="77" t="e">
        <f t="shared" si="1883"/>
        <v>#N/A</v>
      </c>
      <c r="DL1486" s="77" t="e">
        <f t="shared" ref="DL1486:DL1495" si="1884">DL1485</f>
        <v>#N/A</v>
      </c>
    </row>
    <row r="1487" spans="1:116" x14ac:dyDescent="0.4">
      <c r="B1487" t="s">
        <v>244</v>
      </c>
      <c r="D1487" t="s">
        <v>772</v>
      </c>
      <c r="E1487" s="8" t="str">
        <f t="shared" si="1880"/>
        <v>1487 PDC-S</v>
      </c>
      <c r="G1487" s="126"/>
      <c r="H1487" s="27"/>
      <c r="I1487" s="77"/>
      <c r="J1487" s="77"/>
      <c r="K1487" s="28"/>
      <c r="L1487" s="28"/>
      <c r="M1487" s="28"/>
      <c r="N1487" s="28"/>
      <c r="O1487" s="28"/>
      <c r="P1487" s="28"/>
      <c r="R1487" s="33"/>
      <c r="S1487" s="77"/>
      <c r="T1487" s="77"/>
      <c r="U1487" s="77"/>
      <c r="V1487" s="77"/>
      <c r="W1487" s="77"/>
      <c r="X1487" s="77"/>
      <c r="Y1487" s="77"/>
      <c r="Z1487" s="77"/>
      <c r="AA1487" s="77"/>
      <c r="AB1487" s="77"/>
      <c r="AC1487" s="77"/>
      <c r="AD1487" s="77"/>
      <c r="AE1487" s="77"/>
      <c r="AF1487" s="77"/>
      <c r="AG1487" s="77"/>
      <c r="AH1487" s="77"/>
      <c r="AI1487" s="77"/>
      <c r="AJ1487" s="77"/>
      <c r="AK1487" s="77"/>
      <c r="AL1487" s="77"/>
      <c r="AM1487" s="77"/>
      <c r="AN1487" s="77"/>
      <c r="AO1487" s="77"/>
      <c r="AP1487" s="77"/>
      <c r="AQ1487" s="77"/>
      <c r="AR1487" s="77"/>
      <c r="AS1487" s="77"/>
      <c r="AT1487" s="77"/>
      <c r="AU1487" s="77"/>
      <c r="AV1487" s="77"/>
      <c r="AW1487" s="77"/>
      <c r="AX1487" s="77"/>
      <c r="AY1487" s="77"/>
      <c r="AZ1487" s="77"/>
      <c r="BA1487" s="77"/>
      <c r="BB1487" s="77"/>
      <c r="BC1487" s="77"/>
      <c r="BD1487" s="77"/>
      <c r="BE1487" s="77"/>
      <c r="BF1487" s="77"/>
      <c r="BG1487" s="77"/>
      <c r="BH1487" s="77"/>
      <c r="BI1487" s="77"/>
      <c r="BJ1487" s="77"/>
      <c r="BK1487" s="77"/>
      <c r="BL1487" s="77"/>
      <c r="BM1487" s="77"/>
      <c r="BN1487" s="77"/>
      <c r="BO1487" s="77"/>
      <c r="BP1487" s="77"/>
      <c r="BQ1487" s="77"/>
      <c r="BR1487" s="77"/>
      <c r="BS1487" s="77"/>
      <c r="BT1487" s="77"/>
      <c r="BU1487" s="77"/>
      <c r="BV1487" s="77"/>
      <c r="BW1487" s="77"/>
      <c r="BX1487" s="77"/>
      <c r="BY1487" s="77"/>
      <c r="BZ1487" s="77"/>
      <c r="CA1487" s="77"/>
      <c r="CB1487" s="77"/>
      <c r="CC1487" s="77"/>
      <c r="CD1487" s="77"/>
      <c r="CE1487" s="77"/>
      <c r="CF1487" s="77"/>
      <c r="CG1487" s="77"/>
      <c r="CH1487" s="77"/>
      <c r="CI1487" s="77"/>
      <c r="CJ1487" s="77"/>
      <c r="CK1487" s="77"/>
      <c r="CL1487" s="77"/>
      <c r="CN1487" s="77"/>
      <c r="CO1487" s="77"/>
      <c r="CP1487" s="77"/>
      <c r="CQ1487" s="77"/>
      <c r="CR1487" s="77"/>
      <c r="CS1487" s="77"/>
      <c r="CT1487" s="77"/>
      <c r="CU1487" s="77"/>
      <c r="CV1487" s="77"/>
      <c r="CW1487" s="77"/>
      <c r="CX1487" s="77"/>
      <c r="CY1487" s="77"/>
      <c r="CZ1487" s="77"/>
      <c r="DA1487" s="77"/>
      <c r="DB1487" s="77"/>
      <c r="DC1487" s="77"/>
      <c r="DD1487" s="77"/>
      <c r="DE1487" s="77"/>
      <c r="DF1487" s="77"/>
      <c r="DG1487" s="77"/>
      <c r="DH1487" s="77"/>
      <c r="DI1487" s="77"/>
      <c r="DJ1487" s="77"/>
      <c r="DK1487" s="77"/>
      <c r="DL1487" s="77"/>
    </row>
    <row r="1488" spans="1:116" x14ac:dyDescent="0.4">
      <c r="B1488" t="s">
        <v>332</v>
      </c>
      <c r="D1488" t="s">
        <v>772</v>
      </c>
      <c r="E1488" s="8" t="str">
        <f t="shared" si="1880"/>
        <v>1488 PDC-S</v>
      </c>
      <c r="G1488" s="136" t="str">
        <f>G1475</f>
        <v>(Primary label)</v>
      </c>
      <c r="H1488" s="27"/>
      <c r="I1488" s="78"/>
      <c r="J1488" s="78"/>
      <c r="K1488" s="33"/>
      <c r="L1488" s="33"/>
      <c r="M1488" s="33"/>
      <c r="N1488" s="33"/>
      <c r="O1488" s="33"/>
      <c r="P1488" s="33"/>
      <c r="R1488" s="33"/>
      <c r="S1488" s="77"/>
      <c r="T1488" s="77"/>
      <c r="U1488" s="77"/>
      <c r="V1488" s="77"/>
      <c r="W1488" s="77"/>
      <c r="X1488" s="77"/>
      <c r="Y1488" s="77"/>
      <c r="Z1488" s="77"/>
      <c r="AA1488" s="77"/>
      <c r="AB1488" s="77"/>
      <c r="AC1488" s="77"/>
      <c r="AD1488" s="77"/>
      <c r="AE1488" s="77"/>
      <c r="AF1488" s="77"/>
      <c r="AG1488" s="77"/>
      <c r="AH1488" s="77"/>
      <c r="AI1488" s="77"/>
      <c r="AJ1488" s="77"/>
      <c r="AK1488" s="77"/>
      <c r="AL1488" s="77"/>
      <c r="AM1488" s="77"/>
      <c r="AN1488" s="77"/>
      <c r="AO1488" s="77"/>
      <c r="AP1488" s="77"/>
      <c r="AQ1488" s="77"/>
      <c r="AR1488" s="77"/>
      <c r="AS1488" s="77"/>
      <c r="AT1488" s="77"/>
      <c r="AU1488" s="77"/>
      <c r="AV1488" s="77"/>
      <c r="AW1488" s="77"/>
      <c r="AX1488" s="77"/>
      <c r="AY1488" s="77"/>
      <c r="AZ1488" s="77"/>
      <c r="BA1488" s="77"/>
      <c r="BB1488" s="77"/>
      <c r="BC1488" s="77"/>
      <c r="BD1488" s="77"/>
      <c r="BE1488" s="77"/>
      <c r="BF1488" s="77"/>
      <c r="BG1488" s="77"/>
      <c r="BH1488" s="77"/>
      <c r="BI1488" s="77"/>
      <c r="BJ1488" s="77"/>
      <c r="BK1488" s="77"/>
      <c r="BL1488" s="77"/>
      <c r="BM1488" s="77"/>
      <c r="BN1488" s="77"/>
      <c r="BO1488" s="77"/>
      <c r="BP1488" s="77"/>
      <c r="BQ1488" s="77"/>
      <c r="BR1488" s="77"/>
      <c r="BS1488" s="77"/>
      <c r="BT1488" s="77"/>
      <c r="BU1488" s="77"/>
      <c r="BV1488" s="77"/>
      <c r="BW1488" s="77"/>
      <c r="BX1488" s="77"/>
      <c r="BY1488" s="77"/>
      <c r="BZ1488" s="77"/>
      <c r="CA1488" s="77"/>
      <c r="CB1488" s="77"/>
      <c r="CC1488" s="77"/>
      <c r="CD1488" s="77"/>
      <c r="CE1488" s="77"/>
      <c r="CF1488" s="77"/>
      <c r="CG1488" s="77"/>
      <c r="CH1488" s="77"/>
      <c r="CI1488" s="77"/>
      <c r="CJ1488" s="77"/>
      <c r="CK1488" s="77"/>
      <c r="CL1488" s="77"/>
      <c r="CN1488" s="78"/>
      <c r="CO1488" s="77"/>
      <c r="CP1488" s="77"/>
      <c r="CQ1488" s="77"/>
      <c r="CR1488" s="77"/>
      <c r="CS1488" s="77"/>
      <c r="CT1488" s="77"/>
      <c r="CU1488" s="77"/>
      <c r="CV1488" s="77"/>
      <c r="CW1488" s="77"/>
      <c r="CX1488" s="77"/>
      <c r="CY1488" s="77"/>
      <c r="CZ1488" s="77"/>
      <c r="DA1488" s="77"/>
      <c r="DB1488" s="77"/>
      <c r="DC1488" s="77"/>
      <c r="DD1488" s="77"/>
      <c r="DE1488" s="77"/>
      <c r="DF1488" s="77"/>
      <c r="DG1488" s="77"/>
      <c r="DH1488" s="77"/>
      <c r="DI1488" s="77"/>
      <c r="DJ1488" s="77"/>
      <c r="DK1488" s="77"/>
      <c r="DL1488" s="77"/>
    </row>
    <row r="1489" spans="1:116" x14ac:dyDescent="0.4">
      <c r="B1489" t="s">
        <v>332</v>
      </c>
      <c r="D1489" t="s">
        <v>772</v>
      </c>
      <c r="E1489" s="8" t="str">
        <f>ROW()&amp;" "&amp;D1489</f>
        <v>1489 PDC-S</v>
      </c>
      <c r="G1489" s="136" t="str">
        <f t="shared" ref="G1489:G1504" si="1885">G1476</f>
        <v>primary unit</v>
      </c>
      <c r="H1489" s="27"/>
      <c r="I1489" s="78"/>
      <c r="J1489" s="78"/>
      <c r="K1489" s="33"/>
      <c r="L1489" s="33"/>
      <c r="M1489" s="33"/>
      <c r="N1489" s="33"/>
      <c r="O1489" s="33"/>
      <c r="P1489" s="33"/>
      <c r="R1489" s="33"/>
      <c r="S1489" s="77"/>
      <c r="T1489" s="77"/>
      <c r="U1489" s="77"/>
      <c r="V1489" s="77"/>
      <c r="W1489" s="77"/>
      <c r="X1489" s="77"/>
      <c r="Y1489" s="77"/>
      <c r="Z1489" s="77"/>
      <c r="AA1489" s="77"/>
      <c r="AB1489" s="77"/>
      <c r="AC1489" s="77"/>
      <c r="AD1489" s="77"/>
      <c r="AE1489" s="77"/>
      <c r="AF1489" s="77"/>
      <c r="AG1489" s="77"/>
      <c r="AH1489" s="77"/>
      <c r="AI1489" s="77"/>
      <c r="AJ1489" s="77"/>
      <c r="AK1489" s="77"/>
      <c r="AL1489" s="77"/>
      <c r="AM1489" s="77"/>
      <c r="AN1489" s="77"/>
      <c r="AO1489" s="77"/>
      <c r="AP1489" s="77"/>
      <c r="AQ1489" s="77"/>
      <c r="AR1489" s="77"/>
      <c r="AS1489" s="77"/>
      <c r="AT1489" s="77"/>
      <c r="AU1489" s="77"/>
      <c r="AV1489" s="77"/>
      <c r="AW1489" s="77"/>
      <c r="AX1489" s="77"/>
      <c r="AY1489" s="77"/>
      <c r="AZ1489" s="77"/>
      <c r="BA1489" s="77"/>
      <c r="BB1489" s="77"/>
      <c r="BC1489" s="77"/>
      <c r="BD1489" s="77"/>
      <c r="BE1489" s="77"/>
      <c r="BF1489" s="77"/>
      <c r="BG1489" s="77"/>
      <c r="BH1489" s="77"/>
      <c r="BI1489" s="77"/>
      <c r="BJ1489" s="77"/>
      <c r="BK1489" s="77"/>
      <c r="BL1489" s="77"/>
      <c r="BM1489" s="77"/>
      <c r="BN1489" s="77"/>
      <c r="BO1489" s="77"/>
      <c r="BP1489" s="77"/>
      <c r="BQ1489" s="77"/>
      <c r="BR1489" s="77"/>
      <c r="BS1489" s="77"/>
      <c r="BT1489" s="77"/>
      <c r="BU1489" s="77"/>
      <c r="BV1489" s="77"/>
      <c r="BW1489" s="77"/>
      <c r="BX1489" s="77"/>
      <c r="BY1489" s="77"/>
      <c r="BZ1489" s="77"/>
      <c r="CA1489" s="77"/>
      <c r="CB1489" s="77"/>
      <c r="CC1489" s="77"/>
      <c r="CD1489" s="77"/>
      <c r="CE1489" s="77"/>
      <c r="CF1489" s="77"/>
      <c r="CG1489" s="77"/>
      <c r="CH1489" s="77"/>
      <c r="CI1489" s="77"/>
      <c r="CJ1489" s="77"/>
      <c r="CK1489" s="77"/>
      <c r="CL1489" s="77"/>
      <c r="CN1489" s="78"/>
      <c r="CO1489" s="77"/>
      <c r="CP1489" s="77"/>
      <c r="CQ1489" s="77"/>
      <c r="CR1489" s="77"/>
      <c r="CS1489" s="77"/>
      <c r="CT1489" s="77"/>
      <c r="CU1489" s="77"/>
      <c r="CV1489" s="77"/>
      <c r="CW1489" s="77"/>
      <c r="CX1489" s="77"/>
      <c r="CY1489" s="77"/>
      <c r="CZ1489" s="77"/>
      <c r="DA1489" s="77"/>
      <c r="DB1489" s="77"/>
      <c r="DC1489" s="77"/>
      <c r="DD1489" s="77"/>
      <c r="DE1489" s="77"/>
      <c r="DF1489" s="77"/>
      <c r="DG1489" s="77"/>
      <c r="DH1489" s="77"/>
      <c r="DI1489" s="77"/>
      <c r="DJ1489" s="77"/>
      <c r="DK1489" s="77"/>
      <c r="DL1489" s="77"/>
    </row>
    <row r="1490" spans="1:116" x14ac:dyDescent="0.4">
      <c r="B1490" t="s">
        <v>332</v>
      </c>
      <c r="D1490" t="s">
        <v>772</v>
      </c>
      <c r="E1490" s="8" t="str">
        <f t="shared" si="1880"/>
        <v>1490 PDC-S</v>
      </c>
      <c r="G1490" s="136" t="str">
        <f t="shared" si="1885"/>
        <v>Primary revenue driver</v>
      </c>
      <c r="K1490" s="53"/>
      <c r="L1490" s="53"/>
      <c r="M1490" s="53"/>
      <c r="N1490" s="53"/>
      <c r="O1490" s="53"/>
      <c r="P1490" s="53"/>
      <c r="R1490" s="24"/>
      <c r="S1490" s="179" t="str">
        <f t="shared" ref="S1490:AX1499" si="1886">S1477</f>
        <v>S$16</v>
      </c>
      <c r="T1490" s="179" t="str">
        <f t="shared" si="1886"/>
        <v>T$16</v>
      </c>
      <c r="U1490" s="179" t="str">
        <f t="shared" si="1886"/>
        <v>U$16</v>
      </c>
      <c r="V1490" s="179" t="str">
        <f t="shared" si="1886"/>
        <v>V$16</v>
      </c>
      <c r="W1490" s="179" t="str">
        <f t="shared" si="1886"/>
        <v>W$16</v>
      </c>
      <c r="X1490" s="179" t="str">
        <f t="shared" si="1886"/>
        <v>X$16</v>
      </c>
      <c r="Y1490" s="179" t="str">
        <f t="shared" si="1886"/>
        <v>Y$16</v>
      </c>
      <c r="Z1490" s="179" t="str">
        <f t="shared" si="1886"/>
        <v>Z$16</v>
      </c>
      <c r="AA1490" s="179" t="str">
        <f t="shared" si="1886"/>
        <v>AA$16</v>
      </c>
      <c r="AB1490" s="179" t="str">
        <f t="shared" si="1886"/>
        <v>AB$16</v>
      </c>
      <c r="AC1490" s="179" t="str">
        <f t="shared" si="1886"/>
        <v>AC$16</v>
      </c>
      <c r="AD1490" s="179" t="str">
        <f t="shared" si="1886"/>
        <v>AD$16</v>
      </c>
      <c r="AE1490" s="179" t="str">
        <f t="shared" si="1886"/>
        <v>AE$16</v>
      </c>
      <c r="AF1490" s="179" t="str">
        <f t="shared" si="1886"/>
        <v>AF$16</v>
      </c>
      <c r="AG1490" s="179" t="str">
        <f t="shared" si="1886"/>
        <v>AG$16</v>
      </c>
      <c r="AH1490" s="179" t="str">
        <f t="shared" si="1886"/>
        <v>AH$16</v>
      </c>
      <c r="AI1490" s="179" t="str">
        <f t="shared" si="1886"/>
        <v>AI$16</v>
      </c>
      <c r="AJ1490" s="179" t="str">
        <f t="shared" si="1886"/>
        <v>AJ$16</v>
      </c>
      <c r="AK1490" s="179" t="str">
        <f t="shared" si="1886"/>
        <v>AK$16</v>
      </c>
      <c r="AL1490" s="179" t="str">
        <f t="shared" si="1886"/>
        <v>AL$16</v>
      </c>
      <c r="AM1490" s="179" t="str">
        <f t="shared" si="1886"/>
        <v>AM$16</v>
      </c>
      <c r="AN1490" s="179" t="str">
        <f t="shared" si="1886"/>
        <v>AN$16</v>
      </c>
      <c r="AO1490" s="179" t="str">
        <f t="shared" si="1886"/>
        <v>AO$16</v>
      </c>
      <c r="AP1490" s="179" t="str">
        <f t="shared" si="1886"/>
        <v>AP$16</v>
      </c>
      <c r="AQ1490" s="179" t="str">
        <f t="shared" si="1886"/>
        <v>AQ$16</v>
      </c>
      <c r="AR1490" s="179" t="str">
        <f t="shared" si="1886"/>
        <v>AR$16</v>
      </c>
      <c r="AS1490" s="179" t="str">
        <f t="shared" si="1886"/>
        <v>AS$16</v>
      </c>
      <c r="AT1490" s="179" t="str">
        <f t="shared" si="1886"/>
        <v>AT$16</v>
      </c>
      <c r="AU1490" s="179" t="str">
        <f t="shared" si="1886"/>
        <v>AU$16</v>
      </c>
      <c r="AV1490" s="179" t="str">
        <f t="shared" si="1886"/>
        <v>AV$16</v>
      </c>
      <c r="AW1490" s="179" t="str">
        <f t="shared" si="1886"/>
        <v>AW$16</v>
      </c>
      <c r="AX1490" s="179" t="str">
        <f t="shared" si="1886"/>
        <v>AX$16</v>
      </c>
      <c r="AY1490" s="179" t="str">
        <f t="shared" ref="AY1490:CD1499" si="1887">AY1477</f>
        <v>AY$16</v>
      </c>
      <c r="AZ1490" s="179" t="str">
        <f t="shared" si="1887"/>
        <v>AZ$16</v>
      </c>
      <c r="BA1490" s="179" t="str">
        <f t="shared" si="1887"/>
        <v>BA$16</v>
      </c>
      <c r="BB1490" s="179" t="str">
        <f t="shared" si="1887"/>
        <v>BB$16</v>
      </c>
      <c r="BC1490" s="179" t="str">
        <f t="shared" si="1887"/>
        <v>BC$16</v>
      </c>
      <c r="BD1490" s="179" t="str">
        <f t="shared" si="1887"/>
        <v>BD$16</v>
      </c>
      <c r="BE1490" s="179" t="str">
        <f t="shared" si="1887"/>
        <v>BE$16</v>
      </c>
      <c r="BF1490" s="179" t="str">
        <f t="shared" si="1887"/>
        <v>BF$16</v>
      </c>
      <c r="BG1490" s="179" t="str">
        <f t="shared" si="1887"/>
        <v>BG$16</v>
      </c>
      <c r="BH1490" s="179" t="str">
        <f t="shared" si="1887"/>
        <v>BH$16</v>
      </c>
      <c r="BI1490" s="179" t="str">
        <f t="shared" si="1887"/>
        <v>BI$16</v>
      </c>
      <c r="BJ1490" s="179" t="str">
        <f t="shared" si="1887"/>
        <v>BJ$16</v>
      </c>
      <c r="BK1490" s="179" t="str">
        <f t="shared" si="1887"/>
        <v>BK$16</v>
      </c>
      <c r="BL1490" s="179" t="str">
        <f t="shared" si="1887"/>
        <v>BL$16</v>
      </c>
      <c r="BM1490" s="179" t="str">
        <f t="shared" si="1887"/>
        <v>BM$16</v>
      </c>
      <c r="BN1490" s="179" t="str">
        <f t="shared" si="1887"/>
        <v>BN$16</v>
      </c>
      <c r="BO1490" s="179" t="str">
        <f t="shared" si="1887"/>
        <v>BO$16</v>
      </c>
      <c r="BP1490" s="179" t="str">
        <f t="shared" si="1887"/>
        <v>BP$16</v>
      </c>
      <c r="BQ1490" s="179" t="str">
        <f t="shared" si="1887"/>
        <v>BQ$16</v>
      </c>
      <c r="BR1490" s="179" t="str">
        <f t="shared" si="1887"/>
        <v>BR$16</v>
      </c>
      <c r="BS1490" s="179" t="str">
        <f t="shared" si="1887"/>
        <v>BS$16</v>
      </c>
      <c r="BT1490" s="179" t="str">
        <f t="shared" si="1887"/>
        <v>BT$16</v>
      </c>
      <c r="BU1490" s="179" t="str">
        <f t="shared" si="1887"/>
        <v>BU$16</v>
      </c>
      <c r="BV1490" s="179" t="str">
        <f t="shared" si="1887"/>
        <v>BV$16</v>
      </c>
      <c r="BW1490" s="179" t="str">
        <f t="shared" si="1887"/>
        <v>BW$16</v>
      </c>
      <c r="BX1490" s="179" t="str">
        <f t="shared" si="1887"/>
        <v>BX$16</v>
      </c>
      <c r="BY1490" s="179" t="str">
        <f t="shared" si="1887"/>
        <v>BY$16</v>
      </c>
      <c r="BZ1490" s="179" t="str">
        <f t="shared" si="1887"/>
        <v>BZ$16</v>
      </c>
      <c r="CA1490" s="179" t="str">
        <f t="shared" si="1887"/>
        <v>CA$16</v>
      </c>
      <c r="CB1490" s="179" t="str">
        <f t="shared" si="1887"/>
        <v>CB$16</v>
      </c>
      <c r="CC1490" s="179" t="str">
        <f t="shared" si="1887"/>
        <v>CC$16</v>
      </c>
      <c r="CD1490" s="179" t="str">
        <f t="shared" si="1887"/>
        <v>CD$16</v>
      </c>
      <c r="CE1490" s="179" t="str">
        <f t="shared" ref="CE1490:CL1499" si="1888">CE1477</f>
        <v>CE$16</v>
      </c>
      <c r="CF1490" s="179" t="str">
        <f t="shared" si="1888"/>
        <v>CF$16</v>
      </c>
      <c r="CG1490" s="179" t="str">
        <f t="shared" si="1888"/>
        <v>CG$16</v>
      </c>
      <c r="CH1490" s="179" t="str">
        <f t="shared" si="1888"/>
        <v>CH$16</v>
      </c>
      <c r="CI1490" s="179" t="str">
        <f t="shared" si="1888"/>
        <v>CI$16</v>
      </c>
      <c r="CJ1490" s="179" t="str">
        <f t="shared" si="1888"/>
        <v>CJ$16</v>
      </c>
      <c r="CK1490" s="179" t="str">
        <f t="shared" si="1888"/>
        <v>CK$16</v>
      </c>
      <c r="CL1490" s="179" t="str">
        <f t="shared" si="1888"/>
        <v>CL$16</v>
      </c>
      <c r="CO1490" s="179" t="str">
        <f t="shared" ref="CO1490:DK1499" si="1889">CO1477</f>
        <v>CO$16</v>
      </c>
      <c r="CP1490" s="179" t="str">
        <f t="shared" si="1889"/>
        <v>CP$16</v>
      </c>
      <c r="CQ1490" s="179" t="str">
        <f t="shared" si="1889"/>
        <v>CQ$16</v>
      </c>
      <c r="CR1490" s="179" t="str">
        <f t="shared" si="1889"/>
        <v>CR$16</v>
      </c>
      <c r="CS1490" s="179" t="str">
        <f t="shared" si="1889"/>
        <v>CS$16</v>
      </c>
      <c r="CT1490" s="179" t="str">
        <f t="shared" si="1889"/>
        <v>CT$16</v>
      </c>
      <c r="CU1490" s="179" t="str">
        <f t="shared" si="1889"/>
        <v>CU$16</v>
      </c>
      <c r="CV1490" s="179" t="str">
        <f t="shared" si="1889"/>
        <v>CV$16</v>
      </c>
      <c r="CW1490" s="179" t="str">
        <f t="shared" si="1889"/>
        <v>CW$16</v>
      </c>
      <c r="CX1490" s="179" t="str">
        <f t="shared" si="1889"/>
        <v>CX$16</v>
      </c>
      <c r="CY1490" s="179" t="str">
        <f t="shared" si="1889"/>
        <v>CY$16</v>
      </c>
      <c r="CZ1490" s="179" t="str">
        <f t="shared" si="1889"/>
        <v>CZ$16</v>
      </c>
      <c r="DA1490" s="179" t="str">
        <f t="shared" si="1889"/>
        <v>DA$16</v>
      </c>
      <c r="DB1490" s="179" t="str">
        <f t="shared" si="1889"/>
        <v>DB$16</v>
      </c>
      <c r="DC1490" s="179" t="str">
        <f t="shared" si="1889"/>
        <v>DC$16</v>
      </c>
      <c r="DD1490" s="179" t="str">
        <f t="shared" si="1889"/>
        <v>DD$16</v>
      </c>
      <c r="DE1490" s="179" t="str">
        <f t="shared" si="1889"/>
        <v>DE$16</v>
      </c>
      <c r="DF1490" s="179" t="str">
        <f t="shared" si="1889"/>
        <v>DF$16</v>
      </c>
      <c r="DG1490" s="179" t="str">
        <f t="shared" si="1889"/>
        <v>DG$16</v>
      </c>
      <c r="DH1490" s="179" t="str">
        <f t="shared" si="1889"/>
        <v>DH$16</v>
      </c>
      <c r="DI1490" s="179" t="str">
        <f t="shared" si="1889"/>
        <v>DI$16</v>
      </c>
      <c r="DJ1490" s="179" t="str">
        <f t="shared" si="1889"/>
        <v>DJ$16</v>
      </c>
      <c r="DK1490" s="179" t="str">
        <f t="shared" si="1889"/>
        <v>DK$16</v>
      </c>
      <c r="DL1490" s="179" t="str">
        <f t="shared" ref="DL1490:DL1499" si="1890">DL1477</f>
        <v>DL$16</v>
      </c>
    </row>
    <row r="1491" spans="1:116" x14ac:dyDescent="0.4">
      <c r="B1491" t="s">
        <v>332</v>
      </c>
      <c r="D1491" t="s">
        <v>772</v>
      </c>
      <c r="E1491" s="8" t="str">
        <f t="shared" si="1880"/>
        <v>1491 PDC-S</v>
      </c>
      <c r="G1491" s="136" t="str">
        <f t="shared" si="1885"/>
        <v>Primary volume driver</v>
      </c>
      <c r="H1491" s="12"/>
      <c r="I1491" s="60"/>
      <c r="J1491" s="60"/>
      <c r="K1491" s="15"/>
      <c r="L1491" s="15"/>
      <c r="M1491" s="15"/>
      <c r="N1491" s="15"/>
      <c r="O1491" s="15"/>
      <c r="P1491" s="15"/>
      <c r="R1491" s="15"/>
      <c r="S1491" s="179" t="str">
        <f t="shared" ref="S1491:AX1500" si="1891">S1478</f>
        <v>S$17</v>
      </c>
      <c r="T1491" s="179" t="str">
        <f t="shared" si="1891"/>
        <v>T$17</v>
      </c>
      <c r="U1491" s="179" t="str">
        <f t="shared" si="1891"/>
        <v>U$17</v>
      </c>
      <c r="V1491" s="179" t="str">
        <f t="shared" si="1891"/>
        <v>V$17</v>
      </c>
      <c r="W1491" s="179" t="str">
        <f t="shared" si="1891"/>
        <v>W$17</v>
      </c>
      <c r="X1491" s="179" t="str">
        <f t="shared" si="1891"/>
        <v>X$17</v>
      </c>
      <c r="Y1491" s="179" t="str">
        <f t="shared" si="1891"/>
        <v>Y$17</v>
      </c>
      <c r="Z1491" s="179" t="str">
        <f t="shared" si="1891"/>
        <v>Z$17</v>
      </c>
      <c r="AA1491" s="179" t="str">
        <f t="shared" si="1891"/>
        <v>AA$17</v>
      </c>
      <c r="AB1491" s="179" t="str">
        <f t="shared" si="1891"/>
        <v>AB$17</v>
      </c>
      <c r="AC1491" s="179" t="str">
        <f t="shared" si="1891"/>
        <v>AC$17</v>
      </c>
      <c r="AD1491" s="179" t="str">
        <f t="shared" si="1891"/>
        <v>AD$17</v>
      </c>
      <c r="AE1491" s="179" t="str">
        <f t="shared" si="1891"/>
        <v>AE$17</v>
      </c>
      <c r="AF1491" s="179" t="str">
        <f t="shared" si="1891"/>
        <v>AF$17</v>
      </c>
      <c r="AG1491" s="179" t="str">
        <f t="shared" si="1891"/>
        <v>AG$17</v>
      </c>
      <c r="AH1491" s="179" t="str">
        <f t="shared" si="1891"/>
        <v>AH$17</v>
      </c>
      <c r="AI1491" s="179" t="str">
        <f t="shared" si="1891"/>
        <v>AI$17</v>
      </c>
      <c r="AJ1491" s="179" t="str">
        <f t="shared" si="1891"/>
        <v>AJ$17</v>
      </c>
      <c r="AK1491" s="179" t="str">
        <f t="shared" si="1891"/>
        <v>AK$17</v>
      </c>
      <c r="AL1491" s="179" t="str">
        <f t="shared" si="1891"/>
        <v>AL$17</v>
      </c>
      <c r="AM1491" s="179" t="str">
        <f t="shared" si="1891"/>
        <v>AM$17</v>
      </c>
      <c r="AN1491" s="179" t="str">
        <f t="shared" si="1891"/>
        <v>AN$17</v>
      </c>
      <c r="AO1491" s="179" t="str">
        <f t="shared" si="1891"/>
        <v>AO$17</v>
      </c>
      <c r="AP1491" s="179" t="str">
        <f t="shared" si="1891"/>
        <v>AP$17</v>
      </c>
      <c r="AQ1491" s="179" t="str">
        <f t="shared" si="1891"/>
        <v>AQ$17</v>
      </c>
      <c r="AR1491" s="179" t="str">
        <f t="shared" si="1891"/>
        <v>AR$17</v>
      </c>
      <c r="AS1491" s="179" t="str">
        <f t="shared" si="1891"/>
        <v>AS$17</v>
      </c>
      <c r="AT1491" s="179" t="str">
        <f t="shared" si="1891"/>
        <v>AT$17</v>
      </c>
      <c r="AU1491" s="179" t="str">
        <f t="shared" si="1891"/>
        <v>AU$17</v>
      </c>
      <c r="AV1491" s="179" t="str">
        <f t="shared" si="1891"/>
        <v>AV$17</v>
      </c>
      <c r="AW1491" s="179" t="str">
        <f t="shared" si="1891"/>
        <v>AW$17</v>
      </c>
      <c r="AX1491" s="179" t="str">
        <f t="shared" si="1891"/>
        <v>AX$17</v>
      </c>
      <c r="AY1491" s="179" t="str">
        <f t="shared" ref="AY1491:CD1500" si="1892">AY1478</f>
        <v>AY$17</v>
      </c>
      <c r="AZ1491" s="179" t="str">
        <f t="shared" si="1892"/>
        <v>AZ$17</v>
      </c>
      <c r="BA1491" s="179" t="str">
        <f t="shared" si="1892"/>
        <v>BA$17</v>
      </c>
      <c r="BB1491" s="179" t="str">
        <f t="shared" si="1892"/>
        <v>BB$17</v>
      </c>
      <c r="BC1491" s="179" t="str">
        <f t="shared" si="1892"/>
        <v>BC$17</v>
      </c>
      <c r="BD1491" s="179" t="str">
        <f t="shared" si="1892"/>
        <v>BD$17</v>
      </c>
      <c r="BE1491" s="179" t="str">
        <f t="shared" si="1892"/>
        <v>BE$17</v>
      </c>
      <c r="BF1491" s="179" t="str">
        <f t="shared" si="1892"/>
        <v>BF$17</v>
      </c>
      <c r="BG1491" s="179" t="str">
        <f t="shared" si="1892"/>
        <v>BG$17</v>
      </c>
      <c r="BH1491" s="179" t="str">
        <f t="shared" si="1892"/>
        <v>BH$17</v>
      </c>
      <c r="BI1491" s="179" t="str">
        <f t="shared" si="1892"/>
        <v>BI$17</v>
      </c>
      <c r="BJ1491" s="179" t="str">
        <f t="shared" si="1892"/>
        <v>BJ$17</v>
      </c>
      <c r="BK1491" s="179" t="str">
        <f t="shared" si="1892"/>
        <v>BK$17</v>
      </c>
      <c r="BL1491" s="179" t="str">
        <f t="shared" si="1892"/>
        <v>BL$17</v>
      </c>
      <c r="BM1491" s="179" t="str">
        <f t="shared" si="1892"/>
        <v>BM$17</v>
      </c>
      <c r="BN1491" s="179" t="str">
        <f t="shared" si="1892"/>
        <v>BN$17</v>
      </c>
      <c r="BO1491" s="179" t="str">
        <f t="shared" si="1892"/>
        <v>BO$17</v>
      </c>
      <c r="BP1491" s="179" t="str">
        <f t="shared" si="1892"/>
        <v>BP$17</v>
      </c>
      <c r="BQ1491" s="179" t="str">
        <f t="shared" si="1892"/>
        <v>BQ$17</v>
      </c>
      <c r="BR1491" s="179" t="str">
        <f t="shared" si="1892"/>
        <v>BR$17</v>
      </c>
      <c r="BS1491" s="179" t="str">
        <f t="shared" si="1892"/>
        <v>BS$17</v>
      </c>
      <c r="BT1491" s="179" t="str">
        <f t="shared" si="1892"/>
        <v>BT$17</v>
      </c>
      <c r="BU1491" s="179" t="str">
        <f t="shared" si="1892"/>
        <v>BU$17</v>
      </c>
      <c r="BV1491" s="179" t="str">
        <f t="shared" si="1892"/>
        <v>BV$17</v>
      </c>
      <c r="BW1491" s="179" t="str">
        <f t="shared" si="1892"/>
        <v>BW$17</v>
      </c>
      <c r="BX1491" s="179" t="str">
        <f t="shared" si="1892"/>
        <v>BX$17</v>
      </c>
      <c r="BY1491" s="179" t="str">
        <f t="shared" si="1892"/>
        <v>BY$17</v>
      </c>
      <c r="BZ1491" s="179" t="str">
        <f t="shared" si="1892"/>
        <v>BZ$17</v>
      </c>
      <c r="CA1491" s="179" t="str">
        <f t="shared" si="1892"/>
        <v>CA$17</v>
      </c>
      <c r="CB1491" s="179" t="str">
        <f t="shared" si="1892"/>
        <v>CB$17</v>
      </c>
      <c r="CC1491" s="179" t="str">
        <f t="shared" si="1892"/>
        <v>CC$17</v>
      </c>
      <c r="CD1491" s="179" t="str">
        <f t="shared" si="1892"/>
        <v>CD$17</v>
      </c>
      <c r="CE1491" s="179" t="str">
        <f t="shared" ref="CE1491:CL1500" si="1893">CE1478</f>
        <v>CE$17</v>
      </c>
      <c r="CF1491" s="179" t="str">
        <f t="shared" si="1893"/>
        <v>CF$17</v>
      </c>
      <c r="CG1491" s="179" t="str">
        <f t="shared" si="1893"/>
        <v>CG$17</v>
      </c>
      <c r="CH1491" s="179" t="str">
        <f t="shared" si="1893"/>
        <v>CH$17</v>
      </c>
      <c r="CI1491" s="179" t="str">
        <f t="shared" si="1893"/>
        <v>CI$17</v>
      </c>
      <c r="CJ1491" s="179" t="str">
        <f t="shared" si="1893"/>
        <v>CJ$17</v>
      </c>
      <c r="CK1491" s="179" t="str">
        <f t="shared" si="1893"/>
        <v>CK$17</v>
      </c>
      <c r="CL1491" s="179" t="str">
        <f t="shared" si="1893"/>
        <v>CL$17</v>
      </c>
      <c r="CN1491" s="60"/>
      <c r="CO1491" s="179" t="str">
        <f t="shared" ref="CO1491:DK1500" si="1894">CO1478</f>
        <v>CO$17</v>
      </c>
      <c r="CP1491" s="179" t="str">
        <f t="shared" si="1894"/>
        <v>CP$17</v>
      </c>
      <c r="CQ1491" s="179" t="str">
        <f t="shared" si="1894"/>
        <v>CQ$17</v>
      </c>
      <c r="CR1491" s="179" t="str">
        <f t="shared" si="1894"/>
        <v>CR$17</v>
      </c>
      <c r="CS1491" s="179" t="str">
        <f t="shared" si="1894"/>
        <v>CS$17</v>
      </c>
      <c r="CT1491" s="179" t="str">
        <f t="shared" si="1894"/>
        <v>CT$17</v>
      </c>
      <c r="CU1491" s="179" t="str">
        <f t="shared" si="1894"/>
        <v>CU$17</v>
      </c>
      <c r="CV1491" s="179" t="str">
        <f t="shared" si="1894"/>
        <v>CV$17</v>
      </c>
      <c r="CW1491" s="179" t="str">
        <f t="shared" si="1894"/>
        <v>CW$17</v>
      </c>
      <c r="CX1491" s="179" t="str">
        <f t="shared" si="1894"/>
        <v>CX$17</v>
      </c>
      <c r="CY1491" s="179" t="str">
        <f t="shared" si="1894"/>
        <v>CY$17</v>
      </c>
      <c r="CZ1491" s="179" t="str">
        <f t="shared" si="1894"/>
        <v>CZ$17</v>
      </c>
      <c r="DA1491" s="179" t="str">
        <f t="shared" si="1894"/>
        <v>DA$17</v>
      </c>
      <c r="DB1491" s="179" t="str">
        <f t="shared" si="1894"/>
        <v>DB$17</v>
      </c>
      <c r="DC1491" s="179" t="str">
        <f t="shared" si="1894"/>
        <v>DC$17</v>
      </c>
      <c r="DD1491" s="179" t="str">
        <f t="shared" si="1894"/>
        <v>DD$17</v>
      </c>
      <c r="DE1491" s="179" t="str">
        <f t="shared" si="1894"/>
        <v>DE$17</v>
      </c>
      <c r="DF1491" s="179" t="str">
        <f t="shared" si="1894"/>
        <v>DF$17</v>
      </c>
      <c r="DG1491" s="179" t="str">
        <f t="shared" si="1894"/>
        <v>DG$17</v>
      </c>
      <c r="DH1491" s="179" t="str">
        <f t="shared" si="1894"/>
        <v>DH$17</v>
      </c>
      <c r="DI1491" s="179" t="str">
        <f t="shared" si="1894"/>
        <v>DI$17</v>
      </c>
      <c r="DJ1491" s="179" t="str">
        <f t="shared" si="1894"/>
        <v>DJ$17</v>
      </c>
      <c r="DK1491" s="179" t="str">
        <f t="shared" si="1894"/>
        <v>DK$17</v>
      </c>
      <c r="DL1491" s="179" t="str">
        <f t="shared" ref="DL1491:DL1500" si="1895">DL1478</f>
        <v>DL$17</v>
      </c>
    </row>
    <row r="1492" spans="1:116" x14ac:dyDescent="0.4">
      <c r="B1492" t="s">
        <v>332</v>
      </c>
      <c r="D1492" t="s">
        <v>772</v>
      </c>
      <c r="E1492" s="8" t="str">
        <f t="shared" si="1880"/>
        <v>1492 PDC-S</v>
      </c>
      <c r="G1492" s="191" t="str">
        <f>G1483</f>
        <v>Passthrough direct cost:</v>
      </c>
      <c r="H1492" s="12"/>
      <c r="I1492" s="60"/>
      <c r="J1492" s="60"/>
      <c r="K1492" s="15"/>
      <c r="L1492" s="15"/>
      <c r="M1492" s="15"/>
      <c r="N1492" s="15"/>
      <c r="O1492" s="15"/>
      <c r="P1492" s="15"/>
      <c r="R1492" s="15"/>
      <c r="S1492" s="179">
        <f t="shared" ref="S1492:AX1501" si="1896">S1479</f>
        <v>0</v>
      </c>
      <c r="T1492" s="179">
        <f t="shared" si="1896"/>
        <v>0</v>
      </c>
      <c r="U1492" s="179">
        <f t="shared" si="1896"/>
        <v>0</v>
      </c>
      <c r="V1492" s="179">
        <f t="shared" si="1896"/>
        <v>0</v>
      </c>
      <c r="W1492" s="179">
        <f t="shared" si="1896"/>
        <v>0</v>
      </c>
      <c r="X1492" s="179">
        <f t="shared" si="1896"/>
        <v>0</v>
      </c>
      <c r="Y1492" s="179">
        <f t="shared" si="1896"/>
        <v>0</v>
      </c>
      <c r="Z1492" s="179">
        <f t="shared" si="1896"/>
        <v>0</v>
      </c>
      <c r="AA1492" s="179">
        <f t="shared" si="1896"/>
        <v>0</v>
      </c>
      <c r="AB1492" s="179">
        <f t="shared" si="1896"/>
        <v>0</v>
      </c>
      <c r="AC1492" s="179">
        <f t="shared" si="1896"/>
        <v>0</v>
      </c>
      <c r="AD1492" s="179">
        <f t="shared" si="1896"/>
        <v>0</v>
      </c>
      <c r="AE1492" s="179">
        <f t="shared" si="1896"/>
        <v>0</v>
      </c>
      <c r="AF1492" s="179">
        <f t="shared" si="1896"/>
        <v>0</v>
      </c>
      <c r="AG1492" s="179">
        <f t="shared" si="1896"/>
        <v>0</v>
      </c>
      <c r="AH1492" s="179">
        <f t="shared" si="1896"/>
        <v>0</v>
      </c>
      <c r="AI1492" s="179">
        <f t="shared" si="1896"/>
        <v>0</v>
      </c>
      <c r="AJ1492" s="179">
        <f t="shared" si="1896"/>
        <v>0</v>
      </c>
      <c r="AK1492" s="179">
        <f t="shared" si="1896"/>
        <v>0</v>
      </c>
      <c r="AL1492" s="179">
        <f t="shared" si="1896"/>
        <v>0</v>
      </c>
      <c r="AM1492" s="179">
        <f t="shared" si="1896"/>
        <v>0</v>
      </c>
      <c r="AN1492" s="179">
        <f t="shared" si="1896"/>
        <v>0</v>
      </c>
      <c r="AO1492" s="179">
        <f t="shared" si="1896"/>
        <v>0</v>
      </c>
      <c r="AP1492" s="179">
        <f t="shared" si="1896"/>
        <v>0</v>
      </c>
      <c r="AQ1492" s="179">
        <f t="shared" si="1896"/>
        <v>0</v>
      </c>
      <c r="AR1492" s="179">
        <f t="shared" si="1896"/>
        <v>0</v>
      </c>
      <c r="AS1492" s="179">
        <f t="shared" si="1896"/>
        <v>0</v>
      </c>
      <c r="AT1492" s="179">
        <f t="shared" si="1896"/>
        <v>0</v>
      </c>
      <c r="AU1492" s="179">
        <f t="shared" si="1896"/>
        <v>0</v>
      </c>
      <c r="AV1492" s="179">
        <f t="shared" si="1896"/>
        <v>0</v>
      </c>
      <c r="AW1492" s="179">
        <f t="shared" si="1896"/>
        <v>0</v>
      </c>
      <c r="AX1492" s="179">
        <f t="shared" si="1896"/>
        <v>0</v>
      </c>
      <c r="AY1492" s="179">
        <f t="shared" ref="AY1492:CD1501" si="1897">AY1479</f>
        <v>0</v>
      </c>
      <c r="AZ1492" s="179">
        <f t="shared" si="1897"/>
        <v>0</v>
      </c>
      <c r="BA1492" s="179">
        <f t="shared" si="1897"/>
        <v>0</v>
      </c>
      <c r="BB1492" s="179">
        <f t="shared" si="1897"/>
        <v>0</v>
      </c>
      <c r="BC1492" s="179">
        <f t="shared" si="1897"/>
        <v>0</v>
      </c>
      <c r="BD1492" s="179">
        <f t="shared" si="1897"/>
        <v>0</v>
      </c>
      <c r="BE1492" s="179">
        <f t="shared" si="1897"/>
        <v>0</v>
      </c>
      <c r="BF1492" s="179">
        <f t="shared" si="1897"/>
        <v>0</v>
      </c>
      <c r="BG1492" s="179">
        <f t="shared" si="1897"/>
        <v>0</v>
      </c>
      <c r="BH1492" s="179">
        <f t="shared" si="1897"/>
        <v>0</v>
      </c>
      <c r="BI1492" s="179">
        <f t="shared" si="1897"/>
        <v>0</v>
      </c>
      <c r="BJ1492" s="179">
        <f t="shared" si="1897"/>
        <v>0</v>
      </c>
      <c r="BK1492" s="179">
        <f t="shared" si="1897"/>
        <v>0</v>
      </c>
      <c r="BL1492" s="179">
        <f t="shared" si="1897"/>
        <v>0</v>
      </c>
      <c r="BM1492" s="179">
        <f t="shared" si="1897"/>
        <v>0</v>
      </c>
      <c r="BN1492" s="179">
        <f t="shared" si="1897"/>
        <v>0</v>
      </c>
      <c r="BO1492" s="179">
        <f t="shared" si="1897"/>
        <v>0</v>
      </c>
      <c r="BP1492" s="179">
        <f t="shared" si="1897"/>
        <v>0</v>
      </c>
      <c r="BQ1492" s="179">
        <f t="shared" si="1897"/>
        <v>0</v>
      </c>
      <c r="BR1492" s="179">
        <f t="shared" si="1897"/>
        <v>0</v>
      </c>
      <c r="BS1492" s="179">
        <f t="shared" si="1897"/>
        <v>0</v>
      </c>
      <c r="BT1492" s="179">
        <f t="shared" si="1897"/>
        <v>0</v>
      </c>
      <c r="BU1492" s="179">
        <f t="shared" si="1897"/>
        <v>0</v>
      </c>
      <c r="BV1492" s="179">
        <f t="shared" si="1897"/>
        <v>0</v>
      </c>
      <c r="BW1492" s="179">
        <f t="shared" si="1897"/>
        <v>0</v>
      </c>
      <c r="BX1492" s="179">
        <f t="shared" si="1897"/>
        <v>0</v>
      </c>
      <c r="BY1492" s="179">
        <f t="shared" si="1897"/>
        <v>0</v>
      </c>
      <c r="BZ1492" s="179">
        <f t="shared" si="1897"/>
        <v>0</v>
      </c>
      <c r="CA1492" s="179">
        <f t="shared" si="1897"/>
        <v>0</v>
      </c>
      <c r="CB1492" s="179">
        <f t="shared" si="1897"/>
        <v>0</v>
      </c>
      <c r="CC1492" s="179">
        <f t="shared" si="1897"/>
        <v>0</v>
      </c>
      <c r="CD1492" s="179">
        <f t="shared" si="1897"/>
        <v>0</v>
      </c>
      <c r="CE1492" s="179">
        <f t="shared" ref="CE1492:CL1501" si="1898">CE1479</f>
        <v>0</v>
      </c>
      <c r="CF1492" s="179">
        <f t="shared" si="1898"/>
        <v>0</v>
      </c>
      <c r="CG1492" s="179">
        <f t="shared" si="1898"/>
        <v>0</v>
      </c>
      <c r="CH1492" s="179">
        <f t="shared" si="1898"/>
        <v>0</v>
      </c>
      <c r="CI1492" s="179">
        <f t="shared" si="1898"/>
        <v>0</v>
      </c>
      <c r="CJ1492" s="179">
        <f t="shared" si="1898"/>
        <v>0</v>
      </c>
      <c r="CK1492" s="179">
        <f t="shared" si="1898"/>
        <v>0</v>
      </c>
      <c r="CL1492" s="179">
        <f t="shared" si="1898"/>
        <v>0</v>
      </c>
      <c r="CN1492" s="60"/>
      <c r="CO1492" s="179">
        <f t="shared" ref="CO1492:DK1501" si="1899">CO1479</f>
        <v>0</v>
      </c>
      <c r="CP1492" s="179">
        <f t="shared" si="1899"/>
        <v>0</v>
      </c>
      <c r="CQ1492" s="179">
        <f t="shared" si="1899"/>
        <v>0</v>
      </c>
      <c r="CR1492" s="179">
        <f t="shared" si="1899"/>
        <v>0</v>
      </c>
      <c r="CS1492" s="179">
        <f t="shared" si="1899"/>
        <v>0</v>
      </c>
      <c r="CT1492" s="179">
        <f t="shared" si="1899"/>
        <v>0</v>
      </c>
      <c r="CU1492" s="179">
        <f t="shared" si="1899"/>
        <v>0</v>
      </c>
      <c r="CV1492" s="179">
        <f t="shared" si="1899"/>
        <v>0</v>
      </c>
      <c r="CW1492" s="179">
        <f t="shared" si="1899"/>
        <v>0</v>
      </c>
      <c r="CX1492" s="179">
        <f t="shared" si="1899"/>
        <v>0</v>
      </c>
      <c r="CY1492" s="179">
        <f t="shared" si="1899"/>
        <v>0</v>
      </c>
      <c r="CZ1492" s="179">
        <f t="shared" si="1899"/>
        <v>0</v>
      </c>
      <c r="DA1492" s="179">
        <f t="shared" si="1899"/>
        <v>0</v>
      </c>
      <c r="DB1492" s="179">
        <f t="shared" si="1899"/>
        <v>0</v>
      </c>
      <c r="DC1492" s="179">
        <f t="shared" si="1899"/>
        <v>0</v>
      </c>
      <c r="DD1492" s="179">
        <f t="shared" si="1899"/>
        <v>0</v>
      </c>
      <c r="DE1492" s="179">
        <f t="shared" si="1899"/>
        <v>0</v>
      </c>
      <c r="DF1492" s="179">
        <f t="shared" si="1899"/>
        <v>0</v>
      </c>
      <c r="DG1492" s="179">
        <f t="shared" si="1899"/>
        <v>0</v>
      </c>
      <c r="DH1492" s="179">
        <f t="shared" si="1899"/>
        <v>0</v>
      </c>
      <c r="DI1492" s="179">
        <f t="shared" si="1899"/>
        <v>0</v>
      </c>
      <c r="DJ1492" s="179">
        <f t="shared" si="1899"/>
        <v>0</v>
      </c>
      <c r="DK1492" s="179">
        <f t="shared" si="1899"/>
        <v>0</v>
      </c>
      <c r="DL1492" s="179">
        <f t="shared" ref="DL1492:DL1501" si="1900">DL1479</f>
        <v>0</v>
      </c>
    </row>
    <row r="1493" spans="1:116" x14ac:dyDescent="0.4">
      <c r="B1493" t="s">
        <v>332</v>
      </c>
      <c r="D1493" t="s">
        <v>772</v>
      </c>
      <c r="E1493" s="8" t="str">
        <f t="shared" ref="E1493:E1502" si="1901">ROW()&amp;" "&amp;D1493</f>
        <v>1493 PDC-S</v>
      </c>
      <c r="G1493" s="241" t="str">
        <f>IFERROR(SUBSTITUTE(TRIM(MID(G1483, SEARCH("-", G1483) + 1, LEN(G1483))),":",""),"no unit")</f>
        <v>no unit</v>
      </c>
      <c r="H1493" s="12"/>
      <c r="I1493" s="60"/>
      <c r="J1493" s="60"/>
      <c r="K1493" s="15"/>
      <c r="L1493" s="15"/>
      <c r="M1493" s="15"/>
      <c r="N1493" s="15"/>
      <c r="O1493" s="15"/>
      <c r="P1493" s="15"/>
      <c r="R1493" s="15"/>
      <c r="S1493" s="179"/>
      <c r="T1493" s="179"/>
      <c r="U1493" s="179"/>
      <c r="V1493" s="179"/>
      <c r="W1493" s="179"/>
      <c r="X1493" s="179"/>
      <c r="Y1493" s="179"/>
      <c r="Z1493" s="179"/>
      <c r="AA1493" s="179"/>
      <c r="AB1493" s="179"/>
      <c r="AC1493" s="179"/>
      <c r="AD1493" s="179"/>
      <c r="AE1493" s="179"/>
      <c r="AF1493" s="179"/>
      <c r="AG1493" s="179"/>
      <c r="AH1493" s="179"/>
      <c r="AI1493" s="179"/>
      <c r="AJ1493" s="179"/>
      <c r="AK1493" s="179"/>
      <c r="AL1493" s="179"/>
      <c r="AM1493" s="179"/>
      <c r="AN1493" s="179"/>
      <c r="AO1493" s="179"/>
      <c r="AP1493" s="179"/>
      <c r="AQ1493" s="179"/>
      <c r="AR1493" s="179"/>
      <c r="AS1493" s="179"/>
      <c r="AT1493" s="179"/>
      <c r="AU1493" s="179"/>
      <c r="AV1493" s="179"/>
      <c r="AW1493" s="179"/>
      <c r="AX1493" s="179"/>
      <c r="AY1493" s="179"/>
      <c r="AZ1493" s="179"/>
      <c r="BA1493" s="179"/>
      <c r="BB1493" s="179"/>
      <c r="BC1493" s="179"/>
      <c r="BD1493" s="179"/>
      <c r="BE1493" s="179"/>
      <c r="BF1493" s="179"/>
      <c r="BG1493" s="179"/>
      <c r="BH1493" s="179"/>
      <c r="BI1493" s="179"/>
      <c r="BJ1493" s="179"/>
      <c r="BK1493" s="179"/>
      <c r="BL1493" s="179"/>
      <c r="BM1493" s="179"/>
      <c r="BN1493" s="179"/>
      <c r="BO1493" s="179"/>
      <c r="BP1493" s="179"/>
      <c r="BQ1493" s="179"/>
      <c r="BR1493" s="179"/>
      <c r="BS1493" s="179"/>
      <c r="BT1493" s="179"/>
      <c r="BU1493" s="179"/>
      <c r="BV1493" s="179"/>
      <c r="BW1493" s="179"/>
      <c r="BX1493" s="179"/>
      <c r="BY1493" s="179"/>
      <c r="BZ1493" s="179"/>
      <c r="CA1493" s="179"/>
      <c r="CB1493" s="179"/>
      <c r="CC1493" s="179"/>
      <c r="CD1493" s="179"/>
      <c r="CE1493" s="179"/>
      <c r="CF1493" s="179"/>
      <c r="CG1493" s="179"/>
      <c r="CH1493" s="179"/>
      <c r="CI1493" s="179"/>
      <c r="CJ1493" s="179"/>
      <c r="CK1493" s="179"/>
      <c r="CL1493" s="179"/>
      <c r="CN1493" s="60"/>
      <c r="CO1493" s="179"/>
      <c r="CP1493" s="179"/>
      <c r="CQ1493" s="179"/>
      <c r="CR1493" s="179"/>
      <c r="CS1493" s="179"/>
      <c r="CT1493" s="179"/>
      <c r="CU1493" s="179"/>
      <c r="CV1493" s="179"/>
      <c r="CW1493" s="179"/>
      <c r="CX1493" s="179"/>
      <c r="CY1493" s="179"/>
      <c r="CZ1493" s="179"/>
      <c r="DA1493" s="179"/>
      <c r="DB1493" s="179"/>
      <c r="DC1493" s="179"/>
      <c r="DD1493" s="179"/>
      <c r="DE1493" s="179"/>
      <c r="DF1493" s="179"/>
      <c r="DG1493" s="179"/>
      <c r="DH1493" s="179"/>
      <c r="DI1493" s="179"/>
      <c r="DJ1493" s="179"/>
      <c r="DK1493" s="179"/>
      <c r="DL1493" s="179"/>
    </row>
    <row r="1494" spans="1:116" x14ac:dyDescent="0.4">
      <c r="B1494" t="s">
        <v>332</v>
      </c>
      <c r="D1494" t="s">
        <v>772</v>
      </c>
      <c r="E1494" s="8" t="str">
        <f t="shared" si="1880"/>
        <v>1494 PDC-S</v>
      </c>
      <c r="G1494" s="136" t="str">
        <f t="shared" si="1885"/>
        <v>Secondary revenue driver</v>
      </c>
      <c r="H1494" s="12"/>
      <c r="I1494" s="60"/>
      <c r="J1494" s="60"/>
      <c r="K1494" s="15"/>
      <c r="L1494" s="15"/>
      <c r="M1494" s="15"/>
      <c r="N1494" s="15"/>
      <c r="O1494" s="15"/>
      <c r="P1494" s="15"/>
      <c r="R1494" s="15"/>
      <c r="S1494" s="4" t="str">
        <f>ADDRESS(ROW(S1486),COLUMN(S1486),2)</f>
        <v>S$1486</v>
      </c>
      <c r="T1494" s="4" t="str">
        <f t="shared" ref="T1494:CE1503" si="1902">ADDRESS(ROW(T1486),COLUMN(T1486),2)</f>
        <v>T$1486</v>
      </c>
      <c r="U1494" s="4" t="str">
        <f t="shared" si="1902"/>
        <v>U$1486</v>
      </c>
      <c r="V1494" s="4" t="str">
        <f t="shared" si="1902"/>
        <v>V$1486</v>
      </c>
      <c r="W1494" s="4" t="str">
        <f t="shared" si="1902"/>
        <v>W$1486</v>
      </c>
      <c r="X1494" s="4" t="str">
        <f t="shared" si="1902"/>
        <v>X$1486</v>
      </c>
      <c r="Y1494" s="4" t="str">
        <f t="shared" si="1902"/>
        <v>Y$1486</v>
      </c>
      <c r="Z1494" s="4" t="str">
        <f t="shared" si="1902"/>
        <v>Z$1486</v>
      </c>
      <c r="AA1494" s="4" t="str">
        <f t="shared" si="1902"/>
        <v>AA$1486</v>
      </c>
      <c r="AB1494" s="4" t="str">
        <f t="shared" si="1902"/>
        <v>AB$1486</v>
      </c>
      <c r="AC1494" s="4" t="str">
        <f t="shared" si="1902"/>
        <v>AC$1486</v>
      </c>
      <c r="AD1494" s="4" t="str">
        <f t="shared" si="1902"/>
        <v>AD$1486</v>
      </c>
      <c r="AE1494" s="4" t="str">
        <f t="shared" si="1902"/>
        <v>AE$1486</v>
      </c>
      <c r="AF1494" s="4" t="str">
        <f t="shared" si="1902"/>
        <v>AF$1486</v>
      </c>
      <c r="AG1494" s="4" t="str">
        <f t="shared" si="1902"/>
        <v>AG$1486</v>
      </c>
      <c r="AH1494" s="4" t="str">
        <f t="shared" si="1902"/>
        <v>AH$1486</v>
      </c>
      <c r="AI1494" s="4" t="str">
        <f t="shared" si="1902"/>
        <v>AI$1486</v>
      </c>
      <c r="AJ1494" s="4" t="str">
        <f t="shared" si="1902"/>
        <v>AJ$1486</v>
      </c>
      <c r="AK1494" s="4" t="str">
        <f t="shared" si="1902"/>
        <v>AK$1486</v>
      </c>
      <c r="AL1494" s="4" t="str">
        <f t="shared" si="1902"/>
        <v>AL$1486</v>
      </c>
      <c r="AM1494" s="4" t="str">
        <f t="shared" si="1902"/>
        <v>AM$1486</v>
      </c>
      <c r="AN1494" s="4" t="str">
        <f t="shared" si="1902"/>
        <v>AN$1486</v>
      </c>
      <c r="AO1494" s="4" t="str">
        <f t="shared" si="1902"/>
        <v>AO$1486</v>
      </c>
      <c r="AP1494" s="4" t="str">
        <f t="shared" si="1902"/>
        <v>AP$1486</v>
      </c>
      <c r="AQ1494" s="4" t="str">
        <f t="shared" si="1902"/>
        <v>AQ$1486</v>
      </c>
      <c r="AR1494" s="4" t="str">
        <f t="shared" si="1902"/>
        <v>AR$1486</v>
      </c>
      <c r="AS1494" s="4" t="str">
        <f t="shared" si="1902"/>
        <v>AS$1486</v>
      </c>
      <c r="AT1494" s="4" t="str">
        <f t="shared" si="1902"/>
        <v>AT$1486</v>
      </c>
      <c r="AU1494" s="4" t="str">
        <f t="shared" si="1902"/>
        <v>AU$1486</v>
      </c>
      <c r="AV1494" s="4" t="str">
        <f t="shared" si="1902"/>
        <v>AV$1486</v>
      </c>
      <c r="AW1494" s="4" t="str">
        <f t="shared" si="1902"/>
        <v>AW$1486</v>
      </c>
      <c r="AX1494" s="4" t="str">
        <f t="shared" si="1902"/>
        <v>AX$1486</v>
      </c>
      <c r="AY1494" s="4" t="str">
        <f t="shared" si="1902"/>
        <v>AY$1486</v>
      </c>
      <c r="AZ1494" s="4" t="str">
        <f t="shared" si="1902"/>
        <v>AZ$1486</v>
      </c>
      <c r="BA1494" s="4" t="str">
        <f t="shared" si="1902"/>
        <v>BA$1486</v>
      </c>
      <c r="BB1494" s="4" t="str">
        <f t="shared" si="1902"/>
        <v>BB$1486</v>
      </c>
      <c r="BC1494" s="4" t="str">
        <f t="shared" si="1902"/>
        <v>BC$1486</v>
      </c>
      <c r="BD1494" s="4" t="str">
        <f t="shared" si="1902"/>
        <v>BD$1486</v>
      </c>
      <c r="BE1494" s="4" t="str">
        <f t="shared" si="1902"/>
        <v>BE$1486</v>
      </c>
      <c r="BF1494" s="4" t="str">
        <f t="shared" si="1902"/>
        <v>BF$1486</v>
      </c>
      <c r="BG1494" s="4" t="str">
        <f t="shared" si="1902"/>
        <v>BG$1486</v>
      </c>
      <c r="BH1494" s="4" t="str">
        <f t="shared" si="1902"/>
        <v>BH$1486</v>
      </c>
      <c r="BI1494" s="4" t="str">
        <f t="shared" si="1902"/>
        <v>BI$1486</v>
      </c>
      <c r="BJ1494" s="4" t="str">
        <f t="shared" si="1902"/>
        <v>BJ$1486</v>
      </c>
      <c r="BK1494" s="4" t="str">
        <f t="shared" si="1902"/>
        <v>BK$1486</v>
      </c>
      <c r="BL1494" s="4" t="str">
        <f t="shared" si="1902"/>
        <v>BL$1486</v>
      </c>
      <c r="BM1494" s="4" t="str">
        <f t="shared" si="1902"/>
        <v>BM$1486</v>
      </c>
      <c r="BN1494" s="4" t="str">
        <f t="shared" si="1902"/>
        <v>BN$1486</v>
      </c>
      <c r="BO1494" s="4" t="str">
        <f t="shared" si="1902"/>
        <v>BO$1486</v>
      </c>
      <c r="BP1494" s="4" t="str">
        <f t="shared" si="1902"/>
        <v>BP$1486</v>
      </c>
      <c r="BQ1494" s="4" t="str">
        <f t="shared" si="1902"/>
        <v>BQ$1486</v>
      </c>
      <c r="BR1494" s="4" t="str">
        <f t="shared" si="1902"/>
        <v>BR$1486</v>
      </c>
      <c r="BS1494" s="4" t="str">
        <f t="shared" si="1902"/>
        <v>BS$1486</v>
      </c>
      <c r="BT1494" s="4" t="str">
        <f t="shared" si="1902"/>
        <v>BT$1486</v>
      </c>
      <c r="BU1494" s="4" t="str">
        <f t="shared" si="1902"/>
        <v>BU$1486</v>
      </c>
      <c r="BV1494" s="4" t="str">
        <f t="shared" si="1902"/>
        <v>BV$1486</v>
      </c>
      <c r="BW1494" s="4" t="str">
        <f t="shared" si="1902"/>
        <v>BW$1486</v>
      </c>
      <c r="BX1494" s="4" t="str">
        <f t="shared" si="1902"/>
        <v>BX$1486</v>
      </c>
      <c r="BY1494" s="4" t="str">
        <f t="shared" si="1902"/>
        <v>BY$1486</v>
      </c>
      <c r="BZ1494" s="4" t="str">
        <f t="shared" si="1902"/>
        <v>BZ$1486</v>
      </c>
      <c r="CA1494" s="4" t="str">
        <f t="shared" si="1902"/>
        <v>CA$1486</v>
      </c>
      <c r="CB1494" s="4" t="str">
        <f t="shared" si="1902"/>
        <v>CB$1486</v>
      </c>
      <c r="CC1494" s="4" t="str">
        <f t="shared" si="1902"/>
        <v>CC$1486</v>
      </c>
      <c r="CD1494" s="4" t="str">
        <f t="shared" si="1902"/>
        <v>CD$1486</v>
      </c>
      <c r="CE1494" s="4" t="str">
        <f t="shared" si="1902"/>
        <v>CE$1486</v>
      </c>
      <c r="CF1494" s="4" t="str">
        <f t="shared" ref="CF1494:CL1503" si="1903">ADDRESS(ROW(CF1486),COLUMN(CF1486),2)</f>
        <v>CF$1486</v>
      </c>
      <c r="CG1494" s="4" t="str">
        <f t="shared" si="1903"/>
        <v>CG$1486</v>
      </c>
      <c r="CH1494" s="4" t="str">
        <f t="shared" si="1903"/>
        <v>CH$1486</v>
      </c>
      <c r="CI1494" s="4" t="str">
        <f t="shared" si="1903"/>
        <v>CI$1486</v>
      </c>
      <c r="CJ1494" s="4" t="str">
        <f t="shared" si="1903"/>
        <v>CJ$1486</v>
      </c>
      <c r="CK1494" s="4" t="str">
        <f t="shared" si="1903"/>
        <v>CK$1486</v>
      </c>
      <c r="CL1494" s="4" t="str">
        <f t="shared" si="1903"/>
        <v>CL$1486</v>
      </c>
      <c r="CN1494" s="60"/>
      <c r="CO1494" s="4" t="str">
        <f>ADDRESS(ROW(CO173),COLUMN(CO173),2)</f>
        <v>CO$173</v>
      </c>
      <c r="CP1494" s="4" t="str">
        <f>ADDRESS(ROW(CP173),COLUMN(CP173),2)</f>
        <v>CP$173</v>
      </c>
      <c r="CQ1494" s="4" t="str">
        <f>ADDRESS(ROW(CQ173),COLUMN(CQ173),2)</f>
        <v>CQ$173</v>
      </c>
      <c r="CR1494" s="4" t="str">
        <f>ADDRESS(ROW(CR173),COLUMN(CR173),2)</f>
        <v>CR$173</v>
      </c>
      <c r="CS1494" s="4" t="str">
        <f>ADDRESS(ROW(CS173),COLUMN(CS173),2)</f>
        <v>CS$173</v>
      </c>
      <c r="CT1494" s="4" t="str">
        <f>ADDRESS(ROW(CT173),COLUMN(CT173),2)</f>
        <v>CT$173</v>
      </c>
      <c r="CU1494" s="4" t="str">
        <f>ADDRESS(ROW(CU173),COLUMN(CU173),2)</f>
        <v>CU$173</v>
      </c>
      <c r="CV1494" s="4" t="str">
        <f>ADDRESS(ROW(CV173),COLUMN(CV173),2)</f>
        <v>CV$173</v>
      </c>
      <c r="CW1494" s="4" t="str">
        <f>ADDRESS(ROW(CW173),COLUMN(CW173),2)</f>
        <v>CW$173</v>
      </c>
      <c r="CX1494" s="4" t="str">
        <f>ADDRESS(ROW(CX173),COLUMN(CX173),2)</f>
        <v>CX$173</v>
      </c>
      <c r="CY1494" s="4" t="str">
        <f>ADDRESS(ROW(CY173),COLUMN(CY173),2)</f>
        <v>CY$173</v>
      </c>
      <c r="CZ1494" s="4" t="str">
        <f>ADDRESS(ROW(CZ173),COLUMN(CZ173),2)</f>
        <v>CZ$173</v>
      </c>
      <c r="DA1494" s="4" t="str">
        <f>ADDRESS(ROW(DA173),COLUMN(DA173),2)</f>
        <v>DA$173</v>
      </c>
      <c r="DB1494" s="4" t="str">
        <f>ADDRESS(ROW(DB173),COLUMN(DB173),2)</f>
        <v>DB$173</v>
      </c>
      <c r="DC1494" s="4" t="str">
        <f>ADDRESS(ROW(DC173),COLUMN(DC173),2)</f>
        <v>DC$173</v>
      </c>
      <c r="DD1494" s="4" t="str">
        <f>ADDRESS(ROW(DD173),COLUMN(DD173),2)</f>
        <v>DD$173</v>
      </c>
      <c r="DE1494" s="4" t="str">
        <f>ADDRESS(ROW(DE173),COLUMN(DE173),2)</f>
        <v>DE$173</v>
      </c>
      <c r="DF1494" s="4" t="str">
        <f>ADDRESS(ROW(DF173),COLUMN(DF173),2)</f>
        <v>DF$173</v>
      </c>
      <c r="DG1494" s="4" t="str">
        <f>ADDRESS(ROW(DG173),COLUMN(DG173),2)</f>
        <v>DG$173</v>
      </c>
      <c r="DH1494" s="4" t="str">
        <f>ADDRESS(ROW(DH173),COLUMN(DH173),2)</f>
        <v>DH$173</v>
      </c>
      <c r="DI1494" s="4" t="str">
        <f>ADDRESS(ROW(DI173),COLUMN(DI173),2)</f>
        <v>DI$173</v>
      </c>
      <c r="DJ1494" s="4" t="str">
        <f>ADDRESS(ROW(DJ173),COLUMN(DJ173),2)</f>
        <v>DJ$173</v>
      </c>
      <c r="DK1494" s="4" t="str">
        <f>ADDRESS(ROW(DK173),COLUMN(DK173),2)</f>
        <v>DK$173</v>
      </c>
      <c r="DL1494" s="4" t="str">
        <f>ADDRESS(ROW(DL173),COLUMN(DL173),2)</f>
        <v>DL$173</v>
      </c>
    </row>
    <row r="1495" spans="1:116" x14ac:dyDescent="0.4">
      <c r="B1495" t="s">
        <v>332</v>
      </c>
      <c r="D1495" t="s">
        <v>772</v>
      </c>
      <c r="E1495" s="8" t="str">
        <f t="shared" si="1880"/>
        <v>1495 PDC-S</v>
      </c>
      <c r="G1495" s="136" t="str">
        <f t="shared" si="1885"/>
        <v>Secondary volume driver</v>
      </c>
      <c r="H1495" s="12"/>
      <c r="I1495" s="60"/>
      <c r="J1495" s="60"/>
      <c r="K1495" s="15"/>
      <c r="L1495" s="15"/>
      <c r="M1495" s="15"/>
      <c r="N1495" s="15"/>
      <c r="O1495" s="15"/>
      <c r="P1495" s="15"/>
      <c r="R1495" s="15"/>
      <c r="S1495" s="179" t="str">
        <f t="shared" ref="S1495:AX1504" si="1904">S1482</f>
        <v>S$19</v>
      </c>
      <c r="T1495" s="179" t="str">
        <f t="shared" si="1904"/>
        <v>T$19</v>
      </c>
      <c r="U1495" s="179" t="str">
        <f t="shared" si="1904"/>
        <v>U$19</v>
      </c>
      <c r="V1495" s="179" t="str">
        <f t="shared" si="1904"/>
        <v>V$19</v>
      </c>
      <c r="W1495" s="179" t="str">
        <f t="shared" si="1904"/>
        <v>W$19</v>
      </c>
      <c r="X1495" s="179" t="str">
        <f t="shared" si="1904"/>
        <v>X$19</v>
      </c>
      <c r="Y1495" s="179" t="str">
        <f t="shared" si="1904"/>
        <v>Y$19</v>
      </c>
      <c r="Z1495" s="179" t="str">
        <f t="shared" si="1904"/>
        <v>Z$19</v>
      </c>
      <c r="AA1495" s="179" t="str">
        <f t="shared" si="1904"/>
        <v>AA$19</v>
      </c>
      <c r="AB1495" s="179" t="str">
        <f t="shared" si="1904"/>
        <v>AB$19</v>
      </c>
      <c r="AC1495" s="179" t="str">
        <f t="shared" si="1904"/>
        <v>AC$19</v>
      </c>
      <c r="AD1495" s="179" t="str">
        <f t="shared" si="1904"/>
        <v>AD$19</v>
      </c>
      <c r="AE1495" s="179" t="str">
        <f t="shared" si="1904"/>
        <v>AE$19</v>
      </c>
      <c r="AF1495" s="179" t="str">
        <f t="shared" si="1904"/>
        <v>AF$19</v>
      </c>
      <c r="AG1495" s="179" t="str">
        <f t="shared" si="1904"/>
        <v>AG$19</v>
      </c>
      <c r="AH1495" s="179" t="str">
        <f t="shared" si="1904"/>
        <v>AH$19</v>
      </c>
      <c r="AI1495" s="179" t="str">
        <f t="shared" si="1904"/>
        <v>AI$19</v>
      </c>
      <c r="AJ1495" s="179" t="str">
        <f t="shared" si="1904"/>
        <v>AJ$19</v>
      </c>
      <c r="AK1495" s="179" t="str">
        <f t="shared" si="1904"/>
        <v>AK$19</v>
      </c>
      <c r="AL1495" s="179" t="str">
        <f t="shared" si="1904"/>
        <v>AL$19</v>
      </c>
      <c r="AM1495" s="179" t="str">
        <f t="shared" si="1904"/>
        <v>AM$19</v>
      </c>
      <c r="AN1495" s="179" t="str">
        <f t="shared" si="1904"/>
        <v>AN$19</v>
      </c>
      <c r="AO1495" s="179" t="str">
        <f t="shared" si="1904"/>
        <v>AO$19</v>
      </c>
      <c r="AP1495" s="179" t="str">
        <f t="shared" si="1904"/>
        <v>AP$19</v>
      </c>
      <c r="AQ1495" s="179" t="str">
        <f t="shared" si="1904"/>
        <v>AQ$19</v>
      </c>
      <c r="AR1495" s="179" t="str">
        <f t="shared" si="1904"/>
        <v>AR$19</v>
      </c>
      <c r="AS1495" s="179" t="str">
        <f t="shared" si="1904"/>
        <v>AS$19</v>
      </c>
      <c r="AT1495" s="179" t="str">
        <f t="shared" si="1904"/>
        <v>AT$19</v>
      </c>
      <c r="AU1495" s="179" t="str">
        <f t="shared" si="1904"/>
        <v>AU$19</v>
      </c>
      <c r="AV1495" s="179" t="str">
        <f t="shared" si="1904"/>
        <v>AV$19</v>
      </c>
      <c r="AW1495" s="179" t="str">
        <f t="shared" si="1904"/>
        <v>AW$19</v>
      </c>
      <c r="AX1495" s="179" t="str">
        <f t="shared" si="1904"/>
        <v>AX$19</v>
      </c>
      <c r="AY1495" s="179" t="str">
        <f t="shared" ref="AY1495:CD1504" si="1905">AY1482</f>
        <v>AY$19</v>
      </c>
      <c r="AZ1495" s="179" t="str">
        <f t="shared" si="1905"/>
        <v>AZ$19</v>
      </c>
      <c r="BA1495" s="179" t="str">
        <f t="shared" si="1905"/>
        <v>BA$19</v>
      </c>
      <c r="BB1495" s="179" t="str">
        <f t="shared" si="1905"/>
        <v>BB$19</v>
      </c>
      <c r="BC1495" s="179" t="str">
        <f t="shared" si="1905"/>
        <v>BC$19</v>
      </c>
      <c r="BD1495" s="179" t="str">
        <f t="shared" si="1905"/>
        <v>BD$19</v>
      </c>
      <c r="BE1495" s="179" t="str">
        <f t="shared" si="1905"/>
        <v>BE$19</v>
      </c>
      <c r="BF1495" s="179" t="str">
        <f t="shared" si="1905"/>
        <v>BF$19</v>
      </c>
      <c r="BG1495" s="179" t="str">
        <f t="shared" si="1905"/>
        <v>BG$19</v>
      </c>
      <c r="BH1495" s="179" t="str">
        <f t="shared" si="1905"/>
        <v>BH$19</v>
      </c>
      <c r="BI1495" s="179" t="str">
        <f t="shared" si="1905"/>
        <v>BI$19</v>
      </c>
      <c r="BJ1495" s="179" t="str">
        <f t="shared" si="1905"/>
        <v>BJ$19</v>
      </c>
      <c r="BK1495" s="179" t="str">
        <f t="shared" si="1905"/>
        <v>BK$19</v>
      </c>
      <c r="BL1495" s="179" t="str">
        <f t="shared" si="1905"/>
        <v>BL$19</v>
      </c>
      <c r="BM1495" s="179" t="str">
        <f t="shared" si="1905"/>
        <v>BM$19</v>
      </c>
      <c r="BN1495" s="179" t="str">
        <f t="shared" si="1905"/>
        <v>BN$19</v>
      </c>
      <c r="BO1495" s="179" t="str">
        <f t="shared" si="1905"/>
        <v>BO$19</v>
      </c>
      <c r="BP1495" s="179" t="str">
        <f t="shared" si="1905"/>
        <v>BP$19</v>
      </c>
      <c r="BQ1495" s="179" t="str">
        <f t="shared" si="1905"/>
        <v>BQ$19</v>
      </c>
      <c r="BR1495" s="179" t="str">
        <f t="shared" si="1905"/>
        <v>BR$19</v>
      </c>
      <c r="BS1495" s="179" t="str">
        <f t="shared" si="1905"/>
        <v>BS$19</v>
      </c>
      <c r="BT1495" s="179" t="str">
        <f t="shared" si="1905"/>
        <v>BT$19</v>
      </c>
      <c r="BU1495" s="179" t="str">
        <f t="shared" si="1905"/>
        <v>BU$19</v>
      </c>
      <c r="BV1495" s="179" t="str">
        <f t="shared" si="1905"/>
        <v>BV$19</v>
      </c>
      <c r="BW1495" s="179" t="str">
        <f t="shared" si="1905"/>
        <v>BW$19</v>
      </c>
      <c r="BX1495" s="179" t="str">
        <f t="shared" si="1905"/>
        <v>BX$19</v>
      </c>
      <c r="BY1495" s="179" t="str">
        <f t="shared" si="1905"/>
        <v>BY$19</v>
      </c>
      <c r="BZ1495" s="179" t="str">
        <f t="shared" si="1905"/>
        <v>BZ$19</v>
      </c>
      <c r="CA1495" s="179" t="str">
        <f t="shared" si="1905"/>
        <v>CA$19</v>
      </c>
      <c r="CB1495" s="179" t="str">
        <f t="shared" si="1905"/>
        <v>CB$19</v>
      </c>
      <c r="CC1495" s="179" t="str">
        <f t="shared" si="1905"/>
        <v>CC$19</v>
      </c>
      <c r="CD1495" s="179" t="str">
        <f t="shared" si="1905"/>
        <v>CD$19</v>
      </c>
      <c r="CE1495" s="179" t="str">
        <f t="shared" ref="CE1495:CL1504" si="1906">CE1482</f>
        <v>CE$19</v>
      </c>
      <c r="CF1495" s="179" t="str">
        <f t="shared" si="1906"/>
        <v>CF$19</v>
      </c>
      <c r="CG1495" s="179" t="str">
        <f t="shared" si="1906"/>
        <v>CG$19</v>
      </c>
      <c r="CH1495" s="179" t="str">
        <f t="shared" si="1906"/>
        <v>CH$19</v>
      </c>
      <c r="CI1495" s="179" t="str">
        <f t="shared" si="1906"/>
        <v>CI$19</v>
      </c>
      <c r="CJ1495" s="179" t="str">
        <f t="shared" si="1906"/>
        <v>CJ$19</v>
      </c>
      <c r="CK1495" s="179" t="str">
        <f t="shared" si="1906"/>
        <v>CK$19</v>
      </c>
      <c r="CL1495" s="179" t="str">
        <f t="shared" si="1906"/>
        <v>CL$19</v>
      </c>
      <c r="CN1495" s="60"/>
      <c r="CO1495" s="179" t="str">
        <f t="shared" ref="CO1495:DK1504" si="1907">CO1482</f>
        <v>CO$19</v>
      </c>
      <c r="CP1495" s="179" t="str">
        <f t="shared" si="1907"/>
        <v>CP$19</v>
      </c>
      <c r="CQ1495" s="179" t="str">
        <f t="shared" si="1907"/>
        <v>CQ$19</v>
      </c>
      <c r="CR1495" s="179" t="str">
        <f t="shared" si="1907"/>
        <v>CR$19</v>
      </c>
      <c r="CS1495" s="179" t="str">
        <f t="shared" si="1907"/>
        <v>CS$19</v>
      </c>
      <c r="CT1495" s="179" t="str">
        <f t="shared" si="1907"/>
        <v>CT$19</v>
      </c>
      <c r="CU1495" s="179" t="str">
        <f t="shared" si="1907"/>
        <v>CU$19</v>
      </c>
      <c r="CV1495" s="179" t="str">
        <f t="shared" si="1907"/>
        <v>CV$19</v>
      </c>
      <c r="CW1495" s="179" t="str">
        <f t="shared" si="1907"/>
        <v>CW$19</v>
      </c>
      <c r="CX1495" s="179" t="str">
        <f t="shared" si="1907"/>
        <v>CX$19</v>
      </c>
      <c r="CY1495" s="179" t="str">
        <f t="shared" si="1907"/>
        <v>CY$19</v>
      </c>
      <c r="CZ1495" s="179" t="str">
        <f t="shared" si="1907"/>
        <v>CZ$19</v>
      </c>
      <c r="DA1495" s="179" t="str">
        <f t="shared" si="1907"/>
        <v>DA$19</v>
      </c>
      <c r="DB1495" s="179" t="str">
        <f t="shared" si="1907"/>
        <v>DB$19</v>
      </c>
      <c r="DC1495" s="179" t="str">
        <f t="shared" si="1907"/>
        <v>DC$19</v>
      </c>
      <c r="DD1495" s="179" t="str">
        <f t="shared" si="1907"/>
        <v>DD$19</v>
      </c>
      <c r="DE1495" s="179" t="str">
        <f t="shared" si="1907"/>
        <v>DE$19</v>
      </c>
      <c r="DF1495" s="179" t="str">
        <f t="shared" si="1907"/>
        <v>DF$19</v>
      </c>
      <c r="DG1495" s="179" t="str">
        <f t="shared" si="1907"/>
        <v>DG$19</v>
      </c>
      <c r="DH1495" s="179" t="str">
        <f t="shared" si="1907"/>
        <v>DH$19</v>
      </c>
      <c r="DI1495" s="179" t="str">
        <f t="shared" si="1907"/>
        <v>DI$19</v>
      </c>
      <c r="DJ1495" s="179" t="str">
        <f t="shared" si="1907"/>
        <v>DJ$19</v>
      </c>
      <c r="DK1495" s="179" t="str">
        <f t="shared" si="1907"/>
        <v>DK$19</v>
      </c>
      <c r="DL1495" s="179" t="str">
        <f t="shared" ref="DL1495:DL1504" si="1908">DL1482</f>
        <v>DL$19</v>
      </c>
    </row>
    <row r="1496" spans="1:116" x14ac:dyDescent="0.4">
      <c r="E1496" s="8"/>
      <c r="H1496" s="12"/>
      <c r="I1496" s="60"/>
      <c r="J1496" s="60"/>
      <c r="K1496" s="15"/>
      <c r="L1496" s="15"/>
      <c r="M1496" s="15"/>
      <c r="N1496" s="15"/>
      <c r="O1496" s="15"/>
      <c r="P1496" s="15"/>
      <c r="R1496" s="15"/>
      <c r="S1496" s="76"/>
      <c r="T1496" s="76"/>
      <c r="U1496" s="76"/>
      <c r="V1496" s="76"/>
      <c r="W1496" s="76"/>
      <c r="X1496" s="76"/>
      <c r="Y1496" s="76"/>
      <c r="Z1496" s="76"/>
      <c r="AA1496" s="76"/>
      <c r="AB1496" s="76"/>
      <c r="AC1496" s="76"/>
      <c r="AD1496" s="76"/>
      <c r="AE1496" s="76"/>
      <c r="AF1496" s="76"/>
      <c r="AG1496" s="76"/>
      <c r="AH1496" s="76"/>
      <c r="AI1496" s="76"/>
      <c r="AJ1496" s="76"/>
      <c r="AK1496" s="76"/>
      <c r="AL1496" s="76"/>
      <c r="AM1496" s="76"/>
      <c r="AN1496" s="76"/>
      <c r="AO1496" s="76"/>
      <c r="AP1496" s="76"/>
      <c r="AQ1496" s="76"/>
      <c r="AR1496" s="76"/>
      <c r="AS1496" s="76"/>
      <c r="AT1496" s="76"/>
      <c r="AU1496" s="76"/>
      <c r="AV1496" s="76"/>
      <c r="AW1496" s="76"/>
      <c r="AX1496" s="76"/>
      <c r="AY1496" s="76"/>
      <c r="AZ1496" s="76"/>
      <c r="BA1496" s="76"/>
      <c r="BB1496" s="76"/>
      <c r="BC1496" s="76"/>
      <c r="BD1496" s="76"/>
      <c r="BE1496" s="76"/>
      <c r="BF1496" s="76"/>
      <c r="BG1496" s="76"/>
      <c r="BH1496" s="76"/>
      <c r="BI1496" s="76"/>
      <c r="BJ1496" s="76"/>
      <c r="BK1496" s="76"/>
      <c r="BL1496" s="76"/>
      <c r="BM1496" s="76"/>
      <c r="BN1496" s="76"/>
      <c r="BO1496" s="76"/>
      <c r="BP1496" s="76"/>
      <c r="BQ1496" s="76"/>
      <c r="BR1496" s="76"/>
      <c r="BS1496" s="76"/>
      <c r="BT1496" s="76"/>
      <c r="BU1496" s="76"/>
      <c r="BV1496" s="76"/>
      <c r="BW1496" s="76"/>
      <c r="BX1496" s="76"/>
      <c r="BY1496" s="76"/>
      <c r="BZ1496" s="76"/>
      <c r="CA1496" s="76"/>
      <c r="CB1496" s="76"/>
      <c r="CC1496" s="76"/>
      <c r="CD1496" s="76"/>
      <c r="CE1496" s="76"/>
      <c r="CF1496" s="76"/>
      <c r="CG1496" s="76"/>
      <c r="CH1496" s="76"/>
      <c r="CI1496" s="76"/>
      <c r="CJ1496" s="76"/>
      <c r="CK1496" s="76"/>
      <c r="CL1496" s="76"/>
      <c r="CN1496" s="60"/>
      <c r="CO1496" s="76"/>
      <c r="CP1496" s="76"/>
      <c r="CQ1496" s="76"/>
      <c r="CR1496" s="76"/>
      <c r="CS1496" s="76"/>
      <c r="CT1496" s="76"/>
      <c r="CU1496" s="76"/>
      <c r="CV1496" s="76"/>
      <c r="CW1496" s="76"/>
      <c r="CX1496" s="76"/>
      <c r="CY1496" s="76"/>
      <c r="CZ1496" s="76"/>
      <c r="DA1496" s="76"/>
      <c r="DB1496" s="76"/>
      <c r="DC1496" s="76"/>
      <c r="DD1496" s="76"/>
      <c r="DE1496" s="76"/>
      <c r="DF1496" s="76"/>
      <c r="DG1496" s="76"/>
      <c r="DH1496" s="76"/>
      <c r="DI1496" s="76"/>
      <c r="DJ1496" s="76"/>
      <c r="DK1496" s="76"/>
      <c r="DL1496" s="76"/>
    </row>
    <row r="1497" spans="1:116" x14ac:dyDescent="0.4">
      <c r="A1497" s="174"/>
      <c r="E1497" s="8"/>
      <c r="G1497" s="175" t="s">
        <v>490</v>
      </c>
      <c r="H1497" s="174"/>
      <c r="I1497" s="176"/>
      <c r="J1497" s="176"/>
      <c r="K1497" s="197"/>
      <c r="L1497" s="197"/>
      <c r="M1497" s="197"/>
      <c r="N1497" s="197"/>
      <c r="O1497" s="197"/>
      <c r="P1497" s="197"/>
      <c r="R1497" s="198"/>
      <c r="S1497" s="174"/>
      <c r="T1497" s="174"/>
      <c r="U1497" s="174"/>
      <c r="V1497" s="174"/>
      <c r="W1497" s="174"/>
      <c r="X1497" s="174"/>
      <c r="Y1497" s="174"/>
      <c r="Z1497" s="174"/>
      <c r="AA1497" s="174"/>
      <c r="AB1497" s="174"/>
      <c r="AC1497" s="174"/>
      <c r="AD1497" s="174"/>
      <c r="AE1497" s="174"/>
      <c r="AF1497" s="174"/>
      <c r="AG1497" s="174"/>
      <c r="AH1497" s="174"/>
      <c r="AI1497" s="174"/>
      <c r="AJ1497" s="174"/>
      <c r="AK1497" s="174"/>
      <c r="AL1497" s="174"/>
      <c r="AM1497" s="174"/>
      <c r="AN1497" s="174"/>
      <c r="AO1497" s="174"/>
      <c r="AP1497" s="174"/>
      <c r="AQ1497" s="174"/>
      <c r="AR1497" s="174"/>
      <c r="AS1497" s="174"/>
      <c r="AT1497" s="174"/>
      <c r="AU1497" s="174"/>
      <c r="AV1497" s="174"/>
      <c r="AW1497" s="174"/>
      <c r="AX1497" s="174"/>
      <c r="AY1497" s="174"/>
      <c r="AZ1497" s="174"/>
      <c r="BA1497" s="174"/>
      <c r="BB1497" s="174"/>
      <c r="BC1497" s="174"/>
      <c r="BD1497" s="174"/>
      <c r="BE1497" s="174"/>
      <c r="BF1497" s="174"/>
      <c r="BG1497" s="174"/>
      <c r="BH1497" s="174"/>
      <c r="BI1497" s="174"/>
      <c r="BJ1497" s="174"/>
      <c r="BK1497" s="174"/>
      <c r="BL1497" s="174"/>
      <c r="BM1497" s="174"/>
      <c r="BN1497" s="174"/>
      <c r="BO1497" s="174"/>
      <c r="BP1497" s="174"/>
      <c r="BQ1497" s="174"/>
      <c r="BR1497" s="174"/>
      <c r="BS1497" s="174"/>
      <c r="BT1497" s="174"/>
      <c r="BU1497" s="174"/>
      <c r="BV1497" s="174"/>
      <c r="BW1497" s="174"/>
      <c r="BX1497" s="174"/>
      <c r="BY1497" s="174"/>
      <c r="BZ1497" s="174"/>
      <c r="CA1497" s="174"/>
      <c r="CB1497" s="174"/>
      <c r="CC1497" s="174"/>
      <c r="CD1497" s="174"/>
      <c r="CE1497" s="174"/>
      <c r="CF1497" s="174"/>
      <c r="CG1497" s="174"/>
      <c r="CH1497" s="174"/>
      <c r="CI1497" s="174"/>
      <c r="CJ1497" s="174"/>
      <c r="CK1497" s="174"/>
      <c r="CL1497" s="174"/>
      <c r="CN1497" s="176"/>
      <c r="CO1497" s="174"/>
      <c r="CP1497" s="174"/>
      <c r="CQ1497" s="174"/>
      <c r="CR1497" s="174"/>
      <c r="CS1497" s="174"/>
      <c r="CT1497" s="174"/>
      <c r="CU1497" s="174"/>
      <c r="CV1497" s="174"/>
      <c r="CW1497" s="174"/>
      <c r="CX1497" s="174"/>
      <c r="CY1497" s="174"/>
      <c r="CZ1497" s="174"/>
      <c r="DA1497" s="174"/>
      <c r="DB1497" s="174"/>
      <c r="DC1497" s="174"/>
      <c r="DD1497" s="174"/>
      <c r="DE1497" s="174"/>
      <c r="DF1497" s="174"/>
      <c r="DG1497" s="174"/>
      <c r="DH1497" s="174"/>
      <c r="DI1497" s="174"/>
      <c r="DJ1497" s="174"/>
      <c r="DK1497" s="174"/>
      <c r="DL1497" s="174"/>
    </row>
    <row r="1498" spans="1:116" x14ac:dyDescent="0.4">
      <c r="A1498" s="174"/>
      <c r="E1498" s="8"/>
      <c r="G1498" s="175" t="s">
        <v>492</v>
      </c>
      <c r="H1498" s="174"/>
      <c r="I1498" s="176"/>
      <c r="J1498" s="176"/>
      <c r="K1498" s="197"/>
      <c r="L1498" s="197"/>
      <c r="M1498" s="197"/>
      <c r="N1498" s="197"/>
      <c r="O1498" s="197"/>
      <c r="P1498" s="197"/>
      <c r="R1498" s="198"/>
      <c r="S1498" s="174"/>
      <c r="T1498" s="174"/>
      <c r="U1498" s="174"/>
      <c r="V1498" s="174"/>
      <c r="W1498" s="174"/>
      <c r="X1498" s="174"/>
      <c r="Y1498" s="174"/>
      <c r="Z1498" s="174"/>
      <c r="AA1498" s="174"/>
      <c r="AB1498" s="174"/>
      <c r="AC1498" s="174"/>
      <c r="AD1498" s="174"/>
      <c r="AE1498" s="174"/>
      <c r="AF1498" s="174"/>
      <c r="AG1498" s="174"/>
      <c r="AH1498" s="174"/>
      <c r="AI1498" s="174"/>
      <c r="AJ1498" s="174"/>
      <c r="AK1498" s="174"/>
      <c r="AL1498" s="174"/>
      <c r="AM1498" s="174"/>
      <c r="AN1498" s="174"/>
      <c r="AO1498" s="174"/>
      <c r="AP1498" s="174"/>
      <c r="AQ1498" s="174"/>
      <c r="AR1498" s="174"/>
      <c r="AS1498" s="174"/>
      <c r="AT1498" s="174"/>
      <c r="AU1498" s="174"/>
      <c r="AV1498" s="174"/>
      <c r="AW1498" s="174"/>
      <c r="AX1498" s="174"/>
      <c r="AY1498" s="174"/>
      <c r="AZ1498" s="174"/>
      <c r="BA1498" s="174"/>
      <c r="BB1498" s="174"/>
      <c r="BC1498" s="174"/>
      <c r="BD1498" s="174"/>
      <c r="BE1498" s="174"/>
      <c r="BF1498" s="174"/>
      <c r="BG1498" s="174"/>
      <c r="BH1498" s="174"/>
      <c r="BI1498" s="174"/>
      <c r="BJ1498" s="174"/>
      <c r="BK1498" s="174"/>
      <c r="BL1498" s="174"/>
      <c r="BM1498" s="174"/>
      <c r="BN1498" s="174"/>
      <c r="BO1498" s="174"/>
      <c r="BP1498" s="174"/>
      <c r="BQ1498" s="174"/>
      <c r="BR1498" s="174"/>
      <c r="BS1498" s="174"/>
      <c r="BT1498" s="174"/>
      <c r="BU1498" s="174"/>
      <c r="BV1498" s="174"/>
      <c r="BW1498" s="174"/>
      <c r="BX1498" s="174"/>
      <c r="BY1498" s="174"/>
      <c r="BZ1498" s="174"/>
      <c r="CA1498" s="174"/>
      <c r="CB1498" s="174"/>
      <c r="CC1498" s="174"/>
      <c r="CD1498" s="174"/>
      <c r="CE1498" s="174"/>
      <c r="CF1498" s="174"/>
      <c r="CG1498" s="174"/>
      <c r="CH1498" s="174"/>
      <c r="CI1498" s="174"/>
      <c r="CJ1498" s="174"/>
      <c r="CK1498" s="174"/>
      <c r="CL1498" s="174"/>
      <c r="CN1498" s="176"/>
      <c r="CO1498" s="174"/>
      <c r="CP1498" s="174"/>
      <c r="CQ1498" s="174"/>
      <c r="CR1498" s="174"/>
      <c r="CS1498" s="174"/>
      <c r="CT1498" s="174"/>
      <c r="CU1498" s="174"/>
      <c r="CV1498" s="174"/>
      <c r="CW1498" s="174"/>
      <c r="CX1498" s="174"/>
      <c r="CY1498" s="174"/>
      <c r="CZ1498" s="174"/>
      <c r="DA1498" s="174"/>
      <c r="DB1498" s="174"/>
      <c r="DC1498" s="174"/>
      <c r="DD1498" s="174"/>
      <c r="DE1498" s="174"/>
      <c r="DF1498" s="174"/>
      <c r="DG1498" s="174"/>
      <c r="DH1498" s="174"/>
      <c r="DI1498" s="174"/>
      <c r="DJ1498" s="174"/>
      <c r="DK1498" s="174"/>
      <c r="DL1498" s="174"/>
    </row>
    <row r="1499" spans="1:116" x14ac:dyDescent="0.4">
      <c r="A1499" s="174"/>
      <c r="E1499" s="8"/>
      <c r="G1499" s="175" t="s">
        <v>461</v>
      </c>
      <c r="H1499" s="174"/>
      <c r="I1499" s="176"/>
      <c r="J1499" s="176"/>
      <c r="K1499" s="197"/>
      <c r="L1499" s="197"/>
      <c r="M1499" s="197"/>
      <c r="N1499" s="197"/>
      <c r="O1499" s="197"/>
      <c r="P1499" s="197"/>
      <c r="R1499" s="198"/>
      <c r="S1499" s="199" t="str">
        <f t="shared" ref="S1499:AX1499" si="1909">S$20</f>
        <v>S$16</v>
      </c>
      <c r="T1499" s="199" t="str">
        <f t="shared" si="1909"/>
        <v>T$16</v>
      </c>
      <c r="U1499" s="199" t="str">
        <f t="shared" si="1909"/>
        <v>U$16</v>
      </c>
      <c r="V1499" s="199" t="str">
        <f t="shared" si="1909"/>
        <v>V$16</v>
      </c>
      <c r="W1499" s="199" t="str">
        <f t="shared" si="1909"/>
        <v>W$16</v>
      </c>
      <c r="X1499" s="199" t="str">
        <f t="shared" si="1909"/>
        <v>X$16</v>
      </c>
      <c r="Y1499" s="199" t="str">
        <f t="shared" si="1909"/>
        <v>Y$16</v>
      </c>
      <c r="Z1499" s="199" t="str">
        <f t="shared" si="1909"/>
        <v>Z$16</v>
      </c>
      <c r="AA1499" s="199" t="str">
        <f t="shared" si="1909"/>
        <v>AA$16</v>
      </c>
      <c r="AB1499" s="199" t="str">
        <f t="shared" si="1909"/>
        <v>AB$16</v>
      </c>
      <c r="AC1499" s="199" t="str">
        <f t="shared" si="1909"/>
        <v>AC$16</v>
      </c>
      <c r="AD1499" s="199" t="str">
        <f t="shared" si="1909"/>
        <v>AD$16</v>
      </c>
      <c r="AE1499" s="199" t="str">
        <f t="shared" si="1909"/>
        <v>AE$16</v>
      </c>
      <c r="AF1499" s="199" t="str">
        <f t="shared" si="1909"/>
        <v>AF$16</v>
      </c>
      <c r="AG1499" s="199" t="str">
        <f t="shared" si="1909"/>
        <v>AG$16</v>
      </c>
      <c r="AH1499" s="199" t="str">
        <f t="shared" si="1909"/>
        <v>AH$16</v>
      </c>
      <c r="AI1499" s="199" t="str">
        <f t="shared" si="1909"/>
        <v>AI$16</v>
      </c>
      <c r="AJ1499" s="199" t="str">
        <f t="shared" si="1909"/>
        <v>AJ$16</v>
      </c>
      <c r="AK1499" s="199" t="str">
        <f t="shared" si="1909"/>
        <v>AK$16</v>
      </c>
      <c r="AL1499" s="199" t="str">
        <f t="shared" si="1909"/>
        <v>AL$16</v>
      </c>
      <c r="AM1499" s="199" t="str">
        <f t="shared" si="1909"/>
        <v>AM$16</v>
      </c>
      <c r="AN1499" s="199" t="str">
        <f t="shared" si="1909"/>
        <v>AN$16</v>
      </c>
      <c r="AO1499" s="199" t="str">
        <f t="shared" si="1909"/>
        <v>AO$16</v>
      </c>
      <c r="AP1499" s="199" t="str">
        <f t="shared" si="1909"/>
        <v>AP$16</v>
      </c>
      <c r="AQ1499" s="199" t="str">
        <f t="shared" si="1909"/>
        <v>AQ$16</v>
      </c>
      <c r="AR1499" s="199" t="str">
        <f t="shared" si="1909"/>
        <v>AR$16</v>
      </c>
      <c r="AS1499" s="199" t="str">
        <f t="shared" si="1909"/>
        <v>AS$16</v>
      </c>
      <c r="AT1499" s="199" t="str">
        <f t="shared" si="1909"/>
        <v>AT$16</v>
      </c>
      <c r="AU1499" s="199" t="str">
        <f t="shared" si="1909"/>
        <v>AU$16</v>
      </c>
      <c r="AV1499" s="199" t="str">
        <f t="shared" si="1909"/>
        <v>AV$16</v>
      </c>
      <c r="AW1499" s="199" t="str">
        <f t="shared" si="1909"/>
        <v>AW$16</v>
      </c>
      <c r="AX1499" s="199" t="str">
        <f t="shared" si="1909"/>
        <v>AX$16</v>
      </c>
      <c r="AY1499" s="199" t="str">
        <f t="shared" ref="AY1499:CD1499" si="1910">AY$20</f>
        <v>AY$16</v>
      </c>
      <c r="AZ1499" s="199" t="str">
        <f t="shared" si="1910"/>
        <v>AZ$16</v>
      </c>
      <c r="BA1499" s="199" t="str">
        <f t="shared" si="1910"/>
        <v>BA$16</v>
      </c>
      <c r="BB1499" s="199" t="str">
        <f t="shared" si="1910"/>
        <v>BB$16</v>
      </c>
      <c r="BC1499" s="199" t="str">
        <f t="shared" si="1910"/>
        <v>BC$16</v>
      </c>
      <c r="BD1499" s="199" t="str">
        <f t="shared" si="1910"/>
        <v>BD$16</v>
      </c>
      <c r="BE1499" s="199" t="str">
        <f t="shared" si="1910"/>
        <v>BE$16</v>
      </c>
      <c r="BF1499" s="199" t="str">
        <f t="shared" si="1910"/>
        <v>BF$16</v>
      </c>
      <c r="BG1499" s="199" t="str">
        <f t="shared" si="1910"/>
        <v>BG$16</v>
      </c>
      <c r="BH1499" s="199" t="str">
        <f t="shared" si="1910"/>
        <v>BH$16</v>
      </c>
      <c r="BI1499" s="199" t="str">
        <f t="shared" si="1910"/>
        <v>BI$16</v>
      </c>
      <c r="BJ1499" s="199" t="str">
        <f t="shared" si="1910"/>
        <v>BJ$16</v>
      </c>
      <c r="BK1499" s="199" t="str">
        <f t="shared" si="1910"/>
        <v>BK$16</v>
      </c>
      <c r="BL1499" s="199" t="str">
        <f t="shared" si="1910"/>
        <v>BL$16</v>
      </c>
      <c r="BM1499" s="199" t="str">
        <f t="shared" si="1910"/>
        <v>BM$16</v>
      </c>
      <c r="BN1499" s="199" t="str">
        <f t="shared" si="1910"/>
        <v>BN$16</v>
      </c>
      <c r="BO1499" s="199" t="str">
        <f t="shared" si="1910"/>
        <v>BO$16</v>
      </c>
      <c r="BP1499" s="199" t="str">
        <f t="shared" si="1910"/>
        <v>BP$16</v>
      </c>
      <c r="BQ1499" s="199" t="str">
        <f t="shared" si="1910"/>
        <v>BQ$16</v>
      </c>
      <c r="BR1499" s="199" t="str">
        <f t="shared" si="1910"/>
        <v>BR$16</v>
      </c>
      <c r="BS1499" s="199" t="str">
        <f t="shared" si="1910"/>
        <v>BS$16</v>
      </c>
      <c r="BT1499" s="199" t="str">
        <f t="shared" si="1910"/>
        <v>BT$16</v>
      </c>
      <c r="BU1499" s="199" t="str">
        <f t="shared" si="1910"/>
        <v>BU$16</v>
      </c>
      <c r="BV1499" s="199" t="str">
        <f t="shared" si="1910"/>
        <v>BV$16</v>
      </c>
      <c r="BW1499" s="199" t="str">
        <f t="shared" si="1910"/>
        <v>BW$16</v>
      </c>
      <c r="BX1499" s="199" t="str">
        <f t="shared" si="1910"/>
        <v>BX$16</v>
      </c>
      <c r="BY1499" s="199" t="str">
        <f t="shared" si="1910"/>
        <v>BY$16</v>
      </c>
      <c r="BZ1499" s="199" t="str">
        <f t="shared" si="1910"/>
        <v>BZ$16</v>
      </c>
      <c r="CA1499" s="199" t="str">
        <f t="shared" si="1910"/>
        <v>CA$16</v>
      </c>
      <c r="CB1499" s="199" t="str">
        <f t="shared" si="1910"/>
        <v>CB$16</v>
      </c>
      <c r="CC1499" s="199" t="str">
        <f t="shared" si="1910"/>
        <v>CC$16</v>
      </c>
      <c r="CD1499" s="199" t="str">
        <f t="shared" si="1910"/>
        <v>CD$16</v>
      </c>
      <c r="CE1499" s="199" t="str">
        <f t="shared" ref="CE1499:CL1499" si="1911">CE$20</f>
        <v>CE$16</v>
      </c>
      <c r="CF1499" s="199" t="str">
        <f t="shared" si="1911"/>
        <v>CF$16</v>
      </c>
      <c r="CG1499" s="199" t="str">
        <f t="shared" si="1911"/>
        <v>CG$16</v>
      </c>
      <c r="CH1499" s="199" t="str">
        <f t="shared" si="1911"/>
        <v>CH$16</v>
      </c>
      <c r="CI1499" s="199" t="str">
        <f t="shared" si="1911"/>
        <v>CI$16</v>
      </c>
      <c r="CJ1499" s="199" t="str">
        <f t="shared" si="1911"/>
        <v>CJ$16</v>
      </c>
      <c r="CK1499" s="199" t="str">
        <f t="shared" si="1911"/>
        <v>CK$16</v>
      </c>
      <c r="CL1499" s="199" t="str">
        <f t="shared" si="1911"/>
        <v>CL$16</v>
      </c>
      <c r="CN1499" s="176"/>
      <c r="CO1499" s="199" t="str">
        <f t="shared" ref="CO1499:DL1499" si="1912">CO$20</f>
        <v>CO$16</v>
      </c>
      <c r="CP1499" s="199" t="str">
        <f t="shared" si="1912"/>
        <v>CP$16</v>
      </c>
      <c r="CQ1499" s="199" t="str">
        <f t="shared" si="1912"/>
        <v>CQ$16</v>
      </c>
      <c r="CR1499" s="199" t="str">
        <f t="shared" si="1912"/>
        <v>CR$16</v>
      </c>
      <c r="CS1499" s="199" t="str">
        <f t="shared" si="1912"/>
        <v>CS$16</v>
      </c>
      <c r="CT1499" s="199" t="str">
        <f t="shared" si="1912"/>
        <v>CT$16</v>
      </c>
      <c r="CU1499" s="199" t="str">
        <f t="shared" si="1912"/>
        <v>CU$16</v>
      </c>
      <c r="CV1499" s="199" t="str">
        <f t="shared" si="1912"/>
        <v>CV$16</v>
      </c>
      <c r="CW1499" s="199" t="str">
        <f t="shared" si="1912"/>
        <v>CW$16</v>
      </c>
      <c r="CX1499" s="199" t="str">
        <f t="shared" si="1912"/>
        <v>CX$16</v>
      </c>
      <c r="CY1499" s="199" t="str">
        <f t="shared" si="1912"/>
        <v>CY$16</v>
      </c>
      <c r="CZ1499" s="199" t="str">
        <f t="shared" si="1912"/>
        <v>CZ$16</v>
      </c>
      <c r="DA1499" s="199" t="str">
        <f t="shared" si="1912"/>
        <v>DA$16</v>
      </c>
      <c r="DB1499" s="199" t="str">
        <f t="shared" si="1912"/>
        <v>DB$16</v>
      </c>
      <c r="DC1499" s="199" t="str">
        <f t="shared" si="1912"/>
        <v>DC$16</v>
      </c>
      <c r="DD1499" s="199" t="str">
        <f t="shared" si="1912"/>
        <v>DD$16</v>
      </c>
      <c r="DE1499" s="199" t="str">
        <f t="shared" si="1912"/>
        <v>DE$16</v>
      </c>
      <c r="DF1499" s="199" t="str">
        <f t="shared" si="1912"/>
        <v>DF$16</v>
      </c>
      <c r="DG1499" s="199" t="str">
        <f t="shared" si="1912"/>
        <v>DG$16</v>
      </c>
      <c r="DH1499" s="199" t="str">
        <f t="shared" si="1912"/>
        <v>DH$16</v>
      </c>
      <c r="DI1499" s="199" t="str">
        <f t="shared" si="1912"/>
        <v>DI$16</v>
      </c>
      <c r="DJ1499" s="199" t="str">
        <f t="shared" si="1912"/>
        <v>DJ$16</v>
      </c>
      <c r="DK1499" s="199" t="str">
        <f t="shared" si="1912"/>
        <v>DK$16</v>
      </c>
      <c r="DL1499" s="199" t="str">
        <f t="shared" si="1912"/>
        <v>DL$16</v>
      </c>
    </row>
    <row r="1500" spans="1:116" x14ac:dyDescent="0.4">
      <c r="A1500" s="174"/>
      <c r="E1500" s="8"/>
      <c r="G1500" s="175" t="s">
        <v>462</v>
      </c>
      <c r="H1500" s="200"/>
      <c r="I1500" s="201"/>
      <c r="J1500" s="201"/>
      <c r="K1500" s="202"/>
      <c r="L1500" s="202"/>
      <c r="M1500" s="202"/>
      <c r="N1500" s="202"/>
      <c r="O1500" s="202"/>
      <c r="P1500" s="202"/>
      <c r="R1500" s="202"/>
      <c r="S1500" s="199" t="str">
        <f t="shared" ref="S1500:AX1500" si="1913">S$21</f>
        <v>S$17</v>
      </c>
      <c r="T1500" s="199" t="str">
        <f t="shared" si="1913"/>
        <v>T$17</v>
      </c>
      <c r="U1500" s="199" t="str">
        <f t="shared" si="1913"/>
        <v>U$17</v>
      </c>
      <c r="V1500" s="199" t="str">
        <f t="shared" si="1913"/>
        <v>V$17</v>
      </c>
      <c r="W1500" s="199" t="str">
        <f t="shared" si="1913"/>
        <v>W$17</v>
      </c>
      <c r="X1500" s="199" t="str">
        <f t="shared" si="1913"/>
        <v>X$17</v>
      </c>
      <c r="Y1500" s="199" t="str">
        <f t="shared" si="1913"/>
        <v>Y$17</v>
      </c>
      <c r="Z1500" s="199" t="str">
        <f t="shared" si="1913"/>
        <v>Z$17</v>
      </c>
      <c r="AA1500" s="199" t="str">
        <f t="shared" si="1913"/>
        <v>AA$17</v>
      </c>
      <c r="AB1500" s="199" t="str">
        <f t="shared" si="1913"/>
        <v>AB$17</v>
      </c>
      <c r="AC1500" s="199" t="str">
        <f t="shared" si="1913"/>
        <v>AC$17</v>
      </c>
      <c r="AD1500" s="199" t="str">
        <f t="shared" si="1913"/>
        <v>AD$17</v>
      </c>
      <c r="AE1500" s="199" t="str">
        <f t="shared" si="1913"/>
        <v>AE$17</v>
      </c>
      <c r="AF1500" s="199" t="str">
        <f t="shared" si="1913"/>
        <v>AF$17</v>
      </c>
      <c r="AG1500" s="199" t="str">
        <f t="shared" si="1913"/>
        <v>AG$17</v>
      </c>
      <c r="AH1500" s="199" t="str">
        <f t="shared" si="1913"/>
        <v>AH$17</v>
      </c>
      <c r="AI1500" s="199" t="str">
        <f t="shared" si="1913"/>
        <v>AI$17</v>
      </c>
      <c r="AJ1500" s="199" t="str">
        <f t="shared" si="1913"/>
        <v>AJ$17</v>
      </c>
      <c r="AK1500" s="199" t="str">
        <f t="shared" si="1913"/>
        <v>AK$17</v>
      </c>
      <c r="AL1500" s="199" t="str">
        <f t="shared" si="1913"/>
        <v>AL$17</v>
      </c>
      <c r="AM1500" s="199" t="str">
        <f t="shared" si="1913"/>
        <v>AM$17</v>
      </c>
      <c r="AN1500" s="199" t="str">
        <f t="shared" si="1913"/>
        <v>AN$17</v>
      </c>
      <c r="AO1500" s="199" t="str">
        <f t="shared" si="1913"/>
        <v>AO$17</v>
      </c>
      <c r="AP1500" s="199" t="str">
        <f t="shared" si="1913"/>
        <v>AP$17</v>
      </c>
      <c r="AQ1500" s="199" t="str">
        <f t="shared" si="1913"/>
        <v>AQ$17</v>
      </c>
      <c r="AR1500" s="199" t="str">
        <f t="shared" si="1913"/>
        <v>AR$17</v>
      </c>
      <c r="AS1500" s="199" t="str">
        <f t="shared" si="1913"/>
        <v>AS$17</v>
      </c>
      <c r="AT1500" s="199" t="str">
        <f t="shared" si="1913"/>
        <v>AT$17</v>
      </c>
      <c r="AU1500" s="199" t="str">
        <f t="shared" si="1913"/>
        <v>AU$17</v>
      </c>
      <c r="AV1500" s="199" t="str">
        <f t="shared" si="1913"/>
        <v>AV$17</v>
      </c>
      <c r="AW1500" s="199" t="str">
        <f t="shared" si="1913"/>
        <v>AW$17</v>
      </c>
      <c r="AX1500" s="199" t="str">
        <f t="shared" si="1913"/>
        <v>AX$17</v>
      </c>
      <c r="AY1500" s="199" t="str">
        <f t="shared" ref="AY1500:CD1500" si="1914">AY$21</f>
        <v>AY$17</v>
      </c>
      <c r="AZ1500" s="199" t="str">
        <f t="shared" si="1914"/>
        <v>AZ$17</v>
      </c>
      <c r="BA1500" s="199" t="str">
        <f t="shared" si="1914"/>
        <v>BA$17</v>
      </c>
      <c r="BB1500" s="199" t="str">
        <f t="shared" si="1914"/>
        <v>BB$17</v>
      </c>
      <c r="BC1500" s="199" t="str">
        <f t="shared" si="1914"/>
        <v>BC$17</v>
      </c>
      <c r="BD1500" s="199" t="str">
        <f t="shared" si="1914"/>
        <v>BD$17</v>
      </c>
      <c r="BE1500" s="199" t="str">
        <f t="shared" si="1914"/>
        <v>BE$17</v>
      </c>
      <c r="BF1500" s="199" t="str">
        <f t="shared" si="1914"/>
        <v>BF$17</v>
      </c>
      <c r="BG1500" s="199" t="str">
        <f t="shared" si="1914"/>
        <v>BG$17</v>
      </c>
      <c r="BH1500" s="199" t="str">
        <f t="shared" si="1914"/>
        <v>BH$17</v>
      </c>
      <c r="BI1500" s="199" t="str">
        <f t="shared" si="1914"/>
        <v>BI$17</v>
      </c>
      <c r="BJ1500" s="199" t="str">
        <f t="shared" si="1914"/>
        <v>BJ$17</v>
      </c>
      <c r="BK1500" s="199" t="str">
        <f t="shared" si="1914"/>
        <v>BK$17</v>
      </c>
      <c r="BL1500" s="199" t="str">
        <f t="shared" si="1914"/>
        <v>BL$17</v>
      </c>
      <c r="BM1500" s="199" t="str">
        <f t="shared" si="1914"/>
        <v>BM$17</v>
      </c>
      <c r="BN1500" s="199" t="str">
        <f t="shared" si="1914"/>
        <v>BN$17</v>
      </c>
      <c r="BO1500" s="199" t="str">
        <f t="shared" si="1914"/>
        <v>BO$17</v>
      </c>
      <c r="BP1500" s="199" t="str">
        <f t="shared" si="1914"/>
        <v>BP$17</v>
      </c>
      <c r="BQ1500" s="199" t="str">
        <f t="shared" si="1914"/>
        <v>BQ$17</v>
      </c>
      <c r="BR1500" s="199" t="str">
        <f t="shared" si="1914"/>
        <v>BR$17</v>
      </c>
      <c r="BS1500" s="199" t="str">
        <f t="shared" si="1914"/>
        <v>BS$17</v>
      </c>
      <c r="BT1500" s="199" t="str">
        <f t="shared" si="1914"/>
        <v>BT$17</v>
      </c>
      <c r="BU1500" s="199" t="str">
        <f t="shared" si="1914"/>
        <v>BU$17</v>
      </c>
      <c r="BV1500" s="199" t="str">
        <f t="shared" si="1914"/>
        <v>BV$17</v>
      </c>
      <c r="BW1500" s="199" t="str">
        <f t="shared" si="1914"/>
        <v>BW$17</v>
      </c>
      <c r="BX1500" s="199" t="str">
        <f t="shared" si="1914"/>
        <v>BX$17</v>
      </c>
      <c r="BY1500" s="199" t="str">
        <f t="shared" si="1914"/>
        <v>BY$17</v>
      </c>
      <c r="BZ1500" s="199" t="str">
        <f t="shared" si="1914"/>
        <v>BZ$17</v>
      </c>
      <c r="CA1500" s="199" t="str">
        <f t="shared" si="1914"/>
        <v>CA$17</v>
      </c>
      <c r="CB1500" s="199" t="str">
        <f t="shared" si="1914"/>
        <v>CB$17</v>
      </c>
      <c r="CC1500" s="199" t="str">
        <f t="shared" si="1914"/>
        <v>CC$17</v>
      </c>
      <c r="CD1500" s="199" t="str">
        <f t="shared" si="1914"/>
        <v>CD$17</v>
      </c>
      <c r="CE1500" s="199" t="str">
        <f t="shared" ref="CE1500:CL1500" si="1915">CE$21</f>
        <v>CE$17</v>
      </c>
      <c r="CF1500" s="199" t="str">
        <f t="shared" si="1915"/>
        <v>CF$17</v>
      </c>
      <c r="CG1500" s="199" t="str">
        <f t="shared" si="1915"/>
        <v>CG$17</v>
      </c>
      <c r="CH1500" s="199" t="str">
        <f t="shared" si="1915"/>
        <v>CH$17</v>
      </c>
      <c r="CI1500" s="199" t="str">
        <f t="shared" si="1915"/>
        <v>CI$17</v>
      </c>
      <c r="CJ1500" s="199" t="str">
        <f t="shared" si="1915"/>
        <v>CJ$17</v>
      </c>
      <c r="CK1500" s="199" t="str">
        <f t="shared" si="1915"/>
        <v>CK$17</v>
      </c>
      <c r="CL1500" s="199" t="str">
        <f t="shared" si="1915"/>
        <v>CL$17</v>
      </c>
      <c r="CN1500" s="201"/>
      <c r="CO1500" s="199" t="str">
        <f t="shared" ref="CO1500:DL1500" si="1916">CO$21</f>
        <v>CO$17</v>
      </c>
      <c r="CP1500" s="199" t="str">
        <f t="shared" si="1916"/>
        <v>CP$17</v>
      </c>
      <c r="CQ1500" s="199" t="str">
        <f t="shared" si="1916"/>
        <v>CQ$17</v>
      </c>
      <c r="CR1500" s="199" t="str">
        <f t="shared" si="1916"/>
        <v>CR$17</v>
      </c>
      <c r="CS1500" s="199" t="str">
        <f t="shared" si="1916"/>
        <v>CS$17</v>
      </c>
      <c r="CT1500" s="199" t="str">
        <f t="shared" si="1916"/>
        <v>CT$17</v>
      </c>
      <c r="CU1500" s="199" t="str">
        <f t="shared" si="1916"/>
        <v>CU$17</v>
      </c>
      <c r="CV1500" s="199" t="str">
        <f t="shared" si="1916"/>
        <v>CV$17</v>
      </c>
      <c r="CW1500" s="199" t="str">
        <f t="shared" si="1916"/>
        <v>CW$17</v>
      </c>
      <c r="CX1500" s="199" t="str">
        <f t="shared" si="1916"/>
        <v>CX$17</v>
      </c>
      <c r="CY1500" s="199" t="str">
        <f t="shared" si="1916"/>
        <v>CY$17</v>
      </c>
      <c r="CZ1500" s="199" t="str">
        <f t="shared" si="1916"/>
        <v>CZ$17</v>
      </c>
      <c r="DA1500" s="199" t="str">
        <f t="shared" si="1916"/>
        <v>DA$17</v>
      </c>
      <c r="DB1500" s="199" t="str">
        <f t="shared" si="1916"/>
        <v>DB$17</v>
      </c>
      <c r="DC1500" s="199" t="str">
        <f t="shared" si="1916"/>
        <v>DC$17</v>
      </c>
      <c r="DD1500" s="199" t="str">
        <f t="shared" si="1916"/>
        <v>DD$17</v>
      </c>
      <c r="DE1500" s="199" t="str">
        <f t="shared" si="1916"/>
        <v>DE$17</v>
      </c>
      <c r="DF1500" s="199" t="str">
        <f t="shared" si="1916"/>
        <v>DF$17</v>
      </c>
      <c r="DG1500" s="199" t="str">
        <f t="shared" si="1916"/>
        <v>DG$17</v>
      </c>
      <c r="DH1500" s="199" t="str">
        <f t="shared" si="1916"/>
        <v>DH$17</v>
      </c>
      <c r="DI1500" s="199" t="str">
        <f t="shared" si="1916"/>
        <v>DI$17</v>
      </c>
      <c r="DJ1500" s="199" t="str">
        <f t="shared" si="1916"/>
        <v>DJ$17</v>
      </c>
      <c r="DK1500" s="199" t="str">
        <f t="shared" si="1916"/>
        <v>DK$17</v>
      </c>
      <c r="DL1500" s="199" t="str">
        <f t="shared" si="1916"/>
        <v>DL$17</v>
      </c>
    </row>
    <row r="1501" spans="1:116" x14ac:dyDescent="0.4">
      <c r="A1501" s="174"/>
      <c r="E1501" s="8"/>
      <c r="G1501" s="175" t="s">
        <v>491</v>
      </c>
      <c r="H1501" s="200"/>
      <c r="I1501" s="201"/>
      <c r="J1501" s="201"/>
      <c r="K1501" s="202"/>
      <c r="L1501" s="202"/>
      <c r="M1501" s="202"/>
      <c r="N1501" s="202"/>
      <c r="O1501" s="202"/>
      <c r="P1501" s="202"/>
      <c r="R1501" s="202"/>
      <c r="S1501" s="190"/>
      <c r="T1501" s="190"/>
      <c r="U1501" s="190"/>
      <c r="V1501" s="190"/>
      <c r="W1501" s="190"/>
      <c r="X1501" s="190"/>
      <c r="Y1501" s="190"/>
      <c r="Z1501" s="190"/>
      <c r="AA1501" s="190"/>
      <c r="AB1501" s="190"/>
      <c r="AC1501" s="190"/>
      <c r="AD1501" s="190"/>
      <c r="AE1501" s="190"/>
      <c r="AF1501" s="190"/>
      <c r="AG1501" s="190"/>
      <c r="AH1501" s="190"/>
      <c r="AI1501" s="190"/>
      <c r="AJ1501" s="190"/>
      <c r="AK1501" s="190"/>
      <c r="AL1501" s="190"/>
      <c r="AM1501" s="190"/>
      <c r="AN1501" s="190"/>
      <c r="AO1501" s="190"/>
      <c r="AP1501" s="190"/>
      <c r="AQ1501" s="190"/>
      <c r="AR1501" s="190"/>
      <c r="AS1501" s="190"/>
      <c r="AT1501" s="190"/>
      <c r="AU1501" s="190"/>
      <c r="AV1501" s="190"/>
      <c r="AW1501" s="190"/>
      <c r="AX1501" s="190"/>
      <c r="AY1501" s="190"/>
      <c r="AZ1501" s="190"/>
      <c r="BA1501" s="190"/>
      <c r="BB1501" s="190"/>
      <c r="BC1501" s="190"/>
      <c r="BD1501" s="190"/>
      <c r="BE1501" s="190"/>
      <c r="BF1501" s="190"/>
      <c r="BG1501" s="190"/>
      <c r="BH1501" s="190"/>
      <c r="BI1501" s="190"/>
      <c r="BJ1501" s="190"/>
      <c r="BK1501" s="190"/>
      <c r="BL1501" s="190"/>
      <c r="BM1501" s="190"/>
      <c r="BN1501" s="190"/>
      <c r="BO1501" s="190"/>
      <c r="BP1501" s="190"/>
      <c r="BQ1501" s="190"/>
      <c r="BR1501" s="190"/>
      <c r="BS1501" s="190"/>
      <c r="BT1501" s="190"/>
      <c r="BU1501" s="190"/>
      <c r="BV1501" s="190"/>
      <c r="BW1501" s="190"/>
      <c r="BX1501" s="190"/>
      <c r="BY1501" s="190"/>
      <c r="BZ1501" s="190"/>
      <c r="CA1501" s="190"/>
      <c r="CB1501" s="190"/>
      <c r="CC1501" s="190"/>
      <c r="CD1501" s="190"/>
      <c r="CE1501" s="190"/>
      <c r="CF1501" s="190"/>
      <c r="CG1501" s="190"/>
      <c r="CH1501" s="190"/>
      <c r="CI1501" s="190"/>
      <c r="CJ1501" s="190"/>
      <c r="CK1501" s="190"/>
      <c r="CL1501" s="190"/>
      <c r="CN1501" s="201"/>
      <c r="CO1501" s="190"/>
      <c r="CP1501" s="190"/>
      <c r="CQ1501" s="190"/>
      <c r="CR1501" s="190"/>
      <c r="CS1501" s="190"/>
      <c r="CT1501" s="190"/>
      <c r="CU1501" s="190"/>
      <c r="CV1501" s="190"/>
      <c r="CW1501" s="190"/>
      <c r="CX1501" s="190"/>
      <c r="CY1501" s="190"/>
      <c r="CZ1501" s="190"/>
      <c r="DA1501" s="190"/>
      <c r="DB1501" s="190"/>
      <c r="DC1501" s="190"/>
      <c r="DD1501" s="190"/>
      <c r="DE1501" s="190"/>
      <c r="DF1501" s="190"/>
      <c r="DG1501" s="190"/>
      <c r="DH1501" s="190"/>
      <c r="DI1501" s="190"/>
      <c r="DJ1501" s="190"/>
      <c r="DK1501" s="190"/>
      <c r="DL1501" s="190"/>
    </row>
    <row r="1502" spans="1:116" x14ac:dyDescent="0.4">
      <c r="A1502" s="174"/>
      <c r="E1502" s="8"/>
      <c r="G1502" s="175" t="s">
        <v>505</v>
      </c>
      <c r="H1502" s="200"/>
      <c r="I1502" s="201"/>
      <c r="J1502" s="201"/>
      <c r="K1502" s="202"/>
      <c r="L1502" s="202"/>
      <c r="M1502" s="202"/>
      <c r="N1502" s="202"/>
      <c r="O1502" s="202"/>
      <c r="P1502" s="202"/>
      <c r="R1502" s="202"/>
      <c r="S1502" s="190"/>
      <c r="T1502" s="190"/>
      <c r="U1502" s="190"/>
      <c r="V1502" s="190"/>
      <c r="W1502" s="190"/>
      <c r="X1502" s="190"/>
      <c r="Y1502" s="190"/>
      <c r="Z1502" s="190"/>
      <c r="AA1502" s="190"/>
      <c r="AB1502" s="190"/>
      <c r="AC1502" s="190"/>
      <c r="AD1502" s="190"/>
      <c r="AE1502" s="190"/>
      <c r="AF1502" s="190"/>
      <c r="AG1502" s="190"/>
      <c r="AH1502" s="190"/>
      <c r="AI1502" s="190"/>
      <c r="AJ1502" s="190"/>
      <c r="AK1502" s="190"/>
      <c r="AL1502" s="190"/>
      <c r="AM1502" s="190"/>
      <c r="AN1502" s="190"/>
      <c r="AO1502" s="190"/>
      <c r="AP1502" s="190"/>
      <c r="AQ1502" s="190"/>
      <c r="AR1502" s="190"/>
      <c r="AS1502" s="190"/>
      <c r="AT1502" s="190"/>
      <c r="AU1502" s="190"/>
      <c r="AV1502" s="190"/>
      <c r="AW1502" s="190"/>
      <c r="AX1502" s="190"/>
      <c r="AY1502" s="190"/>
      <c r="AZ1502" s="190"/>
      <c r="BA1502" s="190"/>
      <c r="BB1502" s="190"/>
      <c r="BC1502" s="190"/>
      <c r="BD1502" s="190"/>
      <c r="BE1502" s="190"/>
      <c r="BF1502" s="190"/>
      <c r="BG1502" s="190"/>
      <c r="BH1502" s="190"/>
      <c r="BI1502" s="190"/>
      <c r="BJ1502" s="190"/>
      <c r="BK1502" s="190"/>
      <c r="BL1502" s="190"/>
      <c r="BM1502" s="190"/>
      <c r="BN1502" s="190"/>
      <c r="BO1502" s="190"/>
      <c r="BP1502" s="190"/>
      <c r="BQ1502" s="190"/>
      <c r="BR1502" s="190"/>
      <c r="BS1502" s="190"/>
      <c r="BT1502" s="190"/>
      <c r="BU1502" s="190"/>
      <c r="BV1502" s="190"/>
      <c r="BW1502" s="190"/>
      <c r="BX1502" s="190"/>
      <c r="BY1502" s="190"/>
      <c r="BZ1502" s="190"/>
      <c r="CA1502" s="190"/>
      <c r="CB1502" s="190"/>
      <c r="CC1502" s="190"/>
      <c r="CD1502" s="190"/>
      <c r="CE1502" s="190"/>
      <c r="CF1502" s="190"/>
      <c r="CG1502" s="190"/>
      <c r="CH1502" s="190"/>
      <c r="CI1502" s="190"/>
      <c r="CJ1502" s="190"/>
      <c r="CK1502" s="190"/>
      <c r="CL1502" s="190"/>
      <c r="CN1502" s="201"/>
      <c r="CO1502" s="190"/>
      <c r="CP1502" s="190"/>
      <c r="CQ1502" s="190"/>
      <c r="CR1502" s="190"/>
      <c r="CS1502" s="190"/>
      <c r="CT1502" s="190"/>
      <c r="CU1502" s="190"/>
      <c r="CV1502" s="190"/>
      <c r="CW1502" s="190"/>
      <c r="CX1502" s="190"/>
      <c r="CY1502" s="190"/>
      <c r="CZ1502" s="190"/>
      <c r="DA1502" s="190"/>
      <c r="DB1502" s="190"/>
      <c r="DC1502" s="190"/>
      <c r="DD1502" s="190"/>
      <c r="DE1502" s="190"/>
      <c r="DF1502" s="190"/>
      <c r="DG1502" s="190"/>
      <c r="DH1502" s="190"/>
      <c r="DI1502" s="190"/>
      <c r="DJ1502" s="190"/>
      <c r="DK1502" s="190"/>
      <c r="DL1502" s="190"/>
    </row>
    <row r="1503" spans="1:116" x14ac:dyDescent="0.4">
      <c r="A1503" s="174"/>
      <c r="E1503" s="8"/>
      <c r="G1503" s="175" t="s">
        <v>463</v>
      </c>
      <c r="H1503" s="200"/>
      <c r="I1503" s="201"/>
      <c r="J1503" s="201"/>
      <c r="K1503" s="202"/>
      <c r="L1503" s="202"/>
      <c r="M1503" s="202"/>
      <c r="N1503" s="202"/>
      <c r="O1503" s="202"/>
      <c r="P1503" s="202"/>
      <c r="R1503" s="202"/>
      <c r="S1503" s="190" t="str">
        <f t="shared" ref="S1503:AX1503" si="1917">S$22</f>
        <v>S$18</v>
      </c>
      <c r="T1503" s="190" t="str">
        <f t="shared" si="1917"/>
        <v>T$18</v>
      </c>
      <c r="U1503" s="190" t="str">
        <f t="shared" si="1917"/>
        <v>U$18</v>
      </c>
      <c r="V1503" s="190" t="str">
        <f t="shared" si="1917"/>
        <v>V$18</v>
      </c>
      <c r="W1503" s="190" t="str">
        <f t="shared" si="1917"/>
        <v>W$18</v>
      </c>
      <c r="X1503" s="190" t="str">
        <f t="shared" si="1917"/>
        <v>X$18</v>
      </c>
      <c r="Y1503" s="190" t="str">
        <f t="shared" si="1917"/>
        <v>Y$18</v>
      </c>
      <c r="Z1503" s="190" t="str">
        <f t="shared" si="1917"/>
        <v>Z$18</v>
      </c>
      <c r="AA1503" s="190" t="str">
        <f t="shared" si="1917"/>
        <v>AA$18</v>
      </c>
      <c r="AB1503" s="190" t="str">
        <f t="shared" si="1917"/>
        <v>AB$18</v>
      </c>
      <c r="AC1503" s="190" t="str">
        <f t="shared" si="1917"/>
        <v>AC$18</v>
      </c>
      <c r="AD1503" s="190" t="str">
        <f t="shared" si="1917"/>
        <v>AD$18</v>
      </c>
      <c r="AE1503" s="190" t="str">
        <f t="shared" si="1917"/>
        <v>AE$18</v>
      </c>
      <c r="AF1503" s="190" t="str">
        <f t="shared" si="1917"/>
        <v>AF$18</v>
      </c>
      <c r="AG1503" s="190" t="str">
        <f t="shared" si="1917"/>
        <v>AG$18</v>
      </c>
      <c r="AH1503" s="190" t="str">
        <f t="shared" si="1917"/>
        <v>AH$18</v>
      </c>
      <c r="AI1503" s="190" t="str">
        <f t="shared" si="1917"/>
        <v>AI$18</v>
      </c>
      <c r="AJ1503" s="190" t="str">
        <f t="shared" si="1917"/>
        <v>AJ$18</v>
      </c>
      <c r="AK1503" s="190" t="str">
        <f t="shared" si="1917"/>
        <v>AK$18</v>
      </c>
      <c r="AL1503" s="190" t="str">
        <f t="shared" si="1917"/>
        <v>AL$18</v>
      </c>
      <c r="AM1503" s="190" t="str">
        <f t="shared" si="1917"/>
        <v>AM$18</v>
      </c>
      <c r="AN1503" s="190" t="str">
        <f t="shared" si="1917"/>
        <v>AN$18</v>
      </c>
      <c r="AO1503" s="190" t="str">
        <f t="shared" si="1917"/>
        <v>AO$18</v>
      </c>
      <c r="AP1503" s="190" t="str">
        <f t="shared" si="1917"/>
        <v>AP$18</v>
      </c>
      <c r="AQ1503" s="190" t="str">
        <f t="shared" si="1917"/>
        <v>AQ$18</v>
      </c>
      <c r="AR1503" s="190" t="str">
        <f t="shared" si="1917"/>
        <v>AR$18</v>
      </c>
      <c r="AS1503" s="190" t="str">
        <f t="shared" si="1917"/>
        <v>AS$18</v>
      </c>
      <c r="AT1503" s="190" t="str">
        <f t="shared" si="1917"/>
        <v>AT$18</v>
      </c>
      <c r="AU1503" s="190" t="str">
        <f t="shared" si="1917"/>
        <v>AU$18</v>
      </c>
      <c r="AV1503" s="190" t="str">
        <f t="shared" si="1917"/>
        <v>AV$18</v>
      </c>
      <c r="AW1503" s="190" t="str">
        <f t="shared" si="1917"/>
        <v>AW$18</v>
      </c>
      <c r="AX1503" s="190" t="str">
        <f t="shared" si="1917"/>
        <v>AX$18</v>
      </c>
      <c r="AY1503" s="190" t="str">
        <f t="shared" ref="AY1503:CD1503" si="1918">AY$22</f>
        <v>AY$18</v>
      </c>
      <c r="AZ1503" s="190" t="str">
        <f t="shared" si="1918"/>
        <v>AZ$18</v>
      </c>
      <c r="BA1503" s="190" t="str">
        <f t="shared" si="1918"/>
        <v>BA$18</v>
      </c>
      <c r="BB1503" s="190" t="str">
        <f t="shared" si="1918"/>
        <v>BB$18</v>
      </c>
      <c r="BC1503" s="190" t="str">
        <f t="shared" si="1918"/>
        <v>BC$18</v>
      </c>
      <c r="BD1503" s="190" t="str">
        <f t="shared" si="1918"/>
        <v>BD$18</v>
      </c>
      <c r="BE1503" s="190" t="str">
        <f t="shared" si="1918"/>
        <v>BE$18</v>
      </c>
      <c r="BF1503" s="190" t="str">
        <f t="shared" si="1918"/>
        <v>BF$18</v>
      </c>
      <c r="BG1503" s="190" t="str">
        <f t="shared" si="1918"/>
        <v>BG$18</v>
      </c>
      <c r="BH1503" s="190" t="str">
        <f t="shared" si="1918"/>
        <v>BH$18</v>
      </c>
      <c r="BI1503" s="190" t="str">
        <f t="shared" si="1918"/>
        <v>BI$18</v>
      </c>
      <c r="BJ1503" s="190" t="str">
        <f t="shared" si="1918"/>
        <v>BJ$18</v>
      </c>
      <c r="BK1503" s="190" t="str">
        <f t="shared" si="1918"/>
        <v>BK$18</v>
      </c>
      <c r="BL1503" s="190" t="str">
        <f t="shared" si="1918"/>
        <v>BL$18</v>
      </c>
      <c r="BM1503" s="190" t="str">
        <f t="shared" si="1918"/>
        <v>BM$18</v>
      </c>
      <c r="BN1503" s="190" t="str">
        <f t="shared" si="1918"/>
        <v>BN$18</v>
      </c>
      <c r="BO1503" s="190" t="str">
        <f t="shared" si="1918"/>
        <v>BO$18</v>
      </c>
      <c r="BP1503" s="190" t="str">
        <f t="shared" si="1918"/>
        <v>BP$18</v>
      </c>
      <c r="BQ1503" s="190" t="str">
        <f t="shared" si="1918"/>
        <v>BQ$18</v>
      </c>
      <c r="BR1503" s="190" t="str">
        <f t="shared" si="1918"/>
        <v>BR$18</v>
      </c>
      <c r="BS1503" s="190" t="str">
        <f t="shared" si="1918"/>
        <v>BS$18</v>
      </c>
      <c r="BT1503" s="190" t="str">
        <f t="shared" si="1918"/>
        <v>BT$18</v>
      </c>
      <c r="BU1503" s="190" t="str">
        <f t="shared" si="1918"/>
        <v>BU$18</v>
      </c>
      <c r="BV1503" s="190" t="str">
        <f t="shared" si="1918"/>
        <v>BV$18</v>
      </c>
      <c r="BW1503" s="190" t="str">
        <f t="shared" si="1918"/>
        <v>BW$18</v>
      </c>
      <c r="BX1503" s="190" t="str">
        <f t="shared" si="1918"/>
        <v>BX$18</v>
      </c>
      <c r="BY1503" s="190" t="str">
        <f t="shared" si="1918"/>
        <v>BY$18</v>
      </c>
      <c r="BZ1503" s="190" t="str">
        <f t="shared" si="1918"/>
        <v>BZ$18</v>
      </c>
      <c r="CA1503" s="190" t="str">
        <f t="shared" si="1918"/>
        <v>CA$18</v>
      </c>
      <c r="CB1503" s="190" t="str">
        <f t="shared" si="1918"/>
        <v>CB$18</v>
      </c>
      <c r="CC1503" s="190" t="str">
        <f t="shared" si="1918"/>
        <v>CC$18</v>
      </c>
      <c r="CD1503" s="190" t="str">
        <f t="shared" si="1918"/>
        <v>CD$18</v>
      </c>
      <c r="CE1503" s="190" t="str">
        <f t="shared" ref="CE1503:CL1503" si="1919">CE$22</f>
        <v>CE$18</v>
      </c>
      <c r="CF1503" s="190" t="str">
        <f t="shared" si="1919"/>
        <v>CF$18</v>
      </c>
      <c r="CG1503" s="190" t="str">
        <f t="shared" si="1919"/>
        <v>CG$18</v>
      </c>
      <c r="CH1503" s="190" t="str">
        <f t="shared" si="1919"/>
        <v>CH$18</v>
      </c>
      <c r="CI1503" s="190" t="str">
        <f t="shared" si="1919"/>
        <v>CI$18</v>
      </c>
      <c r="CJ1503" s="190" t="str">
        <f t="shared" si="1919"/>
        <v>CJ$18</v>
      </c>
      <c r="CK1503" s="190" t="str">
        <f t="shared" si="1919"/>
        <v>CK$18</v>
      </c>
      <c r="CL1503" s="190" t="str">
        <f t="shared" si="1919"/>
        <v>CL$18</v>
      </c>
      <c r="CN1503" s="201"/>
      <c r="CO1503" s="190" t="str">
        <f t="shared" ref="CO1503:DL1503" si="1920">CO$22</f>
        <v>CO$18</v>
      </c>
      <c r="CP1503" s="190" t="str">
        <f t="shared" si="1920"/>
        <v>CP$18</v>
      </c>
      <c r="CQ1503" s="190" t="str">
        <f t="shared" si="1920"/>
        <v>CQ$18</v>
      </c>
      <c r="CR1503" s="190" t="str">
        <f t="shared" si="1920"/>
        <v>CR$18</v>
      </c>
      <c r="CS1503" s="190" t="str">
        <f t="shared" si="1920"/>
        <v>CS$18</v>
      </c>
      <c r="CT1503" s="190" t="str">
        <f t="shared" si="1920"/>
        <v>CT$18</v>
      </c>
      <c r="CU1503" s="190" t="str">
        <f t="shared" si="1920"/>
        <v>CU$18</v>
      </c>
      <c r="CV1503" s="190" t="str">
        <f t="shared" si="1920"/>
        <v>CV$18</v>
      </c>
      <c r="CW1503" s="190" t="str">
        <f t="shared" si="1920"/>
        <v>CW$18</v>
      </c>
      <c r="CX1503" s="190" t="str">
        <f t="shared" si="1920"/>
        <v>CX$18</v>
      </c>
      <c r="CY1503" s="190" t="str">
        <f t="shared" si="1920"/>
        <v>CY$18</v>
      </c>
      <c r="CZ1503" s="190" t="str">
        <f t="shared" si="1920"/>
        <v>CZ$18</v>
      </c>
      <c r="DA1503" s="190" t="str">
        <f t="shared" si="1920"/>
        <v>DA$18</v>
      </c>
      <c r="DB1503" s="190" t="str">
        <f t="shared" si="1920"/>
        <v>DB$18</v>
      </c>
      <c r="DC1503" s="190" t="str">
        <f t="shared" si="1920"/>
        <v>DC$18</v>
      </c>
      <c r="DD1503" s="190" t="str">
        <f t="shared" si="1920"/>
        <v>DD$18</v>
      </c>
      <c r="DE1503" s="190" t="str">
        <f t="shared" si="1920"/>
        <v>DE$18</v>
      </c>
      <c r="DF1503" s="190" t="str">
        <f t="shared" si="1920"/>
        <v>DF$18</v>
      </c>
      <c r="DG1503" s="190" t="str">
        <f t="shared" si="1920"/>
        <v>DG$18</v>
      </c>
      <c r="DH1503" s="190" t="str">
        <f t="shared" si="1920"/>
        <v>DH$18</v>
      </c>
      <c r="DI1503" s="190" t="str">
        <f t="shared" si="1920"/>
        <v>DI$18</v>
      </c>
      <c r="DJ1503" s="190" t="str">
        <f t="shared" si="1920"/>
        <v>DJ$18</v>
      </c>
      <c r="DK1503" s="190" t="str">
        <f t="shared" si="1920"/>
        <v>DK$18</v>
      </c>
      <c r="DL1503" s="190" t="str">
        <f t="shared" si="1920"/>
        <v>DL$18</v>
      </c>
    </row>
    <row r="1504" spans="1:116" x14ac:dyDescent="0.4">
      <c r="A1504" s="174"/>
      <c r="E1504" s="8"/>
      <c r="G1504" s="175" t="s">
        <v>464</v>
      </c>
      <c r="H1504" s="200"/>
      <c r="I1504" s="201"/>
      <c r="J1504" s="201"/>
      <c r="K1504" s="202"/>
      <c r="L1504" s="202"/>
      <c r="M1504" s="202"/>
      <c r="N1504" s="202"/>
      <c r="O1504" s="202"/>
      <c r="P1504" s="202"/>
      <c r="R1504" s="202"/>
      <c r="S1504" s="190" t="str">
        <f t="shared" ref="S1504:AX1504" si="1921">S$23</f>
        <v>S$19</v>
      </c>
      <c r="T1504" s="190" t="str">
        <f t="shared" si="1921"/>
        <v>T$19</v>
      </c>
      <c r="U1504" s="190" t="str">
        <f t="shared" si="1921"/>
        <v>U$19</v>
      </c>
      <c r="V1504" s="190" t="str">
        <f t="shared" si="1921"/>
        <v>V$19</v>
      </c>
      <c r="W1504" s="190" t="str">
        <f t="shared" si="1921"/>
        <v>W$19</v>
      </c>
      <c r="X1504" s="190" t="str">
        <f t="shared" si="1921"/>
        <v>X$19</v>
      </c>
      <c r="Y1504" s="190" t="str">
        <f t="shared" si="1921"/>
        <v>Y$19</v>
      </c>
      <c r="Z1504" s="190" t="str">
        <f t="shared" si="1921"/>
        <v>Z$19</v>
      </c>
      <c r="AA1504" s="190" t="str">
        <f t="shared" si="1921"/>
        <v>AA$19</v>
      </c>
      <c r="AB1504" s="190" t="str">
        <f t="shared" si="1921"/>
        <v>AB$19</v>
      </c>
      <c r="AC1504" s="190" t="str">
        <f t="shared" si="1921"/>
        <v>AC$19</v>
      </c>
      <c r="AD1504" s="190" t="str">
        <f t="shared" si="1921"/>
        <v>AD$19</v>
      </c>
      <c r="AE1504" s="190" t="str">
        <f t="shared" si="1921"/>
        <v>AE$19</v>
      </c>
      <c r="AF1504" s="190" t="str">
        <f t="shared" si="1921"/>
        <v>AF$19</v>
      </c>
      <c r="AG1504" s="190" t="str">
        <f t="shared" si="1921"/>
        <v>AG$19</v>
      </c>
      <c r="AH1504" s="190" t="str">
        <f t="shared" si="1921"/>
        <v>AH$19</v>
      </c>
      <c r="AI1504" s="190" t="str">
        <f t="shared" si="1921"/>
        <v>AI$19</v>
      </c>
      <c r="AJ1504" s="190" t="str">
        <f t="shared" si="1921"/>
        <v>AJ$19</v>
      </c>
      <c r="AK1504" s="190" t="str">
        <f t="shared" si="1921"/>
        <v>AK$19</v>
      </c>
      <c r="AL1504" s="190" t="str">
        <f t="shared" si="1921"/>
        <v>AL$19</v>
      </c>
      <c r="AM1504" s="190" t="str">
        <f t="shared" si="1921"/>
        <v>AM$19</v>
      </c>
      <c r="AN1504" s="190" t="str">
        <f t="shared" si="1921"/>
        <v>AN$19</v>
      </c>
      <c r="AO1504" s="190" t="str">
        <f t="shared" si="1921"/>
        <v>AO$19</v>
      </c>
      <c r="AP1504" s="190" t="str">
        <f t="shared" si="1921"/>
        <v>AP$19</v>
      </c>
      <c r="AQ1504" s="190" t="str">
        <f t="shared" si="1921"/>
        <v>AQ$19</v>
      </c>
      <c r="AR1504" s="190" t="str">
        <f t="shared" si="1921"/>
        <v>AR$19</v>
      </c>
      <c r="AS1504" s="190" t="str">
        <f t="shared" si="1921"/>
        <v>AS$19</v>
      </c>
      <c r="AT1504" s="190" t="str">
        <f t="shared" si="1921"/>
        <v>AT$19</v>
      </c>
      <c r="AU1504" s="190" t="str">
        <f t="shared" si="1921"/>
        <v>AU$19</v>
      </c>
      <c r="AV1504" s="190" t="str">
        <f t="shared" si="1921"/>
        <v>AV$19</v>
      </c>
      <c r="AW1504" s="190" t="str">
        <f t="shared" si="1921"/>
        <v>AW$19</v>
      </c>
      <c r="AX1504" s="190" t="str">
        <f t="shared" si="1921"/>
        <v>AX$19</v>
      </c>
      <c r="AY1504" s="190" t="str">
        <f t="shared" ref="AY1504:CD1504" si="1922">AY$23</f>
        <v>AY$19</v>
      </c>
      <c r="AZ1504" s="190" t="str">
        <f t="shared" si="1922"/>
        <v>AZ$19</v>
      </c>
      <c r="BA1504" s="190" t="str">
        <f t="shared" si="1922"/>
        <v>BA$19</v>
      </c>
      <c r="BB1504" s="190" t="str">
        <f t="shared" si="1922"/>
        <v>BB$19</v>
      </c>
      <c r="BC1504" s="190" t="str">
        <f t="shared" si="1922"/>
        <v>BC$19</v>
      </c>
      <c r="BD1504" s="190" t="str">
        <f t="shared" si="1922"/>
        <v>BD$19</v>
      </c>
      <c r="BE1504" s="190" t="str">
        <f t="shared" si="1922"/>
        <v>BE$19</v>
      </c>
      <c r="BF1504" s="190" t="str">
        <f t="shared" si="1922"/>
        <v>BF$19</v>
      </c>
      <c r="BG1504" s="190" t="str">
        <f t="shared" si="1922"/>
        <v>BG$19</v>
      </c>
      <c r="BH1504" s="190" t="str">
        <f t="shared" si="1922"/>
        <v>BH$19</v>
      </c>
      <c r="BI1504" s="190" t="str">
        <f t="shared" si="1922"/>
        <v>BI$19</v>
      </c>
      <c r="BJ1504" s="190" t="str">
        <f t="shared" si="1922"/>
        <v>BJ$19</v>
      </c>
      <c r="BK1504" s="190" t="str">
        <f t="shared" si="1922"/>
        <v>BK$19</v>
      </c>
      <c r="BL1504" s="190" t="str">
        <f t="shared" si="1922"/>
        <v>BL$19</v>
      </c>
      <c r="BM1504" s="190" t="str">
        <f t="shared" si="1922"/>
        <v>BM$19</v>
      </c>
      <c r="BN1504" s="190" t="str">
        <f t="shared" si="1922"/>
        <v>BN$19</v>
      </c>
      <c r="BO1504" s="190" t="str">
        <f t="shared" si="1922"/>
        <v>BO$19</v>
      </c>
      <c r="BP1504" s="190" t="str">
        <f t="shared" si="1922"/>
        <v>BP$19</v>
      </c>
      <c r="BQ1504" s="190" t="str">
        <f t="shared" si="1922"/>
        <v>BQ$19</v>
      </c>
      <c r="BR1504" s="190" t="str">
        <f t="shared" si="1922"/>
        <v>BR$19</v>
      </c>
      <c r="BS1504" s="190" t="str">
        <f t="shared" si="1922"/>
        <v>BS$19</v>
      </c>
      <c r="BT1504" s="190" t="str">
        <f t="shared" si="1922"/>
        <v>BT$19</v>
      </c>
      <c r="BU1504" s="190" t="str">
        <f t="shared" si="1922"/>
        <v>BU$19</v>
      </c>
      <c r="BV1504" s="190" t="str">
        <f t="shared" si="1922"/>
        <v>BV$19</v>
      </c>
      <c r="BW1504" s="190" t="str">
        <f t="shared" si="1922"/>
        <v>BW$19</v>
      </c>
      <c r="BX1504" s="190" t="str">
        <f t="shared" si="1922"/>
        <v>BX$19</v>
      </c>
      <c r="BY1504" s="190" t="str">
        <f t="shared" si="1922"/>
        <v>BY$19</v>
      </c>
      <c r="BZ1504" s="190" t="str">
        <f t="shared" si="1922"/>
        <v>BZ$19</v>
      </c>
      <c r="CA1504" s="190" t="str">
        <f t="shared" si="1922"/>
        <v>CA$19</v>
      </c>
      <c r="CB1504" s="190" t="str">
        <f t="shared" si="1922"/>
        <v>CB$19</v>
      </c>
      <c r="CC1504" s="190" t="str">
        <f t="shared" si="1922"/>
        <v>CC$19</v>
      </c>
      <c r="CD1504" s="190" t="str">
        <f t="shared" si="1922"/>
        <v>CD$19</v>
      </c>
      <c r="CE1504" s="190" t="str">
        <f t="shared" ref="CE1504:CL1504" si="1923">CE$23</f>
        <v>CE$19</v>
      </c>
      <c r="CF1504" s="190" t="str">
        <f t="shared" si="1923"/>
        <v>CF$19</v>
      </c>
      <c r="CG1504" s="190" t="str">
        <f t="shared" si="1923"/>
        <v>CG$19</v>
      </c>
      <c r="CH1504" s="190" t="str">
        <f t="shared" si="1923"/>
        <v>CH$19</v>
      </c>
      <c r="CI1504" s="190" t="str">
        <f t="shared" si="1923"/>
        <v>CI$19</v>
      </c>
      <c r="CJ1504" s="190" t="str">
        <f t="shared" si="1923"/>
        <v>CJ$19</v>
      </c>
      <c r="CK1504" s="190" t="str">
        <f t="shared" si="1923"/>
        <v>CK$19</v>
      </c>
      <c r="CL1504" s="190" t="str">
        <f t="shared" si="1923"/>
        <v>CL$19</v>
      </c>
      <c r="CN1504" s="201"/>
      <c r="CO1504" s="190" t="str">
        <f t="shared" ref="CO1504:DL1504" si="1924">CO$23</f>
        <v>CO$19</v>
      </c>
      <c r="CP1504" s="190" t="str">
        <f t="shared" si="1924"/>
        <v>CP$19</v>
      </c>
      <c r="CQ1504" s="190" t="str">
        <f t="shared" si="1924"/>
        <v>CQ$19</v>
      </c>
      <c r="CR1504" s="190" t="str">
        <f t="shared" si="1924"/>
        <v>CR$19</v>
      </c>
      <c r="CS1504" s="190" t="str">
        <f t="shared" si="1924"/>
        <v>CS$19</v>
      </c>
      <c r="CT1504" s="190" t="str">
        <f t="shared" si="1924"/>
        <v>CT$19</v>
      </c>
      <c r="CU1504" s="190" t="str">
        <f t="shared" si="1924"/>
        <v>CU$19</v>
      </c>
      <c r="CV1504" s="190" t="str">
        <f t="shared" si="1924"/>
        <v>CV$19</v>
      </c>
      <c r="CW1504" s="190" t="str">
        <f t="shared" si="1924"/>
        <v>CW$19</v>
      </c>
      <c r="CX1504" s="190" t="str">
        <f t="shared" si="1924"/>
        <v>CX$19</v>
      </c>
      <c r="CY1504" s="190" t="str">
        <f t="shared" si="1924"/>
        <v>CY$19</v>
      </c>
      <c r="CZ1504" s="190" t="str">
        <f t="shared" si="1924"/>
        <v>CZ$19</v>
      </c>
      <c r="DA1504" s="190" t="str">
        <f t="shared" si="1924"/>
        <v>DA$19</v>
      </c>
      <c r="DB1504" s="190" t="str">
        <f t="shared" si="1924"/>
        <v>DB$19</v>
      </c>
      <c r="DC1504" s="190" t="str">
        <f t="shared" si="1924"/>
        <v>DC$19</v>
      </c>
      <c r="DD1504" s="190" t="str">
        <f t="shared" si="1924"/>
        <v>DD$19</v>
      </c>
      <c r="DE1504" s="190" t="str">
        <f t="shared" si="1924"/>
        <v>DE$19</v>
      </c>
      <c r="DF1504" s="190" t="str">
        <f t="shared" si="1924"/>
        <v>DF$19</v>
      </c>
      <c r="DG1504" s="190" t="str">
        <f t="shared" si="1924"/>
        <v>DG$19</v>
      </c>
      <c r="DH1504" s="190" t="str">
        <f t="shared" si="1924"/>
        <v>DH$19</v>
      </c>
      <c r="DI1504" s="190" t="str">
        <f t="shared" si="1924"/>
        <v>DI$19</v>
      </c>
      <c r="DJ1504" s="190" t="str">
        <f t="shared" si="1924"/>
        <v>DJ$19</v>
      </c>
      <c r="DK1504" s="190" t="str">
        <f t="shared" si="1924"/>
        <v>DK$19</v>
      </c>
      <c r="DL1504" s="190" t="str">
        <f t="shared" si="1924"/>
        <v>DL$19</v>
      </c>
    </row>
    <row r="1505" spans="1:116" x14ac:dyDescent="0.4">
      <c r="A1505" s="31" t="s">
        <v>218</v>
      </c>
      <c r="B1505" s="31" t="s">
        <v>81</v>
      </c>
      <c r="C1505" s="31"/>
      <c r="D1505" t="s">
        <v>773</v>
      </c>
      <c r="E1505" s="8" t="str">
        <f t="shared" ref="E1505:E1536" si="1925">ROW()&amp;" "&amp;D1505</f>
        <v>1505 SUB-S</v>
      </c>
      <c r="F1505" t="s">
        <v>447</v>
      </c>
      <c r="G1505" s="66" t="s">
        <v>164</v>
      </c>
      <c r="H1505" s="22"/>
      <c r="I1505" s="306"/>
      <c r="J1505" s="306"/>
      <c r="K1505" s="22"/>
      <c r="L1505" s="22"/>
      <c r="M1505" s="22"/>
      <c r="N1505" s="22"/>
      <c r="O1505" s="22"/>
      <c r="P1505" s="22"/>
      <c r="R1505" s="66"/>
      <c r="S1505" s="307"/>
      <c r="T1505" s="307"/>
      <c r="U1505" s="307"/>
      <c r="V1505" s="307"/>
      <c r="W1505" s="307"/>
      <c r="X1505" s="307"/>
      <c r="Y1505" s="307"/>
      <c r="Z1505" s="307"/>
      <c r="AA1505" s="307"/>
      <c r="AB1505" s="307"/>
      <c r="AC1505" s="307"/>
      <c r="AD1505" s="307"/>
      <c r="AE1505" s="307"/>
      <c r="AF1505" s="307"/>
      <c r="AG1505" s="307"/>
      <c r="AH1505" s="307"/>
      <c r="AI1505" s="307"/>
      <c r="AJ1505" s="307"/>
      <c r="AK1505" s="307"/>
      <c r="AL1505" s="307"/>
      <c r="AM1505" s="307"/>
      <c r="AN1505" s="307"/>
      <c r="AO1505" s="307"/>
      <c r="AP1505" s="307"/>
      <c r="AQ1505" s="307"/>
      <c r="AR1505" s="307"/>
      <c r="AS1505" s="307"/>
      <c r="AT1505" s="307"/>
      <c r="AU1505" s="307"/>
      <c r="AV1505" s="307"/>
      <c r="AW1505" s="307"/>
      <c r="AX1505" s="307"/>
      <c r="AY1505" s="307"/>
      <c r="AZ1505" s="307"/>
      <c r="BA1505" s="307"/>
      <c r="BB1505" s="307"/>
      <c r="BC1505" s="307"/>
      <c r="BD1505" s="307"/>
      <c r="BE1505" s="307"/>
      <c r="BF1505" s="307"/>
      <c r="BG1505" s="307"/>
      <c r="BH1505" s="307"/>
      <c r="BI1505" s="307"/>
      <c r="BJ1505" s="307"/>
      <c r="BK1505" s="307"/>
      <c r="BL1505" s="307"/>
      <c r="BM1505" s="307"/>
      <c r="BN1505" s="307"/>
      <c r="BO1505" s="307"/>
      <c r="BP1505" s="307"/>
      <c r="BQ1505" s="307"/>
      <c r="BR1505" s="307"/>
      <c r="BS1505" s="307"/>
      <c r="BT1505" s="307"/>
      <c r="BU1505" s="307"/>
      <c r="BV1505" s="307"/>
      <c r="BW1505" s="307"/>
      <c r="BX1505" s="307"/>
      <c r="BY1505" s="307"/>
      <c r="BZ1505" s="307"/>
      <c r="CA1505" s="307"/>
      <c r="CB1505" s="307"/>
      <c r="CC1505" s="307"/>
      <c r="CD1505" s="307"/>
      <c r="CE1505" s="307"/>
      <c r="CF1505" s="307"/>
      <c r="CG1505" s="307"/>
      <c r="CH1505" s="307"/>
      <c r="CI1505" s="307"/>
      <c r="CJ1505" s="307"/>
      <c r="CK1505" s="307"/>
      <c r="CL1505" s="307"/>
      <c r="CN1505" s="306"/>
      <c r="CO1505" s="307"/>
      <c r="CP1505" s="307"/>
      <c r="CQ1505" s="307"/>
      <c r="CR1505" s="307"/>
      <c r="CS1505" s="307"/>
      <c r="CT1505" s="307"/>
      <c r="CU1505" s="307"/>
      <c r="CV1505" s="307"/>
      <c r="CW1505" s="307"/>
      <c r="CX1505" s="307"/>
      <c r="CY1505" s="307"/>
      <c r="CZ1505" s="307"/>
      <c r="DA1505" s="307"/>
      <c r="DB1505" s="307"/>
      <c r="DC1505" s="307"/>
      <c r="DD1505" s="307"/>
      <c r="DE1505" s="307"/>
      <c r="DF1505" s="307"/>
      <c r="DG1505" s="307"/>
      <c r="DH1505" s="307"/>
      <c r="DI1505" s="307"/>
      <c r="DJ1505" s="307"/>
      <c r="DK1505" s="307"/>
      <c r="DL1505" s="307"/>
    </row>
    <row r="1506" spans="1:116" x14ac:dyDescent="0.4">
      <c r="B1506" t="str">
        <f>E1506</f>
        <v>1506 SUB-S</v>
      </c>
      <c r="D1506" t="s">
        <v>773</v>
      </c>
      <c r="E1506" s="8" t="str">
        <f t="shared" si="1925"/>
        <v>1506 SUB-S</v>
      </c>
      <c r="G1506" s="145" t="str">
        <f>"% of "&amp;G1521&amp;"s "&amp;"- conversion to new subscriber"</f>
        <v>% of primary units - conversion to new subscriber</v>
      </c>
      <c r="H1506" s="12"/>
      <c r="I1506" s="60"/>
      <c r="J1506" s="60"/>
      <c r="K1506" s="16">
        <v>0.1</v>
      </c>
      <c r="L1506" s="16">
        <v>0.1</v>
      </c>
      <c r="M1506" s="16">
        <v>0.1</v>
      </c>
      <c r="N1506" s="16">
        <v>0.1</v>
      </c>
      <c r="O1506" s="16">
        <v>0.1</v>
      </c>
      <c r="P1506" s="16">
        <v>0.1</v>
      </c>
      <c r="R1506" s="20"/>
      <c r="S1506" s="150" cm="1">
        <f t="array" ref="S1506">INDEX($K:$P,ROW(),MATCH(S$3,$K$2:$P$2,0))</f>
        <v>0.1</v>
      </c>
      <c r="T1506" s="150" cm="1">
        <f t="array" ref="T1506">INDEX($K:$P,ROW(),MATCH(T$3,$K$2:$P$2,0))</f>
        <v>0.1</v>
      </c>
      <c r="U1506" s="150" cm="1">
        <f t="array" ref="U1506">INDEX($K:$P,ROW(),MATCH(U$3,$K$2:$P$2,0))</f>
        <v>0.1</v>
      </c>
      <c r="V1506" s="150" cm="1">
        <f t="array" ref="V1506">INDEX($K:$P,ROW(),MATCH(V$3,$K$2:$P$2,0))</f>
        <v>0.1</v>
      </c>
      <c r="W1506" s="150" cm="1">
        <f t="array" ref="W1506">INDEX($K:$P,ROW(),MATCH(W$3,$K$2:$P$2,0))</f>
        <v>0.1</v>
      </c>
      <c r="X1506" s="150" cm="1">
        <f t="array" ref="X1506">INDEX($K:$P,ROW(),MATCH(X$3,$K$2:$P$2,0))</f>
        <v>0.1</v>
      </c>
      <c r="Y1506" s="150" cm="1">
        <f t="array" ref="Y1506">INDEX($K:$P,ROW(),MATCH(Y$3,$K$2:$P$2,0))</f>
        <v>0.1</v>
      </c>
      <c r="Z1506" s="150" cm="1">
        <f t="array" ref="Z1506">INDEX($K:$P,ROW(),MATCH(Z$3,$K$2:$P$2,0))</f>
        <v>0.1</v>
      </c>
      <c r="AA1506" s="150" cm="1">
        <f t="array" ref="AA1506">INDEX($K:$P,ROW(),MATCH(AA$3,$K$2:$P$2,0))</f>
        <v>0.1</v>
      </c>
      <c r="AB1506" s="150" cm="1">
        <f t="array" ref="AB1506">INDEX($K:$P,ROW(),MATCH(AB$3,$K$2:$P$2,0))</f>
        <v>0.1</v>
      </c>
      <c r="AC1506" s="150" cm="1">
        <f t="array" ref="AC1506">INDEX($K:$P,ROW(),MATCH(AC$3,$K$2:$P$2,0))</f>
        <v>0.1</v>
      </c>
      <c r="AD1506" s="150" cm="1">
        <f t="array" ref="AD1506">INDEX($K:$P,ROW(),MATCH(AD$3,$K$2:$P$2,0))</f>
        <v>0.1</v>
      </c>
      <c r="AE1506" s="150" cm="1">
        <f t="array" ref="AE1506">INDEX($K:$P,ROW(),MATCH(AE$3,$K$2:$P$2,0))</f>
        <v>0.1</v>
      </c>
      <c r="AF1506" s="150" cm="1">
        <f t="array" ref="AF1506">INDEX($K:$P,ROW(),MATCH(AF$3,$K$2:$P$2,0))</f>
        <v>0.1</v>
      </c>
      <c r="AG1506" s="150" cm="1">
        <f t="array" ref="AG1506">INDEX($K:$P,ROW(),MATCH(AG$3,$K$2:$P$2,0))</f>
        <v>0.1</v>
      </c>
      <c r="AH1506" s="150" cm="1">
        <f t="array" ref="AH1506">INDEX($K:$P,ROW(),MATCH(AH$3,$K$2:$P$2,0))</f>
        <v>0.1</v>
      </c>
      <c r="AI1506" s="150" cm="1">
        <f t="array" ref="AI1506">INDEX($K:$P,ROW(),MATCH(AI$3,$K$2:$P$2,0))</f>
        <v>0.1</v>
      </c>
      <c r="AJ1506" s="150" cm="1">
        <f t="array" ref="AJ1506">INDEX($K:$P,ROW(),MATCH(AJ$3,$K$2:$P$2,0))</f>
        <v>0.1</v>
      </c>
      <c r="AK1506" s="150" cm="1">
        <f t="array" ref="AK1506">INDEX($K:$P,ROW(),MATCH(AK$3,$K$2:$P$2,0))</f>
        <v>0.1</v>
      </c>
      <c r="AL1506" s="150" cm="1">
        <f t="array" ref="AL1506">INDEX($K:$P,ROW(),MATCH(AL$3,$K$2:$P$2,0))</f>
        <v>0.1</v>
      </c>
      <c r="AM1506" s="150" cm="1">
        <f t="array" ref="AM1506">INDEX($K:$P,ROW(),MATCH(AM$3,$K$2:$P$2,0))</f>
        <v>0.1</v>
      </c>
      <c r="AN1506" s="150" cm="1">
        <f t="array" ref="AN1506">INDEX($K:$P,ROW(),MATCH(AN$3,$K$2:$P$2,0))</f>
        <v>0.1</v>
      </c>
      <c r="AO1506" s="150" cm="1">
        <f t="array" ref="AO1506">INDEX($K:$P,ROW(),MATCH(AO$3,$K$2:$P$2,0))</f>
        <v>0.1</v>
      </c>
      <c r="AP1506" s="150" cm="1">
        <f t="array" ref="AP1506">INDEX($K:$P,ROW(),MATCH(AP$3,$K$2:$P$2,0))</f>
        <v>0.1</v>
      </c>
      <c r="AQ1506" s="150" cm="1">
        <f t="array" ref="AQ1506">INDEX($K:$P,ROW(),MATCH(AQ$3,$K$2:$P$2,0))</f>
        <v>0.1</v>
      </c>
      <c r="AR1506" s="150" cm="1">
        <f t="array" ref="AR1506">INDEX($K:$P,ROW(),MATCH(AR$3,$K$2:$P$2,0))</f>
        <v>0.1</v>
      </c>
      <c r="AS1506" s="150" cm="1">
        <f t="array" ref="AS1506">INDEX($K:$P,ROW(),MATCH(AS$3,$K$2:$P$2,0))</f>
        <v>0.1</v>
      </c>
      <c r="AT1506" s="150" cm="1">
        <f t="array" ref="AT1506">INDEX($K:$P,ROW(),MATCH(AT$3,$K$2:$P$2,0))</f>
        <v>0.1</v>
      </c>
      <c r="AU1506" s="150" cm="1">
        <f t="array" ref="AU1506">INDEX($K:$P,ROW(),MATCH(AU$3,$K$2:$P$2,0))</f>
        <v>0.1</v>
      </c>
      <c r="AV1506" s="150" cm="1">
        <f t="array" ref="AV1506">INDEX($K:$P,ROW(),MATCH(AV$3,$K$2:$P$2,0))</f>
        <v>0.1</v>
      </c>
      <c r="AW1506" s="150" cm="1">
        <f t="array" ref="AW1506">INDEX($K:$P,ROW(),MATCH(AW$3,$K$2:$P$2,0))</f>
        <v>0.1</v>
      </c>
      <c r="AX1506" s="150" cm="1">
        <f t="array" ref="AX1506">INDEX($K:$P,ROW(),MATCH(AX$3,$K$2:$P$2,0))</f>
        <v>0.1</v>
      </c>
      <c r="AY1506" s="150" cm="1">
        <f t="array" ref="AY1506">INDEX($K:$P,ROW(),MATCH(AY$3,$K$2:$P$2,0))</f>
        <v>0.1</v>
      </c>
      <c r="AZ1506" s="150" cm="1">
        <f t="array" ref="AZ1506">INDEX($K:$P,ROW(),MATCH(AZ$3,$K$2:$P$2,0))</f>
        <v>0.1</v>
      </c>
      <c r="BA1506" s="150" cm="1">
        <f t="array" ref="BA1506">INDEX($K:$P,ROW(),MATCH(BA$3,$K$2:$P$2,0))</f>
        <v>0.1</v>
      </c>
      <c r="BB1506" s="150" cm="1">
        <f t="array" ref="BB1506">INDEX($K:$P,ROW(),MATCH(BB$3,$K$2:$P$2,0))</f>
        <v>0.1</v>
      </c>
      <c r="BC1506" s="150" cm="1">
        <f t="array" ref="BC1506">INDEX($K:$P,ROW(),MATCH(BC$3,$K$2:$P$2,0))</f>
        <v>0.1</v>
      </c>
      <c r="BD1506" s="150" cm="1">
        <f t="array" ref="BD1506">INDEX($K:$P,ROW(),MATCH(BD$3,$K$2:$P$2,0))</f>
        <v>0.1</v>
      </c>
      <c r="BE1506" s="150" cm="1">
        <f t="array" ref="BE1506">INDEX($K:$P,ROW(),MATCH(BE$3,$K$2:$P$2,0))</f>
        <v>0.1</v>
      </c>
      <c r="BF1506" s="150" cm="1">
        <f t="array" ref="BF1506">INDEX($K:$P,ROW(),MATCH(BF$3,$K$2:$P$2,0))</f>
        <v>0.1</v>
      </c>
      <c r="BG1506" s="150" cm="1">
        <f t="array" ref="BG1506">INDEX($K:$P,ROW(),MATCH(BG$3,$K$2:$P$2,0))</f>
        <v>0.1</v>
      </c>
      <c r="BH1506" s="150" cm="1">
        <f t="array" ref="BH1506">INDEX($K:$P,ROW(),MATCH(BH$3,$K$2:$P$2,0))</f>
        <v>0.1</v>
      </c>
      <c r="BI1506" s="150" cm="1">
        <f t="array" ref="BI1506">INDEX($K:$P,ROW(),MATCH(BI$3,$K$2:$P$2,0))</f>
        <v>0.1</v>
      </c>
      <c r="BJ1506" s="150" cm="1">
        <f t="array" ref="BJ1506">INDEX($K:$P,ROW(),MATCH(BJ$3,$K$2:$P$2,0))</f>
        <v>0.1</v>
      </c>
      <c r="BK1506" s="150" cm="1">
        <f t="array" ref="BK1506">INDEX($K:$P,ROW(),MATCH(BK$3,$K$2:$P$2,0))</f>
        <v>0.1</v>
      </c>
      <c r="BL1506" s="150" cm="1">
        <f t="array" ref="BL1506">INDEX($K:$P,ROW(),MATCH(BL$3,$K$2:$P$2,0))</f>
        <v>0.1</v>
      </c>
      <c r="BM1506" s="150" cm="1">
        <f t="array" ref="BM1506">INDEX($K:$P,ROW(),MATCH(BM$3,$K$2:$P$2,0))</f>
        <v>0.1</v>
      </c>
      <c r="BN1506" s="150" cm="1">
        <f t="array" ref="BN1506">INDEX($K:$P,ROW(),MATCH(BN$3,$K$2:$P$2,0))</f>
        <v>0.1</v>
      </c>
      <c r="BO1506" s="150" cm="1">
        <f t="array" ref="BO1506">INDEX($K:$P,ROW(),MATCH(BO$3,$K$2:$P$2,0))</f>
        <v>0.1</v>
      </c>
      <c r="BP1506" s="150" cm="1">
        <f t="array" ref="BP1506">INDEX($K:$P,ROW(),MATCH(BP$3,$K$2:$P$2,0))</f>
        <v>0.1</v>
      </c>
      <c r="BQ1506" s="150" cm="1">
        <f t="array" ref="BQ1506">INDEX($K:$P,ROW(),MATCH(BQ$3,$K$2:$P$2,0))</f>
        <v>0.1</v>
      </c>
      <c r="BR1506" s="150" cm="1">
        <f t="array" ref="BR1506">INDEX($K:$P,ROW(),MATCH(BR$3,$K$2:$P$2,0))</f>
        <v>0.1</v>
      </c>
      <c r="BS1506" s="150" cm="1">
        <f t="array" ref="BS1506">INDEX($K:$P,ROW(),MATCH(BS$3,$K$2:$P$2,0))</f>
        <v>0.1</v>
      </c>
      <c r="BT1506" s="150" cm="1">
        <f t="array" ref="BT1506">INDEX($K:$P,ROW(),MATCH(BT$3,$K$2:$P$2,0))</f>
        <v>0.1</v>
      </c>
      <c r="BU1506" s="150" cm="1">
        <f t="array" ref="BU1506">INDEX($K:$P,ROW(),MATCH(BU$3,$K$2:$P$2,0))</f>
        <v>0.1</v>
      </c>
      <c r="BV1506" s="150" cm="1">
        <f t="array" ref="BV1506">INDEX($K:$P,ROW(),MATCH(BV$3,$K$2:$P$2,0))</f>
        <v>0.1</v>
      </c>
      <c r="BW1506" s="150" cm="1">
        <f t="array" ref="BW1506">INDEX($K:$P,ROW(),MATCH(BW$3,$K$2:$P$2,0))</f>
        <v>0.1</v>
      </c>
      <c r="BX1506" s="150" cm="1">
        <f t="array" ref="BX1506">INDEX($K:$P,ROW(),MATCH(BX$3,$K$2:$P$2,0))</f>
        <v>0.1</v>
      </c>
      <c r="BY1506" s="150" cm="1">
        <f t="array" ref="BY1506">INDEX($K:$P,ROW(),MATCH(BY$3,$K$2:$P$2,0))</f>
        <v>0.1</v>
      </c>
      <c r="BZ1506" s="150" cm="1">
        <f t="array" ref="BZ1506">INDEX($K:$P,ROW(),MATCH(BZ$3,$K$2:$P$2,0))</f>
        <v>0.1</v>
      </c>
      <c r="CA1506" s="150" cm="1">
        <f t="array" ref="CA1506">INDEX($K:$P,ROW(),MATCH(CA$3,$K$2:$P$2,0))</f>
        <v>0.1</v>
      </c>
      <c r="CB1506" s="150" cm="1">
        <f t="array" ref="CB1506">INDEX($K:$P,ROW(),MATCH(CB$3,$K$2:$P$2,0))</f>
        <v>0.1</v>
      </c>
      <c r="CC1506" s="150" cm="1">
        <f t="array" ref="CC1506">INDEX($K:$P,ROW(),MATCH(CC$3,$K$2:$P$2,0))</f>
        <v>0.1</v>
      </c>
      <c r="CD1506" s="150" cm="1">
        <f t="array" ref="CD1506">INDEX($K:$P,ROW(),MATCH(CD$3,$K$2:$P$2,0))</f>
        <v>0.1</v>
      </c>
      <c r="CE1506" s="150" cm="1">
        <f t="array" ref="CE1506">INDEX($K:$P,ROW(),MATCH(CE$3,$K$2:$P$2,0))</f>
        <v>0.1</v>
      </c>
      <c r="CF1506" s="150" cm="1">
        <f t="array" ref="CF1506">INDEX($K:$P,ROW(),MATCH(CF$3,$K$2:$P$2,0))</f>
        <v>0.1</v>
      </c>
      <c r="CG1506" s="150" cm="1">
        <f t="array" ref="CG1506">INDEX($K:$P,ROW(),MATCH(CG$3,$K$2:$P$2,0))</f>
        <v>0.1</v>
      </c>
      <c r="CH1506" s="150" cm="1">
        <f t="array" ref="CH1506">INDEX($K:$P,ROW(),MATCH(CH$3,$K$2:$P$2,0))</f>
        <v>0.1</v>
      </c>
      <c r="CI1506" s="150" cm="1">
        <f t="array" ref="CI1506">INDEX($K:$P,ROW(),MATCH(CI$3,$K$2:$P$2,0))</f>
        <v>0.1</v>
      </c>
      <c r="CJ1506" s="150" cm="1">
        <f t="array" ref="CJ1506">INDEX($K:$P,ROW(),MATCH(CJ$3,$K$2:$P$2,0))</f>
        <v>0.1</v>
      </c>
      <c r="CK1506" s="150" cm="1">
        <f t="array" ref="CK1506">INDEX($K:$P,ROW(),MATCH(CK$3,$K$2:$P$2,0))</f>
        <v>0.1</v>
      </c>
      <c r="CL1506" s="150" cm="1">
        <f t="array" ref="CL1506">INDEX($K:$P,ROW(),MATCH(CL$3,$K$2:$P$2,0))</f>
        <v>0.1</v>
      </c>
      <c r="CN1506" s="60"/>
      <c r="CO1506" s="150" t="e" cm="1">
        <f t="array" ref="CO1506">INDEX($K:$P,ROW(),MATCH(CO$3,$K$2:$P$2,0))</f>
        <v>#N/A</v>
      </c>
      <c r="CP1506" s="150" t="e" cm="1">
        <f t="array" ref="CP1506">INDEX($K:$P,ROW(),MATCH(CP$3,$K$2:$P$2,0))</f>
        <v>#N/A</v>
      </c>
      <c r="CQ1506" s="150" t="e" cm="1">
        <f t="array" ref="CQ1506">INDEX($K:$P,ROW(),MATCH(CQ$3,$K$2:$P$2,0))</f>
        <v>#N/A</v>
      </c>
      <c r="CR1506" s="150" t="e" cm="1">
        <f t="array" ref="CR1506">INDEX($K:$P,ROW(),MATCH(CR$3,$K$2:$P$2,0))</f>
        <v>#N/A</v>
      </c>
      <c r="CS1506" s="150" t="e" cm="1">
        <f t="array" ref="CS1506">INDEX($K:$P,ROW(),MATCH(CS$3,$K$2:$P$2,0))</f>
        <v>#N/A</v>
      </c>
      <c r="CT1506" s="150" t="e" cm="1">
        <f t="array" ref="CT1506">INDEX($K:$P,ROW(),MATCH(CT$3,$K$2:$P$2,0))</f>
        <v>#N/A</v>
      </c>
      <c r="CU1506" s="150" t="e" cm="1">
        <f t="array" ref="CU1506">INDEX($K:$P,ROW(),MATCH(CU$3,$K$2:$P$2,0))</f>
        <v>#N/A</v>
      </c>
      <c r="CV1506" s="150" t="e" cm="1">
        <f t="array" ref="CV1506">INDEX($K:$P,ROW(),MATCH(CV$3,$K$2:$P$2,0))</f>
        <v>#N/A</v>
      </c>
      <c r="CW1506" s="150" t="e" cm="1">
        <f t="array" ref="CW1506">INDEX($K:$P,ROW(),MATCH(CW$3,$K$2:$P$2,0))</f>
        <v>#N/A</v>
      </c>
      <c r="CX1506" s="150" t="e" cm="1">
        <f t="array" ref="CX1506">INDEX($K:$P,ROW(),MATCH(CX$3,$K$2:$P$2,0))</f>
        <v>#N/A</v>
      </c>
      <c r="CY1506" s="150" t="e" cm="1">
        <f t="array" ref="CY1506">INDEX($K:$P,ROW(),MATCH(CY$3,$K$2:$P$2,0))</f>
        <v>#N/A</v>
      </c>
      <c r="CZ1506" s="150" t="e" cm="1">
        <f t="array" ref="CZ1506">INDEX($K:$P,ROW(),MATCH(CZ$3,$K$2:$P$2,0))</f>
        <v>#N/A</v>
      </c>
      <c r="DA1506" s="150" t="e" cm="1">
        <f t="array" ref="DA1506">INDEX($K:$P,ROW(),MATCH(DA$3,$K$2:$P$2,0))</f>
        <v>#N/A</v>
      </c>
      <c r="DB1506" s="150" t="e" cm="1">
        <f t="array" ref="DB1506">INDEX($K:$P,ROW(),MATCH(DB$3,$K$2:$P$2,0))</f>
        <v>#N/A</v>
      </c>
      <c r="DC1506" s="150" t="e" cm="1">
        <f t="array" ref="DC1506">INDEX($K:$P,ROW(),MATCH(DC$3,$K$2:$P$2,0))</f>
        <v>#N/A</v>
      </c>
      <c r="DD1506" s="150" t="e" cm="1">
        <f t="array" ref="DD1506">INDEX($K:$P,ROW(),MATCH(DD$3,$K$2:$P$2,0))</f>
        <v>#N/A</v>
      </c>
      <c r="DE1506" s="150" t="e" cm="1">
        <f t="array" ref="DE1506">INDEX($K:$P,ROW(),MATCH(DE$3,$K$2:$P$2,0))</f>
        <v>#N/A</v>
      </c>
      <c r="DF1506" s="150" t="e" cm="1">
        <f t="array" ref="DF1506">INDEX($K:$P,ROW(),MATCH(DF$3,$K$2:$P$2,0))</f>
        <v>#N/A</v>
      </c>
      <c r="DG1506" s="150" t="e" cm="1">
        <f t="array" ref="DG1506">INDEX($K:$P,ROW(),MATCH(DG$3,$K$2:$P$2,0))</f>
        <v>#N/A</v>
      </c>
      <c r="DH1506" s="150" t="e" cm="1">
        <f t="array" ref="DH1506">INDEX($K:$P,ROW(),MATCH(DH$3,$K$2:$P$2,0))</f>
        <v>#N/A</v>
      </c>
      <c r="DI1506" s="150" t="e" cm="1">
        <f t="array" ref="DI1506">INDEX($K:$P,ROW(),MATCH(DI$3,$K$2:$P$2,0))</f>
        <v>#N/A</v>
      </c>
      <c r="DJ1506" s="150" t="e" cm="1">
        <f t="array" ref="DJ1506">INDEX($K:$P,ROW(),MATCH(DJ$3,$K$2:$P$2,0))</f>
        <v>#N/A</v>
      </c>
      <c r="DK1506" s="150" t="e" cm="1">
        <f t="array" ref="DK1506">INDEX($K:$P,ROW(),MATCH(DK$3,$K$2:$P$2,0))</f>
        <v>#N/A</v>
      </c>
      <c r="DL1506" s="150" t="e" cm="1">
        <f t="array" ref="DL1506">INDEX($K:$P,ROW(),MATCH(DL$3,$K$2:$P$2,0))</f>
        <v>#N/A</v>
      </c>
    </row>
    <row r="1507" spans="1:116" x14ac:dyDescent="0.4">
      <c r="D1507" t="s">
        <v>773</v>
      </c>
      <c r="E1507" s="8" t="str">
        <f t="shared" si="1925"/>
        <v>1507 SUB-S</v>
      </c>
      <c r="S1507" s="72"/>
      <c r="T1507" s="72"/>
      <c r="U1507" s="72"/>
      <c r="V1507" s="72"/>
      <c r="W1507" s="72"/>
      <c r="X1507" s="72"/>
      <c r="Y1507" s="72"/>
      <c r="Z1507" s="72"/>
      <c r="AA1507" s="72"/>
      <c r="AB1507" s="72"/>
      <c r="AC1507" s="72"/>
      <c r="AD1507" s="72"/>
      <c r="AE1507" s="72"/>
      <c r="AF1507" s="72"/>
      <c r="AG1507" s="72"/>
      <c r="AH1507" s="72"/>
      <c r="AI1507" s="72"/>
      <c r="AJ1507" s="72"/>
      <c r="AK1507" s="72"/>
      <c r="AL1507" s="72"/>
      <c r="AM1507" s="72"/>
      <c r="AN1507" s="72"/>
      <c r="AO1507" s="72"/>
      <c r="AP1507" s="72"/>
      <c r="AQ1507" s="72"/>
      <c r="AR1507" s="72"/>
      <c r="AS1507" s="72"/>
      <c r="AT1507" s="72"/>
      <c r="AU1507" s="72"/>
      <c r="AV1507" s="72"/>
      <c r="AW1507" s="72"/>
      <c r="AX1507" s="72"/>
      <c r="AY1507" s="72"/>
      <c r="AZ1507" s="72"/>
      <c r="BA1507" s="72"/>
      <c r="BB1507" s="72"/>
      <c r="BC1507" s="72"/>
      <c r="BD1507" s="72"/>
      <c r="BE1507" s="72"/>
      <c r="BF1507" s="72"/>
      <c r="BG1507" s="72"/>
      <c r="BH1507" s="72"/>
      <c r="BI1507" s="72"/>
      <c r="BJ1507" s="72"/>
      <c r="BK1507" s="72"/>
      <c r="BL1507" s="72"/>
      <c r="BM1507" s="72"/>
      <c r="BN1507" s="72"/>
      <c r="BO1507" s="72"/>
      <c r="BP1507" s="72"/>
      <c r="BQ1507" s="72"/>
      <c r="BR1507" s="72"/>
      <c r="BS1507" s="72"/>
      <c r="BT1507" s="72"/>
      <c r="BU1507" s="72"/>
      <c r="BV1507" s="72"/>
      <c r="BW1507" s="72"/>
      <c r="BX1507" s="72"/>
      <c r="BY1507" s="72"/>
      <c r="BZ1507" s="72"/>
      <c r="CA1507" s="72"/>
      <c r="CB1507" s="72"/>
      <c r="CC1507" s="72"/>
      <c r="CD1507" s="72"/>
      <c r="CE1507" s="72"/>
      <c r="CF1507" s="72"/>
      <c r="CG1507" s="72"/>
      <c r="CH1507" s="72"/>
      <c r="CI1507" s="72"/>
      <c r="CJ1507" s="72"/>
      <c r="CK1507" s="72"/>
      <c r="CL1507" s="72"/>
      <c r="CO1507" s="72"/>
      <c r="CP1507" s="72"/>
      <c r="CQ1507" s="72"/>
      <c r="CR1507" s="72"/>
      <c r="CS1507" s="72"/>
      <c r="CT1507" s="72"/>
      <c r="CU1507" s="72"/>
      <c r="CV1507" s="72"/>
      <c r="CW1507" s="72"/>
      <c r="CX1507" s="72"/>
      <c r="CY1507" s="72"/>
      <c r="CZ1507" s="72"/>
      <c r="DA1507" s="72"/>
      <c r="DB1507" s="72"/>
      <c r="DC1507" s="72"/>
      <c r="DD1507" s="72"/>
      <c r="DE1507" s="72"/>
      <c r="DF1507" s="72"/>
      <c r="DG1507" s="72"/>
      <c r="DH1507" s="72"/>
      <c r="DI1507" s="72"/>
      <c r="DJ1507" s="72"/>
      <c r="DK1507" s="72"/>
      <c r="DL1507" s="72"/>
    </row>
    <row r="1508" spans="1:116" x14ac:dyDescent="0.4">
      <c r="B1508" s="6"/>
      <c r="C1508" s="6"/>
      <c r="D1508" t="s">
        <v>773</v>
      </c>
      <c r="E1508" s="8" t="str">
        <f t="shared" si="1925"/>
        <v>1508 SUB-S</v>
      </c>
      <c r="G1508" s="95" t="s">
        <v>444</v>
      </c>
      <c r="H1508" s="12"/>
      <c r="I1508" s="60"/>
      <c r="J1508" s="60"/>
      <c r="S1508" s="72"/>
      <c r="T1508" s="72"/>
      <c r="U1508" s="72"/>
      <c r="V1508" s="72"/>
      <c r="W1508" s="72"/>
      <c r="X1508" s="72"/>
      <c r="Y1508" s="72"/>
      <c r="Z1508" s="72"/>
      <c r="AA1508" s="72"/>
      <c r="AB1508" s="72"/>
      <c r="AC1508" s="72"/>
      <c r="AD1508" s="72"/>
      <c r="AE1508" s="72"/>
      <c r="AF1508" s="72"/>
      <c r="AG1508" s="72"/>
      <c r="AH1508" s="72"/>
      <c r="AI1508" s="72"/>
      <c r="AJ1508" s="72"/>
      <c r="AK1508" s="72"/>
      <c r="AL1508" s="72"/>
      <c r="AM1508" s="72"/>
      <c r="AN1508" s="72"/>
      <c r="AO1508" s="72"/>
      <c r="AP1508" s="72"/>
      <c r="AQ1508" s="72"/>
      <c r="AR1508" s="72"/>
      <c r="AS1508" s="72"/>
      <c r="AT1508" s="72"/>
      <c r="AU1508" s="72"/>
      <c r="AV1508" s="72"/>
      <c r="AW1508" s="72"/>
      <c r="AX1508" s="72"/>
      <c r="AY1508" s="72"/>
      <c r="AZ1508" s="72"/>
      <c r="BA1508" s="72"/>
      <c r="BB1508" s="72"/>
      <c r="BC1508" s="72"/>
      <c r="BD1508" s="72"/>
      <c r="BE1508" s="72"/>
      <c r="BF1508" s="72"/>
      <c r="BG1508" s="72"/>
      <c r="BH1508" s="72"/>
      <c r="BI1508" s="72"/>
      <c r="BJ1508" s="72"/>
      <c r="BK1508" s="72"/>
      <c r="BL1508" s="72"/>
      <c r="BM1508" s="72"/>
      <c r="BN1508" s="72"/>
      <c r="BO1508" s="72"/>
      <c r="BP1508" s="72"/>
      <c r="BQ1508" s="72"/>
      <c r="BR1508" s="72"/>
      <c r="BS1508" s="72"/>
      <c r="BT1508" s="72"/>
      <c r="BU1508" s="72"/>
      <c r="BV1508" s="72"/>
      <c r="BW1508" s="72"/>
      <c r="BX1508" s="72"/>
      <c r="BY1508" s="72"/>
      <c r="BZ1508" s="72"/>
      <c r="CA1508" s="72"/>
      <c r="CB1508" s="72"/>
      <c r="CC1508" s="72"/>
      <c r="CD1508" s="72"/>
      <c r="CE1508" s="72"/>
      <c r="CF1508" s="72"/>
      <c r="CG1508" s="72"/>
      <c r="CH1508" s="72"/>
      <c r="CI1508" s="72"/>
      <c r="CJ1508" s="72"/>
      <c r="CK1508" s="72"/>
      <c r="CL1508" s="72"/>
      <c r="CN1508" s="60"/>
      <c r="CO1508" s="72"/>
      <c r="CP1508" s="72"/>
      <c r="CQ1508" s="72"/>
      <c r="CR1508" s="72"/>
      <c r="CS1508" s="72"/>
      <c r="CT1508" s="72"/>
      <c r="CU1508" s="72"/>
      <c r="CV1508" s="72"/>
      <c r="CW1508" s="72"/>
      <c r="CX1508" s="72"/>
      <c r="CY1508" s="72"/>
      <c r="CZ1508" s="72"/>
      <c r="DA1508" s="72"/>
      <c r="DB1508" s="72"/>
      <c r="DC1508" s="72"/>
      <c r="DD1508" s="72"/>
      <c r="DE1508" s="72"/>
      <c r="DF1508" s="72"/>
      <c r="DG1508" s="72"/>
      <c r="DH1508" s="72"/>
      <c r="DI1508" s="72"/>
      <c r="DJ1508" s="72"/>
      <c r="DK1508" s="72"/>
      <c r="DL1508" s="72"/>
    </row>
    <row r="1509" spans="1:116" x14ac:dyDescent="0.4">
      <c r="B1509" s="6"/>
      <c r="C1509" s="6"/>
      <c r="D1509" t="s">
        <v>773</v>
      </c>
      <c r="E1509" s="8" t="str">
        <f t="shared" si="1925"/>
        <v>1509 SUB-S</v>
      </c>
      <c r="G1509" s="158" t="s">
        <v>71</v>
      </c>
      <c r="K1509" s="15">
        <f>SUMIF($4:$4,K$2-1,1507:1507)</f>
        <v>0</v>
      </c>
      <c r="L1509" s="15">
        <f ca="1">K1513</f>
        <v>11400</v>
      </c>
      <c r="M1509" s="15">
        <f ca="1">L1513</f>
        <v>22800</v>
      </c>
      <c r="N1509" s="15">
        <f ca="1">M1513</f>
        <v>34200</v>
      </c>
      <c r="O1509" s="15">
        <f ca="1">N1513</f>
        <v>45600</v>
      </c>
      <c r="P1509" s="15">
        <f ca="1">O1513</f>
        <v>57000</v>
      </c>
      <c r="R1509" s="15"/>
      <c r="S1509" s="76">
        <f t="shared" ref="S1509:S1518" si="1926">R1513</f>
        <v>0</v>
      </c>
      <c r="T1509" s="76">
        <f t="shared" ref="T1509:AY1518" ca="1" si="1927">S1513</f>
        <v>950</v>
      </c>
      <c r="U1509" s="76">
        <f t="shared" ca="1" si="1927"/>
        <v>1900</v>
      </c>
      <c r="V1509" s="76">
        <f t="shared" ca="1" si="1927"/>
        <v>2850</v>
      </c>
      <c r="W1509" s="76">
        <f t="shared" ca="1" si="1927"/>
        <v>3800</v>
      </c>
      <c r="X1509" s="76">
        <f t="shared" ca="1" si="1927"/>
        <v>4750</v>
      </c>
      <c r="Y1509" s="76">
        <f t="shared" ca="1" si="1927"/>
        <v>5700</v>
      </c>
      <c r="Z1509" s="76">
        <f t="shared" ca="1" si="1927"/>
        <v>6650</v>
      </c>
      <c r="AA1509" s="76">
        <f t="shared" ca="1" si="1927"/>
        <v>7600</v>
      </c>
      <c r="AB1509" s="76">
        <f t="shared" ca="1" si="1927"/>
        <v>8550</v>
      </c>
      <c r="AC1509" s="76">
        <f t="shared" ca="1" si="1927"/>
        <v>9500</v>
      </c>
      <c r="AD1509" s="76">
        <f t="shared" ca="1" si="1927"/>
        <v>10450</v>
      </c>
      <c r="AE1509" s="76">
        <f t="shared" ca="1" si="1927"/>
        <v>11400</v>
      </c>
      <c r="AF1509" s="76">
        <f t="shared" ca="1" si="1927"/>
        <v>12350</v>
      </c>
      <c r="AG1509" s="76">
        <f t="shared" ca="1" si="1927"/>
        <v>13300</v>
      </c>
      <c r="AH1509" s="76">
        <f t="shared" ca="1" si="1927"/>
        <v>14250</v>
      </c>
      <c r="AI1509" s="76">
        <f t="shared" ca="1" si="1927"/>
        <v>15200</v>
      </c>
      <c r="AJ1509" s="76">
        <f t="shared" ca="1" si="1927"/>
        <v>16150</v>
      </c>
      <c r="AK1509" s="76">
        <f t="shared" ca="1" si="1927"/>
        <v>17100</v>
      </c>
      <c r="AL1509" s="76">
        <f t="shared" ca="1" si="1927"/>
        <v>18050</v>
      </c>
      <c r="AM1509" s="76">
        <f t="shared" ca="1" si="1927"/>
        <v>19000</v>
      </c>
      <c r="AN1509" s="76">
        <f t="shared" ca="1" si="1927"/>
        <v>19950</v>
      </c>
      <c r="AO1509" s="76">
        <f t="shared" ca="1" si="1927"/>
        <v>20900</v>
      </c>
      <c r="AP1509" s="76">
        <f t="shared" ca="1" si="1927"/>
        <v>21850</v>
      </c>
      <c r="AQ1509" s="76">
        <f t="shared" ca="1" si="1927"/>
        <v>22800</v>
      </c>
      <c r="AR1509" s="76">
        <f t="shared" ca="1" si="1927"/>
        <v>23750</v>
      </c>
      <c r="AS1509" s="76">
        <f t="shared" ca="1" si="1927"/>
        <v>24700</v>
      </c>
      <c r="AT1509" s="76">
        <f t="shared" ca="1" si="1927"/>
        <v>25650</v>
      </c>
      <c r="AU1509" s="76">
        <f t="shared" ca="1" si="1927"/>
        <v>26600</v>
      </c>
      <c r="AV1509" s="76">
        <f t="shared" ca="1" si="1927"/>
        <v>27550</v>
      </c>
      <c r="AW1509" s="76">
        <f t="shared" ca="1" si="1927"/>
        <v>28500</v>
      </c>
      <c r="AX1509" s="76">
        <f t="shared" ca="1" si="1927"/>
        <v>29450</v>
      </c>
      <c r="AY1509" s="76">
        <f t="shared" ca="1" si="1927"/>
        <v>30400</v>
      </c>
      <c r="AZ1509" s="76">
        <f t="shared" ref="AZ1509:CE1518" ca="1" si="1928">AY1513</f>
        <v>31350</v>
      </c>
      <c r="BA1509" s="76">
        <f t="shared" ca="1" si="1928"/>
        <v>32300</v>
      </c>
      <c r="BB1509" s="76">
        <f t="shared" ca="1" si="1928"/>
        <v>33250</v>
      </c>
      <c r="BC1509" s="76">
        <f t="shared" ca="1" si="1928"/>
        <v>34200</v>
      </c>
      <c r="BD1509" s="76">
        <f t="shared" ca="1" si="1928"/>
        <v>35150</v>
      </c>
      <c r="BE1509" s="76">
        <f t="shared" ca="1" si="1928"/>
        <v>36100</v>
      </c>
      <c r="BF1509" s="76">
        <f t="shared" ca="1" si="1928"/>
        <v>37050</v>
      </c>
      <c r="BG1509" s="76">
        <f t="shared" ca="1" si="1928"/>
        <v>38000</v>
      </c>
      <c r="BH1509" s="76">
        <f t="shared" ca="1" si="1928"/>
        <v>38950</v>
      </c>
      <c r="BI1509" s="76">
        <f t="shared" ca="1" si="1928"/>
        <v>39900</v>
      </c>
      <c r="BJ1509" s="76">
        <f t="shared" ca="1" si="1928"/>
        <v>40850</v>
      </c>
      <c r="BK1509" s="76">
        <f t="shared" ca="1" si="1928"/>
        <v>41800</v>
      </c>
      <c r="BL1509" s="76">
        <f t="shared" ca="1" si="1928"/>
        <v>42750</v>
      </c>
      <c r="BM1509" s="76">
        <f t="shared" ca="1" si="1928"/>
        <v>43700</v>
      </c>
      <c r="BN1509" s="76">
        <f t="shared" ca="1" si="1928"/>
        <v>44650</v>
      </c>
      <c r="BO1509" s="76">
        <f t="shared" ca="1" si="1928"/>
        <v>45600</v>
      </c>
      <c r="BP1509" s="76">
        <f t="shared" ca="1" si="1928"/>
        <v>46550</v>
      </c>
      <c r="BQ1509" s="76">
        <f t="shared" ca="1" si="1928"/>
        <v>47500</v>
      </c>
      <c r="BR1509" s="76">
        <f t="shared" ca="1" si="1928"/>
        <v>48450</v>
      </c>
      <c r="BS1509" s="76">
        <f t="shared" ca="1" si="1928"/>
        <v>49400</v>
      </c>
      <c r="BT1509" s="76">
        <f t="shared" ca="1" si="1928"/>
        <v>50350</v>
      </c>
      <c r="BU1509" s="76">
        <f t="shared" ca="1" si="1928"/>
        <v>51300</v>
      </c>
      <c r="BV1509" s="76">
        <f t="shared" ca="1" si="1928"/>
        <v>52250</v>
      </c>
      <c r="BW1509" s="76">
        <f t="shared" ca="1" si="1928"/>
        <v>53200</v>
      </c>
      <c r="BX1509" s="76">
        <f t="shared" ca="1" si="1928"/>
        <v>54150</v>
      </c>
      <c r="BY1509" s="76">
        <f t="shared" ca="1" si="1928"/>
        <v>55100</v>
      </c>
      <c r="BZ1509" s="76">
        <f t="shared" ca="1" si="1928"/>
        <v>56050</v>
      </c>
      <c r="CA1509" s="76">
        <f t="shared" ca="1" si="1928"/>
        <v>57000</v>
      </c>
      <c r="CB1509" s="76">
        <f t="shared" ca="1" si="1928"/>
        <v>57950</v>
      </c>
      <c r="CC1509" s="76">
        <f t="shared" ca="1" si="1928"/>
        <v>58900</v>
      </c>
      <c r="CD1509" s="76">
        <f t="shared" ca="1" si="1928"/>
        <v>59850</v>
      </c>
      <c r="CE1509" s="76">
        <f t="shared" ca="1" si="1928"/>
        <v>60800</v>
      </c>
      <c r="CF1509" s="76">
        <f t="shared" ref="CF1509:CL1518" ca="1" si="1929">CE1513</f>
        <v>61750</v>
      </c>
      <c r="CG1509" s="76">
        <f t="shared" ca="1" si="1929"/>
        <v>62700</v>
      </c>
      <c r="CH1509" s="76">
        <f t="shared" ca="1" si="1929"/>
        <v>63650</v>
      </c>
      <c r="CI1509" s="76">
        <f t="shared" ca="1" si="1929"/>
        <v>64600</v>
      </c>
      <c r="CJ1509" s="76">
        <f t="shared" ca="1" si="1929"/>
        <v>65550</v>
      </c>
      <c r="CK1509" s="76">
        <f t="shared" ca="1" si="1929"/>
        <v>66500</v>
      </c>
      <c r="CL1509" s="76">
        <f t="shared" ca="1" si="1929"/>
        <v>67450</v>
      </c>
      <c r="CO1509" s="76">
        <f t="shared" ref="CO1509:DL1518" si="1930">CN1513</f>
        <v>0</v>
      </c>
      <c r="CP1509" s="76" t="e">
        <f t="shared" ca="1" si="1930"/>
        <v>#N/A</v>
      </c>
      <c r="CQ1509" s="76" t="e">
        <f t="shared" ca="1" si="1930"/>
        <v>#N/A</v>
      </c>
      <c r="CR1509" s="76" t="e">
        <f t="shared" ca="1" si="1930"/>
        <v>#N/A</v>
      </c>
      <c r="CS1509" s="76" t="e">
        <f t="shared" ca="1" si="1930"/>
        <v>#N/A</v>
      </c>
      <c r="CT1509" s="76" t="e">
        <f t="shared" ca="1" si="1930"/>
        <v>#N/A</v>
      </c>
      <c r="CU1509" s="76" t="e">
        <f t="shared" ca="1" si="1930"/>
        <v>#N/A</v>
      </c>
      <c r="CV1509" s="76" t="e">
        <f t="shared" ca="1" si="1930"/>
        <v>#N/A</v>
      </c>
      <c r="CW1509" s="76" t="e">
        <f t="shared" ca="1" si="1930"/>
        <v>#N/A</v>
      </c>
      <c r="CX1509" s="76" t="e">
        <f t="shared" ca="1" si="1930"/>
        <v>#N/A</v>
      </c>
      <c r="CY1509" s="76" t="e">
        <f t="shared" ca="1" si="1930"/>
        <v>#N/A</v>
      </c>
      <c r="CZ1509" s="76" t="e">
        <f t="shared" ca="1" si="1930"/>
        <v>#N/A</v>
      </c>
      <c r="DA1509" s="76" t="e">
        <f t="shared" ca="1" si="1930"/>
        <v>#N/A</v>
      </c>
      <c r="DB1509" s="76" t="e">
        <f t="shared" ca="1" si="1930"/>
        <v>#N/A</v>
      </c>
      <c r="DC1509" s="76" t="e">
        <f t="shared" ca="1" si="1930"/>
        <v>#N/A</v>
      </c>
      <c r="DD1509" s="76" t="e">
        <f t="shared" ca="1" si="1930"/>
        <v>#N/A</v>
      </c>
      <c r="DE1509" s="76" t="e">
        <f t="shared" ca="1" si="1930"/>
        <v>#N/A</v>
      </c>
      <c r="DF1509" s="76" t="e">
        <f t="shared" ca="1" si="1930"/>
        <v>#N/A</v>
      </c>
      <c r="DG1509" s="76" t="e">
        <f t="shared" ca="1" si="1930"/>
        <v>#N/A</v>
      </c>
      <c r="DH1509" s="76" t="e">
        <f t="shared" ca="1" si="1930"/>
        <v>#N/A</v>
      </c>
      <c r="DI1509" s="76" t="e">
        <f t="shared" ca="1" si="1930"/>
        <v>#N/A</v>
      </c>
      <c r="DJ1509" s="76" t="e">
        <f t="shared" ca="1" si="1930"/>
        <v>#N/A</v>
      </c>
      <c r="DK1509" s="76" t="e">
        <f t="shared" ca="1" si="1930"/>
        <v>#N/A</v>
      </c>
      <c r="DL1509" s="76" t="e">
        <f t="shared" ca="1" si="1930"/>
        <v>#N/A</v>
      </c>
    </row>
    <row r="1510" spans="1:116" x14ac:dyDescent="0.4">
      <c r="B1510" s="6"/>
      <c r="C1510" s="6"/>
      <c r="D1510" t="s">
        <v>773</v>
      </c>
      <c r="E1510" s="8" t="str">
        <f t="shared" si="1925"/>
        <v>1510 SUB-S</v>
      </c>
      <c r="G1510" s="158" t="s">
        <v>72</v>
      </c>
      <c r="K1510" s="34">
        <f ca="1">SUMIF($3:$3,K$2,1510:1510)</f>
        <v>12000</v>
      </c>
      <c r="L1510" s="34">
        <f ca="1">SUMIF($3:$3,L$2,1510:1510)</f>
        <v>12000</v>
      </c>
      <c r="M1510" s="34">
        <f ca="1">SUMIF($3:$3,M$2,1510:1510)</f>
        <v>12000</v>
      </c>
      <c r="N1510" s="34">
        <f ca="1">SUMIF($3:$3,N$2,1510:1510)</f>
        <v>12000</v>
      </c>
      <c r="O1510" s="34">
        <f ca="1">SUMIF($3:$3,O$2,1510:1510)</f>
        <v>12000</v>
      </c>
      <c r="P1510" s="34">
        <f ca="1">SUMIF($3:$3,P$2,1510:1510)</f>
        <v>12000</v>
      </c>
      <c r="R1510" s="15"/>
      <c r="S1510" s="76" cm="1">
        <f t="array" aca="1" ref="S1510" ca="1">INDIRECT(S1499)*S1506</f>
        <v>1000</v>
      </c>
      <c r="T1510" s="76" cm="1">
        <f t="array" aca="1" ref="T1510" ca="1">INDIRECT(T1499)*T1506</f>
        <v>1000</v>
      </c>
      <c r="U1510" s="76" cm="1">
        <f t="array" aca="1" ref="U1510" ca="1">INDIRECT(U1499)*U1506</f>
        <v>1000</v>
      </c>
      <c r="V1510" s="76" cm="1">
        <f t="array" aca="1" ref="V1510" ca="1">INDIRECT(V1499)*V1506</f>
        <v>1000</v>
      </c>
      <c r="W1510" s="76" cm="1">
        <f t="array" aca="1" ref="W1510" ca="1">INDIRECT(W1499)*W1506</f>
        <v>1000</v>
      </c>
      <c r="X1510" s="76" cm="1">
        <f t="array" aca="1" ref="X1510" ca="1">INDIRECT(X1499)*X1506</f>
        <v>1000</v>
      </c>
      <c r="Y1510" s="76" cm="1">
        <f t="array" aca="1" ref="Y1510" ca="1">INDIRECT(Y1499)*Y1506</f>
        <v>1000</v>
      </c>
      <c r="Z1510" s="76" cm="1">
        <f t="array" aca="1" ref="Z1510" ca="1">INDIRECT(Z1499)*Z1506</f>
        <v>1000</v>
      </c>
      <c r="AA1510" s="76" cm="1">
        <f t="array" aca="1" ref="AA1510" ca="1">INDIRECT(AA1499)*AA1506</f>
        <v>1000</v>
      </c>
      <c r="AB1510" s="76" cm="1">
        <f t="array" aca="1" ref="AB1510" ca="1">INDIRECT(AB1499)*AB1506</f>
        <v>1000</v>
      </c>
      <c r="AC1510" s="76" cm="1">
        <f t="array" aca="1" ref="AC1510" ca="1">INDIRECT(AC1499)*AC1506</f>
        <v>1000</v>
      </c>
      <c r="AD1510" s="76" cm="1">
        <f t="array" aca="1" ref="AD1510" ca="1">INDIRECT(AD1499)*AD1506</f>
        <v>1000</v>
      </c>
      <c r="AE1510" s="76" cm="1">
        <f t="array" aca="1" ref="AE1510" ca="1">INDIRECT(AE1499)*AE1506</f>
        <v>1000</v>
      </c>
      <c r="AF1510" s="76" cm="1">
        <f t="array" aca="1" ref="AF1510" ca="1">INDIRECT(AF1499)*AF1506</f>
        <v>1000</v>
      </c>
      <c r="AG1510" s="76" cm="1">
        <f t="array" aca="1" ref="AG1510" ca="1">INDIRECT(AG1499)*AG1506</f>
        <v>1000</v>
      </c>
      <c r="AH1510" s="76" cm="1">
        <f t="array" aca="1" ref="AH1510" ca="1">INDIRECT(AH1499)*AH1506</f>
        <v>1000</v>
      </c>
      <c r="AI1510" s="76" cm="1">
        <f t="array" aca="1" ref="AI1510" ca="1">INDIRECT(AI1499)*AI1506</f>
        <v>1000</v>
      </c>
      <c r="AJ1510" s="76" cm="1">
        <f t="array" aca="1" ref="AJ1510" ca="1">INDIRECT(AJ1499)*AJ1506</f>
        <v>1000</v>
      </c>
      <c r="AK1510" s="76" cm="1">
        <f t="array" aca="1" ref="AK1510" ca="1">INDIRECT(AK1499)*AK1506</f>
        <v>1000</v>
      </c>
      <c r="AL1510" s="76" cm="1">
        <f t="array" aca="1" ref="AL1510" ca="1">INDIRECT(AL1499)*AL1506</f>
        <v>1000</v>
      </c>
      <c r="AM1510" s="76" cm="1">
        <f t="array" aca="1" ref="AM1510" ca="1">INDIRECT(AM1499)*AM1506</f>
        <v>1000</v>
      </c>
      <c r="AN1510" s="76" cm="1">
        <f t="array" aca="1" ref="AN1510" ca="1">INDIRECT(AN1499)*AN1506</f>
        <v>1000</v>
      </c>
      <c r="AO1510" s="76" cm="1">
        <f t="array" aca="1" ref="AO1510" ca="1">INDIRECT(AO1499)*AO1506</f>
        <v>1000</v>
      </c>
      <c r="AP1510" s="76" cm="1">
        <f t="array" aca="1" ref="AP1510" ca="1">INDIRECT(AP1499)*AP1506</f>
        <v>1000</v>
      </c>
      <c r="AQ1510" s="76" cm="1">
        <f t="array" aca="1" ref="AQ1510" ca="1">INDIRECT(AQ1499)*AQ1506</f>
        <v>1000</v>
      </c>
      <c r="AR1510" s="76" cm="1">
        <f t="array" aca="1" ref="AR1510" ca="1">INDIRECT(AR1499)*AR1506</f>
        <v>1000</v>
      </c>
      <c r="AS1510" s="76" cm="1">
        <f t="array" aca="1" ref="AS1510" ca="1">INDIRECT(AS1499)*AS1506</f>
        <v>1000</v>
      </c>
      <c r="AT1510" s="76" cm="1">
        <f t="array" aca="1" ref="AT1510" ca="1">INDIRECT(AT1499)*AT1506</f>
        <v>1000</v>
      </c>
      <c r="AU1510" s="76" cm="1">
        <f t="array" aca="1" ref="AU1510" ca="1">INDIRECT(AU1499)*AU1506</f>
        <v>1000</v>
      </c>
      <c r="AV1510" s="76" cm="1">
        <f t="array" aca="1" ref="AV1510" ca="1">INDIRECT(AV1499)*AV1506</f>
        <v>1000</v>
      </c>
      <c r="AW1510" s="76" cm="1">
        <f t="array" aca="1" ref="AW1510" ca="1">INDIRECT(AW1499)*AW1506</f>
        <v>1000</v>
      </c>
      <c r="AX1510" s="76" cm="1">
        <f t="array" aca="1" ref="AX1510" ca="1">INDIRECT(AX1499)*AX1506</f>
        <v>1000</v>
      </c>
      <c r="AY1510" s="76" cm="1">
        <f t="array" aca="1" ref="AY1510" ca="1">INDIRECT(AY1499)*AY1506</f>
        <v>1000</v>
      </c>
      <c r="AZ1510" s="76" cm="1">
        <f t="array" aca="1" ref="AZ1510" ca="1">INDIRECT(AZ1499)*AZ1506</f>
        <v>1000</v>
      </c>
      <c r="BA1510" s="76" cm="1">
        <f t="array" aca="1" ref="BA1510" ca="1">INDIRECT(BA1499)*BA1506</f>
        <v>1000</v>
      </c>
      <c r="BB1510" s="76" cm="1">
        <f t="array" aca="1" ref="BB1510" ca="1">INDIRECT(BB1499)*BB1506</f>
        <v>1000</v>
      </c>
      <c r="BC1510" s="76" cm="1">
        <f t="array" aca="1" ref="BC1510" ca="1">INDIRECT(BC1499)*BC1506</f>
        <v>1000</v>
      </c>
      <c r="BD1510" s="76" cm="1">
        <f t="array" aca="1" ref="BD1510" ca="1">INDIRECT(BD1499)*BD1506</f>
        <v>1000</v>
      </c>
      <c r="BE1510" s="76" cm="1">
        <f t="array" aca="1" ref="BE1510" ca="1">INDIRECT(BE1499)*BE1506</f>
        <v>1000</v>
      </c>
      <c r="BF1510" s="76" cm="1">
        <f t="array" aca="1" ref="BF1510" ca="1">INDIRECT(BF1499)*BF1506</f>
        <v>1000</v>
      </c>
      <c r="BG1510" s="76" cm="1">
        <f t="array" aca="1" ref="BG1510" ca="1">INDIRECT(BG1499)*BG1506</f>
        <v>1000</v>
      </c>
      <c r="BH1510" s="76" cm="1">
        <f t="array" aca="1" ref="BH1510" ca="1">INDIRECT(BH1499)*BH1506</f>
        <v>1000</v>
      </c>
      <c r="BI1510" s="76" cm="1">
        <f t="array" aca="1" ref="BI1510" ca="1">INDIRECT(BI1499)*BI1506</f>
        <v>1000</v>
      </c>
      <c r="BJ1510" s="76" cm="1">
        <f t="array" aca="1" ref="BJ1510" ca="1">INDIRECT(BJ1499)*BJ1506</f>
        <v>1000</v>
      </c>
      <c r="BK1510" s="76" cm="1">
        <f t="array" aca="1" ref="BK1510" ca="1">INDIRECT(BK1499)*BK1506</f>
        <v>1000</v>
      </c>
      <c r="BL1510" s="76" cm="1">
        <f t="array" aca="1" ref="BL1510" ca="1">INDIRECT(BL1499)*BL1506</f>
        <v>1000</v>
      </c>
      <c r="BM1510" s="76" cm="1">
        <f t="array" aca="1" ref="BM1510" ca="1">INDIRECT(BM1499)*BM1506</f>
        <v>1000</v>
      </c>
      <c r="BN1510" s="76" cm="1">
        <f t="array" aca="1" ref="BN1510" ca="1">INDIRECT(BN1499)*BN1506</f>
        <v>1000</v>
      </c>
      <c r="BO1510" s="76" cm="1">
        <f t="array" aca="1" ref="BO1510" ca="1">INDIRECT(BO1499)*BO1506</f>
        <v>1000</v>
      </c>
      <c r="BP1510" s="76" cm="1">
        <f t="array" aca="1" ref="BP1510" ca="1">INDIRECT(BP1499)*BP1506</f>
        <v>1000</v>
      </c>
      <c r="BQ1510" s="76" cm="1">
        <f t="array" aca="1" ref="BQ1510" ca="1">INDIRECT(BQ1499)*BQ1506</f>
        <v>1000</v>
      </c>
      <c r="BR1510" s="76" cm="1">
        <f t="array" aca="1" ref="BR1510" ca="1">INDIRECT(BR1499)*BR1506</f>
        <v>1000</v>
      </c>
      <c r="BS1510" s="76" cm="1">
        <f t="array" aca="1" ref="BS1510" ca="1">INDIRECT(BS1499)*BS1506</f>
        <v>1000</v>
      </c>
      <c r="BT1510" s="76" cm="1">
        <f t="array" aca="1" ref="BT1510" ca="1">INDIRECT(BT1499)*BT1506</f>
        <v>1000</v>
      </c>
      <c r="BU1510" s="76" cm="1">
        <f t="array" aca="1" ref="BU1510" ca="1">INDIRECT(BU1499)*BU1506</f>
        <v>1000</v>
      </c>
      <c r="BV1510" s="76" cm="1">
        <f t="array" aca="1" ref="BV1510" ca="1">INDIRECT(BV1499)*BV1506</f>
        <v>1000</v>
      </c>
      <c r="BW1510" s="76" cm="1">
        <f t="array" aca="1" ref="BW1510" ca="1">INDIRECT(BW1499)*BW1506</f>
        <v>1000</v>
      </c>
      <c r="BX1510" s="76" cm="1">
        <f t="array" aca="1" ref="BX1510" ca="1">INDIRECT(BX1499)*BX1506</f>
        <v>1000</v>
      </c>
      <c r="BY1510" s="76" cm="1">
        <f t="array" aca="1" ref="BY1510" ca="1">INDIRECT(BY1499)*BY1506</f>
        <v>1000</v>
      </c>
      <c r="BZ1510" s="76" cm="1">
        <f t="array" aca="1" ref="BZ1510" ca="1">INDIRECT(BZ1499)*BZ1506</f>
        <v>1000</v>
      </c>
      <c r="CA1510" s="76" cm="1">
        <f t="array" aca="1" ref="CA1510" ca="1">INDIRECT(CA1499)*CA1506</f>
        <v>1000</v>
      </c>
      <c r="CB1510" s="76" cm="1">
        <f t="array" aca="1" ref="CB1510" ca="1">INDIRECT(CB1499)*CB1506</f>
        <v>1000</v>
      </c>
      <c r="CC1510" s="76" cm="1">
        <f t="array" aca="1" ref="CC1510" ca="1">INDIRECT(CC1499)*CC1506</f>
        <v>1000</v>
      </c>
      <c r="CD1510" s="76" cm="1">
        <f t="array" aca="1" ref="CD1510" ca="1">INDIRECT(CD1499)*CD1506</f>
        <v>1000</v>
      </c>
      <c r="CE1510" s="76" cm="1">
        <f t="array" aca="1" ref="CE1510" ca="1">INDIRECT(CE1499)*CE1506</f>
        <v>1000</v>
      </c>
      <c r="CF1510" s="76" cm="1">
        <f t="array" aca="1" ref="CF1510" ca="1">INDIRECT(CF1499)*CF1506</f>
        <v>1000</v>
      </c>
      <c r="CG1510" s="76" cm="1">
        <f t="array" aca="1" ref="CG1510" ca="1">INDIRECT(CG1499)*CG1506</f>
        <v>1000</v>
      </c>
      <c r="CH1510" s="76" cm="1">
        <f t="array" aca="1" ref="CH1510" ca="1">INDIRECT(CH1499)*CH1506</f>
        <v>1000</v>
      </c>
      <c r="CI1510" s="76" cm="1">
        <f t="array" aca="1" ref="CI1510" ca="1">INDIRECT(CI1499)*CI1506</f>
        <v>1000</v>
      </c>
      <c r="CJ1510" s="76" cm="1">
        <f t="array" aca="1" ref="CJ1510" ca="1">INDIRECT(CJ1499)*CJ1506</f>
        <v>1000</v>
      </c>
      <c r="CK1510" s="76" cm="1">
        <f t="array" aca="1" ref="CK1510" ca="1">INDIRECT(CK1499)*CK1506</f>
        <v>1000</v>
      </c>
      <c r="CL1510" s="76" cm="1">
        <f t="array" aca="1" ref="CL1510" ca="1">INDIRECT(CL1499)*CL1506</f>
        <v>1000</v>
      </c>
      <c r="CO1510" s="76" t="e" cm="1">
        <f t="array" aca="1" ref="CO1510" ca="1">INDIRECT(CO1499)*CO1506</f>
        <v>#N/A</v>
      </c>
      <c r="CP1510" s="76" t="e" cm="1">
        <f t="array" aca="1" ref="CP1510" ca="1">INDIRECT(CP1499)*CP1506</f>
        <v>#N/A</v>
      </c>
      <c r="CQ1510" s="76" t="e" cm="1">
        <f t="array" aca="1" ref="CQ1510" ca="1">INDIRECT(CQ1499)*CQ1506</f>
        <v>#N/A</v>
      </c>
      <c r="CR1510" s="76" t="e" cm="1">
        <f t="array" aca="1" ref="CR1510" ca="1">INDIRECT(CR1499)*CR1506</f>
        <v>#N/A</v>
      </c>
      <c r="CS1510" s="76" t="e" cm="1">
        <f t="array" aca="1" ref="CS1510" ca="1">INDIRECT(CS1499)*CS1506</f>
        <v>#N/A</v>
      </c>
      <c r="CT1510" s="76" t="e" cm="1">
        <f t="array" aca="1" ref="CT1510" ca="1">INDIRECT(CT1499)*CT1506</f>
        <v>#N/A</v>
      </c>
      <c r="CU1510" s="76" t="e" cm="1">
        <f t="array" aca="1" ref="CU1510" ca="1">INDIRECT(CU1499)*CU1506</f>
        <v>#N/A</v>
      </c>
      <c r="CV1510" s="76" t="e" cm="1">
        <f t="array" aca="1" ref="CV1510" ca="1">INDIRECT(CV1499)*CV1506</f>
        <v>#N/A</v>
      </c>
      <c r="CW1510" s="76" t="e" cm="1">
        <f t="array" aca="1" ref="CW1510" ca="1">INDIRECT(CW1499)*CW1506</f>
        <v>#N/A</v>
      </c>
      <c r="CX1510" s="76" t="e" cm="1">
        <f t="array" aca="1" ref="CX1510" ca="1">INDIRECT(CX1499)*CX1506</f>
        <v>#N/A</v>
      </c>
      <c r="CY1510" s="76" t="e" cm="1">
        <f t="array" aca="1" ref="CY1510" ca="1">INDIRECT(CY1499)*CY1506</f>
        <v>#N/A</v>
      </c>
      <c r="CZ1510" s="76" t="e" cm="1">
        <f t="array" aca="1" ref="CZ1510" ca="1">INDIRECT(CZ1499)*CZ1506</f>
        <v>#N/A</v>
      </c>
      <c r="DA1510" s="76" t="e" cm="1">
        <f t="array" aca="1" ref="DA1510" ca="1">INDIRECT(DA1499)*DA1506</f>
        <v>#N/A</v>
      </c>
      <c r="DB1510" s="76" t="e" cm="1">
        <f t="array" aca="1" ref="DB1510" ca="1">INDIRECT(DB1499)*DB1506</f>
        <v>#N/A</v>
      </c>
      <c r="DC1510" s="76" t="e" cm="1">
        <f t="array" aca="1" ref="DC1510" ca="1">INDIRECT(DC1499)*DC1506</f>
        <v>#N/A</v>
      </c>
      <c r="DD1510" s="76" t="e" cm="1">
        <f t="array" aca="1" ref="DD1510" ca="1">INDIRECT(DD1499)*DD1506</f>
        <v>#N/A</v>
      </c>
      <c r="DE1510" s="76" t="e" cm="1">
        <f t="array" aca="1" ref="DE1510" ca="1">INDIRECT(DE1499)*DE1506</f>
        <v>#N/A</v>
      </c>
      <c r="DF1510" s="76" t="e" cm="1">
        <f t="array" aca="1" ref="DF1510" ca="1">INDIRECT(DF1499)*DF1506</f>
        <v>#N/A</v>
      </c>
      <c r="DG1510" s="76" t="e" cm="1">
        <f t="array" aca="1" ref="DG1510" ca="1">INDIRECT(DG1499)*DG1506</f>
        <v>#N/A</v>
      </c>
      <c r="DH1510" s="76" t="e" cm="1">
        <f t="array" aca="1" ref="DH1510" ca="1">INDIRECT(DH1499)*DH1506</f>
        <v>#N/A</v>
      </c>
      <c r="DI1510" s="76" t="e" cm="1">
        <f t="array" aca="1" ref="DI1510" ca="1">INDIRECT(DI1499)*DI1506</f>
        <v>#N/A</v>
      </c>
      <c r="DJ1510" s="76" t="e" cm="1">
        <f t="array" aca="1" ref="DJ1510" ca="1">INDIRECT(DJ1499)*DJ1506</f>
        <v>#N/A</v>
      </c>
      <c r="DK1510" s="76" t="e" cm="1">
        <f t="array" aca="1" ref="DK1510" ca="1">INDIRECT(DK1499)*DK1506</f>
        <v>#N/A</v>
      </c>
      <c r="DL1510" s="76" t="e" cm="1">
        <f t="array" aca="1" ref="DL1510" ca="1">INDIRECT(DL1499)*DL1506</f>
        <v>#N/A</v>
      </c>
    </row>
    <row r="1511" spans="1:116" x14ac:dyDescent="0.4">
      <c r="B1511" t="str">
        <f>E1511</f>
        <v>1511 SUB-S</v>
      </c>
      <c r="D1511" t="s">
        <v>773</v>
      </c>
      <c r="E1511" s="8" t="str">
        <f t="shared" si="1925"/>
        <v>1511 SUB-S</v>
      </c>
      <c r="G1511" s="158" t="s">
        <v>73</v>
      </c>
      <c r="H1511" s="12"/>
      <c r="I1511" s="60"/>
      <c r="J1511" s="60"/>
      <c r="K1511" s="16">
        <v>0.05</v>
      </c>
      <c r="L1511" s="16">
        <v>0.05</v>
      </c>
      <c r="M1511" s="16">
        <v>0.05</v>
      </c>
      <c r="N1511" s="16">
        <v>0.05</v>
      </c>
      <c r="O1511" s="16">
        <v>0.05</v>
      </c>
      <c r="P1511" s="16">
        <v>0.05</v>
      </c>
      <c r="R1511" s="20"/>
      <c r="S1511" s="150" cm="1">
        <f t="array" ref="S1511">INDEX($K:$P,ROW(),MATCH(S$3,$K$2:$P$2,0))</f>
        <v>0.05</v>
      </c>
      <c r="T1511" s="150" cm="1">
        <f t="array" ref="T1511">INDEX($K:$P,ROW(),MATCH(T$3,$K$2:$P$2,0))</f>
        <v>0.05</v>
      </c>
      <c r="U1511" s="150" cm="1">
        <f t="array" ref="U1511">INDEX($K:$P,ROW(),MATCH(U$3,$K$2:$P$2,0))</f>
        <v>0.05</v>
      </c>
      <c r="V1511" s="150" cm="1">
        <f t="array" ref="V1511">INDEX($K:$P,ROW(),MATCH(V$3,$K$2:$P$2,0))</f>
        <v>0.05</v>
      </c>
      <c r="W1511" s="150" cm="1">
        <f t="array" ref="W1511">INDEX($K:$P,ROW(),MATCH(W$3,$K$2:$P$2,0))</f>
        <v>0.05</v>
      </c>
      <c r="X1511" s="150" cm="1">
        <f t="array" ref="X1511">INDEX($K:$P,ROW(),MATCH(X$3,$K$2:$P$2,0))</f>
        <v>0.05</v>
      </c>
      <c r="Y1511" s="150" cm="1">
        <f t="array" ref="Y1511">INDEX($K:$P,ROW(),MATCH(Y$3,$K$2:$P$2,0))</f>
        <v>0.05</v>
      </c>
      <c r="Z1511" s="150" cm="1">
        <f t="array" ref="Z1511">INDEX($K:$P,ROW(),MATCH(Z$3,$K$2:$P$2,0))</f>
        <v>0.05</v>
      </c>
      <c r="AA1511" s="150" cm="1">
        <f t="array" ref="AA1511">INDEX($K:$P,ROW(),MATCH(AA$3,$K$2:$P$2,0))</f>
        <v>0.05</v>
      </c>
      <c r="AB1511" s="150" cm="1">
        <f t="array" ref="AB1511">INDEX($K:$P,ROW(),MATCH(AB$3,$K$2:$P$2,0))</f>
        <v>0.05</v>
      </c>
      <c r="AC1511" s="150" cm="1">
        <f t="array" ref="AC1511">INDEX($K:$P,ROW(),MATCH(AC$3,$K$2:$P$2,0))</f>
        <v>0.05</v>
      </c>
      <c r="AD1511" s="150" cm="1">
        <f t="array" ref="AD1511">INDEX($K:$P,ROW(),MATCH(AD$3,$K$2:$P$2,0))</f>
        <v>0.05</v>
      </c>
      <c r="AE1511" s="150" cm="1">
        <f t="array" ref="AE1511">INDEX($K:$P,ROW(),MATCH(AE$3,$K$2:$P$2,0))</f>
        <v>0.05</v>
      </c>
      <c r="AF1511" s="150" cm="1">
        <f t="array" ref="AF1511">INDEX($K:$P,ROW(),MATCH(AF$3,$K$2:$P$2,0))</f>
        <v>0.05</v>
      </c>
      <c r="AG1511" s="150" cm="1">
        <f t="array" ref="AG1511">INDEX($K:$P,ROW(),MATCH(AG$3,$K$2:$P$2,0))</f>
        <v>0.05</v>
      </c>
      <c r="AH1511" s="150" cm="1">
        <f t="array" ref="AH1511">INDEX($K:$P,ROW(),MATCH(AH$3,$K$2:$P$2,0))</f>
        <v>0.05</v>
      </c>
      <c r="AI1511" s="150" cm="1">
        <f t="array" ref="AI1511">INDEX($K:$P,ROW(),MATCH(AI$3,$K$2:$P$2,0))</f>
        <v>0.05</v>
      </c>
      <c r="AJ1511" s="150" cm="1">
        <f t="array" ref="AJ1511">INDEX($K:$P,ROW(),MATCH(AJ$3,$K$2:$P$2,0))</f>
        <v>0.05</v>
      </c>
      <c r="AK1511" s="150" cm="1">
        <f t="array" ref="AK1511">INDEX($K:$P,ROW(),MATCH(AK$3,$K$2:$P$2,0))</f>
        <v>0.05</v>
      </c>
      <c r="AL1511" s="150" cm="1">
        <f t="array" ref="AL1511">INDEX($K:$P,ROW(),MATCH(AL$3,$K$2:$P$2,0))</f>
        <v>0.05</v>
      </c>
      <c r="AM1511" s="150" cm="1">
        <f t="array" ref="AM1511">INDEX($K:$P,ROW(),MATCH(AM$3,$K$2:$P$2,0))</f>
        <v>0.05</v>
      </c>
      <c r="AN1511" s="150" cm="1">
        <f t="array" ref="AN1511">INDEX($K:$P,ROW(),MATCH(AN$3,$K$2:$P$2,0))</f>
        <v>0.05</v>
      </c>
      <c r="AO1511" s="150" cm="1">
        <f t="array" ref="AO1511">INDEX($K:$P,ROW(),MATCH(AO$3,$K$2:$P$2,0))</f>
        <v>0.05</v>
      </c>
      <c r="AP1511" s="150" cm="1">
        <f t="array" ref="AP1511">INDEX($K:$P,ROW(),MATCH(AP$3,$K$2:$P$2,0))</f>
        <v>0.05</v>
      </c>
      <c r="AQ1511" s="150" cm="1">
        <f t="array" ref="AQ1511">INDEX($K:$P,ROW(),MATCH(AQ$3,$K$2:$P$2,0))</f>
        <v>0.05</v>
      </c>
      <c r="AR1511" s="150" cm="1">
        <f t="array" ref="AR1511">INDEX($K:$P,ROW(),MATCH(AR$3,$K$2:$P$2,0))</f>
        <v>0.05</v>
      </c>
      <c r="AS1511" s="150" cm="1">
        <f t="array" ref="AS1511">INDEX($K:$P,ROW(),MATCH(AS$3,$K$2:$P$2,0))</f>
        <v>0.05</v>
      </c>
      <c r="AT1511" s="150" cm="1">
        <f t="array" ref="AT1511">INDEX($K:$P,ROW(),MATCH(AT$3,$K$2:$P$2,0))</f>
        <v>0.05</v>
      </c>
      <c r="AU1511" s="150" cm="1">
        <f t="array" ref="AU1511">INDEX($K:$P,ROW(),MATCH(AU$3,$K$2:$P$2,0))</f>
        <v>0.05</v>
      </c>
      <c r="AV1511" s="150" cm="1">
        <f t="array" ref="AV1511">INDEX($K:$P,ROW(),MATCH(AV$3,$K$2:$P$2,0))</f>
        <v>0.05</v>
      </c>
      <c r="AW1511" s="150" cm="1">
        <f t="array" ref="AW1511">INDEX($K:$P,ROW(),MATCH(AW$3,$K$2:$P$2,0))</f>
        <v>0.05</v>
      </c>
      <c r="AX1511" s="150" cm="1">
        <f t="array" ref="AX1511">INDEX($K:$P,ROW(),MATCH(AX$3,$K$2:$P$2,0))</f>
        <v>0.05</v>
      </c>
      <c r="AY1511" s="150" cm="1">
        <f t="array" ref="AY1511">INDEX($K:$P,ROW(),MATCH(AY$3,$K$2:$P$2,0))</f>
        <v>0.05</v>
      </c>
      <c r="AZ1511" s="150" cm="1">
        <f t="array" ref="AZ1511">INDEX($K:$P,ROW(),MATCH(AZ$3,$K$2:$P$2,0))</f>
        <v>0.05</v>
      </c>
      <c r="BA1511" s="150" cm="1">
        <f t="array" ref="BA1511">INDEX($K:$P,ROW(),MATCH(BA$3,$K$2:$P$2,0))</f>
        <v>0.05</v>
      </c>
      <c r="BB1511" s="150" cm="1">
        <f t="array" ref="BB1511">INDEX($K:$P,ROW(),MATCH(BB$3,$K$2:$P$2,0))</f>
        <v>0.05</v>
      </c>
      <c r="BC1511" s="150" cm="1">
        <f t="array" ref="BC1511">INDEX($K:$P,ROW(),MATCH(BC$3,$K$2:$P$2,0))</f>
        <v>0.05</v>
      </c>
      <c r="BD1511" s="150" cm="1">
        <f t="array" ref="BD1511">INDEX($K:$P,ROW(),MATCH(BD$3,$K$2:$P$2,0))</f>
        <v>0.05</v>
      </c>
      <c r="BE1511" s="150" cm="1">
        <f t="array" ref="BE1511">INDEX($K:$P,ROW(),MATCH(BE$3,$K$2:$P$2,0))</f>
        <v>0.05</v>
      </c>
      <c r="BF1511" s="150" cm="1">
        <f t="array" ref="BF1511">INDEX($K:$P,ROW(),MATCH(BF$3,$K$2:$P$2,0))</f>
        <v>0.05</v>
      </c>
      <c r="BG1511" s="150" cm="1">
        <f t="array" ref="BG1511">INDEX($K:$P,ROW(),MATCH(BG$3,$K$2:$P$2,0))</f>
        <v>0.05</v>
      </c>
      <c r="BH1511" s="150" cm="1">
        <f t="array" ref="BH1511">INDEX($K:$P,ROW(),MATCH(BH$3,$K$2:$P$2,0))</f>
        <v>0.05</v>
      </c>
      <c r="BI1511" s="150" cm="1">
        <f t="array" ref="BI1511">INDEX($K:$P,ROW(),MATCH(BI$3,$K$2:$P$2,0))</f>
        <v>0.05</v>
      </c>
      <c r="BJ1511" s="150" cm="1">
        <f t="array" ref="BJ1511">INDEX($K:$P,ROW(),MATCH(BJ$3,$K$2:$P$2,0))</f>
        <v>0.05</v>
      </c>
      <c r="BK1511" s="150" cm="1">
        <f t="array" ref="BK1511">INDEX($K:$P,ROW(),MATCH(BK$3,$K$2:$P$2,0))</f>
        <v>0.05</v>
      </c>
      <c r="BL1511" s="150" cm="1">
        <f t="array" ref="BL1511">INDEX($K:$P,ROW(),MATCH(BL$3,$K$2:$P$2,0))</f>
        <v>0.05</v>
      </c>
      <c r="BM1511" s="150" cm="1">
        <f t="array" ref="BM1511">INDEX($K:$P,ROW(),MATCH(BM$3,$K$2:$P$2,0))</f>
        <v>0.05</v>
      </c>
      <c r="BN1511" s="150" cm="1">
        <f t="array" ref="BN1511">INDEX($K:$P,ROW(),MATCH(BN$3,$K$2:$P$2,0))</f>
        <v>0.05</v>
      </c>
      <c r="BO1511" s="150" cm="1">
        <f t="array" ref="BO1511">INDEX($K:$P,ROW(),MATCH(BO$3,$K$2:$P$2,0))</f>
        <v>0.05</v>
      </c>
      <c r="BP1511" s="150" cm="1">
        <f t="array" ref="BP1511">INDEX($K:$P,ROW(),MATCH(BP$3,$K$2:$P$2,0))</f>
        <v>0.05</v>
      </c>
      <c r="BQ1511" s="150" cm="1">
        <f t="array" ref="BQ1511">INDEX($K:$P,ROW(),MATCH(BQ$3,$K$2:$P$2,0))</f>
        <v>0.05</v>
      </c>
      <c r="BR1511" s="150" cm="1">
        <f t="array" ref="BR1511">INDEX($K:$P,ROW(),MATCH(BR$3,$K$2:$P$2,0))</f>
        <v>0.05</v>
      </c>
      <c r="BS1511" s="150" cm="1">
        <f t="array" ref="BS1511">INDEX($K:$P,ROW(),MATCH(BS$3,$K$2:$P$2,0))</f>
        <v>0.05</v>
      </c>
      <c r="BT1511" s="150" cm="1">
        <f t="array" ref="BT1511">INDEX($K:$P,ROW(),MATCH(BT$3,$K$2:$P$2,0))</f>
        <v>0.05</v>
      </c>
      <c r="BU1511" s="150" cm="1">
        <f t="array" ref="BU1511">INDEX($K:$P,ROW(),MATCH(BU$3,$K$2:$P$2,0))</f>
        <v>0.05</v>
      </c>
      <c r="BV1511" s="150" cm="1">
        <f t="array" ref="BV1511">INDEX($K:$P,ROW(),MATCH(BV$3,$K$2:$P$2,0))</f>
        <v>0.05</v>
      </c>
      <c r="BW1511" s="150" cm="1">
        <f t="array" ref="BW1511">INDEX($K:$P,ROW(),MATCH(BW$3,$K$2:$P$2,0))</f>
        <v>0.05</v>
      </c>
      <c r="BX1511" s="150" cm="1">
        <f t="array" ref="BX1511">INDEX($K:$P,ROW(),MATCH(BX$3,$K$2:$P$2,0))</f>
        <v>0.05</v>
      </c>
      <c r="BY1511" s="150" cm="1">
        <f t="array" ref="BY1511">INDEX($K:$P,ROW(),MATCH(BY$3,$K$2:$P$2,0))</f>
        <v>0.05</v>
      </c>
      <c r="BZ1511" s="150" cm="1">
        <f t="array" ref="BZ1511">INDEX($K:$P,ROW(),MATCH(BZ$3,$K$2:$P$2,0))</f>
        <v>0.05</v>
      </c>
      <c r="CA1511" s="150" cm="1">
        <f t="array" ref="CA1511">INDEX($K:$P,ROW(),MATCH(CA$3,$K$2:$P$2,0))</f>
        <v>0.05</v>
      </c>
      <c r="CB1511" s="150" cm="1">
        <f t="array" ref="CB1511">INDEX($K:$P,ROW(),MATCH(CB$3,$K$2:$P$2,0))</f>
        <v>0.05</v>
      </c>
      <c r="CC1511" s="150" cm="1">
        <f t="array" ref="CC1511">INDEX($K:$P,ROW(),MATCH(CC$3,$K$2:$P$2,0))</f>
        <v>0.05</v>
      </c>
      <c r="CD1511" s="150" cm="1">
        <f t="array" ref="CD1511">INDEX($K:$P,ROW(),MATCH(CD$3,$K$2:$P$2,0))</f>
        <v>0.05</v>
      </c>
      <c r="CE1511" s="150" cm="1">
        <f t="array" ref="CE1511">INDEX($K:$P,ROW(),MATCH(CE$3,$K$2:$P$2,0))</f>
        <v>0.05</v>
      </c>
      <c r="CF1511" s="150" cm="1">
        <f t="array" ref="CF1511">INDEX($K:$P,ROW(),MATCH(CF$3,$K$2:$P$2,0))</f>
        <v>0.05</v>
      </c>
      <c r="CG1511" s="150" cm="1">
        <f t="array" ref="CG1511">INDEX($K:$P,ROW(),MATCH(CG$3,$K$2:$P$2,0))</f>
        <v>0.05</v>
      </c>
      <c r="CH1511" s="150" cm="1">
        <f t="array" ref="CH1511">INDEX($K:$P,ROW(),MATCH(CH$3,$K$2:$P$2,0))</f>
        <v>0.05</v>
      </c>
      <c r="CI1511" s="150" cm="1">
        <f t="array" ref="CI1511">INDEX($K:$P,ROW(),MATCH(CI$3,$K$2:$P$2,0))</f>
        <v>0.05</v>
      </c>
      <c r="CJ1511" s="150" cm="1">
        <f t="array" ref="CJ1511">INDEX($K:$P,ROW(),MATCH(CJ$3,$K$2:$P$2,0))</f>
        <v>0.05</v>
      </c>
      <c r="CK1511" s="150" cm="1">
        <f t="array" ref="CK1511">INDEX($K:$P,ROW(),MATCH(CK$3,$K$2:$P$2,0))</f>
        <v>0.05</v>
      </c>
      <c r="CL1511" s="150" cm="1">
        <f t="array" ref="CL1511">INDEX($K:$P,ROW(),MATCH(CL$3,$K$2:$P$2,0))</f>
        <v>0.05</v>
      </c>
      <c r="CN1511" s="60"/>
      <c r="CO1511" s="150" t="e" cm="1">
        <f t="array" ref="CO1511">INDEX($K:$P,ROW(),MATCH(CO$3,$K$2:$P$2,0))</f>
        <v>#N/A</v>
      </c>
      <c r="CP1511" s="150" t="e" cm="1">
        <f t="array" ref="CP1511">INDEX($K:$P,ROW(),MATCH(CP$3,$K$2:$P$2,0))</f>
        <v>#N/A</v>
      </c>
      <c r="CQ1511" s="150" t="e" cm="1">
        <f t="array" ref="CQ1511">INDEX($K:$P,ROW(),MATCH(CQ$3,$K$2:$P$2,0))</f>
        <v>#N/A</v>
      </c>
      <c r="CR1511" s="150" t="e" cm="1">
        <f t="array" ref="CR1511">INDEX($K:$P,ROW(),MATCH(CR$3,$K$2:$P$2,0))</f>
        <v>#N/A</v>
      </c>
      <c r="CS1511" s="150" t="e" cm="1">
        <f t="array" ref="CS1511">INDEX($K:$P,ROW(),MATCH(CS$3,$K$2:$P$2,0))</f>
        <v>#N/A</v>
      </c>
      <c r="CT1511" s="150" t="e" cm="1">
        <f t="array" ref="CT1511">INDEX($K:$P,ROW(),MATCH(CT$3,$K$2:$P$2,0))</f>
        <v>#N/A</v>
      </c>
      <c r="CU1511" s="150" t="e" cm="1">
        <f t="array" ref="CU1511">INDEX($K:$P,ROW(),MATCH(CU$3,$K$2:$P$2,0))</f>
        <v>#N/A</v>
      </c>
      <c r="CV1511" s="150" t="e" cm="1">
        <f t="array" ref="CV1511">INDEX($K:$P,ROW(),MATCH(CV$3,$K$2:$P$2,0))</f>
        <v>#N/A</v>
      </c>
      <c r="CW1511" s="150" t="e" cm="1">
        <f t="array" ref="CW1511">INDEX($K:$P,ROW(),MATCH(CW$3,$K$2:$P$2,0))</f>
        <v>#N/A</v>
      </c>
      <c r="CX1511" s="150" t="e" cm="1">
        <f t="array" ref="CX1511">INDEX($K:$P,ROW(),MATCH(CX$3,$K$2:$P$2,0))</f>
        <v>#N/A</v>
      </c>
      <c r="CY1511" s="150" t="e" cm="1">
        <f t="array" ref="CY1511">INDEX($K:$P,ROW(),MATCH(CY$3,$K$2:$P$2,0))</f>
        <v>#N/A</v>
      </c>
      <c r="CZ1511" s="150" t="e" cm="1">
        <f t="array" ref="CZ1511">INDEX($K:$P,ROW(),MATCH(CZ$3,$K$2:$P$2,0))</f>
        <v>#N/A</v>
      </c>
      <c r="DA1511" s="150" t="e" cm="1">
        <f t="array" ref="DA1511">INDEX($K:$P,ROW(),MATCH(DA$3,$K$2:$P$2,0))</f>
        <v>#N/A</v>
      </c>
      <c r="DB1511" s="150" t="e" cm="1">
        <f t="array" ref="DB1511">INDEX($K:$P,ROW(),MATCH(DB$3,$K$2:$P$2,0))</f>
        <v>#N/A</v>
      </c>
      <c r="DC1511" s="150" t="e" cm="1">
        <f t="array" ref="DC1511">INDEX($K:$P,ROW(),MATCH(DC$3,$K$2:$P$2,0))</f>
        <v>#N/A</v>
      </c>
      <c r="DD1511" s="150" t="e" cm="1">
        <f t="array" ref="DD1511">INDEX($K:$P,ROW(),MATCH(DD$3,$K$2:$P$2,0))</f>
        <v>#N/A</v>
      </c>
      <c r="DE1511" s="150" t="e" cm="1">
        <f t="array" ref="DE1511">INDEX($K:$P,ROW(),MATCH(DE$3,$K$2:$P$2,0))</f>
        <v>#N/A</v>
      </c>
      <c r="DF1511" s="150" t="e" cm="1">
        <f t="array" ref="DF1511">INDEX($K:$P,ROW(),MATCH(DF$3,$K$2:$P$2,0))</f>
        <v>#N/A</v>
      </c>
      <c r="DG1511" s="150" t="e" cm="1">
        <f t="array" ref="DG1511">INDEX($K:$P,ROW(),MATCH(DG$3,$K$2:$P$2,0))</f>
        <v>#N/A</v>
      </c>
      <c r="DH1511" s="150" t="e" cm="1">
        <f t="array" ref="DH1511">INDEX($K:$P,ROW(),MATCH(DH$3,$K$2:$P$2,0))</f>
        <v>#N/A</v>
      </c>
      <c r="DI1511" s="150" t="e" cm="1">
        <f t="array" ref="DI1511">INDEX($K:$P,ROW(),MATCH(DI$3,$K$2:$P$2,0))</f>
        <v>#N/A</v>
      </c>
      <c r="DJ1511" s="150" t="e" cm="1">
        <f t="array" ref="DJ1511">INDEX($K:$P,ROW(),MATCH(DJ$3,$K$2:$P$2,0))</f>
        <v>#N/A</v>
      </c>
      <c r="DK1511" s="150" t="e" cm="1">
        <f t="array" ref="DK1511">INDEX($K:$P,ROW(),MATCH(DK$3,$K$2:$P$2,0))</f>
        <v>#N/A</v>
      </c>
      <c r="DL1511" s="150" t="e" cm="1">
        <f t="array" ref="DL1511">INDEX($K:$P,ROW(),MATCH(DL$3,$K$2:$P$2,0))</f>
        <v>#N/A</v>
      </c>
    </row>
    <row r="1512" spans="1:116" x14ac:dyDescent="0.4">
      <c r="D1512" t="s">
        <v>773</v>
      </c>
      <c r="E1512" s="8" t="str">
        <f t="shared" si="1925"/>
        <v>1512 SUB-S</v>
      </c>
      <c r="G1512" s="158" t="s">
        <v>74</v>
      </c>
      <c r="K1512" s="381">
        <f ca="1">SUMIF($3:$3,K$2,1512:1512)</f>
        <v>-600</v>
      </c>
      <c r="L1512" s="381">
        <f ca="1">SUMIF($3:$3,L$2,1512:1512)</f>
        <v>-600</v>
      </c>
      <c r="M1512" s="381">
        <f ca="1">SUMIF($3:$3,M$2,1512:1512)</f>
        <v>-600</v>
      </c>
      <c r="N1512" s="381">
        <f ca="1">SUMIF($3:$3,N$2,1512:1512)</f>
        <v>-600</v>
      </c>
      <c r="O1512" s="381">
        <f ca="1">SUMIF($3:$3,O$2,1512:1512)</f>
        <v>-600</v>
      </c>
      <c r="P1512" s="381">
        <f ca="1">SUMIF($3:$3,P$2,1512:1512)</f>
        <v>-600</v>
      </c>
      <c r="R1512" s="15"/>
      <c r="S1512" s="76">
        <f t="shared" ref="S1512:AX1521" ca="1" si="1931">-S1510*S1511</f>
        <v>-50</v>
      </c>
      <c r="T1512" s="76">
        <f t="shared" ca="1" si="1931"/>
        <v>-50</v>
      </c>
      <c r="U1512" s="76">
        <f t="shared" ca="1" si="1931"/>
        <v>-50</v>
      </c>
      <c r="V1512" s="76">
        <f t="shared" ca="1" si="1931"/>
        <v>-50</v>
      </c>
      <c r="W1512" s="76">
        <f t="shared" ca="1" si="1931"/>
        <v>-50</v>
      </c>
      <c r="X1512" s="76">
        <f t="shared" ca="1" si="1931"/>
        <v>-50</v>
      </c>
      <c r="Y1512" s="76">
        <f t="shared" ca="1" si="1931"/>
        <v>-50</v>
      </c>
      <c r="Z1512" s="76">
        <f t="shared" ca="1" si="1931"/>
        <v>-50</v>
      </c>
      <c r="AA1512" s="76">
        <f t="shared" ca="1" si="1931"/>
        <v>-50</v>
      </c>
      <c r="AB1512" s="76">
        <f t="shared" ca="1" si="1931"/>
        <v>-50</v>
      </c>
      <c r="AC1512" s="76">
        <f t="shared" ca="1" si="1931"/>
        <v>-50</v>
      </c>
      <c r="AD1512" s="76">
        <f t="shared" ca="1" si="1931"/>
        <v>-50</v>
      </c>
      <c r="AE1512" s="76">
        <f t="shared" ca="1" si="1931"/>
        <v>-50</v>
      </c>
      <c r="AF1512" s="76">
        <f t="shared" ca="1" si="1931"/>
        <v>-50</v>
      </c>
      <c r="AG1512" s="76">
        <f t="shared" ca="1" si="1931"/>
        <v>-50</v>
      </c>
      <c r="AH1512" s="76">
        <f t="shared" ca="1" si="1931"/>
        <v>-50</v>
      </c>
      <c r="AI1512" s="76">
        <f t="shared" ca="1" si="1931"/>
        <v>-50</v>
      </c>
      <c r="AJ1512" s="76">
        <f t="shared" ca="1" si="1931"/>
        <v>-50</v>
      </c>
      <c r="AK1512" s="76">
        <f t="shared" ca="1" si="1931"/>
        <v>-50</v>
      </c>
      <c r="AL1512" s="76">
        <f t="shared" ca="1" si="1931"/>
        <v>-50</v>
      </c>
      <c r="AM1512" s="76">
        <f t="shared" ca="1" si="1931"/>
        <v>-50</v>
      </c>
      <c r="AN1512" s="76">
        <f t="shared" ca="1" si="1931"/>
        <v>-50</v>
      </c>
      <c r="AO1512" s="76">
        <f t="shared" ca="1" si="1931"/>
        <v>-50</v>
      </c>
      <c r="AP1512" s="76">
        <f t="shared" ca="1" si="1931"/>
        <v>-50</v>
      </c>
      <c r="AQ1512" s="76">
        <f t="shared" ca="1" si="1931"/>
        <v>-50</v>
      </c>
      <c r="AR1512" s="76">
        <f t="shared" ca="1" si="1931"/>
        <v>-50</v>
      </c>
      <c r="AS1512" s="76">
        <f t="shared" ca="1" si="1931"/>
        <v>-50</v>
      </c>
      <c r="AT1512" s="76">
        <f t="shared" ca="1" si="1931"/>
        <v>-50</v>
      </c>
      <c r="AU1512" s="76">
        <f t="shared" ca="1" si="1931"/>
        <v>-50</v>
      </c>
      <c r="AV1512" s="76">
        <f t="shared" ca="1" si="1931"/>
        <v>-50</v>
      </c>
      <c r="AW1512" s="76">
        <f t="shared" ca="1" si="1931"/>
        <v>-50</v>
      </c>
      <c r="AX1512" s="76">
        <f t="shared" ca="1" si="1931"/>
        <v>-50</v>
      </c>
      <c r="AY1512" s="76">
        <f t="shared" ref="AY1512:CD1521" ca="1" si="1932">-AY1510*AY1511</f>
        <v>-50</v>
      </c>
      <c r="AZ1512" s="76">
        <f t="shared" ca="1" si="1932"/>
        <v>-50</v>
      </c>
      <c r="BA1512" s="76">
        <f t="shared" ca="1" si="1932"/>
        <v>-50</v>
      </c>
      <c r="BB1512" s="76">
        <f t="shared" ca="1" si="1932"/>
        <v>-50</v>
      </c>
      <c r="BC1512" s="76">
        <f t="shared" ca="1" si="1932"/>
        <v>-50</v>
      </c>
      <c r="BD1512" s="76">
        <f t="shared" ca="1" si="1932"/>
        <v>-50</v>
      </c>
      <c r="BE1512" s="76">
        <f t="shared" ca="1" si="1932"/>
        <v>-50</v>
      </c>
      <c r="BF1512" s="76">
        <f t="shared" ca="1" si="1932"/>
        <v>-50</v>
      </c>
      <c r="BG1512" s="76">
        <f t="shared" ca="1" si="1932"/>
        <v>-50</v>
      </c>
      <c r="BH1512" s="76">
        <f t="shared" ca="1" si="1932"/>
        <v>-50</v>
      </c>
      <c r="BI1512" s="76">
        <f t="shared" ca="1" si="1932"/>
        <v>-50</v>
      </c>
      <c r="BJ1512" s="76">
        <f t="shared" ca="1" si="1932"/>
        <v>-50</v>
      </c>
      <c r="BK1512" s="76">
        <f t="shared" ca="1" si="1932"/>
        <v>-50</v>
      </c>
      <c r="BL1512" s="76">
        <f t="shared" ca="1" si="1932"/>
        <v>-50</v>
      </c>
      <c r="BM1512" s="76">
        <f t="shared" ca="1" si="1932"/>
        <v>-50</v>
      </c>
      <c r="BN1512" s="76">
        <f t="shared" ca="1" si="1932"/>
        <v>-50</v>
      </c>
      <c r="BO1512" s="76">
        <f t="shared" ca="1" si="1932"/>
        <v>-50</v>
      </c>
      <c r="BP1512" s="76">
        <f t="shared" ca="1" si="1932"/>
        <v>-50</v>
      </c>
      <c r="BQ1512" s="76">
        <f t="shared" ca="1" si="1932"/>
        <v>-50</v>
      </c>
      <c r="BR1512" s="76">
        <f t="shared" ca="1" si="1932"/>
        <v>-50</v>
      </c>
      <c r="BS1512" s="76">
        <f t="shared" ca="1" si="1932"/>
        <v>-50</v>
      </c>
      <c r="BT1512" s="76">
        <f t="shared" ca="1" si="1932"/>
        <v>-50</v>
      </c>
      <c r="BU1512" s="76">
        <f t="shared" ca="1" si="1932"/>
        <v>-50</v>
      </c>
      <c r="BV1512" s="76">
        <f t="shared" ca="1" si="1932"/>
        <v>-50</v>
      </c>
      <c r="BW1512" s="76">
        <f t="shared" ca="1" si="1932"/>
        <v>-50</v>
      </c>
      <c r="BX1512" s="76">
        <f t="shared" ca="1" si="1932"/>
        <v>-50</v>
      </c>
      <c r="BY1512" s="76">
        <f t="shared" ca="1" si="1932"/>
        <v>-50</v>
      </c>
      <c r="BZ1512" s="76">
        <f t="shared" ca="1" si="1932"/>
        <v>-50</v>
      </c>
      <c r="CA1512" s="76">
        <f t="shared" ca="1" si="1932"/>
        <v>-50</v>
      </c>
      <c r="CB1512" s="76">
        <f t="shared" ca="1" si="1932"/>
        <v>-50</v>
      </c>
      <c r="CC1512" s="76">
        <f t="shared" ca="1" si="1932"/>
        <v>-50</v>
      </c>
      <c r="CD1512" s="76">
        <f t="shared" ca="1" si="1932"/>
        <v>-50</v>
      </c>
      <c r="CE1512" s="76">
        <f t="shared" ref="CE1512:CL1521" ca="1" si="1933">-CE1510*CE1511</f>
        <v>-50</v>
      </c>
      <c r="CF1512" s="76">
        <f t="shared" ca="1" si="1933"/>
        <v>-50</v>
      </c>
      <c r="CG1512" s="76">
        <f t="shared" ca="1" si="1933"/>
        <v>-50</v>
      </c>
      <c r="CH1512" s="76">
        <f t="shared" ca="1" si="1933"/>
        <v>-50</v>
      </c>
      <c r="CI1512" s="76">
        <f t="shared" ca="1" si="1933"/>
        <v>-50</v>
      </c>
      <c r="CJ1512" s="76">
        <f t="shared" ca="1" si="1933"/>
        <v>-50</v>
      </c>
      <c r="CK1512" s="76">
        <f t="shared" ca="1" si="1933"/>
        <v>-50</v>
      </c>
      <c r="CL1512" s="76">
        <f t="shared" ca="1" si="1933"/>
        <v>-50</v>
      </c>
      <c r="CO1512" s="76" t="e">
        <f t="shared" ref="CO1512:DK1521" ca="1" si="1934">-CO1510*CO1511</f>
        <v>#N/A</v>
      </c>
      <c r="CP1512" s="76" t="e">
        <f t="shared" ca="1" si="1934"/>
        <v>#N/A</v>
      </c>
      <c r="CQ1512" s="76" t="e">
        <f t="shared" ca="1" si="1934"/>
        <v>#N/A</v>
      </c>
      <c r="CR1512" s="76" t="e">
        <f t="shared" ca="1" si="1934"/>
        <v>#N/A</v>
      </c>
      <c r="CS1512" s="76" t="e">
        <f t="shared" ca="1" si="1934"/>
        <v>#N/A</v>
      </c>
      <c r="CT1512" s="76" t="e">
        <f t="shared" ca="1" si="1934"/>
        <v>#N/A</v>
      </c>
      <c r="CU1512" s="76" t="e">
        <f t="shared" ca="1" si="1934"/>
        <v>#N/A</v>
      </c>
      <c r="CV1512" s="76" t="e">
        <f t="shared" ca="1" si="1934"/>
        <v>#N/A</v>
      </c>
      <c r="CW1512" s="76" t="e">
        <f t="shared" ca="1" si="1934"/>
        <v>#N/A</v>
      </c>
      <c r="CX1512" s="76" t="e">
        <f t="shared" ca="1" si="1934"/>
        <v>#N/A</v>
      </c>
      <c r="CY1512" s="76" t="e">
        <f t="shared" ca="1" si="1934"/>
        <v>#N/A</v>
      </c>
      <c r="CZ1512" s="76" t="e">
        <f t="shared" ca="1" si="1934"/>
        <v>#N/A</v>
      </c>
      <c r="DA1512" s="76" t="e">
        <f t="shared" ca="1" si="1934"/>
        <v>#N/A</v>
      </c>
      <c r="DB1512" s="76" t="e">
        <f t="shared" ca="1" si="1934"/>
        <v>#N/A</v>
      </c>
      <c r="DC1512" s="76" t="e">
        <f t="shared" ca="1" si="1934"/>
        <v>#N/A</v>
      </c>
      <c r="DD1512" s="76" t="e">
        <f t="shared" ca="1" si="1934"/>
        <v>#N/A</v>
      </c>
      <c r="DE1512" s="76" t="e">
        <f t="shared" ca="1" si="1934"/>
        <v>#N/A</v>
      </c>
      <c r="DF1512" s="76" t="e">
        <f t="shared" ca="1" si="1934"/>
        <v>#N/A</v>
      </c>
      <c r="DG1512" s="76" t="e">
        <f t="shared" ca="1" si="1934"/>
        <v>#N/A</v>
      </c>
      <c r="DH1512" s="76" t="e">
        <f t="shared" ca="1" si="1934"/>
        <v>#N/A</v>
      </c>
      <c r="DI1512" s="76" t="e">
        <f t="shared" ca="1" si="1934"/>
        <v>#N/A</v>
      </c>
      <c r="DJ1512" s="76" t="e">
        <f t="shared" ca="1" si="1934"/>
        <v>#N/A</v>
      </c>
      <c r="DK1512" s="76" t="e">
        <f t="shared" ca="1" si="1934"/>
        <v>#N/A</v>
      </c>
      <c r="DL1512" s="76" t="e">
        <f t="shared" ref="DL1512:DL1521" ca="1" si="1935">-DL1510*DL1511</f>
        <v>#N/A</v>
      </c>
    </row>
    <row r="1513" spans="1:116" x14ac:dyDescent="0.4">
      <c r="C1513" t="s">
        <v>80</v>
      </c>
      <c r="D1513" t="s">
        <v>773</v>
      </c>
      <c r="E1513" s="8" t="str">
        <f t="shared" si="1925"/>
        <v>1513 SUB-S</v>
      </c>
      <c r="G1513" s="127" t="str">
        <f>"# of subscriber - "&amp;SUBSTITUTE(G1505,":","")</f>
        <v># of subscriber - Subscription revenue - secondary volume driven</v>
      </c>
      <c r="H1513" s="31"/>
      <c r="I1513" s="73"/>
      <c r="J1513" s="73"/>
      <c r="K1513" s="38">
        <f ca="1">SUMIF($4:$4,K$2,1513:1513)</f>
        <v>11400</v>
      </c>
      <c r="L1513" s="38">
        <f ca="1">SUMIF($4:$4,L$2,1513:1513)</f>
        <v>22800</v>
      </c>
      <c r="M1513" s="38">
        <f ca="1">SUMIF($4:$4,M$2,1513:1513)</f>
        <v>34200</v>
      </c>
      <c r="N1513" s="38">
        <f ca="1">SUMIF($4:$4,N$2,1513:1513)</f>
        <v>45600</v>
      </c>
      <c r="O1513" s="38">
        <f ca="1">SUMIF($4:$4,O$2,1513:1513)</f>
        <v>57000</v>
      </c>
      <c r="P1513" s="38">
        <f ca="1">SUMIF($4:$4,P$2,1513:1513)</f>
        <v>68400</v>
      </c>
      <c r="Q1513" s="38"/>
      <c r="R1513" s="38"/>
      <c r="S1513" s="151">
        <f t="shared" ref="S1513:AX1522" ca="1" si="1936">S1509+S1510+S1512</f>
        <v>950</v>
      </c>
      <c r="T1513" s="151">
        <f t="shared" ca="1" si="1936"/>
        <v>1900</v>
      </c>
      <c r="U1513" s="151">
        <f t="shared" ca="1" si="1936"/>
        <v>2850</v>
      </c>
      <c r="V1513" s="151">
        <f t="shared" ca="1" si="1936"/>
        <v>3800</v>
      </c>
      <c r="W1513" s="151">
        <f t="shared" ca="1" si="1936"/>
        <v>4750</v>
      </c>
      <c r="X1513" s="151">
        <f t="shared" ca="1" si="1936"/>
        <v>5700</v>
      </c>
      <c r="Y1513" s="151">
        <f t="shared" ca="1" si="1936"/>
        <v>6650</v>
      </c>
      <c r="Z1513" s="151">
        <f t="shared" ca="1" si="1936"/>
        <v>7600</v>
      </c>
      <c r="AA1513" s="151">
        <f t="shared" ca="1" si="1936"/>
        <v>8550</v>
      </c>
      <c r="AB1513" s="151">
        <f t="shared" ca="1" si="1936"/>
        <v>9500</v>
      </c>
      <c r="AC1513" s="151">
        <f t="shared" ca="1" si="1936"/>
        <v>10450</v>
      </c>
      <c r="AD1513" s="151">
        <f t="shared" ca="1" si="1936"/>
        <v>11400</v>
      </c>
      <c r="AE1513" s="151">
        <f t="shared" ca="1" si="1936"/>
        <v>12350</v>
      </c>
      <c r="AF1513" s="151">
        <f t="shared" ca="1" si="1936"/>
        <v>13300</v>
      </c>
      <c r="AG1513" s="151">
        <f t="shared" ca="1" si="1936"/>
        <v>14250</v>
      </c>
      <c r="AH1513" s="151">
        <f t="shared" ca="1" si="1936"/>
        <v>15200</v>
      </c>
      <c r="AI1513" s="151">
        <f t="shared" ca="1" si="1936"/>
        <v>16150</v>
      </c>
      <c r="AJ1513" s="151">
        <f t="shared" ca="1" si="1936"/>
        <v>17100</v>
      </c>
      <c r="AK1513" s="151">
        <f t="shared" ca="1" si="1936"/>
        <v>18050</v>
      </c>
      <c r="AL1513" s="151">
        <f t="shared" ca="1" si="1936"/>
        <v>19000</v>
      </c>
      <c r="AM1513" s="151">
        <f t="shared" ca="1" si="1936"/>
        <v>19950</v>
      </c>
      <c r="AN1513" s="151">
        <f t="shared" ca="1" si="1936"/>
        <v>20900</v>
      </c>
      <c r="AO1513" s="151">
        <f t="shared" ca="1" si="1936"/>
        <v>21850</v>
      </c>
      <c r="AP1513" s="151">
        <f t="shared" ca="1" si="1936"/>
        <v>22800</v>
      </c>
      <c r="AQ1513" s="151">
        <f t="shared" ca="1" si="1936"/>
        <v>23750</v>
      </c>
      <c r="AR1513" s="151">
        <f t="shared" ca="1" si="1936"/>
        <v>24700</v>
      </c>
      <c r="AS1513" s="151">
        <f t="shared" ca="1" si="1936"/>
        <v>25650</v>
      </c>
      <c r="AT1513" s="151">
        <f t="shared" ca="1" si="1936"/>
        <v>26600</v>
      </c>
      <c r="AU1513" s="151">
        <f t="shared" ca="1" si="1936"/>
        <v>27550</v>
      </c>
      <c r="AV1513" s="151">
        <f t="shared" ca="1" si="1936"/>
        <v>28500</v>
      </c>
      <c r="AW1513" s="151">
        <f t="shared" ca="1" si="1936"/>
        <v>29450</v>
      </c>
      <c r="AX1513" s="151">
        <f t="shared" ca="1" si="1936"/>
        <v>30400</v>
      </c>
      <c r="AY1513" s="151">
        <f t="shared" ref="AY1513:CD1522" ca="1" si="1937">AY1509+AY1510+AY1512</f>
        <v>31350</v>
      </c>
      <c r="AZ1513" s="151">
        <f t="shared" ca="1" si="1937"/>
        <v>32300</v>
      </c>
      <c r="BA1513" s="151">
        <f t="shared" ca="1" si="1937"/>
        <v>33250</v>
      </c>
      <c r="BB1513" s="151">
        <f t="shared" ca="1" si="1937"/>
        <v>34200</v>
      </c>
      <c r="BC1513" s="151">
        <f t="shared" ca="1" si="1937"/>
        <v>35150</v>
      </c>
      <c r="BD1513" s="151">
        <f t="shared" ca="1" si="1937"/>
        <v>36100</v>
      </c>
      <c r="BE1513" s="151">
        <f t="shared" ca="1" si="1937"/>
        <v>37050</v>
      </c>
      <c r="BF1513" s="151">
        <f t="shared" ca="1" si="1937"/>
        <v>38000</v>
      </c>
      <c r="BG1513" s="151">
        <f t="shared" ca="1" si="1937"/>
        <v>38950</v>
      </c>
      <c r="BH1513" s="151">
        <f t="shared" ca="1" si="1937"/>
        <v>39900</v>
      </c>
      <c r="BI1513" s="151">
        <f t="shared" ca="1" si="1937"/>
        <v>40850</v>
      </c>
      <c r="BJ1513" s="151">
        <f t="shared" ca="1" si="1937"/>
        <v>41800</v>
      </c>
      <c r="BK1513" s="151">
        <f t="shared" ca="1" si="1937"/>
        <v>42750</v>
      </c>
      <c r="BL1513" s="151">
        <f t="shared" ca="1" si="1937"/>
        <v>43700</v>
      </c>
      <c r="BM1513" s="151">
        <f t="shared" ca="1" si="1937"/>
        <v>44650</v>
      </c>
      <c r="BN1513" s="151">
        <f t="shared" ca="1" si="1937"/>
        <v>45600</v>
      </c>
      <c r="BO1513" s="151">
        <f t="shared" ca="1" si="1937"/>
        <v>46550</v>
      </c>
      <c r="BP1513" s="151">
        <f t="shared" ca="1" si="1937"/>
        <v>47500</v>
      </c>
      <c r="BQ1513" s="151">
        <f t="shared" ca="1" si="1937"/>
        <v>48450</v>
      </c>
      <c r="BR1513" s="151">
        <f t="shared" ca="1" si="1937"/>
        <v>49400</v>
      </c>
      <c r="BS1513" s="151">
        <f t="shared" ca="1" si="1937"/>
        <v>50350</v>
      </c>
      <c r="BT1513" s="151">
        <f t="shared" ca="1" si="1937"/>
        <v>51300</v>
      </c>
      <c r="BU1513" s="151">
        <f t="shared" ca="1" si="1937"/>
        <v>52250</v>
      </c>
      <c r="BV1513" s="151">
        <f t="shared" ca="1" si="1937"/>
        <v>53200</v>
      </c>
      <c r="BW1513" s="151">
        <f t="shared" ca="1" si="1937"/>
        <v>54150</v>
      </c>
      <c r="BX1513" s="151">
        <f t="shared" ca="1" si="1937"/>
        <v>55100</v>
      </c>
      <c r="BY1513" s="151">
        <f t="shared" ca="1" si="1937"/>
        <v>56050</v>
      </c>
      <c r="BZ1513" s="151">
        <f t="shared" ca="1" si="1937"/>
        <v>57000</v>
      </c>
      <c r="CA1513" s="151">
        <f t="shared" ca="1" si="1937"/>
        <v>57950</v>
      </c>
      <c r="CB1513" s="151">
        <f t="shared" ca="1" si="1937"/>
        <v>58900</v>
      </c>
      <c r="CC1513" s="151">
        <f t="shared" ca="1" si="1937"/>
        <v>59850</v>
      </c>
      <c r="CD1513" s="151">
        <f t="shared" ca="1" si="1937"/>
        <v>60800</v>
      </c>
      <c r="CE1513" s="151">
        <f t="shared" ref="CE1513:CL1522" ca="1" si="1938">CE1509+CE1510+CE1512</f>
        <v>61750</v>
      </c>
      <c r="CF1513" s="151">
        <f t="shared" ca="1" si="1938"/>
        <v>62700</v>
      </c>
      <c r="CG1513" s="151">
        <f t="shared" ca="1" si="1938"/>
        <v>63650</v>
      </c>
      <c r="CH1513" s="151">
        <f t="shared" ca="1" si="1938"/>
        <v>64600</v>
      </c>
      <c r="CI1513" s="151">
        <f t="shared" ca="1" si="1938"/>
        <v>65550</v>
      </c>
      <c r="CJ1513" s="151">
        <f t="shared" ca="1" si="1938"/>
        <v>66500</v>
      </c>
      <c r="CK1513" s="151">
        <f t="shared" ca="1" si="1938"/>
        <v>67450</v>
      </c>
      <c r="CL1513" s="151">
        <f t="shared" ca="1" si="1938"/>
        <v>68400</v>
      </c>
      <c r="CN1513" s="73"/>
      <c r="CO1513" s="151" t="e">
        <f t="shared" ref="CO1513:DK1522" ca="1" si="1939">CO1509+CO1510+CO1512</f>
        <v>#N/A</v>
      </c>
      <c r="CP1513" s="151" t="e">
        <f t="shared" ca="1" si="1939"/>
        <v>#N/A</v>
      </c>
      <c r="CQ1513" s="151" t="e">
        <f t="shared" ca="1" si="1939"/>
        <v>#N/A</v>
      </c>
      <c r="CR1513" s="151" t="e">
        <f t="shared" ca="1" si="1939"/>
        <v>#N/A</v>
      </c>
      <c r="CS1513" s="151" t="e">
        <f t="shared" ca="1" si="1939"/>
        <v>#N/A</v>
      </c>
      <c r="CT1513" s="151" t="e">
        <f t="shared" ca="1" si="1939"/>
        <v>#N/A</v>
      </c>
      <c r="CU1513" s="151" t="e">
        <f t="shared" ca="1" si="1939"/>
        <v>#N/A</v>
      </c>
      <c r="CV1513" s="151" t="e">
        <f t="shared" ca="1" si="1939"/>
        <v>#N/A</v>
      </c>
      <c r="CW1513" s="151" t="e">
        <f t="shared" ca="1" si="1939"/>
        <v>#N/A</v>
      </c>
      <c r="CX1513" s="151" t="e">
        <f t="shared" ca="1" si="1939"/>
        <v>#N/A</v>
      </c>
      <c r="CY1513" s="151" t="e">
        <f t="shared" ca="1" si="1939"/>
        <v>#N/A</v>
      </c>
      <c r="CZ1513" s="151" t="e">
        <f t="shared" ca="1" si="1939"/>
        <v>#N/A</v>
      </c>
      <c r="DA1513" s="151" t="e">
        <f t="shared" ca="1" si="1939"/>
        <v>#N/A</v>
      </c>
      <c r="DB1513" s="151" t="e">
        <f t="shared" ca="1" si="1939"/>
        <v>#N/A</v>
      </c>
      <c r="DC1513" s="151" t="e">
        <f t="shared" ca="1" si="1939"/>
        <v>#N/A</v>
      </c>
      <c r="DD1513" s="151" t="e">
        <f t="shared" ca="1" si="1939"/>
        <v>#N/A</v>
      </c>
      <c r="DE1513" s="151" t="e">
        <f t="shared" ca="1" si="1939"/>
        <v>#N/A</v>
      </c>
      <c r="DF1513" s="151" t="e">
        <f t="shared" ca="1" si="1939"/>
        <v>#N/A</v>
      </c>
      <c r="DG1513" s="151" t="e">
        <f t="shared" ca="1" si="1939"/>
        <v>#N/A</v>
      </c>
      <c r="DH1513" s="151" t="e">
        <f t="shared" ca="1" si="1939"/>
        <v>#N/A</v>
      </c>
      <c r="DI1513" s="151" t="e">
        <f t="shared" ca="1" si="1939"/>
        <v>#N/A</v>
      </c>
      <c r="DJ1513" s="151" t="e">
        <f t="shared" ca="1" si="1939"/>
        <v>#N/A</v>
      </c>
      <c r="DK1513" s="151" t="e">
        <f t="shared" ca="1" si="1939"/>
        <v>#N/A</v>
      </c>
      <c r="DL1513" s="151" t="e">
        <f t="shared" ref="DL1513:DL1522" ca="1" si="1940">DL1509+DL1510+DL1512</f>
        <v>#N/A</v>
      </c>
    </row>
    <row r="1514" spans="1:116" x14ac:dyDescent="0.4">
      <c r="D1514" t="s">
        <v>773</v>
      </c>
      <c r="E1514" s="8" t="str">
        <f t="shared" si="1925"/>
        <v>1514 SUB-S</v>
      </c>
      <c r="G1514" s="145" t="s">
        <v>62</v>
      </c>
      <c r="H1514" s="12"/>
      <c r="I1514" s="60"/>
      <c r="J1514" s="60"/>
      <c r="K1514" s="34">
        <f t="shared" ref="K1514:P1523" ca="1" si="1941">K1513-SUM(K1512,K1509:K1510)</f>
        <v>0</v>
      </c>
      <c r="L1514" s="34">
        <f t="shared" ca="1" si="1941"/>
        <v>0</v>
      </c>
      <c r="M1514" s="34">
        <f t="shared" ca="1" si="1941"/>
        <v>0</v>
      </c>
      <c r="N1514" s="34">
        <f t="shared" ca="1" si="1941"/>
        <v>0</v>
      </c>
      <c r="O1514" s="34">
        <f t="shared" ca="1" si="1941"/>
        <v>0</v>
      </c>
      <c r="P1514" s="34">
        <f t="shared" ca="1" si="1941"/>
        <v>0</v>
      </c>
      <c r="R1514" s="15"/>
      <c r="S1514" s="76">
        <f t="shared" ref="S1514:AX1523" ca="1" si="1942">S1513-SUM(S1512,S1509:S1510)</f>
        <v>0</v>
      </c>
      <c r="T1514" s="76">
        <f t="shared" ca="1" si="1942"/>
        <v>0</v>
      </c>
      <c r="U1514" s="76">
        <f t="shared" ca="1" si="1942"/>
        <v>0</v>
      </c>
      <c r="V1514" s="76">
        <f t="shared" ca="1" si="1942"/>
        <v>0</v>
      </c>
      <c r="W1514" s="76">
        <f t="shared" ca="1" si="1942"/>
        <v>0</v>
      </c>
      <c r="X1514" s="76">
        <f t="shared" ca="1" si="1942"/>
        <v>0</v>
      </c>
      <c r="Y1514" s="76">
        <f t="shared" ca="1" si="1942"/>
        <v>0</v>
      </c>
      <c r="Z1514" s="76">
        <f t="shared" ca="1" si="1942"/>
        <v>0</v>
      </c>
      <c r="AA1514" s="76">
        <f t="shared" ca="1" si="1942"/>
        <v>0</v>
      </c>
      <c r="AB1514" s="76">
        <f t="shared" ca="1" si="1942"/>
        <v>0</v>
      </c>
      <c r="AC1514" s="76">
        <f t="shared" ca="1" si="1942"/>
        <v>0</v>
      </c>
      <c r="AD1514" s="76">
        <f t="shared" ca="1" si="1942"/>
        <v>0</v>
      </c>
      <c r="AE1514" s="76">
        <f t="shared" ca="1" si="1942"/>
        <v>0</v>
      </c>
      <c r="AF1514" s="76">
        <f t="shared" ca="1" si="1942"/>
        <v>0</v>
      </c>
      <c r="AG1514" s="76">
        <f t="shared" ca="1" si="1942"/>
        <v>0</v>
      </c>
      <c r="AH1514" s="76">
        <f t="shared" ca="1" si="1942"/>
        <v>0</v>
      </c>
      <c r="AI1514" s="76">
        <f t="shared" ca="1" si="1942"/>
        <v>0</v>
      </c>
      <c r="AJ1514" s="76">
        <f t="shared" ca="1" si="1942"/>
        <v>0</v>
      </c>
      <c r="AK1514" s="76">
        <f t="shared" ca="1" si="1942"/>
        <v>0</v>
      </c>
      <c r="AL1514" s="76">
        <f t="shared" ca="1" si="1942"/>
        <v>0</v>
      </c>
      <c r="AM1514" s="76">
        <f t="shared" ca="1" si="1942"/>
        <v>0</v>
      </c>
      <c r="AN1514" s="76">
        <f t="shared" ca="1" si="1942"/>
        <v>0</v>
      </c>
      <c r="AO1514" s="76">
        <f t="shared" ca="1" si="1942"/>
        <v>0</v>
      </c>
      <c r="AP1514" s="76">
        <f t="shared" ca="1" si="1942"/>
        <v>0</v>
      </c>
      <c r="AQ1514" s="76">
        <f t="shared" ca="1" si="1942"/>
        <v>0</v>
      </c>
      <c r="AR1514" s="76">
        <f t="shared" ca="1" si="1942"/>
        <v>0</v>
      </c>
      <c r="AS1514" s="76">
        <f t="shared" ca="1" si="1942"/>
        <v>0</v>
      </c>
      <c r="AT1514" s="76">
        <f t="shared" ca="1" si="1942"/>
        <v>0</v>
      </c>
      <c r="AU1514" s="76">
        <f t="shared" ca="1" si="1942"/>
        <v>0</v>
      </c>
      <c r="AV1514" s="76">
        <f t="shared" ca="1" si="1942"/>
        <v>0</v>
      </c>
      <c r="AW1514" s="76">
        <f t="shared" ca="1" si="1942"/>
        <v>0</v>
      </c>
      <c r="AX1514" s="76">
        <f t="shared" ca="1" si="1942"/>
        <v>0</v>
      </c>
      <c r="AY1514" s="76">
        <f t="shared" ref="AY1514:CD1523" ca="1" si="1943">AY1513-SUM(AY1512,AY1509:AY1510)</f>
        <v>0</v>
      </c>
      <c r="AZ1514" s="76">
        <f t="shared" ca="1" si="1943"/>
        <v>0</v>
      </c>
      <c r="BA1514" s="76">
        <f t="shared" ca="1" si="1943"/>
        <v>0</v>
      </c>
      <c r="BB1514" s="76">
        <f t="shared" ca="1" si="1943"/>
        <v>0</v>
      </c>
      <c r="BC1514" s="76">
        <f t="shared" ca="1" si="1943"/>
        <v>0</v>
      </c>
      <c r="BD1514" s="76">
        <f t="shared" ca="1" si="1943"/>
        <v>0</v>
      </c>
      <c r="BE1514" s="76">
        <f t="shared" ca="1" si="1943"/>
        <v>0</v>
      </c>
      <c r="BF1514" s="76">
        <f t="shared" ca="1" si="1943"/>
        <v>0</v>
      </c>
      <c r="BG1514" s="76">
        <f t="shared" ca="1" si="1943"/>
        <v>0</v>
      </c>
      <c r="BH1514" s="76">
        <f t="shared" ca="1" si="1943"/>
        <v>0</v>
      </c>
      <c r="BI1514" s="76">
        <f t="shared" ca="1" si="1943"/>
        <v>0</v>
      </c>
      <c r="BJ1514" s="76">
        <f t="shared" ca="1" si="1943"/>
        <v>0</v>
      </c>
      <c r="BK1514" s="76">
        <f t="shared" ca="1" si="1943"/>
        <v>0</v>
      </c>
      <c r="BL1514" s="76">
        <f t="shared" ca="1" si="1943"/>
        <v>0</v>
      </c>
      <c r="BM1514" s="76">
        <f t="shared" ca="1" si="1943"/>
        <v>0</v>
      </c>
      <c r="BN1514" s="76">
        <f t="shared" ca="1" si="1943"/>
        <v>0</v>
      </c>
      <c r="BO1514" s="76">
        <f t="shared" ca="1" si="1943"/>
        <v>0</v>
      </c>
      <c r="BP1514" s="76">
        <f t="shared" ca="1" si="1943"/>
        <v>0</v>
      </c>
      <c r="BQ1514" s="76">
        <f t="shared" ca="1" si="1943"/>
        <v>0</v>
      </c>
      <c r="BR1514" s="76">
        <f t="shared" ca="1" si="1943"/>
        <v>0</v>
      </c>
      <c r="BS1514" s="76">
        <f t="shared" ca="1" si="1943"/>
        <v>0</v>
      </c>
      <c r="BT1514" s="76">
        <f t="shared" ca="1" si="1943"/>
        <v>0</v>
      </c>
      <c r="BU1514" s="76">
        <f t="shared" ca="1" si="1943"/>
        <v>0</v>
      </c>
      <c r="BV1514" s="76">
        <f t="shared" ca="1" si="1943"/>
        <v>0</v>
      </c>
      <c r="BW1514" s="76">
        <f t="shared" ca="1" si="1943"/>
        <v>0</v>
      </c>
      <c r="BX1514" s="76">
        <f t="shared" ca="1" si="1943"/>
        <v>0</v>
      </c>
      <c r="BY1514" s="76">
        <f t="shared" ca="1" si="1943"/>
        <v>0</v>
      </c>
      <c r="BZ1514" s="76">
        <f t="shared" ca="1" si="1943"/>
        <v>0</v>
      </c>
      <c r="CA1514" s="76">
        <f t="shared" ca="1" si="1943"/>
        <v>0</v>
      </c>
      <c r="CB1514" s="76">
        <f t="shared" ca="1" si="1943"/>
        <v>0</v>
      </c>
      <c r="CC1514" s="76">
        <f t="shared" ca="1" si="1943"/>
        <v>0</v>
      </c>
      <c r="CD1514" s="76">
        <f t="shared" ca="1" si="1943"/>
        <v>0</v>
      </c>
      <c r="CE1514" s="76">
        <f t="shared" ref="CE1514:CL1523" ca="1" si="1944">CE1513-SUM(CE1512,CE1509:CE1510)</f>
        <v>0</v>
      </c>
      <c r="CF1514" s="76">
        <f t="shared" ca="1" si="1944"/>
        <v>0</v>
      </c>
      <c r="CG1514" s="76">
        <f t="shared" ca="1" si="1944"/>
        <v>0</v>
      </c>
      <c r="CH1514" s="76">
        <f t="shared" ca="1" si="1944"/>
        <v>0</v>
      </c>
      <c r="CI1514" s="76">
        <f t="shared" ca="1" si="1944"/>
        <v>0</v>
      </c>
      <c r="CJ1514" s="76">
        <f t="shared" ca="1" si="1944"/>
        <v>0</v>
      </c>
      <c r="CK1514" s="76">
        <f t="shared" ca="1" si="1944"/>
        <v>0</v>
      </c>
      <c r="CL1514" s="76">
        <f t="shared" ca="1" si="1944"/>
        <v>0</v>
      </c>
      <c r="CN1514" s="60"/>
      <c r="CO1514" s="76" t="e">
        <f t="shared" ref="CO1514:DK1523" ca="1" si="1945">CO1513-SUM(CO1512,CO1509:CO1510)</f>
        <v>#N/A</v>
      </c>
      <c r="CP1514" s="76" t="e">
        <f t="shared" ca="1" si="1945"/>
        <v>#N/A</v>
      </c>
      <c r="CQ1514" s="76" t="e">
        <f t="shared" ca="1" si="1945"/>
        <v>#N/A</v>
      </c>
      <c r="CR1514" s="76" t="e">
        <f t="shared" ca="1" si="1945"/>
        <v>#N/A</v>
      </c>
      <c r="CS1514" s="76" t="e">
        <f t="shared" ca="1" si="1945"/>
        <v>#N/A</v>
      </c>
      <c r="CT1514" s="76" t="e">
        <f t="shared" ca="1" si="1945"/>
        <v>#N/A</v>
      </c>
      <c r="CU1514" s="76" t="e">
        <f t="shared" ca="1" si="1945"/>
        <v>#N/A</v>
      </c>
      <c r="CV1514" s="76" t="e">
        <f t="shared" ca="1" si="1945"/>
        <v>#N/A</v>
      </c>
      <c r="CW1514" s="76" t="e">
        <f t="shared" ca="1" si="1945"/>
        <v>#N/A</v>
      </c>
      <c r="CX1514" s="76" t="e">
        <f t="shared" ca="1" si="1945"/>
        <v>#N/A</v>
      </c>
      <c r="CY1514" s="76" t="e">
        <f t="shared" ca="1" si="1945"/>
        <v>#N/A</v>
      </c>
      <c r="CZ1514" s="76" t="e">
        <f t="shared" ca="1" si="1945"/>
        <v>#N/A</v>
      </c>
      <c r="DA1514" s="76" t="e">
        <f t="shared" ca="1" si="1945"/>
        <v>#N/A</v>
      </c>
      <c r="DB1514" s="76" t="e">
        <f t="shared" ca="1" si="1945"/>
        <v>#N/A</v>
      </c>
      <c r="DC1514" s="76" t="e">
        <f t="shared" ca="1" si="1945"/>
        <v>#N/A</v>
      </c>
      <c r="DD1514" s="76" t="e">
        <f t="shared" ca="1" si="1945"/>
        <v>#N/A</v>
      </c>
      <c r="DE1514" s="76" t="e">
        <f t="shared" ca="1" si="1945"/>
        <v>#N/A</v>
      </c>
      <c r="DF1514" s="76" t="e">
        <f t="shared" ca="1" si="1945"/>
        <v>#N/A</v>
      </c>
      <c r="DG1514" s="76" t="e">
        <f t="shared" ca="1" si="1945"/>
        <v>#N/A</v>
      </c>
      <c r="DH1514" s="76" t="e">
        <f t="shared" ca="1" si="1945"/>
        <v>#N/A</v>
      </c>
      <c r="DI1514" s="76" t="e">
        <f t="shared" ca="1" si="1945"/>
        <v>#N/A</v>
      </c>
      <c r="DJ1514" s="76" t="e">
        <f t="shared" ca="1" si="1945"/>
        <v>#N/A</v>
      </c>
      <c r="DK1514" s="76" t="e">
        <f t="shared" ca="1" si="1945"/>
        <v>#N/A</v>
      </c>
      <c r="DL1514" s="76" t="e">
        <f t="shared" ref="DL1514:DL1523" ca="1" si="1946">DL1513-SUM(DL1512,DL1509:DL1510)</f>
        <v>#N/A</v>
      </c>
    </row>
    <row r="1515" spans="1:116" x14ac:dyDescent="0.4">
      <c r="D1515" t="s">
        <v>773</v>
      </c>
      <c r="E1515" s="8" t="str">
        <f t="shared" si="1925"/>
        <v>1515 SUB-S</v>
      </c>
      <c r="G1515" s="13"/>
      <c r="H1515" s="12"/>
      <c r="K1515" s="34"/>
      <c r="L1515" s="34"/>
      <c r="M1515" s="34"/>
      <c r="N1515" s="34"/>
      <c r="O1515" s="34"/>
      <c r="P1515" s="34"/>
      <c r="R1515" s="15"/>
      <c r="S1515" s="76"/>
      <c r="T1515" s="76"/>
      <c r="U1515" s="76"/>
      <c r="V1515" s="76"/>
      <c r="W1515" s="76"/>
      <c r="X1515" s="76"/>
      <c r="Y1515" s="76"/>
      <c r="Z1515" s="76"/>
      <c r="AA1515" s="76"/>
      <c r="AB1515" s="76"/>
      <c r="AC1515" s="76"/>
      <c r="AD1515" s="76"/>
      <c r="AE1515" s="76"/>
      <c r="AF1515" s="76"/>
      <c r="AG1515" s="76"/>
      <c r="AH1515" s="76"/>
      <c r="AI1515" s="76"/>
      <c r="AJ1515" s="76"/>
      <c r="AK1515" s="76"/>
      <c r="AL1515" s="76"/>
      <c r="AM1515" s="76"/>
      <c r="AN1515" s="76"/>
      <c r="AO1515" s="76"/>
      <c r="AP1515" s="76"/>
      <c r="AQ1515" s="76"/>
      <c r="AR1515" s="76"/>
      <c r="AS1515" s="76"/>
      <c r="AT1515" s="76"/>
      <c r="AU1515" s="76"/>
      <c r="AV1515" s="76"/>
      <c r="AW1515" s="76"/>
      <c r="AX1515" s="76"/>
      <c r="AY1515" s="76"/>
      <c r="AZ1515" s="76"/>
      <c r="BA1515" s="76"/>
      <c r="BB1515" s="76"/>
      <c r="BC1515" s="76"/>
      <c r="BD1515" s="76"/>
      <c r="BE1515" s="76"/>
      <c r="BF1515" s="76"/>
      <c r="BG1515" s="76"/>
      <c r="BH1515" s="76"/>
      <c r="BI1515" s="76"/>
      <c r="BJ1515" s="76"/>
      <c r="BK1515" s="76"/>
      <c r="BL1515" s="76"/>
      <c r="BM1515" s="76"/>
      <c r="BN1515" s="76"/>
      <c r="BO1515" s="76"/>
      <c r="BP1515" s="76"/>
      <c r="BQ1515" s="76"/>
      <c r="BR1515" s="76"/>
      <c r="BS1515" s="76"/>
      <c r="BT1515" s="76"/>
      <c r="BU1515" s="76"/>
      <c r="BV1515" s="76"/>
      <c r="BW1515" s="76"/>
      <c r="BX1515" s="76"/>
      <c r="BY1515" s="76"/>
      <c r="BZ1515" s="76"/>
      <c r="CA1515" s="76"/>
      <c r="CB1515" s="76"/>
      <c r="CC1515" s="76"/>
      <c r="CD1515" s="76"/>
      <c r="CE1515" s="76"/>
      <c r="CF1515" s="76"/>
      <c r="CG1515" s="76"/>
      <c r="CH1515" s="76"/>
      <c r="CI1515" s="76"/>
      <c r="CJ1515" s="76"/>
      <c r="CK1515" s="76"/>
      <c r="CL1515" s="76"/>
      <c r="CO1515" s="76"/>
      <c r="CP1515" s="76"/>
      <c r="CQ1515" s="76"/>
      <c r="CR1515" s="76"/>
      <c r="CS1515" s="76"/>
      <c r="CT1515" s="76"/>
      <c r="CU1515" s="76"/>
      <c r="CV1515" s="76"/>
      <c r="CW1515" s="76"/>
      <c r="CX1515" s="76"/>
      <c r="CY1515" s="76"/>
      <c r="CZ1515" s="76"/>
      <c r="DA1515" s="76"/>
      <c r="DB1515" s="76"/>
      <c r="DC1515" s="76"/>
      <c r="DD1515" s="76"/>
      <c r="DE1515" s="76"/>
      <c r="DF1515" s="76"/>
      <c r="DG1515" s="76"/>
      <c r="DH1515" s="76"/>
      <c r="DI1515" s="76"/>
      <c r="DJ1515" s="76"/>
      <c r="DK1515" s="76"/>
      <c r="DL1515" s="76"/>
    </row>
    <row r="1516" spans="1:116" x14ac:dyDescent="0.4">
      <c r="D1516" t="s">
        <v>773</v>
      </c>
      <c r="E1516" s="8" t="str">
        <f t="shared" si="1925"/>
        <v>1516 SUB-S</v>
      </c>
      <c r="G1516" s="95" t="s">
        <v>75</v>
      </c>
      <c r="H1516" s="12"/>
      <c r="I1516" s="60"/>
      <c r="J1516" s="60"/>
      <c r="K1516" s="34"/>
      <c r="L1516" s="34"/>
      <c r="M1516" s="34"/>
      <c r="N1516" s="34"/>
      <c r="O1516" s="34"/>
      <c r="P1516" s="34"/>
      <c r="R1516" s="15"/>
      <c r="S1516" s="76"/>
      <c r="T1516" s="76"/>
      <c r="U1516" s="76"/>
      <c r="V1516" s="76"/>
      <c r="W1516" s="76"/>
      <c r="X1516" s="76"/>
      <c r="Y1516" s="76"/>
      <c r="Z1516" s="76"/>
      <c r="AA1516" s="76"/>
      <c r="AB1516" s="76"/>
      <c r="AC1516" s="76"/>
      <c r="AD1516" s="76"/>
      <c r="AE1516" s="76"/>
      <c r="AF1516" s="76"/>
      <c r="AG1516" s="76"/>
      <c r="AH1516" s="76"/>
      <c r="AI1516" s="76"/>
      <c r="AJ1516" s="76"/>
      <c r="AK1516" s="76"/>
      <c r="AL1516" s="76"/>
      <c r="AM1516" s="76"/>
      <c r="AN1516" s="76"/>
      <c r="AO1516" s="76"/>
      <c r="AP1516" s="76"/>
      <c r="AQ1516" s="76"/>
      <c r="AR1516" s="76"/>
      <c r="AS1516" s="76"/>
      <c r="AT1516" s="76"/>
      <c r="AU1516" s="76"/>
      <c r="AV1516" s="76"/>
      <c r="AW1516" s="76"/>
      <c r="AX1516" s="76"/>
      <c r="AY1516" s="76"/>
      <c r="AZ1516" s="76"/>
      <c r="BA1516" s="76"/>
      <c r="BB1516" s="76"/>
      <c r="BC1516" s="76"/>
      <c r="BD1516" s="76"/>
      <c r="BE1516" s="76"/>
      <c r="BF1516" s="76"/>
      <c r="BG1516" s="76"/>
      <c r="BH1516" s="76"/>
      <c r="BI1516" s="76"/>
      <c r="BJ1516" s="76"/>
      <c r="BK1516" s="76"/>
      <c r="BL1516" s="76"/>
      <c r="BM1516" s="76"/>
      <c r="BN1516" s="76"/>
      <c r="BO1516" s="76"/>
      <c r="BP1516" s="76"/>
      <c r="BQ1516" s="76"/>
      <c r="BR1516" s="76"/>
      <c r="BS1516" s="76"/>
      <c r="BT1516" s="76"/>
      <c r="BU1516" s="76"/>
      <c r="BV1516" s="76"/>
      <c r="BW1516" s="76"/>
      <c r="BX1516" s="76"/>
      <c r="BY1516" s="76"/>
      <c r="BZ1516" s="76"/>
      <c r="CA1516" s="76"/>
      <c r="CB1516" s="76"/>
      <c r="CC1516" s="76"/>
      <c r="CD1516" s="76"/>
      <c r="CE1516" s="76"/>
      <c r="CF1516" s="76"/>
      <c r="CG1516" s="76"/>
      <c r="CH1516" s="76"/>
      <c r="CI1516" s="76"/>
      <c r="CJ1516" s="76"/>
      <c r="CK1516" s="76"/>
      <c r="CL1516" s="76"/>
      <c r="CN1516" s="60"/>
      <c r="CO1516" s="76"/>
      <c r="CP1516" s="76"/>
      <c r="CQ1516" s="76"/>
      <c r="CR1516" s="76"/>
      <c r="CS1516" s="76"/>
      <c r="CT1516" s="76"/>
      <c r="CU1516" s="76"/>
      <c r="CV1516" s="76"/>
      <c r="CW1516" s="76"/>
      <c r="CX1516" s="76"/>
      <c r="CY1516" s="76"/>
      <c r="CZ1516" s="76"/>
      <c r="DA1516" s="76"/>
      <c r="DB1516" s="76"/>
      <c r="DC1516" s="76"/>
      <c r="DD1516" s="76"/>
      <c r="DE1516" s="76"/>
      <c r="DF1516" s="76"/>
      <c r="DG1516" s="76"/>
      <c r="DH1516" s="76"/>
      <c r="DI1516" s="76"/>
      <c r="DJ1516" s="76"/>
      <c r="DK1516" s="76"/>
      <c r="DL1516" s="76"/>
    </row>
    <row r="1517" spans="1:116" x14ac:dyDescent="0.4">
      <c r="B1517" t="str">
        <f>E1517</f>
        <v>1517 SUB-S</v>
      </c>
      <c r="D1517" t="s">
        <v>773</v>
      </c>
      <c r="E1517" s="8" t="str">
        <f t="shared" si="1925"/>
        <v>1517 SUB-S</v>
      </c>
      <c r="G1517" s="145" t="s">
        <v>77</v>
      </c>
      <c r="H1517" s="12"/>
      <c r="I1517" s="60"/>
      <c r="J1517" s="60"/>
      <c r="K1517" s="18">
        <v>20</v>
      </c>
      <c r="L1517" s="18">
        <v>20</v>
      </c>
      <c r="M1517" s="18">
        <v>20</v>
      </c>
      <c r="N1517" s="18">
        <v>20</v>
      </c>
      <c r="O1517" s="18">
        <v>20</v>
      </c>
      <c r="P1517" s="18">
        <v>20</v>
      </c>
      <c r="R1517" s="19"/>
      <c r="S1517" s="147" cm="1">
        <f t="array" ref="S1517">INDEX($K:$P,ROW(),MATCH(S$3,$K$2:$P$2,0))</f>
        <v>20</v>
      </c>
      <c r="T1517" s="147" cm="1">
        <f t="array" ref="T1517">INDEX($K:$P,ROW(),MATCH(T$3,$K$2:$P$2,0))</f>
        <v>20</v>
      </c>
      <c r="U1517" s="147" cm="1">
        <f t="array" ref="U1517">INDEX($K:$P,ROW(),MATCH(U$3,$K$2:$P$2,0))</f>
        <v>20</v>
      </c>
      <c r="V1517" s="147" cm="1">
        <f t="array" ref="V1517">INDEX($K:$P,ROW(),MATCH(V$3,$K$2:$P$2,0))</f>
        <v>20</v>
      </c>
      <c r="W1517" s="147" cm="1">
        <f t="array" ref="W1517">INDEX($K:$P,ROW(),MATCH(W$3,$K$2:$P$2,0))</f>
        <v>20</v>
      </c>
      <c r="X1517" s="147" cm="1">
        <f t="array" ref="X1517">INDEX($K:$P,ROW(),MATCH(X$3,$K$2:$P$2,0))</f>
        <v>20</v>
      </c>
      <c r="Y1517" s="147" cm="1">
        <f t="array" ref="Y1517">INDEX($K:$P,ROW(),MATCH(Y$3,$K$2:$P$2,0))</f>
        <v>20</v>
      </c>
      <c r="Z1517" s="147" cm="1">
        <f t="array" ref="Z1517">INDEX($K:$P,ROW(),MATCH(Z$3,$K$2:$P$2,0))</f>
        <v>20</v>
      </c>
      <c r="AA1517" s="147" cm="1">
        <f t="array" ref="AA1517">INDEX($K:$P,ROW(),MATCH(AA$3,$K$2:$P$2,0))</f>
        <v>20</v>
      </c>
      <c r="AB1517" s="147" cm="1">
        <f t="array" ref="AB1517">INDEX($K:$P,ROW(),MATCH(AB$3,$K$2:$P$2,0))</f>
        <v>20</v>
      </c>
      <c r="AC1517" s="147" cm="1">
        <f t="array" ref="AC1517">INDEX($K:$P,ROW(),MATCH(AC$3,$K$2:$P$2,0))</f>
        <v>20</v>
      </c>
      <c r="AD1517" s="147" cm="1">
        <f t="array" ref="AD1517">INDEX($K:$P,ROW(),MATCH(AD$3,$K$2:$P$2,0))</f>
        <v>20</v>
      </c>
      <c r="AE1517" s="147" cm="1">
        <f t="array" ref="AE1517">INDEX($K:$P,ROW(),MATCH(AE$3,$K$2:$P$2,0))</f>
        <v>20</v>
      </c>
      <c r="AF1517" s="147" cm="1">
        <f t="array" ref="AF1517">INDEX($K:$P,ROW(),MATCH(AF$3,$K$2:$P$2,0))</f>
        <v>20</v>
      </c>
      <c r="AG1517" s="147" cm="1">
        <f t="array" ref="AG1517">INDEX($K:$P,ROW(),MATCH(AG$3,$K$2:$P$2,0))</f>
        <v>20</v>
      </c>
      <c r="AH1517" s="147" cm="1">
        <f t="array" ref="AH1517">INDEX($K:$P,ROW(),MATCH(AH$3,$K$2:$P$2,0))</f>
        <v>20</v>
      </c>
      <c r="AI1517" s="147" cm="1">
        <f t="array" ref="AI1517">INDEX($K:$P,ROW(),MATCH(AI$3,$K$2:$P$2,0))</f>
        <v>20</v>
      </c>
      <c r="AJ1517" s="147" cm="1">
        <f t="array" ref="AJ1517">INDEX($K:$P,ROW(),MATCH(AJ$3,$K$2:$P$2,0))</f>
        <v>20</v>
      </c>
      <c r="AK1517" s="147" cm="1">
        <f t="array" ref="AK1517">INDEX($K:$P,ROW(),MATCH(AK$3,$K$2:$P$2,0))</f>
        <v>20</v>
      </c>
      <c r="AL1517" s="147" cm="1">
        <f t="array" ref="AL1517">INDEX($K:$P,ROW(),MATCH(AL$3,$K$2:$P$2,0))</f>
        <v>20</v>
      </c>
      <c r="AM1517" s="147" cm="1">
        <f t="array" ref="AM1517">INDEX($K:$P,ROW(),MATCH(AM$3,$K$2:$P$2,0))</f>
        <v>20</v>
      </c>
      <c r="AN1517" s="147" cm="1">
        <f t="array" ref="AN1517">INDEX($K:$P,ROW(),MATCH(AN$3,$K$2:$P$2,0))</f>
        <v>20</v>
      </c>
      <c r="AO1517" s="147" cm="1">
        <f t="array" ref="AO1517">INDEX($K:$P,ROW(),MATCH(AO$3,$K$2:$P$2,0))</f>
        <v>20</v>
      </c>
      <c r="AP1517" s="147" cm="1">
        <f t="array" ref="AP1517">INDEX($K:$P,ROW(),MATCH(AP$3,$K$2:$P$2,0))</f>
        <v>20</v>
      </c>
      <c r="AQ1517" s="147" cm="1">
        <f t="array" ref="AQ1517">INDEX($K:$P,ROW(),MATCH(AQ$3,$K$2:$P$2,0))</f>
        <v>20</v>
      </c>
      <c r="AR1517" s="147" cm="1">
        <f t="array" ref="AR1517">INDEX($K:$P,ROW(),MATCH(AR$3,$K$2:$P$2,0))</f>
        <v>20</v>
      </c>
      <c r="AS1517" s="147" cm="1">
        <f t="array" ref="AS1517">INDEX($K:$P,ROW(),MATCH(AS$3,$K$2:$P$2,0))</f>
        <v>20</v>
      </c>
      <c r="AT1517" s="147" cm="1">
        <f t="array" ref="AT1517">INDEX($K:$P,ROW(),MATCH(AT$3,$K$2:$P$2,0))</f>
        <v>20</v>
      </c>
      <c r="AU1517" s="147" cm="1">
        <f t="array" ref="AU1517">INDEX($K:$P,ROW(),MATCH(AU$3,$K$2:$P$2,0))</f>
        <v>20</v>
      </c>
      <c r="AV1517" s="147" cm="1">
        <f t="array" ref="AV1517">INDEX($K:$P,ROW(),MATCH(AV$3,$K$2:$P$2,0))</f>
        <v>20</v>
      </c>
      <c r="AW1517" s="147" cm="1">
        <f t="array" ref="AW1517">INDEX($K:$P,ROW(),MATCH(AW$3,$K$2:$P$2,0))</f>
        <v>20</v>
      </c>
      <c r="AX1517" s="147" cm="1">
        <f t="array" ref="AX1517">INDEX($K:$P,ROW(),MATCH(AX$3,$K$2:$P$2,0))</f>
        <v>20</v>
      </c>
      <c r="AY1517" s="147" cm="1">
        <f t="array" ref="AY1517">INDEX($K:$P,ROW(),MATCH(AY$3,$K$2:$P$2,0))</f>
        <v>20</v>
      </c>
      <c r="AZ1517" s="147" cm="1">
        <f t="array" ref="AZ1517">INDEX($K:$P,ROW(),MATCH(AZ$3,$K$2:$P$2,0))</f>
        <v>20</v>
      </c>
      <c r="BA1517" s="147" cm="1">
        <f t="array" ref="BA1517">INDEX($K:$P,ROW(),MATCH(BA$3,$K$2:$P$2,0))</f>
        <v>20</v>
      </c>
      <c r="BB1517" s="147" cm="1">
        <f t="array" ref="BB1517">INDEX($K:$P,ROW(),MATCH(BB$3,$K$2:$P$2,0))</f>
        <v>20</v>
      </c>
      <c r="BC1517" s="147" cm="1">
        <f t="array" ref="BC1517">INDEX($K:$P,ROW(),MATCH(BC$3,$K$2:$P$2,0))</f>
        <v>20</v>
      </c>
      <c r="BD1517" s="147" cm="1">
        <f t="array" ref="BD1517">INDEX($K:$P,ROW(),MATCH(BD$3,$K$2:$P$2,0))</f>
        <v>20</v>
      </c>
      <c r="BE1517" s="147" cm="1">
        <f t="array" ref="BE1517">INDEX($K:$P,ROW(),MATCH(BE$3,$K$2:$P$2,0))</f>
        <v>20</v>
      </c>
      <c r="BF1517" s="147" cm="1">
        <f t="array" ref="BF1517">INDEX($K:$P,ROW(),MATCH(BF$3,$K$2:$P$2,0))</f>
        <v>20</v>
      </c>
      <c r="BG1517" s="147" cm="1">
        <f t="array" ref="BG1517">INDEX($K:$P,ROW(),MATCH(BG$3,$K$2:$P$2,0))</f>
        <v>20</v>
      </c>
      <c r="BH1517" s="147" cm="1">
        <f t="array" ref="BH1517">INDEX($K:$P,ROW(),MATCH(BH$3,$K$2:$P$2,0))</f>
        <v>20</v>
      </c>
      <c r="BI1517" s="147" cm="1">
        <f t="array" ref="BI1517">INDEX($K:$P,ROW(),MATCH(BI$3,$K$2:$P$2,0))</f>
        <v>20</v>
      </c>
      <c r="BJ1517" s="147" cm="1">
        <f t="array" ref="BJ1517">INDEX($K:$P,ROW(),MATCH(BJ$3,$K$2:$P$2,0))</f>
        <v>20</v>
      </c>
      <c r="BK1517" s="147" cm="1">
        <f t="array" ref="BK1517">INDEX($K:$P,ROW(),MATCH(BK$3,$K$2:$P$2,0))</f>
        <v>20</v>
      </c>
      <c r="BL1517" s="147" cm="1">
        <f t="array" ref="BL1517">INDEX($K:$P,ROW(),MATCH(BL$3,$K$2:$P$2,0))</f>
        <v>20</v>
      </c>
      <c r="BM1517" s="147" cm="1">
        <f t="array" ref="BM1517">INDEX($K:$P,ROW(),MATCH(BM$3,$K$2:$P$2,0))</f>
        <v>20</v>
      </c>
      <c r="BN1517" s="147" cm="1">
        <f t="array" ref="BN1517">INDEX($K:$P,ROW(),MATCH(BN$3,$K$2:$P$2,0))</f>
        <v>20</v>
      </c>
      <c r="BO1517" s="147" cm="1">
        <f t="array" ref="BO1517">INDEX($K:$P,ROW(),MATCH(BO$3,$K$2:$P$2,0))</f>
        <v>20</v>
      </c>
      <c r="BP1517" s="147" cm="1">
        <f t="array" ref="BP1517">INDEX($K:$P,ROW(),MATCH(BP$3,$K$2:$P$2,0))</f>
        <v>20</v>
      </c>
      <c r="BQ1517" s="147" cm="1">
        <f t="array" ref="BQ1517">INDEX($K:$P,ROW(),MATCH(BQ$3,$K$2:$P$2,0))</f>
        <v>20</v>
      </c>
      <c r="BR1517" s="147" cm="1">
        <f t="array" ref="BR1517">INDEX($K:$P,ROW(),MATCH(BR$3,$K$2:$P$2,0))</f>
        <v>20</v>
      </c>
      <c r="BS1517" s="147" cm="1">
        <f t="array" ref="BS1517">INDEX($K:$P,ROW(),MATCH(BS$3,$K$2:$P$2,0))</f>
        <v>20</v>
      </c>
      <c r="BT1517" s="147" cm="1">
        <f t="array" ref="BT1517">INDEX($K:$P,ROW(),MATCH(BT$3,$K$2:$P$2,0))</f>
        <v>20</v>
      </c>
      <c r="BU1517" s="147" cm="1">
        <f t="array" ref="BU1517">INDEX($K:$P,ROW(),MATCH(BU$3,$K$2:$P$2,0))</f>
        <v>20</v>
      </c>
      <c r="BV1517" s="147" cm="1">
        <f t="array" ref="BV1517">INDEX($K:$P,ROW(),MATCH(BV$3,$K$2:$P$2,0))</f>
        <v>20</v>
      </c>
      <c r="BW1517" s="147" cm="1">
        <f t="array" ref="BW1517">INDEX($K:$P,ROW(),MATCH(BW$3,$K$2:$P$2,0))</f>
        <v>20</v>
      </c>
      <c r="BX1517" s="147" cm="1">
        <f t="array" ref="BX1517">INDEX($K:$P,ROW(),MATCH(BX$3,$K$2:$P$2,0))</f>
        <v>20</v>
      </c>
      <c r="BY1517" s="147" cm="1">
        <f t="array" ref="BY1517">INDEX($K:$P,ROW(),MATCH(BY$3,$K$2:$P$2,0))</f>
        <v>20</v>
      </c>
      <c r="BZ1517" s="147" cm="1">
        <f t="array" ref="BZ1517">INDEX($K:$P,ROW(),MATCH(BZ$3,$K$2:$P$2,0))</f>
        <v>20</v>
      </c>
      <c r="CA1517" s="147" cm="1">
        <f t="array" ref="CA1517">INDEX($K:$P,ROW(),MATCH(CA$3,$K$2:$P$2,0))</f>
        <v>20</v>
      </c>
      <c r="CB1517" s="147" cm="1">
        <f t="array" ref="CB1517">INDEX($K:$P,ROW(),MATCH(CB$3,$K$2:$P$2,0))</f>
        <v>20</v>
      </c>
      <c r="CC1517" s="147" cm="1">
        <f t="array" ref="CC1517">INDEX($K:$P,ROW(),MATCH(CC$3,$K$2:$P$2,0))</f>
        <v>20</v>
      </c>
      <c r="CD1517" s="147" cm="1">
        <f t="array" ref="CD1517">INDEX($K:$P,ROW(),MATCH(CD$3,$K$2:$P$2,0))</f>
        <v>20</v>
      </c>
      <c r="CE1517" s="147" cm="1">
        <f t="array" ref="CE1517">INDEX($K:$P,ROW(),MATCH(CE$3,$K$2:$P$2,0))</f>
        <v>20</v>
      </c>
      <c r="CF1517" s="147" cm="1">
        <f t="array" ref="CF1517">INDEX($K:$P,ROW(),MATCH(CF$3,$K$2:$P$2,0))</f>
        <v>20</v>
      </c>
      <c r="CG1517" s="147" cm="1">
        <f t="array" ref="CG1517">INDEX($K:$P,ROW(),MATCH(CG$3,$K$2:$P$2,0))</f>
        <v>20</v>
      </c>
      <c r="CH1517" s="147" cm="1">
        <f t="array" ref="CH1517">INDEX($K:$P,ROW(),MATCH(CH$3,$K$2:$P$2,0))</f>
        <v>20</v>
      </c>
      <c r="CI1517" s="147" cm="1">
        <f t="array" ref="CI1517">INDEX($K:$P,ROW(),MATCH(CI$3,$K$2:$P$2,0))</f>
        <v>20</v>
      </c>
      <c r="CJ1517" s="147" cm="1">
        <f t="array" ref="CJ1517">INDEX($K:$P,ROW(),MATCH(CJ$3,$K$2:$P$2,0))</f>
        <v>20</v>
      </c>
      <c r="CK1517" s="147" cm="1">
        <f t="array" ref="CK1517">INDEX($K:$P,ROW(),MATCH(CK$3,$K$2:$P$2,0))</f>
        <v>20</v>
      </c>
      <c r="CL1517" s="147" cm="1">
        <f t="array" ref="CL1517">INDEX($K:$P,ROW(),MATCH(CL$3,$K$2:$P$2,0))</f>
        <v>20</v>
      </c>
      <c r="CN1517" s="60"/>
      <c r="CO1517" s="147" t="e" cm="1">
        <f t="array" ref="CO1517">INDEX($K:$P,ROW(),MATCH(CO$3,$K$2:$P$2,0))</f>
        <v>#N/A</v>
      </c>
      <c r="CP1517" s="147" t="e" cm="1">
        <f t="array" ref="CP1517">INDEX($K:$P,ROW(),MATCH(CP$3,$K$2:$P$2,0))</f>
        <v>#N/A</v>
      </c>
      <c r="CQ1517" s="147" t="e" cm="1">
        <f t="array" ref="CQ1517">INDEX($K:$P,ROW(),MATCH(CQ$3,$K$2:$P$2,0))</f>
        <v>#N/A</v>
      </c>
      <c r="CR1517" s="147" t="e" cm="1">
        <f t="array" ref="CR1517">INDEX($K:$P,ROW(),MATCH(CR$3,$K$2:$P$2,0))</f>
        <v>#N/A</v>
      </c>
      <c r="CS1517" s="147" t="e" cm="1">
        <f t="array" ref="CS1517">INDEX($K:$P,ROW(),MATCH(CS$3,$K$2:$P$2,0))</f>
        <v>#N/A</v>
      </c>
      <c r="CT1517" s="147" t="e" cm="1">
        <f t="array" ref="CT1517">INDEX($K:$P,ROW(),MATCH(CT$3,$K$2:$P$2,0))</f>
        <v>#N/A</v>
      </c>
      <c r="CU1517" s="147" t="e" cm="1">
        <f t="array" ref="CU1517">INDEX($K:$P,ROW(),MATCH(CU$3,$K$2:$P$2,0))</f>
        <v>#N/A</v>
      </c>
      <c r="CV1517" s="147" t="e" cm="1">
        <f t="array" ref="CV1517">INDEX($K:$P,ROW(),MATCH(CV$3,$K$2:$P$2,0))</f>
        <v>#N/A</v>
      </c>
      <c r="CW1517" s="147" t="e" cm="1">
        <f t="array" ref="CW1517">INDEX($K:$P,ROW(),MATCH(CW$3,$K$2:$P$2,0))</f>
        <v>#N/A</v>
      </c>
      <c r="CX1517" s="147" t="e" cm="1">
        <f t="array" ref="CX1517">INDEX($K:$P,ROW(),MATCH(CX$3,$K$2:$P$2,0))</f>
        <v>#N/A</v>
      </c>
      <c r="CY1517" s="147" t="e" cm="1">
        <f t="array" ref="CY1517">INDEX($K:$P,ROW(),MATCH(CY$3,$K$2:$P$2,0))</f>
        <v>#N/A</v>
      </c>
      <c r="CZ1517" s="147" t="e" cm="1">
        <f t="array" ref="CZ1517">INDEX($K:$P,ROW(),MATCH(CZ$3,$K$2:$P$2,0))</f>
        <v>#N/A</v>
      </c>
      <c r="DA1517" s="147" t="e" cm="1">
        <f t="array" ref="DA1517">INDEX($K:$P,ROW(),MATCH(DA$3,$K$2:$P$2,0))</f>
        <v>#N/A</v>
      </c>
      <c r="DB1517" s="147" t="e" cm="1">
        <f t="array" ref="DB1517">INDEX($K:$P,ROW(),MATCH(DB$3,$K$2:$P$2,0))</f>
        <v>#N/A</v>
      </c>
      <c r="DC1517" s="147" t="e" cm="1">
        <f t="array" ref="DC1517">INDEX($K:$P,ROW(),MATCH(DC$3,$K$2:$P$2,0))</f>
        <v>#N/A</v>
      </c>
      <c r="DD1517" s="147" t="e" cm="1">
        <f t="array" ref="DD1517">INDEX($K:$P,ROW(),MATCH(DD$3,$K$2:$P$2,0))</f>
        <v>#N/A</v>
      </c>
      <c r="DE1517" s="147" t="e" cm="1">
        <f t="array" ref="DE1517">INDEX($K:$P,ROW(),MATCH(DE$3,$K$2:$P$2,0))</f>
        <v>#N/A</v>
      </c>
      <c r="DF1517" s="147" t="e" cm="1">
        <f t="array" ref="DF1517">INDEX($K:$P,ROW(),MATCH(DF$3,$K$2:$P$2,0))</f>
        <v>#N/A</v>
      </c>
      <c r="DG1517" s="147" t="e" cm="1">
        <f t="array" ref="DG1517">INDEX($K:$P,ROW(),MATCH(DG$3,$K$2:$P$2,0))</f>
        <v>#N/A</v>
      </c>
      <c r="DH1517" s="147" t="e" cm="1">
        <f t="array" ref="DH1517">INDEX($K:$P,ROW(),MATCH(DH$3,$K$2:$P$2,0))</f>
        <v>#N/A</v>
      </c>
      <c r="DI1517" s="147" t="e" cm="1">
        <f t="array" ref="DI1517">INDEX($K:$P,ROW(),MATCH(DI$3,$K$2:$P$2,0))</f>
        <v>#N/A</v>
      </c>
      <c r="DJ1517" s="147" t="e" cm="1">
        <f t="array" ref="DJ1517">INDEX($K:$P,ROW(),MATCH(DJ$3,$K$2:$P$2,0))</f>
        <v>#N/A</v>
      </c>
      <c r="DK1517" s="147" t="e" cm="1">
        <f t="array" ref="DK1517">INDEX($K:$P,ROW(),MATCH(DK$3,$K$2:$P$2,0))</f>
        <v>#N/A</v>
      </c>
      <c r="DL1517" s="147" t="e" cm="1">
        <f t="array" ref="DL1517">INDEX($K:$P,ROW(),MATCH(DL$3,$K$2:$P$2,0))</f>
        <v>#N/A</v>
      </c>
    </row>
    <row r="1518" spans="1:116" x14ac:dyDescent="0.4">
      <c r="C1518" t="s">
        <v>198</v>
      </c>
      <c r="D1518" t="s">
        <v>773</v>
      </c>
      <c r="E1518" s="8" t="str">
        <f t="shared" si="1925"/>
        <v>1518 SUB-S</v>
      </c>
      <c r="G1518" s="126" t="str">
        <f>"Revenue - "&amp;SUBSTITUTE(G1505,":","")</f>
        <v>Revenue - Subscription revenue - secondary volume driven</v>
      </c>
      <c r="H1518" s="27"/>
      <c r="I1518" s="78"/>
      <c r="J1518" s="78"/>
      <c r="K1518" s="63">
        <f ca="1">SUMIF($3:$3,K$2,1518:1518)</f>
        <v>1368000</v>
      </c>
      <c r="L1518" s="63">
        <f ca="1">SUMIF($3:$3,L$2,1518:1518)</f>
        <v>4104000</v>
      </c>
      <c r="M1518" s="63">
        <f ca="1">SUMIF($3:$3,M$2,1518:1518)</f>
        <v>6840000</v>
      </c>
      <c r="N1518" s="63">
        <f ca="1">SUMIF($3:$3,N$2,1518:1518)</f>
        <v>9576000</v>
      </c>
      <c r="O1518" s="63">
        <f ca="1">SUMIF($3:$3,O$2,1518:1518)</f>
        <v>12312000</v>
      </c>
      <c r="P1518" s="63">
        <f ca="1">SUMIF($3:$3,P$2,1518:1518)</f>
        <v>15048000</v>
      </c>
      <c r="R1518" s="33"/>
      <c r="S1518" s="148">
        <f t="shared" ref="S1518:AX1527" ca="1" si="1947">S1517*AVERAGE(S1513,S1509)</f>
        <v>9500</v>
      </c>
      <c r="T1518" s="148">
        <f t="shared" ca="1" si="1947"/>
        <v>28500</v>
      </c>
      <c r="U1518" s="148">
        <f t="shared" ca="1" si="1947"/>
        <v>47500</v>
      </c>
      <c r="V1518" s="148">
        <f t="shared" ca="1" si="1947"/>
        <v>66500</v>
      </c>
      <c r="W1518" s="148">
        <f t="shared" ca="1" si="1947"/>
        <v>85500</v>
      </c>
      <c r="X1518" s="148">
        <f t="shared" ca="1" si="1947"/>
        <v>104500</v>
      </c>
      <c r="Y1518" s="148">
        <f t="shared" ca="1" si="1947"/>
        <v>123500</v>
      </c>
      <c r="Z1518" s="148">
        <f t="shared" ca="1" si="1947"/>
        <v>142500</v>
      </c>
      <c r="AA1518" s="148">
        <f t="shared" ca="1" si="1947"/>
        <v>161500</v>
      </c>
      <c r="AB1518" s="148">
        <f t="shared" ca="1" si="1947"/>
        <v>180500</v>
      </c>
      <c r="AC1518" s="148">
        <f t="shared" ca="1" si="1947"/>
        <v>199500</v>
      </c>
      <c r="AD1518" s="148">
        <f t="shared" ca="1" si="1947"/>
        <v>218500</v>
      </c>
      <c r="AE1518" s="148">
        <f t="shared" ca="1" si="1947"/>
        <v>237500</v>
      </c>
      <c r="AF1518" s="148">
        <f t="shared" ca="1" si="1947"/>
        <v>256500</v>
      </c>
      <c r="AG1518" s="148">
        <f t="shared" ca="1" si="1947"/>
        <v>275500</v>
      </c>
      <c r="AH1518" s="148">
        <f t="shared" ca="1" si="1947"/>
        <v>294500</v>
      </c>
      <c r="AI1518" s="148">
        <f t="shared" ca="1" si="1947"/>
        <v>313500</v>
      </c>
      <c r="AJ1518" s="148">
        <f t="shared" ca="1" si="1947"/>
        <v>332500</v>
      </c>
      <c r="AK1518" s="148">
        <f t="shared" ca="1" si="1947"/>
        <v>351500</v>
      </c>
      <c r="AL1518" s="148">
        <f t="shared" ca="1" si="1947"/>
        <v>370500</v>
      </c>
      <c r="AM1518" s="148">
        <f t="shared" ca="1" si="1947"/>
        <v>389500</v>
      </c>
      <c r="AN1518" s="148">
        <f t="shared" ca="1" si="1947"/>
        <v>408500</v>
      </c>
      <c r="AO1518" s="148">
        <f t="shared" ca="1" si="1947"/>
        <v>427500</v>
      </c>
      <c r="AP1518" s="148">
        <f t="shared" ca="1" si="1947"/>
        <v>446500</v>
      </c>
      <c r="AQ1518" s="148">
        <f t="shared" ca="1" si="1947"/>
        <v>465500</v>
      </c>
      <c r="AR1518" s="148">
        <f t="shared" ca="1" si="1947"/>
        <v>484500</v>
      </c>
      <c r="AS1518" s="148">
        <f t="shared" ca="1" si="1947"/>
        <v>503500</v>
      </c>
      <c r="AT1518" s="148">
        <f t="shared" ca="1" si="1947"/>
        <v>522500</v>
      </c>
      <c r="AU1518" s="148">
        <f t="shared" ca="1" si="1947"/>
        <v>541500</v>
      </c>
      <c r="AV1518" s="148">
        <f t="shared" ca="1" si="1947"/>
        <v>560500</v>
      </c>
      <c r="AW1518" s="148">
        <f t="shared" ca="1" si="1947"/>
        <v>579500</v>
      </c>
      <c r="AX1518" s="148">
        <f t="shared" ca="1" si="1947"/>
        <v>598500</v>
      </c>
      <c r="AY1518" s="148">
        <f t="shared" ref="AY1518:CD1527" ca="1" si="1948">AY1517*AVERAGE(AY1513,AY1509)</f>
        <v>617500</v>
      </c>
      <c r="AZ1518" s="148">
        <f t="shared" ca="1" si="1948"/>
        <v>636500</v>
      </c>
      <c r="BA1518" s="148">
        <f t="shared" ca="1" si="1948"/>
        <v>655500</v>
      </c>
      <c r="BB1518" s="148">
        <f t="shared" ca="1" si="1948"/>
        <v>674500</v>
      </c>
      <c r="BC1518" s="148">
        <f t="shared" ca="1" si="1948"/>
        <v>693500</v>
      </c>
      <c r="BD1518" s="148">
        <f t="shared" ca="1" si="1948"/>
        <v>712500</v>
      </c>
      <c r="BE1518" s="148">
        <f t="shared" ca="1" si="1948"/>
        <v>731500</v>
      </c>
      <c r="BF1518" s="148">
        <f t="shared" ca="1" si="1948"/>
        <v>750500</v>
      </c>
      <c r="BG1518" s="148">
        <f t="shared" ca="1" si="1948"/>
        <v>769500</v>
      </c>
      <c r="BH1518" s="148">
        <f t="shared" ca="1" si="1948"/>
        <v>788500</v>
      </c>
      <c r="BI1518" s="148">
        <f t="shared" ca="1" si="1948"/>
        <v>807500</v>
      </c>
      <c r="BJ1518" s="148">
        <f t="shared" ca="1" si="1948"/>
        <v>826500</v>
      </c>
      <c r="BK1518" s="148">
        <f t="shared" ca="1" si="1948"/>
        <v>845500</v>
      </c>
      <c r="BL1518" s="148">
        <f t="shared" ca="1" si="1948"/>
        <v>864500</v>
      </c>
      <c r="BM1518" s="148">
        <f t="shared" ca="1" si="1948"/>
        <v>883500</v>
      </c>
      <c r="BN1518" s="148">
        <f t="shared" ca="1" si="1948"/>
        <v>902500</v>
      </c>
      <c r="BO1518" s="148">
        <f t="shared" ca="1" si="1948"/>
        <v>921500</v>
      </c>
      <c r="BP1518" s="148">
        <f t="shared" ca="1" si="1948"/>
        <v>940500</v>
      </c>
      <c r="BQ1518" s="148">
        <f t="shared" ca="1" si="1948"/>
        <v>959500</v>
      </c>
      <c r="BR1518" s="148">
        <f t="shared" ca="1" si="1948"/>
        <v>978500</v>
      </c>
      <c r="BS1518" s="148">
        <f t="shared" ca="1" si="1948"/>
        <v>997500</v>
      </c>
      <c r="BT1518" s="148">
        <f t="shared" ca="1" si="1948"/>
        <v>1016500</v>
      </c>
      <c r="BU1518" s="148">
        <f t="shared" ca="1" si="1948"/>
        <v>1035500</v>
      </c>
      <c r="BV1518" s="148">
        <f t="shared" ca="1" si="1948"/>
        <v>1054500</v>
      </c>
      <c r="BW1518" s="148">
        <f t="shared" ca="1" si="1948"/>
        <v>1073500</v>
      </c>
      <c r="BX1518" s="148">
        <f t="shared" ca="1" si="1948"/>
        <v>1092500</v>
      </c>
      <c r="BY1518" s="148">
        <f t="shared" ca="1" si="1948"/>
        <v>1111500</v>
      </c>
      <c r="BZ1518" s="148">
        <f t="shared" ca="1" si="1948"/>
        <v>1130500</v>
      </c>
      <c r="CA1518" s="148">
        <f t="shared" ca="1" si="1948"/>
        <v>1149500</v>
      </c>
      <c r="CB1518" s="148">
        <f t="shared" ca="1" si="1948"/>
        <v>1168500</v>
      </c>
      <c r="CC1518" s="148">
        <f t="shared" ca="1" si="1948"/>
        <v>1187500</v>
      </c>
      <c r="CD1518" s="148">
        <f t="shared" ca="1" si="1948"/>
        <v>1206500</v>
      </c>
      <c r="CE1518" s="148">
        <f t="shared" ref="CE1518:CL1527" ca="1" si="1949">CE1517*AVERAGE(CE1513,CE1509)</f>
        <v>1225500</v>
      </c>
      <c r="CF1518" s="148">
        <f t="shared" ca="1" si="1949"/>
        <v>1244500</v>
      </c>
      <c r="CG1518" s="148">
        <f t="shared" ca="1" si="1949"/>
        <v>1263500</v>
      </c>
      <c r="CH1518" s="148">
        <f t="shared" ca="1" si="1949"/>
        <v>1282500</v>
      </c>
      <c r="CI1518" s="148">
        <f t="shared" ca="1" si="1949"/>
        <v>1301500</v>
      </c>
      <c r="CJ1518" s="148">
        <f t="shared" ca="1" si="1949"/>
        <v>1320500</v>
      </c>
      <c r="CK1518" s="148">
        <f t="shared" ca="1" si="1949"/>
        <v>1339500</v>
      </c>
      <c r="CL1518" s="148">
        <f t="shared" ca="1" si="1949"/>
        <v>1358500</v>
      </c>
      <c r="CN1518" s="78"/>
      <c r="CO1518" s="148" t="e">
        <f t="shared" ref="CO1518:DK1527" ca="1" si="1950">CO1517*AVERAGE(CO1513,CO1509)</f>
        <v>#N/A</v>
      </c>
      <c r="CP1518" s="148" t="e">
        <f t="shared" ca="1" si="1950"/>
        <v>#N/A</v>
      </c>
      <c r="CQ1518" s="148" t="e">
        <f t="shared" ca="1" si="1950"/>
        <v>#N/A</v>
      </c>
      <c r="CR1518" s="148" t="e">
        <f t="shared" ca="1" si="1950"/>
        <v>#N/A</v>
      </c>
      <c r="CS1518" s="148" t="e">
        <f t="shared" ca="1" si="1950"/>
        <v>#N/A</v>
      </c>
      <c r="CT1518" s="148" t="e">
        <f t="shared" ca="1" si="1950"/>
        <v>#N/A</v>
      </c>
      <c r="CU1518" s="148" t="e">
        <f t="shared" ca="1" si="1950"/>
        <v>#N/A</v>
      </c>
      <c r="CV1518" s="148" t="e">
        <f t="shared" ca="1" si="1950"/>
        <v>#N/A</v>
      </c>
      <c r="CW1518" s="148" t="e">
        <f t="shared" ca="1" si="1950"/>
        <v>#N/A</v>
      </c>
      <c r="CX1518" s="148" t="e">
        <f t="shared" ca="1" si="1950"/>
        <v>#N/A</v>
      </c>
      <c r="CY1518" s="148" t="e">
        <f t="shared" ca="1" si="1950"/>
        <v>#N/A</v>
      </c>
      <c r="CZ1518" s="148" t="e">
        <f t="shared" ca="1" si="1950"/>
        <v>#N/A</v>
      </c>
      <c r="DA1518" s="148" t="e">
        <f t="shared" ca="1" si="1950"/>
        <v>#N/A</v>
      </c>
      <c r="DB1518" s="148" t="e">
        <f t="shared" ca="1" si="1950"/>
        <v>#N/A</v>
      </c>
      <c r="DC1518" s="148" t="e">
        <f t="shared" ca="1" si="1950"/>
        <v>#N/A</v>
      </c>
      <c r="DD1518" s="148" t="e">
        <f t="shared" ca="1" si="1950"/>
        <v>#N/A</v>
      </c>
      <c r="DE1518" s="148" t="e">
        <f t="shared" ca="1" si="1950"/>
        <v>#N/A</v>
      </c>
      <c r="DF1518" s="148" t="e">
        <f t="shared" ca="1" si="1950"/>
        <v>#N/A</v>
      </c>
      <c r="DG1518" s="148" t="e">
        <f t="shared" ca="1" si="1950"/>
        <v>#N/A</v>
      </c>
      <c r="DH1518" s="148" t="e">
        <f t="shared" ca="1" si="1950"/>
        <v>#N/A</v>
      </c>
      <c r="DI1518" s="148" t="e">
        <f t="shared" ca="1" si="1950"/>
        <v>#N/A</v>
      </c>
      <c r="DJ1518" s="148" t="e">
        <f t="shared" ca="1" si="1950"/>
        <v>#N/A</v>
      </c>
      <c r="DK1518" s="148" t="e">
        <f t="shared" ca="1" si="1950"/>
        <v>#N/A</v>
      </c>
      <c r="DL1518" s="148" t="e">
        <f t="shared" ref="DL1518:DL1527" ca="1" si="1951">DL1517*AVERAGE(DL1513,DL1509)</f>
        <v>#N/A</v>
      </c>
    </row>
    <row r="1519" spans="1:116" x14ac:dyDescent="0.4">
      <c r="B1519" t="s">
        <v>244</v>
      </c>
      <c r="D1519" t="s">
        <v>773</v>
      </c>
      <c r="E1519" s="8" t="str">
        <f t="shared" si="1925"/>
        <v>1519 SUB-S</v>
      </c>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c r="CO1519" s="72"/>
      <c r="CP1519" s="72"/>
      <c r="CQ1519" s="72"/>
      <c r="CR1519" s="72"/>
      <c r="CS1519" s="72"/>
      <c r="CT1519" s="72"/>
      <c r="CU1519" s="72"/>
      <c r="CV1519" s="72"/>
      <c r="CW1519" s="72"/>
      <c r="CX1519" s="72"/>
      <c r="CY1519" s="72"/>
      <c r="CZ1519" s="72"/>
      <c r="DA1519" s="72"/>
      <c r="DB1519" s="72"/>
      <c r="DC1519" s="72"/>
      <c r="DD1519" s="72"/>
      <c r="DE1519" s="72"/>
      <c r="DF1519" s="72"/>
      <c r="DG1519" s="72"/>
      <c r="DH1519" s="72"/>
      <c r="DI1519" s="72"/>
      <c r="DJ1519" s="72"/>
      <c r="DK1519" s="72"/>
      <c r="DL1519" s="72"/>
    </row>
    <row r="1520" spans="1:116" x14ac:dyDescent="0.4">
      <c r="B1520" t="s">
        <v>332</v>
      </c>
      <c r="D1520" t="s">
        <v>773</v>
      </c>
      <c r="E1520" s="8" t="str">
        <f t="shared" si="1925"/>
        <v>1520 SUB-S</v>
      </c>
      <c r="G1520" s="8" t="str">
        <f>G1497</f>
        <v>(Primary label)</v>
      </c>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c r="CO1520" s="72"/>
      <c r="CP1520" s="72"/>
      <c r="CQ1520" s="72"/>
      <c r="CR1520" s="72"/>
      <c r="CS1520" s="72"/>
      <c r="CT1520" s="72"/>
      <c r="CU1520" s="72"/>
      <c r="CV1520" s="72"/>
      <c r="CW1520" s="72"/>
      <c r="CX1520" s="72"/>
      <c r="CY1520" s="72"/>
      <c r="CZ1520" s="72"/>
      <c r="DA1520" s="72"/>
      <c r="DB1520" s="72"/>
      <c r="DC1520" s="72"/>
      <c r="DD1520" s="72"/>
      <c r="DE1520" s="72"/>
      <c r="DF1520" s="72"/>
      <c r="DG1520" s="72"/>
      <c r="DH1520" s="72"/>
      <c r="DI1520" s="72"/>
      <c r="DJ1520" s="72"/>
      <c r="DK1520" s="72"/>
      <c r="DL1520" s="72"/>
    </row>
    <row r="1521" spans="1:116" x14ac:dyDescent="0.4">
      <c r="B1521" t="s">
        <v>332</v>
      </c>
      <c r="D1521" t="s">
        <v>773</v>
      </c>
      <c r="E1521" s="8" t="str">
        <f>ROW()&amp;" "&amp;D1521</f>
        <v>1521 SUB-S</v>
      </c>
      <c r="G1521" s="8" t="str">
        <f>G1498</f>
        <v>primary unit</v>
      </c>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c r="CO1521" s="72"/>
      <c r="CP1521" s="72"/>
      <c r="CQ1521" s="72"/>
      <c r="CR1521" s="72"/>
      <c r="CS1521" s="72"/>
      <c r="CT1521" s="72"/>
      <c r="CU1521" s="72"/>
      <c r="CV1521" s="72"/>
      <c r="CW1521" s="72"/>
      <c r="CX1521" s="72"/>
      <c r="CY1521" s="72"/>
      <c r="CZ1521" s="72"/>
      <c r="DA1521" s="72"/>
      <c r="DB1521" s="72"/>
      <c r="DC1521" s="72"/>
      <c r="DD1521" s="72"/>
      <c r="DE1521" s="72"/>
      <c r="DF1521" s="72"/>
      <c r="DG1521" s="72"/>
      <c r="DH1521" s="72"/>
      <c r="DI1521" s="72"/>
      <c r="DJ1521" s="72"/>
      <c r="DK1521" s="72"/>
      <c r="DL1521" s="72"/>
    </row>
    <row r="1522" spans="1:116" x14ac:dyDescent="0.4">
      <c r="B1522" t="s">
        <v>332</v>
      </c>
      <c r="D1522" t="s">
        <v>773</v>
      </c>
      <c r="E1522" s="8" t="str">
        <f t="shared" si="1925"/>
        <v>1522 SUB-S</v>
      </c>
      <c r="G1522" s="8" t="str">
        <f>G1499</f>
        <v>Primary revenue driver</v>
      </c>
      <c r="S1522" s="76" t="str">
        <f t="shared" ref="S1522:AX1531" si="1952">S1499</f>
        <v>S$16</v>
      </c>
      <c r="T1522" s="76" t="str">
        <f t="shared" si="1952"/>
        <v>T$16</v>
      </c>
      <c r="U1522" s="76" t="str">
        <f t="shared" si="1952"/>
        <v>U$16</v>
      </c>
      <c r="V1522" s="76" t="str">
        <f t="shared" si="1952"/>
        <v>V$16</v>
      </c>
      <c r="W1522" s="76" t="str">
        <f t="shared" si="1952"/>
        <v>W$16</v>
      </c>
      <c r="X1522" s="76" t="str">
        <f t="shared" si="1952"/>
        <v>X$16</v>
      </c>
      <c r="Y1522" s="76" t="str">
        <f t="shared" si="1952"/>
        <v>Y$16</v>
      </c>
      <c r="Z1522" s="76" t="str">
        <f t="shared" si="1952"/>
        <v>Z$16</v>
      </c>
      <c r="AA1522" s="76" t="str">
        <f t="shared" si="1952"/>
        <v>AA$16</v>
      </c>
      <c r="AB1522" s="76" t="str">
        <f t="shared" si="1952"/>
        <v>AB$16</v>
      </c>
      <c r="AC1522" s="76" t="str">
        <f t="shared" si="1952"/>
        <v>AC$16</v>
      </c>
      <c r="AD1522" s="76" t="str">
        <f t="shared" si="1952"/>
        <v>AD$16</v>
      </c>
      <c r="AE1522" s="76" t="str">
        <f t="shared" si="1952"/>
        <v>AE$16</v>
      </c>
      <c r="AF1522" s="76" t="str">
        <f t="shared" si="1952"/>
        <v>AF$16</v>
      </c>
      <c r="AG1522" s="76" t="str">
        <f t="shared" si="1952"/>
        <v>AG$16</v>
      </c>
      <c r="AH1522" s="76" t="str">
        <f t="shared" si="1952"/>
        <v>AH$16</v>
      </c>
      <c r="AI1522" s="76" t="str">
        <f t="shared" si="1952"/>
        <v>AI$16</v>
      </c>
      <c r="AJ1522" s="76" t="str">
        <f t="shared" si="1952"/>
        <v>AJ$16</v>
      </c>
      <c r="AK1522" s="76" t="str">
        <f t="shared" si="1952"/>
        <v>AK$16</v>
      </c>
      <c r="AL1522" s="76" t="str">
        <f t="shared" si="1952"/>
        <v>AL$16</v>
      </c>
      <c r="AM1522" s="76" t="str">
        <f t="shared" si="1952"/>
        <v>AM$16</v>
      </c>
      <c r="AN1522" s="76" t="str">
        <f t="shared" si="1952"/>
        <v>AN$16</v>
      </c>
      <c r="AO1522" s="76" t="str">
        <f t="shared" si="1952"/>
        <v>AO$16</v>
      </c>
      <c r="AP1522" s="76" t="str">
        <f t="shared" si="1952"/>
        <v>AP$16</v>
      </c>
      <c r="AQ1522" s="76" t="str">
        <f t="shared" si="1952"/>
        <v>AQ$16</v>
      </c>
      <c r="AR1522" s="76" t="str">
        <f t="shared" si="1952"/>
        <v>AR$16</v>
      </c>
      <c r="AS1522" s="76" t="str">
        <f t="shared" si="1952"/>
        <v>AS$16</v>
      </c>
      <c r="AT1522" s="76" t="str">
        <f t="shared" si="1952"/>
        <v>AT$16</v>
      </c>
      <c r="AU1522" s="76" t="str">
        <f t="shared" si="1952"/>
        <v>AU$16</v>
      </c>
      <c r="AV1522" s="76" t="str">
        <f t="shared" si="1952"/>
        <v>AV$16</v>
      </c>
      <c r="AW1522" s="76" t="str">
        <f t="shared" si="1952"/>
        <v>AW$16</v>
      </c>
      <c r="AX1522" s="76" t="str">
        <f t="shared" si="1952"/>
        <v>AX$16</v>
      </c>
      <c r="AY1522" s="76" t="str">
        <f t="shared" ref="AY1522:CD1531" si="1953">AY1499</f>
        <v>AY$16</v>
      </c>
      <c r="AZ1522" s="76" t="str">
        <f t="shared" si="1953"/>
        <v>AZ$16</v>
      </c>
      <c r="BA1522" s="76" t="str">
        <f t="shared" si="1953"/>
        <v>BA$16</v>
      </c>
      <c r="BB1522" s="76" t="str">
        <f t="shared" si="1953"/>
        <v>BB$16</v>
      </c>
      <c r="BC1522" s="76" t="str">
        <f t="shared" si="1953"/>
        <v>BC$16</v>
      </c>
      <c r="BD1522" s="76" t="str">
        <f t="shared" si="1953"/>
        <v>BD$16</v>
      </c>
      <c r="BE1522" s="76" t="str">
        <f t="shared" si="1953"/>
        <v>BE$16</v>
      </c>
      <c r="BF1522" s="76" t="str">
        <f t="shared" si="1953"/>
        <v>BF$16</v>
      </c>
      <c r="BG1522" s="76" t="str">
        <f t="shared" si="1953"/>
        <v>BG$16</v>
      </c>
      <c r="BH1522" s="76" t="str">
        <f t="shared" si="1953"/>
        <v>BH$16</v>
      </c>
      <c r="BI1522" s="76" t="str">
        <f t="shared" si="1953"/>
        <v>BI$16</v>
      </c>
      <c r="BJ1522" s="76" t="str">
        <f t="shared" si="1953"/>
        <v>BJ$16</v>
      </c>
      <c r="BK1522" s="76" t="str">
        <f t="shared" si="1953"/>
        <v>BK$16</v>
      </c>
      <c r="BL1522" s="76" t="str">
        <f t="shared" si="1953"/>
        <v>BL$16</v>
      </c>
      <c r="BM1522" s="76" t="str">
        <f t="shared" si="1953"/>
        <v>BM$16</v>
      </c>
      <c r="BN1522" s="76" t="str">
        <f t="shared" si="1953"/>
        <v>BN$16</v>
      </c>
      <c r="BO1522" s="76" t="str">
        <f t="shared" si="1953"/>
        <v>BO$16</v>
      </c>
      <c r="BP1522" s="76" t="str">
        <f t="shared" si="1953"/>
        <v>BP$16</v>
      </c>
      <c r="BQ1522" s="76" t="str">
        <f t="shared" si="1953"/>
        <v>BQ$16</v>
      </c>
      <c r="BR1522" s="76" t="str">
        <f t="shared" si="1953"/>
        <v>BR$16</v>
      </c>
      <c r="BS1522" s="76" t="str">
        <f t="shared" si="1953"/>
        <v>BS$16</v>
      </c>
      <c r="BT1522" s="76" t="str">
        <f t="shared" si="1953"/>
        <v>BT$16</v>
      </c>
      <c r="BU1522" s="76" t="str">
        <f t="shared" si="1953"/>
        <v>BU$16</v>
      </c>
      <c r="BV1522" s="76" t="str">
        <f t="shared" si="1953"/>
        <v>BV$16</v>
      </c>
      <c r="BW1522" s="76" t="str">
        <f t="shared" si="1953"/>
        <v>BW$16</v>
      </c>
      <c r="BX1522" s="76" t="str">
        <f t="shared" si="1953"/>
        <v>BX$16</v>
      </c>
      <c r="BY1522" s="76" t="str">
        <f t="shared" si="1953"/>
        <v>BY$16</v>
      </c>
      <c r="BZ1522" s="76" t="str">
        <f t="shared" si="1953"/>
        <v>BZ$16</v>
      </c>
      <c r="CA1522" s="76" t="str">
        <f t="shared" si="1953"/>
        <v>CA$16</v>
      </c>
      <c r="CB1522" s="76" t="str">
        <f t="shared" si="1953"/>
        <v>CB$16</v>
      </c>
      <c r="CC1522" s="76" t="str">
        <f t="shared" si="1953"/>
        <v>CC$16</v>
      </c>
      <c r="CD1522" s="76" t="str">
        <f t="shared" si="1953"/>
        <v>CD$16</v>
      </c>
      <c r="CE1522" s="76" t="str">
        <f t="shared" ref="CE1522:CL1531" si="1954">CE1499</f>
        <v>CE$16</v>
      </c>
      <c r="CF1522" s="76" t="str">
        <f t="shared" si="1954"/>
        <v>CF$16</v>
      </c>
      <c r="CG1522" s="76" t="str">
        <f t="shared" si="1954"/>
        <v>CG$16</v>
      </c>
      <c r="CH1522" s="76" t="str">
        <f t="shared" si="1954"/>
        <v>CH$16</v>
      </c>
      <c r="CI1522" s="76" t="str">
        <f t="shared" si="1954"/>
        <v>CI$16</v>
      </c>
      <c r="CJ1522" s="76" t="str">
        <f t="shared" si="1954"/>
        <v>CJ$16</v>
      </c>
      <c r="CK1522" s="76" t="str">
        <f t="shared" si="1954"/>
        <v>CK$16</v>
      </c>
      <c r="CL1522" s="76" t="str">
        <f t="shared" si="1954"/>
        <v>CL$16</v>
      </c>
      <c r="CO1522" s="76" t="str">
        <f t="shared" ref="CO1522:DL1531" si="1955">CO1499</f>
        <v>CO$16</v>
      </c>
      <c r="CP1522" s="76" t="str">
        <f t="shared" si="1955"/>
        <v>CP$16</v>
      </c>
      <c r="CQ1522" s="76" t="str">
        <f t="shared" si="1955"/>
        <v>CQ$16</v>
      </c>
      <c r="CR1522" s="76" t="str">
        <f t="shared" si="1955"/>
        <v>CR$16</v>
      </c>
      <c r="CS1522" s="76" t="str">
        <f t="shared" si="1955"/>
        <v>CS$16</v>
      </c>
      <c r="CT1522" s="76" t="str">
        <f t="shared" si="1955"/>
        <v>CT$16</v>
      </c>
      <c r="CU1522" s="76" t="str">
        <f t="shared" si="1955"/>
        <v>CU$16</v>
      </c>
      <c r="CV1522" s="76" t="str">
        <f t="shared" si="1955"/>
        <v>CV$16</v>
      </c>
      <c r="CW1522" s="76" t="str">
        <f t="shared" si="1955"/>
        <v>CW$16</v>
      </c>
      <c r="CX1522" s="76" t="str">
        <f t="shared" si="1955"/>
        <v>CX$16</v>
      </c>
      <c r="CY1522" s="76" t="str">
        <f t="shared" si="1955"/>
        <v>CY$16</v>
      </c>
      <c r="CZ1522" s="76" t="str">
        <f t="shared" si="1955"/>
        <v>CZ$16</v>
      </c>
      <c r="DA1522" s="76" t="str">
        <f t="shared" si="1955"/>
        <v>DA$16</v>
      </c>
      <c r="DB1522" s="76" t="str">
        <f t="shared" si="1955"/>
        <v>DB$16</v>
      </c>
      <c r="DC1522" s="76" t="str">
        <f t="shared" si="1955"/>
        <v>DC$16</v>
      </c>
      <c r="DD1522" s="76" t="str">
        <f t="shared" si="1955"/>
        <v>DD$16</v>
      </c>
      <c r="DE1522" s="76" t="str">
        <f t="shared" si="1955"/>
        <v>DE$16</v>
      </c>
      <c r="DF1522" s="76" t="str">
        <f t="shared" si="1955"/>
        <v>DF$16</v>
      </c>
      <c r="DG1522" s="76" t="str">
        <f t="shared" si="1955"/>
        <v>DG$16</v>
      </c>
      <c r="DH1522" s="76" t="str">
        <f t="shared" si="1955"/>
        <v>DH$16</v>
      </c>
      <c r="DI1522" s="76" t="str">
        <f t="shared" si="1955"/>
        <v>DI$16</v>
      </c>
      <c r="DJ1522" s="76" t="str">
        <f t="shared" si="1955"/>
        <v>DJ$16</v>
      </c>
      <c r="DK1522" s="76" t="str">
        <f t="shared" si="1955"/>
        <v>DK$16</v>
      </c>
      <c r="DL1522" s="76" t="str">
        <f t="shared" si="1955"/>
        <v>DL$16</v>
      </c>
    </row>
    <row r="1523" spans="1:116" x14ac:dyDescent="0.4">
      <c r="B1523" t="s">
        <v>332</v>
      </c>
      <c r="D1523" t="s">
        <v>773</v>
      </c>
      <c r="E1523" s="8" t="str">
        <f t="shared" si="1925"/>
        <v>1523 SUB-S</v>
      </c>
      <c r="G1523" s="8" t="str">
        <f>G1500</f>
        <v>Primary volume driver</v>
      </c>
      <c r="H1523" s="12"/>
      <c r="I1523" s="60"/>
      <c r="J1523" s="60"/>
      <c r="K1523" s="34"/>
      <c r="L1523" s="34"/>
      <c r="M1523" s="34"/>
      <c r="N1523" s="34"/>
      <c r="O1523" s="34"/>
      <c r="P1523" s="34"/>
      <c r="R1523" s="15"/>
      <c r="S1523" s="76" t="str">
        <f t="shared" ref="S1523:AX1532" si="1956">S1500</f>
        <v>S$17</v>
      </c>
      <c r="T1523" s="76" t="str">
        <f t="shared" si="1956"/>
        <v>T$17</v>
      </c>
      <c r="U1523" s="76" t="str">
        <f t="shared" si="1956"/>
        <v>U$17</v>
      </c>
      <c r="V1523" s="76" t="str">
        <f t="shared" si="1956"/>
        <v>V$17</v>
      </c>
      <c r="W1523" s="76" t="str">
        <f t="shared" si="1956"/>
        <v>W$17</v>
      </c>
      <c r="X1523" s="76" t="str">
        <f t="shared" si="1956"/>
        <v>X$17</v>
      </c>
      <c r="Y1523" s="76" t="str">
        <f t="shared" si="1956"/>
        <v>Y$17</v>
      </c>
      <c r="Z1523" s="76" t="str">
        <f t="shared" si="1956"/>
        <v>Z$17</v>
      </c>
      <c r="AA1523" s="76" t="str">
        <f t="shared" si="1956"/>
        <v>AA$17</v>
      </c>
      <c r="AB1523" s="76" t="str">
        <f t="shared" si="1956"/>
        <v>AB$17</v>
      </c>
      <c r="AC1523" s="76" t="str">
        <f t="shared" si="1956"/>
        <v>AC$17</v>
      </c>
      <c r="AD1523" s="76" t="str">
        <f t="shared" si="1956"/>
        <v>AD$17</v>
      </c>
      <c r="AE1523" s="76" t="str">
        <f t="shared" si="1956"/>
        <v>AE$17</v>
      </c>
      <c r="AF1523" s="76" t="str">
        <f t="shared" si="1956"/>
        <v>AF$17</v>
      </c>
      <c r="AG1523" s="76" t="str">
        <f t="shared" si="1956"/>
        <v>AG$17</v>
      </c>
      <c r="AH1523" s="76" t="str">
        <f t="shared" si="1956"/>
        <v>AH$17</v>
      </c>
      <c r="AI1523" s="76" t="str">
        <f t="shared" si="1956"/>
        <v>AI$17</v>
      </c>
      <c r="AJ1523" s="76" t="str">
        <f t="shared" si="1956"/>
        <v>AJ$17</v>
      </c>
      <c r="AK1523" s="76" t="str">
        <f t="shared" si="1956"/>
        <v>AK$17</v>
      </c>
      <c r="AL1523" s="76" t="str">
        <f t="shared" si="1956"/>
        <v>AL$17</v>
      </c>
      <c r="AM1523" s="76" t="str">
        <f t="shared" si="1956"/>
        <v>AM$17</v>
      </c>
      <c r="AN1523" s="76" t="str">
        <f t="shared" si="1956"/>
        <v>AN$17</v>
      </c>
      <c r="AO1523" s="76" t="str">
        <f t="shared" si="1956"/>
        <v>AO$17</v>
      </c>
      <c r="AP1523" s="76" t="str">
        <f t="shared" si="1956"/>
        <v>AP$17</v>
      </c>
      <c r="AQ1523" s="76" t="str">
        <f t="shared" si="1956"/>
        <v>AQ$17</v>
      </c>
      <c r="AR1523" s="76" t="str">
        <f t="shared" si="1956"/>
        <v>AR$17</v>
      </c>
      <c r="AS1523" s="76" t="str">
        <f t="shared" si="1956"/>
        <v>AS$17</v>
      </c>
      <c r="AT1523" s="76" t="str">
        <f t="shared" si="1956"/>
        <v>AT$17</v>
      </c>
      <c r="AU1523" s="76" t="str">
        <f t="shared" si="1956"/>
        <v>AU$17</v>
      </c>
      <c r="AV1523" s="76" t="str">
        <f t="shared" si="1956"/>
        <v>AV$17</v>
      </c>
      <c r="AW1523" s="76" t="str">
        <f t="shared" si="1956"/>
        <v>AW$17</v>
      </c>
      <c r="AX1523" s="76" t="str">
        <f t="shared" si="1956"/>
        <v>AX$17</v>
      </c>
      <c r="AY1523" s="76" t="str">
        <f t="shared" ref="AY1523:CD1532" si="1957">AY1500</f>
        <v>AY$17</v>
      </c>
      <c r="AZ1523" s="76" t="str">
        <f t="shared" si="1957"/>
        <v>AZ$17</v>
      </c>
      <c r="BA1523" s="76" t="str">
        <f t="shared" si="1957"/>
        <v>BA$17</v>
      </c>
      <c r="BB1523" s="76" t="str">
        <f t="shared" si="1957"/>
        <v>BB$17</v>
      </c>
      <c r="BC1523" s="76" t="str">
        <f t="shared" si="1957"/>
        <v>BC$17</v>
      </c>
      <c r="BD1523" s="76" t="str">
        <f t="shared" si="1957"/>
        <v>BD$17</v>
      </c>
      <c r="BE1523" s="76" t="str">
        <f t="shared" si="1957"/>
        <v>BE$17</v>
      </c>
      <c r="BF1523" s="76" t="str">
        <f t="shared" si="1957"/>
        <v>BF$17</v>
      </c>
      <c r="BG1523" s="76" t="str">
        <f t="shared" si="1957"/>
        <v>BG$17</v>
      </c>
      <c r="BH1523" s="76" t="str">
        <f t="shared" si="1957"/>
        <v>BH$17</v>
      </c>
      <c r="BI1523" s="76" t="str">
        <f t="shared" si="1957"/>
        <v>BI$17</v>
      </c>
      <c r="BJ1523" s="76" t="str">
        <f t="shared" si="1957"/>
        <v>BJ$17</v>
      </c>
      <c r="BK1523" s="76" t="str">
        <f t="shared" si="1957"/>
        <v>BK$17</v>
      </c>
      <c r="BL1523" s="76" t="str">
        <f t="shared" si="1957"/>
        <v>BL$17</v>
      </c>
      <c r="BM1523" s="76" t="str">
        <f t="shared" si="1957"/>
        <v>BM$17</v>
      </c>
      <c r="BN1523" s="76" t="str">
        <f t="shared" si="1957"/>
        <v>BN$17</v>
      </c>
      <c r="BO1523" s="76" t="str">
        <f t="shared" si="1957"/>
        <v>BO$17</v>
      </c>
      <c r="BP1523" s="76" t="str">
        <f t="shared" si="1957"/>
        <v>BP$17</v>
      </c>
      <c r="BQ1523" s="76" t="str">
        <f t="shared" si="1957"/>
        <v>BQ$17</v>
      </c>
      <c r="BR1523" s="76" t="str">
        <f t="shared" si="1957"/>
        <v>BR$17</v>
      </c>
      <c r="BS1523" s="76" t="str">
        <f t="shared" si="1957"/>
        <v>BS$17</v>
      </c>
      <c r="BT1523" s="76" t="str">
        <f t="shared" si="1957"/>
        <v>BT$17</v>
      </c>
      <c r="BU1523" s="76" t="str">
        <f t="shared" si="1957"/>
        <v>BU$17</v>
      </c>
      <c r="BV1523" s="76" t="str">
        <f t="shared" si="1957"/>
        <v>BV$17</v>
      </c>
      <c r="BW1523" s="76" t="str">
        <f t="shared" si="1957"/>
        <v>BW$17</v>
      </c>
      <c r="BX1523" s="76" t="str">
        <f t="shared" si="1957"/>
        <v>BX$17</v>
      </c>
      <c r="BY1523" s="76" t="str">
        <f t="shared" si="1957"/>
        <v>BY$17</v>
      </c>
      <c r="BZ1523" s="76" t="str">
        <f t="shared" si="1957"/>
        <v>BZ$17</v>
      </c>
      <c r="CA1523" s="76" t="str">
        <f t="shared" si="1957"/>
        <v>CA$17</v>
      </c>
      <c r="CB1523" s="76" t="str">
        <f t="shared" si="1957"/>
        <v>CB$17</v>
      </c>
      <c r="CC1523" s="76" t="str">
        <f t="shared" si="1957"/>
        <v>CC$17</v>
      </c>
      <c r="CD1523" s="76" t="str">
        <f t="shared" si="1957"/>
        <v>CD$17</v>
      </c>
      <c r="CE1523" s="76" t="str">
        <f t="shared" ref="CE1523:CL1532" si="1958">CE1500</f>
        <v>CE$17</v>
      </c>
      <c r="CF1523" s="76" t="str">
        <f t="shared" si="1958"/>
        <v>CF$17</v>
      </c>
      <c r="CG1523" s="76" t="str">
        <f t="shared" si="1958"/>
        <v>CG$17</v>
      </c>
      <c r="CH1523" s="76" t="str">
        <f t="shared" si="1958"/>
        <v>CH$17</v>
      </c>
      <c r="CI1523" s="76" t="str">
        <f t="shared" si="1958"/>
        <v>CI$17</v>
      </c>
      <c r="CJ1523" s="76" t="str">
        <f t="shared" si="1958"/>
        <v>CJ$17</v>
      </c>
      <c r="CK1523" s="76" t="str">
        <f t="shared" si="1958"/>
        <v>CK$17</v>
      </c>
      <c r="CL1523" s="76" t="str">
        <f t="shared" si="1958"/>
        <v>CL$17</v>
      </c>
      <c r="CN1523" s="60"/>
      <c r="CO1523" s="76" t="str">
        <f t="shared" ref="CO1523:DL1532" si="1959">CO1500</f>
        <v>CO$17</v>
      </c>
      <c r="CP1523" s="76" t="str">
        <f t="shared" si="1959"/>
        <v>CP$17</v>
      </c>
      <c r="CQ1523" s="76" t="str">
        <f t="shared" si="1959"/>
        <v>CQ$17</v>
      </c>
      <c r="CR1523" s="76" t="str">
        <f t="shared" si="1959"/>
        <v>CR$17</v>
      </c>
      <c r="CS1523" s="76" t="str">
        <f t="shared" si="1959"/>
        <v>CS$17</v>
      </c>
      <c r="CT1523" s="76" t="str">
        <f t="shared" si="1959"/>
        <v>CT$17</v>
      </c>
      <c r="CU1523" s="76" t="str">
        <f t="shared" si="1959"/>
        <v>CU$17</v>
      </c>
      <c r="CV1523" s="76" t="str">
        <f t="shared" si="1959"/>
        <v>CV$17</v>
      </c>
      <c r="CW1523" s="76" t="str">
        <f t="shared" si="1959"/>
        <v>CW$17</v>
      </c>
      <c r="CX1523" s="76" t="str">
        <f t="shared" si="1959"/>
        <v>CX$17</v>
      </c>
      <c r="CY1523" s="76" t="str">
        <f t="shared" si="1959"/>
        <v>CY$17</v>
      </c>
      <c r="CZ1523" s="76" t="str">
        <f t="shared" si="1959"/>
        <v>CZ$17</v>
      </c>
      <c r="DA1523" s="76" t="str">
        <f t="shared" si="1959"/>
        <v>DA$17</v>
      </c>
      <c r="DB1523" s="76" t="str">
        <f t="shared" si="1959"/>
        <v>DB$17</v>
      </c>
      <c r="DC1523" s="76" t="str">
        <f t="shared" si="1959"/>
        <v>DC$17</v>
      </c>
      <c r="DD1523" s="76" t="str">
        <f t="shared" si="1959"/>
        <v>DD$17</v>
      </c>
      <c r="DE1523" s="76" t="str">
        <f t="shared" si="1959"/>
        <v>DE$17</v>
      </c>
      <c r="DF1523" s="76" t="str">
        <f t="shared" si="1959"/>
        <v>DF$17</v>
      </c>
      <c r="DG1523" s="76" t="str">
        <f t="shared" si="1959"/>
        <v>DG$17</v>
      </c>
      <c r="DH1523" s="76" t="str">
        <f t="shared" si="1959"/>
        <v>DH$17</v>
      </c>
      <c r="DI1523" s="76" t="str">
        <f t="shared" si="1959"/>
        <v>DI$17</v>
      </c>
      <c r="DJ1523" s="76" t="str">
        <f t="shared" si="1959"/>
        <v>DJ$17</v>
      </c>
      <c r="DK1523" s="76" t="str">
        <f t="shared" si="1959"/>
        <v>DK$17</v>
      </c>
      <c r="DL1523" s="76" t="str">
        <f t="shared" si="1959"/>
        <v>DL$17</v>
      </c>
    </row>
    <row r="1524" spans="1:116" x14ac:dyDescent="0.4">
      <c r="B1524" t="s">
        <v>332</v>
      </c>
      <c r="D1524" t="s">
        <v>773</v>
      </c>
      <c r="E1524" s="8" t="str">
        <f t="shared" si="1925"/>
        <v>1524 SUB-S</v>
      </c>
      <c r="G1524" s="89" t="str">
        <f>G1505</f>
        <v>Subscription revenue - secondary volume driven:</v>
      </c>
      <c r="H1524" s="12"/>
      <c r="I1524" s="60"/>
      <c r="J1524" s="60"/>
      <c r="K1524" s="15"/>
      <c r="L1524" s="15"/>
      <c r="M1524" s="15"/>
      <c r="N1524" s="15"/>
      <c r="O1524" s="15"/>
      <c r="P1524" s="15"/>
      <c r="R1524" s="15"/>
      <c r="S1524" s="76">
        <f t="shared" ref="S1524:AX1533" si="1960">S1501</f>
        <v>0</v>
      </c>
      <c r="T1524" s="76">
        <f t="shared" si="1960"/>
        <v>0</v>
      </c>
      <c r="U1524" s="76">
        <f t="shared" si="1960"/>
        <v>0</v>
      </c>
      <c r="V1524" s="76">
        <f t="shared" si="1960"/>
        <v>0</v>
      </c>
      <c r="W1524" s="76">
        <f t="shared" si="1960"/>
        <v>0</v>
      </c>
      <c r="X1524" s="76">
        <f t="shared" si="1960"/>
        <v>0</v>
      </c>
      <c r="Y1524" s="76">
        <f t="shared" si="1960"/>
        <v>0</v>
      </c>
      <c r="Z1524" s="76">
        <f t="shared" si="1960"/>
        <v>0</v>
      </c>
      <c r="AA1524" s="76">
        <f t="shared" si="1960"/>
        <v>0</v>
      </c>
      <c r="AB1524" s="76">
        <f t="shared" si="1960"/>
        <v>0</v>
      </c>
      <c r="AC1524" s="76">
        <f t="shared" si="1960"/>
        <v>0</v>
      </c>
      <c r="AD1524" s="76">
        <f t="shared" si="1960"/>
        <v>0</v>
      </c>
      <c r="AE1524" s="76">
        <f t="shared" si="1960"/>
        <v>0</v>
      </c>
      <c r="AF1524" s="76">
        <f t="shared" si="1960"/>
        <v>0</v>
      </c>
      <c r="AG1524" s="76">
        <f t="shared" si="1960"/>
        <v>0</v>
      </c>
      <c r="AH1524" s="76">
        <f t="shared" si="1960"/>
        <v>0</v>
      </c>
      <c r="AI1524" s="76">
        <f t="shared" si="1960"/>
        <v>0</v>
      </c>
      <c r="AJ1524" s="76">
        <f t="shared" si="1960"/>
        <v>0</v>
      </c>
      <c r="AK1524" s="76">
        <f t="shared" si="1960"/>
        <v>0</v>
      </c>
      <c r="AL1524" s="76">
        <f t="shared" si="1960"/>
        <v>0</v>
      </c>
      <c r="AM1524" s="76">
        <f t="shared" si="1960"/>
        <v>0</v>
      </c>
      <c r="AN1524" s="76">
        <f t="shared" si="1960"/>
        <v>0</v>
      </c>
      <c r="AO1524" s="76">
        <f t="shared" si="1960"/>
        <v>0</v>
      </c>
      <c r="AP1524" s="76">
        <f t="shared" si="1960"/>
        <v>0</v>
      </c>
      <c r="AQ1524" s="76">
        <f t="shared" si="1960"/>
        <v>0</v>
      </c>
      <c r="AR1524" s="76">
        <f t="shared" si="1960"/>
        <v>0</v>
      </c>
      <c r="AS1524" s="76">
        <f t="shared" si="1960"/>
        <v>0</v>
      </c>
      <c r="AT1524" s="76">
        <f t="shared" si="1960"/>
        <v>0</v>
      </c>
      <c r="AU1524" s="76">
        <f t="shared" si="1960"/>
        <v>0</v>
      </c>
      <c r="AV1524" s="76">
        <f t="shared" si="1960"/>
        <v>0</v>
      </c>
      <c r="AW1524" s="76">
        <f t="shared" si="1960"/>
        <v>0</v>
      </c>
      <c r="AX1524" s="76">
        <f t="shared" si="1960"/>
        <v>0</v>
      </c>
      <c r="AY1524" s="76">
        <f t="shared" ref="AY1524:CD1533" si="1961">AY1501</f>
        <v>0</v>
      </c>
      <c r="AZ1524" s="76">
        <f t="shared" si="1961"/>
        <v>0</v>
      </c>
      <c r="BA1524" s="76">
        <f t="shared" si="1961"/>
        <v>0</v>
      </c>
      <c r="BB1524" s="76">
        <f t="shared" si="1961"/>
        <v>0</v>
      </c>
      <c r="BC1524" s="76">
        <f t="shared" si="1961"/>
        <v>0</v>
      </c>
      <c r="BD1524" s="76">
        <f t="shared" si="1961"/>
        <v>0</v>
      </c>
      <c r="BE1524" s="76">
        <f t="shared" si="1961"/>
        <v>0</v>
      </c>
      <c r="BF1524" s="76">
        <f t="shared" si="1961"/>
        <v>0</v>
      </c>
      <c r="BG1524" s="76">
        <f t="shared" si="1961"/>
        <v>0</v>
      </c>
      <c r="BH1524" s="76">
        <f t="shared" si="1961"/>
        <v>0</v>
      </c>
      <c r="BI1524" s="76">
        <f t="shared" si="1961"/>
        <v>0</v>
      </c>
      <c r="BJ1524" s="76">
        <f t="shared" si="1961"/>
        <v>0</v>
      </c>
      <c r="BK1524" s="76">
        <f t="shared" si="1961"/>
        <v>0</v>
      </c>
      <c r="BL1524" s="76">
        <f t="shared" si="1961"/>
        <v>0</v>
      </c>
      <c r="BM1524" s="76">
        <f t="shared" si="1961"/>
        <v>0</v>
      </c>
      <c r="BN1524" s="76">
        <f t="shared" si="1961"/>
        <v>0</v>
      </c>
      <c r="BO1524" s="76">
        <f t="shared" si="1961"/>
        <v>0</v>
      </c>
      <c r="BP1524" s="76">
        <f t="shared" si="1961"/>
        <v>0</v>
      </c>
      <c r="BQ1524" s="76">
        <f t="shared" si="1961"/>
        <v>0</v>
      </c>
      <c r="BR1524" s="76">
        <f t="shared" si="1961"/>
        <v>0</v>
      </c>
      <c r="BS1524" s="76">
        <f t="shared" si="1961"/>
        <v>0</v>
      </c>
      <c r="BT1524" s="76">
        <f t="shared" si="1961"/>
        <v>0</v>
      </c>
      <c r="BU1524" s="76">
        <f t="shared" si="1961"/>
        <v>0</v>
      </c>
      <c r="BV1524" s="76">
        <f t="shared" si="1961"/>
        <v>0</v>
      </c>
      <c r="BW1524" s="76">
        <f t="shared" si="1961"/>
        <v>0</v>
      </c>
      <c r="BX1524" s="76">
        <f t="shared" si="1961"/>
        <v>0</v>
      </c>
      <c r="BY1524" s="76">
        <f t="shared" si="1961"/>
        <v>0</v>
      </c>
      <c r="BZ1524" s="76">
        <f t="shared" si="1961"/>
        <v>0</v>
      </c>
      <c r="CA1524" s="76">
        <f t="shared" si="1961"/>
        <v>0</v>
      </c>
      <c r="CB1524" s="76">
        <f t="shared" si="1961"/>
        <v>0</v>
      </c>
      <c r="CC1524" s="76">
        <f t="shared" si="1961"/>
        <v>0</v>
      </c>
      <c r="CD1524" s="76">
        <f t="shared" si="1961"/>
        <v>0</v>
      </c>
      <c r="CE1524" s="76">
        <f t="shared" ref="CE1524:CL1533" si="1962">CE1501</f>
        <v>0</v>
      </c>
      <c r="CF1524" s="76">
        <f t="shared" si="1962"/>
        <v>0</v>
      </c>
      <c r="CG1524" s="76">
        <f t="shared" si="1962"/>
        <v>0</v>
      </c>
      <c r="CH1524" s="76">
        <f t="shared" si="1962"/>
        <v>0</v>
      </c>
      <c r="CI1524" s="76">
        <f t="shared" si="1962"/>
        <v>0</v>
      </c>
      <c r="CJ1524" s="76">
        <f t="shared" si="1962"/>
        <v>0</v>
      </c>
      <c r="CK1524" s="76">
        <f t="shared" si="1962"/>
        <v>0</v>
      </c>
      <c r="CL1524" s="76">
        <f t="shared" si="1962"/>
        <v>0</v>
      </c>
      <c r="CN1524" s="60"/>
      <c r="CO1524" s="76">
        <f t="shared" ref="CO1524:DL1533" si="1963">CO1501</f>
        <v>0</v>
      </c>
      <c r="CP1524" s="76">
        <f t="shared" si="1963"/>
        <v>0</v>
      </c>
      <c r="CQ1524" s="76">
        <f t="shared" si="1963"/>
        <v>0</v>
      </c>
      <c r="CR1524" s="76">
        <f t="shared" si="1963"/>
        <v>0</v>
      </c>
      <c r="CS1524" s="76">
        <f t="shared" si="1963"/>
        <v>0</v>
      </c>
      <c r="CT1524" s="76">
        <f t="shared" si="1963"/>
        <v>0</v>
      </c>
      <c r="CU1524" s="76">
        <f t="shared" si="1963"/>
        <v>0</v>
      </c>
      <c r="CV1524" s="76">
        <f t="shared" si="1963"/>
        <v>0</v>
      </c>
      <c r="CW1524" s="76">
        <f t="shared" si="1963"/>
        <v>0</v>
      </c>
      <c r="CX1524" s="76">
        <f t="shared" si="1963"/>
        <v>0</v>
      </c>
      <c r="CY1524" s="76">
        <f t="shared" si="1963"/>
        <v>0</v>
      </c>
      <c r="CZ1524" s="76">
        <f t="shared" si="1963"/>
        <v>0</v>
      </c>
      <c r="DA1524" s="76">
        <f t="shared" si="1963"/>
        <v>0</v>
      </c>
      <c r="DB1524" s="76">
        <f t="shared" si="1963"/>
        <v>0</v>
      </c>
      <c r="DC1524" s="76">
        <f t="shared" si="1963"/>
        <v>0</v>
      </c>
      <c r="DD1524" s="76">
        <f t="shared" si="1963"/>
        <v>0</v>
      </c>
      <c r="DE1524" s="76">
        <f t="shared" si="1963"/>
        <v>0</v>
      </c>
      <c r="DF1524" s="76">
        <f t="shared" si="1963"/>
        <v>0</v>
      </c>
      <c r="DG1524" s="76">
        <f t="shared" si="1963"/>
        <v>0</v>
      </c>
      <c r="DH1524" s="76">
        <f t="shared" si="1963"/>
        <v>0</v>
      </c>
      <c r="DI1524" s="76">
        <f t="shared" si="1963"/>
        <v>0</v>
      </c>
      <c r="DJ1524" s="76">
        <f t="shared" si="1963"/>
        <v>0</v>
      </c>
      <c r="DK1524" s="76">
        <f t="shared" si="1963"/>
        <v>0</v>
      </c>
      <c r="DL1524" s="76">
        <f t="shared" si="1963"/>
        <v>0</v>
      </c>
    </row>
    <row r="1525" spans="1:116" x14ac:dyDescent="0.4">
      <c r="B1525" t="s">
        <v>332</v>
      </c>
      <c r="D1525" t="s">
        <v>773</v>
      </c>
      <c r="E1525" s="8" t="str">
        <f t="shared" ref="E1525:E1534" si="1964">ROW()&amp;" "&amp;D1525</f>
        <v>1525 SUB-S</v>
      </c>
      <c r="G1525" s="241" t="str">
        <f>IFERROR(SUBSTITUTE(TRIM(MID(G1505, SEARCH("-", G1505) + 1, LEN(G1505))),":",""),"no unit")</f>
        <v>secondary volume driven</v>
      </c>
      <c r="H1525" s="12"/>
      <c r="I1525" s="60"/>
      <c r="J1525" s="60"/>
      <c r="K1525" s="15"/>
      <c r="L1525" s="15"/>
      <c r="M1525" s="15"/>
      <c r="N1525" s="15"/>
      <c r="O1525" s="15"/>
      <c r="P1525" s="15"/>
      <c r="R1525" s="15"/>
      <c r="S1525" s="76"/>
      <c r="T1525" s="76"/>
      <c r="U1525" s="76"/>
      <c r="V1525" s="76"/>
      <c r="W1525" s="76"/>
      <c r="X1525" s="76"/>
      <c r="Y1525" s="76"/>
      <c r="Z1525" s="76"/>
      <c r="AA1525" s="76"/>
      <c r="AB1525" s="76"/>
      <c r="AC1525" s="76"/>
      <c r="AD1525" s="76"/>
      <c r="AE1525" s="76"/>
      <c r="AF1525" s="76"/>
      <c r="AG1525" s="76"/>
      <c r="AH1525" s="76"/>
      <c r="AI1525" s="76"/>
      <c r="AJ1525" s="76"/>
      <c r="AK1525" s="76"/>
      <c r="AL1525" s="76"/>
      <c r="AM1525" s="76"/>
      <c r="AN1525" s="76"/>
      <c r="AO1525" s="76"/>
      <c r="AP1525" s="76"/>
      <c r="AQ1525" s="76"/>
      <c r="AR1525" s="76"/>
      <c r="AS1525" s="76"/>
      <c r="AT1525" s="76"/>
      <c r="AU1525" s="76"/>
      <c r="AV1525" s="76"/>
      <c r="AW1525" s="76"/>
      <c r="AX1525" s="76"/>
      <c r="AY1525" s="76"/>
      <c r="AZ1525" s="76"/>
      <c r="BA1525" s="76"/>
      <c r="BB1525" s="76"/>
      <c r="BC1525" s="76"/>
      <c r="BD1525" s="76"/>
      <c r="BE1525" s="76"/>
      <c r="BF1525" s="76"/>
      <c r="BG1525" s="76"/>
      <c r="BH1525" s="76"/>
      <c r="BI1525" s="76"/>
      <c r="BJ1525" s="76"/>
      <c r="BK1525" s="76"/>
      <c r="BL1525" s="76"/>
      <c r="BM1525" s="76"/>
      <c r="BN1525" s="76"/>
      <c r="BO1525" s="76"/>
      <c r="BP1525" s="76"/>
      <c r="BQ1525" s="76"/>
      <c r="BR1525" s="76"/>
      <c r="BS1525" s="76"/>
      <c r="BT1525" s="76"/>
      <c r="BU1525" s="76"/>
      <c r="BV1525" s="76"/>
      <c r="BW1525" s="76"/>
      <c r="BX1525" s="76"/>
      <c r="BY1525" s="76"/>
      <c r="BZ1525" s="76"/>
      <c r="CA1525" s="76"/>
      <c r="CB1525" s="76"/>
      <c r="CC1525" s="76"/>
      <c r="CD1525" s="76"/>
      <c r="CE1525" s="76"/>
      <c r="CF1525" s="76"/>
      <c r="CG1525" s="76"/>
      <c r="CH1525" s="76"/>
      <c r="CI1525" s="76"/>
      <c r="CJ1525" s="76"/>
      <c r="CK1525" s="76"/>
      <c r="CL1525" s="76"/>
      <c r="CN1525" s="60"/>
      <c r="CO1525" s="76"/>
      <c r="CP1525" s="76"/>
      <c r="CQ1525" s="76"/>
      <c r="CR1525" s="76"/>
      <c r="CS1525" s="76"/>
      <c r="CT1525" s="76"/>
      <c r="CU1525" s="76"/>
      <c r="CV1525" s="76"/>
      <c r="CW1525" s="76"/>
      <c r="CX1525" s="76"/>
      <c r="CY1525" s="76"/>
      <c r="CZ1525" s="76"/>
      <c r="DA1525" s="76"/>
      <c r="DB1525" s="76"/>
      <c r="DC1525" s="76"/>
      <c r="DD1525" s="76"/>
      <c r="DE1525" s="76"/>
      <c r="DF1525" s="76"/>
      <c r="DG1525" s="76"/>
      <c r="DH1525" s="76"/>
      <c r="DI1525" s="76"/>
      <c r="DJ1525" s="76"/>
      <c r="DK1525" s="76"/>
      <c r="DL1525" s="76"/>
    </row>
    <row r="1526" spans="1:116" x14ac:dyDescent="0.4">
      <c r="B1526" t="s">
        <v>332</v>
      </c>
      <c r="D1526" t="s">
        <v>773</v>
      </c>
      <c r="E1526" s="8" t="str">
        <f t="shared" si="1925"/>
        <v>1526 SUB-S</v>
      </c>
      <c r="G1526" s="8" t="str">
        <f>G1503</f>
        <v>Secondary revenue driver</v>
      </c>
      <c r="H1526" s="12"/>
      <c r="I1526" s="60"/>
      <c r="J1526" s="60"/>
      <c r="K1526" s="15"/>
      <c r="L1526" s="15"/>
      <c r="M1526" s="15"/>
      <c r="N1526" s="15"/>
      <c r="O1526" s="15"/>
      <c r="P1526" s="15"/>
      <c r="R1526" s="15"/>
      <c r="S1526" s="203" t="str">
        <f>ADDRESS(ROW(S1518),COLUMN(S1518),2)</f>
        <v>S$1518</v>
      </c>
      <c r="T1526" s="203" t="str">
        <f t="shared" ref="T1526:CE1535" si="1965">ADDRESS(ROW(T1518),COLUMN(T1518),2)</f>
        <v>T$1518</v>
      </c>
      <c r="U1526" s="203" t="str">
        <f t="shared" si="1965"/>
        <v>U$1518</v>
      </c>
      <c r="V1526" s="203" t="str">
        <f t="shared" si="1965"/>
        <v>V$1518</v>
      </c>
      <c r="W1526" s="203" t="str">
        <f t="shared" si="1965"/>
        <v>W$1518</v>
      </c>
      <c r="X1526" s="203" t="str">
        <f t="shared" si="1965"/>
        <v>X$1518</v>
      </c>
      <c r="Y1526" s="203" t="str">
        <f t="shared" si="1965"/>
        <v>Y$1518</v>
      </c>
      <c r="Z1526" s="203" t="str">
        <f t="shared" si="1965"/>
        <v>Z$1518</v>
      </c>
      <c r="AA1526" s="203" t="str">
        <f t="shared" si="1965"/>
        <v>AA$1518</v>
      </c>
      <c r="AB1526" s="203" t="str">
        <f t="shared" si="1965"/>
        <v>AB$1518</v>
      </c>
      <c r="AC1526" s="203" t="str">
        <f t="shared" si="1965"/>
        <v>AC$1518</v>
      </c>
      <c r="AD1526" s="203" t="str">
        <f t="shared" si="1965"/>
        <v>AD$1518</v>
      </c>
      <c r="AE1526" s="203" t="str">
        <f t="shared" si="1965"/>
        <v>AE$1518</v>
      </c>
      <c r="AF1526" s="203" t="str">
        <f t="shared" si="1965"/>
        <v>AF$1518</v>
      </c>
      <c r="AG1526" s="203" t="str">
        <f t="shared" si="1965"/>
        <v>AG$1518</v>
      </c>
      <c r="AH1526" s="203" t="str">
        <f t="shared" si="1965"/>
        <v>AH$1518</v>
      </c>
      <c r="AI1526" s="203" t="str">
        <f t="shared" si="1965"/>
        <v>AI$1518</v>
      </c>
      <c r="AJ1526" s="203" t="str">
        <f t="shared" si="1965"/>
        <v>AJ$1518</v>
      </c>
      <c r="AK1526" s="203" t="str">
        <f t="shared" si="1965"/>
        <v>AK$1518</v>
      </c>
      <c r="AL1526" s="203" t="str">
        <f t="shared" si="1965"/>
        <v>AL$1518</v>
      </c>
      <c r="AM1526" s="203" t="str">
        <f t="shared" si="1965"/>
        <v>AM$1518</v>
      </c>
      <c r="AN1526" s="203" t="str">
        <f t="shared" si="1965"/>
        <v>AN$1518</v>
      </c>
      <c r="AO1526" s="203" t="str">
        <f t="shared" si="1965"/>
        <v>AO$1518</v>
      </c>
      <c r="AP1526" s="203" t="str">
        <f t="shared" si="1965"/>
        <v>AP$1518</v>
      </c>
      <c r="AQ1526" s="203" t="str">
        <f t="shared" si="1965"/>
        <v>AQ$1518</v>
      </c>
      <c r="AR1526" s="203" t="str">
        <f t="shared" si="1965"/>
        <v>AR$1518</v>
      </c>
      <c r="AS1526" s="203" t="str">
        <f t="shared" si="1965"/>
        <v>AS$1518</v>
      </c>
      <c r="AT1526" s="203" t="str">
        <f t="shared" si="1965"/>
        <v>AT$1518</v>
      </c>
      <c r="AU1526" s="203" t="str">
        <f t="shared" si="1965"/>
        <v>AU$1518</v>
      </c>
      <c r="AV1526" s="203" t="str">
        <f t="shared" si="1965"/>
        <v>AV$1518</v>
      </c>
      <c r="AW1526" s="203" t="str">
        <f t="shared" si="1965"/>
        <v>AW$1518</v>
      </c>
      <c r="AX1526" s="203" t="str">
        <f t="shared" si="1965"/>
        <v>AX$1518</v>
      </c>
      <c r="AY1526" s="203" t="str">
        <f t="shared" si="1965"/>
        <v>AY$1518</v>
      </c>
      <c r="AZ1526" s="203" t="str">
        <f t="shared" si="1965"/>
        <v>AZ$1518</v>
      </c>
      <c r="BA1526" s="203" t="str">
        <f t="shared" si="1965"/>
        <v>BA$1518</v>
      </c>
      <c r="BB1526" s="203" t="str">
        <f t="shared" si="1965"/>
        <v>BB$1518</v>
      </c>
      <c r="BC1526" s="203" t="str">
        <f t="shared" si="1965"/>
        <v>BC$1518</v>
      </c>
      <c r="BD1526" s="203" t="str">
        <f t="shared" si="1965"/>
        <v>BD$1518</v>
      </c>
      <c r="BE1526" s="203" t="str">
        <f t="shared" si="1965"/>
        <v>BE$1518</v>
      </c>
      <c r="BF1526" s="203" t="str">
        <f t="shared" si="1965"/>
        <v>BF$1518</v>
      </c>
      <c r="BG1526" s="203" t="str">
        <f t="shared" si="1965"/>
        <v>BG$1518</v>
      </c>
      <c r="BH1526" s="203" t="str">
        <f t="shared" si="1965"/>
        <v>BH$1518</v>
      </c>
      <c r="BI1526" s="203" t="str">
        <f t="shared" si="1965"/>
        <v>BI$1518</v>
      </c>
      <c r="BJ1526" s="203" t="str">
        <f t="shared" si="1965"/>
        <v>BJ$1518</v>
      </c>
      <c r="BK1526" s="203" t="str">
        <f t="shared" si="1965"/>
        <v>BK$1518</v>
      </c>
      <c r="BL1526" s="203" t="str">
        <f t="shared" si="1965"/>
        <v>BL$1518</v>
      </c>
      <c r="BM1526" s="203" t="str">
        <f t="shared" si="1965"/>
        <v>BM$1518</v>
      </c>
      <c r="BN1526" s="203" t="str">
        <f t="shared" si="1965"/>
        <v>BN$1518</v>
      </c>
      <c r="BO1526" s="203" t="str">
        <f t="shared" si="1965"/>
        <v>BO$1518</v>
      </c>
      <c r="BP1526" s="203" t="str">
        <f t="shared" si="1965"/>
        <v>BP$1518</v>
      </c>
      <c r="BQ1526" s="203" t="str">
        <f t="shared" si="1965"/>
        <v>BQ$1518</v>
      </c>
      <c r="BR1526" s="203" t="str">
        <f t="shared" si="1965"/>
        <v>BR$1518</v>
      </c>
      <c r="BS1526" s="203" t="str">
        <f t="shared" si="1965"/>
        <v>BS$1518</v>
      </c>
      <c r="BT1526" s="203" t="str">
        <f t="shared" si="1965"/>
        <v>BT$1518</v>
      </c>
      <c r="BU1526" s="203" t="str">
        <f t="shared" si="1965"/>
        <v>BU$1518</v>
      </c>
      <c r="BV1526" s="203" t="str">
        <f t="shared" si="1965"/>
        <v>BV$1518</v>
      </c>
      <c r="BW1526" s="203" t="str">
        <f t="shared" si="1965"/>
        <v>BW$1518</v>
      </c>
      <c r="BX1526" s="203" t="str">
        <f t="shared" si="1965"/>
        <v>BX$1518</v>
      </c>
      <c r="BY1526" s="203" t="str">
        <f t="shared" si="1965"/>
        <v>BY$1518</v>
      </c>
      <c r="BZ1526" s="203" t="str">
        <f t="shared" si="1965"/>
        <v>BZ$1518</v>
      </c>
      <c r="CA1526" s="203" t="str">
        <f t="shared" si="1965"/>
        <v>CA$1518</v>
      </c>
      <c r="CB1526" s="203" t="str">
        <f t="shared" si="1965"/>
        <v>CB$1518</v>
      </c>
      <c r="CC1526" s="203" t="str">
        <f t="shared" si="1965"/>
        <v>CC$1518</v>
      </c>
      <c r="CD1526" s="203" t="str">
        <f t="shared" si="1965"/>
        <v>CD$1518</v>
      </c>
      <c r="CE1526" s="203" t="str">
        <f t="shared" si="1965"/>
        <v>CE$1518</v>
      </c>
      <c r="CF1526" s="203" t="str">
        <f t="shared" ref="CF1526:CL1535" si="1966">ADDRESS(ROW(CF1518),COLUMN(CF1518),2)</f>
        <v>CF$1518</v>
      </c>
      <c r="CG1526" s="203" t="str">
        <f t="shared" si="1966"/>
        <v>CG$1518</v>
      </c>
      <c r="CH1526" s="203" t="str">
        <f t="shared" si="1966"/>
        <v>CH$1518</v>
      </c>
      <c r="CI1526" s="203" t="str">
        <f t="shared" si="1966"/>
        <v>CI$1518</v>
      </c>
      <c r="CJ1526" s="203" t="str">
        <f t="shared" si="1966"/>
        <v>CJ$1518</v>
      </c>
      <c r="CK1526" s="203" t="str">
        <f t="shared" si="1966"/>
        <v>CK$1518</v>
      </c>
      <c r="CL1526" s="203" t="str">
        <f t="shared" si="1966"/>
        <v>CL$1518</v>
      </c>
      <c r="CN1526" s="60"/>
      <c r="CO1526" s="203" t="str">
        <f t="shared" ref="CO1526:DK1535" si="1967">ADDRESS(ROW(CO1518),COLUMN(CO1518),2)</f>
        <v>CO$1518</v>
      </c>
      <c r="CP1526" s="203" t="str">
        <f t="shared" si="1967"/>
        <v>CP$1518</v>
      </c>
      <c r="CQ1526" s="203" t="str">
        <f t="shared" si="1967"/>
        <v>CQ$1518</v>
      </c>
      <c r="CR1526" s="203" t="str">
        <f t="shared" si="1967"/>
        <v>CR$1518</v>
      </c>
      <c r="CS1526" s="203" t="str">
        <f t="shared" si="1967"/>
        <v>CS$1518</v>
      </c>
      <c r="CT1526" s="203" t="str">
        <f t="shared" si="1967"/>
        <v>CT$1518</v>
      </c>
      <c r="CU1526" s="203" t="str">
        <f t="shared" si="1967"/>
        <v>CU$1518</v>
      </c>
      <c r="CV1526" s="203" t="str">
        <f t="shared" si="1967"/>
        <v>CV$1518</v>
      </c>
      <c r="CW1526" s="203" t="str">
        <f t="shared" si="1967"/>
        <v>CW$1518</v>
      </c>
      <c r="CX1526" s="203" t="str">
        <f t="shared" si="1967"/>
        <v>CX$1518</v>
      </c>
      <c r="CY1526" s="203" t="str">
        <f t="shared" si="1967"/>
        <v>CY$1518</v>
      </c>
      <c r="CZ1526" s="203" t="str">
        <f t="shared" si="1967"/>
        <v>CZ$1518</v>
      </c>
      <c r="DA1526" s="203" t="str">
        <f t="shared" si="1967"/>
        <v>DA$1518</v>
      </c>
      <c r="DB1526" s="203" t="str">
        <f t="shared" si="1967"/>
        <v>DB$1518</v>
      </c>
      <c r="DC1526" s="203" t="str">
        <f t="shared" si="1967"/>
        <v>DC$1518</v>
      </c>
      <c r="DD1526" s="203" t="str">
        <f t="shared" si="1967"/>
        <v>DD$1518</v>
      </c>
      <c r="DE1526" s="203" t="str">
        <f t="shared" si="1967"/>
        <v>DE$1518</v>
      </c>
      <c r="DF1526" s="203" t="str">
        <f t="shared" si="1967"/>
        <v>DF$1518</v>
      </c>
      <c r="DG1526" s="203" t="str">
        <f t="shared" si="1967"/>
        <v>DG$1518</v>
      </c>
      <c r="DH1526" s="203" t="str">
        <f t="shared" si="1967"/>
        <v>DH$1518</v>
      </c>
      <c r="DI1526" s="203" t="str">
        <f t="shared" si="1967"/>
        <v>DI$1518</v>
      </c>
      <c r="DJ1526" s="203" t="str">
        <f t="shared" si="1967"/>
        <v>DJ$1518</v>
      </c>
      <c r="DK1526" s="203" t="str">
        <f t="shared" si="1967"/>
        <v>DK$1518</v>
      </c>
      <c r="DL1526" s="203" t="str">
        <f t="shared" ref="DL1526:DL1535" si="1968">ADDRESS(ROW(DL1518),COLUMN(DL1518),2)</f>
        <v>DL$1518</v>
      </c>
    </row>
    <row r="1527" spans="1:116" x14ac:dyDescent="0.4">
      <c r="B1527" t="s">
        <v>332</v>
      </c>
      <c r="D1527" t="s">
        <v>773</v>
      </c>
      <c r="E1527" s="8" t="str">
        <f t="shared" si="1925"/>
        <v>1527 SUB-S</v>
      </c>
      <c r="G1527" s="8" t="str">
        <f>G1504</f>
        <v>Secondary volume driver</v>
      </c>
      <c r="H1527" s="12"/>
      <c r="I1527" s="60"/>
      <c r="J1527" s="60"/>
      <c r="K1527" s="15"/>
      <c r="L1527" s="15"/>
      <c r="M1527" s="15"/>
      <c r="N1527" s="15"/>
      <c r="O1527" s="15"/>
      <c r="P1527" s="15"/>
      <c r="R1527" s="15"/>
      <c r="S1527" s="203" t="str">
        <f>ADDRESS(ROW(S1513),COLUMN(S1513),2)</f>
        <v>S$1513</v>
      </c>
      <c r="T1527" s="203" t="str">
        <f t="shared" ref="T1527:CE1536" si="1969">ADDRESS(ROW(T1513),COLUMN(T1513),2)</f>
        <v>T$1513</v>
      </c>
      <c r="U1527" s="203" t="str">
        <f t="shared" si="1969"/>
        <v>U$1513</v>
      </c>
      <c r="V1527" s="203" t="str">
        <f t="shared" si="1969"/>
        <v>V$1513</v>
      </c>
      <c r="W1527" s="203" t="str">
        <f t="shared" si="1969"/>
        <v>W$1513</v>
      </c>
      <c r="X1527" s="203" t="str">
        <f t="shared" si="1969"/>
        <v>X$1513</v>
      </c>
      <c r="Y1527" s="203" t="str">
        <f t="shared" si="1969"/>
        <v>Y$1513</v>
      </c>
      <c r="Z1527" s="203" t="str">
        <f t="shared" si="1969"/>
        <v>Z$1513</v>
      </c>
      <c r="AA1527" s="203" t="str">
        <f t="shared" si="1969"/>
        <v>AA$1513</v>
      </c>
      <c r="AB1527" s="203" t="str">
        <f t="shared" si="1969"/>
        <v>AB$1513</v>
      </c>
      <c r="AC1527" s="203" t="str">
        <f t="shared" si="1969"/>
        <v>AC$1513</v>
      </c>
      <c r="AD1527" s="203" t="str">
        <f t="shared" si="1969"/>
        <v>AD$1513</v>
      </c>
      <c r="AE1527" s="203" t="str">
        <f t="shared" si="1969"/>
        <v>AE$1513</v>
      </c>
      <c r="AF1527" s="203" t="str">
        <f t="shared" si="1969"/>
        <v>AF$1513</v>
      </c>
      <c r="AG1527" s="203" t="str">
        <f t="shared" si="1969"/>
        <v>AG$1513</v>
      </c>
      <c r="AH1527" s="203" t="str">
        <f t="shared" si="1969"/>
        <v>AH$1513</v>
      </c>
      <c r="AI1527" s="203" t="str">
        <f t="shared" si="1969"/>
        <v>AI$1513</v>
      </c>
      <c r="AJ1527" s="203" t="str">
        <f t="shared" si="1969"/>
        <v>AJ$1513</v>
      </c>
      <c r="AK1527" s="203" t="str">
        <f t="shared" si="1969"/>
        <v>AK$1513</v>
      </c>
      <c r="AL1527" s="203" t="str">
        <f t="shared" si="1969"/>
        <v>AL$1513</v>
      </c>
      <c r="AM1527" s="203" t="str">
        <f t="shared" si="1969"/>
        <v>AM$1513</v>
      </c>
      <c r="AN1527" s="203" t="str">
        <f t="shared" si="1969"/>
        <v>AN$1513</v>
      </c>
      <c r="AO1527" s="203" t="str">
        <f t="shared" si="1969"/>
        <v>AO$1513</v>
      </c>
      <c r="AP1527" s="203" t="str">
        <f t="shared" si="1969"/>
        <v>AP$1513</v>
      </c>
      <c r="AQ1527" s="203" t="str">
        <f t="shared" si="1969"/>
        <v>AQ$1513</v>
      </c>
      <c r="AR1527" s="203" t="str">
        <f t="shared" si="1969"/>
        <v>AR$1513</v>
      </c>
      <c r="AS1527" s="203" t="str">
        <f t="shared" si="1969"/>
        <v>AS$1513</v>
      </c>
      <c r="AT1527" s="203" t="str">
        <f t="shared" si="1969"/>
        <v>AT$1513</v>
      </c>
      <c r="AU1527" s="203" t="str">
        <f t="shared" si="1969"/>
        <v>AU$1513</v>
      </c>
      <c r="AV1527" s="203" t="str">
        <f t="shared" si="1969"/>
        <v>AV$1513</v>
      </c>
      <c r="AW1527" s="203" t="str">
        <f t="shared" si="1969"/>
        <v>AW$1513</v>
      </c>
      <c r="AX1527" s="203" t="str">
        <f t="shared" si="1969"/>
        <v>AX$1513</v>
      </c>
      <c r="AY1527" s="203" t="str">
        <f t="shared" si="1969"/>
        <v>AY$1513</v>
      </c>
      <c r="AZ1527" s="203" t="str">
        <f t="shared" si="1969"/>
        <v>AZ$1513</v>
      </c>
      <c r="BA1527" s="203" t="str">
        <f t="shared" si="1969"/>
        <v>BA$1513</v>
      </c>
      <c r="BB1527" s="203" t="str">
        <f t="shared" si="1969"/>
        <v>BB$1513</v>
      </c>
      <c r="BC1527" s="203" t="str">
        <f t="shared" si="1969"/>
        <v>BC$1513</v>
      </c>
      <c r="BD1527" s="203" t="str">
        <f t="shared" si="1969"/>
        <v>BD$1513</v>
      </c>
      <c r="BE1527" s="203" t="str">
        <f t="shared" si="1969"/>
        <v>BE$1513</v>
      </c>
      <c r="BF1527" s="203" t="str">
        <f t="shared" si="1969"/>
        <v>BF$1513</v>
      </c>
      <c r="BG1527" s="203" t="str">
        <f t="shared" si="1969"/>
        <v>BG$1513</v>
      </c>
      <c r="BH1527" s="203" t="str">
        <f t="shared" si="1969"/>
        <v>BH$1513</v>
      </c>
      <c r="BI1527" s="203" t="str">
        <f t="shared" si="1969"/>
        <v>BI$1513</v>
      </c>
      <c r="BJ1527" s="203" t="str">
        <f t="shared" si="1969"/>
        <v>BJ$1513</v>
      </c>
      <c r="BK1527" s="203" t="str">
        <f t="shared" si="1969"/>
        <v>BK$1513</v>
      </c>
      <c r="BL1527" s="203" t="str">
        <f t="shared" si="1969"/>
        <v>BL$1513</v>
      </c>
      <c r="BM1527" s="203" t="str">
        <f t="shared" si="1969"/>
        <v>BM$1513</v>
      </c>
      <c r="BN1527" s="203" t="str">
        <f t="shared" si="1969"/>
        <v>BN$1513</v>
      </c>
      <c r="BO1527" s="203" t="str">
        <f t="shared" si="1969"/>
        <v>BO$1513</v>
      </c>
      <c r="BP1527" s="203" t="str">
        <f t="shared" si="1969"/>
        <v>BP$1513</v>
      </c>
      <c r="BQ1527" s="203" t="str">
        <f t="shared" si="1969"/>
        <v>BQ$1513</v>
      </c>
      <c r="BR1527" s="203" t="str">
        <f t="shared" si="1969"/>
        <v>BR$1513</v>
      </c>
      <c r="BS1527" s="203" t="str">
        <f t="shared" si="1969"/>
        <v>BS$1513</v>
      </c>
      <c r="BT1527" s="203" t="str">
        <f t="shared" si="1969"/>
        <v>BT$1513</v>
      </c>
      <c r="BU1527" s="203" t="str">
        <f t="shared" si="1969"/>
        <v>BU$1513</v>
      </c>
      <c r="BV1527" s="203" t="str">
        <f t="shared" si="1969"/>
        <v>BV$1513</v>
      </c>
      <c r="BW1527" s="203" t="str">
        <f t="shared" si="1969"/>
        <v>BW$1513</v>
      </c>
      <c r="BX1527" s="203" t="str">
        <f t="shared" si="1969"/>
        <v>BX$1513</v>
      </c>
      <c r="BY1527" s="203" t="str">
        <f t="shared" si="1969"/>
        <v>BY$1513</v>
      </c>
      <c r="BZ1527" s="203" t="str">
        <f t="shared" si="1969"/>
        <v>BZ$1513</v>
      </c>
      <c r="CA1527" s="203" t="str">
        <f t="shared" si="1969"/>
        <v>CA$1513</v>
      </c>
      <c r="CB1527" s="203" t="str">
        <f t="shared" si="1969"/>
        <v>CB$1513</v>
      </c>
      <c r="CC1527" s="203" t="str">
        <f t="shared" si="1969"/>
        <v>CC$1513</v>
      </c>
      <c r="CD1527" s="203" t="str">
        <f t="shared" si="1969"/>
        <v>CD$1513</v>
      </c>
      <c r="CE1527" s="203" t="str">
        <f t="shared" si="1969"/>
        <v>CE$1513</v>
      </c>
      <c r="CF1527" s="203" t="str">
        <f t="shared" ref="CF1527:CL1536" si="1970">ADDRESS(ROW(CF1513),COLUMN(CF1513),2)</f>
        <v>CF$1513</v>
      </c>
      <c r="CG1527" s="203" t="str">
        <f t="shared" si="1970"/>
        <v>CG$1513</v>
      </c>
      <c r="CH1527" s="203" t="str">
        <f t="shared" si="1970"/>
        <v>CH$1513</v>
      </c>
      <c r="CI1527" s="203" t="str">
        <f t="shared" si="1970"/>
        <v>CI$1513</v>
      </c>
      <c r="CJ1527" s="203" t="str">
        <f t="shared" si="1970"/>
        <v>CJ$1513</v>
      </c>
      <c r="CK1527" s="203" t="str">
        <f t="shared" si="1970"/>
        <v>CK$1513</v>
      </c>
      <c r="CL1527" s="203" t="str">
        <f t="shared" si="1970"/>
        <v>CL$1513</v>
      </c>
      <c r="CN1527" s="60"/>
      <c r="CO1527" s="203" t="str">
        <f t="shared" ref="CO1527:DK1536" si="1971">ADDRESS(ROW(CO1513),COLUMN(CO1513),2)</f>
        <v>CO$1513</v>
      </c>
      <c r="CP1527" s="203" t="str">
        <f t="shared" si="1971"/>
        <v>CP$1513</v>
      </c>
      <c r="CQ1527" s="203" t="str">
        <f t="shared" si="1971"/>
        <v>CQ$1513</v>
      </c>
      <c r="CR1527" s="203" t="str">
        <f t="shared" si="1971"/>
        <v>CR$1513</v>
      </c>
      <c r="CS1527" s="203" t="str">
        <f t="shared" si="1971"/>
        <v>CS$1513</v>
      </c>
      <c r="CT1527" s="203" t="str">
        <f t="shared" si="1971"/>
        <v>CT$1513</v>
      </c>
      <c r="CU1527" s="203" t="str">
        <f t="shared" si="1971"/>
        <v>CU$1513</v>
      </c>
      <c r="CV1527" s="203" t="str">
        <f t="shared" si="1971"/>
        <v>CV$1513</v>
      </c>
      <c r="CW1527" s="203" t="str">
        <f t="shared" si="1971"/>
        <v>CW$1513</v>
      </c>
      <c r="CX1527" s="203" t="str">
        <f t="shared" si="1971"/>
        <v>CX$1513</v>
      </c>
      <c r="CY1527" s="203" t="str">
        <f t="shared" si="1971"/>
        <v>CY$1513</v>
      </c>
      <c r="CZ1527" s="203" t="str">
        <f t="shared" si="1971"/>
        <v>CZ$1513</v>
      </c>
      <c r="DA1527" s="203" t="str">
        <f t="shared" si="1971"/>
        <v>DA$1513</v>
      </c>
      <c r="DB1527" s="203" t="str">
        <f t="shared" si="1971"/>
        <v>DB$1513</v>
      </c>
      <c r="DC1527" s="203" t="str">
        <f t="shared" si="1971"/>
        <v>DC$1513</v>
      </c>
      <c r="DD1527" s="203" t="str">
        <f t="shared" si="1971"/>
        <v>DD$1513</v>
      </c>
      <c r="DE1527" s="203" t="str">
        <f t="shared" si="1971"/>
        <v>DE$1513</v>
      </c>
      <c r="DF1527" s="203" t="str">
        <f t="shared" si="1971"/>
        <v>DF$1513</v>
      </c>
      <c r="DG1527" s="203" t="str">
        <f t="shared" si="1971"/>
        <v>DG$1513</v>
      </c>
      <c r="DH1527" s="203" t="str">
        <f t="shared" si="1971"/>
        <v>DH$1513</v>
      </c>
      <c r="DI1527" s="203" t="str">
        <f t="shared" si="1971"/>
        <v>DI$1513</v>
      </c>
      <c r="DJ1527" s="203" t="str">
        <f t="shared" si="1971"/>
        <v>DJ$1513</v>
      </c>
      <c r="DK1527" s="203" t="str">
        <f t="shared" si="1971"/>
        <v>DK$1513</v>
      </c>
      <c r="DL1527" s="203" t="str">
        <f t="shared" ref="DL1527:DL1536" si="1972">ADDRESS(ROW(DL1513),COLUMN(DL1513),2)</f>
        <v>DL$1513</v>
      </c>
    </row>
    <row r="1528" spans="1:116" x14ac:dyDescent="0.4">
      <c r="E1528" s="8"/>
      <c r="G1528" s="136"/>
      <c r="H1528" s="12"/>
      <c r="I1528" s="60"/>
      <c r="J1528" s="60"/>
      <c r="K1528" s="15"/>
      <c r="L1528" s="15"/>
      <c r="M1528" s="15"/>
      <c r="N1528" s="15"/>
      <c r="O1528" s="15"/>
      <c r="P1528" s="15"/>
      <c r="R1528" s="15"/>
      <c r="S1528" s="80"/>
      <c r="T1528" s="80"/>
      <c r="U1528" s="80"/>
      <c r="V1528" s="80"/>
      <c r="W1528" s="80"/>
      <c r="X1528" s="80"/>
      <c r="Y1528" s="80"/>
      <c r="Z1528" s="80"/>
      <c r="AA1528" s="80"/>
      <c r="AB1528" s="80"/>
      <c r="AC1528" s="80"/>
      <c r="AD1528" s="80"/>
      <c r="AE1528" s="80"/>
      <c r="AF1528" s="80"/>
      <c r="AG1528" s="80"/>
      <c r="AH1528" s="80"/>
      <c r="AI1528" s="80"/>
      <c r="AJ1528" s="80"/>
      <c r="AK1528" s="80"/>
      <c r="AL1528" s="80"/>
      <c r="AM1528" s="80"/>
      <c r="AN1528" s="80"/>
      <c r="AO1528" s="80"/>
      <c r="AP1528" s="80"/>
      <c r="AQ1528" s="80"/>
      <c r="AR1528" s="80"/>
      <c r="AS1528" s="80"/>
      <c r="AT1528" s="80"/>
      <c r="AU1528" s="80"/>
      <c r="AV1528" s="80"/>
      <c r="AW1528" s="80"/>
      <c r="AX1528" s="80"/>
      <c r="AY1528" s="80"/>
      <c r="AZ1528" s="80"/>
      <c r="BA1528" s="80"/>
      <c r="BB1528" s="80"/>
      <c r="BC1528" s="80"/>
      <c r="BD1528" s="80"/>
      <c r="BE1528" s="80"/>
      <c r="BF1528" s="80"/>
      <c r="BG1528" s="80"/>
      <c r="BH1528" s="80"/>
      <c r="BI1528" s="80"/>
      <c r="BJ1528" s="80"/>
      <c r="BK1528" s="80"/>
      <c r="BL1528" s="80"/>
      <c r="BM1528" s="80"/>
      <c r="BN1528" s="80"/>
      <c r="BO1528" s="80"/>
      <c r="BP1528" s="80"/>
      <c r="BQ1528" s="80"/>
      <c r="BR1528" s="80"/>
      <c r="BS1528" s="80"/>
      <c r="BT1528" s="80"/>
      <c r="BU1528" s="80"/>
      <c r="BV1528" s="80"/>
      <c r="BW1528" s="80"/>
      <c r="BX1528" s="80"/>
      <c r="BY1528" s="80"/>
      <c r="BZ1528" s="80"/>
      <c r="CA1528" s="80"/>
      <c r="CB1528" s="80"/>
      <c r="CC1528" s="80"/>
      <c r="CD1528" s="80"/>
      <c r="CE1528" s="80"/>
      <c r="CF1528" s="80"/>
      <c r="CG1528" s="80"/>
      <c r="CH1528" s="80"/>
      <c r="CI1528" s="80"/>
      <c r="CJ1528" s="80"/>
      <c r="CK1528" s="80"/>
      <c r="CL1528" s="80"/>
      <c r="CN1528" s="60"/>
      <c r="CO1528" s="80"/>
      <c r="CP1528" s="80"/>
      <c r="CQ1528" s="80"/>
      <c r="CR1528" s="80"/>
      <c r="CS1528" s="80"/>
      <c r="CT1528" s="80"/>
      <c r="CU1528" s="80"/>
      <c r="CV1528" s="80"/>
      <c r="CW1528" s="80"/>
      <c r="CX1528" s="80"/>
      <c r="CY1528" s="80"/>
      <c r="CZ1528" s="80"/>
      <c r="DA1528" s="80"/>
      <c r="DB1528" s="80"/>
      <c r="DC1528" s="80"/>
      <c r="DD1528" s="80"/>
      <c r="DE1528" s="80"/>
      <c r="DF1528" s="80"/>
      <c r="DG1528" s="80"/>
      <c r="DH1528" s="80"/>
      <c r="DI1528" s="80"/>
      <c r="DJ1528" s="80"/>
      <c r="DK1528" s="80"/>
      <c r="DL1528" s="80"/>
    </row>
    <row r="1529" spans="1:116" x14ac:dyDescent="0.4">
      <c r="A1529" s="174"/>
      <c r="E1529" s="8"/>
      <c r="G1529" s="175" t="s">
        <v>490</v>
      </c>
      <c r="H1529" s="174"/>
      <c r="I1529" s="176"/>
      <c r="J1529" s="176"/>
      <c r="K1529" s="197"/>
      <c r="L1529" s="197"/>
      <c r="M1529" s="197"/>
      <c r="N1529" s="197"/>
      <c r="O1529" s="197"/>
      <c r="P1529" s="197"/>
      <c r="R1529" s="198"/>
      <c r="S1529" s="174"/>
      <c r="T1529" s="174"/>
      <c r="U1529" s="174"/>
      <c r="V1529" s="174"/>
      <c r="W1529" s="174"/>
      <c r="X1529" s="174"/>
      <c r="Y1529" s="174"/>
      <c r="Z1529" s="174"/>
      <c r="AA1529" s="174"/>
      <c r="AB1529" s="174"/>
      <c r="AC1529" s="174"/>
      <c r="AD1529" s="174"/>
      <c r="AE1529" s="174"/>
      <c r="AF1529" s="174"/>
      <c r="AG1529" s="174"/>
      <c r="AH1529" s="174"/>
      <c r="AI1529" s="174"/>
      <c r="AJ1529" s="174"/>
      <c r="AK1529" s="174"/>
      <c r="AL1529" s="174"/>
      <c r="AM1529" s="174"/>
      <c r="AN1529" s="174"/>
      <c r="AO1529" s="174"/>
      <c r="AP1529" s="174"/>
      <c r="AQ1529" s="174"/>
      <c r="AR1529" s="174"/>
      <c r="AS1529" s="174"/>
      <c r="AT1529" s="174"/>
      <c r="AU1529" s="174"/>
      <c r="AV1529" s="174"/>
      <c r="AW1529" s="174"/>
      <c r="AX1529" s="174"/>
      <c r="AY1529" s="174"/>
      <c r="AZ1529" s="174"/>
      <c r="BA1529" s="174"/>
      <c r="BB1529" s="174"/>
      <c r="BC1529" s="174"/>
      <c r="BD1529" s="174"/>
      <c r="BE1529" s="174"/>
      <c r="BF1529" s="174"/>
      <c r="BG1529" s="174"/>
      <c r="BH1529" s="174"/>
      <c r="BI1529" s="174"/>
      <c r="BJ1529" s="174"/>
      <c r="BK1529" s="174"/>
      <c r="BL1529" s="174"/>
      <c r="BM1529" s="174"/>
      <c r="BN1529" s="174"/>
      <c r="BO1529" s="174"/>
      <c r="BP1529" s="174"/>
      <c r="BQ1529" s="174"/>
      <c r="BR1529" s="174"/>
      <c r="BS1529" s="174"/>
      <c r="BT1529" s="174"/>
      <c r="BU1529" s="174"/>
      <c r="BV1529" s="174"/>
      <c r="BW1529" s="174"/>
      <c r="BX1529" s="174"/>
      <c r="BY1529" s="174"/>
      <c r="BZ1529" s="174"/>
      <c r="CA1529" s="174"/>
      <c r="CB1529" s="174"/>
      <c r="CC1529" s="174"/>
      <c r="CD1529" s="174"/>
      <c r="CE1529" s="174"/>
      <c r="CF1529" s="174"/>
      <c r="CG1529" s="174"/>
      <c r="CH1529" s="174"/>
      <c r="CI1529" s="174"/>
      <c r="CJ1529" s="174"/>
      <c r="CK1529" s="174"/>
      <c r="CL1529" s="174"/>
      <c r="CN1529" s="176"/>
      <c r="CO1529" s="174"/>
      <c r="CP1529" s="174"/>
      <c r="CQ1529" s="174"/>
      <c r="CR1529" s="174"/>
      <c r="CS1529" s="174"/>
      <c r="CT1529" s="174"/>
      <c r="CU1529" s="174"/>
      <c r="CV1529" s="174"/>
      <c r="CW1529" s="174"/>
      <c r="CX1529" s="174"/>
      <c r="CY1529" s="174"/>
      <c r="CZ1529" s="174"/>
      <c r="DA1529" s="174"/>
      <c r="DB1529" s="174"/>
      <c r="DC1529" s="174"/>
      <c r="DD1529" s="174"/>
      <c r="DE1529" s="174"/>
      <c r="DF1529" s="174"/>
      <c r="DG1529" s="174"/>
      <c r="DH1529" s="174"/>
      <c r="DI1529" s="174"/>
      <c r="DJ1529" s="174"/>
      <c r="DK1529" s="174"/>
      <c r="DL1529" s="174"/>
    </row>
    <row r="1530" spans="1:116" x14ac:dyDescent="0.4">
      <c r="A1530" s="174"/>
      <c r="E1530" s="8"/>
      <c r="G1530" s="175" t="s">
        <v>492</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461</v>
      </c>
      <c r="H1531" s="174"/>
      <c r="I1531" s="176"/>
      <c r="J1531" s="176"/>
      <c r="K1531" s="197"/>
      <c r="L1531" s="197"/>
      <c r="M1531" s="197"/>
      <c r="N1531" s="197"/>
      <c r="O1531" s="197"/>
      <c r="P1531" s="197"/>
      <c r="R1531" s="198"/>
      <c r="S1531" s="199" t="str">
        <f t="shared" ref="S1531:AX1531" si="1973">S$20</f>
        <v>S$16</v>
      </c>
      <c r="T1531" s="199" t="str">
        <f t="shared" si="1973"/>
        <v>T$16</v>
      </c>
      <c r="U1531" s="199" t="str">
        <f t="shared" si="1973"/>
        <v>U$16</v>
      </c>
      <c r="V1531" s="199" t="str">
        <f t="shared" si="1973"/>
        <v>V$16</v>
      </c>
      <c r="W1531" s="199" t="str">
        <f t="shared" si="1973"/>
        <v>W$16</v>
      </c>
      <c r="X1531" s="199" t="str">
        <f t="shared" si="1973"/>
        <v>X$16</v>
      </c>
      <c r="Y1531" s="199" t="str">
        <f t="shared" si="1973"/>
        <v>Y$16</v>
      </c>
      <c r="Z1531" s="199" t="str">
        <f t="shared" si="1973"/>
        <v>Z$16</v>
      </c>
      <c r="AA1531" s="199" t="str">
        <f t="shared" si="1973"/>
        <v>AA$16</v>
      </c>
      <c r="AB1531" s="199" t="str">
        <f t="shared" si="1973"/>
        <v>AB$16</v>
      </c>
      <c r="AC1531" s="199" t="str">
        <f t="shared" si="1973"/>
        <v>AC$16</v>
      </c>
      <c r="AD1531" s="199" t="str">
        <f t="shared" si="1973"/>
        <v>AD$16</v>
      </c>
      <c r="AE1531" s="199" t="str">
        <f t="shared" si="1973"/>
        <v>AE$16</v>
      </c>
      <c r="AF1531" s="199" t="str">
        <f t="shared" si="1973"/>
        <v>AF$16</v>
      </c>
      <c r="AG1531" s="199" t="str">
        <f t="shared" si="1973"/>
        <v>AG$16</v>
      </c>
      <c r="AH1531" s="199" t="str">
        <f t="shared" si="1973"/>
        <v>AH$16</v>
      </c>
      <c r="AI1531" s="199" t="str">
        <f t="shared" si="1973"/>
        <v>AI$16</v>
      </c>
      <c r="AJ1531" s="199" t="str">
        <f t="shared" si="1973"/>
        <v>AJ$16</v>
      </c>
      <c r="AK1531" s="199" t="str">
        <f t="shared" si="1973"/>
        <v>AK$16</v>
      </c>
      <c r="AL1531" s="199" t="str">
        <f t="shared" si="1973"/>
        <v>AL$16</v>
      </c>
      <c r="AM1531" s="199" t="str">
        <f t="shared" si="1973"/>
        <v>AM$16</v>
      </c>
      <c r="AN1531" s="199" t="str">
        <f t="shared" si="1973"/>
        <v>AN$16</v>
      </c>
      <c r="AO1531" s="199" t="str">
        <f t="shared" si="1973"/>
        <v>AO$16</v>
      </c>
      <c r="AP1531" s="199" t="str">
        <f t="shared" si="1973"/>
        <v>AP$16</v>
      </c>
      <c r="AQ1531" s="199" t="str">
        <f t="shared" si="1973"/>
        <v>AQ$16</v>
      </c>
      <c r="AR1531" s="199" t="str">
        <f t="shared" si="1973"/>
        <v>AR$16</v>
      </c>
      <c r="AS1531" s="199" t="str">
        <f t="shared" si="1973"/>
        <v>AS$16</v>
      </c>
      <c r="AT1531" s="199" t="str">
        <f t="shared" si="1973"/>
        <v>AT$16</v>
      </c>
      <c r="AU1531" s="199" t="str">
        <f t="shared" si="1973"/>
        <v>AU$16</v>
      </c>
      <c r="AV1531" s="199" t="str">
        <f t="shared" si="1973"/>
        <v>AV$16</v>
      </c>
      <c r="AW1531" s="199" t="str">
        <f t="shared" si="1973"/>
        <v>AW$16</v>
      </c>
      <c r="AX1531" s="199" t="str">
        <f t="shared" si="1973"/>
        <v>AX$16</v>
      </c>
      <c r="AY1531" s="199" t="str">
        <f t="shared" ref="AY1531:CD1531" si="1974">AY$20</f>
        <v>AY$16</v>
      </c>
      <c r="AZ1531" s="199" t="str">
        <f t="shared" si="1974"/>
        <v>AZ$16</v>
      </c>
      <c r="BA1531" s="199" t="str">
        <f t="shared" si="1974"/>
        <v>BA$16</v>
      </c>
      <c r="BB1531" s="199" t="str">
        <f t="shared" si="1974"/>
        <v>BB$16</v>
      </c>
      <c r="BC1531" s="199" t="str">
        <f t="shared" si="1974"/>
        <v>BC$16</v>
      </c>
      <c r="BD1531" s="199" t="str">
        <f t="shared" si="1974"/>
        <v>BD$16</v>
      </c>
      <c r="BE1531" s="199" t="str">
        <f t="shared" si="1974"/>
        <v>BE$16</v>
      </c>
      <c r="BF1531" s="199" t="str">
        <f t="shared" si="1974"/>
        <v>BF$16</v>
      </c>
      <c r="BG1531" s="199" t="str">
        <f t="shared" si="1974"/>
        <v>BG$16</v>
      </c>
      <c r="BH1531" s="199" t="str">
        <f t="shared" si="1974"/>
        <v>BH$16</v>
      </c>
      <c r="BI1531" s="199" t="str">
        <f t="shared" si="1974"/>
        <v>BI$16</v>
      </c>
      <c r="BJ1531" s="199" t="str">
        <f t="shared" si="1974"/>
        <v>BJ$16</v>
      </c>
      <c r="BK1531" s="199" t="str">
        <f t="shared" si="1974"/>
        <v>BK$16</v>
      </c>
      <c r="BL1531" s="199" t="str">
        <f t="shared" si="1974"/>
        <v>BL$16</v>
      </c>
      <c r="BM1531" s="199" t="str">
        <f t="shared" si="1974"/>
        <v>BM$16</v>
      </c>
      <c r="BN1531" s="199" t="str">
        <f t="shared" si="1974"/>
        <v>BN$16</v>
      </c>
      <c r="BO1531" s="199" t="str">
        <f t="shared" si="1974"/>
        <v>BO$16</v>
      </c>
      <c r="BP1531" s="199" t="str">
        <f t="shared" si="1974"/>
        <v>BP$16</v>
      </c>
      <c r="BQ1531" s="199" t="str">
        <f t="shared" si="1974"/>
        <v>BQ$16</v>
      </c>
      <c r="BR1531" s="199" t="str">
        <f t="shared" si="1974"/>
        <v>BR$16</v>
      </c>
      <c r="BS1531" s="199" t="str">
        <f t="shared" si="1974"/>
        <v>BS$16</v>
      </c>
      <c r="BT1531" s="199" t="str">
        <f t="shared" si="1974"/>
        <v>BT$16</v>
      </c>
      <c r="BU1531" s="199" t="str">
        <f t="shared" si="1974"/>
        <v>BU$16</v>
      </c>
      <c r="BV1531" s="199" t="str">
        <f t="shared" si="1974"/>
        <v>BV$16</v>
      </c>
      <c r="BW1531" s="199" t="str">
        <f t="shared" si="1974"/>
        <v>BW$16</v>
      </c>
      <c r="BX1531" s="199" t="str">
        <f t="shared" si="1974"/>
        <v>BX$16</v>
      </c>
      <c r="BY1531" s="199" t="str">
        <f t="shared" si="1974"/>
        <v>BY$16</v>
      </c>
      <c r="BZ1531" s="199" t="str">
        <f t="shared" si="1974"/>
        <v>BZ$16</v>
      </c>
      <c r="CA1531" s="199" t="str">
        <f t="shared" si="1974"/>
        <v>CA$16</v>
      </c>
      <c r="CB1531" s="199" t="str">
        <f t="shared" si="1974"/>
        <v>CB$16</v>
      </c>
      <c r="CC1531" s="199" t="str">
        <f t="shared" si="1974"/>
        <v>CC$16</v>
      </c>
      <c r="CD1531" s="199" t="str">
        <f t="shared" si="1974"/>
        <v>CD$16</v>
      </c>
      <c r="CE1531" s="199" t="str">
        <f t="shared" ref="CE1531:CL1531" si="1975">CE$20</f>
        <v>CE$16</v>
      </c>
      <c r="CF1531" s="199" t="str">
        <f t="shared" si="1975"/>
        <v>CF$16</v>
      </c>
      <c r="CG1531" s="199" t="str">
        <f t="shared" si="1975"/>
        <v>CG$16</v>
      </c>
      <c r="CH1531" s="199" t="str">
        <f t="shared" si="1975"/>
        <v>CH$16</v>
      </c>
      <c r="CI1531" s="199" t="str">
        <f t="shared" si="1975"/>
        <v>CI$16</v>
      </c>
      <c r="CJ1531" s="199" t="str">
        <f t="shared" si="1975"/>
        <v>CJ$16</v>
      </c>
      <c r="CK1531" s="199" t="str">
        <f t="shared" si="1975"/>
        <v>CK$16</v>
      </c>
      <c r="CL1531" s="199" t="str">
        <f t="shared" si="1975"/>
        <v>CL$16</v>
      </c>
      <c r="CN1531" s="176"/>
      <c r="CO1531" s="199" t="str">
        <f t="shared" ref="CO1531:DL1531" si="1976">CO$20</f>
        <v>CO$16</v>
      </c>
      <c r="CP1531" s="199" t="str">
        <f t="shared" si="1976"/>
        <v>CP$16</v>
      </c>
      <c r="CQ1531" s="199" t="str">
        <f t="shared" si="1976"/>
        <v>CQ$16</v>
      </c>
      <c r="CR1531" s="199" t="str">
        <f t="shared" si="1976"/>
        <v>CR$16</v>
      </c>
      <c r="CS1531" s="199" t="str">
        <f t="shared" si="1976"/>
        <v>CS$16</v>
      </c>
      <c r="CT1531" s="199" t="str">
        <f t="shared" si="1976"/>
        <v>CT$16</v>
      </c>
      <c r="CU1531" s="199" t="str">
        <f t="shared" si="1976"/>
        <v>CU$16</v>
      </c>
      <c r="CV1531" s="199" t="str">
        <f t="shared" si="1976"/>
        <v>CV$16</v>
      </c>
      <c r="CW1531" s="199" t="str">
        <f t="shared" si="1976"/>
        <v>CW$16</v>
      </c>
      <c r="CX1531" s="199" t="str">
        <f t="shared" si="1976"/>
        <v>CX$16</v>
      </c>
      <c r="CY1531" s="199" t="str">
        <f t="shared" si="1976"/>
        <v>CY$16</v>
      </c>
      <c r="CZ1531" s="199" t="str">
        <f t="shared" si="1976"/>
        <v>CZ$16</v>
      </c>
      <c r="DA1531" s="199" t="str">
        <f t="shared" si="1976"/>
        <v>DA$16</v>
      </c>
      <c r="DB1531" s="199" t="str">
        <f t="shared" si="1976"/>
        <v>DB$16</v>
      </c>
      <c r="DC1531" s="199" t="str">
        <f t="shared" si="1976"/>
        <v>DC$16</v>
      </c>
      <c r="DD1531" s="199" t="str">
        <f t="shared" si="1976"/>
        <v>DD$16</v>
      </c>
      <c r="DE1531" s="199" t="str">
        <f t="shared" si="1976"/>
        <v>DE$16</v>
      </c>
      <c r="DF1531" s="199" t="str">
        <f t="shared" si="1976"/>
        <v>DF$16</v>
      </c>
      <c r="DG1531" s="199" t="str">
        <f t="shared" si="1976"/>
        <v>DG$16</v>
      </c>
      <c r="DH1531" s="199" t="str">
        <f t="shared" si="1976"/>
        <v>DH$16</v>
      </c>
      <c r="DI1531" s="199" t="str">
        <f t="shared" si="1976"/>
        <v>DI$16</v>
      </c>
      <c r="DJ1531" s="199" t="str">
        <f t="shared" si="1976"/>
        <v>DJ$16</v>
      </c>
      <c r="DK1531" s="199" t="str">
        <f t="shared" si="1976"/>
        <v>DK$16</v>
      </c>
      <c r="DL1531" s="199" t="str">
        <f t="shared" si="1976"/>
        <v>DL$16</v>
      </c>
    </row>
    <row r="1532" spans="1:116" x14ac:dyDescent="0.4">
      <c r="A1532" s="174"/>
      <c r="E1532" s="8"/>
      <c r="G1532" s="175" t="s">
        <v>462</v>
      </c>
      <c r="H1532" s="200"/>
      <c r="I1532" s="201"/>
      <c r="J1532" s="201"/>
      <c r="K1532" s="202"/>
      <c r="L1532" s="202"/>
      <c r="M1532" s="202"/>
      <c r="N1532" s="202"/>
      <c r="O1532" s="202"/>
      <c r="P1532" s="202"/>
      <c r="R1532" s="202"/>
      <c r="S1532" s="199" t="str">
        <f t="shared" ref="S1532:AX1532" si="1977">S$21</f>
        <v>S$17</v>
      </c>
      <c r="T1532" s="199" t="str">
        <f t="shared" si="1977"/>
        <v>T$17</v>
      </c>
      <c r="U1532" s="199" t="str">
        <f t="shared" si="1977"/>
        <v>U$17</v>
      </c>
      <c r="V1532" s="199" t="str">
        <f t="shared" si="1977"/>
        <v>V$17</v>
      </c>
      <c r="W1532" s="199" t="str">
        <f t="shared" si="1977"/>
        <v>W$17</v>
      </c>
      <c r="X1532" s="199" t="str">
        <f t="shared" si="1977"/>
        <v>X$17</v>
      </c>
      <c r="Y1532" s="199" t="str">
        <f t="shared" si="1977"/>
        <v>Y$17</v>
      </c>
      <c r="Z1532" s="199" t="str">
        <f t="shared" si="1977"/>
        <v>Z$17</v>
      </c>
      <c r="AA1532" s="199" t="str">
        <f t="shared" si="1977"/>
        <v>AA$17</v>
      </c>
      <c r="AB1532" s="199" t="str">
        <f t="shared" si="1977"/>
        <v>AB$17</v>
      </c>
      <c r="AC1532" s="199" t="str">
        <f t="shared" si="1977"/>
        <v>AC$17</v>
      </c>
      <c r="AD1532" s="199" t="str">
        <f t="shared" si="1977"/>
        <v>AD$17</v>
      </c>
      <c r="AE1532" s="199" t="str">
        <f t="shared" si="1977"/>
        <v>AE$17</v>
      </c>
      <c r="AF1532" s="199" t="str">
        <f t="shared" si="1977"/>
        <v>AF$17</v>
      </c>
      <c r="AG1532" s="199" t="str">
        <f t="shared" si="1977"/>
        <v>AG$17</v>
      </c>
      <c r="AH1532" s="199" t="str">
        <f t="shared" si="1977"/>
        <v>AH$17</v>
      </c>
      <c r="AI1532" s="199" t="str">
        <f t="shared" si="1977"/>
        <v>AI$17</v>
      </c>
      <c r="AJ1532" s="199" t="str">
        <f t="shared" si="1977"/>
        <v>AJ$17</v>
      </c>
      <c r="AK1532" s="199" t="str">
        <f t="shared" si="1977"/>
        <v>AK$17</v>
      </c>
      <c r="AL1532" s="199" t="str">
        <f t="shared" si="1977"/>
        <v>AL$17</v>
      </c>
      <c r="AM1532" s="199" t="str">
        <f t="shared" si="1977"/>
        <v>AM$17</v>
      </c>
      <c r="AN1532" s="199" t="str">
        <f t="shared" si="1977"/>
        <v>AN$17</v>
      </c>
      <c r="AO1532" s="199" t="str">
        <f t="shared" si="1977"/>
        <v>AO$17</v>
      </c>
      <c r="AP1532" s="199" t="str">
        <f t="shared" si="1977"/>
        <v>AP$17</v>
      </c>
      <c r="AQ1532" s="199" t="str">
        <f t="shared" si="1977"/>
        <v>AQ$17</v>
      </c>
      <c r="AR1532" s="199" t="str">
        <f t="shared" si="1977"/>
        <v>AR$17</v>
      </c>
      <c r="AS1532" s="199" t="str">
        <f t="shared" si="1977"/>
        <v>AS$17</v>
      </c>
      <c r="AT1532" s="199" t="str">
        <f t="shared" si="1977"/>
        <v>AT$17</v>
      </c>
      <c r="AU1532" s="199" t="str">
        <f t="shared" si="1977"/>
        <v>AU$17</v>
      </c>
      <c r="AV1532" s="199" t="str">
        <f t="shared" si="1977"/>
        <v>AV$17</v>
      </c>
      <c r="AW1532" s="199" t="str">
        <f t="shared" si="1977"/>
        <v>AW$17</v>
      </c>
      <c r="AX1532" s="199" t="str">
        <f t="shared" si="1977"/>
        <v>AX$17</v>
      </c>
      <c r="AY1532" s="199" t="str">
        <f t="shared" ref="AY1532:CD1532" si="1978">AY$21</f>
        <v>AY$17</v>
      </c>
      <c r="AZ1532" s="199" t="str">
        <f t="shared" si="1978"/>
        <v>AZ$17</v>
      </c>
      <c r="BA1532" s="199" t="str">
        <f t="shared" si="1978"/>
        <v>BA$17</v>
      </c>
      <c r="BB1532" s="199" t="str">
        <f t="shared" si="1978"/>
        <v>BB$17</v>
      </c>
      <c r="BC1532" s="199" t="str">
        <f t="shared" si="1978"/>
        <v>BC$17</v>
      </c>
      <c r="BD1532" s="199" t="str">
        <f t="shared" si="1978"/>
        <v>BD$17</v>
      </c>
      <c r="BE1532" s="199" t="str">
        <f t="shared" si="1978"/>
        <v>BE$17</v>
      </c>
      <c r="BF1532" s="199" t="str">
        <f t="shared" si="1978"/>
        <v>BF$17</v>
      </c>
      <c r="BG1532" s="199" t="str">
        <f t="shared" si="1978"/>
        <v>BG$17</v>
      </c>
      <c r="BH1532" s="199" t="str">
        <f t="shared" si="1978"/>
        <v>BH$17</v>
      </c>
      <c r="BI1532" s="199" t="str">
        <f t="shared" si="1978"/>
        <v>BI$17</v>
      </c>
      <c r="BJ1532" s="199" t="str">
        <f t="shared" si="1978"/>
        <v>BJ$17</v>
      </c>
      <c r="BK1532" s="199" t="str">
        <f t="shared" si="1978"/>
        <v>BK$17</v>
      </c>
      <c r="BL1532" s="199" t="str">
        <f t="shared" si="1978"/>
        <v>BL$17</v>
      </c>
      <c r="BM1532" s="199" t="str">
        <f t="shared" si="1978"/>
        <v>BM$17</v>
      </c>
      <c r="BN1532" s="199" t="str">
        <f t="shared" si="1978"/>
        <v>BN$17</v>
      </c>
      <c r="BO1532" s="199" t="str">
        <f t="shared" si="1978"/>
        <v>BO$17</v>
      </c>
      <c r="BP1532" s="199" t="str">
        <f t="shared" si="1978"/>
        <v>BP$17</v>
      </c>
      <c r="BQ1532" s="199" t="str">
        <f t="shared" si="1978"/>
        <v>BQ$17</v>
      </c>
      <c r="BR1532" s="199" t="str">
        <f t="shared" si="1978"/>
        <v>BR$17</v>
      </c>
      <c r="BS1532" s="199" t="str">
        <f t="shared" si="1978"/>
        <v>BS$17</v>
      </c>
      <c r="BT1532" s="199" t="str">
        <f t="shared" si="1978"/>
        <v>BT$17</v>
      </c>
      <c r="BU1532" s="199" t="str">
        <f t="shared" si="1978"/>
        <v>BU$17</v>
      </c>
      <c r="BV1532" s="199" t="str">
        <f t="shared" si="1978"/>
        <v>BV$17</v>
      </c>
      <c r="BW1532" s="199" t="str">
        <f t="shared" si="1978"/>
        <v>BW$17</v>
      </c>
      <c r="BX1532" s="199" t="str">
        <f t="shared" si="1978"/>
        <v>BX$17</v>
      </c>
      <c r="BY1532" s="199" t="str">
        <f t="shared" si="1978"/>
        <v>BY$17</v>
      </c>
      <c r="BZ1532" s="199" t="str">
        <f t="shared" si="1978"/>
        <v>BZ$17</v>
      </c>
      <c r="CA1532" s="199" t="str">
        <f t="shared" si="1978"/>
        <v>CA$17</v>
      </c>
      <c r="CB1532" s="199" t="str">
        <f t="shared" si="1978"/>
        <v>CB$17</v>
      </c>
      <c r="CC1532" s="199" t="str">
        <f t="shared" si="1978"/>
        <v>CC$17</v>
      </c>
      <c r="CD1532" s="199" t="str">
        <f t="shared" si="1978"/>
        <v>CD$17</v>
      </c>
      <c r="CE1532" s="199" t="str">
        <f t="shared" ref="CE1532:CL1532" si="1979">CE$21</f>
        <v>CE$17</v>
      </c>
      <c r="CF1532" s="199" t="str">
        <f t="shared" si="1979"/>
        <v>CF$17</v>
      </c>
      <c r="CG1532" s="199" t="str">
        <f t="shared" si="1979"/>
        <v>CG$17</v>
      </c>
      <c r="CH1532" s="199" t="str">
        <f t="shared" si="1979"/>
        <v>CH$17</v>
      </c>
      <c r="CI1532" s="199" t="str">
        <f t="shared" si="1979"/>
        <v>CI$17</v>
      </c>
      <c r="CJ1532" s="199" t="str">
        <f t="shared" si="1979"/>
        <v>CJ$17</v>
      </c>
      <c r="CK1532" s="199" t="str">
        <f t="shared" si="1979"/>
        <v>CK$17</v>
      </c>
      <c r="CL1532" s="199" t="str">
        <f t="shared" si="1979"/>
        <v>CL$17</v>
      </c>
      <c r="CN1532" s="201"/>
      <c r="CO1532" s="199" t="str">
        <f t="shared" ref="CO1532:DL1532" si="1980">CO$21</f>
        <v>CO$17</v>
      </c>
      <c r="CP1532" s="199" t="str">
        <f t="shared" si="1980"/>
        <v>CP$17</v>
      </c>
      <c r="CQ1532" s="199" t="str">
        <f t="shared" si="1980"/>
        <v>CQ$17</v>
      </c>
      <c r="CR1532" s="199" t="str">
        <f t="shared" si="1980"/>
        <v>CR$17</v>
      </c>
      <c r="CS1532" s="199" t="str">
        <f t="shared" si="1980"/>
        <v>CS$17</v>
      </c>
      <c r="CT1532" s="199" t="str">
        <f t="shared" si="1980"/>
        <v>CT$17</v>
      </c>
      <c r="CU1532" s="199" t="str">
        <f t="shared" si="1980"/>
        <v>CU$17</v>
      </c>
      <c r="CV1532" s="199" t="str">
        <f t="shared" si="1980"/>
        <v>CV$17</v>
      </c>
      <c r="CW1532" s="199" t="str">
        <f t="shared" si="1980"/>
        <v>CW$17</v>
      </c>
      <c r="CX1532" s="199" t="str">
        <f t="shared" si="1980"/>
        <v>CX$17</v>
      </c>
      <c r="CY1532" s="199" t="str">
        <f t="shared" si="1980"/>
        <v>CY$17</v>
      </c>
      <c r="CZ1532" s="199" t="str">
        <f t="shared" si="1980"/>
        <v>CZ$17</v>
      </c>
      <c r="DA1532" s="199" t="str">
        <f t="shared" si="1980"/>
        <v>DA$17</v>
      </c>
      <c r="DB1532" s="199" t="str">
        <f t="shared" si="1980"/>
        <v>DB$17</v>
      </c>
      <c r="DC1532" s="199" t="str">
        <f t="shared" si="1980"/>
        <v>DC$17</v>
      </c>
      <c r="DD1532" s="199" t="str">
        <f t="shared" si="1980"/>
        <v>DD$17</v>
      </c>
      <c r="DE1532" s="199" t="str">
        <f t="shared" si="1980"/>
        <v>DE$17</v>
      </c>
      <c r="DF1532" s="199" t="str">
        <f t="shared" si="1980"/>
        <v>DF$17</v>
      </c>
      <c r="DG1532" s="199" t="str">
        <f t="shared" si="1980"/>
        <v>DG$17</v>
      </c>
      <c r="DH1532" s="199" t="str">
        <f t="shared" si="1980"/>
        <v>DH$17</v>
      </c>
      <c r="DI1532" s="199" t="str">
        <f t="shared" si="1980"/>
        <v>DI$17</v>
      </c>
      <c r="DJ1532" s="199" t="str">
        <f t="shared" si="1980"/>
        <v>DJ$17</v>
      </c>
      <c r="DK1532" s="199" t="str">
        <f t="shared" si="1980"/>
        <v>DK$17</v>
      </c>
      <c r="DL1532" s="199" t="str">
        <f t="shared" si="1980"/>
        <v>DL$17</v>
      </c>
    </row>
    <row r="1533" spans="1:116" x14ac:dyDescent="0.4">
      <c r="A1533" s="174"/>
      <c r="E1533" s="8"/>
      <c r="G1533" s="175" t="s">
        <v>491</v>
      </c>
      <c r="H1533" s="200"/>
      <c r="I1533" s="201"/>
      <c r="J1533" s="201"/>
      <c r="K1533" s="202"/>
      <c r="L1533" s="202"/>
      <c r="M1533" s="202"/>
      <c r="N1533" s="202"/>
      <c r="O1533" s="202"/>
      <c r="P1533" s="202"/>
      <c r="R1533" s="202"/>
      <c r="S1533" s="190"/>
      <c r="T1533" s="190"/>
      <c r="U1533" s="190"/>
      <c r="V1533" s="190"/>
      <c r="W1533" s="190"/>
      <c r="X1533" s="190"/>
      <c r="Y1533" s="190"/>
      <c r="Z1533" s="190"/>
      <c r="AA1533" s="190"/>
      <c r="AB1533" s="190"/>
      <c r="AC1533" s="190"/>
      <c r="AD1533" s="190"/>
      <c r="AE1533" s="190"/>
      <c r="AF1533" s="190"/>
      <c r="AG1533" s="190"/>
      <c r="AH1533" s="190"/>
      <c r="AI1533" s="190"/>
      <c r="AJ1533" s="190"/>
      <c r="AK1533" s="190"/>
      <c r="AL1533" s="190"/>
      <c r="AM1533" s="190"/>
      <c r="AN1533" s="190"/>
      <c r="AO1533" s="190"/>
      <c r="AP1533" s="190"/>
      <c r="AQ1533" s="190"/>
      <c r="AR1533" s="190"/>
      <c r="AS1533" s="190"/>
      <c r="AT1533" s="190"/>
      <c r="AU1533" s="190"/>
      <c r="AV1533" s="190"/>
      <c r="AW1533" s="190"/>
      <c r="AX1533" s="190"/>
      <c r="AY1533" s="190"/>
      <c r="AZ1533" s="190"/>
      <c r="BA1533" s="190"/>
      <c r="BB1533" s="190"/>
      <c r="BC1533" s="190"/>
      <c r="BD1533" s="190"/>
      <c r="BE1533" s="190"/>
      <c r="BF1533" s="190"/>
      <c r="BG1533" s="190"/>
      <c r="BH1533" s="190"/>
      <c r="BI1533" s="190"/>
      <c r="BJ1533" s="190"/>
      <c r="BK1533" s="190"/>
      <c r="BL1533" s="190"/>
      <c r="BM1533" s="190"/>
      <c r="BN1533" s="190"/>
      <c r="BO1533" s="190"/>
      <c r="BP1533" s="190"/>
      <c r="BQ1533" s="190"/>
      <c r="BR1533" s="190"/>
      <c r="BS1533" s="190"/>
      <c r="BT1533" s="190"/>
      <c r="BU1533" s="190"/>
      <c r="BV1533" s="190"/>
      <c r="BW1533" s="190"/>
      <c r="BX1533" s="190"/>
      <c r="BY1533" s="190"/>
      <c r="BZ1533" s="190"/>
      <c r="CA1533" s="190"/>
      <c r="CB1533" s="190"/>
      <c r="CC1533" s="190"/>
      <c r="CD1533" s="190"/>
      <c r="CE1533" s="190"/>
      <c r="CF1533" s="190"/>
      <c r="CG1533" s="190"/>
      <c r="CH1533" s="190"/>
      <c r="CI1533" s="190"/>
      <c r="CJ1533" s="190"/>
      <c r="CK1533" s="190"/>
      <c r="CL1533" s="190"/>
      <c r="CN1533" s="201"/>
      <c r="CO1533" s="190"/>
      <c r="CP1533" s="190"/>
      <c r="CQ1533" s="190"/>
      <c r="CR1533" s="190"/>
      <c r="CS1533" s="190"/>
      <c r="CT1533" s="190"/>
      <c r="CU1533" s="190"/>
      <c r="CV1533" s="190"/>
      <c r="CW1533" s="190"/>
      <c r="CX1533" s="190"/>
      <c r="CY1533" s="190"/>
      <c r="CZ1533" s="190"/>
      <c r="DA1533" s="190"/>
      <c r="DB1533" s="190"/>
      <c r="DC1533" s="190"/>
      <c r="DD1533" s="190"/>
      <c r="DE1533" s="190"/>
      <c r="DF1533" s="190"/>
      <c r="DG1533" s="190"/>
      <c r="DH1533" s="190"/>
      <c r="DI1533" s="190"/>
      <c r="DJ1533" s="190"/>
      <c r="DK1533" s="190"/>
      <c r="DL1533" s="190"/>
    </row>
    <row r="1534" spans="1:116" x14ac:dyDescent="0.4">
      <c r="A1534" s="174"/>
      <c r="E1534" s="8"/>
      <c r="G1534" s="175" t="s">
        <v>505</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463</v>
      </c>
      <c r="H1535" s="200"/>
      <c r="I1535" s="201"/>
      <c r="J1535" s="201"/>
      <c r="K1535" s="202"/>
      <c r="L1535" s="202"/>
      <c r="M1535" s="202"/>
      <c r="N1535" s="202"/>
      <c r="O1535" s="202"/>
      <c r="P1535" s="202"/>
      <c r="R1535" s="202"/>
      <c r="S1535" s="190" t="str">
        <f t="shared" ref="S1535:AX1535" si="1981">S$22</f>
        <v>S$18</v>
      </c>
      <c r="T1535" s="190" t="str">
        <f t="shared" si="1981"/>
        <v>T$18</v>
      </c>
      <c r="U1535" s="190" t="str">
        <f t="shared" si="1981"/>
        <v>U$18</v>
      </c>
      <c r="V1535" s="190" t="str">
        <f t="shared" si="1981"/>
        <v>V$18</v>
      </c>
      <c r="W1535" s="190" t="str">
        <f t="shared" si="1981"/>
        <v>W$18</v>
      </c>
      <c r="X1535" s="190" t="str">
        <f t="shared" si="1981"/>
        <v>X$18</v>
      </c>
      <c r="Y1535" s="190" t="str">
        <f t="shared" si="1981"/>
        <v>Y$18</v>
      </c>
      <c r="Z1535" s="190" t="str">
        <f t="shared" si="1981"/>
        <v>Z$18</v>
      </c>
      <c r="AA1535" s="190" t="str">
        <f t="shared" si="1981"/>
        <v>AA$18</v>
      </c>
      <c r="AB1535" s="190" t="str">
        <f t="shared" si="1981"/>
        <v>AB$18</v>
      </c>
      <c r="AC1535" s="190" t="str">
        <f t="shared" si="1981"/>
        <v>AC$18</v>
      </c>
      <c r="AD1535" s="190" t="str">
        <f t="shared" si="1981"/>
        <v>AD$18</v>
      </c>
      <c r="AE1535" s="190" t="str">
        <f t="shared" si="1981"/>
        <v>AE$18</v>
      </c>
      <c r="AF1535" s="190" t="str">
        <f t="shared" si="1981"/>
        <v>AF$18</v>
      </c>
      <c r="AG1535" s="190" t="str">
        <f t="shared" si="1981"/>
        <v>AG$18</v>
      </c>
      <c r="AH1535" s="190" t="str">
        <f t="shared" si="1981"/>
        <v>AH$18</v>
      </c>
      <c r="AI1535" s="190" t="str">
        <f t="shared" si="1981"/>
        <v>AI$18</v>
      </c>
      <c r="AJ1535" s="190" t="str">
        <f t="shared" si="1981"/>
        <v>AJ$18</v>
      </c>
      <c r="AK1535" s="190" t="str">
        <f t="shared" si="1981"/>
        <v>AK$18</v>
      </c>
      <c r="AL1535" s="190" t="str">
        <f t="shared" si="1981"/>
        <v>AL$18</v>
      </c>
      <c r="AM1535" s="190" t="str">
        <f t="shared" si="1981"/>
        <v>AM$18</v>
      </c>
      <c r="AN1535" s="190" t="str">
        <f t="shared" si="1981"/>
        <v>AN$18</v>
      </c>
      <c r="AO1535" s="190" t="str">
        <f t="shared" si="1981"/>
        <v>AO$18</v>
      </c>
      <c r="AP1535" s="190" t="str">
        <f t="shared" si="1981"/>
        <v>AP$18</v>
      </c>
      <c r="AQ1535" s="190" t="str">
        <f t="shared" si="1981"/>
        <v>AQ$18</v>
      </c>
      <c r="AR1535" s="190" t="str">
        <f t="shared" si="1981"/>
        <v>AR$18</v>
      </c>
      <c r="AS1535" s="190" t="str">
        <f t="shared" si="1981"/>
        <v>AS$18</v>
      </c>
      <c r="AT1535" s="190" t="str">
        <f t="shared" si="1981"/>
        <v>AT$18</v>
      </c>
      <c r="AU1535" s="190" t="str">
        <f t="shared" si="1981"/>
        <v>AU$18</v>
      </c>
      <c r="AV1535" s="190" t="str">
        <f t="shared" si="1981"/>
        <v>AV$18</v>
      </c>
      <c r="AW1535" s="190" t="str">
        <f t="shared" si="1981"/>
        <v>AW$18</v>
      </c>
      <c r="AX1535" s="190" t="str">
        <f t="shared" si="1981"/>
        <v>AX$18</v>
      </c>
      <c r="AY1535" s="190" t="str">
        <f t="shared" ref="AY1535:CD1535" si="1982">AY$22</f>
        <v>AY$18</v>
      </c>
      <c r="AZ1535" s="190" t="str">
        <f t="shared" si="1982"/>
        <v>AZ$18</v>
      </c>
      <c r="BA1535" s="190" t="str">
        <f t="shared" si="1982"/>
        <v>BA$18</v>
      </c>
      <c r="BB1535" s="190" t="str">
        <f t="shared" si="1982"/>
        <v>BB$18</v>
      </c>
      <c r="BC1535" s="190" t="str">
        <f t="shared" si="1982"/>
        <v>BC$18</v>
      </c>
      <c r="BD1535" s="190" t="str">
        <f t="shared" si="1982"/>
        <v>BD$18</v>
      </c>
      <c r="BE1535" s="190" t="str">
        <f t="shared" si="1982"/>
        <v>BE$18</v>
      </c>
      <c r="BF1535" s="190" t="str">
        <f t="shared" si="1982"/>
        <v>BF$18</v>
      </c>
      <c r="BG1535" s="190" t="str">
        <f t="shared" si="1982"/>
        <v>BG$18</v>
      </c>
      <c r="BH1535" s="190" t="str">
        <f t="shared" si="1982"/>
        <v>BH$18</v>
      </c>
      <c r="BI1535" s="190" t="str">
        <f t="shared" si="1982"/>
        <v>BI$18</v>
      </c>
      <c r="BJ1535" s="190" t="str">
        <f t="shared" si="1982"/>
        <v>BJ$18</v>
      </c>
      <c r="BK1535" s="190" t="str">
        <f t="shared" si="1982"/>
        <v>BK$18</v>
      </c>
      <c r="BL1535" s="190" t="str">
        <f t="shared" si="1982"/>
        <v>BL$18</v>
      </c>
      <c r="BM1535" s="190" t="str">
        <f t="shared" si="1982"/>
        <v>BM$18</v>
      </c>
      <c r="BN1535" s="190" t="str">
        <f t="shared" si="1982"/>
        <v>BN$18</v>
      </c>
      <c r="BO1535" s="190" t="str">
        <f t="shared" si="1982"/>
        <v>BO$18</v>
      </c>
      <c r="BP1535" s="190" t="str">
        <f t="shared" si="1982"/>
        <v>BP$18</v>
      </c>
      <c r="BQ1535" s="190" t="str">
        <f t="shared" si="1982"/>
        <v>BQ$18</v>
      </c>
      <c r="BR1535" s="190" t="str">
        <f t="shared" si="1982"/>
        <v>BR$18</v>
      </c>
      <c r="BS1535" s="190" t="str">
        <f t="shared" si="1982"/>
        <v>BS$18</v>
      </c>
      <c r="BT1535" s="190" t="str">
        <f t="shared" si="1982"/>
        <v>BT$18</v>
      </c>
      <c r="BU1535" s="190" t="str">
        <f t="shared" si="1982"/>
        <v>BU$18</v>
      </c>
      <c r="BV1535" s="190" t="str">
        <f t="shared" si="1982"/>
        <v>BV$18</v>
      </c>
      <c r="BW1535" s="190" t="str">
        <f t="shared" si="1982"/>
        <v>BW$18</v>
      </c>
      <c r="BX1535" s="190" t="str">
        <f t="shared" si="1982"/>
        <v>BX$18</v>
      </c>
      <c r="BY1535" s="190" t="str">
        <f t="shared" si="1982"/>
        <v>BY$18</v>
      </c>
      <c r="BZ1535" s="190" t="str">
        <f t="shared" si="1982"/>
        <v>BZ$18</v>
      </c>
      <c r="CA1535" s="190" t="str">
        <f t="shared" si="1982"/>
        <v>CA$18</v>
      </c>
      <c r="CB1535" s="190" t="str">
        <f t="shared" si="1982"/>
        <v>CB$18</v>
      </c>
      <c r="CC1535" s="190" t="str">
        <f t="shared" si="1982"/>
        <v>CC$18</v>
      </c>
      <c r="CD1535" s="190" t="str">
        <f t="shared" si="1982"/>
        <v>CD$18</v>
      </c>
      <c r="CE1535" s="190" t="str">
        <f t="shared" ref="CE1535:CL1535" si="1983">CE$22</f>
        <v>CE$18</v>
      </c>
      <c r="CF1535" s="190" t="str">
        <f t="shared" si="1983"/>
        <v>CF$18</v>
      </c>
      <c r="CG1535" s="190" t="str">
        <f t="shared" si="1983"/>
        <v>CG$18</v>
      </c>
      <c r="CH1535" s="190" t="str">
        <f t="shared" si="1983"/>
        <v>CH$18</v>
      </c>
      <c r="CI1535" s="190" t="str">
        <f t="shared" si="1983"/>
        <v>CI$18</v>
      </c>
      <c r="CJ1535" s="190" t="str">
        <f t="shared" si="1983"/>
        <v>CJ$18</v>
      </c>
      <c r="CK1535" s="190" t="str">
        <f t="shared" si="1983"/>
        <v>CK$18</v>
      </c>
      <c r="CL1535" s="190" t="str">
        <f t="shared" si="1983"/>
        <v>CL$18</v>
      </c>
      <c r="CN1535" s="201"/>
      <c r="CO1535" s="190" t="str">
        <f t="shared" ref="CO1535:DL1535" si="1984">CO$22</f>
        <v>CO$18</v>
      </c>
      <c r="CP1535" s="190" t="str">
        <f t="shared" si="1984"/>
        <v>CP$18</v>
      </c>
      <c r="CQ1535" s="190" t="str">
        <f t="shared" si="1984"/>
        <v>CQ$18</v>
      </c>
      <c r="CR1535" s="190" t="str">
        <f t="shared" si="1984"/>
        <v>CR$18</v>
      </c>
      <c r="CS1535" s="190" t="str">
        <f t="shared" si="1984"/>
        <v>CS$18</v>
      </c>
      <c r="CT1535" s="190" t="str">
        <f t="shared" si="1984"/>
        <v>CT$18</v>
      </c>
      <c r="CU1535" s="190" t="str">
        <f t="shared" si="1984"/>
        <v>CU$18</v>
      </c>
      <c r="CV1535" s="190" t="str">
        <f t="shared" si="1984"/>
        <v>CV$18</v>
      </c>
      <c r="CW1535" s="190" t="str">
        <f t="shared" si="1984"/>
        <v>CW$18</v>
      </c>
      <c r="CX1535" s="190" t="str">
        <f t="shared" si="1984"/>
        <v>CX$18</v>
      </c>
      <c r="CY1535" s="190" t="str">
        <f t="shared" si="1984"/>
        <v>CY$18</v>
      </c>
      <c r="CZ1535" s="190" t="str">
        <f t="shared" si="1984"/>
        <v>CZ$18</v>
      </c>
      <c r="DA1535" s="190" t="str">
        <f t="shared" si="1984"/>
        <v>DA$18</v>
      </c>
      <c r="DB1535" s="190" t="str">
        <f t="shared" si="1984"/>
        <v>DB$18</v>
      </c>
      <c r="DC1535" s="190" t="str">
        <f t="shared" si="1984"/>
        <v>DC$18</v>
      </c>
      <c r="DD1535" s="190" t="str">
        <f t="shared" si="1984"/>
        <v>DD$18</v>
      </c>
      <c r="DE1535" s="190" t="str">
        <f t="shared" si="1984"/>
        <v>DE$18</v>
      </c>
      <c r="DF1535" s="190" t="str">
        <f t="shared" si="1984"/>
        <v>DF$18</v>
      </c>
      <c r="DG1535" s="190" t="str">
        <f t="shared" si="1984"/>
        <v>DG$18</v>
      </c>
      <c r="DH1535" s="190" t="str">
        <f t="shared" si="1984"/>
        <v>DH$18</v>
      </c>
      <c r="DI1535" s="190" t="str">
        <f t="shared" si="1984"/>
        <v>DI$18</v>
      </c>
      <c r="DJ1535" s="190" t="str">
        <f t="shared" si="1984"/>
        <v>DJ$18</v>
      </c>
      <c r="DK1535" s="190" t="str">
        <f t="shared" si="1984"/>
        <v>DK$18</v>
      </c>
      <c r="DL1535" s="190" t="str">
        <f t="shared" si="1984"/>
        <v>DL$18</v>
      </c>
    </row>
    <row r="1536" spans="1:116" x14ac:dyDescent="0.4">
      <c r="A1536" s="174"/>
      <c r="E1536" s="8"/>
      <c r="G1536" s="175" t="s">
        <v>464</v>
      </c>
      <c r="H1536" s="200"/>
      <c r="I1536" s="201"/>
      <c r="J1536" s="201"/>
      <c r="K1536" s="202"/>
      <c r="L1536" s="202"/>
      <c r="M1536" s="202"/>
      <c r="N1536" s="202"/>
      <c r="O1536" s="202"/>
      <c r="P1536" s="202"/>
      <c r="R1536" s="202"/>
      <c r="S1536" s="190" t="str">
        <f t="shared" ref="S1536:AX1536" si="1985">S$23</f>
        <v>S$19</v>
      </c>
      <c r="T1536" s="190" t="str">
        <f t="shared" si="1985"/>
        <v>T$19</v>
      </c>
      <c r="U1536" s="190" t="str">
        <f t="shared" si="1985"/>
        <v>U$19</v>
      </c>
      <c r="V1536" s="190" t="str">
        <f t="shared" si="1985"/>
        <v>V$19</v>
      </c>
      <c r="W1536" s="190" t="str">
        <f t="shared" si="1985"/>
        <v>W$19</v>
      </c>
      <c r="X1536" s="190" t="str">
        <f t="shared" si="1985"/>
        <v>X$19</v>
      </c>
      <c r="Y1536" s="190" t="str">
        <f t="shared" si="1985"/>
        <v>Y$19</v>
      </c>
      <c r="Z1536" s="190" t="str">
        <f t="shared" si="1985"/>
        <v>Z$19</v>
      </c>
      <c r="AA1536" s="190" t="str">
        <f t="shared" si="1985"/>
        <v>AA$19</v>
      </c>
      <c r="AB1536" s="190" t="str">
        <f t="shared" si="1985"/>
        <v>AB$19</v>
      </c>
      <c r="AC1536" s="190" t="str">
        <f t="shared" si="1985"/>
        <v>AC$19</v>
      </c>
      <c r="AD1536" s="190" t="str">
        <f t="shared" si="1985"/>
        <v>AD$19</v>
      </c>
      <c r="AE1536" s="190" t="str">
        <f t="shared" si="1985"/>
        <v>AE$19</v>
      </c>
      <c r="AF1536" s="190" t="str">
        <f t="shared" si="1985"/>
        <v>AF$19</v>
      </c>
      <c r="AG1536" s="190" t="str">
        <f t="shared" si="1985"/>
        <v>AG$19</v>
      </c>
      <c r="AH1536" s="190" t="str">
        <f t="shared" si="1985"/>
        <v>AH$19</v>
      </c>
      <c r="AI1536" s="190" t="str">
        <f t="shared" si="1985"/>
        <v>AI$19</v>
      </c>
      <c r="AJ1536" s="190" t="str">
        <f t="shared" si="1985"/>
        <v>AJ$19</v>
      </c>
      <c r="AK1536" s="190" t="str">
        <f t="shared" si="1985"/>
        <v>AK$19</v>
      </c>
      <c r="AL1536" s="190" t="str">
        <f t="shared" si="1985"/>
        <v>AL$19</v>
      </c>
      <c r="AM1536" s="190" t="str">
        <f t="shared" si="1985"/>
        <v>AM$19</v>
      </c>
      <c r="AN1536" s="190" t="str">
        <f t="shared" si="1985"/>
        <v>AN$19</v>
      </c>
      <c r="AO1536" s="190" t="str">
        <f t="shared" si="1985"/>
        <v>AO$19</v>
      </c>
      <c r="AP1536" s="190" t="str">
        <f t="shared" si="1985"/>
        <v>AP$19</v>
      </c>
      <c r="AQ1536" s="190" t="str">
        <f t="shared" si="1985"/>
        <v>AQ$19</v>
      </c>
      <c r="AR1536" s="190" t="str">
        <f t="shared" si="1985"/>
        <v>AR$19</v>
      </c>
      <c r="AS1536" s="190" t="str">
        <f t="shared" si="1985"/>
        <v>AS$19</v>
      </c>
      <c r="AT1536" s="190" t="str">
        <f t="shared" si="1985"/>
        <v>AT$19</v>
      </c>
      <c r="AU1536" s="190" t="str">
        <f t="shared" si="1985"/>
        <v>AU$19</v>
      </c>
      <c r="AV1536" s="190" t="str">
        <f t="shared" si="1985"/>
        <v>AV$19</v>
      </c>
      <c r="AW1536" s="190" t="str">
        <f t="shared" si="1985"/>
        <v>AW$19</v>
      </c>
      <c r="AX1536" s="190" t="str">
        <f t="shared" si="1985"/>
        <v>AX$19</v>
      </c>
      <c r="AY1536" s="190" t="str">
        <f t="shared" ref="AY1536:CD1536" si="1986">AY$23</f>
        <v>AY$19</v>
      </c>
      <c r="AZ1536" s="190" t="str">
        <f t="shared" si="1986"/>
        <v>AZ$19</v>
      </c>
      <c r="BA1536" s="190" t="str">
        <f t="shared" si="1986"/>
        <v>BA$19</v>
      </c>
      <c r="BB1536" s="190" t="str">
        <f t="shared" si="1986"/>
        <v>BB$19</v>
      </c>
      <c r="BC1536" s="190" t="str">
        <f t="shared" si="1986"/>
        <v>BC$19</v>
      </c>
      <c r="BD1536" s="190" t="str">
        <f t="shared" si="1986"/>
        <v>BD$19</v>
      </c>
      <c r="BE1536" s="190" t="str">
        <f t="shared" si="1986"/>
        <v>BE$19</v>
      </c>
      <c r="BF1536" s="190" t="str">
        <f t="shared" si="1986"/>
        <v>BF$19</v>
      </c>
      <c r="BG1536" s="190" t="str">
        <f t="shared" si="1986"/>
        <v>BG$19</v>
      </c>
      <c r="BH1536" s="190" t="str">
        <f t="shared" si="1986"/>
        <v>BH$19</v>
      </c>
      <c r="BI1536" s="190" t="str">
        <f t="shared" si="1986"/>
        <v>BI$19</v>
      </c>
      <c r="BJ1536" s="190" t="str">
        <f t="shared" si="1986"/>
        <v>BJ$19</v>
      </c>
      <c r="BK1536" s="190" t="str">
        <f t="shared" si="1986"/>
        <v>BK$19</v>
      </c>
      <c r="BL1536" s="190" t="str">
        <f t="shared" si="1986"/>
        <v>BL$19</v>
      </c>
      <c r="BM1536" s="190" t="str">
        <f t="shared" si="1986"/>
        <v>BM$19</v>
      </c>
      <c r="BN1536" s="190" t="str">
        <f t="shared" si="1986"/>
        <v>BN$19</v>
      </c>
      <c r="BO1536" s="190" t="str">
        <f t="shared" si="1986"/>
        <v>BO$19</v>
      </c>
      <c r="BP1536" s="190" t="str">
        <f t="shared" si="1986"/>
        <v>BP$19</v>
      </c>
      <c r="BQ1536" s="190" t="str">
        <f t="shared" si="1986"/>
        <v>BQ$19</v>
      </c>
      <c r="BR1536" s="190" t="str">
        <f t="shared" si="1986"/>
        <v>BR$19</v>
      </c>
      <c r="BS1536" s="190" t="str">
        <f t="shared" si="1986"/>
        <v>BS$19</v>
      </c>
      <c r="BT1536" s="190" t="str">
        <f t="shared" si="1986"/>
        <v>BT$19</v>
      </c>
      <c r="BU1536" s="190" t="str">
        <f t="shared" si="1986"/>
        <v>BU$19</v>
      </c>
      <c r="BV1536" s="190" t="str">
        <f t="shared" si="1986"/>
        <v>BV$19</v>
      </c>
      <c r="BW1536" s="190" t="str">
        <f t="shared" si="1986"/>
        <v>BW$19</v>
      </c>
      <c r="BX1536" s="190" t="str">
        <f t="shared" si="1986"/>
        <v>BX$19</v>
      </c>
      <c r="BY1536" s="190" t="str">
        <f t="shared" si="1986"/>
        <v>BY$19</v>
      </c>
      <c r="BZ1536" s="190" t="str">
        <f t="shared" si="1986"/>
        <v>BZ$19</v>
      </c>
      <c r="CA1536" s="190" t="str">
        <f t="shared" si="1986"/>
        <v>CA$19</v>
      </c>
      <c r="CB1536" s="190" t="str">
        <f t="shared" si="1986"/>
        <v>CB$19</v>
      </c>
      <c r="CC1536" s="190" t="str">
        <f t="shared" si="1986"/>
        <v>CC$19</v>
      </c>
      <c r="CD1536" s="190" t="str">
        <f t="shared" si="1986"/>
        <v>CD$19</v>
      </c>
      <c r="CE1536" s="190" t="str">
        <f t="shared" ref="CE1536:CL1536" si="1987">CE$23</f>
        <v>CE$19</v>
      </c>
      <c r="CF1536" s="190" t="str">
        <f t="shared" si="1987"/>
        <v>CF$19</v>
      </c>
      <c r="CG1536" s="190" t="str">
        <f t="shared" si="1987"/>
        <v>CG$19</v>
      </c>
      <c r="CH1536" s="190" t="str">
        <f t="shared" si="1987"/>
        <v>CH$19</v>
      </c>
      <c r="CI1536" s="190" t="str">
        <f t="shared" si="1987"/>
        <v>CI$19</v>
      </c>
      <c r="CJ1536" s="190" t="str">
        <f t="shared" si="1987"/>
        <v>CJ$19</v>
      </c>
      <c r="CK1536" s="190" t="str">
        <f t="shared" si="1987"/>
        <v>CK$19</v>
      </c>
      <c r="CL1536" s="190" t="str">
        <f t="shared" si="1987"/>
        <v>CL$19</v>
      </c>
      <c r="CN1536" s="201"/>
      <c r="CO1536" s="190" t="str">
        <f t="shared" ref="CO1536:DL1536" si="1988">CO$23</f>
        <v>CO$19</v>
      </c>
      <c r="CP1536" s="190" t="str">
        <f t="shared" si="1988"/>
        <v>CP$19</v>
      </c>
      <c r="CQ1536" s="190" t="str">
        <f t="shared" si="1988"/>
        <v>CQ$19</v>
      </c>
      <c r="CR1536" s="190" t="str">
        <f t="shared" si="1988"/>
        <v>CR$19</v>
      </c>
      <c r="CS1536" s="190" t="str">
        <f t="shared" si="1988"/>
        <v>CS$19</v>
      </c>
      <c r="CT1536" s="190" t="str">
        <f t="shared" si="1988"/>
        <v>CT$19</v>
      </c>
      <c r="CU1536" s="190" t="str">
        <f t="shared" si="1988"/>
        <v>CU$19</v>
      </c>
      <c r="CV1536" s="190" t="str">
        <f t="shared" si="1988"/>
        <v>CV$19</v>
      </c>
      <c r="CW1536" s="190" t="str">
        <f t="shared" si="1988"/>
        <v>CW$19</v>
      </c>
      <c r="CX1536" s="190" t="str">
        <f t="shared" si="1988"/>
        <v>CX$19</v>
      </c>
      <c r="CY1536" s="190" t="str">
        <f t="shared" si="1988"/>
        <v>CY$19</v>
      </c>
      <c r="CZ1536" s="190" t="str">
        <f t="shared" si="1988"/>
        <v>CZ$19</v>
      </c>
      <c r="DA1536" s="190" t="str">
        <f t="shared" si="1988"/>
        <v>DA$19</v>
      </c>
      <c r="DB1536" s="190" t="str">
        <f t="shared" si="1988"/>
        <v>DB$19</v>
      </c>
      <c r="DC1536" s="190" t="str">
        <f t="shared" si="1988"/>
        <v>DC$19</v>
      </c>
      <c r="DD1536" s="190" t="str">
        <f t="shared" si="1988"/>
        <v>DD$19</v>
      </c>
      <c r="DE1536" s="190" t="str">
        <f t="shared" si="1988"/>
        <v>DE$19</v>
      </c>
      <c r="DF1536" s="190" t="str">
        <f t="shared" si="1988"/>
        <v>DF$19</v>
      </c>
      <c r="DG1536" s="190" t="str">
        <f t="shared" si="1988"/>
        <v>DG$19</v>
      </c>
      <c r="DH1536" s="190" t="str">
        <f t="shared" si="1988"/>
        <v>DH$19</v>
      </c>
      <c r="DI1536" s="190" t="str">
        <f t="shared" si="1988"/>
        <v>DI$19</v>
      </c>
      <c r="DJ1536" s="190" t="str">
        <f t="shared" si="1988"/>
        <v>DJ$19</v>
      </c>
      <c r="DK1536" s="190" t="str">
        <f t="shared" si="1988"/>
        <v>DK$19</v>
      </c>
      <c r="DL1536" s="190" t="str">
        <f t="shared" si="1988"/>
        <v>DL$19</v>
      </c>
    </row>
    <row r="1537" spans="1:116" x14ac:dyDescent="0.4">
      <c r="A1537" s="31" t="s">
        <v>218</v>
      </c>
      <c r="B1537" s="31" t="s">
        <v>81</v>
      </c>
      <c r="C1537" s="31"/>
      <c r="D1537" t="s">
        <v>774</v>
      </c>
      <c r="E1537" s="8" t="s">
        <v>483</v>
      </c>
      <c r="F1537" t="s">
        <v>393</v>
      </c>
      <c r="G1537" s="66" t="s">
        <v>394</v>
      </c>
      <c r="H1537" s="22"/>
      <c r="I1537" s="306"/>
      <c r="J1537" s="306"/>
      <c r="K1537" s="22"/>
      <c r="L1537" s="22"/>
      <c r="M1537" s="22"/>
      <c r="N1537" s="22"/>
      <c r="O1537" s="22"/>
      <c r="P1537" s="22"/>
      <c r="R1537" s="66"/>
      <c r="S1537" s="309"/>
      <c r="T1537" s="309"/>
      <c r="U1537" s="309"/>
      <c r="V1537" s="309"/>
      <c r="W1537" s="309"/>
      <c r="X1537" s="309"/>
      <c r="Y1537" s="309"/>
      <c r="Z1537" s="309"/>
      <c r="AA1537" s="309"/>
      <c r="AB1537" s="309"/>
      <c r="AC1537" s="309"/>
      <c r="AD1537" s="309"/>
      <c r="AE1537" s="309"/>
      <c r="AF1537" s="309"/>
      <c r="AG1537" s="309"/>
      <c r="AH1537" s="309"/>
      <c r="AI1537" s="309"/>
      <c r="AJ1537" s="309"/>
      <c r="AK1537" s="309"/>
      <c r="AL1537" s="309"/>
      <c r="AM1537" s="309"/>
      <c r="AN1537" s="309"/>
      <c r="AO1537" s="309"/>
      <c r="AP1537" s="309"/>
      <c r="AQ1537" s="309"/>
      <c r="AR1537" s="309"/>
      <c r="AS1537" s="309"/>
      <c r="AT1537" s="309"/>
      <c r="AU1537" s="309"/>
      <c r="AV1537" s="309"/>
      <c r="AW1537" s="309"/>
      <c r="AX1537" s="309"/>
      <c r="AY1537" s="309"/>
      <c r="AZ1537" s="309"/>
      <c r="BA1537" s="309"/>
      <c r="BB1537" s="309"/>
      <c r="BC1537" s="309"/>
      <c r="BD1537" s="309"/>
      <c r="BE1537" s="309"/>
      <c r="BF1537" s="309"/>
      <c r="BG1537" s="309"/>
      <c r="BH1537" s="309"/>
      <c r="BI1537" s="309"/>
      <c r="BJ1537" s="309"/>
      <c r="BK1537" s="309"/>
      <c r="BL1537" s="309"/>
      <c r="BM1537" s="309"/>
      <c r="BN1537" s="309"/>
      <c r="BO1537" s="309"/>
      <c r="BP1537" s="309"/>
      <c r="BQ1537" s="309"/>
      <c r="BR1537" s="309"/>
      <c r="BS1537" s="309"/>
      <c r="BT1537" s="309"/>
      <c r="BU1537" s="309"/>
      <c r="BV1537" s="309"/>
      <c r="BW1537" s="309"/>
      <c r="BX1537" s="309"/>
      <c r="BY1537" s="309"/>
      <c r="BZ1537" s="309"/>
      <c r="CA1537" s="309"/>
      <c r="CB1537" s="309"/>
      <c r="CC1537" s="309"/>
      <c r="CD1537" s="309"/>
      <c r="CE1537" s="309"/>
      <c r="CF1537" s="309"/>
      <c r="CG1537" s="309"/>
      <c r="CH1537" s="309"/>
      <c r="CI1537" s="309"/>
      <c r="CJ1537" s="309"/>
      <c r="CK1537" s="309"/>
      <c r="CL1537" s="309"/>
      <c r="CN1537" s="306"/>
      <c r="CO1537" s="309"/>
      <c r="CP1537" s="309"/>
      <c r="CQ1537" s="309"/>
      <c r="CR1537" s="309"/>
      <c r="CS1537" s="309"/>
      <c r="CT1537" s="309"/>
      <c r="CU1537" s="309"/>
      <c r="CV1537" s="309"/>
      <c r="CW1537" s="309"/>
      <c r="CX1537" s="309"/>
      <c r="CY1537" s="309"/>
      <c r="CZ1537" s="309"/>
      <c r="DA1537" s="309"/>
      <c r="DB1537" s="309"/>
      <c r="DC1537" s="309"/>
      <c r="DD1537" s="309"/>
      <c r="DE1537" s="309"/>
      <c r="DF1537" s="309"/>
      <c r="DG1537" s="309"/>
      <c r="DH1537" s="309"/>
      <c r="DI1537" s="309"/>
      <c r="DJ1537" s="309"/>
      <c r="DK1537" s="309"/>
      <c r="DL1537" s="309"/>
    </row>
    <row r="1538" spans="1:116" x14ac:dyDescent="0.4">
      <c r="A1538" s="12"/>
      <c r="B1538" t="s">
        <v>332</v>
      </c>
      <c r="C1538" t="s">
        <v>80</v>
      </c>
      <c r="D1538" t="s">
        <v>774</v>
      </c>
      <c r="E1538" s="8" t="str">
        <f t="shared" ref="E1538:E1547" si="1989">ROW()&amp;" "&amp;D1538</f>
        <v>1538 GMV-S</v>
      </c>
      <c r="G1538" s="95" t="str">
        <f>G1541&amp;":"</f>
        <v>Revenue - Secondary GMV:</v>
      </c>
      <c r="H1538" s="12"/>
      <c r="I1538" s="60"/>
      <c r="J1538" s="60"/>
      <c r="K1538" s="12"/>
      <c r="L1538" s="12"/>
      <c r="M1538" s="12"/>
      <c r="N1538" s="12"/>
      <c r="O1538" s="12"/>
      <c r="P1538" s="12"/>
      <c r="R1538" s="13"/>
      <c r="CN1538" s="60"/>
      <c r="CO1538" s="8"/>
      <c r="CP1538" s="8"/>
      <c r="CQ1538" s="8"/>
      <c r="CR1538" s="8"/>
      <c r="CS1538" s="8"/>
      <c r="CT1538" s="8"/>
      <c r="CU1538" s="8"/>
      <c r="CV1538" s="8"/>
      <c r="CW1538" s="8"/>
      <c r="CX1538" s="8"/>
      <c r="CY1538" s="8"/>
      <c r="CZ1538" s="8"/>
      <c r="DA1538" s="8"/>
      <c r="DB1538" s="8"/>
      <c r="DC1538" s="8"/>
      <c r="DD1538" s="8"/>
      <c r="DE1538" s="8"/>
      <c r="DF1538" s="8"/>
      <c r="DG1538" s="8"/>
      <c r="DH1538" s="8"/>
      <c r="DI1538" s="8"/>
      <c r="DJ1538" s="8"/>
      <c r="DK1538" s="8"/>
      <c r="DL1538" s="8"/>
    </row>
    <row r="1539" spans="1:116" x14ac:dyDescent="0.4">
      <c r="B1539" t="s">
        <v>332</v>
      </c>
      <c r="C1539" t="s">
        <v>80</v>
      </c>
      <c r="D1539" t="s">
        <v>774</v>
      </c>
      <c r="E1539" s="8" t="str">
        <f t="shared" ref="E1539:E1559" si="1990">ROW()&amp;" "&amp;D1539</f>
        <v>1539 GMV-S</v>
      </c>
      <c r="G1539" s="158" t="s">
        <v>78</v>
      </c>
      <c r="K1539" s="24"/>
      <c r="L1539" s="24"/>
      <c r="M1539" s="24"/>
      <c r="N1539" s="24"/>
      <c r="O1539" s="24"/>
      <c r="P1539" s="24"/>
      <c r="R1539" s="24"/>
      <c r="S1539" s="80"/>
      <c r="T1539" s="80"/>
      <c r="U1539" s="80"/>
      <c r="V1539" s="80"/>
      <c r="W1539" s="80"/>
      <c r="X1539" s="80"/>
      <c r="Y1539" s="80"/>
      <c r="Z1539" s="80"/>
      <c r="AA1539" s="80"/>
      <c r="AB1539" s="80"/>
      <c r="AC1539" s="80"/>
      <c r="AD1539" s="80"/>
      <c r="AE1539" s="80"/>
      <c r="AF1539" s="80"/>
      <c r="AG1539" s="80"/>
      <c r="AH1539" s="80"/>
      <c r="AI1539" s="80"/>
      <c r="AJ1539" s="80"/>
      <c r="AK1539" s="80"/>
      <c r="AL1539" s="80"/>
      <c r="AM1539" s="80"/>
      <c r="AN1539" s="80"/>
      <c r="AO1539" s="80"/>
      <c r="AP1539" s="80"/>
      <c r="AQ1539" s="80"/>
      <c r="AR1539" s="80"/>
      <c r="AS1539" s="80"/>
      <c r="AT1539" s="80"/>
      <c r="AU1539" s="80"/>
      <c r="AV1539" s="80"/>
      <c r="AW1539" s="80"/>
      <c r="AX1539" s="80"/>
      <c r="AY1539" s="80"/>
      <c r="AZ1539" s="80"/>
      <c r="BA1539" s="80"/>
      <c r="BB1539" s="80"/>
      <c r="BC1539" s="80"/>
      <c r="BD1539" s="80"/>
      <c r="BE1539" s="80"/>
      <c r="BF1539" s="80"/>
      <c r="BG1539" s="80"/>
      <c r="BH1539" s="80"/>
      <c r="BI1539" s="80"/>
      <c r="BJ1539" s="80"/>
      <c r="BK1539" s="80"/>
      <c r="BL1539" s="80"/>
      <c r="BM1539" s="80"/>
      <c r="BN1539" s="80"/>
      <c r="BO1539" s="80"/>
      <c r="BP1539" s="80"/>
      <c r="BQ1539" s="80"/>
      <c r="BR1539" s="80"/>
      <c r="BS1539" s="80"/>
      <c r="BT1539" s="80"/>
      <c r="BU1539" s="80"/>
      <c r="BV1539" s="80"/>
      <c r="BW1539" s="80"/>
      <c r="BX1539" s="80"/>
      <c r="BY1539" s="80"/>
      <c r="BZ1539" s="80"/>
      <c r="CA1539" s="80"/>
      <c r="CB1539" s="80"/>
      <c r="CC1539" s="80"/>
      <c r="CD1539" s="80"/>
      <c r="CE1539" s="80"/>
      <c r="CF1539" s="80"/>
      <c r="CG1539" s="80"/>
      <c r="CH1539" s="80"/>
      <c r="CI1539" s="80"/>
      <c r="CJ1539" s="80"/>
      <c r="CK1539" s="80"/>
      <c r="CL1539" s="80"/>
      <c r="CO1539" s="80"/>
      <c r="CP1539" s="80"/>
      <c r="CQ1539" s="80"/>
      <c r="CR1539" s="80"/>
      <c r="CS1539" s="80"/>
      <c r="CT1539" s="80"/>
      <c r="CU1539" s="80"/>
      <c r="CV1539" s="80"/>
      <c r="CW1539" s="80"/>
      <c r="CX1539" s="80"/>
      <c r="CY1539" s="80"/>
      <c r="CZ1539" s="80"/>
      <c r="DA1539" s="80"/>
      <c r="DB1539" s="80"/>
      <c r="DC1539" s="80"/>
      <c r="DD1539" s="80"/>
      <c r="DE1539" s="80"/>
      <c r="DF1539" s="80"/>
      <c r="DG1539" s="80"/>
      <c r="DH1539" s="80"/>
      <c r="DI1539" s="80"/>
      <c r="DJ1539" s="80"/>
      <c r="DK1539" s="80"/>
      <c r="DL1539" s="80"/>
    </row>
    <row r="1540" spans="1:116" x14ac:dyDescent="0.4">
      <c r="B1540" t="str">
        <f>E1540</f>
        <v>1540 GMV-S</v>
      </c>
      <c r="D1540" t="s">
        <v>774</v>
      </c>
      <c r="E1540" s="8" t="str">
        <f t="shared" si="1990"/>
        <v>1540 GMV-S</v>
      </c>
      <c r="G1540" s="145" t="s">
        <v>79</v>
      </c>
      <c r="H1540" s="12"/>
      <c r="I1540" s="60"/>
      <c r="J1540" s="60"/>
      <c r="K1540" s="16">
        <v>0.1</v>
      </c>
      <c r="L1540" s="16">
        <v>0.1</v>
      </c>
      <c r="M1540" s="16">
        <v>0.1</v>
      </c>
      <c r="N1540" s="16">
        <v>0.1</v>
      </c>
      <c r="O1540" s="16">
        <v>0.1</v>
      </c>
      <c r="P1540" s="16">
        <v>0.1</v>
      </c>
      <c r="R1540" s="20"/>
      <c r="S1540" s="150" cm="1">
        <f t="array" ref="S1540">INDEX($K:$P,ROW(),MATCH(S$3,$K$2:$P$2,0))</f>
        <v>0.1</v>
      </c>
      <c r="T1540" s="150" cm="1">
        <f t="array" ref="T1540">INDEX($K:$P,ROW(),MATCH(T$3,$K$2:$P$2,0))</f>
        <v>0.1</v>
      </c>
      <c r="U1540" s="150" cm="1">
        <f t="array" ref="U1540">INDEX($K:$P,ROW(),MATCH(U$3,$K$2:$P$2,0))</f>
        <v>0.1</v>
      </c>
      <c r="V1540" s="150" cm="1">
        <f t="array" ref="V1540">INDEX($K:$P,ROW(),MATCH(V$3,$K$2:$P$2,0))</f>
        <v>0.1</v>
      </c>
      <c r="W1540" s="150" cm="1">
        <f t="array" ref="W1540">INDEX($K:$P,ROW(),MATCH(W$3,$K$2:$P$2,0))</f>
        <v>0.1</v>
      </c>
      <c r="X1540" s="150" cm="1">
        <f t="array" ref="X1540">INDEX($K:$P,ROW(),MATCH(X$3,$K$2:$P$2,0))</f>
        <v>0.1</v>
      </c>
      <c r="Y1540" s="150" cm="1">
        <f t="array" ref="Y1540">INDEX($K:$P,ROW(),MATCH(Y$3,$K$2:$P$2,0))</f>
        <v>0.1</v>
      </c>
      <c r="Z1540" s="150" cm="1">
        <f t="array" ref="Z1540">INDEX($K:$P,ROW(),MATCH(Z$3,$K$2:$P$2,0))</f>
        <v>0.1</v>
      </c>
      <c r="AA1540" s="150" cm="1">
        <f t="array" ref="AA1540">INDEX($K:$P,ROW(),MATCH(AA$3,$K$2:$P$2,0))</f>
        <v>0.1</v>
      </c>
      <c r="AB1540" s="150" cm="1">
        <f t="array" ref="AB1540">INDEX($K:$P,ROW(),MATCH(AB$3,$K$2:$P$2,0))</f>
        <v>0.1</v>
      </c>
      <c r="AC1540" s="150" cm="1">
        <f t="array" ref="AC1540">INDEX($K:$P,ROW(),MATCH(AC$3,$K$2:$P$2,0))</f>
        <v>0.1</v>
      </c>
      <c r="AD1540" s="150" cm="1">
        <f t="array" ref="AD1540">INDEX($K:$P,ROW(),MATCH(AD$3,$K$2:$P$2,0))</f>
        <v>0.1</v>
      </c>
      <c r="AE1540" s="150" cm="1">
        <f t="array" ref="AE1540">INDEX($K:$P,ROW(),MATCH(AE$3,$K$2:$P$2,0))</f>
        <v>0.1</v>
      </c>
      <c r="AF1540" s="150" cm="1">
        <f t="array" ref="AF1540">INDEX($K:$P,ROW(),MATCH(AF$3,$K$2:$P$2,0))</f>
        <v>0.1</v>
      </c>
      <c r="AG1540" s="150" cm="1">
        <f t="array" ref="AG1540">INDEX($K:$P,ROW(),MATCH(AG$3,$K$2:$P$2,0))</f>
        <v>0.1</v>
      </c>
      <c r="AH1540" s="150" cm="1">
        <f t="array" ref="AH1540">INDEX($K:$P,ROW(),MATCH(AH$3,$K$2:$P$2,0))</f>
        <v>0.1</v>
      </c>
      <c r="AI1540" s="150" cm="1">
        <f t="array" ref="AI1540">INDEX($K:$P,ROW(),MATCH(AI$3,$K$2:$P$2,0))</f>
        <v>0.1</v>
      </c>
      <c r="AJ1540" s="150" cm="1">
        <f t="array" ref="AJ1540">INDEX($K:$P,ROW(),MATCH(AJ$3,$K$2:$P$2,0))</f>
        <v>0.1</v>
      </c>
      <c r="AK1540" s="150" cm="1">
        <f t="array" ref="AK1540">INDEX($K:$P,ROW(),MATCH(AK$3,$K$2:$P$2,0))</f>
        <v>0.1</v>
      </c>
      <c r="AL1540" s="150" cm="1">
        <f t="array" ref="AL1540">INDEX($K:$P,ROW(),MATCH(AL$3,$K$2:$P$2,0))</f>
        <v>0.1</v>
      </c>
      <c r="AM1540" s="150" cm="1">
        <f t="array" ref="AM1540">INDEX($K:$P,ROW(),MATCH(AM$3,$K$2:$P$2,0))</f>
        <v>0.1</v>
      </c>
      <c r="AN1540" s="150" cm="1">
        <f t="array" ref="AN1540">INDEX($K:$P,ROW(),MATCH(AN$3,$K$2:$P$2,0))</f>
        <v>0.1</v>
      </c>
      <c r="AO1540" s="150" cm="1">
        <f t="array" ref="AO1540">INDEX($K:$P,ROW(),MATCH(AO$3,$K$2:$P$2,0))</f>
        <v>0.1</v>
      </c>
      <c r="AP1540" s="150" cm="1">
        <f t="array" ref="AP1540">INDEX($K:$P,ROW(),MATCH(AP$3,$K$2:$P$2,0))</f>
        <v>0.1</v>
      </c>
      <c r="AQ1540" s="150" cm="1">
        <f t="array" ref="AQ1540">INDEX($K:$P,ROW(),MATCH(AQ$3,$K$2:$P$2,0))</f>
        <v>0.1</v>
      </c>
      <c r="AR1540" s="150" cm="1">
        <f t="array" ref="AR1540">INDEX($K:$P,ROW(),MATCH(AR$3,$K$2:$P$2,0))</f>
        <v>0.1</v>
      </c>
      <c r="AS1540" s="150" cm="1">
        <f t="array" ref="AS1540">INDEX($K:$P,ROW(),MATCH(AS$3,$K$2:$P$2,0))</f>
        <v>0.1</v>
      </c>
      <c r="AT1540" s="150" cm="1">
        <f t="array" ref="AT1540">INDEX($K:$P,ROW(),MATCH(AT$3,$K$2:$P$2,0))</f>
        <v>0.1</v>
      </c>
      <c r="AU1540" s="150" cm="1">
        <f t="array" ref="AU1540">INDEX($K:$P,ROW(),MATCH(AU$3,$K$2:$P$2,0))</f>
        <v>0.1</v>
      </c>
      <c r="AV1540" s="150" cm="1">
        <f t="array" ref="AV1540">INDEX($K:$P,ROW(),MATCH(AV$3,$K$2:$P$2,0))</f>
        <v>0.1</v>
      </c>
      <c r="AW1540" s="150" cm="1">
        <f t="array" ref="AW1540">INDEX($K:$P,ROW(),MATCH(AW$3,$K$2:$P$2,0))</f>
        <v>0.1</v>
      </c>
      <c r="AX1540" s="150" cm="1">
        <f t="array" ref="AX1540">INDEX($K:$P,ROW(),MATCH(AX$3,$K$2:$P$2,0))</f>
        <v>0.1</v>
      </c>
      <c r="AY1540" s="150" cm="1">
        <f t="array" ref="AY1540">INDEX($K:$P,ROW(),MATCH(AY$3,$K$2:$P$2,0))</f>
        <v>0.1</v>
      </c>
      <c r="AZ1540" s="150" cm="1">
        <f t="array" ref="AZ1540">INDEX($K:$P,ROW(),MATCH(AZ$3,$K$2:$P$2,0))</f>
        <v>0.1</v>
      </c>
      <c r="BA1540" s="150" cm="1">
        <f t="array" ref="BA1540">INDEX($K:$P,ROW(),MATCH(BA$3,$K$2:$P$2,0))</f>
        <v>0.1</v>
      </c>
      <c r="BB1540" s="150" cm="1">
        <f t="array" ref="BB1540">INDEX($K:$P,ROW(),MATCH(BB$3,$K$2:$P$2,0))</f>
        <v>0.1</v>
      </c>
      <c r="BC1540" s="150" cm="1">
        <f t="array" ref="BC1540">INDEX($K:$P,ROW(),MATCH(BC$3,$K$2:$P$2,0))</f>
        <v>0.1</v>
      </c>
      <c r="BD1540" s="150" cm="1">
        <f t="array" ref="BD1540">INDEX($K:$P,ROW(),MATCH(BD$3,$K$2:$P$2,0))</f>
        <v>0.1</v>
      </c>
      <c r="BE1540" s="150" cm="1">
        <f t="array" ref="BE1540">INDEX($K:$P,ROW(),MATCH(BE$3,$K$2:$P$2,0))</f>
        <v>0.1</v>
      </c>
      <c r="BF1540" s="150" cm="1">
        <f t="array" ref="BF1540">INDEX($K:$P,ROW(),MATCH(BF$3,$K$2:$P$2,0))</f>
        <v>0.1</v>
      </c>
      <c r="BG1540" s="150" cm="1">
        <f t="array" ref="BG1540">INDEX($K:$P,ROW(),MATCH(BG$3,$K$2:$P$2,0))</f>
        <v>0.1</v>
      </c>
      <c r="BH1540" s="150" cm="1">
        <f t="array" ref="BH1540">INDEX($K:$P,ROW(),MATCH(BH$3,$K$2:$P$2,0))</f>
        <v>0.1</v>
      </c>
      <c r="BI1540" s="150" cm="1">
        <f t="array" ref="BI1540">INDEX($K:$P,ROW(),MATCH(BI$3,$K$2:$P$2,0))</f>
        <v>0.1</v>
      </c>
      <c r="BJ1540" s="150" cm="1">
        <f t="array" ref="BJ1540">INDEX($K:$P,ROW(),MATCH(BJ$3,$K$2:$P$2,0))</f>
        <v>0.1</v>
      </c>
      <c r="BK1540" s="150" cm="1">
        <f t="array" ref="BK1540">INDEX($K:$P,ROW(),MATCH(BK$3,$K$2:$P$2,0))</f>
        <v>0.1</v>
      </c>
      <c r="BL1540" s="150" cm="1">
        <f t="array" ref="BL1540">INDEX($K:$P,ROW(),MATCH(BL$3,$K$2:$P$2,0))</f>
        <v>0.1</v>
      </c>
      <c r="BM1540" s="150" cm="1">
        <f t="array" ref="BM1540">INDEX($K:$P,ROW(),MATCH(BM$3,$K$2:$P$2,0))</f>
        <v>0.1</v>
      </c>
      <c r="BN1540" s="150" cm="1">
        <f t="array" ref="BN1540">INDEX($K:$P,ROW(),MATCH(BN$3,$K$2:$P$2,0))</f>
        <v>0.1</v>
      </c>
      <c r="BO1540" s="150" cm="1">
        <f t="array" ref="BO1540">INDEX($K:$P,ROW(),MATCH(BO$3,$K$2:$P$2,0))</f>
        <v>0.1</v>
      </c>
      <c r="BP1540" s="150" cm="1">
        <f t="array" ref="BP1540">INDEX($K:$P,ROW(),MATCH(BP$3,$K$2:$P$2,0))</f>
        <v>0.1</v>
      </c>
      <c r="BQ1540" s="150" cm="1">
        <f t="array" ref="BQ1540">INDEX($K:$P,ROW(),MATCH(BQ$3,$K$2:$P$2,0))</f>
        <v>0.1</v>
      </c>
      <c r="BR1540" s="150" cm="1">
        <f t="array" ref="BR1540">INDEX($K:$P,ROW(),MATCH(BR$3,$K$2:$P$2,0))</f>
        <v>0.1</v>
      </c>
      <c r="BS1540" s="150" cm="1">
        <f t="array" ref="BS1540">INDEX($K:$P,ROW(),MATCH(BS$3,$K$2:$P$2,0))</f>
        <v>0.1</v>
      </c>
      <c r="BT1540" s="150" cm="1">
        <f t="array" ref="BT1540">INDEX($K:$P,ROW(),MATCH(BT$3,$K$2:$P$2,0))</f>
        <v>0.1</v>
      </c>
      <c r="BU1540" s="150" cm="1">
        <f t="array" ref="BU1540">INDEX($K:$P,ROW(),MATCH(BU$3,$K$2:$P$2,0))</f>
        <v>0.1</v>
      </c>
      <c r="BV1540" s="150" cm="1">
        <f t="array" ref="BV1540">INDEX($K:$P,ROW(),MATCH(BV$3,$K$2:$P$2,0))</f>
        <v>0.1</v>
      </c>
      <c r="BW1540" s="150" cm="1">
        <f t="array" ref="BW1540">INDEX($K:$P,ROW(),MATCH(BW$3,$K$2:$P$2,0))</f>
        <v>0.1</v>
      </c>
      <c r="BX1540" s="150" cm="1">
        <f t="array" ref="BX1540">INDEX($K:$P,ROW(),MATCH(BX$3,$K$2:$P$2,0))</f>
        <v>0.1</v>
      </c>
      <c r="BY1540" s="150" cm="1">
        <f t="array" ref="BY1540">INDEX($K:$P,ROW(),MATCH(BY$3,$K$2:$P$2,0))</f>
        <v>0.1</v>
      </c>
      <c r="BZ1540" s="150" cm="1">
        <f t="array" ref="BZ1540">INDEX($K:$P,ROW(),MATCH(BZ$3,$K$2:$P$2,0))</f>
        <v>0.1</v>
      </c>
      <c r="CA1540" s="150" cm="1">
        <f t="array" ref="CA1540">INDEX($K:$P,ROW(),MATCH(CA$3,$K$2:$P$2,0))</f>
        <v>0.1</v>
      </c>
      <c r="CB1540" s="150" cm="1">
        <f t="array" ref="CB1540">INDEX($K:$P,ROW(),MATCH(CB$3,$K$2:$P$2,0))</f>
        <v>0.1</v>
      </c>
      <c r="CC1540" s="150" cm="1">
        <f t="array" ref="CC1540">INDEX($K:$P,ROW(),MATCH(CC$3,$K$2:$P$2,0))</f>
        <v>0.1</v>
      </c>
      <c r="CD1540" s="150" cm="1">
        <f t="array" ref="CD1540">INDEX($K:$P,ROW(),MATCH(CD$3,$K$2:$P$2,0))</f>
        <v>0.1</v>
      </c>
      <c r="CE1540" s="150" cm="1">
        <f t="array" ref="CE1540">INDEX($K:$P,ROW(),MATCH(CE$3,$K$2:$P$2,0))</f>
        <v>0.1</v>
      </c>
      <c r="CF1540" s="150" cm="1">
        <f t="array" ref="CF1540">INDEX($K:$P,ROW(),MATCH(CF$3,$K$2:$P$2,0))</f>
        <v>0.1</v>
      </c>
      <c r="CG1540" s="150" cm="1">
        <f t="array" ref="CG1540">INDEX($K:$P,ROW(),MATCH(CG$3,$K$2:$P$2,0))</f>
        <v>0.1</v>
      </c>
      <c r="CH1540" s="150" cm="1">
        <f t="array" ref="CH1540">INDEX($K:$P,ROW(),MATCH(CH$3,$K$2:$P$2,0))</f>
        <v>0.1</v>
      </c>
      <c r="CI1540" s="150" cm="1">
        <f t="array" ref="CI1540">INDEX($K:$P,ROW(),MATCH(CI$3,$K$2:$P$2,0))</f>
        <v>0.1</v>
      </c>
      <c r="CJ1540" s="150" cm="1">
        <f t="array" ref="CJ1540">INDEX($K:$P,ROW(),MATCH(CJ$3,$K$2:$P$2,0))</f>
        <v>0.1</v>
      </c>
      <c r="CK1540" s="150" cm="1">
        <f t="array" ref="CK1540">INDEX($K:$P,ROW(),MATCH(CK$3,$K$2:$P$2,0))</f>
        <v>0.1</v>
      </c>
      <c r="CL1540" s="150" cm="1">
        <f t="array" ref="CL1540">INDEX($K:$P,ROW(),MATCH(CL$3,$K$2:$P$2,0))</f>
        <v>0.1</v>
      </c>
      <c r="CN1540" s="60"/>
      <c r="CO1540" s="150" t="e" cm="1">
        <f t="array" ref="CO1540">INDEX($K:$P,ROW(),MATCH(CO$3,$K$2:$P$2,0))</f>
        <v>#N/A</v>
      </c>
      <c r="CP1540" s="150" t="e" cm="1">
        <f t="array" ref="CP1540">INDEX($K:$P,ROW(),MATCH(CP$3,$K$2:$P$2,0))</f>
        <v>#N/A</v>
      </c>
      <c r="CQ1540" s="150" t="e" cm="1">
        <f t="array" ref="CQ1540">INDEX($K:$P,ROW(),MATCH(CQ$3,$K$2:$P$2,0))</f>
        <v>#N/A</v>
      </c>
      <c r="CR1540" s="150" t="e" cm="1">
        <f t="array" ref="CR1540">INDEX($K:$P,ROW(),MATCH(CR$3,$K$2:$P$2,0))</f>
        <v>#N/A</v>
      </c>
      <c r="CS1540" s="150" t="e" cm="1">
        <f t="array" ref="CS1540">INDEX($K:$P,ROW(),MATCH(CS$3,$K$2:$P$2,0))</f>
        <v>#N/A</v>
      </c>
      <c r="CT1540" s="150" t="e" cm="1">
        <f t="array" ref="CT1540">INDEX($K:$P,ROW(),MATCH(CT$3,$K$2:$P$2,0))</f>
        <v>#N/A</v>
      </c>
      <c r="CU1540" s="150" t="e" cm="1">
        <f t="array" ref="CU1540">INDEX($K:$P,ROW(),MATCH(CU$3,$K$2:$P$2,0))</f>
        <v>#N/A</v>
      </c>
      <c r="CV1540" s="150" t="e" cm="1">
        <f t="array" ref="CV1540">INDEX($K:$P,ROW(),MATCH(CV$3,$K$2:$P$2,0))</f>
        <v>#N/A</v>
      </c>
      <c r="CW1540" s="150" t="e" cm="1">
        <f t="array" ref="CW1540">INDEX($K:$P,ROW(),MATCH(CW$3,$K$2:$P$2,0))</f>
        <v>#N/A</v>
      </c>
      <c r="CX1540" s="150" t="e" cm="1">
        <f t="array" ref="CX1540">INDEX($K:$P,ROW(),MATCH(CX$3,$K$2:$P$2,0))</f>
        <v>#N/A</v>
      </c>
      <c r="CY1540" s="150" t="e" cm="1">
        <f t="array" ref="CY1540">INDEX($K:$P,ROW(),MATCH(CY$3,$K$2:$P$2,0))</f>
        <v>#N/A</v>
      </c>
      <c r="CZ1540" s="150" t="e" cm="1">
        <f t="array" ref="CZ1540">INDEX($K:$P,ROW(),MATCH(CZ$3,$K$2:$P$2,0))</f>
        <v>#N/A</v>
      </c>
      <c r="DA1540" s="150" t="e" cm="1">
        <f t="array" ref="DA1540">INDEX($K:$P,ROW(),MATCH(DA$3,$K$2:$P$2,0))</f>
        <v>#N/A</v>
      </c>
      <c r="DB1540" s="150" t="e" cm="1">
        <f t="array" ref="DB1540">INDEX($K:$P,ROW(),MATCH(DB$3,$K$2:$P$2,0))</f>
        <v>#N/A</v>
      </c>
      <c r="DC1540" s="150" t="e" cm="1">
        <f t="array" ref="DC1540">INDEX($K:$P,ROW(),MATCH(DC$3,$K$2:$P$2,0))</f>
        <v>#N/A</v>
      </c>
      <c r="DD1540" s="150" t="e" cm="1">
        <f t="array" ref="DD1540">INDEX($K:$P,ROW(),MATCH(DD$3,$K$2:$P$2,0))</f>
        <v>#N/A</v>
      </c>
      <c r="DE1540" s="150" t="e" cm="1">
        <f t="array" ref="DE1540">INDEX($K:$P,ROW(),MATCH(DE$3,$K$2:$P$2,0))</f>
        <v>#N/A</v>
      </c>
      <c r="DF1540" s="150" t="e" cm="1">
        <f t="array" ref="DF1540">INDEX($K:$P,ROW(),MATCH(DF$3,$K$2:$P$2,0))</f>
        <v>#N/A</v>
      </c>
      <c r="DG1540" s="150" t="e" cm="1">
        <f t="array" ref="DG1540">INDEX($K:$P,ROW(),MATCH(DG$3,$K$2:$P$2,0))</f>
        <v>#N/A</v>
      </c>
      <c r="DH1540" s="150" t="e" cm="1">
        <f t="array" ref="DH1540">INDEX($K:$P,ROW(),MATCH(DH$3,$K$2:$P$2,0))</f>
        <v>#N/A</v>
      </c>
      <c r="DI1540" s="150" t="e" cm="1">
        <f t="array" ref="DI1540">INDEX($K:$P,ROW(),MATCH(DI$3,$K$2:$P$2,0))</f>
        <v>#N/A</v>
      </c>
      <c r="DJ1540" s="150" t="e" cm="1">
        <f t="array" ref="DJ1540">INDEX($K:$P,ROW(),MATCH(DJ$3,$K$2:$P$2,0))</f>
        <v>#N/A</v>
      </c>
      <c r="DK1540" s="150" t="e" cm="1">
        <f t="array" ref="DK1540">INDEX($K:$P,ROW(),MATCH(DK$3,$K$2:$P$2,0))</f>
        <v>#N/A</v>
      </c>
      <c r="DL1540" s="150" t="e" cm="1">
        <f t="array" ref="DL1540">INDEX($K:$P,ROW(),MATCH(DL$3,$K$2:$P$2,0))</f>
        <v>#N/A</v>
      </c>
    </row>
    <row r="1541" spans="1:116" x14ac:dyDescent="0.4">
      <c r="B1541" t="str">
        <f>E1541</f>
        <v>1541 GMV-S</v>
      </c>
      <c r="C1541" t="s">
        <v>198</v>
      </c>
      <c r="D1541" t="s">
        <v>774</v>
      </c>
      <c r="E1541" s="8" t="str">
        <f t="shared" si="1990"/>
        <v>1541 GMV-S</v>
      </c>
      <c r="G1541" s="126" t="str">
        <f>"Revenue - "&amp;SUBSTITUTE(G1537,":","")</f>
        <v>Revenue - Secondary GMV</v>
      </c>
      <c r="H1541" s="27"/>
      <c r="I1541" s="78"/>
      <c r="J1541" s="78"/>
      <c r="K1541" s="118">
        <f ca="1">SUMIF($3:$3,K$2,1541:1541)</f>
        <v>12000</v>
      </c>
      <c r="L1541" s="118">
        <f ca="1">SUMIF($3:$3,L$2,1541:1541)</f>
        <v>12000</v>
      </c>
      <c r="M1541" s="118">
        <f ca="1">SUMIF($3:$3,M$2,1541:1541)</f>
        <v>12000</v>
      </c>
      <c r="N1541" s="118">
        <f ca="1">SUMIF($3:$3,N$2,1541:1541)</f>
        <v>12000</v>
      </c>
      <c r="O1541" s="118">
        <f ca="1">SUMIF($3:$3,O$2,1541:1541)</f>
        <v>12000</v>
      </c>
      <c r="P1541" s="118">
        <f ca="1">SUMIF($3:$3,P$2,1541:1541)</f>
        <v>12000</v>
      </c>
      <c r="R1541" s="118"/>
      <c r="S1541" s="148" cm="1">
        <f t="array" aca="1" ref="S1541" ca="1">S1540*INDIRECT(S1531)</f>
        <v>1000</v>
      </c>
      <c r="T1541" s="148" cm="1">
        <f t="array" aca="1" ref="T1541" ca="1">T1540*INDIRECT(T1531)</f>
        <v>1000</v>
      </c>
      <c r="U1541" s="148" cm="1">
        <f t="array" aca="1" ref="U1541" ca="1">U1540*INDIRECT(U1531)</f>
        <v>1000</v>
      </c>
      <c r="V1541" s="148" cm="1">
        <f t="array" aca="1" ref="V1541" ca="1">V1540*INDIRECT(V1531)</f>
        <v>1000</v>
      </c>
      <c r="W1541" s="148" cm="1">
        <f t="array" aca="1" ref="W1541" ca="1">W1540*INDIRECT(W1531)</f>
        <v>1000</v>
      </c>
      <c r="X1541" s="148" cm="1">
        <f t="array" aca="1" ref="X1541" ca="1">X1540*INDIRECT(X1531)</f>
        <v>1000</v>
      </c>
      <c r="Y1541" s="148" cm="1">
        <f t="array" aca="1" ref="Y1541" ca="1">Y1540*INDIRECT(Y1531)</f>
        <v>1000</v>
      </c>
      <c r="Z1541" s="148" cm="1">
        <f t="array" aca="1" ref="Z1541" ca="1">Z1540*INDIRECT(Z1531)</f>
        <v>1000</v>
      </c>
      <c r="AA1541" s="148" cm="1">
        <f t="array" aca="1" ref="AA1541" ca="1">AA1540*INDIRECT(AA1531)</f>
        <v>1000</v>
      </c>
      <c r="AB1541" s="148" cm="1">
        <f t="array" aca="1" ref="AB1541" ca="1">AB1540*INDIRECT(AB1531)</f>
        <v>1000</v>
      </c>
      <c r="AC1541" s="148" cm="1">
        <f t="array" aca="1" ref="AC1541" ca="1">AC1540*INDIRECT(AC1531)</f>
        <v>1000</v>
      </c>
      <c r="AD1541" s="148" cm="1">
        <f t="array" aca="1" ref="AD1541" ca="1">AD1540*INDIRECT(AD1531)</f>
        <v>1000</v>
      </c>
      <c r="AE1541" s="148" cm="1">
        <f t="array" aca="1" ref="AE1541" ca="1">AE1540*INDIRECT(AE1531)</f>
        <v>1000</v>
      </c>
      <c r="AF1541" s="148" cm="1">
        <f t="array" aca="1" ref="AF1541" ca="1">AF1540*INDIRECT(AF1531)</f>
        <v>1000</v>
      </c>
      <c r="AG1541" s="148" cm="1">
        <f t="array" aca="1" ref="AG1541" ca="1">AG1540*INDIRECT(AG1531)</f>
        <v>1000</v>
      </c>
      <c r="AH1541" s="148" cm="1">
        <f t="array" aca="1" ref="AH1541" ca="1">AH1540*INDIRECT(AH1531)</f>
        <v>1000</v>
      </c>
      <c r="AI1541" s="148" cm="1">
        <f t="array" aca="1" ref="AI1541" ca="1">AI1540*INDIRECT(AI1531)</f>
        <v>1000</v>
      </c>
      <c r="AJ1541" s="148" cm="1">
        <f t="array" aca="1" ref="AJ1541" ca="1">AJ1540*INDIRECT(AJ1531)</f>
        <v>1000</v>
      </c>
      <c r="AK1541" s="148" cm="1">
        <f t="array" aca="1" ref="AK1541" ca="1">AK1540*INDIRECT(AK1531)</f>
        <v>1000</v>
      </c>
      <c r="AL1541" s="148" cm="1">
        <f t="array" aca="1" ref="AL1541" ca="1">AL1540*INDIRECT(AL1531)</f>
        <v>1000</v>
      </c>
      <c r="AM1541" s="148" cm="1">
        <f t="array" aca="1" ref="AM1541" ca="1">AM1540*INDIRECT(AM1531)</f>
        <v>1000</v>
      </c>
      <c r="AN1541" s="148" cm="1">
        <f t="array" aca="1" ref="AN1541" ca="1">AN1540*INDIRECT(AN1531)</f>
        <v>1000</v>
      </c>
      <c r="AO1541" s="148" cm="1">
        <f t="array" aca="1" ref="AO1541" ca="1">AO1540*INDIRECT(AO1531)</f>
        <v>1000</v>
      </c>
      <c r="AP1541" s="148" cm="1">
        <f t="array" aca="1" ref="AP1541" ca="1">AP1540*INDIRECT(AP1531)</f>
        <v>1000</v>
      </c>
      <c r="AQ1541" s="148" cm="1">
        <f t="array" aca="1" ref="AQ1541" ca="1">AQ1540*INDIRECT(AQ1531)</f>
        <v>1000</v>
      </c>
      <c r="AR1541" s="148" cm="1">
        <f t="array" aca="1" ref="AR1541" ca="1">AR1540*INDIRECT(AR1531)</f>
        <v>1000</v>
      </c>
      <c r="AS1541" s="148" cm="1">
        <f t="array" aca="1" ref="AS1541" ca="1">AS1540*INDIRECT(AS1531)</f>
        <v>1000</v>
      </c>
      <c r="AT1541" s="148" cm="1">
        <f t="array" aca="1" ref="AT1541" ca="1">AT1540*INDIRECT(AT1531)</f>
        <v>1000</v>
      </c>
      <c r="AU1541" s="148" cm="1">
        <f t="array" aca="1" ref="AU1541" ca="1">AU1540*INDIRECT(AU1531)</f>
        <v>1000</v>
      </c>
      <c r="AV1541" s="148" cm="1">
        <f t="array" aca="1" ref="AV1541" ca="1">AV1540*INDIRECT(AV1531)</f>
        <v>1000</v>
      </c>
      <c r="AW1541" s="148" cm="1">
        <f t="array" aca="1" ref="AW1541" ca="1">AW1540*INDIRECT(AW1531)</f>
        <v>1000</v>
      </c>
      <c r="AX1541" s="148" cm="1">
        <f t="array" aca="1" ref="AX1541" ca="1">AX1540*INDIRECT(AX1531)</f>
        <v>1000</v>
      </c>
      <c r="AY1541" s="148" cm="1">
        <f t="array" aca="1" ref="AY1541" ca="1">AY1540*INDIRECT(AY1531)</f>
        <v>1000</v>
      </c>
      <c r="AZ1541" s="148" cm="1">
        <f t="array" aca="1" ref="AZ1541" ca="1">AZ1540*INDIRECT(AZ1531)</f>
        <v>1000</v>
      </c>
      <c r="BA1541" s="148" cm="1">
        <f t="array" aca="1" ref="BA1541" ca="1">BA1540*INDIRECT(BA1531)</f>
        <v>1000</v>
      </c>
      <c r="BB1541" s="148" cm="1">
        <f t="array" aca="1" ref="BB1541" ca="1">BB1540*INDIRECT(BB1531)</f>
        <v>1000</v>
      </c>
      <c r="BC1541" s="148" cm="1">
        <f t="array" aca="1" ref="BC1541" ca="1">BC1540*INDIRECT(BC1531)</f>
        <v>1000</v>
      </c>
      <c r="BD1541" s="148" cm="1">
        <f t="array" aca="1" ref="BD1541" ca="1">BD1540*INDIRECT(BD1531)</f>
        <v>1000</v>
      </c>
      <c r="BE1541" s="148" cm="1">
        <f t="array" aca="1" ref="BE1541" ca="1">BE1540*INDIRECT(BE1531)</f>
        <v>1000</v>
      </c>
      <c r="BF1541" s="148" cm="1">
        <f t="array" aca="1" ref="BF1541" ca="1">BF1540*INDIRECT(BF1531)</f>
        <v>1000</v>
      </c>
      <c r="BG1541" s="148" cm="1">
        <f t="array" aca="1" ref="BG1541" ca="1">BG1540*INDIRECT(BG1531)</f>
        <v>1000</v>
      </c>
      <c r="BH1541" s="148" cm="1">
        <f t="array" aca="1" ref="BH1541" ca="1">BH1540*INDIRECT(BH1531)</f>
        <v>1000</v>
      </c>
      <c r="BI1541" s="148" cm="1">
        <f t="array" aca="1" ref="BI1541" ca="1">BI1540*INDIRECT(BI1531)</f>
        <v>1000</v>
      </c>
      <c r="BJ1541" s="148" cm="1">
        <f t="array" aca="1" ref="BJ1541" ca="1">BJ1540*INDIRECT(BJ1531)</f>
        <v>1000</v>
      </c>
      <c r="BK1541" s="148" cm="1">
        <f t="array" aca="1" ref="BK1541" ca="1">BK1540*INDIRECT(BK1531)</f>
        <v>1000</v>
      </c>
      <c r="BL1541" s="148" cm="1">
        <f t="array" aca="1" ref="BL1541" ca="1">BL1540*INDIRECT(BL1531)</f>
        <v>1000</v>
      </c>
      <c r="BM1541" s="148" cm="1">
        <f t="array" aca="1" ref="BM1541" ca="1">BM1540*INDIRECT(BM1531)</f>
        <v>1000</v>
      </c>
      <c r="BN1541" s="148" cm="1">
        <f t="array" aca="1" ref="BN1541" ca="1">BN1540*INDIRECT(BN1531)</f>
        <v>1000</v>
      </c>
      <c r="BO1541" s="148" cm="1">
        <f t="array" aca="1" ref="BO1541" ca="1">BO1540*INDIRECT(BO1531)</f>
        <v>1000</v>
      </c>
      <c r="BP1541" s="148" cm="1">
        <f t="array" aca="1" ref="BP1541" ca="1">BP1540*INDIRECT(BP1531)</f>
        <v>1000</v>
      </c>
      <c r="BQ1541" s="148" cm="1">
        <f t="array" aca="1" ref="BQ1541" ca="1">BQ1540*INDIRECT(BQ1531)</f>
        <v>1000</v>
      </c>
      <c r="BR1541" s="148" cm="1">
        <f t="array" aca="1" ref="BR1541" ca="1">BR1540*INDIRECT(BR1531)</f>
        <v>1000</v>
      </c>
      <c r="BS1541" s="148" cm="1">
        <f t="array" aca="1" ref="BS1541" ca="1">BS1540*INDIRECT(BS1531)</f>
        <v>1000</v>
      </c>
      <c r="BT1541" s="148" cm="1">
        <f t="array" aca="1" ref="BT1541" ca="1">BT1540*INDIRECT(BT1531)</f>
        <v>1000</v>
      </c>
      <c r="BU1541" s="148" cm="1">
        <f t="array" aca="1" ref="BU1541" ca="1">BU1540*INDIRECT(BU1531)</f>
        <v>1000</v>
      </c>
      <c r="BV1541" s="148" cm="1">
        <f t="array" aca="1" ref="BV1541" ca="1">BV1540*INDIRECT(BV1531)</f>
        <v>1000</v>
      </c>
      <c r="BW1541" s="148" cm="1">
        <f t="array" aca="1" ref="BW1541" ca="1">BW1540*INDIRECT(BW1531)</f>
        <v>1000</v>
      </c>
      <c r="BX1541" s="148" cm="1">
        <f t="array" aca="1" ref="BX1541" ca="1">BX1540*INDIRECT(BX1531)</f>
        <v>1000</v>
      </c>
      <c r="BY1541" s="148" cm="1">
        <f t="array" aca="1" ref="BY1541" ca="1">BY1540*INDIRECT(BY1531)</f>
        <v>1000</v>
      </c>
      <c r="BZ1541" s="148" cm="1">
        <f t="array" aca="1" ref="BZ1541" ca="1">BZ1540*INDIRECT(BZ1531)</f>
        <v>1000</v>
      </c>
      <c r="CA1541" s="148" cm="1">
        <f t="array" aca="1" ref="CA1541" ca="1">CA1540*INDIRECT(CA1531)</f>
        <v>1000</v>
      </c>
      <c r="CB1541" s="148" cm="1">
        <f t="array" aca="1" ref="CB1541" ca="1">CB1540*INDIRECT(CB1531)</f>
        <v>1000</v>
      </c>
      <c r="CC1541" s="148" cm="1">
        <f t="array" aca="1" ref="CC1541" ca="1">CC1540*INDIRECT(CC1531)</f>
        <v>1000</v>
      </c>
      <c r="CD1541" s="148" cm="1">
        <f t="array" aca="1" ref="CD1541" ca="1">CD1540*INDIRECT(CD1531)</f>
        <v>1000</v>
      </c>
      <c r="CE1541" s="148" cm="1">
        <f t="array" aca="1" ref="CE1541" ca="1">CE1540*INDIRECT(CE1531)</f>
        <v>1000</v>
      </c>
      <c r="CF1541" s="148" cm="1">
        <f t="array" aca="1" ref="CF1541" ca="1">CF1540*INDIRECT(CF1531)</f>
        <v>1000</v>
      </c>
      <c r="CG1541" s="148" cm="1">
        <f t="array" aca="1" ref="CG1541" ca="1">CG1540*INDIRECT(CG1531)</f>
        <v>1000</v>
      </c>
      <c r="CH1541" s="148" cm="1">
        <f t="array" aca="1" ref="CH1541" ca="1">CH1540*INDIRECT(CH1531)</f>
        <v>1000</v>
      </c>
      <c r="CI1541" s="148" cm="1">
        <f t="array" aca="1" ref="CI1541" ca="1">CI1540*INDIRECT(CI1531)</f>
        <v>1000</v>
      </c>
      <c r="CJ1541" s="148" cm="1">
        <f t="array" aca="1" ref="CJ1541" ca="1">CJ1540*INDIRECT(CJ1531)</f>
        <v>1000</v>
      </c>
      <c r="CK1541" s="148" cm="1">
        <f t="array" aca="1" ref="CK1541" ca="1">CK1540*INDIRECT(CK1531)</f>
        <v>1000</v>
      </c>
      <c r="CL1541" s="148" cm="1">
        <f t="array" aca="1" ref="CL1541" ca="1">CL1540*INDIRECT(CL1531)</f>
        <v>1000</v>
      </c>
      <c r="CN1541" s="78"/>
      <c r="CO1541" s="148" t="e" cm="1">
        <f t="array" aca="1" ref="CO1541" ca="1">CO1540*INDIRECT(CO1531)</f>
        <v>#N/A</v>
      </c>
      <c r="CP1541" s="148" t="e" cm="1">
        <f t="array" aca="1" ref="CP1541" ca="1">CP1540*INDIRECT(CP1531)</f>
        <v>#N/A</v>
      </c>
      <c r="CQ1541" s="148" t="e" cm="1">
        <f t="array" aca="1" ref="CQ1541" ca="1">CQ1540*INDIRECT(CQ1531)</f>
        <v>#N/A</v>
      </c>
      <c r="CR1541" s="148" t="e" cm="1">
        <f t="array" aca="1" ref="CR1541" ca="1">CR1540*INDIRECT(CR1531)</f>
        <v>#N/A</v>
      </c>
      <c r="CS1541" s="148" t="e" cm="1">
        <f t="array" aca="1" ref="CS1541" ca="1">CS1540*INDIRECT(CS1531)</f>
        <v>#N/A</v>
      </c>
      <c r="CT1541" s="148" t="e" cm="1">
        <f t="array" aca="1" ref="CT1541" ca="1">CT1540*INDIRECT(CT1531)</f>
        <v>#N/A</v>
      </c>
      <c r="CU1541" s="148" t="e" cm="1">
        <f t="array" aca="1" ref="CU1541" ca="1">CU1540*INDIRECT(CU1531)</f>
        <v>#N/A</v>
      </c>
      <c r="CV1541" s="148" t="e" cm="1">
        <f t="array" aca="1" ref="CV1541" ca="1">CV1540*INDIRECT(CV1531)</f>
        <v>#N/A</v>
      </c>
      <c r="CW1541" s="148" t="e" cm="1">
        <f t="array" aca="1" ref="CW1541" ca="1">CW1540*INDIRECT(CW1531)</f>
        <v>#N/A</v>
      </c>
      <c r="CX1541" s="148" t="e" cm="1">
        <f t="array" aca="1" ref="CX1541" ca="1">CX1540*INDIRECT(CX1531)</f>
        <v>#N/A</v>
      </c>
      <c r="CY1541" s="148" t="e" cm="1">
        <f t="array" aca="1" ref="CY1541" ca="1">CY1540*INDIRECT(CY1531)</f>
        <v>#N/A</v>
      </c>
      <c r="CZ1541" s="148" t="e" cm="1">
        <f t="array" aca="1" ref="CZ1541" ca="1">CZ1540*INDIRECT(CZ1531)</f>
        <v>#N/A</v>
      </c>
      <c r="DA1541" s="148" t="e" cm="1">
        <f t="array" aca="1" ref="DA1541" ca="1">DA1540*INDIRECT(DA1531)</f>
        <v>#N/A</v>
      </c>
      <c r="DB1541" s="148" t="e" cm="1">
        <f t="array" aca="1" ref="DB1541" ca="1">DB1540*INDIRECT(DB1531)</f>
        <v>#N/A</v>
      </c>
      <c r="DC1541" s="148" t="e" cm="1">
        <f t="array" aca="1" ref="DC1541" ca="1">DC1540*INDIRECT(DC1531)</f>
        <v>#N/A</v>
      </c>
      <c r="DD1541" s="148" t="e" cm="1">
        <f t="array" aca="1" ref="DD1541" ca="1">DD1540*INDIRECT(DD1531)</f>
        <v>#N/A</v>
      </c>
      <c r="DE1541" s="148" t="e" cm="1">
        <f t="array" aca="1" ref="DE1541" ca="1">DE1540*INDIRECT(DE1531)</f>
        <v>#N/A</v>
      </c>
      <c r="DF1541" s="148" t="e" cm="1">
        <f t="array" aca="1" ref="DF1541" ca="1">DF1540*INDIRECT(DF1531)</f>
        <v>#N/A</v>
      </c>
      <c r="DG1541" s="148" t="e" cm="1">
        <f t="array" aca="1" ref="DG1541" ca="1">DG1540*INDIRECT(DG1531)</f>
        <v>#N/A</v>
      </c>
      <c r="DH1541" s="148" t="e" cm="1">
        <f t="array" aca="1" ref="DH1541" ca="1">DH1540*INDIRECT(DH1531)</f>
        <v>#N/A</v>
      </c>
      <c r="DI1541" s="148" t="e" cm="1">
        <f t="array" aca="1" ref="DI1541" ca="1">DI1540*INDIRECT(DI1531)</f>
        <v>#N/A</v>
      </c>
      <c r="DJ1541" s="148" t="e" cm="1">
        <f t="array" aca="1" ref="DJ1541" ca="1">DJ1540*INDIRECT(DJ1531)</f>
        <v>#N/A</v>
      </c>
      <c r="DK1541" s="148" t="e" cm="1">
        <f t="array" aca="1" ref="DK1541" ca="1">DK1540*INDIRECT(DK1531)</f>
        <v>#N/A</v>
      </c>
      <c r="DL1541" s="148" t="e" cm="1">
        <f t="array" aca="1" ref="DL1541" ca="1">DL1540*INDIRECT(DL1531)</f>
        <v>#N/A</v>
      </c>
    </row>
    <row r="1542" spans="1:116" x14ac:dyDescent="0.4">
      <c r="B1542" t="s">
        <v>244</v>
      </c>
      <c r="D1542" t="s">
        <v>774</v>
      </c>
      <c r="E1542" s="8" t="str">
        <f t="shared" si="1990"/>
        <v>1542 GMV-S</v>
      </c>
      <c r="G1542" s="9"/>
      <c r="H1542" s="27"/>
      <c r="I1542" s="78"/>
      <c r="J1542" s="78"/>
      <c r="K1542" s="33"/>
      <c r="L1542" s="33"/>
      <c r="M1542" s="33"/>
      <c r="N1542" s="33"/>
      <c r="O1542" s="33"/>
      <c r="P1542" s="33"/>
      <c r="R1542" s="33"/>
      <c r="S1542" s="77"/>
      <c r="T1542" s="77"/>
      <c r="U1542" s="77"/>
      <c r="V1542" s="77"/>
      <c r="W1542" s="77"/>
      <c r="X1542" s="77"/>
      <c r="Y1542" s="77"/>
      <c r="Z1542" s="77"/>
      <c r="AA1542" s="77"/>
      <c r="AB1542" s="77"/>
      <c r="AC1542" s="77"/>
      <c r="AD1542" s="77"/>
      <c r="AE1542" s="77"/>
      <c r="AF1542" s="77"/>
      <c r="AG1542" s="77"/>
      <c r="AH1542" s="77"/>
      <c r="AI1542" s="77"/>
      <c r="AJ1542" s="77"/>
      <c r="AK1542" s="77"/>
      <c r="AL1542" s="77"/>
      <c r="AM1542" s="77"/>
      <c r="AN1542" s="77"/>
      <c r="AO1542" s="77"/>
      <c r="AP1542" s="77"/>
      <c r="AQ1542" s="77"/>
      <c r="AR1542" s="77"/>
      <c r="AS1542" s="77"/>
      <c r="AT1542" s="77"/>
      <c r="AU1542" s="77"/>
      <c r="AV1542" s="77"/>
      <c r="AW1542" s="77"/>
      <c r="AX1542" s="77"/>
      <c r="AY1542" s="77"/>
      <c r="AZ1542" s="77"/>
      <c r="BA1542" s="77"/>
      <c r="BB1542" s="77"/>
      <c r="BC1542" s="77"/>
      <c r="BD1542" s="77"/>
      <c r="BE1542" s="77"/>
      <c r="BF1542" s="77"/>
      <c r="BG1542" s="77"/>
      <c r="BH1542" s="77"/>
      <c r="BI1542" s="77"/>
      <c r="BJ1542" s="77"/>
      <c r="BK1542" s="77"/>
      <c r="BL1542" s="77"/>
      <c r="BM1542" s="77"/>
      <c r="BN1542" s="77"/>
      <c r="BO1542" s="77"/>
      <c r="BP1542" s="77"/>
      <c r="BQ1542" s="77"/>
      <c r="BR1542" s="77"/>
      <c r="BS1542" s="77"/>
      <c r="BT1542" s="77"/>
      <c r="BU1542" s="77"/>
      <c r="BV1542" s="77"/>
      <c r="BW1542" s="77"/>
      <c r="BX1542" s="77"/>
      <c r="BY1542" s="77"/>
      <c r="BZ1542" s="77"/>
      <c r="CA1542" s="77"/>
      <c r="CB1542" s="77"/>
      <c r="CC1542" s="77"/>
      <c r="CD1542" s="77"/>
      <c r="CE1542" s="77"/>
      <c r="CF1542" s="77"/>
      <c r="CG1542" s="77"/>
      <c r="CH1542" s="77"/>
      <c r="CI1542" s="77"/>
      <c r="CJ1542" s="77"/>
      <c r="CK1542" s="77"/>
      <c r="CL1542" s="77"/>
      <c r="CN1542" s="78"/>
      <c r="CO1542" s="77"/>
      <c r="CP1542" s="77"/>
      <c r="CQ1542" s="77"/>
      <c r="CR1542" s="77"/>
      <c r="CS1542" s="77"/>
      <c r="CT1542" s="77"/>
      <c r="CU1542" s="77"/>
      <c r="CV1542" s="77"/>
      <c r="CW1542" s="77"/>
      <c r="CX1542" s="77"/>
      <c r="CY1542" s="77"/>
      <c r="CZ1542" s="77"/>
      <c r="DA1542" s="77"/>
      <c r="DB1542" s="77"/>
      <c r="DC1542" s="77"/>
      <c r="DD1542" s="77"/>
      <c r="DE1542" s="77"/>
      <c r="DF1542" s="77"/>
      <c r="DG1542" s="77"/>
      <c r="DH1542" s="77"/>
      <c r="DI1542" s="77"/>
      <c r="DJ1542" s="77"/>
      <c r="DK1542" s="77"/>
      <c r="DL1542" s="77"/>
    </row>
    <row r="1543" spans="1:116" x14ac:dyDescent="0.4">
      <c r="B1543" t="s">
        <v>332</v>
      </c>
      <c r="D1543" t="s">
        <v>774</v>
      </c>
      <c r="E1543" s="8" t="str">
        <f t="shared" si="1990"/>
        <v>1543 GMV-S</v>
      </c>
      <c r="G1543" s="136" t="str">
        <f>G1529</f>
        <v>(Primary label)</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774</v>
      </c>
      <c r="E1544" s="8" t="str">
        <f t="shared" si="1990"/>
        <v>1544 GMV-S</v>
      </c>
      <c r="G1544" s="136" t="str">
        <f>G1530</f>
        <v>primary unit</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774</v>
      </c>
      <c r="E1545" s="8" t="str">
        <f t="shared" ref="E1545:E1554" si="1991">ROW()&amp;" "&amp;D1545</f>
        <v>1545 GMV-S</v>
      </c>
      <c r="G1545" s="136" t="str">
        <f>G1531</f>
        <v>Primary revenue driver</v>
      </c>
      <c r="H1545" s="27"/>
      <c r="I1545" s="78"/>
      <c r="J1545" s="78"/>
      <c r="K1545" s="33"/>
      <c r="L1545" s="33"/>
      <c r="M1545" s="33"/>
      <c r="N1545" s="33"/>
      <c r="O1545" s="33"/>
      <c r="P1545" s="33"/>
      <c r="R1545" s="33"/>
      <c r="S1545" s="179" t="str">
        <f t="shared" ref="S1545:AX1554" si="1992">S1531</f>
        <v>S$16</v>
      </c>
      <c r="T1545" s="179" t="str">
        <f t="shared" si="1992"/>
        <v>T$16</v>
      </c>
      <c r="U1545" s="179" t="str">
        <f t="shared" si="1992"/>
        <v>U$16</v>
      </c>
      <c r="V1545" s="179" t="str">
        <f t="shared" si="1992"/>
        <v>V$16</v>
      </c>
      <c r="W1545" s="179" t="str">
        <f t="shared" si="1992"/>
        <v>W$16</v>
      </c>
      <c r="X1545" s="179" t="str">
        <f t="shared" si="1992"/>
        <v>X$16</v>
      </c>
      <c r="Y1545" s="179" t="str">
        <f t="shared" si="1992"/>
        <v>Y$16</v>
      </c>
      <c r="Z1545" s="179" t="str">
        <f t="shared" si="1992"/>
        <v>Z$16</v>
      </c>
      <c r="AA1545" s="179" t="str">
        <f t="shared" si="1992"/>
        <v>AA$16</v>
      </c>
      <c r="AB1545" s="179" t="str">
        <f t="shared" si="1992"/>
        <v>AB$16</v>
      </c>
      <c r="AC1545" s="179" t="str">
        <f t="shared" si="1992"/>
        <v>AC$16</v>
      </c>
      <c r="AD1545" s="179" t="str">
        <f t="shared" si="1992"/>
        <v>AD$16</v>
      </c>
      <c r="AE1545" s="179" t="str">
        <f t="shared" si="1992"/>
        <v>AE$16</v>
      </c>
      <c r="AF1545" s="179" t="str">
        <f t="shared" si="1992"/>
        <v>AF$16</v>
      </c>
      <c r="AG1545" s="179" t="str">
        <f t="shared" si="1992"/>
        <v>AG$16</v>
      </c>
      <c r="AH1545" s="179" t="str">
        <f t="shared" si="1992"/>
        <v>AH$16</v>
      </c>
      <c r="AI1545" s="179" t="str">
        <f t="shared" si="1992"/>
        <v>AI$16</v>
      </c>
      <c r="AJ1545" s="179" t="str">
        <f t="shared" si="1992"/>
        <v>AJ$16</v>
      </c>
      <c r="AK1545" s="179" t="str">
        <f t="shared" si="1992"/>
        <v>AK$16</v>
      </c>
      <c r="AL1545" s="179" t="str">
        <f t="shared" si="1992"/>
        <v>AL$16</v>
      </c>
      <c r="AM1545" s="179" t="str">
        <f t="shared" si="1992"/>
        <v>AM$16</v>
      </c>
      <c r="AN1545" s="179" t="str">
        <f t="shared" si="1992"/>
        <v>AN$16</v>
      </c>
      <c r="AO1545" s="179" t="str">
        <f t="shared" si="1992"/>
        <v>AO$16</v>
      </c>
      <c r="AP1545" s="179" t="str">
        <f t="shared" si="1992"/>
        <v>AP$16</v>
      </c>
      <c r="AQ1545" s="179" t="str">
        <f t="shared" si="1992"/>
        <v>AQ$16</v>
      </c>
      <c r="AR1545" s="179" t="str">
        <f t="shared" si="1992"/>
        <v>AR$16</v>
      </c>
      <c r="AS1545" s="179" t="str">
        <f t="shared" si="1992"/>
        <v>AS$16</v>
      </c>
      <c r="AT1545" s="179" t="str">
        <f t="shared" si="1992"/>
        <v>AT$16</v>
      </c>
      <c r="AU1545" s="179" t="str">
        <f t="shared" si="1992"/>
        <v>AU$16</v>
      </c>
      <c r="AV1545" s="179" t="str">
        <f t="shared" si="1992"/>
        <v>AV$16</v>
      </c>
      <c r="AW1545" s="179" t="str">
        <f t="shared" si="1992"/>
        <v>AW$16</v>
      </c>
      <c r="AX1545" s="179" t="str">
        <f t="shared" si="1992"/>
        <v>AX$16</v>
      </c>
      <c r="AY1545" s="179" t="str">
        <f t="shared" ref="AY1545:CD1554" si="1993">AY1531</f>
        <v>AY$16</v>
      </c>
      <c r="AZ1545" s="179" t="str">
        <f t="shared" si="1993"/>
        <v>AZ$16</v>
      </c>
      <c r="BA1545" s="179" t="str">
        <f t="shared" si="1993"/>
        <v>BA$16</v>
      </c>
      <c r="BB1545" s="179" t="str">
        <f t="shared" si="1993"/>
        <v>BB$16</v>
      </c>
      <c r="BC1545" s="179" t="str">
        <f t="shared" si="1993"/>
        <v>BC$16</v>
      </c>
      <c r="BD1545" s="179" t="str">
        <f t="shared" si="1993"/>
        <v>BD$16</v>
      </c>
      <c r="BE1545" s="179" t="str">
        <f t="shared" si="1993"/>
        <v>BE$16</v>
      </c>
      <c r="BF1545" s="179" t="str">
        <f t="shared" si="1993"/>
        <v>BF$16</v>
      </c>
      <c r="BG1545" s="179" t="str">
        <f t="shared" si="1993"/>
        <v>BG$16</v>
      </c>
      <c r="BH1545" s="179" t="str">
        <f t="shared" si="1993"/>
        <v>BH$16</v>
      </c>
      <c r="BI1545" s="179" t="str">
        <f t="shared" si="1993"/>
        <v>BI$16</v>
      </c>
      <c r="BJ1545" s="179" t="str">
        <f t="shared" si="1993"/>
        <v>BJ$16</v>
      </c>
      <c r="BK1545" s="179" t="str">
        <f t="shared" si="1993"/>
        <v>BK$16</v>
      </c>
      <c r="BL1545" s="179" t="str">
        <f t="shared" si="1993"/>
        <v>BL$16</v>
      </c>
      <c r="BM1545" s="179" t="str">
        <f t="shared" si="1993"/>
        <v>BM$16</v>
      </c>
      <c r="BN1545" s="179" t="str">
        <f t="shared" si="1993"/>
        <v>BN$16</v>
      </c>
      <c r="BO1545" s="179" t="str">
        <f t="shared" si="1993"/>
        <v>BO$16</v>
      </c>
      <c r="BP1545" s="179" t="str">
        <f t="shared" si="1993"/>
        <v>BP$16</v>
      </c>
      <c r="BQ1545" s="179" t="str">
        <f t="shared" si="1993"/>
        <v>BQ$16</v>
      </c>
      <c r="BR1545" s="179" t="str">
        <f t="shared" si="1993"/>
        <v>BR$16</v>
      </c>
      <c r="BS1545" s="179" t="str">
        <f t="shared" si="1993"/>
        <v>BS$16</v>
      </c>
      <c r="BT1545" s="179" t="str">
        <f t="shared" si="1993"/>
        <v>BT$16</v>
      </c>
      <c r="BU1545" s="179" t="str">
        <f t="shared" si="1993"/>
        <v>BU$16</v>
      </c>
      <c r="BV1545" s="179" t="str">
        <f t="shared" si="1993"/>
        <v>BV$16</v>
      </c>
      <c r="BW1545" s="179" t="str">
        <f t="shared" si="1993"/>
        <v>BW$16</v>
      </c>
      <c r="BX1545" s="179" t="str">
        <f t="shared" si="1993"/>
        <v>BX$16</v>
      </c>
      <c r="BY1545" s="179" t="str">
        <f t="shared" si="1993"/>
        <v>BY$16</v>
      </c>
      <c r="BZ1545" s="179" t="str">
        <f t="shared" si="1993"/>
        <v>BZ$16</v>
      </c>
      <c r="CA1545" s="179" t="str">
        <f t="shared" si="1993"/>
        <v>CA$16</v>
      </c>
      <c r="CB1545" s="179" t="str">
        <f t="shared" si="1993"/>
        <v>CB$16</v>
      </c>
      <c r="CC1545" s="179" t="str">
        <f t="shared" si="1993"/>
        <v>CC$16</v>
      </c>
      <c r="CD1545" s="179" t="str">
        <f t="shared" si="1993"/>
        <v>CD$16</v>
      </c>
      <c r="CE1545" s="179" t="str">
        <f t="shared" ref="CE1545:CL1554" si="1994">CE1531</f>
        <v>CE$16</v>
      </c>
      <c r="CF1545" s="179" t="str">
        <f t="shared" si="1994"/>
        <v>CF$16</v>
      </c>
      <c r="CG1545" s="179" t="str">
        <f t="shared" si="1994"/>
        <v>CG$16</v>
      </c>
      <c r="CH1545" s="179" t="str">
        <f t="shared" si="1994"/>
        <v>CH$16</v>
      </c>
      <c r="CI1545" s="179" t="str">
        <f t="shared" si="1994"/>
        <v>CI$16</v>
      </c>
      <c r="CJ1545" s="179" t="str">
        <f t="shared" si="1994"/>
        <v>CJ$16</v>
      </c>
      <c r="CK1545" s="179" t="str">
        <f t="shared" si="1994"/>
        <v>CK$16</v>
      </c>
      <c r="CL1545" s="179" t="str">
        <f t="shared" si="1994"/>
        <v>CL$16</v>
      </c>
      <c r="CN1545" s="78"/>
      <c r="CO1545" s="179" t="str">
        <f t="shared" ref="CO1545:DL1554" si="1995">CO1531</f>
        <v>CO$16</v>
      </c>
      <c r="CP1545" s="179" t="str">
        <f t="shared" si="1995"/>
        <v>CP$16</v>
      </c>
      <c r="CQ1545" s="179" t="str">
        <f t="shared" si="1995"/>
        <v>CQ$16</v>
      </c>
      <c r="CR1545" s="179" t="str">
        <f t="shared" si="1995"/>
        <v>CR$16</v>
      </c>
      <c r="CS1545" s="179" t="str">
        <f t="shared" si="1995"/>
        <v>CS$16</v>
      </c>
      <c r="CT1545" s="179" t="str">
        <f t="shared" si="1995"/>
        <v>CT$16</v>
      </c>
      <c r="CU1545" s="179" t="str">
        <f t="shared" si="1995"/>
        <v>CU$16</v>
      </c>
      <c r="CV1545" s="179" t="str">
        <f t="shared" si="1995"/>
        <v>CV$16</v>
      </c>
      <c r="CW1545" s="179" t="str">
        <f t="shared" si="1995"/>
        <v>CW$16</v>
      </c>
      <c r="CX1545" s="179" t="str">
        <f t="shared" si="1995"/>
        <v>CX$16</v>
      </c>
      <c r="CY1545" s="179" t="str">
        <f t="shared" si="1995"/>
        <v>CY$16</v>
      </c>
      <c r="CZ1545" s="179" t="str">
        <f t="shared" si="1995"/>
        <v>CZ$16</v>
      </c>
      <c r="DA1545" s="179" t="str">
        <f t="shared" si="1995"/>
        <v>DA$16</v>
      </c>
      <c r="DB1545" s="179" t="str">
        <f t="shared" si="1995"/>
        <v>DB$16</v>
      </c>
      <c r="DC1545" s="179" t="str">
        <f t="shared" si="1995"/>
        <v>DC$16</v>
      </c>
      <c r="DD1545" s="179" t="str">
        <f t="shared" si="1995"/>
        <v>DD$16</v>
      </c>
      <c r="DE1545" s="179" t="str">
        <f t="shared" si="1995"/>
        <v>DE$16</v>
      </c>
      <c r="DF1545" s="179" t="str">
        <f t="shared" si="1995"/>
        <v>DF$16</v>
      </c>
      <c r="DG1545" s="179" t="str">
        <f t="shared" si="1995"/>
        <v>DG$16</v>
      </c>
      <c r="DH1545" s="179" t="str">
        <f t="shared" si="1995"/>
        <v>DH$16</v>
      </c>
      <c r="DI1545" s="179" t="str">
        <f t="shared" si="1995"/>
        <v>DI$16</v>
      </c>
      <c r="DJ1545" s="179" t="str">
        <f t="shared" si="1995"/>
        <v>DJ$16</v>
      </c>
      <c r="DK1545" s="179" t="str">
        <f t="shared" si="1995"/>
        <v>DK$16</v>
      </c>
      <c r="DL1545" s="179" t="str">
        <f t="shared" si="1995"/>
        <v>DL$16</v>
      </c>
    </row>
    <row r="1546" spans="1:116" x14ac:dyDescent="0.4">
      <c r="B1546" t="s">
        <v>332</v>
      </c>
      <c r="D1546" t="s">
        <v>774</v>
      </c>
      <c r="E1546" s="8" t="str">
        <f t="shared" si="1990"/>
        <v>1546 GMV-S</v>
      </c>
      <c r="G1546" s="136" t="str">
        <f>G1532</f>
        <v>Primary volume driver</v>
      </c>
      <c r="K1546" s="53"/>
      <c r="L1546" s="53"/>
      <c r="M1546" s="53"/>
      <c r="N1546" s="53"/>
      <c r="O1546" s="53"/>
      <c r="P1546" s="53"/>
      <c r="R1546" s="24"/>
      <c r="S1546" s="179" t="str">
        <f t="shared" ref="S1546:AX1555" si="1996">S1532</f>
        <v>S$17</v>
      </c>
      <c r="T1546" s="179" t="str">
        <f t="shared" si="1996"/>
        <v>T$17</v>
      </c>
      <c r="U1546" s="179" t="str">
        <f t="shared" si="1996"/>
        <v>U$17</v>
      </c>
      <c r="V1546" s="179" t="str">
        <f t="shared" si="1996"/>
        <v>V$17</v>
      </c>
      <c r="W1546" s="179" t="str">
        <f t="shared" si="1996"/>
        <v>W$17</v>
      </c>
      <c r="X1546" s="179" t="str">
        <f t="shared" si="1996"/>
        <v>X$17</v>
      </c>
      <c r="Y1546" s="179" t="str">
        <f t="shared" si="1996"/>
        <v>Y$17</v>
      </c>
      <c r="Z1546" s="179" t="str">
        <f t="shared" si="1996"/>
        <v>Z$17</v>
      </c>
      <c r="AA1546" s="179" t="str">
        <f t="shared" si="1996"/>
        <v>AA$17</v>
      </c>
      <c r="AB1546" s="179" t="str">
        <f t="shared" si="1996"/>
        <v>AB$17</v>
      </c>
      <c r="AC1546" s="179" t="str">
        <f t="shared" si="1996"/>
        <v>AC$17</v>
      </c>
      <c r="AD1546" s="179" t="str">
        <f t="shared" si="1996"/>
        <v>AD$17</v>
      </c>
      <c r="AE1546" s="179" t="str">
        <f t="shared" si="1996"/>
        <v>AE$17</v>
      </c>
      <c r="AF1546" s="179" t="str">
        <f t="shared" si="1996"/>
        <v>AF$17</v>
      </c>
      <c r="AG1546" s="179" t="str">
        <f t="shared" si="1996"/>
        <v>AG$17</v>
      </c>
      <c r="AH1546" s="179" t="str">
        <f t="shared" si="1996"/>
        <v>AH$17</v>
      </c>
      <c r="AI1546" s="179" t="str">
        <f t="shared" si="1996"/>
        <v>AI$17</v>
      </c>
      <c r="AJ1546" s="179" t="str">
        <f t="shared" si="1996"/>
        <v>AJ$17</v>
      </c>
      <c r="AK1546" s="179" t="str">
        <f t="shared" si="1996"/>
        <v>AK$17</v>
      </c>
      <c r="AL1546" s="179" t="str">
        <f t="shared" si="1996"/>
        <v>AL$17</v>
      </c>
      <c r="AM1546" s="179" t="str">
        <f t="shared" si="1996"/>
        <v>AM$17</v>
      </c>
      <c r="AN1546" s="179" t="str">
        <f t="shared" si="1996"/>
        <v>AN$17</v>
      </c>
      <c r="AO1546" s="179" t="str">
        <f t="shared" si="1996"/>
        <v>AO$17</v>
      </c>
      <c r="AP1546" s="179" t="str">
        <f t="shared" si="1996"/>
        <v>AP$17</v>
      </c>
      <c r="AQ1546" s="179" t="str">
        <f t="shared" si="1996"/>
        <v>AQ$17</v>
      </c>
      <c r="AR1546" s="179" t="str">
        <f t="shared" si="1996"/>
        <v>AR$17</v>
      </c>
      <c r="AS1546" s="179" t="str">
        <f t="shared" si="1996"/>
        <v>AS$17</v>
      </c>
      <c r="AT1546" s="179" t="str">
        <f t="shared" si="1996"/>
        <v>AT$17</v>
      </c>
      <c r="AU1546" s="179" t="str">
        <f t="shared" si="1996"/>
        <v>AU$17</v>
      </c>
      <c r="AV1546" s="179" t="str">
        <f t="shared" si="1996"/>
        <v>AV$17</v>
      </c>
      <c r="AW1546" s="179" t="str">
        <f t="shared" si="1996"/>
        <v>AW$17</v>
      </c>
      <c r="AX1546" s="179" t="str">
        <f t="shared" si="1996"/>
        <v>AX$17</v>
      </c>
      <c r="AY1546" s="179" t="str">
        <f t="shared" ref="AY1546:CD1555" si="1997">AY1532</f>
        <v>AY$17</v>
      </c>
      <c r="AZ1546" s="179" t="str">
        <f t="shared" si="1997"/>
        <v>AZ$17</v>
      </c>
      <c r="BA1546" s="179" t="str">
        <f t="shared" si="1997"/>
        <v>BA$17</v>
      </c>
      <c r="BB1546" s="179" t="str">
        <f t="shared" si="1997"/>
        <v>BB$17</v>
      </c>
      <c r="BC1546" s="179" t="str">
        <f t="shared" si="1997"/>
        <v>BC$17</v>
      </c>
      <c r="BD1546" s="179" t="str">
        <f t="shared" si="1997"/>
        <v>BD$17</v>
      </c>
      <c r="BE1546" s="179" t="str">
        <f t="shared" si="1997"/>
        <v>BE$17</v>
      </c>
      <c r="BF1546" s="179" t="str">
        <f t="shared" si="1997"/>
        <v>BF$17</v>
      </c>
      <c r="BG1546" s="179" t="str">
        <f t="shared" si="1997"/>
        <v>BG$17</v>
      </c>
      <c r="BH1546" s="179" t="str">
        <f t="shared" si="1997"/>
        <v>BH$17</v>
      </c>
      <c r="BI1546" s="179" t="str">
        <f t="shared" si="1997"/>
        <v>BI$17</v>
      </c>
      <c r="BJ1546" s="179" t="str">
        <f t="shared" si="1997"/>
        <v>BJ$17</v>
      </c>
      <c r="BK1546" s="179" t="str">
        <f t="shared" si="1997"/>
        <v>BK$17</v>
      </c>
      <c r="BL1546" s="179" t="str">
        <f t="shared" si="1997"/>
        <v>BL$17</v>
      </c>
      <c r="BM1546" s="179" t="str">
        <f t="shared" si="1997"/>
        <v>BM$17</v>
      </c>
      <c r="BN1546" s="179" t="str">
        <f t="shared" si="1997"/>
        <v>BN$17</v>
      </c>
      <c r="BO1546" s="179" t="str">
        <f t="shared" si="1997"/>
        <v>BO$17</v>
      </c>
      <c r="BP1546" s="179" t="str">
        <f t="shared" si="1997"/>
        <v>BP$17</v>
      </c>
      <c r="BQ1546" s="179" t="str">
        <f t="shared" si="1997"/>
        <v>BQ$17</v>
      </c>
      <c r="BR1546" s="179" t="str">
        <f t="shared" si="1997"/>
        <v>BR$17</v>
      </c>
      <c r="BS1546" s="179" t="str">
        <f t="shared" si="1997"/>
        <v>BS$17</v>
      </c>
      <c r="BT1546" s="179" t="str">
        <f t="shared" si="1997"/>
        <v>BT$17</v>
      </c>
      <c r="BU1546" s="179" t="str">
        <f t="shared" si="1997"/>
        <v>BU$17</v>
      </c>
      <c r="BV1546" s="179" t="str">
        <f t="shared" si="1997"/>
        <v>BV$17</v>
      </c>
      <c r="BW1546" s="179" t="str">
        <f t="shared" si="1997"/>
        <v>BW$17</v>
      </c>
      <c r="BX1546" s="179" t="str">
        <f t="shared" si="1997"/>
        <v>BX$17</v>
      </c>
      <c r="BY1546" s="179" t="str">
        <f t="shared" si="1997"/>
        <v>BY$17</v>
      </c>
      <c r="BZ1546" s="179" t="str">
        <f t="shared" si="1997"/>
        <v>BZ$17</v>
      </c>
      <c r="CA1546" s="179" t="str">
        <f t="shared" si="1997"/>
        <v>CA$17</v>
      </c>
      <c r="CB1546" s="179" t="str">
        <f t="shared" si="1997"/>
        <v>CB$17</v>
      </c>
      <c r="CC1546" s="179" t="str">
        <f t="shared" si="1997"/>
        <v>CC$17</v>
      </c>
      <c r="CD1546" s="179" t="str">
        <f t="shared" si="1997"/>
        <v>CD$17</v>
      </c>
      <c r="CE1546" s="179" t="str">
        <f t="shared" ref="CE1546:CL1555" si="1998">CE1532</f>
        <v>CE$17</v>
      </c>
      <c r="CF1546" s="179" t="str">
        <f t="shared" si="1998"/>
        <v>CF$17</v>
      </c>
      <c r="CG1546" s="179" t="str">
        <f t="shared" si="1998"/>
        <v>CG$17</v>
      </c>
      <c r="CH1546" s="179" t="str">
        <f t="shared" si="1998"/>
        <v>CH$17</v>
      </c>
      <c r="CI1546" s="179" t="str">
        <f t="shared" si="1998"/>
        <v>CI$17</v>
      </c>
      <c r="CJ1546" s="179" t="str">
        <f t="shared" si="1998"/>
        <v>CJ$17</v>
      </c>
      <c r="CK1546" s="179" t="str">
        <f t="shared" si="1998"/>
        <v>CK$17</v>
      </c>
      <c r="CL1546" s="179" t="str">
        <f t="shared" si="1998"/>
        <v>CL$17</v>
      </c>
      <c r="CO1546" s="179" t="str">
        <f t="shared" ref="CO1546:DL1555" si="1999">CO1532</f>
        <v>CO$17</v>
      </c>
      <c r="CP1546" s="179" t="str">
        <f t="shared" si="1999"/>
        <v>CP$17</v>
      </c>
      <c r="CQ1546" s="179" t="str">
        <f t="shared" si="1999"/>
        <v>CQ$17</v>
      </c>
      <c r="CR1546" s="179" t="str">
        <f t="shared" si="1999"/>
        <v>CR$17</v>
      </c>
      <c r="CS1546" s="179" t="str">
        <f t="shared" si="1999"/>
        <v>CS$17</v>
      </c>
      <c r="CT1546" s="179" t="str">
        <f t="shared" si="1999"/>
        <v>CT$17</v>
      </c>
      <c r="CU1546" s="179" t="str">
        <f t="shared" si="1999"/>
        <v>CU$17</v>
      </c>
      <c r="CV1546" s="179" t="str">
        <f t="shared" si="1999"/>
        <v>CV$17</v>
      </c>
      <c r="CW1546" s="179" t="str">
        <f t="shared" si="1999"/>
        <v>CW$17</v>
      </c>
      <c r="CX1546" s="179" t="str">
        <f t="shared" si="1999"/>
        <v>CX$17</v>
      </c>
      <c r="CY1546" s="179" t="str">
        <f t="shared" si="1999"/>
        <v>CY$17</v>
      </c>
      <c r="CZ1546" s="179" t="str">
        <f t="shared" si="1999"/>
        <v>CZ$17</v>
      </c>
      <c r="DA1546" s="179" t="str">
        <f t="shared" si="1999"/>
        <v>DA$17</v>
      </c>
      <c r="DB1546" s="179" t="str">
        <f t="shared" si="1999"/>
        <v>DB$17</v>
      </c>
      <c r="DC1546" s="179" t="str">
        <f t="shared" si="1999"/>
        <v>DC$17</v>
      </c>
      <c r="DD1546" s="179" t="str">
        <f t="shared" si="1999"/>
        <v>DD$17</v>
      </c>
      <c r="DE1546" s="179" t="str">
        <f t="shared" si="1999"/>
        <v>DE$17</v>
      </c>
      <c r="DF1546" s="179" t="str">
        <f t="shared" si="1999"/>
        <v>DF$17</v>
      </c>
      <c r="DG1546" s="179" t="str">
        <f t="shared" si="1999"/>
        <v>DG$17</v>
      </c>
      <c r="DH1546" s="179" t="str">
        <f t="shared" si="1999"/>
        <v>DH$17</v>
      </c>
      <c r="DI1546" s="179" t="str">
        <f t="shared" si="1999"/>
        <v>DI$17</v>
      </c>
      <c r="DJ1546" s="179" t="str">
        <f t="shared" si="1999"/>
        <v>DJ$17</v>
      </c>
      <c r="DK1546" s="179" t="str">
        <f t="shared" si="1999"/>
        <v>DK$17</v>
      </c>
      <c r="DL1546" s="179" t="str">
        <f t="shared" si="1999"/>
        <v>DL$17</v>
      </c>
    </row>
    <row r="1547" spans="1:116" x14ac:dyDescent="0.4">
      <c r="B1547" t="s">
        <v>332</v>
      </c>
      <c r="D1547" t="s">
        <v>774</v>
      </c>
      <c r="E1547" s="8" t="str">
        <f t="shared" si="1990"/>
        <v>1547 GMV-S</v>
      </c>
      <c r="G1547" s="136" t="str">
        <f>G1537</f>
        <v>Secondary GMV:</v>
      </c>
      <c r="H1547" s="12"/>
      <c r="I1547" s="60"/>
      <c r="J1547" s="60"/>
      <c r="K1547" s="15"/>
      <c r="L1547" s="15"/>
      <c r="M1547" s="15"/>
      <c r="N1547" s="15"/>
      <c r="O1547" s="15"/>
      <c r="P1547" s="15"/>
      <c r="R1547" s="15"/>
      <c r="S1547" s="179">
        <f t="shared" ref="S1547:AX1556" si="2000">S1533</f>
        <v>0</v>
      </c>
      <c r="T1547" s="179">
        <f t="shared" si="2000"/>
        <v>0</v>
      </c>
      <c r="U1547" s="179">
        <f t="shared" si="2000"/>
        <v>0</v>
      </c>
      <c r="V1547" s="179">
        <f t="shared" si="2000"/>
        <v>0</v>
      </c>
      <c r="W1547" s="179">
        <f t="shared" si="2000"/>
        <v>0</v>
      </c>
      <c r="X1547" s="179">
        <f t="shared" si="2000"/>
        <v>0</v>
      </c>
      <c r="Y1547" s="179">
        <f t="shared" si="2000"/>
        <v>0</v>
      </c>
      <c r="Z1547" s="179">
        <f t="shared" si="2000"/>
        <v>0</v>
      </c>
      <c r="AA1547" s="179">
        <f t="shared" si="2000"/>
        <v>0</v>
      </c>
      <c r="AB1547" s="179">
        <f t="shared" si="2000"/>
        <v>0</v>
      </c>
      <c r="AC1547" s="179">
        <f t="shared" si="2000"/>
        <v>0</v>
      </c>
      <c r="AD1547" s="179">
        <f t="shared" si="2000"/>
        <v>0</v>
      </c>
      <c r="AE1547" s="179">
        <f t="shared" si="2000"/>
        <v>0</v>
      </c>
      <c r="AF1547" s="179">
        <f t="shared" si="2000"/>
        <v>0</v>
      </c>
      <c r="AG1547" s="179">
        <f t="shared" si="2000"/>
        <v>0</v>
      </c>
      <c r="AH1547" s="179">
        <f t="shared" si="2000"/>
        <v>0</v>
      </c>
      <c r="AI1547" s="179">
        <f t="shared" si="2000"/>
        <v>0</v>
      </c>
      <c r="AJ1547" s="179">
        <f t="shared" si="2000"/>
        <v>0</v>
      </c>
      <c r="AK1547" s="179">
        <f t="shared" si="2000"/>
        <v>0</v>
      </c>
      <c r="AL1547" s="179">
        <f t="shared" si="2000"/>
        <v>0</v>
      </c>
      <c r="AM1547" s="179">
        <f t="shared" si="2000"/>
        <v>0</v>
      </c>
      <c r="AN1547" s="179">
        <f t="shared" si="2000"/>
        <v>0</v>
      </c>
      <c r="AO1547" s="179">
        <f t="shared" si="2000"/>
        <v>0</v>
      </c>
      <c r="AP1547" s="179">
        <f t="shared" si="2000"/>
        <v>0</v>
      </c>
      <c r="AQ1547" s="179">
        <f t="shared" si="2000"/>
        <v>0</v>
      </c>
      <c r="AR1547" s="179">
        <f t="shared" si="2000"/>
        <v>0</v>
      </c>
      <c r="AS1547" s="179">
        <f t="shared" si="2000"/>
        <v>0</v>
      </c>
      <c r="AT1547" s="179">
        <f t="shared" si="2000"/>
        <v>0</v>
      </c>
      <c r="AU1547" s="179">
        <f t="shared" si="2000"/>
        <v>0</v>
      </c>
      <c r="AV1547" s="179">
        <f t="shared" si="2000"/>
        <v>0</v>
      </c>
      <c r="AW1547" s="179">
        <f t="shared" si="2000"/>
        <v>0</v>
      </c>
      <c r="AX1547" s="179">
        <f t="shared" si="2000"/>
        <v>0</v>
      </c>
      <c r="AY1547" s="179">
        <f t="shared" ref="AY1547:CD1556" si="2001">AY1533</f>
        <v>0</v>
      </c>
      <c r="AZ1547" s="179">
        <f t="shared" si="2001"/>
        <v>0</v>
      </c>
      <c r="BA1547" s="179">
        <f t="shared" si="2001"/>
        <v>0</v>
      </c>
      <c r="BB1547" s="179">
        <f t="shared" si="2001"/>
        <v>0</v>
      </c>
      <c r="BC1547" s="179">
        <f t="shared" si="2001"/>
        <v>0</v>
      </c>
      <c r="BD1547" s="179">
        <f t="shared" si="2001"/>
        <v>0</v>
      </c>
      <c r="BE1547" s="179">
        <f t="shared" si="2001"/>
        <v>0</v>
      </c>
      <c r="BF1547" s="179">
        <f t="shared" si="2001"/>
        <v>0</v>
      </c>
      <c r="BG1547" s="179">
        <f t="shared" si="2001"/>
        <v>0</v>
      </c>
      <c r="BH1547" s="179">
        <f t="shared" si="2001"/>
        <v>0</v>
      </c>
      <c r="BI1547" s="179">
        <f t="shared" si="2001"/>
        <v>0</v>
      </c>
      <c r="BJ1547" s="179">
        <f t="shared" si="2001"/>
        <v>0</v>
      </c>
      <c r="BK1547" s="179">
        <f t="shared" si="2001"/>
        <v>0</v>
      </c>
      <c r="BL1547" s="179">
        <f t="shared" si="2001"/>
        <v>0</v>
      </c>
      <c r="BM1547" s="179">
        <f t="shared" si="2001"/>
        <v>0</v>
      </c>
      <c r="BN1547" s="179">
        <f t="shared" si="2001"/>
        <v>0</v>
      </c>
      <c r="BO1547" s="179">
        <f t="shared" si="2001"/>
        <v>0</v>
      </c>
      <c r="BP1547" s="179">
        <f t="shared" si="2001"/>
        <v>0</v>
      </c>
      <c r="BQ1547" s="179">
        <f t="shared" si="2001"/>
        <v>0</v>
      </c>
      <c r="BR1547" s="179">
        <f t="shared" si="2001"/>
        <v>0</v>
      </c>
      <c r="BS1547" s="179">
        <f t="shared" si="2001"/>
        <v>0</v>
      </c>
      <c r="BT1547" s="179">
        <f t="shared" si="2001"/>
        <v>0</v>
      </c>
      <c r="BU1547" s="179">
        <f t="shared" si="2001"/>
        <v>0</v>
      </c>
      <c r="BV1547" s="179">
        <f t="shared" si="2001"/>
        <v>0</v>
      </c>
      <c r="BW1547" s="179">
        <f t="shared" si="2001"/>
        <v>0</v>
      </c>
      <c r="BX1547" s="179">
        <f t="shared" si="2001"/>
        <v>0</v>
      </c>
      <c r="BY1547" s="179">
        <f t="shared" si="2001"/>
        <v>0</v>
      </c>
      <c r="BZ1547" s="179">
        <f t="shared" si="2001"/>
        <v>0</v>
      </c>
      <c r="CA1547" s="179">
        <f t="shared" si="2001"/>
        <v>0</v>
      </c>
      <c r="CB1547" s="179">
        <f t="shared" si="2001"/>
        <v>0</v>
      </c>
      <c r="CC1547" s="179">
        <f t="shared" si="2001"/>
        <v>0</v>
      </c>
      <c r="CD1547" s="179">
        <f t="shared" si="2001"/>
        <v>0</v>
      </c>
      <c r="CE1547" s="179">
        <f t="shared" ref="CE1547:CL1556" si="2002">CE1533</f>
        <v>0</v>
      </c>
      <c r="CF1547" s="179">
        <f t="shared" si="2002"/>
        <v>0</v>
      </c>
      <c r="CG1547" s="179">
        <f t="shared" si="2002"/>
        <v>0</v>
      </c>
      <c r="CH1547" s="179">
        <f t="shared" si="2002"/>
        <v>0</v>
      </c>
      <c r="CI1547" s="179">
        <f t="shared" si="2002"/>
        <v>0</v>
      </c>
      <c r="CJ1547" s="179">
        <f t="shared" si="2002"/>
        <v>0</v>
      </c>
      <c r="CK1547" s="179">
        <f t="shared" si="2002"/>
        <v>0</v>
      </c>
      <c r="CL1547" s="179">
        <f t="shared" si="2002"/>
        <v>0</v>
      </c>
      <c r="CN1547" s="60"/>
      <c r="CO1547" s="179">
        <f t="shared" ref="CO1547:DL1556" si="2003">CO1533</f>
        <v>0</v>
      </c>
      <c r="CP1547" s="179">
        <f t="shared" si="2003"/>
        <v>0</v>
      </c>
      <c r="CQ1547" s="179">
        <f t="shared" si="2003"/>
        <v>0</v>
      </c>
      <c r="CR1547" s="179">
        <f t="shared" si="2003"/>
        <v>0</v>
      </c>
      <c r="CS1547" s="179">
        <f t="shared" si="2003"/>
        <v>0</v>
      </c>
      <c r="CT1547" s="179">
        <f t="shared" si="2003"/>
        <v>0</v>
      </c>
      <c r="CU1547" s="179">
        <f t="shared" si="2003"/>
        <v>0</v>
      </c>
      <c r="CV1547" s="179">
        <f t="shared" si="2003"/>
        <v>0</v>
      </c>
      <c r="CW1547" s="179">
        <f t="shared" si="2003"/>
        <v>0</v>
      </c>
      <c r="CX1547" s="179">
        <f t="shared" si="2003"/>
        <v>0</v>
      </c>
      <c r="CY1547" s="179">
        <f t="shared" si="2003"/>
        <v>0</v>
      </c>
      <c r="CZ1547" s="179">
        <f t="shared" si="2003"/>
        <v>0</v>
      </c>
      <c r="DA1547" s="179">
        <f t="shared" si="2003"/>
        <v>0</v>
      </c>
      <c r="DB1547" s="179">
        <f t="shared" si="2003"/>
        <v>0</v>
      </c>
      <c r="DC1547" s="179">
        <f t="shared" si="2003"/>
        <v>0</v>
      </c>
      <c r="DD1547" s="179">
        <f t="shared" si="2003"/>
        <v>0</v>
      </c>
      <c r="DE1547" s="179">
        <f t="shared" si="2003"/>
        <v>0</v>
      </c>
      <c r="DF1547" s="179">
        <f t="shared" si="2003"/>
        <v>0</v>
      </c>
      <c r="DG1547" s="179">
        <f t="shared" si="2003"/>
        <v>0</v>
      </c>
      <c r="DH1547" s="179">
        <f t="shared" si="2003"/>
        <v>0</v>
      </c>
      <c r="DI1547" s="179">
        <f t="shared" si="2003"/>
        <v>0</v>
      </c>
      <c r="DJ1547" s="179">
        <f t="shared" si="2003"/>
        <v>0</v>
      </c>
      <c r="DK1547" s="179">
        <f t="shared" si="2003"/>
        <v>0</v>
      </c>
      <c r="DL1547" s="179">
        <f t="shared" si="2003"/>
        <v>0</v>
      </c>
    </row>
    <row r="1548" spans="1:116" x14ac:dyDescent="0.4">
      <c r="B1548" t="s">
        <v>332</v>
      </c>
      <c r="D1548" t="s">
        <v>774</v>
      </c>
      <c r="E1548" s="8" t="str">
        <f t="shared" si="1990"/>
        <v>1548 GMV-S</v>
      </c>
      <c r="G1548" s="241" t="str">
        <f>IFERROR(SUBSTITUTE(TRIM(MID(G1537, SEARCH("-", G1537) + 1, LEN(G1537))),":",""),"no unit")</f>
        <v>no unit</v>
      </c>
      <c r="H1548" s="12"/>
      <c r="I1548" s="60"/>
      <c r="J1548" s="60"/>
      <c r="K1548" s="15"/>
      <c r="L1548" s="15"/>
      <c r="M1548" s="15"/>
      <c r="N1548" s="15"/>
      <c r="O1548" s="15"/>
      <c r="P1548" s="15"/>
      <c r="R1548" s="15"/>
      <c r="CN1548" s="60"/>
      <c r="CO1548" s="8"/>
      <c r="CP1548" s="8"/>
      <c r="CQ1548" s="8"/>
      <c r="CR1548" s="8"/>
      <c r="CS1548" s="8"/>
      <c r="CT1548" s="8"/>
      <c r="CU1548" s="8"/>
      <c r="CV1548" s="8"/>
      <c r="CW1548" s="8"/>
      <c r="CX1548" s="8"/>
      <c r="CY1548" s="8"/>
      <c r="CZ1548" s="8"/>
      <c r="DA1548" s="8"/>
      <c r="DB1548" s="8"/>
      <c r="DC1548" s="8"/>
      <c r="DD1548" s="8"/>
      <c r="DE1548" s="8"/>
      <c r="DF1548" s="8"/>
      <c r="DG1548" s="8"/>
      <c r="DH1548" s="8"/>
      <c r="DI1548" s="8"/>
      <c r="DJ1548" s="8"/>
      <c r="DK1548" s="8"/>
      <c r="DL1548" s="8"/>
    </row>
    <row r="1549" spans="1:116" x14ac:dyDescent="0.4">
      <c r="B1549" t="s">
        <v>332</v>
      </c>
      <c r="D1549" t="s">
        <v>774</v>
      </c>
      <c r="E1549" s="8" t="str">
        <f t="shared" ref="E1549:E1558" si="2004">ROW()&amp;" "&amp;D1549</f>
        <v>1549 GMV-S</v>
      </c>
      <c r="G1549" s="136" t="str">
        <f>G1535</f>
        <v>Secondary revenue driver</v>
      </c>
      <c r="H1549" s="12"/>
      <c r="I1549" s="60"/>
      <c r="J1549" s="60"/>
      <c r="K1549" s="15"/>
      <c r="L1549" s="15"/>
      <c r="M1549" s="15"/>
      <c r="N1549" s="15"/>
      <c r="O1549" s="15"/>
      <c r="P1549" s="15"/>
      <c r="R1549" s="15"/>
      <c r="S1549" s="203" t="str">
        <f>ADDRESS(ROW(S1541),COLUMN(S1541),2)</f>
        <v>S$1541</v>
      </c>
      <c r="T1549" s="203" t="str">
        <f t="shared" ref="T1549:CE1558" si="2005">ADDRESS(ROW(T1541),COLUMN(T1541),2)</f>
        <v>T$1541</v>
      </c>
      <c r="U1549" s="203" t="str">
        <f t="shared" si="2005"/>
        <v>U$1541</v>
      </c>
      <c r="V1549" s="203" t="str">
        <f t="shared" si="2005"/>
        <v>V$1541</v>
      </c>
      <c r="W1549" s="203" t="str">
        <f t="shared" si="2005"/>
        <v>W$1541</v>
      </c>
      <c r="X1549" s="203" t="str">
        <f t="shared" si="2005"/>
        <v>X$1541</v>
      </c>
      <c r="Y1549" s="203" t="str">
        <f t="shared" si="2005"/>
        <v>Y$1541</v>
      </c>
      <c r="Z1549" s="203" t="str">
        <f t="shared" si="2005"/>
        <v>Z$1541</v>
      </c>
      <c r="AA1549" s="203" t="str">
        <f t="shared" si="2005"/>
        <v>AA$1541</v>
      </c>
      <c r="AB1549" s="203" t="str">
        <f t="shared" si="2005"/>
        <v>AB$1541</v>
      </c>
      <c r="AC1549" s="203" t="str">
        <f t="shared" si="2005"/>
        <v>AC$1541</v>
      </c>
      <c r="AD1549" s="203" t="str">
        <f t="shared" si="2005"/>
        <v>AD$1541</v>
      </c>
      <c r="AE1549" s="203" t="str">
        <f t="shared" si="2005"/>
        <v>AE$1541</v>
      </c>
      <c r="AF1549" s="203" t="str">
        <f t="shared" si="2005"/>
        <v>AF$1541</v>
      </c>
      <c r="AG1549" s="203" t="str">
        <f t="shared" si="2005"/>
        <v>AG$1541</v>
      </c>
      <c r="AH1549" s="203" t="str">
        <f t="shared" si="2005"/>
        <v>AH$1541</v>
      </c>
      <c r="AI1549" s="203" t="str">
        <f t="shared" si="2005"/>
        <v>AI$1541</v>
      </c>
      <c r="AJ1549" s="203" t="str">
        <f t="shared" si="2005"/>
        <v>AJ$1541</v>
      </c>
      <c r="AK1549" s="203" t="str">
        <f t="shared" si="2005"/>
        <v>AK$1541</v>
      </c>
      <c r="AL1549" s="203" t="str">
        <f t="shared" si="2005"/>
        <v>AL$1541</v>
      </c>
      <c r="AM1549" s="203" t="str">
        <f t="shared" si="2005"/>
        <v>AM$1541</v>
      </c>
      <c r="AN1549" s="203" t="str">
        <f t="shared" si="2005"/>
        <v>AN$1541</v>
      </c>
      <c r="AO1549" s="203" t="str">
        <f t="shared" si="2005"/>
        <v>AO$1541</v>
      </c>
      <c r="AP1549" s="203" t="str">
        <f t="shared" si="2005"/>
        <v>AP$1541</v>
      </c>
      <c r="AQ1549" s="203" t="str">
        <f t="shared" si="2005"/>
        <v>AQ$1541</v>
      </c>
      <c r="AR1549" s="203" t="str">
        <f t="shared" si="2005"/>
        <v>AR$1541</v>
      </c>
      <c r="AS1549" s="203" t="str">
        <f t="shared" si="2005"/>
        <v>AS$1541</v>
      </c>
      <c r="AT1549" s="203" t="str">
        <f t="shared" si="2005"/>
        <v>AT$1541</v>
      </c>
      <c r="AU1549" s="203" t="str">
        <f t="shared" si="2005"/>
        <v>AU$1541</v>
      </c>
      <c r="AV1549" s="203" t="str">
        <f t="shared" si="2005"/>
        <v>AV$1541</v>
      </c>
      <c r="AW1549" s="203" t="str">
        <f t="shared" si="2005"/>
        <v>AW$1541</v>
      </c>
      <c r="AX1549" s="203" t="str">
        <f t="shared" si="2005"/>
        <v>AX$1541</v>
      </c>
      <c r="AY1549" s="203" t="str">
        <f t="shared" si="2005"/>
        <v>AY$1541</v>
      </c>
      <c r="AZ1549" s="203" t="str">
        <f t="shared" si="2005"/>
        <v>AZ$1541</v>
      </c>
      <c r="BA1549" s="203" t="str">
        <f t="shared" si="2005"/>
        <v>BA$1541</v>
      </c>
      <c r="BB1549" s="203" t="str">
        <f t="shared" si="2005"/>
        <v>BB$1541</v>
      </c>
      <c r="BC1549" s="203" t="str">
        <f t="shared" si="2005"/>
        <v>BC$1541</v>
      </c>
      <c r="BD1549" s="203" t="str">
        <f t="shared" si="2005"/>
        <v>BD$1541</v>
      </c>
      <c r="BE1549" s="203" t="str">
        <f t="shared" si="2005"/>
        <v>BE$1541</v>
      </c>
      <c r="BF1549" s="203" t="str">
        <f t="shared" si="2005"/>
        <v>BF$1541</v>
      </c>
      <c r="BG1549" s="203" t="str">
        <f t="shared" si="2005"/>
        <v>BG$1541</v>
      </c>
      <c r="BH1549" s="203" t="str">
        <f t="shared" si="2005"/>
        <v>BH$1541</v>
      </c>
      <c r="BI1549" s="203" t="str">
        <f t="shared" si="2005"/>
        <v>BI$1541</v>
      </c>
      <c r="BJ1549" s="203" t="str">
        <f t="shared" si="2005"/>
        <v>BJ$1541</v>
      </c>
      <c r="BK1549" s="203" t="str">
        <f t="shared" si="2005"/>
        <v>BK$1541</v>
      </c>
      <c r="BL1549" s="203" t="str">
        <f t="shared" si="2005"/>
        <v>BL$1541</v>
      </c>
      <c r="BM1549" s="203" t="str">
        <f t="shared" si="2005"/>
        <v>BM$1541</v>
      </c>
      <c r="BN1549" s="203" t="str">
        <f t="shared" si="2005"/>
        <v>BN$1541</v>
      </c>
      <c r="BO1549" s="203" t="str">
        <f t="shared" si="2005"/>
        <v>BO$1541</v>
      </c>
      <c r="BP1549" s="203" t="str">
        <f t="shared" si="2005"/>
        <v>BP$1541</v>
      </c>
      <c r="BQ1549" s="203" t="str">
        <f t="shared" si="2005"/>
        <v>BQ$1541</v>
      </c>
      <c r="BR1549" s="203" t="str">
        <f t="shared" si="2005"/>
        <v>BR$1541</v>
      </c>
      <c r="BS1549" s="203" t="str">
        <f t="shared" si="2005"/>
        <v>BS$1541</v>
      </c>
      <c r="BT1549" s="203" t="str">
        <f t="shared" si="2005"/>
        <v>BT$1541</v>
      </c>
      <c r="BU1549" s="203" t="str">
        <f t="shared" si="2005"/>
        <v>BU$1541</v>
      </c>
      <c r="BV1549" s="203" t="str">
        <f t="shared" si="2005"/>
        <v>BV$1541</v>
      </c>
      <c r="BW1549" s="203" t="str">
        <f t="shared" si="2005"/>
        <v>BW$1541</v>
      </c>
      <c r="BX1549" s="203" t="str">
        <f t="shared" si="2005"/>
        <v>BX$1541</v>
      </c>
      <c r="BY1549" s="203" t="str">
        <f t="shared" si="2005"/>
        <v>BY$1541</v>
      </c>
      <c r="BZ1549" s="203" t="str">
        <f t="shared" si="2005"/>
        <v>BZ$1541</v>
      </c>
      <c r="CA1549" s="203" t="str">
        <f t="shared" si="2005"/>
        <v>CA$1541</v>
      </c>
      <c r="CB1549" s="203" t="str">
        <f t="shared" si="2005"/>
        <v>CB$1541</v>
      </c>
      <c r="CC1549" s="203" t="str">
        <f t="shared" si="2005"/>
        <v>CC$1541</v>
      </c>
      <c r="CD1549" s="203" t="str">
        <f t="shared" si="2005"/>
        <v>CD$1541</v>
      </c>
      <c r="CE1549" s="203" t="str">
        <f t="shared" si="2005"/>
        <v>CE$1541</v>
      </c>
      <c r="CF1549" s="203" t="str">
        <f t="shared" ref="CF1549:CL1558" si="2006">ADDRESS(ROW(CF1541),COLUMN(CF1541),2)</f>
        <v>CF$1541</v>
      </c>
      <c r="CG1549" s="203" t="str">
        <f t="shared" si="2006"/>
        <v>CG$1541</v>
      </c>
      <c r="CH1549" s="203" t="str">
        <f t="shared" si="2006"/>
        <v>CH$1541</v>
      </c>
      <c r="CI1549" s="203" t="str">
        <f t="shared" si="2006"/>
        <v>CI$1541</v>
      </c>
      <c r="CJ1549" s="203" t="str">
        <f t="shared" si="2006"/>
        <v>CJ$1541</v>
      </c>
      <c r="CK1549" s="203" t="str">
        <f t="shared" si="2006"/>
        <v>CK$1541</v>
      </c>
      <c r="CL1549" s="203" t="str">
        <f t="shared" si="2006"/>
        <v>CL$1541</v>
      </c>
      <c r="CN1549" s="60"/>
      <c r="CO1549" s="203" t="str">
        <f t="shared" ref="CO1549:DK1558" si="2007">ADDRESS(ROW(CO1541),COLUMN(CO1541),2)</f>
        <v>CO$1541</v>
      </c>
      <c r="CP1549" s="203" t="str">
        <f t="shared" si="2007"/>
        <v>CP$1541</v>
      </c>
      <c r="CQ1549" s="203" t="str">
        <f t="shared" si="2007"/>
        <v>CQ$1541</v>
      </c>
      <c r="CR1549" s="203" t="str">
        <f t="shared" si="2007"/>
        <v>CR$1541</v>
      </c>
      <c r="CS1549" s="203" t="str">
        <f t="shared" si="2007"/>
        <v>CS$1541</v>
      </c>
      <c r="CT1549" s="203" t="str">
        <f t="shared" si="2007"/>
        <v>CT$1541</v>
      </c>
      <c r="CU1549" s="203" t="str">
        <f t="shared" si="2007"/>
        <v>CU$1541</v>
      </c>
      <c r="CV1549" s="203" t="str">
        <f t="shared" si="2007"/>
        <v>CV$1541</v>
      </c>
      <c r="CW1549" s="203" t="str">
        <f t="shared" si="2007"/>
        <v>CW$1541</v>
      </c>
      <c r="CX1549" s="203" t="str">
        <f t="shared" si="2007"/>
        <v>CX$1541</v>
      </c>
      <c r="CY1549" s="203" t="str">
        <f t="shared" si="2007"/>
        <v>CY$1541</v>
      </c>
      <c r="CZ1549" s="203" t="str">
        <f t="shared" si="2007"/>
        <v>CZ$1541</v>
      </c>
      <c r="DA1549" s="203" t="str">
        <f t="shared" si="2007"/>
        <v>DA$1541</v>
      </c>
      <c r="DB1549" s="203" t="str">
        <f t="shared" si="2007"/>
        <v>DB$1541</v>
      </c>
      <c r="DC1549" s="203" t="str">
        <f t="shared" si="2007"/>
        <v>DC$1541</v>
      </c>
      <c r="DD1549" s="203" t="str">
        <f t="shared" si="2007"/>
        <v>DD$1541</v>
      </c>
      <c r="DE1549" s="203" t="str">
        <f t="shared" si="2007"/>
        <v>DE$1541</v>
      </c>
      <c r="DF1549" s="203" t="str">
        <f t="shared" si="2007"/>
        <v>DF$1541</v>
      </c>
      <c r="DG1549" s="203" t="str">
        <f t="shared" si="2007"/>
        <v>DG$1541</v>
      </c>
      <c r="DH1549" s="203" t="str">
        <f t="shared" si="2007"/>
        <v>DH$1541</v>
      </c>
      <c r="DI1549" s="203" t="str">
        <f t="shared" si="2007"/>
        <v>DI$1541</v>
      </c>
      <c r="DJ1549" s="203" t="str">
        <f t="shared" si="2007"/>
        <v>DJ$1541</v>
      </c>
      <c r="DK1549" s="203" t="str">
        <f t="shared" si="2007"/>
        <v>DK$1541</v>
      </c>
      <c r="DL1549" s="203" t="str">
        <f t="shared" ref="DL1549:DL1558" si="2008">ADDRESS(ROW(DL1541),COLUMN(DL1541),2)</f>
        <v>DL$1541</v>
      </c>
    </row>
    <row r="1550" spans="1:116" x14ac:dyDescent="0.4">
      <c r="B1550" t="s">
        <v>332</v>
      </c>
      <c r="D1550" t="s">
        <v>774</v>
      </c>
      <c r="E1550" s="8" t="str">
        <f t="shared" si="1990"/>
        <v>1550 GMV-S</v>
      </c>
      <c r="G1550" s="136" t="str">
        <f>G1536</f>
        <v>Secondary volume driver</v>
      </c>
      <c r="H1550" s="12"/>
      <c r="I1550" s="60"/>
      <c r="J1550" s="60"/>
      <c r="K1550" s="15"/>
      <c r="L1550" s="15"/>
      <c r="M1550" s="15"/>
      <c r="N1550" s="15"/>
      <c r="O1550" s="15"/>
      <c r="P1550" s="15"/>
      <c r="R1550" s="15"/>
      <c r="S1550" s="179" t="str">
        <f t="shared" ref="S1550:AX1559" si="2009">S1536</f>
        <v>S$19</v>
      </c>
      <c r="T1550" s="179" t="str">
        <f t="shared" si="2009"/>
        <v>T$19</v>
      </c>
      <c r="U1550" s="179" t="str">
        <f t="shared" si="2009"/>
        <v>U$19</v>
      </c>
      <c r="V1550" s="179" t="str">
        <f t="shared" si="2009"/>
        <v>V$19</v>
      </c>
      <c r="W1550" s="179" t="str">
        <f t="shared" si="2009"/>
        <v>W$19</v>
      </c>
      <c r="X1550" s="179" t="str">
        <f t="shared" si="2009"/>
        <v>X$19</v>
      </c>
      <c r="Y1550" s="179" t="str">
        <f t="shared" si="2009"/>
        <v>Y$19</v>
      </c>
      <c r="Z1550" s="179" t="str">
        <f t="shared" si="2009"/>
        <v>Z$19</v>
      </c>
      <c r="AA1550" s="179" t="str">
        <f t="shared" si="2009"/>
        <v>AA$19</v>
      </c>
      <c r="AB1550" s="179" t="str">
        <f t="shared" si="2009"/>
        <v>AB$19</v>
      </c>
      <c r="AC1550" s="179" t="str">
        <f t="shared" si="2009"/>
        <v>AC$19</v>
      </c>
      <c r="AD1550" s="179" t="str">
        <f t="shared" si="2009"/>
        <v>AD$19</v>
      </c>
      <c r="AE1550" s="179" t="str">
        <f t="shared" si="2009"/>
        <v>AE$19</v>
      </c>
      <c r="AF1550" s="179" t="str">
        <f t="shared" si="2009"/>
        <v>AF$19</v>
      </c>
      <c r="AG1550" s="179" t="str">
        <f t="shared" si="2009"/>
        <v>AG$19</v>
      </c>
      <c r="AH1550" s="179" t="str">
        <f t="shared" si="2009"/>
        <v>AH$19</v>
      </c>
      <c r="AI1550" s="179" t="str">
        <f t="shared" si="2009"/>
        <v>AI$19</v>
      </c>
      <c r="AJ1550" s="179" t="str">
        <f t="shared" si="2009"/>
        <v>AJ$19</v>
      </c>
      <c r="AK1550" s="179" t="str">
        <f t="shared" si="2009"/>
        <v>AK$19</v>
      </c>
      <c r="AL1550" s="179" t="str">
        <f t="shared" si="2009"/>
        <v>AL$19</v>
      </c>
      <c r="AM1550" s="179" t="str">
        <f t="shared" si="2009"/>
        <v>AM$19</v>
      </c>
      <c r="AN1550" s="179" t="str">
        <f t="shared" si="2009"/>
        <v>AN$19</v>
      </c>
      <c r="AO1550" s="179" t="str">
        <f t="shared" si="2009"/>
        <v>AO$19</v>
      </c>
      <c r="AP1550" s="179" t="str">
        <f t="shared" si="2009"/>
        <v>AP$19</v>
      </c>
      <c r="AQ1550" s="179" t="str">
        <f t="shared" si="2009"/>
        <v>AQ$19</v>
      </c>
      <c r="AR1550" s="179" t="str">
        <f t="shared" si="2009"/>
        <v>AR$19</v>
      </c>
      <c r="AS1550" s="179" t="str">
        <f t="shared" si="2009"/>
        <v>AS$19</v>
      </c>
      <c r="AT1550" s="179" t="str">
        <f t="shared" si="2009"/>
        <v>AT$19</v>
      </c>
      <c r="AU1550" s="179" t="str">
        <f t="shared" si="2009"/>
        <v>AU$19</v>
      </c>
      <c r="AV1550" s="179" t="str">
        <f t="shared" si="2009"/>
        <v>AV$19</v>
      </c>
      <c r="AW1550" s="179" t="str">
        <f t="shared" si="2009"/>
        <v>AW$19</v>
      </c>
      <c r="AX1550" s="179" t="str">
        <f t="shared" si="2009"/>
        <v>AX$19</v>
      </c>
      <c r="AY1550" s="179" t="str">
        <f t="shared" ref="AY1550:CD1559" si="2010">AY1536</f>
        <v>AY$19</v>
      </c>
      <c r="AZ1550" s="179" t="str">
        <f t="shared" si="2010"/>
        <v>AZ$19</v>
      </c>
      <c r="BA1550" s="179" t="str">
        <f t="shared" si="2010"/>
        <v>BA$19</v>
      </c>
      <c r="BB1550" s="179" t="str">
        <f t="shared" si="2010"/>
        <v>BB$19</v>
      </c>
      <c r="BC1550" s="179" t="str">
        <f t="shared" si="2010"/>
        <v>BC$19</v>
      </c>
      <c r="BD1550" s="179" t="str">
        <f t="shared" si="2010"/>
        <v>BD$19</v>
      </c>
      <c r="BE1550" s="179" t="str">
        <f t="shared" si="2010"/>
        <v>BE$19</v>
      </c>
      <c r="BF1550" s="179" t="str">
        <f t="shared" si="2010"/>
        <v>BF$19</v>
      </c>
      <c r="BG1550" s="179" t="str">
        <f t="shared" si="2010"/>
        <v>BG$19</v>
      </c>
      <c r="BH1550" s="179" t="str">
        <f t="shared" si="2010"/>
        <v>BH$19</v>
      </c>
      <c r="BI1550" s="179" t="str">
        <f t="shared" si="2010"/>
        <v>BI$19</v>
      </c>
      <c r="BJ1550" s="179" t="str">
        <f t="shared" si="2010"/>
        <v>BJ$19</v>
      </c>
      <c r="BK1550" s="179" t="str">
        <f t="shared" si="2010"/>
        <v>BK$19</v>
      </c>
      <c r="BL1550" s="179" t="str">
        <f t="shared" si="2010"/>
        <v>BL$19</v>
      </c>
      <c r="BM1550" s="179" t="str">
        <f t="shared" si="2010"/>
        <v>BM$19</v>
      </c>
      <c r="BN1550" s="179" t="str">
        <f t="shared" si="2010"/>
        <v>BN$19</v>
      </c>
      <c r="BO1550" s="179" t="str">
        <f t="shared" si="2010"/>
        <v>BO$19</v>
      </c>
      <c r="BP1550" s="179" t="str">
        <f t="shared" si="2010"/>
        <v>BP$19</v>
      </c>
      <c r="BQ1550" s="179" t="str">
        <f t="shared" si="2010"/>
        <v>BQ$19</v>
      </c>
      <c r="BR1550" s="179" t="str">
        <f t="shared" si="2010"/>
        <v>BR$19</v>
      </c>
      <c r="BS1550" s="179" t="str">
        <f t="shared" si="2010"/>
        <v>BS$19</v>
      </c>
      <c r="BT1550" s="179" t="str">
        <f t="shared" si="2010"/>
        <v>BT$19</v>
      </c>
      <c r="BU1550" s="179" t="str">
        <f t="shared" si="2010"/>
        <v>BU$19</v>
      </c>
      <c r="BV1550" s="179" t="str">
        <f t="shared" si="2010"/>
        <v>BV$19</v>
      </c>
      <c r="BW1550" s="179" t="str">
        <f t="shared" si="2010"/>
        <v>BW$19</v>
      </c>
      <c r="BX1550" s="179" t="str">
        <f t="shared" si="2010"/>
        <v>BX$19</v>
      </c>
      <c r="BY1550" s="179" t="str">
        <f t="shared" si="2010"/>
        <v>BY$19</v>
      </c>
      <c r="BZ1550" s="179" t="str">
        <f t="shared" si="2010"/>
        <v>BZ$19</v>
      </c>
      <c r="CA1550" s="179" t="str">
        <f t="shared" si="2010"/>
        <v>CA$19</v>
      </c>
      <c r="CB1550" s="179" t="str">
        <f t="shared" si="2010"/>
        <v>CB$19</v>
      </c>
      <c r="CC1550" s="179" t="str">
        <f t="shared" si="2010"/>
        <v>CC$19</v>
      </c>
      <c r="CD1550" s="179" t="str">
        <f t="shared" si="2010"/>
        <v>CD$19</v>
      </c>
      <c r="CE1550" s="179" t="str">
        <f t="shared" ref="CE1550:CL1559" si="2011">CE1536</f>
        <v>CE$19</v>
      </c>
      <c r="CF1550" s="179" t="str">
        <f t="shared" si="2011"/>
        <v>CF$19</v>
      </c>
      <c r="CG1550" s="179" t="str">
        <f t="shared" si="2011"/>
        <v>CG$19</v>
      </c>
      <c r="CH1550" s="179" t="str">
        <f t="shared" si="2011"/>
        <v>CH$19</v>
      </c>
      <c r="CI1550" s="179" t="str">
        <f t="shared" si="2011"/>
        <v>CI$19</v>
      </c>
      <c r="CJ1550" s="179" t="str">
        <f t="shared" si="2011"/>
        <v>CJ$19</v>
      </c>
      <c r="CK1550" s="179" t="str">
        <f t="shared" si="2011"/>
        <v>CK$19</v>
      </c>
      <c r="CL1550" s="179" t="str">
        <f t="shared" si="2011"/>
        <v>CL$19</v>
      </c>
      <c r="CN1550" s="60"/>
      <c r="CO1550" s="179" t="str">
        <f t="shared" ref="CO1550:DL1559" si="2012">CO1536</f>
        <v>CO$19</v>
      </c>
      <c r="CP1550" s="179" t="str">
        <f t="shared" si="2012"/>
        <v>CP$19</v>
      </c>
      <c r="CQ1550" s="179" t="str">
        <f t="shared" si="2012"/>
        <v>CQ$19</v>
      </c>
      <c r="CR1550" s="179" t="str">
        <f t="shared" si="2012"/>
        <v>CR$19</v>
      </c>
      <c r="CS1550" s="179" t="str">
        <f t="shared" si="2012"/>
        <v>CS$19</v>
      </c>
      <c r="CT1550" s="179" t="str">
        <f t="shared" si="2012"/>
        <v>CT$19</v>
      </c>
      <c r="CU1550" s="179" t="str">
        <f t="shared" si="2012"/>
        <v>CU$19</v>
      </c>
      <c r="CV1550" s="179" t="str">
        <f t="shared" si="2012"/>
        <v>CV$19</v>
      </c>
      <c r="CW1550" s="179" t="str">
        <f t="shared" si="2012"/>
        <v>CW$19</v>
      </c>
      <c r="CX1550" s="179" t="str">
        <f t="shared" si="2012"/>
        <v>CX$19</v>
      </c>
      <c r="CY1550" s="179" t="str">
        <f t="shared" si="2012"/>
        <v>CY$19</v>
      </c>
      <c r="CZ1550" s="179" t="str">
        <f t="shared" si="2012"/>
        <v>CZ$19</v>
      </c>
      <c r="DA1550" s="179" t="str">
        <f t="shared" si="2012"/>
        <v>DA$19</v>
      </c>
      <c r="DB1550" s="179" t="str">
        <f t="shared" si="2012"/>
        <v>DB$19</v>
      </c>
      <c r="DC1550" s="179" t="str">
        <f t="shared" si="2012"/>
        <v>DC$19</v>
      </c>
      <c r="DD1550" s="179" t="str">
        <f t="shared" si="2012"/>
        <v>DD$19</v>
      </c>
      <c r="DE1550" s="179" t="str">
        <f t="shared" si="2012"/>
        <v>DE$19</v>
      </c>
      <c r="DF1550" s="179" t="str">
        <f t="shared" si="2012"/>
        <v>DF$19</v>
      </c>
      <c r="DG1550" s="179" t="str">
        <f t="shared" si="2012"/>
        <v>DG$19</v>
      </c>
      <c r="DH1550" s="179" t="str">
        <f t="shared" si="2012"/>
        <v>DH$19</v>
      </c>
      <c r="DI1550" s="179" t="str">
        <f t="shared" si="2012"/>
        <v>DI$19</v>
      </c>
      <c r="DJ1550" s="179" t="str">
        <f t="shared" si="2012"/>
        <v>DJ$19</v>
      </c>
      <c r="DK1550" s="179" t="str">
        <f t="shared" si="2012"/>
        <v>DK$19</v>
      </c>
      <c r="DL1550" s="179" t="str">
        <f t="shared" si="2012"/>
        <v>DL$19</v>
      </c>
    </row>
    <row r="1551" spans="1:116" x14ac:dyDescent="0.4">
      <c r="CO1551" s="8"/>
      <c r="CP1551" s="8"/>
      <c r="CQ1551" s="8"/>
      <c r="CR1551" s="8"/>
      <c r="CS1551" s="8"/>
      <c r="CT1551" s="8"/>
      <c r="CU1551" s="8"/>
      <c r="CV1551" s="8"/>
      <c r="CW1551" s="8"/>
      <c r="CX1551" s="8"/>
      <c r="CY1551" s="8"/>
      <c r="CZ1551" s="8"/>
      <c r="DA1551" s="8"/>
      <c r="DB1551" s="8"/>
      <c r="DC1551" s="8"/>
      <c r="DD1551" s="8"/>
      <c r="DE1551" s="8"/>
      <c r="DF1551" s="8"/>
      <c r="DG1551" s="8"/>
      <c r="DH1551" s="8"/>
      <c r="DI1551" s="8"/>
      <c r="DJ1551" s="8"/>
      <c r="DK1551" s="8"/>
      <c r="DL1551" s="8"/>
    </row>
    <row r="1552" spans="1:116" x14ac:dyDescent="0.4">
      <c r="A1552" s="174"/>
      <c r="E1552" s="8"/>
      <c r="G1552" s="175" t="s">
        <v>490</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492</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461</v>
      </c>
      <c r="H1554" s="174"/>
      <c r="I1554" s="176"/>
      <c r="J1554" s="176"/>
      <c r="K1554" s="197"/>
      <c r="L1554" s="197"/>
      <c r="M1554" s="197"/>
      <c r="N1554" s="197"/>
      <c r="O1554" s="197"/>
      <c r="P1554" s="197"/>
      <c r="R1554" s="198"/>
      <c r="S1554" s="199" t="str">
        <f t="shared" ref="S1554:AX1554" si="2013">S$20</f>
        <v>S$16</v>
      </c>
      <c r="T1554" s="199" t="str">
        <f t="shared" si="2013"/>
        <v>T$16</v>
      </c>
      <c r="U1554" s="199" t="str">
        <f t="shared" si="2013"/>
        <v>U$16</v>
      </c>
      <c r="V1554" s="199" t="str">
        <f t="shared" si="2013"/>
        <v>V$16</v>
      </c>
      <c r="W1554" s="199" t="str">
        <f t="shared" si="2013"/>
        <v>W$16</v>
      </c>
      <c r="X1554" s="199" t="str">
        <f t="shared" si="2013"/>
        <v>X$16</v>
      </c>
      <c r="Y1554" s="199" t="str">
        <f t="shared" si="2013"/>
        <v>Y$16</v>
      </c>
      <c r="Z1554" s="199" t="str">
        <f t="shared" si="2013"/>
        <v>Z$16</v>
      </c>
      <c r="AA1554" s="199" t="str">
        <f t="shared" si="2013"/>
        <v>AA$16</v>
      </c>
      <c r="AB1554" s="199" t="str">
        <f t="shared" si="2013"/>
        <v>AB$16</v>
      </c>
      <c r="AC1554" s="199" t="str">
        <f t="shared" si="2013"/>
        <v>AC$16</v>
      </c>
      <c r="AD1554" s="199" t="str">
        <f t="shared" si="2013"/>
        <v>AD$16</v>
      </c>
      <c r="AE1554" s="199" t="str">
        <f t="shared" si="2013"/>
        <v>AE$16</v>
      </c>
      <c r="AF1554" s="199" t="str">
        <f t="shared" si="2013"/>
        <v>AF$16</v>
      </c>
      <c r="AG1554" s="199" t="str">
        <f t="shared" si="2013"/>
        <v>AG$16</v>
      </c>
      <c r="AH1554" s="199" t="str">
        <f t="shared" si="2013"/>
        <v>AH$16</v>
      </c>
      <c r="AI1554" s="199" t="str">
        <f t="shared" si="2013"/>
        <v>AI$16</v>
      </c>
      <c r="AJ1554" s="199" t="str">
        <f t="shared" si="2013"/>
        <v>AJ$16</v>
      </c>
      <c r="AK1554" s="199" t="str">
        <f t="shared" si="2013"/>
        <v>AK$16</v>
      </c>
      <c r="AL1554" s="199" t="str">
        <f t="shared" si="2013"/>
        <v>AL$16</v>
      </c>
      <c r="AM1554" s="199" t="str">
        <f t="shared" si="2013"/>
        <v>AM$16</v>
      </c>
      <c r="AN1554" s="199" t="str">
        <f t="shared" si="2013"/>
        <v>AN$16</v>
      </c>
      <c r="AO1554" s="199" t="str">
        <f t="shared" si="2013"/>
        <v>AO$16</v>
      </c>
      <c r="AP1554" s="199" t="str">
        <f t="shared" si="2013"/>
        <v>AP$16</v>
      </c>
      <c r="AQ1554" s="199" t="str">
        <f t="shared" si="2013"/>
        <v>AQ$16</v>
      </c>
      <c r="AR1554" s="199" t="str">
        <f t="shared" si="2013"/>
        <v>AR$16</v>
      </c>
      <c r="AS1554" s="199" t="str">
        <f t="shared" si="2013"/>
        <v>AS$16</v>
      </c>
      <c r="AT1554" s="199" t="str">
        <f t="shared" si="2013"/>
        <v>AT$16</v>
      </c>
      <c r="AU1554" s="199" t="str">
        <f t="shared" si="2013"/>
        <v>AU$16</v>
      </c>
      <c r="AV1554" s="199" t="str">
        <f t="shared" si="2013"/>
        <v>AV$16</v>
      </c>
      <c r="AW1554" s="199" t="str">
        <f t="shared" si="2013"/>
        <v>AW$16</v>
      </c>
      <c r="AX1554" s="199" t="str">
        <f t="shared" si="2013"/>
        <v>AX$16</v>
      </c>
      <c r="AY1554" s="199" t="str">
        <f t="shared" ref="AY1554:CD1554" si="2014">AY$20</f>
        <v>AY$16</v>
      </c>
      <c r="AZ1554" s="199" t="str">
        <f t="shared" si="2014"/>
        <v>AZ$16</v>
      </c>
      <c r="BA1554" s="199" t="str">
        <f t="shared" si="2014"/>
        <v>BA$16</v>
      </c>
      <c r="BB1554" s="199" t="str">
        <f t="shared" si="2014"/>
        <v>BB$16</v>
      </c>
      <c r="BC1554" s="199" t="str">
        <f t="shared" si="2014"/>
        <v>BC$16</v>
      </c>
      <c r="BD1554" s="199" t="str">
        <f t="shared" si="2014"/>
        <v>BD$16</v>
      </c>
      <c r="BE1554" s="199" t="str">
        <f t="shared" si="2014"/>
        <v>BE$16</v>
      </c>
      <c r="BF1554" s="199" t="str">
        <f t="shared" si="2014"/>
        <v>BF$16</v>
      </c>
      <c r="BG1554" s="199" t="str">
        <f t="shared" si="2014"/>
        <v>BG$16</v>
      </c>
      <c r="BH1554" s="199" t="str">
        <f t="shared" si="2014"/>
        <v>BH$16</v>
      </c>
      <c r="BI1554" s="199" t="str">
        <f t="shared" si="2014"/>
        <v>BI$16</v>
      </c>
      <c r="BJ1554" s="199" t="str">
        <f t="shared" si="2014"/>
        <v>BJ$16</v>
      </c>
      <c r="BK1554" s="199" t="str">
        <f t="shared" si="2014"/>
        <v>BK$16</v>
      </c>
      <c r="BL1554" s="199" t="str">
        <f t="shared" si="2014"/>
        <v>BL$16</v>
      </c>
      <c r="BM1554" s="199" t="str">
        <f t="shared" si="2014"/>
        <v>BM$16</v>
      </c>
      <c r="BN1554" s="199" t="str">
        <f t="shared" si="2014"/>
        <v>BN$16</v>
      </c>
      <c r="BO1554" s="199" t="str">
        <f t="shared" si="2014"/>
        <v>BO$16</v>
      </c>
      <c r="BP1554" s="199" t="str">
        <f t="shared" si="2014"/>
        <v>BP$16</v>
      </c>
      <c r="BQ1554" s="199" t="str">
        <f t="shared" si="2014"/>
        <v>BQ$16</v>
      </c>
      <c r="BR1554" s="199" t="str">
        <f t="shared" si="2014"/>
        <v>BR$16</v>
      </c>
      <c r="BS1554" s="199" t="str">
        <f t="shared" si="2014"/>
        <v>BS$16</v>
      </c>
      <c r="BT1554" s="199" t="str">
        <f t="shared" si="2014"/>
        <v>BT$16</v>
      </c>
      <c r="BU1554" s="199" t="str">
        <f t="shared" si="2014"/>
        <v>BU$16</v>
      </c>
      <c r="BV1554" s="199" t="str">
        <f t="shared" si="2014"/>
        <v>BV$16</v>
      </c>
      <c r="BW1554" s="199" t="str">
        <f t="shared" si="2014"/>
        <v>BW$16</v>
      </c>
      <c r="BX1554" s="199" t="str">
        <f t="shared" si="2014"/>
        <v>BX$16</v>
      </c>
      <c r="BY1554" s="199" t="str">
        <f t="shared" si="2014"/>
        <v>BY$16</v>
      </c>
      <c r="BZ1554" s="199" t="str">
        <f t="shared" si="2014"/>
        <v>BZ$16</v>
      </c>
      <c r="CA1554" s="199" t="str">
        <f t="shared" si="2014"/>
        <v>CA$16</v>
      </c>
      <c r="CB1554" s="199" t="str">
        <f t="shared" si="2014"/>
        <v>CB$16</v>
      </c>
      <c r="CC1554" s="199" t="str">
        <f t="shared" si="2014"/>
        <v>CC$16</v>
      </c>
      <c r="CD1554" s="199" t="str">
        <f t="shared" si="2014"/>
        <v>CD$16</v>
      </c>
      <c r="CE1554" s="199" t="str">
        <f t="shared" ref="CE1554:CL1554" si="2015">CE$20</f>
        <v>CE$16</v>
      </c>
      <c r="CF1554" s="199" t="str">
        <f t="shared" si="2015"/>
        <v>CF$16</v>
      </c>
      <c r="CG1554" s="199" t="str">
        <f t="shared" si="2015"/>
        <v>CG$16</v>
      </c>
      <c r="CH1554" s="199" t="str">
        <f t="shared" si="2015"/>
        <v>CH$16</v>
      </c>
      <c r="CI1554" s="199" t="str">
        <f t="shared" si="2015"/>
        <v>CI$16</v>
      </c>
      <c r="CJ1554" s="199" t="str">
        <f t="shared" si="2015"/>
        <v>CJ$16</v>
      </c>
      <c r="CK1554" s="199" t="str">
        <f t="shared" si="2015"/>
        <v>CK$16</v>
      </c>
      <c r="CL1554" s="199" t="str">
        <f t="shared" si="2015"/>
        <v>CL$16</v>
      </c>
      <c r="CN1554" s="176"/>
      <c r="CO1554" s="199" t="str">
        <f t="shared" ref="CO1554:DL1554" si="2016">CO$20</f>
        <v>CO$16</v>
      </c>
      <c r="CP1554" s="199" t="str">
        <f t="shared" si="2016"/>
        <v>CP$16</v>
      </c>
      <c r="CQ1554" s="199" t="str">
        <f t="shared" si="2016"/>
        <v>CQ$16</v>
      </c>
      <c r="CR1554" s="199" t="str">
        <f t="shared" si="2016"/>
        <v>CR$16</v>
      </c>
      <c r="CS1554" s="199" t="str">
        <f t="shared" si="2016"/>
        <v>CS$16</v>
      </c>
      <c r="CT1554" s="199" t="str">
        <f t="shared" si="2016"/>
        <v>CT$16</v>
      </c>
      <c r="CU1554" s="199" t="str">
        <f t="shared" si="2016"/>
        <v>CU$16</v>
      </c>
      <c r="CV1554" s="199" t="str">
        <f t="shared" si="2016"/>
        <v>CV$16</v>
      </c>
      <c r="CW1554" s="199" t="str">
        <f t="shared" si="2016"/>
        <v>CW$16</v>
      </c>
      <c r="CX1554" s="199" t="str">
        <f t="shared" si="2016"/>
        <v>CX$16</v>
      </c>
      <c r="CY1554" s="199" t="str">
        <f t="shared" si="2016"/>
        <v>CY$16</v>
      </c>
      <c r="CZ1554" s="199" t="str">
        <f t="shared" si="2016"/>
        <v>CZ$16</v>
      </c>
      <c r="DA1554" s="199" t="str">
        <f t="shared" si="2016"/>
        <v>DA$16</v>
      </c>
      <c r="DB1554" s="199" t="str">
        <f t="shared" si="2016"/>
        <v>DB$16</v>
      </c>
      <c r="DC1554" s="199" t="str">
        <f t="shared" si="2016"/>
        <v>DC$16</v>
      </c>
      <c r="DD1554" s="199" t="str">
        <f t="shared" si="2016"/>
        <v>DD$16</v>
      </c>
      <c r="DE1554" s="199" t="str">
        <f t="shared" si="2016"/>
        <v>DE$16</v>
      </c>
      <c r="DF1554" s="199" t="str">
        <f t="shared" si="2016"/>
        <v>DF$16</v>
      </c>
      <c r="DG1554" s="199" t="str">
        <f t="shared" si="2016"/>
        <v>DG$16</v>
      </c>
      <c r="DH1554" s="199" t="str">
        <f t="shared" si="2016"/>
        <v>DH$16</v>
      </c>
      <c r="DI1554" s="199" t="str">
        <f t="shared" si="2016"/>
        <v>DI$16</v>
      </c>
      <c r="DJ1554" s="199" t="str">
        <f t="shared" si="2016"/>
        <v>DJ$16</v>
      </c>
      <c r="DK1554" s="199" t="str">
        <f t="shared" si="2016"/>
        <v>DK$16</v>
      </c>
      <c r="DL1554" s="199" t="str">
        <f t="shared" si="2016"/>
        <v>DL$16</v>
      </c>
    </row>
    <row r="1555" spans="1:116" x14ac:dyDescent="0.4">
      <c r="A1555" s="174"/>
      <c r="E1555" s="8"/>
      <c r="G1555" s="175" t="s">
        <v>462</v>
      </c>
      <c r="H1555" s="200"/>
      <c r="I1555" s="201"/>
      <c r="J1555" s="201"/>
      <c r="K1555" s="202"/>
      <c r="L1555" s="202"/>
      <c r="M1555" s="202"/>
      <c r="N1555" s="202"/>
      <c r="O1555" s="202"/>
      <c r="P1555" s="202"/>
      <c r="R1555" s="202"/>
      <c r="S1555" s="199" t="str">
        <f t="shared" ref="S1555:AX1555" si="2017">S$21</f>
        <v>S$17</v>
      </c>
      <c r="T1555" s="199" t="str">
        <f t="shared" si="2017"/>
        <v>T$17</v>
      </c>
      <c r="U1555" s="199" t="str">
        <f t="shared" si="2017"/>
        <v>U$17</v>
      </c>
      <c r="V1555" s="199" t="str">
        <f t="shared" si="2017"/>
        <v>V$17</v>
      </c>
      <c r="W1555" s="199" t="str">
        <f t="shared" si="2017"/>
        <v>W$17</v>
      </c>
      <c r="X1555" s="199" t="str">
        <f t="shared" si="2017"/>
        <v>X$17</v>
      </c>
      <c r="Y1555" s="199" t="str">
        <f t="shared" si="2017"/>
        <v>Y$17</v>
      </c>
      <c r="Z1555" s="199" t="str">
        <f t="shared" si="2017"/>
        <v>Z$17</v>
      </c>
      <c r="AA1555" s="199" t="str">
        <f t="shared" si="2017"/>
        <v>AA$17</v>
      </c>
      <c r="AB1555" s="199" t="str">
        <f t="shared" si="2017"/>
        <v>AB$17</v>
      </c>
      <c r="AC1555" s="199" t="str">
        <f t="shared" si="2017"/>
        <v>AC$17</v>
      </c>
      <c r="AD1555" s="199" t="str">
        <f t="shared" si="2017"/>
        <v>AD$17</v>
      </c>
      <c r="AE1555" s="199" t="str">
        <f t="shared" si="2017"/>
        <v>AE$17</v>
      </c>
      <c r="AF1555" s="199" t="str">
        <f t="shared" si="2017"/>
        <v>AF$17</v>
      </c>
      <c r="AG1555" s="199" t="str">
        <f t="shared" si="2017"/>
        <v>AG$17</v>
      </c>
      <c r="AH1555" s="199" t="str">
        <f t="shared" si="2017"/>
        <v>AH$17</v>
      </c>
      <c r="AI1555" s="199" t="str">
        <f t="shared" si="2017"/>
        <v>AI$17</v>
      </c>
      <c r="AJ1555" s="199" t="str">
        <f t="shared" si="2017"/>
        <v>AJ$17</v>
      </c>
      <c r="AK1555" s="199" t="str">
        <f t="shared" si="2017"/>
        <v>AK$17</v>
      </c>
      <c r="AL1555" s="199" t="str">
        <f t="shared" si="2017"/>
        <v>AL$17</v>
      </c>
      <c r="AM1555" s="199" t="str">
        <f t="shared" si="2017"/>
        <v>AM$17</v>
      </c>
      <c r="AN1555" s="199" t="str">
        <f t="shared" si="2017"/>
        <v>AN$17</v>
      </c>
      <c r="AO1555" s="199" t="str">
        <f t="shared" si="2017"/>
        <v>AO$17</v>
      </c>
      <c r="AP1555" s="199" t="str">
        <f t="shared" si="2017"/>
        <v>AP$17</v>
      </c>
      <c r="AQ1555" s="199" t="str">
        <f t="shared" si="2017"/>
        <v>AQ$17</v>
      </c>
      <c r="AR1555" s="199" t="str">
        <f t="shared" si="2017"/>
        <v>AR$17</v>
      </c>
      <c r="AS1555" s="199" t="str">
        <f t="shared" si="2017"/>
        <v>AS$17</v>
      </c>
      <c r="AT1555" s="199" t="str">
        <f t="shared" si="2017"/>
        <v>AT$17</v>
      </c>
      <c r="AU1555" s="199" t="str">
        <f t="shared" si="2017"/>
        <v>AU$17</v>
      </c>
      <c r="AV1555" s="199" t="str">
        <f t="shared" si="2017"/>
        <v>AV$17</v>
      </c>
      <c r="AW1555" s="199" t="str">
        <f t="shared" si="2017"/>
        <v>AW$17</v>
      </c>
      <c r="AX1555" s="199" t="str">
        <f t="shared" si="2017"/>
        <v>AX$17</v>
      </c>
      <c r="AY1555" s="199" t="str">
        <f t="shared" ref="AY1555:CD1555" si="2018">AY$21</f>
        <v>AY$17</v>
      </c>
      <c r="AZ1555" s="199" t="str">
        <f t="shared" si="2018"/>
        <v>AZ$17</v>
      </c>
      <c r="BA1555" s="199" t="str">
        <f t="shared" si="2018"/>
        <v>BA$17</v>
      </c>
      <c r="BB1555" s="199" t="str">
        <f t="shared" si="2018"/>
        <v>BB$17</v>
      </c>
      <c r="BC1555" s="199" t="str">
        <f t="shared" si="2018"/>
        <v>BC$17</v>
      </c>
      <c r="BD1555" s="199" t="str">
        <f t="shared" si="2018"/>
        <v>BD$17</v>
      </c>
      <c r="BE1555" s="199" t="str">
        <f t="shared" si="2018"/>
        <v>BE$17</v>
      </c>
      <c r="BF1555" s="199" t="str">
        <f t="shared" si="2018"/>
        <v>BF$17</v>
      </c>
      <c r="BG1555" s="199" t="str">
        <f t="shared" si="2018"/>
        <v>BG$17</v>
      </c>
      <c r="BH1555" s="199" t="str">
        <f t="shared" si="2018"/>
        <v>BH$17</v>
      </c>
      <c r="BI1555" s="199" t="str">
        <f t="shared" si="2018"/>
        <v>BI$17</v>
      </c>
      <c r="BJ1555" s="199" t="str">
        <f t="shared" si="2018"/>
        <v>BJ$17</v>
      </c>
      <c r="BK1555" s="199" t="str">
        <f t="shared" si="2018"/>
        <v>BK$17</v>
      </c>
      <c r="BL1555" s="199" t="str">
        <f t="shared" si="2018"/>
        <v>BL$17</v>
      </c>
      <c r="BM1555" s="199" t="str">
        <f t="shared" si="2018"/>
        <v>BM$17</v>
      </c>
      <c r="BN1555" s="199" t="str">
        <f t="shared" si="2018"/>
        <v>BN$17</v>
      </c>
      <c r="BO1555" s="199" t="str">
        <f t="shared" si="2018"/>
        <v>BO$17</v>
      </c>
      <c r="BP1555" s="199" t="str">
        <f t="shared" si="2018"/>
        <v>BP$17</v>
      </c>
      <c r="BQ1555" s="199" t="str">
        <f t="shared" si="2018"/>
        <v>BQ$17</v>
      </c>
      <c r="BR1555" s="199" t="str">
        <f t="shared" si="2018"/>
        <v>BR$17</v>
      </c>
      <c r="BS1555" s="199" t="str">
        <f t="shared" si="2018"/>
        <v>BS$17</v>
      </c>
      <c r="BT1555" s="199" t="str">
        <f t="shared" si="2018"/>
        <v>BT$17</v>
      </c>
      <c r="BU1555" s="199" t="str">
        <f t="shared" si="2018"/>
        <v>BU$17</v>
      </c>
      <c r="BV1555" s="199" t="str">
        <f t="shared" si="2018"/>
        <v>BV$17</v>
      </c>
      <c r="BW1555" s="199" t="str">
        <f t="shared" si="2018"/>
        <v>BW$17</v>
      </c>
      <c r="BX1555" s="199" t="str">
        <f t="shared" si="2018"/>
        <v>BX$17</v>
      </c>
      <c r="BY1555" s="199" t="str">
        <f t="shared" si="2018"/>
        <v>BY$17</v>
      </c>
      <c r="BZ1555" s="199" t="str">
        <f t="shared" si="2018"/>
        <v>BZ$17</v>
      </c>
      <c r="CA1555" s="199" t="str">
        <f t="shared" si="2018"/>
        <v>CA$17</v>
      </c>
      <c r="CB1555" s="199" t="str">
        <f t="shared" si="2018"/>
        <v>CB$17</v>
      </c>
      <c r="CC1555" s="199" t="str">
        <f t="shared" si="2018"/>
        <v>CC$17</v>
      </c>
      <c r="CD1555" s="199" t="str">
        <f t="shared" si="2018"/>
        <v>CD$17</v>
      </c>
      <c r="CE1555" s="199" t="str">
        <f t="shared" ref="CE1555:CL1555" si="2019">CE$21</f>
        <v>CE$17</v>
      </c>
      <c r="CF1555" s="199" t="str">
        <f t="shared" si="2019"/>
        <v>CF$17</v>
      </c>
      <c r="CG1555" s="199" t="str">
        <f t="shared" si="2019"/>
        <v>CG$17</v>
      </c>
      <c r="CH1555" s="199" t="str">
        <f t="shared" si="2019"/>
        <v>CH$17</v>
      </c>
      <c r="CI1555" s="199" t="str">
        <f t="shared" si="2019"/>
        <v>CI$17</v>
      </c>
      <c r="CJ1555" s="199" t="str">
        <f t="shared" si="2019"/>
        <v>CJ$17</v>
      </c>
      <c r="CK1555" s="199" t="str">
        <f t="shared" si="2019"/>
        <v>CK$17</v>
      </c>
      <c r="CL1555" s="199" t="str">
        <f t="shared" si="2019"/>
        <v>CL$17</v>
      </c>
      <c r="CN1555" s="201"/>
      <c r="CO1555" s="199" t="str">
        <f t="shared" ref="CO1555:DL1555" si="2020">CO$21</f>
        <v>CO$17</v>
      </c>
      <c r="CP1555" s="199" t="str">
        <f t="shared" si="2020"/>
        <v>CP$17</v>
      </c>
      <c r="CQ1555" s="199" t="str">
        <f t="shared" si="2020"/>
        <v>CQ$17</v>
      </c>
      <c r="CR1555" s="199" t="str">
        <f t="shared" si="2020"/>
        <v>CR$17</v>
      </c>
      <c r="CS1555" s="199" t="str">
        <f t="shared" si="2020"/>
        <v>CS$17</v>
      </c>
      <c r="CT1555" s="199" t="str">
        <f t="shared" si="2020"/>
        <v>CT$17</v>
      </c>
      <c r="CU1555" s="199" t="str">
        <f t="shared" si="2020"/>
        <v>CU$17</v>
      </c>
      <c r="CV1555" s="199" t="str">
        <f t="shared" si="2020"/>
        <v>CV$17</v>
      </c>
      <c r="CW1555" s="199" t="str">
        <f t="shared" si="2020"/>
        <v>CW$17</v>
      </c>
      <c r="CX1555" s="199" t="str">
        <f t="shared" si="2020"/>
        <v>CX$17</v>
      </c>
      <c r="CY1555" s="199" t="str">
        <f t="shared" si="2020"/>
        <v>CY$17</v>
      </c>
      <c r="CZ1555" s="199" t="str">
        <f t="shared" si="2020"/>
        <v>CZ$17</v>
      </c>
      <c r="DA1555" s="199" t="str">
        <f t="shared" si="2020"/>
        <v>DA$17</v>
      </c>
      <c r="DB1555" s="199" t="str">
        <f t="shared" si="2020"/>
        <v>DB$17</v>
      </c>
      <c r="DC1555" s="199" t="str">
        <f t="shared" si="2020"/>
        <v>DC$17</v>
      </c>
      <c r="DD1555" s="199" t="str">
        <f t="shared" si="2020"/>
        <v>DD$17</v>
      </c>
      <c r="DE1555" s="199" t="str">
        <f t="shared" si="2020"/>
        <v>DE$17</v>
      </c>
      <c r="DF1555" s="199" t="str">
        <f t="shared" si="2020"/>
        <v>DF$17</v>
      </c>
      <c r="DG1555" s="199" t="str">
        <f t="shared" si="2020"/>
        <v>DG$17</v>
      </c>
      <c r="DH1555" s="199" t="str">
        <f t="shared" si="2020"/>
        <v>DH$17</v>
      </c>
      <c r="DI1555" s="199" t="str">
        <f t="shared" si="2020"/>
        <v>DI$17</v>
      </c>
      <c r="DJ1555" s="199" t="str">
        <f t="shared" si="2020"/>
        <v>DJ$17</v>
      </c>
      <c r="DK1555" s="199" t="str">
        <f t="shared" si="2020"/>
        <v>DK$17</v>
      </c>
      <c r="DL1555" s="199" t="str">
        <f t="shared" si="2020"/>
        <v>DL$17</v>
      </c>
    </row>
    <row r="1556" spans="1:116" x14ac:dyDescent="0.4">
      <c r="A1556" s="174"/>
      <c r="E1556" s="8"/>
      <c r="G1556" s="175" t="s">
        <v>491</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505</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463</v>
      </c>
      <c r="H1558" s="200"/>
      <c r="I1558" s="201"/>
      <c r="J1558" s="201"/>
      <c r="K1558" s="202"/>
      <c r="L1558" s="202"/>
      <c r="M1558" s="202"/>
      <c r="N1558" s="202"/>
      <c r="O1558" s="202"/>
      <c r="P1558" s="202"/>
      <c r="R1558" s="202"/>
      <c r="S1558" s="190" t="str">
        <f t="shared" ref="S1558:AX1558" si="2021">S$22</f>
        <v>S$18</v>
      </c>
      <c r="T1558" s="190" t="str">
        <f t="shared" si="2021"/>
        <v>T$18</v>
      </c>
      <c r="U1558" s="190" t="str">
        <f t="shared" si="2021"/>
        <v>U$18</v>
      </c>
      <c r="V1558" s="190" t="str">
        <f t="shared" si="2021"/>
        <v>V$18</v>
      </c>
      <c r="W1558" s="190" t="str">
        <f t="shared" si="2021"/>
        <v>W$18</v>
      </c>
      <c r="X1558" s="190" t="str">
        <f t="shared" si="2021"/>
        <v>X$18</v>
      </c>
      <c r="Y1558" s="190" t="str">
        <f t="shared" si="2021"/>
        <v>Y$18</v>
      </c>
      <c r="Z1558" s="190" t="str">
        <f t="shared" si="2021"/>
        <v>Z$18</v>
      </c>
      <c r="AA1558" s="190" t="str">
        <f t="shared" si="2021"/>
        <v>AA$18</v>
      </c>
      <c r="AB1558" s="190" t="str">
        <f t="shared" si="2021"/>
        <v>AB$18</v>
      </c>
      <c r="AC1558" s="190" t="str">
        <f t="shared" si="2021"/>
        <v>AC$18</v>
      </c>
      <c r="AD1558" s="190" t="str">
        <f t="shared" si="2021"/>
        <v>AD$18</v>
      </c>
      <c r="AE1558" s="190" t="str">
        <f t="shared" si="2021"/>
        <v>AE$18</v>
      </c>
      <c r="AF1558" s="190" t="str">
        <f t="shared" si="2021"/>
        <v>AF$18</v>
      </c>
      <c r="AG1558" s="190" t="str">
        <f t="shared" si="2021"/>
        <v>AG$18</v>
      </c>
      <c r="AH1558" s="190" t="str">
        <f t="shared" si="2021"/>
        <v>AH$18</v>
      </c>
      <c r="AI1558" s="190" t="str">
        <f t="shared" si="2021"/>
        <v>AI$18</v>
      </c>
      <c r="AJ1558" s="190" t="str">
        <f t="shared" si="2021"/>
        <v>AJ$18</v>
      </c>
      <c r="AK1558" s="190" t="str">
        <f t="shared" si="2021"/>
        <v>AK$18</v>
      </c>
      <c r="AL1558" s="190" t="str">
        <f t="shared" si="2021"/>
        <v>AL$18</v>
      </c>
      <c r="AM1558" s="190" t="str">
        <f t="shared" si="2021"/>
        <v>AM$18</v>
      </c>
      <c r="AN1558" s="190" t="str">
        <f t="shared" si="2021"/>
        <v>AN$18</v>
      </c>
      <c r="AO1558" s="190" t="str">
        <f t="shared" si="2021"/>
        <v>AO$18</v>
      </c>
      <c r="AP1558" s="190" t="str">
        <f t="shared" si="2021"/>
        <v>AP$18</v>
      </c>
      <c r="AQ1558" s="190" t="str">
        <f t="shared" si="2021"/>
        <v>AQ$18</v>
      </c>
      <c r="AR1558" s="190" t="str">
        <f t="shared" si="2021"/>
        <v>AR$18</v>
      </c>
      <c r="AS1558" s="190" t="str">
        <f t="shared" si="2021"/>
        <v>AS$18</v>
      </c>
      <c r="AT1558" s="190" t="str">
        <f t="shared" si="2021"/>
        <v>AT$18</v>
      </c>
      <c r="AU1558" s="190" t="str">
        <f t="shared" si="2021"/>
        <v>AU$18</v>
      </c>
      <c r="AV1558" s="190" t="str">
        <f t="shared" si="2021"/>
        <v>AV$18</v>
      </c>
      <c r="AW1558" s="190" t="str">
        <f t="shared" si="2021"/>
        <v>AW$18</v>
      </c>
      <c r="AX1558" s="190" t="str">
        <f t="shared" si="2021"/>
        <v>AX$18</v>
      </c>
      <c r="AY1558" s="190" t="str">
        <f t="shared" ref="AY1558:CD1558" si="2022">AY$22</f>
        <v>AY$18</v>
      </c>
      <c r="AZ1558" s="190" t="str">
        <f t="shared" si="2022"/>
        <v>AZ$18</v>
      </c>
      <c r="BA1558" s="190" t="str">
        <f t="shared" si="2022"/>
        <v>BA$18</v>
      </c>
      <c r="BB1558" s="190" t="str">
        <f t="shared" si="2022"/>
        <v>BB$18</v>
      </c>
      <c r="BC1558" s="190" t="str">
        <f t="shared" si="2022"/>
        <v>BC$18</v>
      </c>
      <c r="BD1558" s="190" t="str">
        <f t="shared" si="2022"/>
        <v>BD$18</v>
      </c>
      <c r="BE1558" s="190" t="str">
        <f t="shared" si="2022"/>
        <v>BE$18</v>
      </c>
      <c r="BF1558" s="190" t="str">
        <f t="shared" si="2022"/>
        <v>BF$18</v>
      </c>
      <c r="BG1558" s="190" t="str">
        <f t="shared" si="2022"/>
        <v>BG$18</v>
      </c>
      <c r="BH1558" s="190" t="str">
        <f t="shared" si="2022"/>
        <v>BH$18</v>
      </c>
      <c r="BI1558" s="190" t="str">
        <f t="shared" si="2022"/>
        <v>BI$18</v>
      </c>
      <c r="BJ1558" s="190" t="str">
        <f t="shared" si="2022"/>
        <v>BJ$18</v>
      </c>
      <c r="BK1558" s="190" t="str">
        <f t="shared" si="2022"/>
        <v>BK$18</v>
      </c>
      <c r="BL1558" s="190" t="str">
        <f t="shared" si="2022"/>
        <v>BL$18</v>
      </c>
      <c r="BM1558" s="190" t="str">
        <f t="shared" si="2022"/>
        <v>BM$18</v>
      </c>
      <c r="BN1558" s="190" t="str">
        <f t="shared" si="2022"/>
        <v>BN$18</v>
      </c>
      <c r="BO1558" s="190" t="str">
        <f t="shared" si="2022"/>
        <v>BO$18</v>
      </c>
      <c r="BP1558" s="190" t="str">
        <f t="shared" si="2022"/>
        <v>BP$18</v>
      </c>
      <c r="BQ1558" s="190" t="str">
        <f t="shared" si="2022"/>
        <v>BQ$18</v>
      </c>
      <c r="BR1558" s="190" t="str">
        <f t="shared" si="2022"/>
        <v>BR$18</v>
      </c>
      <c r="BS1558" s="190" t="str">
        <f t="shared" si="2022"/>
        <v>BS$18</v>
      </c>
      <c r="BT1558" s="190" t="str">
        <f t="shared" si="2022"/>
        <v>BT$18</v>
      </c>
      <c r="BU1558" s="190" t="str">
        <f t="shared" si="2022"/>
        <v>BU$18</v>
      </c>
      <c r="BV1558" s="190" t="str">
        <f t="shared" si="2022"/>
        <v>BV$18</v>
      </c>
      <c r="BW1558" s="190" t="str">
        <f t="shared" si="2022"/>
        <v>BW$18</v>
      </c>
      <c r="BX1558" s="190" t="str">
        <f t="shared" si="2022"/>
        <v>BX$18</v>
      </c>
      <c r="BY1558" s="190" t="str">
        <f t="shared" si="2022"/>
        <v>BY$18</v>
      </c>
      <c r="BZ1558" s="190" t="str">
        <f t="shared" si="2022"/>
        <v>BZ$18</v>
      </c>
      <c r="CA1558" s="190" t="str">
        <f t="shared" si="2022"/>
        <v>CA$18</v>
      </c>
      <c r="CB1558" s="190" t="str">
        <f t="shared" si="2022"/>
        <v>CB$18</v>
      </c>
      <c r="CC1558" s="190" t="str">
        <f t="shared" si="2022"/>
        <v>CC$18</v>
      </c>
      <c r="CD1558" s="190" t="str">
        <f t="shared" si="2022"/>
        <v>CD$18</v>
      </c>
      <c r="CE1558" s="190" t="str">
        <f t="shared" ref="CE1558:CL1558" si="2023">CE$22</f>
        <v>CE$18</v>
      </c>
      <c r="CF1558" s="190" t="str">
        <f t="shared" si="2023"/>
        <v>CF$18</v>
      </c>
      <c r="CG1558" s="190" t="str">
        <f t="shared" si="2023"/>
        <v>CG$18</v>
      </c>
      <c r="CH1558" s="190" t="str">
        <f t="shared" si="2023"/>
        <v>CH$18</v>
      </c>
      <c r="CI1558" s="190" t="str">
        <f t="shared" si="2023"/>
        <v>CI$18</v>
      </c>
      <c r="CJ1558" s="190" t="str">
        <f t="shared" si="2023"/>
        <v>CJ$18</v>
      </c>
      <c r="CK1558" s="190" t="str">
        <f t="shared" si="2023"/>
        <v>CK$18</v>
      </c>
      <c r="CL1558" s="190" t="str">
        <f t="shared" si="2023"/>
        <v>CL$18</v>
      </c>
      <c r="CN1558" s="201"/>
      <c r="CO1558" s="190" t="str">
        <f t="shared" ref="CO1558:DL1558" si="2024">CO$22</f>
        <v>CO$18</v>
      </c>
      <c r="CP1558" s="190" t="str">
        <f t="shared" si="2024"/>
        <v>CP$18</v>
      </c>
      <c r="CQ1558" s="190" t="str">
        <f t="shared" si="2024"/>
        <v>CQ$18</v>
      </c>
      <c r="CR1558" s="190" t="str">
        <f t="shared" si="2024"/>
        <v>CR$18</v>
      </c>
      <c r="CS1558" s="190" t="str">
        <f t="shared" si="2024"/>
        <v>CS$18</v>
      </c>
      <c r="CT1558" s="190" t="str">
        <f t="shared" si="2024"/>
        <v>CT$18</v>
      </c>
      <c r="CU1558" s="190" t="str">
        <f t="shared" si="2024"/>
        <v>CU$18</v>
      </c>
      <c r="CV1558" s="190" t="str">
        <f t="shared" si="2024"/>
        <v>CV$18</v>
      </c>
      <c r="CW1558" s="190" t="str">
        <f t="shared" si="2024"/>
        <v>CW$18</v>
      </c>
      <c r="CX1558" s="190" t="str">
        <f t="shared" si="2024"/>
        <v>CX$18</v>
      </c>
      <c r="CY1558" s="190" t="str">
        <f t="shared" si="2024"/>
        <v>CY$18</v>
      </c>
      <c r="CZ1558" s="190" t="str">
        <f t="shared" si="2024"/>
        <v>CZ$18</v>
      </c>
      <c r="DA1558" s="190" t="str">
        <f t="shared" si="2024"/>
        <v>DA$18</v>
      </c>
      <c r="DB1558" s="190" t="str">
        <f t="shared" si="2024"/>
        <v>DB$18</v>
      </c>
      <c r="DC1558" s="190" t="str">
        <f t="shared" si="2024"/>
        <v>DC$18</v>
      </c>
      <c r="DD1558" s="190" t="str">
        <f t="shared" si="2024"/>
        <v>DD$18</v>
      </c>
      <c r="DE1558" s="190" t="str">
        <f t="shared" si="2024"/>
        <v>DE$18</v>
      </c>
      <c r="DF1558" s="190" t="str">
        <f t="shared" si="2024"/>
        <v>DF$18</v>
      </c>
      <c r="DG1558" s="190" t="str">
        <f t="shared" si="2024"/>
        <v>DG$18</v>
      </c>
      <c r="DH1558" s="190" t="str">
        <f t="shared" si="2024"/>
        <v>DH$18</v>
      </c>
      <c r="DI1558" s="190" t="str">
        <f t="shared" si="2024"/>
        <v>DI$18</v>
      </c>
      <c r="DJ1558" s="190" t="str">
        <f t="shared" si="2024"/>
        <v>DJ$18</v>
      </c>
      <c r="DK1558" s="190" t="str">
        <f t="shared" si="2024"/>
        <v>DK$18</v>
      </c>
      <c r="DL1558" s="190" t="str">
        <f t="shared" si="2024"/>
        <v>DL$18</v>
      </c>
    </row>
    <row r="1559" spans="1:116" x14ac:dyDescent="0.4">
      <c r="A1559" s="174"/>
      <c r="E1559" s="8"/>
      <c r="G1559" s="175" t="s">
        <v>464</v>
      </c>
      <c r="H1559" s="200"/>
      <c r="I1559" s="201"/>
      <c r="J1559" s="201"/>
      <c r="K1559" s="202"/>
      <c r="L1559" s="202"/>
      <c r="M1559" s="202"/>
      <c r="N1559" s="202"/>
      <c r="O1559" s="202"/>
      <c r="P1559" s="202"/>
      <c r="R1559" s="202"/>
      <c r="S1559" s="190" t="str">
        <f t="shared" ref="S1559:AX1559" si="2025">S$23</f>
        <v>S$19</v>
      </c>
      <c r="T1559" s="190" t="str">
        <f t="shared" si="2025"/>
        <v>T$19</v>
      </c>
      <c r="U1559" s="190" t="str">
        <f t="shared" si="2025"/>
        <v>U$19</v>
      </c>
      <c r="V1559" s="190" t="str">
        <f t="shared" si="2025"/>
        <v>V$19</v>
      </c>
      <c r="W1559" s="190" t="str">
        <f t="shared" si="2025"/>
        <v>W$19</v>
      </c>
      <c r="X1559" s="190" t="str">
        <f t="shared" si="2025"/>
        <v>X$19</v>
      </c>
      <c r="Y1559" s="190" t="str">
        <f t="shared" si="2025"/>
        <v>Y$19</v>
      </c>
      <c r="Z1559" s="190" t="str">
        <f t="shared" si="2025"/>
        <v>Z$19</v>
      </c>
      <c r="AA1559" s="190" t="str">
        <f t="shared" si="2025"/>
        <v>AA$19</v>
      </c>
      <c r="AB1559" s="190" t="str">
        <f t="shared" si="2025"/>
        <v>AB$19</v>
      </c>
      <c r="AC1559" s="190" t="str">
        <f t="shared" si="2025"/>
        <v>AC$19</v>
      </c>
      <c r="AD1559" s="190" t="str">
        <f t="shared" si="2025"/>
        <v>AD$19</v>
      </c>
      <c r="AE1559" s="190" t="str">
        <f t="shared" si="2025"/>
        <v>AE$19</v>
      </c>
      <c r="AF1559" s="190" t="str">
        <f t="shared" si="2025"/>
        <v>AF$19</v>
      </c>
      <c r="AG1559" s="190" t="str">
        <f t="shared" si="2025"/>
        <v>AG$19</v>
      </c>
      <c r="AH1559" s="190" t="str">
        <f t="shared" si="2025"/>
        <v>AH$19</v>
      </c>
      <c r="AI1559" s="190" t="str">
        <f t="shared" si="2025"/>
        <v>AI$19</v>
      </c>
      <c r="AJ1559" s="190" t="str">
        <f t="shared" si="2025"/>
        <v>AJ$19</v>
      </c>
      <c r="AK1559" s="190" t="str">
        <f t="shared" si="2025"/>
        <v>AK$19</v>
      </c>
      <c r="AL1559" s="190" t="str">
        <f t="shared" si="2025"/>
        <v>AL$19</v>
      </c>
      <c r="AM1559" s="190" t="str">
        <f t="shared" si="2025"/>
        <v>AM$19</v>
      </c>
      <c r="AN1559" s="190" t="str">
        <f t="shared" si="2025"/>
        <v>AN$19</v>
      </c>
      <c r="AO1559" s="190" t="str">
        <f t="shared" si="2025"/>
        <v>AO$19</v>
      </c>
      <c r="AP1559" s="190" t="str">
        <f t="shared" si="2025"/>
        <v>AP$19</v>
      </c>
      <c r="AQ1559" s="190" t="str">
        <f t="shared" si="2025"/>
        <v>AQ$19</v>
      </c>
      <c r="AR1559" s="190" t="str">
        <f t="shared" si="2025"/>
        <v>AR$19</v>
      </c>
      <c r="AS1559" s="190" t="str">
        <f t="shared" si="2025"/>
        <v>AS$19</v>
      </c>
      <c r="AT1559" s="190" t="str">
        <f t="shared" si="2025"/>
        <v>AT$19</v>
      </c>
      <c r="AU1559" s="190" t="str">
        <f t="shared" si="2025"/>
        <v>AU$19</v>
      </c>
      <c r="AV1559" s="190" t="str">
        <f t="shared" si="2025"/>
        <v>AV$19</v>
      </c>
      <c r="AW1559" s="190" t="str">
        <f t="shared" si="2025"/>
        <v>AW$19</v>
      </c>
      <c r="AX1559" s="190" t="str">
        <f t="shared" si="2025"/>
        <v>AX$19</v>
      </c>
      <c r="AY1559" s="190" t="str">
        <f t="shared" ref="AY1559:CD1559" si="2026">AY$23</f>
        <v>AY$19</v>
      </c>
      <c r="AZ1559" s="190" t="str">
        <f t="shared" si="2026"/>
        <v>AZ$19</v>
      </c>
      <c r="BA1559" s="190" t="str">
        <f t="shared" si="2026"/>
        <v>BA$19</v>
      </c>
      <c r="BB1559" s="190" t="str">
        <f t="shared" si="2026"/>
        <v>BB$19</v>
      </c>
      <c r="BC1559" s="190" t="str">
        <f t="shared" si="2026"/>
        <v>BC$19</v>
      </c>
      <c r="BD1559" s="190" t="str">
        <f t="shared" si="2026"/>
        <v>BD$19</v>
      </c>
      <c r="BE1559" s="190" t="str">
        <f t="shared" si="2026"/>
        <v>BE$19</v>
      </c>
      <c r="BF1559" s="190" t="str">
        <f t="shared" si="2026"/>
        <v>BF$19</v>
      </c>
      <c r="BG1559" s="190" t="str">
        <f t="shared" si="2026"/>
        <v>BG$19</v>
      </c>
      <c r="BH1559" s="190" t="str">
        <f t="shared" si="2026"/>
        <v>BH$19</v>
      </c>
      <c r="BI1559" s="190" t="str">
        <f t="shared" si="2026"/>
        <v>BI$19</v>
      </c>
      <c r="BJ1559" s="190" t="str">
        <f t="shared" si="2026"/>
        <v>BJ$19</v>
      </c>
      <c r="BK1559" s="190" t="str">
        <f t="shared" si="2026"/>
        <v>BK$19</v>
      </c>
      <c r="BL1559" s="190" t="str">
        <f t="shared" si="2026"/>
        <v>BL$19</v>
      </c>
      <c r="BM1559" s="190" t="str">
        <f t="shared" si="2026"/>
        <v>BM$19</v>
      </c>
      <c r="BN1559" s="190" t="str">
        <f t="shared" si="2026"/>
        <v>BN$19</v>
      </c>
      <c r="BO1559" s="190" t="str">
        <f t="shared" si="2026"/>
        <v>BO$19</v>
      </c>
      <c r="BP1559" s="190" t="str">
        <f t="shared" si="2026"/>
        <v>BP$19</v>
      </c>
      <c r="BQ1559" s="190" t="str">
        <f t="shared" si="2026"/>
        <v>BQ$19</v>
      </c>
      <c r="BR1559" s="190" t="str">
        <f t="shared" si="2026"/>
        <v>BR$19</v>
      </c>
      <c r="BS1559" s="190" t="str">
        <f t="shared" si="2026"/>
        <v>BS$19</v>
      </c>
      <c r="BT1559" s="190" t="str">
        <f t="shared" si="2026"/>
        <v>BT$19</v>
      </c>
      <c r="BU1559" s="190" t="str">
        <f t="shared" si="2026"/>
        <v>BU$19</v>
      </c>
      <c r="BV1559" s="190" t="str">
        <f t="shared" si="2026"/>
        <v>BV$19</v>
      </c>
      <c r="BW1559" s="190" t="str">
        <f t="shared" si="2026"/>
        <v>BW$19</v>
      </c>
      <c r="BX1559" s="190" t="str">
        <f t="shared" si="2026"/>
        <v>BX$19</v>
      </c>
      <c r="BY1559" s="190" t="str">
        <f t="shared" si="2026"/>
        <v>BY$19</v>
      </c>
      <c r="BZ1559" s="190" t="str">
        <f t="shared" si="2026"/>
        <v>BZ$19</v>
      </c>
      <c r="CA1559" s="190" t="str">
        <f t="shared" si="2026"/>
        <v>CA$19</v>
      </c>
      <c r="CB1559" s="190" t="str">
        <f t="shared" si="2026"/>
        <v>CB$19</v>
      </c>
      <c r="CC1559" s="190" t="str">
        <f t="shared" si="2026"/>
        <v>CC$19</v>
      </c>
      <c r="CD1559" s="190" t="str">
        <f t="shared" si="2026"/>
        <v>CD$19</v>
      </c>
      <c r="CE1559" s="190" t="str">
        <f t="shared" ref="CE1559:CL1559" si="2027">CE$23</f>
        <v>CE$19</v>
      </c>
      <c r="CF1559" s="190" t="str">
        <f t="shared" si="2027"/>
        <v>CF$19</v>
      </c>
      <c r="CG1559" s="190" t="str">
        <f t="shared" si="2027"/>
        <v>CG$19</v>
      </c>
      <c r="CH1559" s="190" t="str">
        <f t="shared" si="2027"/>
        <v>CH$19</v>
      </c>
      <c r="CI1559" s="190" t="str">
        <f t="shared" si="2027"/>
        <v>CI$19</v>
      </c>
      <c r="CJ1559" s="190" t="str">
        <f t="shared" si="2027"/>
        <v>CJ$19</v>
      </c>
      <c r="CK1559" s="190" t="str">
        <f t="shared" si="2027"/>
        <v>CK$19</v>
      </c>
      <c r="CL1559" s="190" t="str">
        <f t="shared" si="2027"/>
        <v>CL$19</v>
      </c>
      <c r="CN1559" s="201"/>
      <c r="CO1559" s="190" t="str">
        <f t="shared" ref="CO1559:DL1559" si="2028">CO$23</f>
        <v>CO$19</v>
      </c>
      <c r="CP1559" s="190" t="str">
        <f t="shared" si="2028"/>
        <v>CP$19</v>
      </c>
      <c r="CQ1559" s="190" t="str">
        <f t="shared" si="2028"/>
        <v>CQ$19</v>
      </c>
      <c r="CR1559" s="190" t="str">
        <f t="shared" si="2028"/>
        <v>CR$19</v>
      </c>
      <c r="CS1559" s="190" t="str">
        <f t="shared" si="2028"/>
        <v>CS$19</v>
      </c>
      <c r="CT1559" s="190" t="str">
        <f t="shared" si="2028"/>
        <v>CT$19</v>
      </c>
      <c r="CU1559" s="190" t="str">
        <f t="shared" si="2028"/>
        <v>CU$19</v>
      </c>
      <c r="CV1559" s="190" t="str">
        <f t="shared" si="2028"/>
        <v>CV$19</v>
      </c>
      <c r="CW1559" s="190" t="str">
        <f t="shared" si="2028"/>
        <v>CW$19</v>
      </c>
      <c r="CX1559" s="190" t="str">
        <f t="shared" si="2028"/>
        <v>CX$19</v>
      </c>
      <c r="CY1559" s="190" t="str">
        <f t="shared" si="2028"/>
        <v>CY$19</v>
      </c>
      <c r="CZ1559" s="190" t="str">
        <f t="shared" si="2028"/>
        <v>CZ$19</v>
      </c>
      <c r="DA1559" s="190" t="str">
        <f t="shared" si="2028"/>
        <v>DA$19</v>
      </c>
      <c r="DB1559" s="190" t="str">
        <f t="shared" si="2028"/>
        <v>DB$19</v>
      </c>
      <c r="DC1559" s="190" t="str">
        <f t="shared" si="2028"/>
        <v>DC$19</v>
      </c>
      <c r="DD1559" s="190" t="str">
        <f t="shared" si="2028"/>
        <v>DD$19</v>
      </c>
      <c r="DE1559" s="190" t="str">
        <f t="shared" si="2028"/>
        <v>DE$19</v>
      </c>
      <c r="DF1559" s="190" t="str">
        <f t="shared" si="2028"/>
        <v>DF$19</v>
      </c>
      <c r="DG1559" s="190" t="str">
        <f t="shared" si="2028"/>
        <v>DG$19</v>
      </c>
      <c r="DH1559" s="190" t="str">
        <f t="shared" si="2028"/>
        <v>DH$19</v>
      </c>
      <c r="DI1559" s="190" t="str">
        <f t="shared" si="2028"/>
        <v>DI$19</v>
      </c>
      <c r="DJ1559" s="190" t="str">
        <f t="shared" si="2028"/>
        <v>DJ$19</v>
      </c>
      <c r="DK1559" s="190" t="str">
        <f t="shared" si="2028"/>
        <v>DK$19</v>
      </c>
      <c r="DL1559" s="190" t="str">
        <f t="shared" si="2028"/>
        <v>DL$19</v>
      </c>
    </row>
    <row r="1560" spans="1:116" x14ac:dyDescent="0.4">
      <c r="A1560" s="48" t="s">
        <v>218</v>
      </c>
      <c r="B1560" s="31" t="s">
        <v>81</v>
      </c>
      <c r="C1560" s="31"/>
      <c r="D1560" t="s">
        <v>775</v>
      </c>
      <c r="E1560" s="8" t="str">
        <f t="shared" ref="E1560:E1578" si="2029">ROW()&amp;" "&amp;D1560</f>
        <v>1560 SUBR-S</v>
      </c>
      <c r="F1560" t="s">
        <v>345</v>
      </c>
      <c r="G1560" s="70" t="s">
        <v>167</v>
      </c>
      <c r="H1560" s="48"/>
      <c r="I1560" s="304"/>
      <c r="J1560" s="304"/>
      <c r="K1560" s="48"/>
      <c r="L1560" s="48"/>
      <c r="M1560" s="48"/>
      <c r="N1560" s="48"/>
      <c r="O1560" s="48"/>
      <c r="P1560" s="48"/>
      <c r="R1560" s="70"/>
      <c r="S1560" s="305"/>
      <c r="T1560" s="305"/>
      <c r="U1560" s="305"/>
      <c r="V1560" s="305"/>
      <c r="W1560" s="305"/>
      <c r="X1560" s="305"/>
      <c r="Y1560" s="305"/>
      <c r="Z1560" s="305"/>
      <c r="AA1560" s="305"/>
      <c r="AB1560" s="305"/>
      <c r="AC1560" s="305"/>
      <c r="AD1560" s="305"/>
      <c r="AE1560" s="305"/>
      <c r="AF1560" s="305"/>
      <c r="AG1560" s="305"/>
      <c r="AH1560" s="305"/>
      <c r="AI1560" s="305"/>
      <c r="AJ1560" s="305"/>
      <c r="AK1560" s="305"/>
      <c r="AL1560" s="305"/>
      <c r="AM1560" s="305"/>
      <c r="AN1560" s="305"/>
      <c r="AO1560" s="305"/>
      <c r="AP1560" s="305"/>
      <c r="AQ1560" s="305"/>
      <c r="AR1560" s="305"/>
      <c r="AS1560" s="305"/>
      <c r="AT1560" s="305"/>
      <c r="AU1560" s="305"/>
      <c r="AV1560" s="305"/>
      <c r="AW1560" s="305"/>
      <c r="AX1560" s="305"/>
      <c r="AY1560" s="305"/>
      <c r="AZ1560" s="305"/>
      <c r="BA1560" s="305"/>
      <c r="BB1560" s="305"/>
      <c r="BC1560" s="305"/>
      <c r="BD1560" s="305"/>
      <c r="BE1560" s="305"/>
      <c r="BF1560" s="305"/>
      <c r="BG1560" s="305"/>
      <c r="BH1560" s="305"/>
      <c r="BI1560" s="305"/>
      <c r="BJ1560" s="305"/>
      <c r="BK1560" s="305"/>
      <c r="BL1560" s="305"/>
      <c r="BM1560" s="305"/>
      <c r="BN1560" s="305"/>
      <c r="BO1560" s="305"/>
      <c r="BP1560" s="305"/>
      <c r="BQ1560" s="305"/>
      <c r="BR1560" s="305"/>
      <c r="BS1560" s="305"/>
      <c r="BT1560" s="305"/>
      <c r="BU1560" s="305"/>
      <c r="BV1560" s="305"/>
      <c r="BW1560" s="305"/>
      <c r="BX1560" s="305"/>
      <c r="BY1560" s="305"/>
      <c r="BZ1560" s="305"/>
      <c r="CA1560" s="305"/>
      <c r="CB1560" s="305"/>
      <c r="CC1560" s="305"/>
      <c r="CD1560" s="305"/>
      <c r="CE1560" s="305"/>
      <c r="CF1560" s="305"/>
      <c r="CG1560" s="305"/>
      <c r="CH1560" s="305"/>
      <c r="CI1560" s="305"/>
      <c r="CJ1560" s="305"/>
      <c r="CK1560" s="305"/>
      <c r="CL1560" s="305"/>
      <c r="CN1560" s="304"/>
      <c r="CO1560" s="305"/>
      <c r="CP1560" s="305"/>
      <c r="CQ1560" s="305"/>
      <c r="CR1560" s="305"/>
      <c r="CS1560" s="305"/>
      <c r="CT1560" s="305"/>
      <c r="CU1560" s="305"/>
      <c r="CV1560" s="305"/>
      <c r="CW1560" s="305"/>
      <c r="CX1560" s="305"/>
      <c r="CY1560" s="305"/>
      <c r="CZ1560" s="305"/>
      <c r="DA1560" s="305"/>
      <c r="DB1560" s="305"/>
      <c r="DC1560" s="305"/>
      <c r="DD1560" s="305"/>
      <c r="DE1560" s="305"/>
      <c r="DF1560" s="305"/>
      <c r="DG1560" s="305"/>
      <c r="DH1560" s="305"/>
      <c r="DI1560" s="305"/>
      <c r="DJ1560" s="305"/>
      <c r="DK1560" s="305"/>
      <c r="DL1560" s="305"/>
    </row>
    <row r="1561" spans="1:116" x14ac:dyDescent="0.4">
      <c r="B1561" s="6"/>
      <c r="C1561" s="6"/>
      <c r="D1561" t="s">
        <v>775</v>
      </c>
      <c r="E1561" s="8" t="str">
        <f t="shared" si="2029"/>
        <v>1561 SUBR-S</v>
      </c>
      <c r="G1561" s="95" t="s">
        <v>444</v>
      </c>
      <c r="H1561" s="12"/>
      <c r="I1561" s="60"/>
      <c r="J1561" s="60"/>
      <c r="S1561" s="72"/>
      <c r="T1561" s="72"/>
      <c r="U1561" s="72"/>
      <c r="V1561" s="72"/>
      <c r="W1561" s="72"/>
      <c r="X1561" s="72"/>
      <c r="Y1561" s="72"/>
      <c r="Z1561" s="72"/>
      <c r="AA1561" s="72"/>
      <c r="AB1561" s="72"/>
      <c r="AC1561" s="72"/>
      <c r="AD1561" s="72"/>
      <c r="AE1561" s="72"/>
      <c r="AF1561" s="72"/>
      <c r="AG1561" s="72"/>
      <c r="AH1561" s="72"/>
      <c r="AI1561" s="72"/>
      <c r="AJ1561" s="72"/>
      <c r="AK1561" s="72"/>
      <c r="AL1561" s="72"/>
      <c r="AM1561" s="72"/>
      <c r="AN1561" s="72"/>
      <c r="AO1561" s="72"/>
      <c r="AP1561" s="72"/>
      <c r="AQ1561" s="72"/>
      <c r="AR1561" s="72"/>
      <c r="AS1561" s="72"/>
      <c r="AT1561" s="72"/>
      <c r="AU1561" s="72"/>
      <c r="AV1561" s="72"/>
      <c r="AW1561" s="72"/>
      <c r="AX1561" s="72"/>
      <c r="AY1561" s="72"/>
      <c r="AZ1561" s="72"/>
      <c r="BA1561" s="72"/>
      <c r="BB1561" s="72"/>
      <c r="BC1561" s="72"/>
      <c r="BD1561" s="72"/>
      <c r="BE1561" s="72"/>
      <c r="BF1561" s="72"/>
      <c r="BG1561" s="72"/>
      <c r="BH1561" s="72"/>
      <c r="BI1561" s="72"/>
      <c r="BJ1561" s="72"/>
      <c r="BK1561" s="72"/>
      <c r="BL1561" s="72"/>
      <c r="BM1561" s="72"/>
      <c r="BN1561" s="72"/>
      <c r="BO1561" s="72"/>
      <c r="BP1561" s="72"/>
      <c r="BQ1561" s="72"/>
      <c r="BR1561" s="72"/>
      <c r="BS1561" s="72"/>
      <c r="BT1561" s="72"/>
      <c r="BU1561" s="72"/>
      <c r="BV1561" s="72"/>
      <c r="BW1561" s="72"/>
      <c r="BX1561" s="72"/>
      <c r="BY1561" s="72"/>
      <c r="BZ1561" s="72"/>
      <c r="CA1561" s="72"/>
      <c r="CB1561" s="72"/>
      <c r="CC1561" s="72"/>
      <c r="CD1561" s="72"/>
      <c r="CE1561" s="72"/>
      <c r="CF1561" s="72"/>
      <c r="CG1561" s="72"/>
      <c r="CH1561" s="72"/>
      <c r="CI1561" s="72"/>
      <c r="CJ1561" s="72"/>
      <c r="CK1561" s="72"/>
      <c r="CL1561" s="72"/>
      <c r="CN1561" s="60"/>
      <c r="CO1561" s="72"/>
      <c r="CP1561" s="72"/>
      <c r="CQ1561" s="72"/>
      <c r="CR1561" s="72"/>
      <c r="CS1561" s="72"/>
      <c r="CT1561" s="72"/>
      <c r="CU1561" s="72"/>
      <c r="CV1561" s="72"/>
      <c r="CW1561" s="72"/>
      <c r="CX1561" s="72"/>
      <c r="CY1561" s="72"/>
      <c r="CZ1561" s="72"/>
      <c r="DA1561" s="72"/>
      <c r="DB1561" s="72"/>
      <c r="DC1561" s="72"/>
      <c r="DD1561" s="72"/>
      <c r="DE1561" s="72"/>
      <c r="DF1561" s="72"/>
      <c r="DG1561" s="72"/>
      <c r="DH1561" s="72"/>
      <c r="DI1561" s="72"/>
      <c r="DJ1561" s="72"/>
      <c r="DK1561" s="72"/>
      <c r="DL1561" s="72"/>
    </row>
    <row r="1562" spans="1:116" x14ac:dyDescent="0.4">
      <c r="B1562" s="6"/>
      <c r="C1562" s="6"/>
      <c r="D1562" t="s">
        <v>775</v>
      </c>
      <c r="E1562" s="8" t="str">
        <f t="shared" si="2029"/>
        <v>1562 SUBR-S</v>
      </c>
      <c r="G1562" s="158" t="s">
        <v>71</v>
      </c>
      <c r="K1562" s="15">
        <f>SUMIF($4:$4,K$2-1,1560:1560)</f>
        <v>0</v>
      </c>
      <c r="L1562" s="15">
        <f ca="1">K1567</f>
        <v>873.31583344098976</v>
      </c>
      <c r="M1562" s="15">
        <f ca="1">L1567</f>
        <v>559.23660365944113</v>
      </c>
      <c r="N1562" s="15">
        <f ca="1">M1567</f>
        <v>389.52072352166994</v>
      </c>
      <c r="O1562" s="15">
        <f ca="1">N1567</f>
        <v>297.8130356526824</v>
      </c>
      <c r="P1562" s="15">
        <f ca="1">O1567</f>
        <v>248.25786139645848</v>
      </c>
      <c r="R1562" s="15"/>
      <c r="S1562" s="76">
        <f t="shared" ref="S1562:S1571" si="2030">R1567</f>
        <v>0</v>
      </c>
      <c r="T1562" s="76">
        <f t="shared" ref="T1562:AY1571" ca="1" si="2031">S1567</f>
        <v>95</v>
      </c>
      <c r="U1562" s="76">
        <f t="shared" ca="1" si="2031"/>
        <v>185.25</v>
      </c>
      <c r="V1562" s="76">
        <f t="shared" ca="1" si="2031"/>
        <v>270.98750000000001</v>
      </c>
      <c r="W1562" s="76">
        <f t="shared" ca="1" si="2031"/>
        <v>352.43812500000001</v>
      </c>
      <c r="X1562" s="76">
        <f t="shared" ca="1" si="2031"/>
        <v>429.81621875000002</v>
      </c>
      <c r="Y1562" s="76">
        <f t="shared" ca="1" si="2031"/>
        <v>503.32540781249998</v>
      </c>
      <c r="Z1562" s="76">
        <f t="shared" ca="1" si="2031"/>
        <v>573.15913742187502</v>
      </c>
      <c r="AA1562" s="76">
        <f t="shared" ca="1" si="2031"/>
        <v>639.50118055078121</v>
      </c>
      <c r="AB1562" s="76">
        <f t="shared" ca="1" si="2031"/>
        <v>702.52612152324218</v>
      </c>
      <c r="AC1562" s="76">
        <f t="shared" ca="1" si="2031"/>
        <v>762.39981544708007</v>
      </c>
      <c r="AD1562" s="76">
        <f t="shared" ca="1" si="2031"/>
        <v>819.27982467472611</v>
      </c>
      <c r="AE1562" s="76">
        <f t="shared" ca="1" si="2031"/>
        <v>873.31583344098976</v>
      </c>
      <c r="AF1562" s="76">
        <f t="shared" ca="1" si="2031"/>
        <v>839.15004176894024</v>
      </c>
      <c r="AG1562" s="76">
        <f t="shared" ca="1" si="2031"/>
        <v>806.69253968049327</v>
      </c>
      <c r="AH1562" s="76">
        <f t="shared" ca="1" si="2031"/>
        <v>775.85791269646859</v>
      </c>
      <c r="AI1562" s="76">
        <f t="shared" ca="1" si="2031"/>
        <v>746.56501706164511</v>
      </c>
      <c r="AJ1562" s="76">
        <f t="shared" ca="1" si="2031"/>
        <v>718.73676620856281</v>
      </c>
      <c r="AK1562" s="76">
        <f t="shared" ca="1" si="2031"/>
        <v>692.29992789813468</v>
      </c>
      <c r="AL1562" s="76">
        <f t="shared" ca="1" si="2031"/>
        <v>667.18493150322797</v>
      </c>
      <c r="AM1562" s="76">
        <f t="shared" ca="1" si="2031"/>
        <v>643.32568492806661</v>
      </c>
      <c r="AN1562" s="76">
        <f t="shared" ca="1" si="2031"/>
        <v>620.65940068166333</v>
      </c>
      <c r="AO1562" s="76">
        <f t="shared" ca="1" si="2031"/>
        <v>599.12643064758015</v>
      </c>
      <c r="AP1562" s="76">
        <f t="shared" ca="1" si="2031"/>
        <v>578.67010911520117</v>
      </c>
      <c r="AQ1562" s="76">
        <f t="shared" ca="1" si="2031"/>
        <v>559.23660365944113</v>
      </c>
      <c r="AR1562" s="76">
        <f t="shared" ca="1" si="2031"/>
        <v>540.77477347646902</v>
      </c>
      <c r="AS1562" s="76">
        <f t="shared" ca="1" si="2031"/>
        <v>523.23603480264558</v>
      </c>
      <c r="AT1562" s="76">
        <f t="shared" ca="1" si="2031"/>
        <v>506.57423306251331</v>
      </c>
      <c r="AU1562" s="76">
        <f t="shared" ca="1" si="2031"/>
        <v>490.74552140938761</v>
      </c>
      <c r="AV1562" s="76">
        <f t="shared" ca="1" si="2031"/>
        <v>475.70824533891823</v>
      </c>
      <c r="AW1562" s="76">
        <f t="shared" ca="1" si="2031"/>
        <v>461.42283307197232</v>
      </c>
      <c r="AX1562" s="76">
        <f t="shared" ca="1" si="2031"/>
        <v>447.85169141837372</v>
      </c>
      <c r="AY1562" s="76">
        <f t="shared" ca="1" si="2031"/>
        <v>434.95910684745502</v>
      </c>
      <c r="AZ1562" s="76">
        <f t="shared" ref="AZ1562:CE1571" ca="1" si="2032">AY1567</f>
        <v>422.71115150508228</v>
      </c>
      <c r="BA1562" s="76">
        <f t="shared" ca="1" si="2032"/>
        <v>411.07559392982819</v>
      </c>
      <c r="BB1562" s="76">
        <f t="shared" ca="1" si="2032"/>
        <v>400.02181423333678</v>
      </c>
      <c r="BC1562" s="76">
        <f t="shared" ca="1" si="2032"/>
        <v>389.52072352166994</v>
      </c>
      <c r="BD1562" s="76">
        <f t="shared" ca="1" si="2032"/>
        <v>379.54468734558645</v>
      </c>
      <c r="BE1562" s="76">
        <f t="shared" ca="1" si="2032"/>
        <v>370.06745297830713</v>
      </c>
      <c r="BF1562" s="76">
        <f t="shared" ca="1" si="2032"/>
        <v>361.0640803293918</v>
      </c>
      <c r="BG1562" s="76">
        <f t="shared" ca="1" si="2032"/>
        <v>352.51087631292222</v>
      </c>
      <c r="BH1562" s="76">
        <f t="shared" ca="1" si="2032"/>
        <v>344.38533249727612</v>
      </c>
      <c r="BI1562" s="76">
        <f t="shared" ca="1" si="2032"/>
        <v>336.66606587241233</v>
      </c>
      <c r="BJ1562" s="76">
        <f t="shared" ca="1" si="2032"/>
        <v>329.33276257879174</v>
      </c>
      <c r="BK1562" s="76">
        <f t="shared" ca="1" si="2032"/>
        <v>322.36612444985218</v>
      </c>
      <c r="BL1562" s="76">
        <f t="shared" ca="1" si="2032"/>
        <v>315.74781822735957</v>
      </c>
      <c r="BM1562" s="76">
        <f t="shared" ca="1" si="2032"/>
        <v>309.46042731599158</v>
      </c>
      <c r="BN1562" s="76">
        <f t="shared" ca="1" si="2032"/>
        <v>303.487405950192</v>
      </c>
      <c r="BO1562" s="76">
        <f t="shared" ca="1" si="2032"/>
        <v>297.8130356526824</v>
      </c>
      <c r="BP1562" s="76">
        <f t="shared" ca="1" si="2032"/>
        <v>292.42238387004829</v>
      </c>
      <c r="BQ1562" s="76">
        <f t="shared" ca="1" si="2032"/>
        <v>287.30126467654588</v>
      </c>
      <c r="BR1562" s="76">
        <f t="shared" ca="1" si="2032"/>
        <v>282.43620144271858</v>
      </c>
      <c r="BS1562" s="76">
        <f t="shared" ca="1" si="2032"/>
        <v>277.81439137058265</v>
      </c>
      <c r="BT1562" s="76">
        <f t="shared" ca="1" si="2032"/>
        <v>273.42367180205355</v>
      </c>
      <c r="BU1562" s="76">
        <f t="shared" ca="1" si="2032"/>
        <v>269.25248821195089</v>
      </c>
      <c r="BV1562" s="76">
        <f t="shared" ca="1" si="2032"/>
        <v>265.28986380135336</v>
      </c>
      <c r="BW1562" s="76">
        <f t="shared" ca="1" si="2032"/>
        <v>261.52537061128567</v>
      </c>
      <c r="BX1562" s="76">
        <f t="shared" ca="1" si="2032"/>
        <v>257.94910208072139</v>
      </c>
      <c r="BY1562" s="76">
        <f t="shared" ca="1" si="2032"/>
        <v>254.55164697668533</v>
      </c>
      <c r="BZ1562" s="76">
        <f t="shared" ca="1" si="2032"/>
        <v>251.32406462785107</v>
      </c>
      <c r="CA1562" s="76">
        <f t="shared" ca="1" si="2032"/>
        <v>248.25786139645848</v>
      </c>
      <c r="CB1562" s="76">
        <f t="shared" ca="1" si="2032"/>
        <v>245.34496832663552</v>
      </c>
      <c r="CC1562" s="76">
        <f t="shared" ca="1" si="2032"/>
        <v>242.57771991030376</v>
      </c>
      <c r="CD1562" s="76">
        <f t="shared" ca="1" si="2032"/>
        <v>239.94883391478857</v>
      </c>
      <c r="CE1562" s="76">
        <f t="shared" ca="1" si="2032"/>
        <v>237.45139221904913</v>
      </c>
      <c r="CF1562" s="76">
        <f t="shared" ref="CF1562:CL1571" ca="1" si="2033">CE1567</f>
        <v>235.07882260809666</v>
      </c>
      <c r="CG1562" s="76">
        <f t="shared" ca="1" si="2033"/>
        <v>232.82488147769183</v>
      </c>
      <c r="CH1562" s="76">
        <f t="shared" ca="1" si="2033"/>
        <v>230.68363740380724</v>
      </c>
      <c r="CI1562" s="76">
        <f t="shared" ca="1" si="2033"/>
        <v>228.64945553361687</v>
      </c>
      <c r="CJ1562" s="76">
        <f t="shared" ca="1" si="2033"/>
        <v>226.71698275693603</v>
      </c>
      <c r="CK1562" s="76">
        <f t="shared" ca="1" si="2033"/>
        <v>224.88113361908924</v>
      </c>
      <c r="CL1562" s="76">
        <f t="shared" ca="1" si="2033"/>
        <v>223.13707693813478</v>
      </c>
      <c r="CO1562" s="76">
        <f t="shared" ref="CO1562:DL1571" si="2034">CN1567</f>
        <v>0</v>
      </c>
      <c r="CP1562" s="76" t="e">
        <f t="shared" ca="1" si="2034"/>
        <v>#N/A</v>
      </c>
      <c r="CQ1562" s="76" t="e">
        <f t="shared" ca="1" si="2034"/>
        <v>#N/A</v>
      </c>
      <c r="CR1562" s="76" t="e">
        <f t="shared" ca="1" si="2034"/>
        <v>#N/A</v>
      </c>
      <c r="CS1562" s="76" t="e">
        <f t="shared" ca="1" si="2034"/>
        <v>#N/A</v>
      </c>
      <c r="CT1562" s="76" t="e">
        <f t="shared" ca="1" si="2034"/>
        <v>#N/A</v>
      </c>
      <c r="CU1562" s="76" t="e">
        <f t="shared" ca="1" si="2034"/>
        <v>#N/A</v>
      </c>
      <c r="CV1562" s="76" t="e">
        <f t="shared" ca="1" si="2034"/>
        <v>#N/A</v>
      </c>
      <c r="CW1562" s="76" t="e">
        <f t="shared" ca="1" si="2034"/>
        <v>#N/A</v>
      </c>
      <c r="CX1562" s="76" t="e">
        <f t="shared" ca="1" si="2034"/>
        <v>#N/A</v>
      </c>
      <c r="CY1562" s="76" t="e">
        <f t="shared" ca="1" si="2034"/>
        <v>#N/A</v>
      </c>
      <c r="CZ1562" s="76" t="e">
        <f t="shared" ca="1" si="2034"/>
        <v>#N/A</v>
      </c>
      <c r="DA1562" s="76" t="e">
        <f t="shared" ca="1" si="2034"/>
        <v>#N/A</v>
      </c>
      <c r="DB1562" s="76" t="e">
        <f t="shared" ca="1" si="2034"/>
        <v>#N/A</v>
      </c>
      <c r="DC1562" s="76" t="e">
        <f t="shared" ca="1" si="2034"/>
        <v>#N/A</v>
      </c>
      <c r="DD1562" s="76" t="e">
        <f t="shared" ca="1" si="2034"/>
        <v>#N/A</v>
      </c>
      <c r="DE1562" s="76" t="e">
        <f t="shared" ca="1" si="2034"/>
        <v>#N/A</v>
      </c>
      <c r="DF1562" s="76" t="e">
        <f t="shared" ca="1" si="2034"/>
        <v>#N/A</v>
      </c>
      <c r="DG1562" s="76" t="e">
        <f t="shared" ca="1" si="2034"/>
        <v>#N/A</v>
      </c>
      <c r="DH1562" s="76" t="e">
        <f t="shared" ca="1" si="2034"/>
        <v>#N/A</v>
      </c>
      <c r="DI1562" s="76" t="e">
        <f t="shared" ca="1" si="2034"/>
        <v>#N/A</v>
      </c>
      <c r="DJ1562" s="76" t="e">
        <f t="shared" ca="1" si="2034"/>
        <v>#N/A</v>
      </c>
      <c r="DK1562" s="76" t="e">
        <f t="shared" ca="1" si="2034"/>
        <v>#N/A</v>
      </c>
      <c r="DL1562" s="76" t="e">
        <f t="shared" ca="1" si="2034"/>
        <v>#N/A</v>
      </c>
    </row>
    <row r="1563" spans="1:116" x14ac:dyDescent="0.4">
      <c r="B1563" t="str">
        <f>E1563</f>
        <v>1563 SUBR-S</v>
      </c>
      <c r="D1563" t="s">
        <v>775</v>
      </c>
      <c r="E1563" s="8" t="str">
        <f t="shared" si="2029"/>
        <v>1563 SUBR-S</v>
      </c>
      <c r="G1563" s="145" t="s">
        <v>168</v>
      </c>
      <c r="H1563" s="12"/>
      <c r="I1563" s="60"/>
      <c r="J1563" s="60"/>
      <c r="K1563" s="18">
        <v>100</v>
      </c>
      <c r="L1563" s="18">
        <v>1000</v>
      </c>
      <c r="M1563" s="18">
        <v>1000</v>
      </c>
      <c r="N1563" s="18">
        <v>1000</v>
      </c>
      <c r="O1563" s="18">
        <v>1000</v>
      </c>
      <c r="P1563" s="18">
        <v>1000</v>
      </c>
      <c r="R1563" s="19"/>
      <c r="S1563" s="147" cm="1">
        <f t="array" ref="S1563">INDEX($K:$P,ROW(),MATCH(S$3,$K$2:$P$2,0))</f>
        <v>100</v>
      </c>
      <c r="T1563" s="147" cm="1">
        <f t="array" ref="T1563">INDEX($K:$P,ROW(),MATCH(T$3,$K$2:$P$2,0))</f>
        <v>100</v>
      </c>
      <c r="U1563" s="147" cm="1">
        <f t="array" ref="U1563">INDEX($K:$P,ROW(),MATCH(U$3,$K$2:$P$2,0))</f>
        <v>100</v>
      </c>
      <c r="V1563" s="147" cm="1">
        <f t="array" ref="V1563">INDEX($K:$P,ROW(),MATCH(V$3,$K$2:$P$2,0))</f>
        <v>100</v>
      </c>
      <c r="W1563" s="147" cm="1">
        <f t="array" ref="W1563">INDEX($K:$P,ROW(),MATCH(W$3,$K$2:$P$2,0))</f>
        <v>100</v>
      </c>
      <c r="X1563" s="147" cm="1">
        <f t="array" ref="X1563">INDEX($K:$P,ROW(),MATCH(X$3,$K$2:$P$2,0))</f>
        <v>100</v>
      </c>
      <c r="Y1563" s="147" cm="1">
        <f t="array" ref="Y1563">INDEX($K:$P,ROW(),MATCH(Y$3,$K$2:$P$2,0))</f>
        <v>100</v>
      </c>
      <c r="Z1563" s="147" cm="1">
        <f t="array" ref="Z1563">INDEX($K:$P,ROW(),MATCH(Z$3,$K$2:$P$2,0))</f>
        <v>100</v>
      </c>
      <c r="AA1563" s="147" cm="1">
        <f t="array" ref="AA1563">INDEX($K:$P,ROW(),MATCH(AA$3,$K$2:$P$2,0))</f>
        <v>100</v>
      </c>
      <c r="AB1563" s="147" cm="1">
        <f t="array" ref="AB1563">INDEX($K:$P,ROW(),MATCH(AB$3,$K$2:$P$2,0))</f>
        <v>100</v>
      </c>
      <c r="AC1563" s="147" cm="1">
        <f t="array" ref="AC1563">INDEX($K:$P,ROW(),MATCH(AC$3,$K$2:$P$2,0))</f>
        <v>100</v>
      </c>
      <c r="AD1563" s="147" cm="1">
        <f t="array" ref="AD1563">INDEX($K:$P,ROW(),MATCH(AD$3,$K$2:$P$2,0))</f>
        <v>100</v>
      </c>
      <c r="AE1563" s="147" cm="1">
        <f t="array" ref="AE1563">INDEX($K:$P,ROW(),MATCH(AE$3,$K$2:$P$2,0))</f>
        <v>1000</v>
      </c>
      <c r="AF1563" s="147" cm="1">
        <f t="array" ref="AF1563">INDEX($K:$P,ROW(),MATCH(AF$3,$K$2:$P$2,0))</f>
        <v>1000</v>
      </c>
      <c r="AG1563" s="147" cm="1">
        <f t="array" ref="AG1563">INDEX($K:$P,ROW(),MATCH(AG$3,$K$2:$P$2,0))</f>
        <v>1000</v>
      </c>
      <c r="AH1563" s="147" cm="1">
        <f t="array" ref="AH1563">INDEX($K:$P,ROW(),MATCH(AH$3,$K$2:$P$2,0))</f>
        <v>1000</v>
      </c>
      <c r="AI1563" s="147" cm="1">
        <f t="array" ref="AI1563">INDEX($K:$P,ROW(),MATCH(AI$3,$K$2:$P$2,0))</f>
        <v>1000</v>
      </c>
      <c r="AJ1563" s="147" cm="1">
        <f t="array" ref="AJ1563">INDEX($K:$P,ROW(),MATCH(AJ$3,$K$2:$P$2,0))</f>
        <v>1000</v>
      </c>
      <c r="AK1563" s="147" cm="1">
        <f t="array" ref="AK1563">INDEX($K:$P,ROW(),MATCH(AK$3,$K$2:$P$2,0))</f>
        <v>1000</v>
      </c>
      <c r="AL1563" s="147" cm="1">
        <f t="array" ref="AL1563">INDEX($K:$P,ROW(),MATCH(AL$3,$K$2:$P$2,0))</f>
        <v>1000</v>
      </c>
      <c r="AM1563" s="147" cm="1">
        <f t="array" ref="AM1563">INDEX($K:$P,ROW(),MATCH(AM$3,$K$2:$P$2,0))</f>
        <v>1000</v>
      </c>
      <c r="AN1563" s="147" cm="1">
        <f t="array" ref="AN1563">INDEX($K:$P,ROW(),MATCH(AN$3,$K$2:$P$2,0))</f>
        <v>1000</v>
      </c>
      <c r="AO1563" s="147" cm="1">
        <f t="array" ref="AO1563">INDEX($K:$P,ROW(),MATCH(AO$3,$K$2:$P$2,0))</f>
        <v>1000</v>
      </c>
      <c r="AP1563" s="147" cm="1">
        <f t="array" ref="AP1563">INDEX($K:$P,ROW(),MATCH(AP$3,$K$2:$P$2,0))</f>
        <v>1000</v>
      </c>
      <c r="AQ1563" s="147" cm="1">
        <f t="array" ref="AQ1563">INDEX($K:$P,ROW(),MATCH(AQ$3,$K$2:$P$2,0))</f>
        <v>1000</v>
      </c>
      <c r="AR1563" s="147" cm="1">
        <f t="array" ref="AR1563">INDEX($K:$P,ROW(),MATCH(AR$3,$K$2:$P$2,0))</f>
        <v>1000</v>
      </c>
      <c r="AS1563" s="147" cm="1">
        <f t="array" ref="AS1563">INDEX($K:$P,ROW(),MATCH(AS$3,$K$2:$P$2,0))</f>
        <v>1000</v>
      </c>
      <c r="AT1563" s="147" cm="1">
        <f t="array" ref="AT1563">INDEX($K:$P,ROW(),MATCH(AT$3,$K$2:$P$2,0))</f>
        <v>1000</v>
      </c>
      <c r="AU1563" s="147" cm="1">
        <f t="array" ref="AU1563">INDEX($K:$P,ROW(),MATCH(AU$3,$K$2:$P$2,0))</f>
        <v>1000</v>
      </c>
      <c r="AV1563" s="147" cm="1">
        <f t="array" ref="AV1563">INDEX($K:$P,ROW(),MATCH(AV$3,$K$2:$P$2,0))</f>
        <v>1000</v>
      </c>
      <c r="AW1563" s="147" cm="1">
        <f t="array" ref="AW1563">INDEX($K:$P,ROW(),MATCH(AW$3,$K$2:$P$2,0))</f>
        <v>1000</v>
      </c>
      <c r="AX1563" s="147" cm="1">
        <f t="array" ref="AX1563">INDEX($K:$P,ROW(),MATCH(AX$3,$K$2:$P$2,0))</f>
        <v>1000</v>
      </c>
      <c r="AY1563" s="147" cm="1">
        <f t="array" ref="AY1563">INDEX($K:$P,ROW(),MATCH(AY$3,$K$2:$P$2,0))</f>
        <v>1000</v>
      </c>
      <c r="AZ1563" s="147" cm="1">
        <f t="array" ref="AZ1563">INDEX($K:$P,ROW(),MATCH(AZ$3,$K$2:$P$2,0))</f>
        <v>1000</v>
      </c>
      <c r="BA1563" s="147" cm="1">
        <f t="array" ref="BA1563">INDEX($K:$P,ROW(),MATCH(BA$3,$K$2:$P$2,0))</f>
        <v>1000</v>
      </c>
      <c r="BB1563" s="147" cm="1">
        <f t="array" ref="BB1563">INDEX($K:$P,ROW(),MATCH(BB$3,$K$2:$P$2,0))</f>
        <v>1000</v>
      </c>
      <c r="BC1563" s="147" cm="1">
        <f t="array" ref="BC1563">INDEX($K:$P,ROW(),MATCH(BC$3,$K$2:$P$2,0))</f>
        <v>1000</v>
      </c>
      <c r="BD1563" s="147" cm="1">
        <f t="array" ref="BD1563">INDEX($K:$P,ROW(),MATCH(BD$3,$K$2:$P$2,0))</f>
        <v>1000</v>
      </c>
      <c r="BE1563" s="147" cm="1">
        <f t="array" ref="BE1563">INDEX($K:$P,ROW(),MATCH(BE$3,$K$2:$P$2,0))</f>
        <v>1000</v>
      </c>
      <c r="BF1563" s="147" cm="1">
        <f t="array" ref="BF1563">INDEX($K:$P,ROW(),MATCH(BF$3,$K$2:$P$2,0))</f>
        <v>1000</v>
      </c>
      <c r="BG1563" s="147" cm="1">
        <f t="array" ref="BG1563">INDEX($K:$P,ROW(),MATCH(BG$3,$K$2:$P$2,0))</f>
        <v>1000</v>
      </c>
      <c r="BH1563" s="147" cm="1">
        <f t="array" ref="BH1563">INDEX($K:$P,ROW(),MATCH(BH$3,$K$2:$P$2,0))</f>
        <v>1000</v>
      </c>
      <c r="BI1563" s="147" cm="1">
        <f t="array" ref="BI1563">INDEX($K:$P,ROW(),MATCH(BI$3,$K$2:$P$2,0))</f>
        <v>1000</v>
      </c>
      <c r="BJ1563" s="147" cm="1">
        <f t="array" ref="BJ1563">INDEX($K:$P,ROW(),MATCH(BJ$3,$K$2:$P$2,0))</f>
        <v>1000</v>
      </c>
      <c r="BK1563" s="147" cm="1">
        <f t="array" ref="BK1563">INDEX($K:$P,ROW(),MATCH(BK$3,$K$2:$P$2,0))</f>
        <v>1000</v>
      </c>
      <c r="BL1563" s="147" cm="1">
        <f t="array" ref="BL1563">INDEX($K:$P,ROW(),MATCH(BL$3,$K$2:$P$2,0))</f>
        <v>1000</v>
      </c>
      <c r="BM1563" s="147" cm="1">
        <f t="array" ref="BM1563">INDEX($K:$P,ROW(),MATCH(BM$3,$K$2:$P$2,0))</f>
        <v>1000</v>
      </c>
      <c r="BN1563" s="147" cm="1">
        <f t="array" ref="BN1563">INDEX($K:$P,ROW(),MATCH(BN$3,$K$2:$P$2,0))</f>
        <v>1000</v>
      </c>
      <c r="BO1563" s="147" cm="1">
        <f t="array" ref="BO1563">INDEX($K:$P,ROW(),MATCH(BO$3,$K$2:$P$2,0))</f>
        <v>1000</v>
      </c>
      <c r="BP1563" s="147" cm="1">
        <f t="array" ref="BP1563">INDEX($K:$P,ROW(),MATCH(BP$3,$K$2:$P$2,0))</f>
        <v>1000</v>
      </c>
      <c r="BQ1563" s="147" cm="1">
        <f t="array" ref="BQ1563">INDEX($K:$P,ROW(),MATCH(BQ$3,$K$2:$P$2,0))</f>
        <v>1000</v>
      </c>
      <c r="BR1563" s="147" cm="1">
        <f t="array" ref="BR1563">INDEX($K:$P,ROW(),MATCH(BR$3,$K$2:$P$2,0))</f>
        <v>1000</v>
      </c>
      <c r="BS1563" s="147" cm="1">
        <f t="array" ref="BS1563">INDEX($K:$P,ROW(),MATCH(BS$3,$K$2:$P$2,0))</f>
        <v>1000</v>
      </c>
      <c r="BT1563" s="147" cm="1">
        <f t="array" ref="BT1563">INDEX($K:$P,ROW(),MATCH(BT$3,$K$2:$P$2,0))</f>
        <v>1000</v>
      </c>
      <c r="BU1563" s="147" cm="1">
        <f t="array" ref="BU1563">INDEX($K:$P,ROW(),MATCH(BU$3,$K$2:$P$2,0))</f>
        <v>1000</v>
      </c>
      <c r="BV1563" s="147" cm="1">
        <f t="array" ref="BV1563">INDEX($K:$P,ROW(),MATCH(BV$3,$K$2:$P$2,0))</f>
        <v>1000</v>
      </c>
      <c r="BW1563" s="147" cm="1">
        <f t="array" ref="BW1563">INDEX($K:$P,ROW(),MATCH(BW$3,$K$2:$P$2,0))</f>
        <v>1000</v>
      </c>
      <c r="BX1563" s="147" cm="1">
        <f t="array" ref="BX1563">INDEX($K:$P,ROW(),MATCH(BX$3,$K$2:$P$2,0))</f>
        <v>1000</v>
      </c>
      <c r="BY1563" s="147" cm="1">
        <f t="array" ref="BY1563">INDEX($K:$P,ROW(),MATCH(BY$3,$K$2:$P$2,0))</f>
        <v>1000</v>
      </c>
      <c r="BZ1563" s="147" cm="1">
        <f t="array" ref="BZ1563">INDEX($K:$P,ROW(),MATCH(BZ$3,$K$2:$P$2,0))</f>
        <v>1000</v>
      </c>
      <c r="CA1563" s="147" cm="1">
        <f t="array" ref="CA1563">INDEX($K:$P,ROW(),MATCH(CA$3,$K$2:$P$2,0))</f>
        <v>1000</v>
      </c>
      <c r="CB1563" s="147" cm="1">
        <f t="array" ref="CB1563">INDEX($K:$P,ROW(),MATCH(CB$3,$K$2:$P$2,0))</f>
        <v>1000</v>
      </c>
      <c r="CC1563" s="147" cm="1">
        <f t="array" ref="CC1563">INDEX($K:$P,ROW(),MATCH(CC$3,$K$2:$P$2,0))</f>
        <v>1000</v>
      </c>
      <c r="CD1563" s="147" cm="1">
        <f t="array" ref="CD1563">INDEX($K:$P,ROW(),MATCH(CD$3,$K$2:$P$2,0))</f>
        <v>1000</v>
      </c>
      <c r="CE1563" s="147" cm="1">
        <f t="array" ref="CE1563">INDEX($K:$P,ROW(),MATCH(CE$3,$K$2:$P$2,0))</f>
        <v>1000</v>
      </c>
      <c r="CF1563" s="147" cm="1">
        <f t="array" ref="CF1563">INDEX($K:$P,ROW(),MATCH(CF$3,$K$2:$P$2,0))</f>
        <v>1000</v>
      </c>
      <c r="CG1563" s="147" cm="1">
        <f t="array" ref="CG1563">INDEX($K:$P,ROW(),MATCH(CG$3,$K$2:$P$2,0))</f>
        <v>1000</v>
      </c>
      <c r="CH1563" s="147" cm="1">
        <f t="array" ref="CH1563">INDEX($K:$P,ROW(),MATCH(CH$3,$K$2:$P$2,0))</f>
        <v>1000</v>
      </c>
      <c r="CI1563" s="147" cm="1">
        <f t="array" ref="CI1563">INDEX($K:$P,ROW(),MATCH(CI$3,$K$2:$P$2,0))</f>
        <v>1000</v>
      </c>
      <c r="CJ1563" s="147" cm="1">
        <f t="array" ref="CJ1563">INDEX($K:$P,ROW(),MATCH(CJ$3,$K$2:$P$2,0))</f>
        <v>1000</v>
      </c>
      <c r="CK1563" s="147" cm="1">
        <f t="array" ref="CK1563">INDEX($K:$P,ROW(),MATCH(CK$3,$K$2:$P$2,0))</f>
        <v>1000</v>
      </c>
      <c r="CL1563" s="147" cm="1">
        <f t="array" ref="CL1563">INDEX($K:$P,ROW(),MATCH(CL$3,$K$2:$P$2,0))</f>
        <v>1000</v>
      </c>
      <c r="CN1563" s="60"/>
      <c r="CO1563" s="147" t="e" cm="1">
        <f t="array" ref="CO1563">INDEX($K:$P,ROW(),MATCH(CO$3,$K$2:$P$2,0))</f>
        <v>#N/A</v>
      </c>
      <c r="CP1563" s="147" t="e" cm="1">
        <f t="array" ref="CP1563">INDEX($K:$P,ROW(),MATCH(CP$3,$K$2:$P$2,0))</f>
        <v>#N/A</v>
      </c>
      <c r="CQ1563" s="147" t="e" cm="1">
        <f t="array" ref="CQ1563">INDEX($K:$P,ROW(),MATCH(CQ$3,$K$2:$P$2,0))</f>
        <v>#N/A</v>
      </c>
      <c r="CR1563" s="147" t="e" cm="1">
        <f t="array" ref="CR1563">INDEX($K:$P,ROW(),MATCH(CR$3,$K$2:$P$2,0))</f>
        <v>#N/A</v>
      </c>
      <c r="CS1563" s="147" t="e" cm="1">
        <f t="array" ref="CS1563">INDEX($K:$P,ROW(),MATCH(CS$3,$K$2:$P$2,0))</f>
        <v>#N/A</v>
      </c>
      <c r="CT1563" s="147" t="e" cm="1">
        <f t="array" ref="CT1563">INDEX($K:$P,ROW(),MATCH(CT$3,$K$2:$P$2,0))</f>
        <v>#N/A</v>
      </c>
      <c r="CU1563" s="147" t="e" cm="1">
        <f t="array" ref="CU1563">INDEX($K:$P,ROW(),MATCH(CU$3,$K$2:$P$2,0))</f>
        <v>#N/A</v>
      </c>
      <c r="CV1563" s="147" t="e" cm="1">
        <f t="array" ref="CV1563">INDEX($K:$P,ROW(),MATCH(CV$3,$K$2:$P$2,0))</f>
        <v>#N/A</v>
      </c>
      <c r="CW1563" s="147" t="e" cm="1">
        <f t="array" ref="CW1563">INDEX($K:$P,ROW(),MATCH(CW$3,$K$2:$P$2,0))</f>
        <v>#N/A</v>
      </c>
      <c r="CX1563" s="147" t="e" cm="1">
        <f t="array" ref="CX1563">INDEX($K:$P,ROW(),MATCH(CX$3,$K$2:$P$2,0))</f>
        <v>#N/A</v>
      </c>
      <c r="CY1563" s="147" t="e" cm="1">
        <f t="array" ref="CY1563">INDEX($K:$P,ROW(),MATCH(CY$3,$K$2:$P$2,0))</f>
        <v>#N/A</v>
      </c>
      <c r="CZ1563" s="147" t="e" cm="1">
        <f t="array" ref="CZ1563">INDEX($K:$P,ROW(),MATCH(CZ$3,$K$2:$P$2,0))</f>
        <v>#N/A</v>
      </c>
      <c r="DA1563" s="147" t="e" cm="1">
        <f t="array" ref="DA1563">INDEX($K:$P,ROW(),MATCH(DA$3,$K$2:$P$2,0))</f>
        <v>#N/A</v>
      </c>
      <c r="DB1563" s="147" t="e" cm="1">
        <f t="array" ref="DB1563">INDEX($K:$P,ROW(),MATCH(DB$3,$K$2:$P$2,0))</f>
        <v>#N/A</v>
      </c>
      <c r="DC1563" s="147" t="e" cm="1">
        <f t="array" ref="DC1563">INDEX($K:$P,ROW(),MATCH(DC$3,$K$2:$P$2,0))</f>
        <v>#N/A</v>
      </c>
      <c r="DD1563" s="147" t="e" cm="1">
        <f t="array" ref="DD1563">INDEX($K:$P,ROW(),MATCH(DD$3,$K$2:$P$2,0))</f>
        <v>#N/A</v>
      </c>
      <c r="DE1563" s="147" t="e" cm="1">
        <f t="array" ref="DE1563">INDEX($K:$P,ROW(),MATCH(DE$3,$K$2:$P$2,0))</f>
        <v>#N/A</v>
      </c>
      <c r="DF1563" s="147" t="e" cm="1">
        <f t="array" ref="DF1563">INDEX($K:$P,ROW(),MATCH(DF$3,$K$2:$P$2,0))</f>
        <v>#N/A</v>
      </c>
      <c r="DG1563" s="147" t="e" cm="1">
        <f t="array" ref="DG1563">INDEX($K:$P,ROW(),MATCH(DG$3,$K$2:$P$2,0))</f>
        <v>#N/A</v>
      </c>
      <c r="DH1563" s="147" t="e" cm="1">
        <f t="array" ref="DH1563">INDEX($K:$P,ROW(),MATCH(DH$3,$K$2:$P$2,0))</f>
        <v>#N/A</v>
      </c>
      <c r="DI1563" s="147" t="e" cm="1">
        <f t="array" ref="DI1563">INDEX($K:$P,ROW(),MATCH(DI$3,$K$2:$P$2,0))</f>
        <v>#N/A</v>
      </c>
      <c r="DJ1563" s="147" t="e" cm="1">
        <f t="array" ref="DJ1563">INDEX($K:$P,ROW(),MATCH(DJ$3,$K$2:$P$2,0))</f>
        <v>#N/A</v>
      </c>
      <c r="DK1563" s="147" t="e" cm="1">
        <f t="array" ref="DK1563">INDEX($K:$P,ROW(),MATCH(DK$3,$K$2:$P$2,0))</f>
        <v>#N/A</v>
      </c>
      <c r="DL1563" s="147" t="e" cm="1">
        <f t="array" ref="DL1563">INDEX($K:$P,ROW(),MATCH(DL$3,$K$2:$P$2,0))</f>
        <v>#N/A</v>
      </c>
    </row>
    <row r="1564" spans="1:116" x14ac:dyDescent="0.4">
      <c r="B1564" s="6"/>
      <c r="C1564" s="6"/>
      <c r="D1564" t="s">
        <v>775</v>
      </c>
      <c r="E1564" s="8" t="str">
        <f t="shared" si="2029"/>
        <v>1564 SUBR-S</v>
      </c>
      <c r="G1564" s="158" t="s">
        <v>72</v>
      </c>
      <c r="K1564" s="34">
        <f ca="1">SUMIF($3:$3,K$2,1564:1564)</f>
        <v>1200</v>
      </c>
      <c r="L1564" s="34">
        <f ca="1">SUMIF($3:$3,L$2,1564:1564)</f>
        <v>120</v>
      </c>
      <c r="M1564" s="34">
        <f ca="1">SUMIF($3:$3,M$2,1564:1564)</f>
        <v>120</v>
      </c>
      <c r="N1564" s="34">
        <f ca="1">SUMIF($3:$3,N$2,1564:1564)</f>
        <v>120</v>
      </c>
      <c r="O1564" s="34">
        <f ca="1">SUMIF($3:$3,O$2,1564:1564)</f>
        <v>120</v>
      </c>
      <c r="P1564" s="34">
        <f ca="1">SUMIF($3:$3,P$2,1564:1564)</f>
        <v>120</v>
      </c>
      <c r="R1564" s="15"/>
      <c r="S1564" s="76" cm="1">
        <f t="array" aca="1" ref="S1564" ca="1">ROUNDDOWN(INDIRECT(S1554)/S1563,0)</f>
        <v>100</v>
      </c>
      <c r="T1564" s="76" cm="1">
        <f t="array" aca="1" ref="T1564" ca="1">ROUNDDOWN(INDIRECT(T1554)/T1563,0)</f>
        <v>100</v>
      </c>
      <c r="U1564" s="76" cm="1">
        <f t="array" aca="1" ref="U1564" ca="1">ROUNDDOWN(INDIRECT(U1554)/U1563,0)</f>
        <v>100</v>
      </c>
      <c r="V1564" s="76" cm="1">
        <f t="array" aca="1" ref="V1564" ca="1">ROUNDDOWN(INDIRECT(V1554)/V1563,0)</f>
        <v>100</v>
      </c>
      <c r="W1564" s="76" cm="1">
        <f t="array" aca="1" ref="W1564" ca="1">ROUNDDOWN(INDIRECT(W1554)/W1563,0)</f>
        <v>100</v>
      </c>
      <c r="X1564" s="76" cm="1">
        <f t="array" aca="1" ref="X1564" ca="1">ROUNDDOWN(INDIRECT(X1554)/X1563,0)</f>
        <v>100</v>
      </c>
      <c r="Y1564" s="76" cm="1">
        <f t="array" aca="1" ref="Y1564" ca="1">ROUNDDOWN(INDIRECT(Y1554)/Y1563,0)</f>
        <v>100</v>
      </c>
      <c r="Z1564" s="76" cm="1">
        <f t="array" aca="1" ref="Z1564" ca="1">ROUNDDOWN(INDIRECT(Z1554)/Z1563,0)</f>
        <v>100</v>
      </c>
      <c r="AA1564" s="76" cm="1">
        <f t="array" aca="1" ref="AA1564" ca="1">ROUNDDOWN(INDIRECT(AA1554)/AA1563,0)</f>
        <v>100</v>
      </c>
      <c r="AB1564" s="76" cm="1">
        <f t="array" aca="1" ref="AB1564" ca="1">ROUNDDOWN(INDIRECT(AB1554)/AB1563,0)</f>
        <v>100</v>
      </c>
      <c r="AC1564" s="76" cm="1">
        <f t="array" aca="1" ref="AC1564" ca="1">ROUNDDOWN(INDIRECT(AC1554)/AC1563,0)</f>
        <v>100</v>
      </c>
      <c r="AD1564" s="76" cm="1">
        <f t="array" aca="1" ref="AD1564" ca="1">ROUNDDOWN(INDIRECT(AD1554)/AD1563,0)</f>
        <v>100</v>
      </c>
      <c r="AE1564" s="76" cm="1">
        <f t="array" aca="1" ref="AE1564" ca="1">ROUNDDOWN(INDIRECT(AE1554)/AE1563,0)</f>
        <v>10</v>
      </c>
      <c r="AF1564" s="76" cm="1">
        <f t="array" aca="1" ref="AF1564" ca="1">ROUNDDOWN(INDIRECT(AF1554)/AF1563,0)</f>
        <v>10</v>
      </c>
      <c r="AG1564" s="76" cm="1">
        <f t="array" aca="1" ref="AG1564" ca="1">ROUNDDOWN(INDIRECT(AG1554)/AG1563,0)</f>
        <v>10</v>
      </c>
      <c r="AH1564" s="76" cm="1">
        <f t="array" aca="1" ref="AH1564" ca="1">ROUNDDOWN(INDIRECT(AH1554)/AH1563,0)</f>
        <v>10</v>
      </c>
      <c r="AI1564" s="76" cm="1">
        <f t="array" aca="1" ref="AI1564" ca="1">ROUNDDOWN(INDIRECT(AI1554)/AI1563,0)</f>
        <v>10</v>
      </c>
      <c r="AJ1564" s="76" cm="1">
        <f t="array" aca="1" ref="AJ1564" ca="1">ROUNDDOWN(INDIRECT(AJ1554)/AJ1563,0)</f>
        <v>10</v>
      </c>
      <c r="AK1564" s="76" cm="1">
        <f t="array" aca="1" ref="AK1564" ca="1">ROUNDDOWN(INDIRECT(AK1554)/AK1563,0)</f>
        <v>10</v>
      </c>
      <c r="AL1564" s="76" cm="1">
        <f t="array" aca="1" ref="AL1564" ca="1">ROUNDDOWN(INDIRECT(AL1554)/AL1563,0)</f>
        <v>10</v>
      </c>
      <c r="AM1564" s="76" cm="1">
        <f t="array" aca="1" ref="AM1564" ca="1">ROUNDDOWN(INDIRECT(AM1554)/AM1563,0)</f>
        <v>10</v>
      </c>
      <c r="AN1564" s="76" cm="1">
        <f t="array" aca="1" ref="AN1564" ca="1">ROUNDDOWN(INDIRECT(AN1554)/AN1563,0)</f>
        <v>10</v>
      </c>
      <c r="AO1564" s="76" cm="1">
        <f t="array" aca="1" ref="AO1564" ca="1">ROUNDDOWN(INDIRECT(AO1554)/AO1563,0)</f>
        <v>10</v>
      </c>
      <c r="AP1564" s="76" cm="1">
        <f t="array" aca="1" ref="AP1564" ca="1">ROUNDDOWN(INDIRECT(AP1554)/AP1563,0)</f>
        <v>10</v>
      </c>
      <c r="AQ1564" s="76" cm="1">
        <f t="array" aca="1" ref="AQ1564" ca="1">ROUNDDOWN(INDIRECT(AQ1554)/AQ1563,0)</f>
        <v>10</v>
      </c>
      <c r="AR1564" s="76" cm="1">
        <f t="array" aca="1" ref="AR1564" ca="1">ROUNDDOWN(INDIRECT(AR1554)/AR1563,0)</f>
        <v>10</v>
      </c>
      <c r="AS1564" s="76" cm="1">
        <f t="array" aca="1" ref="AS1564" ca="1">ROUNDDOWN(INDIRECT(AS1554)/AS1563,0)</f>
        <v>10</v>
      </c>
      <c r="AT1564" s="76" cm="1">
        <f t="array" aca="1" ref="AT1564" ca="1">ROUNDDOWN(INDIRECT(AT1554)/AT1563,0)</f>
        <v>10</v>
      </c>
      <c r="AU1564" s="76" cm="1">
        <f t="array" aca="1" ref="AU1564" ca="1">ROUNDDOWN(INDIRECT(AU1554)/AU1563,0)</f>
        <v>10</v>
      </c>
      <c r="AV1564" s="76" cm="1">
        <f t="array" aca="1" ref="AV1564" ca="1">ROUNDDOWN(INDIRECT(AV1554)/AV1563,0)</f>
        <v>10</v>
      </c>
      <c r="AW1564" s="76" cm="1">
        <f t="array" aca="1" ref="AW1564" ca="1">ROUNDDOWN(INDIRECT(AW1554)/AW1563,0)</f>
        <v>10</v>
      </c>
      <c r="AX1564" s="76" cm="1">
        <f t="array" aca="1" ref="AX1564" ca="1">ROUNDDOWN(INDIRECT(AX1554)/AX1563,0)</f>
        <v>10</v>
      </c>
      <c r="AY1564" s="76" cm="1">
        <f t="array" aca="1" ref="AY1564" ca="1">ROUNDDOWN(INDIRECT(AY1554)/AY1563,0)</f>
        <v>10</v>
      </c>
      <c r="AZ1564" s="76" cm="1">
        <f t="array" aca="1" ref="AZ1564" ca="1">ROUNDDOWN(INDIRECT(AZ1554)/AZ1563,0)</f>
        <v>10</v>
      </c>
      <c r="BA1564" s="76" cm="1">
        <f t="array" aca="1" ref="BA1564" ca="1">ROUNDDOWN(INDIRECT(BA1554)/BA1563,0)</f>
        <v>10</v>
      </c>
      <c r="BB1564" s="76" cm="1">
        <f t="array" aca="1" ref="BB1564" ca="1">ROUNDDOWN(INDIRECT(BB1554)/BB1563,0)</f>
        <v>10</v>
      </c>
      <c r="BC1564" s="76" cm="1">
        <f t="array" aca="1" ref="BC1564" ca="1">ROUNDDOWN(INDIRECT(BC1554)/BC1563,0)</f>
        <v>10</v>
      </c>
      <c r="BD1564" s="76" cm="1">
        <f t="array" aca="1" ref="BD1564" ca="1">ROUNDDOWN(INDIRECT(BD1554)/BD1563,0)</f>
        <v>10</v>
      </c>
      <c r="BE1564" s="76" cm="1">
        <f t="array" aca="1" ref="BE1564" ca="1">ROUNDDOWN(INDIRECT(BE1554)/BE1563,0)</f>
        <v>10</v>
      </c>
      <c r="BF1564" s="76" cm="1">
        <f t="array" aca="1" ref="BF1564" ca="1">ROUNDDOWN(INDIRECT(BF1554)/BF1563,0)</f>
        <v>10</v>
      </c>
      <c r="BG1564" s="76" cm="1">
        <f t="array" aca="1" ref="BG1564" ca="1">ROUNDDOWN(INDIRECT(BG1554)/BG1563,0)</f>
        <v>10</v>
      </c>
      <c r="BH1564" s="76" cm="1">
        <f t="array" aca="1" ref="BH1564" ca="1">ROUNDDOWN(INDIRECT(BH1554)/BH1563,0)</f>
        <v>10</v>
      </c>
      <c r="BI1564" s="76" cm="1">
        <f t="array" aca="1" ref="BI1564" ca="1">ROUNDDOWN(INDIRECT(BI1554)/BI1563,0)</f>
        <v>10</v>
      </c>
      <c r="BJ1564" s="76" cm="1">
        <f t="array" aca="1" ref="BJ1564" ca="1">ROUNDDOWN(INDIRECT(BJ1554)/BJ1563,0)</f>
        <v>10</v>
      </c>
      <c r="BK1564" s="76" cm="1">
        <f t="array" aca="1" ref="BK1564" ca="1">ROUNDDOWN(INDIRECT(BK1554)/BK1563,0)</f>
        <v>10</v>
      </c>
      <c r="BL1564" s="76" cm="1">
        <f t="array" aca="1" ref="BL1564" ca="1">ROUNDDOWN(INDIRECT(BL1554)/BL1563,0)</f>
        <v>10</v>
      </c>
      <c r="BM1564" s="76" cm="1">
        <f t="array" aca="1" ref="BM1564" ca="1">ROUNDDOWN(INDIRECT(BM1554)/BM1563,0)</f>
        <v>10</v>
      </c>
      <c r="BN1564" s="76" cm="1">
        <f t="array" aca="1" ref="BN1564" ca="1">ROUNDDOWN(INDIRECT(BN1554)/BN1563,0)</f>
        <v>10</v>
      </c>
      <c r="BO1564" s="76" cm="1">
        <f t="array" aca="1" ref="BO1564" ca="1">ROUNDDOWN(INDIRECT(BO1554)/BO1563,0)</f>
        <v>10</v>
      </c>
      <c r="BP1564" s="76" cm="1">
        <f t="array" aca="1" ref="BP1564" ca="1">ROUNDDOWN(INDIRECT(BP1554)/BP1563,0)</f>
        <v>10</v>
      </c>
      <c r="BQ1564" s="76" cm="1">
        <f t="array" aca="1" ref="BQ1564" ca="1">ROUNDDOWN(INDIRECT(BQ1554)/BQ1563,0)</f>
        <v>10</v>
      </c>
      <c r="BR1564" s="76" cm="1">
        <f t="array" aca="1" ref="BR1564" ca="1">ROUNDDOWN(INDIRECT(BR1554)/BR1563,0)</f>
        <v>10</v>
      </c>
      <c r="BS1564" s="76" cm="1">
        <f t="array" aca="1" ref="BS1564" ca="1">ROUNDDOWN(INDIRECT(BS1554)/BS1563,0)</f>
        <v>10</v>
      </c>
      <c r="BT1564" s="76" cm="1">
        <f t="array" aca="1" ref="BT1564" ca="1">ROUNDDOWN(INDIRECT(BT1554)/BT1563,0)</f>
        <v>10</v>
      </c>
      <c r="BU1564" s="76" cm="1">
        <f t="array" aca="1" ref="BU1564" ca="1">ROUNDDOWN(INDIRECT(BU1554)/BU1563,0)</f>
        <v>10</v>
      </c>
      <c r="BV1564" s="76" cm="1">
        <f t="array" aca="1" ref="BV1564" ca="1">ROUNDDOWN(INDIRECT(BV1554)/BV1563,0)</f>
        <v>10</v>
      </c>
      <c r="BW1564" s="76" cm="1">
        <f t="array" aca="1" ref="BW1564" ca="1">ROUNDDOWN(INDIRECT(BW1554)/BW1563,0)</f>
        <v>10</v>
      </c>
      <c r="BX1564" s="76" cm="1">
        <f t="array" aca="1" ref="BX1564" ca="1">ROUNDDOWN(INDIRECT(BX1554)/BX1563,0)</f>
        <v>10</v>
      </c>
      <c r="BY1564" s="76" cm="1">
        <f t="array" aca="1" ref="BY1564" ca="1">ROUNDDOWN(INDIRECT(BY1554)/BY1563,0)</f>
        <v>10</v>
      </c>
      <c r="BZ1564" s="76" cm="1">
        <f t="array" aca="1" ref="BZ1564" ca="1">ROUNDDOWN(INDIRECT(BZ1554)/BZ1563,0)</f>
        <v>10</v>
      </c>
      <c r="CA1564" s="76" cm="1">
        <f t="array" aca="1" ref="CA1564" ca="1">ROUNDDOWN(INDIRECT(CA1554)/CA1563,0)</f>
        <v>10</v>
      </c>
      <c r="CB1564" s="76" cm="1">
        <f t="array" aca="1" ref="CB1564" ca="1">ROUNDDOWN(INDIRECT(CB1554)/CB1563,0)</f>
        <v>10</v>
      </c>
      <c r="CC1564" s="76" cm="1">
        <f t="array" aca="1" ref="CC1564" ca="1">ROUNDDOWN(INDIRECT(CC1554)/CC1563,0)</f>
        <v>10</v>
      </c>
      <c r="CD1564" s="76" cm="1">
        <f t="array" aca="1" ref="CD1564" ca="1">ROUNDDOWN(INDIRECT(CD1554)/CD1563,0)</f>
        <v>10</v>
      </c>
      <c r="CE1564" s="76" cm="1">
        <f t="array" aca="1" ref="CE1564" ca="1">ROUNDDOWN(INDIRECT(CE1554)/CE1563,0)</f>
        <v>10</v>
      </c>
      <c r="CF1564" s="76" cm="1">
        <f t="array" aca="1" ref="CF1564" ca="1">ROUNDDOWN(INDIRECT(CF1554)/CF1563,0)</f>
        <v>10</v>
      </c>
      <c r="CG1564" s="76" cm="1">
        <f t="array" aca="1" ref="CG1564" ca="1">ROUNDDOWN(INDIRECT(CG1554)/CG1563,0)</f>
        <v>10</v>
      </c>
      <c r="CH1564" s="76" cm="1">
        <f t="array" aca="1" ref="CH1564" ca="1">ROUNDDOWN(INDIRECT(CH1554)/CH1563,0)</f>
        <v>10</v>
      </c>
      <c r="CI1564" s="76" cm="1">
        <f t="array" aca="1" ref="CI1564" ca="1">ROUNDDOWN(INDIRECT(CI1554)/CI1563,0)</f>
        <v>10</v>
      </c>
      <c r="CJ1564" s="76" cm="1">
        <f t="array" aca="1" ref="CJ1564" ca="1">ROUNDDOWN(INDIRECT(CJ1554)/CJ1563,0)</f>
        <v>10</v>
      </c>
      <c r="CK1564" s="76" cm="1">
        <f t="array" aca="1" ref="CK1564" ca="1">ROUNDDOWN(INDIRECT(CK1554)/CK1563,0)</f>
        <v>10</v>
      </c>
      <c r="CL1564" s="76" cm="1">
        <f t="array" aca="1" ref="CL1564" ca="1">ROUNDDOWN(INDIRECT(CL1554)/CL1563,0)</f>
        <v>10</v>
      </c>
      <c r="CO1564" s="76" t="e" cm="1">
        <f t="array" aca="1" ref="CO1564" ca="1">ROUNDDOWN(INDIRECT(CO1554)/CO1563,0)</f>
        <v>#N/A</v>
      </c>
      <c r="CP1564" s="76" t="e" cm="1">
        <f t="array" aca="1" ref="CP1564" ca="1">ROUNDDOWN(INDIRECT(CP1554)/CP1563,0)</f>
        <v>#N/A</v>
      </c>
      <c r="CQ1564" s="76" t="e" cm="1">
        <f t="array" aca="1" ref="CQ1564" ca="1">ROUNDDOWN(INDIRECT(CQ1554)/CQ1563,0)</f>
        <v>#N/A</v>
      </c>
      <c r="CR1564" s="76" t="e" cm="1">
        <f t="array" aca="1" ref="CR1564" ca="1">ROUNDDOWN(INDIRECT(CR1554)/CR1563,0)</f>
        <v>#N/A</v>
      </c>
      <c r="CS1564" s="76" t="e" cm="1">
        <f t="array" aca="1" ref="CS1564" ca="1">ROUNDDOWN(INDIRECT(CS1554)/CS1563,0)</f>
        <v>#N/A</v>
      </c>
      <c r="CT1564" s="76" t="e" cm="1">
        <f t="array" aca="1" ref="CT1564" ca="1">ROUNDDOWN(INDIRECT(CT1554)/CT1563,0)</f>
        <v>#N/A</v>
      </c>
      <c r="CU1564" s="76" t="e" cm="1">
        <f t="array" aca="1" ref="CU1564" ca="1">ROUNDDOWN(INDIRECT(CU1554)/CU1563,0)</f>
        <v>#N/A</v>
      </c>
      <c r="CV1564" s="76" t="e" cm="1">
        <f t="array" aca="1" ref="CV1564" ca="1">ROUNDDOWN(INDIRECT(CV1554)/CV1563,0)</f>
        <v>#N/A</v>
      </c>
      <c r="CW1564" s="76" t="e" cm="1">
        <f t="array" aca="1" ref="CW1564" ca="1">ROUNDDOWN(INDIRECT(CW1554)/CW1563,0)</f>
        <v>#N/A</v>
      </c>
      <c r="CX1564" s="76" t="e" cm="1">
        <f t="array" aca="1" ref="CX1564" ca="1">ROUNDDOWN(INDIRECT(CX1554)/CX1563,0)</f>
        <v>#N/A</v>
      </c>
      <c r="CY1564" s="76" t="e" cm="1">
        <f t="array" aca="1" ref="CY1564" ca="1">ROUNDDOWN(INDIRECT(CY1554)/CY1563,0)</f>
        <v>#N/A</v>
      </c>
      <c r="CZ1564" s="76" t="e" cm="1">
        <f t="array" aca="1" ref="CZ1564" ca="1">ROUNDDOWN(INDIRECT(CZ1554)/CZ1563,0)</f>
        <v>#N/A</v>
      </c>
      <c r="DA1564" s="76" t="e" cm="1">
        <f t="array" aca="1" ref="DA1564" ca="1">ROUNDDOWN(INDIRECT(DA1554)/DA1563,0)</f>
        <v>#N/A</v>
      </c>
      <c r="DB1564" s="76" t="e" cm="1">
        <f t="array" aca="1" ref="DB1564" ca="1">ROUNDDOWN(INDIRECT(DB1554)/DB1563,0)</f>
        <v>#N/A</v>
      </c>
      <c r="DC1564" s="76" t="e" cm="1">
        <f t="array" aca="1" ref="DC1564" ca="1">ROUNDDOWN(INDIRECT(DC1554)/DC1563,0)</f>
        <v>#N/A</v>
      </c>
      <c r="DD1564" s="76" t="e" cm="1">
        <f t="array" aca="1" ref="DD1564" ca="1">ROUNDDOWN(INDIRECT(DD1554)/DD1563,0)</f>
        <v>#N/A</v>
      </c>
      <c r="DE1564" s="76" t="e" cm="1">
        <f t="array" aca="1" ref="DE1564" ca="1">ROUNDDOWN(INDIRECT(DE1554)/DE1563,0)</f>
        <v>#N/A</v>
      </c>
      <c r="DF1564" s="76" t="e" cm="1">
        <f t="array" aca="1" ref="DF1564" ca="1">ROUNDDOWN(INDIRECT(DF1554)/DF1563,0)</f>
        <v>#N/A</v>
      </c>
      <c r="DG1564" s="76" t="e" cm="1">
        <f t="array" aca="1" ref="DG1564" ca="1">ROUNDDOWN(INDIRECT(DG1554)/DG1563,0)</f>
        <v>#N/A</v>
      </c>
      <c r="DH1564" s="76" t="e" cm="1">
        <f t="array" aca="1" ref="DH1564" ca="1">ROUNDDOWN(INDIRECT(DH1554)/DH1563,0)</f>
        <v>#N/A</v>
      </c>
      <c r="DI1564" s="76" t="e" cm="1">
        <f t="array" aca="1" ref="DI1564" ca="1">ROUNDDOWN(INDIRECT(DI1554)/DI1563,0)</f>
        <v>#N/A</v>
      </c>
      <c r="DJ1564" s="76" t="e" cm="1">
        <f t="array" aca="1" ref="DJ1564" ca="1">ROUNDDOWN(INDIRECT(DJ1554)/DJ1563,0)</f>
        <v>#N/A</v>
      </c>
      <c r="DK1564" s="76" t="e" cm="1">
        <f t="array" aca="1" ref="DK1564" ca="1">ROUNDDOWN(INDIRECT(DK1554)/DK1563,0)</f>
        <v>#N/A</v>
      </c>
      <c r="DL1564" s="76" t="e" cm="1">
        <f t="array" aca="1" ref="DL1564" ca="1">ROUNDDOWN(INDIRECT(DL1554)/DL1563,0)</f>
        <v>#N/A</v>
      </c>
    </row>
    <row r="1565" spans="1:116" x14ac:dyDescent="0.4">
      <c r="B1565" t="str">
        <f>E1565</f>
        <v>1565 SUBR-S</v>
      </c>
      <c r="D1565" t="s">
        <v>775</v>
      </c>
      <c r="E1565" s="8" t="str">
        <f t="shared" si="2029"/>
        <v>1565 SUBR-S</v>
      </c>
      <c r="G1565" s="145" t="s">
        <v>73</v>
      </c>
      <c r="H1565" s="12"/>
      <c r="I1565" s="60"/>
      <c r="J1565" s="60"/>
      <c r="K1565" s="16">
        <v>0.05</v>
      </c>
      <c r="L1565" s="16">
        <v>0.05</v>
      </c>
      <c r="M1565" s="16">
        <v>0.05</v>
      </c>
      <c r="N1565" s="16">
        <v>0.05</v>
      </c>
      <c r="O1565" s="16">
        <v>0.05</v>
      </c>
      <c r="P1565" s="16">
        <v>0.05</v>
      </c>
      <c r="R1565" s="20"/>
      <c r="S1565" s="150" cm="1">
        <f t="array" ref="S1565">INDEX($K:$P,ROW(),MATCH(S$3,$K$2:$P$2,0))</f>
        <v>0.05</v>
      </c>
      <c r="T1565" s="150" cm="1">
        <f t="array" ref="T1565">INDEX($K:$P,ROW(),MATCH(T$3,$K$2:$P$2,0))</f>
        <v>0.05</v>
      </c>
      <c r="U1565" s="150" cm="1">
        <f t="array" ref="U1565">INDEX($K:$P,ROW(),MATCH(U$3,$K$2:$P$2,0))</f>
        <v>0.05</v>
      </c>
      <c r="V1565" s="150" cm="1">
        <f t="array" ref="V1565">INDEX($K:$P,ROW(),MATCH(V$3,$K$2:$P$2,0))</f>
        <v>0.05</v>
      </c>
      <c r="W1565" s="150" cm="1">
        <f t="array" ref="W1565">INDEX($K:$P,ROW(),MATCH(W$3,$K$2:$P$2,0))</f>
        <v>0.05</v>
      </c>
      <c r="X1565" s="150" cm="1">
        <f t="array" ref="X1565">INDEX($K:$P,ROW(),MATCH(X$3,$K$2:$P$2,0))</f>
        <v>0.05</v>
      </c>
      <c r="Y1565" s="150" cm="1">
        <f t="array" ref="Y1565">INDEX($K:$P,ROW(),MATCH(Y$3,$K$2:$P$2,0))</f>
        <v>0.05</v>
      </c>
      <c r="Z1565" s="150" cm="1">
        <f t="array" ref="Z1565">INDEX($K:$P,ROW(),MATCH(Z$3,$K$2:$P$2,0))</f>
        <v>0.05</v>
      </c>
      <c r="AA1565" s="150" cm="1">
        <f t="array" ref="AA1565">INDEX($K:$P,ROW(),MATCH(AA$3,$K$2:$P$2,0))</f>
        <v>0.05</v>
      </c>
      <c r="AB1565" s="150" cm="1">
        <f t="array" ref="AB1565">INDEX($K:$P,ROW(),MATCH(AB$3,$K$2:$P$2,0))</f>
        <v>0.05</v>
      </c>
      <c r="AC1565" s="150" cm="1">
        <f t="array" ref="AC1565">INDEX($K:$P,ROW(),MATCH(AC$3,$K$2:$P$2,0))</f>
        <v>0.05</v>
      </c>
      <c r="AD1565" s="150" cm="1">
        <f t="array" ref="AD1565">INDEX($K:$P,ROW(),MATCH(AD$3,$K$2:$P$2,0))</f>
        <v>0.05</v>
      </c>
      <c r="AE1565" s="150" cm="1">
        <f t="array" ref="AE1565">INDEX($K:$P,ROW(),MATCH(AE$3,$K$2:$P$2,0))</f>
        <v>0.05</v>
      </c>
      <c r="AF1565" s="150" cm="1">
        <f t="array" ref="AF1565">INDEX($K:$P,ROW(),MATCH(AF$3,$K$2:$P$2,0))</f>
        <v>0.05</v>
      </c>
      <c r="AG1565" s="150" cm="1">
        <f t="array" ref="AG1565">INDEX($K:$P,ROW(),MATCH(AG$3,$K$2:$P$2,0))</f>
        <v>0.05</v>
      </c>
      <c r="AH1565" s="150" cm="1">
        <f t="array" ref="AH1565">INDEX($K:$P,ROW(),MATCH(AH$3,$K$2:$P$2,0))</f>
        <v>0.05</v>
      </c>
      <c r="AI1565" s="150" cm="1">
        <f t="array" ref="AI1565">INDEX($K:$P,ROW(),MATCH(AI$3,$K$2:$P$2,0))</f>
        <v>0.05</v>
      </c>
      <c r="AJ1565" s="150" cm="1">
        <f t="array" ref="AJ1565">INDEX($K:$P,ROW(),MATCH(AJ$3,$K$2:$P$2,0))</f>
        <v>0.05</v>
      </c>
      <c r="AK1565" s="150" cm="1">
        <f t="array" ref="AK1565">INDEX($K:$P,ROW(),MATCH(AK$3,$K$2:$P$2,0))</f>
        <v>0.05</v>
      </c>
      <c r="AL1565" s="150" cm="1">
        <f t="array" ref="AL1565">INDEX($K:$P,ROW(),MATCH(AL$3,$K$2:$P$2,0))</f>
        <v>0.05</v>
      </c>
      <c r="AM1565" s="150" cm="1">
        <f t="array" ref="AM1565">INDEX($K:$P,ROW(),MATCH(AM$3,$K$2:$P$2,0))</f>
        <v>0.05</v>
      </c>
      <c r="AN1565" s="150" cm="1">
        <f t="array" ref="AN1565">INDEX($K:$P,ROW(),MATCH(AN$3,$K$2:$P$2,0))</f>
        <v>0.05</v>
      </c>
      <c r="AO1565" s="150" cm="1">
        <f t="array" ref="AO1565">INDEX($K:$P,ROW(),MATCH(AO$3,$K$2:$P$2,0))</f>
        <v>0.05</v>
      </c>
      <c r="AP1565" s="150" cm="1">
        <f t="array" ref="AP1565">INDEX($K:$P,ROW(),MATCH(AP$3,$K$2:$P$2,0))</f>
        <v>0.05</v>
      </c>
      <c r="AQ1565" s="150" cm="1">
        <f t="array" ref="AQ1565">INDEX($K:$P,ROW(),MATCH(AQ$3,$K$2:$P$2,0))</f>
        <v>0.05</v>
      </c>
      <c r="AR1565" s="150" cm="1">
        <f t="array" ref="AR1565">INDEX($K:$P,ROW(),MATCH(AR$3,$K$2:$P$2,0))</f>
        <v>0.05</v>
      </c>
      <c r="AS1565" s="150" cm="1">
        <f t="array" ref="AS1565">INDEX($K:$P,ROW(),MATCH(AS$3,$K$2:$P$2,0))</f>
        <v>0.05</v>
      </c>
      <c r="AT1565" s="150" cm="1">
        <f t="array" ref="AT1565">INDEX($K:$P,ROW(),MATCH(AT$3,$K$2:$P$2,0))</f>
        <v>0.05</v>
      </c>
      <c r="AU1565" s="150" cm="1">
        <f t="array" ref="AU1565">INDEX($K:$P,ROW(),MATCH(AU$3,$K$2:$P$2,0))</f>
        <v>0.05</v>
      </c>
      <c r="AV1565" s="150" cm="1">
        <f t="array" ref="AV1565">INDEX($K:$P,ROW(),MATCH(AV$3,$K$2:$P$2,0))</f>
        <v>0.05</v>
      </c>
      <c r="AW1565" s="150" cm="1">
        <f t="array" ref="AW1565">INDEX($K:$P,ROW(),MATCH(AW$3,$K$2:$P$2,0))</f>
        <v>0.05</v>
      </c>
      <c r="AX1565" s="150" cm="1">
        <f t="array" ref="AX1565">INDEX($K:$P,ROW(),MATCH(AX$3,$K$2:$P$2,0))</f>
        <v>0.05</v>
      </c>
      <c r="AY1565" s="150" cm="1">
        <f t="array" ref="AY1565">INDEX($K:$P,ROW(),MATCH(AY$3,$K$2:$P$2,0))</f>
        <v>0.05</v>
      </c>
      <c r="AZ1565" s="150" cm="1">
        <f t="array" ref="AZ1565">INDEX($K:$P,ROW(),MATCH(AZ$3,$K$2:$P$2,0))</f>
        <v>0.05</v>
      </c>
      <c r="BA1565" s="150" cm="1">
        <f t="array" ref="BA1565">INDEX($K:$P,ROW(),MATCH(BA$3,$K$2:$P$2,0))</f>
        <v>0.05</v>
      </c>
      <c r="BB1565" s="150" cm="1">
        <f t="array" ref="BB1565">INDEX($K:$P,ROW(),MATCH(BB$3,$K$2:$P$2,0))</f>
        <v>0.05</v>
      </c>
      <c r="BC1565" s="150" cm="1">
        <f t="array" ref="BC1565">INDEX($K:$P,ROW(),MATCH(BC$3,$K$2:$P$2,0))</f>
        <v>0.05</v>
      </c>
      <c r="BD1565" s="150" cm="1">
        <f t="array" ref="BD1565">INDEX($K:$P,ROW(),MATCH(BD$3,$K$2:$P$2,0))</f>
        <v>0.05</v>
      </c>
      <c r="BE1565" s="150" cm="1">
        <f t="array" ref="BE1565">INDEX($K:$P,ROW(),MATCH(BE$3,$K$2:$P$2,0))</f>
        <v>0.05</v>
      </c>
      <c r="BF1565" s="150" cm="1">
        <f t="array" ref="BF1565">INDEX($K:$P,ROW(),MATCH(BF$3,$K$2:$P$2,0))</f>
        <v>0.05</v>
      </c>
      <c r="BG1565" s="150" cm="1">
        <f t="array" ref="BG1565">INDEX($K:$P,ROW(),MATCH(BG$3,$K$2:$P$2,0))</f>
        <v>0.05</v>
      </c>
      <c r="BH1565" s="150" cm="1">
        <f t="array" ref="BH1565">INDEX($K:$P,ROW(),MATCH(BH$3,$K$2:$P$2,0))</f>
        <v>0.05</v>
      </c>
      <c r="BI1565" s="150" cm="1">
        <f t="array" ref="BI1565">INDEX($K:$P,ROW(),MATCH(BI$3,$K$2:$P$2,0))</f>
        <v>0.05</v>
      </c>
      <c r="BJ1565" s="150" cm="1">
        <f t="array" ref="BJ1565">INDEX($K:$P,ROW(),MATCH(BJ$3,$K$2:$P$2,0))</f>
        <v>0.05</v>
      </c>
      <c r="BK1565" s="150" cm="1">
        <f t="array" ref="BK1565">INDEX($K:$P,ROW(),MATCH(BK$3,$K$2:$P$2,0))</f>
        <v>0.05</v>
      </c>
      <c r="BL1565" s="150" cm="1">
        <f t="array" ref="BL1565">INDEX($K:$P,ROW(),MATCH(BL$3,$K$2:$P$2,0))</f>
        <v>0.05</v>
      </c>
      <c r="BM1565" s="150" cm="1">
        <f t="array" ref="BM1565">INDEX($K:$P,ROW(),MATCH(BM$3,$K$2:$P$2,0))</f>
        <v>0.05</v>
      </c>
      <c r="BN1565" s="150" cm="1">
        <f t="array" ref="BN1565">INDEX($K:$P,ROW(),MATCH(BN$3,$K$2:$P$2,0))</f>
        <v>0.05</v>
      </c>
      <c r="BO1565" s="150" cm="1">
        <f t="array" ref="BO1565">INDEX($K:$P,ROW(),MATCH(BO$3,$K$2:$P$2,0))</f>
        <v>0.05</v>
      </c>
      <c r="BP1565" s="150" cm="1">
        <f t="array" ref="BP1565">INDEX($K:$P,ROW(),MATCH(BP$3,$K$2:$P$2,0))</f>
        <v>0.05</v>
      </c>
      <c r="BQ1565" s="150" cm="1">
        <f t="array" ref="BQ1565">INDEX($K:$P,ROW(),MATCH(BQ$3,$K$2:$P$2,0))</f>
        <v>0.05</v>
      </c>
      <c r="BR1565" s="150" cm="1">
        <f t="array" ref="BR1565">INDEX($K:$P,ROW(),MATCH(BR$3,$K$2:$P$2,0))</f>
        <v>0.05</v>
      </c>
      <c r="BS1565" s="150" cm="1">
        <f t="array" ref="BS1565">INDEX($K:$P,ROW(),MATCH(BS$3,$K$2:$P$2,0))</f>
        <v>0.05</v>
      </c>
      <c r="BT1565" s="150" cm="1">
        <f t="array" ref="BT1565">INDEX($K:$P,ROW(),MATCH(BT$3,$K$2:$P$2,0))</f>
        <v>0.05</v>
      </c>
      <c r="BU1565" s="150" cm="1">
        <f t="array" ref="BU1565">INDEX($K:$P,ROW(),MATCH(BU$3,$K$2:$P$2,0))</f>
        <v>0.05</v>
      </c>
      <c r="BV1565" s="150" cm="1">
        <f t="array" ref="BV1565">INDEX($K:$P,ROW(),MATCH(BV$3,$K$2:$P$2,0))</f>
        <v>0.05</v>
      </c>
      <c r="BW1565" s="150" cm="1">
        <f t="array" ref="BW1565">INDEX($K:$P,ROW(),MATCH(BW$3,$K$2:$P$2,0))</f>
        <v>0.05</v>
      </c>
      <c r="BX1565" s="150" cm="1">
        <f t="array" ref="BX1565">INDEX($K:$P,ROW(),MATCH(BX$3,$K$2:$P$2,0))</f>
        <v>0.05</v>
      </c>
      <c r="BY1565" s="150" cm="1">
        <f t="array" ref="BY1565">INDEX($K:$P,ROW(),MATCH(BY$3,$K$2:$P$2,0))</f>
        <v>0.05</v>
      </c>
      <c r="BZ1565" s="150" cm="1">
        <f t="array" ref="BZ1565">INDEX($K:$P,ROW(),MATCH(BZ$3,$K$2:$P$2,0))</f>
        <v>0.05</v>
      </c>
      <c r="CA1565" s="150" cm="1">
        <f t="array" ref="CA1565">INDEX($K:$P,ROW(),MATCH(CA$3,$K$2:$P$2,0))</f>
        <v>0.05</v>
      </c>
      <c r="CB1565" s="150" cm="1">
        <f t="array" ref="CB1565">INDEX($K:$P,ROW(),MATCH(CB$3,$K$2:$P$2,0))</f>
        <v>0.05</v>
      </c>
      <c r="CC1565" s="150" cm="1">
        <f t="array" ref="CC1565">INDEX($K:$P,ROW(),MATCH(CC$3,$K$2:$P$2,0))</f>
        <v>0.05</v>
      </c>
      <c r="CD1565" s="150" cm="1">
        <f t="array" ref="CD1565">INDEX($K:$P,ROW(),MATCH(CD$3,$K$2:$P$2,0))</f>
        <v>0.05</v>
      </c>
      <c r="CE1565" s="150" cm="1">
        <f t="array" ref="CE1565">INDEX($K:$P,ROW(),MATCH(CE$3,$K$2:$P$2,0))</f>
        <v>0.05</v>
      </c>
      <c r="CF1565" s="150" cm="1">
        <f t="array" ref="CF1565">INDEX($K:$P,ROW(),MATCH(CF$3,$K$2:$P$2,0))</f>
        <v>0.05</v>
      </c>
      <c r="CG1565" s="150" cm="1">
        <f t="array" ref="CG1565">INDEX($K:$P,ROW(),MATCH(CG$3,$K$2:$P$2,0))</f>
        <v>0.05</v>
      </c>
      <c r="CH1565" s="150" cm="1">
        <f t="array" ref="CH1565">INDEX($K:$P,ROW(),MATCH(CH$3,$K$2:$P$2,0))</f>
        <v>0.05</v>
      </c>
      <c r="CI1565" s="150" cm="1">
        <f t="array" ref="CI1565">INDEX($K:$P,ROW(),MATCH(CI$3,$K$2:$P$2,0))</f>
        <v>0.05</v>
      </c>
      <c r="CJ1565" s="150" cm="1">
        <f t="array" ref="CJ1565">INDEX($K:$P,ROW(),MATCH(CJ$3,$K$2:$P$2,0))</f>
        <v>0.05</v>
      </c>
      <c r="CK1565" s="150" cm="1">
        <f t="array" ref="CK1565">INDEX($K:$P,ROW(),MATCH(CK$3,$K$2:$P$2,0))</f>
        <v>0.05</v>
      </c>
      <c r="CL1565" s="150" cm="1">
        <f t="array" ref="CL1565">INDEX($K:$P,ROW(),MATCH(CL$3,$K$2:$P$2,0))</f>
        <v>0.05</v>
      </c>
      <c r="CN1565" s="60"/>
      <c r="CO1565" s="150" t="e" cm="1">
        <f t="array" ref="CO1565">INDEX($K:$P,ROW(),MATCH(CO$3,$K$2:$P$2,0))</f>
        <v>#N/A</v>
      </c>
      <c r="CP1565" s="150" t="e" cm="1">
        <f t="array" ref="CP1565">INDEX($K:$P,ROW(),MATCH(CP$3,$K$2:$P$2,0))</f>
        <v>#N/A</v>
      </c>
      <c r="CQ1565" s="150" t="e" cm="1">
        <f t="array" ref="CQ1565">INDEX($K:$P,ROW(),MATCH(CQ$3,$K$2:$P$2,0))</f>
        <v>#N/A</v>
      </c>
      <c r="CR1565" s="150" t="e" cm="1">
        <f t="array" ref="CR1565">INDEX($K:$P,ROW(),MATCH(CR$3,$K$2:$P$2,0))</f>
        <v>#N/A</v>
      </c>
      <c r="CS1565" s="150" t="e" cm="1">
        <f t="array" ref="CS1565">INDEX($K:$P,ROW(),MATCH(CS$3,$K$2:$P$2,0))</f>
        <v>#N/A</v>
      </c>
      <c r="CT1565" s="150" t="e" cm="1">
        <f t="array" ref="CT1565">INDEX($K:$P,ROW(),MATCH(CT$3,$K$2:$P$2,0))</f>
        <v>#N/A</v>
      </c>
      <c r="CU1565" s="150" t="e" cm="1">
        <f t="array" ref="CU1565">INDEX($K:$P,ROW(),MATCH(CU$3,$K$2:$P$2,0))</f>
        <v>#N/A</v>
      </c>
      <c r="CV1565" s="150" t="e" cm="1">
        <f t="array" ref="CV1565">INDEX($K:$P,ROW(),MATCH(CV$3,$K$2:$P$2,0))</f>
        <v>#N/A</v>
      </c>
      <c r="CW1565" s="150" t="e" cm="1">
        <f t="array" ref="CW1565">INDEX($K:$P,ROW(),MATCH(CW$3,$K$2:$P$2,0))</f>
        <v>#N/A</v>
      </c>
      <c r="CX1565" s="150" t="e" cm="1">
        <f t="array" ref="CX1565">INDEX($K:$P,ROW(),MATCH(CX$3,$K$2:$P$2,0))</f>
        <v>#N/A</v>
      </c>
      <c r="CY1565" s="150" t="e" cm="1">
        <f t="array" ref="CY1565">INDEX($K:$P,ROW(),MATCH(CY$3,$K$2:$P$2,0))</f>
        <v>#N/A</v>
      </c>
      <c r="CZ1565" s="150" t="e" cm="1">
        <f t="array" ref="CZ1565">INDEX($K:$P,ROW(),MATCH(CZ$3,$K$2:$P$2,0))</f>
        <v>#N/A</v>
      </c>
      <c r="DA1565" s="150" t="e" cm="1">
        <f t="array" ref="DA1565">INDEX($K:$P,ROW(),MATCH(DA$3,$K$2:$P$2,0))</f>
        <v>#N/A</v>
      </c>
      <c r="DB1565" s="150" t="e" cm="1">
        <f t="array" ref="DB1565">INDEX($K:$P,ROW(),MATCH(DB$3,$K$2:$P$2,0))</f>
        <v>#N/A</v>
      </c>
      <c r="DC1565" s="150" t="e" cm="1">
        <f t="array" ref="DC1565">INDEX($K:$P,ROW(),MATCH(DC$3,$K$2:$P$2,0))</f>
        <v>#N/A</v>
      </c>
      <c r="DD1565" s="150" t="e" cm="1">
        <f t="array" ref="DD1565">INDEX($K:$P,ROW(),MATCH(DD$3,$K$2:$P$2,0))</f>
        <v>#N/A</v>
      </c>
      <c r="DE1565" s="150" t="e" cm="1">
        <f t="array" ref="DE1565">INDEX($K:$P,ROW(),MATCH(DE$3,$K$2:$P$2,0))</f>
        <v>#N/A</v>
      </c>
      <c r="DF1565" s="150" t="e" cm="1">
        <f t="array" ref="DF1565">INDEX($K:$P,ROW(),MATCH(DF$3,$K$2:$P$2,0))</f>
        <v>#N/A</v>
      </c>
      <c r="DG1565" s="150" t="e" cm="1">
        <f t="array" ref="DG1565">INDEX($K:$P,ROW(),MATCH(DG$3,$K$2:$P$2,0))</f>
        <v>#N/A</v>
      </c>
      <c r="DH1565" s="150" t="e" cm="1">
        <f t="array" ref="DH1565">INDEX($K:$P,ROW(),MATCH(DH$3,$K$2:$P$2,0))</f>
        <v>#N/A</v>
      </c>
      <c r="DI1565" s="150" t="e" cm="1">
        <f t="array" ref="DI1565">INDEX($K:$P,ROW(),MATCH(DI$3,$K$2:$P$2,0))</f>
        <v>#N/A</v>
      </c>
      <c r="DJ1565" s="150" t="e" cm="1">
        <f t="array" ref="DJ1565">INDEX($K:$P,ROW(),MATCH(DJ$3,$K$2:$P$2,0))</f>
        <v>#N/A</v>
      </c>
      <c r="DK1565" s="150" t="e" cm="1">
        <f t="array" ref="DK1565">INDEX($K:$P,ROW(),MATCH(DK$3,$K$2:$P$2,0))</f>
        <v>#N/A</v>
      </c>
      <c r="DL1565" s="150" t="e" cm="1">
        <f t="array" ref="DL1565">INDEX($K:$P,ROW(),MATCH(DL$3,$K$2:$P$2,0))</f>
        <v>#N/A</v>
      </c>
    </row>
    <row r="1566" spans="1:116" x14ac:dyDescent="0.4">
      <c r="D1566" t="s">
        <v>775</v>
      </c>
      <c r="E1566" s="8" t="str">
        <f t="shared" si="2029"/>
        <v>1566 SUBR-S</v>
      </c>
      <c r="G1566" s="158" t="s">
        <v>74</v>
      </c>
      <c r="K1566" s="34">
        <f ca="1">SUMIF($3:$3,K$2,1566:1566)</f>
        <v>-326.68416655901024</v>
      </c>
      <c r="L1566" s="34">
        <f ca="1">SUMIF($3:$3,L$2,1566:1566)</f>
        <v>-434.07922978154875</v>
      </c>
      <c r="M1566" s="34">
        <f ca="1">SUMIF($3:$3,M$2,1566:1566)</f>
        <v>-289.71588013777119</v>
      </c>
      <c r="N1566" s="34">
        <f ca="1">SUMIF($3:$3,N$2,1566:1566)</f>
        <v>-211.70768786898765</v>
      </c>
      <c r="O1566" s="34">
        <f ca="1">SUMIF($3:$3,O$2,1566:1566)</f>
        <v>-169.55517425622395</v>
      </c>
      <c r="P1566" s="34">
        <f ca="1">SUMIF($3:$3,P$2,1566:1566)</f>
        <v>-146.7776383052304</v>
      </c>
      <c r="R1566" s="15"/>
      <c r="S1566" s="76">
        <f t="shared" ref="S1566:AX1575" ca="1" si="2035">-S1565*(S1564+S1562)</f>
        <v>-5</v>
      </c>
      <c r="T1566" s="76">
        <f t="shared" ca="1" si="2035"/>
        <v>-9.75</v>
      </c>
      <c r="U1566" s="76">
        <f t="shared" ca="1" si="2035"/>
        <v>-14.262500000000001</v>
      </c>
      <c r="V1566" s="76">
        <f t="shared" ca="1" si="2035"/>
        <v>-18.549375000000001</v>
      </c>
      <c r="W1566" s="76">
        <f t="shared" ca="1" si="2035"/>
        <v>-22.621906250000002</v>
      </c>
      <c r="X1566" s="76">
        <f t="shared" ca="1" si="2035"/>
        <v>-26.490810937500001</v>
      </c>
      <c r="Y1566" s="76">
        <f t="shared" ca="1" si="2035"/>
        <v>-30.166270390625002</v>
      </c>
      <c r="Z1566" s="76">
        <f t="shared" ca="1" si="2035"/>
        <v>-33.657956871093752</v>
      </c>
      <c r="AA1566" s="76">
        <f t="shared" ca="1" si="2035"/>
        <v>-36.975059027539061</v>
      </c>
      <c r="AB1566" s="76">
        <f t="shared" ca="1" si="2035"/>
        <v>-40.126306076162109</v>
      </c>
      <c r="AC1566" s="76">
        <f t="shared" ca="1" si="2035"/>
        <v>-43.119990772354008</v>
      </c>
      <c r="AD1566" s="76">
        <f t="shared" ca="1" si="2035"/>
        <v>-45.963991233736309</v>
      </c>
      <c r="AE1566" s="76">
        <f t="shared" ca="1" si="2035"/>
        <v>-44.165791672049494</v>
      </c>
      <c r="AF1566" s="76">
        <f t="shared" ca="1" si="2035"/>
        <v>-42.457502088447015</v>
      </c>
      <c r="AG1566" s="76">
        <f t="shared" ca="1" si="2035"/>
        <v>-40.834626984024666</v>
      </c>
      <c r="AH1566" s="76">
        <f t="shared" ca="1" si="2035"/>
        <v>-39.292895634823431</v>
      </c>
      <c r="AI1566" s="76">
        <f t="shared" ca="1" si="2035"/>
        <v>-37.82825085308226</v>
      </c>
      <c r="AJ1566" s="76">
        <f t="shared" ca="1" si="2035"/>
        <v>-36.436838310428143</v>
      </c>
      <c r="AK1566" s="76">
        <f t="shared" ca="1" si="2035"/>
        <v>-35.114996394906733</v>
      </c>
      <c r="AL1566" s="76">
        <f t="shared" ca="1" si="2035"/>
        <v>-33.8592465751614</v>
      </c>
      <c r="AM1566" s="76">
        <f t="shared" ca="1" si="2035"/>
        <v>-32.666284246403329</v>
      </c>
      <c r="AN1566" s="76">
        <f t="shared" ca="1" si="2035"/>
        <v>-31.532970034083167</v>
      </c>
      <c r="AO1566" s="76">
        <f t="shared" ca="1" si="2035"/>
        <v>-30.456321532379008</v>
      </c>
      <c r="AP1566" s="76">
        <f t="shared" ca="1" si="2035"/>
        <v>-29.433505455760059</v>
      </c>
      <c r="AQ1566" s="76">
        <f t="shared" ca="1" si="2035"/>
        <v>-28.461830182972058</v>
      </c>
      <c r="AR1566" s="76">
        <f t="shared" ca="1" si="2035"/>
        <v>-27.538738673823453</v>
      </c>
      <c r="AS1566" s="76">
        <f t="shared" ca="1" si="2035"/>
        <v>-26.66180174013228</v>
      </c>
      <c r="AT1566" s="76">
        <f t="shared" ca="1" si="2035"/>
        <v>-25.828711653125666</v>
      </c>
      <c r="AU1566" s="76">
        <f t="shared" ca="1" si="2035"/>
        <v>-25.037276070469382</v>
      </c>
      <c r="AV1566" s="76">
        <f t="shared" ca="1" si="2035"/>
        <v>-24.285412266945912</v>
      </c>
      <c r="AW1566" s="76">
        <f t="shared" ca="1" si="2035"/>
        <v>-23.571141653598616</v>
      </c>
      <c r="AX1566" s="76">
        <f t="shared" ca="1" si="2035"/>
        <v>-22.892584570918686</v>
      </c>
      <c r="AY1566" s="76">
        <f t="shared" ref="AY1566:CD1575" ca="1" si="2036">-AY1565*(AY1564+AY1562)</f>
        <v>-22.247955342372752</v>
      </c>
      <c r="AZ1566" s="76">
        <f t="shared" ca="1" si="2036"/>
        <v>-21.635557575254115</v>
      </c>
      <c r="BA1566" s="76">
        <f t="shared" ca="1" si="2036"/>
        <v>-21.053779696491411</v>
      </c>
      <c r="BB1566" s="76">
        <f t="shared" ca="1" si="2036"/>
        <v>-20.501090711666841</v>
      </c>
      <c r="BC1566" s="76">
        <f t="shared" ca="1" si="2036"/>
        <v>-19.976036176083497</v>
      </c>
      <c r="BD1566" s="76">
        <f t="shared" ca="1" si="2036"/>
        <v>-19.477234367279323</v>
      </c>
      <c r="BE1566" s="76">
        <f t="shared" ca="1" si="2036"/>
        <v>-19.003372648915356</v>
      </c>
      <c r="BF1566" s="76">
        <f t="shared" ca="1" si="2036"/>
        <v>-18.553204016469589</v>
      </c>
      <c r="BG1566" s="76">
        <f t="shared" ca="1" si="2036"/>
        <v>-18.125543815646111</v>
      </c>
      <c r="BH1566" s="76">
        <f t="shared" ca="1" si="2036"/>
        <v>-17.719266624863806</v>
      </c>
      <c r="BI1566" s="76">
        <f t="shared" ca="1" si="2036"/>
        <v>-17.333303293620617</v>
      </c>
      <c r="BJ1566" s="76">
        <f t="shared" ca="1" si="2036"/>
        <v>-16.966638128939589</v>
      </c>
      <c r="BK1566" s="76">
        <f t="shared" ca="1" si="2036"/>
        <v>-16.61830622249261</v>
      </c>
      <c r="BL1566" s="76">
        <f t="shared" ca="1" si="2036"/>
        <v>-16.287390911367979</v>
      </c>
      <c r="BM1566" s="76">
        <f t="shared" ca="1" si="2036"/>
        <v>-15.97302136579958</v>
      </c>
      <c r="BN1566" s="76">
        <f t="shared" ca="1" si="2036"/>
        <v>-15.674370297509601</v>
      </c>
      <c r="BO1566" s="76">
        <f t="shared" ca="1" si="2036"/>
        <v>-15.390651782634121</v>
      </c>
      <c r="BP1566" s="76">
        <f t="shared" ca="1" si="2036"/>
        <v>-15.121119193502416</v>
      </c>
      <c r="BQ1566" s="76">
        <f t="shared" ca="1" si="2036"/>
        <v>-14.865063233827295</v>
      </c>
      <c r="BR1566" s="76">
        <f t="shared" ca="1" si="2036"/>
        <v>-14.621810072135929</v>
      </c>
      <c r="BS1566" s="76">
        <f t="shared" ca="1" si="2036"/>
        <v>-14.390719568529134</v>
      </c>
      <c r="BT1566" s="76">
        <f t="shared" ca="1" si="2036"/>
        <v>-14.171183590102679</v>
      </c>
      <c r="BU1566" s="76">
        <f t="shared" ca="1" si="2036"/>
        <v>-13.962624410597545</v>
      </c>
      <c r="BV1566" s="76">
        <f t="shared" ca="1" si="2036"/>
        <v>-13.764493190067668</v>
      </c>
      <c r="BW1566" s="76">
        <f t="shared" ca="1" si="2036"/>
        <v>-13.576268530564285</v>
      </c>
      <c r="BX1566" s="76">
        <f t="shared" ca="1" si="2036"/>
        <v>-13.397455104036069</v>
      </c>
      <c r="BY1566" s="76">
        <f t="shared" ca="1" si="2036"/>
        <v>-13.227582348834268</v>
      </c>
      <c r="BZ1566" s="76">
        <f t="shared" ca="1" si="2036"/>
        <v>-13.066203231392553</v>
      </c>
      <c r="CA1566" s="76">
        <f t="shared" ca="1" si="2036"/>
        <v>-12.912893069822923</v>
      </c>
      <c r="CB1566" s="76">
        <f t="shared" ca="1" si="2036"/>
        <v>-12.767248416331777</v>
      </c>
      <c r="CC1566" s="76">
        <f t="shared" ca="1" si="2036"/>
        <v>-12.628885995515189</v>
      </c>
      <c r="CD1566" s="76">
        <f t="shared" ca="1" si="2036"/>
        <v>-12.497441695739429</v>
      </c>
      <c r="CE1566" s="76">
        <f t="shared" ref="CE1566:CL1575" ca="1" si="2037">-CE1565*(CE1564+CE1562)</f>
        <v>-12.372569610952457</v>
      </c>
      <c r="CF1566" s="76">
        <f t="shared" ca="1" si="2037"/>
        <v>-12.253941130404833</v>
      </c>
      <c r="CG1566" s="76">
        <f t="shared" ca="1" si="2037"/>
        <v>-12.141244073884593</v>
      </c>
      <c r="CH1566" s="76">
        <f t="shared" ca="1" si="2037"/>
        <v>-12.034181870190363</v>
      </c>
      <c r="CI1566" s="76">
        <f t="shared" ca="1" si="2037"/>
        <v>-11.932472776680845</v>
      </c>
      <c r="CJ1566" s="76">
        <f t="shared" ca="1" si="2037"/>
        <v>-11.835849137846802</v>
      </c>
      <c r="CK1566" s="76">
        <f t="shared" ca="1" si="2037"/>
        <v>-11.744056680954463</v>
      </c>
      <c r="CL1566" s="76">
        <f t="shared" ca="1" si="2037"/>
        <v>-11.65685384690674</v>
      </c>
      <c r="CO1566" s="76" t="e">
        <f t="shared" ref="CO1566:DK1575" ca="1" si="2038">-CO1565*(CO1564+CO1562)</f>
        <v>#N/A</v>
      </c>
      <c r="CP1566" s="76" t="e">
        <f t="shared" ca="1" si="2038"/>
        <v>#N/A</v>
      </c>
      <c r="CQ1566" s="76" t="e">
        <f t="shared" ca="1" si="2038"/>
        <v>#N/A</v>
      </c>
      <c r="CR1566" s="76" t="e">
        <f t="shared" ca="1" si="2038"/>
        <v>#N/A</v>
      </c>
      <c r="CS1566" s="76" t="e">
        <f t="shared" ca="1" si="2038"/>
        <v>#N/A</v>
      </c>
      <c r="CT1566" s="76" t="e">
        <f t="shared" ca="1" si="2038"/>
        <v>#N/A</v>
      </c>
      <c r="CU1566" s="76" t="e">
        <f t="shared" ca="1" si="2038"/>
        <v>#N/A</v>
      </c>
      <c r="CV1566" s="76" t="e">
        <f t="shared" ca="1" si="2038"/>
        <v>#N/A</v>
      </c>
      <c r="CW1566" s="76" t="e">
        <f t="shared" ca="1" si="2038"/>
        <v>#N/A</v>
      </c>
      <c r="CX1566" s="76" t="e">
        <f t="shared" ca="1" si="2038"/>
        <v>#N/A</v>
      </c>
      <c r="CY1566" s="76" t="e">
        <f t="shared" ca="1" si="2038"/>
        <v>#N/A</v>
      </c>
      <c r="CZ1566" s="76" t="e">
        <f t="shared" ca="1" si="2038"/>
        <v>#N/A</v>
      </c>
      <c r="DA1566" s="76" t="e">
        <f t="shared" ca="1" si="2038"/>
        <v>#N/A</v>
      </c>
      <c r="DB1566" s="76" t="e">
        <f t="shared" ca="1" si="2038"/>
        <v>#N/A</v>
      </c>
      <c r="DC1566" s="76" t="e">
        <f t="shared" ca="1" si="2038"/>
        <v>#N/A</v>
      </c>
      <c r="DD1566" s="76" t="e">
        <f t="shared" ca="1" si="2038"/>
        <v>#N/A</v>
      </c>
      <c r="DE1566" s="76" t="e">
        <f t="shared" ca="1" si="2038"/>
        <v>#N/A</v>
      </c>
      <c r="DF1566" s="76" t="e">
        <f t="shared" ca="1" si="2038"/>
        <v>#N/A</v>
      </c>
      <c r="DG1566" s="76" t="e">
        <f t="shared" ca="1" si="2038"/>
        <v>#N/A</v>
      </c>
      <c r="DH1566" s="76" t="e">
        <f t="shared" ca="1" si="2038"/>
        <v>#N/A</v>
      </c>
      <c r="DI1566" s="76" t="e">
        <f t="shared" ca="1" si="2038"/>
        <v>#N/A</v>
      </c>
      <c r="DJ1566" s="76" t="e">
        <f t="shared" ca="1" si="2038"/>
        <v>#N/A</v>
      </c>
      <c r="DK1566" s="76" t="e">
        <f t="shared" ca="1" si="2038"/>
        <v>#N/A</v>
      </c>
      <c r="DL1566" s="76" t="e">
        <f t="shared" ref="DL1566:DL1575" ca="1" si="2039">-DL1565*(DL1564+DL1562)</f>
        <v>#N/A</v>
      </c>
    </row>
    <row r="1567" spans="1:116" x14ac:dyDescent="0.4">
      <c r="C1567" t="s">
        <v>80</v>
      </c>
      <c r="D1567" t="s">
        <v>775</v>
      </c>
      <c r="E1567" s="8" t="str">
        <f t="shared" si="2029"/>
        <v>1567 SUBR-S</v>
      </c>
      <c r="G1567" s="127" t="str">
        <f>"# of subscriber - "&amp;SUBSTITUTE(G1560,":","")</f>
        <v># of subscriber - Subscription revenue - secondary revenue driven</v>
      </c>
      <c r="H1567" s="31"/>
      <c r="I1567" s="73"/>
      <c r="J1567" s="73"/>
      <c r="K1567" s="119">
        <f ca="1">SUMIF($4:$4,K$2,1567:1567)</f>
        <v>873.31583344098976</v>
      </c>
      <c r="L1567" s="119">
        <f ca="1">SUMIF($4:$4,L$2,1567:1567)</f>
        <v>559.23660365944113</v>
      </c>
      <c r="M1567" s="119">
        <f ca="1">SUMIF($4:$4,M$2,1567:1567)</f>
        <v>389.52072352166994</v>
      </c>
      <c r="N1567" s="119">
        <f ca="1">SUMIF($4:$4,N$2,1567:1567)</f>
        <v>297.8130356526824</v>
      </c>
      <c r="O1567" s="119">
        <f ca="1">SUMIF($4:$4,O$2,1567:1567)</f>
        <v>248.25786139645848</v>
      </c>
      <c r="P1567" s="119">
        <f ca="1">SUMIF($4:$4,P$2,1567:1567)</f>
        <v>221.48022309122805</v>
      </c>
      <c r="R1567" s="38"/>
      <c r="S1567" s="151">
        <f t="shared" ref="S1567:AX1576" ca="1" si="2040">S1562+S1564+S1566</f>
        <v>95</v>
      </c>
      <c r="T1567" s="151">
        <f t="shared" ca="1" si="2040"/>
        <v>185.25</v>
      </c>
      <c r="U1567" s="151">
        <f t="shared" ca="1" si="2040"/>
        <v>270.98750000000001</v>
      </c>
      <c r="V1567" s="151">
        <f t="shared" ca="1" si="2040"/>
        <v>352.43812500000001</v>
      </c>
      <c r="W1567" s="151">
        <f t="shared" ca="1" si="2040"/>
        <v>429.81621875000002</v>
      </c>
      <c r="X1567" s="151">
        <f t="shared" ca="1" si="2040"/>
        <v>503.32540781249998</v>
      </c>
      <c r="Y1567" s="151">
        <f t="shared" ca="1" si="2040"/>
        <v>573.15913742187502</v>
      </c>
      <c r="Z1567" s="151">
        <f t="shared" ca="1" si="2040"/>
        <v>639.50118055078121</v>
      </c>
      <c r="AA1567" s="151">
        <f t="shared" ca="1" si="2040"/>
        <v>702.52612152324218</v>
      </c>
      <c r="AB1567" s="151">
        <f t="shared" ca="1" si="2040"/>
        <v>762.39981544708007</v>
      </c>
      <c r="AC1567" s="151">
        <f t="shared" ca="1" si="2040"/>
        <v>819.27982467472611</v>
      </c>
      <c r="AD1567" s="151">
        <f t="shared" ca="1" si="2040"/>
        <v>873.31583344098976</v>
      </c>
      <c r="AE1567" s="151">
        <f t="shared" ca="1" si="2040"/>
        <v>839.15004176894024</v>
      </c>
      <c r="AF1567" s="151">
        <f t="shared" ca="1" si="2040"/>
        <v>806.69253968049327</v>
      </c>
      <c r="AG1567" s="151">
        <f t="shared" ca="1" si="2040"/>
        <v>775.85791269646859</v>
      </c>
      <c r="AH1567" s="151">
        <f t="shared" ca="1" si="2040"/>
        <v>746.56501706164511</v>
      </c>
      <c r="AI1567" s="151">
        <f t="shared" ca="1" si="2040"/>
        <v>718.73676620856281</v>
      </c>
      <c r="AJ1567" s="151">
        <f t="shared" ca="1" si="2040"/>
        <v>692.29992789813468</v>
      </c>
      <c r="AK1567" s="151">
        <f t="shared" ca="1" si="2040"/>
        <v>667.18493150322797</v>
      </c>
      <c r="AL1567" s="151">
        <f t="shared" ca="1" si="2040"/>
        <v>643.32568492806661</v>
      </c>
      <c r="AM1567" s="151">
        <f t="shared" ca="1" si="2040"/>
        <v>620.65940068166333</v>
      </c>
      <c r="AN1567" s="151">
        <f t="shared" ca="1" si="2040"/>
        <v>599.12643064758015</v>
      </c>
      <c r="AO1567" s="151">
        <f t="shared" ca="1" si="2040"/>
        <v>578.67010911520117</v>
      </c>
      <c r="AP1567" s="151">
        <f t="shared" ca="1" si="2040"/>
        <v>559.23660365944113</v>
      </c>
      <c r="AQ1567" s="151">
        <f t="shared" ca="1" si="2040"/>
        <v>540.77477347646902</v>
      </c>
      <c r="AR1567" s="151">
        <f t="shared" ca="1" si="2040"/>
        <v>523.23603480264558</v>
      </c>
      <c r="AS1567" s="151">
        <f t="shared" ca="1" si="2040"/>
        <v>506.57423306251331</v>
      </c>
      <c r="AT1567" s="151">
        <f t="shared" ca="1" si="2040"/>
        <v>490.74552140938761</v>
      </c>
      <c r="AU1567" s="151">
        <f t="shared" ca="1" si="2040"/>
        <v>475.70824533891823</v>
      </c>
      <c r="AV1567" s="151">
        <f t="shared" ca="1" si="2040"/>
        <v>461.42283307197232</v>
      </c>
      <c r="AW1567" s="151">
        <f t="shared" ca="1" si="2040"/>
        <v>447.85169141837372</v>
      </c>
      <c r="AX1567" s="151">
        <f t="shared" ca="1" si="2040"/>
        <v>434.95910684745502</v>
      </c>
      <c r="AY1567" s="151">
        <f t="shared" ref="AY1567:CD1576" ca="1" si="2041">AY1562+AY1564+AY1566</f>
        <v>422.71115150508228</v>
      </c>
      <c r="AZ1567" s="151">
        <f t="shared" ca="1" si="2041"/>
        <v>411.07559392982819</v>
      </c>
      <c r="BA1567" s="151">
        <f t="shared" ca="1" si="2041"/>
        <v>400.02181423333678</v>
      </c>
      <c r="BB1567" s="151">
        <f t="shared" ca="1" si="2041"/>
        <v>389.52072352166994</v>
      </c>
      <c r="BC1567" s="151">
        <f t="shared" ca="1" si="2041"/>
        <v>379.54468734558645</v>
      </c>
      <c r="BD1567" s="151">
        <f t="shared" ca="1" si="2041"/>
        <v>370.06745297830713</v>
      </c>
      <c r="BE1567" s="151">
        <f t="shared" ca="1" si="2041"/>
        <v>361.0640803293918</v>
      </c>
      <c r="BF1567" s="151">
        <f t="shared" ca="1" si="2041"/>
        <v>352.51087631292222</v>
      </c>
      <c r="BG1567" s="151">
        <f t="shared" ca="1" si="2041"/>
        <v>344.38533249727612</v>
      </c>
      <c r="BH1567" s="151">
        <f t="shared" ca="1" si="2041"/>
        <v>336.66606587241233</v>
      </c>
      <c r="BI1567" s="151">
        <f t="shared" ca="1" si="2041"/>
        <v>329.33276257879174</v>
      </c>
      <c r="BJ1567" s="151">
        <f t="shared" ca="1" si="2041"/>
        <v>322.36612444985218</v>
      </c>
      <c r="BK1567" s="151">
        <f t="shared" ca="1" si="2041"/>
        <v>315.74781822735957</v>
      </c>
      <c r="BL1567" s="151">
        <f t="shared" ca="1" si="2041"/>
        <v>309.46042731599158</v>
      </c>
      <c r="BM1567" s="151">
        <f t="shared" ca="1" si="2041"/>
        <v>303.487405950192</v>
      </c>
      <c r="BN1567" s="151">
        <f t="shared" ca="1" si="2041"/>
        <v>297.8130356526824</v>
      </c>
      <c r="BO1567" s="151">
        <f t="shared" ca="1" si="2041"/>
        <v>292.42238387004829</v>
      </c>
      <c r="BP1567" s="151">
        <f t="shared" ca="1" si="2041"/>
        <v>287.30126467654588</v>
      </c>
      <c r="BQ1567" s="151">
        <f t="shared" ca="1" si="2041"/>
        <v>282.43620144271858</v>
      </c>
      <c r="BR1567" s="151">
        <f t="shared" ca="1" si="2041"/>
        <v>277.81439137058265</v>
      </c>
      <c r="BS1567" s="151">
        <f t="shared" ca="1" si="2041"/>
        <v>273.42367180205355</v>
      </c>
      <c r="BT1567" s="151">
        <f t="shared" ca="1" si="2041"/>
        <v>269.25248821195089</v>
      </c>
      <c r="BU1567" s="151">
        <f t="shared" ca="1" si="2041"/>
        <v>265.28986380135336</v>
      </c>
      <c r="BV1567" s="151">
        <f t="shared" ca="1" si="2041"/>
        <v>261.52537061128567</v>
      </c>
      <c r="BW1567" s="151">
        <f t="shared" ca="1" si="2041"/>
        <v>257.94910208072139</v>
      </c>
      <c r="BX1567" s="151">
        <f t="shared" ca="1" si="2041"/>
        <v>254.55164697668533</v>
      </c>
      <c r="BY1567" s="151">
        <f t="shared" ca="1" si="2041"/>
        <v>251.32406462785107</v>
      </c>
      <c r="BZ1567" s="151">
        <f t="shared" ca="1" si="2041"/>
        <v>248.25786139645848</v>
      </c>
      <c r="CA1567" s="151">
        <f t="shared" ca="1" si="2041"/>
        <v>245.34496832663552</v>
      </c>
      <c r="CB1567" s="151">
        <f t="shared" ca="1" si="2041"/>
        <v>242.57771991030376</v>
      </c>
      <c r="CC1567" s="151">
        <f t="shared" ca="1" si="2041"/>
        <v>239.94883391478857</v>
      </c>
      <c r="CD1567" s="151">
        <f t="shared" ca="1" si="2041"/>
        <v>237.45139221904913</v>
      </c>
      <c r="CE1567" s="151">
        <f t="shared" ref="CE1567:CL1576" ca="1" si="2042">CE1562+CE1564+CE1566</f>
        <v>235.07882260809666</v>
      </c>
      <c r="CF1567" s="151">
        <f t="shared" ca="1" si="2042"/>
        <v>232.82488147769183</v>
      </c>
      <c r="CG1567" s="151">
        <f t="shared" ca="1" si="2042"/>
        <v>230.68363740380724</v>
      </c>
      <c r="CH1567" s="151">
        <f t="shared" ca="1" si="2042"/>
        <v>228.64945553361687</v>
      </c>
      <c r="CI1567" s="151">
        <f t="shared" ca="1" si="2042"/>
        <v>226.71698275693603</v>
      </c>
      <c r="CJ1567" s="151">
        <f t="shared" ca="1" si="2042"/>
        <v>224.88113361908924</v>
      </c>
      <c r="CK1567" s="151">
        <f t="shared" ca="1" si="2042"/>
        <v>223.13707693813478</v>
      </c>
      <c r="CL1567" s="151">
        <f t="shared" ca="1" si="2042"/>
        <v>221.48022309122805</v>
      </c>
      <c r="CN1567" s="73"/>
      <c r="CO1567" s="151" t="e">
        <f t="shared" ref="CO1567:DK1576" ca="1" si="2043">CO1562+CO1564+CO1566</f>
        <v>#N/A</v>
      </c>
      <c r="CP1567" s="151" t="e">
        <f t="shared" ca="1" si="2043"/>
        <v>#N/A</v>
      </c>
      <c r="CQ1567" s="151" t="e">
        <f t="shared" ca="1" si="2043"/>
        <v>#N/A</v>
      </c>
      <c r="CR1567" s="151" t="e">
        <f t="shared" ca="1" si="2043"/>
        <v>#N/A</v>
      </c>
      <c r="CS1567" s="151" t="e">
        <f t="shared" ca="1" si="2043"/>
        <v>#N/A</v>
      </c>
      <c r="CT1567" s="151" t="e">
        <f t="shared" ca="1" si="2043"/>
        <v>#N/A</v>
      </c>
      <c r="CU1567" s="151" t="e">
        <f t="shared" ca="1" si="2043"/>
        <v>#N/A</v>
      </c>
      <c r="CV1567" s="151" t="e">
        <f t="shared" ca="1" si="2043"/>
        <v>#N/A</v>
      </c>
      <c r="CW1567" s="151" t="e">
        <f t="shared" ca="1" si="2043"/>
        <v>#N/A</v>
      </c>
      <c r="CX1567" s="151" t="e">
        <f t="shared" ca="1" si="2043"/>
        <v>#N/A</v>
      </c>
      <c r="CY1567" s="151" t="e">
        <f t="shared" ca="1" si="2043"/>
        <v>#N/A</v>
      </c>
      <c r="CZ1567" s="151" t="e">
        <f t="shared" ca="1" si="2043"/>
        <v>#N/A</v>
      </c>
      <c r="DA1567" s="151" t="e">
        <f t="shared" ca="1" si="2043"/>
        <v>#N/A</v>
      </c>
      <c r="DB1567" s="151" t="e">
        <f t="shared" ca="1" si="2043"/>
        <v>#N/A</v>
      </c>
      <c r="DC1567" s="151" t="e">
        <f t="shared" ca="1" si="2043"/>
        <v>#N/A</v>
      </c>
      <c r="DD1567" s="151" t="e">
        <f t="shared" ca="1" si="2043"/>
        <v>#N/A</v>
      </c>
      <c r="DE1567" s="151" t="e">
        <f t="shared" ca="1" si="2043"/>
        <v>#N/A</v>
      </c>
      <c r="DF1567" s="151" t="e">
        <f t="shared" ca="1" si="2043"/>
        <v>#N/A</v>
      </c>
      <c r="DG1567" s="151" t="e">
        <f t="shared" ca="1" si="2043"/>
        <v>#N/A</v>
      </c>
      <c r="DH1567" s="151" t="e">
        <f t="shared" ca="1" si="2043"/>
        <v>#N/A</v>
      </c>
      <c r="DI1567" s="151" t="e">
        <f t="shared" ca="1" si="2043"/>
        <v>#N/A</v>
      </c>
      <c r="DJ1567" s="151" t="e">
        <f t="shared" ca="1" si="2043"/>
        <v>#N/A</v>
      </c>
      <c r="DK1567" s="151" t="e">
        <f t="shared" ca="1" si="2043"/>
        <v>#N/A</v>
      </c>
      <c r="DL1567" s="151" t="e">
        <f t="shared" ref="DL1567:DL1576" ca="1" si="2044">DL1562+DL1564+DL1566</f>
        <v>#N/A</v>
      </c>
    </row>
    <row r="1568" spans="1:116" x14ac:dyDescent="0.4">
      <c r="D1568" t="s">
        <v>775</v>
      </c>
      <c r="E1568" s="8" t="str">
        <f t="shared" si="2029"/>
        <v>1568 SUBR-S</v>
      </c>
      <c r="G1568" s="145" t="s">
        <v>62</v>
      </c>
      <c r="H1568" s="12"/>
      <c r="I1568" s="60"/>
      <c r="J1568" s="60"/>
      <c r="K1568" s="76">
        <f t="shared" ref="K1568:P1577" ca="1" si="2045">K1567-SUM(K1566,K1562,K1564)</f>
        <v>0</v>
      </c>
      <c r="L1568" s="76">
        <f t="shared" ca="1" si="2045"/>
        <v>0</v>
      </c>
      <c r="M1568" s="76">
        <f t="shared" ca="1" si="2045"/>
        <v>0</v>
      </c>
      <c r="N1568" s="76">
        <f t="shared" ca="1" si="2045"/>
        <v>0</v>
      </c>
      <c r="O1568" s="76">
        <f t="shared" ca="1" si="2045"/>
        <v>0</v>
      </c>
      <c r="P1568" s="76">
        <f t="shared" ca="1" si="2045"/>
        <v>0</v>
      </c>
      <c r="R1568" s="15"/>
      <c r="S1568" s="76">
        <f t="shared" ref="S1568:AX1577" ca="1" si="2046">S1567-SUM(S1566,S1562,S1564)</f>
        <v>0</v>
      </c>
      <c r="T1568" s="76">
        <f t="shared" ca="1" si="2046"/>
        <v>0</v>
      </c>
      <c r="U1568" s="76">
        <f t="shared" ca="1" si="2046"/>
        <v>0</v>
      </c>
      <c r="V1568" s="76">
        <f t="shared" ca="1" si="2046"/>
        <v>0</v>
      </c>
      <c r="W1568" s="76">
        <f t="shared" ca="1" si="2046"/>
        <v>0</v>
      </c>
      <c r="X1568" s="76">
        <f t="shared" ca="1" si="2046"/>
        <v>0</v>
      </c>
      <c r="Y1568" s="76">
        <f t="shared" ca="1" si="2046"/>
        <v>0</v>
      </c>
      <c r="Z1568" s="76">
        <f t="shared" ca="1" si="2046"/>
        <v>0</v>
      </c>
      <c r="AA1568" s="76">
        <f t="shared" ca="1" si="2046"/>
        <v>0</v>
      </c>
      <c r="AB1568" s="76">
        <f t="shared" ca="1" si="2046"/>
        <v>0</v>
      </c>
      <c r="AC1568" s="76">
        <f t="shared" ca="1" si="2046"/>
        <v>0</v>
      </c>
      <c r="AD1568" s="76">
        <f t="shared" ca="1" si="2046"/>
        <v>0</v>
      </c>
      <c r="AE1568" s="76">
        <f t="shared" ca="1" si="2046"/>
        <v>0</v>
      </c>
      <c r="AF1568" s="76">
        <f t="shared" ca="1" si="2046"/>
        <v>0</v>
      </c>
      <c r="AG1568" s="76">
        <f t="shared" ca="1" si="2046"/>
        <v>0</v>
      </c>
      <c r="AH1568" s="76">
        <f t="shared" ca="1" si="2046"/>
        <v>0</v>
      </c>
      <c r="AI1568" s="76">
        <f t="shared" ca="1" si="2046"/>
        <v>0</v>
      </c>
      <c r="AJ1568" s="76">
        <f t="shared" ca="1" si="2046"/>
        <v>0</v>
      </c>
      <c r="AK1568" s="76">
        <f t="shared" ca="1" si="2046"/>
        <v>0</v>
      </c>
      <c r="AL1568" s="76">
        <f t="shared" ca="1" si="2046"/>
        <v>0</v>
      </c>
      <c r="AM1568" s="76">
        <f t="shared" ca="1" si="2046"/>
        <v>0</v>
      </c>
      <c r="AN1568" s="76">
        <f t="shared" ca="1" si="2046"/>
        <v>0</v>
      </c>
      <c r="AO1568" s="76">
        <f t="shared" ca="1" si="2046"/>
        <v>0</v>
      </c>
      <c r="AP1568" s="76">
        <f t="shared" ca="1" si="2046"/>
        <v>0</v>
      </c>
      <c r="AQ1568" s="76">
        <f t="shared" ca="1" si="2046"/>
        <v>0</v>
      </c>
      <c r="AR1568" s="76">
        <f t="shared" ca="1" si="2046"/>
        <v>0</v>
      </c>
      <c r="AS1568" s="76">
        <f t="shared" ca="1" si="2046"/>
        <v>0</v>
      </c>
      <c r="AT1568" s="76">
        <f t="shared" ca="1" si="2046"/>
        <v>0</v>
      </c>
      <c r="AU1568" s="76">
        <f t="shared" ca="1" si="2046"/>
        <v>0</v>
      </c>
      <c r="AV1568" s="76">
        <f t="shared" ca="1" si="2046"/>
        <v>0</v>
      </c>
      <c r="AW1568" s="76">
        <f t="shared" ca="1" si="2046"/>
        <v>0</v>
      </c>
      <c r="AX1568" s="76">
        <f t="shared" ca="1" si="2046"/>
        <v>0</v>
      </c>
      <c r="AY1568" s="76">
        <f t="shared" ref="AY1568:CD1577" ca="1" si="2047">AY1567-SUM(AY1566,AY1562,AY1564)</f>
        <v>0</v>
      </c>
      <c r="AZ1568" s="76">
        <f t="shared" ca="1" si="2047"/>
        <v>0</v>
      </c>
      <c r="BA1568" s="76">
        <f t="shared" ca="1" si="2047"/>
        <v>0</v>
      </c>
      <c r="BB1568" s="76">
        <f t="shared" ca="1" si="2047"/>
        <v>0</v>
      </c>
      <c r="BC1568" s="76">
        <f t="shared" ca="1" si="2047"/>
        <v>0</v>
      </c>
      <c r="BD1568" s="76">
        <f t="shared" ca="1" si="2047"/>
        <v>0</v>
      </c>
      <c r="BE1568" s="76">
        <f t="shared" ca="1" si="2047"/>
        <v>0</v>
      </c>
      <c r="BF1568" s="76">
        <f t="shared" ca="1" si="2047"/>
        <v>0</v>
      </c>
      <c r="BG1568" s="76">
        <f t="shared" ca="1" si="2047"/>
        <v>0</v>
      </c>
      <c r="BH1568" s="76">
        <f t="shared" ca="1" si="2047"/>
        <v>0</v>
      </c>
      <c r="BI1568" s="76">
        <f t="shared" ca="1" si="2047"/>
        <v>0</v>
      </c>
      <c r="BJ1568" s="76">
        <f t="shared" ca="1" si="2047"/>
        <v>0</v>
      </c>
      <c r="BK1568" s="76">
        <f t="shared" ca="1" si="2047"/>
        <v>0</v>
      </c>
      <c r="BL1568" s="76">
        <f t="shared" ca="1" si="2047"/>
        <v>0</v>
      </c>
      <c r="BM1568" s="76">
        <f t="shared" ca="1" si="2047"/>
        <v>0</v>
      </c>
      <c r="BN1568" s="76">
        <f t="shared" ca="1" si="2047"/>
        <v>0</v>
      </c>
      <c r="BO1568" s="76">
        <f t="shared" ca="1" si="2047"/>
        <v>0</v>
      </c>
      <c r="BP1568" s="76">
        <f t="shared" ca="1" si="2047"/>
        <v>0</v>
      </c>
      <c r="BQ1568" s="76">
        <f t="shared" ca="1" si="2047"/>
        <v>0</v>
      </c>
      <c r="BR1568" s="76">
        <f t="shared" ca="1" si="2047"/>
        <v>0</v>
      </c>
      <c r="BS1568" s="76">
        <f t="shared" ca="1" si="2047"/>
        <v>0</v>
      </c>
      <c r="BT1568" s="76">
        <f t="shared" ca="1" si="2047"/>
        <v>0</v>
      </c>
      <c r="BU1568" s="76">
        <f t="shared" ca="1" si="2047"/>
        <v>0</v>
      </c>
      <c r="BV1568" s="76">
        <f t="shared" ca="1" si="2047"/>
        <v>0</v>
      </c>
      <c r="BW1568" s="76">
        <f t="shared" ca="1" si="2047"/>
        <v>0</v>
      </c>
      <c r="BX1568" s="76">
        <f t="shared" ca="1" si="2047"/>
        <v>0</v>
      </c>
      <c r="BY1568" s="76">
        <f t="shared" ca="1" si="2047"/>
        <v>0</v>
      </c>
      <c r="BZ1568" s="76">
        <f t="shared" ca="1" si="2047"/>
        <v>0</v>
      </c>
      <c r="CA1568" s="76">
        <f t="shared" ca="1" si="2047"/>
        <v>0</v>
      </c>
      <c r="CB1568" s="76">
        <f t="shared" ca="1" si="2047"/>
        <v>0</v>
      </c>
      <c r="CC1568" s="76">
        <f t="shared" ca="1" si="2047"/>
        <v>0</v>
      </c>
      <c r="CD1568" s="76">
        <f t="shared" ca="1" si="2047"/>
        <v>0</v>
      </c>
      <c r="CE1568" s="76">
        <f t="shared" ref="CE1568:CL1577" ca="1" si="2048">CE1567-SUM(CE1566,CE1562,CE1564)</f>
        <v>0</v>
      </c>
      <c r="CF1568" s="76">
        <f t="shared" ca="1" si="2048"/>
        <v>0</v>
      </c>
      <c r="CG1568" s="76">
        <f t="shared" ca="1" si="2048"/>
        <v>0</v>
      </c>
      <c r="CH1568" s="76">
        <f t="shared" ca="1" si="2048"/>
        <v>0</v>
      </c>
      <c r="CI1568" s="76">
        <f t="shared" ca="1" si="2048"/>
        <v>0</v>
      </c>
      <c r="CJ1568" s="76">
        <f t="shared" ca="1" si="2048"/>
        <v>0</v>
      </c>
      <c r="CK1568" s="76">
        <f t="shared" ca="1" si="2048"/>
        <v>0</v>
      </c>
      <c r="CL1568" s="76">
        <f t="shared" ca="1" si="2048"/>
        <v>0</v>
      </c>
      <c r="CN1568" s="60"/>
      <c r="CO1568" s="76" t="e">
        <f t="shared" ref="CO1568:DK1577" ca="1" si="2049">CO1567-SUM(CO1566,CO1562,CO1564)</f>
        <v>#N/A</v>
      </c>
      <c r="CP1568" s="76" t="e">
        <f t="shared" ca="1" si="2049"/>
        <v>#N/A</v>
      </c>
      <c r="CQ1568" s="76" t="e">
        <f t="shared" ca="1" si="2049"/>
        <v>#N/A</v>
      </c>
      <c r="CR1568" s="76" t="e">
        <f t="shared" ca="1" si="2049"/>
        <v>#N/A</v>
      </c>
      <c r="CS1568" s="76" t="e">
        <f t="shared" ca="1" si="2049"/>
        <v>#N/A</v>
      </c>
      <c r="CT1568" s="76" t="e">
        <f t="shared" ca="1" si="2049"/>
        <v>#N/A</v>
      </c>
      <c r="CU1568" s="76" t="e">
        <f t="shared" ca="1" si="2049"/>
        <v>#N/A</v>
      </c>
      <c r="CV1568" s="76" t="e">
        <f t="shared" ca="1" si="2049"/>
        <v>#N/A</v>
      </c>
      <c r="CW1568" s="76" t="e">
        <f t="shared" ca="1" si="2049"/>
        <v>#N/A</v>
      </c>
      <c r="CX1568" s="76" t="e">
        <f t="shared" ca="1" si="2049"/>
        <v>#N/A</v>
      </c>
      <c r="CY1568" s="76" t="e">
        <f t="shared" ca="1" si="2049"/>
        <v>#N/A</v>
      </c>
      <c r="CZ1568" s="76" t="e">
        <f t="shared" ca="1" si="2049"/>
        <v>#N/A</v>
      </c>
      <c r="DA1568" s="76" t="e">
        <f t="shared" ca="1" si="2049"/>
        <v>#N/A</v>
      </c>
      <c r="DB1568" s="76" t="e">
        <f t="shared" ca="1" si="2049"/>
        <v>#N/A</v>
      </c>
      <c r="DC1568" s="76" t="e">
        <f t="shared" ca="1" si="2049"/>
        <v>#N/A</v>
      </c>
      <c r="DD1568" s="76" t="e">
        <f t="shared" ca="1" si="2049"/>
        <v>#N/A</v>
      </c>
      <c r="DE1568" s="76" t="e">
        <f t="shared" ca="1" si="2049"/>
        <v>#N/A</v>
      </c>
      <c r="DF1568" s="76" t="e">
        <f t="shared" ca="1" si="2049"/>
        <v>#N/A</v>
      </c>
      <c r="DG1568" s="76" t="e">
        <f t="shared" ca="1" si="2049"/>
        <v>#N/A</v>
      </c>
      <c r="DH1568" s="76" t="e">
        <f t="shared" ca="1" si="2049"/>
        <v>#N/A</v>
      </c>
      <c r="DI1568" s="76" t="e">
        <f t="shared" ca="1" si="2049"/>
        <v>#N/A</v>
      </c>
      <c r="DJ1568" s="76" t="e">
        <f t="shared" ca="1" si="2049"/>
        <v>#N/A</v>
      </c>
      <c r="DK1568" s="76" t="e">
        <f t="shared" ca="1" si="2049"/>
        <v>#N/A</v>
      </c>
      <c r="DL1568" s="76" t="e">
        <f t="shared" ref="DL1568:DL1577" ca="1" si="2050">DL1567-SUM(DL1566,DL1562,DL1564)</f>
        <v>#N/A</v>
      </c>
    </row>
    <row r="1569" spans="1:116" x14ac:dyDescent="0.4">
      <c r="D1569" t="s">
        <v>775</v>
      </c>
      <c r="E1569" s="8" t="str">
        <f t="shared" si="2029"/>
        <v>1569 SUBR-S</v>
      </c>
      <c r="G1569" s="13"/>
      <c r="H1569" s="12"/>
      <c r="I1569" s="60"/>
      <c r="J1569" s="60"/>
      <c r="K1569" s="34"/>
      <c r="L1569" s="34"/>
      <c r="M1569" s="34"/>
      <c r="N1569" s="34"/>
      <c r="O1569" s="34"/>
      <c r="P1569" s="34"/>
      <c r="R1569" s="15"/>
      <c r="S1569" s="76"/>
      <c r="T1569" s="76"/>
      <c r="U1569" s="76"/>
      <c r="V1569" s="76"/>
      <c r="W1569" s="76"/>
      <c r="X1569" s="76"/>
      <c r="Y1569" s="76"/>
      <c r="Z1569" s="76"/>
      <c r="AA1569" s="76"/>
      <c r="AB1569" s="76"/>
      <c r="AC1569" s="76"/>
      <c r="AD1569" s="76"/>
      <c r="AE1569" s="76"/>
      <c r="AF1569" s="76"/>
      <c r="AG1569" s="76"/>
      <c r="AH1569" s="76"/>
      <c r="AI1569" s="76"/>
      <c r="AJ1569" s="76"/>
      <c r="AK1569" s="76"/>
      <c r="AL1569" s="76"/>
      <c r="AM1569" s="76"/>
      <c r="AN1569" s="76"/>
      <c r="AO1569" s="76"/>
      <c r="AP1569" s="76"/>
      <c r="AQ1569" s="76"/>
      <c r="AR1569" s="76"/>
      <c r="AS1569" s="76"/>
      <c r="AT1569" s="76"/>
      <c r="AU1569" s="76"/>
      <c r="AV1569" s="76"/>
      <c r="AW1569" s="76"/>
      <c r="AX1569" s="76"/>
      <c r="AY1569" s="76"/>
      <c r="AZ1569" s="76"/>
      <c r="BA1569" s="76"/>
      <c r="BB1569" s="76"/>
      <c r="BC1569" s="76"/>
      <c r="BD1569" s="76"/>
      <c r="BE1569" s="76"/>
      <c r="BF1569" s="76"/>
      <c r="BG1569" s="76"/>
      <c r="BH1569" s="76"/>
      <c r="BI1569" s="76"/>
      <c r="BJ1569" s="76"/>
      <c r="BK1569" s="76"/>
      <c r="BL1569" s="76"/>
      <c r="BM1569" s="76"/>
      <c r="BN1569" s="76"/>
      <c r="BO1569" s="76"/>
      <c r="BP1569" s="76"/>
      <c r="BQ1569" s="76"/>
      <c r="BR1569" s="76"/>
      <c r="BS1569" s="76"/>
      <c r="BT1569" s="76"/>
      <c r="BU1569" s="76"/>
      <c r="BV1569" s="76"/>
      <c r="BW1569" s="76"/>
      <c r="BX1569" s="76"/>
      <c r="BY1569" s="76"/>
      <c r="BZ1569" s="76"/>
      <c r="CA1569" s="76"/>
      <c r="CB1569" s="76"/>
      <c r="CC1569" s="76"/>
      <c r="CD1569" s="76"/>
      <c r="CE1569" s="76"/>
      <c r="CF1569" s="76"/>
      <c r="CG1569" s="76"/>
      <c r="CH1569" s="76"/>
      <c r="CI1569" s="76"/>
      <c r="CJ1569" s="76"/>
      <c r="CK1569" s="76"/>
      <c r="CL1569" s="76"/>
      <c r="CN1569" s="60"/>
      <c r="CO1569" s="76"/>
      <c r="CP1569" s="76"/>
      <c r="CQ1569" s="76"/>
      <c r="CR1569" s="76"/>
      <c r="CS1569" s="76"/>
      <c r="CT1569" s="76"/>
      <c r="CU1569" s="76"/>
      <c r="CV1569" s="76"/>
      <c r="CW1569" s="76"/>
      <c r="CX1569" s="76"/>
      <c r="CY1569" s="76"/>
      <c r="CZ1569" s="76"/>
      <c r="DA1569" s="76"/>
      <c r="DB1569" s="76"/>
      <c r="DC1569" s="76"/>
      <c r="DD1569" s="76"/>
      <c r="DE1569" s="76"/>
      <c r="DF1569" s="76"/>
      <c r="DG1569" s="76"/>
      <c r="DH1569" s="76"/>
      <c r="DI1569" s="76"/>
      <c r="DJ1569" s="76"/>
      <c r="DK1569" s="76"/>
      <c r="DL1569" s="76"/>
    </row>
    <row r="1570" spans="1:116" x14ac:dyDescent="0.4">
      <c r="D1570" t="s">
        <v>775</v>
      </c>
      <c r="E1570" s="8" t="str">
        <f t="shared" ref="E1570:E1590" si="2051">ROW()&amp;" "&amp;D1570</f>
        <v>1570 SUBR-S</v>
      </c>
      <c r="G1570" s="95" t="s">
        <v>75</v>
      </c>
      <c r="H1570" s="12"/>
      <c r="I1570" s="60"/>
      <c r="J1570" s="60"/>
      <c r="K1570" s="34"/>
      <c r="L1570" s="34"/>
      <c r="M1570" s="34"/>
      <c r="N1570" s="34"/>
      <c r="O1570" s="34"/>
      <c r="P1570" s="34"/>
      <c r="R1570" s="15"/>
      <c r="S1570" s="76"/>
      <c r="T1570" s="76"/>
      <c r="U1570" s="76"/>
      <c r="V1570" s="76"/>
      <c r="W1570" s="76"/>
      <c r="X1570" s="76"/>
      <c r="Y1570" s="76"/>
      <c r="Z1570" s="76"/>
      <c r="AA1570" s="76"/>
      <c r="AB1570" s="76"/>
      <c r="AC1570" s="76"/>
      <c r="AD1570" s="76"/>
      <c r="AE1570" s="76"/>
      <c r="AF1570" s="76"/>
      <c r="AG1570" s="76"/>
      <c r="AH1570" s="76"/>
      <c r="AI1570" s="76"/>
      <c r="AJ1570" s="76"/>
      <c r="AK1570" s="76"/>
      <c r="AL1570" s="76"/>
      <c r="AM1570" s="76"/>
      <c r="AN1570" s="76"/>
      <c r="AO1570" s="76"/>
      <c r="AP1570" s="76"/>
      <c r="AQ1570" s="76"/>
      <c r="AR1570" s="76"/>
      <c r="AS1570" s="76"/>
      <c r="AT1570" s="76"/>
      <c r="AU1570" s="76"/>
      <c r="AV1570" s="76"/>
      <c r="AW1570" s="76"/>
      <c r="AX1570" s="76"/>
      <c r="AY1570" s="76"/>
      <c r="AZ1570" s="76"/>
      <c r="BA1570" s="76"/>
      <c r="BB1570" s="76"/>
      <c r="BC1570" s="76"/>
      <c r="BD1570" s="76"/>
      <c r="BE1570" s="76"/>
      <c r="BF1570" s="76"/>
      <c r="BG1570" s="76"/>
      <c r="BH1570" s="76"/>
      <c r="BI1570" s="76"/>
      <c r="BJ1570" s="76"/>
      <c r="BK1570" s="76"/>
      <c r="BL1570" s="76"/>
      <c r="BM1570" s="76"/>
      <c r="BN1570" s="76"/>
      <c r="BO1570" s="76"/>
      <c r="BP1570" s="76"/>
      <c r="BQ1570" s="76"/>
      <c r="BR1570" s="76"/>
      <c r="BS1570" s="76"/>
      <c r="BT1570" s="76"/>
      <c r="BU1570" s="76"/>
      <c r="BV1570" s="76"/>
      <c r="BW1570" s="76"/>
      <c r="BX1570" s="76"/>
      <c r="BY1570" s="76"/>
      <c r="BZ1570" s="76"/>
      <c r="CA1570" s="76"/>
      <c r="CB1570" s="76"/>
      <c r="CC1570" s="76"/>
      <c r="CD1570" s="76"/>
      <c r="CE1570" s="76"/>
      <c r="CF1570" s="76"/>
      <c r="CG1570" s="76"/>
      <c r="CH1570" s="76"/>
      <c r="CI1570" s="76"/>
      <c r="CJ1570" s="76"/>
      <c r="CK1570" s="76"/>
      <c r="CL1570" s="76"/>
      <c r="CN1570" s="60"/>
      <c r="CO1570" s="76"/>
      <c r="CP1570" s="76"/>
      <c r="CQ1570" s="76"/>
      <c r="CR1570" s="76"/>
      <c r="CS1570" s="76"/>
      <c r="CT1570" s="76"/>
      <c r="CU1570" s="76"/>
      <c r="CV1570" s="76"/>
      <c r="CW1570" s="76"/>
      <c r="CX1570" s="76"/>
      <c r="CY1570" s="76"/>
      <c r="CZ1570" s="76"/>
      <c r="DA1570" s="76"/>
      <c r="DB1570" s="76"/>
      <c r="DC1570" s="76"/>
      <c r="DD1570" s="76"/>
      <c r="DE1570" s="76"/>
      <c r="DF1570" s="76"/>
      <c r="DG1570" s="76"/>
      <c r="DH1570" s="76"/>
      <c r="DI1570" s="76"/>
      <c r="DJ1570" s="76"/>
      <c r="DK1570" s="76"/>
      <c r="DL1570" s="76"/>
    </row>
    <row r="1571" spans="1:116" x14ac:dyDescent="0.4">
      <c r="B1571" t="str">
        <f>E1571</f>
        <v>1571 SUBR-S</v>
      </c>
      <c r="D1571" t="s">
        <v>775</v>
      </c>
      <c r="E1571" s="8" t="str">
        <f t="shared" si="2051"/>
        <v>1571 SUBR-S</v>
      </c>
      <c r="G1571" s="145" t="s">
        <v>414</v>
      </c>
      <c r="H1571" s="12"/>
      <c r="I1571" s="60"/>
      <c r="J1571" s="60"/>
      <c r="K1571" s="18">
        <v>20</v>
      </c>
      <c r="L1571" s="18">
        <v>20</v>
      </c>
      <c r="M1571" s="18">
        <v>20</v>
      </c>
      <c r="N1571" s="18">
        <v>20</v>
      </c>
      <c r="O1571" s="18">
        <v>20</v>
      </c>
      <c r="P1571" s="18">
        <v>20</v>
      </c>
      <c r="R1571" s="19"/>
      <c r="S1571" s="147" cm="1">
        <f t="array" ref="S1571">INDEX($K:$P,ROW(),MATCH(S$3,$K$2:$P$2,0))</f>
        <v>20</v>
      </c>
      <c r="T1571" s="147" cm="1">
        <f t="array" ref="T1571">INDEX($K:$P,ROW(),MATCH(T$3,$K$2:$P$2,0))</f>
        <v>20</v>
      </c>
      <c r="U1571" s="147" cm="1">
        <f t="array" ref="U1571">INDEX($K:$P,ROW(),MATCH(U$3,$K$2:$P$2,0))</f>
        <v>20</v>
      </c>
      <c r="V1571" s="147" cm="1">
        <f t="array" ref="V1571">INDEX($K:$P,ROW(),MATCH(V$3,$K$2:$P$2,0))</f>
        <v>20</v>
      </c>
      <c r="W1571" s="147" cm="1">
        <f t="array" ref="W1571">INDEX($K:$P,ROW(),MATCH(W$3,$K$2:$P$2,0))</f>
        <v>20</v>
      </c>
      <c r="X1571" s="147" cm="1">
        <f t="array" ref="X1571">INDEX($K:$P,ROW(),MATCH(X$3,$K$2:$P$2,0))</f>
        <v>20</v>
      </c>
      <c r="Y1571" s="147" cm="1">
        <f t="array" ref="Y1571">INDEX($K:$P,ROW(),MATCH(Y$3,$K$2:$P$2,0))</f>
        <v>20</v>
      </c>
      <c r="Z1571" s="147" cm="1">
        <f t="array" ref="Z1571">INDEX($K:$P,ROW(),MATCH(Z$3,$K$2:$P$2,0))</f>
        <v>20</v>
      </c>
      <c r="AA1571" s="147" cm="1">
        <f t="array" ref="AA1571">INDEX($K:$P,ROW(),MATCH(AA$3,$K$2:$P$2,0))</f>
        <v>20</v>
      </c>
      <c r="AB1571" s="147" cm="1">
        <f t="array" ref="AB1571">INDEX($K:$P,ROW(),MATCH(AB$3,$K$2:$P$2,0))</f>
        <v>20</v>
      </c>
      <c r="AC1571" s="147" cm="1">
        <f t="array" ref="AC1571">INDEX($K:$P,ROW(),MATCH(AC$3,$K$2:$P$2,0))</f>
        <v>20</v>
      </c>
      <c r="AD1571" s="147" cm="1">
        <f t="array" ref="AD1571">INDEX($K:$P,ROW(),MATCH(AD$3,$K$2:$P$2,0))</f>
        <v>20</v>
      </c>
      <c r="AE1571" s="147" cm="1">
        <f t="array" ref="AE1571">INDEX($K:$P,ROW(),MATCH(AE$3,$K$2:$P$2,0))</f>
        <v>20</v>
      </c>
      <c r="AF1571" s="147" cm="1">
        <f t="array" ref="AF1571">INDEX($K:$P,ROW(),MATCH(AF$3,$K$2:$P$2,0))</f>
        <v>20</v>
      </c>
      <c r="AG1571" s="147" cm="1">
        <f t="array" ref="AG1571">INDEX($K:$P,ROW(),MATCH(AG$3,$K$2:$P$2,0))</f>
        <v>20</v>
      </c>
      <c r="AH1571" s="147" cm="1">
        <f t="array" ref="AH1571">INDEX($K:$P,ROW(),MATCH(AH$3,$K$2:$P$2,0))</f>
        <v>20</v>
      </c>
      <c r="AI1571" s="147" cm="1">
        <f t="array" ref="AI1571">INDEX($K:$P,ROW(),MATCH(AI$3,$K$2:$P$2,0))</f>
        <v>20</v>
      </c>
      <c r="AJ1571" s="147" cm="1">
        <f t="array" ref="AJ1571">INDEX($K:$P,ROW(),MATCH(AJ$3,$K$2:$P$2,0))</f>
        <v>20</v>
      </c>
      <c r="AK1571" s="147" cm="1">
        <f t="array" ref="AK1571">INDEX($K:$P,ROW(),MATCH(AK$3,$K$2:$P$2,0))</f>
        <v>20</v>
      </c>
      <c r="AL1571" s="147" cm="1">
        <f t="array" ref="AL1571">INDEX($K:$P,ROW(),MATCH(AL$3,$K$2:$P$2,0))</f>
        <v>20</v>
      </c>
      <c r="AM1571" s="147" cm="1">
        <f t="array" ref="AM1571">INDEX($K:$P,ROW(),MATCH(AM$3,$K$2:$P$2,0))</f>
        <v>20</v>
      </c>
      <c r="AN1571" s="147" cm="1">
        <f t="array" ref="AN1571">INDEX($K:$P,ROW(),MATCH(AN$3,$K$2:$P$2,0))</f>
        <v>20</v>
      </c>
      <c r="AO1571" s="147" cm="1">
        <f t="array" ref="AO1571">INDEX($K:$P,ROW(),MATCH(AO$3,$K$2:$P$2,0))</f>
        <v>20</v>
      </c>
      <c r="AP1571" s="147" cm="1">
        <f t="array" ref="AP1571">INDEX($K:$P,ROW(),MATCH(AP$3,$K$2:$P$2,0))</f>
        <v>20</v>
      </c>
      <c r="AQ1571" s="147" cm="1">
        <f t="array" ref="AQ1571">INDEX($K:$P,ROW(),MATCH(AQ$3,$K$2:$P$2,0))</f>
        <v>20</v>
      </c>
      <c r="AR1571" s="147" cm="1">
        <f t="array" ref="AR1571">INDEX($K:$P,ROW(),MATCH(AR$3,$K$2:$P$2,0))</f>
        <v>20</v>
      </c>
      <c r="AS1571" s="147" cm="1">
        <f t="array" ref="AS1571">INDEX($K:$P,ROW(),MATCH(AS$3,$K$2:$P$2,0))</f>
        <v>20</v>
      </c>
      <c r="AT1571" s="147" cm="1">
        <f t="array" ref="AT1571">INDEX($K:$P,ROW(),MATCH(AT$3,$K$2:$P$2,0))</f>
        <v>20</v>
      </c>
      <c r="AU1571" s="147" cm="1">
        <f t="array" ref="AU1571">INDEX($K:$P,ROW(),MATCH(AU$3,$K$2:$P$2,0))</f>
        <v>20</v>
      </c>
      <c r="AV1571" s="147" cm="1">
        <f t="array" ref="AV1571">INDEX($K:$P,ROW(),MATCH(AV$3,$K$2:$P$2,0))</f>
        <v>20</v>
      </c>
      <c r="AW1571" s="147" cm="1">
        <f t="array" ref="AW1571">INDEX($K:$P,ROW(),MATCH(AW$3,$K$2:$P$2,0))</f>
        <v>20</v>
      </c>
      <c r="AX1571" s="147" cm="1">
        <f t="array" ref="AX1571">INDEX($K:$P,ROW(),MATCH(AX$3,$K$2:$P$2,0))</f>
        <v>20</v>
      </c>
      <c r="AY1571" s="147" cm="1">
        <f t="array" ref="AY1571">INDEX($K:$P,ROW(),MATCH(AY$3,$K$2:$P$2,0))</f>
        <v>20</v>
      </c>
      <c r="AZ1571" s="147" cm="1">
        <f t="array" ref="AZ1571">INDEX($K:$P,ROW(),MATCH(AZ$3,$K$2:$P$2,0))</f>
        <v>20</v>
      </c>
      <c r="BA1571" s="147" cm="1">
        <f t="array" ref="BA1571">INDEX($K:$P,ROW(),MATCH(BA$3,$K$2:$P$2,0))</f>
        <v>20</v>
      </c>
      <c r="BB1571" s="147" cm="1">
        <f t="array" ref="BB1571">INDEX($K:$P,ROW(),MATCH(BB$3,$K$2:$P$2,0))</f>
        <v>20</v>
      </c>
      <c r="BC1571" s="147" cm="1">
        <f t="array" ref="BC1571">INDEX($K:$P,ROW(),MATCH(BC$3,$K$2:$P$2,0))</f>
        <v>20</v>
      </c>
      <c r="BD1571" s="147" cm="1">
        <f t="array" ref="BD1571">INDEX($K:$P,ROW(),MATCH(BD$3,$K$2:$P$2,0))</f>
        <v>20</v>
      </c>
      <c r="BE1571" s="147" cm="1">
        <f t="array" ref="BE1571">INDEX($K:$P,ROW(),MATCH(BE$3,$K$2:$P$2,0))</f>
        <v>20</v>
      </c>
      <c r="BF1571" s="147" cm="1">
        <f t="array" ref="BF1571">INDEX($K:$P,ROW(),MATCH(BF$3,$K$2:$P$2,0))</f>
        <v>20</v>
      </c>
      <c r="BG1571" s="147" cm="1">
        <f t="array" ref="BG1571">INDEX($K:$P,ROW(),MATCH(BG$3,$K$2:$P$2,0))</f>
        <v>20</v>
      </c>
      <c r="BH1571" s="147" cm="1">
        <f t="array" ref="BH1571">INDEX($K:$P,ROW(),MATCH(BH$3,$K$2:$P$2,0))</f>
        <v>20</v>
      </c>
      <c r="BI1571" s="147" cm="1">
        <f t="array" ref="BI1571">INDEX($K:$P,ROW(),MATCH(BI$3,$K$2:$P$2,0))</f>
        <v>20</v>
      </c>
      <c r="BJ1571" s="147" cm="1">
        <f t="array" ref="BJ1571">INDEX($K:$P,ROW(),MATCH(BJ$3,$K$2:$P$2,0))</f>
        <v>20</v>
      </c>
      <c r="BK1571" s="147" cm="1">
        <f t="array" ref="BK1571">INDEX($K:$P,ROW(),MATCH(BK$3,$K$2:$P$2,0))</f>
        <v>20</v>
      </c>
      <c r="BL1571" s="147" cm="1">
        <f t="array" ref="BL1571">INDEX($K:$P,ROW(),MATCH(BL$3,$K$2:$P$2,0))</f>
        <v>20</v>
      </c>
      <c r="BM1571" s="147" cm="1">
        <f t="array" ref="BM1571">INDEX($K:$P,ROW(),MATCH(BM$3,$K$2:$P$2,0))</f>
        <v>20</v>
      </c>
      <c r="BN1571" s="147" cm="1">
        <f t="array" ref="BN1571">INDEX($K:$P,ROW(),MATCH(BN$3,$K$2:$P$2,0))</f>
        <v>20</v>
      </c>
      <c r="BO1571" s="147" cm="1">
        <f t="array" ref="BO1571">INDEX($K:$P,ROW(),MATCH(BO$3,$K$2:$P$2,0))</f>
        <v>20</v>
      </c>
      <c r="BP1571" s="147" cm="1">
        <f t="array" ref="BP1571">INDEX($K:$P,ROW(),MATCH(BP$3,$K$2:$P$2,0))</f>
        <v>20</v>
      </c>
      <c r="BQ1571" s="147" cm="1">
        <f t="array" ref="BQ1571">INDEX($K:$P,ROW(),MATCH(BQ$3,$K$2:$P$2,0))</f>
        <v>20</v>
      </c>
      <c r="BR1571" s="147" cm="1">
        <f t="array" ref="BR1571">INDEX($K:$P,ROW(),MATCH(BR$3,$K$2:$P$2,0))</f>
        <v>20</v>
      </c>
      <c r="BS1571" s="147" cm="1">
        <f t="array" ref="BS1571">INDEX($K:$P,ROW(),MATCH(BS$3,$K$2:$P$2,0))</f>
        <v>20</v>
      </c>
      <c r="BT1571" s="147" cm="1">
        <f t="array" ref="BT1571">INDEX($K:$P,ROW(),MATCH(BT$3,$K$2:$P$2,0))</f>
        <v>20</v>
      </c>
      <c r="BU1571" s="147" cm="1">
        <f t="array" ref="BU1571">INDEX($K:$P,ROW(),MATCH(BU$3,$K$2:$P$2,0))</f>
        <v>20</v>
      </c>
      <c r="BV1571" s="147" cm="1">
        <f t="array" ref="BV1571">INDEX($K:$P,ROW(),MATCH(BV$3,$K$2:$P$2,0))</f>
        <v>20</v>
      </c>
      <c r="BW1571" s="147" cm="1">
        <f t="array" ref="BW1571">INDEX($K:$P,ROW(),MATCH(BW$3,$K$2:$P$2,0))</f>
        <v>20</v>
      </c>
      <c r="BX1571" s="147" cm="1">
        <f t="array" ref="BX1571">INDEX($K:$P,ROW(),MATCH(BX$3,$K$2:$P$2,0))</f>
        <v>20</v>
      </c>
      <c r="BY1571" s="147" cm="1">
        <f t="array" ref="BY1571">INDEX($K:$P,ROW(),MATCH(BY$3,$K$2:$P$2,0))</f>
        <v>20</v>
      </c>
      <c r="BZ1571" s="147" cm="1">
        <f t="array" ref="BZ1571">INDEX($K:$P,ROW(),MATCH(BZ$3,$K$2:$P$2,0))</f>
        <v>20</v>
      </c>
      <c r="CA1571" s="147" cm="1">
        <f t="array" ref="CA1571">INDEX($K:$P,ROW(),MATCH(CA$3,$K$2:$P$2,0))</f>
        <v>20</v>
      </c>
      <c r="CB1571" s="147" cm="1">
        <f t="array" ref="CB1571">INDEX($K:$P,ROW(),MATCH(CB$3,$K$2:$P$2,0))</f>
        <v>20</v>
      </c>
      <c r="CC1571" s="147" cm="1">
        <f t="array" ref="CC1571">INDEX($K:$P,ROW(),MATCH(CC$3,$K$2:$P$2,0))</f>
        <v>20</v>
      </c>
      <c r="CD1571" s="147" cm="1">
        <f t="array" ref="CD1571">INDEX($K:$P,ROW(),MATCH(CD$3,$K$2:$P$2,0))</f>
        <v>20</v>
      </c>
      <c r="CE1571" s="147" cm="1">
        <f t="array" ref="CE1571">INDEX($K:$P,ROW(),MATCH(CE$3,$K$2:$P$2,0))</f>
        <v>20</v>
      </c>
      <c r="CF1571" s="147" cm="1">
        <f t="array" ref="CF1571">INDEX($K:$P,ROW(),MATCH(CF$3,$K$2:$P$2,0))</f>
        <v>20</v>
      </c>
      <c r="CG1571" s="147" cm="1">
        <f t="array" ref="CG1571">INDEX($K:$P,ROW(),MATCH(CG$3,$K$2:$P$2,0))</f>
        <v>20</v>
      </c>
      <c r="CH1571" s="147" cm="1">
        <f t="array" ref="CH1571">INDEX($K:$P,ROW(),MATCH(CH$3,$K$2:$P$2,0))</f>
        <v>20</v>
      </c>
      <c r="CI1571" s="147" cm="1">
        <f t="array" ref="CI1571">INDEX($K:$P,ROW(),MATCH(CI$3,$K$2:$P$2,0))</f>
        <v>20</v>
      </c>
      <c r="CJ1571" s="147" cm="1">
        <f t="array" ref="CJ1571">INDEX($K:$P,ROW(),MATCH(CJ$3,$K$2:$P$2,0))</f>
        <v>20</v>
      </c>
      <c r="CK1571" s="147" cm="1">
        <f t="array" ref="CK1571">INDEX($K:$P,ROW(),MATCH(CK$3,$K$2:$P$2,0))</f>
        <v>20</v>
      </c>
      <c r="CL1571" s="147" cm="1">
        <f t="array" ref="CL1571">INDEX($K:$P,ROW(),MATCH(CL$3,$K$2:$P$2,0))</f>
        <v>20</v>
      </c>
      <c r="CN1571" s="60"/>
      <c r="CO1571" s="147" t="e" cm="1">
        <f t="array" ref="CO1571">INDEX($K:$P,ROW(),MATCH(CO$3,$K$2:$P$2,0))</f>
        <v>#N/A</v>
      </c>
      <c r="CP1571" s="147" t="e" cm="1">
        <f t="array" ref="CP1571">INDEX($K:$P,ROW(),MATCH(CP$3,$K$2:$P$2,0))</f>
        <v>#N/A</v>
      </c>
      <c r="CQ1571" s="147" t="e" cm="1">
        <f t="array" ref="CQ1571">INDEX($K:$P,ROW(),MATCH(CQ$3,$K$2:$P$2,0))</f>
        <v>#N/A</v>
      </c>
      <c r="CR1571" s="147" t="e" cm="1">
        <f t="array" ref="CR1571">INDEX($K:$P,ROW(),MATCH(CR$3,$K$2:$P$2,0))</f>
        <v>#N/A</v>
      </c>
      <c r="CS1571" s="147" t="e" cm="1">
        <f t="array" ref="CS1571">INDEX($K:$P,ROW(),MATCH(CS$3,$K$2:$P$2,0))</f>
        <v>#N/A</v>
      </c>
      <c r="CT1571" s="147" t="e" cm="1">
        <f t="array" ref="CT1571">INDEX($K:$P,ROW(),MATCH(CT$3,$K$2:$P$2,0))</f>
        <v>#N/A</v>
      </c>
      <c r="CU1571" s="147" t="e" cm="1">
        <f t="array" ref="CU1571">INDEX($K:$P,ROW(),MATCH(CU$3,$K$2:$P$2,0))</f>
        <v>#N/A</v>
      </c>
      <c r="CV1571" s="147" t="e" cm="1">
        <f t="array" ref="CV1571">INDEX($K:$P,ROW(),MATCH(CV$3,$K$2:$P$2,0))</f>
        <v>#N/A</v>
      </c>
      <c r="CW1571" s="147" t="e" cm="1">
        <f t="array" ref="CW1571">INDEX($K:$P,ROW(),MATCH(CW$3,$K$2:$P$2,0))</f>
        <v>#N/A</v>
      </c>
      <c r="CX1571" s="147" t="e" cm="1">
        <f t="array" ref="CX1571">INDEX($K:$P,ROW(),MATCH(CX$3,$K$2:$P$2,0))</f>
        <v>#N/A</v>
      </c>
      <c r="CY1571" s="147" t="e" cm="1">
        <f t="array" ref="CY1571">INDEX($K:$P,ROW(),MATCH(CY$3,$K$2:$P$2,0))</f>
        <v>#N/A</v>
      </c>
      <c r="CZ1571" s="147" t="e" cm="1">
        <f t="array" ref="CZ1571">INDEX($K:$P,ROW(),MATCH(CZ$3,$K$2:$P$2,0))</f>
        <v>#N/A</v>
      </c>
      <c r="DA1571" s="147" t="e" cm="1">
        <f t="array" ref="DA1571">INDEX($K:$P,ROW(),MATCH(DA$3,$K$2:$P$2,0))</f>
        <v>#N/A</v>
      </c>
      <c r="DB1571" s="147" t="e" cm="1">
        <f t="array" ref="DB1571">INDEX($K:$P,ROW(),MATCH(DB$3,$K$2:$P$2,0))</f>
        <v>#N/A</v>
      </c>
      <c r="DC1571" s="147" t="e" cm="1">
        <f t="array" ref="DC1571">INDEX($K:$P,ROW(),MATCH(DC$3,$K$2:$P$2,0))</f>
        <v>#N/A</v>
      </c>
      <c r="DD1571" s="147" t="e" cm="1">
        <f t="array" ref="DD1571">INDEX($K:$P,ROW(),MATCH(DD$3,$K$2:$P$2,0))</f>
        <v>#N/A</v>
      </c>
      <c r="DE1571" s="147" t="e" cm="1">
        <f t="array" ref="DE1571">INDEX($K:$P,ROW(),MATCH(DE$3,$K$2:$P$2,0))</f>
        <v>#N/A</v>
      </c>
      <c r="DF1571" s="147" t="e" cm="1">
        <f t="array" ref="DF1571">INDEX($K:$P,ROW(),MATCH(DF$3,$K$2:$P$2,0))</f>
        <v>#N/A</v>
      </c>
      <c r="DG1571" s="147" t="e" cm="1">
        <f t="array" ref="DG1571">INDEX($K:$P,ROW(),MATCH(DG$3,$K$2:$P$2,0))</f>
        <v>#N/A</v>
      </c>
      <c r="DH1571" s="147" t="e" cm="1">
        <f t="array" ref="DH1571">INDEX($K:$P,ROW(),MATCH(DH$3,$K$2:$P$2,0))</f>
        <v>#N/A</v>
      </c>
      <c r="DI1571" s="147" t="e" cm="1">
        <f t="array" ref="DI1571">INDEX($K:$P,ROW(),MATCH(DI$3,$K$2:$P$2,0))</f>
        <v>#N/A</v>
      </c>
      <c r="DJ1571" s="147" t="e" cm="1">
        <f t="array" ref="DJ1571">INDEX($K:$P,ROW(),MATCH(DJ$3,$K$2:$P$2,0))</f>
        <v>#N/A</v>
      </c>
      <c r="DK1571" s="147" t="e" cm="1">
        <f t="array" ref="DK1571">INDEX($K:$P,ROW(),MATCH(DK$3,$K$2:$P$2,0))</f>
        <v>#N/A</v>
      </c>
      <c r="DL1571" s="147" t="e" cm="1">
        <f t="array" ref="DL1571">INDEX($K:$P,ROW(),MATCH(DL$3,$K$2:$P$2,0))</f>
        <v>#N/A</v>
      </c>
    </row>
    <row r="1572" spans="1:116" x14ac:dyDescent="0.4">
      <c r="C1572" t="s">
        <v>198</v>
      </c>
      <c r="D1572" t="s">
        <v>775</v>
      </c>
      <c r="E1572" s="8" t="str">
        <f t="shared" si="2051"/>
        <v>1572 SUBR-S</v>
      </c>
      <c r="G1572" s="126" t="str">
        <f>"Revenue - "&amp;SUBSTITUTE(G1560,":","")</f>
        <v>Revenue - Subscription revenue - secondary revenue driven</v>
      </c>
      <c r="H1572" s="27"/>
      <c r="I1572" s="78"/>
      <c r="J1572" s="78"/>
      <c r="K1572" s="63">
        <f ca="1">SUMIF($3:$3,K$2,1572:1572)</f>
        <v>115406.82495801398</v>
      </c>
      <c r="L1572" s="63">
        <f ca="1">SUMIF($3:$3,L$2,1572:1572)</f>
        <v>168090.89961480399</v>
      </c>
      <c r="M1572" s="63">
        <f ca="1">SUMIF($3:$3,M$2,1572:1572)</f>
        <v>111789.19325373076</v>
      </c>
      <c r="N1572" s="63">
        <f ca="1">SUMIF($3:$3,N$2,1572:1572)</f>
        <v>81365.998268905183</v>
      </c>
      <c r="O1572" s="63">
        <f ca="1">SUMIF($3:$3,O$2,1572:1572)</f>
        <v>64926.517959927347</v>
      </c>
      <c r="P1572" s="63">
        <f ca="1">SUMIF($3:$3,P$2,1572:1572)</f>
        <v>56043.278939039861</v>
      </c>
      <c r="R1572" s="33"/>
      <c r="S1572" s="148">
        <f t="shared" ref="S1572:AX1581" ca="1" si="2052">S1571*AVERAGE(S1567,S1562)</f>
        <v>950</v>
      </c>
      <c r="T1572" s="148">
        <f t="shared" ca="1" si="2052"/>
        <v>2802.5</v>
      </c>
      <c r="U1572" s="148">
        <f t="shared" ca="1" si="2052"/>
        <v>4562.375</v>
      </c>
      <c r="V1572" s="148">
        <f t="shared" ca="1" si="2052"/>
        <v>6234.2562500000004</v>
      </c>
      <c r="W1572" s="148">
        <f t="shared" ca="1" si="2052"/>
        <v>7822.5434375000004</v>
      </c>
      <c r="X1572" s="148">
        <f t="shared" ca="1" si="2052"/>
        <v>9331.416265625001</v>
      </c>
      <c r="Y1572" s="148">
        <f t="shared" ca="1" si="2052"/>
        <v>10764.84545234375</v>
      </c>
      <c r="Z1572" s="148">
        <f t="shared" ca="1" si="2052"/>
        <v>12126.603179726562</v>
      </c>
      <c r="AA1572" s="148">
        <f t="shared" ca="1" si="2052"/>
        <v>13420.273020740233</v>
      </c>
      <c r="AB1572" s="148">
        <f t="shared" ca="1" si="2052"/>
        <v>14649.259369703223</v>
      </c>
      <c r="AC1572" s="148">
        <f t="shared" ca="1" si="2052"/>
        <v>15816.796401218062</v>
      </c>
      <c r="AD1572" s="148">
        <f t="shared" ca="1" si="2052"/>
        <v>16925.956581157159</v>
      </c>
      <c r="AE1572" s="148">
        <f t="shared" ca="1" si="2052"/>
        <v>17124.658752099298</v>
      </c>
      <c r="AF1572" s="148">
        <f t="shared" ca="1" si="2052"/>
        <v>16458.425814494334</v>
      </c>
      <c r="AG1572" s="148">
        <f t="shared" ca="1" si="2052"/>
        <v>15825.504523769618</v>
      </c>
      <c r="AH1572" s="148">
        <f t="shared" ca="1" si="2052"/>
        <v>15224.229297581136</v>
      </c>
      <c r="AI1572" s="148">
        <f t="shared" ca="1" si="2052"/>
        <v>14653.01783270208</v>
      </c>
      <c r="AJ1572" s="148">
        <f t="shared" ca="1" si="2052"/>
        <v>14110.366941066975</v>
      </c>
      <c r="AK1572" s="148">
        <f t="shared" ca="1" si="2052"/>
        <v>13594.848594013627</v>
      </c>
      <c r="AL1572" s="148">
        <f t="shared" ca="1" si="2052"/>
        <v>13105.106164312947</v>
      </c>
      <c r="AM1572" s="148">
        <f t="shared" ca="1" si="2052"/>
        <v>12639.8508560973</v>
      </c>
      <c r="AN1572" s="148">
        <f t="shared" ca="1" si="2052"/>
        <v>12197.858313292436</v>
      </c>
      <c r="AO1572" s="148">
        <f t="shared" ca="1" si="2052"/>
        <v>11777.965397627813</v>
      </c>
      <c r="AP1572" s="148">
        <f t="shared" ca="1" si="2052"/>
        <v>11379.067127746423</v>
      </c>
      <c r="AQ1572" s="148">
        <f t="shared" ca="1" si="2052"/>
        <v>11000.113771359102</v>
      </c>
      <c r="AR1572" s="148">
        <f t="shared" ca="1" si="2052"/>
        <v>10640.108082791146</v>
      </c>
      <c r="AS1572" s="148">
        <f t="shared" ca="1" si="2052"/>
        <v>10298.10267865159</v>
      </c>
      <c r="AT1572" s="148">
        <f t="shared" ca="1" si="2052"/>
        <v>9973.1975447190089</v>
      </c>
      <c r="AU1572" s="148">
        <f t="shared" ca="1" si="2052"/>
        <v>9664.5376674830586</v>
      </c>
      <c r="AV1572" s="148">
        <f t="shared" ca="1" si="2052"/>
        <v>9371.310784108904</v>
      </c>
      <c r="AW1572" s="148">
        <f t="shared" ca="1" si="2052"/>
        <v>9092.7452449034608</v>
      </c>
      <c r="AX1572" s="148">
        <f t="shared" ca="1" si="2052"/>
        <v>8828.1079826582863</v>
      </c>
      <c r="AY1572" s="148">
        <f t="shared" ref="AY1572:CD1581" ca="1" si="2053">AY1571*AVERAGE(AY1567,AY1562)</f>
        <v>8576.7025835253735</v>
      </c>
      <c r="AZ1572" s="148">
        <f t="shared" ca="1" si="2053"/>
        <v>8337.8674543491052</v>
      </c>
      <c r="BA1572" s="148">
        <f t="shared" ca="1" si="2053"/>
        <v>8110.9740816316498</v>
      </c>
      <c r="BB1572" s="148">
        <f t="shared" ca="1" si="2053"/>
        <v>7895.4253775500674</v>
      </c>
      <c r="BC1572" s="148">
        <f t="shared" ca="1" si="2053"/>
        <v>7690.6541086725629</v>
      </c>
      <c r="BD1572" s="148">
        <f t="shared" ca="1" si="2053"/>
        <v>7496.1214032389353</v>
      </c>
      <c r="BE1572" s="148">
        <f t="shared" ca="1" si="2053"/>
        <v>7311.3153330769892</v>
      </c>
      <c r="BF1572" s="148">
        <f t="shared" ca="1" si="2053"/>
        <v>7135.7495664231392</v>
      </c>
      <c r="BG1572" s="148">
        <f t="shared" ca="1" si="2053"/>
        <v>6968.9620881019837</v>
      </c>
      <c r="BH1572" s="148">
        <f t="shared" ca="1" si="2053"/>
        <v>6810.5139836968847</v>
      </c>
      <c r="BI1572" s="148">
        <f t="shared" ca="1" si="2053"/>
        <v>6659.988284512041</v>
      </c>
      <c r="BJ1572" s="148">
        <f t="shared" ca="1" si="2053"/>
        <v>6516.9888702864391</v>
      </c>
      <c r="BK1572" s="148">
        <f t="shared" ca="1" si="2053"/>
        <v>6381.1394267721171</v>
      </c>
      <c r="BL1572" s="148">
        <f t="shared" ca="1" si="2053"/>
        <v>6252.0824554335113</v>
      </c>
      <c r="BM1572" s="148">
        <f t="shared" ca="1" si="2053"/>
        <v>6129.4783326618362</v>
      </c>
      <c r="BN1572" s="148">
        <f t="shared" ca="1" si="2053"/>
        <v>6013.0044160287434</v>
      </c>
      <c r="BO1572" s="148">
        <f t="shared" ca="1" si="2053"/>
        <v>5902.3541952273072</v>
      </c>
      <c r="BP1572" s="148">
        <f t="shared" ca="1" si="2053"/>
        <v>5797.2364854659418</v>
      </c>
      <c r="BQ1572" s="148">
        <f t="shared" ca="1" si="2053"/>
        <v>5697.3746611926445</v>
      </c>
      <c r="BR1572" s="148">
        <f t="shared" ca="1" si="2053"/>
        <v>5602.5059281330123</v>
      </c>
      <c r="BS1572" s="148">
        <f t="shared" ca="1" si="2053"/>
        <v>5512.3806317263625</v>
      </c>
      <c r="BT1572" s="148">
        <f t="shared" ca="1" si="2053"/>
        <v>5426.7616001400438</v>
      </c>
      <c r="BU1572" s="148">
        <f t="shared" ca="1" si="2053"/>
        <v>5345.423520133043</v>
      </c>
      <c r="BV1572" s="148">
        <f t="shared" ca="1" si="2053"/>
        <v>5268.1523441263907</v>
      </c>
      <c r="BW1572" s="148">
        <f t="shared" ca="1" si="2053"/>
        <v>5194.7447269200711</v>
      </c>
      <c r="BX1572" s="148">
        <f t="shared" ca="1" si="2053"/>
        <v>5125.0074905740667</v>
      </c>
      <c r="BY1572" s="148">
        <f t="shared" ca="1" si="2053"/>
        <v>5058.7571160453635</v>
      </c>
      <c r="BZ1572" s="148">
        <f t="shared" ca="1" si="2053"/>
        <v>4995.8192602430954</v>
      </c>
      <c r="CA1572" s="148">
        <f t="shared" ca="1" si="2053"/>
        <v>4936.0282972309406</v>
      </c>
      <c r="CB1572" s="148">
        <f t="shared" ca="1" si="2053"/>
        <v>4879.226882369393</v>
      </c>
      <c r="CC1572" s="148">
        <f t="shared" ca="1" si="2053"/>
        <v>4825.2655382509229</v>
      </c>
      <c r="CD1572" s="148">
        <f t="shared" ca="1" si="2053"/>
        <v>4774.0022613383771</v>
      </c>
      <c r="CE1572" s="148">
        <f t="shared" ref="CE1572:CL1581" ca="1" si="2054">CE1571*AVERAGE(CE1567,CE1562)</f>
        <v>4725.3021482714576</v>
      </c>
      <c r="CF1572" s="148">
        <f t="shared" ca="1" si="2054"/>
        <v>4679.0370408578847</v>
      </c>
      <c r="CG1572" s="148">
        <f t="shared" ca="1" si="2054"/>
        <v>4635.0851888149909</v>
      </c>
      <c r="CH1572" s="148">
        <f t="shared" ca="1" si="2054"/>
        <v>4593.3309293742414</v>
      </c>
      <c r="CI1572" s="148">
        <f t="shared" ca="1" si="2054"/>
        <v>4553.6643829055283</v>
      </c>
      <c r="CJ1572" s="148">
        <f t="shared" ca="1" si="2054"/>
        <v>4515.9811637602525</v>
      </c>
      <c r="CK1572" s="148">
        <f t="shared" ca="1" si="2054"/>
        <v>4480.1821055722403</v>
      </c>
      <c r="CL1572" s="148">
        <f t="shared" ca="1" si="2054"/>
        <v>4446.1730002936283</v>
      </c>
      <c r="CN1572" s="78"/>
      <c r="CO1572" s="148" t="e">
        <f t="shared" ref="CO1572:DK1581" ca="1" si="2055">CO1571*AVERAGE(CO1567,CO1562)</f>
        <v>#N/A</v>
      </c>
      <c r="CP1572" s="148" t="e">
        <f t="shared" ca="1" si="2055"/>
        <v>#N/A</v>
      </c>
      <c r="CQ1572" s="148" t="e">
        <f t="shared" ca="1" si="2055"/>
        <v>#N/A</v>
      </c>
      <c r="CR1572" s="148" t="e">
        <f t="shared" ca="1" si="2055"/>
        <v>#N/A</v>
      </c>
      <c r="CS1572" s="148" t="e">
        <f t="shared" ca="1" si="2055"/>
        <v>#N/A</v>
      </c>
      <c r="CT1572" s="148" t="e">
        <f t="shared" ca="1" si="2055"/>
        <v>#N/A</v>
      </c>
      <c r="CU1572" s="148" t="e">
        <f t="shared" ca="1" si="2055"/>
        <v>#N/A</v>
      </c>
      <c r="CV1572" s="148" t="e">
        <f t="shared" ca="1" si="2055"/>
        <v>#N/A</v>
      </c>
      <c r="CW1572" s="148" t="e">
        <f t="shared" ca="1" si="2055"/>
        <v>#N/A</v>
      </c>
      <c r="CX1572" s="148" t="e">
        <f t="shared" ca="1" si="2055"/>
        <v>#N/A</v>
      </c>
      <c r="CY1572" s="148" t="e">
        <f t="shared" ca="1" si="2055"/>
        <v>#N/A</v>
      </c>
      <c r="CZ1572" s="148" t="e">
        <f t="shared" ca="1" si="2055"/>
        <v>#N/A</v>
      </c>
      <c r="DA1572" s="148" t="e">
        <f t="shared" ca="1" si="2055"/>
        <v>#N/A</v>
      </c>
      <c r="DB1572" s="148" t="e">
        <f t="shared" ca="1" si="2055"/>
        <v>#N/A</v>
      </c>
      <c r="DC1572" s="148" t="e">
        <f t="shared" ca="1" si="2055"/>
        <v>#N/A</v>
      </c>
      <c r="DD1572" s="148" t="e">
        <f t="shared" ca="1" si="2055"/>
        <v>#N/A</v>
      </c>
      <c r="DE1572" s="148" t="e">
        <f t="shared" ca="1" si="2055"/>
        <v>#N/A</v>
      </c>
      <c r="DF1572" s="148" t="e">
        <f t="shared" ca="1" si="2055"/>
        <v>#N/A</v>
      </c>
      <c r="DG1572" s="148" t="e">
        <f t="shared" ca="1" si="2055"/>
        <v>#N/A</v>
      </c>
      <c r="DH1572" s="148" t="e">
        <f t="shared" ca="1" si="2055"/>
        <v>#N/A</v>
      </c>
      <c r="DI1572" s="148" t="e">
        <f t="shared" ca="1" si="2055"/>
        <v>#N/A</v>
      </c>
      <c r="DJ1572" s="148" t="e">
        <f t="shared" ca="1" si="2055"/>
        <v>#N/A</v>
      </c>
      <c r="DK1572" s="148" t="e">
        <f t="shared" ca="1" si="2055"/>
        <v>#N/A</v>
      </c>
      <c r="DL1572" s="148" t="e">
        <f t="shared" ref="DL1572:DL1581" ca="1" si="2056">DL1571*AVERAGE(DL1567,DL1562)</f>
        <v>#N/A</v>
      </c>
    </row>
    <row r="1573" spans="1:116" x14ac:dyDescent="0.4">
      <c r="B1573" t="s">
        <v>244</v>
      </c>
      <c r="D1573" t="s">
        <v>775</v>
      </c>
      <c r="E1573" s="8" t="str">
        <f t="shared" si="2051"/>
        <v>1573 SUBR-S</v>
      </c>
      <c r="G1573" s="126"/>
      <c r="H1573" s="27"/>
      <c r="I1573" s="78"/>
      <c r="J1573" s="78"/>
      <c r="K1573" s="28"/>
      <c r="L1573" s="28"/>
      <c r="M1573" s="28"/>
      <c r="N1573" s="28"/>
      <c r="O1573" s="28"/>
      <c r="P1573" s="28"/>
      <c r="R1573" s="33"/>
      <c r="S1573" s="77"/>
      <c r="T1573" s="77"/>
      <c r="U1573" s="77"/>
      <c r="V1573" s="77"/>
      <c r="W1573" s="77"/>
      <c r="X1573" s="77"/>
      <c r="Y1573" s="77"/>
      <c r="Z1573" s="77"/>
      <c r="AA1573" s="77"/>
      <c r="AB1573" s="77"/>
      <c r="AC1573" s="77"/>
      <c r="AD1573" s="77"/>
      <c r="AE1573" s="77"/>
      <c r="AF1573" s="77"/>
      <c r="AG1573" s="77"/>
      <c r="AH1573" s="77"/>
      <c r="AI1573" s="77"/>
      <c r="AJ1573" s="77"/>
      <c r="AK1573" s="77"/>
      <c r="AL1573" s="77"/>
      <c r="AM1573" s="77"/>
      <c r="AN1573" s="77"/>
      <c r="AO1573" s="77"/>
      <c r="AP1573" s="77"/>
      <c r="AQ1573" s="77"/>
      <c r="AR1573" s="77"/>
      <c r="AS1573" s="77"/>
      <c r="AT1573" s="77"/>
      <c r="AU1573" s="77"/>
      <c r="AV1573" s="77"/>
      <c r="AW1573" s="77"/>
      <c r="AX1573" s="77"/>
      <c r="AY1573" s="77"/>
      <c r="AZ1573" s="77"/>
      <c r="BA1573" s="77"/>
      <c r="BB1573" s="77"/>
      <c r="BC1573" s="77"/>
      <c r="BD1573" s="77"/>
      <c r="BE1573" s="77"/>
      <c r="BF1573" s="77"/>
      <c r="BG1573" s="77"/>
      <c r="BH1573" s="77"/>
      <c r="BI1573" s="77"/>
      <c r="BJ1573" s="77"/>
      <c r="BK1573" s="77"/>
      <c r="BL1573" s="77"/>
      <c r="BM1573" s="77"/>
      <c r="BN1573" s="77"/>
      <c r="BO1573" s="77"/>
      <c r="BP1573" s="77"/>
      <c r="BQ1573" s="77"/>
      <c r="BR1573" s="77"/>
      <c r="BS1573" s="77"/>
      <c r="BT1573" s="77"/>
      <c r="BU1573" s="77"/>
      <c r="BV1573" s="77"/>
      <c r="BW1573" s="77"/>
      <c r="BX1573" s="77"/>
      <c r="BY1573" s="77"/>
      <c r="BZ1573" s="77"/>
      <c r="CA1573" s="77"/>
      <c r="CB1573" s="77"/>
      <c r="CC1573" s="77"/>
      <c r="CD1573" s="77"/>
      <c r="CE1573" s="77"/>
      <c r="CF1573" s="77"/>
      <c r="CG1573" s="77"/>
      <c r="CH1573" s="77"/>
      <c r="CI1573" s="77"/>
      <c r="CJ1573" s="77"/>
      <c r="CK1573" s="77"/>
      <c r="CL1573" s="77"/>
      <c r="CN1573" s="78"/>
      <c r="CO1573" s="77"/>
      <c r="CP1573" s="77"/>
      <c r="CQ1573" s="77"/>
      <c r="CR1573" s="77"/>
      <c r="CS1573" s="77"/>
      <c r="CT1573" s="77"/>
      <c r="CU1573" s="77"/>
      <c r="CV1573" s="77"/>
      <c r="CW1573" s="77"/>
      <c r="CX1573" s="77"/>
      <c r="CY1573" s="77"/>
      <c r="CZ1573" s="77"/>
      <c r="DA1573" s="77"/>
      <c r="DB1573" s="77"/>
      <c r="DC1573" s="77"/>
      <c r="DD1573" s="77"/>
      <c r="DE1573" s="77"/>
      <c r="DF1573" s="77"/>
      <c r="DG1573" s="77"/>
      <c r="DH1573" s="77"/>
      <c r="DI1573" s="77"/>
      <c r="DJ1573" s="77"/>
      <c r="DK1573" s="77"/>
      <c r="DL1573" s="77"/>
    </row>
    <row r="1574" spans="1:116" x14ac:dyDescent="0.4">
      <c r="B1574" t="s">
        <v>332</v>
      </c>
      <c r="D1574" t="s">
        <v>775</v>
      </c>
      <c r="E1574" s="8" t="str">
        <f t="shared" si="2051"/>
        <v>1574 SUBR-S</v>
      </c>
      <c r="G1574" s="8" t="str">
        <f>G1552</f>
        <v>(Primary label)</v>
      </c>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c r="DK1574" s="72"/>
      <c r="DL1574" s="72"/>
    </row>
    <row r="1575" spans="1:116" x14ac:dyDescent="0.4">
      <c r="B1575" t="s">
        <v>332</v>
      </c>
      <c r="D1575" t="s">
        <v>775</v>
      </c>
      <c r="E1575" s="8" t="str">
        <f>ROW()&amp;" "&amp;D1575</f>
        <v>1575 SUBR-S</v>
      </c>
      <c r="G1575" s="8" t="str">
        <f t="shared" ref="G1575:G1590" si="2057">G1553</f>
        <v>primary unit</v>
      </c>
      <c r="H1575" s="27"/>
      <c r="I1575" s="78"/>
      <c r="J1575" s="78"/>
      <c r="K1575" s="28"/>
      <c r="L1575" s="28"/>
      <c r="M1575" s="28"/>
      <c r="N1575" s="28"/>
      <c r="O1575" s="28"/>
      <c r="P1575" s="28"/>
      <c r="R1575" s="33"/>
      <c r="S1575" s="77"/>
      <c r="T1575" s="77"/>
      <c r="U1575" s="77"/>
      <c r="V1575" s="77"/>
      <c r="W1575" s="77"/>
      <c r="X1575" s="77"/>
      <c r="Y1575" s="77"/>
      <c r="Z1575" s="77"/>
      <c r="AA1575" s="77"/>
      <c r="AB1575" s="77"/>
      <c r="AC1575" s="77"/>
      <c r="AD1575" s="77"/>
      <c r="AE1575" s="77"/>
      <c r="AF1575" s="77"/>
      <c r="AG1575" s="77"/>
      <c r="AH1575" s="77"/>
      <c r="AI1575" s="77"/>
      <c r="AJ1575" s="77"/>
      <c r="AK1575" s="77"/>
      <c r="AL1575" s="77"/>
      <c r="AM1575" s="77"/>
      <c r="AN1575" s="77"/>
      <c r="AO1575" s="77"/>
      <c r="AP1575" s="77"/>
      <c r="AQ1575" s="77"/>
      <c r="AR1575" s="77"/>
      <c r="AS1575" s="77"/>
      <c r="AT1575" s="77"/>
      <c r="AU1575" s="77"/>
      <c r="AV1575" s="77"/>
      <c r="AW1575" s="77"/>
      <c r="AX1575" s="77"/>
      <c r="AY1575" s="77"/>
      <c r="AZ1575" s="77"/>
      <c r="BA1575" s="77"/>
      <c r="BB1575" s="77"/>
      <c r="BC1575" s="77"/>
      <c r="BD1575" s="77"/>
      <c r="BE1575" s="77"/>
      <c r="BF1575" s="77"/>
      <c r="BG1575" s="77"/>
      <c r="BH1575" s="77"/>
      <c r="BI1575" s="77"/>
      <c r="BJ1575" s="77"/>
      <c r="BK1575" s="77"/>
      <c r="BL1575" s="77"/>
      <c r="BM1575" s="77"/>
      <c r="BN1575" s="77"/>
      <c r="BO1575" s="77"/>
      <c r="BP1575" s="77"/>
      <c r="BQ1575" s="77"/>
      <c r="BR1575" s="77"/>
      <c r="BS1575" s="77"/>
      <c r="BT1575" s="77"/>
      <c r="BU1575" s="77"/>
      <c r="BV1575" s="77"/>
      <c r="BW1575" s="77"/>
      <c r="BX1575" s="77"/>
      <c r="BY1575" s="77"/>
      <c r="BZ1575" s="77"/>
      <c r="CA1575" s="77"/>
      <c r="CB1575" s="77"/>
      <c r="CC1575" s="77"/>
      <c r="CD1575" s="77"/>
      <c r="CE1575" s="77"/>
      <c r="CF1575" s="77"/>
      <c r="CG1575" s="77"/>
      <c r="CH1575" s="77"/>
      <c r="CI1575" s="77"/>
      <c r="CJ1575" s="77"/>
      <c r="CK1575" s="77"/>
      <c r="CL1575" s="77"/>
      <c r="CN1575" s="78"/>
      <c r="CO1575" s="77"/>
      <c r="CP1575" s="77"/>
      <c r="CQ1575" s="77"/>
      <c r="CR1575" s="77"/>
      <c r="CS1575" s="77"/>
      <c r="CT1575" s="77"/>
      <c r="CU1575" s="77"/>
      <c r="CV1575" s="77"/>
      <c r="CW1575" s="77"/>
      <c r="CX1575" s="77"/>
      <c r="CY1575" s="77"/>
      <c r="CZ1575" s="77"/>
      <c r="DA1575" s="77"/>
      <c r="DB1575" s="77"/>
      <c r="DC1575" s="77"/>
      <c r="DD1575" s="77"/>
      <c r="DE1575" s="77"/>
      <c r="DF1575" s="77"/>
      <c r="DG1575" s="77"/>
      <c r="DH1575" s="77"/>
      <c r="DI1575" s="77"/>
      <c r="DJ1575" s="77"/>
      <c r="DK1575" s="77"/>
      <c r="DL1575" s="77"/>
    </row>
    <row r="1576" spans="1:116" x14ac:dyDescent="0.4">
      <c r="B1576" t="s">
        <v>332</v>
      </c>
      <c r="D1576" t="s">
        <v>775</v>
      </c>
      <c r="E1576" s="8" t="str">
        <f t="shared" si="2051"/>
        <v>1576 SUBR-S</v>
      </c>
      <c r="G1576" s="8" t="str">
        <f t="shared" si="2057"/>
        <v>Primary revenue driver</v>
      </c>
      <c r="S1576" s="76" t="str">
        <f t="shared" ref="S1576:AX1585" si="2058">S1554</f>
        <v>S$16</v>
      </c>
      <c r="T1576" s="76" t="str">
        <f t="shared" si="2058"/>
        <v>T$16</v>
      </c>
      <c r="U1576" s="76" t="str">
        <f t="shared" si="2058"/>
        <v>U$16</v>
      </c>
      <c r="V1576" s="76" t="str">
        <f t="shared" si="2058"/>
        <v>V$16</v>
      </c>
      <c r="W1576" s="76" t="str">
        <f t="shared" si="2058"/>
        <v>W$16</v>
      </c>
      <c r="X1576" s="76" t="str">
        <f t="shared" si="2058"/>
        <v>X$16</v>
      </c>
      <c r="Y1576" s="76" t="str">
        <f t="shared" si="2058"/>
        <v>Y$16</v>
      </c>
      <c r="Z1576" s="76" t="str">
        <f t="shared" si="2058"/>
        <v>Z$16</v>
      </c>
      <c r="AA1576" s="76" t="str">
        <f t="shared" si="2058"/>
        <v>AA$16</v>
      </c>
      <c r="AB1576" s="76" t="str">
        <f t="shared" si="2058"/>
        <v>AB$16</v>
      </c>
      <c r="AC1576" s="76" t="str">
        <f t="shared" si="2058"/>
        <v>AC$16</v>
      </c>
      <c r="AD1576" s="76" t="str">
        <f t="shared" si="2058"/>
        <v>AD$16</v>
      </c>
      <c r="AE1576" s="76" t="str">
        <f t="shared" si="2058"/>
        <v>AE$16</v>
      </c>
      <c r="AF1576" s="76" t="str">
        <f t="shared" si="2058"/>
        <v>AF$16</v>
      </c>
      <c r="AG1576" s="76" t="str">
        <f t="shared" si="2058"/>
        <v>AG$16</v>
      </c>
      <c r="AH1576" s="76" t="str">
        <f t="shared" si="2058"/>
        <v>AH$16</v>
      </c>
      <c r="AI1576" s="76" t="str">
        <f t="shared" si="2058"/>
        <v>AI$16</v>
      </c>
      <c r="AJ1576" s="76" t="str">
        <f t="shared" si="2058"/>
        <v>AJ$16</v>
      </c>
      <c r="AK1576" s="76" t="str">
        <f t="shared" si="2058"/>
        <v>AK$16</v>
      </c>
      <c r="AL1576" s="76" t="str">
        <f t="shared" si="2058"/>
        <v>AL$16</v>
      </c>
      <c r="AM1576" s="76" t="str">
        <f t="shared" si="2058"/>
        <v>AM$16</v>
      </c>
      <c r="AN1576" s="76" t="str">
        <f t="shared" si="2058"/>
        <v>AN$16</v>
      </c>
      <c r="AO1576" s="76" t="str">
        <f t="shared" si="2058"/>
        <v>AO$16</v>
      </c>
      <c r="AP1576" s="76" t="str">
        <f t="shared" si="2058"/>
        <v>AP$16</v>
      </c>
      <c r="AQ1576" s="76" t="str">
        <f t="shared" si="2058"/>
        <v>AQ$16</v>
      </c>
      <c r="AR1576" s="76" t="str">
        <f t="shared" si="2058"/>
        <v>AR$16</v>
      </c>
      <c r="AS1576" s="76" t="str">
        <f t="shared" si="2058"/>
        <v>AS$16</v>
      </c>
      <c r="AT1576" s="76" t="str">
        <f t="shared" si="2058"/>
        <v>AT$16</v>
      </c>
      <c r="AU1576" s="76" t="str">
        <f t="shared" si="2058"/>
        <v>AU$16</v>
      </c>
      <c r="AV1576" s="76" t="str">
        <f t="shared" si="2058"/>
        <v>AV$16</v>
      </c>
      <c r="AW1576" s="76" t="str">
        <f t="shared" si="2058"/>
        <v>AW$16</v>
      </c>
      <c r="AX1576" s="76" t="str">
        <f t="shared" si="2058"/>
        <v>AX$16</v>
      </c>
      <c r="AY1576" s="76" t="str">
        <f t="shared" ref="AY1576:CD1585" si="2059">AY1554</f>
        <v>AY$16</v>
      </c>
      <c r="AZ1576" s="76" t="str">
        <f t="shared" si="2059"/>
        <v>AZ$16</v>
      </c>
      <c r="BA1576" s="76" t="str">
        <f t="shared" si="2059"/>
        <v>BA$16</v>
      </c>
      <c r="BB1576" s="76" t="str">
        <f t="shared" si="2059"/>
        <v>BB$16</v>
      </c>
      <c r="BC1576" s="76" t="str">
        <f t="shared" si="2059"/>
        <v>BC$16</v>
      </c>
      <c r="BD1576" s="76" t="str">
        <f t="shared" si="2059"/>
        <v>BD$16</v>
      </c>
      <c r="BE1576" s="76" t="str">
        <f t="shared" si="2059"/>
        <v>BE$16</v>
      </c>
      <c r="BF1576" s="76" t="str">
        <f t="shared" si="2059"/>
        <v>BF$16</v>
      </c>
      <c r="BG1576" s="76" t="str">
        <f t="shared" si="2059"/>
        <v>BG$16</v>
      </c>
      <c r="BH1576" s="76" t="str">
        <f t="shared" si="2059"/>
        <v>BH$16</v>
      </c>
      <c r="BI1576" s="76" t="str">
        <f t="shared" si="2059"/>
        <v>BI$16</v>
      </c>
      <c r="BJ1576" s="76" t="str">
        <f t="shared" si="2059"/>
        <v>BJ$16</v>
      </c>
      <c r="BK1576" s="76" t="str">
        <f t="shared" si="2059"/>
        <v>BK$16</v>
      </c>
      <c r="BL1576" s="76" t="str">
        <f t="shared" si="2059"/>
        <v>BL$16</v>
      </c>
      <c r="BM1576" s="76" t="str">
        <f t="shared" si="2059"/>
        <v>BM$16</v>
      </c>
      <c r="BN1576" s="76" t="str">
        <f t="shared" si="2059"/>
        <v>BN$16</v>
      </c>
      <c r="BO1576" s="76" t="str">
        <f t="shared" si="2059"/>
        <v>BO$16</v>
      </c>
      <c r="BP1576" s="76" t="str">
        <f t="shared" si="2059"/>
        <v>BP$16</v>
      </c>
      <c r="BQ1576" s="76" t="str">
        <f t="shared" si="2059"/>
        <v>BQ$16</v>
      </c>
      <c r="BR1576" s="76" t="str">
        <f t="shared" si="2059"/>
        <v>BR$16</v>
      </c>
      <c r="BS1576" s="76" t="str">
        <f t="shared" si="2059"/>
        <v>BS$16</v>
      </c>
      <c r="BT1576" s="76" t="str">
        <f t="shared" si="2059"/>
        <v>BT$16</v>
      </c>
      <c r="BU1576" s="76" t="str">
        <f t="shared" si="2059"/>
        <v>BU$16</v>
      </c>
      <c r="BV1576" s="76" t="str">
        <f t="shared" si="2059"/>
        <v>BV$16</v>
      </c>
      <c r="BW1576" s="76" t="str">
        <f t="shared" si="2059"/>
        <v>BW$16</v>
      </c>
      <c r="BX1576" s="76" t="str">
        <f t="shared" si="2059"/>
        <v>BX$16</v>
      </c>
      <c r="BY1576" s="76" t="str">
        <f t="shared" si="2059"/>
        <v>BY$16</v>
      </c>
      <c r="BZ1576" s="76" t="str">
        <f t="shared" si="2059"/>
        <v>BZ$16</v>
      </c>
      <c r="CA1576" s="76" t="str">
        <f t="shared" si="2059"/>
        <v>CA$16</v>
      </c>
      <c r="CB1576" s="76" t="str">
        <f t="shared" si="2059"/>
        <v>CB$16</v>
      </c>
      <c r="CC1576" s="76" t="str">
        <f t="shared" si="2059"/>
        <v>CC$16</v>
      </c>
      <c r="CD1576" s="76" t="str">
        <f t="shared" si="2059"/>
        <v>CD$16</v>
      </c>
      <c r="CE1576" s="76" t="str">
        <f t="shared" ref="CE1576:CL1585" si="2060">CE1554</f>
        <v>CE$16</v>
      </c>
      <c r="CF1576" s="76" t="str">
        <f t="shared" si="2060"/>
        <v>CF$16</v>
      </c>
      <c r="CG1576" s="76" t="str">
        <f t="shared" si="2060"/>
        <v>CG$16</v>
      </c>
      <c r="CH1576" s="76" t="str">
        <f t="shared" si="2060"/>
        <v>CH$16</v>
      </c>
      <c r="CI1576" s="76" t="str">
        <f t="shared" si="2060"/>
        <v>CI$16</v>
      </c>
      <c r="CJ1576" s="76" t="str">
        <f t="shared" si="2060"/>
        <v>CJ$16</v>
      </c>
      <c r="CK1576" s="76" t="str">
        <f t="shared" si="2060"/>
        <v>CK$16</v>
      </c>
      <c r="CL1576" s="76" t="str">
        <f t="shared" si="2060"/>
        <v>CL$16</v>
      </c>
      <c r="CO1576" s="76" t="str">
        <f t="shared" ref="CO1576:DK1585" si="2061">CO1554</f>
        <v>CO$16</v>
      </c>
      <c r="CP1576" s="76" t="str">
        <f t="shared" si="2061"/>
        <v>CP$16</v>
      </c>
      <c r="CQ1576" s="76" t="str">
        <f t="shared" si="2061"/>
        <v>CQ$16</v>
      </c>
      <c r="CR1576" s="76" t="str">
        <f t="shared" si="2061"/>
        <v>CR$16</v>
      </c>
      <c r="CS1576" s="76" t="str">
        <f t="shared" si="2061"/>
        <v>CS$16</v>
      </c>
      <c r="CT1576" s="76" t="str">
        <f t="shared" si="2061"/>
        <v>CT$16</v>
      </c>
      <c r="CU1576" s="76" t="str">
        <f t="shared" si="2061"/>
        <v>CU$16</v>
      </c>
      <c r="CV1576" s="76" t="str">
        <f t="shared" si="2061"/>
        <v>CV$16</v>
      </c>
      <c r="CW1576" s="76" t="str">
        <f t="shared" si="2061"/>
        <v>CW$16</v>
      </c>
      <c r="CX1576" s="76" t="str">
        <f t="shared" si="2061"/>
        <v>CX$16</v>
      </c>
      <c r="CY1576" s="76" t="str">
        <f t="shared" si="2061"/>
        <v>CY$16</v>
      </c>
      <c r="CZ1576" s="76" t="str">
        <f t="shared" si="2061"/>
        <v>CZ$16</v>
      </c>
      <c r="DA1576" s="76" t="str">
        <f t="shared" si="2061"/>
        <v>DA$16</v>
      </c>
      <c r="DB1576" s="76" t="str">
        <f t="shared" si="2061"/>
        <v>DB$16</v>
      </c>
      <c r="DC1576" s="76" t="str">
        <f t="shared" si="2061"/>
        <v>DC$16</v>
      </c>
      <c r="DD1576" s="76" t="str">
        <f t="shared" si="2061"/>
        <v>DD$16</v>
      </c>
      <c r="DE1576" s="76" t="str">
        <f t="shared" si="2061"/>
        <v>DE$16</v>
      </c>
      <c r="DF1576" s="76" t="str">
        <f t="shared" si="2061"/>
        <v>DF$16</v>
      </c>
      <c r="DG1576" s="76" t="str">
        <f t="shared" si="2061"/>
        <v>DG$16</v>
      </c>
      <c r="DH1576" s="76" t="str">
        <f t="shared" si="2061"/>
        <v>DH$16</v>
      </c>
      <c r="DI1576" s="76" t="str">
        <f t="shared" si="2061"/>
        <v>DI$16</v>
      </c>
      <c r="DJ1576" s="76" t="str">
        <f t="shared" si="2061"/>
        <v>DJ$16</v>
      </c>
      <c r="DK1576" s="76" t="str">
        <f t="shared" si="2061"/>
        <v>DK$16</v>
      </c>
      <c r="DL1576" s="76" t="str">
        <f t="shared" ref="DL1576:DL1585" si="2062">DL1554</f>
        <v>DL$16</v>
      </c>
    </row>
    <row r="1577" spans="1:116" x14ac:dyDescent="0.4">
      <c r="B1577" t="s">
        <v>332</v>
      </c>
      <c r="D1577" t="s">
        <v>775</v>
      </c>
      <c r="E1577" s="8" t="str">
        <f t="shared" si="2051"/>
        <v>1577 SUBR-S</v>
      </c>
      <c r="G1577" s="8" t="str">
        <f t="shared" si="2057"/>
        <v>Primary volume driver</v>
      </c>
      <c r="H1577" s="12"/>
      <c r="I1577" s="60"/>
      <c r="J1577" s="60"/>
      <c r="K1577" s="34"/>
      <c r="L1577" s="34"/>
      <c r="M1577" s="34"/>
      <c r="N1577" s="34"/>
      <c r="O1577" s="34"/>
      <c r="P1577" s="34"/>
      <c r="R1577" s="15"/>
      <c r="S1577" s="76" t="str">
        <f t="shared" ref="S1577:AX1586" si="2063">S1555</f>
        <v>S$17</v>
      </c>
      <c r="T1577" s="76" t="str">
        <f t="shared" si="2063"/>
        <v>T$17</v>
      </c>
      <c r="U1577" s="76" t="str">
        <f t="shared" si="2063"/>
        <v>U$17</v>
      </c>
      <c r="V1577" s="76" t="str">
        <f t="shared" si="2063"/>
        <v>V$17</v>
      </c>
      <c r="W1577" s="76" t="str">
        <f t="shared" si="2063"/>
        <v>W$17</v>
      </c>
      <c r="X1577" s="76" t="str">
        <f t="shared" si="2063"/>
        <v>X$17</v>
      </c>
      <c r="Y1577" s="76" t="str">
        <f t="shared" si="2063"/>
        <v>Y$17</v>
      </c>
      <c r="Z1577" s="76" t="str">
        <f t="shared" si="2063"/>
        <v>Z$17</v>
      </c>
      <c r="AA1577" s="76" t="str">
        <f t="shared" si="2063"/>
        <v>AA$17</v>
      </c>
      <c r="AB1577" s="76" t="str">
        <f t="shared" si="2063"/>
        <v>AB$17</v>
      </c>
      <c r="AC1577" s="76" t="str">
        <f t="shared" si="2063"/>
        <v>AC$17</v>
      </c>
      <c r="AD1577" s="76" t="str">
        <f t="shared" si="2063"/>
        <v>AD$17</v>
      </c>
      <c r="AE1577" s="76" t="str">
        <f t="shared" si="2063"/>
        <v>AE$17</v>
      </c>
      <c r="AF1577" s="76" t="str">
        <f t="shared" si="2063"/>
        <v>AF$17</v>
      </c>
      <c r="AG1577" s="76" t="str">
        <f t="shared" si="2063"/>
        <v>AG$17</v>
      </c>
      <c r="AH1577" s="76" t="str">
        <f t="shared" si="2063"/>
        <v>AH$17</v>
      </c>
      <c r="AI1577" s="76" t="str">
        <f t="shared" si="2063"/>
        <v>AI$17</v>
      </c>
      <c r="AJ1577" s="76" t="str">
        <f t="shared" si="2063"/>
        <v>AJ$17</v>
      </c>
      <c r="AK1577" s="76" t="str">
        <f t="shared" si="2063"/>
        <v>AK$17</v>
      </c>
      <c r="AL1577" s="76" t="str">
        <f t="shared" si="2063"/>
        <v>AL$17</v>
      </c>
      <c r="AM1577" s="76" t="str">
        <f t="shared" si="2063"/>
        <v>AM$17</v>
      </c>
      <c r="AN1577" s="76" t="str">
        <f t="shared" si="2063"/>
        <v>AN$17</v>
      </c>
      <c r="AO1577" s="76" t="str">
        <f t="shared" si="2063"/>
        <v>AO$17</v>
      </c>
      <c r="AP1577" s="76" t="str">
        <f t="shared" si="2063"/>
        <v>AP$17</v>
      </c>
      <c r="AQ1577" s="76" t="str">
        <f t="shared" si="2063"/>
        <v>AQ$17</v>
      </c>
      <c r="AR1577" s="76" t="str">
        <f t="shared" si="2063"/>
        <v>AR$17</v>
      </c>
      <c r="AS1577" s="76" t="str">
        <f t="shared" si="2063"/>
        <v>AS$17</v>
      </c>
      <c r="AT1577" s="76" t="str">
        <f t="shared" si="2063"/>
        <v>AT$17</v>
      </c>
      <c r="AU1577" s="76" t="str">
        <f t="shared" si="2063"/>
        <v>AU$17</v>
      </c>
      <c r="AV1577" s="76" t="str">
        <f t="shared" si="2063"/>
        <v>AV$17</v>
      </c>
      <c r="AW1577" s="76" t="str">
        <f t="shared" si="2063"/>
        <v>AW$17</v>
      </c>
      <c r="AX1577" s="76" t="str">
        <f t="shared" si="2063"/>
        <v>AX$17</v>
      </c>
      <c r="AY1577" s="76" t="str">
        <f t="shared" ref="AY1577:CD1586" si="2064">AY1555</f>
        <v>AY$17</v>
      </c>
      <c r="AZ1577" s="76" t="str">
        <f t="shared" si="2064"/>
        <v>AZ$17</v>
      </c>
      <c r="BA1577" s="76" t="str">
        <f t="shared" si="2064"/>
        <v>BA$17</v>
      </c>
      <c r="BB1577" s="76" t="str">
        <f t="shared" si="2064"/>
        <v>BB$17</v>
      </c>
      <c r="BC1577" s="76" t="str">
        <f t="shared" si="2064"/>
        <v>BC$17</v>
      </c>
      <c r="BD1577" s="76" t="str">
        <f t="shared" si="2064"/>
        <v>BD$17</v>
      </c>
      <c r="BE1577" s="76" t="str">
        <f t="shared" si="2064"/>
        <v>BE$17</v>
      </c>
      <c r="BF1577" s="76" t="str">
        <f t="shared" si="2064"/>
        <v>BF$17</v>
      </c>
      <c r="BG1577" s="76" t="str">
        <f t="shared" si="2064"/>
        <v>BG$17</v>
      </c>
      <c r="BH1577" s="76" t="str">
        <f t="shared" si="2064"/>
        <v>BH$17</v>
      </c>
      <c r="BI1577" s="76" t="str">
        <f t="shared" si="2064"/>
        <v>BI$17</v>
      </c>
      <c r="BJ1577" s="76" t="str">
        <f t="shared" si="2064"/>
        <v>BJ$17</v>
      </c>
      <c r="BK1577" s="76" t="str">
        <f t="shared" si="2064"/>
        <v>BK$17</v>
      </c>
      <c r="BL1577" s="76" t="str">
        <f t="shared" si="2064"/>
        <v>BL$17</v>
      </c>
      <c r="BM1577" s="76" t="str">
        <f t="shared" si="2064"/>
        <v>BM$17</v>
      </c>
      <c r="BN1577" s="76" t="str">
        <f t="shared" si="2064"/>
        <v>BN$17</v>
      </c>
      <c r="BO1577" s="76" t="str">
        <f t="shared" si="2064"/>
        <v>BO$17</v>
      </c>
      <c r="BP1577" s="76" t="str">
        <f t="shared" si="2064"/>
        <v>BP$17</v>
      </c>
      <c r="BQ1577" s="76" t="str">
        <f t="shared" si="2064"/>
        <v>BQ$17</v>
      </c>
      <c r="BR1577" s="76" t="str">
        <f t="shared" si="2064"/>
        <v>BR$17</v>
      </c>
      <c r="BS1577" s="76" t="str">
        <f t="shared" si="2064"/>
        <v>BS$17</v>
      </c>
      <c r="BT1577" s="76" t="str">
        <f t="shared" si="2064"/>
        <v>BT$17</v>
      </c>
      <c r="BU1577" s="76" t="str">
        <f t="shared" si="2064"/>
        <v>BU$17</v>
      </c>
      <c r="BV1577" s="76" t="str">
        <f t="shared" si="2064"/>
        <v>BV$17</v>
      </c>
      <c r="BW1577" s="76" t="str">
        <f t="shared" si="2064"/>
        <v>BW$17</v>
      </c>
      <c r="BX1577" s="76" t="str">
        <f t="shared" si="2064"/>
        <v>BX$17</v>
      </c>
      <c r="BY1577" s="76" t="str">
        <f t="shared" si="2064"/>
        <v>BY$17</v>
      </c>
      <c r="BZ1577" s="76" t="str">
        <f t="shared" si="2064"/>
        <v>BZ$17</v>
      </c>
      <c r="CA1577" s="76" t="str">
        <f t="shared" si="2064"/>
        <v>CA$17</v>
      </c>
      <c r="CB1577" s="76" t="str">
        <f t="shared" si="2064"/>
        <v>CB$17</v>
      </c>
      <c r="CC1577" s="76" t="str">
        <f t="shared" si="2064"/>
        <v>CC$17</v>
      </c>
      <c r="CD1577" s="76" t="str">
        <f t="shared" si="2064"/>
        <v>CD$17</v>
      </c>
      <c r="CE1577" s="76" t="str">
        <f t="shared" ref="CE1577:CL1586" si="2065">CE1555</f>
        <v>CE$17</v>
      </c>
      <c r="CF1577" s="76" t="str">
        <f t="shared" si="2065"/>
        <v>CF$17</v>
      </c>
      <c r="CG1577" s="76" t="str">
        <f t="shared" si="2065"/>
        <v>CG$17</v>
      </c>
      <c r="CH1577" s="76" t="str">
        <f t="shared" si="2065"/>
        <v>CH$17</v>
      </c>
      <c r="CI1577" s="76" t="str">
        <f t="shared" si="2065"/>
        <v>CI$17</v>
      </c>
      <c r="CJ1577" s="76" t="str">
        <f t="shared" si="2065"/>
        <v>CJ$17</v>
      </c>
      <c r="CK1577" s="76" t="str">
        <f t="shared" si="2065"/>
        <v>CK$17</v>
      </c>
      <c r="CL1577" s="76" t="str">
        <f t="shared" si="2065"/>
        <v>CL$17</v>
      </c>
      <c r="CN1577" s="60"/>
      <c r="CO1577" s="76" t="str">
        <f t="shared" ref="CO1577:DK1586" si="2066">CO1555</f>
        <v>CO$17</v>
      </c>
      <c r="CP1577" s="76" t="str">
        <f t="shared" si="2066"/>
        <v>CP$17</v>
      </c>
      <c r="CQ1577" s="76" t="str">
        <f t="shared" si="2066"/>
        <v>CQ$17</v>
      </c>
      <c r="CR1577" s="76" t="str">
        <f t="shared" si="2066"/>
        <v>CR$17</v>
      </c>
      <c r="CS1577" s="76" t="str">
        <f t="shared" si="2066"/>
        <v>CS$17</v>
      </c>
      <c r="CT1577" s="76" t="str">
        <f t="shared" si="2066"/>
        <v>CT$17</v>
      </c>
      <c r="CU1577" s="76" t="str">
        <f t="shared" si="2066"/>
        <v>CU$17</v>
      </c>
      <c r="CV1577" s="76" t="str">
        <f t="shared" si="2066"/>
        <v>CV$17</v>
      </c>
      <c r="CW1577" s="76" t="str">
        <f t="shared" si="2066"/>
        <v>CW$17</v>
      </c>
      <c r="CX1577" s="76" t="str">
        <f t="shared" si="2066"/>
        <v>CX$17</v>
      </c>
      <c r="CY1577" s="76" t="str">
        <f t="shared" si="2066"/>
        <v>CY$17</v>
      </c>
      <c r="CZ1577" s="76" t="str">
        <f t="shared" si="2066"/>
        <v>CZ$17</v>
      </c>
      <c r="DA1577" s="76" t="str">
        <f t="shared" si="2066"/>
        <v>DA$17</v>
      </c>
      <c r="DB1577" s="76" t="str">
        <f t="shared" si="2066"/>
        <v>DB$17</v>
      </c>
      <c r="DC1577" s="76" t="str">
        <f t="shared" si="2066"/>
        <v>DC$17</v>
      </c>
      <c r="DD1577" s="76" t="str">
        <f t="shared" si="2066"/>
        <v>DD$17</v>
      </c>
      <c r="DE1577" s="76" t="str">
        <f t="shared" si="2066"/>
        <v>DE$17</v>
      </c>
      <c r="DF1577" s="76" t="str">
        <f t="shared" si="2066"/>
        <v>DF$17</v>
      </c>
      <c r="DG1577" s="76" t="str">
        <f t="shared" si="2066"/>
        <v>DG$17</v>
      </c>
      <c r="DH1577" s="76" t="str">
        <f t="shared" si="2066"/>
        <v>DH$17</v>
      </c>
      <c r="DI1577" s="76" t="str">
        <f t="shared" si="2066"/>
        <v>DI$17</v>
      </c>
      <c r="DJ1577" s="76" t="str">
        <f t="shared" si="2066"/>
        <v>DJ$17</v>
      </c>
      <c r="DK1577" s="76" t="str">
        <f t="shared" si="2066"/>
        <v>DK$17</v>
      </c>
      <c r="DL1577" s="76" t="str">
        <f t="shared" ref="DL1577:DL1586" si="2067">DL1555</f>
        <v>DL$17</v>
      </c>
    </row>
    <row r="1578" spans="1:116" x14ac:dyDescent="0.4">
      <c r="B1578" t="s">
        <v>332</v>
      </c>
      <c r="D1578" t="s">
        <v>775</v>
      </c>
      <c r="E1578" s="8" t="str">
        <f t="shared" si="2051"/>
        <v>1578 SUBR-S</v>
      </c>
      <c r="G1578" s="89" t="str">
        <f>G1560</f>
        <v>Subscription revenue - secondary revenue driven:</v>
      </c>
      <c r="H1578" s="12"/>
      <c r="I1578" s="60"/>
      <c r="J1578" s="60"/>
      <c r="K1578" s="15"/>
      <c r="L1578" s="15"/>
      <c r="M1578" s="15"/>
      <c r="N1578" s="15"/>
      <c r="O1578" s="15"/>
      <c r="P1578" s="15"/>
      <c r="R1578" s="15"/>
      <c r="S1578" s="76">
        <f t="shared" ref="S1578:AX1587" si="2068">S1556</f>
        <v>0</v>
      </c>
      <c r="T1578" s="76">
        <f t="shared" si="2068"/>
        <v>0</v>
      </c>
      <c r="U1578" s="76">
        <f t="shared" si="2068"/>
        <v>0</v>
      </c>
      <c r="V1578" s="76">
        <f t="shared" si="2068"/>
        <v>0</v>
      </c>
      <c r="W1578" s="76">
        <f t="shared" si="2068"/>
        <v>0</v>
      </c>
      <c r="X1578" s="76">
        <f t="shared" si="2068"/>
        <v>0</v>
      </c>
      <c r="Y1578" s="76">
        <f t="shared" si="2068"/>
        <v>0</v>
      </c>
      <c r="Z1578" s="76">
        <f t="shared" si="2068"/>
        <v>0</v>
      </c>
      <c r="AA1578" s="76">
        <f t="shared" si="2068"/>
        <v>0</v>
      </c>
      <c r="AB1578" s="76">
        <f t="shared" si="2068"/>
        <v>0</v>
      </c>
      <c r="AC1578" s="76">
        <f t="shared" si="2068"/>
        <v>0</v>
      </c>
      <c r="AD1578" s="76">
        <f t="shared" si="2068"/>
        <v>0</v>
      </c>
      <c r="AE1578" s="76">
        <f t="shared" si="2068"/>
        <v>0</v>
      </c>
      <c r="AF1578" s="76">
        <f t="shared" si="2068"/>
        <v>0</v>
      </c>
      <c r="AG1578" s="76">
        <f t="shared" si="2068"/>
        <v>0</v>
      </c>
      <c r="AH1578" s="76">
        <f t="shared" si="2068"/>
        <v>0</v>
      </c>
      <c r="AI1578" s="76">
        <f t="shared" si="2068"/>
        <v>0</v>
      </c>
      <c r="AJ1578" s="76">
        <f t="shared" si="2068"/>
        <v>0</v>
      </c>
      <c r="AK1578" s="76">
        <f t="shared" si="2068"/>
        <v>0</v>
      </c>
      <c r="AL1578" s="76">
        <f t="shared" si="2068"/>
        <v>0</v>
      </c>
      <c r="AM1578" s="76">
        <f t="shared" si="2068"/>
        <v>0</v>
      </c>
      <c r="AN1578" s="76">
        <f t="shared" si="2068"/>
        <v>0</v>
      </c>
      <c r="AO1578" s="76">
        <f t="shared" si="2068"/>
        <v>0</v>
      </c>
      <c r="AP1578" s="76">
        <f t="shared" si="2068"/>
        <v>0</v>
      </c>
      <c r="AQ1578" s="76">
        <f t="shared" si="2068"/>
        <v>0</v>
      </c>
      <c r="AR1578" s="76">
        <f t="shared" si="2068"/>
        <v>0</v>
      </c>
      <c r="AS1578" s="76">
        <f t="shared" si="2068"/>
        <v>0</v>
      </c>
      <c r="AT1578" s="76">
        <f t="shared" si="2068"/>
        <v>0</v>
      </c>
      <c r="AU1578" s="76">
        <f t="shared" si="2068"/>
        <v>0</v>
      </c>
      <c r="AV1578" s="76">
        <f t="shared" si="2068"/>
        <v>0</v>
      </c>
      <c r="AW1578" s="76">
        <f t="shared" si="2068"/>
        <v>0</v>
      </c>
      <c r="AX1578" s="76">
        <f t="shared" si="2068"/>
        <v>0</v>
      </c>
      <c r="AY1578" s="76">
        <f t="shared" ref="AY1578:CD1587" si="2069">AY1556</f>
        <v>0</v>
      </c>
      <c r="AZ1578" s="76">
        <f t="shared" si="2069"/>
        <v>0</v>
      </c>
      <c r="BA1578" s="76">
        <f t="shared" si="2069"/>
        <v>0</v>
      </c>
      <c r="BB1578" s="76">
        <f t="shared" si="2069"/>
        <v>0</v>
      </c>
      <c r="BC1578" s="76">
        <f t="shared" si="2069"/>
        <v>0</v>
      </c>
      <c r="BD1578" s="76">
        <f t="shared" si="2069"/>
        <v>0</v>
      </c>
      <c r="BE1578" s="76">
        <f t="shared" si="2069"/>
        <v>0</v>
      </c>
      <c r="BF1578" s="76">
        <f t="shared" si="2069"/>
        <v>0</v>
      </c>
      <c r="BG1578" s="76">
        <f t="shared" si="2069"/>
        <v>0</v>
      </c>
      <c r="BH1578" s="76">
        <f t="shared" si="2069"/>
        <v>0</v>
      </c>
      <c r="BI1578" s="76">
        <f t="shared" si="2069"/>
        <v>0</v>
      </c>
      <c r="BJ1578" s="76">
        <f t="shared" si="2069"/>
        <v>0</v>
      </c>
      <c r="BK1578" s="76">
        <f t="shared" si="2069"/>
        <v>0</v>
      </c>
      <c r="BL1578" s="76">
        <f t="shared" si="2069"/>
        <v>0</v>
      </c>
      <c r="BM1578" s="76">
        <f t="shared" si="2069"/>
        <v>0</v>
      </c>
      <c r="BN1578" s="76">
        <f t="shared" si="2069"/>
        <v>0</v>
      </c>
      <c r="BO1578" s="76">
        <f t="shared" si="2069"/>
        <v>0</v>
      </c>
      <c r="BP1578" s="76">
        <f t="shared" si="2069"/>
        <v>0</v>
      </c>
      <c r="BQ1578" s="76">
        <f t="shared" si="2069"/>
        <v>0</v>
      </c>
      <c r="BR1578" s="76">
        <f t="shared" si="2069"/>
        <v>0</v>
      </c>
      <c r="BS1578" s="76">
        <f t="shared" si="2069"/>
        <v>0</v>
      </c>
      <c r="BT1578" s="76">
        <f t="shared" si="2069"/>
        <v>0</v>
      </c>
      <c r="BU1578" s="76">
        <f t="shared" si="2069"/>
        <v>0</v>
      </c>
      <c r="BV1578" s="76">
        <f t="shared" si="2069"/>
        <v>0</v>
      </c>
      <c r="BW1578" s="76">
        <f t="shared" si="2069"/>
        <v>0</v>
      </c>
      <c r="BX1578" s="76">
        <f t="shared" si="2069"/>
        <v>0</v>
      </c>
      <c r="BY1578" s="76">
        <f t="shared" si="2069"/>
        <v>0</v>
      </c>
      <c r="BZ1578" s="76">
        <f t="shared" si="2069"/>
        <v>0</v>
      </c>
      <c r="CA1578" s="76">
        <f t="shared" si="2069"/>
        <v>0</v>
      </c>
      <c r="CB1578" s="76">
        <f t="shared" si="2069"/>
        <v>0</v>
      </c>
      <c r="CC1578" s="76">
        <f t="shared" si="2069"/>
        <v>0</v>
      </c>
      <c r="CD1578" s="76">
        <f t="shared" si="2069"/>
        <v>0</v>
      </c>
      <c r="CE1578" s="76">
        <f t="shared" ref="CE1578:CL1587" si="2070">CE1556</f>
        <v>0</v>
      </c>
      <c r="CF1578" s="76">
        <f t="shared" si="2070"/>
        <v>0</v>
      </c>
      <c r="CG1578" s="76">
        <f t="shared" si="2070"/>
        <v>0</v>
      </c>
      <c r="CH1578" s="76">
        <f t="shared" si="2070"/>
        <v>0</v>
      </c>
      <c r="CI1578" s="76">
        <f t="shared" si="2070"/>
        <v>0</v>
      </c>
      <c r="CJ1578" s="76">
        <f t="shared" si="2070"/>
        <v>0</v>
      </c>
      <c r="CK1578" s="76">
        <f t="shared" si="2070"/>
        <v>0</v>
      </c>
      <c r="CL1578" s="76">
        <f t="shared" si="2070"/>
        <v>0</v>
      </c>
      <c r="CN1578" s="60"/>
      <c r="CO1578" s="76">
        <f t="shared" ref="CO1578:DK1587" si="2071">CO1556</f>
        <v>0</v>
      </c>
      <c r="CP1578" s="76">
        <f t="shared" si="2071"/>
        <v>0</v>
      </c>
      <c r="CQ1578" s="76">
        <f t="shared" si="2071"/>
        <v>0</v>
      </c>
      <c r="CR1578" s="76">
        <f t="shared" si="2071"/>
        <v>0</v>
      </c>
      <c r="CS1578" s="76">
        <f t="shared" si="2071"/>
        <v>0</v>
      </c>
      <c r="CT1578" s="76">
        <f t="shared" si="2071"/>
        <v>0</v>
      </c>
      <c r="CU1578" s="76">
        <f t="shared" si="2071"/>
        <v>0</v>
      </c>
      <c r="CV1578" s="76">
        <f t="shared" si="2071"/>
        <v>0</v>
      </c>
      <c r="CW1578" s="76">
        <f t="shared" si="2071"/>
        <v>0</v>
      </c>
      <c r="CX1578" s="76">
        <f t="shared" si="2071"/>
        <v>0</v>
      </c>
      <c r="CY1578" s="76">
        <f t="shared" si="2071"/>
        <v>0</v>
      </c>
      <c r="CZ1578" s="76">
        <f t="shared" si="2071"/>
        <v>0</v>
      </c>
      <c r="DA1578" s="76">
        <f t="shared" si="2071"/>
        <v>0</v>
      </c>
      <c r="DB1578" s="76">
        <f t="shared" si="2071"/>
        <v>0</v>
      </c>
      <c r="DC1578" s="76">
        <f t="shared" si="2071"/>
        <v>0</v>
      </c>
      <c r="DD1578" s="76">
        <f t="shared" si="2071"/>
        <v>0</v>
      </c>
      <c r="DE1578" s="76">
        <f t="shared" si="2071"/>
        <v>0</v>
      </c>
      <c r="DF1578" s="76">
        <f t="shared" si="2071"/>
        <v>0</v>
      </c>
      <c r="DG1578" s="76">
        <f t="shared" si="2071"/>
        <v>0</v>
      </c>
      <c r="DH1578" s="76">
        <f t="shared" si="2071"/>
        <v>0</v>
      </c>
      <c r="DI1578" s="76">
        <f t="shared" si="2071"/>
        <v>0</v>
      </c>
      <c r="DJ1578" s="76">
        <f t="shared" si="2071"/>
        <v>0</v>
      </c>
      <c r="DK1578" s="76">
        <f t="shared" si="2071"/>
        <v>0</v>
      </c>
      <c r="DL1578" s="76">
        <f t="shared" ref="DL1578:DL1587" si="2072">DL1556</f>
        <v>0</v>
      </c>
    </row>
    <row r="1579" spans="1:116" x14ac:dyDescent="0.4">
      <c r="B1579" t="s">
        <v>332</v>
      </c>
      <c r="D1579" t="s">
        <v>775</v>
      </c>
      <c r="E1579" s="8" t="str">
        <f t="shared" ref="E1579:E1588" si="2073">ROW()&amp;" "&amp;D1579</f>
        <v>1579 SUBR-S</v>
      </c>
      <c r="G1579" s="241" t="str">
        <f>IFERROR(SUBSTITUTE(TRIM(MID(G1560, SEARCH("-", G1560) + 1, LEN(G1560))),":",""),"no unit")</f>
        <v>secondary revenue driven</v>
      </c>
      <c r="H1579" s="12"/>
      <c r="I1579" s="60"/>
      <c r="J1579" s="60"/>
      <c r="K1579" s="15"/>
      <c r="L1579" s="15"/>
      <c r="M1579" s="15"/>
      <c r="N1579" s="15"/>
      <c r="O1579" s="15"/>
      <c r="P1579" s="15"/>
      <c r="R1579" s="15"/>
      <c r="S1579" s="76"/>
      <c r="T1579" s="76"/>
      <c r="U1579" s="76"/>
      <c r="V1579" s="76"/>
      <c r="W1579" s="76"/>
      <c r="X1579" s="76"/>
      <c r="Y1579" s="76"/>
      <c r="Z1579" s="76"/>
      <c r="AA1579" s="76"/>
      <c r="AB1579" s="76"/>
      <c r="AC1579" s="76"/>
      <c r="AD1579" s="76"/>
      <c r="AE1579" s="76"/>
      <c r="AF1579" s="76"/>
      <c r="AG1579" s="76"/>
      <c r="AH1579" s="76"/>
      <c r="AI1579" s="76"/>
      <c r="AJ1579" s="76"/>
      <c r="AK1579" s="76"/>
      <c r="AL1579" s="76"/>
      <c r="AM1579" s="76"/>
      <c r="AN1579" s="76"/>
      <c r="AO1579" s="76"/>
      <c r="AP1579" s="76"/>
      <c r="AQ1579" s="76"/>
      <c r="AR1579" s="76"/>
      <c r="AS1579" s="76"/>
      <c r="AT1579" s="76"/>
      <c r="AU1579" s="76"/>
      <c r="AV1579" s="76"/>
      <c r="AW1579" s="76"/>
      <c r="AX1579" s="76"/>
      <c r="AY1579" s="76"/>
      <c r="AZ1579" s="76"/>
      <c r="BA1579" s="76"/>
      <c r="BB1579" s="76"/>
      <c r="BC1579" s="76"/>
      <c r="BD1579" s="76"/>
      <c r="BE1579" s="76"/>
      <c r="BF1579" s="76"/>
      <c r="BG1579" s="76"/>
      <c r="BH1579" s="76"/>
      <c r="BI1579" s="76"/>
      <c r="BJ1579" s="76"/>
      <c r="BK1579" s="76"/>
      <c r="BL1579" s="76"/>
      <c r="BM1579" s="76"/>
      <c r="BN1579" s="76"/>
      <c r="BO1579" s="76"/>
      <c r="BP1579" s="76"/>
      <c r="BQ1579" s="76"/>
      <c r="BR1579" s="76"/>
      <c r="BS1579" s="76"/>
      <c r="BT1579" s="76"/>
      <c r="BU1579" s="76"/>
      <c r="BV1579" s="76"/>
      <c r="BW1579" s="76"/>
      <c r="BX1579" s="76"/>
      <c r="BY1579" s="76"/>
      <c r="BZ1579" s="76"/>
      <c r="CA1579" s="76"/>
      <c r="CB1579" s="76"/>
      <c r="CC1579" s="76"/>
      <c r="CD1579" s="76"/>
      <c r="CE1579" s="76"/>
      <c r="CF1579" s="76"/>
      <c r="CG1579" s="76"/>
      <c r="CH1579" s="76"/>
      <c r="CI1579" s="76"/>
      <c r="CJ1579" s="76"/>
      <c r="CK1579" s="76"/>
      <c r="CL1579" s="76"/>
      <c r="CN1579" s="60"/>
      <c r="CO1579" s="76"/>
      <c r="CP1579" s="76"/>
      <c r="CQ1579" s="76"/>
      <c r="CR1579" s="76"/>
      <c r="CS1579" s="76"/>
      <c r="CT1579" s="76"/>
      <c r="CU1579" s="76"/>
      <c r="CV1579" s="76"/>
      <c r="CW1579" s="76"/>
      <c r="CX1579" s="76"/>
      <c r="CY1579" s="76"/>
      <c r="CZ1579" s="76"/>
      <c r="DA1579" s="76"/>
      <c r="DB1579" s="76"/>
      <c r="DC1579" s="76"/>
      <c r="DD1579" s="76"/>
      <c r="DE1579" s="76"/>
      <c r="DF1579" s="76"/>
      <c r="DG1579" s="76"/>
      <c r="DH1579" s="76"/>
      <c r="DI1579" s="76"/>
      <c r="DJ1579" s="76"/>
      <c r="DK1579" s="76"/>
      <c r="DL1579" s="76"/>
    </row>
    <row r="1580" spans="1:116" x14ac:dyDescent="0.4">
      <c r="B1580" t="s">
        <v>332</v>
      </c>
      <c r="D1580" t="s">
        <v>775</v>
      </c>
      <c r="E1580" s="8" t="str">
        <f t="shared" si="2051"/>
        <v>1580 SUBR-S</v>
      </c>
      <c r="G1580" s="8" t="str">
        <f t="shared" si="2057"/>
        <v>Secondary revenue driver</v>
      </c>
      <c r="H1580" s="12"/>
      <c r="I1580" s="60"/>
      <c r="J1580" s="60"/>
      <c r="K1580" s="15"/>
      <c r="L1580" s="15"/>
      <c r="M1580" s="15"/>
      <c r="N1580" s="15"/>
      <c r="O1580" s="15"/>
      <c r="P1580" s="15"/>
      <c r="R1580" s="15"/>
      <c r="S1580" s="203" t="str">
        <f>ADDRESS(ROW(S1572),COLUMN(S1572),2)</f>
        <v>S$1572</v>
      </c>
      <c r="T1580" s="203" t="str">
        <f t="shared" ref="T1580:CE1589" si="2074">ADDRESS(ROW(T1572),COLUMN(T1572),2)</f>
        <v>T$1572</v>
      </c>
      <c r="U1580" s="203" t="str">
        <f t="shared" si="2074"/>
        <v>U$1572</v>
      </c>
      <c r="V1580" s="203" t="str">
        <f t="shared" si="2074"/>
        <v>V$1572</v>
      </c>
      <c r="W1580" s="203" t="str">
        <f t="shared" si="2074"/>
        <v>W$1572</v>
      </c>
      <c r="X1580" s="203" t="str">
        <f t="shared" si="2074"/>
        <v>X$1572</v>
      </c>
      <c r="Y1580" s="203" t="str">
        <f t="shared" si="2074"/>
        <v>Y$1572</v>
      </c>
      <c r="Z1580" s="203" t="str">
        <f t="shared" si="2074"/>
        <v>Z$1572</v>
      </c>
      <c r="AA1580" s="203" t="str">
        <f t="shared" si="2074"/>
        <v>AA$1572</v>
      </c>
      <c r="AB1580" s="203" t="str">
        <f t="shared" si="2074"/>
        <v>AB$1572</v>
      </c>
      <c r="AC1580" s="203" t="str">
        <f t="shared" si="2074"/>
        <v>AC$1572</v>
      </c>
      <c r="AD1580" s="203" t="str">
        <f t="shared" si="2074"/>
        <v>AD$1572</v>
      </c>
      <c r="AE1580" s="203" t="str">
        <f t="shared" si="2074"/>
        <v>AE$1572</v>
      </c>
      <c r="AF1580" s="203" t="str">
        <f t="shared" si="2074"/>
        <v>AF$1572</v>
      </c>
      <c r="AG1580" s="203" t="str">
        <f t="shared" si="2074"/>
        <v>AG$1572</v>
      </c>
      <c r="AH1580" s="203" t="str">
        <f t="shared" si="2074"/>
        <v>AH$1572</v>
      </c>
      <c r="AI1580" s="203" t="str">
        <f t="shared" si="2074"/>
        <v>AI$1572</v>
      </c>
      <c r="AJ1580" s="203" t="str">
        <f t="shared" si="2074"/>
        <v>AJ$1572</v>
      </c>
      <c r="AK1580" s="203" t="str">
        <f t="shared" si="2074"/>
        <v>AK$1572</v>
      </c>
      <c r="AL1580" s="203" t="str">
        <f t="shared" si="2074"/>
        <v>AL$1572</v>
      </c>
      <c r="AM1580" s="203" t="str">
        <f t="shared" si="2074"/>
        <v>AM$1572</v>
      </c>
      <c r="AN1580" s="203" t="str">
        <f t="shared" si="2074"/>
        <v>AN$1572</v>
      </c>
      <c r="AO1580" s="203" t="str">
        <f t="shared" si="2074"/>
        <v>AO$1572</v>
      </c>
      <c r="AP1580" s="203" t="str">
        <f t="shared" si="2074"/>
        <v>AP$1572</v>
      </c>
      <c r="AQ1580" s="203" t="str">
        <f t="shared" si="2074"/>
        <v>AQ$1572</v>
      </c>
      <c r="AR1580" s="203" t="str">
        <f t="shared" si="2074"/>
        <v>AR$1572</v>
      </c>
      <c r="AS1580" s="203" t="str">
        <f t="shared" si="2074"/>
        <v>AS$1572</v>
      </c>
      <c r="AT1580" s="203" t="str">
        <f t="shared" si="2074"/>
        <v>AT$1572</v>
      </c>
      <c r="AU1580" s="203" t="str">
        <f t="shared" si="2074"/>
        <v>AU$1572</v>
      </c>
      <c r="AV1580" s="203" t="str">
        <f t="shared" si="2074"/>
        <v>AV$1572</v>
      </c>
      <c r="AW1580" s="203" t="str">
        <f t="shared" si="2074"/>
        <v>AW$1572</v>
      </c>
      <c r="AX1580" s="203" t="str">
        <f t="shared" si="2074"/>
        <v>AX$1572</v>
      </c>
      <c r="AY1580" s="203" t="str">
        <f t="shared" si="2074"/>
        <v>AY$1572</v>
      </c>
      <c r="AZ1580" s="203" t="str">
        <f t="shared" si="2074"/>
        <v>AZ$1572</v>
      </c>
      <c r="BA1580" s="203" t="str">
        <f t="shared" si="2074"/>
        <v>BA$1572</v>
      </c>
      <c r="BB1580" s="203" t="str">
        <f t="shared" si="2074"/>
        <v>BB$1572</v>
      </c>
      <c r="BC1580" s="203" t="str">
        <f t="shared" si="2074"/>
        <v>BC$1572</v>
      </c>
      <c r="BD1580" s="203" t="str">
        <f t="shared" si="2074"/>
        <v>BD$1572</v>
      </c>
      <c r="BE1580" s="203" t="str">
        <f t="shared" si="2074"/>
        <v>BE$1572</v>
      </c>
      <c r="BF1580" s="203" t="str">
        <f t="shared" si="2074"/>
        <v>BF$1572</v>
      </c>
      <c r="BG1580" s="203" t="str">
        <f t="shared" si="2074"/>
        <v>BG$1572</v>
      </c>
      <c r="BH1580" s="203" t="str">
        <f t="shared" si="2074"/>
        <v>BH$1572</v>
      </c>
      <c r="BI1580" s="203" t="str">
        <f t="shared" si="2074"/>
        <v>BI$1572</v>
      </c>
      <c r="BJ1580" s="203" t="str">
        <f t="shared" si="2074"/>
        <v>BJ$1572</v>
      </c>
      <c r="BK1580" s="203" t="str">
        <f t="shared" si="2074"/>
        <v>BK$1572</v>
      </c>
      <c r="BL1580" s="203" t="str">
        <f t="shared" si="2074"/>
        <v>BL$1572</v>
      </c>
      <c r="BM1580" s="203" t="str">
        <f t="shared" si="2074"/>
        <v>BM$1572</v>
      </c>
      <c r="BN1580" s="203" t="str">
        <f t="shared" si="2074"/>
        <v>BN$1572</v>
      </c>
      <c r="BO1580" s="203" t="str">
        <f t="shared" si="2074"/>
        <v>BO$1572</v>
      </c>
      <c r="BP1580" s="203" t="str">
        <f t="shared" si="2074"/>
        <v>BP$1572</v>
      </c>
      <c r="BQ1580" s="203" t="str">
        <f t="shared" si="2074"/>
        <v>BQ$1572</v>
      </c>
      <c r="BR1580" s="203" t="str">
        <f t="shared" si="2074"/>
        <v>BR$1572</v>
      </c>
      <c r="BS1580" s="203" t="str">
        <f t="shared" si="2074"/>
        <v>BS$1572</v>
      </c>
      <c r="BT1580" s="203" t="str">
        <f t="shared" si="2074"/>
        <v>BT$1572</v>
      </c>
      <c r="BU1580" s="203" t="str">
        <f t="shared" si="2074"/>
        <v>BU$1572</v>
      </c>
      <c r="BV1580" s="203" t="str">
        <f t="shared" si="2074"/>
        <v>BV$1572</v>
      </c>
      <c r="BW1580" s="203" t="str">
        <f t="shared" si="2074"/>
        <v>BW$1572</v>
      </c>
      <c r="BX1580" s="203" t="str">
        <f t="shared" si="2074"/>
        <v>BX$1572</v>
      </c>
      <c r="BY1580" s="203" t="str">
        <f t="shared" si="2074"/>
        <v>BY$1572</v>
      </c>
      <c r="BZ1580" s="203" t="str">
        <f t="shared" si="2074"/>
        <v>BZ$1572</v>
      </c>
      <c r="CA1580" s="203" t="str">
        <f t="shared" si="2074"/>
        <v>CA$1572</v>
      </c>
      <c r="CB1580" s="203" t="str">
        <f t="shared" si="2074"/>
        <v>CB$1572</v>
      </c>
      <c r="CC1580" s="203" t="str">
        <f t="shared" si="2074"/>
        <v>CC$1572</v>
      </c>
      <c r="CD1580" s="203" t="str">
        <f t="shared" si="2074"/>
        <v>CD$1572</v>
      </c>
      <c r="CE1580" s="203" t="str">
        <f t="shared" si="2074"/>
        <v>CE$1572</v>
      </c>
      <c r="CF1580" s="203" t="str">
        <f t="shared" ref="CF1580:CL1589" si="2075">ADDRESS(ROW(CF1572),COLUMN(CF1572),2)</f>
        <v>CF$1572</v>
      </c>
      <c r="CG1580" s="203" t="str">
        <f t="shared" si="2075"/>
        <v>CG$1572</v>
      </c>
      <c r="CH1580" s="203" t="str">
        <f t="shared" si="2075"/>
        <v>CH$1572</v>
      </c>
      <c r="CI1580" s="203" t="str">
        <f t="shared" si="2075"/>
        <v>CI$1572</v>
      </c>
      <c r="CJ1580" s="203" t="str">
        <f t="shared" si="2075"/>
        <v>CJ$1572</v>
      </c>
      <c r="CK1580" s="203" t="str">
        <f t="shared" si="2075"/>
        <v>CK$1572</v>
      </c>
      <c r="CL1580" s="203" t="str">
        <f t="shared" si="2075"/>
        <v>CL$1572</v>
      </c>
      <c r="CN1580" s="60"/>
      <c r="CO1580" s="203" t="str">
        <f t="shared" ref="CO1580:DK1589" si="2076">ADDRESS(ROW(CO1572),COLUMN(CO1572),2)</f>
        <v>CO$1572</v>
      </c>
      <c r="CP1580" s="203" t="str">
        <f t="shared" si="2076"/>
        <v>CP$1572</v>
      </c>
      <c r="CQ1580" s="203" t="str">
        <f t="shared" si="2076"/>
        <v>CQ$1572</v>
      </c>
      <c r="CR1580" s="203" t="str">
        <f t="shared" si="2076"/>
        <v>CR$1572</v>
      </c>
      <c r="CS1580" s="203" t="str">
        <f t="shared" si="2076"/>
        <v>CS$1572</v>
      </c>
      <c r="CT1580" s="203" t="str">
        <f t="shared" si="2076"/>
        <v>CT$1572</v>
      </c>
      <c r="CU1580" s="203" t="str">
        <f t="shared" si="2076"/>
        <v>CU$1572</v>
      </c>
      <c r="CV1580" s="203" t="str">
        <f t="shared" si="2076"/>
        <v>CV$1572</v>
      </c>
      <c r="CW1580" s="203" t="str">
        <f t="shared" si="2076"/>
        <v>CW$1572</v>
      </c>
      <c r="CX1580" s="203" t="str">
        <f t="shared" si="2076"/>
        <v>CX$1572</v>
      </c>
      <c r="CY1580" s="203" t="str">
        <f t="shared" si="2076"/>
        <v>CY$1572</v>
      </c>
      <c r="CZ1580" s="203" t="str">
        <f t="shared" si="2076"/>
        <v>CZ$1572</v>
      </c>
      <c r="DA1580" s="203" t="str">
        <f t="shared" si="2076"/>
        <v>DA$1572</v>
      </c>
      <c r="DB1580" s="203" t="str">
        <f t="shared" si="2076"/>
        <v>DB$1572</v>
      </c>
      <c r="DC1580" s="203" t="str">
        <f t="shared" si="2076"/>
        <v>DC$1572</v>
      </c>
      <c r="DD1580" s="203" t="str">
        <f t="shared" si="2076"/>
        <v>DD$1572</v>
      </c>
      <c r="DE1580" s="203" t="str">
        <f t="shared" si="2076"/>
        <v>DE$1572</v>
      </c>
      <c r="DF1580" s="203" t="str">
        <f t="shared" si="2076"/>
        <v>DF$1572</v>
      </c>
      <c r="DG1580" s="203" t="str">
        <f t="shared" si="2076"/>
        <v>DG$1572</v>
      </c>
      <c r="DH1580" s="203" t="str">
        <f t="shared" si="2076"/>
        <v>DH$1572</v>
      </c>
      <c r="DI1580" s="203" t="str">
        <f t="shared" si="2076"/>
        <v>DI$1572</v>
      </c>
      <c r="DJ1580" s="203" t="str">
        <f t="shared" si="2076"/>
        <v>DJ$1572</v>
      </c>
      <c r="DK1580" s="203" t="str">
        <f t="shared" si="2076"/>
        <v>DK$1572</v>
      </c>
      <c r="DL1580" s="203" t="str">
        <f t="shared" ref="DL1580:DL1589" si="2077">ADDRESS(ROW(DL1572),COLUMN(DL1572),2)</f>
        <v>DL$1572</v>
      </c>
    </row>
    <row r="1581" spans="1:116" x14ac:dyDescent="0.4">
      <c r="B1581" t="s">
        <v>332</v>
      </c>
      <c r="D1581" t="s">
        <v>775</v>
      </c>
      <c r="E1581" s="8" t="str">
        <f t="shared" si="2051"/>
        <v>1581 SUBR-S</v>
      </c>
      <c r="G1581" s="8" t="str">
        <f t="shared" si="2057"/>
        <v>Secondary volume driver</v>
      </c>
      <c r="H1581" s="12"/>
      <c r="I1581" s="60"/>
      <c r="J1581" s="60"/>
      <c r="K1581" s="15"/>
      <c r="L1581" s="15"/>
      <c r="M1581" s="15"/>
      <c r="N1581" s="15"/>
      <c r="O1581" s="15"/>
      <c r="P1581" s="15"/>
      <c r="R1581" s="15"/>
      <c r="S1581" s="203" t="str">
        <f>ADDRESS(ROW(S1567),COLUMN(S1567),2)</f>
        <v>S$1567</v>
      </c>
      <c r="T1581" s="203" t="str">
        <f t="shared" ref="T1581:CE1590" si="2078">ADDRESS(ROW(T1567),COLUMN(T1567),2)</f>
        <v>T$1567</v>
      </c>
      <c r="U1581" s="203" t="str">
        <f t="shared" si="2078"/>
        <v>U$1567</v>
      </c>
      <c r="V1581" s="203" t="str">
        <f t="shared" si="2078"/>
        <v>V$1567</v>
      </c>
      <c r="W1581" s="203" t="str">
        <f t="shared" si="2078"/>
        <v>W$1567</v>
      </c>
      <c r="X1581" s="203" t="str">
        <f t="shared" si="2078"/>
        <v>X$1567</v>
      </c>
      <c r="Y1581" s="203" t="str">
        <f t="shared" si="2078"/>
        <v>Y$1567</v>
      </c>
      <c r="Z1581" s="203" t="str">
        <f t="shared" si="2078"/>
        <v>Z$1567</v>
      </c>
      <c r="AA1581" s="203" t="str">
        <f t="shared" si="2078"/>
        <v>AA$1567</v>
      </c>
      <c r="AB1581" s="203" t="str">
        <f t="shared" si="2078"/>
        <v>AB$1567</v>
      </c>
      <c r="AC1581" s="203" t="str">
        <f t="shared" si="2078"/>
        <v>AC$1567</v>
      </c>
      <c r="AD1581" s="203" t="str">
        <f t="shared" si="2078"/>
        <v>AD$1567</v>
      </c>
      <c r="AE1581" s="203" t="str">
        <f t="shared" si="2078"/>
        <v>AE$1567</v>
      </c>
      <c r="AF1581" s="203" t="str">
        <f t="shared" si="2078"/>
        <v>AF$1567</v>
      </c>
      <c r="AG1581" s="203" t="str">
        <f t="shared" si="2078"/>
        <v>AG$1567</v>
      </c>
      <c r="AH1581" s="203" t="str">
        <f t="shared" si="2078"/>
        <v>AH$1567</v>
      </c>
      <c r="AI1581" s="203" t="str">
        <f t="shared" si="2078"/>
        <v>AI$1567</v>
      </c>
      <c r="AJ1581" s="203" t="str">
        <f t="shared" si="2078"/>
        <v>AJ$1567</v>
      </c>
      <c r="AK1581" s="203" t="str">
        <f t="shared" si="2078"/>
        <v>AK$1567</v>
      </c>
      <c r="AL1581" s="203" t="str">
        <f t="shared" si="2078"/>
        <v>AL$1567</v>
      </c>
      <c r="AM1581" s="203" t="str">
        <f t="shared" si="2078"/>
        <v>AM$1567</v>
      </c>
      <c r="AN1581" s="203" t="str">
        <f t="shared" si="2078"/>
        <v>AN$1567</v>
      </c>
      <c r="AO1581" s="203" t="str">
        <f t="shared" si="2078"/>
        <v>AO$1567</v>
      </c>
      <c r="AP1581" s="203" t="str">
        <f t="shared" si="2078"/>
        <v>AP$1567</v>
      </c>
      <c r="AQ1581" s="203" t="str">
        <f t="shared" si="2078"/>
        <v>AQ$1567</v>
      </c>
      <c r="AR1581" s="203" t="str">
        <f t="shared" si="2078"/>
        <v>AR$1567</v>
      </c>
      <c r="AS1581" s="203" t="str">
        <f t="shared" si="2078"/>
        <v>AS$1567</v>
      </c>
      <c r="AT1581" s="203" t="str">
        <f t="shared" si="2078"/>
        <v>AT$1567</v>
      </c>
      <c r="AU1581" s="203" t="str">
        <f t="shared" si="2078"/>
        <v>AU$1567</v>
      </c>
      <c r="AV1581" s="203" t="str">
        <f t="shared" si="2078"/>
        <v>AV$1567</v>
      </c>
      <c r="AW1581" s="203" t="str">
        <f t="shared" si="2078"/>
        <v>AW$1567</v>
      </c>
      <c r="AX1581" s="203" t="str">
        <f t="shared" si="2078"/>
        <v>AX$1567</v>
      </c>
      <c r="AY1581" s="203" t="str">
        <f t="shared" si="2078"/>
        <v>AY$1567</v>
      </c>
      <c r="AZ1581" s="203" t="str">
        <f t="shared" si="2078"/>
        <v>AZ$1567</v>
      </c>
      <c r="BA1581" s="203" t="str">
        <f t="shared" si="2078"/>
        <v>BA$1567</v>
      </c>
      <c r="BB1581" s="203" t="str">
        <f t="shared" si="2078"/>
        <v>BB$1567</v>
      </c>
      <c r="BC1581" s="203" t="str">
        <f t="shared" si="2078"/>
        <v>BC$1567</v>
      </c>
      <c r="BD1581" s="203" t="str">
        <f t="shared" si="2078"/>
        <v>BD$1567</v>
      </c>
      <c r="BE1581" s="203" t="str">
        <f t="shared" si="2078"/>
        <v>BE$1567</v>
      </c>
      <c r="BF1581" s="203" t="str">
        <f t="shared" si="2078"/>
        <v>BF$1567</v>
      </c>
      <c r="BG1581" s="203" t="str">
        <f t="shared" si="2078"/>
        <v>BG$1567</v>
      </c>
      <c r="BH1581" s="203" t="str">
        <f t="shared" si="2078"/>
        <v>BH$1567</v>
      </c>
      <c r="BI1581" s="203" t="str">
        <f t="shared" si="2078"/>
        <v>BI$1567</v>
      </c>
      <c r="BJ1581" s="203" t="str">
        <f t="shared" si="2078"/>
        <v>BJ$1567</v>
      </c>
      <c r="BK1581" s="203" t="str">
        <f t="shared" si="2078"/>
        <v>BK$1567</v>
      </c>
      <c r="BL1581" s="203" t="str">
        <f t="shared" si="2078"/>
        <v>BL$1567</v>
      </c>
      <c r="BM1581" s="203" t="str">
        <f t="shared" si="2078"/>
        <v>BM$1567</v>
      </c>
      <c r="BN1581" s="203" t="str">
        <f t="shared" si="2078"/>
        <v>BN$1567</v>
      </c>
      <c r="BO1581" s="203" t="str">
        <f t="shared" si="2078"/>
        <v>BO$1567</v>
      </c>
      <c r="BP1581" s="203" t="str">
        <f t="shared" si="2078"/>
        <v>BP$1567</v>
      </c>
      <c r="BQ1581" s="203" t="str">
        <f t="shared" si="2078"/>
        <v>BQ$1567</v>
      </c>
      <c r="BR1581" s="203" t="str">
        <f t="shared" si="2078"/>
        <v>BR$1567</v>
      </c>
      <c r="BS1581" s="203" t="str">
        <f t="shared" si="2078"/>
        <v>BS$1567</v>
      </c>
      <c r="BT1581" s="203" t="str">
        <f t="shared" si="2078"/>
        <v>BT$1567</v>
      </c>
      <c r="BU1581" s="203" t="str">
        <f t="shared" si="2078"/>
        <v>BU$1567</v>
      </c>
      <c r="BV1581" s="203" t="str">
        <f t="shared" si="2078"/>
        <v>BV$1567</v>
      </c>
      <c r="BW1581" s="203" t="str">
        <f t="shared" si="2078"/>
        <v>BW$1567</v>
      </c>
      <c r="BX1581" s="203" t="str">
        <f t="shared" si="2078"/>
        <v>BX$1567</v>
      </c>
      <c r="BY1581" s="203" t="str">
        <f t="shared" si="2078"/>
        <v>BY$1567</v>
      </c>
      <c r="BZ1581" s="203" t="str">
        <f t="shared" si="2078"/>
        <v>BZ$1567</v>
      </c>
      <c r="CA1581" s="203" t="str">
        <f t="shared" si="2078"/>
        <v>CA$1567</v>
      </c>
      <c r="CB1581" s="203" t="str">
        <f t="shared" si="2078"/>
        <v>CB$1567</v>
      </c>
      <c r="CC1581" s="203" t="str">
        <f t="shared" si="2078"/>
        <v>CC$1567</v>
      </c>
      <c r="CD1581" s="203" t="str">
        <f t="shared" si="2078"/>
        <v>CD$1567</v>
      </c>
      <c r="CE1581" s="203" t="str">
        <f t="shared" si="2078"/>
        <v>CE$1567</v>
      </c>
      <c r="CF1581" s="203" t="str">
        <f t="shared" ref="CF1581:CL1590" si="2079">ADDRESS(ROW(CF1567),COLUMN(CF1567),2)</f>
        <v>CF$1567</v>
      </c>
      <c r="CG1581" s="203" t="str">
        <f t="shared" si="2079"/>
        <v>CG$1567</v>
      </c>
      <c r="CH1581" s="203" t="str">
        <f t="shared" si="2079"/>
        <v>CH$1567</v>
      </c>
      <c r="CI1581" s="203" t="str">
        <f t="shared" si="2079"/>
        <v>CI$1567</v>
      </c>
      <c r="CJ1581" s="203" t="str">
        <f t="shared" si="2079"/>
        <v>CJ$1567</v>
      </c>
      <c r="CK1581" s="203" t="str">
        <f t="shared" si="2079"/>
        <v>CK$1567</v>
      </c>
      <c r="CL1581" s="203" t="str">
        <f t="shared" si="2079"/>
        <v>CL$1567</v>
      </c>
      <c r="CN1581" s="60"/>
      <c r="CO1581" s="203" t="str">
        <f t="shared" ref="CO1581:DK1590" si="2080">ADDRESS(ROW(CO1567),COLUMN(CO1567),2)</f>
        <v>CO$1567</v>
      </c>
      <c r="CP1581" s="203" t="str">
        <f t="shared" si="2080"/>
        <v>CP$1567</v>
      </c>
      <c r="CQ1581" s="203" t="str">
        <f t="shared" si="2080"/>
        <v>CQ$1567</v>
      </c>
      <c r="CR1581" s="203" t="str">
        <f t="shared" si="2080"/>
        <v>CR$1567</v>
      </c>
      <c r="CS1581" s="203" t="str">
        <f t="shared" si="2080"/>
        <v>CS$1567</v>
      </c>
      <c r="CT1581" s="203" t="str">
        <f t="shared" si="2080"/>
        <v>CT$1567</v>
      </c>
      <c r="CU1581" s="203" t="str">
        <f t="shared" si="2080"/>
        <v>CU$1567</v>
      </c>
      <c r="CV1581" s="203" t="str">
        <f t="shared" si="2080"/>
        <v>CV$1567</v>
      </c>
      <c r="CW1581" s="203" t="str">
        <f t="shared" si="2080"/>
        <v>CW$1567</v>
      </c>
      <c r="CX1581" s="203" t="str">
        <f t="shared" si="2080"/>
        <v>CX$1567</v>
      </c>
      <c r="CY1581" s="203" t="str">
        <f t="shared" si="2080"/>
        <v>CY$1567</v>
      </c>
      <c r="CZ1581" s="203" t="str">
        <f t="shared" si="2080"/>
        <v>CZ$1567</v>
      </c>
      <c r="DA1581" s="203" t="str">
        <f t="shared" si="2080"/>
        <v>DA$1567</v>
      </c>
      <c r="DB1581" s="203" t="str">
        <f t="shared" si="2080"/>
        <v>DB$1567</v>
      </c>
      <c r="DC1581" s="203" t="str">
        <f t="shared" si="2080"/>
        <v>DC$1567</v>
      </c>
      <c r="DD1581" s="203" t="str">
        <f t="shared" si="2080"/>
        <v>DD$1567</v>
      </c>
      <c r="DE1581" s="203" t="str">
        <f t="shared" si="2080"/>
        <v>DE$1567</v>
      </c>
      <c r="DF1581" s="203" t="str">
        <f t="shared" si="2080"/>
        <v>DF$1567</v>
      </c>
      <c r="DG1581" s="203" t="str">
        <f t="shared" si="2080"/>
        <v>DG$1567</v>
      </c>
      <c r="DH1581" s="203" t="str">
        <f t="shared" si="2080"/>
        <v>DH$1567</v>
      </c>
      <c r="DI1581" s="203" t="str">
        <f t="shared" si="2080"/>
        <v>DI$1567</v>
      </c>
      <c r="DJ1581" s="203" t="str">
        <f t="shared" si="2080"/>
        <v>DJ$1567</v>
      </c>
      <c r="DK1581" s="203" t="str">
        <f t="shared" si="2080"/>
        <v>DK$1567</v>
      </c>
      <c r="DL1581" s="203" t="str">
        <f t="shared" ref="DL1581:DL1590" si="2081">ADDRESS(ROW(DL1567),COLUMN(DL1567),2)</f>
        <v>DL$1567</v>
      </c>
    </row>
    <row r="1582" spans="1:116" x14ac:dyDescent="0.4">
      <c r="CO1582" s="8"/>
      <c r="CP1582" s="8"/>
      <c r="CQ1582" s="8"/>
      <c r="CR1582" s="8"/>
      <c r="CS1582" s="8"/>
      <c r="CT1582" s="8"/>
      <c r="CU1582" s="8"/>
      <c r="CV1582" s="8"/>
      <c r="CW1582" s="8"/>
      <c r="CX1582" s="8"/>
      <c r="CY1582" s="8"/>
      <c r="CZ1582" s="8"/>
      <c r="DA1582" s="8"/>
      <c r="DB1582" s="8"/>
      <c r="DC1582" s="8"/>
      <c r="DD1582" s="8"/>
      <c r="DE1582" s="8"/>
      <c r="DF1582" s="8"/>
      <c r="DG1582" s="8"/>
      <c r="DH1582" s="8"/>
      <c r="DI1582" s="8"/>
      <c r="DJ1582" s="8"/>
      <c r="DK1582" s="8"/>
      <c r="DL1582" s="8"/>
    </row>
    <row r="1583" spans="1:116" x14ac:dyDescent="0.4">
      <c r="A1583" s="174"/>
      <c r="E1583" s="8"/>
      <c r="G1583" s="175" t="s">
        <v>490</v>
      </c>
      <c r="H1583" s="174"/>
      <c r="I1583" s="176"/>
      <c r="J1583" s="176"/>
      <c r="K1583" s="197"/>
      <c r="L1583" s="197"/>
      <c r="M1583" s="197"/>
      <c r="N1583" s="197"/>
      <c r="O1583" s="197"/>
      <c r="P1583" s="197"/>
      <c r="R1583" s="198"/>
      <c r="S1583" s="174"/>
      <c r="T1583" s="174"/>
      <c r="U1583" s="174"/>
      <c r="V1583" s="174"/>
      <c r="W1583" s="174"/>
      <c r="X1583" s="174"/>
      <c r="Y1583" s="174"/>
      <c r="Z1583" s="174"/>
      <c r="AA1583" s="174"/>
      <c r="AB1583" s="174"/>
      <c r="AC1583" s="174"/>
      <c r="AD1583" s="174"/>
      <c r="AE1583" s="174"/>
      <c r="AF1583" s="174"/>
      <c r="AG1583" s="174"/>
      <c r="AH1583" s="174"/>
      <c r="AI1583" s="174"/>
      <c r="AJ1583" s="174"/>
      <c r="AK1583" s="174"/>
      <c r="AL1583" s="174"/>
      <c r="AM1583" s="174"/>
      <c r="AN1583" s="174"/>
      <c r="AO1583" s="174"/>
      <c r="AP1583" s="174"/>
      <c r="AQ1583" s="174"/>
      <c r="AR1583" s="174"/>
      <c r="AS1583" s="174"/>
      <c r="AT1583" s="174"/>
      <c r="AU1583" s="174"/>
      <c r="AV1583" s="174"/>
      <c r="AW1583" s="174"/>
      <c r="AX1583" s="174"/>
      <c r="AY1583" s="174"/>
      <c r="AZ1583" s="174"/>
      <c r="BA1583" s="174"/>
      <c r="BB1583" s="174"/>
      <c r="BC1583" s="174"/>
      <c r="BD1583" s="174"/>
      <c r="BE1583" s="174"/>
      <c r="BF1583" s="174"/>
      <c r="BG1583" s="174"/>
      <c r="BH1583" s="174"/>
      <c r="BI1583" s="174"/>
      <c r="BJ1583" s="174"/>
      <c r="BK1583" s="174"/>
      <c r="BL1583" s="174"/>
      <c r="BM1583" s="174"/>
      <c r="BN1583" s="174"/>
      <c r="BO1583" s="174"/>
      <c r="BP1583" s="174"/>
      <c r="BQ1583" s="174"/>
      <c r="BR1583" s="174"/>
      <c r="BS1583" s="174"/>
      <c r="BT1583" s="174"/>
      <c r="BU1583" s="174"/>
      <c r="BV1583" s="174"/>
      <c r="BW1583" s="174"/>
      <c r="BX1583" s="174"/>
      <c r="BY1583" s="174"/>
      <c r="BZ1583" s="174"/>
      <c r="CA1583" s="174"/>
      <c r="CB1583" s="174"/>
      <c r="CC1583" s="174"/>
      <c r="CD1583" s="174"/>
      <c r="CE1583" s="174"/>
      <c r="CF1583" s="174"/>
      <c r="CG1583" s="174"/>
      <c r="CH1583" s="174"/>
      <c r="CI1583" s="174"/>
      <c r="CJ1583" s="174"/>
      <c r="CK1583" s="174"/>
      <c r="CL1583" s="174"/>
      <c r="CN1583" s="176"/>
      <c r="CO1583" s="174"/>
      <c r="CP1583" s="174"/>
      <c r="CQ1583" s="174"/>
      <c r="CR1583" s="174"/>
      <c r="CS1583" s="174"/>
      <c r="CT1583" s="174"/>
      <c r="CU1583" s="174"/>
      <c r="CV1583" s="174"/>
      <c r="CW1583" s="174"/>
      <c r="CX1583" s="174"/>
      <c r="CY1583" s="174"/>
      <c r="CZ1583" s="174"/>
      <c r="DA1583" s="174"/>
      <c r="DB1583" s="174"/>
      <c r="DC1583" s="174"/>
      <c r="DD1583" s="174"/>
      <c r="DE1583" s="174"/>
      <c r="DF1583" s="174"/>
      <c r="DG1583" s="174"/>
      <c r="DH1583" s="174"/>
      <c r="DI1583" s="174"/>
      <c r="DJ1583" s="174"/>
      <c r="DK1583" s="174"/>
      <c r="DL1583" s="174"/>
    </row>
    <row r="1584" spans="1:116" x14ac:dyDescent="0.4">
      <c r="A1584" s="174"/>
      <c r="E1584" s="8"/>
      <c r="G1584" s="175" t="s">
        <v>492</v>
      </c>
      <c r="H1584" s="174"/>
      <c r="I1584" s="176"/>
      <c r="J1584" s="176"/>
      <c r="K1584" s="197"/>
      <c r="L1584" s="197"/>
      <c r="M1584" s="197"/>
      <c r="N1584" s="197"/>
      <c r="O1584" s="197"/>
      <c r="P1584" s="197"/>
      <c r="R1584" s="198"/>
      <c r="S1584" s="174"/>
      <c r="T1584" s="174"/>
      <c r="U1584" s="174"/>
      <c r="V1584" s="174"/>
      <c r="W1584" s="174"/>
      <c r="X1584" s="174"/>
      <c r="Y1584" s="174"/>
      <c r="Z1584" s="174"/>
      <c r="AA1584" s="174"/>
      <c r="AB1584" s="174"/>
      <c r="AC1584" s="174"/>
      <c r="AD1584" s="174"/>
      <c r="AE1584" s="174"/>
      <c r="AF1584" s="174"/>
      <c r="AG1584" s="174"/>
      <c r="AH1584" s="174"/>
      <c r="AI1584" s="174"/>
      <c r="AJ1584" s="174"/>
      <c r="AK1584" s="174"/>
      <c r="AL1584" s="174"/>
      <c r="AM1584" s="174"/>
      <c r="AN1584" s="174"/>
      <c r="AO1584" s="174"/>
      <c r="AP1584" s="174"/>
      <c r="AQ1584" s="174"/>
      <c r="AR1584" s="174"/>
      <c r="AS1584" s="174"/>
      <c r="AT1584" s="174"/>
      <c r="AU1584" s="174"/>
      <c r="AV1584" s="174"/>
      <c r="AW1584" s="174"/>
      <c r="AX1584" s="174"/>
      <c r="AY1584" s="174"/>
      <c r="AZ1584" s="174"/>
      <c r="BA1584" s="174"/>
      <c r="BB1584" s="174"/>
      <c r="BC1584" s="174"/>
      <c r="BD1584" s="174"/>
      <c r="BE1584" s="174"/>
      <c r="BF1584" s="174"/>
      <c r="BG1584" s="174"/>
      <c r="BH1584" s="174"/>
      <c r="BI1584" s="174"/>
      <c r="BJ1584" s="174"/>
      <c r="BK1584" s="174"/>
      <c r="BL1584" s="174"/>
      <c r="BM1584" s="174"/>
      <c r="BN1584" s="174"/>
      <c r="BO1584" s="174"/>
      <c r="BP1584" s="174"/>
      <c r="BQ1584" s="174"/>
      <c r="BR1584" s="174"/>
      <c r="BS1584" s="174"/>
      <c r="BT1584" s="174"/>
      <c r="BU1584" s="174"/>
      <c r="BV1584" s="174"/>
      <c r="BW1584" s="174"/>
      <c r="BX1584" s="174"/>
      <c r="BY1584" s="174"/>
      <c r="BZ1584" s="174"/>
      <c r="CA1584" s="174"/>
      <c r="CB1584" s="174"/>
      <c r="CC1584" s="174"/>
      <c r="CD1584" s="174"/>
      <c r="CE1584" s="174"/>
      <c r="CF1584" s="174"/>
      <c r="CG1584" s="174"/>
      <c r="CH1584" s="174"/>
      <c r="CI1584" s="174"/>
      <c r="CJ1584" s="174"/>
      <c r="CK1584" s="174"/>
      <c r="CL1584" s="174"/>
      <c r="CN1584" s="176"/>
      <c r="CO1584" s="174"/>
      <c r="CP1584" s="174"/>
      <c r="CQ1584" s="174"/>
      <c r="CR1584" s="174"/>
      <c r="CS1584" s="174"/>
      <c r="CT1584" s="174"/>
      <c r="CU1584" s="174"/>
      <c r="CV1584" s="174"/>
      <c r="CW1584" s="174"/>
      <c r="CX1584" s="174"/>
      <c r="CY1584" s="174"/>
      <c r="CZ1584" s="174"/>
      <c r="DA1584" s="174"/>
      <c r="DB1584" s="174"/>
      <c r="DC1584" s="174"/>
      <c r="DD1584" s="174"/>
      <c r="DE1584" s="174"/>
      <c r="DF1584" s="174"/>
      <c r="DG1584" s="174"/>
      <c r="DH1584" s="174"/>
      <c r="DI1584" s="174"/>
      <c r="DJ1584" s="174"/>
      <c r="DK1584" s="174"/>
      <c r="DL1584" s="174"/>
    </row>
    <row r="1585" spans="1:116" x14ac:dyDescent="0.4">
      <c r="A1585" s="174"/>
      <c r="E1585" s="8"/>
      <c r="G1585" s="175" t="s">
        <v>461</v>
      </c>
      <c r="H1585" s="174"/>
      <c r="I1585" s="176"/>
      <c r="J1585" s="176"/>
      <c r="K1585" s="197"/>
      <c r="L1585" s="197"/>
      <c r="M1585" s="197"/>
      <c r="N1585" s="197"/>
      <c r="O1585" s="197"/>
      <c r="P1585" s="197"/>
      <c r="R1585" s="198"/>
      <c r="S1585" s="199" t="str">
        <f t="shared" ref="S1585:AX1585" si="2082">S$20</f>
        <v>S$16</v>
      </c>
      <c r="T1585" s="199" t="str">
        <f t="shared" si="2082"/>
        <v>T$16</v>
      </c>
      <c r="U1585" s="199" t="str">
        <f t="shared" si="2082"/>
        <v>U$16</v>
      </c>
      <c r="V1585" s="199" t="str">
        <f t="shared" si="2082"/>
        <v>V$16</v>
      </c>
      <c r="W1585" s="199" t="str">
        <f t="shared" si="2082"/>
        <v>W$16</v>
      </c>
      <c r="X1585" s="199" t="str">
        <f t="shared" si="2082"/>
        <v>X$16</v>
      </c>
      <c r="Y1585" s="199" t="str">
        <f t="shared" si="2082"/>
        <v>Y$16</v>
      </c>
      <c r="Z1585" s="199" t="str">
        <f t="shared" si="2082"/>
        <v>Z$16</v>
      </c>
      <c r="AA1585" s="199" t="str">
        <f t="shared" si="2082"/>
        <v>AA$16</v>
      </c>
      <c r="AB1585" s="199" t="str">
        <f t="shared" si="2082"/>
        <v>AB$16</v>
      </c>
      <c r="AC1585" s="199" t="str">
        <f t="shared" si="2082"/>
        <v>AC$16</v>
      </c>
      <c r="AD1585" s="199" t="str">
        <f t="shared" si="2082"/>
        <v>AD$16</v>
      </c>
      <c r="AE1585" s="199" t="str">
        <f t="shared" si="2082"/>
        <v>AE$16</v>
      </c>
      <c r="AF1585" s="199" t="str">
        <f t="shared" si="2082"/>
        <v>AF$16</v>
      </c>
      <c r="AG1585" s="199" t="str">
        <f t="shared" si="2082"/>
        <v>AG$16</v>
      </c>
      <c r="AH1585" s="199" t="str">
        <f t="shared" si="2082"/>
        <v>AH$16</v>
      </c>
      <c r="AI1585" s="199" t="str">
        <f t="shared" si="2082"/>
        <v>AI$16</v>
      </c>
      <c r="AJ1585" s="199" t="str">
        <f t="shared" si="2082"/>
        <v>AJ$16</v>
      </c>
      <c r="AK1585" s="199" t="str">
        <f t="shared" si="2082"/>
        <v>AK$16</v>
      </c>
      <c r="AL1585" s="199" t="str">
        <f t="shared" si="2082"/>
        <v>AL$16</v>
      </c>
      <c r="AM1585" s="199" t="str">
        <f t="shared" si="2082"/>
        <v>AM$16</v>
      </c>
      <c r="AN1585" s="199" t="str">
        <f t="shared" si="2082"/>
        <v>AN$16</v>
      </c>
      <c r="AO1585" s="199" t="str">
        <f t="shared" si="2082"/>
        <v>AO$16</v>
      </c>
      <c r="AP1585" s="199" t="str">
        <f t="shared" si="2082"/>
        <v>AP$16</v>
      </c>
      <c r="AQ1585" s="199" t="str">
        <f t="shared" si="2082"/>
        <v>AQ$16</v>
      </c>
      <c r="AR1585" s="199" t="str">
        <f t="shared" si="2082"/>
        <v>AR$16</v>
      </c>
      <c r="AS1585" s="199" t="str">
        <f t="shared" si="2082"/>
        <v>AS$16</v>
      </c>
      <c r="AT1585" s="199" t="str">
        <f t="shared" si="2082"/>
        <v>AT$16</v>
      </c>
      <c r="AU1585" s="199" t="str">
        <f t="shared" si="2082"/>
        <v>AU$16</v>
      </c>
      <c r="AV1585" s="199" t="str">
        <f t="shared" si="2082"/>
        <v>AV$16</v>
      </c>
      <c r="AW1585" s="199" t="str">
        <f t="shared" si="2082"/>
        <v>AW$16</v>
      </c>
      <c r="AX1585" s="199" t="str">
        <f t="shared" si="2082"/>
        <v>AX$16</v>
      </c>
      <c r="AY1585" s="199" t="str">
        <f t="shared" ref="AY1585:CD1585" si="2083">AY$20</f>
        <v>AY$16</v>
      </c>
      <c r="AZ1585" s="199" t="str">
        <f t="shared" si="2083"/>
        <v>AZ$16</v>
      </c>
      <c r="BA1585" s="199" t="str">
        <f t="shared" si="2083"/>
        <v>BA$16</v>
      </c>
      <c r="BB1585" s="199" t="str">
        <f t="shared" si="2083"/>
        <v>BB$16</v>
      </c>
      <c r="BC1585" s="199" t="str">
        <f t="shared" si="2083"/>
        <v>BC$16</v>
      </c>
      <c r="BD1585" s="199" t="str">
        <f t="shared" si="2083"/>
        <v>BD$16</v>
      </c>
      <c r="BE1585" s="199" t="str">
        <f t="shared" si="2083"/>
        <v>BE$16</v>
      </c>
      <c r="BF1585" s="199" t="str">
        <f t="shared" si="2083"/>
        <v>BF$16</v>
      </c>
      <c r="BG1585" s="199" t="str">
        <f t="shared" si="2083"/>
        <v>BG$16</v>
      </c>
      <c r="BH1585" s="199" t="str">
        <f t="shared" si="2083"/>
        <v>BH$16</v>
      </c>
      <c r="BI1585" s="199" t="str">
        <f t="shared" si="2083"/>
        <v>BI$16</v>
      </c>
      <c r="BJ1585" s="199" t="str">
        <f t="shared" si="2083"/>
        <v>BJ$16</v>
      </c>
      <c r="BK1585" s="199" t="str">
        <f t="shared" si="2083"/>
        <v>BK$16</v>
      </c>
      <c r="BL1585" s="199" t="str">
        <f t="shared" si="2083"/>
        <v>BL$16</v>
      </c>
      <c r="BM1585" s="199" t="str">
        <f t="shared" si="2083"/>
        <v>BM$16</v>
      </c>
      <c r="BN1585" s="199" t="str">
        <f t="shared" si="2083"/>
        <v>BN$16</v>
      </c>
      <c r="BO1585" s="199" t="str">
        <f t="shared" si="2083"/>
        <v>BO$16</v>
      </c>
      <c r="BP1585" s="199" t="str">
        <f t="shared" si="2083"/>
        <v>BP$16</v>
      </c>
      <c r="BQ1585" s="199" t="str">
        <f t="shared" si="2083"/>
        <v>BQ$16</v>
      </c>
      <c r="BR1585" s="199" t="str">
        <f t="shared" si="2083"/>
        <v>BR$16</v>
      </c>
      <c r="BS1585" s="199" t="str">
        <f t="shared" si="2083"/>
        <v>BS$16</v>
      </c>
      <c r="BT1585" s="199" t="str">
        <f t="shared" si="2083"/>
        <v>BT$16</v>
      </c>
      <c r="BU1585" s="199" t="str">
        <f t="shared" si="2083"/>
        <v>BU$16</v>
      </c>
      <c r="BV1585" s="199" t="str">
        <f t="shared" si="2083"/>
        <v>BV$16</v>
      </c>
      <c r="BW1585" s="199" t="str">
        <f t="shared" si="2083"/>
        <v>BW$16</v>
      </c>
      <c r="BX1585" s="199" t="str">
        <f t="shared" si="2083"/>
        <v>BX$16</v>
      </c>
      <c r="BY1585" s="199" t="str">
        <f t="shared" si="2083"/>
        <v>BY$16</v>
      </c>
      <c r="BZ1585" s="199" t="str">
        <f t="shared" si="2083"/>
        <v>BZ$16</v>
      </c>
      <c r="CA1585" s="199" t="str">
        <f t="shared" si="2083"/>
        <v>CA$16</v>
      </c>
      <c r="CB1585" s="199" t="str">
        <f t="shared" si="2083"/>
        <v>CB$16</v>
      </c>
      <c r="CC1585" s="199" t="str">
        <f t="shared" si="2083"/>
        <v>CC$16</v>
      </c>
      <c r="CD1585" s="199" t="str">
        <f t="shared" si="2083"/>
        <v>CD$16</v>
      </c>
      <c r="CE1585" s="199" t="str">
        <f t="shared" ref="CE1585:CL1585" si="2084">CE$20</f>
        <v>CE$16</v>
      </c>
      <c r="CF1585" s="199" t="str">
        <f t="shared" si="2084"/>
        <v>CF$16</v>
      </c>
      <c r="CG1585" s="199" t="str">
        <f t="shared" si="2084"/>
        <v>CG$16</v>
      </c>
      <c r="CH1585" s="199" t="str">
        <f t="shared" si="2084"/>
        <v>CH$16</v>
      </c>
      <c r="CI1585" s="199" t="str">
        <f t="shared" si="2084"/>
        <v>CI$16</v>
      </c>
      <c r="CJ1585" s="199" t="str">
        <f t="shared" si="2084"/>
        <v>CJ$16</v>
      </c>
      <c r="CK1585" s="199" t="str">
        <f t="shared" si="2084"/>
        <v>CK$16</v>
      </c>
      <c r="CL1585" s="199" t="str">
        <f t="shared" si="2084"/>
        <v>CL$16</v>
      </c>
      <c r="CN1585" s="176"/>
      <c r="CO1585" s="199" t="str">
        <f t="shared" ref="CO1585:DL1585" si="2085">CO$20</f>
        <v>CO$16</v>
      </c>
      <c r="CP1585" s="199" t="str">
        <f t="shared" si="2085"/>
        <v>CP$16</v>
      </c>
      <c r="CQ1585" s="199" t="str">
        <f t="shared" si="2085"/>
        <v>CQ$16</v>
      </c>
      <c r="CR1585" s="199" t="str">
        <f t="shared" si="2085"/>
        <v>CR$16</v>
      </c>
      <c r="CS1585" s="199" t="str">
        <f t="shared" si="2085"/>
        <v>CS$16</v>
      </c>
      <c r="CT1585" s="199" t="str">
        <f t="shared" si="2085"/>
        <v>CT$16</v>
      </c>
      <c r="CU1585" s="199" t="str">
        <f t="shared" si="2085"/>
        <v>CU$16</v>
      </c>
      <c r="CV1585" s="199" t="str">
        <f t="shared" si="2085"/>
        <v>CV$16</v>
      </c>
      <c r="CW1585" s="199" t="str">
        <f t="shared" si="2085"/>
        <v>CW$16</v>
      </c>
      <c r="CX1585" s="199" t="str">
        <f t="shared" si="2085"/>
        <v>CX$16</v>
      </c>
      <c r="CY1585" s="199" t="str">
        <f t="shared" si="2085"/>
        <v>CY$16</v>
      </c>
      <c r="CZ1585" s="199" t="str">
        <f t="shared" si="2085"/>
        <v>CZ$16</v>
      </c>
      <c r="DA1585" s="199" t="str">
        <f t="shared" si="2085"/>
        <v>DA$16</v>
      </c>
      <c r="DB1585" s="199" t="str">
        <f t="shared" si="2085"/>
        <v>DB$16</v>
      </c>
      <c r="DC1585" s="199" t="str">
        <f t="shared" si="2085"/>
        <v>DC$16</v>
      </c>
      <c r="DD1585" s="199" t="str">
        <f t="shared" si="2085"/>
        <v>DD$16</v>
      </c>
      <c r="DE1585" s="199" t="str">
        <f t="shared" si="2085"/>
        <v>DE$16</v>
      </c>
      <c r="DF1585" s="199" t="str">
        <f t="shared" si="2085"/>
        <v>DF$16</v>
      </c>
      <c r="DG1585" s="199" t="str">
        <f t="shared" si="2085"/>
        <v>DG$16</v>
      </c>
      <c r="DH1585" s="199" t="str">
        <f t="shared" si="2085"/>
        <v>DH$16</v>
      </c>
      <c r="DI1585" s="199" t="str">
        <f t="shared" si="2085"/>
        <v>DI$16</v>
      </c>
      <c r="DJ1585" s="199" t="str">
        <f t="shared" si="2085"/>
        <v>DJ$16</v>
      </c>
      <c r="DK1585" s="199" t="str">
        <f t="shared" si="2085"/>
        <v>DK$16</v>
      </c>
      <c r="DL1585" s="199" t="str">
        <f t="shared" si="2085"/>
        <v>DL$16</v>
      </c>
    </row>
    <row r="1586" spans="1:116" x14ac:dyDescent="0.4">
      <c r="A1586" s="174"/>
      <c r="E1586" s="8"/>
      <c r="G1586" s="175" t="s">
        <v>462</v>
      </c>
      <c r="H1586" s="200"/>
      <c r="I1586" s="201"/>
      <c r="J1586" s="201"/>
      <c r="K1586" s="202"/>
      <c r="L1586" s="202"/>
      <c r="M1586" s="202"/>
      <c r="N1586" s="202"/>
      <c r="O1586" s="202"/>
      <c r="P1586" s="202"/>
      <c r="R1586" s="202"/>
      <c r="S1586" s="199" t="str">
        <f t="shared" ref="S1586:AX1586" si="2086">S$21</f>
        <v>S$17</v>
      </c>
      <c r="T1586" s="199" t="str">
        <f t="shared" si="2086"/>
        <v>T$17</v>
      </c>
      <c r="U1586" s="199" t="str">
        <f t="shared" si="2086"/>
        <v>U$17</v>
      </c>
      <c r="V1586" s="199" t="str">
        <f t="shared" si="2086"/>
        <v>V$17</v>
      </c>
      <c r="W1586" s="199" t="str">
        <f t="shared" si="2086"/>
        <v>W$17</v>
      </c>
      <c r="X1586" s="199" t="str">
        <f t="shared" si="2086"/>
        <v>X$17</v>
      </c>
      <c r="Y1586" s="199" t="str">
        <f t="shared" si="2086"/>
        <v>Y$17</v>
      </c>
      <c r="Z1586" s="199" t="str">
        <f t="shared" si="2086"/>
        <v>Z$17</v>
      </c>
      <c r="AA1586" s="199" t="str">
        <f t="shared" si="2086"/>
        <v>AA$17</v>
      </c>
      <c r="AB1586" s="199" t="str">
        <f t="shared" si="2086"/>
        <v>AB$17</v>
      </c>
      <c r="AC1586" s="199" t="str">
        <f t="shared" si="2086"/>
        <v>AC$17</v>
      </c>
      <c r="AD1586" s="199" t="str">
        <f t="shared" si="2086"/>
        <v>AD$17</v>
      </c>
      <c r="AE1586" s="199" t="str">
        <f t="shared" si="2086"/>
        <v>AE$17</v>
      </c>
      <c r="AF1586" s="199" t="str">
        <f t="shared" si="2086"/>
        <v>AF$17</v>
      </c>
      <c r="AG1586" s="199" t="str">
        <f t="shared" si="2086"/>
        <v>AG$17</v>
      </c>
      <c r="AH1586" s="199" t="str">
        <f t="shared" si="2086"/>
        <v>AH$17</v>
      </c>
      <c r="AI1586" s="199" t="str">
        <f t="shared" si="2086"/>
        <v>AI$17</v>
      </c>
      <c r="AJ1586" s="199" t="str">
        <f t="shared" si="2086"/>
        <v>AJ$17</v>
      </c>
      <c r="AK1586" s="199" t="str">
        <f t="shared" si="2086"/>
        <v>AK$17</v>
      </c>
      <c r="AL1586" s="199" t="str">
        <f t="shared" si="2086"/>
        <v>AL$17</v>
      </c>
      <c r="AM1586" s="199" t="str">
        <f t="shared" si="2086"/>
        <v>AM$17</v>
      </c>
      <c r="AN1586" s="199" t="str">
        <f t="shared" si="2086"/>
        <v>AN$17</v>
      </c>
      <c r="AO1586" s="199" t="str">
        <f t="shared" si="2086"/>
        <v>AO$17</v>
      </c>
      <c r="AP1586" s="199" t="str">
        <f t="shared" si="2086"/>
        <v>AP$17</v>
      </c>
      <c r="AQ1586" s="199" t="str">
        <f t="shared" si="2086"/>
        <v>AQ$17</v>
      </c>
      <c r="AR1586" s="199" t="str">
        <f t="shared" si="2086"/>
        <v>AR$17</v>
      </c>
      <c r="AS1586" s="199" t="str">
        <f t="shared" si="2086"/>
        <v>AS$17</v>
      </c>
      <c r="AT1586" s="199" t="str">
        <f t="shared" si="2086"/>
        <v>AT$17</v>
      </c>
      <c r="AU1586" s="199" t="str">
        <f t="shared" si="2086"/>
        <v>AU$17</v>
      </c>
      <c r="AV1586" s="199" t="str">
        <f t="shared" si="2086"/>
        <v>AV$17</v>
      </c>
      <c r="AW1586" s="199" t="str">
        <f t="shared" si="2086"/>
        <v>AW$17</v>
      </c>
      <c r="AX1586" s="199" t="str">
        <f t="shared" si="2086"/>
        <v>AX$17</v>
      </c>
      <c r="AY1586" s="199" t="str">
        <f t="shared" ref="AY1586:CD1586" si="2087">AY$21</f>
        <v>AY$17</v>
      </c>
      <c r="AZ1586" s="199" t="str">
        <f t="shared" si="2087"/>
        <v>AZ$17</v>
      </c>
      <c r="BA1586" s="199" t="str">
        <f t="shared" si="2087"/>
        <v>BA$17</v>
      </c>
      <c r="BB1586" s="199" t="str">
        <f t="shared" si="2087"/>
        <v>BB$17</v>
      </c>
      <c r="BC1586" s="199" t="str">
        <f t="shared" si="2087"/>
        <v>BC$17</v>
      </c>
      <c r="BD1586" s="199" t="str">
        <f t="shared" si="2087"/>
        <v>BD$17</v>
      </c>
      <c r="BE1586" s="199" t="str">
        <f t="shared" si="2087"/>
        <v>BE$17</v>
      </c>
      <c r="BF1586" s="199" t="str">
        <f t="shared" si="2087"/>
        <v>BF$17</v>
      </c>
      <c r="BG1586" s="199" t="str">
        <f t="shared" si="2087"/>
        <v>BG$17</v>
      </c>
      <c r="BH1586" s="199" t="str">
        <f t="shared" si="2087"/>
        <v>BH$17</v>
      </c>
      <c r="BI1586" s="199" t="str">
        <f t="shared" si="2087"/>
        <v>BI$17</v>
      </c>
      <c r="BJ1586" s="199" t="str">
        <f t="shared" si="2087"/>
        <v>BJ$17</v>
      </c>
      <c r="BK1586" s="199" t="str">
        <f t="shared" si="2087"/>
        <v>BK$17</v>
      </c>
      <c r="BL1586" s="199" t="str">
        <f t="shared" si="2087"/>
        <v>BL$17</v>
      </c>
      <c r="BM1586" s="199" t="str">
        <f t="shared" si="2087"/>
        <v>BM$17</v>
      </c>
      <c r="BN1586" s="199" t="str">
        <f t="shared" si="2087"/>
        <v>BN$17</v>
      </c>
      <c r="BO1586" s="199" t="str">
        <f t="shared" si="2087"/>
        <v>BO$17</v>
      </c>
      <c r="BP1586" s="199" t="str">
        <f t="shared" si="2087"/>
        <v>BP$17</v>
      </c>
      <c r="BQ1586" s="199" t="str">
        <f t="shared" si="2087"/>
        <v>BQ$17</v>
      </c>
      <c r="BR1586" s="199" t="str">
        <f t="shared" si="2087"/>
        <v>BR$17</v>
      </c>
      <c r="BS1586" s="199" t="str">
        <f t="shared" si="2087"/>
        <v>BS$17</v>
      </c>
      <c r="BT1586" s="199" t="str">
        <f t="shared" si="2087"/>
        <v>BT$17</v>
      </c>
      <c r="BU1586" s="199" t="str">
        <f t="shared" si="2087"/>
        <v>BU$17</v>
      </c>
      <c r="BV1586" s="199" t="str">
        <f t="shared" si="2087"/>
        <v>BV$17</v>
      </c>
      <c r="BW1586" s="199" t="str">
        <f t="shared" si="2087"/>
        <v>BW$17</v>
      </c>
      <c r="BX1586" s="199" t="str">
        <f t="shared" si="2087"/>
        <v>BX$17</v>
      </c>
      <c r="BY1586" s="199" t="str">
        <f t="shared" si="2087"/>
        <v>BY$17</v>
      </c>
      <c r="BZ1586" s="199" t="str">
        <f t="shared" si="2087"/>
        <v>BZ$17</v>
      </c>
      <c r="CA1586" s="199" t="str">
        <f t="shared" si="2087"/>
        <v>CA$17</v>
      </c>
      <c r="CB1586" s="199" t="str">
        <f t="shared" si="2087"/>
        <v>CB$17</v>
      </c>
      <c r="CC1586" s="199" t="str">
        <f t="shared" si="2087"/>
        <v>CC$17</v>
      </c>
      <c r="CD1586" s="199" t="str">
        <f t="shared" si="2087"/>
        <v>CD$17</v>
      </c>
      <c r="CE1586" s="199" t="str">
        <f t="shared" ref="CE1586:CL1586" si="2088">CE$21</f>
        <v>CE$17</v>
      </c>
      <c r="CF1586" s="199" t="str">
        <f t="shared" si="2088"/>
        <v>CF$17</v>
      </c>
      <c r="CG1586" s="199" t="str">
        <f t="shared" si="2088"/>
        <v>CG$17</v>
      </c>
      <c r="CH1586" s="199" t="str">
        <f t="shared" si="2088"/>
        <v>CH$17</v>
      </c>
      <c r="CI1586" s="199" t="str">
        <f t="shared" si="2088"/>
        <v>CI$17</v>
      </c>
      <c r="CJ1586" s="199" t="str">
        <f t="shared" si="2088"/>
        <v>CJ$17</v>
      </c>
      <c r="CK1586" s="199" t="str">
        <f t="shared" si="2088"/>
        <v>CK$17</v>
      </c>
      <c r="CL1586" s="199" t="str">
        <f t="shared" si="2088"/>
        <v>CL$17</v>
      </c>
      <c r="CN1586" s="201"/>
      <c r="CO1586" s="199" t="str">
        <f t="shared" ref="CO1586:DL1586" si="2089">CO$21</f>
        <v>CO$17</v>
      </c>
      <c r="CP1586" s="199" t="str">
        <f t="shared" si="2089"/>
        <v>CP$17</v>
      </c>
      <c r="CQ1586" s="199" t="str">
        <f t="shared" si="2089"/>
        <v>CQ$17</v>
      </c>
      <c r="CR1586" s="199" t="str">
        <f t="shared" si="2089"/>
        <v>CR$17</v>
      </c>
      <c r="CS1586" s="199" t="str">
        <f t="shared" si="2089"/>
        <v>CS$17</v>
      </c>
      <c r="CT1586" s="199" t="str">
        <f t="shared" si="2089"/>
        <v>CT$17</v>
      </c>
      <c r="CU1586" s="199" t="str">
        <f t="shared" si="2089"/>
        <v>CU$17</v>
      </c>
      <c r="CV1586" s="199" t="str">
        <f t="shared" si="2089"/>
        <v>CV$17</v>
      </c>
      <c r="CW1586" s="199" t="str">
        <f t="shared" si="2089"/>
        <v>CW$17</v>
      </c>
      <c r="CX1586" s="199" t="str">
        <f t="shared" si="2089"/>
        <v>CX$17</v>
      </c>
      <c r="CY1586" s="199" t="str">
        <f t="shared" si="2089"/>
        <v>CY$17</v>
      </c>
      <c r="CZ1586" s="199" t="str">
        <f t="shared" si="2089"/>
        <v>CZ$17</v>
      </c>
      <c r="DA1586" s="199" t="str">
        <f t="shared" si="2089"/>
        <v>DA$17</v>
      </c>
      <c r="DB1586" s="199" t="str">
        <f t="shared" si="2089"/>
        <v>DB$17</v>
      </c>
      <c r="DC1586" s="199" t="str">
        <f t="shared" si="2089"/>
        <v>DC$17</v>
      </c>
      <c r="DD1586" s="199" t="str">
        <f t="shared" si="2089"/>
        <v>DD$17</v>
      </c>
      <c r="DE1586" s="199" t="str">
        <f t="shared" si="2089"/>
        <v>DE$17</v>
      </c>
      <c r="DF1586" s="199" t="str">
        <f t="shared" si="2089"/>
        <v>DF$17</v>
      </c>
      <c r="DG1586" s="199" t="str">
        <f t="shared" si="2089"/>
        <v>DG$17</v>
      </c>
      <c r="DH1586" s="199" t="str">
        <f t="shared" si="2089"/>
        <v>DH$17</v>
      </c>
      <c r="DI1586" s="199" t="str">
        <f t="shared" si="2089"/>
        <v>DI$17</v>
      </c>
      <c r="DJ1586" s="199" t="str">
        <f t="shared" si="2089"/>
        <v>DJ$17</v>
      </c>
      <c r="DK1586" s="199" t="str">
        <f t="shared" si="2089"/>
        <v>DK$17</v>
      </c>
      <c r="DL1586" s="199" t="str">
        <f t="shared" si="2089"/>
        <v>DL$17</v>
      </c>
    </row>
    <row r="1587" spans="1:116" x14ac:dyDescent="0.4">
      <c r="A1587" s="174"/>
      <c r="E1587" s="8"/>
      <c r="G1587" s="175" t="s">
        <v>491</v>
      </c>
      <c r="H1587" s="200"/>
      <c r="I1587" s="201"/>
      <c r="J1587" s="201"/>
      <c r="K1587" s="202"/>
      <c r="L1587" s="202"/>
      <c r="M1587" s="202"/>
      <c r="N1587" s="202"/>
      <c r="O1587" s="202"/>
      <c r="P1587" s="202"/>
      <c r="R1587" s="202"/>
      <c r="S1587" s="190"/>
      <c r="T1587" s="190"/>
      <c r="U1587" s="190"/>
      <c r="V1587" s="190"/>
      <c r="W1587" s="190"/>
      <c r="X1587" s="190"/>
      <c r="Y1587" s="190"/>
      <c r="Z1587" s="190"/>
      <c r="AA1587" s="190"/>
      <c r="AB1587" s="190"/>
      <c r="AC1587" s="190"/>
      <c r="AD1587" s="190"/>
      <c r="AE1587" s="190"/>
      <c r="AF1587" s="190"/>
      <c r="AG1587" s="190"/>
      <c r="AH1587" s="190"/>
      <c r="AI1587" s="190"/>
      <c r="AJ1587" s="190"/>
      <c r="AK1587" s="190"/>
      <c r="AL1587" s="190"/>
      <c r="AM1587" s="190"/>
      <c r="AN1587" s="190"/>
      <c r="AO1587" s="190"/>
      <c r="AP1587" s="190"/>
      <c r="AQ1587" s="190"/>
      <c r="AR1587" s="190"/>
      <c r="AS1587" s="190"/>
      <c r="AT1587" s="190"/>
      <c r="AU1587" s="190"/>
      <c r="AV1587" s="190"/>
      <c r="AW1587" s="190"/>
      <c r="AX1587" s="190"/>
      <c r="AY1587" s="190"/>
      <c r="AZ1587" s="190"/>
      <c r="BA1587" s="190"/>
      <c r="BB1587" s="190"/>
      <c r="BC1587" s="190"/>
      <c r="BD1587" s="190"/>
      <c r="BE1587" s="190"/>
      <c r="BF1587" s="190"/>
      <c r="BG1587" s="190"/>
      <c r="BH1587" s="190"/>
      <c r="BI1587" s="190"/>
      <c r="BJ1587" s="190"/>
      <c r="BK1587" s="190"/>
      <c r="BL1587" s="190"/>
      <c r="BM1587" s="190"/>
      <c r="BN1587" s="190"/>
      <c r="BO1587" s="190"/>
      <c r="BP1587" s="190"/>
      <c r="BQ1587" s="190"/>
      <c r="BR1587" s="190"/>
      <c r="BS1587" s="190"/>
      <c r="BT1587" s="190"/>
      <c r="BU1587" s="190"/>
      <c r="BV1587" s="190"/>
      <c r="BW1587" s="190"/>
      <c r="BX1587" s="190"/>
      <c r="BY1587" s="190"/>
      <c r="BZ1587" s="190"/>
      <c r="CA1587" s="190"/>
      <c r="CB1587" s="190"/>
      <c r="CC1587" s="190"/>
      <c r="CD1587" s="190"/>
      <c r="CE1587" s="190"/>
      <c r="CF1587" s="190"/>
      <c r="CG1587" s="190"/>
      <c r="CH1587" s="190"/>
      <c r="CI1587" s="190"/>
      <c r="CJ1587" s="190"/>
      <c r="CK1587" s="190"/>
      <c r="CL1587" s="190"/>
      <c r="CN1587" s="201"/>
      <c r="CO1587" s="190"/>
      <c r="CP1587" s="190"/>
      <c r="CQ1587" s="190"/>
      <c r="CR1587" s="190"/>
      <c r="CS1587" s="190"/>
      <c r="CT1587" s="190"/>
      <c r="CU1587" s="190"/>
      <c r="CV1587" s="190"/>
      <c r="CW1587" s="190"/>
      <c r="CX1587" s="190"/>
      <c r="CY1587" s="190"/>
      <c r="CZ1587" s="190"/>
      <c r="DA1587" s="190"/>
      <c r="DB1587" s="190"/>
      <c r="DC1587" s="190"/>
      <c r="DD1587" s="190"/>
      <c r="DE1587" s="190"/>
      <c r="DF1587" s="190"/>
      <c r="DG1587" s="190"/>
      <c r="DH1587" s="190"/>
      <c r="DI1587" s="190"/>
      <c r="DJ1587" s="190"/>
      <c r="DK1587" s="190"/>
      <c r="DL1587" s="190"/>
    </row>
    <row r="1588" spans="1:116" x14ac:dyDescent="0.4">
      <c r="A1588" s="174"/>
      <c r="E1588" s="8"/>
      <c r="G1588" s="175" t="s">
        <v>505</v>
      </c>
      <c r="H1588" s="200"/>
      <c r="I1588" s="201"/>
      <c r="J1588" s="201"/>
      <c r="K1588" s="202"/>
      <c r="L1588" s="202"/>
      <c r="M1588" s="202"/>
      <c r="N1588" s="202"/>
      <c r="O1588" s="202"/>
      <c r="P1588" s="202"/>
      <c r="R1588" s="202"/>
      <c r="S1588" s="190"/>
      <c r="T1588" s="190"/>
      <c r="U1588" s="190"/>
      <c r="V1588" s="190"/>
      <c r="W1588" s="190"/>
      <c r="X1588" s="190"/>
      <c r="Y1588" s="190"/>
      <c r="Z1588" s="190"/>
      <c r="AA1588" s="190"/>
      <c r="AB1588" s="190"/>
      <c r="AC1588" s="190"/>
      <c r="AD1588" s="190"/>
      <c r="AE1588" s="190"/>
      <c r="AF1588" s="190"/>
      <c r="AG1588" s="190"/>
      <c r="AH1588" s="190"/>
      <c r="AI1588" s="190"/>
      <c r="AJ1588" s="190"/>
      <c r="AK1588" s="190"/>
      <c r="AL1588" s="190"/>
      <c r="AM1588" s="190"/>
      <c r="AN1588" s="190"/>
      <c r="AO1588" s="190"/>
      <c r="AP1588" s="190"/>
      <c r="AQ1588" s="190"/>
      <c r="AR1588" s="190"/>
      <c r="AS1588" s="190"/>
      <c r="AT1588" s="190"/>
      <c r="AU1588" s="190"/>
      <c r="AV1588" s="190"/>
      <c r="AW1588" s="190"/>
      <c r="AX1588" s="190"/>
      <c r="AY1588" s="190"/>
      <c r="AZ1588" s="190"/>
      <c r="BA1588" s="190"/>
      <c r="BB1588" s="190"/>
      <c r="BC1588" s="190"/>
      <c r="BD1588" s="190"/>
      <c r="BE1588" s="190"/>
      <c r="BF1588" s="190"/>
      <c r="BG1588" s="190"/>
      <c r="BH1588" s="190"/>
      <c r="BI1588" s="190"/>
      <c r="BJ1588" s="190"/>
      <c r="BK1588" s="190"/>
      <c r="BL1588" s="190"/>
      <c r="BM1588" s="190"/>
      <c r="BN1588" s="190"/>
      <c r="BO1588" s="190"/>
      <c r="BP1588" s="190"/>
      <c r="BQ1588" s="190"/>
      <c r="BR1588" s="190"/>
      <c r="BS1588" s="190"/>
      <c r="BT1588" s="190"/>
      <c r="BU1588" s="190"/>
      <c r="BV1588" s="190"/>
      <c r="BW1588" s="190"/>
      <c r="BX1588" s="190"/>
      <c r="BY1588" s="190"/>
      <c r="BZ1588" s="190"/>
      <c r="CA1588" s="190"/>
      <c r="CB1588" s="190"/>
      <c r="CC1588" s="190"/>
      <c r="CD1588" s="190"/>
      <c r="CE1588" s="190"/>
      <c r="CF1588" s="190"/>
      <c r="CG1588" s="190"/>
      <c r="CH1588" s="190"/>
      <c r="CI1588" s="190"/>
      <c r="CJ1588" s="190"/>
      <c r="CK1588" s="190"/>
      <c r="CL1588" s="190"/>
      <c r="CN1588" s="201"/>
      <c r="CO1588" s="190"/>
      <c r="CP1588" s="190"/>
      <c r="CQ1588" s="190"/>
      <c r="CR1588" s="190"/>
      <c r="CS1588" s="190"/>
      <c r="CT1588" s="190"/>
      <c r="CU1588" s="190"/>
      <c r="CV1588" s="190"/>
      <c r="CW1588" s="190"/>
      <c r="CX1588" s="190"/>
      <c r="CY1588" s="190"/>
      <c r="CZ1588" s="190"/>
      <c r="DA1588" s="190"/>
      <c r="DB1588" s="190"/>
      <c r="DC1588" s="190"/>
      <c r="DD1588" s="190"/>
      <c r="DE1588" s="190"/>
      <c r="DF1588" s="190"/>
      <c r="DG1588" s="190"/>
      <c r="DH1588" s="190"/>
      <c r="DI1588" s="190"/>
      <c r="DJ1588" s="190"/>
      <c r="DK1588" s="190"/>
      <c r="DL1588" s="190"/>
    </row>
    <row r="1589" spans="1:116" x14ac:dyDescent="0.4">
      <c r="A1589" s="174"/>
      <c r="E1589" s="8"/>
      <c r="G1589" s="175" t="s">
        <v>463</v>
      </c>
      <c r="H1589" s="200"/>
      <c r="I1589" s="201"/>
      <c r="J1589" s="201"/>
      <c r="K1589" s="202"/>
      <c r="L1589" s="202"/>
      <c r="M1589" s="202"/>
      <c r="N1589" s="202"/>
      <c r="O1589" s="202"/>
      <c r="P1589" s="202"/>
      <c r="R1589" s="202"/>
      <c r="S1589" s="190" t="str">
        <f t="shared" ref="S1589:AX1589" si="2090">S$22</f>
        <v>S$18</v>
      </c>
      <c r="T1589" s="190" t="str">
        <f t="shared" si="2090"/>
        <v>T$18</v>
      </c>
      <c r="U1589" s="190" t="str">
        <f t="shared" si="2090"/>
        <v>U$18</v>
      </c>
      <c r="V1589" s="190" t="str">
        <f t="shared" si="2090"/>
        <v>V$18</v>
      </c>
      <c r="W1589" s="190" t="str">
        <f t="shared" si="2090"/>
        <v>W$18</v>
      </c>
      <c r="X1589" s="190" t="str">
        <f t="shared" si="2090"/>
        <v>X$18</v>
      </c>
      <c r="Y1589" s="190" t="str">
        <f t="shared" si="2090"/>
        <v>Y$18</v>
      </c>
      <c r="Z1589" s="190" t="str">
        <f t="shared" si="2090"/>
        <v>Z$18</v>
      </c>
      <c r="AA1589" s="190" t="str">
        <f t="shared" si="2090"/>
        <v>AA$18</v>
      </c>
      <c r="AB1589" s="190" t="str">
        <f t="shared" si="2090"/>
        <v>AB$18</v>
      </c>
      <c r="AC1589" s="190" t="str">
        <f t="shared" si="2090"/>
        <v>AC$18</v>
      </c>
      <c r="AD1589" s="190" t="str">
        <f t="shared" si="2090"/>
        <v>AD$18</v>
      </c>
      <c r="AE1589" s="190" t="str">
        <f t="shared" si="2090"/>
        <v>AE$18</v>
      </c>
      <c r="AF1589" s="190" t="str">
        <f t="shared" si="2090"/>
        <v>AF$18</v>
      </c>
      <c r="AG1589" s="190" t="str">
        <f t="shared" si="2090"/>
        <v>AG$18</v>
      </c>
      <c r="AH1589" s="190" t="str">
        <f t="shared" si="2090"/>
        <v>AH$18</v>
      </c>
      <c r="AI1589" s="190" t="str">
        <f t="shared" si="2090"/>
        <v>AI$18</v>
      </c>
      <c r="AJ1589" s="190" t="str">
        <f t="shared" si="2090"/>
        <v>AJ$18</v>
      </c>
      <c r="AK1589" s="190" t="str">
        <f t="shared" si="2090"/>
        <v>AK$18</v>
      </c>
      <c r="AL1589" s="190" t="str">
        <f t="shared" si="2090"/>
        <v>AL$18</v>
      </c>
      <c r="AM1589" s="190" t="str">
        <f t="shared" si="2090"/>
        <v>AM$18</v>
      </c>
      <c r="AN1589" s="190" t="str">
        <f t="shared" si="2090"/>
        <v>AN$18</v>
      </c>
      <c r="AO1589" s="190" t="str">
        <f t="shared" si="2090"/>
        <v>AO$18</v>
      </c>
      <c r="AP1589" s="190" t="str">
        <f t="shared" si="2090"/>
        <v>AP$18</v>
      </c>
      <c r="AQ1589" s="190" t="str">
        <f t="shared" si="2090"/>
        <v>AQ$18</v>
      </c>
      <c r="AR1589" s="190" t="str">
        <f t="shared" si="2090"/>
        <v>AR$18</v>
      </c>
      <c r="AS1589" s="190" t="str">
        <f t="shared" si="2090"/>
        <v>AS$18</v>
      </c>
      <c r="AT1589" s="190" t="str">
        <f t="shared" si="2090"/>
        <v>AT$18</v>
      </c>
      <c r="AU1589" s="190" t="str">
        <f t="shared" si="2090"/>
        <v>AU$18</v>
      </c>
      <c r="AV1589" s="190" t="str">
        <f t="shared" si="2090"/>
        <v>AV$18</v>
      </c>
      <c r="AW1589" s="190" t="str">
        <f t="shared" si="2090"/>
        <v>AW$18</v>
      </c>
      <c r="AX1589" s="190" t="str">
        <f t="shared" si="2090"/>
        <v>AX$18</v>
      </c>
      <c r="AY1589" s="190" t="str">
        <f t="shared" ref="AY1589:CD1589" si="2091">AY$22</f>
        <v>AY$18</v>
      </c>
      <c r="AZ1589" s="190" t="str">
        <f t="shared" si="2091"/>
        <v>AZ$18</v>
      </c>
      <c r="BA1589" s="190" t="str">
        <f t="shared" si="2091"/>
        <v>BA$18</v>
      </c>
      <c r="BB1589" s="190" t="str">
        <f t="shared" si="2091"/>
        <v>BB$18</v>
      </c>
      <c r="BC1589" s="190" t="str">
        <f t="shared" si="2091"/>
        <v>BC$18</v>
      </c>
      <c r="BD1589" s="190" t="str">
        <f t="shared" si="2091"/>
        <v>BD$18</v>
      </c>
      <c r="BE1589" s="190" t="str">
        <f t="shared" si="2091"/>
        <v>BE$18</v>
      </c>
      <c r="BF1589" s="190" t="str">
        <f t="shared" si="2091"/>
        <v>BF$18</v>
      </c>
      <c r="BG1589" s="190" t="str">
        <f t="shared" si="2091"/>
        <v>BG$18</v>
      </c>
      <c r="BH1589" s="190" t="str">
        <f t="shared" si="2091"/>
        <v>BH$18</v>
      </c>
      <c r="BI1589" s="190" t="str">
        <f t="shared" si="2091"/>
        <v>BI$18</v>
      </c>
      <c r="BJ1589" s="190" t="str">
        <f t="shared" si="2091"/>
        <v>BJ$18</v>
      </c>
      <c r="BK1589" s="190" t="str">
        <f t="shared" si="2091"/>
        <v>BK$18</v>
      </c>
      <c r="BL1589" s="190" t="str">
        <f t="shared" si="2091"/>
        <v>BL$18</v>
      </c>
      <c r="BM1589" s="190" t="str">
        <f t="shared" si="2091"/>
        <v>BM$18</v>
      </c>
      <c r="BN1589" s="190" t="str">
        <f t="shared" si="2091"/>
        <v>BN$18</v>
      </c>
      <c r="BO1589" s="190" t="str">
        <f t="shared" si="2091"/>
        <v>BO$18</v>
      </c>
      <c r="BP1589" s="190" t="str">
        <f t="shared" si="2091"/>
        <v>BP$18</v>
      </c>
      <c r="BQ1589" s="190" t="str">
        <f t="shared" si="2091"/>
        <v>BQ$18</v>
      </c>
      <c r="BR1589" s="190" t="str">
        <f t="shared" si="2091"/>
        <v>BR$18</v>
      </c>
      <c r="BS1589" s="190" t="str">
        <f t="shared" si="2091"/>
        <v>BS$18</v>
      </c>
      <c r="BT1589" s="190" t="str">
        <f t="shared" si="2091"/>
        <v>BT$18</v>
      </c>
      <c r="BU1589" s="190" t="str">
        <f t="shared" si="2091"/>
        <v>BU$18</v>
      </c>
      <c r="BV1589" s="190" t="str">
        <f t="shared" si="2091"/>
        <v>BV$18</v>
      </c>
      <c r="BW1589" s="190" t="str">
        <f t="shared" si="2091"/>
        <v>BW$18</v>
      </c>
      <c r="BX1589" s="190" t="str">
        <f t="shared" si="2091"/>
        <v>BX$18</v>
      </c>
      <c r="BY1589" s="190" t="str">
        <f t="shared" si="2091"/>
        <v>BY$18</v>
      </c>
      <c r="BZ1589" s="190" t="str">
        <f t="shared" si="2091"/>
        <v>BZ$18</v>
      </c>
      <c r="CA1589" s="190" t="str">
        <f t="shared" si="2091"/>
        <v>CA$18</v>
      </c>
      <c r="CB1589" s="190" t="str">
        <f t="shared" si="2091"/>
        <v>CB$18</v>
      </c>
      <c r="CC1589" s="190" t="str">
        <f t="shared" si="2091"/>
        <v>CC$18</v>
      </c>
      <c r="CD1589" s="190" t="str">
        <f t="shared" si="2091"/>
        <v>CD$18</v>
      </c>
      <c r="CE1589" s="190" t="str">
        <f t="shared" ref="CE1589:CL1589" si="2092">CE$22</f>
        <v>CE$18</v>
      </c>
      <c r="CF1589" s="190" t="str">
        <f t="shared" si="2092"/>
        <v>CF$18</v>
      </c>
      <c r="CG1589" s="190" t="str">
        <f t="shared" si="2092"/>
        <v>CG$18</v>
      </c>
      <c r="CH1589" s="190" t="str">
        <f t="shared" si="2092"/>
        <v>CH$18</v>
      </c>
      <c r="CI1589" s="190" t="str">
        <f t="shared" si="2092"/>
        <v>CI$18</v>
      </c>
      <c r="CJ1589" s="190" t="str">
        <f t="shared" si="2092"/>
        <v>CJ$18</v>
      </c>
      <c r="CK1589" s="190" t="str">
        <f t="shared" si="2092"/>
        <v>CK$18</v>
      </c>
      <c r="CL1589" s="190" t="str">
        <f t="shared" si="2092"/>
        <v>CL$18</v>
      </c>
      <c r="CN1589" s="201"/>
      <c r="CO1589" s="190" t="str">
        <f t="shared" ref="CO1589:DL1589" si="2093">CO$22</f>
        <v>CO$18</v>
      </c>
      <c r="CP1589" s="190" t="str">
        <f t="shared" si="2093"/>
        <v>CP$18</v>
      </c>
      <c r="CQ1589" s="190" t="str">
        <f t="shared" si="2093"/>
        <v>CQ$18</v>
      </c>
      <c r="CR1589" s="190" t="str">
        <f t="shared" si="2093"/>
        <v>CR$18</v>
      </c>
      <c r="CS1589" s="190" t="str">
        <f t="shared" si="2093"/>
        <v>CS$18</v>
      </c>
      <c r="CT1589" s="190" t="str">
        <f t="shared" si="2093"/>
        <v>CT$18</v>
      </c>
      <c r="CU1589" s="190" t="str">
        <f t="shared" si="2093"/>
        <v>CU$18</v>
      </c>
      <c r="CV1589" s="190" t="str">
        <f t="shared" si="2093"/>
        <v>CV$18</v>
      </c>
      <c r="CW1589" s="190" t="str">
        <f t="shared" si="2093"/>
        <v>CW$18</v>
      </c>
      <c r="CX1589" s="190" t="str">
        <f t="shared" si="2093"/>
        <v>CX$18</v>
      </c>
      <c r="CY1589" s="190" t="str">
        <f t="shared" si="2093"/>
        <v>CY$18</v>
      </c>
      <c r="CZ1589" s="190" t="str">
        <f t="shared" si="2093"/>
        <v>CZ$18</v>
      </c>
      <c r="DA1589" s="190" t="str">
        <f t="shared" si="2093"/>
        <v>DA$18</v>
      </c>
      <c r="DB1589" s="190" t="str">
        <f t="shared" si="2093"/>
        <v>DB$18</v>
      </c>
      <c r="DC1589" s="190" t="str">
        <f t="shared" si="2093"/>
        <v>DC$18</v>
      </c>
      <c r="DD1589" s="190" t="str">
        <f t="shared" si="2093"/>
        <v>DD$18</v>
      </c>
      <c r="DE1589" s="190" t="str">
        <f t="shared" si="2093"/>
        <v>DE$18</v>
      </c>
      <c r="DF1589" s="190" t="str">
        <f t="shared" si="2093"/>
        <v>DF$18</v>
      </c>
      <c r="DG1589" s="190" t="str">
        <f t="shared" si="2093"/>
        <v>DG$18</v>
      </c>
      <c r="DH1589" s="190" t="str">
        <f t="shared" si="2093"/>
        <v>DH$18</v>
      </c>
      <c r="DI1589" s="190" t="str">
        <f t="shared" si="2093"/>
        <v>DI$18</v>
      </c>
      <c r="DJ1589" s="190" t="str">
        <f t="shared" si="2093"/>
        <v>DJ$18</v>
      </c>
      <c r="DK1589" s="190" t="str">
        <f t="shared" si="2093"/>
        <v>DK$18</v>
      </c>
      <c r="DL1589" s="190" t="str">
        <f t="shared" si="2093"/>
        <v>DL$18</v>
      </c>
    </row>
    <row r="1590" spans="1:116" x14ac:dyDescent="0.4">
      <c r="A1590" s="174"/>
      <c r="E1590" s="8"/>
      <c r="G1590" s="175" t="s">
        <v>464</v>
      </c>
      <c r="H1590" s="200"/>
      <c r="I1590" s="201"/>
      <c r="J1590" s="201"/>
      <c r="K1590" s="202"/>
      <c r="L1590" s="202"/>
      <c r="M1590" s="202"/>
      <c r="N1590" s="202"/>
      <c r="O1590" s="202"/>
      <c r="P1590" s="202"/>
      <c r="R1590" s="202"/>
      <c r="S1590" s="190" t="str">
        <f t="shared" ref="S1590:AX1590" si="2094">S$23</f>
        <v>S$19</v>
      </c>
      <c r="T1590" s="190" t="str">
        <f t="shared" si="2094"/>
        <v>T$19</v>
      </c>
      <c r="U1590" s="190" t="str">
        <f t="shared" si="2094"/>
        <v>U$19</v>
      </c>
      <c r="V1590" s="190" t="str">
        <f t="shared" si="2094"/>
        <v>V$19</v>
      </c>
      <c r="W1590" s="190" t="str">
        <f t="shared" si="2094"/>
        <v>W$19</v>
      </c>
      <c r="X1590" s="190" t="str">
        <f t="shared" si="2094"/>
        <v>X$19</v>
      </c>
      <c r="Y1590" s="190" t="str">
        <f t="shared" si="2094"/>
        <v>Y$19</v>
      </c>
      <c r="Z1590" s="190" t="str">
        <f t="shared" si="2094"/>
        <v>Z$19</v>
      </c>
      <c r="AA1590" s="190" t="str">
        <f t="shared" si="2094"/>
        <v>AA$19</v>
      </c>
      <c r="AB1590" s="190" t="str">
        <f t="shared" si="2094"/>
        <v>AB$19</v>
      </c>
      <c r="AC1590" s="190" t="str">
        <f t="shared" si="2094"/>
        <v>AC$19</v>
      </c>
      <c r="AD1590" s="190" t="str">
        <f t="shared" si="2094"/>
        <v>AD$19</v>
      </c>
      <c r="AE1590" s="190" t="str">
        <f t="shared" si="2094"/>
        <v>AE$19</v>
      </c>
      <c r="AF1590" s="190" t="str">
        <f t="shared" si="2094"/>
        <v>AF$19</v>
      </c>
      <c r="AG1590" s="190" t="str">
        <f t="shared" si="2094"/>
        <v>AG$19</v>
      </c>
      <c r="AH1590" s="190" t="str">
        <f t="shared" si="2094"/>
        <v>AH$19</v>
      </c>
      <c r="AI1590" s="190" t="str">
        <f t="shared" si="2094"/>
        <v>AI$19</v>
      </c>
      <c r="AJ1590" s="190" t="str">
        <f t="shared" si="2094"/>
        <v>AJ$19</v>
      </c>
      <c r="AK1590" s="190" t="str">
        <f t="shared" si="2094"/>
        <v>AK$19</v>
      </c>
      <c r="AL1590" s="190" t="str">
        <f t="shared" si="2094"/>
        <v>AL$19</v>
      </c>
      <c r="AM1590" s="190" t="str">
        <f t="shared" si="2094"/>
        <v>AM$19</v>
      </c>
      <c r="AN1590" s="190" t="str">
        <f t="shared" si="2094"/>
        <v>AN$19</v>
      </c>
      <c r="AO1590" s="190" t="str">
        <f t="shared" si="2094"/>
        <v>AO$19</v>
      </c>
      <c r="AP1590" s="190" t="str">
        <f t="shared" si="2094"/>
        <v>AP$19</v>
      </c>
      <c r="AQ1590" s="190" t="str">
        <f t="shared" si="2094"/>
        <v>AQ$19</v>
      </c>
      <c r="AR1590" s="190" t="str">
        <f t="shared" si="2094"/>
        <v>AR$19</v>
      </c>
      <c r="AS1590" s="190" t="str">
        <f t="shared" si="2094"/>
        <v>AS$19</v>
      </c>
      <c r="AT1590" s="190" t="str">
        <f t="shared" si="2094"/>
        <v>AT$19</v>
      </c>
      <c r="AU1590" s="190" t="str">
        <f t="shared" si="2094"/>
        <v>AU$19</v>
      </c>
      <c r="AV1590" s="190" t="str">
        <f t="shared" si="2094"/>
        <v>AV$19</v>
      </c>
      <c r="AW1590" s="190" t="str">
        <f t="shared" si="2094"/>
        <v>AW$19</v>
      </c>
      <c r="AX1590" s="190" t="str">
        <f t="shared" si="2094"/>
        <v>AX$19</v>
      </c>
      <c r="AY1590" s="190" t="str">
        <f t="shared" ref="AY1590:CD1590" si="2095">AY$23</f>
        <v>AY$19</v>
      </c>
      <c r="AZ1590" s="190" t="str">
        <f t="shared" si="2095"/>
        <v>AZ$19</v>
      </c>
      <c r="BA1590" s="190" t="str">
        <f t="shared" si="2095"/>
        <v>BA$19</v>
      </c>
      <c r="BB1590" s="190" t="str">
        <f t="shared" si="2095"/>
        <v>BB$19</v>
      </c>
      <c r="BC1590" s="190" t="str">
        <f t="shared" si="2095"/>
        <v>BC$19</v>
      </c>
      <c r="BD1590" s="190" t="str">
        <f t="shared" si="2095"/>
        <v>BD$19</v>
      </c>
      <c r="BE1590" s="190" t="str">
        <f t="shared" si="2095"/>
        <v>BE$19</v>
      </c>
      <c r="BF1590" s="190" t="str">
        <f t="shared" si="2095"/>
        <v>BF$19</v>
      </c>
      <c r="BG1590" s="190" t="str">
        <f t="shared" si="2095"/>
        <v>BG$19</v>
      </c>
      <c r="BH1590" s="190" t="str">
        <f t="shared" si="2095"/>
        <v>BH$19</v>
      </c>
      <c r="BI1590" s="190" t="str">
        <f t="shared" si="2095"/>
        <v>BI$19</v>
      </c>
      <c r="BJ1590" s="190" t="str">
        <f t="shared" si="2095"/>
        <v>BJ$19</v>
      </c>
      <c r="BK1590" s="190" t="str">
        <f t="shared" si="2095"/>
        <v>BK$19</v>
      </c>
      <c r="BL1590" s="190" t="str">
        <f t="shared" si="2095"/>
        <v>BL$19</v>
      </c>
      <c r="BM1590" s="190" t="str">
        <f t="shared" si="2095"/>
        <v>BM$19</v>
      </c>
      <c r="BN1590" s="190" t="str">
        <f t="shared" si="2095"/>
        <v>BN$19</v>
      </c>
      <c r="BO1590" s="190" t="str">
        <f t="shared" si="2095"/>
        <v>BO$19</v>
      </c>
      <c r="BP1590" s="190" t="str">
        <f t="shared" si="2095"/>
        <v>BP$19</v>
      </c>
      <c r="BQ1590" s="190" t="str">
        <f t="shared" si="2095"/>
        <v>BQ$19</v>
      </c>
      <c r="BR1590" s="190" t="str">
        <f t="shared" si="2095"/>
        <v>BR$19</v>
      </c>
      <c r="BS1590" s="190" t="str">
        <f t="shared" si="2095"/>
        <v>BS$19</v>
      </c>
      <c r="BT1590" s="190" t="str">
        <f t="shared" si="2095"/>
        <v>BT$19</v>
      </c>
      <c r="BU1590" s="190" t="str">
        <f t="shared" si="2095"/>
        <v>BU$19</v>
      </c>
      <c r="BV1590" s="190" t="str">
        <f t="shared" si="2095"/>
        <v>BV$19</v>
      </c>
      <c r="BW1590" s="190" t="str">
        <f t="shared" si="2095"/>
        <v>BW$19</v>
      </c>
      <c r="BX1590" s="190" t="str">
        <f t="shared" si="2095"/>
        <v>BX$19</v>
      </c>
      <c r="BY1590" s="190" t="str">
        <f t="shared" si="2095"/>
        <v>BY$19</v>
      </c>
      <c r="BZ1590" s="190" t="str">
        <f t="shared" si="2095"/>
        <v>BZ$19</v>
      </c>
      <c r="CA1590" s="190" t="str">
        <f t="shared" si="2095"/>
        <v>CA$19</v>
      </c>
      <c r="CB1590" s="190" t="str">
        <f t="shared" si="2095"/>
        <v>CB$19</v>
      </c>
      <c r="CC1590" s="190" t="str">
        <f t="shared" si="2095"/>
        <v>CC$19</v>
      </c>
      <c r="CD1590" s="190" t="str">
        <f t="shared" si="2095"/>
        <v>CD$19</v>
      </c>
      <c r="CE1590" s="190" t="str">
        <f t="shared" ref="CE1590:CL1590" si="2096">CE$23</f>
        <v>CE$19</v>
      </c>
      <c r="CF1590" s="190" t="str">
        <f t="shared" si="2096"/>
        <v>CF$19</v>
      </c>
      <c r="CG1590" s="190" t="str">
        <f t="shared" si="2096"/>
        <v>CG$19</v>
      </c>
      <c r="CH1590" s="190" t="str">
        <f t="shared" si="2096"/>
        <v>CH$19</v>
      </c>
      <c r="CI1590" s="190" t="str">
        <f t="shared" si="2096"/>
        <v>CI$19</v>
      </c>
      <c r="CJ1590" s="190" t="str">
        <f t="shared" si="2096"/>
        <v>CJ$19</v>
      </c>
      <c r="CK1590" s="190" t="str">
        <f t="shared" si="2096"/>
        <v>CK$19</v>
      </c>
      <c r="CL1590" s="190" t="str">
        <f t="shared" si="2096"/>
        <v>CL$19</v>
      </c>
      <c r="CN1590" s="201"/>
      <c r="CO1590" s="190" t="str">
        <f t="shared" ref="CO1590:DL1590" si="2097">CO$23</f>
        <v>CO$19</v>
      </c>
      <c r="CP1590" s="190" t="str">
        <f t="shared" si="2097"/>
        <v>CP$19</v>
      </c>
      <c r="CQ1590" s="190" t="str">
        <f t="shared" si="2097"/>
        <v>CQ$19</v>
      </c>
      <c r="CR1590" s="190" t="str">
        <f t="shared" si="2097"/>
        <v>CR$19</v>
      </c>
      <c r="CS1590" s="190" t="str">
        <f t="shared" si="2097"/>
        <v>CS$19</v>
      </c>
      <c r="CT1590" s="190" t="str">
        <f t="shared" si="2097"/>
        <v>CT$19</v>
      </c>
      <c r="CU1590" s="190" t="str">
        <f t="shared" si="2097"/>
        <v>CU$19</v>
      </c>
      <c r="CV1590" s="190" t="str">
        <f t="shared" si="2097"/>
        <v>CV$19</v>
      </c>
      <c r="CW1590" s="190" t="str">
        <f t="shared" si="2097"/>
        <v>CW$19</v>
      </c>
      <c r="CX1590" s="190" t="str">
        <f t="shared" si="2097"/>
        <v>CX$19</v>
      </c>
      <c r="CY1590" s="190" t="str">
        <f t="shared" si="2097"/>
        <v>CY$19</v>
      </c>
      <c r="CZ1590" s="190" t="str">
        <f t="shared" si="2097"/>
        <v>CZ$19</v>
      </c>
      <c r="DA1590" s="190" t="str">
        <f t="shared" si="2097"/>
        <v>DA$19</v>
      </c>
      <c r="DB1590" s="190" t="str">
        <f t="shared" si="2097"/>
        <v>DB$19</v>
      </c>
      <c r="DC1590" s="190" t="str">
        <f t="shared" si="2097"/>
        <v>DC$19</v>
      </c>
      <c r="DD1590" s="190" t="str">
        <f t="shared" si="2097"/>
        <v>DD$19</v>
      </c>
      <c r="DE1590" s="190" t="str">
        <f t="shared" si="2097"/>
        <v>DE$19</v>
      </c>
      <c r="DF1590" s="190" t="str">
        <f t="shared" si="2097"/>
        <v>DF$19</v>
      </c>
      <c r="DG1590" s="190" t="str">
        <f t="shared" si="2097"/>
        <v>DG$19</v>
      </c>
      <c r="DH1590" s="190" t="str">
        <f t="shared" si="2097"/>
        <v>DH$19</v>
      </c>
      <c r="DI1590" s="190" t="str">
        <f t="shared" si="2097"/>
        <v>DI$19</v>
      </c>
      <c r="DJ1590" s="190" t="str">
        <f t="shared" si="2097"/>
        <v>DJ$19</v>
      </c>
      <c r="DK1590" s="190" t="str">
        <f t="shared" si="2097"/>
        <v>DK$19</v>
      </c>
      <c r="DL1590" s="190" t="str">
        <f t="shared" si="2097"/>
        <v>DL$19</v>
      </c>
    </row>
    <row r="1591" spans="1:116" x14ac:dyDescent="0.4">
      <c r="A1591" s="142" t="s">
        <v>218</v>
      </c>
      <c r="B1591" s="31" t="s">
        <v>81</v>
      </c>
      <c r="C1591" s="31"/>
      <c r="D1591" t="s">
        <v>776</v>
      </c>
      <c r="E1591" s="8" t="str">
        <f t="shared" ref="E1591:E1610" si="2098">ROW()&amp;" "&amp;D1591</f>
        <v>1591 UEREV - S</v>
      </c>
      <c r="F1591" t="s">
        <v>277</v>
      </c>
      <c r="G1591" s="143" t="s">
        <v>239</v>
      </c>
      <c r="H1591" s="142"/>
      <c r="I1591" s="144"/>
      <c r="J1591" s="144"/>
      <c r="K1591" s="142"/>
      <c r="L1591" s="142"/>
      <c r="M1591" s="142"/>
      <c r="N1591" s="142"/>
      <c r="O1591" s="142"/>
      <c r="P1591" s="142"/>
      <c r="R1591" s="143"/>
      <c r="S1591" s="168"/>
      <c r="T1591" s="168"/>
      <c r="U1591" s="168"/>
      <c r="V1591" s="168"/>
      <c r="W1591" s="168"/>
      <c r="X1591" s="168"/>
      <c r="Y1591" s="168"/>
      <c r="Z1591" s="168"/>
      <c r="AA1591" s="168"/>
      <c r="AB1591" s="168"/>
      <c r="AC1591" s="168"/>
      <c r="AD1591" s="168"/>
      <c r="AE1591" s="168"/>
      <c r="AF1591" s="168"/>
      <c r="AG1591" s="168"/>
      <c r="AH1591" s="168"/>
      <c r="AI1591" s="168"/>
      <c r="AJ1591" s="168"/>
      <c r="AK1591" s="168"/>
      <c r="AL1591" s="168"/>
      <c r="AM1591" s="168"/>
      <c r="AN1591" s="168"/>
      <c r="AO1591" s="168"/>
      <c r="AP1591" s="168"/>
      <c r="AQ1591" s="168"/>
      <c r="AR1591" s="168"/>
      <c r="AS1591" s="168"/>
      <c r="AT1591" s="168"/>
      <c r="AU1591" s="168"/>
      <c r="AV1591" s="168"/>
      <c r="AW1591" s="168"/>
      <c r="AX1591" s="168"/>
      <c r="AY1591" s="168"/>
      <c r="AZ1591" s="168"/>
      <c r="BA1591" s="168"/>
      <c r="BB1591" s="168"/>
      <c r="BC1591" s="168"/>
      <c r="BD1591" s="168"/>
      <c r="BE1591" s="168"/>
      <c r="BF1591" s="168"/>
      <c r="BG1591" s="168"/>
      <c r="BH1591" s="168"/>
      <c r="BI1591" s="168"/>
      <c r="BJ1591" s="168"/>
      <c r="BK1591" s="168"/>
      <c r="BL1591" s="168"/>
      <c r="BM1591" s="168"/>
      <c r="BN1591" s="168"/>
      <c r="BO1591" s="168"/>
      <c r="BP1591" s="168"/>
      <c r="BQ1591" s="168"/>
      <c r="BR1591" s="168"/>
      <c r="BS1591" s="168"/>
      <c r="BT1591" s="168"/>
      <c r="BU1591" s="168"/>
      <c r="BV1591" s="168"/>
      <c r="BW1591" s="168"/>
      <c r="BX1591" s="168"/>
      <c r="BY1591" s="168"/>
      <c r="BZ1591" s="168"/>
      <c r="CA1591" s="168"/>
      <c r="CB1591" s="168"/>
      <c r="CC1591" s="168"/>
      <c r="CD1591" s="168"/>
      <c r="CE1591" s="168"/>
      <c r="CF1591" s="168"/>
      <c r="CG1591" s="168"/>
      <c r="CH1591" s="168"/>
      <c r="CI1591" s="168"/>
      <c r="CJ1591" s="168"/>
      <c r="CK1591" s="168"/>
      <c r="CL1591" s="168"/>
      <c r="CN1591" s="144"/>
      <c r="CO1591" s="168"/>
      <c r="CP1591" s="168"/>
      <c r="CQ1591" s="168"/>
      <c r="CR1591" s="168"/>
      <c r="CS1591" s="168"/>
      <c r="CT1591" s="168"/>
      <c r="CU1591" s="168"/>
      <c r="CV1591" s="168"/>
      <c r="CW1591" s="168"/>
      <c r="CX1591" s="168"/>
      <c r="CY1591" s="168"/>
      <c r="CZ1591" s="168"/>
      <c r="DA1591" s="168"/>
      <c r="DB1591" s="168"/>
      <c r="DC1591" s="168"/>
      <c r="DD1591" s="168"/>
      <c r="DE1591" s="168"/>
      <c r="DF1591" s="168"/>
      <c r="DG1591" s="168"/>
      <c r="DH1591" s="168"/>
      <c r="DI1591" s="168"/>
      <c r="DJ1591" s="168"/>
      <c r="DK1591" s="168"/>
      <c r="DL1591" s="168"/>
    </row>
    <row r="1592" spans="1:116" x14ac:dyDescent="0.4">
      <c r="A1592" s="31"/>
      <c r="B1592" s="31"/>
      <c r="C1592" s="31"/>
      <c r="D1592" t="s">
        <v>776</v>
      </c>
      <c r="E1592" s="8" t="str">
        <f t="shared" si="2098"/>
        <v>1592 UEREV - S</v>
      </c>
      <c r="G1592" s="95" t="str">
        <f>G1594&amp;":"</f>
        <v>Unearned revenue - (Primary label):</v>
      </c>
      <c r="H1592" s="31"/>
      <c r="I1592" s="73"/>
      <c r="J1592" s="73"/>
      <c r="K1592" s="31"/>
      <c r="L1592" s="31"/>
      <c r="M1592" s="31"/>
      <c r="N1592" s="31"/>
      <c r="O1592" s="31"/>
      <c r="P1592" s="31"/>
      <c r="R1592" s="67"/>
      <c r="S1592" s="156"/>
      <c r="T1592" s="156"/>
      <c r="U1592" s="156"/>
      <c r="V1592" s="156"/>
      <c r="W1592" s="156"/>
      <c r="X1592" s="156"/>
      <c r="Y1592" s="156"/>
      <c r="Z1592" s="156"/>
      <c r="AA1592" s="156"/>
      <c r="AB1592" s="156"/>
      <c r="AC1592" s="156"/>
      <c r="AD1592" s="156"/>
      <c r="AE1592" s="156"/>
      <c r="AF1592" s="156"/>
      <c r="AG1592" s="156"/>
      <c r="AH1592" s="156"/>
      <c r="AI1592" s="156"/>
      <c r="AJ1592" s="156"/>
      <c r="AK1592" s="156"/>
      <c r="AL1592" s="156"/>
      <c r="AM1592" s="156"/>
      <c r="AN1592" s="156"/>
      <c r="AO1592" s="156"/>
      <c r="AP1592" s="156"/>
      <c r="AQ1592" s="156"/>
      <c r="AR1592" s="156"/>
      <c r="AS1592" s="156"/>
      <c r="AT1592" s="156"/>
      <c r="AU1592" s="156"/>
      <c r="AV1592" s="156"/>
      <c r="AW1592" s="156"/>
      <c r="AX1592" s="156"/>
      <c r="AY1592" s="156"/>
      <c r="AZ1592" s="156"/>
      <c r="BA1592" s="156"/>
      <c r="BB1592" s="156"/>
      <c r="BC1592" s="156"/>
      <c r="BD1592" s="156"/>
      <c r="BE1592" s="156"/>
      <c r="BF1592" s="156"/>
      <c r="BG1592" s="156"/>
      <c r="BH1592" s="156"/>
      <c r="BI1592" s="156"/>
      <c r="BJ1592" s="156"/>
      <c r="BK1592" s="156"/>
      <c r="BL1592" s="156"/>
      <c r="BM1592" s="156"/>
      <c r="BN1592" s="156"/>
      <c r="BO1592" s="156"/>
      <c r="BP1592" s="156"/>
      <c r="BQ1592" s="156"/>
      <c r="BR1592" s="156"/>
      <c r="BS1592" s="156"/>
      <c r="BT1592" s="156"/>
      <c r="BU1592" s="156"/>
      <c r="BV1592" s="156"/>
      <c r="BW1592" s="156"/>
      <c r="BX1592" s="156"/>
      <c r="BY1592" s="156"/>
      <c r="BZ1592" s="156"/>
      <c r="CA1592" s="156"/>
      <c r="CB1592" s="156"/>
      <c r="CC1592" s="156"/>
      <c r="CD1592" s="156"/>
      <c r="CE1592" s="156"/>
      <c r="CF1592" s="156"/>
      <c r="CG1592" s="156"/>
      <c r="CH1592" s="156"/>
      <c r="CI1592" s="156"/>
      <c r="CJ1592" s="156"/>
      <c r="CK1592" s="156"/>
      <c r="CL1592" s="156"/>
      <c r="CN1592" s="73"/>
      <c r="CO1592" s="156"/>
      <c r="CP1592" s="156"/>
      <c r="CQ1592" s="156"/>
      <c r="CR1592" s="156"/>
      <c r="CS1592" s="156"/>
      <c r="CT1592" s="156"/>
      <c r="CU1592" s="156"/>
      <c r="CV1592" s="156"/>
      <c r="CW1592" s="156"/>
      <c r="CX1592" s="156"/>
      <c r="CY1592" s="156"/>
      <c r="CZ1592" s="156"/>
      <c r="DA1592" s="156"/>
      <c r="DB1592" s="156"/>
      <c r="DC1592" s="156"/>
      <c r="DD1592" s="156"/>
      <c r="DE1592" s="156"/>
      <c r="DF1592" s="156"/>
      <c r="DG1592" s="156"/>
      <c r="DH1592" s="156"/>
      <c r="DI1592" s="156"/>
      <c r="DJ1592" s="156"/>
      <c r="DK1592" s="156"/>
      <c r="DL1592" s="156"/>
    </row>
    <row r="1593" spans="1:116" x14ac:dyDescent="0.4">
      <c r="B1593" t="str">
        <f>E1593</f>
        <v>1593 UEREV - S</v>
      </c>
      <c r="D1593" t="s">
        <v>776</v>
      </c>
      <c r="E1593" s="8" t="str">
        <f t="shared" si="2098"/>
        <v>1593 UEREV - S</v>
      </c>
      <c r="G1593" s="145" t="s">
        <v>344</v>
      </c>
      <c r="H1593" s="12"/>
      <c r="I1593" s="60"/>
      <c r="J1593" s="60"/>
      <c r="K1593" s="17">
        <v>30</v>
      </c>
      <c r="L1593" s="17">
        <v>30</v>
      </c>
      <c r="M1593" s="17">
        <v>30</v>
      </c>
      <c r="N1593" s="17">
        <v>30</v>
      </c>
      <c r="O1593" s="17">
        <v>30</v>
      </c>
      <c r="P1593" s="17">
        <v>30</v>
      </c>
      <c r="R1593" s="15"/>
      <c r="S1593" s="76" cm="1">
        <f t="array" ref="S1593">INDEX($K:$P,ROW(),MATCH(S$3,$K$2:$P$2,0))</f>
        <v>30</v>
      </c>
      <c r="T1593" s="76" cm="1">
        <f t="array" ref="T1593">INDEX($K:$P,ROW(),MATCH(T$3,$K$2:$P$2,0))</f>
        <v>30</v>
      </c>
      <c r="U1593" s="76" cm="1">
        <f t="array" ref="U1593">INDEX($K:$P,ROW(),MATCH(U$3,$K$2:$P$2,0))</f>
        <v>30</v>
      </c>
      <c r="V1593" s="76" cm="1">
        <f t="array" ref="V1593">INDEX($K:$P,ROW(),MATCH(V$3,$K$2:$P$2,0))</f>
        <v>30</v>
      </c>
      <c r="W1593" s="76" cm="1">
        <f t="array" ref="W1593">INDEX($K:$P,ROW(),MATCH(W$3,$K$2:$P$2,0))</f>
        <v>30</v>
      </c>
      <c r="X1593" s="76" cm="1">
        <f t="array" ref="X1593">INDEX($K:$P,ROW(),MATCH(X$3,$K$2:$P$2,0))</f>
        <v>30</v>
      </c>
      <c r="Y1593" s="76" cm="1">
        <f t="array" ref="Y1593">INDEX($K:$P,ROW(),MATCH(Y$3,$K$2:$P$2,0))</f>
        <v>30</v>
      </c>
      <c r="Z1593" s="76" cm="1">
        <f t="array" ref="Z1593">INDEX($K:$P,ROW(),MATCH(Z$3,$K$2:$P$2,0))</f>
        <v>30</v>
      </c>
      <c r="AA1593" s="76" cm="1">
        <f t="array" ref="AA1593">INDEX($K:$P,ROW(),MATCH(AA$3,$K$2:$P$2,0))</f>
        <v>30</v>
      </c>
      <c r="AB1593" s="76" cm="1">
        <f t="array" ref="AB1593">INDEX($K:$P,ROW(),MATCH(AB$3,$K$2:$P$2,0))</f>
        <v>30</v>
      </c>
      <c r="AC1593" s="76" cm="1">
        <f t="array" ref="AC1593">INDEX($K:$P,ROW(),MATCH(AC$3,$K$2:$P$2,0))</f>
        <v>30</v>
      </c>
      <c r="AD1593" s="76" cm="1">
        <f t="array" ref="AD1593">INDEX($K:$P,ROW(),MATCH(AD$3,$K$2:$P$2,0))</f>
        <v>30</v>
      </c>
      <c r="AE1593" s="76" cm="1">
        <f t="array" ref="AE1593">INDEX($K:$P,ROW(),MATCH(AE$3,$K$2:$P$2,0))</f>
        <v>30</v>
      </c>
      <c r="AF1593" s="76" cm="1">
        <f t="array" ref="AF1593">INDEX($K:$P,ROW(),MATCH(AF$3,$K$2:$P$2,0))</f>
        <v>30</v>
      </c>
      <c r="AG1593" s="76" cm="1">
        <f t="array" ref="AG1593">INDEX($K:$P,ROW(),MATCH(AG$3,$K$2:$P$2,0))</f>
        <v>30</v>
      </c>
      <c r="AH1593" s="76" cm="1">
        <f t="array" ref="AH1593">INDEX($K:$P,ROW(),MATCH(AH$3,$K$2:$P$2,0))</f>
        <v>30</v>
      </c>
      <c r="AI1593" s="76" cm="1">
        <f t="array" ref="AI1593">INDEX($K:$P,ROW(),MATCH(AI$3,$K$2:$P$2,0))</f>
        <v>30</v>
      </c>
      <c r="AJ1593" s="76" cm="1">
        <f t="array" ref="AJ1593">INDEX($K:$P,ROW(),MATCH(AJ$3,$K$2:$P$2,0))</f>
        <v>30</v>
      </c>
      <c r="AK1593" s="76" cm="1">
        <f t="array" ref="AK1593">INDEX($K:$P,ROW(),MATCH(AK$3,$K$2:$P$2,0))</f>
        <v>30</v>
      </c>
      <c r="AL1593" s="76" cm="1">
        <f t="array" ref="AL1593">INDEX($K:$P,ROW(),MATCH(AL$3,$K$2:$P$2,0))</f>
        <v>30</v>
      </c>
      <c r="AM1593" s="76" cm="1">
        <f t="array" ref="AM1593">INDEX($K:$P,ROW(),MATCH(AM$3,$K$2:$P$2,0))</f>
        <v>30</v>
      </c>
      <c r="AN1593" s="76" cm="1">
        <f t="array" ref="AN1593">INDEX($K:$P,ROW(),MATCH(AN$3,$K$2:$P$2,0))</f>
        <v>30</v>
      </c>
      <c r="AO1593" s="76" cm="1">
        <f t="array" ref="AO1593">INDEX($K:$P,ROW(),MATCH(AO$3,$K$2:$P$2,0))</f>
        <v>30</v>
      </c>
      <c r="AP1593" s="76" cm="1">
        <f t="array" ref="AP1593">INDEX($K:$P,ROW(),MATCH(AP$3,$K$2:$P$2,0))</f>
        <v>30</v>
      </c>
      <c r="AQ1593" s="76" cm="1">
        <f t="array" ref="AQ1593">INDEX($K:$P,ROW(),MATCH(AQ$3,$K$2:$P$2,0))</f>
        <v>30</v>
      </c>
      <c r="AR1593" s="76" cm="1">
        <f t="array" ref="AR1593">INDEX($K:$P,ROW(),MATCH(AR$3,$K$2:$P$2,0))</f>
        <v>30</v>
      </c>
      <c r="AS1593" s="76" cm="1">
        <f t="array" ref="AS1593">INDEX($K:$P,ROW(),MATCH(AS$3,$K$2:$P$2,0))</f>
        <v>30</v>
      </c>
      <c r="AT1593" s="76" cm="1">
        <f t="array" ref="AT1593">INDEX($K:$P,ROW(),MATCH(AT$3,$K$2:$P$2,0))</f>
        <v>30</v>
      </c>
      <c r="AU1593" s="76" cm="1">
        <f t="array" ref="AU1593">INDEX($K:$P,ROW(),MATCH(AU$3,$K$2:$P$2,0))</f>
        <v>30</v>
      </c>
      <c r="AV1593" s="76" cm="1">
        <f t="array" ref="AV1593">INDEX($K:$P,ROW(),MATCH(AV$3,$K$2:$P$2,0))</f>
        <v>30</v>
      </c>
      <c r="AW1593" s="76" cm="1">
        <f t="array" ref="AW1593">INDEX($K:$P,ROW(),MATCH(AW$3,$K$2:$P$2,0))</f>
        <v>30</v>
      </c>
      <c r="AX1593" s="76" cm="1">
        <f t="array" ref="AX1593">INDEX($K:$P,ROW(),MATCH(AX$3,$K$2:$P$2,0))</f>
        <v>30</v>
      </c>
      <c r="AY1593" s="76" cm="1">
        <f t="array" ref="AY1593">INDEX($K:$P,ROW(),MATCH(AY$3,$K$2:$P$2,0))</f>
        <v>30</v>
      </c>
      <c r="AZ1593" s="76" cm="1">
        <f t="array" ref="AZ1593">INDEX($K:$P,ROW(),MATCH(AZ$3,$K$2:$P$2,0))</f>
        <v>30</v>
      </c>
      <c r="BA1593" s="76" cm="1">
        <f t="array" ref="BA1593">INDEX($K:$P,ROW(),MATCH(BA$3,$K$2:$P$2,0))</f>
        <v>30</v>
      </c>
      <c r="BB1593" s="76" cm="1">
        <f t="array" ref="BB1593">INDEX($K:$P,ROW(),MATCH(BB$3,$K$2:$P$2,0))</f>
        <v>30</v>
      </c>
      <c r="BC1593" s="76" cm="1">
        <f t="array" ref="BC1593">INDEX($K:$P,ROW(),MATCH(BC$3,$K$2:$P$2,0))</f>
        <v>30</v>
      </c>
      <c r="BD1593" s="76" cm="1">
        <f t="array" ref="BD1593">INDEX($K:$P,ROW(),MATCH(BD$3,$K$2:$P$2,0))</f>
        <v>30</v>
      </c>
      <c r="BE1593" s="76" cm="1">
        <f t="array" ref="BE1593">INDEX($K:$P,ROW(),MATCH(BE$3,$K$2:$P$2,0))</f>
        <v>30</v>
      </c>
      <c r="BF1593" s="76" cm="1">
        <f t="array" ref="BF1593">INDEX($K:$P,ROW(),MATCH(BF$3,$K$2:$P$2,0))</f>
        <v>30</v>
      </c>
      <c r="BG1593" s="76" cm="1">
        <f t="array" ref="BG1593">INDEX($K:$P,ROW(),MATCH(BG$3,$K$2:$P$2,0))</f>
        <v>30</v>
      </c>
      <c r="BH1593" s="76" cm="1">
        <f t="array" ref="BH1593">INDEX($K:$P,ROW(),MATCH(BH$3,$K$2:$P$2,0))</f>
        <v>30</v>
      </c>
      <c r="BI1593" s="76" cm="1">
        <f t="array" ref="BI1593">INDEX($K:$P,ROW(),MATCH(BI$3,$K$2:$P$2,0))</f>
        <v>30</v>
      </c>
      <c r="BJ1593" s="76" cm="1">
        <f t="array" ref="BJ1593">INDEX($K:$P,ROW(),MATCH(BJ$3,$K$2:$P$2,0))</f>
        <v>30</v>
      </c>
      <c r="BK1593" s="76" cm="1">
        <f t="array" ref="BK1593">INDEX($K:$P,ROW(),MATCH(BK$3,$K$2:$P$2,0))</f>
        <v>30</v>
      </c>
      <c r="BL1593" s="76" cm="1">
        <f t="array" ref="BL1593">INDEX($K:$P,ROW(),MATCH(BL$3,$K$2:$P$2,0))</f>
        <v>30</v>
      </c>
      <c r="BM1593" s="76" cm="1">
        <f t="array" ref="BM1593">INDEX($K:$P,ROW(),MATCH(BM$3,$K$2:$P$2,0))</f>
        <v>30</v>
      </c>
      <c r="BN1593" s="76" cm="1">
        <f t="array" ref="BN1593">INDEX($K:$P,ROW(),MATCH(BN$3,$K$2:$P$2,0))</f>
        <v>30</v>
      </c>
      <c r="BO1593" s="76" cm="1">
        <f t="array" ref="BO1593">INDEX($K:$P,ROW(),MATCH(BO$3,$K$2:$P$2,0))</f>
        <v>30</v>
      </c>
      <c r="BP1593" s="76" cm="1">
        <f t="array" ref="BP1593">INDEX($K:$P,ROW(),MATCH(BP$3,$K$2:$P$2,0))</f>
        <v>30</v>
      </c>
      <c r="BQ1593" s="76" cm="1">
        <f t="array" ref="BQ1593">INDEX($K:$P,ROW(),MATCH(BQ$3,$K$2:$P$2,0))</f>
        <v>30</v>
      </c>
      <c r="BR1593" s="76" cm="1">
        <f t="array" ref="BR1593">INDEX($K:$P,ROW(),MATCH(BR$3,$K$2:$P$2,0))</f>
        <v>30</v>
      </c>
      <c r="BS1593" s="76" cm="1">
        <f t="array" ref="BS1593">INDEX($K:$P,ROW(),MATCH(BS$3,$K$2:$P$2,0))</f>
        <v>30</v>
      </c>
      <c r="BT1593" s="76" cm="1">
        <f t="array" ref="BT1593">INDEX($K:$P,ROW(),MATCH(BT$3,$K$2:$P$2,0))</f>
        <v>30</v>
      </c>
      <c r="BU1593" s="76" cm="1">
        <f t="array" ref="BU1593">INDEX($K:$P,ROW(),MATCH(BU$3,$K$2:$P$2,0))</f>
        <v>30</v>
      </c>
      <c r="BV1593" s="76" cm="1">
        <f t="array" ref="BV1593">INDEX($K:$P,ROW(),MATCH(BV$3,$K$2:$P$2,0))</f>
        <v>30</v>
      </c>
      <c r="BW1593" s="76" cm="1">
        <f t="array" ref="BW1593">INDEX($K:$P,ROW(),MATCH(BW$3,$K$2:$P$2,0))</f>
        <v>30</v>
      </c>
      <c r="BX1593" s="76" cm="1">
        <f t="array" ref="BX1593">INDEX($K:$P,ROW(),MATCH(BX$3,$K$2:$P$2,0))</f>
        <v>30</v>
      </c>
      <c r="BY1593" s="76" cm="1">
        <f t="array" ref="BY1593">INDEX($K:$P,ROW(),MATCH(BY$3,$K$2:$P$2,0))</f>
        <v>30</v>
      </c>
      <c r="BZ1593" s="76" cm="1">
        <f t="array" ref="BZ1593">INDEX($K:$P,ROW(),MATCH(BZ$3,$K$2:$P$2,0))</f>
        <v>30</v>
      </c>
      <c r="CA1593" s="76" cm="1">
        <f t="array" ref="CA1593">INDEX($K:$P,ROW(),MATCH(CA$3,$K$2:$P$2,0))</f>
        <v>30</v>
      </c>
      <c r="CB1593" s="76" cm="1">
        <f t="array" ref="CB1593">INDEX($K:$P,ROW(),MATCH(CB$3,$K$2:$P$2,0))</f>
        <v>30</v>
      </c>
      <c r="CC1593" s="76" cm="1">
        <f t="array" ref="CC1593">INDEX($K:$P,ROW(),MATCH(CC$3,$K$2:$P$2,0))</f>
        <v>30</v>
      </c>
      <c r="CD1593" s="76" cm="1">
        <f t="array" ref="CD1593">INDEX($K:$P,ROW(),MATCH(CD$3,$K$2:$P$2,0))</f>
        <v>30</v>
      </c>
      <c r="CE1593" s="76" cm="1">
        <f t="array" ref="CE1593">INDEX($K:$P,ROW(),MATCH(CE$3,$K$2:$P$2,0))</f>
        <v>30</v>
      </c>
      <c r="CF1593" s="76" cm="1">
        <f t="array" ref="CF1593">INDEX($K:$P,ROW(),MATCH(CF$3,$K$2:$P$2,0))</f>
        <v>30</v>
      </c>
      <c r="CG1593" s="76" cm="1">
        <f t="array" ref="CG1593">INDEX($K:$P,ROW(),MATCH(CG$3,$K$2:$P$2,0))</f>
        <v>30</v>
      </c>
      <c r="CH1593" s="76" cm="1">
        <f t="array" ref="CH1593">INDEX($K:$P,ROW(),MATCH(CH$3,$K$2:$P$2,0))</f>
        <v>30</v>
      </c>
      <c r="CI1593" s="76" cm="1">
        <f t="array" ref="CI1593">INDEX($K:$P,ROW(),MATCH(CI$3,$K$2:$P$2,0))</f>
        <v>30</v>
      </c>
      <c r="CJ1593" s="76" cm="1">
        <f t="array" ref="CJ1593">INDEX($K:$P,ROW(),MATCH(CJ$3,$K$2:$P$2,0))</f>
        <v>30</v>
      </c>
      <c r="CK1593" s="76" cm="1">
        <f t="array" ref="CK1593">INDEX($K:$P,ROW(),MATCH(CK$3,$K$2:$P$2,0))</f>
        <v>30</v>
      </c>
      <c r="CL1593" s="76" cm="1">
        <f t="array" ref="CL1593">INDEX($K:$P,ROW(),MATCH(CL$3,$K$2:$P$2,0))</f>
        <v>30</v>
      </c>
      <c r="CN1593" s="60"/>
      <c r="CO1593" s="76" t="e" cm="1">
        <f t="array" ref="CO1593">INDEX($K:$P,ROW(),MATCH(CO$3,$K$2:$P$2,0))</f>
        <v>#N/A</v>
      </c>
      <c r="CP1593" s="76" t="e" cm="1">
        <f t="array" ref="CP1593">INDEX($K:$P,ROW(),MATCH(CP$3,$K$2:$P$2,0))</f>
        <v>#N/A</v>
      </c>
      <c r="CQ1593" s="76" t="e" cm="1">
        <f t="array" ref="CQ1593">INDEX($K:$P,ROW(),MATCH(CQ$3,$K$2:$P$2,0))</f>
        <v>#N/A</v>
      </c>
      <c r="CR1593" s="76" t="e" cm="1">
        <f t="array" ref="CR1593">INDEX($K:$P,ROW(),MATCH(CR$3,$K$2:$P$2,0))</f>
        <v>#N/A</v>
      </c>
      <c r="CS1593" s="76" t="e" cm="1">
        <f t="array" ref="CS1593">INDEX($K:$P,ROW(),MATCH(CS$3,$K$2:$P$2,0))</f>
        <v>#N/A</v>
      </c>
      <c r="CT1593" s="76" t="e" cm="1">
        <f t="array" ref="CT1593">INDEX($K:$P,ROW(),MATCH(CT$3,$K$2:$P$2,0))</f>
        <v>#N/A</v>
      </c>
      <c r="CU1593" s="76" t="e" cm="1">
        <f t="array" ref="CU1593">INDEX($K:$P,ROW(),MATCH(CU$3,$K$2:$P$2,0))</f>
        <v>#N/A</v>
      </c>
      <c r="CV1593" s="76" t="e" cm="1">
        <f t="array" ref="CV1593">INDEX($K:$P,ROW(),MATCH(CV$3,$K$2:$P$2,0))</f>
        <v>#N/A</v>
      </c>
      <c r="CW1593" s="76" t="e" cm="1">
        <f t="array" ref="CW1593">INDEX($K:$P,ROW(),MATCH(CW$3,$K$2:$P$2,0))</f>
        <v>#N/A</v>
      </c>
      <c r="CX1593" s="76" t="e" cm="1">
        <f t="array" ref="CX1593">INDEX($K:$P,ROW(),MATCH(CX$3,$K$2:$P$2,0))</f>
        <v>#N/A</v>
      </c>
      <c r="CY1593" s="76" t="e" cm="1">
        <f t="array" ref="CY1593">INDEX($K:$P,ROW(),MATCH(CY$3,$K$2:$P$2,0))</f>
        <v>#N/A</v>
      </c>
      <c r="CZ1593" s="76" t="e" cm="1">
        <f t="array" ref="CZ1593">INDEX($K:$P,ROW(),MATCH(CZ$3,$K$2:$P$2,0))</f>
        <v>#N/A</v>
      </c>
      <c r="DA1593" s="76" t="e" cm="1">
        <f t="array" ref="DA1593">INDEX($K:$P,ROW(),MATCH(DA$3,$K$2:$P$2,0))</f>
        <v>#N/A</v>
      </c>
      <c r="DB1593" s="76" t="e" cm="1">
        <f t="array" ref="DB1593">INDEX($K:$P,ROW(),MATCH(DB$3,$K$2:$P$2,0))</f>
        <v>#N/A</v>
      </c>
      <c r="DC1593" s="76" t="e" cm="1">
        <f t="array" ref="DC1593">INDEX($K:$P,ROW(),MATCH(DC$3,$K$2:$P$2,0))</f>
        <v>#N/A</v>
      </c>
      <c r="DD1593" s="76" t="e" cm="1">
        <f t="array" ref="DD1593">INDEX($K:$P,ROW(),MATCH(DD$3,$K$2:$P$2,0))</f>
        <v>#N/A</v>
      </c>
      <c r="DE1593" s="76" t="e" cm="1">
        <f t="array" ref="DE1593">INDEX($K:$P,ROW(),MATCH(DE$3,$K$2:$P$2,0))</f>
        <v>#N/A</v>
      </c>
      <c r="DF1593" s="76" t="e" cm="1">
        <f t="array" ref="DF1593">INDEX($K:$P,ROW(),MATCH(DF$3,$K$2:$P$2,0))</f>
        <v>#N/A</v>
      </c>
      <c r="DG1593" s="76" t="e" cm="1">
        <f t="array" ref="DG1593">INDEX($K:$P,ROW(),MATCH(DG$3,$K$2:$P$2,0))</f>
        <v>#N/A</v>
      </c>
      <c r="DH1593" s="76" t="e" cm="1">
        <f t="array" ref="DH1593">INDEX($K:$P,ROW(),MATCH(DH$3,$K$2:$P$2,0))</f>
        <v>#N/A</v>
      </c>
      <c r="DI1593" s="76" t="e" cm="1">
        <f t="array" ref="DI1593">INDEX($K:$P,ROW(),MATCH(DI$3,$K$2:$P$2,0))</f>
        <v>#N/A</v>
      </c>
      <c r="DJ1593" s="76" t="e" cm="1">
        <f t="array" ref="DJ1593">INDEX($K:$P,ROW(),MATCH(DJ$3,$K$2:$P$2,0))</f>
        <v>#N/A</v>
      </c>
      <c r="DK1593" s="76" t="e" cm="1">
        <f t="array" ref="DK1593">INDEX($K:$P,ROW(),MATCH(DK$3,$K$2:$P$2,0))</f>
        <v>#N/A</v>
      </c>
      <c r="DL1593" s="76" t="e" cm="1">
        <f t="array" ref="DL1593">INDEX($K:$P,ROW(),MATCH(DL$3,$K$2:$P$2,0))</f>
        <v>#N/A</v>
      </c>
    </row>
    <row r="1594" spans="1:116" x14ac:dyDescent="0.4">
      <c r="C1594" t="s">
        <v>232</v>
      </c>
      <c r="D1594" t="s">
        <v>776</v>
      </c>
      <c r="E1594" s="8" t="str">
        <f t="shared" si="2098"/>
        <v>1594 UEREV - S</v>
      </c>
      <c r="G1594" s="126" t="str">
        <f>"Unearned revenue - "&amp;G1598</f>
        <v>Unearned revenue - (Primary label)</v>
      </c>
      <c r="H1594" s="27"/>
      <c r="I1594" s="78"/>
      <c r="J1594" s="78"/>
      <c r="K1594" s="118">
        <f ca="1">SUMIF($4:$4,K$2,1594:1594)</f>
        <v>821.91780821917803</v>
      </c>
      <c r="L1594" s="118">
        <f ca="1">SUMIF($4:$4,L$2,1594:1594)</f>
        <v>821.91780821917803</v>
      </c>
      <c r="M1594" s="118">
        <f ca="1">SUMIF($4:$4,M$2,1594:1594)</f>
        <v>821.91780821917803</v>
      </c>
      <c r="N1594" s="118">
        <f ca="1">SUMIF($4:$4,N$2,1594:1594)</f>
        <v>821.91780821917803</v>
      </c>
      <c r="O1594" s="118">
        <f ca="1">SUMIF($4:$4,O$2,1594:1594)</f>
        <v>821.91780821917803</v>
      </c>
      <c r="P1594" s="118">
        <f ca="1">SUMIF($4:$4,P$2,1594:1594)</f>
        <v>821.91780821917803</v>
      </c>
      <c r="R1594" s="33"/>
      <c r="S1594" s="148" cm="1">
        <f t="array" aca="1" ref="S1594" ca="1">MIN(S1593/365*INDIRECT(S1585),R1594+INDIRECT(S1585))</f>
        <v>821.91780821917803</v>
      </c>
      <c r="T1594" s="148" cm="1">
        <f t="array" aca="1" ref="T1594" ca="1">MIN(T1593/365*INDIRECT(T1585),S1594+INDIRECT(T1585))</f>
        <v>821.91780821917803</v>
      </c>
      <c r="U1594" s="148" cm="1">
        <f t="array" aca="1" ref="U1594" ca="1">MIN(U1593/365*INDIRECT(U1585),T1594+INDIRECT(U1585))</f>
        <v>821.91780821917803</v>
      </c>
      <c r="V1594" s="148" cm="1">
        <f t="array" aca="1" ref="V1594" ca="1">MIN(V1593/365*INDIRECT(V1585),U1594+INDIRECT(V1585))</f>
        <v>821.91780821917803</v>
      </c>
      <c r="W1594" s="148" cm="1">
        <f t="array" aca="1" ref="W1594" ca="1">MIN(W1593/365*INDIRECT(W1585),V1594+INDIRECT(W1585))</f>
        <v>821.91780821917803</v>
      </c>
      <c r="X1594" s="148" cm="1">
        <f t="array" aca="1" ref="X1594" ca="1">MIN(X1593/365*INDIRECT(X1585),W1594+INDIRECT(X1585))</f>
        <v>821.91780821917803</v>
      </c>
      <c r="Y1594" s="148" cm="1">
        <f t="array" aca="1" ref="Y1594" ca="1">MIN(Y1593/365*INDIRECT(Y1585),X1594+INDIRECT(Y1585))</f>
        <v>821.91780821917803</v>
      </c>
      <c r="Z1594" s="148" cm="1">
        <f t="array" aca="1" ref="Z1594" ca="1">MIN(Z1593/365*INDIRECT(Z1585),Y1594+INDIRECT(Z1585))</f>
        <v>821.91780821917803</v>
      </c>
      <c r="AA1594" s="148" cm="1">
        <f t="array" aca="1" ref="AA1594" ca="1">MIN(AA1593/365*INDIRECT(AA1585),Z1594+INDIRECT(AA1585))</f>
        <v>821.91780821917803</v>
      </c>
      <c r="AB1594" s="148" cm="1">
        <f t="array" aca="1" ref="AB1594" ca="1">MIN(AB1593/365*INDIRECT(AB1585),AA1594+INDIRECT(AB1585))</f>
        <v>821.91780821917803</v>
      </c>
      <c r="AC1594" s="148" cm="1">
        <f t="array" aca="1" ref="AC1594" ca="1">MIN(AC1593/365*INDIRECT(AC1585),AB1594+INDIRECT(AC1585))</f>
        <v>821.91780821917803</v>
      </c>
      <c r="AD1594" s="148" cm="1">
        <f t="array" aca="1" ref="AD1594" ca="1">MIN(AD1593/365*INDIRECT(AD1585),AC1594+INDIRECT(AD1585))</f>
        <v>821.91780821917803</v>
      </c>
      <c r="AE1594" s="148" cm="1">
        <f t="array" aca="1" ref="AE1594" ca="1">MIN(AE1593/365*INDIRECT(AE1585),AD1594+INDIRECT(AE1585))</f>
        <v>821.91780821917803</v>
      </c>
      <c r="AF1594" s="148" cm="1">
        <f t="array" aca="1" ref="AF1594" ca="1">MIN(AF1593/365*INDIRECT(AF1585),AE1594+INDIRECT(AF1585))</f>
        <v>821.91780821917803</v>
      </c>
      <c r="AG1594" s="148" cm="1">
        <f t="array" aca="1" ref="AG1594" ca="1">MIN(AG1593/365*INDIRECT(AG1585),AF1594+INDIRECT(AG1585))</f>
        <v>821.91780821917803</v>
      </c>
      <c r="AH1594" s="148" cm="1">
        <f t="array" aca="1" ref="AH1594" ca="1">MIN(AH1593/365*INDIRECT(AH1585),AG1594+INDIRECT(AH1585))</f>
        <v>821.91780821917803</v>
      </c>
      <c r="AI1594" s="148" cm="1">
        <f t="array" aca="1" ref="AI1594" ca="1">MIN(AI1593/365*INDIRECT(AI1585),AH1594+INDIRECT(AI1585))</f>
        <v>821.91780821917803</v>
      </c>
      <c r="AJ1594" s="148" cm="1">
        <f t="array" aca="1" ref="AJ1594" ca="1">MIN(AJ1593/365*INDIRECT(AJ1585),AI1594+INDIRECT(AJ1585))</f>
        <v>821.91780821917803</v>
      </c>
      <c r="AK1594" s="148" cm="1">
        <f t="array" aca="1" ref="AK1594" ca="1">MIN(AK1593/365*INDIRECT(AK1585),AJ1594+INDIRECT(AK1585))</f>
        <v>821.91780821917803</v>
      </c>
      <c r="AL1594" s="148" cm="1">
        <f t="array" aca="1" ref="AL1594" ca="1">MIN(AL1593/365*INDIRECT(AL1585),AK1594+INDIRECT(AL1585))</f>
        <v>821.91780821917803</v>
      </c>
      <c r="AM1594" s="148" cm="1">
        <f t="array" aca="1" ref="AM1594" ca="1">MIN(AM1593/365*INDIRECT(AM1585),AL1594+INDIRECT(AM1585))</f>
        <v>821.91780821917803</v>
      </c>
      <c r="AN1594" s="148" cm="1">
        <f t="array" aca="1" ref="AN1594" ca="1">MIN(AN1593/365*INDIRECT(AN1585),AM1594+INDIRECT(AN1585))</f>
        <v>821.91780821917803</v>
      </c>
      <c r="AO1594" s="148" cm="1">
        <f t="array" aca="1" ref="AO1594" ca="1">MIN(AO1593/365*INDIRECT(AO1585),AN1594+INDIRECT(AO1585))</f>
        <v>821.91780821917803</v>
      </c>
      <c r="AP1594" s="148" cm="1">
        <f t="array" aca="1" ref="AP1594" ca="1">MIN(AP1593/365*INDIRECT(AP1585),AO1594+INDIRECT(AP1585))</f>
        <v>821.91780821917803</v>
      </c>
      <c r="AQ1594" s="148" cm="1">
        <f t="array" aca="1" ref="AQ1594" ca="1">MIN(AQ1593/365*INDIRECT(AQ1585),AP1594+INDIRECT(AQ1585))</f>
        <v>821.91780821917803</v>
      </c>
      <c r="AR1594" s="148" cm="1">
        <f t="array" aca="1" ref="AR1594" ca="1">MIN(AR1593/365*INDIRECT(AR1585),AQ1594+INDIRECT(AR1585))</f>
        <v>821.91780821917803</v>
      </c>
      <c r="AS1594" s="148" cm="1">
        <f t="array" aca="1" ref="AS1594" ca="1">MIN(AS1593/365*INDIRECT(AS1585),AR1594+INDIRECT(AS1585))</f>
        <v>821.91780821917803</v>
      </c>
      <c r="AT1594" s="148" cm="1">
        <f t="array" aca="1" ref="AT1594" ca="1">MIN(AT1593/365*INDIRECT(AT1585),AS1594+INDIRECT(AT1585))</f>
        <v>821.91780821917803</v>
      </c>
      <c r="AU1594" s="148" cm="1">
        <f t="array" aca="1" ref="AU1594" ca="1">MIN(AU1593/365*INDIRECT(AU1585),AT1594+INDIRECT(AU1585))</f>
        <v>821.91780821917803</v>
      </c>
      <c r="AV1594" s="148" cm="1">
        <f t="array" aca="1" ref="AV1594" ca="1">MIN(AV1593/365*INDIRECT(AV1585),AU1594+INDIRECT(AV1585))</f>
        <v>821.91780821917803</v>
      </c>
      <c r="AW1594" s="148" cm="1">
        <f t="array" aca="1" ref="AW1594" ca="1">MIN(AW1593/365*INDIRECT(AW1585),AV1594+INDIRECT(AW1585))</f>
        <v>821.91780821917803</v>
      </c>
      <c r="AX1594" s="148" cm="1">
        <f t="array" aca="1" ref="AX1594" ca="1">MIN(AX1593/365*INDIRECT(AX1585),AW1594+INDIRECT(AX1585))</f>
        <v>821.91780821917803</v>
      </c>
      <c r="AY1594" s="148" cm="1">
        <f t="array" aca="1" ref="AY1594" ca="1">MIN(AY1593/365*INDIRECT(AY1585),AX1594+INDIRECT(AY1585))</f>
        <v>821.91780821917803</v>
      </c>
      <c r="AZ1594" s="148" cm="1">
        <f t="array" aca="1" ref="AZ1594" ca="1">MIN(AZ1593/365*INDIRECT(AZ1585),AY1594+INDIRECT(AZ1585))</f>
        <v>821.91780821917803</v>
      </c>
      <c r="BA1594" s="148" cm="1">
        <f t="array" aca="1" ref="BA1594" ca="1">MIN(BA1593/365*INDIRECT(BA1585),AZ1594+INDIRECT(BA1585))</f>
        <v>821.91780821917803</v>
      </c>
      <c r="BB1594" s="148" cm="1">
        <f t="array" aca="1" ref="BB1594" ca="1">MIN(BB1593/365*INDIRECT(BB1585),BA1594+INDIRECT(BB1585))</f>
        <v>821.91780821917803</v>
      </c>
      <c r="BC1594" s="148" cm="1">
        <f t="array" aca="1" ref="BC1594" ca="1">MIN(BC1593/365*INDIRECT(BC1585),BB1594+INDIRECT(BC1585))</f>
        <v>821.91780821917803</v>
      </c>
      <c r="BD1594" s="148" cm="1">
        <f t="array" aca="1" ref="BD1594" ca="1">MIN(BD1593/365*INDIRECT(BD1585),BC1594+INDIRECT(BD1585))</f>
        <v>821.91780821917803</v>
      </c>
      <c r="BE1594" s="148" cm="1">
        <f t="array" aca="1" ref="BE1594" ca="1">MIN(BE1593/365*INDIRECT(BE1585),BD1594+INDIRECT(BE1585))</f>
        <v>821.91780821917803</v>
      </c>
      <c r="BF1594" s="148" cm="1">
        <f t="array" aca="1" ref="BF1594" ca="1">MIN(BF1593/365*INDIRECT(BF1585),BE1594+INDIRECT(BF1585))</f>
        <v>821.91780821917803</v>
      </c>
      <c r="BG1594" s="148" cm="1">
        <f t="array" aca="1" ref="BG1594" ca="1">MIN(BG1593/365*INDIRECT(BG1585),BF1594+INDIRECT(BG1585))</f>
        <v>821.91780821917803</v>
      </c>
      <c r="BH1594" s="148" cm="1">
        <f t="array" aca="1" ref="BH1594" ca="1">MIN(BH1593/365*INDIRECT(BH1585),BG1594+INDIRECT(BH1585))</f>
        <v>821.91780821917803</v>
      </c>
      <c r="BI1594" s="148" cm="1">
        <f t="array" aca="1" ref="BI1594" ca="1">MIN(BI1593/365*INDIRECT(BI1585),BH1594+INDIRECT(BI1585))</f>
        <v>821.91780821917803</v>
      </c>
      <c r="BJ1594" s="148" cm="1">
        <f t="array" aca="1" ref="BJ1594" ca="1">MIN(BJ1593/365*INDIRECT(BJ1585),BI1594+INDIRECT(BJ1585))</f>
        <v>821.91780821917803</v>
      </c>
      <c r="BK1594" s="148" cm="1">
        <f t="array" aca="1" ref="BK1594" ca="1">MIN(BK1593/365*INDIRECT(BK1585),BJ1594+INDIRECT(BK1585))</f>
        <v>821.91780821917803</v>
      </c>
      <c r="BL1594" s="148" cm="1">
        <f t="array" aca="1" ref="BL1594" ca="1">MIN(BL1593/365*INDIRECT(BL1585),BK1594+INDIRECT(BL1585))</f>
        <v>821.91780821917803</v>
      </c>
      <c r="BM1594" s="148" cm="1">
        <f t="array" aca="1" ref="BM1594" ca="1">MIN(BM1593/365*INDIRECT(BM1585),BL1594+INDIRECT(BM1585))</f>
        <v>821.91780821917803</v>
      </c>
      <c r="BN1594" s="148" cm="1">
        <f t="array" aca="1" ref="BN1594" ca="1">MIN(BN1593/365*INDIRECT(BN1585),BM1594+INDIRECT(BN1585))</f>
        <v>821.91780821917803</v>
      </c>
      <c r="BO1594" s="148" cm="1">
        <f t="array" aca="1" ref="BO1594" ca="1">MIN(BO1593/365*INDIRECT(BO1585),BN1594+INDIRECT(BO1585))</f>
        <v>821.91780821917803</v>
      </c>
      <c r="BP1594" s="148" cm="1">
        <f t="array" aca="1" ref="BP1594" ca="1">MIN(BP1593/365*INDIRECT(BP1585),BO1594+INDIRECT(BP1585))</f>
        <v>821.91780821917803</v>
      </c>
      <c r="BQ1594" s="148" cm="1">
        <f t="array" aca="1" ref="BQ1594" ca="1">MIN(BQ1593/365*INDIRECT(BQ1585),BP1594+INDIRECT(BQ1585))</f>
        <v>821.91780821917803</v>
      </c>
      <c r="BR1594" s="148" cm="1">
        <f t="array" aca="1" ref="BR1594" ca="1">MIN(BR1593/365*INDIRECT(BR1585),BQ1594+INDIRECT(BR1585))</f>
        <v>821.91780821917803</v>
      </c>
      <c r="BS1594" s="148" cm="1">
        <f t="array" aca="1" ref="BS1594" ca="1">MIN(BS1593/365*INDIRECT(BS1585),BR1594+INDIRECT(BS1585))</f>
        <v>821.91780821917803</v>
      </c>
      <c r="BT1594" s="148" cm="1">
        <f t="array" aca="1" ref="BT1594" ca="1">MIN(BT1593/365*INDIRECT(BT1585),BS1594+INDIRECT(BT1585))</f>
        <v>821.91780821917803</v>
      </c>
      <c r="BU1594" s="148" cm="1">
        <f t="array" aca="1" ref="BU1594" ca="1">MIN(BU1593/365*INDIRECT(BU1585),BT1594+INDIRECT(BU1585))</f>
        <v>821.91780821917803</v>
      </c>
      <c r="BV1594" s="148" cm="1">
        <f t="array" aca="1" ref="BV1594" ca="1">MIN(BV1593/365*INDIRECT(BV1585),BU1594+INDIRECT(BV1585))</f>
        <v>821.91780821917803</v>
      </c>
      <c r="BW1594" s="148" cm="1">
        <f t="array" aca="1" ref="BW1594" ca="1">MIN(BW1593/365*INDIRECT(BW1585),BV1594+INDIRECT(BW1585))</f>
        <v>821.91780821917803</v>
      </c>
      <c r="BX1594" s="148" cm="1">
        <f t="array" aca="1" ref="BX1594" ca="1">MIN(BX1593/365*INDIRECT(BX1585),BW1594+INDIRECT(BX1585))</f>
        <v>821.91780821917803</v>
      </c>
      <c r="BY1594" s="148" cm="1">
        <f t="array" aca="1" ref="BY1594" ca="1">MIN(BY1593/365*INDIRECT(BY1585),BX1594+INDIRECT(BY1585))</f>
        <v>821.91780821917803</v>
      </c>
      <c r="BZ1594" s="148" cm="1">
        <f t="array" aca="1" ref="BZ1594" ca="1">MIN(BZ1593/365*INDIRECT(BZ1585),BY1594+INDIRECT(BZ1585))</f>
        <v>821.91780821917803</v>
      </c>
      <c r="CA1594" s="148" cm="1">
        <f t="array" aca="1" ref="CA1594" ca="1">MIN(CA1593/365*INDIRECT(CA1585),BZ1594+INDIRECT(CA1585))</f>
        <v>821.91780821917803</v>
      </c>
      <c r="CB1594" s="148" cm="1">
        <f t="array" aca="1" ref="CB1594" ca="1">MIN(CB1593/365*INDIRECT(CB1585),CA1594+INDIRECT(CB1585))</f>
        <v>821.91780821917803</v>
      </c>
      <c r="CC1594" s="148" cm="1">
        <f t="array" aca="1" ref="CC1594" ca="1">MIN(CC1593/365*INDIRECT(CC1585),CB1594+INDIRECT(CC1585))</f>
        <v>821.91780821917803</v>
      </c>
      <c r="CD1594" s="148" cm="1">
        <f t="array" aca="1" ref="CD1594" ca="1">MIN(CD1593/365*INDIRECT(CD1585),CC1594+INDIRECT(CD1585))</f>
        <v>821.91780821917803</v>
      </c>
      <c r="CE1594" s="148" cm="1">
        <f t="array" aca="1" ref="CE1594" ca="1">MIN(CE1593/365*INDIRECT(CE1585),CD1594+INDIRECT(CE1585))</f>
        <v>821.91780821917803</v>
      </c>
      <c r="CF1594" s="148" cm="1">
        <f t="array" aca="1" ref="CF1594" ca="1">MIN(CF1593/365*INDIRECT(CF1585),CE1594+INDIRECT(CF1585))</f>
        <v>821.91780821917803</v>
      </c>
      <c r="CG1594" s="148" cm="1">
        <f t="array" aca="1" ref="CG1594" ca="1">MIN(CG1593/365*INDIRECT(CG1585),CF1594+INDIRECT(CG1585))</f>
        <v>821.91780821917803</v>
      </c>
      <c r="CH1594" s="148" cm="1">
        <f t="array" aca="1" ref="CH1594" ca="1">MIN(CH1593/365*INDIRECT(CH1585),CG1594+INDIRECT(CH1585))</f>
        <v>821.91780821917803</v>
      </c>
      <c r="CI1594" s="148" cm="1">
        <f t="array" aca="1" ref="CI1594" ca="1">MIN(CI1593/365*INDIRECT(CI1585),CH1594+INDIRECT(CI1585))</f>
        <v>821.91780821917803</v>
      </c>
      <c r="CJ1594" s="148" cm="1">
        <f t="array" aca="1" ref="CJ1594" ca="1">MIN(CJ1593/365*INDIRECT(CJ1585),CI1594+INDIRECT(CJ1585))</f>
        <v>821.91780821917803</v>
      </c>
      <c r="CK1594" s="148" cm="1">
        <f t="array" aca="1" ref="CK1594" ca="1">MIN(CK1593/365*INDIRECT(CK1585),CJ1594+INDIRECT(CK1585))</f>
        <v>821.91780821917803</v>
      </c>
      <c r="CL1594" s="148" cm="1">
        <f t="array" aca="1" ref="CL1594" ca="1">MIN(CL1593/365*INDIRECT(CL1585),CK1594+INDIRECT(CL1585))</f>
        <v>821.91780821917803</v>
      </c>
      <c r="CN1594" s="78"/>
      <c r="CO1594" s="148" t="e" cm="1">
        <f t="array" aca="1" ref="CO1594" ca="1">MIN(CO1593/365*INDIRECT(CO1585),CN1594+INDIRECT(CO1585))</f>
        <v>#N/A</v>
      </c>
      <c r="CP1594" s="148" t="e" cm="1">
        <f t="array" aca="1" ref="CP1594" ca="1">MIN(CP1593/365*INDIRECT(CP1585),CO1594+INDIRECT(CP1585))</f>
        <v>#N/A</v>
      </c>
      <c r="CQ1594" s="148" t="e" cm="1">
        <f t="array" aca="1" ref="CQ1594" ca="1">MIN(CQ1593/365*INDIRECT(CQ1585),CP1594+INDIRECT(CQ1585))</f>
        <v>#N/A</v>
      </c>
      <c r="CR1594" s="148" t="e" cm="1">
        <f t="array" aca="1" ref="CR1594" ca="1">MIN(CR1593/365*INDIRECT(CR1585),CQ1594+INDIRECT(CR1585))</f>
        <v>#N/A</v>
      </c>
      <c r="CS1594" s="148" t="e" cm="1">
        <f t="array" aca="1" ref="CS1594" ca="1">MIN(CS1593/365*INDIRECT(CS1585),CR1594+INDIRECT(CS1585))</f>
        <v>#N/A</v>
      </c>
      <c r="CT1594" s="148" t="e" cm="1">
        <f t="array" aca="1" ref="CT1594" ca="1">MIN(CT1593/365*INDIRECT(CT1585),CS1594+INDIRECT(CT1585))</f>
        <v>#N/A</v>
      </c>
      <c r="CU1594" s="148" t="e" cm="1">
        <f t="array" aca="1" ref="CU1594" ca="1">MIN(CU1593/365*INDIRECT(CU1585),CT1594+INDIRECT(CU1585))</f>
        <v>#N/A</v>
      </c>
      <c r="CV1594" s="148" t="e" cm="1">
        <f t="array" aca="1" ref="CV1594" ca="1">MIN(CV1593/365*INDIRECT(CV1585),CU1594+INDIRECT(CV1585))</f>
        <v>#N/A</v>
      </c>
      <c r="CW1594" s="148" t="e" cm="1">
        <f t="array" aca="1" ref="CW1594" ca="1">MIN(CW1593/365*INDIRECT(CW1585),CV1594+INDIRECT(CW1585))</f>
        <v>#N/A</v>
      </c>
      <c r="CX1594" s="148" t="e" cm="1">
        <f t="array" aca="1" ref="CX1594" ca="1">MIN(CX1593/365*INDIRECT(CX1585),CW1594+INDIRECT(CX1585))</f>
        <v>#N/A</v>
      </c>
      <c r="CY1594" s="148" t="e" cm="1">
        <f t="array" aca="1" ref="CY1594" ca="1">MIN(CY1593/365*INDIRECT(CY1585),CX1594+INDIRECT(CY1585))</f>
        <v>#N/A</v>
      </c>
      <c r="CZ1594" s="148" t="e" cm="1">
        <f t="array" aca="1" ref="CZ1594" ca="1">MIN(CZ1593/365*INDIRECT(CZ1585),CY1594+INDIRECT(CZ1585))</f>
        <v>#N/A</v>
      </c>
      <c r="DA1594" s="148" t="e" cm="1">
        <f t="array" aca="1" ref="DA1594" ca="1">MIN(DA1593/365*INDIRECT(DA1585),CZ1594+INDIRECT(DA1585))</f>
        <v>#N/A</v>
      </c>
      <c r="DB1594" s="148" t="e" cm="1">
        <f t="array" aca="1" ref="DB1594" ca="1">MIN(DB1593/365*INDIRECT(DB1585),DA1594+INDIRECT(DB1585))</f>
        <v>#N/A</v>
      </c>
      <c r="DC1594" s="148" t="e" cm="1">
        <f t="array" aca="1" ref="DC1594" ca="1">MIN(DC1593/365*INDIRECT(DC1585),DB1594+INDIRECT(DC1585))</f>
        <v>#N/A</v>
      </c>
      <c r="DD1594" s="148" t="e" cm="1">
        <f t="array" aca="1" ref="DD1594" ca="1">MIN(DD1593/365*INDIRECT(DD1585),DC1594+INDIRECT(DD1585))</f>
        <v>#N/A</v>
      </c>
      <c r="DE1594" s="148" t="e" cm="1">
        <f t="array" aca="1" ref="DE1594" ca="1">MIN(DE1593/365*INDIRECT(DE1585),DD1594+INDIRECT(DE1585))</f>
        <v>#N/A</v>
      </c>
      <c r="DF1594" s="148" t="e" cm="1">
        <f t="array" aca="1" ref="DF1594" ca="1">MIN(DF1593/365*INDIRECT(DF1585),DE1594+INDIRECT(DF1585))</f>
        <v>#N/A</v>
      </c>
      <c r="DG1594" s="148" t="e" cm="1">
        <f t="array" aca="1" ref="DG1594" ca="1">MIN(DG1593/365*INDIRECT(DG1585),DF1594+INDIRECT(DG1585))</f>
        <v>#N/A</v>
      </c>
      <c r="DH1594" s="148" t="e" cm="1">
        <f t="array" aca="1" ref="DH1594" ca="1">MIN(DH1593/365*INDIRECT(DH1585),DG1594+INDIRECT(DH1585))</f>
        <v>#N/A</v>
      </c>
      <c r="DI1594" s="148" t="e" cm="1">
        <f t="array" aca="1" ref="DI1594" ca="1">MIN(DI1593/365*INDIRECT(DI1585),DH1594+INDIRECT(DI1585))</f>
        <v>#N/A</v>
      </c>
      <c r="DJ1594" s="148" t="e" cm="1">
        <f t="array" aca="1" ref="DJ1594" ca="1">MIN(DJ1593/365*INDIRECT(DJ1585),DI1594+INDIRECT(DJ1585))</f>
        <v>#N/A</v>
      </c>
      <c r="DK1594" s="148" t="e" cm="1">
        <f t="array" aca="1" ref="DK1594" ca="1">MIN(DK1593/365*INDIRECT(DK1585),DJ1594+INDIRECT(DK1585))</f>
        <v>#N/A</v>
      </c>
      <c r="DL1594" s="148" t="e" cm="1">
        <f t="array" aca="1" ref="DL1594" ca="1">MIN(DL1593/365*INDIRECT(DL1585),DK1594+INDIRECT(DL1585))</f>
        <v>#N/A</v>
      </c>
    </row>
    <row r="1595" spans="1:116" x14ac:dyDescent="0.4">
      <c r="D1595" t="s">
        <v>776</v>
      </c>
      <c r="E1595" s="8" t="str">
        <f t="shared" si="2098"/>
        <v>1595 UEREV - S</v>
      </c>
      <c r="G1595" s="9"/>
      <c r="H1595" s="27"/>
      <c r="I1595" s="78"/>
      <c r="J1595" s="78"/>
      <c r="K1595" s="33"/>
      <c r="L1595" s="33"/>
      <c r="M1595" s="33"/>
      <c r="N1595" s="33"/>
      <c r="O1595" s="33"/>
      <c r="P1595" s="33"/>
      <c r="R1595" s="33"/>
      <c r="S1595" s="77"/>
      <c r="T1595" s="77"/>
      <c r="U1595" s="77"/>
      <c r="V1595" s="77"/>
      <c r="W1595" s="77"/>
      <c r="X1595" s="77"/>
      <c r="Y1595" s="77"/>
      <c r="Z1595" s="77"/>
      <c r="AA1595" s="77"/>
      <c r="AB1595" s="77"/>
      <c r="AC1595" s="77"/>
      <c r="AD1595" s="77"/>
      <c r="AE1595" s="77"/>
      <c r="AF1595" s="77"/>
      <c r="AG1595" s="77"/>
      <c r="AH1595" s="77"/>
      <c r="AI1595" s="77"/>
      <c r="AJ1595" s="77"/>
      <c r="AK1595" s="77"/>
      <c r="AL1595" s="77"/>
      <c r="AM1595" s="77"/>
      <c r="AN1595" s="77"/>
      <c r="AO1595" s="77"/>
      <c r="AP1595" s="77"/>
      <c r="AQ1595" s="77"/>
      <c r="AR1595" s="77"/>
      <c r="AS1595" s="77"/>
      <c r="AT1595" s="77"/>
      <c r="AU1595" s="77"/>
      <c r="AV1595" s="77"/>
      <c r="AW1595" s="77"/>
      <c r="AX1595" s="77"/>
      <c r="AY1595" s="77"/>
      <c r="AZ1595" s="77"/>
      <c r="BA1595" s="77"/>
      <c r="BB1595" s="77"/>
      <c r="BC1595" s="77"/>
      <c r="BD1595" s="77"/>
      <c r="BE1595" s="77"/>
      <c r="BF1595" s="77"/>
      <c r="BG1595" s="77"/>
      <c r="BH1595" s="77"/>
      <c r="BI1595" s="77"/>
      <c r="BJ1595" s="77"/>
      <c r="BK1595" s="77"/>
      <c r="BL1595" s="77"/>
      <c r="BM1595" s="77"/>
      <c r="BN1595" s="77"/>
      <c r="BO1595" s="77"/>
      <c r="BP1595" s="77"/>
      <c r="BQ1595" s="77"/>
      <c r="BR1595" s="77"/>
      <c r="BS1595" s="77"/>
      <c r="BT1595" s="77"/>
      <c r="BU1595" s="77"/>
      <c r="BV1595" s="77"/>
      <c r="BW1595" s="77"/>
      <c r="BX1595" s="77"/>
      <c r="BY1595" s="77"/>
      <c r="BZ1595" s="77"/>
      <c r="CA1595" s="77"/>
      <c r="CB1595" s="77"/>
      <c r="CC1595" s="77"/>
      <c r="CD1595" s="77"/>
      <c r="CE1595" s="77"/>
      <c r="CF1595" s="77"/>
      <c r="CG1595" s="77"/>
      <c r="CH1595" s="77"/>
      <c r="CI1595" s="77"/>
      <c r="CJ1595" s="77"/>
      <c r="CK1595" s="77"/>
      <c r="CL1595" s="77"/>
      <c r="CN1595" s="78"/>
      <c r="CO1595" s="77"/>
      <c r="CP1595" s="77"/>
      <c r="CQ1595" s="77"/>
      <c r="CR1595" s="77"/>
      <c r="CS1595" s="77"/>
      <c r="CT1595" s="77"/>
      <c r="CU1595" s="77"/>
      <c r="CV1595" s="77"/>
      <c r="CW1595" s="77"/>
      <c r="CX1595" s="77"/>
      <c r="CY1595" s="77"/>
      <c r="CZ1595" s="77"/>
      <c r="DA1595" s="77"/>
      <c r="DB1595" s="77"/>
      <c r="DC1595" s="77"/>
      <c r="DD1595" s="77"/>
      <c r="DE1595" s="77"/>
      <c r="DF1595" s="77"/>
      <c r="DG1595" s="77"/>
      <c r="DH1595" s="77"/>
      <c r="DI1595" s="77"/>
      <c r="DJ1595" s="77"/>
      <c r="DK1595" s="77"/>
      <c r="DL1595" s="77"/>
    </row>
    <row r="1596" spans="1:116" x14ac:dyDescent="0.4">
      <c r="C1596" t="s">
        <v>234</v>
      </c>
      <c r="D1596" t="s">
        <v>776</v>
      </c>
      <c r="E1596" s="8" t="str">
        <f t="shared" si="2098"/>
        <v>1596 UEREV - S</v>
      </c>
      <c r="G1596" s="126" t="str">
        <f>"Change in "&amp;G1594</f>
        <v>Change in Unearned revenue - (Primary label)</v>
      </c>
      <c r="K1596" s="33">
        <f ca="1">SUMIF($3:$3,K$2,1596:1596)</f>
        <v>821.91780821917803</v>
      </c>
      <c r="L1596" s="33">
        <f ca="1">SUMIF($3:$3,L$2,1596:1596)</f>
        <v>0</v>
      </c>
      <c r="M1596" s="33">
        <f ca="1">SUMIF($3:$3,M$2,1596:1596)</f>
        <v>0</v>
      </c>
      <c r="N1596" s="33">
        <f ca="1">SUMIF($3:$3,N$2,1596:1596)</f>
        <v>0</v>
      </c>
      <c r="O1596" s="33">
        <f ca="1">SUMIF($3:$3,O$2,1596:1596)</f>
        <v>0</v>
      </c>
      <c r="P1596" s="33">
        <f ca="1">SUMIF($3:$3,P$2,1596:1596)</f>
        <v>0</v>
      </c>
      <c r="R1596" s="33"/>
      <c r="S1596" s="77">
        <f t="shared" ref="S1596:AX1605" ca="1" si="2099">S1594-R1594</f>
        <v>821.91780821917803</v>
      </c>
      <c r="T1596" s="77">
        <f t="shared" ca="1" si="2099"/>
        <v>0</v>
      </c>
      <c r="U1596" s="77">
        <f t="shared" ca="1" si="2099"/>
        <v>0</v>
      </c>
      <c r="V1596" s="77">
        <f t="shared" ca="1" si="2099"/>
        <v>0</v>
      </c>
      <c r="W1596" s="77">
        <f t="shared" ca="1" si="2099"/>
        <v>0</v>
      </c>
      <c r="X1596" s="77">
        <f t="shared" ca="1" si="2099"/>
        <v>0</v>
      </c>
      <c r="Y1596" s="77">
        <f t="shared" ca="1" si="2099"/>
        <v>0</v>
      </c>
      <c r="Z1596" s="77">
        <f t="shared" ca="1" si="2099"/>
        <v>0</v>
      </c>
      <c r="AA1596" s="77">
        <f t="shared" ca="1" si="2099"/>
        <v>0</v>
      </c>
      <c r="AB1596" s="77">
        <f t="shared" ca="1" si="2099"/>
        <v>0</v>
      </c>
      <c r="AC1596" s="77">
        <f t="shared" ca="1" si="2099"/>
        <v>0</v>
      </c>
      <c r="AD1596" s="77">
        <f t="shared" ca="1" si="2099"/>
        <v>0</v>
      </c>
      <c r="AE1596" s="77">
        <f t="shared" ca="1" si="2099"/>
        <v>0</v>
      </c>
      <c r="AF1596" s="77">
        <f t="shared" ca="1" si="2099"/>
        <v>0</v>
      </c>
      <c r="AG1596" s="77">
        <f t="shared" ca="1" si="2099"/>
        <v>0</v>
      </c>
      <c r="AH1596" s="77">
        <f t="shared" ca="1" si="2099"/>
        <v>0</v>
      </c>
      <c r="AI1596" s="77">
        <f t="shared" ca="1" si="2099"/>
        <v>0</v>
      </c>
      <c r="AJ1596" s="77">
        <f t="shared" ca="1" si="2099"/>
        <v>0</v>
      </c>
      <c r="AK1596" s="77">
        <f t="shared" ca="1" si="2099"/>
        <v>0</v>
      </c>
      <c r="AL1596" s="77">
        <f t="shared" ca="1" si="2099"/>
        <v>0</v>
      </c>
      <c r="AM1596" s="77">
        <f t="shared" ca="1" si="2099"/>
        <v>0</v>
      </c>
      <c r="AN1596" s="77">
        <f t="shared" ca="1" si="2099"/>
        <v>0</v>
      </c>
      <c r="AO1596" s="77">
        <f t="shared" ca="1" si="2099"/>
        <v>0</v>
      </c>
      <c r="AP1596" s="77">
        <f t="shared" ca="1" si="2099"/>
        <v>0</v>
      </c>
      <c r="AQ1596" s="77">
        <f t="shared" ca="1" si="2099"/>
        <v>0</v>
      </c>
      <c r="AR1596" s="77">
        <f t="shared" ca="1" si="2099"/>
        <v>0</v>
      </c>
      <c r="AS1596" s="77">
        <f t="shared" ca="1" si="2099"/>
        <v>0</v>
      </c>
      <c r="AT1596" s="77">
        <f t="shared" ca="1" si="2099"/>
        <v>0</v>
      </c>
      <c r="AU1596" s="77">
        <f t="shared" ca="1" si="2099"/>
        <v>0</v>
      </c>
      <c r="AV1596" s="77">
        <f t="shared" ca="1" si="2099"/>
        <v>0</v>
      </c>
      <c r="AW1596" s="77">
        <f t="shared" ca="1" si="2099"/>
        <v>0</v>
      </c>
      <c r="AX1596" s="77">
        <f t="shared" ca="1" si="2099"/>
        <v>0</v>
      </c>
      <c r="AY1596" s="77">
        <f t="shared" ref="AY1596:CD1605" ca="1" si="2100">AY1594-AX1594</f>
        <v>0</v>
      </c>
      <c r="AZ1596" s="77">
        <f t="shared" ca="1" si="2100"/>
        <v>0</v>
      </c>
      <c r="BA1596" s="77">
        <f t="shared" ca="1" si="2100"/>
        <v>0</v>
      </c>
      <c r="BB1596" s="77">
        <f t="shared" ca="1" si="2100"/>
        <v>0</v>
      </c>
      <c r="BC1596" s="77">
        <f t="shared" ca="1" si="2100"/>
        <v>0</v>
      </c>
      <c r="BD1596" s="77">
        <f t="shared" ca="1" si="2100"/>
        <v>0</v>
      </c>
      <c r="BE1596" s="77">
        <f t="shared" ca="1" si="2100"/>
        <v>0</v>
      </c>
      <c r="BF1596" s="77">
        <f t="shared" ca="1" si="2100"/>
        <v>0</v>
      </c>
      <c r="BG1596" s="77">
        <f t="shared" ca="1" si="2100"/>
        <v>0</v>
      </c>
      <c r="BH1596" s="77">
        <f t="shared" ca="1" si="2100"/>
        <v>0</v>
      </c>
      <c r="BI1596" s="77">
        <f t="shared" ca="1" si="2100"/>
        <v>0</v>
      </c>
      <c r="BJ1596" s="77">
        <f t="shared" ca="1" si="2100"/>
        <v>0</v>
      </c>
      <c r="BK1596" s="77">
        <f t="shared" ca="1" si="2100"/>
        <v>0</v>
      </c>
      <c r="BL1596" s="77">
        <f t="shared" ca="1" si="2100"/>
        <v>0</v>
      </c>
      <c r="BM1596" s="77">
        <f t="shared" ca="1" si="2100"/>
        <v>0</v>
      </c>
      <c r="BN1596" s="77">
        <f t="shared" ca="1" si="2100"/>
        <v>0</v>
      </c>
      <c r="BO1596" s="77">
        <f t="shared" ca="1" si="2100"/>
        <v>0</v>
      </c>
      <c r="BP1596" s="77">
        <f t="shared" ca="1" si="2100"/>
        <v>0</v>
      </c>
      <c r="BQ1596" s="77">
        <f t="shared" ca="1" si="2100"/>
        <v>0</v>
      </c>
      <c r="BR1596" s="77">
        <f t="shared" ca="1" si="2100"/>
        <v>0</v>
      </c>
      <c r="BS1596" s="77">
        <f t="shared" ca="1" si="2100"/>
        <v>0</v>
      </c>
      <c r="BT1596" s="77">
        <f t="shared" ca="1" si="2100"/>
        <v>0</v>
      </c>
      <c r="BU1596" s="77">
        <f t="shared" ca="1" si="2100"/>
        <v>0</v>
      </c>
      <c r="BV1596" s="77">
        <f t="shared" ca="1" si="2100"/>
        <v>0</v>
      </c>
      <c r="BW1596" s="77">
        <f t="shared" ca="1" si="2100"/>
        <v>0</v>
      </c>
      <c r="BX1596" s="77">
        <f t="shared" ca="1" si="2100"/>
        <v>0</v>
      </c>
      <c r="BY1596" s="77">
        <f t="shared" ca="1" si="2100"/>
        <v>0</v>
      </c>
      <c r="BZ1596" s="77">
        <f t="shared" ca="1" si="2100"/>
        <v>0</v>
      </c>
      <c r="CA1596" s="77">
        <f t="shared" ca="1" si="2100"/>
        <v>0</v>
      </c>
      <c r="CB1596" s="77">
        <f t="shared" ca="1" si="2100"/>
        <v>0</v>
      </c>
      <c r="CC1596" s="77">
        <f t="shared" ca="1" si="2100"/>
        <v>0</v>
      </c>
      <c r="CD1596" s="77">
        <f t="shared" ca="1" si="2100"/>
        <v>0</v>
      </c>
      <c r="CE1596" s="77">
        <f t="shared" ref="CE1596:CL1605" ca="1" si="2101">CE1594-CD1594</f>
        <v>0</v>
      </c>
      <c r="CF1596" s="77">
        <f t="shared" ca="1" si="2101"/>
        <v>0</v>
      </c>
      <c r="CG1596" s="77">
        <f t="shared" ca="1" si="2101"/>
        <v>0</v>
      </c>
      <c r="CH1596" s="77">
        <f t="shared" ca="1" si="2101"/>
        <v>0</v>
      </c>
      <c r="CI1596" s="77">
        <f t="shared" ca="1" si="2101"/>
        <v>0</v>
      </c>
      <c r="CJ1596" s="77">
        <f t="shared" ca="1" si="2101"/>
        <v>0</v>
      </c>
      <c r="CK1596" s="77">
        <f t="shared" ca="1" si="2101"/>
        <v>0</v>
      </c>
      <c r="CL1596" s="77">
        <f t="shared" ca="1" si="2101"/>
        <v>0</v>
      </c>
      <c r="CO1596" s="77" t="e">
        <f t="shared" ref="CO1596:DL1605" ca="1" si="2102">CO1594-CN1594</f>
        <v>#N/A</v>
      </c>
      <c r="CP1596" s="77" t="e">
        <f t="shared" ca="1" si="2102"/>
        <v>#N/A</v>
      </c>
      <c r="CQ1596" s="77" t="e">
        <f t="shared" ca="1" si="2102"/>
        <v>#N/A</v>
      </c>
      <c r="CR1596" s="77" t="e">
        <f t="shared" ca="1" si="2102"/>
        <v>#N/A</v>
      </c>
      <c r="CS1596" s="77" t="e">
        <f t="shared" ca="1" si="2102"/>
        <v>#N/A</v>
      </c>
      <c r="CT1596" s="77" t="e">
        <f t="shared" ca="1" si="2102"/>
        <v>#N/A</v>
      </c>
      <c r="CU1596" s="77" t="e">
        <f t="shared" ca="1" si="2102"/>
        <v>#N/A</v>
      </c>
      <c r="CV1596" s="77" t="e">
        <f t="shared" ca="1" si="2102"/>
        <v>#N/A</v>
      </c>
      <c r="CW1596" s="77" t="e">
        <f t="shared" ca="1" si="2102"/>
        <v>#N/A</v>
      </c>
      <c r="CX1596" s="77" t="e">
        <f t="shared" ca="1" si="2102"/>
        <v>#N/A</v>
      </c>
      <c r="CY1596" s="77" t="e">
        <f t="shared" ca="1" si="2102"/>
        <v>#N/A</v>
      </c>
      <c r="CZ1596" s="77" t="e">
        <f t="shared" ca="1" si="2102"/>
        <v>#N/A</v>
      </c>
      <c r="DA1596" s="77" t="e">
        <f t="shared" ca="1" si="2102"/>
        <v>#N/A</v>
      </c>
      <c r="DB1596" s="77" t="e">
        <f t="shared" ca="1" si="2102"/>
        <v>#N/A</v>
      </c>
      <c r="DC1596" s="77" t="e">
        <f t="shared" ca="1" si="2102"/>
        <v>#N/A</v>
      </c>
      <c r="DD1596" s="77" t="e">
        <f t="shared" ca="1" si="2102"/>
        <v>#N/A</v>
      </c>
      <c r="DE1596" s="77" t="e">
        <f t="shared" ca="1" si="2102"/>
        <v>#N/A</v>
      </c>
      <c r="DF1596" s="77" t="e">
        <f t="shared" ca="1" si="2102"/>
        <v>#N/A</v>
      </c>
      <c r="DG1596" s="77" t="e">
        <f t="shared" ca="1" si="2102"/>
        <v>#N/A</v>
      </c>
      <c r="DH1596" s="77" t="e">
        <f t="shared" ca="1" si="2102"/>
        <v>#N/A</v>
      </c>
      <c r="DI1596" s="77" t="e">
        <f t="shared" ca="1" si="2102"/>
        <v>#N/A</v>
      </c>
      <c r="DJ1596" s="77" t="e">
        <f t="shared" ca="1" si="2102"/>
        <v>#N/A</v>
      </c>
      <c r="DK1596" s="77" t="e">
        <f t="shared" ca="1" si="2102"/>
        <v>#N/A</v>
      </c>
      <c r="DL1596" s="77" t="e">
        <f t="shared" ca="1" si="2102"/>
        <v>#N/A</v>
      </c>
    </row>
    <row r="1597" spans="1:116" x14ac:dyDescent="0.4">
      <c r="B1597" t="s">
        <v>244</v>
      </c>
      <c r="D1597" t="s">
        <v>776</v>
      </c>
      <c r="E1597" s="8" t="str">
        <f t="shared" si="2098"/>
        <v>1597 UEREV - S</v>
      </c>
      <c r="K1597" s="53"/>
      <c r="L1597" s="53"/>
      <c r="M1597" s="53"/>
      <c r="N1597" s="53"/>
      <c r="O1597" s="53"/>
      <c r="P1597" s="53"/>
      <c r="R1597" s="24"/>
      <c r="S1597" s="80"/>
      <c r="T1597" s="80"/>
      <c r="U1597" s="80"/>
      <c r="V1597" s="80"/>
      <c r="W1597" s="80"/>
      <c r="X1597" s="80"/>
      <c r="Y1597" s="80"/>
      <c r="Z1597" s="80"/>
      <c r="AA1597" s="80"/>
      <c r="AB1597" s="80"/>
      <c r="AC1597" s="80"/>
      <c r="AD1597" s="80"/>
      <c r="AE1597" s="80"/>
      <c r="AF1597" s="80"/>
      <c r="AG1597" s="80"/>
      <c r="AH1597" s="80"/>
      <c r="AI1597" s="80"/>
      <c r="AJ1597" s="80"/>
      <c r="AK1597" s="80"/>
      <c r="AL1597" s="80"/>
      <c r="AM1597" s="80"/>
      <c r="AN1597" s="80"/>
      <c r="AO1597" s="80"/>
      <c r="AP1597" s="80"/>
      <c r="AQ1597" s="80"/>
      <c r="AR1597" s="80"/>
      <c r="AS1597" s="80"/>
      <c r="AT1597" s="80"/>
      <c r="AU1597" s="80"/>
      <c r="AV1597" s="80"/>
      <c r="AW1597" s="80"/>
      <c r="AX1597" s="80"/>
      <c r="AY1597" s="80"/>
      <c r="AZ1597" s="80"/>
      <c r="BA1597" s="80"/>
      <c r="BB1597" s="80"/>
      <c r="BC1597" s="80"/>
      <c r="BD1597" s="80"/>
      <c r="BE1597" s="80"/>
      <c r="BF1597" s="80"/>
      <c r="BG1597" s="80"/>
      <c r="BH1597" s="80"/>
      <c r="BI1597" s="80"/>
      <c r="BJ1597" s="80"/>
      <c r="BK1597" s="80"/>
      <c r="BL1597" s="80"/>
      <c r="BM1597" s="80"/>
      <c r="BN1597" s="80"/>
      <c r="BO1597" s="80"/>
      <c r="BP1597" s="80"/>
      <c r="BQ1597" s="80"/>
      <c r="BR1597" s="80"/>
      <c r="BS1597" s="80"/>
      <c r="BT1597" s="80"/>
      <c r="BU1597" s="80"/>
      <c r="BV1597" s="80"/>
      <c r="BW1597" s="80"/>
      <c r="BX1597" s="80"/>
      <c r="BY1597" s="80"/>
      <c r="BZ1597" s="80"/>
      <c r="CA1597" s="80"/>
      <c r="CB1597" s="80"/>
      <c r="CC1597" s="80"/>
      <c r="CD1597" s="80"/>
      <c r="CE1597" s="80"/>
      <c r="CF1597" s="80"/>
      <c r="CG1597" s="80"/>
      <c r="CH1597" s="80"/>
      <c r="CI1597" s="80"/>
      <c r="CJ1597" s="80"/>
      <c r="CK1597" s="80"/>
      <c r="CL1597" s="80"/>
      <c r="CO1597" s="80"/>
      <c r="CP1597" s="80"/>
      <c r="CQ1597" s="80"/>
      <c r="CR1597" s="80"/>
      <c r="CS1597" s="80"/>
      <c r="CT1597" s="80"/>
      <c r="CU1597" s="80"/>
      <c r="CV1597" s="80"/>
      <c r="CW1597" s="80"/>
      <c r="CX1597" s="80"/>
      <c r="CY1597" s="80"/>
      <c r="CZ1597" s="80"/>
      <c r="DA1597" s="80"/>
      <c r="DB1597" s="80"/>
      <c r="DC1597" s="80"/>
      <c r="DD1597" s="80"/>
      <c r="DE1597" s="80"/>
      <c r="DF1597" s="80"/>
      <c r="DG1597" s="80"/>
      <c r="DH1597" s="80"/>
      <c r="DI1597" s="80"/>
      <c r="DJ1597" s="80"/>
      <c r="DK1597" s="80"/>
      <c r="DL1597" s="80"/>
    </row>
    <row r="1598" spans="1:116" x14ac:dyDescent="0.4">
      <c r="B1598" t="s">
        <v>332</v>
      </c>
      <c r="D1598" t="s">
        <v>776</v>
      </c>
      <c r="E1598" s="8" t="str">
        <f>ROW()&amp;" "&amp;D1598</f>
        <v>1598 UEREV - S</v>
      </c>
      <c r="G1598" s="8" t="str">
        <f>G1583</f>
        <v>(Primary label)</v>
      </c>
      <c r="S1598" s="72"/>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c r="DK1598" s="72"/>
      <c r="DL1598" s="72"/>
    </row>
    <row r="1599" spans="1:116" x14ac:dyDescent="0.4">
      <c r="B1599" t="s">
        <v>332</v>
      </c>
      <c r="D1599" t="s">
        <v>776</v>
      </c>
      <c r="E1599" s="8" t="str">
        <f>ROW()&amp;" "&amp;D1599</f>
        <v>1599 UEREV - S</v>
      </c>
      <c r="G1599" s="8" t="str">
        <f>G1584</f>
        <v>primary unit</v>
      </c>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c r="DK1599" s="72"/>
      <c r="DL1599" s="72"/>
    </row>
    <row r="1600" spans="1:116" x14ac:dyDescent="0.4">
      <c r="B1600" t="s">
        <v>332</v>
      </c>
      <c r="D1600" t="s">
        <v>776</v>
      </c>
      <c r="E1600" s="8" t="str">
        <f t="shared" si="2098"/>
        <v>1600 UEREV - S</v>
      </c>
      <c r="G1600" s="8" t="str">
        <f>G1585</f>
        <v>Primary revenue driver</v>
      </c>
      <c r="S1600" s="76" t="str">
        <f t="shared" ref="S1600:AX1609" si="2103">S1585</f>
        <v>S$16</v>
      </c>
      <c r="T1600" s="76" t="str">
        <f t="shared" si="2103"/>
        <v>T$16</v>
      </c>
      <c r="U1600" s="76" t="str">
        <f t="shared" si="2103"/>
        <v>U$16</v>
      </c>
      <c r="V1600" s="76" t="str">
        <f t="shared" si="2103"/>
        <v>V$16</v>
      </c>
      <c r="W1600" s="76" t="str">
        <f t="shared" si="2103"/>
        <v>W$16</v>
      </c>
      <c r="X1600" s="76" t="str">
        <f t="shared" si="2103"/>
        <v>X$16</v>
      </c>
      <c r="Y1600" s="76" t="str">
        <f t="shared" si="2103"/>
        <v>Y$16</v>
      </c>
      <c r="Z1600" s="76" t="str">
        <f t="shared" si="2103"/>
        <v>Z$16</v>
      </c>
      <c r="AA1600" s="76" t="str">
        <f t="shared" si="2103"/>
        <v>AA$16</v>
      </c>
      <c r="AB1600" s="76" t="str">
        <f t="shared" si="2103"/>
        <v>AB$16</v>
      </c>
      <c r="AC1600" s="76" t="str">
        <f t="shared" si="2103"/>
        <v>AC$16</v>
      </c>
      <c r="AD1600" s="76" t="str">
        <f t="shared" si="2103"/>
        <v>AD$16</v>
      </c>
      <c r="AE1600" s="76" t="str">
        <f t="shared" si="2103"/>
        <v>AE$16</v>
      </c>
      <c r="AF1600" s="76" t="str">
        <f t="shared" si="2103"/>
        <v>AF$16</v>
      </c>
      <c r="AG1600" s="76" t="str">
        <f t="shared" si="2103"/>
        <v>AG$16</v>
      </c>
      <c r="AH1600" s="76" t="str">
        <f t="shared" si="2103"/>
        <v>AH$16</v>
      </c>
      <c r="AI1600" s="76" t="str">
        <f t="shared" si="2103"/>
        <v>AI$16</v>
      </c>
      <c r="AJ1600" s="76" t="str">
        <f t="shared" si="2103"/>
        <v>AJ$16</v>
      </c>
      <c r="AK1600" s="76" t="str">
        <f t="shared" si="2103"/>
        <v>AK$16</v>
      </c>
      <c r="AL1600" s="76" t="str">
        <f t="shared" si="2103"/>
        <v>AL$16</v>
      </c>
      <c r="AM1600" s="76" t="str">
        <f t="shared" si="2103"/>
        <v>AM$16</v>
      </c>
      <c r="AN1600" s="76" t="str">
        <f t="shared" si="2103"/>
        <v>AN$16</v>
      </c>
      <c r="AO1600" s="76" t="str">
        <f t="shared" si="2103"/>
        <v>AO$16</v>
      </c>
      <c r="AP1600" s="76" t="str">
        <f t="shared" si="2103"/>
        <v>AP$16</v>
      </c>
      <c r="AQ1600" s="76" t="str">
        <f t="shared" si="2103"/>
        <v>AQ$16</v>
      </c>
      <c r="AR1600" s="76" t="str">
        <f t="shared" si="2103"/>
        <v>AR$16</v>
      </c>
      <c r="AS1600" s="76" t="str">
        <f t="shared" si="2103"/>
        <v>AS$16</v>
      </c>
      <c r="AT1600" s="76" t="str">
        <f t="shared" si="2103"/>
        <v>AT$16</v>
      </c>
      <c r="AU1600" s="76" t="str">
        <f t="shared" si="2103"/>
        <v>AU$16</v>
      </c>
      <c r="AV1600" s="76" t="str">
        <f t="shared" si="2103"/>
        <v>AV$16</v>
      </c>
      <c r="AW1600" s="76" t="str">
        <f t="shared" si="2103"/>
        <v>AW$16</v>
      </c>
      <c r="AX1600" s="76" t="str">
        <f t="shared" si="2103"/>
        <v>AX$16</v>
      </c>
      <c r="AY1600" s="76" t="str">
        <f t="shared" ref="AY1600:CD1609" si="2104">AY1585</f>
        <v>AY$16</v>
      </c>
      <c r="AZ1600" s="76" t="str">
        <f t="shared" si="2104"/>
        <v>AZ$16</v>
      </c>
      <c r="BA1600" s="76" t="str">
        <f t="shared" si="2104"/>
        <v>BA$16</v>
      </c>
      <c r="BB1600" s="76" t="str">
        <f t="shared" si="2104"/>
        <v>BB$16</v>
      </c>
      <c r="BC1600" s="76" t="str">
        <f t="shared" si="2104"/>
        <v>BC$16</v>
      </c>
      <c r="BD1600" s="76" t="str">
        <f t="shared" si="2104"/>
        <v>BD$16</v>
      </c>
      <c r="BE1600" s="76" t="str">
        <f t="shared" si="2104"/>
        <v>BE$16</v>
      </c>
      <c r="BF1600" s="76" t="str">
        <f t="shared" si="2104"/>
        <v>BF$16</v>
      </c>
      <c r="BG1600" s="76" t="str">
        <f t="shared" si="2104"/>
        <v>BG$16</v>
      </c>
      <c r="BH1600" s="76" t="str">
        <f t="shared" si="2104"/>
        <v>BH$16</v>
      </c>
      <c r="BI1600" s="76" t="str">
        <f t="shared" si="2104"/>
        <v>BI$16</v>
      </c>
      <c r="BJ1600" s="76" t="str">
        <f t="shared" si="2104"/>
        <v>BJ$16</v>
      </c>
      <c r="BK1600" s="76" t="str">
        <f t="shared" si="2104"/>
        <v>BK$16</v>
      </c>
      <c r="BL1600" s="76" t="str">
        <f t="shared" si="2104"/>
        <v>BL$16</v>
      </c>
      <c r="BM1600" s="76" t="str">
        <f t="shared" si="2104"/>
        <v>BM$16</v>
      </c>
      <c r="BN1600" s="76" t="str">
        <f t="shared" si="2104"/>
        <v>BN$16</v>
      </c>
      <c r="BO1600" s="76" t="str">
        <f t="shared" si="2104"/>
        <v>BO$16</v>
      </c>
      <c r="BP1600" s="76" t="str">
        <f t="shared" si="2104"/>
        <v>BP$16</v>
      </c>
      <c r="BQ1600" s="76" t="str">
        <f t="shared" si="2104"/>
        <v>BQ$16</v>
      </c>
      <c r="BR1600" s="76" t="str">
        <f t="shared" si="2104"/>
        <v>BR$16</v>
      </c>
      <c r="BS1600" s="76" t="str">
        <f t="shared" si="2104"/>
        <v>BS$16</v>
      </c>
      <c r="BT1600" s="76" t="str">
        <f t="shared" si="2104"/>
        <v>BT$16</v>
      </c>
      <c r="BU1600" s="76" t="str">
        <f t="shared" si="2104"/>
        <v>BU$16</v>
      </c>
      <c r="BV1600" s="76" t="str">
        <f t="shared" si="2104"/>
        <v>BV$16</v>
      </c>
      <c r="BW1600" s="76" t="str">
        <f t="shared" si="2104"/>
        <v>BW$16</v>
      </c>
      <c r="BX1600" s="76" t="str">
        <f t="shared" si="2104"/>
        <v>BX$16</v>
      </c>
      <c r="BY1600" s="76" t="str">
        <f t="shared" si="2104"/>
        <v>BY$16</v>
      </c>
      <c r="BZ1600" s="76" t="str">
        <f t="shared" si="2104"/>
        <v>BZ$16</v>
      </c>
      <c r="CA1600" s="76" t="str">
        <f t="shared" si="2104"/>
        <v>CA$16</v>
      </c>
      <c r="CB1600" s="76" t="str">
        <f t="shared" si="2104"/>
        <v>CB$16</v>
      </c>
      <c r="CC1600" s="76" t="str">
        <f t="shared" si="2104"/>
        <v>CC$16</v>
      </c>
      <c r="CD1600" s="76" t="str">
        <f t="shared" si="2104"/>
        <v>CD$16</v>
      </c>
      <c r="CE1600" s="76" t="str">
        <f t="shared" ref="CE1600:CL1609" si="2105">CE1585</f>
        <v>CE$16</v>
      </c>
      <c r="CF1600" s="76" t="str">
        <f t="shared" si="2105"/>
        <v>CF$16</v>
      </c>
      <c r="CG1600" s="76" t="str">
        <f t="shared" si="2105"/>
        <v>CG$16</v>
      </c>
      <c r="CH1600" s="76" t="str">
        <f t="shared" si="2105"/>
        <v>CH$16</v>
      </c>
      <c r="CI1600" s="76" t="str">
        <f t="shared" si="2105"/>
        <v>CI$16</v>
      </c>
      <c r="CJ1600" s="76" t="str">
        <f t="shared" si="2105"/>
        <v>CJ$16</v>
      </c>
      <c r="CK1600" s="76" t="str">
        <f t="shared" si="2105"/>
        <v>CK$16</v>
      </c>
      <c r="CL1600" s="76" t="str">
        <f t="shared" si="2105"/>
        <v>CL$16</v>
      </c>
      <c r="CO1600" s="76" t="str">
        <f t="shared" ref="CO1600:DK1609" si="2106">CO1585</f>
        <v>CO$16</v>
      </c>
      <c r="CP1600" s="76" t="str">
        <f t="shared" si="2106"/>
        <v>CP$16</v>
      </c>
      <c r="CQ1600" s="76" t="str">
        <f t="shared" si="2106"/>
        <v>CQ$16</v>
      </c>
      <c r="CR1600" s="76" t="str">
        <f t="shared" si="2106"/>
        <v>CR$16</v>
      </c>
      <c r="CS1600" s="76" t="str">
        <f t="shared" si="2106"/>
        <v>CS$16</v>
      </c>
      <c r="CT1600" s="76" t="str">
        <f t="shared" si="2106"/>
        <v>CT$16</v>
      </c>
      <c r="CU1600" s="76" t="str">
        <f t="shared" si="2106"/>
        <v>CU$16</v>
      </c>
      <c r="CV1600" s="76" t="str">
        <f t="shared" si="2106"/>
        <v>CV$16</v>
      </c>
      <c r="CW1600" s="76" t="str">
        <f t="shared" si="2106"/>
        <v>CW$16</v>
      </c>
      <c r="CX1600" s="76" t="str">
        <f t="shared" si="2106"/>
        <v>CX$16</v>
      </c>
      <c r="CY1600" s="76" t="str">
        <f t="shared" si="2106"/>
        <v>CY$16</v>
      </c>
      <c r="CZ1600" s="76" t="str">
        <f t="shared" si="2106"/>
        <v>CZ$16</v>
      </c>
      <c r="DA1600" s="76" t="str">
        <f t="shared" si="2106"/>
        <v>DA$16</v>
      </c>
      <c r="DB1600" s="76" t="str">
        <f t="shared" si="2106"/>
        <v>DB$16</v>
      </c>
      <c r="DC1600" s="76" t="str">
        <f t="shared" si="2106"/>
        <v>DC$16</v>
      </c>
      <c r="DD1600" s="76" t="str">
        <f t="shared" si="2106"/>
        <v>DD$16</v>
      </c>
      <c r="DE1600" s="76" t="str">
        <f t="shared" si="2106"/>
        <v>DE$16</v>
      </c>
      <c r="DF1600" s="76" t="str">
        <f t="shared" si="2106"/>
        <v>DF$16</v>
      </c>
      <c r="DG1600" s="76" t="str">
        <f t="shared" si="2106"/>
        <v>DG$16</v>
      </c>
      <c r="DH1600" s="76" t="str">
        <f t="shared" si="2106"/>
        <v>DH$16</v>
      </c>
      <c r="DI1600" s="76" t="str">
        <f t="shared" si="2106"/>
        <v>DI$16</v>
      </c>
      <c r="DJ1600" s="76" t="str">
        <f t="shared" si="2106"/>
        <v>DJ$16</v>
      </c>
      <c r="DK1600" s="76" t="str">
        <f t="shared" si="2106"/>
        <v>DK$16</v>
      </c>
      <c r="DL1600" s="76" t="str">
        <f t="shared" ref="DL1600:DL1609" si="2107">DL1585</f>
        <v>DL$16</v>
      </c>
    </row>
    <row r="1601" spans="1:116" x14ac:dyDescent="0.4">
      <c r="B1601" t="s">
        <v>332</v>
      </c>
      <c r="D1601" t="s">
        <v>776</v>
      </c>
      <c r="E1601" s="8" t="str">
        <f t="shared" si="2098"/>
        <v>1601 UEREV - S</v>
      </c>
      <c r="G1601" s="8" t="str">
        <f>G1586</f>
        <v>Primary volume driver</v>
      </c>
      <c r="H1601" s="12"/>
      <c r="I1601" s="60"/>
      <c r="J1601" s="60"/>
      <c r="K1601" s="34"/>
      <c r="L1601" s="34"/>
      <c r="M1601" s="34"/>
      <c r="N1601" s="34"/>
      <c r="O1601" s="34"/>
      <c r="P1601" s="34"/>
      <c r="R1601" s="15"/>
      <c r="S1601" s="76" t="str">
        <f t="shared" ref="S1601:AX1610" si="2108">S1586</f>
        <v>S$17</v>
      </c>
      <c r="T1601" s="76" t="str">
        <f t="shared" si="2108"/>
        <v>T$17</v>
      </c>
      <c r="U1601" s="76" t="str">
        <f t="shared" si="2108"/>
        <v>U$17</v>
      </c>
      <c r="V1601" s="76" t="str">
        <f t="shared" si="2108"/>
        <v>V$17</v>
      </c>
      <c r="W1601" s="76" t="str">
        <f t="shared" si="2108"/>
        <v>W$17</v>
      </c>
      <c r="X1601" s="76" t="str">
        <f t="shared" si="2108"/>
        <v>X$17</v>
      </c>
      <c r="Y1601" s="76" t="str">
        <f t="shared" si="2108"/>
        <v>Y$17</v>
      </c>
      <c r="Z1601" s="76" t="str">
        <f t="shared" si="2108"/>
        <v>Z$17</v>
      </c>
      <c r="AA1601" s="76" t="str">
        <f t="shared" si="2108"/>
        <v>AA$17</v>
      </c>
      <c r="AB1601" s="76" t="str">
        <f t="shared" si="2108"/>
        <v>AB$17</v>
      </c>
      <c r="AC1601" s="76" t="str">
        <f t="shared" si="2108"/>
        <v>AC$17</v>
      </c>
      <c r="AD1601" s="76" t="str">
        <f t="shared" si="2108"/>
        <v>AD$17</v>
      </c>
      <c r="AE1601" s="76" t="str">
        <f t="shared" si="2108"/>
        <v>AE$17</v>
      </c>
      <c r="AF1601" s="76" t="str">
        <f t="shared" si="2108"/>
        <v>AF$17</v>
      </c>
      <c r="AG1601" s="76" t="str">
        <f t="shared" si="2108"/>
        <v>AG$17</v>
      </c>
      <c r="AH1601" s="76" t="str">
        <f t="shared" si="2108"/>
        <v>AH$17</v>
      </c>
      <c r="AI1601" s="76" t="str">
        <f t="shared" si="2108"/>
        <v>AI$17</v>
      </c>
      <c r="AJ1601" s="76" t="str">
        <f t="shared" si="2108"/>
        <v>AJ$17</v>
      </c>
      <c r="AK1601" s="76" t="str">
        <f t="shared" si="2108"/>
        <v>AK$17</v>
      </c>
      <c r="AL1601" s="76" t="str">
        <f t="shared" si="2108"/>
        <v>AL$17</v>
      </c>
      <c r="AM1601" s="76" t="str">
        <f t="shared" si="2108"/>
        <v>AM$17</v>
      </c>
      <c r="AN1601" s="76" t="str">
        <f t="shared" si="2108"/>
        <v>AN$17</v>
      </c>
      <c r="AO1601" s="76" t="str">
        <f t="shared" si="2108"/>
        <v>AO$17</v>
      </c>
      <c r="AP1601" s="76" t="str">
        <f t="shared" si="2108"/>
        <v>AP$17</v>
      </c>
      <c r="AQ1601" s="76" t="str">
        <f t="shared" si="2108"/>
        <v>AQ$17</v>
      </c>
      <c r="AR1601" s="76" t="str">
        <f t="shared" si="2108"/>
        <v>AR$17</v>
      </c>
      <c r="AS1601" s="76" t="str">
        <f t="shared" si="2108"/>
        <v>AS$17</v>
      </c>
      <c r="AT1601" s="76" t="str">
        <f t="shared" si="2108"/>
        <v>AT$17</v>
      </c>
      <c r="AU1601" s="76" t="str">
        <f t="shared" si="2108"/>
        <v>AU$17</v>
      </c>
      <c r="AV1601" s="76" t="str">
        <f t="shared" si="2108"/>
        <v>AV$17</v>
      </c>
      <c r="AW1601" s="76" t="str">
        <f t="shared" si="2108"/>
        <v>AW$17</v>
      </c>
      <c r="AX1601" s="76" t="str">
        <f t="shared" si="2108"/>
        <v>AX$17</v>
      </c>
      <c r="AY1601" s="76" t="str">
        <f t="shared" ref="AY1601:CD1610" si="2109">AY1586</f>
        <v>AY$17</v>
      </c>
      <c r="AZ1601" s="76" t="str">
        <f t="shared" si="2109"/>
        <v>AZ$17</v>
      </c>
      <c r="BA1601" s="76" t="str">
        <f t="shared" si="2109"/>
        <v>BA$17</v>
      </c>
      <c r="BB1601" s="76" t="str">
        <f t="shared" si="2109"/>
        <v>BB$17</v>
      </c>
      <c r="BC1601" s="76" t="str">
        <f t="shared" si="2109"/>
        <v>BC$17</v>
      </c>
      <c r="BD1601" s="76" t="str">
        <f t="shared" si="2109"/>
        <v>BD$17</v>
      </c>
      <c r="BE1601" s="76" t="str">
        <f t="shared" si="2109"/>
        <v>BE$17</v>
      </c>
      <c r="BF1601" s="76" t="str">
        <f t="shared" si="2109"/>
        <v>BF$17</v>
      </c>
      <c r="BG1601" s="76" t="str">
        <f t="shared" si="2109"/>
        <v>BG$17</v>
      </c>
      <c r="BH1601" s="76" t="str">
        <f t="shared" si="2109"/>
        <v>BH$17</v>
      </c>
      <c r="BI1601" s="76" t="str">
        <f t="shared" si="2109"/>
        <v>BI$17</v>
      </c>
      <c r="BJ1601" s="76" t="str">
        <f t="shared" si="2109"/>
        <v>BJ$17</v>
      </c>
      <c r="BK1601" s="76" t="str">
        <f t="shared" si="2109"/>
        <v>BK$17</v>
      </c>
      <c r="BL1601" s="76" t="str">
        <f t="shared" si="2109"/>
        <v>BL$17</v>
      </c>
      <c r="BM1601" s="76" t="str">
        <f t="shared" si="2109"/>
        <v>BM$17</v>
      </c>
      <c r="BN1601" s="76" t="str">
        <f t="shared" si="2109"/>
        <v>BN$17</v>
      </c>
      <c r="BO1601" s="76" t="str">
        <f t="shared" si="2109"/>
        <v>BO$17</v>
      </c>
      <c r="BP1601" s="76" t="str">
        <f t="shared" si="2109"/>
        <v>BP$17</v>
      </c>
      <c r="BQ1601" s="76" t="str">
        <f t="shared" si="2109"/>
        <v>BQ$17</v>
      </c>
      <c r="BR1601" s="76" t="str">
        <f t="shared" si="2109"/>
        <v>BR$17</v>
      </c>
      <c r="BS1601" s="76" t="str">
        <f t="shared" si="2109"/>
        <v>BS$17</v>
      </c>
      <c r="BT1601" s="76" t="str">
        <f t="shared" si="2109"/>
        <v>BT$17</v>
      </c>
      <c r="BU1601" s="76" t="str">
        <f t="shared" si="2109"/>
        <v>BU$17</v>
      </c>
      <c r="BV1601" s="76" t="str">
        <f t="shared" si="2109"/>
        <v>BV$17</v>
      </c>
      <c r="BW1601" s="76" t="str">
        <f t="shared" si="2109"/>
        <v>BW$17</v>
      </c>
      <c r="BX1601" s="76" t="str">
        <f t="shared" si="2109"/>
        <v>BX$17</v>
      </c>
      <c r="BY1601" s="76" t="str">
        <f t="shared" si="2109"/>
        <v>BY$17</v>
      </c>
      <c r="BZ1601" s="76" t="str">
        <f t="shared" si="2109"/>
        <v>BZ$17</v>
      </c>
      <c r="CA1601" s="76" t="str">
        <f t="shared" si="2109"/>
        <v>CA$17</v>
      </c>
      <c r="CB1601" s="76" t="str">
        <f t="shared" si="2109"/>
        <v>CB$17</v>
      </c>
      <c r="CC1601" s="76" t="str">
        <f t="shared" si="2109"/>
        <v>CC$17</v>
      </c>
      <c r="CD1601" s="76" t="str">
        <f t="shared" si="2109"/>
        <v>CD$17</v>
      </c>
      <c r="CE1601" s="76" t="str">
        <f t="shared" ref="CE1601:CL1610" si="2110">CE1586</f>
        <v>CE$17</v>
      </c>
      <c r="CF1601" s="76" t="str">
        <f t="shared" si="2110"/>
        <v>CF$17</v>
      </c>
      <c r="CG1601" s="76" t="str">
        <f t="shared" si="2110"/>
        <v>CG$17</v>
      </c>
      <c r="CH1601" s="76" t="str">
        <f t="shared" si="2110"/>
        <v>CH$17</v>
      </c>
      <c r="CI1601" s="76" t="str">
        <f t="shared" si="2110"/>
        <v>CI$17</v>
      </c>
      <c r="CJ1601" s="76" t="str">
        <f t="shared" si="2110"/>
        <v>CJ$17</v>
      </c>
      <c r="CK1601" s="76" t="str">
        <f t="shared" si="2110"/>
        <v>CK$17</v>
      </c>
      <c r="CL1601" s="76" t="str">
        <f t="shared" si="2110"/>
        <v>CL$17</v>
      </c>
      <c r="CN1601" s="60"/>
      <c r="CO1601" s="76" t="str">
        <f t="shared" ref="CO1601:DK1610" si="2111">CO1586</f>
        <v>CO$17</v>
      </c>
      <c r="CP1601" s="76" t="str">
        <f t="shared" si="2111"/>
        <v>CP$17</v>
      </c>
      <c r="CQ1601" s="76" t="str">
        <f t="shared" si="2111"/>
        <v>CQ$17</v>
      </c>
      <c r="CR1601" s="76" t="str">
        <f t="shared" si="2111"/>
        <v>CR$17</v>
      </c>
      <c r="CS1601" s="76" t="str">
        <f t="shared" si="2111"/>
        <v>CS$17</v>
      </c>
      <c r="CT1601" s="76" t="str">
        <f t="shared" si="2111"/>
        <v>CT$17</v>
      </c>
      <c r="CU1601" s="76" t="str">
        <f t="shared" si="2111"/>
        <v>CU$17</v>
      </c>
      <c r="CV1601" s="76" t="str">
        <f t="shared" si="2111"/>
        <v>CV$17</v>
      </c>
      <c r="CW1601" s="76" t="str">
        <f t="shared" si="2111"/>
        <v>CW$17</v>
      </c>
      <c r="CX1601" s="76" t="str">
        <f t="shared" si="2111"/>
        <v>CX$17</v>
      </c>
      <c r="CY1601" s="76" t="str">
        <f t="shared" si="2111"/>
        <v>CY$17</v>
      </c>
      <c r="CZ1601" s="76" t="str">
        <f t="shared" si="2111"/>
        <v>CZ$17</v>
      </c>
      <c r="DA1601" s="76" t="str">
        <f t="shared" si="2111"/>
        <v>DA$17</v>
      </c>
      <c r="DB1601" s="76" t="str">
        <f t="shared" si="2111"/>
        <v>DB$17</v>
      </c>
      <c r="DC1601" s="76" t="str">
        <f t="shared" si="2111"/>
        <v>DC$17</v>
      </c>
      <c r="DD1601" s="76" t="str">
        <f t="shared" si="2111"/>
        <v>DD$17</v>
      </c>
      <c r="DE1601" s="76" t="str">
        <f t="shared" si="2111"/>
        <v>DE$17</v>
      </c>
      <c r="DF1601" s="76" t="str">
        <f t="shared" si="2111"/>
        <v>DF$17</v>
      </c>
      <c r="DG1601" s="76" t="str">
        <f t="shared" si="2111"/>
        <v>DG$17</v>
      </c>
      <c r="DH1601" s="76" t="str">
        <f t="shared" si="2111"/>
        <v>DH$17</v>
      </c>
      <c r="DI1601" s="76" t="str">
        <f t="shared" si="2111"/>
        <v>DI$17</v>
      </c>
      <c r="DJ1601" s="76" t="str">
        <f t="shared" si="2111"/>
        <v>DJ$17</v>
      </c>
      <c r="DK1601" s="76" t="str">
        <f t="shared" si="2111"/>
        <v>DK$17</v>
      </c>
      <c r="DL1601" s="76" t="str">
        <f t="shared" ref="DL1601:DL1610" si="2112">DL1586</f>
        <v>DL$17</v>
      </c>
    </row>
    <row r="1602" spans="1:116" x14ac:dyDescent="0.4">
      <c r="B1602" t="s">
        <v>332</v>
      </c>
      <c r="D1602" t="s">
        <v>776</v>
      </c>
      <c r="E1602" s="8" t="str">
        <f t="shared" ref="E1602:E1614" si="2113">ROW()&amp;" "&amp;D1602</f>
        <v>1602 UEREV - S</v>
      </c>
      <c r="G1602" s="89" t="str">
        <f>G1591</f>
        <v xml:space="preserve">Simple unearned revenue - revenue </v>
      </c>
      <c r="H1602" s="12"/>
      <c r="I1602" s="60"/>
      <c r="J1602" s="60"/>
      <c r="K1602" s="15"/>
      <c r="L1602" s="15"/>
      <c r="M1602" s="15"/>
      <c r="N1602" s="15"/>
      <c r="O1602" s="15"/>
      <c r="P1602" s="15"/>
      <c r="R1602" s="15"/>
      <c r="S1602" s="76">
        <f t="shared" ref="S1602:AX1611" si="2114">S1587</f>
        <v>0</v>
      </c>
      <c r="T1602" s="76">
        <f t="shared" si="2114"/>
        <v>0</v>
      </c>
      <c r="U1602" s="76">
        <f t="shared" si="2114"/>
        <v>0</v>
      </c>
      <c r="V1602" s="76">
        <f t="shared" si="2114"/>
        <v>0</v>
      </c>
      <c r="W1602" s="76">
        <f t="shared" si="2114"/>
        <v>0</v>
      </c>
      <c r="X1602" s="76">
        <f t="shared" si="2114"/>
        <v>0</v>
      </c>
      <c r="Y1602" s="76">
        <f t="shared" si="2114"/>
        <v>0</v>
      </c>
      <c r="Z1602" s="76">
        <f t="shared" si="2114"/>
        <v>0</v>
      </c>
      <c r="AA1602" s="76">
        <f t="shared" si="2114"/>
        <v>0</v>
      </c>
      <c r="AB1602" s="76">
        <f t="shared" si="2114"/>
        <v>0</v>
      </c>
      <c r="AC1602" s="76">
        <f t="shared" si="2114"/>
        <v>0</v>
      </c>
      <c r="AD1602" s="76">
        <f t="shared" si="2114"/>
        <v>0</v>
      </c>
      <c r="AE1602" s="76">
        <f t="shared" si="2114"/>
        <v>0</v>
      </c>
      <c r="AF1602" s="76">
        <f t="shared" si="2114"/>
        <v>0</v>
      </c>
      <c r="AG1602" s="76">
        <f t="shared" si="2114"/>
        <v>0</v>
      </c>
      <c r="AH1602" s="76">
        <f t="shared" si="2114"/>
        <v>0</v>
      </c>
      <c r="AI1602" s="76">
        <f t="shared" si="2114"/>
        <v>0</v>
      </c>
      <c r="AJ1602" s="76">
        <f t="shared" si="2114"/>
        <v>0</v>
      </c>
      <c r="AK1602" s="76">
        <f t="shared" si="2114"/>
        <v>0</v>
      </c>
      <c r="AL1602" s="76">
        <f t="shared" si="2114"/>
        <v>0</v>
      </c>
      <c r="AM1602" s="76">
        <f t="shared" si="2114"/>
        <v>0</v>
      </c>
      <c r="AN1602" s="76">
        <f t="shared" si="2114"/>
        <v>0</v>
      </c>
      <c r="AO1602" s="76">
        <f t="shared" si="2114"/>
        <v>0</v>
      </c>
      <c r="AP1602" s="76">
        <f t="shared" si="2114"/>
        <v>0</v>
      </c>
      <c r="AQ1602" s="76">
        <f t="shared" si="2114"/>
        <v>0</v>
      </c>
      <c r="AR1602" s="76">
        <f t="shared" si="2114"/>
        <v>0</v>
      </c>
      <c r="AS1602" s="76">
        <f t="shared" si="2114"/>
        <v>0</v>
      </c>
      <c r="AT1602" s="76">
        <f t="shared" si="2114"/>
        <v>0</v>
      </c>
      <c r="AU1602" s="76">
        <f t="shared" si="2114"/>
        <v>0</v>
      </c>
      <c r="AV1602" s="76">
        <f t="shared" si="2114"/>
        <v>0</v>
      </c>
      <c r="AW1602" s="76">
        <f t="shared" si="2114"/>
        <v>0</v>
      </c>
      <c r="AX1602" s="76">
        <f t="shared" si="2114"/>
        <v>0</v>
      </c>
      <c r="AY1602" s="76">
        <f t="shared" ref="AY1602:CD1611" si="2115">AY1587</f>
        <v>0</v>
      </c>
      <c r="AZ1602" s="76">
        <f t="shared" si="2115"/>
        <v>0</v>
      </c>
      <c r="BA1602" s="76">
        <f t="shared" si="2115"/>
        <v>0</v>
      </c>
      <c r="BB1602" s="76">
        <f t="shared" si="2115"/>
        <v>0</v>
      </c>
      <c r="BC1602" s="76">
        <f t="shared" si="2115"/>
        <v>0</v>
      </c>
      <c r="BD1602" s="76">
        <f t="shared" si="2115"/>
        <v>0</v>
      </c>
      <c r="BE1602" s="76">
        <f t="shared" si="2115"/>
        <v>0</v>
      </c>
      <c r="BF1602" s="76">
        <f t="shared" si="2115"/>
        <v>0</v>
      </c>
      <c r="BG1602" s="76">
        <f t="shared" si="2115"/>
        <v>0</v>
      </c>
      <c r="BH1602" s="76">
        <f t="shared" si="2115"/>
        <v>0</v>
      </c>
      <c r="BI1602" s="76">
        <f t="shared" si="2115"/>
        <v>0</v>
      </c>
      <c r="BJ1602" s="76">
        <f t="shared" si="2115"/>
        <v>0</v>
      </c>
      <c r="BK1602" s="76">
        <f t="shared" si="2115"/>
        <v>0</v>
      </c>
      <c r="BL1602" s="76">
        <f t="shared" si="2115"/>
        <v>0</v>
      </c>
      <c r="BM1602" s="76">
        <f t="shared" si="2115"/>
        <v>0</v>
      </c>
      <c r="BN1602" s="76">
        <f t="shared" si="2115"/>
        <v>0</v>
      </c>
      <c r="BO1602" s="76">
        <f t="shared" si="2115"/>
        <v>0</v>
      </c>
      <c r="BP1602" s="76">
        <f t="shared" si="2115"/>
        <v>0</v>
      </c>
      <c r="BQ1602" s="76">
        <f t="shared" si="2115"/>
        <v>0</v>
      </c>
      <c r="BR1602" s="76">
        <f t="shared" si="2115"/>
        <v>0</v>
      </c>
      <c r="BS1602" s="76">
        <f t="shared" si="2115"/>
        <v>0</v>
      </c>
      <c r="BT1602" s="76">
        <f t="shared" si="2115"/>
        <v>0</v>
      </c>
      <c r="BU1602" s="76">
        <f t="shared" si="2115"/>
        <v>0</v>
      </c>
      <c r="BV1602" s="76">
        <f t="shared" si="2115"/>
        <v>0</v>
      </c>
      <c r="BW1602" s="76">
        <f t="shared" si="2115"/>
        <v>0</v>
      </c>
      <c r="BX1602" s="76">
        <f t="shared" si="2115"/>
        <v>0</v>
      </c>
      <c r="BY1602" s="76">
        <f t="shared" si="2115"/>
        <v>0</v>
      </c>
      <c r="BZ1602" s="76">
        <f t="shared" si="2115"/>
        <v>0</v>
      </c>
      <c r="CA1602" s="76">
        <f t="shared" si="2115"/>
        <v>0</v>
      </c>
      <c r="CB1602" s="76">
        <f t="shared" si="2115"/>
        <v>0</v>
      </c>
      <c r="CC1602" s="76">
        <f t="shared" si="2115"/>
        <v>0</v>
      </c>
      <c r="CD1602" s="76">
        <f t="shared" si="2115"/>
        <v>0</v>
      </c>
      <c r="CE1602" s="76">
        <f t="shared" ref="CE1602:CL1611" si="2116">CE1587</f>
        <v>0</v>
      </c>
      <c r="CF1602" s="76">
        <f t="shared" si="2116"/>
        <v>0</v>
      </c>
      <c r="CG1602" s="76">
        <f t="shared" si="2116"/>
        <v>0</v>
      </c>
      <c r="CH1602" s="76">
        <f t="shared" si="2116"/>
        <v>0</v>
      </c>
      <c r="CI1602" s="76">
        <f t="shared" si="2116"/>
        <v>0</v>
      </c>
      <c r="CJ1602" s="76">
        <f t="shared" si="2116"/>
        <v>0</v>
      </c>
      <c r="CK1602" s="76">
        <f t="shared" si="2116"/>
        <v>0</v>
      </c>
      <c r="CL1602" s="76">
        <f t="shared" si="2116"/>
        <v>0</v>
      </c>
      <c r="CN1602" s="60"/>
      <c r="CO1602" s="76">
        <f t="shared" ref="CO1602:DL1611" si="2117">CO174</f>
        <v>0</v>
      </c>
      <c r="CP1602" s="76">
        <f t="shared" si="2117"/>
        <v>0</v>
      </c>
      <c r="CQ1602" s="76">
        <f t="shared" si="2117"/>
        <v>0</v>
      </c>
      <c r="CR1602" s="76">
        <f t="shared" si="2117"/>
        <v>0</v>
      </c>
      <c r="CS1602" s="76">
        <f t="shared" si="2117"/>
        <v>0</v>
      </c>
      <c r="CT1602" s="76">
        <f t="shared" si="2117"/>
        <v>0</v>
      </c>
      <c r="CU1602" s="76">
        <f t="shared" si="2117"/>
        <v>0</v>
      </c>
      <c r="CV1602" s="76">
        <f t="shared" si="2117"/>
        <v>0</v>
      </c>
      <c r="CW1602" s="76">
        <f t="shared" si="2117"/>
        <v>0</v>
      </c>
      <c r="CX1602" s="76">
        <f t="shared" si="2117"/>
        <v>0</v>
      </c>
      <c r="CY1602" s="76">
        <f t="shared" si="2117"/>
        <v>0</v>
      </c>
      <c r="CZ1602" s="76">
        <f t="shared" si="2117"/>
        <v>0</v>
      </c>
      <c r="DA1602" s="76">
        <f t="shared" si="2117"/>
        <v>0</v>
      </c>
      <c r="DB1602" s="76">
        <f t="shared" si="2117"/>
        <v>0</v>
      </c>
      <c r="DC1602" s="76">
        <f t="shared" si="2117"/>
        <v>0</v>
      </c>
      <c r="DD1602" s="76">
        <f t="shared" si="2117"/>
        <v>0</v>
      </c>
      <c r="DE1602" s="76">
        <f t="shared" si="2117"/>
        <v>0</v>
      </c>
      <c r="DF1602" s="76">
        <f t="shared" si="2117"/>
        <v>0</v>
      </c>
      <c r="DG1602" s="76">
        <f t="shared" si="2117"/>
        <v>0</v>
      </c>
      <c r="DH1602" s="76">
        <f t="shared" si="2117"/>
        <v>0</v>
      </c>
      <c r="DI1602" s="76">
        <f t="shared" si="2117"/>
        <v>0</v>
      </c>
      <c r="DJ1602" s="76">
        <f t="shared" si="2117"/>
        <v>0</v>
      </c>
      <c r="DK1602" s="76">
        <f t="shared" si="2117"/>
        <v>0</v>
      </c>
      <c r="DL1602" s="76">
        <f t="shared" si="2117"/>
        <v>0</v>
      </c>
    </row>
    <row r="1603" spans="1:116" x14ac:dyDescent="0.4">
      <c r="B1603" t="s">
        <v>332</v>
      </c>
      <c r="D1603" t="s">
        <v>776</v>
      </c>
      <c r="E1603" s="8" t="str">
        <f t="shared" ref="E1603:E1612" si="2118">ROW()&amp;" "&amp;D1603</f>
        <v>1603 UEREV - S</v>
      </c>
      <c r="G1603" s="241" t="str">
        <f>IFERROR(SUBSTITUTE(TRIM(MID(G1591, SEARCH("-", G1591) + 1, LEN(G1591))),":",""),"no unit")</f>
        <v>revenue</v>
      </c>
      <c r="H1603" s="12"/>
      <c r="I1603" s="60"/>
      <c r="J1603" s="60"/>
      <c r="K1603" s="15"/>
      <c r="L1603" s="15"/>
      <c r="M1603" s="15"/>
      <c r="N1603" s="15"/>
      <c r="O1603" s="15"/>
      <c r="P1603" s="15"/>
      <c r="R1603" s="15"/>
      <c r="S1603" s="76"/>
      <c r="T1603" s="76"/>
      <c r="U1603" s="76"/>
      <c r="V1603" s="76"/>
      <c r="W1603" s="76"/>
      <c r="X1603" s="76"/>
      <c r="Y1603" s="76"/>
      <c r="Z1603" s="76"/>
      <c r="AA1603" s="76"/>
      <c r="AB1603" s="76"/>
      <c r="AC1603" s="76"/>
      <c r="AD1603" s="76"/>
      <c r="AE1603" s="76"/>
      <c r="AF1603" s="76"/>
      <c r="AG1603" s="76"/>
      <c r="AH1603" s="76"/>
      <c r="AI1603" s="76"/>
      <c r="AJ1603" s="76"/>
      <c r="AK1603" s="76"/>
      <c r="AL1603" s="76"/>
      <c r="AM1603" s="76"/>
      <c r="AN1603" s="76"/>
      <c r="AO1603" s="76"/>
      <c r="AP1603" s="76"/>
      <c r="AQ1603" s="76"/>
      <c r="AR1603" s="76"/>
      <c r="AS1603" s="76"/>
      <c r="AT1603" s="76"/>
      <c r="AU1603" s="76"/>
      <c r="AV1603" s="76"/>
      <c r="AW1603" s="76"/>
      <c r="AX1603" s="76"/>
      <c r="AY1603" s="76"/>
      <c r="AZ1603" s="76"/>
      <c r="BA1603" s="76"/>
      <c r="BB1603" s="76"/>
      <c r="BC1603" s="76"/>
      <c r="BD1603" s="76"/>
      <c r="BE1603" s="76"/>
      <c r="BF1603" s="76"/>
      <c r="BG1603" s="76"/>
      <c r="BH1603" s="76"/>
      <c r="BI1603" s="76"/>
      <c r="BJ1603" s="76"/>
      <c r="BK1603" s="76"/>
      <c r="BL1603" s="76"/>
      <c r="BM1603" s="76"/>
      <c r="BN1603" s="76"/>
      <c r="BO1603" s="76"/>
      <c r="BP1603" s="76"/>
      <c r="BQ1603" s="76"/>
      <c r="BR1603" s="76"/>
      <c r="BS1603" s="76"/>
      <c r="BT1603" s="76"/>
      <c r="BU1603" s="76"/>
      <c r="BV1603" s="76"/>
      <c r="BW1603" s="76"/>
      <c r="BX1603" s="76"/>
      <c r="BY1603" s="76"/>
      <c r="BZ1603" s="76"/>
      <c r="CA1603" s="76"/>
      <c r="CB1603" s="76"/>
      <c r="CC1603" s="76"/>
      <c r="CD1603" s="76"/>
      <c r="CE1603" s="76"/>
      <c r="CF1603" s="76"/>
      <c r="CG1603" s="76"/>
      <c r="CH1603" s="76"/>
      <c r="CI1603" s="76"/>
      <c r="CJ1603" s="76"/>
      <c r="CK1603" s="76"/>
      <c r="CL1603" s="76"/>
      <c r="CN1603" s="60"/>
      <c r="CO1603" s="76"/>
      <c r="CP1603" s="76"/>
      <c r="CQ1603" s="76"/>
      <c r="CR1603" s="76"/>
      <c r="CS1603" s="76"/>
      <c r="CT1603" s="76"/>
      <c r="CU1603" s="76"/>
      <c r="CV1603" s="76"/>
      <c r="CW1603" s="76"/>
      <c r="CX1603" s="76"/>
      <c r="CY1603" s="76"/>
      <c r="CZ1603" s="76"/>
      <c r="DA1603" s="76"/>
      <c r="DB1603" s="76"/>
      <c r="DC1603" s="76"/>
      <c r="DD1603" s="76"/>
      <c r="DE1603" s="76"/>
      <c r="DF1603" s="76"/>
      <c r="DG1603" s="76"/>
      <c r="DH1603" s="76"/>
      <c r="DI1603" s="76"/>
      <c r="DJ1603" s="76"/>
      <c r="DK1603" s="76"/>
      <c r="DL1603" s="76"/>
    </row>
    <row r="1604" spans="1:116" x14ac:dyDescent="0.4">
      <c r="B1604" t="s">
        <v>332</v>
      </c>
      <c r="D1604" t="s">
        <v>776</v>
      </c>
      <c r="E1604" s="8" t="str">
        <f t="shared" si="2113"/>
        <v>1604 UEREV - S</v>
      </c>
      <c r="G1604" s="8" t="str">
        <f>G1589</f>
        <v>Secondary revenue driver</v>
      </c>
      <c r="H1604" s="12"/>
      <c r="I1604" s="60"/>
      <c r="J1604" s="60"/>
      <c r="K1604" s="15"/>
      <c r="L1604" s="15"/>
      <c r="M1604" s="15"/>
      <c r="N1604" s="15"/>
      <c r="O1604" s="15"/>
      <c r="P1604" s="15"/>
      <c r="R1604" s="15"/>
      <c r="S1604" s="203" t="str">
        <f t="shared" ref="S1604:AX1613" si="2119">ADDRESS(ROW(S1597),COLUMN(S1597),2)</f>
        <v>S$1597</v>
      </c>
      <c r="T1604" s="203" t="str">
        <f t="shared" si="2119"/>
        <v>T$1597</v>
      </c>
      <c r="U1604" s="203" t="str">
        <f t="shared" si="2119"/>
        <v>U$1597</v>
      </c>
      <c r="V1604" s="203" t="str">
        <f t="shared" si="2119"/>
        <v>V$1597</v>
      </c>
      <c r="W1604" s="203" t="str">
        <f t="shared" si="2119"/>
        <v>W$1597</v>
      </c>
      <c r="X1604" s="203" t="str">
        <f t="shared" si="2119"/>
        <v>X$1597</v>
      </c>
      <c r="Y1604" s="203" t="str">
        <f t="shared" si="2119"/>
        <v>Y$1597</v>
      </c>
      <c r="Z1604" s="203" t="str">
        <f t="shared" si="2119"/>
        <v>Z$1597</v>
      </c>
      <c r="AA1604" s="203" t="str">
        <f t="shared" si="2119"/>
        <v>AA$1597</v>
      </c>
      <c r="AB1604" s="203" t="str">
        <f t="shared" si="2119"/>
        <v>AB$1597</v>
      </c>
      <c r="AC1604" s="203" t="str">
        <f t="shared" si="2119"/>
        <v>AC$1597</v>
      </c>
      <c r="AD1604" s="203" t="str">
        <f t="shared" si="2119"/>
        <v>AD$1597</v>
      </c>
      <c r="AE1604" s="203" t="str">
        <f t="shared" si="2119"/>
        <v>AE$1597</v>
      </c>
      <c r="AF1604" s="203" t="str">
        <f t="shared" si="2119"/>
        <v>AF$1597</v>
      </c>
      <c r="AG1604" s="203" t="str">
        <f t="shared" si="2119"/>
        <v>AG$1597</v>
      </c>
      <c r="AH1604" s="203" t="str">
        <f t="shared" si="2119"/>
        <v>AH$1597</v>
      </c>
      <c r="AI1604" s="203" t="str">
        <f t="shared" si="2119"/>
        <v>AI$1597</v>
      </c>
      <c r="AJ1604" s="203" t="str">
        <f t="shared" si="2119"/>
        <v>AJ$1597</v>
      </c>
      <c r="AK1604" s="203" t="str">
        <f t="shared" si="2119"/>
        <v>AK$1597</v>
      </c>
      <c r="AL1604" s="203" t="str">
        <f t="shared" si="2119"/>
        <v>AL$1597</v>
      </c>
      <c r="AM1604" s="203" t="str">
        <f t="shared" si="2119"/>
        <v>AM$1597</v>
      </c>
      <c r="AN1604" s="203" t="str">
        <f t="shared" si="2119"/>
        <v>AN$1597</v>
      </c>
      <c r="AO1604" s="203" t="str">
        <f t="shared" si="2119"/>
        <v>AO$1597</v>
      </c>
      <c r="AP1604" s="203" t="str">
        <f t="shared" si="2119"/>
        <v>AP$1597</v>
      </c>
      <c r="AQ1604" s="203" t="str">
        <f t="shared" si="2119"/>
        <v>AQ$1597</v>
      </c>
      <c r="AR1604" s="203" t="str">
        <f t="shared" si="2119"/>
        <v>AR$1597</v>
      </c>
      <c r="AS1604" s="203" t="str">
        <f t="shared" si="2119"/>
        <v>AS$1597</v>
      </c>
      <c r="AT1604" s="203" t="str">
        <f t="shared" si="2119"/>
        <v>AT$1597</v>
      </c>
      <c r="AU1604" s="203" t="str">
        <f t="shared" si="2119"/>
        <v>AU$1597</v>
      </c>
      <c r="AV1604" s="203" t="str">
        <f t="shared" si="2119"/>
        <v>AV$1597</v>
      </c>
      <c r="AW1604" s="203" t="str">
        <f t="shared" si="2119"/>
        <v>AW$1597</v>
      </c>
      <c r="AX1604" s="203" t="str">
        <f t="shared" si="2119"/>
        <v>AX$1597</v>
      </c>
      <c r="AY1604" s="203" t="str">
        <f t="shared" ref="AY1604:CD1613" si="2120">ADDRESS(ROW(AY1597),COLUMN(AY1597),2)</f>
        <v>AY$1597</v>
      </c>
      <c r="AZ1604" s="203" t="str">
        <f t="shared" si="2120"/>
        <v>AZ$1597</v>
      </c>
      <c r="BA1604" s="203" t="str">
        <f t="shared" si="2120"/>
        <v>BA$1597</v>
      </c>
      <c r="BB1604" s="203" t="str">
        <f t="shared" si="2120"/>
        <v>BB$1597</v>
      </c>
      <c r="BC1604" s="203" t="str">
        <f t="shared" si="2120"/>
        <v>BC$1597</v>
      </c>
      <c r="BD1604" s="203" t="str">
        <f t="shared" si="2120"/>
        <v>BD$1597</v>
      </c>
      <c r="BE1604" s="203" t="str">
        <f t="shared" si="2120"/>
        <v>BE$1597</v>
      </c>
      <c r="BF1604" s="203" t="str">
        <f t="shared" si="2120"/>
        <v>BF$1597</v>
      </c>
      <c r="BG1604" s="203" t="str">
        <f t="shared" si="2120"/>
        <v>BG$1597</v>
      </c>
      <c r="BH1604" s="203" t="str">
        <f t="shared" si="2120"/>
        <v>BH$1597</v>
      </c>
      <c r="BI1604" s="203" t="str">
        <f t="shared" si="2120"/>
        <v>BI$1597</v>
      </c>
      <c r="BJ1604" s="203" t="str">
        <f t="shared" si="2120"/>
        <v>BJ$1597</v>
      </c>
      <c r="BK1604" s="203" t="str">
        <f t="shared" si="2120"/>
        <v>BK$1597</v>
      </c>
      <c r="BL1604" s="203" t="str">
        <f t="shared" si="2120"/>
        <v>BL$1597</v>
      </c>
      <c r="BM1604" s="203" t="str">
        <f t="shared" si="2120"/>
        <v>BM$1597</v>
      </c>
      <c r="BN1604" s="203" t="str">
        <f t="shared" si="2120"/>
        <v>BN$1597</v>
      </c>
      <c r="BO1604" s="203" t="str">
        <f t="shared" si="2120"/>
        <v>BO$1597</v>
      </c>
      <c r="BP1604" s="203" t="str">
        <f t="shared" si="2120"/>
        <v>BP$1597</v>
      </c>
      <c r="BQ1604" s="203" t="str">
        <f t="shared" si="2120"/>
        <v>BQ$1597</v>
      </c>
      <c r="BR1604" s="203" t="str">
        <f t="shared" si="2120"/>
        <v>BR$1597</v>
      </c>
      <c r="BS1604" s="203" t="str">
        <f t="shared" si="2120"/>
        <v>BS$1597</v>
      </c>
      <c r="BT1604" s="203" t="str">
        <f t="shared" si="2120"/>
        <v>BT$1597</v>
      </c>
      <c r="BU1604" s="203" t="str">
        <f t="shared" si="2120"/>
        <v>BU$1597</v>
      </c>
      <c r="BV1604" s="203" t="str">
        <f t="shared" si="2120"/>
        <v>BV$1597</v>
      </c>
      <c r="BW1604" s="203" t="str">
        <f t="shared" si="2120"/>
        <v>BW$1597</v>
      </c>
      <c r="BX1604" s="203" t="str">
        <f t="shared" si="2120"/>
        <v>BX$1597</v>
      </c>
      <c r="BY1604" s="203" t="str">
        <f t="shared" si="2120"/>
        <v>BY$1597</v>
      </c>
      <c r="BZ1604" s="203" t="str">
        <f t="shared" si="2120"/>
        <v>BZ$1597</v>
      </c>
      <c r="CA1604" s="203" t="str">
        <f t="shared" si="2120"/>
        <v>CA$1597</v>
      </c>
      <c r="CB1604" s="203" t="str">
        <f t="shared" si="2120"/>
        <v>CB$1597</v>
      </c>
      <c r="CC1604" s="203" t="str">
        <f t="shared" si="2120"/>
        <v>CC$1597</v>
      </c>
      <c r="CD1604" s="203" t="str">
        <f t="shared" si="2120"/>
        <v>CD$1597</v>
      </c>
      <c r="CE1604" s="203" t="str">
        <f t="shared" ref="CE1604:CL1613" si="2121">ADDRESS(ROW(CE1597),COLUMN(CE1597),2)</f>
        <v>CE$1597</v>
      </c>
      <c r="CF1604" s="203" t="str">
        <f t="shared" si="2121"/>
        <v>CF$1597</v>
      </c>
      <c r="CG1604" s="203" t="str">
        <f t="shared" si="2121"/>
        <v>CG$1597</v>
      </c>
      <c r="CH1604" s="203" t="str">
        <f t="shared" si="2121"/>
        <v>CH$1597</v>
      </c>
      <c r="CI1604" s="203" t="str">
        <f t="shared" si="2121"/>
        <v>CI$1597</v>
      </c>
      <c r="CJ1604" s="203" t="str">
        <f t="shared" si="2121"/>
        <v>CJ$1597</v>
      </c>
      <c r="CK1604" s="203" t="str">
        <f t="shared" si="2121"/>
        <v>CK$1597</v>
      </c>
      <c r="CL1604" s="203" t="str">
        <f t="shared" si="2121"/>
        <v>CL$1597</v>
      </c>
      <c r="CN1604" s="60"/>
      <c r="CO1604" s="203" t="str">
        <f>ADDRESS(ROW(CO250),COLUMN(CO250),2)</f>
        <v>CO$250</v>
      </c>
      <c r="CP1604" s="203" t="str">
        <f>ADDRESS(ROW(CP250),COLUMN(CP250),2)</f>
        <v>CP$250</v>
      </c>
      <c r="CQ1604" s="203" t="str">
        <f>ADDRESS(ROW(CQ250),COLUMN(CQ250),2)</f>
        <v>CQ$250</v>
      </c>
      <c r="CR1604" s="203" t="str">
        <f>ADDRESS(ROW(CR250),COLUMN(CR250),2)</f>
        <v>CR$250</v>
      </c>
      <c r="CS1604" s="203" t="str">
        <f>ADDRESS(ROW(CS250),COLUMN(CS250),2)</f>
        <v>CS$250</v>
      </c>
      <c r="CT1604" s="203" t="str">
        <f>ADDRESS(ROW(CT250),COLUMN(CT250),2)</f>
        <v>CT$250</v>
      </c>
      <c r="CU1604" s="203" t="str">
        <f>ADDRESS(ROW(CU250),COLUMN(CU250),2)</f>
        <v>CU$250</v>
      </c>
      <c r="CV1604" s="203" t="str">
        <f>ADDRESS(ROW(CV250),COLUMN(CV250),2)</f>
        <v>CV$250</v>
      </c>
      <c r="CW1604" s="203" t="str">
        <f>ADDRESS(ROW(CW250),COLUMN(CW250),2)</f>
        <v>CW$250</v>
      </c>
      <c r="CX1604" s="203" t="str">
        <f>ADDRESS(ROW(CX250),COLUMN(CX250),2)</f>
        <v>CX$250</v>
      </c>
      <c r="CY1604" s="203" t="str">
        <f>ADDRESS(ROW(CY250),COLUMN(CY250),2)</f>
        <v>CY$250</v>
      </c>
      <c r="CZ1604" s="203" t="str">
        <f>ADDRESS(ROW(CZ250),COLUMN(CZ250),2)</f>
        <v>CZ$250</v>
      </c>
      <c r="DA1604" s="203" t="str">
        <f>ADDRESS(ROW(DA250),COLUMN(DA250),2)</f>
        <v>DA$250</v>
      </c>
      <c r="DB1604" s="203" t="str">
        <f>ADDRESS(ROW(DB250),COLUMN(DB250),2)</f>
        <v>DB$250</v>
      </c>
      <c r="DC1604" s="203" t="str">
        <f>ADDRESS(ROW(DC250),COLUMN(DC250),2)</f>
        <v>DC$250</v>
      </c>
      <c r="DD1604" s="203" t="str">
        <f>ADDRESS(ROW(DD250),COLUMN(DD250),2)</f>
        <v>DD$250</v>
      </c>
      <c r="DE1604" s="203" t="str">
        <f>ADDRESS(ROW(DE250),COLUMN(DE250),2)</f>
        <v>DE$250</v>
      </c>
      <c r="DF1604" s="203" t="str">
        <f>ADDRESS(ROW(DF250),COLUMN(DF250),2)</f>
        <v>DF$250</v>
      </c>
      <c r="DG1604" s="203" t="str">
        <f>ADDRESS(ROW(DG250),COLUMN(DG250),2)</f>
        <v>DG$250</v>
      </c>
      <c r="DH1604" s="203" t="str">
        <f>ADDRESS(ROW(DH250),COLUMN(DH250),2)</f>
        <v>DH$250</v>
      </c>
      <c r="DI1604" s="203" t="str">
        <f>ADDRESS(ROW(DI250),COLUMN(DI250),2)</f>
        <v>DI$250</v>
      </c>
      <c r="DJ1604" s="203" t="str">
        <f>ADDRESS(ROW(DJ250),COLUMN(DJ250),2)</f>
        <v>DJ$250</v>
      </c>
      <c r="DK1604" s="203" t="str">
        <f>ADDRESS(ROW(DK250),COLUMN(DK250),2)</f>
        <v>DK$250</v>
      </c>
      <c r="DL1604" s="203" t="str">
        <f>ADDRESS(ROW(DL250),COLUMN(DL250),2)</f>
        <v>DL$250</v>
      </c>
    </row>
    <row r="1605" spans="1:116" x14ac:dyDescent="0.4">
      <c r="B1605" t="s">
        <v>332</v>
      </c>
      <c r="D1605" t="s">
        <v>776</v>
      </c>
      <c r="E1605" s="8" t="str">
        <f t="shared" si="2113"/>
        <v>1605 UEREV - S</v>
      </c>
      <c r="G1605" s="8" t="str">
        <f>G1590</f>
        <v>Secondary volume driver</v>
      </c>
      <c r="H1605" s="12"/>
      <c r="I1605" s="60"/>
      <c r="J1605" s="60"/>
      <c r="K1605" s="15"/>
      <c r="L1605" s="15"/>
      <c r="M1605" s="15"/>
      <c r="N1605" s="15"/>
      <c r="O1605" s="15"/>
      <c r="P1605" s="15"/>
      <c r="R1605" s="15"/>
      <c r="S1605" s="76" t="str">
        <f t="shared" ref="S1605:AX1614" si="2122">S1590</f>
        <v>S$19</v>
      </c>
      <c r="T1605" s="76" t="str">
        <f t="shared" si="2122"/>
        <v>T$19</v>
      </c>
      <c r="U1605" s="76" t="str">
        <f t="shared" si="2122"/>
        <v>U$19</v>
      </c>
      <c r="V1605" s="76" t="str">
        <f t="shared" si="2122"/>
        <v>V$19</v>
      </c>
      <c r="W1605" s="76" t="str">
        <f t="shared" si="2122"/>
        <v>W$19</v>
      </c>
      <c r="X1605" s="76" t="str">
        <f t="shared" si="2122"/>
        <v>X$19</v>
      </c>
      <c r="Y1605" s="76" t="str">
        <f t="shared" si="2122"/>
        <v>Y$19</v>
      </c>
      <c r="Z1605" s="76" t="str">
        <f t="shared" si="2122"/>
        <v>Z$19</v>
      </c>
      <c r="AA1605" s="76" t="str">
        <f t="shared" si="2122"/>
        <v>AA$19</v>
      </c>
      <c r="AB1605" s="76" t="str">
        <f t="shared" si="2122"/>
        <v>AB$19</v>
      </c>
      <c r="AC1605" s="76" t="str">
        <f t="shared" si="2122"/>
        <v>AC$19</v>
      </c>
      <c r="AD1605" s="76" t="str">
        <f t="shared" si="2122"/>
        <v>AD$19</v>
      </c>
      <c r="AE1605" s="76" t="str">
        <f t="shared" si="2122"/>
        <v>AE$19</v>
      </c>
      <c r="AF1605" s="76" t="str">
        <f t="shared" si="2122"/>
        <v>AF$19</v>
      </c>
      <c r="AG1605" s="76" t="str">
        <f t="shared" si="2122"/>
        <v>AG$19</v>
      </c>
      <c r="AH1605" s="76" t="str">
        <f t="shared" si="2122"/>
        <v>AH$19</v>
      </c>
      <c r="AI1605" s="76" t="str">
        <f t="shared" si="2122"/>
        <v>AI$19</v>
      </c>
      <c r="AJ1605" s="76" t="str">
        <f t="shared" si="2122"/>
        <v>AJ$19</v>
      </c>
      <c r="AK1605" s="76" t="str">
        <f t="shared" si="2122"/>
        <v>AK$19</v>
      </c>
      <c r="AL1605" s="76" t="str">
        <f t="shared" si="2122"/>
        <v>AL$19</v>
      </c>
      <c r="AM1605" s="76" t="str">
        <f t="shared" si="2122"/>
        <v>AM$19</v>
      </c>
      <c r="AN1605" s="76" t="str">
        <f t="shared" si="2122"/>
        <v>AN$19</v>
      </c>
      <c r="AO1605" s="76" t="str">
        <f t="shared" si="2122"/>
        <v>AO$19</v>
      </c>
      <c r="AP1605" s="76" t="str">
        <f t="shared" si="2122"/>
        <v>AP$19</v>
      </c>
      <c r="AQ1605" s="76" t="str">
        <f t="shared" si="2122"/>
        <v>AQ$19</v>
      </c>
      <c r="AR1605" s="76" t="str">
        <f t="shared" si="2122"/>
        <v>AR$19</v>
      </c>
      <c r="AS1605" s="76" t="str">
        <f t="shared" si="2122"/>
        <v>AS$19</v>
      </c>
      <c r="AT1605" s="76" t="str">
        <f t="shared" si="2122"/>
        <v>AT$19</v>
      </c>
      <c r="AU1605" s="76" t="str">
        <f t="shared" si="2122"/>
        <v>AU$19</v>
      </c>
      <c r="AV1605" s="76" t="str">
        <f t="shared" si="2122"/>
        <v>AV$19</v>
      </c>
      <c r="AW1605" s="76" t="str">
        <f t="shared" si="2122"/>
        <v>AW$19</v>
      </c>
      <c r="AX1605" s="76" t="str">
        <f t="shared" si="2122"/>
        <v>AX$19</v>
      </c>
      <c r="AY1605" s="76" t="str">
        <f t="shared" ref="AY1605:CD1614" si="2123">AY1590</f>
        <v>AY$19</v>
      </c>
      <c r="AZ1605" s="76" t="str">
        <f t="shared" si="2123"/>
        <v>AZ$19</v>
      </c>
      <c r="BA1605" s="76" t="str">
        <f t="shared" si="2123"/>
        <v>BA$19</v>
      </c>
      <c r="BB1605" s="76" t="str">
        <f t="shared" si="2123"/>
        <v>BB$19</v>
      </c>
      <c r="BC1605" s="76" t="str">
        <f t="shared" si="2123"/>
        <v>BC$19</v>
      </c>
      <c r="BD1605" s="76" t="str">
        <f t="shared" si="2123"/>
        <v>BD$19</v>
      </c>
      <c r="BE1605" s="76" t="str">
        <f t="shared" si="2123"/>
        <v>BE$19</v>
      </c>
      <c r="BF1605" s="76" t="str">
        <f t="shared" si="2123"/>
        <v>BF$19</v>
      </c>
      <c r="BG1605" s="76" t="str">
        <f t="shared" si="2123"/>
        <v>BG$19</v>
      </c>
      <c r="BH1605" s="76" t="str">
        <f t="shared" si="2123"/>
        <v>BH$19</v>
      </c>
      <c r="BI1605" s="76" t="str">
        <f t="shared" si="2123"/>
        <v>BI$19</v>
      </c>
      <c r="BJ1605" s="76" t="str">
        <f t="shared" si="2123"/>
        <v>BJ$19</v>
      </c>
      <c r="BK1605" s="76" t="str">
        <f t="shared" si="2123"/>
        <v>BK$19</v>
      </c>
      <c r="BL1605" s="76" t="str">
        <f t="shared" si="2123"/>
        <v>BL$19</v>
      </c>
      <c r="BM1605" s="76" t="str">
        <f t="shared" si="2123"/>
        <v>BM$19</v>
      </c>
      <c r="BN1605" s="76" t="str">
        <f t="shared" si="2123"/>
        <v>BN$19</v>
      </c>
      <c r="BO1605" s="76" t="str">
        <f t="shared" si="2123"/>
        <v>BO$19</v>
      </c>
      <c r="BP1605" s="76" t="str">
        <f t="shared" si="2123"/>
        <v>BP$19</v>
      </c>
      <c r="BQ1605" s="76" t="str">
        <f t="shared" si="2123"/>
        <v>BQ$19</v>
      </c>
      <c r="BR1605" s="76" t="str">
        <f t="shared" si="2123"/>
        <v>BR$19</v>
      </c>
      <c r="BS1605" s="76" t="str">
        <f t="shared" si="2123"/>
        <v>BS$19</v>
      </c>
      <c r="BT1605" s="76" t="str">
        <f t="shared" si="2123"/>
        <v>BT$19</v>
      </c>
      <c r="BU1605" s="76" t="str">
        <f t="shared" si="2123"/>
        <v>BU$19</v>
      </c>
      <c r="BV1605" s="76" t="str">
        <f t="shared" si="2123"/>
        <v>BV$19</v>
      </c>
      <c r="BW1605" s="76" t="str">
        <f t="shared" si="2123"/>
        <v>BW$19</v>
      </c>
      <c r="BX1605" s="76" t="str">
        <f t="shared" si="2123"/>
        <v>BX$19</v>
      </c>
      <c r="BY1605" s="76" t="str">
        <f t="shared" si="2123"/>
        <v>BY$19</v>
      </c>
      <c r="BZ1605" s="76" t="str">
        <f t="shared" si="2123"/>
        <v>BZ$19</v>
      </c>
      <c r="CA1605" s="76" t="str">
        <f t="shared" si="2123"/>
        <v>CA$19</v>
      </c>
      <c r="CB1605" s="76" t="str">
        <f t="shared" si="2123"/>
        <v>CB$19</v>
      </c>
      <c r="CC1605" s="76" t="str">
        <f t="shared" si="2123"/>
        <v>CC$19</v>
      </c>
      <c r="CD1605" s="76" t="str">
        <f t="shared" si="2123"/>
        <v>CD$19</v>
      </c>
      <c r="CE1605" s="76" t="str">
        <f t="shared" ref="CE1605:CL1614" si="2124">CE1590</f>
        <v>CE$19</v>
      </c>
      <c r="CF1605" s="76" t="str">
        <f t="shared" si="2124"/>
        <v>CF$19</v>
      </c>
      <c r="CG1605" s="76" t="str">
        <f t="shared" si="2124"/>
        <v>CG$19</v>
      </c>
      <c r="CH1605" s="76" t="str">
        <f t="shared" si="2124"/>
        <v>CH$19</v>
      </c>
      <c r="CI1605" s="76" t="str">
        <f t="shared" si="2124"/>
        <v>CI$19</v>
      </c>
      <c r="CJ1605" s="76" t="str">
        <f t="shared" si="2124"/>
        <v>CJ$19</v>
      </c>
      <c r="CK1605" s="76" t="str">
        <f t="shared" si="2124"/>
        <v>CK$19</v>
      </c>
      <c r="CL1605" s="76" t="str">
        <f t="shared" si="2124"/>
        <v>CL$19</v>
      </c>
      <c r="CN1605" s="60"/>
      <c r="CO1605" s="76" t="str">
        <f t="shared" ref="CO1605:DK1614" si="2125">CO1590</f>
        <v>CO$19</v>
      </c>
      <c r="CP1605" s="76" t="str">
        <f t="shared" si="2125"/>
        <v>CP$19</v>
      </c>
      <c r="CQ1605" s="76" t="str">
        <f t="shared" si="2125"/>
        <v>CQ$19</v>
      </c>
      <c r="CR1605" s="76" t="str">
        <f t="shared" si="2125"/>
        <v>CR$19</v>
      </c>
      <c r="CS1605" s="76" t="str">
        <f t="shared" si="2125"/>
        <v>CS$19</v>
      </c>
      <c r="CT1605" s="76" t="str">
        <f t="shared" si="2125"/>
        <v>CT$19</v>
      </c>
      <c r="CU1605" s="76" t="str">
        <f t="shared" si="2125"/>
        <v>CU$19</v>
      </c>
      <c r="CV1605" s="76" t="str">
        <f t="shared" si="2125"/>
        <v>CV$19</v>
      </c>
      <c r="CW1605" s="76" t="str">
        <f t="shared" si="2125"/>
        <v>CW$19</v>
      </c>
      <c r="CX1605" s="76" t="str">
        <f t="shared" si="2125"/>
        <v>CX$19</v>
      </c>
      <c r="CY1605" s="76" t="str">
        <f t="shared" si="2125"/>
        <v>CY$19</v>
      </c>
      <c r="CZ1605" s="76" t="str">
        <f t="shared" si="2125"/>
        <v>CZ$19</v>
      </c>
      <c r="DA1605" s="76" t="str">
        <f t="shared" si="2125"/>
        <v>DA$19</v>
      </c>
      <c r="DB1605" s="76" t="str">
        <f t="shared" si="2125"/>
        <v>DB$19</v>
      </c>
      <c r="DC1605" s="76" t="str">
        <f t="shared" si="2125"/>
        <v>DC$19</v>
      </c>
      <c r="DD1605" s="76" t="str">
        <f t="shared" si="2125"/>
        <v>DD$19</v>
      </c>
      <c r="DE1605" s="76" t="str">
        <f t="shared" si="2125"/>
        <v>DE$19</v>
      </c>
      <c r="DF1605" s="76" t="str">
        <f t="shared" si="2125"/>
        <v>DF$19</v>
      </c>
      <c r="DG1605" s="76" t="str">
        <f t="shared" si="2125"/>
        <v>DG$19</v>
      </c>
      <c r="DH1605" s="76" t="str">
        <f t="shared" si="2125"/>
        <v>DH$19</v>
      </c>
      <c r="DI1605" s="76" t="str">
        <f t="shared" si="2125"/>
        <v>DI$19</v>
      </c>
      <c r="DJ1605" s="76" t="str">
        <f t="shared" si="2125"/>
        <v>DJ$19</v>
      </c>
      <c r="DK1605" s="76" t="str">
        <f t="shared" si="2125"/>
        <v>DK$19</v>
      </c>
      <c r="DL1605" s="76" t="str">
        <f t="shared" ref="DL1605:DL1614" si="2126">DL1590</f>
        <v>DL$19</v>
      </c>
    </row>
    <row r="1606" spans="1:116" x14ac:dyDescent="0.4">
      <c r="CO1606" s="8"/>
      <c r="CP1606" s="8"/>
      <c r="CQ1606" s="8"/>
      <c r="CR1606" s="8"/>
      <c r="CS1606" s="8"/>
      <c r="CT1606" s="8"/>
      <c r="CU1606" s="8"/>
      <c r="CV1606" s="8"/>
      <c r="CW1606" s="8"/>
      <c r="CX1606" s="8"/>
      <c r="CY1606" s="8"/>
      <c r="CZ1606" s="8"/>
      <c r="DA1606" s="8"/>
      <c r="DB1606" s="8"/>
      <c r="DC1606" s="8"/>
      <c r="DD1606" s="8"/>
      <c r="DE1606" s="8"/>
      <c r="DF1606" s="8"/>
      <c r="DG1606" s="8"/>
      <c r="DH1606" s="8"/>
      <c r="DI1606" s="8"/>
      <c r="DJ1606" s="8"/>
      <c r="DK1606" s="8"/>
      <c r="DL1606" s="8"/>
    </row>
    <row r="1607" spans="1:116" x14ac:dyDescent="0.4">
      <c r="A1607" s="174"/>
      <c r="E1607" s="8"/>
      <c r="G1607" s="175" t="s">
        <v>490</v>
      </c>
      <c r="H1607" s="174"/>
      <c r="I1607" s="176"/>
      <c r="J1607" s="176"/>
      <c r="K1607" s="197"/>
      <c r="L1607" s="197"/>
      <c r="M1607" s="197"/>
      <c r="N1607" s="197"/>
      <c r="O1607" s="197"/>
      <c r="P1607" s="197"/>
      <c r="R1607" s="198"/>
      <c r="S1607" s="174"/>
      <c r="T1607" s="174"/>
      <c r="U1607" s="174"/>
      <c r="V1607" s="174"/>
      <c r="W1607" s="174"/>
      <c r="X1607" s="174"/>
      <c r="Y1607" s="174"/>
      <c r="Z1607" s="174"/>
      <c r="AA1607" s="174"/>
      <c r="AB1607" s="174"/>
      <c r="AC1607" s="174"/>
      <c r="AD1607" s="174"/>
      <c r="AE1607" s="174"/>
      <c r="AF1607" s="174"/>
      <c r="AG1607" s="174"/>
      <c r="AH1607" s="174"/>
      <c r="AI1607" s="174"/>
      <c r="AJ1607" s="174"/>
      <c r="AK1607" s="174"/>
      <c r="AL1607" s="174"/>
      <c r="AM1607" s="174"/>
      <c r="AN1607" s="174"/>
      <c r="AO1607" s="174"/>
      <c r="AP1607" s="174"/>
      <c r="AQ1607" s="174"/>
      <c r="AR1607" s="174"/>
      <c r="AS1607" s="174"/>
      <c r="AT1607" s="174"/>
      <c r="AU1607" s="174"/>
      <c r="AV1607" s="174"/>
      <c r="AW1607" s="174"/>
      <c r="AX1607" s="174"/>
      <c r="AY1607" s="174"/>
      <c r="AZ1607" s="174"/>
      <c r="BA1607" s="174"/>
      <c r="BB1607" s="174"/>
      <c r="BC1607" s="174"/>
      <c r="BD1607" s="174"/>
      <c r="BE1607" s="174"/>
      <c r="BF1607" s="174"/>
      <c r="BG1607" s="174"/>
      <c r="BH1607" s="174"/>
      <c r="BI1607" s="174"/>
      <c r="BJ1607" s="174"/>
      <c r="BK1607" s="174"/>
      <c r="BL1607" s="174"/>
      <c r="BM1607" s="174"/>
      <c r="BN1607" s="174"/>
      <c r="BO1607" s="174"/>
      <c r="BP1607" s="174"/>
      <c r="BQ1607" s="174"/>
      <c r="BR1607" s="174"/>
      <c r="BS1607" s="174"/>
      <c r="BT1607" s="174"/>
      <c r="BU1607" s="174"/>
      <c r="BV1607" s="174"/>
      <c r="BW1607" s="174"/>
      <c r="BX1607" s="174"/>
      <c r="BY1607" s="174"/>
      <c r="BZ1607" s="174"/>
      <c r="CA1607" s="174"/>
      <c r="CB1607" s="174"/>
      <c r="CC1607" s="174"/>
      <c r="CD1607" s="174"/>
      <c r="CE1607" s="174"/>
      <c r="CF1607" s="174"/>
      <c r="CG1607" s="174"/>
      <c r="CH1607" s="174"/>
      <c r="CI1607" s="174"/>
      <c r="CJ1607" s="174"/>
      <c r="CK1607" s="174"/>
      <c r="CL1607" s="174"/>
      <c r="CN1607" s="176"/>
      <c r="CO1607" s="174"/>
      <c r="CP1607" s="174"/>
      <c r="CQ1607" s="174"/>
      <c r="CR1607" s="174"/>
      <c r="CS1607" s="174"/>
      <c r="CT1607" s="174"/>
      <c r="CU1607" s="174"/>
      <c r="CV1607" s="174"/>
      <c r="CW1607" s="174"/>
      <c r="CX1607" s="174"/>
      <c r="CY1607" s="174"/>
      <c r="CZ1607" s="174"/>
      <c r="DA1607" s="174"/>
      <c r="DB1607" s="174"/>
      <c r="DC1607" s="174"/>
      <c r="DD1607" s="174"/>
      <c r="DE1607" s="174"/>
      <c r="DF1607" s="174"/>
      <c r="DG1607" s="174"/>
      <c r="DH1607" s="174"/>
      <c r="DI1607" s="174"/>
      <c r="DJ1607" s="174"/>
      <c r="DK1607" s="174"/>
      <c r="DL1607" s="174"/>
    </row>
    <row r="1608" spans="1:116" x14ac:dyDescent="0.4">
      <c r="A1608" s="174"/>
      <c r="E1608" s="8"/>
      <c r="G1608" s="175" t="s">
        <v>492</v>
      </c>
      <c r="H1608" s="174"/>
      <c r="I1608" s="176"/>
      <c r="J1608" s="176"/>
      <c r="K1608" s="197"/>
      <c r="L1608" s="197"/>
      <c r="M1608" s="197"/>
      <c r="N1608" s="197"/>
      <c r="O1608" s="197"/>
      <c r="P1608" s="197"/>
      <c r="R1608" s="198"/>
      <c r="S1608" s="174"/>
      <c r="T1608" s="174"/>
      <c r="U1608" s="174"/>
      <c r="V1608" s="174"/>
      <c r="W1608" s="174"/>
      <c r="X1608" s="174"/>
      <c r="Y1608" s="174"/>
      <c r="Z1608" s="174"/>
      <c r="AA1608" s="174"/>
      <c r="AB1608" s="174"/>
      <c r="AC1608" s="174"/>
      <c r="AD1608" s="174"/>
      <c r="AE1608" s="174"/>
      <c r="AF1608" s="174"/>
      <c r="AG1608" s="174"/>
      <c r="AH1608" s="174"/>
      <c r="AI1608" s="174"/>
      <c r="AJ1608" s="174"/>
      <c r="AK1608" s="174"/>
      <c r="AL1608" s="174"/>
      <c r="AM1608" s="174"/>
      <c r="AN1608" s="174"/>
      <c r="AO1608" s="174"/>
      <c r="AP1608" s="174"/>
      <c r="AQ1608" s="174"/>
      <c r="AR1608" s="174"/>
      <c r="AS1608" s="174"/>
      <c r="AT1608" s="174"/>
      <c r="AU1608" s="174"/>
      <c r="AV1608" s="174"/>
      <c r="AW1608" s="174"/>
      <c r="AX1608" s="174"/>
      <c r="AY1608" s="174"/>
      <c r="AZ1608" s="174"/>
      <c r="BA1608" s="174"/>
      <c r="BB1608" s="174"/>
      <c r="BC1608" s="174"/>
      <c r="BD1608" s="174"/>
      <c r="BE1608" s="174"/>
      <c r="BF1608" s="174"/>
      <c r="BG1608" s="174"/>
      <c r="BH1608" s="174"/>
      <c r="BI1608" s="174"/>
      <c r="BJ1608" s="174"/>
      <c r="BK1608" s="174"/>
      <c r="BL1608" s="174"/>
      <c r="BM1608" s="174"/>
      <c r="BN1608" s="174"/>
      <c r="BO1608" s="174"/>
      <c r="BP1608" s="174"/>
      <c r="BQ1608" s="174"/>
      <c r="BR1608" s="174"/>
      <c r="BS1608" s="174"/>
      <c r="BT1608" s="174"/>
      <c r="BU1608" s="174"/>
      <c r="BV1608" s="174"/>
      <c r="BW1608" s="174"/>
      <c r="BX1608" s="174"/>
      <c r="BY1608" s="174"/>
      <c r="BZ1608" s="174"/>
      <c r="CA1608" s="174"/>
      <c r="CB1608" s="174"/>
      <c r="CC1608" s="174"/>
      <c r="CD1608" s="174"/>
      <c r="CE1608" s="174"/>
      <c r="CF1608" s="174"/>
      <c r="CG1608" s="174"/>
      <c r="CH1608" s="174"/>
      <c r="CI1608" s="174"/>
      <c r="CJ1608" s="174"/>
      <c r="CK1608" s="174"/>
      <c r="CL1608" s="174"/>
      <c r="CN1608" s="176"/>
      <c r="CO1608" s="174"/>
      <c r="CP1608" s="174"/>
      <c r="CQ1608" s="174"/>
      <c r="CR1608" s="174"/>
      <c r="CS1608" s="174"/>
      <c r="CT1608" s="174"/>
      <c r="CU1608" s="174"/>
      <c r="CV1608" s="174"/>
      <c r="CW1608" s="174"/>
      <c r="CX1608" s="174"/>
      <c r="CY1608" s="174"/>
      <c r="CZ1608" s="174"/>
      <c r="DA1608" s="174"/>
      <c r="DB1608" s="174"/>
      <c r="DC1608" s="174"/>
      <c r="DD1608" s="174"/>
      <c r="DE1608" s="174"/>
      <c r="DF1608" s="174"/>
      <c r="DG1608" s="174"/>
      <c r="DH1608" s="174"/>
      <c r="DI1608" s="174"/>
      <c r="DJ1608" s="174"/>
      <c r="DK1608" s="174"/>
      <c r="DL1608" s="174"/>
    </row>
    <row r="1609" spans="1:116" x14ac:dyDescent="0.4">
      <c r="A1609" s="174"/>
      <c r="E1609" s="8"/>
      <c r="G1609" s="175" t="s">
        <v>461</v>
      </c>
      <c r="H1609" s="174"/>
      <c r="I1609" s="176"/>
      <c r="J1609" s="176"/>
      <c r="K1609" s="197"/>
      <c r="L1609" s="197"/>
      <c r="M1609" s="197"/>
      <c r="N1609" s="197"/>
      <c r="O1609" s="197"/>
      <c r="P1609" s="197"/>
      <c r="R1609" s="198"/>
      <c r="S1609" s="199" t="str">
        <f t="shared" ref="S1609:AX1609" si="2127">S$20</f>
        <v>S$16</v>
      </c>
      <c r="T1609" s="199" t="str">
        <f t="shared" si="2127"/>
        <v>T$16</v>
      </c>
      <c r="U1609" s="199" t="str">
        <f t="shared" si="2127"/>
        <v>U$16</v>
      </c>
      <c r="V1609" s="199" t="str">
        <f t="shared" si="2127"/>
        <v>V$16</v>
      </c>
      <c r="W1609" s="199" t="str">
        <f t="shared" si="2127"/>
        <v>W$16</v>
      </c>
      <c r="X1609" s="199" t="str">
        <f t="shared" si="2127"/>
        <v>X$16</v>
      </c>
      <c r="Y1609" s="199" t="str">
        <f t="shared" si="2127"/>
        <v>Y$16</v>
      </c>
      <c r="Z1609" s="199" t="str">
        <f t="shared" si="2127"/>
        <v>Z$16</v>
      </c>
      <c r="AA1609" s="199" t="str">
        <f t="shared" si="2127"/>
        <v>AA$16</v>
      </c>
      <c r="AB1609" s="199" t="str">
        <f t="shared" si="2127"/>
        <v>AB$16</v>
      </c>
      <c r="AC1609" s="199" t="str">
        <f t="shared" si="2127"/>
        <v>AC$16</v>
      </c>
      <c r="AD1609" s="199" t="str">
        <f t="shared" si="2127"/>
        <v>AD$16</v>
      </c>
      <c r="AE1609" s="199" t="str">
        <f t="shared" si="2127"/>
        <v>AE$16</v>
      </c>
      <c r="AF1609" s="199" t="str">
        <f t="shared" si="2127"/>
        <v>AF$16</v>
      </c>
      <c r="AG1609" s="199" t="str">
        <f t="shared" si="2127"/>
        <v>AG$16</v>
      </c>
      <c r="AH1609" s="199" t="str">
        <f t="shared" si="2127"/>
        <v>AH$16</v>
      </c>
      <c r="AI1609" s="199" t="str">
        <f t="shared" si="2127"/>
        <v>AI$16</v>
      </c>
      <c r="AJ1609" s="199" t="str">
        <f t="shared" si="2127"/>
        <v>AJ$16</v>
      </c>
      <c r="AK1609" s="199" t="str">
        <f t="shared" si="2127"/>
        <v>AK$16</v>
      </c>
      <c r="AL1609" s="199" t="str">
        <f t="shared" si="2127"/>
        <v>AL$16</v>
      </c>
      <c r="AM1609" s="199" t="str">
        <f t="shared" si="2127"/>
        <v>AM$16</v>
      </c>
      <c r="AN1609" s="199" t="str">
        <f t="shared" si="2127"/>
        <v>AN$16</v>
      </c>
      <c r="AO1609" s="199" t="str">
        <f t="shared" si="2127"/>
        <v>AO$16</v>
      </c>
      <c r="AP1609" s="199" t="str">
        <f t="shared" si="2127"/>
        <v>AP$16</v>
      </c>
      <c r="AQ1609" s="199" t="str">
        <f t="shared" si="2127"/>
        <v>AQ$16</v>
      </c>
      <c r="AR1609" s="199" t="str">
        <f t="shared" si="2127"/>
        <v>AR$16</v>
      </c>
      <c r="AS1609" s="199" t="str">
        <f t="shared" si="2127"/>
        <v>AS$16</v>
      </c>
      <c r="AT1609" s="199" t="str">
        <f t="shared" si="2127"/>
        <v>AT$16</v>
      </c>
      <c r="AU1609" s="199" t="str">
        <f t="shared" si="2127"/>
        <v>AU$16</v>
      </c>
      <c r="AV1609" s="199" t="str">
        <f t="shared" si="2127"/>
        <v>AV$16</v>
      </c>
      <c r="AW1609" s="199" t="str">
        <f t="shared" si="2127"/>
        <v>AW$16</v>
      </c>
      <c r="AX1609" s="199" t="str">
        <f t="shared" si="2127"/>
        <v>AX$16</v>
      </c>
      <c r="AY1609" s="199" t="str">
        <f t="shared" ref="AY1609:CD1609" si="2128">AY$20</f>
        <v>AY$16</v>
      </c>
      <c r="AZ1609" s="199" t="str">
        <f t="shared" si="2128"/>
        <v>AZ$16</v>
      </c>
      <c r="BA1609" s="199" t="str">
        <f t="shared" si="2128"/>
        <v>BA$16</v>
      </c>
      <c r="BB1609" s="199" t="str">
        <f t="shared" si="2128"/>
        <v>BB$16</v>
      </c>
      <c r="BC1609" s="199" t="str">
        <f t="shared" si="2128"/>
        <v>BC$16</v>
      </c>
      <c r="BD1609" s="199" t="str">
        <f t="shared" si="2128"/>
        <v>BD$16</v>
      </c>
      <c r="BE1609" s="199" t="str">
        <f t="shared" si="2128"/>
        <v>BE$16</v>
      </c>
      <c r="BF1609" s="199" t="str">
        <f t="shared" si="2128"/>
        <v>BF$16</v>
      </c>
      <c r="BG1609" s="199" t="str">
        <f t="shared" si="2128"/>
        <v>BG$16</v>
      </c>
      <c r="BH1609" s="199" t="str">
        <f t="shared" si="2128"/>
        <v>BH$16</v>
      </c>
      <c r="BI1609" s="199" t="str">
        <f t="shared" si="2128"/>
        <v>BI$16</v>
      </c>
      <c r="BJ1609" s="199" t="str">
        <f t="shared" si="2128"/>
        <v>BJ$16</v>
      </c>
      <c r="BK1609" s="199" t="str">
        <f t="shared" si="2128"/>
        <v>BK$16</v>
      </c>
      <c r="BL1609" s="199" t="str">
        <f t="shared" si="2128"/>
        <v>BL$16</v>
      </c>
      <c r="BM1609" s="199" t="str">
        <f t="shared" si="2128"/>
        <v>BM$16</v>
      </c>
      <c r="BN1609" s="199" t="str">
        <f t="shared" si="2128"/>
        <v>BN$16</v>
      </c>
      <c r="BO1609" s="199" t="str">
        <f t="shared" si="2128"/>
        <v>BO$16</v>
      </c>
      <c r="BP1609" s="199" t="str">
        <f t="shared" si="2128"/>
        <v>BP$16</v>
      </c>
      <c r="BQ1609" s="199" t="str">
        <f t="shared" si="2128"/>
        <v>BQ$16</v>
      </c>
      <c r="BR1609" s="199" t="str">
        <f t="shared" si="2128"/>
        <v>BR$16</v>
      </c>
      <c r="BS1609" s="199" t="str">
        <f t="shared" si="2128"/>
        <v>BS$16</v>
      </c>
      <c r="BT1609" s="199" t="str">
        <f t="shared" si="2128"/>
        <v>BT$16</v>
      </c>
      <c r="BU1609" s="199" t="str">
        <f t="shared" si="2128"/>
        <v>BU$16</v>
      </c>
      <c r="BV1609" s="199" t="str">
        <f t="shared" si="2128"/>
        <v>BV$16</v>
      </c>
      <c r="BW1609" s="199" t="str">
        <f t="shared" si="2128"/>
        <v>BW$16</v>
      </c>
      <c r="BX1609" s="199" t="str">
        <f t="shared" si="2128"/>
        <v>BX$16</v>
      </c>
      <c r="BY1609" s="199" t="str">
        <f t="shared" si="2128"/>
        <v>BY$16</v>
      </c>
      <c r="BZ1609" s="199" t="str">
        <f t="shared" si="2128"/>
        <v>BZ$16</v>
      </c>
      <c r="CA1609" s="199" t="str">
        <f t="shared" si="2128"/>
        <v>CA$16</v>
      </c>
      <c r="CB1609" s="199" t="str">
        <f t="shared" si="2128"/>
        <v>CB$16</v>
      </c>
      <c r="CC1609" s="199" t="str">
        <f t="shared" si="2128"/>
        <v>CC$16</v>
      </c>
      <c r="CD1609" s="199" t="str">
        <f t="shared" si="2128"/>
        <v>CD$16</v>
      </c>
      <c r="CE1609" s="199" t="str">
        <f t="shared" ref="CE1609:CL1609" si="2129">CE$20</f>
        <v>CE$16</v>
      </c>
      <c r="CF1609" s="199" t="str">
        <f t="shared" si="2129"/>
        <v>CF$16</v>
      </c>
      <c r="CG1609" s="199" t="str">
        <f t="shared" si="2129"/>
        <v>CG$16</v>
      </c>
      <c r="CH1609" s="199" t="str">
        <f t="shared" si="2129"/>
        <v>CH$16</v>
      </c>
      <c r="CI1609" s="199" t="str">
        <f t="shared" si="2129"/>
        <v>CI$16</v>
      </c>
      <c r="CJ1609" s="199" t="str">
        <f t="shared" si="2129"/>
        <v>CJ$16</v>
      </c>
      <c r="CK1609" s="199" t="str">
        <f t="shared" si="2129"/>
        <v>CK$16</v>
      </c>
      <c r="CL1609" s="199" t="str">
        <f t="shared" si="2129"/>
        <v>CL$16</v>
      </c>
      <c r="CN1609" s="176"/>
      <c r="CO1609" s="199" t="str">
        <f t="shared" ref="CO1609:DL1609" si="2130">CO$20</f>
        <v>CO$16</v>
      </c>
      <c r="CP1609" s="199" t="str">
        <f t="shared" si="2130"/>
        <v>CP$16</v>
      </c>
      <c r="CQ1609" s="199" t="str">
        <f t="shared" si="2130"/>
        <v>CQ$16</v>
      </c>
      <c r="CR1609" s="199" t="str">
        <f t="shared" si="2130"/>
        <v>CR$16</v>
      </c>
      <c r="CS1609" s="199" t="str">
        <f t="shared" si="2130"/>
        <v>CS$16</v>
      </c>
      <c r="CT1609" s="199" t="str">
        <f t="shared" si="2130"/>
        <v>CT$16</v>
      </c>
      <c r="CU1609" s="199" t="str">
        <f t="shared" si="2130"/>
        <v>CU$16</v>
      </c>
      <c r="CV1609" s="199" t="str">
        <f t="shared" si="2130"/>
        <v>CV$16</v>
      </c>
      <c r="CW1609" s="199" t="str">
        <f t="shared" si="2130"/>
        <v>CW$16</v>
      </c>
      <c r="CX1609" s="199" t="str">
        <f t="shared" si="2130"/>
        <v>CX$16</v>
      </c>
      <c r="CY1609" s="199" t="str">
        <f t="shared" si="2130"/>
        <v>CY$16</v>
      </c>
      <c r="CZ1609" s="199" t="str">
        <f t="shared" si="2130"/>
        <v>CZ$16</v>
      </c>
      <c r="DA1609" s="199" t="str">
        <f t="shared" si="2130"/>
        <v>DA$16</v>
      </c>
      <c r="DB1609" s="199" t="str">
        <f t="shared" si="2130"/>
        <v>DB$16</v>
      </c>
      <c r="DC1609" s="199" t="str">
        <f t="shared" si="2130"/>
        <v>DC$16</v>
      </c>
      <c r="DD1609" s="199" t="str">
        <f t="shared" si="2130"/>
        <v>DD$16</v>
      </c>
      <c r="DE1609" s="199" t="str">
        <f t="shared" si="2130"/>
        <v>DE$16</v>
      </c>
      <c r="DF1609" s="199" t="str">
        <f t="shared" si="2130"/>
        <v>DF$16</v>
      </c>
      <c r="DG1609" s="199" t="str">
        <f t="shared" si="2130"/>
        <v>DG$16</v>
      </c>
      <c r="DH1609" s="199" t="str">
        <f t="shared" si="2130"/>
        <v>DH$16</v>
      </c>
      <c r="DI1609" s="199" t="str">
        <f t="shared" si="2130"/>
        <v>DI$16</v>
      </c>
      <c r="DJ1609" s="199" t="str">
        <f t="shared" si="2130"/>
        <v>DJ$16</v>
      </c>
      <c r="DK1609" s="199" t="str">
        <f t="shared" si="2130"/>
        <v>DK$16</v>
      </c>
      <c r="DL1609" s="199" t="str">
        <f t="shared" si="2130"/>
        <v>DL$16</v>
      </c>
    </row>
    <row r="1610" spans="1:116" x14ac:dyDescent="0.4">
      <c r="A1610" s="174"/>
      <c r="E1610" s="8"/>
      <c r="G1610" s="175" t="s">
        <v>462</v>
      </c>
      <c r="H1610" s="200"/>
      <c r="I1610" s="201"/>
      <c r="J1610" s="201"/>
      <c r="K1610" s="202"/>
      <c r="L1610" s="202"/>
      <c r="M1610" s="202"/>
      <c r="N1610" s="202"/>
      <c r="O1610" s="202"/>
      <c r="P1610" s="202"/>
      <c r="R1610" s="202"/>
      <c r="S1610" s="199" t="str">
        <f t="shared" ref="S1610:AX1610" si="2131">S$21</f>
        <v>S$17</v>
      </c>
      <c r="T1610" s="199" t="str">
        <f t="shared" si="2131"/>
        <v>T$17</v>
      </c>
      <c r="U1610" s="199" t="str">
        <f t="shared" si="2131"/>
        <v>U$17</v>
      </c>
      <c r="V1610" s="199" t="str">
        <f t="shared" si="2131"/>
        <v>V$17</v>
      </c>
      <c r="W1610" s="199" t="str">
        <f t="shared" si="2131"/>
        <v>W$17</v>
      </c>
      <c r="X1610" s="199" t="str">
        <f t="shared" si="2131"/>
        <v>X$17</v>
      </c>
      <c r="Y1610" s="199" t="str">
        <f t="shared" si="2131"/>
        <v>Y$17</v>
      </c>
      <c r="Z1610" s="199" t="str">
        <f t="shared" si="2131"/>
        <v>Z$17</v>
      </c>
      <c r="AA1610" s="199" t="str">
        <f t="shared" si="2131"/>
        <v>AA$17</v>
      </c>
      <c r="AB1610" s="199" t="str">
        <f t="shared" si="2131"/>
        <v>AB$17</v>
      </c>
      <c r="AC1610" s="199" t="str">
        <f t="shared" si="2131"/>
        <v>AC$17</v>
      </c>
      <c r="AD1610" s="199" t="str">
        <f t="shared" si="2131"/>
        <v>AD$17</v>
      </c>
      <c r="AE1610" s="199" t="str">
        <f t="shared" si="2131"/>
        <v>AE$17</v>
      </c>
      <c r="AF1610" s="199" t="str">
        <f t="shared" si="2131"/>
        <v>AF$17</v>
      </c>
      <c r="AG1610" s="199" t="str">
        <f t="shared" si="2131"/>
        <v>AG$17</v>
      </c>
      <c r="AH1610" s="199" t="str">
        <f t="shared" si="2131"/>
        <v>AH$17</v>
      </c>
      <c r="AI1610" s="199" t="str">
        <f t="shared" si="2131"/>
        <v>AI$17</v>
      </c>
      <c r="AJ1610" s="199" t="str">
        <f t="shared" si="2131"/>
        <v>AJ$17</v>
      </c>
      <c r="AK1610" s="199" t="str">
        <f t="shared" si="2131"/>
        <v>AK$17</v>
      </c>
      <c r="AL1610" s="199" t="str">
        <f t="shared" si="2131"/>
        <v>AL$17</v>
      </c>
      <c r="AM1610" s="199" t="str">
        <f t="shared" si="2131"/>
        <v>AM$17</v>
      </c>
      <c r="AN1610" s="199" t="str">
        <f t="shared" si="2131"/>
        <v>AN$17</v>
      </c>
      <c r="AO1610" s="199" t="str">
        <f t="shared" si="2131"/>
        <v>AO$17</v>
      </c>
      <c r="AP1610" s="199" t="str">
        <f t="shared" si="2131"/>
        <v>AP$17</v>
      </c>
      <c r="AQ1610" s="199" t="str">
        <f t="shared" si="2131"/>
        <v>AQ$17</v>
      </c>
      <c r="AR1610" s="199" t="str">
        <f t="shared" si="2131"/>
        <v>AR$17</v>
      </c>
      <c r="AS1610" s="199" t="str">
        <f t="shared" si="2131"/>
        <v>AS$17</v>
      </c>
      <c r="AT1610" s="199" t="str">
        <f t="shared" si="2131"/>
        <v>AT$17</v>
      </c>
      <c r="AU1610" s="199" t="str">
        <f t="shared" si="2131"/>
        <v>AU$17</v>
      </c>
      <c r="AV1610" s="199" t="str">
        <f t="shared" si="2131"/>
        <v>AV$17</v>
      </c>
      <c r="AW1610" s="199" t="str">
        <f t="shared" si="2131"/>
        <v>AW$17</v>
      </c>
      <c r="AX1610" s="199" t="str">
        <f t="shared" si="2131"/>
        <v>AX$17</v>
      </c>
      <c r="AY1610" s="199" t="str">
        <f t="shared" ref="AY1610:CD1610" si="2132">AY$21</f>
        <v>AY$17</v>
      </c>
      <c r="AZ1610" s="199" t="str">
        <f t="shared" si="2132"/>
        <v>AZ$17</v>
      </c>
      <c r="BA1610" s="199" t="str">
        <f t="shared" si="2132"/>
        <v>BA$17</v>
      </c>
      <c r="BB1610" s="199" t="str">
        <f t="shared" si="2132"/>
        <v>BB$17</v>
      </c>
      <c r="BC1610" s="199" t="str">
        <f t="shared" si="2132"/>
        <v>BC$17</v>
      </c>
      <c r="BD1610" s="199" t="str">
        <f t="shared" si="2132"/>
        <v>BD$17</v>
      </c>
      <c r="BE1610" s="199" t="str">
        <f t="shared" si="2132"/>
        <v>BE$17</v>
      </c>
      <c r="BF1610" s="199" t="str">
        <f t="shared" si="2132"/>
        <v>BF$17</v>
      </c>
      <c r="BG1610" s="199" t="str">
        <f t="shared" si="2132"/>
        <v>BG$17</v>
      </c>
      <c r="BH1610" s="199" t="str">
        <f t="shared" si="2132"/>
        <v>BH$17</v>
      </c>
      <c r="BI1610" s="199" t="str">
        <f t="shared" si="2132"/>
        <v>BI$17</v>
      </c>
      <c r="BJ1610" s="199" t="str">
        <f t="shared" si="2132"/>
        <v>BJ$17</v>
      </c>
      <c r="BK1610" s="199" t="str">
        <f t="shared" si="2132"/>
        <v>BK$17</v>
      </c>
      <c r="BL1610" s="199" t="str">
        <f t="shared" si="2132"/>
        <v>BL$17</v>
      </c>
      <c r="BM1610" s="199" t="str">
        <f t="shared" si="2132"/>
        <v>BM$17</v>
      </c>
      <c r="BN1610" s="199" t="str">
        <f t="shared" si="2132"/>
        <v>BN$17</v>
      </c>
      <c r="BO1610" s="199" t="str">
        <f t="shared" si="2132"/>
        <v>BO$17</v>
      </c>
      <c r="BP1610" s="199" t="str">
        <f t="shared" si="2132"/>
        <v>BP$17</v>
      </c>
      <c r="BQ1610" s="199" t="str">
        <f t="shared" si="2132"/>
        <v>BQ$17</v>
      </c>
      <c r="BR1610" s="199" t="str">
        <f t="shared" si="2132"/>
        <v>BR$17</v>
      </c>
      <c r="BS1610" s="199" t="str">
        <f t="shared" si="2132"/>
        <v>BS$17</v>
      </c>
      <c r="BT1610" s="199" t="str">
        <f t="shared" si="2132"/>
        <v>BT$17</v>
      </c>
      <c r="BU1610" s="199" t="str">
        <f t="shared" si="2132"/>
        <v>BU$17</v>
      </c>
      <c r="BV1610" s="199" t="str">
        <f t="shared" si="2132"/>
        <v>BV$17</v>
      </c>
      <c r="BW1610" s="199" t="str">
        <f t="shared" si="2132"/>
        <v>BW$17</v>
      </c>
      <c r="BX1610" s="199" t="str">
        <f t="shared" si="2132"/>
        <v>BX$17</v>
      </c>
      <c r="BY1610" s="199" t="str">
        <f t="shared" si="2132"/>
        <v>BY$17</v>
      </c>
      <c r="BZ1610" s="199" t="str">
        <f t="shared" si="2132"/>
        <v>BZ$17</v>
      </c>
      <c r="CA1610" s="199" t="str">
        <f t="shared" si="2132"/>
        <v>CA$17</v>
      </c>
      <c r="CB1610" s="199" t="str">
        <f t="shared" si="2132"/>
        <v>CB$17</v>
      </c>
      <c r="CC1610" s="199" t="str">
        <f t="shared" si="2132"/>
        <v>CC$17</v>
      </c>
      <c r="CD1610" s="199" t="str">
        <f t="shared" si="2132"/>
        <v>CD$17</v>
      </c>
      <c r="CE1610" s="199" t="str">
        <f t="shared" ref="CE1610:CL1610" si="2133">CE$21</f>
        <v>CE$17</v>
      </c>
      <c r="CF1610" s="199" t="str">
        <f t="shared" si="2133"/>
        <v>CF$17</v>
      </c>
      <c r="CG1610" s="199" t="str">
        <f t="shared" si="2133"/>
        <v>CG$17</v>
      </c>
      <c r="CH1610" s="199" t="str">
        <f t="shared" si="2133"/>
        <v>CH$17</v>
      </c>
      <c r="CI1610" s="199" t="str">
        <f t="shared" si="2133"/>
        <v>CI$17</v>
      </c>
      <c r="CJ1610" s="199" t="str">
        <f t="shared" si="2133"/>
        <v>CJ$17</v>
      </c>
      <c r="CK1610" s="199" t="str">
        <f t="shared" si="2133"/>
        <v>CK$17</v>
      </c>
      <c r="CL1610" s="199" t="str">
        <f t="shared" si="2133"/>
        <v>CL$17</v>
      </c>
      <c r="CN1610" s="201"/>
      <c r="CO1610" s="199" t="str">
        <f t="shared" ref="CO1610:DL1610" si="2134">CO$21</f>
        <v>CO$17</v>
      </c>
      <c r="CP1610" s="199" t="str">
        <f t="shared" si="2134"/>
        <v>CP$17</v>
      </c>
      <c r="CQ1610" s="199" t="str">
        <f t="shared" si="2134"/>
        <v>CQ$17</v>
      </c>
      <c r="CR1610" s="199" t="str">
        <f t="shared" si="2134"/>
        <v>CR$17</v>
      </c>
      <c r="CS1610" s="199" t="str">
        <f t="shared" si="2134"/>
        <v>CS$17</v>
      </c>
      <c r="CT1610" s="199" t="str">
        <f t="shared" si="2134"/>
        <v>CT$17</v>
      </c>
      <c r="CU1610" s="199" t="str">
        <f t="shared" si="2134"/>
        <v>CU$17</v>
      </c>
      <c r="CV1610" s="199" t="str">
        <f t="shared" si="2134"/>
        <v>CV$17</v>
      </c>
      <c r="CW1610" s="199" t="str">
        <f t="shared" si="2134"/>
        <v>CW$17</v>
      </c>
      <c r="CX1610" s="199" t="str">
        <f t="shared" si="2134"/>
        <v>CX$17</v>
      </c>
      <c r="CY1610" s="199" t="str">
        <f t="shared" si="2134"/>
        <v>CY$17</v>
      </c>
      <c r="CZ1610" s="199" t="str">
        <f t="shared" si="2134"/>
        <v>CZ$17</v>
      </c>
      <c r="DA1610" s="199" t="str">
        <f t="shared" si="2134"/>
        <v>DA$17</v>
      </c>
      <c r="DB1610" s="199" t="str">
        <f t="shared" si="2134"/>
        <v>DB$17</v>
      </c>
      <c r="DC1610" s="199" t="str">
        <f t="shared" si="2134"/>
        <v>DC$17</v>
      </c>
      <c r="DD1610" s="199" t="str">
        <f t="shared" si="2134"/>
        <v>DD$17</v>
      </c>
      <c r="DE1610" s="199" t="str">
        <f t="shared" si="2134"/>
        <v>DE$17</v>
      </c>
      <c r="DF1610" s="199" t="str">
        <f t="shared" si="2134"/>
        <v>DF$17</v>
      </c>
      <c r="DG1610" s="199" t="str">
        <f t="shared" si="2134"/>
        <v>DG$17</v>
      </c>
      <c r="DH1610" s="199" t="str">
        <f t="shared" si="2134"/>
        <v>DH$17</v>
      </c>
      <c r="DI1610" s="199" t="str">
        <f t="shared" si="2134"/>
        <v>DI$17</v>
      </c>
      <c r="DJ1610" s="199" t="str">
        <f t="shared" si="2134"/>
        <v>DJ$17</v>
      </c>
      <c r="DK1610" s="199" t="str">
        <f t="shared" si="2134"/>
        <v>DK$17</v>
      </c>
      <c r="DL1610" s="199" t="str">
        <f t="shared" si="2134"/>
        <v>DL$17</v>
      </c>
    </row>
    <row r="1611" spans="1:116" x14ac:dyDescent="0.4">
      <c r="A1611" s="174"/>
      <c r="E1611" s="8"/>
      <c r="G1611" s="175" t="s">
        <v>491</v>
      </c>
      <c r="H1611" s="200"/>
      <c r="I1611" s="201"/>
      <c r="J1611" s="201"/>
      <c r="K1611" s="202"/>
      <c r="L1611" s="202"/>
      <c r="M1611" s="202"/>
      <c r="N1611" s="202"/>
      <c r="O1611" s="202"/>
      <c r="P1611" s="202"/>
      <c r="R1611" s="202"/>
      <c r="S1611" s="190"/>
      <c r="T1611" s="190"/>
      <c r="U1611" s="190"/>
      <c r="V1611" s="190"/>
      <c r="W1611" s="190"/>
      <c r="X1611" s="190"/>
      <c r="Y1611" s="190"/>
      <c r="Z1611" s="190"/>
      <c r="AA1611" s="190"/>
      <c r="AB1611" s="190"/>
      <c r="AC1611" s="190"/>
      <c r="AD1611" s="190"/>
      <c r="AE1611" s="190"/>
      <c r="AF1611" s="190"/>
      <c r="AG1611" s="190"/>
      <c r="AH1611" s="190"/>
      <c r="AI1611" s="190"/>
      <c r="AJ1611" s="190"/>
      <c r="AK1611" s="190"/>
      <c r="AL1611" s="190"/>
      <c r="AM1611" s="190"/>
      <c r="AN1611" s="190"/>
      <c r="AO1611" s="190"/>
      <c r="AP1611" s="190"/>
      <c r="AQ1611" s="190"/>
      <c r="AR1611" s="190"/>
      <c r="AS1611" s="190"/>
      <c r="AT1611" s="190"/>
      <c r="AU1611" s="190"/>
      <c r="AV1611" s="190"/>
      <c r="AW1611" s="190"/>
      <c r="AX1611" s="190"/>
      <c r="AY1611" s="190"/>
      <c r="AZ1611" s="190"/>
      <c r="BA1611" s="190"/>
      <c r="BB1611" s="190"/>
      <c r="BC1611" s="190"/>
      <c r="BD1611" s="190"/>
      <c r="BE1611" s="190"/>
      <c r="BF1611" s="190"/>
      <c r="BG1611" s="190"/>
      <c r="BH1611" s="190"/>
      <c r="BI1611" s="190"/>
      <c r="BJ1611" s="190"/>
      <c r="BK1611" s="190"/>
      <c r="BL1611" s="190"/>
      <c r="BM1611" s="190"/>
      <c r="BN1611" s="190"/>
      <c r="BO1611" s="190"/>
      <c r="BP1611" s="190"/>
      <c r="BQ1611" s="190"/>
      <c r="BR1611" s="190"/>
      <c r="BS1611" s="190"/>
      <c r="BT1611" s="190"/>
      <c r="BU1611" s="190"/>
      <c r="BV1611" s="190"/>
      <c r="BW1611" s="190"/>
      <c r="BX1611" s="190"/>
      <c r="BY1611" s="190"/>
      <c r="BZ1611" s="190"/>
      <c r="CA1611" s="190"/>
      <c r="CB1611" s="190"/>
      <c r="CC1611" s="190"/>
      <c r="CD1611" s="190"/>
      <c r="CE1611" s="190"/>
      <c r="CF1611" s="190"/>
      <c r="CG1611" s="190"/>
      <c r="CH1611" s="190"/>
      <c r="CI1611" s="190"/>
      <c r="CJ1611" s="190"/>
      <c r="CK1611" s="190"/>
      <c r="CL1611" s="190"/>
      <c r="CN1611" s="201"/>
      <c r="CO1611" s="190"/>
      <c r="CP1611" s="190"/>
      <c r="CQ1611" s="190"/>
      <c r="CR1611" s="190"/>
      <c r="CS1611" s="190"/>
      <c r="CT1611" s="190"/>
      <c r="CU1611" s="190"/>
      <c r="CV1611" s="190"/>
      <c r="CW1611" s="190"/>
      <c r="CX1611" s="190"/>
      <c r="CY1611" s="190"/>
      <c r="CZ1611" s="190"/>
      <c r="DA1611" s="190"/>
      <c r="DB1611" s="190"/>
      <c r="DC1611" s="190"/>
      <c r="DD1611" s="190"/>
      <c r="DE1611" s="190"/>
      <c r="DF1611" s="190"/>
      <c r="DG1611" s="190"/>
      <c r="DH1611" s="190"/>
      <c r="DI1611" s="190"/>
      <c r="DJ1611" s="190"/>
      <c r="DK1611" s="190"/>
      <c r="DL1611" s="190"/>
    </row>
    <row r="1612" spans="1:116" x14ac:dyDescent="0.4">
      <c r="A1612" s="174"/>
      <c r="E1612" s="8"/>
      <c r="G1612" s="175" t="s">
        <v>505</v>
      </c>
      <c r="H1612" s="200"/>
      <c r="I1612" s="201"/>
      <c r="J1612" s="201"/>
      <c r="K1612" s="202"/>
      <c r="L1612" s="202"/>
      <c r="M1612" s="202"/>
      <c r="N1612" s="202"/>
      <c r="O1612" s="202"/>
      <c r="P1612" s="202"/>
      <c r="R1612" s="202"/>
      <c r="S1612" s="190"/>
      <c r="T1612" s="190"/>
      <c r="U1612" s="190"/>
      <c r="V1612" s="190"/>
      <c r="W1612" s="190"/>
      <c r="X1612" s="190"/>
      <c r="Y1612" s="190"/>
      <c r="Z1612" s="190"/>
      <c r="AA1612" s="190"/>
      <c r="AB1612" s="190"/>
      <c r="AC1612" s="190"/>
      <c r="AD1612" s="190"/>
      <c r="AE1612" s="190"/>
      <c r="AF1612" s="190"/>
      <c r="AG1612" s="190"/>
      <c r="AH1612" s="190"/>
      <c r="AI1612" s="190"/>
      <c r="AJ1612" s="190"/>
      <c r="AK1612" s="190"/>
      <c r="AL1612" s="190"/>
      <c r="AM1612" s="190"/>
      <c r="AN1612" s="190"/>
      <c r="AO1612" s="190"/>
      <c r="AP1612" s="190"/>
      <c r="AQ1612" s="190"/>
      <c r="AR1612" s="190"/>
      <c r="AS1612" s="190"/>
      <c r="AT1612" s="190"/>
      <c r="AU1612" s="190"/>
      <c r="AV1612" s="190"/>
      <c r="AW1612" s="190"/>
      <c r="AX1612" s="190"/>
      <c r="AY1612" s="190"/>
      <c r="AZ1612" s="190"/>
      <c r="BA1612" s="190"/>
      <c r="BB1612" s="190"/>
      <c r="BC1612" s="190"/>
      <c r="BD1612" s="190"/>
      <c r="BE1612" s="190"/>
      <c r="BF1612" s="190"/>
      <c r="BG1612" s="190"/>
      <c r="BH1612" s="190"/>
      <c r="BI1612" s="190"/>
      <c r="BJ1612" s="190"/>
      <c r="BK1612" s="190"/>
      <c r="BL1612" s="190"/>
      <c r="BM1612" s="190"/>
      <c r="BN1612" s="190"/>
      <c r="BO1612" s="190"/>
      <c r="BP1612" s="190"/>
      <c r="BQ1612" s="190"/>
      <c r="BR1612" s="190"/>
      <c r="BS1612" s="190"/>
      <c r="BT1612" s="190"/>
      <c r="BU1612" s="190"/>
      <c r="BV1612" s="190"/>
      <c r="BW1612" s="190"/>
      <c r="BX1612" s="190"/>
      <c r="BY1612" s="190"/>
      <c r="BZ1612" s="190"/>
      <c r="CA1612" s="190"/>
      <c r="CB1612" s="190"/>
      <c r="CC1612" s="190"/>
      <c r="CD1612" s="190"/>
      <c r="CE1612" s="190"/>
      <c r="CF1612" s="190"/>
      <c r="CG1612" s="190"/>
      <c r="CH1612" s="190"/>
      <c r="CI1612" s="190"/>
      <c r="CJ1612" s="190"/>
      <c r="CK1612" s="190"/>
      <c r="CL1612" s="190"/>
      <c r="CN1612" s="201"/>
      <c r="CO1612" s="190"/>
      <c r="CP1612" s="190"/>
      <c r="CQ1612" s="190"/>
      <c r="CR1612" s="190"/>
      <c r="CS1612" s="190"/>
      <c r="CT1612" s="190"/>
      <c r="CU1612" s="190"/>
      <c r="CV1612" s="190"/>
      <c r="CW1612" s="190"/>
      <c r="CX1612" s="190"/>
      <c r="CY1612" s="190"/>
      <c r="CZ1612" s="190"/>
      <c r="DA1612" s="190"/>
      <c r="DB1612" s="190"/>
      <c r="DC1612" s="190"/>
      <c r="DD1612" s="190"/>
      <c r="DE1612" s="190"/>
      <c r="DF1612" s="190"/>
      <c r="DG1612" s="190"/>
      <c r="DH1612" s="190"/>
      <c r="DI1612" s="190"/>
      <c r="DJ1612" s="190"/>
      <c r="DK1612" s="190"/>
      <c r="DL1612" s="190"/>
    </row>
    <row r="1613" spans="1:116" x14ac:dyDescent="0.4">
      <c r="A1613" s="174"/>
      <c r="E1613" s="8"/>
      <c r="G1613" s="175" t="s">
        <v>463</v>
      </c>
      <c r="H1613" s="200"/>
      <c r="I1613" s="201"/>
      <c r="J1613" s="201"/>
      <c r="K1613" s="202"/>
      <c r="L1613" s="202"/>
      <c r="M1613" s="202"/>
      <c r="N1613" s="202"/>
      <c r="O1613" s="202"/>
      <c r="P1613" s="202"/>
      <c r="R1613" s="202"/>
      <c r="S1613" s="190" t="str">
        <f t="shared" ref="S1613:AX1613" si="2135">S$22</f>
        <v>S$18</v>
      </c>
      <c r="T1613" s="190" t="str">
        <f t="shared" si="2135"/>
        <v>T$18</v>
      </c>
      <c r="U1613" s="190" t="str">
        <f t="shared" si="2135"/>
        <v>U$18</v>
      </c>
      <c r="V1613" s="190" t="str">
        <f t="shared" si="2135"/>
        <v>V$18</v>
      </c>
      <c r="W1613" s="190" t="str">
        <f t="shared" si="2135"/>
        <v>W$18</v>
      </c>
      <c r="X1613" s="190" t="str">
        <f t="shared" si="2135"/>
        <v>X$18</v>
      </c>
      <c r="Y1613" s="190" t="str">
        <f t="shared" si="2135"/>
        <v>Y$18</v>
      </c>
      <c r="Z1613" s="190" t="str">
        <f t="shared" si="2135"/>
        <v>Z$18</v>
      </c>
      <c r="AA1613" s="190" t="str">
        <f t="shared" si="2135"/>
        <v>AA$18</v>
      </c>
      <c r="AB1613" s="190" t="str">
        <f t="shared" si="2135"/>
        <v>AB$18</v>
      </c>
      <c r="AC1613" s="190" t="str">
        <f t="shared" si="2135"/>
        <v>AC$18</v>
      </c>
      <c r="AD1613" s="190" t="str">
        <f t="shared" si="2135"/>
        <v>AD$18</v>
      </c>
      <c r="AE1613" s="190" t="str">
        <f t="shared" si="2135"/>
        <v>AE$18</v>
      </c>
      <c r="AF1613" s="190" t="str">
        <f t="shared" si="2135"/>
        <v>AF$18</v>
      </c>
      <c r="AG1613" s="190" t="str">
        <f t="shared" si="2135"/>
        <v>AG$18</v>
      </c>
      <c r="AH1613" s="190" t="str">
        <f t="shared" si="2135"/>
        <v>AH$18</v>
      </c>
      <c r="AI1613" s="190" t="str">
        <f t="shared" si="2135"/>
        <v>AI$18</v>
      </c>
      <c r="AJ1613" s="190" t="str">
        <f t="shared" si="2135"/>
        <v>AJ$18</v>
      </c>
      <c r="AK1613" s="190" t="str">
        <f t="shared" si="2135"/>
        <v>AK$18</v>
      </c>
      <c r="AL1613" s="190" t="str">
        <f t="shared" si="2135"/>
        <v>AL$18</v>
      </c>
      <c r="AM1613" s="190" t="str">
        <f t="shared" si="2135"/>
        <v>AM$18</v>
      </c>
      <c r="AN1613" s="190" t="str">
        <f t="shared" si="2135"/>
        <v>AN$18</v>
      </c>
      <c r="AO1613" s="190" t="str">
        <f t="shared" si="2135"/>
        <v>AO$18</v>
      </c>
      <c r="AP1613" s="190" t="str">
        <f t="shared" si="2135"/>
        <v>AP$18</v>
      </c>
      <c r="AQ1613" s="190" t="str">
        <f t="shared" si="2135"/>
        <v>AQ$18</v>
      </c>
      <c r="AR1613" s="190" t="str">
        <f t="shared" si="2135"/>
        <v>AR$18</v>
      </c>
      <c r="AS1613" s="190" t="str">
        <f t="shared" si="2135"/>
        <v>AS$18</v>
      </c>
      <c r="AT1613" s="190" t="str">
        <f t="shared" si="2135"/>
        <v>AT$18</v>
      </c>
      <c r="AU1613" s="190" t="str">
        <f t="shared" si="2135"/>
        <v>AU$18</v>
      </c>
      <c r="AV1613" s="190" t="str">
        <f t="shared" si="2135"/>
        <v>AV$18</v>
      </c>
      <c r="AW1613" s="190" t="str">
        <f t="shared" si="2135"/>
        <v>AW$18</v>
      </c>
      <c r="AX1613" s="190" t="str">
        <f t="shared" si="2135"/>
        <v>AX$18</v>
      </c>
      <c r="AY1613" s="190" t="str">
        <f t="shared" ref="AY1613:CD1613" si="2136">AY$22</f>
        <v>AY$18</v>
      </c>
      <c r="AZ1613" s="190" t="str">
        <f t="shared" si="2136"/>
        <v>AZ$18</v>
      </c>
      <c r="BA1613" s="190" t="str">
        <f t="shared" si="2136"/>
        <v>BA$18</v>
      </c>
      <c r="BB1613" s="190" t="str">
        <f t="shared" si="2136"/>
        <v>BB$18</v>
      </c>
      <c r="BC1613" s="190" t="str">
        <f t="shared" si="2136"/>
        <v>BC$18</v>
      </c>
      <c r="BD1613" s="190" t="str">
        <f t="shared" si="2136"/>
        <v>BD$18</v>
      </c>
      <c r="BE1613" s="190" t="str">
        <f t="shared" si="2136"/>
        <v>BE$18</v>
      </c>
      <c r="BF1613" s="190" t="str">
        <f t="shared" si="2136"/>
        <v>BF$18</v>
      </c>
      <c r="BG1613" s="190" t="str">
        <f t="shared" si="2136"/>
        <v>BG$18</v>
      </c>
      <c r="BH1613" s="190" t="str">
        <f t="shared" si="2136"/>
        <v>BH$18</v>
      </c>
      <c r="BI1613" s="190" t="str">
        <f t="shared" si="2136"/>
        <v>BI$18</v>
      </c>
      <c r="BJ1613" s="190" t="str">
        <f t="shared" si="2136"/>
        <v>BJ$18</v>
      </c>
      <c r="BK1613" s="190" t="str">
        <f t="shared" si="2136"/>
        <v>BK$18</v>
      </c>
      <c r="BL1613" s="190" t="str">
        <f t="shared" si="2136"/>
        <v>BL$18</v>
      </c>
      <c r="BM1613" s="190" t="str">
        <f t="shared" si="2136"/>
        <v>BM$18</v>
      </c>
      <c r="BN1613" s="190" t="str">
        <f t="shared" si="2136"/>
        <v>BN$18</v>
      </c>
      <c r="BO1613" s="190" t="str">
        <f t="shared" si="2136"/>
        <v>BO$18</v>
      </c>
      <c r="BP1613" s="190" t="str">
        <f t="shared" si="2136"/>
        <v>BP$18</v>
      </c>
      <c r="BQ1613" s="190" t="str">
        <f t="shared" si="2136"/>
        <v>BQ$18</v>
      </c>
      <c r="BR1613" s="190" t="str">
        <f t="shared" si="2136"/>
        <v>BR$18</v>
      </c>
      <c r="BS1613" s="190" t="str">
        <f t="shared" si="2136"/>
        <v>BS$18</v>
      </c>
      <c r="BT1613" s="190" t="str">
        <f t="shared" si="2136"/>
        <v>BT$18</v>
      </c>
      <c r="BU1613" s="190" t="str">
        <f t="shared" si="2136"/>
        <v>BU$18</v>
      </c>
      <c r="BV1613" s="190" t="str">
        <f t="shared" si="2136"/>
        <v>BV$18</v>
      </c>
      <c r="BW1613" s="190" t="str">
        <f t="shared" si="2136"/>
        <v>BW$18</v>
      </c>
      <c r="BX1613" s="190" t="str">
        <f t="shared" si="2136"/>
        <v>BX$18</v>
      </c>
      <c r="BY1613" s="190" t="str">
        <f t="shared" si="2136"/>
        <v>BY$18</v>
      </c>
      <c r="BZ1613" s="190" t="str">
        <f t="shared" si="2136"/>
        <v>BZ$18</v>
      </c>
      <c r="CA1613" s="190" t="str">
        <f t="shared" si="2136"/>
        <v>CA$18</v>
      </c>
      <c r="CB1613" s="190" t="str">
        <f t="shared" si="2136"/>
        <v>CB$18</v>
      </c>
      <c r="CC1613" s="190" t="str">
        <f t="shared" si="2136"/>
        <v>CC$18</v>
      </c>
      <c r="CD1613" s="190" t="str">
        <f t="shared" si="2136"/>
        <v>CD$18</v>
      </c>
      <c r="CE1613" s="190" t="str">
        <f t="shared" ref="CE1613:CL1613" si="2137">CE$22</f>
        <v>CE$18</v>
      </c>
      <c r="CF1613" s="190" t="str">
        <f t="shared" si="2137"/>
        <v>CF$18</v>
      </c>
      <c r="CG1613" s="190" t="str">
        <f t="shared" si="2137"/>
        <v>CG$18</v>
      </c>
      <c r="CH1613" s="190" t="str">
        <f t="shared" si="2137"/>
        <v>CH$18</v>
      </c>
      <c r="CI1613" s="190" t="str">
        <f t="shared" si="2137"/>
        <v>CI$18</v>
      </c>
      <c r="CJ1613" s="190" t="str">
        <f t="shared" si="2137"/>
        <v>CJ$18</v>
      </c>
      <c r="CK1613" s="190" t="str">
        <f t="shared" si="2137"/>
        <v>CK$18</v>
      </c>
      <c r="CL1613" s="190" t="str">
        <f t="shared" si="2137"/>
        <v>CL$18</v>
      </c>
      <c r="CN1613" s="201"/>
      <c r="CO1613" s="190" t="str">
        <f t="shared" ref="CO1613:DL1613" si="2138">CO$22</f>
        <v>CO$18</v>
      </c>
      <c r="CP1613" s="190" t="str">
        <f t="shared" si="2138"/>
        <v>CP$18</v>
      </c>
      <c r="CQ1613" s="190" t="str">
        <f t="shared" si="2138"/>
        <v>CQ$18</v>
      </c>
      <c r="CR1613" s="190" t="str">
        <f t="shared" si="2138"/>
        <v>CR$18</v>
      </c>
      <c r="CS1613" s="190" t="str">
        <f t="shared" si="2138"/>
        <v>CS$18</v>
      </c>
      <c r="CT1613" s="190" t="str">
        <f t="shared" si="2138"/>
        <v>CT$18</v>
      </c>
      <c r="CU1613" s="190" t="str">
        <f t="shared" si="2138"/>
        <v>CU$18</v>
      </c>
      <c r="CV1613" s="190" t="str">
        <f t="shared" si="2138"/>
        <v>CV$18</v>
      </c>
      <c r="CW1613" s="190" t="str">
        <f t="shared" si="2138"/>
        <v>CW$18</v>
      </c>
      <c r="CX1613" s="190" t="str">
        <f t="shared" si="2138"/>
        <v>CX$18</v>
      </c>
      <c r="CY1613" s="190" t="str">
        <f t="shared" si="2138"/>
        <v>CY$18</v>
      </c>
      <c r="CZ1613" s="190" t="str">
        <f t="shared" si="2138"/>
        <v>CZ$18</v>
      </c>
      <c r="DA1613" s="190" t="str">
        <f t="shared" si="2138"/>
        <v>DA$18</v>
      </c>
      <c r="DB1613" s="190" t="str">
        <f t="shared" si="2138"/>
        <v>DB$18</v>
      </c>
      <c r="DC1613" s="190" t="str">
        <f t="shared" si="2138"/>
        <v>DC$18</v>
      </c>
      <c r="DD1613" s="190" t="str">
        <f t="shared" si="2138"/>
        <v>DD$18</v>
      </c>
      <c r="DE1613" s="190" t="str">
        <f t="shared" si="2138"/>
        <v>DE$18</v>
      </c>
      <c r="DF1613" s="190" t="str">
        <f t="shared" si="2138"/>
        <v>DF$18</v>
      </c>
      <c r="DG1613" s="190" t="str">
        <f t="shared" si="2138"/>
        <v>DG$18</v>
      </c>
      <c r="DH1613" s="190" t="str">
        <f t="shared" si="2138"/>
        <v>DH$18</v>
      </c>
      <c r="DI1613" s="190" t="str">
        <f t="shared" si="2138"/>
        <v>DI$18</v>
      </c>
      <c r="DJ1613" s="190" t="str">
        <f t="shared" si="2138"/>
        <v>DJ$18</v>
      </c>
      <c r="DK1613" s="190" t="str">
        <f t="shared" si="2138"/>
        <v>DK$18</v>
      </c>
      <c r="DL1613" s="190" t="str">
        <f t="shared" si="2138"/>
        <v>DL$18</v>
      </c>
    </row>
    <row r="1614" spans="1:116" x14ac:dyDescent="0.4">
      <c r="A1614" s="174"/>
      <c r="E1614" s="8"/>
      <c r="G1614" s="175" t="s">
        <v>464</v>
      </c>
      <c r="H1614" s="200"/>
      <c r="I1614" s="201"/>
      <c r="J1614" s="201"/>
      <c r="K1614" s="202"/>
      <c r="L1614" s="202"/>
      <c r="M1614" s="202"/>
      <c r="N1614" s="202"/>
      <c r="O1614" s="202"/>
      <c r="P1614" s="202"/>
      <c r="R1614" s="202"/>
      <c r="S1614" s="190" t="str">
        <f t="shared" ref="S1614:AX1614" si="2139">S$23</f>
        <v>S$19</v>
      </c>
      <c r="T1614" s="190" t="str">
        <f t="shared" si="2139"/>
        <v>T$19</v>
      </c>
      <c r="U1614" s="190" t="str">
        <f t="shared" si="2139"/>
        <v>U$19</v>
      </c>
      <c r="V1614" s="190" t="str">
        <f t="shared" si="2139"/>
        <v>V$19</v>
      </c>
      <c r="W1614" s="190" t="str">
        <f t="shared" si="2139"/>
        <v>W$19</v>
      </c>
      <c r="X1614" s="190" t="str">
        <f t="shared" si="2139"/>
        <v>X$19</v>
      </c>
      <c r="Y1614" s="190" t="str">
        <f t="shared" si="2139"/>
        <v>Y$19</v>
      </c>
      <c r="Z1614" s="190" t="str">
        <f t="shared" si="2139"/>
        <v>Z$19</v>
      </c>
      <c r="AA1614" s="190" t="str">
        <f t="shared" si="2139"/>
        <v>AA$19</v>
      </c>
      <c r="AB1614" s="190" t="str">
        <f t="shared" si="2139"/>
        <v>AB$19</v>
      </c>
      <c r="AC1614" s="190" t="str">
        <f t="shared" si="2139"/>
        <v>AC$19</v>
      </c>
      <c r="AD1614" s="190" t="str">
        <f t="shared" si="2139"/>
        <v>AD$19</v>
      </c>
      <c r="AE1614" s="190" t="str">
        <f t="shared" si="2139"/>
        <v>AE$19</v>
      </c>
      <c r="AF1614" s="190" t="str">
        <f t="shared" si="2139"/>
        <v>AF$19</v>
      </c>
      <c r="AG1614" s="190" t="str">
        <f t="shared" si="2139"/>
        <v>AG$19</v>
      </c>
      <c r="AH1614" s="190" t="str">
        <f t="shared" si="2139"/>
        <v>AH$19</v>
      </c>
      <c r="AI1614" s="190" t="str">
        <f t="shared" si="2139"/>
        <v>AI$19</v>
      </c>
      <c r="AJ1614" s="190" t="str">
        <f t="shared" si="2139"/>
        <v>AJ$19</v>
      </c>
      <c r="AK1614" s="190" t="str">
        <f t="shared" si="2139"/>
        <v>AK$19</v>
      </c>
      <c r="AL1614" s="190" t="str">
        <f t="shared" si="2139"/>
        <v>AL$19</v>
      </c>
      <c r="AM1614" s="190" t="str">
        <f t="shared" si="2139"/>
        <v>AM$19</v>
      </c>
      <c r="AN1614" s="190" t="str">
        <f t="shared" si="2139"/>
        <v>AN$19</v>
      </c>
      <c r="AO1614" s="190" t="str">
        <f t="shared" si="2139"/>
        <v>AO$19</v>
      </c>
      <c r="AP1614" s="190" t="str">
        <f t="shared" si="2139"/>
        <v>AP$19</v>
      </c>
      <c r="AQ1614" s="190" t="str">
        <f t="shared" si="2139"/>
        <v>AQ$19</v>
      </c>
      <c r="AR1614" s="190" t="str">
        <f t="shared" si="2139"/>
        <v>AR$19</v>
      </c>
      <c r="AS1614" s="190" t="str">
        <f t="shared" si="2139"/>
        <v>AS$19</v>
      </c>
      <c r="AT1614" s="190" t="str">
        <f t="shared" si="2139"/>
        <v>AT$19</v>
      </c>
      <c r="AU1614" s="190" t="str">
        <f t="shared" si="2139"/>
        <v>AU$19</v>
      </c>
      <c r="AV1614" s="190" t="str">
        <f t="shared" si="2139"/>
        <v>AV$19</v>
      </c>
      <c r="AW1614" s="190" t="str">
        <f t="shared" si="2139"/>
        <v>AW$19</v>
      </c>
      <c r="AX1614" s="190" t="str">
        <f t="shared" si="2139"/>
        <v>AX$19</v>
      </c>
      <c r="AY1614" s="190" t="str">
        <f t="shared" ref="AY1614:CD1614" si="2140">AY$23</f>
        <v>AY$19</v>
      </c>
      <c r="AZ1614" s="190" t="str">
        <f t="shared" si="2140"/>
        <v>AZ$19</v>
      </c>
      <c r="BA1614" s="190" t="str">
        <f t="shared" si="2140"/>
        <v>BA$19</v>
      </c>
      <c r="BB1614" s="190" t="str">
        <f t="shared" si="2140"/>
        <v>BB$19</v>
      </c>
      <c r="BC1614" s="190" t="str">
        <f t="shared" si="2140"/>
        <v>BC$19</v>
      </c>
      <c r="BD1614" s="190" t="str">
        <f t="shared" si="2140"/>
        <v>BD$19</v>
      </c>
      <c r="BE1614" s="190" t="str">
        <f t="shared" si="2140"/>
        <v>BE$19</v>
      </c>
      <c r="BF1614" s="190" t="str">
        <f t="shared" si="2140"/>
        <v>BF$19</v>
      </c>
      <c r="BG1614" s="190" t="str">
        <f t="shared" si="2140"/>
        <v>BG$19</v>
      </c>
      <c r="BH1614" s="190" t="str">
        <f t="shared" si="2140"/>
        <v>BH$19</v>
      </c>
      <c r="BI1614" s="190" t="str">
        <f t="shared" si="2140"/>
        <v>BI$19</v>
      </c>
      <c r="BJ1614" s="190" t="str">
        <f t="shared" si="2140"/>
        <v>BJ$19</v>
      </c>
      <c r="BK1614" s="190" t="str">
        <f t="shared" si="2140"/>
        <v>BK$19</v>
      </c>
      <c r="BL1614" s="190" t="str">
        <f t="shared" si="2140"/>
        <v>BL$19</v>
      </c>
      <c r="BM1614" s="190" t="str">
        <f t="shared" si="2140"/>
        <v>BM$19</v>
      </c>
      <c r="BN1614" s="190" t="str">
        <f t="shared" si="2140"/>
        <v>BN$19</v>
      </c>
      <c r="BO1614" s="190" t="str">
        <f t="shared" si="2140"/>
        <v>BO$19</v>
      </c>
      <c r="BP1614" s="190" t="str">
        <f t="shared" si="2140"/>
        <v>BP$19</v>
      </c>
      <c r="BQ1614" s="190" t="str">
        <f t="shared" si="2140"/>
        <v>BQ$19</v>
      </c>
      <c r="BR1614" s="190" t="str">
        <f t="shared" si="2140"/>
        <v>BR$19</v>
      </c>
      <c r="BS1614" s="190" t="str">
        <f t="shared" si="2140"/>
        <v>BS$19</v>
      </c>
      <c r="BT1614" s="190" t="str">
        <f t="shared" si="2140"/>
        <v>BT$19</v>
      </c>
      <c r="BU1614" s="190" t="str">
        <f t="shared" si="2140"/>
        <v>BU$19</v>
      </c>
      <c r="BV1614" s="190" t="str">
        <f t="shared" si="2140"/>
        <v>BV$19</v>
      </c>
      <c r="BW1614" s="190" t="str">
        <f t="shared" si="2140"/>
        <v>BW$19</v>
      </c>
      <c r="BX1614" s="190" t="str">
        <f t="shared" si="2140"/>
        <v>BX$19</v>
      </c>
      <c r="BY1614" s="190" t="str">
        <f t="shared" si="2140"/>
        <v>BY$19</v>
      </c>
      <c r="BZ1614" s="190" t="str">
        <f t="shared" si="2140"/>
        <v>BZ$19</v>
      </c>
      <c r="CA1614" s="190" t="str">
        <f t="shared" si="2140"/>
        <v>CA$19</v>
      </c>
      <c r="CB1614" s="190" t="str">
        <f t="shared" si="2140"/>
        <v>CB$19</v>
      </c>
      <c r="CC1614" s="190" t="str">
        <f t="shared" si="2140"/>
        <v>CC$19</v>
      </c>
      <c r="CD1614" s="190" t="str">
        <f t="shared" si="2140"/>
        <v>CD$19</v>
      </c>
      <c r="CE1614" s="190" t="str">
        <f t="shared" ref="CE1614:CL1614" si="2141">CE$23</f>
        <v>CE$19</v>
      </c>
      <c r="CF1614" s="190" t="str">
        <f t="shared" si="2141"/>
        <v>CF$19</v>
      </c>
      <c r="CG1614" s="190" t="str">
        <f t="shared" si="2141"/>
        <v>CG$19</v>
      </c>
      <c r="CH1614" s="190" t="str">
        <f t="shared" si="2141"/>
        <v>CH$19</v>
      </c>
      <c r="CI1614" s="190" t="str">
        <f t="shared" si="2141"/>
        <v>CI$19</v>
      </c>
      <c r="CJ1614" s="190" t="str">
        <f t="shared" si="2141"/>
        <v>CJ$19</v>
      </c>
      <c r="CK1614" s="190" t="str">
        <f t="shared" si="2141"/>
        <v>CK$19</v>
      </c>
      <c r="CL1614" s="190" t="str">
        <f t="shared" si="2141"/>
        <v>CL$19</v>
      </c>
      <c r="CN1614" s="201"/>
      <c r="CO1614" s="190" t="str">
        <f t="shared" ref="CO1614:DL1614" si="2142">CO$23</f>
        <v>CO$19</v>
      </c>
      <c r="CP1614" s="190" t="str">
        <f t="shared" si="2142"/>
        <v>CP$19</v>
      </c>
      <c r="CQ1614" s="190" t="str">
        <f t="shared" si="2142"/>
        <v>CQ$19</v>
      </c>
      <c r="CR1614" s="190" t="str">
        <f t="shared" si="2142"/>
        <v>CR$19</v>
      </c>
      <c r="CS1614" s="190" t="str">
        <f t="shared" si="2142"/>
        <v>CS$19</v>
      </c>
      <c r="CT1614" s="190" t="str">
        <f t="shared" si="2142"/>
        <v>CT$19</v>
      </c>
      <c r="CU1614" s="190" t="str">
        <f t="shared" si="2142"/>
        <v>CU$19</v>
      </c>
      <c r="CV1614" s="190" t="str">
        <f t="shared" si="2142"/>
        <v>CV$19</v>
      </c>
      <c r="CW1614" s="190" t="str">
        <f t="shared" si="2142"/>
        <v>CW$19</v>
      </c>
      <c r="CX1614" s="190" t="str">
        <f t="shared" si="2142"/>
        <v>CX$19</v>
      </c>
      <c r="CY1614" s="190" t="str">
        <f t="shared" si="2142"/>
        <v>CY$19</v>
      </c>
      <c r="CZ1614" s="190" t="str">
        <f t="shared" si="2142"/>
        <v>CZ$19</v>
      </c>
      <c r="DA1614" s="190" t="str">
        <f t="shared" si="2142"/>
        <v>DA$19</v>
      </c>
      <c r="DB1614" s="190" t="str">
        <f t="shared" si="2142"/>
        <v>DB$19</v>
      </c>
      <c r="DC1614" s="190" t="str">
        <f t="shared" si="2142"/>
        <v>DC$19</v>
      </c>
      <c r="DD1614" s="190" t="str">
        <f t="shared" si="2142"/>
        <v>DD$19</v>
      </c>
      <c r="DE1614" s="190" t="str">
        <f t="shared" si="2142"/>
        <v>DE$19</v>
      </c>
      <c r="DF1614" s="190" t="str">
        <f t="shared" si="2142"/>
        <v>DF$19</v>
      </c>
      <c r="DG1614" s="190" t="str">
        <f t="shared" si="2142"/>
        <v>DG$19</v>
      </c>
      <c r="DH1614" s="190" t="str">
        <f t="shared" si="2142"/>
        <v>DH$19</v>
      </c>
      <c r="DI1614" s="190" t="str">
        <f t="shared" si="2142"/>
        <v>DI$19</v>
      </c>
      <c r="DJ1614" s="190" t="str">
        <f t="shared" si="2142"/>
        <v>DJ$19</v>
      </c>
      <c r="DK1614" s="190" t="str">
        <f t="shared" si="2142"/>
        <v>DK$19</v>
      </c>
      <c r="DL1614" s="190" t="str">
        <f t="shared" si="2142"/>
        <v>DL$19</v>
      </c>
    </row>
    <row r="1615" spans="1:116" x14ac:dyDescent="0.4">
      <c r="A1615" s="142" t="s">
        <v>218</v>
      </c>
      <c r="B1615" s="31" t="s">
        <v>81</v>
      </c>
      <c r="C1615" s="31"/>
      <c r="D1615" t="s">
        <v>764</v>
      </c>
      <c r="E1615" s="8" t="str">
        <f t="shared" ref="E1615:E1638" si="2143">ROW()&amp;" "&amp;D1615</f>
        <v>1615 DCHC-S</v>
      </c>
      <c r="F1615" t="s">
        <v>151</v>
      </c>
      <c r="G1615" s="143" t="s">
        <v>183</v>
      </c>
      <c r="H1615" s="142"/>
      <c r="I1615" s="144"/>
      <c r="J1615" s="144"/>
      <c r="K1615" s="142"/>
      <c r="L1615" s="142"/>
      <c r="M1615" s="142"/>
      <c r="N1615" s="142"/>
      <c r="O1615" s="142"/>
      <c r="P1615" s="142"/>
      <c r="R1615" s="143"/>
      <c r="S1615" s="168"/>
      <c r="T1615" s="168"/>
      <c r="U1615" s="168"/>
      <c r="V1615" s="168"/>
      <c r="W1615" s="168"/>
      <c r="X1615" s="168"/>
      <c r="Y1615" s="168"/>
      <c r="Z1615" s="168"/>
      <c r="AA1615" s="168"/>
      <c r="AB1615" s="168"/>
      <c r="AC1615" s="168"/>
      <c r="AD1615" s="168"/>
      <c r="AE1615" s="168"/>
      <c r="AF1615" s="168"/>
      <c r="AG1615" s="168"/>
      <c r="AH1615" s="168"/>
      <c r="AI1615" s="168"/>
      <c r="AJ1615" s="168"/>
      <c r="AK1615" s="168"/>
      <c r="AL1615" s="168"/>
      <c r="AM1615" s="168"/>
      <c r="AN1615" s="168"/>
      <c r="AO1615" s="168"/>
      <c r="AP1615" s="168"/>
      <c r="AQ1615" s="168"/>
      <c r="AR1615" s="168"/>
      <c r="AS1615" s="168"/>
      <c r="AT1615" s="168"/>
      <c r="AU1615" s="168"/>
      <c r="AV1615" s="168"/>
      <c r="AW1615" s="168"/>
      <c r="AX1615" s="168"/>
      <c r="AY1615" s="168"/>
      <c r="AZ1615" s="168"/>
      <c r="BA1615" s="168"/>
      <c r="BB1615" s="168"/>
      <c r="BC1615" s="168"/>
      <c r="BD1615" s="168"/>
      <c r="BE1615" s="168"/>
      <c r="BF1615" s="168"/>
      <c r="BG1615" s="168"/>
      <c r="BH1615" s="168"/>
      <c r="BI1615" s="168"/>
      <c r="BJ1615" s="168"/>
      <c r="BK1615" s="168"/>
      <c r="BL1615" s="168"/>
      <c r="BM1615" s="168"/>
      <c r="BN1615" s="168"/>
      <c r="BO1615" s="168"/>
      <c r="BP1615" s="168"/>
      <c r="BQ1615" s="168"/>
      <c r="BR1615" s="168"/>
      <c r="BS1615" s="168"/>
      <c r="BT1615" s="168"/>
      <c r="BU1615" s="168"/>
      <c r="BV1615" s="168"/>
      <c r="BW1615" s="168"/>
      <c r="BX1615" s="168"/>
      <c r="BY1615" s="168"/>
      <c r="BZ1615" s="168"/>
      <c r="CA1615" s="168"/>
      <c r="CB1615" s="168"/>
      <c r="CC1615" s="168"/>
      <c r="CD1615" s="168"/>
      <c r="CE1615" s="168"/>
      <c r="CF1615" s="168"/>
      <c r="CG1615" s="168"/>
      <c r="CH1615" s="168"/>
      <c r="CI1615" s="168"/>
      <c r="CJ1615" s="168"/>
      <c r="CK1615" s="168"/>
      <c r="CL1615" s="168"/>
      <c r="CN1615" s="144"/>
      <c r="CO1615" s="168"/>
      <c r="CP1615" s="168"/>
      <c r="CQ1615" s="168"/>
      <c r="CR1615" s="168"/>
      <c r="CS1615" s="168"/>
      <c r="CT1615" s="168"/>
      <c r="CU1615" s="168"/>
      <c r="CV1615" s="168"/>
      <c r="CW1615" s="168"/>
      <c r="CX1615" s="168"/>
      <c r="CY1615" s="168"/>
      <c r="CZ1615" s="168"/>
      <c r="DA1615" s="168"/>
      <c r="DB1615" s="168"/>
      <c r="DC1615" s="168"/>
      <c r="DD1615" s="168"/>
      <c r="DE1615" s="168"/>
      <c r="DF1615" s="168"/>
      <c r="DG1615" s="168"/>
      <c r="DH1615" s="168"/>
      <c r="DI1615" s="168"/>
      <c r="DJ1615" s="168"/>
      <c r="DK1615" s="168"/>
      <c r="DL1615" s="168"/>
    </row>
    <row r="1616" spans="1:116" x14ac:dyDescent="0.4">
      <c r="A1616" s="31"/>
      <c r="B1616" s="31"/>
      <c r="C1616" s="31"/>
      <c r="D1616" t="s">
        <v>764</v>
      </c>
      <c r="E1616" s="8" t="str">
        <f t="shared" si="2143"/>
        <v>1616 DCHC-S</v>
      </c>
      <c r="G1616" s="95" t="str">
        <f>G1620&amp;":"</f>
        <v>Expense - Headcount - volume driven:</v>
      </c>
      <c r="H1616" s="31"/>
      <c r="I1616" s="73"/>
      <c r="J1616" s="73"/>
      <c r="K1616" s="31"/>
      <c r="L1616" s="31"/>
      <c r="M1616" s="31"/>
      <c r="N1616" s="31"/>
      <c r="O1616" s="31"/>
      <c r="P1616" s="31"/>
      <c r="R1616" s="67"/>
      <c r="S1616" s="156"/>
      <c r="T1616" s="156"/>
      <c r="U1616" s="156"/>
      <c r="V1616" s="156"/>
      <c r="W1616" s="156"/>
      <c r="X1616" s="156"/>
      <c r="Y1616" s="156"/>
      <c r="Z1616" s="156"/>
      <c r="AA1616" s="156"/>
      <c r="AB1616" s="156"/>
      <c r="AC1616" s="156"/>
      <c r="AD1616" s="156"/>
      <c r="AE1616" s="156"/>
      <c r="AF1616" s="156"/>
      <c r="AG1616" s="156"/>
      <c r="AH1616" s="156"/>
      <c r="AI1616" s="156"/>
      <c r="AJ1616" s="156"/>
      <c r="AK1616" s="156"/>
      <c r="AL1616" s="156"/>
      <c r="AM1616" s="156"/>
      <c r="AN1616" s="156"/>
      <c r="AO1616" s="156"/>
      <c r="AP1616" s="156"/>
      <c r="AQ1616" s="156"/>
      <c r="AR1616" s="156"/>
      <c r="AS1616" s="156"/>
      <c r="AT1616" s="156"/>
      <c r="AU1616" s="156"/>
      <c r="AV1616" s="156"/>
      <c r="AW1616" s="156"/>
      <c r="AX1616" s="156"/>
      <c r="AY1616" s="156"/>
      <c r="AZ1616" s="156"/>
      <c r="BA1616" s="156"/>
      <c r="BB1616" s="156"/>
      <c r="BC1616" s="156"/>
      <c r="BD1616" s="156"/>
      <c r="BE1616" s="156"/>
      <c r="BF1616" s="156"/>
      <c r="BG1616" s="156"/>
      <c r="BH1616" s="156"/>
      <c r="BI1616" s="156"/>
      <c r="BJ1616" s="156"/>
      <c r="BK1616" s="156"/>
      <c r="BL1616" s="156"/>
      <c r="BM1616" s="156"/>
      <c r="BN1616" s="156"/>
      <c r="BO1616" s="156"/>
      <c r="BP1616" s="156"/>
      <c r="BQ1616" s="156"/>
      <c r="BR1616" s="156"/>
      <c r="BS1616" s="156"/>
      <c r="BT1616" s="156"/>
      <c r="BU1616" s="156"/>
      <c r="BV1616" s="156"/>
      <c r="BW1616" s="156"/>
      <c r="BX1616" s="156"/>
      <c r="BY1616" s="156"/>
      <c r="BZ1616" s="156"/>
      <c r="CA1616" s="156"/>
      <c r="CB1616" s="156"/>
      <c r="CC1616" s="156"/>
      <c r="CD1616" s="156"/>
      <c r="CE1616" s="156"/>
      <c r="CF1616" s="156"/>
      <c r="CG1616" s="156"/>
      <c r="CH1616" s="156"/>
      <c r="CI1616" s="156"/>
      <c r="CJ1616" s="156"/>
      <c r="CK1616" s="156"/>
      <c r="CL1616" s="156"/>
      <c r="CN1616" s="73"/>
      <c r="CO1616" s="156"/>
      <c r="CP1616" s="156"/>
      <c r="CQ1616" s="156"/>
      <c r="CR1616" s="156"/>
      <c r="CS1616" s="156"/>
      <c r="CT1616" s="156"/>
      <c r="CU1616" s="156"/>
      <c r="CV1616" s="156"/>
      <c r="CW1616" s="156"/>
      <c r="CX1616" s="156"/>
      <c r="CY1616" s="156"/>
      <c r="CZ1616" s="156"/>
      <c r="DA1616" s="156"/>
      <c r="DB1616" s="156"/>
      <c r="DC1616" s="156"/>
      <c r="DD1616" s="156"/>
      <c r="DE1616" s="156"/>
      <c r="DF1616" s="156"/>
      <c r="DG1616" s="156"/>
      <c r="DH1616" s="156"/>
      <c r="DI1616" s="156"/>
      <c r="DJ1616" s="156"/>
      <c r="DK1616" s="156"/>
      <c r="DL1616" s="156"/>
    </row>
    <row r="1617" spans="1:116" x14ac:dyDescent="0.4">
      <c r="B1617" t="str">
        <f>E1617</f>
        <v>1617 DCHC-S</v>
      </c>
      <c r="D1617" t="s">
        <v>764</v>
      </c>
      <c r="E1617" s="8" t="str">
        <f t="shared" si="2143"/>
        <v>1617 DCHC-S</v>
      </c>
      <c r="G1617" s="145" t="s">
        <v>184</v>
      </c>
      <c r="H1617" s="12"/>
      <c r="I1617" s="60"/>
      <c r="J1617" s="60"/>
      <c r="K1617" s="17">
        <v>1000</v>
      </c>
      <c r="L1617" s="17">
        <v>1000</v>
      </c>
      <c r="M1617" s="17">
        <v>1000</v>
      </c>
      <c r="N1617" s="17">
        <v>1000</v>
      </c>
      <c r="O1617" s="17">
        <v>1000</v>
      </c>
      <c r="P1617" s="17">
        <v>1000</v>
      </c>
      <c r="R1617" s="15"/>
      <c r="S1617" s="76" cm="1">
        <f t="array" ref="S1617">INDEX($K:$P,ROW(),MATCH(S$3,$K$2:$P$2,0))/12</f>
        <v>83.333333333333329</v>
      </c>
      <c r="T1617" s="76" cm="1">
        <f t="array" ref="T1617">INDEX($K:$P,ROW(),MATCH(T$3,$K$2:$P$2,0))/12</f>
        <v>83.333333333333329</v>
      </c>
      <c r="U1617" s="76" cm="1">
        <f t="array" ref="U1617">INDEX($K:$P,ROW(),MATCH(U$3,$K$2:$P$2,0))/12</f>
        <v>83.333333333333329</v>
      </c>
      <c r="V1617" s="76" cm="1">
        <f t="array" ref="V1617">INDEX($K:$P,ROW(),MATCH(V$3,$K$2:$P$2,0))/12</f>
        <v>83.333333333333329</v>
      </c>
      <c r="W1617" s="76" cm="1">
        <f t="array" ref="W1617">INDEX($K:$P,ROW(),MATCH(W$3,$K$2:$P$2,0))/12</f>
        <v>83.333333333333329</v>
      </c>
      <c r="X1617" s="76" cm="1">
        <f t="array" ref="X1617">INDEX($K:$P,ROW(),MATCH(X$3,$K$2:$P$2,0))/12</f>
        <v>83.333333333333329</v>
      </c>
      <c r="Y1617" s="76" cm="1">
        <f t="array" ref="Y1617">INDEX($K:$P,ROW(),MATCH(Y$3,$K$2:$P$2,0))/12</f>
        <v>83.333333333333329</v>
      </c>
      <c r="Z1617" s="76" cm="1">
        <f t="array" ref="Z1617">INDEX($K:$P,ROW(),MATCH(Z$3,$K$2:$P$2,0))/12</f>
        <v>83.333333333333329</v>
      </c>
      <c r="AA1617" s="76" cm="1">
        <f t="array" ref="AA1617">INDEX($K:$P,ROW(),MATCH(AA$3,$K$2:$P$2,0))/12</f>
        <v>83.333333333333329</v>
      </c>
      <c r="AB1617" s="76" cm="1">
        <f t="array" ref="AB1617">INDEX($K:$P,ROW(),MATCH(AB$3,$K$2:$P$2,0))/12</f>
        <v>83.333333333333329</v>
      </c>
      <c r="AC1617" s="76" cm="1">
        <f t="array" ref="AC1617">INDEX($K:$P,ROW(),MATCH(AC$3,$K$2:$P$2,0))/12</f>
        <v>83.333333333333329</v>
      </c>
      <c r="AD1617" s="76" cm="1">
        <f t="array" ref="AD1617">INDEX($K:$P,ROW(),MATCH(AD$3,$K$2:$P$2,0))/12</f>
        <v>83.333333333333329</v>
      </c>
      <c r="AE1617" s="76" cm="1">
        <f t="array" ref="AE1617">INDEX($K:$P,ROW(),MATCH(AE$3,$K$2:$P$2,0))/12</f>
        <v>83.333333333333329</v>
      </c>
      <c r="AF1617" s="76" cm="1">
        <f t="array" ref="AF1617">INDEX($K:$P,ROW(),MATCH(AF$3,$K$2:$P$2,0))/12</f>
        <v>83.333333333333329</v>
      </c>
      <c r="AG1617" s="76" cm="1">
        <f t="array" ref="AG1617">INDEX($K:$P,ROW(),MATCH(AG$3,$K$2:$P$2,0))/12</f>
        <v>83.333333333333329</v>
      </c>
      <c r="AH1617" s="76" cm="1">
        <f t="array" ref="AH1617">INDEX($K:$P,ROW(),MATCH(AH$3,$K$2:$P$2,0))/12</f>
        <v>83.333333333333329</v>
      </c>
      <c r="AI1617" s="76" cm="1">
        <f t="array" ref="AI1617">INDEX($K:$P,ROW(),MATCH(AI$3,$K$2:$P$2,0))/12</f>
        <v>83.333333333333329</v>
      </c>
      <c r="AJ1617" s="76" cm="1">
        <f t="array" ref="AJ1617">INDEX($K:$P,ROW(),MATCH(AJ$3,$K$2:$P$2,0))/12</f>
        <v>83.333333333333329</v>
      </c>
      <c r="AK1617" s="76" cm="1">
        <f t="array" ref="AK1617">INDEX($K:$P,ROW(),MATCH(AK$3,$K$2:$P$2,0))/12</f>
        <v>83.333333333333329</v>
      </c>
      <c r="AL1617" s="76" cm="1">
        <f t="array" ref="AL1617">INDEX($K:$P,ROW(),MATCH(AL$3,$K$2:$P$2,0))/12</f>
        <v>83.333333333333329</v>
      </c>
      <c r="AM1617" s="76" cm="1">
        <f t="array" ref="AM1617">INDEX($K:$P,ROW(),MATCH(AM$3,$K$2:$P$2,0))/12</f>
        <v>83.333333333333329</v>
      </c>
      <c r="AN1617" s="76" cm="1">
        <f t="array" ref="AN1617">INDEX($K:$P,ROW(),MATCH(AN$3,$K$2:$P$2,0))/12</f>
        <v>83.333333333333329</v>
      </c>
      <c r="AO1617" s="76" cm="1">
        <f t="array" ref="AO1617">INDEX($K:$P,ROW(),MATCH(AO$3,$K$2:$P$2,0))/12</f>
        <v>83.333333333333329</v>
      </c>
      <c r="AP1617" s="76" cm="1">
        <f t="array" ref="AP1617">INDEX($K:$P,ROW(),MATCH(AP$3,$K$2:$P$2,0))/12</f>
        <v>83.333333333333329</v>
      </c>
      <c r="AQ1617" s="76" cm="1">
        <f t="array" ref="AQ1617">INDEX($K:$P,ROW(),MATCH(AQ$3,$K$2:$P$2,0))/12</f>
        <v>83.333333333333329</v>
      </c>
      <c r="AR1617" s="76" cm="1">
        <f t="array" ref="AR1617">INDEX($K:$P,ROW(),MATCH(AR$3,$K$2:$P$2,0))/12</f>
        <v>83.333333333333329</v>
      </c>
      <c r="AS1617" s="76" cm="1">
        <f t="array" ref="AS1617">INDEX($K:$P,ROW(),MATCH(AS$3,$K$2:$P$2,0))/12</f>
        <v>83.333333333333329</v>
      </c>
      <c r="AT1617" s="76" cm="1">
        <f t="array" ref="AT1617">INDEX($K:$P,ROW(),MATCH(AT$3,$K$2:$P$2,0))/12</f>
        <v>83.333333333333329</v>
      </c>
      <c r="AU1617" s="76" cm="1">
        <f t="array" ref="AU1617">INDEX($K:$P,ROW(),MATCH(AU$3,$K$2:$P$2,0))/12</f>
        <v>83.333333333333329</v>
      </c>
      <c r="AV1617" s="76" cm="1">
        <f t="array" ref="AV1617">INDEX($K:$P,ROW(),MATCH(AV$3,$K$2:$P$2,0))/12</f>
        <v>83.333333333333329</v>
      </c>
      <c r="AW1617" s="76" cm="1">
        <f t="array" ref="AW1617">INDEX($K:$P,ROW(),MATCH(AW$3,$K$2:$P$2,0))/12</f>
        <v>83.333333333333329</v>
      </c>
      <c r="AX1617" s="76" cm="1">
        <f t="array" ref="AX1617">INDEX($K:$P,ROW(),MATCH(AX$3,$K$2:$P$2,0))/12</f>
        <v>83.333333333333329</v>
      </c>
      <c r="AY1617" s="76" cm="1">
        <f t="array" ref="AY1617">INDEX($K:$P,ROW(),MATCH(AY$3,$K$2:$P$2,0))/12</f>
        <v>83.333333333333329</v>
      </c>
      <c r="AZ1617" s="76" cm="1">
        <f t="array" ref="AZ1617">INDEX($K:$P,ROW(),MATCH(AZ$3,$K$2:$P$2,0))/12</f>
        <v>83.333333333333329</v>
      </c>
      <c r="BA1617" s="76" cm="1">
        <f t="array" ref="BA1617">INDEX($K:$P,ROW(),MATCH(BA$3,$K$2:$P$2,0))/12</f>
        <v>83.333333333333329</v>
      </c>
      <c r="BB1617" s="76" cm="1">
        <f t="array" ref="BB1617">INDEX($K:$P,ROW(),MATCH(BB$3,$K$2:$P$2,0))/12</f>
        <v>83.333333333333329</v>
      </c>
      <c r="BC1617" s="76" cm="1">
        <f t="array" ref="BC1617">INDEX($K:$P,ROW(),MATCH(BC$3,$K$2:$P$2,0))/12</f>
        <v>83.333333333333329</v>
      </c>
      <c r="BD1617" s="76" cm="1">
        <f t="array" ref="BD1617">INDEX($K:$P,ROW(),MATCH(BD$3,$K$2:$P$2,0))/12</f>
        <v>83.333333333333329</v>
      </c>
      <c r="BE1617" s="76" cm="1">
        <f t="array" ref="BE1617">INDEX($K:$P,ROW(),MATCH(BE$3,$K$2:$P$2,0))/12</f>
        <v>83.333333333333329</v>
      </c>
      <c r="BF1617" s="76" cm="1">
        <f t="array" ref="BF1617">INDEX($K:$P,ROW(),MATCH(BF$3,$K$2:$P$2,0))/12</f>
        <v>83.333333333333329</v>
      </c>
      <c r="BG1617" s="76" cm="1">
        <f t="array" ref="BG1617">INDEX($K:$P,ROW(),MATCH(BG$3,$K$2:$P$2,0))/12</f>
        <v>83.333333333333329</v>
      </c>
      <c r="BH1617" s="76" cm="1">
        <f t="array" ref="BH1617">INDEX($K:$P,ROW(),MATCH(BH$3,$K$2:$P$2,0))/12</f>
        <v>83.333333333333329</v>
      </c>
      <c r="BI1617" s="76" cm="1">
        <f t="array" ref="BI1617">INDEX($K:$P,ROW(),MATCH(BI$3,$K$2:$P$2,0))/12</f>
        <v>83.333333333333329</v>
      </c>
      <c r="BJ1617" s="76" cm="1">
        <f t="array" ref="BJ1617">INDEX($K:$P,ROW(),MATCH(BJ$3,$K$2:$P$2,0))/12</f>
        <v>83.333333333333329</v>
      </c>
      <c r="BK1617" s="76" cm="1">
        <f t="array" ref="BK1617">INDEX($K:$P,ROW(),MATCH(BK$3,$K$2:$P$2,0))/12</f>
        <v>83.333333333333329</v>
      </c>
      <c r="BL1617" s="76" cm="1">
        <f t="array" ref="BL1617">INDEX($K:$P,ROW(),MATCH(BL$3,$K$2:$P$2,0))/12</f>
        <v>83.333333333333329</v>
      </c>
      <c r="BM1617" s="76" cm="1">
        <f t="array" ref="BM1617">INDEX($K:$P,ROW(),MATCH(BM$3,$K$2:$P$2,0))/12</f>
        <v>83.333333333333329</v>
      </c>
      <c r="BN1617" s="76" cm="1">
        <f t="array" ref="BN1617">INDEX($K:$P,ROW(),MATCH(BN$3,$K$2:$P$2,0))/12</f>
        <v>83.333333333333329</v>
      </c>
      <c r="BO1617" s="76" cm="1">
        <f t="array" ref="BO1617">INDEX($K:$P,ROW(),MATCH(BO$3,$K$2:$P$2,0))/12</f>
        <v>83.333333333333329</v>
      </c>
      <c r="BP1617" s="76" cm="1">
        <f t="array" ref="BP1617">INDEX($K:$P,ROW(),MATCH(BP$3,$K$2:$P$2,0))/12</f>
        <v>83.333333333333329</v>
      </c>
      <c r="BQ1617" s="76" cm="1">
        <f t="array" ref="BQ1617">INDEX($K:$P,ROW(),MATCH(BQ$3,$K$2:$P$2,0))/12</f>
        <v>83.333333333333329</v>
      </c>
      <c r="BR1617" s="76" cm="1">
        <f t="array" ref="BR1617">INDEX($K:$P,ROW(),MATCH(BR$3,$K$2:$P$2,0))/12</f>
        <v>83.333333333333329</v>
      </c>
      <c r="BS1617" s="76" cm="1">
        <f t="array" ref="BS1617">INDEX($K:$P,ROW(),MATCH(BS$3,$K$2:$P$2,0))/12</f>
        <v>83.333333333333329</v>
      </c>
      <c r="BT1617" s="76" cm="1">
        <f t="array" ref="BT1617">INDEX($K:$P,ROW(),MATCH(BT$3,$K$2:$P$2,0))/12</f>
        <v>83.333333333333329</v>
      </c>
      <c r="BU1617" s="76" cm="1">
        <f t="array" ref="BU1617">INDEX($K:$P,ROW(),MATCH(BU$3,$K$2:$P$2,0))/12</f>
        <v>83.333333333333329</v>
      </c>
      <c r="BV1617" s="76" cm="1">
        <f t="array" ref="BV1617">INDEX($K:$P,ROW(),MATCH(BV$3,$K$2:$P$2,0))/12</f>
        <v>83.333333333333329</v>
      </c>
      <c r="BW1617" s="76" cm="1">
        <f t="array" ref="BW1617">INDEX($K:$P,ROW(),MATCH(BW$3,$K$2:$P$2,0))/12</f>
        <v>83.333333333333329</v>
      </c>
      <c r="BX1617" s="76" cm="1">
        <f t="array" ref="BX1617">INDEX($K:$P,ROW(),MATCH(BX$3,$K$2:$P$2,0))/12</f>
        <v>83.333333333333329</v>
      </c>
      <c r="BY1617" s="76" cm="1">
        <f t="array" ref="BY1617">INDEX($K:$P,ROW(),MATCH(BY$3,$K$2:$P$2,0))/12</f>
        <v>83.333333333333329</v>
      </c>
      <c r="BZ1617" s="76" cm="1">
        <f t="array" ref="BZ1617">INDEX($K:$P,ROW(),MATCH(BZ$3,$K$2:$P$2,0))/12</f>
        <v>83.333333333333329</v>
      </c>
      <c r="CA1617" s="76" cm="1">
        <f t="array" ref="CA1617">INDEX($K:$P,ROW(),MATCH(CA$3,$K$2:$P$2,0))/12</f>
        <v>83.333333333333329</v>
      </c>
      <c r="CB1617" s="76" cm="1">
        <f t="array" ref="CB1617">INDEX($K:$P,ROW(),MATCH(CB$3,$K$2:$P$2,0))/12</f>
        <v>83.333333333333329</v>
      </c>
      <c r="CC1617" s="76" cm="1">
        <f t="array" ref="CC1617">INDEX($K:$P,ROW(),MATCH(CC$3,$K$2:$P$2,0))/12</f>
        <v>83.333333333333329</v>
      </c>
      <c r="CD1617" s="76" cm="1">
        <f t="array" ref="CD1617">INDEX($K:$P,ROW(),MATCH(CD$3,$K$2:$P$2,0))/12</f>
        <v>83.333333333333329</v>
      </c>
      <c r="CE1617" s="76" cm="1">
        <f t="array" ref="CE1617">INDEX($K:$P,ROW(),MATCH(CE$3,$K$2:$P$2,0))/12</f>
        <v>83.333333333333329</v>
      </c>
      <c r="CF1617" s="76" cm="1">
        <f t="array" ref="CF1617">INDEX($K:$P,ROW(),MATCH(CF$3,$K$2:$P$2,0))/12</f>
        <v>83.333333333333329</v>
      </c>
      <c r="CG1617" s="76" cm="1">
        <f t="array" ref="CG1617">INDEX($K:$P,ROW(),MATCH(CG$3,$K$2:$P$2,0))/12</f>
        <v>83.333333333333329</v>
      </c>
      <c r="CH1617" s="76" cm="1">
        <f t="array" ref="CH1617">INDEX($K:$P,ROW(),MATCH(CH$3,$K$2:$P$2,0))/12</f>
        <v>83.333333333333329</v>
      </c>
      <c r="CI1617" s="76" cm="1">
        <f t="array" ref="CI1617">INDEX($K:$P,ROW(),MATCH(CI$3,$K$2:$P$2,0))/12</f>
        <v>83.333333333333329</v>
      </c>
      <c r="CJ1617" s="76" cm="1">
        <f t="array" ref="CJ1617">INDEX($K:$P,ROW(),MATCH(CJ$3,$K$2:$P$2,0))/12</f>
        <v>83.333333333333329</v>
      </c>
      <c r="CK1617" s="76" cm="1">
        <f t="array" ref="CK1617">INDEX($K:$P,ROW(),MATCH(CK$3,$K$2:$P$2,0))/12</f>
        <v>83.333333333333329</v>
      </c>
      <c r="CL1617" s="76" cm="1">
        <f t="array" ref="CL1617">INDEX($K:$P,ROW(),MATCH(CL$3,$K$2:$P$2,0))/12</f>
        <v>83.333333333333329</v>
      </c>
      <c r="CN1617" s="60"/>
      <c r="CO1617" s="76" t="e" cm="1">
        <f t="array" ref="CO1617">INDEX($K:$P,ROW(),MATCH(CO$3,$K$2:$P$2,0))/CO$5</f>
        <v>#N/A</v>
      </c>
      <c r="CP1617" s="76" t="e" cm="1">
        <f t="array" ref="CP1617">INDEX($K:$P,ROW(),MATCH(CP$3,$K$2:$P$2,0))/CP$5</f>
        <v>#N/A</v>
      </c>
      <c r="CQ1617" s="76" t="e" cm="1">
        <f t="array" ref="CQ1617">INDEX($K:$P,ROW(),MATCH(CQ$3,$K$2:$P$2,0))/CQ$5</f>
        <v>#N/A</v>
      </c>
      <c r="CR1617" s="76" t="e" cm="1">
        <f t="array" ref="CR1617">INDEX($K:$P,ROW(),MATCH(CR$3,$K$2:$P$2,0))/CR$5</f>
        <v>#N/A</v>
      </c>
      <c r="CS1617" s="76" t="e" cm="1">
        <f t="array" ref="CS1617">INDEX($K:$P,ROW(),MATCH(CS$3,$K$2:$P$2,0))/CS$5</f>
        <v>#N/A</v>
      </c>
      <c r="CT1617" s="76" t="e" cm="1">
        <f t="array" ref="CT1617">INDEX($K:$P,ROW(),MATCH(CT$3,$K$2:$P$2,0))/CT$5</f>
        <v>#N/A</v>
      </c>
      <c r="CU1617" s="76" t="e" cm="1">
        <f t="array" ref="CU1617">INDEX($K:$P,ROW(),MATCH(CU$3,$K$2:$P$2,0))/CU$5</f>
        <v>#N/A</v>
      </c>
      <c r="CV1617" s="76" t="e" cm="1">
        <f t="array" ref="CV1617">INDEX($K:$P,ROW(),MATCH(CV$3,$K$2:$P$2,0))/CV$5</f>
        <v>#N/A</v>
      </c>
      <c r="CW1617" s="76" t="e" cm="1">
        <f t="array" ref="CW1617">INDEX($K:$P,ROW(),MATCH(CW$3,$K$2:$P$2,0))/CW$5</f>
        <v>#N/A</v>
      </c>
      <c r="CX1617" s="76" t="e" cm="1">
        <f t="array" ref="CX1617">INDEX($K:$P,ROW(),MATCH(CX$3,$K$2:$P$2,0))/CX$5</f>
        <v>#N/A</v>
      </c>
      <c r="CY1617" s="76" t="e" cm="1">
        <f t="array" ref="CY1617">INDEX($K:$P,ROW(),MATCH(CY$3,$K$2:$P$2,0))/CL$5</f>
        <v>#N/A</v>
      </c>
      <c r="CZ1617" s="76" t="e" cm="1">
        <f t="array" ref="CZ1617">INDEX($K:$P,ROW(),MATCH(CZ$3,$K$2:$P$2,0))/CZ$5</f>
        <v>#N/A</v>
      </c>
      <c r="DA1617" s="76" t="e" cm="1">
        <f t="array" ref="DA1617">INDEX($K:$P,ROW(),MATCH(DA$3,$K$2:$P$2,0))/DA$5</f>
        <v>#N/A</v>
      </c>
      <c r="DB1617" s="76" t="e" cm="1">
        <f t="array" ref="DB1617">INDEX($K:$P,ROW(),MATCH(DB$3,$K$2:$P$2,0))/DB$5</f>
        <v>#N/A</v>
      </c>
      <c r="DC1617" s="76" t="e" cm="1">
        <f t="array" ref="DC1617">INDEX($K:$P,ROW(),MATCH(DC$3,$K$2:$P$2,0))/DC$5</f>
        <v>#N/A</v>
      </c>
      <c r="DD1617" s="76" t="e" cm="1">
        <f t="array" ref="DD1617">INDEX($K:$P,ROW(),MATCH(DD$3,$K$2:$P$2,0))/DD$5</f>
        <v>#N/A</v>
      </c>
      <c r="DE1617" s="76" t="e" cm="1">
        <f t="array" ref="DE1617">INDEX($K:$P,ROW(),MATCH(DE$3,$K$2:$P$2,0))/DE$5</f>
        <v>#N/A</v>
      </c>
      <c r="DF1617" s="76" t="e" cm="1">
        <f t="array" ref="DF1617">INDEX($K:$P,ROW(),MATCH(DF$3,$K$2:$P$2,0))/DF$5</f>
        <v>#N/A</v>
      </c>
      <c r="DG1617" s="76" t="e" cm="1">
        <f t="array" ref="DG1617">INDEX($K:$P,ROW(),MATCH(DG$3,$K$2:$P$2,0))/DG$5</f>
        <v>#N/A</v>
      </c>
      <c r="DH1617" s="76" t="e" cm="1">
        <f t="array" ref="DH1617">INDEX($K:$P,ROW(),MATCH(DH$3,$K$2:$P$2,0))/DH$5</f>
        <v>#N/A</v>
      </c>
      <c r="DI1617" s="76" t="e" cm="1">
        <f t="array" ref="DI1617">INDEX($K:$P,ROW(),MATCH(DI$3,$K$2:$P$2,0))/DI$5</f>
        <v>#N/A</v>
      </c>
      <c r="DJ1617" s="76" t="e" cm="1">
        <f t="array" ref="DJ1617">INDEX($K:$P,ROW(),MATCH(DJ$3,$K$2:$P$2,0))/DJ$5</f>
        <v>#N/A</v>
      </c>
      <c r="DK1617" s="76" t="e" cm="1">
        <f t="array" ref="DK1617">INDEX($K:$P,ROW(),MATCH(DK$3,$K$2:$P$2,0))/DK$5</f>
        <v>#N/A</v>
      </c>
      <c r="DL1617" s="76" t="e" cm="1">
        <f t="array" ref="DL1617">INDEX($K:$P,ROW(),MATCH(DL$3,$K$2:$P$2,0))/DL$5</f>
        <v>#N/A</v>
      </c>
    </row>
    <row r="1618" spans="1:116" x14ac:dyDescent="0.4">
      <c r="C1618" t="s">
        <v>80</v>
      </c>
      <c r="D1618" t="s">
        <v>764</v>
      </c>
      <c r="E1618" s="8" t="str">
        <f t="shared" si="2143"/>
        <v>1618 DCHC-S</v>
      </c>
      <c r="G1618" s="145" t="str">
        <f>"# of FTE's - "&amp;SUBSTITUTE(G1615,":","")</f>
        <v># of FTE's - Headcount - volume driven</v>
      </c>
      <c r="H1618" s="12"/>
      <c r="I1618" s="60"/>
      <c r="J1618" s="60"/>
      <c r="K1618" s="34">
        <f ca="1">SUMIF($3:$3,K$2,1618:1618)</f>
        <v>720</v>
      </c>
      <c r="L1618" s="34">
        <f ca="1">SUMIF($3:$3,L$2,1618:1618)</f>
        <v>720</v>
      </c>
      <c r="M1618" s="34">
        <f ca="1">SUMIF($3:$3,M$2,1618:1618)</f>
        <v>720</v>
      </c>
      <c r="N1618" s="34">
        <f ca="1">SUMIF($3:$3,N$2,1618:1618)</f>
        <v>720</v>
      </c>
      <c r="O1618" s="34">
        <f ca="1">SUMIF($3:$3,O$2,1618:1618)</f>
        <v>720</v>
      </c>
      <c r="P1618" s="34">
        <f ca="1">SUMIF($3:$3,P$2,1618:1618)</f>
        <v>720</v>
      </c>
      <c r="R1618" s="15"/>
      <c r="S1618" s="76" cm="1">
        <f t="array" aca="1" ref="S1618" ca="1">ROUNDUP(INDIRECT(S1610)/S1617,0)</f>
        <v>60</v>
      </c>
      <c r="T1618" s="76" cm="1">
        <f t="array" aca="1" ref="T1618" ca="1">ROUNDUP(INDIRECT(T1610)/T1617,0)</f>
        <v>60</v>
      </c>
      <c r="U1618" s="76" cm="1">
        <f t="array" aca="1" ref="U1618" ca="1">ROUNDUP(INDIRECT(U1610)/U1617,0)</f>
        <v>60</v>
      </c>
      <c r="V1618" s="76" cm="1">
        <f t="array" aca="1" ref="V1618" ca="1">ROUNDUP(INDIRECT(V1610)/V1617,0)</f>
        <v>60</v>
      </c>
      <c r="W1618" s="76" cm="1">
        <f t="array" aca="1" ref="W1618" ca="1">ROUNDUP(INDIRECT(W1610)/W1617,0)</f>
        <v>60</v>
      </c>
      <c r="X1618" s="76" cm="1">
        <f t="array" aca="1" ref="X1618" ca="1">ROUNDUP(INDIRECT(X1610)/X1617,0)</f>
        <v>60</v>
      </c>
      <c r="Y1618" s="76" cm="1">
        <f t="array" aca="1" ref="Y1618" ca="1">ROUNDUP(INDIRECT(Y1610)/Y1617,0)</f>
        <v>60</v>
      </c>
      <c r="Z1618" s="76" cm="1">
        <f t="array" aca="1" ref="Z1618" ca="1">ROUNDUP(INDIRECT(Z1610)/Z1617,0)</f>
        <v>60</v>
      </c>
      <c r="AA1618" s="76" cm="1">
        <f t="array" aca="1" ref="AA1618" ca="1">ROUNDUP(INDIRECT(AA1610)/AA1617,0)</f>
        <v>60</v>
      </c>
      <c r="AB1618" s="76" cm="1">
        <f t="array" aca="1" ref="AB1618" ca="1">ROUNDUP(INDIRECT(AB1610)/AB1617,0)</f>
        <v>60</v>
      </c>
      <c r="AC1618" s="76" cm="1">
        <f t="array" aca="1" ref="AC1618" ca="1">ROUNDUP(INDIRECT(AC1610)/AC1617,0)</f>
        <v>60</v>
      </c>
      <c r="AD1618" s="76" cm="1">
        <f t="array" aca="1" ref="AD1618" ca="1">ROUNDUP(INDIRECT(AD1610)/AD1617,0)</f>
        <v>60</v>
      </c>
      <c r="AE1618" s="76" cm="1">
        <f t="array" aca="1" ref="AE1618" ca="1">ROUNDUP(INDIRECT(AE1610)/AE1617,0)</f>
        <v>60</v>
      </c>
      <c r="AF1618" s="76" cm="1">
        <f t="array" aca="1" ref="AF1618" ca="1">ROUNDUP(INDIRECT(AF1610)/AF1617,0)</f>
        <v>60</v>
      </c>
      <c r="AG1618" s="76" cm="1">
        <f t="array" aca="1" ref="AG1618" ca="1">ROUNDUP(INDIRECT(AG1610)/AG1617,0)</f>
        <v>60</v>
      </c>
      <c r="AH1618" s="76" cm="1">
        <f t="array" aca="1" ref="AH1618" ca="1">ROUNDUP(INDIRECT(AH1610)/AH1617,0)</f>
        <v>60</v>
      </c>
      <c r="AI1618" s="76" cm="1">
        <f t="array" aca="1" ref="AI1618" ca="1">ROUNDUP(INDIRECT(AI1610)/AI1617,0)</f>
        <v>60</v>
      </c>
      <c r="AJ1618" s="76" cm="1">
        <f t="array" aca="1" ref="AJ1618" ca="1">ROUNDUP(INDIRECT(AJ1610)/AJ1617,0)</f>
        <v>60</v>
      </c>
      <c r="AK1618" s="76" cm="1">
        <f t="array" aca="1" ref="AK1618" ca="1">ROUNDUP(INDIRECT(AK1610)/AK1617,0)</f>
        <v>60</v>
      </c>
      <c r="AL1618" s="76" cm="1">
        <f t="array" aca="1" ref="AL1618" ca="1">ROUNDUP(INDIRECT(AL1610)/AL1617,0)</f>
        <v>60</v>
      </c>
      <c r="AM1618" s="76" cm="1">
        <f t="array" aca="1" ref="AM1618" ca="1">ROUNDUP(INDIRECT(AM1610)/AM1617,0)</f>
        <v>60</v>
      </c>
      <c r="AN1618" s="76" cm="1">
        <f t="array" aca="1" ref="AN1618" ca="1">ROUNDUP(INDIRECT(AN1610)/AN1617,0)</f>
        <v>60</v>
      </c>
      <c r="AO1618" s="76" cm="1">
        <f t="array" aca="1" ref="AO1618" ca="1">ROUNDUP(INDIRECT(AO1610)/AO1617,0)</f>
        <v>60</v>
      </c>
      <c r="AP1618" s="76" cm="1">
        <f t="array" aca="1" ref="AP1618" ca="1">ROUNDUP(INDIRECT(AP1610)/AP1617,0)</f>
        <v>60</v>
      </c>
      <c r="AQ1618" s="76" cm="1">
        <f t="array" aca="1" ref="AQ1618" ca="1">ROUNDUP(INDIRECT(AQ1610)/AQ1617,0)</f>
        <v>60</v>
      </c>
      <c r="AR1618" s="76" cm="1">
        <f t="array" aca="1" ref="AR1618" ca="1">ROUNDUP(INDIRECT(AR1610)/AR1617,0)</f>
        <v>60</v>
      </c>
      <c r="AS1618" s="76" cm="1">
        <f t="array" aca="1" ref="AS1618" ca="1">ROUNDUP(INDIRECT(AS1610)/AS1617,0)</f>
        <v>60</v>
      </c>
      <c r="AT1618" s="76" cm="1">
        <f t="array" aca="1" ref="AT1618" ca="1">ROUNDUP(INDIRECT(AT1610)/AT1617,0)</f>
        <v>60</v>
      </c>
      <c r="AU1618" s="76" cm="1">
        <f t="array" aca="1" ref="AU1618" ca="1">ROUNDUP(INDIRECT(AU1610)/AU1617,0)</f>
        <v>60</v>
      </c>
      <c r="AV1618" s="76" cm="1">
        <f t="array" aca="1" ref="AV1618" ca="1">ROUNDUP(INDIRECT(AV1610)/AV1617,0)</f>
        <v>60</v>
      </c>
      <c r="AW1618" s="76" cm="1">
        <f t="array" aca="1" ref="AW1618" ca="1">ROUNDUP(INDIRECT(AW1610)/AW1617,0)</f>
        <v>60</v>
      </c>
      <c r="AX1618" s="76" cm="1">
        <f t="array" aca="1" ref="AX1618" ca="1">ROUNDUP(INDIRECT(AX1610)/AX1617,0)</f>
        <v>60</v>
      </c>
      <c r="AY1618" s="76" cm="1">
        <f t="array" aca="1" ref="AY1618" ca="1">ROUNDUP(INDIRECT(AY1610)/AY1617,0)</f>
        <v>60</v>
      </c>
      <c r="AZ1618" s="76" cm="1">
        <f t="array" aca="1" ref="AZ1618" ca="1">ROUNDUP(INDIRECT(AZ1610)/AZ1617,0)</f>
        <v>60</v>
      </c>
      <c r="BA1618" s="76" cm="1">
        <f t="array" aca="1" ref="BA1618" ca="1">ROUNDUP(INDIRECT(BA1610)/BA1617,0)</f>
        <v>60</v>
      </c>
      <c r="BB1618" s="76" cm="1">
        <f t="array" aca="1" ref="BB1618" ca="1">ROUNDUP(INDIRECT(BB1610)/BB1617,0)</f>
        <v>60</v>
      </c>
      <c r="BC1618" s="76" cm="1">
        <f t="array" aca="1" ref="BC1618" ca="1">ROUNDUP(INDIRECT(BC1610)/BC1617,0)</f>
        <v>60</v>
      </c>
      <c r="BD1618" s="76" cm="1">
        <f t="array" aca="1" ref="BD1618" ca="1">ROUNDUP(INDIRECT(BD1610)/BD1617,0)</f>
        <v>60</v>
      </c>
      <c r="BE1618" s="76" cm="1">
        <f t="array" aca="1" ref="BE1618" ca="1">ROUNDUP(INDIRECT(BE1610)/BE1617,0)</f>
        <v>60</v>
      </c>
      <c r="BF1618" s="76" cm="1">
        <f t="array" aca="1" ref="BF1618" ca="1">ROUNDUP(INDIRECT(BF1610)/BF1617,0)</f>
        <v>60</v>
      </c>
      <c r="BG1618" s="76" cm="1">
        <f t="array" aca="1" ref="BG1618" ca="1">ROUNDUP(INDIRECT(BG1610)/BG1617,0)</f>
        <v>60</v>
      </c>
      <c r="BH1618" s="76" cm="1">
        <f t="array" aca="1" ref="BH1618" ca="1">ROUNDUP(INDIRECT(BH1610)/BH1617,0)</f>
        <v>60</v>
      </c>
      <c r="BI1618" s="76" cm="1">
        <f t="array" aca="1" ref="BI1618" ca="1">ROUNDUP(INDIRECT(BI1610)/BI1617,0)</f>
        <v>60</v>
      </c>
      <c r="BJ1618" s="76" cm="1">
        <f t="array" aca="1" ref="BJ1618" ca="1">ROUNDUP(INDIRECT(BJ1610)/BJ1617,0)</f>
        <v>60</v>
      </c>
      <c r="BK1618" s="76" cm="1">
        <f t="array" aca="1" ref="BK1618" ca="1">ROUNDUP(INDIRECT(BK1610)/BK1617,0)</f>
        <v>60</v>
      </c>
      <c r="BL1618" s="76" cm="1">
        <f t="array" aca="1" ref="BL1618" ca="1">ROUNDUP(INDIRECT(BL1610)/BL1617,0)</f>
        <v>60</v>
      </c>
      <c r="BM1618" s="76" cm="1">
        <f t="array" aca="1" ref="BM1618" ca="1">ROUNDUP(INDIRECT(BM1610)/BM1617,0)</f>
        <v>60</v>
      </c>
      <c r="BN1618" s="76" cm="1">
        <f t="array" aca="1" ref="BN1618" ca="1">ROUNDUP(INDIRECT(BN1610)/BN1617,0)</f>
        <v>60</v>
      </c>
      <c r="BO1618" s="76" cm="1">
        <f t="array" aca="1" ref="BO1618" ca="1">ROUNDUP(INDIRECT(BO1610)/BO1617,0)</f>
        <v>60</v>
      </c>
      <c r="BP1618" s="76" cm="1">
        <f t="array" aca="1" ref="BP1618" ca="1">ROUNDUP(INDIRECT(BP1610)/BP1617,0)</f>
        <v>60</v>
      </c>
      <c r="BQ1618" s="76" cm="1">
        <f t="array" aca="1" ref="BQ1618" ca="1">ROUNDUP(INDIRECT(BQ1610)/BQ1617,0)</f>
        <v>60</v>
      </c>
      <c r="BR1618" s="76" cm="1">
        <f t="array" aca="1" ref="BR1618" ca="1">ROUNDUP(INDIRECT(BR1610)/BR1617,0)</f>
        <v>60</v>
      </c>
      <c r="BS1618" s="76" cm="1">
        <f t="array" aca="1" ref="BS1618" ca="1">ROUNDUP(INDIRECT(BS1610)/BS1617,0)</f>
        <v>60</v>
      </c>
      <c r="BT1618" s="76" cm="1">
        <f t="array" aca="1" ref="BT1618" ca="1">ROUNDUP(INDIRECT(BT1610)/BT1617,0)</f>
        <v>60</v>
      </c>
      <c r="BU1618" s="76" cm="1">
        <f t="array" aca="1" ref="BU1618" ca="1">ROUNDUP(INDIRECT(BU1610)/BU1617,0)</f>
        <v>60</v>
      </c>
      <c r="BV1618" s="76" cm="1">
        <f t="array" aca="1" ref="BV1618" ca="1">ROUNDUP(INDIRECT(BV1610)/BV1617,0)</f>
        <v>60</v>
      </c>
      <c r="BW1618" s="76" cm="1">
        <f t="array" aca="1" ref="BW1618" ca="1">ROUNDUP(INDIRECT(BW1610)/BW1617,0)</f>
        <v>60</v>
      </c>
      <c r="BX1618" s="76" cm="1">
        <f t="array" aca="1" ref="BX1618" ca="1">ROUNDUP(INDIRECT(BX1610)/BX1617,0)</f>
        <v>60</v>
      </c>
      <c r="BY1618" s="76" cm="1">
        <f t="array" aca="1" ref="BY1618" ca="1">ROUNDUP(INDIRECT(BY1610)/BY1617,0)</f>
        <v>60</v>
      </c>
      <c r="BZ1618" s="76" cm="1">
        <f t="array" aca="1" ref="BZ1618" ca="1">ROUNDUP(INDIRECT(BZ1610)/BZ1617,0)</f>
        <v>60</v>
      </c>
      <c r="CA1618" s="76" cm="1">
        <f t="array" aca="1" ref="CA1618" ca="1">ROUNDUP(INDIRECT(CA1610)/CA1617,0)</f>
        <v>60</v>
      </c>
      <c r="CB1618" s="76" cm="1">
        <f t="array" aca="1" ref="CB1618" ca="1">ROUNDUP(INDIRECT(CB1610)/CB1617,0)</f>
        <v>60</v>
      </c>
      <c r="CC1618" s="76" cm="1">
        <f t="array" aca="1" ref="CC1618" ca="1">ROUNDUP(INDIRECT(CC1610)/CC1617,0)</f>
        <v>60</v>
      </c>
      <c r="CD1618" s="76" cm="1">
        <f t="array" aca="1" ref="CD1618" ca="1">ROUNDUP(INDIRECT(CD1610)/CD1617,0)</f>
        <v>60</v>
      </c>
      <c r="CE1618" s="76" cm="1">
        <f t="array" aca="1" ref="CE1618" ca="1">ROUNDUP(INDIRECT(CE1610)/CE1617,0)</f>
        <v>60</v>
      </c>
      <c r="CF1618" s="76" cm="1">
        <f t="array" aca="1" ref="CF1618" ca="1">ROUNDUP(INDIRECT(CF1610)/CF1617,0)</f>
        <v>60</v>
      </c>
      <c r="CG1618" s="76" cm="1">
        <f t="array" aca="1" ref="CG1618" ca="1">ROUNDUP(INDIRECT(CG1610)/CG1617,0)</f>
        <v>60</v>
      </c>
      <c r="CH1618" s="76" cm="1">
        <f t="array" aca="1" ref="CH1618" ca="1">ROUNDUP(INDIRECT(CH1610)/CH1617,0)</f>
        <v>60</v>
      </c>
      <c r="CI1618" s="76" cm="1">
        <f t="array" aca="1" ref="CI1618" ca="1">ROUNDUP(INDIRECT(CI1610)/CI1617,0)</f>
        <v>60</v>
      </c>
      <c r="CJ1618" s="76" cm="1">
        <f t="array" aca="1" ref="CJ1618" ca="1">ROUNDUP(INDIRECT(CJ1610)/CJ1617,0)</f>
        <v>60</v>
      </c>
      <c r="CK1618" s="76" cm="1">
        <f t="array" aca="1" ref="CK1618" ca="1">ROUNDUP(INDIRECT(CK1610)/CK1617,0)</f>
        <v>60</v>
      </c>
      <c r="CL1618" s="76" cm="1">
        <f t="array" aca="1" ref="CL1618" ca="1">ROUNDUP(INDIRECT(CL1610)/CL1617,0)</f>
        <v>60</v>
      </c>
      <c r="CM1618" s="76" t="e" cm="1">
        <f t="array" aca="1" ref="CM1618" ca="1">ROUNDUP(INDIRECT(CM1610)/CM1617,0)</f>
        <v>#REF!</v>
      </c>
      <c r="CN1618" s="76" t="e" cm="1">
        <f t="array" aca="1" ref="CN1618" ca="1">ROUNDUP(INDIRECT(CN1610)/CN1617,0)</f>
        <v>#REF!</v>
      </c>
      <c r="CO1618" s="76" t="e" cm="1">
        <f t="array" aca="1" ref="CO1618" ca="1">ROUNDUP(INDIRECT(CO1610)/CO1617,0)</f>
        <v>#N/A</v>
      </c>
      <c r="CP1618" s="76" t="e" cm="1">
        <f t="array" aca="1" ref="CP1618" ca="1">ROUNDUP(INDIRECT(CP1610)/CP1617,0)</f>
        <v>#N/A</v>
      </c>
      <c r="CQ1618" s="76" t="e" cm="1">
        <f t="array" aca="1" ref="CQ1618" ca="1">ROUNDUP(INDIRECT(CQ1610)/CQ1617,0)</f>
        <v>#N/A</v>
      </c>
      <c r="CR1618" s="76" t="e" cm="1">
        <f t="array" aca="1" ref="CR1618" ca="1">ROUNDUP(INDIRECT(CR1610)/CR1617,0)</f>
        <v>#N/A</v>
      </c>
      <c r="CS1618" s="76" t="e" cm="1">
        <f t="array" aca="1" ref="CS1618" ca="1">ROUNDUP(INDIRECT(CS1610)/CS1617,0)</f>
        <v>#N/A</v>
      </c>
      <c r="CT1618" s="76" t="e" cm="1">
        <f t="array" aca="1" ref="CT1618" ca="1">ROUNDUP(INDIRECT(CT1610)/CT1617,0)</f>
        <v>#N/A</v>
      </c>
      <c r="CU1618" s="76" t="e" cm="1">
        <f t="array" aca="1" ref="CU1618" ca="1">ROUNDUP(INDIRECT(CU1610)/CU1617,0)</f>
        <v>#N/A</v>
      </c>
      <c r="CV1618" s="76" t="e" cm="1">
        <f t="array" aca="1" ref="CV1618" ca="1">ROUNDUP(INDIRECT(CV1610)/CV1617,0)</f>
        <v>#N/A</v>
      </c>
      <c r="CW1618" s="76" t="e" cm="1">
        <f t="array" aca="1" ref="CW1618" ca="1">ROUNDUP(INDIRECT(CW1610)/CW1617,0)</f>
        <v>#N/A</v>
      </c>
      <c r="CX1618" s="76" t="e" cm="1">
        <f t="array" aca="1" ref="CX1618" ca="1">ROUNDUP(INDIRECT(CX1610)/CX1617,0)</f>
        <v>#N/A</v>
      </c>
      <c r="CY1618" s="76" t="e" cm="1">
        <f t="array" aca="1" ref="CY1618" ca="1">ROUNDUP(INDIRECT(CY1610)/CY1617,0)</f>
        <v>#N/A</v>
      </c>
      <c r="CZ1618" s="76" t="e" cm="1">
        <f t="array" aca="1" ref="CZ1618" ca="1">ROUNDUP(INDIRECT(CZ1610)/CZ1617,0)</f>
        <v>#N/A</v>
      </c>
      <c r="DA1618" s="76" t="e" cm="1">
        <f t="array" aca="1" ref="DA1618" ca="1">ROUNDUP(INDIRECT(DA1610)/DA1617,0)</f>
        <v>#N/A</v>
      </c>
      <c r="DB1618" s="76" t="e" cm="1">
        <f t="array" aca="1" ref="DB1618" ca="1">ROUNDUP(INDIRECT(DB1610)/DB1617,0)</f>
        <v>#N/A</v>
      </c>
      <c r="DC1618" s="76" t="e" cm="1">
        <f t="array" aca="1" ref="DC1618" ca="1">ROUNDUP(INDIRECT(DC1610)/DC1617,0)</f>
        <v>#N/A</v>
      </c>
      <c r="DD1618" s="76" t="e" cm="1">
        <f t="array" aca="1" ref="DD1618" ca="1">ROUNDUP(INDIRECT(DD1610)/DD1617,0)</f>
        <v>#N/A</v>
      </c>
      <c r="DE1618" s="76" t="e" cm="1">
        <f t="array" aca="1" ref="DE1618" ca="1">ROUNDUP(INDIRECT(DE1610)/DE1617,0)</f>
        <v>#N/A</v>
      </c>
      <c r="DF1618" s="76" t="e" cm="1">
        <f t="array" aca="1" ref="DF1618" ca="1">ROUNDUP(INDIRECT(DF1610)/DF1617,0)</f>
        <v>#N/A</v>
      </c>
      <c r="DG1618" s="76" t="e" cm="1">
        <f t="array" aca="1" ref="DG1618" ca="1">ROUNDUP(INDIRECT(DG1610)/DG1617,0)</f>
        <v>#N/A</v>
      </c>
      <c r="DH1618" s="76" t="e" cm="1">
        <f t="array" aca="1" ref="DH1618" ca="1">ROUNDUP(INDIRECT(DH1610)/DH1617,0)</f>
        <v>#N/A</v>
      </c>
      <c r="DI1618" s="76" t="e" cm="1">
        <f t="array" aca="1" ref="DI1618" ca="1">ROUNDUP(INDIRECT(DI1610)/DI1617,0)</f>
        <v>#N/A</v>
      </c>
      <c r="DJ1618" s="76" t="e" cm="1">
        <f t="array" aca="1" ref="DJ1618" ca="1">ROUNDUP(INDIRECT(DJ1610)/DJ1617,0)</f>
        <v>#N/A</v>
      </c>
      <c r="DK1618" s="76" t="e" cm="1">
        <f t="array" aca="1" ref="DK1618" ca="1">ROUNDUP(INDIRECT(DK1610)/DK1617,0)</f>
        <v>#N/A</v>
      </c>
      <c r="DL1618" s="76" t="e" cm="1">
        <f t="array" aca="1" ref="DL1618" ca="1">ROUNDUP(INDIRECT(DL1610)/DL1617,0)</f>
        <v>#N/A</v>
      </c>
    </row>
    <row r="1619" spans="1:116" x14ac:dyDescent="0.4">
      <c r="B1619" t="str">
        <f>E1619</f>
        <v>1619 DCHC-S</v>
      </c>
      <c r="D1619" t="s">
        <v>764</v>
      </c>
      <c r="E1619" s="8" t="str">
        <f t="shared" si="2143"/>
        <v>1619 DCHC-S</v>
      </c>
      <c r="G1619" s="145" t="s">
        <v>185</v>
      </c>
      <c r="H1619" s="12"/>
      <c r="I1619" s="60"/>
      <c r="J1619" s="60"/>
      <c r="K1619" s="18">
        <v>50000</v>
      </c>
      <c r="L1619" s="18">
        <v>50000</v>
      </c>
      <c r="M1619" s="18">
        <v>50000</v>
      </c>
      <c r="N1619" s="18">
        <v>50000</v>
      </c>
      <c r="O1619" s="18">
        <v>50000</v>
      </c>
      <c r="P1619" s="18">
        <v>50000</v>
      </c>
      <c r="R1619" s="19"/>
      <c r="S1619" s="147" cm="1">
        <f t="array" ref="S1619">INDEX($K:$P,ROW(),MATCH(S$3,$K$2:$P$2,0))/12</f>
        <v>4166.666666666667</v>
      </c>
      <c r="T1619" s="147" cm="1">
        <f t="array" ref="T1619">INDEX($K:$P,ROW(),MATCH(T$3,$K$2:$P$2,0))/12</f>
        <v>4166.666666666667</v>
      </c>
      <c r="U1619" s="147" cm="1">
        <f t="array" ref="U1619">INDEX($K:$P,ROW(),MATCH(U$3,$K$2:$P$2,0))/12</f>
        <v>4166.666666666667</v>
      </c>
      <c r="V1619" s="147" cm="1">
        <f t="array" ref="V1619">INDEX($K:$P,ROW(),MATCH(V$3,$K$2:$P$2,0))/12</f>
        <v>4166.666666666667</v>
      </c>
      <c r="W1619" s="147" cm="1">
        <f t="array" ref="W1619">INDEX($K:$P,ROW(),MATCH(W$3,$K$2:$P$2,0))/12</f>
        <v>4166.666666666667</v>
      </c>
      <c r="X1619" s="147" cm="1">
        <f t="array" ref="X1619">INDEX($K:$P,ROW(),MATCH(X$3,$K$2:$P$2,0))/12</f>
        <v>4166.666666666667</v>
      </c>
      <c r="Y1619" s="147" cm="1">
        <f t="array" ref="Y1619">INDEX($K:$P,ROW(),MATCH(Y$3,$K$2:$P$2,0))/12</f>
        <v>4166.666666666667</v>
      </c>
      <c r="Z1619" s="147" cm="1">
        <f t="array" ref="Z1619">INDEX($K:$P,ROW(),MATCH(Z$3,$K$2:$P$2,0))/12</f>
        <v>4166.666666666667</v>
      </c>
      <c r="AA1619" s="147" cm="1">
        <f t="array" ref="AA1619">INDEX($K:$P,ROW(),MATCH(AA$3,$K$2:$P$2,0))/12</f>
        <v>4166.666666666667</v>
      </c>
      <c r="AB1619" s="147" cm="1">
        <f t="array" ref="AB1619">INDEX($K:$P,ROW(),MATCH(AB$3,$K$2:$P$2,0))/12</f>
        <v>4166.666666666667</v>
      </c>
      <c r="AC1619" s="147" cm="1">
        <f t="array" ref="AC1619">INDEX($K:$P,ROW(),MATCH(AC$3,$K$2:$P$2,0))/12</f>
        <v>4166.666666666667</v>
      </c>
      <c r="AD1619" s="147" cm="1">
        <f t="array" ref="AD1619">INDEX($K:$P,ROW(),MATCH(AD$3,$K$2:$P$2,0))/12</f>
        <v>4166.666666666667</v>
      </c>
      <c r="AE1619" s="147" cm="1">
        <f t="array" ref="AE1619">INDEX($K:$P,ROW(),MATCH(AE$3,$K$2:$P$2,0))/12</f>
        <v>4166.666666666667</v>
      </c>
      <c r="AF1619" s="147" cm="1">
        <f t="array" ref="AF1619">INDEX($K:$P,ROW(),MATCH(AF$3,$K$2:$P$2,0))/12</f>
        <v>4166.666666666667</v>
      </c>
      <c r="AG1619" s="147" cm="1">
        <f t="array" ref="AG1619">INDEX($K:$P,ROW(),MATCH(AG$3,$K$2:$P$2,0))/12</f>
        <v>4166.666666666667</v>
      </c>
      <c r="AH1619" s="147" cm="1">
        <f t="array" ref="AH1619">INDEX($K:$P,ROW(),MATCH(AH$3,$K$2:$P$2,0))/12</f>
        <v>4166.666666666667</v>
      </c>
      <c r="AI1619" s="147" cm="1">
        <f t="array" ref="AI1619">INDEX($K:$P,ROW(),MATCH(AI$3,$K$2:$P$2,0))/12</f>
        <v>4166.666666666667</v>
      </c>
      <c r="AJ1619" s="147" cm="1">
        <f t="array" ref="AJ1619">INDEX($K:$P,ROW(),MATCH(AJ$3,$K$2:$P$2,0))/12</f>
        <v>4166.666666666667</v>
      </c>
      <c r="AK1619" s="147" cm="1">
        <f t="array" ref="AK1619">INDEX($K:$P,ROW(),MATCH(AK$3,$K$2:$P$2,0))/12</f>
        <v>4166.666666666667</v>
      </c>
      <c r="AL1619" s="147" cm="1">
        <f t="array" ref="AL1619">INDEX($K:$P,ROW(),MATCH(AL$3,$K$2:$P$2,0))/12</f>
        <v>4166.666666666667</v>
      </c>
      <c r="AM1619" s="147" cm="1">
        <f t="array" ref="AM1619">INDEX($K:$P,ROW(),MATCH(AM$3,$K$2:$P$2,0))/12</f>
        <v>4166.666666666667</v>
      </c>
      <c r="AN1619" s="147" cm="1">
        <f t="array" ref="AN1619">INDEX($K:$P,ROW(),MATCH(AN$3,$K$2:$P$2,0))/12</f>
        <v>4166.666666666667</v>
      </c>
      <c r="AO1619" s="147" cm="1">
        <f t="array" ref="AO1619">INDEX($K:$P,ROW(),MATCH(AO$3,$K$2:$P$2,0))/12</f>
        <v>4166.666666666667</v>
      </c>
      <c r="AP1619" s="147" cm="1">
        <f t="array" ref="AP1619">INDEX($K:$P,ROW(),MATCH(AP$3,$K$2:$P$2,0))/12</f>
        <v>4166.666666666667</v>
      </c>
      <c r="AQ1619" s="147" cm="1">
        <f t="array" ref="AQ1619">INDEX($K:$P,ROW(),MATCH(AQ$3,$K$2:$P$2,0))/12</f>
        <v>4166.666666666667</v>
      </c>
      <c r="AR1619" s="147" cm="1">
        <f t="array" ref="AR1619">INDEX($K:$P,ROW(),MATCH(AR$3,$K$2:$P$2,0))/12</f>
        <v>4166.666666666667</v>
      </c>
      <c r="AS1619" s="147" cm="1">
        <f t="array" ref="AS1619">INDEX($K:$P,ROW(),MATCH(AS$3,$K$2:$P$2,0))/12</f>
        <v>4166.666666666667</v>
      </c>
      <c r="AT1619" s="147" cm="1">
        <f t="array" ref="AT1619">INDEX($K:$P,ROW(),MATCH(AT$3,$K$2:$P$2,0))/12</f>
        <v>4166.666666666667</v>
      </c>
      <c r="AU1619" s="147" cm="1">
        <f t="array" ref="AU1619">INDEX($K:$P,ROW(),MATCH(AU$3,$K$2:$P$2,0))/12</f>
        <v>4166.666666666667</v>
      </c>
      <c r="AV1619" s="147" cm="1">
        <f t="array" ref="AV1619">INDEX($K:$P,ROW(),MATCH(AV$3,$K$2:$P$2,0))/12</f>
        <v>4166.666666666667</v>
      </c>
      <c r="AW1619" s="147" cm="1">
        <f t="array" ref="AW1619">INDEX($K:$P,ROW(),MATCH(AW$3,$K$2:$P$2,0))/12</f>
        <v>4166.666666666667</v>
      </c>
      <c r="AX1619" s="147" cm="1">
        <f t="array" ref="AX1619">INDEX($K:$P,ROW(),MATCH(AX$3,$K$2:$P$2,0))/12</f>
        <v>4166.666666666667</v>
      </c>
      <c r="AY1619" s="147" cm="1">
        <f t="array" ref="AY1619">INDEX($K:$P,ROW(),MATCH(AY$3,$K$2:$P$2,0))/12</f>
        <v>4166.666666666667</v>
      </c>
      <c r="AZ1619" s="147" cm="1">
        <f t="array" ref="AZ1619">INDEX($K:$P,ROW(),MATCH(AZ$3,$K$2:$P$2,0))/12</f>
        <v>4166.666666666667</v>
      </c>
      <c r="BA1619" s="147" cm="1">
        <f t="array" ref="BA1619">INDEX($K:$P,ROW(),MATCH(BA$3,$K$2:$P$2,0))/12</f>
        <v>4166.666666666667</v>
      </c>
      <c r="BB1619" s="147" cm="1">
        <f t="array" ref="BB1619">INDEX($K:$P,ROW(),MATCH(BB$3,$K$2:$P$2,0))/12</f>
        <v>4166.666666666667</v>
      </c>
      <c r="BC1619" s="147" cm="1">
        <f t="array" ref="BC1619">INDEX($K:$P,ROW(),MATCH(BC$3,$K$2:$P$2,0))/12</f>
        <v>4166.666666666667</v>
      </c>
      <c r="BD1619" s="147" cm="1">
        <f t="array" ref="BD1619">INDEX($K:$P,ROW(),MATCH(BD$3,$K$2:$P$2,0))/12</f>
        <v>4166.666666666667</v>
      </c>
      <c r="BE1619" s="147" cm="1">
        <f t="array" ref="BE1619">INDEX($K:$P,ROW(),MATCH(BE$3,$K$2:$P$2,0))/12</f>
        <v>4166.666666666667</v>
      </c>
      <c r="BF1619" s="147" cm="1">
        <f t="array" ref="BF1619">INDEX($K:$P,ROW(),MATCH(BF$3,$K$2:$P$2,0))/12</f>
        <v>4166.666666666667</v>
      </c>
      <c r="BG1619" s="147" cm="1">
        <f t="array" ref="BG1619">INDEX($K:$P,ROW(),MATCH(BG$3,$K$2:$P$2,0))/12</f>
        <v>4166.666666666667</v>
      </c>
      <c r="BH1619" s="147" cm="1">
        <f t="array" ref="BH1619">INDEX($K:$P,ROW(),MATCH(BH$3,$K$2:$P$2,0))/12</f>
        <v>4166.666666666667</v>
      </c>
      <c r="BI1619" s="147" cm="1">
        <f t="array" ref="BI1619">INDEX($K:$P,ROW(),MATCH(BI$3,$K$2:$P$2,0))/12</f>
        <v>4166.666666666667</v>
      </c>
      <c r="BJ1619" s="147" cm="1">
        <f t="array" ref="BJ1619">INDEX($K:$P,ROW(),MATCH(BJ$3,$K$2:$P$2,0))/12</f>
        <v>4166.666666666667</v>
      </c>
      <c r="BK1619" s="147" cm="1">
        <f t="array" ref="BK1619">INDEX($K:$P,ROW(),MATCH(BK$3,$K$2:$P$2,0))/12</f>
        <v>4166.666666666667</v>
      </c>
      <c r="BL1619" s="147" cm="1">
        <f t="array" ref="BL1619">INDEX($K:$P,ROW(),MATCH(BL$3,$K$2:$P$2,0))/12</f>
        <v>4166.666666666667</v>
      </c>
      <c r="BM1619" s="147" cm="1">
        <f t="array" ref="BM1619">INDEX($K:$P,ROW(),MATCH(BM$3,$K$2:$P$2,0))/12</f>
        <v>4166.666666666667</v>
      </c>
      <c r="BN1619" s="147" cm="1">
        <f t="array" ref="BN1619">INDEX($K:$P,ROW(),MATCH(BN$3,$K$2:$P$2,0))/12</f>
        <v>4166.666666666667</v>
      </c>
      <c r="BO1619" s="147" cm="1">
        <f t="array" ref="BO1619">INDEX($K:$P,ROW(),MATCH(BO$3,$K$2:$P$2,0))/12</f>
        <v>4166.666666666667</v>
      </c>
      <c r="BP1619" s="147" cm="1">
        <f t="array" ref="BP1619">INDEX($K:$P,ROW(),MATCH(BP$3,$K$2:$P$2,0))/12</f>
        <v>4166.666666666667</v>
      </c>
      <c r="BQ1619" s="147" cm="1">
        <f t="array" ref="BQ1619">INDEX($K:$P,ROW(),MATCH(BQ$3,$K$2:$P$2,0))/12</f>
        <v>4166.666666666667</v>
      </c>
      <c r="BR1619" s="147" cm="1">
        <f t="array" ref="BR1619">INDEX($K:$P,ROW(),MATCH(BR$3,$K$2:$P$2,0))/12</f>
        <v>4166.666666666667</v>
      </c>
      <c r="BS1619" s="147" cm="1">
        <f t="array" ref="BS1619">INDEX($K:$P,ROW(),MATCH(BS$3,$K$2:$P$2,0))/12</f>
        <v>4166.666666666667</v>
      </c>
      <c r="BT1619" s="147" cm="1">
        <f t="array" ref="BT1619">INDEX($K:$P,ROW(),MATCH(BT$3,$K$2:$P$2,0))/12</f>
        <v>4166.666666666667</v>
      </c>
      <c r="BU1619" s="147" cm="1">
        <f t="array" ref="BU1619">INDEX($K:$P,ROW(),MATCH(BU$3,$K$2:$P$2,0))/12</f>
        <v>4166.666666666667</v>
      </c>
      <c r="BV1619" s="147" cm="1">
        <f t="array" ref="BV1619">INDEX($K:$P,ROW(),MATCH(BV$3,$K$2:$P$2,0))/12</f>
        <v>4166.666666666667</v>
      </c>
      <c r="BW1619" s="147" cm="1">
        <f t="array" ref="BW1619">INDEX($K:$P,ROW(),MATCH(BW$3,$K$2:$P$2,0))/12</f>
        <v>4166.666666666667</v>
      </c>
      <c r="BX1619" s="147" cm="1">
        <f t="array" ref="BX1619">INDEX($K:$P,ROW(),MATCH(BX$3,$K$2:$P$2,0))/12</f>
        <v>4166.666666666667</v>
      </c>
      <c r="BY1619" s="147" cm="1">
        <f t="array" ref="BY1619">INDEX($K:$P,ROW(),MATCH(BY$3,$K$2:$P$2,0))/12</f>
        <v>4166.666666666667</v>
      </c>
      <c r="BZ1619" s="147" cm="1">
        <f t="array" ref="BZ1619">INDEX($K:$P,ROW(),MATCH(BZ$3,$K$2:$P$2,0))/12</f>
        <v>4166.666666666667</v>
      </c>
      <c r="CA1619" s="147" cm="1">
        <f t="array" ref="CA1619">INDEX($K:$P,ROW(),MATCH(CA$3,$K$2:$P$2,0))/12</f>
        <v>4166.666666666667</v>
      </c>
      <c r="CB1619" s="147" cm="1">
        <f t="array" ref="CB1619">INDEX($K:$P,ROW(),MATCH(CB$3,$K$2:$P$2,0))/12</f>
        <v>4166.666666666667</v>
      </c>
      <c r="CC1619" s="147" cm="1">
        <f t="array" ref="CC1619">INDEX($K:$P,ROW(),MATCH(CC$3,$K$2:$P$2,0))/12</f>
        <v>4166.666666666667</v>
      </c>
      <c r="CD1619" s="147" cm="1">
        <f t="array" ref="CD1619">INDEX($K:$P,ROW(),MATCH(CD$3,$K$2:$P$2,0))/12</f>
        <v>4166.666666666667</v>
      </c>
      <c r="CE1619" s="147" cm="1">
        <f t="array" ref="CE1619">INDEX($K:$P,ROW(),MATCH(CE$3,$K$2:$P$2,0))/12</f>
        <v>4166.666666666667</v>
      </c>
      <c r="CF1619" s="147" cm="1">
        <f t="array" ref="CF1619">INDEX($K:$P,ROW(),MATCH(CF$3,$K$2:$P$2,0))/12</f>
        <v>4166.666666666667</v>
      </c>
      <c r="CG1619" s="147" cm="1">
        <f t="array" ref="CG1619">INDEX($K:$P,ROW(),MATCH(CG$3,$K$2:$P$2,0))/12</f>
        <v>4166.666666666667</v>
      </c>
      <c r="CH1619" s="147" cm="1">
        <f t="array" ref="CH1619">INDEX($K:$P,ROW(),MATCH(CH$3,$K$2:$P$2,0))/12</f>
        <v>4166.666666666667</v>
      </c>
      <c r="CI1619" s="147" cm="1">
        <f t="array" ref="CI1619">INDEX($K:$P,ROW(),MATCH(CI$3,$K$2:$P$2,0))/12</f>
        <v>4166.666666666667</v>
      </c>
      <c r="CJ1619" s="147" cm="1">
        <f t="array" ref="CJ1619">INDEX($K:$P,ROW(),MATCH(CJ$3,$K$2:$P$2,0))/12</f>
        <v>4166.666666666667</v>
      </c>
      <c r="CK1619" s="147" cm="1">
        <f t="array" ref="CK1619">INDEX($K:$P,ROW(),MATCH(CK$3,$K$2:$P$2,0))/12</f>
        <v>4166.666666666667</v>
      </c>
      <c r="CL1619" s="147" cm="1">
        <f t="array" ref="CL1619">INDEX($K:$P,ROW(),MATCH(CL$3,$K$2:$P$2,0))/12</f>
        <v>4166.666666666667</v>
      </c>
      <c r="CN1619" s="60"/>
      <c r="CO1619" s="147" t="e" cm="1">
        <f t="array" ref="CO1619">INDEX($K:$P,ROW(),MATCH(CO$3,$K$2:$P$2,0))/CO$5</f>
        <v>#N/A</v>
      </c>
      <c r="CP1619" s="147" t="e" cm="1">
        <f t="array" ref="CP1619">INDEX($K:$P,ROW(),MATCH(CP$3,$K$2:$P$2,0))/CP$5</f>
        <v>#N/A</v>
      </c>
      <c r="CQ1619" s="147" t="e" cm="1">
        <f t="array" ref="CQ1619">INDEX($K:$P,ROW(),MATCH(CQ$3,$K$2:$P$2,0))/CQ$5</f>
        <v>#N/A</v>
      </c>
      <c r="CR1619" s="147" t="e" cm="1">
        <f t="array" ref="CR1619">INDEX($K:$P,ROW(),MATCH(CR$3,$K$2:$P$2,0))/CR$5</f>
        <v>#N/A</v>
      </c>
      <c r="CS1619" s="147" t="e" cm="1">
        <f t="array" ref="CS1619">INDEX($K:$P,ROW(),MATCH(CS$3,$K$2:$P$2,0))/CS$5</f>
        <v>#N/A</v>
      </c>
      <c r="CT1619" s="147" t="e" cm="1">
        <f t="array" ref="CT1619">INDEX($K:$P,ROW(),MATCH(CT$3,$K$2:$P$2,0))/CT$5</f>
        <v>#N/A</v>
      </c>
      <c r="CU1619" s="147" t="e" cm="1">
        <f t="array" ref="CU1619">INDEX($K:$P,ROW(),MATCH(CU$3,$K$2:$P$2,0))/CU$5</f>
        <v>#N/A</v>
      </c>
      <c r="CV1619" s="147" t="e" cm="1">
        <f t="array" ref="CV1619">INDEX($K:$P,ROW(),MATCH(CV$3,$K$2:$P$2,0))/CV$5</f>
        <v>#N/A</v>
      </c>
      <c r="CW1619" s="147" t="e" cm="1">
        <f t="array" ref="CW1619">INDEX($K:$P,ROW(),MATCH(CW$3,$K$2:$P$2,0))/CW$5</f>
        <v>#N/A</v>
      </c>
      <c r="CX1619" s="147" t="e" cm="1">
        <f t="array" ref="CX1619">INDEX($K:$P,ROW(),MATCH(CX$3,$K$2:$P$2,0))/CX$5</f>
        <v>#N/A</v>
      </c>
      <c r="CY1619" s="147" t="e" cm="1">
        <f t="array" ref="CY1619">INDEX($K:$P,ROW(),MATCH(CY$3,$K$2:$P$2,0))/CL$5</f>
        <v>#N/A</v>
      </c>
      <c r="CZ1619" s="147" t="e" cm="1">
        <f t="array" ref="CZ1619">INDEX($K:$P,ROW(),MATCH(CZ$3,$K$2:$P$2,0))/CZ$5</f>
        <v>#N/A</v>
      </c>
      <c r="DA1619" s="147" t="e" cm="1">
        <f t="array" ref="DA1619">INDEX($K:$P,ROW(),MATCH(DA$3,$K$2:$P$2,0))/DA$5</f>
        <v>#N/A</v>
      </c>
      <c r="DB1619" s="147" t="e" cm="1">
        <f t="array" ref="DB1619">INDEX($K:$P,ROW(),MATCH(DB$3,$K$2:$P$2,0))/DB$5</f>
        <v>#N/A</v>
      </c>
      <c r="DC1619" s="147" t="e" cm="1">
        <f t="array" ref="DC1619">INDEX($K:$P,ROW(),MATCH(DC$3,$K$2:$P$2,0))/DC$5</f>
        <v>#N/A</v>
      </c>
      <c r="DD1619" s="147" t="e" cm="1">
        <f t="array" ref="DD1619">INDEX($K:$P,ROW(),MATCH(DD$3,$K$2:$P$2,0))/DD$5</f>
        <v>#N/A</v>
      </c>
      <c r="DE1619" s="147" t="e" cm="1">
        <f t="array" ref="DE1619">INDEX($K:$P,ROW(),MATCH(DE$3,$K$2:$P$2,0))/DE$5</f>
        <v>#N/A</v>
      </c>
      <c r="DF1619" s="147" t="e" cm="1">
        <f t="array" ref="DF1619">INDEX($K:$P,ROW(),MATCH(DF$3,$K$2:$P$2,0))/DF$5</f>
        <v>#N/A</v>
      </c>
      <c r="DG1619" s="147" t="e" cm="1">
        <f t="array" ref="DG1619">INDEX($K:$P,ROW(),MATCH(DG$3,$K$2:$P$2,0))/DG$5</f>
        <v>#N/A</v>
      </c>
      <c r="DH1619" s="147" t="e" cm="1">
        <f t="array" ref="DH1619">INDEX($K:$P,ROW(),MATCH(DH$3,$K$2:$P$2,0))/DH$5</f>
        <v>#N/A</v>
      </c>
      <c r="DI1619" s="147" t="e" cm="1">
        <f t="array" ref="DI1619">INDEX($K:$P,ROW(),MATCH(DI$3,$K$2:$P$2,0))/DI$5</f>
        <v>#N/A</v>
      </c>
      <c r="DJ1619" s="147" t="e" cm="1">
        <f t="array" ref="DJ1619">INDEX($K:$P,ROW(),MATCH(DJ$3,$K$2:$P$2,0))/DJ$5</f>
        <v>#N/A</v>
      </c>
      <c r="DK1619" s="147" t="e" cm="1">
        <f t="array" ref="DK1619">INDEX($K:$P,ROW(),MATCH(DK$3,$K$2:$P$2,0))/DK$5</f>
        <v>#N/A</v>
      </c>
      <c r="DL1619" s="147" t="e" cm="1">
        <f t="array" ref="DL1619">INDEX($K:$P,ROW(),MATCH(DL$3,$K$2:$P$2,0))/DL$5</f>
        <v>#N/A</v>
      </c>
    </row>
    <row r="1620" spans="1:116" x14ac:dyDescent="0.4">
      <c r="C1620" t="s">
        <v>203</v>
      </c>
      <c r="D1620" t="s">
        <v>764</v>
      </c>
      <c r="E1620" s="8" t="str">
        <f t="shared" si="2143"/>
        <v>1620 DCHC-S</v>
      </c>
      <c r="G1620" s="126" t="str">
        <f>"Expense - "&amp;SUBSTITUTE(G1615,":","")</f>
        <v>Expense - Headcount - volume driven</v>
      </c>
      <c r="H1620" s="27"/>
      <c r="I1620" s="78"/>
      <c r="J1620" s="78"/>
      <c r="K1620" s="63">
        <f ca="1">SUMIF($3:$3,K$2,1620:1620)</f>
        <v>-3000000.0000000005</v>
      </c>
      <c r="L1620" s="63">
        <f ca="1">SUMIF($3:$3,L$2,1620:1620)</f>
        <v>-3000000.0000000005</v>
      </c>
      <c r="M1620" s="63">
        <f ca="1">SUMIF($3:$3,M$2,1620:1620)</f>
        <v>-3000000.0000000005</v>
      </c>
      <c r="N1620" s="63">
        <f ca="1">SUMIF($3:$3,N$2,1620:1620)</f>
        <v>-3000000.0000000005</v>
      </c>
      <c r="O1620" s="63">
        <f ca="1">SUMIF($3:$3,O$2,1620:1620)</f>
        <v>-3000000.0000000005</v>
      </c>
      <c r="P1620" s="63">
        <f ca="1">SUMIF($3:$3,P$2,1620:1620)</f>
        <v>-3000000.0000000005</v>
      </c>
      <c r="R1620" s="33"/>
      <c r="S1620" s="148">
        <f t="shared" ref="S1620:AX1629" ca="1" si="2144">-S1619*S1618</f>
        <v>-250000.00000000003</v>
      </c>
      <c r="T1620" s="148">
        <f t="shared" ca="1" si="2144"/>
        <v>-250000.00000000003</v>
      </c>
      <c r="U1620" s="148">
        <f t="shared" ca="1" si="2144"/>
        <v>-250000.00000000003</v>
      </c>
      <c r="V1620" s="148">
        <f t="shared" ca="1" si="2144"/>
        <v>-250000.00000000003</v>
      </c>
      <c r="W1620" s="148">
        <f t="shared" ca="1" si="2144"/>
        <v>-250000.00000000003</v>
      </c>
      <c r="X1620" s="148">
        <f t="shared" ca="1" si="2144"/>
        <v>-250000.00000000003</v>
      </c>
      <c r="Y1620" s="148">
        <f t="shared" ca="1" si="2144"/>
        <v>-250000.00000000003</v>
      </c>
      <c r="Z1620" s="148">
        <f t="shared" ca="1" si="2144"/>
        <v>-250000.00000000003</v>
      </c>
      <c r="AA1620" s="148">
        <f t="shared" ca="1" si="2144"/>
        <v>-250000.00000000003</v>
      </c>
      <c r="AB1620" s="148">
        <f t="shared" ca="1" si="2144"/>
        <v>-250000.00000000003</v>
      </c>
      <c r="AC1620" s="148">
        <f t="shared" ca="1" si="2144"/>
        <v>-250000.00000000003</v>
      </c>
      <c r="AD1620" s="148">
        <f t="shared" ca="1" si="2144"/>
        <v>-250000.00000000003</v>
      </c>
      <c r="AE1620" s="148">
        <f t="shared" ca="1" si="2144"/>
        <v>-250000.00000000003</v>
      </c>
      <c r="AF1620" s="148">
        <f t="shared" ca="1" si="2144"/>
        <v>-250000.00000000003</v>
      </c>
      <c r="AG1620" s="148">
        <f t="shared" ca="1" si="2144"/>
        <v>-250000.00000000003</v>
      </c>
      <c r="AH1620" s="148">
        <f t="shared" ca="1" si="2144"/>
        <v>-250000.00000000003</v>
      </c>
      <c r="AI1620" s="148">
        <f t="shared" ca="1" si="2144"/>
        <v>-250000.00000000003</v>
      </c>
      <c r="AJ1620" s="148">
        <f t="shared" ca="1" si="2144"/>
        <v>-250000.00000000003</v>
      </c>
      <c r="AK1620" s="148">
        <f t="shared" ca="1" si="2144"/>
        <v>-250000.00000000003</v>
      </c>
      <c r="AL1620" s="148">
        <f t="shared" ca="1" si="2144"/>
        <v>-250000.00000000003</v>
      </c>
      <c r="AM1620" s="148">
        <f t="shared" ca="1" si="2144"/>
        <v>-250000.00000000003</v>
      </c>
      <c r="AN1620" s="148">
        <f t="shared" ca="1" si="2144"/>
        <v>-250000.00000000003</v>
      </c>
      <c r="AO1620" s="148">
        <f t="shared" ca="1" si="2144"/>
        <v>-250000.00000000003</v>
      </c>
      <c r="AP1620" s="148">
        <f t="shared" ca="1" si="2144"/>
        <v>-250000.00000000003</v>
      </c>
      <c r="AQ1620" s="148">
        <f t="shared" ca="1" si="2144"/>
        <v>-250000.00000000003</v>
      </c>
      <c r="AR1620" s="148">
        <f t="shared" ca="1" si="2144"/>
        <v>-250000.00000000003</v>
      </c>
      <c r="AS1620" s="148">
        <f t="shared" ca="1" si="2144"/>
        <v>-250000.00000000003</v>
      </c>
      <c r="AT1620" s="148">
        <f t="shared" ca="1" si="2144"/>
        <v>-250000.00000000003</v>
      </c>
      <c r="AU1620" s="148">
        <f t="shared" ca="1" si="2144"/>
        <v>-250000.00000000003</v>
      </c>
      <c r="AV1620" s="148">
        <f t="shared" ca="1" si="2144"/>
        <v>-250000.00000000003</v>
      </c>
      <c r="AW1620" s="148">
        <f t="shared" ca="1" si="2144"/>
        <v>-250000.00000000003</v>
      </c>
      <c r="AX1620" s="148">
        <f t="shared" ca="1" si="2144"/>
        <v>-250000.00000000003</v>
      </c>
      <c r="AY1620" s="148">
        <f t="shared" ref="AY1620:CD1629" ca="1" si="2145">-AY1619*AY1618</f>
        <v>-250000.00000000003</v>
      </c>
      <c r="AZ1620" s="148">
        <f t="shared" ca="1" si="2145"/>
        <v>-250000.00000000003</v>
      </c>
      <c r="BA1620" s="148">
        <f t="shared" ca="1" si="2145"/>
        <v>-250000.00000000003</v>
      </c>
      <c r="BB1620" s="148">
        <f t="shared" ca="1" si="2145"/>
        <v>-250000.00000000003</v>
      </c>
      <c r="BC1620" s="148">
        <f t="shared" ca="1" si="2145"/>
        <v>-250000.00000000003</v>
      </c>
      <c r="BD1620" s="148">
        <f t="shared" ca="1" si="2145"/>
        <v>-250000.00000000003</v>
      </c>
      <c r="BE1620" s="148">
        <f t="shared" ca="1" si="2145"/>
        <v>-250000.00000000003</v>
      </c>
      <c r="BF1620" s="148">
        <f t="shared" ca="1" si="2145"/>
        <v>-250000.00000000003</v>
      </c>
      <c r="BG1620" s="148">
        <f t="shared" ca="1" si="2145"/>
        <v>-250000.00000000003</v>
      </c>
      <c r="BH1620" s="148">
        <f t="shared" ca="1" si="2145"/>
        <v>-250000.00000000003</v>
      </c>
      <c r="BI1620" s="148">
        <f t="shared" ca="1" si="2145"/>
        <v>-250000.00000000003</v>
      </c>
      <c r="BJ1620" s="148">
        <f t="shared" ca="1" si="2145"/>
        <v>-250000.00000000003</v>
      </c>
      <c r="BK1620" s="148">
        <f t="shared" ca="1" si="2145"/>
        <v>-250000.00000000003</v>
      </c>
      <c r="BL1620" s="148">
        <f t="shared" ca="1" si="2145"/>
        <v>-250000.00000000003</v>
      </c>
      <c r="BM1620" s="148">
        <f t="shared" ca="1" si="2145"/>
        <v>-250000.00000000003</v>
      </c>
      <c r="BN1620" s="148">
        <f t="shared" ca="1" si="2145"/>
        <v>-250000.00000000003</v>
      </c>
      <c r="BO1620" s="148">
        <f t="shared" ca="1" si="2145"/>
        <v>-250000.00000000003</v>
      </c>
      <c r="BP1620" s="148">
        <f t="shared" ca="1" si="2145"/>
        <v>-250000.00000000003</v>
      </c>
      <c r="BQ1620" s="148">
        <f t="shared" ca="1" si="2145"/>
        <v>-250000.00000000003</v>
      </c>
      <c r="BR1620" s="148">
        <f t="shared" ca="1" si="2145"/>
        <v>-250000.00000000003</v>
      </c>
      <c r="BS1620" s="148">
        <f t="shared" ca="1" si="2145"/>
        <v>-250000.00000000003</v>
      </c>
      <c r="BT1620" s="148">
        <f t="shared" ca="1" si="2145"/>
        <v>-250000.00000000003</v>
      </c>
      <c r="BU1620" s="148">
        <f t="shared" ca="1" si="2145"/>
        <v>-250000.00000000003</v>
      </c>
      <c r="BV1620" s="148">
        <f t="shared" ca="1" si="2145"/>
        <v>-250000.00000000003</v>
      </c>
      <c r="BW1620" s="148">
        <f t="shared" ca="1" si="2145"/>
        <v>-250000.00000000003</v>
      </c>
      <c r="BX1620" s="148">
        <f t="shared" ca="1" si="2145"/>
        <v>-250000.00000000003</v>
      </c>
      <c r="BY1620" s="148">
        <f t="shared" ca="1" si="2145"/>
        <v>-250000.00000000003</v>
      </c>
      <c r="BZ1620" s="148">
        <f t="shared" ca="1" si="2145"/>
        <v>-250000.00000000003</v>
      </c>
      <c r="CA1620" s="148">
        <f t="shared" ca="1" si="2145"/>
        <v>-250000.00000000003</v>
      </c>
      <c r="CB1620" s="148">
        <f t="shared" ca="1" si="2145"/>
        <v>-250000.00000000003</v>
      </c>
      <c r="CC1620" s="148">
        <f t="shared" ca="1" si="2145"/>
        <v>-250000.00000000003</v>
      </c>
      <c r="CD1620" s="148">
        <f t="shared" ca="1" si="2145"/>
        <v>-250000.00000000003</v>
      </c>
      <c r="CE1620" s="148">
        <f t="shared" ref="CE1620:CL1629" ca="1" si="2146">-CE1619*CE1618</f>
        <v>-250000.00000000003</v>
      </c>
      <c r="CF1620" s="148">
        <f t="shared" ca="1" si="2146"/>
        <v>-250000.00000000003</v>
      </c>
      <c r="CG1620" s="148">
        <f t="shared" ca="1" si="2146"/>
        <v>-250000.00000000003</v>
      </c>
      <c r="CH1620" s="148">
        <f t="shared" ca="1" si="2146"/>
        <v>-250000.00000000003</v>
      </c>
      <c r="CI1620" s="148">
        <f t="shared" ca="1" si="2146"/>
        <v>-250000.00000000003</v>
      </c>
      <c r="CJ1620" s="148">
        <f t="shared" ca="1" si="2146"/>
        <v>-250000.00000000003</v>
      </c>
      <c r="CK1620" s="148">
        <f t="shared" ca="1" si="2146"/>
        <v>-250000.00000000003</v>
      </c>
      <c r="CL1620" s="148">
        <f t="shared" ca="1" si="2146"/>
        <v>-250000.00000000003</v>
      </c>
      <c r="CN1620" s="78"/>
      <c r="CO1620" s="148" t="e">
        <f t="shared" ref="CO1620:DK1629" ca="1" si="2147">-CO1619*CO1618</f>
        <v>#N/A</v>
      </c>
      <c r="CP1620" s="148" t="e">
        <f t="shared" ca="1" si="2147"/>
        <v>#N/A</v>
      </c>
      <c r="CQ1620" s="148" t="e">
        <f t="shared" ca="1" si="2147"/>
        <v>#N/A</v>
      </c>
      <c r="CR1620" s="148" t="e">
        <f t="shared" ca="1" si="2147"/>
        <v>#N/A</v>
      </c>
      <c r="CS1620" s="148" t="e">
        <f t="shared" ca="1" si="2147"/>
        <v>#N/A</v>
      </c>
      <c r="CT1620" s="148" t="e">
        <f t="shared" ca="1" si="2147"/>
        <v>#N/A</v>
      </c>
      <c r="CU1620" s="148" t="e">
        <f t="shared" ca="1" si="2147"/>
        <v>#N/A</v>
      </c>
      <c r="CV1620" s="148" t="e">
        <f t="shared" ca="1" si="2147"/>
        <v>#N/A</v>
      </c>
      <c r="CW1620" s="148" t="e">
        <f t="shared" ca="1" si="2147"/>
        <v>#N/A</v>
      </c>
      <c r="CX1620" s="148" t="e">
        <f t="shared" ca="1" si="2147"/>
        <v>#N/A</v>
      </c>
      <c r="CY1620" s="148" t="e">
        <f t="shared" ca="1" si="2147"/>
        <v>#N/A</v>
      </c>
      <c r="CZ1620" s="148" t="e">
        <f t="shared" ca="1" si="2147"/>
        <v>#N/A</v>
      </c>
      <c r="DA1620" s="148" t="e">
        <f t="shared" ca="1" si="2147"/>
        <v>#N/A</v>
      </c>
      <c r="DB1620" s="148" t="e">
        <f t="shared" ca="1" si="2147"/>
        <v>#N/A</v>
      </c>
      <c r="DC1620" s="148" t="e">
        <f t="shared" ca="1" si="2147"/>
        <v>#N/A</v>
      </c>
      <c r="DD1620" s="148" t="e">
        <f t="shared" ca="1" si="2147"/>
        <v>#N/A</v>
      </c>
      <c r="DE1620" s="148" t="e">
        <f t="shared" ca="1" si="2147"/>
        <v>#N/A</v>
      </c>
      <c r="DF1620" s="148" t="e">
        <f t="shared" ca="1" si="2147"/>
        <v>#N/A</v>
      </c>
      <c r="DG1620" s="148" t="e">
        <f t="shared" ca="1" si="2147"/>
        <v>#N/A</v>
      </c>
      <c r="DH1620" s="148" t="e">
        <f t="shared" ca="1" si="2147"/>
        <v>#N/A</v>
      </c>
      <c r="DI1620" s="148" t="e">
        <f t="shared" ca="1" si="2147"/>
        <v>#N/A</v>
      </c>
      <c r="DJ1620" s="148" t="e">
        <f t="shared" ca="1" si="2147"/>
        <v>#N/A</v>
      </c>
      <c r="DK1620" s="148" t="e">
        <f t="shared" ca="1" si="2147"/>
        <v>#N/A</v>
      </c>
      <c r="DL1620" s="148" t="e">
        <f t="shared" ref="DL1620:DL1629" ca="1" si="2148">-DL1619*DL1618</f>
        <v>#N/A</v>
      </c>
    </row>
    <row r="1621" spans="1:116" x14ac:dyDescent="0.4">
      <c r="B1621" t="s">
        <v>244</v>
      </c>
      <c r="D1621" t="s">
        <v>764</v>
      </c>
      <c r="E1621" s="8" t="str">
        <f t="shared" si="2143"/>
        <v>1621 DCHC-S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764</v>
      </c>
      <c r="E1622" s="8" t="str">
        <f>ROW()&amp;" "&amp;D1622</f>
        <v>1622 DCHC-S</v>
      </c>
      <c r="G1622" s="136" t="str">
        <f>G1608</f>
        <v>primary unit</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764</v>
      </c>
      <c r="E1623" s="8" t="str">
        <f t="shared" si="2143"/>
        <v>1623 DCHC-S</v>
      </c>
      <c r="G1623" s="136" t="str">
        <f t="shared" ref="G1623:G1638" si="2149">G1609</f>
        <v>Primary revenue driver</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764</v>
      </c>
      <c r="E1624" s="8" t="str">
        <f t="shared" si="2143"/>
        <v>1624 DCHC-S</v>
      </c>
      <c r="G1624" s="136" t="str">
        <f t="shared" si="2149"/>
        <v>Primary volume driver</v>
      </c>
      <c r="K1624" s="53"/>
      <c r="L1624" s="53"/>
      <c r="M1624" s="53"/>
      <c r="N1624" s="53"/>
      <c r="O1624" s="53"/>
      <c r="P1624" s="53"/>
      <c r="R1624" s="24"/>
      <c r="S1624" s="80" t="str">
        <f>S1609</f>
        <v>S$16</v>
      </c>
      <c r="T1624" s="80" t="str">
        <f t="shared" ref="T1624:CE1633" si="2150">T1609</f>
        <v>T$16</v>
      </c>
      <c r="U1624" s="80" t="str">
        <f t="shared" si="2150"/>
        <v>U$16</v>
      </c>
      <c r="V1624" s="80" t="str">
        <f t="shared" si="2150"/>
        <v>V$16</v>
      </c>
      <c r="W1624" s="80" t="str">
        <f t="shared" si="2150"/>
        <v>W$16</v>
      </c>
      <c r="X1624" s="80" t="str">
        <f t="shared" si="2150"/>
        <v>X$16</v>
      </c>
      <c r="Y1624" s="80" t="str">
        <f t="shared" si="2150"/>
        <v>Y$16</v>
      </c>
      <c r="Z1624" s="80" t="str">
        <f t="shared" si="2150"/>
        <v>Z$16</v>
      </c>
      <c r="AA1624" s="80" t="str">
        <f t="shared" si="2150"/>
        <v>AA$16</v>
      </c>
      <c r="AB1624" s="80" t="str">
        <f t="shared" si="2150"/>
        <v>AB$16</v>
      </c>
      <c r="AC1624" s="80" t="str">
        <f t="shared" si="2150"/>
        <v>AC$16</v>
      </c>
      <c r="AD1624" s="80" t="str">
        <f t="shared" si="2150"/>
        <v>AD$16</v>
      </c>
      <c r="AE1624" s="80" t="str">
        <f t="shared" si="2150"/>
        <v>AE$16</v>
      </c>
      <c r="AF1624" s="80" t="str">
        <f t="shared" si="2150"/>
        <v>AF$16</v>
      </c>
      <c r="AG1624" s="80" t="str">
        <f t="shared" si="2150"/>
        <v>AG$16</v>
      </c>
      <c r="AH1624" s="80" t="str">
        <f t="shared" si="2150"/>
        <v>AH$16</v>
      </c>
      <c r="AI1624" s="80" t="str">
        <f t="shared" si="2150"/>
        <v>AI$16</v>
      </c>
      <c r="AJ1624" s="80" t="str">
        <f t="shared" si="2150"/>
        <v>AJ$16</v>
      </c>
      <c r="AK1624" s="80" t="str">
        <f t="shared" si="2150"/>
        <v>AK$16</v>
      </c>
      <c r="AL1624" s="80" t="str">
        <f t="shared" si="2150"/>
        <v>AL$16</v>
      </c>
      <c r="AM1624" s="80" t="str">
        <f t="shared" si="2150"/>
        <v>AM$16</v>
      </c>
      <c r="AN1624" s="80" t="str">
        <f t="shared" si="2150"/>
        <v>AN$16</v>
      </c>
      <c r="AO1624" s="80" t="str">
        <f t="shared" si="2150"/>
        <v>AO$16</v>
      </c>
      <c r="AP1624" s="80" t="str">
        <f t="shared" si="2150"/>
        <v>AP$16</v>
      </c>
      <c r="AQ1624" s="80" t="str">
        <f t="shared" si="2150"/>
        <v>AQ$16</v>
      </c>
      <c r="AR1624" s="80" t="str">
        <f t="shared" si="2150"/>
        <v>AR$16</v>
      </c>
      <c r="AS1624" s="80" t="str">
        <f t="shared" si="2150"/>
        <v>AS$16</v>
      </c>
      <c r="AT1624" s="80" t="str">
        <f t="shared" si="2150"/>
        <v>AT$16</v>
      </c>
      <c r="AU1624" s="80" t="str">
        <f t="shared" si="2150"/>
        <v>AU$16</v>
      </c>
      <c r="AV1624" s="80" t="str">
        <f t="shared" si="2150"/>
        <v>AV$16</v>
      </c>
      <c r="AW1624" s="80" t="str">
        <f t="shared" si="2150"/>
        <v>AW$16</v>
      </c>
      <c r="AX1624" s="80" t="str">
        <f t="shared" si="2150"/>
        <v>AX$16</v>
      </c>
      <c r="AY1624" s="80" t="str">
        <f t="shared" si="2150"/>
        <v>AY$16</v>
      </c>
      <c r="AZ1624" s="80" t="str">
        <f t="shared" si="2150"/>
        <v>AZ$16</v>
      </c>
      <c r="BA1624" s="80" t="str">
        <f t="shared" si="2150"/>
        <v>BA$16</v>
      </c>
      <c r="BB1624" s="80" t="str">
        <f t="shared" si="2150"/>
        <v>BB$16</v>
      </c>
      <c r="BC1624" s="80" t="str">
        <f t="shared" si="2150"/>
        <v>BC$16</v>
      </c>
      <c r="BD1624" s="80" t="str">
        <f t="shared" si="2150"/>
        <v>BD$16</v>
      </c>
      <c r="BE1624" s="80" t="str">
        <f t="shared" si="2150"/>
        <v>BE$16</v>
      </c>
      <c r="BF1624" s="80" t="str">
        <f t="shared" si="2150"/>
        <v>BF$16</v>
      </c>
      <c r="BG1624" s="80" t="str">
        <f t="shared" si="2150"/>
        <v>BG$16</v>
      </c>
      <c r="BH1624" s="80" t="str">
        <f t="shared" si="2150"/>
        <v>BH$16</v>
      </c>
      <c r="BI1624" s="80" t="str">
        <f t="shared" si="2150"/>
        <v>BI$16</v>
      </c>
      <c r="BJ1624" s="80" t="str">
        <f t="shared" si="2150"/>
        <v>BJ$16</v>
      </c>
      <c r="BK1624" s="80" t="str">
        <f t="shared" si="2150"/>
        <v>BK$16</v>
      </c>
      <c r="BL1624" s="80" t="str">
        <f t="shared" si="2150"/>
        <v>BL$16</v>
      </c>
      <c r="BM1624" s="80" t="str">
        <f t="shared" si="2150"/>
        <v>BM$16</v>
      </c>
      <c r="BN1624" s="80" t="str">
        <f t="shared" si="2150"/>
        <v>BN$16</v>
      </c>
      <c r="BO1624" s="80" t="str">
        <f t="shared" si="2150"/>
        <v>BO$16</v>
      </c>
      <c r="BP1624" s="80" t="str">
        <f t="shared" si="2150"/>
        <v>BP$16</v>
      </c>
      <c r="BQ1624" s="80" t="str">
        <f t="shared" si="2150"/>
        <v>BQ$16</v>
      </c>
      <c r="BR1624" s="80" t="str">
        <f t="shared" si="2150"/>
        <v>BR$16</v>
      </c>
      <c r="BS1624" s="80" t="str">
        <f t="shared" si="2150"/>
        <v>BS$16</v>
      </c>
      <c r="BT1624" s="80" t="str">
        <f t="shared" si="2150"/>
        <v>BT$16</v>
      </c>
      <c r="BU1624" s="80" t="str">
        <f t="shared" si="2150"/>
        <v>BU$16</v>
      </c>
      <c r="BV1624" s="80" t="str">
        <f t="shared" si="2150"/>
        <v>BV$16</v>
      </c>
      <c r="BW1624" s="80" t="str">
        <f t="shared" si="2150"/>
        <v>BW$16</v>
      </c>
      <c r="BX1624" s="80" t="str">
        <f t="shared" si="2150"/>
        <v>BX$16</v>
      </c>
      <c r="BY1624" s="80" t="str">
        <f t="shared" si="2150"/>
        <v>BY$16</v>
      </c>
      <c r="BZ1624" s="80" t="str">
        <f t="shared" si="2150"/>
        <v>BZ$16</v>
      </c>
      <c r="CA1624" s="80" t="str">
        <f t="shared" si="2150"/>
        <v>CA$16</v>
      </c>
      <c r="CB1624" s="80" t="str">
        <f t="shared" si="2150"/>
        <v>CB$16</v>
      </c>
      <c r="CC1624" s="80" t="str">
        <f t="shared" si="2150"/>
        <v>CC$16</v>
      </c>
      <c r="CD1624" s="80" t="str">
        <f t="shared" si="2150"/>
        <v>CD$16</v>
      </c>
      <c r="CE1624" s="80" t="str">
        <f t="shared" si="2150"/>
        <v>CE$16</v>
      </c>
      <c r="CF1624" s="80" t="str">
        <f t="shared" ref="CF1624:CL1633" si="2151">CF1609</f>
        <v>CF$16</v>
      </c>
      <c r="CG1624" s="80" t="str">
        <f t="shared" si="2151"/>
        <v>CG$16</v>
      </c>
      <c r="CH1624" s="80" t="str">
        <f t="shared" si="2151"/>
        <v>CH$16</v>
      </c>
      <c r="CI1624" s="80" t="str">
        <f t="shared" si="2151"/>
        <v>CI$16</v>
      </c>
      <c r="CJ1624" s="80" t="str">
        <f t="shared" si="2151"/>
        <v>CJ$16</v>
      </c>
      <c r="CK1624" s="80" t="str">
        <f t="shared" si="2151"/>
        <v>CK$16</v>
      </c>
      <c r="CL1624" s="80" t="str">
        <f t="shared" si="2151"/>
        <v>CL$16</v>
      </c>
      <c r="CO1624" s="80" t="str">
        <f t="shared" ref="CO1624:DK1633" si="2152">CO1609</f>
        <v>CO$16</v>
      </c>
      <c r="CP1624" s="80" t="str">
        <f t="shared" si="2152"/>
        <v>CP$16</v>
      </c>
      <c r="CQ1624" s="80" t="str">
        <f t="shared" si="2152"/>
        <v>CQ$16</v>
      </c>
      <c r="CR1624" s="80" t="str">
        <f t="shared" si="2152"/>
        <v>CR$16</v>
      </c>
      <c r="CS1624" s="80" t="str">
        <f t="shared" si="2152"/>
        <v>CS$16</v>
      </c>
      <c r="CT1624" s="80" t="str">
        <f t="shared" si="2152"/>
        <v>CT$16</v>
      </c>
      <c r="CU1624" s="80" t="str">
        <f t="shared" si="2152"/>
        <v>CU$16</v>
      </c>
      <c r="CV1624" s="80" t="str">
        <f t="shared" si="2152"/>
        <v>CV$16</v>
      </c>
      <c r="CW1624" s="80" t="str">
        <f t="shared" si="2152"/>
        <v>CW$16</v>
      </c>
      <c r="CX1624" s="80" t="str">
        <f t="shared" si="2152"/>
        <v>CX$16</v>
      </c>
      <c r="CY1624" s="80" t="str">
        <f t="shared" si="2152"/>
        <v>CY$16</v>
      </c>
      <c r="CZ1624" s="80" t="str">
        <f t="shared" si="2152"/>
        <v>CZ$16</v>
      </c>
      <c r="DA1624" s="80" t="str">
        <f t="shared" si="2152"/>
        <v>DA$16</v>
      </c>
      <c r="DB1624" s="80" t="str">
        <f t="shared" si="2152"/>
        <v>DB$16</v>
      </c>
      <c r="DC1624" s="80" t="str">
        <f t="shared" si="2152"/>
        <v>DC$16</v>
      </c>
      <c r="DD1624" s="80" t="str">
        <f t="shared" si="2152"/>
        <v>DD$16</v>
      </c>
      <c r="DE1624" s="80" t="str">
        <f t="shared" si="2152"/>
        <v>DE$16</v>
      </c>
      <c r="DF1624" s="80" t="str">
        <f t="shared" si="2152"/>
        <v>DF$16</v>
      </c>
      <c r="DG1624" s="80" t="str">
        <f t="shared" si="2152"/>
        <v>DG$16</v>
      </c>
      <c r="DH1624" s="80" t="str">
        <f t="shared" si="2152"/>
        <v>DH$16</v>
      </c>
      <c r="DI1624" s="80" t="str">
        <f t="shared" si="2152"/>
        <v>DI$16</v>
      </c>
      <c r="DJ1624" s="80" t="str">
        <f t="shared" si="2152"/>
        <v>DJ$16</v>
      </c>
      <c r="DK1624" s="80" t="str">
        <f t="shared" si="2152"/>
        <v>DK$16</v>
      </c>
      <c r="DL1624" s="80" t="str">
        <f t="shared" ref="DL1624:DL1633" si="2153">DL1609</f>
        <v>DL$16</v>
      </c>
    </row>
    <row r="1625" spans="1:116" x14ac:dyDescent="0.4">
      <c r="B1625" t="s">
        <v>332</v>
      </c>
      <c r="D1625" t="s">
        <v>764</v>
      </c>
      <c r="E1625" s="8" t="str">
        <f t="shared" si="2143"/>
        <v>1625 DCHC-S</v>
      </c>
      <c r="G1625" s="191" t="str">
        <f>G1615</f>
        <v>Headcount - volume driven:</v>
      </c>
      <c r="H1625" s="12"/>
      <c r="I1625" s="60"/>
      <c r="J1625" s="60"/>
      <c r="K1625" s="15"/>
      <c r="L1625" s="15"/>
      <c r="M1625" s="15"/>
      <c r="N1625" s="15"/>
      <c r="O1625" s="15"/>
      <c r="P1625" s="15"/>
      <c r="R1625" s="15"/>
      <c r="S1625" s="80" t="str">
        <f>S1610</f>
        <v>S$17</v>
      </c>
      <c r="T1625" s="80" t="str">
        <f t="shared" ref="T1625:CE1634" si="2154">T1610</f>
        <v>T$17</v>
      </c>
      <c r="U1625" s="80" t="str">
        <f t="shared" si="2154"/>
        <v>U$17</v>
      </c>
      <c r="V1625" s="80" t="str">
        <f t="shared" si="2154"/>
        <v>V$17</v>
      </c>
      <c r="W1625" s="80" t="str">
        <f t="shared" si="2154"/>
        <v>W$17</v>
      </c>
      <c r="X1625" s="80" t="str">
        <f t="shared" si="2154"/>
        <v>X$17</v>
      </c>
      <c r="Y1625" s="80" t="str">
        <f t="shared" si="2154"/>
        <v>Y$17</v>
      </c>
      <c r="Z1625" s="80" t="str">
        <f t="shared" si="2154"/>
        <v>Z$17</v>
      </c>
      <c r="AA1625" s="80" t="str">
        <f t="shared" si="2154"/>
        <v>AA$17</v>
      </c>
      <c r="AB1625" s="80" t="str">
        <f t="shared" si="2154"/>
        <v>AB$17</v>
      </c>
      <c r="AC1625" s="80" t="str">
        <f t="shared" si="2154"/>
        <v>AC$17</v>
      </c>
      <c r="AD1625" s="80" t="str">
        <f t="shared" si="2154"/>
        <v>AD$17</v>
      </c>
      <c r="AE1625" s="80" t="str">
        <f t="shared" si="2154"/>
        <v>AE$17</v>
      </c>
      <c r="AF1625" s="80" t="str">
        <f t="shared" si="2154"/>
        <v>AF$17</v>
      </c>
      <c r="AG1625" s="80" t="str">
        <f t="shared" si="2154"/>
        <v>AG$17</v>
      </c>
      <c r="AH1625" s="80" t="str">
        <f t="shared" si="2154"/>
        <v>AH$17</v>
      </c>
      <c r="AI1625" s="80" t="str">
        <f t="shared" si="2154"/>
        <v>AI$17</v>
      </c>
      <c r="AJ1625" s="80" t="str">
        <f t="shared" si="2154"/>
        <v>AJ$17</v>
      </c>
      <c r="AK1625" s="80" t="str">
        <f t="shared" si="2154"/>
        <v>AK$17</v>
      </c>
      <c r="AL1625" s="80" t="str">
        <f t="shared" si="2154"/>
        <v>AL$17</v>
      </c>
      <c r="AM1625" s="80" t="str">
        <f t="shared" si="2154"/>
        <v>AM$17</v>
      </c>
      <c r="AN1625" s="80" t="str">
        <f t="shared" si="2154"/>
        <v>AN$17</v>
      </c>
      <c r="AO1625" s="80" t="str">
        <f t="shared" si="2154"/>
        <v>AO$17</v>
      </c>
      <c r="AP1625" s="80" t="str">
        <f t="shared" si="2154"/>
        <v>AP$17</v>
      </c>
      <c r="AQ1625" s="80" t="str">
        <f t="shared" si="2154"/>
        <v>AQ$17</v>
      </c>
      <c r="AR1625" s="80" t="str">
        <f t="shared" si="2154"/>
        <v>AR$17</v>
      </c>
      <c r="AS1625" s="80" t="str">
        <f t="shared" si="2154"/>
        <v>AS$17</v>
      </c>
      <c r="AT1625" s="80" t="str">
        <f t="shared" si="2154"/>
        <v>AT$17</v>
      </c>
      <c r="AU1625" s="80" t="str">
        <f t="shared" si="2154"/>
        <v>AU$17</v>
      </c>
      <c r="AV1625" s="80" t="str">
        <f t="shared" si="2154"/>
        <v>AV$17</v>
      </c>
      <c r="AW1625" s="80" t="str">
        <f t="shared" si="2154"/>
        <v>AW$17</v>
      </c>
      <c r="AX1625" s="80" t="str">
        <f t="shared" si="2154"/>
        <v>AX$17</v>
      </c>
      <c r="AY1625" s="80" t="str">
        <f t="shared" si="2154"/>
        <v>AY$17</v>
      </c>
      <c r="AZ1625" s="80" t="str">
        <f t="shared" si="2154"/>
        <v>AZ$17</v>
      </c>
      <c r="BA1625" s="80" t="str">
        <f t="shared" si="2154"/>
        <v>BA$17</v>
      </c>
      <c r="BB1625" s="80" t="str">
        <f t="shared" si="2154"/>
        <v>BB$17</v>
      </c>
      <c r="BC1625" s="80" t="str">
        <f t="shared" si="2154"/>
        <v>BC$17</v>
      </c>
      <c r="BD1625" s="80" t="str">
        <f t="shared" si="2154"/>
        <v>BD$17</v>
      </c>
      <c r="BE1625" s="80" t="str">
        <f t="shared" si="2154"/>
        <v>BE$17</v>
      </c>
      <c r="BF1625" s="80" t="str">
        <f t="shared" si="2154"/>
        <v>BF$17</v>
      </c>
      <c r="BG1625" s="80" t="str">
        <f t="shared" si="2154"/>
        <v>BG$17</v>
      </c>
      <c r="BH1625" s="80" t="str">
        <f t="shared" si="2154"/>
        <v>BH$17</v>
      </c>
      <c r="BI1625" s="80" t="str">
        <f t="shared" si="2154"/>
        <v>BI$17</v>
      </c>
      <c r="BJ1625" s="80" t="str">
        <f t="shared" si="2154"/>
        <v>BJ$17</v>
      </c>
      <c r="BK1625" s="80" t="str">
        <f t="shared" si="2154"/>
        <v>BK$17</v>
      </c>
      <c r="BL1625" s="80" t="str">
        <f t="shared" si="2154"/>
        <v>BL$17</v>
      </c>
      <c r="BM1625" s="80" t="str">
        <f t="shared" si="2154"/>
        <v>BM$17</v>
      </c>
      <c r="BN1625" s="80" t="str">
        <f t="shared" si="2154"/>
        <v>BN$17</v>
      </c>
      <c r="BO1625" s="80" t="str">
        <f t="shared" si="2154"/>
        <v>BO$17</v>
      </c>
      <c r="BP1625" s="80" t="str">
        <f t="shared" si="2154"/>
        <v>BP$17</v>
      </c>
      <c r="BQ1625" s="80" t="str">
        <f t="shared" si="2154"/>
        <v>BQ$17</v>
      </c>
      <c r="BR1625" s="80" t="str">
        <f t="shared" si="2154"/>
        <v>BR$17</v>
      </c>
      <c r="BS1625" s="80" t="str">
        <f t="shared" si="2154"/>
        <v>BS$17</v>
      </c>
      <c r="BT1625" s="80" t="str">
        <f t="shared" si="2154"/>
        <v>BT$17</v>
      </c>
      <c r="BU1625" s="80" t="str">
        <f t="shared" si="2154"/>
        <v>BU$17</v>
      </c>
      <c r="BV1625" s="80" t="str">
        <f t="shared" si="2154"/>
        <v>BV$17</v>
      </c>
      <c r="BW1625" s="80" t="str">
        <f t="shared" si="2154"/>
        <v>BW$17</v>
      </c>
      <c r="BX1625" s="80" t="str">
        <f t="shared" si="2154"/>
        <v>BX$17</v>
      </c>
      <c r="BY1625" s="80" t="str">
        <f t="shared" si="2154"/>
        <v>BY$17</v>
      </c>
      <c r="BZ1625" s="80" t="str">
        <f t="shared" si="2154"/>
        <v>BZ$17</v>
      </c>
      <c r="CA1625" s="80" t="str">
        <f t="shared" si="2154"/>
        <v>CA$17</v>
      </c>
      <c r="CB1625" s="80" t="str">
        <f t="shared" si="2154"/>
        <v>CB$17</v>
      </c>
      <c r="CC1625" s="80" t="str">
        <f t="shared" si="2154"/>
        <v>CC$17</v>
      </c>
      <c r="CD1625" s="80" t="str">
        <f t="shared" si="2154"/>
        <v>CD$17</v>
      </c>
      <c r="CE1625" s="80" t="str">
        <f t="shared" si="2154"/>
        <v>CE$17</v>
      </c>
      <c r="CF1625" s="80" t="str">
        <f t="shared" ref="CF1625:CL1634" si="2155">CF1610</f>
        <v>CF$17</v>
      </c>
      <c r="CG1625" s="80" t="str">
        <f t="shared" si="2155"/>
        <v>CG$17</v>
      </c>
      <c r="CH1625" s="80" t="str">
        <f t="shared" si="2155"/>
        <v>CH$17</v>
      </c>
      <c r="CI1625" s="80" t="str">
        <f t="shared" si="2155"/>
        <v>CI$17</v>
      </c>
      <c r="CJ1625" s="80" t="str">
        <f t="shared" si="2155"/>
        <v>CJ$17</v>
      </c>
      <c r="CK1625" s="80" t="str">
        <f t="shared" si="2155"/>
        <v>CK$17</v>
      </c>
      <c r="CL1625" s="80" t="str">
        <f t="shared" si="2155"/>
        <v>CL$17</v>
      </c>
      <c r="CN1625" s="60"/>
      <c r="CO1625" s="80" t="str">
        <f t="shared" ref="CO1625:DK1634" si="2156">CO1610</f>
        <v>CO$17</v>
      </c>
      <c r="CP1625" s="80" t="str">
        <f t="shared" si="2156"/>
        <v>CP$17</v>
      </c>
      <c r="CQ1625" s="80" t="str">
        <f t="shared" si="2156"/>
        <v>CQ$17</v>
      </c>
      <c r="CR1625" s="80" t="str">
        <f t="shared" si="2156"/>
        <v>CR$17</v>
      </c>
      <c r="CS1625" s="80" t="str">
        <f t="shared" si="2156"/>
        <v>CS$17</v>
      </c>
      <c r="CT1625" s="80" t="str">
        <f t="shared" si="2156"/>
        <v>CT$17</v>
      </c>
      <c r="CU1625" s="80" t="str">
        <f t="shared" si="2156"/>
        <v>CU$17</v>
      </c>
      <c r="CV1625" s="80" t="str">
        <f t="shared" si="2156"/>
        <v>CV$17</v>
      </c>
      <c r="CW1625" s="80" t="str">
        <f t="shared" si="2156"/>
        <v>CW$17</v>
      </c>
      <c r="CX1625" s="80" t="str">
        <f t="shared" si="2156"/>
        <v>CX$17</v>
      </c>
      <c r="CY1625" s="80" t="str">
        <f t="shared" si="2156"/>
        <v>CY$17</v>
      </c>
      <c r="CZ1625" s="80" t="str">
        <f t="shared" si="2156"/>
        <v>CZ$17</v>
      </c>
      <c r="DA1625" s="80" t="str">
        <f t="shared" si="2156"/>
        <v>DA$17</v>
      </c>
      <c r="DB1625" s="80" t="str">
        <f t="shared" si="2156"/>
        <v>DB$17</v>
      </c>
      <c r="DC1625" s="80" t="str">
        <f t="shared" si="2156"/>
        <v>DC$17</v>
      </c>
      <c r="DD1625" s="80" t="str">
        <f t="shared" si="2156"/>
        <v>DD$17</v>
      </c>
      <c r="DE1625" s="80" t="str">
        <f t="shared" si="2156"/>
        <v>DE$17</v>
      </c>
      <c r="DF1625" s="80" t="str">
        <f t="shared" si="2156"/>
        <v>DF$17</v>
      </c>
      <c r="DG1625" s="80" t="str">
        <f t="shared" si="2156"/>
        <v>DG$17</v>
      </c>
      <c r="DH1625" s="80" t="str">
        <f t="shared" si="2156"/>
        <v>DH$17</v>
      </c>
      <c r="DI1625" s="80" t="str">
        <f t="shared" si="2156"/>
        <v>DI$17</v>
      </c>
      <c r="DJ1625" s="80" t="str">
        <f t="shared" si="2156"/>
        <v>DJ$17</v>
      </c>
      <c r="DK1625" s="80" t="str">
        <f t="shared" si="2156"/>
        <v>DK$17</v>
      </c>
      <c r="DL1625" s="80" t="str">
        <f t="shared" ref="DL1625:DL1634" si="2157">DL1610</f>
        <v>DL$17</v>
      </c>
    </row>
    <row r="1626" spans="1:116" x14ac:dyDescent="0.4">
      <c r="B1626" t="s">
        <v>332</v>
      </c>
      <c r="D1626" t="s">
        <v>764</v>
      </c>
      <c r="E1626" s="8" t="str">
        <f t="shared" si="2143"/>
        <v>1626 DCHC-S</v>
      </c>
      <c r="G1626" s="241" t="str">
        <f>IFERROR(SUBSTITUTE(TRIM(MID(G1615, SEARCH("-", G1615) + 1, LEN(G1615))),":",""),"no unit")</f>
        <v>volume driven</v>
      </c>
      <c r="H1626" s="12"/>
      <c r="I1626" s="60"/>
      <c r="J1626" s="60"/>
      <c r="K1626" s="15"/>
      <c r="L1626" s="15"/>
      <c r="M1626" s="15"/>
      <c r="N1626" s="15"/>
      <c r="O1626" s="15"/>
      <c r="P1626" s="15"/>
      <c r="R1626" s="15"/>
      <c r="S1626" s="76"/>
      <c r="T1626" s="76"/>
      <c r="U1626" s="76"/>
      <c r="V1626" s="76"/>
      <c r="W1626" s="76"/>
      <c r="X1626" s="76"/>
      <c r="Y1626" s="76"/>
      <c r="Z1626" s="76"/>
      <c r="AA1626" s="76"/>
      <c r="AB1626" s="76"/>
      <c r="AC1626" s="76"/>
      <c r="AD1626" s="76"/>
      <c r="AE1626" s="76"/>
      <c r="AF1626" s="76"/>
      <c r="AG1626" s="76"/>
      <c r="AH1626" s="76"/>
      <c r="AI1626" s="76"/>
      <c r="AJ1626" s="76"/>
      <c r="AK1626" s="76"/>
      <c r="AL1626" s="76"/>
      <c r="AM1626" s="76"/>
      <c r="AN1626" s="76"/>
      <c r="AO1626" s="76"/>
      <c r="AP1626" s="76"/>
      <c r="AQ1626" s="76"/>
      <c r="AR1626" s="76"/>
      <c r="AS1626" s="76"/>
      <c r="AT1626" s="76"/>
      <c r="AU1626" s="76"/>
      <c r="AV1626" s="76"/>
      <c r="AW1626" s="76"/>
      <c r="AX1626" s="76"/>
      <c r="AY1626" s="76"/>
      <c r="AZ1626" s="76"/>
      <c r="BA1626" s="76"/>
      <c r="BB1626" s="76"/>
      <c r="BC1626" s="76"/>
      <c r="BD1626" s="76"/>
      <c r="BE1626" s="76"/>
      <c r="BF1626" s="76"/>
      <c r="BG1626" s="76"/>
      <c r="BH1626" s="76"/>
      <c r="BI1626" s="76"/>
      <c r="BJ1626" s="76"/>
      <c r="BK1626" s="76"/>
      <c r="BL1626" s="76"/>
      <c r="BM1626" s="76"/>
      <c r="BN1626" s="76"/>
      <c r="BO1626" s="76"/>
      <c r="BP1626" s="76"/>
      <c r="BQ1626" s="76"/>
      <c r="BR1626" s="76"/>
      <c r="BS1626" s="76"/>
      <c r="BT1626" s="76"/>
      <c r="BU1626" s="76"/>
      <c r="BV1626" s="76"/>
      <c r="BW1626" s="76"/>
      <c r="BX1626" s="76"/>
      <c r="BY1626" s="76"/>
      <c r="BZ1626" s="76"/>
      <c r="CA1626" s="76"/>
      <c r="CB1626" s="76"/>
      <c r="CC1626" s="76"/>
      <c r="CD1626" s="76"/>
      <c r="CE1626" s="76"/>
      <c r="CF1626" s="76"/>
      <c r="CG1626" s="76"/>
      <c r="CH1626" s="76"/>
      <c r="CI1626" s="76"/>
      <c r="CJ1626" s="76"/>
      <c r="CK1626" s="76"/>
      <c r="CL1626" s="76"/>
      <c r="CN1626" s="60"/>
      <c r="CO1626" s="76"/>
      <c r="CP1626" s="76"/>
      <c r="CQ1626" s="76"/>
      <c r="CR1626" s="76"/>
      <c r="CS1626" s="76"/>
      <c r="CT1626" s="76"/>
      <c r="CU1626" s="76"/>
      <c r="CV1626" s="76"/>
      <c r="CW1626" s="76"/>
      <c r="CX1626" s="76"/>
      <c r="CY1626" s="76"/>
      <c r="CZ1626" s="76"/>
      <c r="DA1626" s="76"/>
      <c r="DB1626" s="76"/>
      <c r="DC1626" s="76"/>
      <c r="DD1626" s="76"/>
      <c r="DE1626" s="76"/>
      <c r="DF1626" s="76"/>
      <c r="DG1626" s="76"/>
      <c r="DH1626" s="76"/>
      <c r="DI1626" s="76"/>
      <c r="DJ1626" s="76"/>
      <c r="DK1626" s="76"/>
      <c r="DL1626" s="76"/>
    </row>
    <row r="1627" spans="1:116" x14ac:dyDescent="0.4">
      <c r="B1627" t="s">
        <v>332</v>
      </c>
      <c r="D1627" t="s">
        <v>764</v>
      </c>
      <c r="E1627" s="8" t="str">
        <f t="shared" ref="E1627:E1636" si="2158">ROW()&amp;" "&amp;D1627</f>
        <v>1627 DCHC-S</v>
      </c>
      <c r="G1627" s="136" t="str">
        <f t="shared" si="2149"/>
        <v>Secondary revenue driver</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A1628" s="3"/>
      <c r="B1628" t="s">
        <v>332</v>
      </c>
      <c r="D1628" t="s">
        <v>764</v>
      </c>
      <c r="E1628" s="8" t="str">
        <f t="shared" si="2143"/>
        <v>1628 DCHC-S</v>
      </c>
      <c r="G1628" s="136" t="str">
        <f t="shared" si="2149"/>
        <v>Secondary volume driver</v>
      </c>
      <c r="H1628" s="90"/>
      <c r="I1628" s="213"/>
      <c r="J1628" s="213"/>
      <c r="K1628" s="214"/>
      <c r="L1628" s="214"/>
      <c r="M1628" s="214"/>
      <c r="N1628" s="214"/>
      <c r="O1628" s="214"/>
      <c r="P1628" s="214"/>
      <c r="R1628" s="214"/>
      <c r="S1628" s="212" t="str">
        <f>ADDRESS(ROW(S1620),COLUMN(S1620),2)</f>
        <v>S$1620</v>
      </c>
      <c r="T1628" s="212" t="str">
        <f t="shared" ref="T1628:CE1637" si="2159">ADDRESS(ROW(T1620),COLUMN(T1620),2)</f>
        <v>T$1620</v>
      </c>
      <c r="U1628" s="212" t="str">
        <f t="shared" si="2159"/>
        <v>U$1620</v>
      </c>
      <c r="V1628" s="212" t="str">
        <f t="shared" si="2159"/>
        <v>V$1620</v>
      </c>
      <c r="W1628" s="212" t="str">
        <f t="shared" si="2159"/>
        <v>W$1620</v>
      </c>
      <c r="X1628" s="212" t="str">
        <f t="shared" si="2159"/>
        <v>X$1620</v>
      </c>
      <c r="Y1628" s="212" t="str">
        <f t="shared" si="2159"/>
        <v>Y$1620</v>
      </c>
      <c r="Z1628" s="212" t="str">
        <f t="shared" si="2159"/>
        <v>Z$1620</v>
      </c>
      <c r="AA1628" s="212" t="str">
        <f t="shared" si="2159"/>
        <v>AA$1620</v>
      </c>
      <c r="AB1628" s="212" t="str">
        <f t="shared" si="2159"/>
        <v>AB$1620</v>
      </c>
      <c r="AC1628" s="212" t="str">
        <f t="shared" si="2159"/>
        <v>AC$1620</v>
      </c>
      <c r="AD1628" s="212" t="str">
        <f t="shared" si="2159"/>
        <v>AD$1620</v>
      </c>
      <c r="AE1628" s="212" t="str">
        <f t="shared" si="2159"/>
        <v>AE$1620</v>
      </c>
      <c r="AF1628" s="212" t="str">
        <f t="shared" si="2159"/>
        <v>AF$1620</v>
      </c>
      <c r="AG1628" s="212" t="str">
        <f t="shared" si="2159"/>
        <v>AG$1620</v>
      </c>
      <c r="AH1628" s="212" t="str">
        <f t="shared" si="2159"/>
        <v>AH$1620</v>
      </c>
      <c r="AI1628" s="212" t="str">
        <f t="shared" si="2159"/>
        <v>AI$1620</v>
      </c>
      <c r="AJ1628" s="212" t="str">
        <f t="shared" si="2159"/>
        <v>AJ$1620</v>
      </c>
      <c r="AK1628" s="212" t="str">
        <f t="shared" si="2159"/>
        <v>AK$1620</v>
      </c>
      <c r="AL1628" s="212" t="str">
        <f t="shared" si="2159"/>
        <v>AL$1620</v>
      </c>
      <c r="AM1628" s="212" t="str">
        <f t="shared" si="2159"/>
        <v>AM$1620</v>
      </c>
      <c r="AN1628" s="212" t="str">
        <f t="shared" si="2159"/>
        <v>AN$1620</v>
      </c>
      <c r="AO1628" s="212" t="str">
        <f t="shared" si="2159"/>
        <v>AO$1620</v>
      </c>
      <c r="AP1628" s="212" t="str">
        <f t="shared" si="2159"/>
        <v>AP$1620</v>
      </c>
      <c r="AQ1628" s="212" t="str">
        <f t="shared" si="2159"/>
        <v>AQ$1620</v>
      </c>
      <c r="AR1628" s="212" t="str">
        <f t="shared" si="2159"/>
        <v>AR$1620</v>
      </c>
      <c r="AS1628" s="212" t="str">
        <f t="shared" si="2159"/>
        <v>AS$1620</v>
      </c>
      <c r="AT1628" s="212" t="str">
        <f t="shared" si="2159"/>
        <v>AT$1620</v>
      </c>
      <c r="AU1628" s="212" t="str">
        <f t="shared" si="2159"/>
        <v>AU$1620</v>
      </c>
      <c r="AV1628" s="212" t="str">
        <f t="shared" si="2159"/>
        <v>AV$1620</v>
      </c>
      <c r="AW1628" s="212" t="str">
        <f t="shared" si="2159"/>
        <v>AW$1620</v>
      </c>
      <c r="AX1628" s="212" t="str">
        <f t="shared" si="2159"/>
        <v>AX$1620</v>
      </c>
      <c r="AY1628" s="212" t="str">
        <f t="shared" si="2159"/>
        <v>AY$1620</v>
      </c>
      <c r="AZ1628" s="212" t="str">
        <f t="shared" si="2159"/>
        <v>AZ$1620</v>
      </c>
      <c r="BA1628" s="212" t="str">
        <f t="shared" si="2159"/>
        <v>BA$1620</v>
      </c>
      <c r="BB1628" s="212" t="str">
        <f t="shared" si="2159"/>
        <v>BB$1620</v>
      </c>
      <c r="BC1628" s="212" t="str">
        <f t="shared" si="2159"/>
        <v>BC$1620</v>
      </c>
      <c r="BD1628" s="212" t="str">
        <f t="shared" si="2159"/>
        <v>BD$1620</v>
      </c>
      <c r="BE1628" s="212" t="str">
        <f t="shared" si="2159"/>
        <v>BE$1620</v>
      </c>
      <c r="BF1628" s="212" t="str">
        <f t="shared" si="2159"/>
        <v>BF$1620</v>
      </c>
      <c r="BG1628" s="212" t="str">
        <f t="shared" si="2159"/>
        <v>BG$1620</v>
      </c>
      <c r="BH1628" s="212" t="str">
        <f t="shared" si="2159"/>
        <v>BH$1620</v>
      </c>
      <c r="BI1628" s="212" t="str">
        <f t="shared" si="2159"/>
        <v>BI$1620</v>
      </c>
      <c r="BJ1628" s="212" t="str">
        <f t="shared" si="2159"/>
        <v>BJ$1620</v>
      </c>
      <c r="BK1628" s="212" t="str">
        <f t="shared" si="2159"/>
        <v>BK$1620</v>
      </c>
      <c r="BL1628" s="212" t="str">
        <f t="shared" si="2159"/>
        <v>BL$1620</v>
      </c>
      <c r="BM1628" s="212" t="str">
        <f t="shared" si="2159"/>
        <v>BM$1620</v>
      </c>
      <c r="BN1628" s="212" t="str">
        <f t="shared" si="2159"/>
        <v>BN$1620</v>
      </c>
      <c r="BO1628" s="212" t="str">
        <f t="shared" si="2159"/>
        <v>BO$1620</v>
      </c>
      <c r="BP1628" s="212" t="str">
        <f t="shared" si="2159"/>
        <v>BP$1620</v>
      </c>
      <c r="BQ1628" s="212" t="str">
        <f t="shared" si="2159"/>
        <v>BQ$1620</v>
      </c>
      <c r="BR1628" s="212" t="str">
        <f t="shared" si="2159"/>
        <v>BR$1620</v>
      </c>
      <c r="BS1628" s="212" t="str">
        <f t="shared" si="2159"/>
        <v>BS$1620</v>
      </c>
      <c r="BT1628" s="212" t="str">
        <f t="shared" si="2159"/>
        <v>BT$1620</v>
      </c>
      <c r="BU1628" s="212" t="str">
        <f t="shared" si="2159"/>
        <v>BU$1620</v>
      </c>
      <c r="BV1628" s="212" t="str">
        <f t="shared" si="2159"/>
        <v>BV$1620</v>
      </c>
      <c r="BW1628" s="212" t="str">
        <f t="shared" si="2159"/>
        <v>BW$1620</v>
      </c>
      <c r="BX1628" s="212" t="str">
        <f t="shared" si="2159"/>
        <v>BX$1620</v>
      </c>
      <c r="BY1628" s="212" t="str">
        <f t="shared" si="2159"/>
        <v>BY$1620</v>
      </c>
      <c r="BZ1628" s="212" t="str">
        <f t="shared" si="2159"/>
        <v>BZ$1620</v>
      </c>
      <c r="CA1628" s="212" t="str">
        <f t="shared" si="2159"/>
        <v>CA$1620</v>
      </c>
      <c r="CB1628" s="212" t="str">
        <f t="shared" si="2159"/>
        <v>CB$1620</v>
      </c>
      <c r="CC1628" s="212" t="str">
        <f t="shared" si="2159"/>
        <v>CC$1620</v>
      </c>
      <c r="CD1628" s="212" t="str">
        <f t="shared" si="2159"/>
        <v>CD$1620</v>
      </c>
      <c r="CE1628" s="212" t="str">
        <f t="shared" si="2159"/>
        <v>CE$1620</v>
      </c>
      <c r="CF1628" s="212" t="str">
        <f t="shared" ref="CF1628:CL1637" si="2160">ADDRESS(ROW(CF1620),COLUMN(CF1620),2)</f>
        <v>CF$1620</v>
      </c>
      <c r="CG1628" s="212" t="str">
        <f t="shared" si="2160"/>
        <v>CG$1620</v>
      </c>
      <c r="CH1628" s="212" t="str">
        <f t="shared" si="2160"/>
        <v>CH$1620</v>
      </c>
      <c r="CI1628" s="212" t="str">
        <f t="shared" si="2160"/>
        <v>CI$1620</v>
      </c>
      <c r="CJ1628" s="212" t="str">
        <f t="shared" si="2160"/>
        <v>CJ$1620</v>
      </c>
      <c r="CK1628" s="212" t="str">
        <f t="shared" si="2160"/>
        <v>CK$1620</v>
      </c>
      <c r="CL1628" s="212" t="str">
        <f t="shared" si="2160"/>
        <v>CL$1620</v>
      </c>
      <c r="CN1628" s="213"/>
      <c r="CO1628" s="212" t="str">
        <f t="shared" ref="CO1628:DK1637" si="2161">ADDRESS(ROW(CO1620),COLUMN(CO1620),2)</f>
        <v>CO$1620</v>
      </c>
      <c r="CP1628" s="212" t="str">
        <f t="shared" si="2161"/>
        <v>CP$1620</v>
      </c>
      <c r="CQ1628" s="212" t="str">
        <f t="shared" si="2161"/>
        <v>CQ$1620</v>
      </c>
      <c r="CR1628" s="212" t="str">
        <f t="shared" si="2161"/>
        <v>CR$1620</v>
      </c>
      <c r="CS1628" s="212" t="str">
        <f t="shared" si="2161"/>
        <v>CS$1620</v>
      </c>
      <c r="CT1628" s="212" t="str">
        <f t="shared" si="2161"/>
        <v>CT$1620</v>
      </c>
      <c r="CU1628" s="212" t="str">
        <f t="shared" si="2161"/>
        <v>CU$1620</v>
      </c>
      <c r="CV1628" s="212" t="str">
        <f t="shared" si="2161"/>
        <v>CV$1620</v>
      </c>
      <c r="CW1628" s="212" t="str">
        <f t="shared" si="2161"/>
        <v>CW$1620</v>
      </c>
      <c r="CX1628" s="212" t="str">
        <f t="shared" si="2161"/>
        <v>CX$1620</v>
      </c>
      <c r="CY1628" s="212" t="str">
        <f t="shared" si="2161"/>
        <v>CY$1620</v>
      </c>
      <c r="CZ1628" s="212" t="str">
        <f t="shared" si="2161"/>
        <v>CZ$1620</v>
      </c>
      <c r="DA1628" s="212" t="str">
        <f t="shared" si="2161"/>
        <v>DA$1620</v>
      </c>
      <c r="DB1628" s="212" t="str">
        <f t="shared" si="2161"/>
        <v>DB$1620</v>
      </c>
      <c r="DC1628" s="212" t="str">
        <f t="shared" si="2161"/>
        <v>DC$1620</v>
      </c>
      <c r="DD1628" s="212" t="str">
        <f t="shared" si="2161"/>
        <v>DD$1620</v>
      </c>
      <c r="DE1628" s="212" t="str">
        <f t="shared" si="2161"/>
        <v>DE$1620</v>
      </c>
      <c r="DF1628" s="212" t="str">
        <f t="shared" si="2161"/>
        <v>DF$1620</v>
      </c>
      <c r="DG1628" s="212" t="str">
        <f t="shared" si="2161"/>
        <v>DG$1620</v>
      </c>
      <c r="DH1628" s="212" t="str">
        <f t="shared" si="2161"/>
        <v>DH$1620</v>
      </c>
      <c r="DI1628" s="212" t="str">
        <f t="shared" si="2161"/>
        <v>DI$1620</v>
      </c>
      <c r="DJ1628" s="212" t="str">
        <f t="shared" si="2161"/>
        <v>DJ$1620</v>
      </c>
      <c r="DK1628" s="212" t="str">
        <f t="shared" si="2161"/>
        <v>DK$1620</v>
      </c>
      <c r="DL1628" s="212" t="str">
        <f t="shared" ref="DL1628:DL1637" si="2162">ADDRESS(ROW(DL1620),COLUMN(DL1620),2)</f>
        <v>DL$1620</v>
      </c>
    </row>
    <row r="1629" spans="1:116" x14ac:dyDescent="0.4">
      <c r="A1629" s="3"/>
      <c r="B1629" t="s">
        <v>332</v>
      </c>
      <c r="D1629" t="s">
        <v>764</v>
      </c>
      <c r="E1629" s="8" t="str">
        <f t="shared" si="2143"/>
        <v>1629 DCHC-S</v>
      </c>
      <c r="G1629" s="136" t="str">
        <f t="shared" si="2149"/>
        <v>Headcount - volume driven:</v>
      </c>
      <c r="H1629" s="90"/>
      <c r="I1629" s="213"/>
      <c r="J1629" s="213"/>
      <c r="K1629" s="214"/>
      <c r="L1629" s="214"/>
      <c r="M1629" s="214"/>
      <c r="N1629" s="214"/>
      <c r="O1629" s="214"/>
      <c r="P1629" s="214"/>
      <c r="R1629" s="214"/>
      <c r="S1629" s="212" t="str">
        <f>ADDRESS(ROW(S1618),COLUMN(S1618),2)</f>
        <v>S$1618</v>
      </c>
      <c r="T1629" s="212" t="str">
        <f t="shared" ref="T1629:CE1638" si="2163">ADDRESS(ROW(T1618),COLUMN(T1618),2)</f>
        <v>T$1618</v>
      </c>
      <c r="U1629" s="212" t="str">
        <f t="shared" si="2163"/>
        <v>U$1618</v>
      </c>
      <c r="V1629" s="212" t="str">
        <f t="shared" si="2163"/>
        <v>V$1618</v>
      </c>
      <c r="W1629" s="212" t="str">
        <f t="shared" si="2163"/>
        <v>W$1618</v>
      </c>
      <c r="X1629" s="212" t="str">
        <f t="shared" si="2163"/>
        <v>X$1618</v>
      </c>
      <c r="Y1629" s="212" t="str">
        <f t="shared" si="2163"/>
        <v>Y$1618</v>
      </c>
      <c r="Z1629" s="212" t="str">
        <f t="shared" si="2163"/>
        <v>Z$1618</v>
      </c>
      <c r="AA1629" s="212" t="str">
        <f t="shared" si="2163"/>
        <v>AA$1618</v>
      </c>
      <c r="AB1629" s="212" t="str">
        <f t="shared" si="2163"/>
        <v>AB$1618</v>
      </c>
      <c r="AC1629" s="212" t="str">
        <f t="shared" si="2163"/>
        <v>AC$1618</v>
      </c>
      <c r="AD1629" s="212" t="str">
        <f t="shared" si="2163"/>
        <v>AD$1618</v>
      </c>
      <c r="AE1629" s="212" t="str">
        <f t="shared" si="2163"/>
        <v>AE$1618</v>
      </c>
      <c r="AF1629" s="212" t="str">
        <f t="shared" si="2163"/>
        <v>AF$1618</v>
      </c>
      <c r="AG1629" s="212" t="str">
        <f t="shared" si="2163"/>
        <v>AG$1618</v>
      </c>
      <c r="AH1629" s="212" t="str">
        <f t="shared" si="2163"/>
        <v>AH$1618</v>
      </c>
      <c r="AI1629" s="212" t="str">
        <f t="shared" si="2163"/>
        <v>AI$1618</v>
      </c>
      <c r="AJ1629" s="212" t="str">
        <f t="shared" si="2163"/>
        <v>AJ$1618</v>
      </c>
      <c r="AK1629" s="212" t="str">
        <f t="shared" si="2163"/>
        <v>AK$1618</v>
      </c>
      <c r="AL1629" s="212" t="str">
        <f t="shared" si="2163"/>
        <v>AL$1618</v>
      </c>
      <c r="AM1629" s="212" t="str">
        <f t="shared" si="2163"/>
        <v>AM$1618</v>
      </c>
      <c r="AN1629" s="212" t="str">
        <f t="shared" si="2163"/>
        <v>AN$1618</v>
      </c>
      <c r="AO1629" s="212" t="str">
        <f t="shared" si="2163"/>
        <v>AO$1618</v>
      </c>
      <c r="AP1629" s="212" t="str">
        <f t="shared" si="2163"/>
        <v>AP$1618</v>
      </c>
      <c r="AQ1629" s="212" t="str">
        <f t="shared" si="2163"/>
        <v>AQ$1618</v>
      </c>
      <c r="AR1629" s="212" t="str">
        <f t="shared" si="2163"/>
        <v>AR$1618</v>
      </c>
      <c r="AS1629" s="212" t="str">
        <f t="shared" si="2163"/>
        <v>AS$1618</v>
      </c>
      <c r="AT1629" s="212" t="str">
        <f t="shared" si="2163"/>
        <v>AT$1618</v>
      </c>
      <c r="AU1629" s="212" t="str">
        <f t="shared" si="2163"/>
        <v>AU$1618</v>
      </c>
      <c r="AV1629" s="212" t="str">
        <f t="shared" si="2163"/>
        <v>AV$1618</v>
      </c>
      <c r="AW1629" s="212" t="str">
        <f t="shared" si="2163"/>
        <v>AW$1618</v>
      </c>
      <c r="AX1629" s="212" t="str">
        <f t="shared" si="2163"/>
        <v>AX$1618</v>
      </c>
      <c r="AY1629" s="212" t="str">
        <f t="shared" si="2163"/>
        <v>AY$1618</v>
      </c>
      <c r="AZ1629" s="212" t="str">
        <f t="shared" si="2163"/>
        <v>AZ$1618</v>
      </c>
      <c r="BA1629" s="212" t="str">
        <f t="shared" si="2163"/>
        <v>BA$1618</v>
      </c>
      <c r="BB1629" s="212" t="str">
        <f t="shared" si="2163"/>
        <v>BB$1618</v>
      </c>
      <c r="BC1629" s="212" t="str">
        <f t="shared" si="2163"/>
        <v>BC$1618</v>
      </c>
      <c r="BD1629" s="212" t="str">
        <f t="shared" si="2163"/>
        <v>BD$1618</v>
      </c>
      <c r="BE1629" s="212" t="str">
        <f t="shared" si="2163"/>
        <v>BE$1618</v>
      </c>
      <c r="BF1629" s="212" t="str">
        <f t="shared" si="2163"/>
        <v>BF$1618</v>
      </c>
      <c r="BG1629" s="212" t="str">
        <f t="shared" si="2163"/>
        <v>BG$1618</v>
      </c>
      <c r="BH1629" s="212" t="str">
        <f t="shared" si="2163"/>
        <v>BH$1618</v>
      </c>
      <c r="BI1629" s="212" t="str">
        <f t="shared" si="2163"/>
        <v>BI$1618</v>
      </c>
      <c r="BJ1629" s="212" t="str">
        <f t="shared" si="2163"/>
        <v>BJ$1618</v>
      </c>
      <c r="BK1629" s="212" t="str">
        <f t="shared" si="2163"/>
        <v>BK$1618</v>
      </c>
      <c r="BL1629" s="212" t="str">
        <f t="shared" si="2163"/>
        <v>BL$1618</v>
      </c>
      <c r="BM1629" s="212" t="str">
        <f t="shared" si="2163"/>
        <v>BM$1618</v>
      </c>
      <c r="BN1629" s="212" t="str">
        <f t="shared" si="2163"/>
        <v>BN$1618</v>
      </c>
      <c r="BO1629" s="212" t="str">
        <f t="shared" si="2163"/>
        <v>BO$1618</v>
      </c>
      <c r="BP1629" s="212" t="str">
        <f t="shared" si="2163"/>
        <v>BP$1618</v>
      </c>
      <c r="BQ1629" s="212" t="str">
        <f t="shared" si="2163"/>
        <v>BQ$1618</v>
      </c>
      <c r="BR1629" s="212" t="str">
        <f t="shared" si="2163"/>
        <v>BR$1618</v>
      </c>
      <c r="BS1629" s="212" t="str">
        <f t="shared" si="2163"/>
        <v>BS$1618</v>
      </c>
      <c r="BT1629" s="212" t="str">
        <f t="shared" si="2163"/>
        <v>BT$1618</v>
      </c>
      <c r="BU1629" s="212" t="str">
        <f t="shared" si="2163"/>
        <v>BU$1618</v>
      </c>
      <c r="BV1629" s="212" t="str">
        <f t="shared" si="2163"/>
        <v>BV$1618</v>
      </c>
      <c r="BW1629" s="212" t="str">
        <f t="shared" si="2163"/>
        <v>BW$1618</v>
      </c>
      <c r="BX1629" s="212" t="str">
        <f t="shared" si="2163"/>
        <v>BX$1618</v>
      </c>
      <c r="BY1629" s="212" t="str">
        <f t="shared" si="2163"/>
        <v>BY$1618</v>
      </c>
      <c r="BZ1629" s="212" t="str">
        <f t="shared" si="2163"/>
        <v>BZ$1618</v>
      </c>
      <c r="CA1629" s="212" t="str">
        <f t="shared" si="2163"/>
        <v>CA$1618</v>
      </c>
      <c r="CB1629" s="212" t="str">
        <f t="shared" si="2163"/>
        <v>CB$1618</v>
      </c>
      <c r="CC1629" s="212" t="str">
        <f t="shared" si="2163"/>
        <v>CC$1618</v>
      </c>
      <c r="CD1629" s="212" t="str">
        <f t="shared" si="2163"/>
        <v>CD$1618</v>
      </c>
      <c r="CE1629" s="212" t="str">
        <f t="shared" si="2163"/>
        <v>CE$1618</v>
      </c>
      <c r="CF1629" s="212" t="str">
        <f t="shared" ref="CF1629:CL1638" si="2164">ADDRESS(ROW(CF1618),COLUMN(CF1618),2)</f>
        <v>CF$1618</v>
      </c>
      <c r="CG1629" s="212" t="str">
        <f t="shared" si="2164"/>
        <v>CG$1618</v>
      </c>
      <c r="CH1629" s="212" t="str">
        <f t="shared" si="2164"/>
        <v>CH$1618</v>
      </c>
      <c r="CI1629" s="212" t="str">
        <f t="shared" si="2164"/>
        <v>CI$1618</v>
      </c>
      <c r="CJ1629" s="212" t="str">
        <f t="shared" si="2164"/>
        <v>CJ$1618</v>
      </c>
      <c r="CK1629" s="212" t="str">
        <f t="shared" si="2164"/>
        <v>CK$1618</v>
      </c>
      <c r="CL1629" s="212" t="str">
        <f t="shared" si="2164"/>
        <v>CL$1618</v>
      </c>
      <c r="CN1629" s="213"/>
      <c r="CO1629" s="212" t="str">
        <f t="shared" ref="CO1629:DK1638" si="2165">ADDRESS(ROW(CO1618),COLUMN(CO1618),2)</f>
        <v>CO$1618</v>
      </c>
      <c r="CP1629" s="212" t="str">
        <f t="shared" si="2165"/>
        <v>CP$1618</v>
      </c>
      <c r="CQ1629" s="212" t="str">
        <f t="shared" si="2165"/>
        <v>CQ$1618</v>
      </c>
      <c r="CR1629" s="212" t="str">
        <f t="shared" si="2165"/>
        <v>CR$1618</v>
      </c>
      <c r="CS1629" s="212" t="str">
        <f t="shared" si="2165"/>
        <v>CS$1618</v>
      </c>
      <c r="CT1629" s="212" t="str">
        <f t="shared" si="2165"/>
        <v>CT$1618</v>
      </c>
      <c r="CU1629" s="212" t="str">
        <f t="shared" si="2165"/>
        <v>CU$1618</v>
      </c>
      <c r="CV1629" s="212" t="str">
        <f t="shared" si="2165"/>
        <v>CV$1618</v>
      </c>
      <c r="CW1629" s="212" t="str">
        <f t="shared" si="2165"/>
        <v>CW$1618</v>
      </c>
      <c r="CX1629" s="212" t="str">
        <f t="shared" si="2165"/>
        <v>CX$1618</v>
      </c>
      <c r="CY1629" s="212" t="str">
        <f t="shared" si="2165"/>
        <v>CY$1618</v>
      </c>
      <c r="CZ1629" s="212" t="str">
        <f t="shared" si="2165"/>
        <v>CZ$1618</v>
      </c>
      <c r="DA1629" s="212" t="str">
        <f t="shared" si="2165"/>
        <v>DA$1618</v>
      </c>
      <c r="DB1629" s="212" t="str">
        <f t="shared" si="2165"/>
        <v>DB$1618</v>
      </c>
      <c r="DC1629" s="212" t="str">
        <f t="shared" si="2165"/>
        <v>DC$1618</v>
      </c>
      <c r="DD1629" s="212" t="str">
        <f t="shared" si="2165"/>
        <v>DD$1618</v>
      </c>
      <c r="DE1629" s="212" t="str">
        <f t="shared" si="2165"/>
        <v>DE$1618</v>
      </c>
      <c r="DF1629" s="212" t="str">
        <f t="shared" si="2165"/>
        <v>DF$1618</v>
      </c>
      <c r="DG1629" s="212" t="str">
        <f t="shared" si="2165"/>
        <v>DG$1618</v>
      </c>
      <c r="DH1629" s="212" t="str">
        <f t="shared" si="2165"/>
        <v>DH$1618</v>
      </c>
      <c r="DI1629" s="212" t="str">
        <f t="shared" si="2165"/>
        <v>DI$1618</v>
      </c>
      <c r="DJ1629" s="212" t="str">
        <f t="shared" si="2165"/>
        <v>DJ$1618</v>
      </c>
      <c r="DK1629" s="212" t="str">
        <f t="shared" si="2165"/>
        <v>DK$1618</v>
      </c>
      <c r="DL1629" s="212" t="str">
        <f t="shared" ref="DL1629:DL1638" si="2166">ADDRESS(ROW(DL1618),COLUMN(DL1618),2)</f>
        <v>DL$1618</v>
      </c>
    </row>
    <row r="1630" spans="1:116" x14ac:dyDescent="0.4">
      <c r="E1630" s="8"/>
      <c r="G1630" s="136"/>
      <c r="H1630" s="12"/>
      <c r="I1630" s="60"/>
      <c r="J1630" s="60"/>
      <c r="K1630" s="15"/>
      <c r="L1630" s="15"/>
      <c r="M1630" s="15"/>
      <c r="N1630" s="15"/>
      <c r="O1630" s="15"/>
      <c r="P1630" s="15"/>
      <c r="R1630" s="15"/>
      <c r="S1630" s="179"/>
      <c r="T1630" s="179"/>
      <c r="U1630" s="179"/>
      <c r="V1630" s="179"/>
      <c r="W1630" s="179"/>
      <c r="X1630" s="179"/>
      <c r="Y1630" s="179"/>
      <c r="Z1630" s="179"/>
      <c r="AA1630" s="179"/>
      <c r="AB1630" s="179"/>
      <c r="AC1630" s="179"/>
      <c r="AD1630" s="179"/>
      <c r="AE1630" s="179"/>
      <c r="AF1630" s="179"/>
      <c r="AG1630" s="179"/>
      <c r="AH1630" s="179"/>
      <c r="AI1630" s="179"/>
      <c r="AJ1630" s="179"/>
      <c r="AK1630" s="179"/>
      <c r="AL1630" s="179"/>
      <c r="AM1630" s="179"/>
      <c r="AN1630" s="179"/>
      <c r="AO1630" s="179"/>
      <c r="AP1630" s="179"/>
      <c r="AQ1630" s="179"/>
      <c r="AR1630" s="179"/>
      <c r="AS1630" s="179"/>
      <c r="AT1630" s="179"/>
      <c r="AU1630" s="179"/>
      <c r="AV1630" s="179"/>
      <c r="AW1630" s="179"/>
      <c r="AX1630" s="179"/>
      <c r="AY1630" s="179"/>
      <c r="AZ1630" s="179"/>
      <c r="BA1630" s="179"/>
      <c r="BB1630" s="179"/>
      <c r="BC1630" s="179"/>
      <c r="BD1630" s="179"/>
      <c r="BE1630" s="179"/>
      <c r="BF1630" s="179"/>
      <c r="BG1630" s="179"/>
      <c r="BH1630" s="179"/>
      <c r="BI1630" s="179"/>
      <c r="BJ1630" s="179"/>
      <c r="BK1630" s="179"/>
      <c r="BL1630" s="179"/>
      <c r="BM1630" s="179"/>
      <c r="BN1630" s="179"/>
      <c r="BO1630" s="179"/>
      <c r="BP1630" s="179"/>
      <c r="BQ1630" s="179"/>
      <c r="BR1630" s="179"/>
      <c r="BS1630" s="179"/>
      <c r="BT1630" s="179"/>
      <c r="BU1630" s="179"/>
      <c r="BV1630" s="179"/>
      <c r="BW1630" s="179"/>
      <c r="BX1630" s="179"/>
      <c r="BY1630" s="179"/>
      <c r="BZ1630" s="179"/>
      <c r="CA1630" s="179"/>
      <c r="CB1630" s="179"/>
      <c r="CC1630" s="179"/>
      <c r="CD1630" s="179"/>
      <c r="CE1630" s="179"/>
      <c r="CF1630" s="179"/>
      <c r="CG1630" s="179"/>
      <c r="CH1630" s="179"/>
      <c r="CI1630" s="179"/>
      <c r="CJ1630" s="179"/>
      <c r="CK1630" s="179"/>
      <c r="CL1630" s="179"/>
      <c r="CN1630" s="60"/>
      <c r="CO1630" s="179"/>
      <c r="CP1630" s="179"/>
      <c r="CQ1630" s="179"/>
      <c r="CR1630" s="179"/>
      <c r="CS1630" s="179"/>
      <c r="CT1630" s="179"/>
      <c r="CU1630" s="179"/>
      <c r="CV1630" s="179"/>
      <c r="CW1630" s="179"/>
      <c r="CX1630" s="179"/>
      <c r="CY1630" s="179"/>
      <c r="CZ1630" s="179"/>
      <c r="DA1630" s="179"/>
      <c r="DB1630" s="179"/>
      <c r="DC1630" s="179"/>
      <c r="DD1630" s="179"/>
      <c r="DE1630" s="179"/>
      <c r="DF1630" s="179"/>
      <c r="DG1630" s="179"/>
      <c r="DH1630" s="179"/>
      <c r="DI1630" s="179"/>
      <c r="DJ1630" s="179"/>
      <c r="DK1630" s="179"/>
      <c r="DL1630" s="179"/>
    </row>
    <row r="1631" spans="1:116" x14ac:dyDescent="0.4">
      <c r="A1631" s="174"/>
      <c r="E1631" s="8"/>
      <c r="G1631" s="175" t="s">
        <v>503</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504</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CD1633" si="2167">S$20</f>
        <v>S$16</v>
      </c>
      <c r="T1633" s="199" t="str">
        <f t="shared" si="2167"/>
        <v>T$16</v>
      </c>
      <c r="U1633" s="199" t="str">
        <f t="shared" si="2167"/>
        <v>U$16</v>
      </c>
      <c r="V1633" s="199" t="str">
        <f t="shared" si="2167"/>
        <v>V$16</v>
      </c>
      <c r="W1633" s="199" t="str">
        <f t="shared" si="2167"/>
        <v>W$16</v>
      </c>
      <c r="X1633" s="199" t="str">
        <f t="shared" si="2167"/>
        <v>X$16</v>
      </c>
      <c r="Y1633" s="199" t="str">
        <f t="shared" si="2167"/>
        <v>Y$16</v>
      </c>
      <c r="Z1633" s="199" t="str">
        <f t="shared" si="2167"/>
        <v>Z$16</v>
      </c>
      <c r="AA1633" s="199" t="str">
        <f t="shared" si="2167"/>
        <v>AA$16</v>
      </c>
      <c r="AB1633" s="199" t="str">
        <f t="shared" si="2167"/>
        <v>AB$16</v>
      </c>
      <c r="AC1633" s="199" t="str">
        <f t="shared" si="2167"/>
        <v>AC$16</v>
      </c>
      <c r="AD1633" s="199" t="str">
        <f t="shared" si="2167"/>
        <v>AD$16</v>
      </c>
      <c r="AE1633" s="199" t="str">
        <f t="shared" si="2167"/>
        <v>AE$16</v>
      </c>
      <c r="AF1633" s="199" t="str">
        <f t="shared" si="2167"/>
        <v>AF$16</v>
      </c>
      <c r="AG1633" s="199" t="str">
        <f t="shared" si="2167"/>
        <v>AG$16</v>
      </c>
      <c r="AH1633" s="199" t="str">
        <f t="shared" si="2167"/>
        <v>AH$16</v>
      </c>
      <c r="AI1633" s="199" t="str">
        <f t="shared" si="2167"/>
        <v>AI$16</v>
      </c>
      <c r="AJ1633" s="199" t="str">
        <f t="shared" si="2167"/>
        <v>AJ$16</v>
      </c>
      <c r="AK1633" s="199" t="str">
        <f t="shared" si="2167"/>
        <v>AK$16</v>
      </c>
      <c r="AL1633" s="199" t="str">
        <f t="shared" si="2167"/>
        <v>AL$16</v>
      </c>
      <c r="AM1633" s="199" t="str">
        <f t="shared" si="2167"/>
        <v>AM$16</v>
      </c>
      <c r="AN1633" s="199" t="str">
        <f t="shared" si="2167"/>
        <v>AN$16</v>
      </c>
      <c r="AO1633" s="199" t="str">
        <f t="shared" si="2167"/>
        <v>AO$16</v>
      </c>
      <c r="AP1633" s="199" t="str">
        <f t="shared" si="2167"/>
        <v>AP$16</v>
      </c>
      <c r="AQ1633" s="199" t="str">
        <f t="shared" si="2167"/>
        <v>AQ$16</v>
      </c>
      <c r="AR1633" s="199" t="str">
        <f t="shared" si="2167"/>
        <v>AR$16</v>
      </c>
      <c r="AS1633" s="199" t="str">
        <f t="shared" si="2167"/>
        <v>AS$16</v>
      </c>
      <c r="AT1633" s="199" t="str">
        <f t="shared" si="2167"/>
        <v>AT$16</v>
      </c>
      <c r="AU1633" s="199" t="str">
        <f t="shared" si="2167"/>
        <v>AU$16</v>
      </c>
      <c r="AV1633" s="199" t="str">
        <f t="shared" si="2167"/>
        <v>AV$16</v>
      </c>
      <c r="AW1633" s="199" t="str">
        <f t="shared" si="2167"/>
        <v>AW$16</v>
      </c>
      <c r="AX1633" s="199" t="str">
        <f t="shared" si="2167"/>
        <v>AX$16</v>
      </c>
      <c r="AY1633" s="199" t="str">
        <f t="shared" si="2167"/>
        <v>AY$16</v>
      </c>
      <c r="AZ1633" s="199" t="str">
        <f t="shared" si="2167"/>
        <v>AZ$16</v>
      </c>
      <c r="BA1633" s="199" t="str">
        <f t="shared" si="2167"/>
        <v>BA$16</v>
      </c>
      <c r="BB1633" s="199" t="str">
        <f t="shared" si="2167"/>
        <v>BB$16</v>
      </c>
      <c r="BC1633" s="199" t="str">
        <f t="shared" si="2167"/>
        <v>BC$16</v>
      </c>
      <c r="BD1633" s="199" t="str">
        <f t="shared" si="2167"/>
        <v>BD$16</v>
      </c>
      <c r="BE1633" s="199" t="str">
        <f t="shared" si="2167"/>
        <v>BE$16</v>
      </c>
      <c r="BF1633" s="199" t="str">
        <f t="shared" si="2167"/>
        <v>BF$16</v>
      </c>
      <c r="BG1633" s="199" t="str">
        <f t="shared" si="2167"/>
        <v>BG$16</v>
      </c>
      <c r="BH1633" s="199" t="str">
        <f t="shared" si="2167"/>
        <v>BH$16</v>
      </c>
      <c r="BI1633" s="199" t="str">
        <f t="shared" si="2167"/>
        <v>BI$16</v>
      </c>
      <c r="BJ1633" s="199" t="str">
        <f t="shared" si="2167"/>
        <v>BJ$16</v>
      </c>
      <c r="BK1633" s="199" t="str">
        <f t="shared" si="2167"/>
        <v>BK$16</v>
      </c>
      <c r="BL1633" s="199" t="str">
        <f t="shared" si="2167"/>
        <v>BL$16</v>
      </c>
      <c r="BM1633" s="199" t="str">
        <f t="shared" si="2167"/>
        <v>BM$16</v>
      </c>
      <c r="BN1633" s="199" t="str">
        <f t="shared" si="2167"/>
        <v>BN$16</v>
      </c>
      <c r="BO1633" s="199" t="str">
        <f t="shared" si="2167"/>
        <v>BO$16</v>
      </c>
      <c r="BP1633" s="199" t="str">
        <f t="shared" si="2167"/>
        <v>BP$16</v>
      </c>
      <c r="BQ1633" s="199" t="str">
        <f t="shared" si="2167"/>
        <v>BQ$16</v>
      </c>
      <c r="BR1633" s="199" t="str">
        <f t="shared" si="2167"/>
        <v>BR$16</v>
      </c>
      <c r="BS1633" s="199" t="str">
        <f t="shared" si="2167"/>
        <v>BS$16</v>
      </c>
      <c r="BT1633" s="199" t="str">
        <f t="shared" si="2167"/>
        <v>BT$16</v>
      </c>
      <c r="BU1633" s="199" t="str">
        <f t="shared" si="2167"/>
        <v>BU$16</v>
      </c>
      <c r="BV1633" s="199" t="str">
        <f t="shared" si="2167"/>
        <v>BV$16</v>
      </c>
      <c r="BW1633" s="199" t="str">
        <f t="shared" si="2167"/>
        <v>BW$16</v>
      </c>
      <c r="BX1633" s="199" t="str">
        <f t="shared" si="2167"/>
        <v>BX$16</v>
      </c>
      <c r="BY1633" s="199" t="str">
        <f t="shared" si="2167"/>
        <v>BY$16</v>
      </c>
      <c r="BZ1633" s="199" t="str">
        <f t="shared" si="2167"/>
        <v>BZ$16</v>
      </c>
      <c r="CA1633" s="199" t="str">
        <f t="shared" si="2167"/>
        <v>CA$16</v>
      </c>
      <c r="CB1633" s="199" t="str">
        <f t="shared" si="2167"/>
        <v>CB$16</v>
      </c>
      <c r="CC1633" s="199" t="str">
        <f t="shared" si="2167"/>
        <v>CC$16</v>
      </c>
      <c r="CD1633" s="199" t="str">
        <f t="shared" si="2167"/>
        <v>CD$16</v>
      </c>
      <c r="CE1633" s="199" t="str">
        <f t="shared" ref="CE1633:CL1633" si="2168">CE$20</f>
        <v>CE$16</v>
      </c>
      <c r="CF1633" s="199" t="str">
        <f t="shared" si="2168"/>
        <v>CF$16</v>
      </c>
      <c r="CG1633" s="199" t="str">
        <f t="shared" si="2168"/>
        <v>CG$16</v>
      </c>
      <c r="CH1633" s="199" t="str">
        <f t="shared" si="2168"/>
        <v>CH$16</v>
      </c>
      <c r="CI1633" s="199" t="str">
        <f t="shared" si="2168"/>
        <v>CI$16</v>
      </c>
      <c r="CJ1633" s="199" t="str">
        <f t="shared" si="2168"/>
        <v>CJ$16</v>
      </c>
      <c r="CK1633" s="199" t="str">
        <f t="shared" si="2168"/>
        <v>CK$16</v>
      </c>
      <c r="CL1633" s="199" t="str">
        <f t="shared" si="2168"/>
        <v>CL$16</v>
      </c>
      <c r="CN1633" s="176"/>
      <c r="CO1633" s="199" t="str">
        <f t="shared" ref="CO1633:DL1633" si="2169">CO$20</f>
        <v>CO$16</v>
      </c>
      <c r="CP1633" s="199" t="str">
        <f t="shared" si="2169"/>
        <v>CP$16</v>
      </c>
      <c r="CQ1633" s="199" t="str">
        <f t="shared" si="2169"/>
        <v>CQ$16</v>
      </c>
      <c r="CR1633" s="199" t="str">
        <f t="shared" si="2169"/>
        <v>CR$16</v>
      </c>
      <c r="CS1633" s="199" t="str">
        <f t="shared" si="2169"/>
        <v>CS$16</v>
      </c>
      <c r="CT1633" s="199" t="str">
        <f t="shared" si="2169"/>
        <v>CT$16</v>
      </c>
      <c r="CU1633" s="199" t="str">
        <f t="shared" si="2169"/>
        <v>CU$16</v>
      </c>
      <c r="CV1633" s="199" t="str">
        <f t="shared" si="2169"/>
        <v>CV$16</v>
      </c>
      <c r="CW1633" s="199" t="str">
        <f t="shared" si="2169"/>
        <v>CW$16</v>
      </c>
      <c r="CX1633" s="199" t="str">
        <f t="shared" si="2169"/>
        <v>CX$16</v>
      </c>
      <c r="CY1633" s="199" t="str">
        <f t="shared" si="2169"/>
        <v>CY$16</v>
      </c>
      <c r="CZ1633" s="199" t="str">
        <f t="shared" si="2169"/>
        <v>CZ$16</v>
      </c>
      <c r="DA1633" s="199" t="str">
        <f t="shared" si="2169"/>
        <v>DA$16</v>
      </c>
      <c r="DB1633" s="199" t="str">
        <f t="shared" si="2169"/>
        <v>DB$16</v>
      </c>
      <c r="DC1633" s="199" t="str">
        <f t="shared" si="2169"/>
        <v>DC$16</v>
      </c>
      <c r="DD1633" s="199" t="str">
        <f t="shared" si="2169"/>
        <v>DD$16</v>
      </c>
      <c r="DE1633" s="199" t="str">
        <f t="shared" si="2169"/>
        <v>DE$16</v>
      </c>
      <c r="DF1633" s="199" t="str">
        <f t="shared" si="2169"/>
        <v>DF$16</v>
      </c>
      <c r="DG1633" s="199" t="str">
        <f t="shared" si="2169"/>
        <v>DG$16</v>
      </c>
      <c r="DH1633" s="199" t="str">
        <f t="shared" si="2169"/>
        <v>DH$16</v>
      </c>
      <c r="DI1633" s="199" t="str">
        <f t="shared" si="2169"/>
        <v>DI$16</v>
      </c>
      <c r="DJ1633" s="199" t="str">
        <f t="shared" si="2169"/>
        <v>DJ$16</v>
      </c>
      <c r="DK1633" s="199" t="str">
        <f t="shared" si="2169"/>
        <v>DK$16</v>
      </c>
      <c r="DL1633" s="199" t="str">
        <f t="shared" si="2169"/>
        <v>DL$16</v>
      </c>
    </row>
    <row r="1634" spans="1:116" x14ac:dyDescent="0.4">
      <c r="A1634" s="174"/>
      <c r="E1634" s="8"/>
      <c r="G1634" s="175" t="s">
        <v>462</v>
      </c>
      <c r="H1634" s="200"/>
      <c r="I1634" s="201"/>
      <c r="J1634" s="201"/>
      <c r="K1634" s="202"/>
      <c r="L1634" s="202"/>
      <c r="M1634" s="202"/>
      <c r="N1634" s="202"/>
      <c r="O1634" s="202"/>
      <c r="P1634" s="202"/>
      <c r="R1634" s="202"/>
      <c r="S1634" s="199" t="str">
        <f t="shared" ref="S1634:CD1634" si="2170">S$21</f>
        <v>S$17</v>
      </c>
      <c r="T1634" s="199" t="str">
        <f t="shared" si="2170"/>
        <v>T$17</v>
      </c>
      <c r="U1634" s="199" t="str">
        <f t="shared" si="2170"/>
        <v>U$17</v>
      </c>
      <c r="V1634" s="199" t="str">
        <f t="shared" si="2170"/>
        <v>V$17</v>
      </c>
      <c r="W1634" s="199" t="str">
        <f t="shared" si="2170"/>
        <v>W$17</v>
      </c>
      <c r="X1634" s="199" t="str">
        <f t="shared" si="2170"/>
        <v>X$17</v>
      </c>
      <c r="Y1634" s="199" t="str">
        <f t="shared" si="2170"/>
        <v>Y$17</v>
      </c>
      <c r="Z1634" s="199" t="str">
        <f t="shared" si="2170"/>
        <v>Z$17</v>
      </c>
      <c r="AA1634" s="199" t="str">
        <f t="shared" si="2170"/>
        <v>AA$17</v>
      </c>
      <c r="AB1634" s="199" t="str">
        <f t="shared" si="2170"/>
        <v>AB$17</v>
      </c>
      <c r="AC1634" s="199" t="str">
        <f t="shared" si="2170"/>
        <v>AC$17</v>
      </c>
      <c r="AD1634" s="199" t="str">
        <f t="shared" si="2170"/>
        <v>AD$17</v>
      </c>
      <c r="AE1634" s="199" t="str">
        <f t="shared" si="2170"/>
        <v>AE$17</v>
      </c>
      <c r="AF1634" s="199" t="str">
        <f t="shared" si="2170"/>
        <v>AF$17</v>
      </c>
      <c r="AG1634" s="199" t="str">
        <f t="shared" si="2170"/>
        <v>AG$17</v>
      </c>
      <c r="AH1634" s="199" t="str">
        <f t="shared" si="2170"/>
        <v>AH$17</v>
      </c>
      <c r="AI1634" s="199" t="str">
        <f t="shared" si="2170"/>
        <v>AI$17</v>
      </c>
      <c r="AJ1634" s="199" t="str">
        <f t="shared" si="2170"/>
        <v>AJ$17</v>
      </c>
      <c r="AK1634" s="199" t="str">
        <f t="shared" si="2170"/>
        <v>AK$17</v>
      </c>
      <c r="AL1634" s="199" t="str">
        <f t="shared" si="2170"/>
        <v>AL$17</v>
      </c>
      <c r="AM1634" s="199" t="str">
        <f t="shared" si="2170"/>
        <v>AM$17</v>
      </c>
      <c r="AN1634" s="199" t="str">
        <f t="shared" si="2170"/>
        <v>AN$17</v>
      </c>
      <c r="AO1634" s="199" t="str">
        <f t="shared" si="2170"/>
        <v>AO$17</v>
      </c>
      <c r="AP1634" s="199" t="str">
        <f t="shared" si="2170"/>
        <v>AP$17</v>
      </c>
      <c r="AQ1634" s="199" t="str">
        <f t="shared" si="2170"/>
        <v>AQ$17</v>
      </c>
      <c r="AR1634" s="199" t="str">
        <f t="shared" si="2170"/>
        <v>AR$17</v>
      </c>
      <c r="AS1634" s="199" t="str">
        <f t="shared" si="2170"/>
        <v>AS$17</v>
      </c>
      <c r="AT1634" s="199" t="str">
        <f t="shared" si="2170"/>
        <v>AT$17</v>
      </c>
      <c r="AU1634" s="199" t="str">
        <f t="shared" si="2170"/>
        <v>AU$17</v>
      </c>
      <c r="AV1634" s="199" t="str">
        <f t="shared" si="2170"/>
        <v>AV$17</v>
      </c>
      <c r="AW1634" s="199" t="str">
        <f t="shared" si="2170"/>
        <v>AW$17</v>
      </c>
      <c r="AX1634" s="199" t="str">
        <f t="shared" si="2170"/>
        <v>AX$17</v>
      </c>
      <c r="AY1634" s="199" t="str">
        <f t="shared" si="2170"/>
        <v>AY$17</v>
      </c>
      <c r="AZ1634" s="199" t="str">
        <f t="shared" si="2170"/>
        <v>AZ$17</v>
      </c>
      <c r="BA1634" s="199" t="str">
        <f t="shared" si="2170"/>
        <v>BA$17</v>
      </c>
      <c r="BB1634" s="199" t="str">
        <f t="shared" si="2170"/>
        <v>BB$17</v>
      </c>
      <c r="BC1634" s="199" t="str">
        <f t="shared" si="2170"/>
        <v>BC$17</v>
      </c>
      <c r="BD1634" s="199" t="str">
        <f t="shared" si="2170"/>
        <v>BD$17</v>
      </c>
      <c r="BE1634" s="199" t="str">
        <f t="shared" si="2170"/>
        <v>BE$17</v>
      </c>
      <c r="BF1634" s="199" t="str">
        <f t="shared" si="2170"/>
        <v>BF$17</v>
      </c>
      <c r="BG1634" s="199" t="str">
        <f t="shared" si="2170"/>
        <v>BG$17</v>
      </c>
      <c r="BH1634" s="199" t="str">
        <f t="shared" si="2170"/>
        <v>BH$17</v>
      </c>
      <c r="BI1634" s="199" t="str">
        <f t="shared" si="2170"/>
        <v>BI$17</v>
      </c>
      <c r="BJ1634" s="199" t="str">
        <f t="shared" si="2170"/>
        <v>BJ$17</v>
      </c>
      <c r="BK1634" s="199" t="str">
        <f t="shared" si="2170"/>
        <v>BK$17</v>
      </c>
      <c r="BL1634" s="199" t="str">
        <f t="shared" si="2170"/>
        <v>BL$17</v>
      </c>
      <c r="BM1634" s="199" t="str">
        <f t="shared" si="2170"/>
        <v>BM$17</v>
      </c>
      <c r="BN1634" s="199" t="str">
        <f t="shared" si="2170"/>
        <v>BN$17</v>
      </c>
      <c r="BO1634" s="199" t="str">
        <f t="shared" si="2170"/>
        <v>BO$17</v>
      </c>
      <c r="BP1634" s="199" t="str">
        <f t="shared" si="2170"/>
        <v>BP$17</v>
      </c>
      <c r="BQ1634" s="199" t="str">
        <f t="shared" si="2170"/>
        <v>BQ$17</v>
      </c>
      <c r="BR1634" s="199" t="str">
        <f t="shared" si="2170"/>
        <v>BR$17</v>
      </c>
      <c r="BS1634" s="199" t="str">
        <f t="shared" si="2170"/>
        <v>BS$17</v>
      </c>
      <c r="BT1634" s="199" t="str">
        <f t="shared" si="2170"/>
        <v>BT$17</v>
      </c>
      <c r="BU1634" s="199" t="str">
        <f t="shared" si="2170"/>
        <v>BU$17</v>
      </c>
      <c r="BV1634" s="199" t="str">
        <f t="shared" si="2170"/>
        <v>BV$17</v>
      </c>
      <c r="BW1634" s="199" t="str">
        <f t="shared" si="2170"/>
        <v>BW$17</v>
      </c>
      <c r="BX1634" s="199" t="str">
        <f t="shared" si="2170"/>
        <v>BX$17</v>
      </c>
      <c r="BY1634" s="199" t="str">
        <f t="shared" si="2170"/>
        <v>BY$17</v>
      </c>
      <c r="BZ1634" s="199" t="str">
        <f t="shared" si="2170"/>
        <v>BZ$17</v>
      </c>
      <c r="CA1634" s="199" t="str">
        <f t="shared" si="2170"/>
        <v>CA$17</v>
      </c>
      <c r="CB1634" s="199" t="str">
        <f t="shared" si="2170"/>
        <v>CB$17</v>
      </c>
      <c r="CC1634" s="199" t="str">
        <f t="shared" si="2170"/>
        <v>CC$17</v>
      </c>
      <c r="CD1634" s="199" t="str">
        <f t="shared" si="2170"/>
        <v>CD$17</v>
      </c>
      <c r="CE1634" s="199" t="str">
        <f t="shared" ref="CE1634:CL1634" si="2171">CE$21</f>
        <v>CE$17</v>
      </c>
      <c r="CF1634" s="199" t="str">
        <f t="shared" si="2171"/>
        <v>CF$17</v>
      </c>
      <c r="CG1634" s="199" t="str">
        <f t="shared" si="2171"/>
        <v>CG$17</v>
      </c>
      <c r="CH1634" s="199" t="str">
        <f t="shared" si="2171"/>
        <v>CH$17</v>
      </c>
      <c r="CI1634" s="199" t="str">
        <f t="shared" si="2171"/>
        <v>CI$17</v>
      </c>
      <c r="CJ1634" s="199" t="str">
        <f t="shared" si="2171"/>
        <v>CJ$17</v>
      </c>
      <c r="CK1634" s="199" t="str">
        <f t="shared" si="2171"/>
        <v>CK$17</v>
      </c>
      <c r="CL1634" s="199" t="str">
        <f t="shared" si="2171"/>
        <v>CL$17</v>
      </c>
      <c r="CN1634" s="201"/>
      <c r="CO1634" s="199" t="str">
        <f t="shared" ref="CO1634:DL1634" si="2172">CO$21</f>
        <v>CO$17</v>
      </c>
      <c r="CP1634" s="199" t="str">
        <f t="shared" si="2172"/>
        <v>CP$17</v>
      </c>
      <c r="CQ1634" s="199" t="str">
        <f t="shared" si="2172"/>
        <v>CQ$17</v>
      </c>
      <c r="CR1634" s="199" t="str">
        <f t="shared" si="2172"/>
        <v>CR$17</v>
      </c>
      <c r="CS1634" s="199" t="str">
        <f t="shared" si="2172"/>
        <v>CS$17</v>
      </c>
      <c r="CT1634" s="199" t="str">
        <f t="shared" si="2172"/>
        <v>CT$17</v>
      </c>
      <c r="CU1634" s="199" t="str">
        <f t="shared" si="2172"/>
        <v>CU$17</v>
      </c>
      <c r="CV1634" s="199" t="str">
        <f t="shared" si="2172"/>
        <v>CV$17</v>
      </c>
      <c r="CW1634" s="199" t="str">
        <f t="shared" si="2172"/>
        <v>CW$17</v>
      </c>
      <c r="CX1634" s="199" t="str">
        <f t="shared" si="2172"/>
        <v>CX$17</v>
      </c>
      <c r="CY1634" s="199" t="str">
        <f t="shared" si="2172"/>
        <v>CY$17</v>
      </c>
      <c r="CZ1634" s="199" t="str">
        <f t="shared" si="2172"/>
        <v>CZ$17</v>
      </c>
      <c r="DA1634" s="199" t="str">
        <f t="shared" si="2172"/>
        <v>DA$17</v>
      </c>
      <c r="DB1634" s="199" t="str">
        <f t="shared" si="2172"/>
        <v>DB$17</v>
      </c>
      <c r="DC1634" s="199" t="str">
        <f t="shared" si="2172"/>
        <v>DC$17</v>
      </c>
      <c r="DD1634" s="199" t="str">
        <f t="shared" si="2172"/>
        <v>DD$17</v>
      </c>
      <c r="DE1634" s="199" t="str">
        <f t="shared" si="2172"/>
        <v>DE$17</v>
      </c>
      <c r="DF1634" s="199" t="str">
        <f t="shared" si="2172"/>
        <v>DF$17</v>
      </c>
      <c r="DG1634" s="199" t="str">
        <f t="shared" si="2172"/>
        <v>DG$17</v>
      </c>
      <c r="DH1634" s="199" t="str">
        <f t="shared" si="2172"/>
        <v>DH$17</v>
      </c>
      <c r="DI1634" s="199" t="str">
        <f t="shared" si="2172"/>
        <v>DI$17</v>
      </c>
      <c r="DJ1634" s="199" t="str">
        <f t="shared" si="2172"/>
        <v>DJ$17</v>
      </c>
      <c r="DK1634" s="199" t="str">
        <f t="shared" si="2172"/>
        <v>DK$17</v>
      </c>
      <c r="DL1634" s="199" t="str">
        <f t="shared" si="2172"/>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CD1637" si="2173">S$22</f>
        <v>S$18</v>
      </c>
      <c r="T1637" s="190" t="str">
        <f t="shared" si="2173"/>
        <v>T$18</v>
      </c>
      <c r="U1637" s="190" t="str">
        <f t="shared" si="2173"/>
        <v>U$18</v>
      </c>
      <c r="V1637" s="190" t="str">
        <f t="shared" si="2173"/>
        <v>V$18</v>
      </c>
      <c r="W1637" s="190" t="str">
        <f t="shared" si="2173"/>
        <v>W$18</v>
      </c>
      <c r="X1637" s="190" t="str">
        <f t="shared" si="2173"/>
        <v>X$18</v>
      </c>
      <c r="Y1637" s="190" t="str">
        <f t="shared" si="2173"/>
        <v>Y$18</v>
      </c>
      <c r="Z1637" s="190" t="str">
        <f t="shared" si="2173"/>
        <v>Z$18</v>
      </c>
      <c r="AA1637" s="190" t="str">
        <f t="shared" si="2173"/>
        <v>AA$18</v>
      </c>
      <c r="AB1637" s="190" t="str">
        <f t="shared" si="2173"/>
        <v>AB$18</v>
      </c>
      <c r="AC1637" s="190" t="str">
        <f t="shared" si="2173"/>
        <v>AC$18</v>
      </c>
      <c r="AD1637" s="190" t="str">
        <f t="shared" si="2173"/>
        <v>AD$18</v>
      </c>
      <c r="AE1637" s="190" t="str">
        <f t="shared" si="2173"/>
        <v>AE$18</v>
      </c>
      <c r="AF1637" s="190" t="str">
        <f t="shared" si="2173"/>
        <v>AF$18</v>
      </c>
      <c r="AG1637" s="190" t="str">
        <f t="shared" si="2173"/>
        <v>AG$18</v>
      </c>
      <c r="AH1637" s="190" t="str">
        <f t="shared" si="2173"/>
        <v>AH$18</v>
      </c>
      <c r="AI1637" s="190" t="str">
        <f t="shared" si="2173"/>
        <v>AI$18</v>
      </c>
      <c r="AJ1637" s="190" t="str">
        <f t="shared" si="2173"/>
        <v>AJ$18</v>
      </c>
      <c r="AK1637" s="190" t="str">
        <f t="shared" si="2173"/>
        <v>AK$18</v>
      </c>
      <c r="AL1637" s="190" t="str">
        <f t="shared" si="2173"/>
        <v>AL$18</v>
      </c>
      <c r="AM1637" s="190" t="str">
        <f t="shared" si="2173"/>
        <v>AM$18</v>
      </c>
      <c r="AN1637" s="190" t="str">
        <f t="shared" si="2173"/>
        <v>AN$18</v>
      </c>
      <c r="AO1637" s="190" t="str">
        <f t="shared" si="2173"/>
        <v>AO$18</v>
      </c>
      <c r="AP1637" s="190" t="str">
        <f t="shared" si="2173"/>
        <v>AP$18</v>
      </c>
      <c r="AQ1637" s="190" t="str">
        <f t="shared" si="2173"/>
        <v>AQ$18</v>
      </c>
      <c r="AR1637" s="190" t="str">
        <f t="shared" si="2173"/>
        <v>AR$18</v>
      </c>
      <c r="AS1637" s="190" t="str">
        <f t="shared" si="2173"/>
        <v>AS$18</v>
      </c>
      <c r="AT1637" s="190" t="str">
        <f t="shared" si="2173"/>
        <v>AT$18</v>
      </c>
      <c r="AU1637" s="190" t="str">
        <f t="shared" si="2173"/>
        <v>AU$18</v>
      </c>
      <c r="AV1637" s="190" t="str">
        <f t="shared" si="2173"/>
        <v>AV$18</v>
      </c>
      <c r="AW1637" s="190" t="str">
        <f t="shared" si="2173"/>
        <v>AW$18</v>
      </c>
      <c r="AX1637" s="190" t="str">
        <f t="shared" si="2173"/>
        <v>AX$18</v>
      </c>
      <c r="AY1637" s="190" t="str">
        <f t="shared" si="2173"/>
        <v>AY$18</v>
      </c>
      <c r="AZ1637" s="190" t="str">
        <f t="shared" si="2173"/>
        <v>AZ$18</v>
      </c>
      <c r="BA1637" s="190" t="str">
        <f t="shared" si="2173"/>
        <v>BA$18</v>
      </c>
      <c r="BB1637" s="190" t="str">
        <f t="shared" si="2173"/>
        <v>BB$18</v>
      </c>
      <c r="BC1637" s="190" t="str">
        <f t="shared" si="2173"/>
        <v>BC$18</v>
      </c>
      <c r="BD1637" s="190" t="str">
        <f t="shared" si="2173"/>
        <v>BD$18</v>
      </c>
      <c r="BE1637" s="190" t="str">
        <f t="shared" si="2173"/>
        <v>BE$18</v>
      </c>
      <c r="BF1637" s="190" t="str">
        <f t="shared" si="2173"/>
        <v>BF$18</v>
      </c>
      <c r="BG1637" s="190" t="str">
        <f t="shared" si="2173"/>
        <v>BG$18</v>
      </c>
      <c r="BH1637" s="190" t="str">
        <f t="shared" si="2173"/>
        <v>BH$18</v>
      </c>
      <c r="BI1637" s="190" t="str">
        <f t="shared" si="2173"/>
        <v>BI$18</v>
      </c>
      <c r="BJ1637" s="190" t="str">
        <f t="shared" si="2173"/>
        <v>BJ$18</v>
      </c>
      <c r="BK1637" s="190" t="str">
        <f t="shared" si="2173"/>
        <v>BK$18</v>
      </c>
      <c r="BL1637" s="190" t="str">
        <f t="shared" si="2173"/>
        <v>BL$18</v>
      </c>
      <c r="BM1637" s="190" t="str">
        <f t="shared" si="2173"/>
        <v>BM$18</v>
      </c>
      <c r="BN1637" s="190" t="str">
        <f t="shared" si="2173"/>
        <v>BN$18</v>
      </c>
      <c r="BO1637" s="190" t="str">
        <f t="shared" si="2173"/>
        <v>BO$18</v>
      </c>
      <c r="BP1637" s="190" t="str">
        <f t="shared" si="2173"/>
        <v>BP$18</v>
      </c>
      <c r="BQ1637" s="190" t="str">
        <f t="shared" si="2173"/>
        <v>BQ$18</v>
      </c>
      <c r="BR1637" s="190" t="str">
        <f t="shared" si="2173"/>
        <v>BR$18</v>
      </c>
      <c r="BS1637" s="190" t="str">
        <f t="shared" si="2173"/>
        <v>BS$18</v>
      </c>
      <c r="BT1637" s="190" t="str">
        <f t="shared" si="2173"/>
        <v>BT$18</v>
      </c>
      <c r="BU1637" s="190" t="str">
        <f t="shared" si="2173"/>
        <v>BU$18</v>
      </c>
      <c r="BV1637" s="190" t="str">
        <f t="shared" si="2173"/>
        <v>BV$18</v>
      </c>
      <c r="BW1637" s="190" t="str">
        <f t="shared" si="2173"/>
        <v>BW$18</v>
      </c>
      <c r="BX1637" s="190" t="str">
        <f t="shared" si="2173"/>
        <v>BX$18</v>
      </c>
      <c r="BY1637" s="190" t="str">
        <f t="shared" si="2173"/>
        <v>BY$18</v>
      </c>
      <c r="BZ1637" s="190" t="str">
        <f t="shared" si="2173"/>
        <v>BZ$18</v>
      </c>
      <c r="CA1637" s="190" t="str">
        <f t="shared" si="2173"/>
        <v>CA$18</v>
      </c>
      <c r="CB1637" s="190" t="str">
        <f t="shared" si="2173"/>
        <v>CB$18</v>
      </c>
      <c r="CC1637" s="190" t="str">
        <f t="shared" si="2173"/>
        <v>CC$18</v>
      </c>
      <c r="CD1637" s="190" t="str">
        <f t="shared" si="2173"/>
        <v>CD$18</v>
      </c>
      <c r="CE1637" s="190" t="str">
        <f t="shared" ref="CE1637:CL1637" si="2174">CE$22</f>
        <v>CE$18</v>
      </c>
      <c r="CF1637" s="190" t="str">
        <f t="shared" si="2174"/>
        <v>CF$18</v>
      </c>
      <c r="CG1637" s="190" t="str">
        <f t="shared" si="2174"/>
        <v>CG$18</v>
      </c>
      <c r="CH1637" s="190" t="str">
        <f t="shared" si="2174"/>
        <v>CH$18</v>
      </c>
      <c r="CI1637" s="190" t="str">
        <f t="shared" si="2174"/>
        <v>CI$18</v>
      </c>
      <c r="CJ1637" s="190" t="str">
        <f t="shared" si="2174"/>
        <v>CJ$18</v>
      </c>
      <c r="CK1637" s="190" t="str">
        <f t="shared" si="2174"/>
        <v>CK$18</v>
      </c>
      <c r="CL1637" s="190" t="str">
        <f t="shared" si="2174"/>
        <v>CL$18</v>
      </c>
      <c r="CN1637" s="201"/>
      <c r="CO1637" s="190" t="str">
        <f t="shared" ref="CO1637:DL1637" si="2175">CO$22</f>
        <v>CO$18</v>
      </c>
      <c r="CP1637" s="190" t="str">
        <f t="shared" si="2175"/>
        <v>CP$18</v>
      </c>
      <c r="CQ1637" s="190" t="str">
        <f t="shared" si="2175"/>
        <v>CQ$18</v>
      </c>
      <c r="CR1637" s="190" t="str">
        <f t="shared" si="2175"/>
        <v>CR$18</v>
      </c>
      <c r="CS1637" s="190" t="str">
        <f t="shared" si="2175"/>
        <v>CS$18</v>
      </c>
      <c r="CT1637" s="190" t="str">
        <f t="shared" si="2175"/>
        <v>CT$18</v>
      </c>
      <c r="CU1637" s="190" t="str">
        <f t="shared" si="2175"/>
        <v>CU$18</v>
      </c>
      <c r="CV1637" s="190" t="str">
        <f t="shared" si="2175"/>
        <v>CV$18</v>
      </c>
      <c r="CW1637" s="190" t="str">
        <f t="shared" si="2175"/>
        <v>CW$18</v>
      </c>
      <c r="CX1637" s="190" t="str">
        <f t="shared" si="2175"/>
        <v>CX$18</v>
      </c>
      <c r="CY1637" s="190" t="str">
        <f t="shared" si="2175"/>
        <v>CY$18</v>
      </c>
      <c r="CZ1637" s="190" t="str">
        <f t="shared" si="2175"/>
        <v>CZ$18</v>
      </c>
      <c r="DA1637" s="190" t="str">
        <f t="shared" si="2175"/>
        <v>DA$18</v>
      </c>
      <c r="DB1637" s="190" t="str">
        <f t="shared" si="2175"/>
        <v>DB$18</v>
      </c>
      <c r="DC1637" s="190" t="str">
        <f t="shared" si="2175"/>
        <v>DC$18</v>
      </c>
      <c r="DD1637" s="190" t="str">
        <f t="shared" si="2175"/>
        <v>DD$18</v>
      </c>
      <c r="DE1637" s="190" t="str">
        <f t="shared" si="2175"/>
        <v>DE$18</v>
      </c>
      <c r="DF1637" s="190" t="str">
        <f t="shared" si="2175"/>
        <v>DF$18</v>
      </c>
      <c r="DG1637" s="190" t="str">
        <f t="shared" si="2175"/>
        <v>DG$18</v>
      </c>
      <c r="DH1637" s="190" t="str">
        <f t="shared" si="2175"/>
        <v>DH$18</v>
      </c>
      <c r="DI1637" s="190" t="str">
        <f t="shared" si="2175"/>
        <v>DI$18</v>
      </c>
      <c r="DJ1637" s="190" t="str">
        <f t="shared" si="2175"/>
        <v>DJ$18</v>
      </c>
      <c r="DK1637" s="190" t="str">
        <f t="shared" si="2175"/>
        <v>DK$18</v>
      </c>
      <c r="DL1637" s="190" t="str">
        <f t="shared" si="2175"/>
        <v>DL$18</v>
      </c>
    </row>
    <row r="1638" spans="1:116" x14ac:dyDescent="0.4">
      <c r="A1638" s="174"/>
      <c r="E1638" s="8"/>
      <c r="G1638" s="175" t="s">
        <v>464</v>
      </c>
      <c r="H1638" s="200"/>
      <c r="I1638" s="201"/>
      <c r="J1638" s="201"/>
      <c r="K1638" s="202"/>
      <c r="L1638" s="202"/>
      <c r="M1638" s="202"/>
      <c r="N1638" s="202"/>
      <c r="O1638" s="202"/>
      <c r="P1638" s="202"/>
      <c r="R1638" s="202"/>
      <c r="S1638" s="190" t="str">
        <f t="shared" ref="S1638:CD1638" si="2176">S$23</f>
        <v>S$19</v>
      </c>
      <c r="T1638" s="190" t="str">
        <f t="shared" si="2176"/>
        <v>T$19</v>
      </c>
      <c r="U1638" s="190" t="str">
        <f t="shared" si="2176"/>
        <v>U$19</v>
      </c>
      <c r="V1638" s="190" t="str">
        <f t="shared" si="2176"/>
        <v>V$19</v>
      </c>
      <c r="W1638" s="190" t="str">
        <f t="shared" si="2176"/>
        <v>W$19</v>
      </c>
      <c r="X1638" s="190" t="str">
        <f t="shared" si="2176"/>
        <v>X$19</v>
      </c>
      <c r="Y1638" s="190" t="str">
        <f t="shared" si="2176"/>
        <v>Y$19</v>
      </c>
      <c r="Z1638" s="190" t="str">
        <f t="shared" si="2176"/>
        <v>Z$19</v>
      </c>
      <c r="AA1638" s="190" t="str">
        <f t="shared" si="2176"/>
        <v>AA$19</v>
      </c>
      <c r="AB1638" s="190" t="str">
        <f t="shared" si="2176"/>
        <v>AB$19</v>
      </c>
      <c r="AC1638" s="190" t="str">
        <f t="shared" si="2176"/>
        <v>AC$19</v>
      </c>
      <c r="AD1638" s="190" t="str">
        <f t="shared" si="2176"/>
        <v>AD$19</v>
      </c>
      <c r="AE1638" s="190" t="str">
        <f t="shared" si="2176"/>
        <v>AE$19</v>
      </c>
      <c r="AF1638" s="190" t="str">
        <f t="shared" si="2176"/>
        <v>AF$19</v>
      </c>
      <c r="AG1638" s="190" t="str">
        <f t="shared" si="2176"/>
        <v>AG$19</v>
      </c>
      <c r="AH1638" s="190" t="str">
        <f t="shared" si="2176"/>
        <v>AH$19</v>
      </c>
      <c r="AI1638" s="190" t="str">
        <f t="shared" si="2176"/>
        <v>AI$19</v>
      </c>
      <c r="AJ1638" s="190" t="str">
        <f t="shared" si="2176"/>
        <v>AJ$19</v>
      </c>
      <c r="AK1638" s="190" t="str">
        <f t="shared" si="2176"/>
        <v>AK$19</v>
      </c>
      <c r="AL1638" s="190" t="str">
        <f t="shared" si="2176"/>
        <v>AL$19</v>
      </c>
      <c r="AM1638" s="190" t="str">
        <f t="shared" si="2176"/>
        <v>AM$19</v>
      </c>
      <c r="AN1638" s="190" t="str">
        <f t="shared" si="2176"/>
        <v>AN$19</v>
      </c>
      <c r="AO1638" s="190" t="str">
        <f t="shared" si="2176"/>
        <v>AO$19</v>
      </c>
      <c r="AP1638" s="190" t="str">
        <f t="shared" si="2176"/>
        <v>AP$19</v>
      </c>
      <c r="AQ1638" s="190" t="str">
        <f t="shared" si="2176"/>
        <v>AQ$19</v>
      </c>
      <c r="AR1638" s="190" t="str">
        <f t="shared" si="2176"/>
        <v>AR$19</v>
      </c>
      <c r="AS1638" s="190" t="str">
        <f t="shared" si="2176"/>
        <v>AS$19</v>
      </c>
      <c r="AT1638" s="190" t="str">
        <f t="shared" si="2176"/>
        <v>AT$19</v>
      </c>
      <c r="AU1638" s="190" t="str">
        <f t="shared" si="2176"/>
        <v>AU$19</v>
      </c>
      <c r="AV1638" s="190" t="str">
        <f t="shared" si="2176"/>
        <v>AV$19</v>
      </c>
      <c r="AW1638" s="190" t="str">
        <f t="shared" si="2176"/>
        <v>AW$19</v>
      </c>
      <c r="AX1638" s="190" t="str">
        <f t="shared" si="2176"/>
        <v>AX$19</v>
      </c>
      <c r="AY1638" s="190" t="str">
        <f t="shared" si="2176"/>
        <v>AY$19</v>
      </c>
      <c r="AZ1638" s="190" t="str">
        <f t="shared" si="2176"/>
        <v>AZ$19</v>
      </c>
      <c r="BA1638" s="190" t="str">
        <f t="shared" si="2176"/>
        <v>BA$19</v>
      </c>
      <c r="BB1638" s="190" t="str">
        <f t="shared" si="2176"/>
        <v>BB$19</v>
      </c>
      <c r="BC1638" s="190" t="str">
        <f t="shared" si="2176"/>
        <v>BC$19</v>
      </c>
      <c r="BD1638" s="190" t="str">
        <f t="shared" si="2176"/>
        <v>BD$19</v>
      </c>
      <c r="BE1638" s="190" t="str">
        <f t="shared" si="2176"/>
        <v>BE$19</v>
      </c>
      <c r="BF1638" s="190" t="str">
        <f t="shared" si="2176"/>
        <v>BF$19</v>
      </c>
      <c r="BG1638" s="190" t="str">
        <f t="shared" si="2176"/>
        <v>BG$19</v>
      </c>
      <c r="BH1638" s="190" t="str">
        <f t="shared" si="2176"/>
        <v>BH$19</v>
      </c>
      <c r="BI1638" s="190" t="str">
        <f t="shared" si="2176"/>
        <v>BI$19</v>
      </c>
      <c r="BJ1638" s="190" t="str">
        <f t="shared" si="2176"/>
        <v>BJ$19</v>
      </c>
      <c r="BK1638" s="190" t="str">
        <f t="shared" si="2176"/>
        <v>BK$19</v>
      </c>
      <c r="BL1638" s="190" t="str">
        <f t="shared" si="2176"/>
        <v>BL$19</v>
      </c>
      <c r="BM1638" s="190" t="str">
        <f t="shared" si="2176"/>
        <v>BM$19</v>
      </c>
      <c r="BN1638" s="190" t="str">
        <f t="shared" si="2176"/>
        <v>BN$19</v>
      </c>
      <c r="BO1638" s="190" t="str">
        <f t="shared" si="2176"/>
        <v>BO$19</v>
      </c>
      <c r="BP1638" s="190" t="str">
        <f t="shared" si="2176"/>
        <v>BP$19</v>
      </c>
      <c r="BQ1638" s="190" t="str">
        <f t="shared" si="2176"/>
        <v>BQ$19</v>
      </c>
      <c r="BR1638" s="190" t="str">
        <f t="shared" si="2176"/>
        <v>BR$19</v>
      </c>
      <c r="BS1638" s="190" t="str">
        <f t="shared" si="2176"/>
        <v>BS$19</v>
      </c>
      <c r="BT1638" s="190" t="str">
        <f t="shared" si="2176"/>
        <v>BT$19</v>
      </c>
      <c r="BU1638" s="190" t="str">
        <f t="shared" si="2176"/>
        <v>BU$19</v>
      </c>
      <c r="BV1638" s="190" t="str">
        <f t="shared" si="2176"/>
        <v>BV$19</v>
      </c>
      <c r="BW1638" s="190" t="str">
        <f t="shared" si="2176"/>
        <v>BW$19</v>
      </c>
      <c r="BX1638" s="190" t="str">
        <f t="shared" si="2176"/>
        <v>BX$19</v>
      </c>
      <c r="BY1638" s="190" t="str">
        <f t="shared" si="2176"/>
        <v>BY$19</v>
      </c>
      <c r="BZ1638" s="190" t="str">
        <f t="shared" si="2176"/>
        <v>BZ$19</v>
      </c>
      <c r="CA1638" s="190" t="str">
        <f t="shared" si="2176"/>
        <v>CA$19</v>
      </c>
      <c r="CB1638" s="190" t="str">
        <f t="shared" si="2176"/>
        <v>CB$19</v>
      </c>
      <c r="CC1638" s="190" t="str">
        <f t="shared" si="2176"/>
        <v>CC$19</v>
      </c>
      <c r="CD1638" s="190" t="str">
        <f t="shared" si="2176"/>
        <v>CD$19</v>
      </c>
      <c r="CE1638" s="190" t="str">
        <f t="shared" ref="CE1638:CL1638" si="2177">CE$23</f>
        <v>CE$19</v>
      </c>
      <c r="CF1638" s="190" t="str">
        <f t="shared" si="2177"/>
        <v>CF$19</v>
      </c>
      <c r="CG1638" s="190" t="str">
        <f t="shared" si="2177"/>
        <v>CG$19</v>
      </c>
      <c r="CH1638" s="190" t="str">
        <f t="shared" si="2177"/>
        <v>CH$19</v>
      </c>
      <c r="CI1638" s="190" t="str">
        <f t="shared" si="2177"/>
        <v>CI$19</v>
      </c>
      <c r="CJ1638" s="190" t="str">
        <f t="shared" si="2177"/>
        <v>CJ$19</v>
      </c>
      <c r="CK1638" s="190" t="str">
        <f t="shared" si="2177"/>
        <v>CK$19</v>
      </c>
      <c r="CL1638" s="190" t="str">
        <f t="shared" si="2177"/>
        <v>CL$19</v>
      </c>
      <c r="CN1638" s="201"/>
      <c r="CO1638" s="190" t="str">
        <f t="shared" ref="CO1638:DL1638" si="2178">CO$23</f>
        <v>CO$19</v>
      </c>
      <c r="CP1638" s="190" t="str">
        <f t="shared" si="2178"/>
        <v>CP$19</v>
      </c>
      <c r="CQ1638" s="190" t="str">
        <f t="shared" si="2178"/>
        <v>CQ$19</v>
      </c>
      <c r="CR1638" s="190" t="str">
        <f t="shared" si="2178"/>
        <v>CR$19</v>
      </c>
      <c r="CS1638" s="190" t="str">
        <f t="shared" si="2178"/>
        <v>CS$19</v>
      </c>
      <c r="CT1638" s="190" t="str">
        <f t="shared" si="2178"/>
        <v>CT$19</v>
      </c>
      <c r="CU1638" s="190" t="str">
        <f t="shared" si="2178"/>
        <v>CU$19</v>
      </c>
      <c r="CV1638" s="190" t="str">
        <f t="shared" si="2178"/>
        <v>CV$19</v>
      </c>
      <c r="CW1638" s="190" t="str">
        <f t="shared" si="2178"/>
        <v>CW$19</v>
      </c>
      <c r="CX1638" s="190" t="str">
        <f t="shared" si="2178"/>
        <v>CX$19</v>
      </c>
      <c r="CY1638" s="190" t="str">
        <f t="shared" si="2178"/>
        <v>CY$19</v>
      </c>
      <c r="CZ1638" s="190" t="str">
        <f t="shared" si="2178"/>
        <v>CZ$19</v>
      </c>
      <c r="DA1638" s="190" t="str">
        <f t="shared" si="2178"/>
        <v>DA$19</v>
      </c>
      <c r="DB1638" s="190" t="str">
        <f t="shared" si="2178"/>
        <v>DB$19</v>
      </c>
      <c r="DC1638" s="190" t="str">
        <f t="shared" si="2178"/>
        <v>DC$19</v>
      </c>
      <c r="DD1638" s="190" t="str">
        <f t="shared" si="2178"/>
        <v>DD$19</v>
      </c>
      <c r="DE1638" s="190" t="str">
        <f t="shared" si="2178"/>
        <v>DE$19</v>
      </c>
      <c r="DF1638" s="190" t="str">
        <f t="shared" si="2178"/>
        <v>DF$19</v>
      </c>
      <c r="DG1638" s="190" t="str">
        <f t="shared" si="2178"/>
        <v>DG$19</v>
      </c>
      <c r="DH1638" s="190" t="str">
        <f t="shared" si="2178"/>
        <v>DH$19</v>
      </c>
      <c r="DI1638" s="190" t="str">
        <f t="shared" si="2178"/>
        <v>DI$19</v>
      </c>
      <c r="DJ1638" s="190" t="str">
        <f t="shared" si="2178"/>
        <v>DJ$19</v>
      </c>
      <c r="DK1638" s="190" t="str">
        <f t="shared" si="2178"/>
        <v>DK$19</v>
      </c>
      <c r="DL1638" s="190" t="str">
        <f t="shared" si="2178"/>
        <v>DL$19</v>
      </c>
    </row>
    <row r="1639" spans="1:116" x14ac:dyDescent="0.4">
      <c r="A1639" s="142" t="s">
        <v>218</v>
      </c>
      <c r="B1639" s="338" t="s">
        <v>81</v>
      </c>
      <c r="C1639" s="338"/>
      <c r="D1639" s="337" t="s">
        <v>518</v>
      </c>
      <c r="E1639" s="337" t="str">
        <f t="shared" ref="E1639:E1680" si="2179">ROW()&amp;" "&amp;D1639</f>
        <v>1639 SPLIT-SV-VR</v>
      </c>
      <c r="F1639" t="s">
        <v>513</v>
      </c>
      <c r="G1639" s="143" t="s">
        <v>521</v>
      </c>
      <c r="H1639" s="142"/>
      <c r="I1639" s="144"/>
      <c r="J1639" s="144"/>
      <c r="K1639" s="142"/>
      <c r="L1639" s="142"/>
      <c r="M1639" s="142"/>
      <c r="N1639" s="142"/>
      <c r="O1639" s="142"/>
      <c r="P1639" s="142"/>
      <c r="R1639" s="143"/>
      <c r="S1639" s="168"/>
      <c r="T1639" s="168"/>
      <c r="U1639" s="168"/>
      <c r="V1639" s="168"/>
      <c r="W1639" s="168"/>
      <c r="X1639" s="168"/>
      <c r="Y1639" s="168"/>
      <c r="Z1639" s="168"/>
      <c r="AA1639" s="168"/>
      <c r="AB1639" s="168"/>
      <c r="AC1639" s="168"/>
      <c r="AD1639" s="168"/>
      <c r="AE1639" s="168"/>
      <c r="AF1639" s="168"/>
      <c r="AG1639" s="168"/>
      <c r="AH1639" s="168"/>
      <c r="AI1639" s="168"/>
      <c r="AJ1639" s="168"/>
      <c r="AK1639" s="168"/>
      <c r="AL1639" s="168"/>
      <c r="AM1639" s="168"/>
      <c r="AN1639" s="168"/>
      <c r="AO1639" s="168"/>
      <c r="AP1639" s="168"/>
      <c r="AQ1639" s="168"/>
      <c r="AR1639" s="168"/>
      <c r="AS1639" s="168"/>
      <c r="AT1639" s="168"/>
      <c r="AU1639" s="168"/>
      <c r="AV1639" s="168"/>
      <c r="AW1639" s="168"/>
      <c r="AX1639" s="168"/>
      <c r="AY1639" s="168"/>
      <c r="AZ1639" s="168"/>
      <c r="BA1639" s="168"/>
      <c r="BB1639" s="168"/>
      <c r="BC1639" s="168"/>
      <c r="BD1639" s="168"/>
      <c r="BE1639" s="168"/>
      <c r="BF1639" s="168"/>
      <c r="BG1639" s="168"/>
      <c r="BH1639" s="168"/>
      <c r="BI1639" s="168"/>
      <c r="BJ1639" s="168"/>
      <c r="BK1639" s="168"/>
      <c r="BL1639" s="168"/>
      <c r="BM1639" s="168"/>
      <c r="BN1639" s="168"/>
      <c r="BO1639" s="168"/>
      <c r="BP1639" s="168"/>
      <c r="BQ1639" s="168"/>
      <c r="BR1639" s="168"/>
      <c r="BS1639" s="168"/>
      <c r="BT1639" s="168"/>
      <c r="BU1639" s="168"/>
      <c r="BV1639" s="168"/>
      <c r="BW1639" s="168"/>
      <c r="BX1639" s="168"/>
      <c r="BY1639" s="168"/>
      <c r="BZ1639" s="168"/>
      <c r="CA1639" s="168"/>
      <c r="CB1639" s="168"/>
      <c r="CC1639" s="168"/>
      <c r="CD1639" s="168"/>
      <c r="CE1639" s="168"/>
      <c r="CF1639" s="168"/>
      <c r="CG1639" s="168"/>
      <c r="CH1639" s="168"/>
      <c r="CI1639" s="168"/>
      <c r="CJ1639" s="168"/>
      <c r="CK1639" s="168"/>
      <c r="CL1639" s="168"/>
      <c r="CN1639" s="144"/>
      <c r="CO1639" s="168"/>
      <c r="CP1639" s="168"/>
      <c r="CQ1639" s="168"/>
      <c r="CR1639" s="168"/>
      <c r="CS1639" s="168"/>
      <c r="CT1639" s="168"/>
      <c r="CU1639" s="168"/>
      <c r="CV1639" s="168"/>
      <c r="CW1639" s="168"/>
      <c r="CX1639" s="168"/>
      <c r="CY1639" s="168"/>
      <c r="CZ1639" s="168"/>
      <c r="DA1639" s="168"/>
      <c r="DB1639" s="168"/>
      <c r="DC1639" s="168"/>
      <c r="DD1639" s="168"/>
      <c r="DE1639" s="168"/>
      <c r="DF1639" s="168"/>
      <c r="DG1639" s="168"/>
      <c r="DH1639" s="168"/>
      <c r="DI1639" s="168"/>
      <c r="DJ1639" s="168"/>
      <c r="DK1639" s="168"/>
      <c r="DL1639" s="168"/>
    </row>
    <row r="1640" spans="1:116" x14ac:dyDescent="0.4">
      <c r="A1640" s="12"/>
      <c r="B1640" s="339" t="s">
        <v>332</v>
      </c>
      <c r="C1640" s="339"/>
      <c r="D1640" s="337" t="s">
        <v>518</v>
      </c>
      <c r="E1640" s="337" t="str">
        <f t="shared" si="2179"/>
        <v>1640 SPLIT-SV-VR</v>
      </c>
      <c r="G1640" s="95" t="str">
        <f>G1634</f>
        <v>Primary volume driver</v>
      </c>
      <c r="H1640" s="338" t="s">
        <v>695</v>
      </c>
      <c r="I1640" s="60"/>
      <c r="J1640" s="60"/>
      <c r="K1640" s="12"/>
      <c r="L1640" s="12"/>
      <c r="M1640" s="12"/>
      <c r="N1640" s="12"/>
      <c r="O1640" s="12"/>
      <c r="P1640" s="12"/>
      <c r="R1640" s="13"/>
      <c r="S1640" s="76"/>
      <c r="T1640" s="76"/>
      <c r="U1640" s="76"/>
      <c r="V1640" s="76"/>
      <c r="W1640" s="76"/>
      <c r="X1640" s="76"/>
      <c r="Y1640" s="76"/>
      <c r="Z1640" s="76"/>
      <c r="AA1640" s="76"/>
      <c r="AB1640" s="76"/>
      <c r="AC1640" s="76"/>
      <c r="AD1640" s="76"/>
      <c r="AE1640" s="76"/>
      <c r="AF1640" s="76"/>
      <c r="AG1640" s="76"/>
      <c r="AH1640" s="76"/>
      <c r="AI1640" s="76"/>
      <c r="AJ1640" s="76"/>
      <c r="AK1640" s="76"/>
      <c r="AL1640" s="76"/>
      <c r="AM1640" s="76"/>
      <c r="AN1640" s="76"/>
      <c r="AO1640" s="76"/>
      <c r="AP1640" s="76"/>
      <c r="AQ1640" s="76"/>
      <c r="AR1640" s="76"/>
      <c r="AS1640" s="76"/>
      <c r="AT1640" s="76"/>
      <c r="AU1640" s="76"/>
      <c r="AV1640" s="76"/>
      <c r="AW1640" s="76"/>
      <c r="AX1640" s="76"/>
      <c r="AY1640" s="76"/>
      <c r="AZ1640" s="76"/>
      <c r="BA1640" s="76"/>
      <c r="BB1640" s="76"/>
      <c r="BC1640" s="76"/>
      <c r="BD1640" s="76"/>
      <c r="BE1640" s="76"/>
      <c r="BF1640" s="76"/>
      <c r="BG1640" s="76"/>
      <c r="BH1640" s="76"/>
      <c r="BI1640" s="76"/>
      <c r="BJ1640" s="76"/>
      <c r="BK1640" s="76"/>
      <c r="BL1640" s="76"/>
      <c r="BM1640" s="76"/>
      <c r="BN1640" s="76"/>
      <c r="BO1640" s="76"/>
      <c r="BP1640" s="76"/>
      <c r="BQ1640" s="76"/>
      <c r="BR1640" s="76"/>
      <c r="BS1640" s="76"/>
      <c r="BT1640" s="76"/>
      <c r="BU1640" s="76"/>
      <c r="BV1640" s="76"/>
      <c r="BW1640" s="76"/>
      <c r="BX1640" s="76"/>
      <c r="BY1640" s="76"/>
      <c r="BZ1640" s="76"/>
      <c r="CA1640" s="76"/>
      <c r="CB1640" s="76"/>
      <c r="CC1640" s="76"/>
      <c r="CD1640" s="76"/>
      <c r="CE1640" s="76"/>
      <c r="CF1640" s="76"/>
      <c r="CG1640" s="76"/>
      <c r="CH1640" s="76"/>
      <c r="CI1640" s="76"/>
      <c r="CJ1640" s="76"/>
      <c r="CK1640" s="76"/>
      <c r="CL1640" s="76"/>
      <c r="CN1640" s="60"/>
      <c r="CO1640" s="239"/>
      <c r="CP1640" s="239"/>
      <c r="CQ1640" s="239"/>
      <c r="CR1640" s="239"/>
      <c r="CS1640" s="239"/>
      <c r="CT1640" s="239"/>
      <c r="CU1640" s="239"/>
      <c r="CV1640" s="239"/>
      <c r="CW1640" s="239"/>
      <c r="CX1640" s="239"/>
      <c r="CY1640" s="239"/>
      <c r="CZ1640" s="239"/>
      <c r="DA1640" s="239"/>
      <c r="DB1640" s="239"/>
      <c r="DC1640" s="239"/>
      <c r="DD1640" s="239"/>
      <c r="DE1640" s="239"/>
      <c r="DF1640" s="239"/>
      <c r="DG1640" s="239"/>
      <c r="DH1640" s="239"/>
      <c r="DI1640" s="239"/>
      <c r="DJ1640" s="239"/>
      <c r="DK1640" s="239"/>
      <c r="DL1640" s="239"/>
    </row>
    <row r="1641" spans="1:116" x14ac:dyDescent="0.4">
      <c r="A1641" s="12"/>
      <c r="B1641" s="339"/>
      <c r="C1641" s="339"/>
      <c r="D1641" s="337" t="s">
        <v>518</v>
      </c>
      <c r="E1641" s="337" t="str">
        <f t="shared" ref="E1641:E1666" si="2180">ROW()&amp;" "&amp;D1641</f>
        <v>1641 SPLIT-SV-VR</v>
      </c>
      <c r="G1641" s="95"/>
      <c r="H1641" s="12"/>
      <c r="I1641" s="60"/>
      <c r="J1641" s="60"/>
      <c r="K1641" s="12"/>
      <c r="L1641" s="12"/>
      <c r="M1641" s="12"/>
      <c r="N1641" s="12"/>
      <c r="O1641" s="12"/>
      <c r="P1641" s="12"/>
      <c r="R1641" s="13"/>
      <c r="S1641" s="76"/>
      <c r="T1641" s="76"/>
      <c r="U1641" s="76"/>
      <c r="V1641" s="76"/>
      <c r="W1641" s="76"/>
      <c r="X1641" s="76"/>
      <c r="Y1641" s="76"/>
      <c r="Z1641" s="76"/>
      <c r="AA1641" s="76"/>
      <c r="AB1641" s="76"/>
      <c r="AC1641" s="76"/>
      <c r="AD1641" s="76"/>
      <c r="AE1641" s="76"/>
      <c r="AF1641" s="76"/>
      <c r="AG1641" s="76"/>
      <c r="AH1641" s="76"/>
      <c r="AI1641" s="76"/>
      <c r="AJ1641" s="76"/>
      <c r="AK1641" s="76"/>
      <c r="AL1641" s="76"/>
      <c r="AM1641" s="76"/>
      <c r="AN1641" s="76"/>
      <c r="AO1641" s="76"/>
      <c r="AP1641" s="76"/>
      <c r="AQ1641" s="76"/>
      <c r="AR1641" s="76"/>
      <c r="AS1641" s="76"/>
      <c r="AT1641" s="76"/>
      <c r="AU1641" s="76"/>
      <c r="AV1641" s="76"/>
      <c r="AW1641" s="76"/>
      <c r="AX1641" s="76"/>
      <c r="AY1641" s="76"/>
      <c r="AZ1641" s="76"/>
      <c r="BA1641" s="76"/>
      <c r="BB1641" s="76"/>
      <c r="BC1641" s="76"/>
      <c r="BD1641" s="76"/>
      <c r="BE1641" s="76"/>
      <c r="BF1641" s="76"/>
      <c r="BG1641" s="76"/>
      <c r="BH1641" s="76"/>
      <c r="BI1641" s="76"/>
      <c r="BJ1641" s="76"/>
      <c r="BK1641" s="76"/>
      <c r="BL1641" s="76"/>
      <c r="BM1641" s="76"/>
      <c r="BN1641" s="76"/>
      <c r="BO1641" s="76"/>
      <c r="BP1641" s="76"/>
      <c r="BQ1641" s="76"/>
      <c r="BR1641" s="76"/>
      <c r="BS1641" s="76"/>
      <c r="BT1641" s="76"/>
      <c r="BU1641" s="76"/>
      <c r="BV1641" s="76"/>
      <c r="BW1641" s="76"/>
      <c r="BX1641" s="76"/>
      <c r="BY1641" s="76"/>
      <c r="BZ1641" s="76"/>
      <c r="CA1641" s="76"/>
      <c r="CB1641" s="76"/>
      <c r="CC1641" s="76"/>
      <c r="CD1641" s="76"/>
      <c r="CE1641" s="76"/>
      <c r="CF1641" s="76"/>
      <c r="CG1641" s="76"/>
      <c r="CH1641" s="76"/>
      <c r="CI1641" s="76"/>
      <c r="CJ1641" s="76"/>
      <c r="CK1641" s="76"/>
      <c r="CL1641" s="76"/>
      <c r="CN1641" s="60"/>
      <c r="CO1641" s="239"/>
      <c r="CP1641" s="239"/>
      <c r="CQ1641" s="239"/>
      <c r="CR1641" s="239"/>
      <c r="CS1641" s="239"/>
      <c r="CT1641" s="239"/>
      <c r="CU1641" s="239"/>
      <c r="CV1641" s="239"/>
      <c r="CW1641" s="239"/>
      <c r="CX1641" s="239"/>
      <c r="CY1641" s="239"/>
      <c r="CZ1641" s="239"/>
      <c r="DA1641" s="239"/>
      <c r="DB1641" s="239"/>
      <c r="DC1641" s="239"/>
      <c r="DD1641" s="239"/>
      <c r="DE1641" s="239"/>
      <c r="DF1641" s="239"/>
      <c r="DG1641" s="239"/>
      <c r="DH1641" s="239"/>
      <c r="DI1641" s="239"/>
      <c r="DJ1641" s="239"/>
      <c r="DK1641" s="239"/>
      <c r="DL1641" s="239"/>
    </row>
    <row r="1642" spans="1:116" x14ac:dyDescent="0.4">
      <c r="A1642" s="12"/>
      <c r="B1642" s="339"/>
      <c r="C1642" s="339"/>
      <c r="D1642" s="337" t="s">
        <v>518</v>
      </c>
      <c r="E1642" s="337" t="str">
        <f t="shared" si="2180"/>
        <v>1642 SPLIT-SV-VR</v>
      </c>
      <c r="G1642" s="95" t="str">
        <f>"% of "&amp;G1640&amp;" by product:"</f>
        <v>% of Primary volume driver by product:</v>
      </c>
      <c r="H1642" s="12"/>
      <c r="I1642" s="60"/>
      <c r="J1642" s="60"/>
      <c r="K1642" s="12"/>
      <c r="L1642" s="12"/>
      <c r="M1642" s="12"/>
      <c r="N1642" s="12"/>
      <c r="O1642" s="12"/>
      <c r="P1642" s="12"/>
      <c r="R1642" s="13"/>
      <c r="S1642" s="76"/>
      <c r="T1642" s="76"/>
      <c r="U1642" s="76"/>
      <c r="V1642" s="76"/>
      <c r="W1642" s="76"/>
      <c r="X1642" s="76"/>
      <c r="Y1642" s="76"/>
      <c r="Z1642" s="76"/>
      <c r="AA1642" s="76"/>
      <c r="AB1642" s="76"/>
      <c r="AC1642" s="76"/>
      <c r="AD1642" s="76"/>
      <c r="AE1642" s="76"/>
      <c r="AF1642" s="76"/>
      <c r="AG1642" s="76"/>
      <c r="AH1642" s="76"/>
      <c r="AI1642" s="76"/>
      <c r="AJ1642" s="76"/>
      <c r="AK1642" s="76"/>
      <c r="AL1642" s="76"/>
      <c r="AM1642" s="76"/>
      <c r="AN1642" s="76"/>
      <c r="AO1642" s="76"/>
      <c r="AP1642" s="76"/>
      <c r="AQ1642" s="76"/>
      <c r="AR1642" s="76"/>
      <c r="AS1642" s="76"/>
      <c r="AT1642" s="76"/>
      <c r="AU1642" s="76"/>
      <c r="AV1642" s="76"/>
      <c r="AW1642" s="76"/>
      <c r="AX1642" s="76"/>
      <c r="AY1642" s="76"/>
      <c r="AZ1642" s="76"/>
      <c r="BA1642" s="76"/>
      <c r="BB1642" s="76"/>
      <c r="BC1642" s="76"/>
      <c r="BD1642" s="76"/>
      <c r="BE1642" s="76"/>
      <c r="BF1642" s="76"/>
      <c r="BG1642" s="76"/>
      <c r="BH1642" s="76"/>
      <c r="BI1642" s="76"/>
      <c r="BJ1642" s="76"/>
      <c r="BK1642" s="76"/>
      <c r="BL1642" s="76"/>
      <c r="BM1642" s="76"/>
      <c r="BN1642" s="76"/>
      <c r="BO1642" s="76"/>
      <c r="BP1642" s="76"/>
      <c r="BQ1642" s="76"/>
      <c r="BR1642" s="76"/>
      <c r="BS1642" s="76"/>
      <c r="BT1642" s="76"/>
      <c r="BU1642" s="76"/>
      <c r="BV1642" s="76"/>
      <c r="BW1642" s="76"/>
      <c r="BX1642" s="76"/>
      <c r="BY1642" s="76"/>
      <c r="BZ1642" s="76"/>
      <c r="CA1642" s="76"/>
      <c r="CB1642" s="76"/>
      <c r="CC1642" s="76"/>
      <c r="CD1642" s="76"/>
      <c r="CE1642" s="76"/>
      <c r="CF1642" s="76"/>
      <c r="CG1642" s="76"/>
      <c r="CH1642" s="76"/>
      <c r="CI1642" s="76"/>
      <c r="CJ1642" s="76"/>
      <c r="CK1642" s="76"/>
      <c r="CL1642" s="76"/>
      <c r="CN1642" s="60"/>
      <c r="CO1642" s="239"/>
      <c r="CP1642" s="239"/>
      <c r="CQ1642" s="239"/>
      <c r="CR1642" s="239"/>
      <c r="CS1642" s="239"/>
      <c r="CT1642" s="239"/>
      <c r="CU1642" s="239"/>
      <c r="CV1642" s="239"/>
      <c r="CW1642" s="239"/>
      <c r="CX1642" s="239"/>
      <c r="CY1642" s="239"/>
      <c r="CZ1642" s="239"/>
      <c r="DA1642" s="239"/>
      <c r="DB1642" s="239"/>
      <c r="DC1642" s="239"/>
      <c r="DD1642" s="239"/>
      <c r="DE1642" s="239"/>
      <c r="DF1642" s="239"/>
      <c r="DG1642" s="239"/>
      <c r="DH1642" s="239"/>
      <c r="DI1642" s="239"/>
      <c r="DJ1642" s="239"/>
      <c r="DK1642" s="239"/>
      <c r="DL1642" s="239"/>
    </row>
    <row r="1643" spans="1:116" x14ac:dyDescent="0.4">
      <c r="A1643" s="12"/>
      <c r="B1643" s="339"/>
      <c r="C1643" s="339"/>
      <c r="D1643" s="337" t="s">
        <v>518</v>
      </c>
      <c r="E1643" s="337" t="str">
        <f t="shared" si="2180"/>
        <v>1643 SPLIT-SV-VR</v>
      </c>
      <c r="G1643" s="242" t="s">
        <v>519</v>
      </c>
      <c r="H1643" s="12"/>
      <c r="I1643" s="60"/>
      <c r="J1643" s="60"/>
      <c r="K1643" s="21">
        <v>0.5</v>
      </c>
      <c r="L1643" s="21">
        <v>0.5</v>
      </c>
      <c r="M1643" s="21">
        <v>0.5</v>
      </c>
      <c r="N1643" s="21">
        <v>0.5</v>
      </c>
      <c r="O1643" s="21">
        <v>0.5</v>
      </c>
      <c r="P1643" s="21">
        <v>0.5</v>
      </c>
      <c r="R1643" s="67"/>
      <c r="S1643" s="150" cm="1">
        <f t="array" ref="S1643">INDEX($K:$P,ROW(),MATCH(S$3,$K$2:$P$2,0))</f>
        <v>0.5</v>
      </c>
      <c r="T1643" s="150" cm="1">
        <f t="array" ref="T1643">INDEX($K:$P,ROW(),MATCH(T$3,$K$2:$P$2,0))</f>
        <v>0.5</v>
      </c>
      <c r="U1643" s="150" cm="1">
        <f t="array" ref="U1643">INDEX($K:$P,ROW(),MATCH(U$3,$K$2:$P$2,0))</f>
        <v>0.5</v>
      </c>
      <c r="V1643" s="150" cm="1">
        <f t="array" ref="V1643">INDEX($K:$P,ROW(),MATCH(V$3,$K$2:$P$2,0))</f>
        <v>0.5</v>
      </c>
      <c r="W1643" s="150" cm="1">
        <f t="array" ref="W1643">INDEX($K:$P,ROW(),MATCH(W$3,$K$2:$P$2,0))</f>
        <v>0.5</v>
      </c>
      <c r="X1643" s="150" cm="1">
        <f t="array" ref="X1643">INDEX($K:$P,ROW(),MATCH(X$3,$K$2:$P$2,0))</f>
        <v>0.5</v>
      </c>
      <c r="Y1643" s="150" cm="1">
        <f t="array" ref="Y1643">INDEX($K:$P,ROW(),MATCH(Y$3,$K$2:$P$2,0))</f>
        <v>0.5</v>
      </c>
      <c r="Z1643" s="150" cm="1">
        <f t="array" ref="Z1643">INDEX($K:$P,ROW(),MATCH(Z$3,$K$2:$P$2,0))</f>
        <v>0.5</v>
      </c>
      <c r="AA1643" s="150" cm="1">
        <f t="array" ref="AA1643">INDEX($K:$P,ROW(),MATCH(AA$3,$K$2:$P$2,0))</f>
        <v>0.5</v>
      </c>
      <c r="AB1643" s="150" cm="1">
        <f t="array" ref="AB1643">INDEX($K:$P,ROW(),MATCH(AB$3,$K$2:$P$2,0))</f>
        <v>0.5</v>
      </c>
      <c r="AC1643" s="150" cm="1">
        <f t="array" ref="AC1643">INDEX($K:$P,ROW(),MATCH(AC$3,$K$2:$P$2,0))</f>
        <v>0.5</v>
      </c>
      <c r="AD1643" s="150" cm="1">
        <f t="array" ref="AD1643">INDEX($K:$P,ROW(),MATCH(AD$3,$K$2:$P$2,0))</f>
        <v>0.5</v>
      </c>
      <c r="AE1643" s="150" cm="1">
        <f t="array" ref="AE1643">INDEX($K:$P,ROW(),MATCH(AE$3,$K$2:$P$2,0))</f>
        <v>0.5</v>
      </c>
      <c r="AF1643" s="150" cm="1">
        <f t="array" ref="AF1643">INDEX($K:$P,ROW(),MATCH(AF$3,$K$2:$P$2,0))</f>
        <v>0.5</v>
      </c>
      <c r="AG1643" s="150" cm="1">
        <f t="array" ref="AG1643">INDEX($K:$P,ROW(),MATCH(AG$3,$K$2:$P$2,0))</f>
        <v>0.5</v>
      </c>
      <c r="AH1643" s="150" cm="1">
        <f t="array" ref="AH1643">INDEX($K:$P,ROW(),MATCH(AH$3,$K$2:$P$2,0))</f>
        <v>0.5</v>
      </c>
      <c r="AI1643" s="150" cm="1">
        <f t="array" ref="AI1643">INDEX($K:$P,ROW(),MATCH(AI$3,$K$2:$P$2,0))</f>
        <v>0.5</v>
      </c>
      <c r="AJ1643" s="150" cm="1">
        <f t="array" ref="AJ1643">INDEX($K:$P,ROW(),MATCH(AJ$3,$K$2:$P$2,0))</f>
        <v>0.5</v>
      </c>
      <c r="AK1643" s="150" cm="1">
        <f t="array" ref="AK1643">INDEX($K:$P,ROW(),MATCH(AK$3,$K$2:$P$2,0))</f>
        <v>0.5</v>
      </c>
      <c r="AL1643" s="150" cm="1">
        <f t="array" ref="AL1643">INDEX($K:$P,ROW(),MATCH(AL$3,$K$2:$P$2,0))</f>
        <v>0.5</v>
      </c>
      <c r="AM1643" s="150" cm="1">
        <f t="array" ref="AM1643">INDEX($K:$P,ROW(),MATCH(AM$3,$K$2:$P$2,0))</f>
        <v>0.5</v>
      </c>
      <c r="AN1643" s="150" cm="1">
        <f t="array" ref="AN1643">INDEX($K:$P,ROW(),MATCH(AN$3,$K$2:$P$2,0))</f>
        <v>0.5</v>
      </c>
      <c r="AO1643" s="150" cm="1">
        <f t="array" ref="AO1643">INDEX($K:$P,ROW(),MATCH(AO$3,$K$2:$P$2,0))</f>
        <v>0.5</v>
      </c>
      <c r="AP1643" s="150" cm="1">
        <f t="array" ref="AP1643">INDEX($K:$P,ROW(),MATCH(AP$3,$K$2:$P$2,0))</f>
        <v>0.5</v>
      </c>
      <c r="AQ1643" s="150" cm="1">
        <f t="array" ref="AQ1643">INDEX($K:$P,ROW(),MATCH(AQ$3,$K$2:$P$2,0))</f>
        <v>0.5</v>
      </c>
      <c r="AR1643" s="150" cm="1">
        <f t="array" ref="AR1643">INDEX($K:$P,ROW(),MATCH(AR$3,$K$2:$P$2,0))</f>
        <v>0.5</v>
      </c>
      <c r="AS1643" s="150" cm="1">
        <f t="array" ref="AS1643">INDEX($K:$P,ROW(),MATCH(AS$3,$K$2:$P$2,0))</f>
        <v>0.5</v>
      </c>
      <c r="AT1643" s="150" cm="1">
        <f t="array" ref="AT1643">INDEX($K:$P,ROW(),MATCH(AT$3,$K$2:$P$2,0))</f>
        <v>0.5</v>
      </c>
      <c r="AU1643" s="150" cm="1">
        <f t="array" ref="AU1643">INDEX($K:$P,ROW(),MATCH(AU$3,$K$2:$P$2,0))</f>
        <v>0.5</v>
      </c>
      <c r="AV1643" s="150" cm="1">
        <f t="array" ref="AV1643">INDEX($K:$P,ROW(),MATCH(AV$3,$K$2:$P$2,0))</f>
        <v>0.5</v>
      </c>
      <c r="AW1643" s="150" cm="1">
        <f t="array" ref="AW1643">INDEX($K:$P,ROW(),MATCH(AW$3,$K$2:$P$2,0))</f>
        <v>0.5</v>
      </c>
      <c r="AX1643" s="150" cm="1">
        <f t="array" ref="AX1643">INDEX($K:$P,ROW(),MATCH(AX$3,$K$2:$P$2,0))</f>
        <v>0.5</v>
      </c>
      <c r="AY1643" s="150" cm="1">
        <f t="array" ref="AY1643">INDEX($K:$P,ROW(),MATCH(AY$3,$K$2:$P$2,0))</f>
        <v>0.5</v>
      </c>
      <c r="AZ1643" s="150" cm="1">
        <f t="array" ref="AZ1643">INDEX($K:$P,ROW(),MATCH(AZ$3,$K$2:$P$2,0))</f>
        <v>0.5</v>
      </c>
      <c r="BA1643" s="150" cm="1">
        <f t="array" ref="BA1643">INDEX($K:$P,ROW(),MATCH(BA$3,$K$2:$P$2,0))</f>
        <v>0.5</v>
      </c>
      <c r="BB1643" s="150" cm="1">
        <f t="array" ref="BB1643">INDEX($K:$P,ROW(),MATCH(BB$3,$K$2:$P$2,0))</f>
        <v>0.5</v>
      </c>
      <c r="BC1643" s="150" cm="1">
        <f t="array" ref="BC1643">INDEX($K:$P,ROW(),MATCH(BC$3,$K$2:$P$2,0))</f>
        <v>0.5</v>
      </c>
      <c r="BD1643" s="150" cm="1">
        <f t="array" ref="BD1643">INDEX($K:$P,ROW(),MATCH(BD$3,$K$2:$P$2,0))</f>
        <v>0.5</v>
      </c>
      <c r="BE1643" s="150" cm="1">
        <f t="array" ref="BE1643">INDEX($K:$P,ROW(),MATCH(BE$3,$K$2:$P$2,0))</f>
        <v>0.5</v>
      </c>
      <c r="BF1643" s="150" cm="1">
        <f t="array" ref="BF1643">INDEX($K:$P,ROW(),MATCH(BF$3,$K$2:$P$2,0))</f>
        <v>0.5</v>
      </c>
      <c r="BG1643" s="150" cm="1">
        <f t="array" ref="BG1643">INDEX($K:$P,ROW(),MATCH(BG$3,$K$2:$P$2,0))</f>
        <v>0.5</v>
      </c>
      <c r="BH1643" s="150" cm="1">
        <f t="array" ref="BH1643">INDEX($K:$P,ROW(),MATCH(BH$3,$K$2:$P$2,0))</f>
        <v>0.5</v>
      </c>
      <c r="BI1643" s="150" cm="1">
        <f t="array" ref="BI1643">INDEX($K:$P,ROW(),MATCH(BI$3,$K$2:$P$2,0))</f>
        <v>0.5</v>
      </c>
      <c r="BJ1643" s="150" cm="1">
        <f t="array" ref="BJ1643">INDEX($K:$P,ROW(),MATCH(BJ$3,$K$2:$P$2,0))</f>
        <v>0.5</v>
      </c>
      <c r="BK1643" s="150" cm="1">
        <f t="array" ref="BK1643">INDEX($K:$P,ROW(),MATCH(BK$3,$K$2:$P$2,0))</f>
        <v>0.5</v>
      </c>
      <c r="BL1643" s="150" cm="1">
        <f t="array" ref="BL1643">INDEX($K:$P,ROW(),MATCH(BL$3,$K$2:$P$2,0))</f>
        <v>0.5</v>
      </c>
      <c r="BM1643" s="150" cm="1">
        <f t="array" ref="BM1643">INDEX($K:$P,ROW(),MATCH(BM$3,$K$2:$P$2,0))</f>
        <v>0.5</v>
      </c>
      <c r="BN1643" s="150" cm="1">
        <f t="array" ref="BN1643">INDEX($K:$P,ROW(),MATCH(BN$3,$K$2:$P$2,0))</f>
        <v>0.5</v>
      </c>
      <c r="BO1643" s="150" cm="1">
        <f t="array" ref="BO1643">INDEX($K:$P,ROW(),MATCH(BO$3,$K$2:$P$2,0))</f>
        <v>0.5</v>
      </c>
      <c r="BP1643" s="150" cm="1">
        <f t="array" ref="BP1643">INDEX($K:$P,ROW(),MATCH(BP$3,$K$2:$P$2,0))</f>
        <v>0.5</v>
      </c>
      <c r="BQ1643" s="150" cm="1">
        <f t="array" ref="BQ1643">INDEX($K:$P,ROW(),MATCH(BQ$3,$K$2:$P$2,0))</f>
        <v>0.5</v>
      </c>
      <c r="BR1643" s="150" cm="1">
        <f t="array" ref="BR1643">INDEX($K:$P,ROW(),MATCH(BR$3,$K$2:$P$2,0))</f>
        <v>0.5</v>
      </c>
      <c r="BS1643" s="150" cm="1">
        <f t="array" ref="BS1643">INDEX($K:$P,ROW(),MATCH(BS$3,$K$2:$P$2,0))</f>
        <v>0.5</v>
      </c>
      <c r="BT1643" s="150" cm="1">
        <f t="array" ref="BT1643">INDEX($K:$P,ROW(),MATCH(BT$3,$K$2:$P$2,0))</f>
        <v>0.5</v>
      </c>
      <c r="BU1643" s="150" cm="1">
        <f t="array" ref="BU1643">INDEX($K:$P,ROW(),MATCH(BU$3,$K$2:$P$2,0))</f>
        <v>0.5</v>
      </c>
      <c r="BV1643" s="150" cm="1">
        <f t="array" ref="BV1643">INDEX($K:$P,ROW(),MATCH(BV$3,$K$2:$P$2,0))</f>
        <v>0.5</v>
      </c>
      <c r="BW1643" s="150" cm="1">
        <f t="array" ref="BW1643">INDEX($K:$P,ROW(),MATCH(BW$3,$K$2:$P$2,0))</f>
        <v>0.5</v>
      </c>
      <c r="BX1643" s="150" cm="1">
        <f t="array" ref="BX1643">INDEX($K:$P,ROW(),MATCH(BX$3,$K$2:$P$2,0))</f>
        <v>0.5</v>
      </c>
      <c r="BY1643" s="150" cm="1">
        <f t="array" ref="BY1643">INDEX($K:$P,ROW(),MATCH(BY$3,$K$2:$P$2,0))</f>
        <v>0.5</v>
      </c>
      <c r="BZ1643" s="150" cm="1">
        <f t="array" ref="BZ1643">INDEX($K:$P,ROW(),MATCH(BZ$3,$K$2:$P$2,0))</f>
        <v>0.5</v>
      </c>
      <c r="CA1643" s="150" cm="1">
        <f t="array" ref="CA1643">INDEX($K:$P,ROW(),MATCH(CA$3,$K$2:$P$2,0))</f>
        <v>0.5</v>
      </c>
      <c r="CB1643" s="150" cm="1">
        <f t="array" ref="CB1643">INDEX($K:$P,ROW(),MATCH(CB$3,$K$2:$P$2,0))</f>
        <v>0.5</v>
      </c>
      <c r="CC1643" s="150" cm="1">
        <f t="array" ref="CC1643">INDEX($K:$P,ROW(),MATCH(CC$3,$K$2:$P$2,0))</f>
        <v>0.5</v>
      </c>
      <c r="CD1643" s="150" cm="1">
        <f t="array" ref="CD1643">INDEX($K:$P,ROW(),MATCH(CD$3,$K$2:$P$2,0))</f>
        <v>0.5</v>
      </c>
      <c r="CE1643" s="150" cm="1">
        <f t="array" ref="CE1643">INDEX($K:$P,ROW(),MATCH(CE$3,$K$2:$P$2,0))</f>
        <v>0.5</v>
      </c>
      <c r="CF1643" s="150" cm="1">
        <f t="array" ref="CF1643">INDEX($K:$P,ROW(),MATCH(CF$3,$K$2:$P$2,0))</f>
        <v>0.5</v>
      </c>
      <c r="CG1643" s="150" cm="1">
        <f t="array" ref="CG1643">INDEX($K:$P,ROW(),MATCH(CG$3,$K$2:$P$2,0))</f>
        <v>0.5</v>
      </c>
      <c r="CH1643" s="150" cm="1">
        <f t="array" ref="CH1643">INDEX($K:$P,ROW(),MATCH(CH$3,$K$2:$P$2,0))</f>
        <v>0.5</v>
      </c>
      <c r="CI1643" s="150" cm="1">
        <f t="array" ref="CI1643">INDEX($K:$P,ROW(),MATCH(CI$3,$K$2:$P$2,0))</f>
        <v>0.5</v>
      </c>
      <c r="CJ1643" s="150" cm="1">
        <f t="array" ref="CJ1643">INDEX($K:$P,ROW(),MATCH(CJ$3,$K$2:$P$2,0))</f>
        <v>0.5</v>
      </c>
      <c r="CK1643" s="150" cm="1">
        <f t="array" ref="CK1643">INDEX($K:$P,ROW(),MATCH(CK$3,$K$2:$P$2,0))</f>
        <v>0.5</v>
      </c>
      <c r="CL1643" s="150" cm="1">
        <f t="array" ref="CL1643">INDEX($K:$P,ROW(),MATCH(CL$3,$K$2:$P$2,0))</f>
        <v>0.5</v>
      </c>
      <c r="CN1643" s="150"/>
      <c r="CO1643" s="150" t="e" cm="1">
        <f t="array" ref="CO1643">INDEX($K:$P,ROW(),MATCH(CO$3,$K$2:$P$2,0))</f>
        <v>#N/A</v>
      </c>
      <c r="CP1643" s="150" t="e" cm="1">
        <f t="array" ref="CP1643">INDEX($K:$P,ROW(),MATCH(CP$3,$K$2:$P$2,0))</f>
        <v>#N/A</v>
      </c>
      <c r="CQ1643" s="150" t="e" cm="1">
        <f t="array" ref="CQ1643">INDEX($K:$P,ROW(),MATCH(CQ$3,$K$2:$P$2,0))</f>
        <v>#N/A</v>
      </c>
      <c r="CR1643" s="150" t="e" cm="1">
        <f t="array" ref="CR1643">INDEX($K:$P,ROW(),MATCH(CR$3,$K$2:$P$2,0))</f>
        <v>#N/A</v>
      </c>
      <c r="CS1643" s="150" t="e" cm="1">
        <f t="array" ref="CS1643">INDEX($K:$P,ROW(),MATCH(CS$3,$K$2:$P$2,0))</f>
        <v>#N/A</v>
      </c>
      <c r="CT1643" s="150" t="e" cm="1">
        <f t="array" ref="CT1643">INDEX($K:$P,ROW(),MATCH(CT$3,$K$2:$P$2,0))</f>
        <v>#N/A</v>
      </c>
      <c r="CU1643" s="150" t="e" cm="1">
        <f t="array" ref="CU1643">INDEX($K:$P,ROW(),MATCH(CU$3,$K$2:$P$2,0))</f>
        <v>#N/A</v>
      </c>
      <c r="CV1643" s="150" t="e" cm="1">
        <f t="array" ref="CV1643">INDEX($K:$P,ROW(),MATCH(CV$3,$K$2:$P$2,0))</f>
        <v>#N/A</v>
      </c>
      <c r="CW1643" s="150" t="e" cm="1">
        <f t="array" ref="CW1643">INDEX($K:$P,ROW(),MATCH(CW$3,$K$2:$P$2,0))</f>
        <v>#N/A</v>
      </c>
      <c r="CX1643" s="150" t="e" cm="1">
        <f t="array" ref="CX1643">INDEX($K:$P,ROW(),MATCH(CX$3,$K$2:$P$2,0))</f>
        <v>#N/A</v>
      </c>
      <c r="CY1643" s="150" t="e" cm="1">
        <f t="array" ref="CY1643">INDEX($K:$P,ROW(),MATCH(CY$3,$K$2:$P$2,0))</f>
        <v>#N/A</v>
      </c>
      <c r="CZ1643" s="150" t="e" cm="1">
        <f t="array" ref="CZ1643">INDEX($K:$P,ROW(),MATCH(CZ$3,$K$2:$P$2,0))</f>
        <v>#N/A</v>
      </c>
      <c r="DA1643" s="150" t="e" cm="1">
        <f t="array" ref="DA1643">INDEX($K:$P,ROW(),MATCH(DA$3,$K$2:$P$2,0))</f>
        <v>#N/A</v>
      </c>
      <c r="DB1643" s="150" t="e" cm="1">
        <f t="array" ref="DB1643">INDEX($K:$P,ROW(),MATCH(DB$3,$K$2:$P$2,0))</f>
        <v>#N/A</v>
      </c>
      <c r="DC1643" s="150" t="e" cm="1">
        <f t="array" ref="DC1643">INDEX($K:$P,ROW(),MATCH(DC$3,$K$2:$P$2,0))</f>
        <v>#N/A</v>
      </c>
      <c r="DD1643" s="150" t="e" cm="1">
        <f t="array" ref="DD1643">INDEX($K:$P,ROW(),MATCH(DD$3,$K$2:$P$2,0))</f>
        <v>#N/A</v>
      </c>
      <c r="DE1643" s="150" t="e" cm="1">
        <f t="array" ref="DE1643">INDEX($K:$P,ROW(),MATCH(DE$3,$K$2:$P$2,0))</f>
        <v>#N/A</v>
      </c>
      <c r="DF1643" s="150" t="e" cm="1">
        <f t="array" ref="DF1643">INDEX($K:$P,ROW(),MATCH(DF$3,$K$2:$P$2,0))</f>
        <v>#N/A</v>
      </c>
      <c r="DG1643" s="150" t="e" cm="1">
        <f t="array" ref="DG1643">INDEX($K:$P,ROW(),MATCH(DG$3,$K$2:$P$2,0))</f>
        <v>#N/A</v>
      </c>
      <c r="DH1643" s="150" t="e" cm="1">
        <f t="array" ref="DH1643">INDEX($K:$P,ROW(),MATCH(DH$3,$K$2:$P$2,0))</f>
        <v>#N/A</v>
      </c>
      <c r="DI1643" s="150" t="e" cm="1">
        <f t="array" ref="DI1643">INDEX($K:$P,ROW(),MATCH(DI$3,$K$2:$P$2,0))</f>
        <v>#N/A</v>
      </c>
      <c r="DJ1643" s="150" t="e" cm="1">
        <f t="array" ref="DJ1643">INDEX($K:$P,ROW(),MATCH(DJ$3,$K$2:$P$2,0))</f>
        <v>#N/A</v>
      </c>
      <c r="DK1643" s="150" t="e" cm="1">
        <f t="array" ref="DK1643">INDEX($K:$P,ROW(),MATCH(DK$3,$K$2:$P$2,0))</f>
        <v>#N/A</v>
      </c>
      <c r="DL1643" s="150" t="e" cm="1">
        <f t="array" ref="DL1643">INDEX($K:$P,ROW(),MATCH(DL$3,$K$2:$P$2,0))</f>
        <v>#N/A</v>
      </c>
    </row>
    <row r="1644" spans="1:116" x14ac:dyDescent="0.4">
      <c r="A1644" s="12"/>
      <c r="B1644" s="339"/>
      <c r="C1644" s="339"/>
      <c r="D1644" s="337" t="s">
        <v>518</v>
      </c>
      <c r="E1644" s="337" t="str">
        <f t="shared" si="2180"/>
        <v>1644 SPLIT-SV-VR</v>
      </c>
      <c r="G1644" s="242" t="s">
        <v>520</v>
      </c>
      <c r="H1644" s="12"/>
      <c r="I1644" s="60"/>
      <c r="J1644" s="60"/>
      <c r="K1644" s="21">
        <f>1-K1643</f>
        <v>0.5</v>
      </c>
      <c r="L1644" s="21">
        <f t="shared" ref="L1644:P1653" si="2181">1-L1643</f>
        <v>0.5</v>
      </c>
      <c r="M1644" s="21">
        <f t="shared" si="2181"/>
        <v>0.5</v>
      </c>
      <c r="N1644" s="21">
        <f t="shared" si="2181"/>
        <v>0.5</v>
      </c>
      <c r="O1644" s="21">
        <f t="shared" si="2181"/>
        <v>0.5</v>
      </c>
      <c r="P1644" s="21">
        <f t="shared" si="2181"/>
        <v>0.5</v>
      </c>
      <c r="R1644" s="67"/>
      <c r="S1644" s="150" cm="1">
        <f t="array" ref="S1644">INDEX($K:$P,ROW(),MATCH(S$3,$K$2:$P$2,0))</f>
        <v>0.5</v>
      </c>
      <c r="T1644" s="150" cm="1">
        <f t="array" ref="T1644">INDEX($K:$P,ROW(),MATCH(T$3,$K$2:$P$2,0))</f>
        <v>0.5</v>
      </c>
      <c r="U1644" s="150" cm="1">
        <f t="array" ref="U1644">INDEX($K:$P,ROW(),MATCH(U$3,$K$2:$P$2,0))</f>
        <v>0.5</v>
      </c>
      <c r="V1644" s="150" cm="1">
        <f t="array" ref="V1644">INDEX($K:$P,ROW(),MATCH(V$3,$K$2:$P$2,0))</f>
        <v>0.5</v>
      </c>
      <c r="W1644" s="150" cm="1">
        <f t="array" ref="W1644">INDEX($K:$P,ROW(),MATCH(W$3,$K$2:$P$2,0))</f>
        <v>0.5</v>
      </c>
      <c r="X1644" s="150" cm="1">
        <f t="array" ref="X1644">INDEX($K:$P,ROW(),MATCH(X$3,$K$2:$P$2,0))</f>
        <v>0.5</v>
      </c>
      <c r="Y1644" s="150" cm="1">
        <f t="array" ref="Y1644">INDEX($K:$P,ROW(),MATCH(Y$3,$K$2:$P$2,0))</f>
        <v>0.5</v>
      </c>
      <c r="Z1644" s="150" cm="1">
        <f t="array" ref="Z1644">INDEX($K:$P,ROW(),MATCH(Z$3,$K$2:$P$2,0))</f>
        <v>0.5</v>
      </c>
      <c r="AA1644" s="150" cm="1">
        <f t="array" ref="AA1644">INDEX($K:$P,ROW(),MATCH(AA$3,$K$2:$P$2,0))</f>
        <v>0.5</v>
      </c>
      <c r="AB1644" s="150" cm="1">
        <f t="array" ref="AB1644">INDEX($K:$P,ROW(),MATCH(AB$3,$K$2:$P$2,0))</f>
        <v>0.5</v>
      </c>
      <c r="AC1644" s="150" cm="1">
        <f t="array" ref="AC1644">INDEX($K:$P,ROW(),MATCH(AC$3,$K$2:$P$2,0))</f>
        <v>0.5</v>
      </c>
      <c r="AD1644" s="150" cm="1">
        <f t="array" ref="AD1644">INDEX($K:$P,ROW(),MATCH(AD$3,$K$2:$P$2,0))</f>
        <v>0.5</v>
      </c>
      <c r="AE1644" s="150" cm="1">
        <f t="array" ref="AE1644">INDEX($K:$P,ROW(),MATCH(AE$3,$K$2:$P$2,0))</f>
        <v>0.5</v>
      </c>
      <c r="AF1644" s="150" cm="1">
        <f t="array" ref="AF1644">INDEX($K:$P,ROW(),MATCH(AF$3,$K$2:$P$2,0))</f>
        <v>0.5</v>
      </c>
      <c r="AG1644" s="150" cm="1">
        <f t="array" ref="AG1644">INDEX($K:$P,ROW(),MATCH(AG$3,$K$2:$P$2,0))</f>
        <v>0.5</v>
      </c>
      <c r="AH1644" s="150" cm="1">
        <f t="array" ref="AH1644">INDEX($K:$P,ROW(),MATCH(AH$3,$K$2:$P$2,0))</f>
        <v>0.5</v>
      </c>
      <c r="AI1644" s="150" cm="1">
        <f t="array" ref="AI1644">INDEX($K:$P,ROW(),MATCH(AI$3,$K$2:$P$2,0))</f>
        <v>0.5</v>
      </c>
      <c r="AJ1644" s="150" cm="1">
        <f t="array" ref="AJ1644">INDEX($K:$P,ROW(),MATCH(AJ$3,$K$2:$P$2,0))</f>
        <v>0.5</v>
      </c>
      <c r="AK1644" s="150" cm="1">
        <f t="array" ref="AK1644">INDEX($K:$P,ROW(),MATCH(AK$3,$K$2:$P$2,0))</f>
        <v>0.5</v>
      </c>
      <c r="AL1644" s="150" cm="1">
        <f t="array" ref="AL1644">INDEX($K:$P,ROW(),MATCH(AL$3,$K$2:$P$2,0))</f>
        <v>0.5</v>
      </c>
      <c r="AM1644" s="150" cm="1">
        <f t="array" ref="AM1644">INDEX($K:$P,ROW(),MATCH(AM$3,$K$2:$P$2,0))</f>
        <v>0.5</v>
      </c>
      <c r="AN1644" s="150" cm="1">
        <f t="array" ref="AN1644">INDEX($K:$P,ROW(),MATCH(AN$3,$K$2:$P$2,0))</f>
        <v>0.5</v>
      </c>
      <c r="AO1644" s="150" cm="1">
        <f t="array" ref="AO1644">INDEX($K:$P,ROW(),MATCH(AO$3,$K$2:$P$2,0))</f>
        <v>0.5</v>
      </c>
      <c r="AP1644" s="150" cm="1">
        <f t="array" ref="AP1644">INDEX($K:$P,ROW(),MATCH(AP$3,$K$2:$P$2,0))</f>
        <v>0.5</v>
      </c>
      <c r="AQ1644" s="150" cm="1">
        <f t="array" ref="AQ1644">INDEX($K:$P,ROW(),MATCH(AQ$3,$K$2:$P$2,0))</f>
        <v>0.5</v>
      </c>
      <c r="AR1644" s="150" cm="1">
        <f t="array" ref="AR1644">INDEX($K:$P,ROW(),MATCH(AR$3,$K$2:$P$2,0))</f>
        <v>0.5</v>
      </c>
      <c r="AS1644" s="150" cm="1">
        <f t="array" ref="AS1644">INDEX($K:$P,ROW(),MATCH(AS$3,$K$2:$P$2,0))</f>
        <v>0.5</v>
      </c>
      <c r="AT1644" s="150" cm="1">
        <f t="array" ref="AT1644">INDEX($K:$P,ROW(),MATCH(AT$3,$K$2:$P$2,0))</f>
        <v>0.5</v>
      </c>
      <c r="AU1644" s="150" cm="1">
        <f t="array" ref="AU1644">INDEX($K:$P,ROW(),MATCH(AU$3,$K$2:$P$2,0))</f>
        <v>0.5</v>
      </c>
      <c r="AV1644" s="150" cm="1">
        <f t="array" ref="AV1644">INDEX($K:$P,ROW(),MATCH(AV$3,$K$2:$P$2,0))</f>
        <v>0.5</v>
      </c>
      <c r="AW1644" s="150" cm="1">
        <f t="array" ref="AW1644">INDEX($K:$P,ROW(),MATCH(AW$3,$K$2:$P$2,0))</f>
        <v>0.5</v>
      </c>
      <c r="AX1644" s="150" cm="1">
        <f t="array" ref="AX1644">INDEX($K:$P,ROW(),MATCH(AX$3,$K$2:$P$2,0))</f>
        <v>0.5</v>
      </c>
      <c r="AY1644" s="150" cm="1">
        <f t="array" ref="AY1644">INDEX($K:$P,ROW(),MATCH(AY$3,$K$2:$P$2,0))</f>
        <v>0.5</v>
      </c>
      <c r="AZ1644" s="150" cm="1">
        <f t="array" ref="AZ1644">INDEX($K:$P,ROW(),MATCH(AZ$3,$K$2:$P$2,0))</f>
        <v>0.5</v>
      </c>
      <c r="BA1644" s="150" cm="1">
        <f t="array" ref="BA1644">INDEX($K:$P,ROW(),MATCH(BA$3,$K$2:$P$2,0))</f>
        <v>0.5</v>
      </c>
      <c r="BB1644" s="150" cm="1">
        <f t="array" ref="BB1644">INDEX($K:$P,ROW(),MATCH(BB$3,$K$2:$P$2,0))</f>
        <v>0.5</v>
      </c>
      <c r="BC1644" s="150" cm="1">
        <f t="array" ref="BC1644">INDEX($K:$P,ROW(),MATCH(BC$3,$K$2:$P$2,0))</f>
        <v>0.5</v>
      </c>
      <c r="BD1644" s="150" cm="1">
        <f t="array" ref="BD1644">INDEX($K:$P,ROW(),MATCH(BD$3,$K$2:$P$2,0))</f>
        <v>0.5</v>
      </c>
      <c r="BE1644" s="150" cm="1">
        <f t="array" ref="BE1644">INDEX($K:$P,ROW(),MATCH(BE$3,$K$2:$P$2,0))</f>
        <v>0.5</v>
      </c>
      <c r="BF1644" s="150" cm="1">
        <f t="array" ref="BF1644">INDEX($K:$P,ROW(),MATCH(BF$3,$K$2:$P$2,0))</f>
        <v>0.5</v>
      </c>
      <c r="BG1644" s="150" cm="1">
        <f t="array" ref="BG1644">INDEX($K:$P,ROW(),MATCH(BG$3,$K$2:$P$2,0))</f>
        <v>0.5</v>
      </c>
      <c r="BH1644" s="150" cm="1">
        <f t="array" ref="BH1644">INDEX($K:$P,ROW(),MATCH(BH$3,$K$2:$P$2,0))</f>
        <v>0.5</v>
      </c>
      <c r="BI1644" s="150" cm="1">
        <f t="array" ref="BI1644">INDEX($K:$P,ROW(),MATCH(BI$3,$K$2:$P$2,0))</f>
        <v>0.5</v>
      </c>
      <c r="BJ1644" s="150" cm="1">
        <f t="array" ref="BJ1644">INDEX($K:$P,ROW(),MATCH(BJ$3,$K$2:$P$2,0))</f>
        <v>0.5</v>
      </c>
      <c r="BK1644" s="150" cm="1">
        <f t="array" ref="BK1644">INDEX($K:$P,ROW(),MATCH(BK$3,$K$2:$P$2,0))</f>
        <v>0.5</v>
      </c>
      <c r="BL1644" s="150" cm="1">
        <f t="array" ref="BL1644">INDEX($K:$P,ROW(),MATCH(BL$3,$K$2:$P$2,0))</f>
        <v>0.5</v>
      </c>
      <c r="BM1644" s="150" cm="1">
        <f t="array" ref="BM1644">INDEX($K:$P,ROW(),MATCH(BM$3,$K$2:$P$2,0))</f>
        <v>0.5</v>
      </c>
      <c r="BN1644" s="150" cm="1">
        <f t="array" ref="BN1644">INDEX($K:$P,ROW(),MATCH(BN$3,$K$2:$P$2,0))</f>
        <v>0.5</v>
      </c>
      <c r="BO1644" s="150" cm="1">
        <f t="array" ref="BO1644">INDEX($K:$P,ROW(),MATCH(BO$3,$K$2:$P$2,0))</f>
        <v>0.5</v>
      </c>
      <c r="BP1644" s="150" cm="1">
        <f t="array" ref="BP1644">INDEX($K:$P,ROW(),MATCH(BP$3,$K$2:$P$2,0))</f>
        <v>0.5</v>
      </c>
      <c r="BQ1644" s="150" cm="1">
        <f t="array" ref="BQ1644">INDEX($K:$P,ROW(),MATCH(BQ$3,$K$2:$P$2,0))</f>
        <v>0.5</v>
      </c>
      <c r="BR1644" s="150" cm="1">
        <f t="array" ref="BR1644">INDEX($K:$P,ROW(),MATCH(BR$3,$K$2:$P$2,0))</f>
        <v>0.5</v>
      </c>
      <c r="BS1644" s="150" cm="1">
        <f t="array" ref="BS1644">INDEX($K:$P,ROW(),MATCH(BS$3,$K$2:$P$2,0))</f>
        <v>0.5</v>
      </c>
      <c r="BT1644" s="150" cm="1">
        <f t="array" ref="BT1644">INDEX($K:$P,ROW(),MATCH(BT$3,$K$2:$P$2,0))</f>
        <v>0.5</v>
      </c>
      <c r="BU1644" s="150" cm="1">
        <f t="array" ref="BU1644">INDEX($K:$P,ROW(),MATCH(BU$3,$K$2:$P$2,0))</f>
        <v>0.5</v>
      </c>
      <c r="BV1644" s="150" cm="1">
        <f t="array" ref="BV1644">INDEX($K:$P,ROW(),MATCH(BV$3,$K$2:$P$2,0))</f>
        <v>0.5</v>
      </c>
      <c r="BW1644" s="150" cm="1">
        <f t="array" ref="BW1644">INDEX($K:$P,ROW(),MATCH(BW$3,$K$2:$P$2,0))</f>
        <v>0.5</v>
      </c>
      <c r="BX1644" s="150" cm="1">
        <f t="array" ref="BX1644">INDEX($K:$P,ROW(),MATCH(BX$3,$K$2:$P$2,0))</f>
        <v>0.5</v>
      </c>
      <c r="BY1644" s="150" cm="1">
        <f t="array" ref="BY1644">INDEX($K:$P,ROW(),MATCH(BY$3,$K$2:$P$2,0))</f>
        <v>0.5</v>
      </c>
      <c r="BZ1644" s="150" cm="1">
        <f t="array" ref="BZ1644">INDEX($K:$P,ROW(),MATCH(BZ$3,$K$2:$P$2,0))</f>
        <v>0.5</v>
      </c>
      <c r="CA1644" s="150" cm="1">
        <f t="array" ref="CA1644">INDEX($K:$P,ROW(),MATCH(CA$3,$K$2:$P$2,0))</f>
        <v>0.5</v>
      </c>
      <c r="CB1644" s="150" cm="1">
        <f t="array" ref="CB1644">INDEX($K:$P,ROW(),MATCH(CB$3,$K$2:$P$2,0))</f>
        <v>0.5</v>
      </c>
      <c r="CC1644" s="150" cm="1">
        <f t="array" ref="CC1644">INDEX($K:$P,ROW(),MATCH(CC$3,$K$2:$P$2,0))</f>
        <v>0.5</v>
      </c>
      <c r="CD1644" s="150" cm="1">
        <f t="array" ref="CD1644">INDEX($K:$P,ROW(),MATCH(CD$3,$K$2:$P$2,0))</f>
        <v>0.5</v>
      </c>
      <c r="CE1644" s="150" cm="1">
        <f t="array" ref="CE1644">INDEX($K:$P,ROW(),MATCH(CE$3,$K$2:$P$2,0))</f>
        <v>0.5</v>
      </c>
      <c r="CF1644" s="150" cm="1">
        <f t="array" ref="CF1644">INDEX($K:$P,ROW(),MATCH(CF$3,$K$2:$P$2,0))</f>
        <v>0.5</v>
      </c>
      <c r="CG1644" s="150" cm="1">
        <f t="array" ref="CG1644">INDEX($K:$P,ROW(),MATCH(CG$3,$K$2:$P$2,0))</f>
        <v>0.5</v>
      </c>
      <c r="CH1644" s="150" cm="1">
        <f t="array" ref="CH1644">INDEX($K:$P,ROW(),MATCH(CH$3,$K$2:$P$2,0))</f>
        <v>0.5</v>
      </c>
      <c r="CI1644" s="150" cm="1">
        <f t="array" ref="CI1644">INDEX($K:$P,ROW(),MATCH(CI$3,$K$2:$P$2,0))</f>
        <v>0.5</v>
      </c>
      <c r="CJ1644" s="150" cm="1">
        <f t="array" ref="CJ1644">INDEX($K:$P,ROW(),MATCH(CJ$3,$K$2:$P$2,0))</f>
        <v>0.5</v>
      </c>
      <c r="CK1644" s="150" cm="1">
        <f t="array" ref="CK1644">INDEX($K:$P,ROW(),MATCH(CK$3,$K$2:$P$2,0))</f>
        <v>0.5</v>
      </c>
      <c r="CL1644" s="150" cm="1">
        <f t="array" ref="CL1644">INDEX($K:$P,ROW(),MATCH(CL$3,$K$2:$P$2,0))</f>
        <v>0.5</v>
      </c>
      <c r="CN1644" s="150"/>
      <c r="CO1644" s="150" t="e" cm="1">
        <f t="array" ref="CO1644">INDEX($K:$P,ROW(),MATCH(CO$3,$K$2:$P$2,0))</f>
        <v>#N/A</v>
      </c>
      <c r="CP1644" s="150" t="e" cm="1">
        <f t="array" ref="CP1644">INDEX($K:$P,ROW(),MATCH(CP$3,$K$2:$P$2,0))</f>
        <v>#N/A</v>
      </c>
      <c r="CQ1644" s="150" t="e" cm="1">
        <f t="array" ref="CQ1644">INDEX($K:$P,ROW(),MATCH(CQ$3,$K$2:$P$2,0))</f>
        <v>#N/A</v>
      </c>
      <c r="CR1644" s="150" t="e" cm="1">
        <f t="array" ref="CR1644">INDEX($K:$P,ROW(),MATCH(CR$3,$K$2:$P$2,0))</f>
        <v>#N/A</v>
      </c>
      <c r="CS1644" s="150" t="e" cm="1">
        <f t="array" ref="CS1644">INDEX($K:$P,ROW(),MATCH(CS$3,$K$2:$P$2,0))</f>
        <v>#N/A</v>
      </c>
      <c r="CT1644" s="150" t="e" cm="1">
        <f t="array" ref="CT1644">INDEX($K:$P,ROW(),MATCH(CT$3,$K$2:$P$2,0))</f>
        <v>#N/A</v>
      </c>
      <c r="CU1644" s="150" t="e" cm="1">
        <f t="array" ref="CU1644">INDEX($K:$P,ROW(),MATCH(CU$3,$K$2:$P$2,0))</f>
        <v>#N/A</v>
      </c>
      <c r="CV1644" s="150" t="e" cm="1">
        <f t="array" ref="CV1644">INDEX($K:$P,ROW(),MATCH(CV$3,$K$2:$P$2,0))</f>
        <v>#N/A</v>
      </c>
      <c r="CW1644" s="150" t="e" cm="1">
        <f t="array" ref="CW1644">INDEX($K:$P,ROW(),MATCH(CW$3,$K$2:$P$2,0))</f>
        <v>#N/A</v>
      </c>
      <c r="CX1644" s="150" t="e" cm="1">
        <f t="array" ref="CX1644">INDEX($K:$P,ROW(),MATCH(CX$3,$K$2:$P$2,0))</f>
        <v>#N/A</v>
      </c>
      <c r="CY1644" s="150" t="e" cm="1">
        <f t="array" ref="CY1644">INDEX($K:$P,ROW(),MATCH(CY$3,$K$2:$P$2,0))</f>
        <v>#N/A</v>
      </c>
      <c r="CZ1644" s="150" t="e" cm="1">
        <f t="array" ref="CZ1644">INDEX($K:$P,ROW(),MATCH(CZ$3,$K$2:$P$2,0))</f>
        <v>#N/A</v>
      </c>
      <c r="DA1644" s="150" t="e" cm="1">
        <f t="array" ref="DA1644">INDEX($K:$P,ROW(),MATCH(DA$3,$K$2:$P$2,0))</f>
        <v>#N/A</v>
      </c>
      <c r="DB1644" s="150" t="e" cm="1">
        <f t="array" ref="DB1644">INDEX($K:$P,ROW(),MATCH(DB$3,$K$2:$P$2,0))</f>
        <v>#N/A</v>
      </c>
      <c r="DC1644" s="150" t="e" cm="1">
        <f t="array" ref="DC1644">INDEX($K:$P,ROW(),MATCH(DC$3,$K$2:$P$2,0))</f>
        <v>#N/A</v>
      </c>
      <c r="DD1644" s="150" t="e" cm="1">
        <f t="array" ref="DD1644">INDEX($K:$P,ROW(),MATCH(DD$3,$K$2:$P$2,0))</f>
        <v>#N/A</v>
      </c>
      <c r="DE1644" s="150" t="e" cm="1">
        <f t="array" ref="DE1644">INDEX($K:$P,ROW(),MATCH(DE$3,$K$2:$P$2,0))</f>
        <v>#N/A</v>
      </c>
      <c r="DF1644" s="150" t="e" cm="1">
        <f t="array" ref="DF1644">INDEX($K:$P,ROW(),MATCH(DF$3,$K$2:$P$2,0))</f>
        <v>#N/A</v>
      </c>
      <c r="DG1644" s="150" t="e" cm="1">
        <f t="array" ref="DG1644">INDEX($K:$P,ROW(),MATCH(DG$3,$K$2:$P$2,0))</f>
        <v>#N/A</v>
      </c>
      <c r="DH1644" s="150" t="e" cm="1">
        <f t="array" ref="DH1644">INDEX($K:$P,ROW(),MATCH(DH$3,$K$2:$P$2,0))</f>
        <v>#N/A</v>
      </c>
      <c r="DI1644" s="150" t="e" cm="1">
        <f t="array" ref="DI1644">INDEX($K:$P,ROW(),MATCH(DI$3,$K$2:$P$2,0))</f>
        <v>#N/A</v>
      </c>
      <c r="DJ1644" s="150" t="e" cm="1">
        <f t="array" ref="DJ1644">INDEX($K:$P,ROW(),MATCH(DJ$3,$K$2:$P$2,0))</f>
        <v>#N/A</v>
      </c>
      <c r="DK1644" s="150" t="e" cm="1">
        <f t="array" ref="DK1644">INDEX($K:$P,ROW(),MATCH(DK$3,$K$2:$P$2,0))</f>
        <v>#N/A</v>
      </c>
      <c r="DL1644" s="150" t="e" cm="1">
        <f t="array" ref="DL1644">INDEX($K:$P,ROW(),MATCH(DL$3,$K$2:$P$2,0))</f>
        <v>#N/A</v>
      </c>
    </row>
    <row r="1645" spans="1:116" x14ac:dyDescent="0.4">
      <c r="A1645" s="12"/>
      <c r="B1645" s="339"/>
      <c r="C1645" s="339"/>
      <c r="D1645" s="337" t="s">
        <v>518</v>
      </c>
      <c r="E1645" s="337" t="str">
        <f t="shared" si="2180"/>
        <v>1645 SPLIT-SV-VR</v>
      </c>
      <c r="G1645" s="145" t="s">
        <v>62</v>
      </c>
      <c r="H1645" s="12"/>
      <c r="I1645" s="60"/>
      <c r="J1645" s="60"/>
      <c r="K1645" s="34">
        <f>1-SUM(K1643:K1644)</f>
        <v>0</v>
      </c>
      <c r="L1645" s="34">
        <f t="shared" ref="L1645:P1654" si="2182">1-SUM(L1643:L1644)</f>
        <v>0</v>
      </c>
      <c r="M1645" s="34">
        <f t="shared" si="2182"/>
        <v>0</v>
      </c>
      <c r="N1645" s="34">
        <f t="shared" si="2182"/>
        <v>0</v>
      </c>
      <c r="O1645" s="34">
        <f t="shared" si="2182"/>
        <v>0</v>
      </c>
      <c r="P1645" s="34">
        <f t="shared" si="2182"/>
        <v>0</v>
      </c>
      <c r="R1645" s="13"/>
      <c r="S1645" s="76"/>
      <c r="T1645" s="76"/>
      <c r="U1645" s="76"/>
      <c r="V1645" s="76"/>
      <c r="W1645" s="76"/>
      <c r="X1645" s="76"/>
      <c r="Y1645" s="76"/>
      <c r="Z1645" s="76"/>
      <c r="AA1645" s="76"/>
      <c r="AB1645" s="76"/>
      <c r="AC1645" s="76"/>
      <c r="AD1645" s="76"/>
      <c r="AE1645" s="76"/>
      <c r="AF1645" s="76"/>
      <c r="AG1645" s="76"/>
      <c r="AH1645" s="76"/>
      <c r="AI1645" s="76"/>
      <c r="AJ1645" s="76"/>
      <c r="AK1645" s="76"/>
      <c r="AL1645" s="76"/>
      <c r="AM1645" s="76"/>
      <c r="AN1645" s="76"/>
      <c r="AO1645" s="76"/>
      <c r="AP1645" s="76"/>
      <c r="AQ1645" s="76"/>
      <c r="AR1645" s="76"/>
      <c r="AS1645" s="76"/>
      <c r="AT1645" s="76"/>
      <c r="AU1645" s="76"/>
      <c r="AV1645" s="76"/>
      <c r="AW1645" s="76"/>
      <c r="AX1645" s="76"/>
      <c r="AY1645" s="76"/>
      <c r="AZ1645" s="76"/>
      <c r="BA1645" s="76"/>
      <c r="BB1645" s="76"/>
      <c r="BC1645" s="76"/>
      <c r="BD1645" s="76"/>
      <c r="BE1645" s="76"/>
      <c r="BF1645" s="76"/>
      <c r="BG1645" s="76"/>
      <c r="BH1645" s="76"/>
      <c r="BI1645" s="76"/>
      <c r="BJ1645" s="76"/>
      <c r="BK1645" s="76"/>
      <c r="BL1645" s="76"/>
      <c r="BM1645" s="76"/>
      <c r="BN1645" s="76"/>
      <c r="BO1645" s="76"/>
      <c r="BP1645" s="76"/>
      <c r="BQ1645" s="76"/>
      <c r="BR1645" s="76"/>
      <c r="BS1645" s="76"/>
      <c r="BT1645" s="76"/>
      <c r="BU1645" s="76"/>
      <c r="BV1645" s="76"/>
      <c r="BW1645" s="76"/>
      <c r="BX1645" s="76"/>
      <c r="BY1645" s="76"/>
      <c r="BZ1645" s="76"/>
      <c r="CA1645" s="76"/>
      <c r="CB1645" s="76"/>
      <c r="CC1645" s="76"/>
      <c r="CD1645" s="76"/>
      <c r="CE1645" s="76"/>
      <c r="CF1645" s="76"/>
      <c r="CG1645" s="76"/>
      <c r="CH1645" s="76"/>
      <c r="CI1645" s="76"/>
      <c r="CJ1645" s="76"/>
      <c r="CK1645" s="76"/>
      <c r="CL1645" s="76"/>
      <c r="CN1645" s="76"/>
      <c r="CO1645" s="76"/>
      <c r="CP1645" s="76"/>
      <c r="CQ1645" s="76"/>
      <c r="CR1645" s="76"/>
      <c r="CS1645" s="76"/>
      <c r="CT1645" s="76"/>
      <c r="CU1645" s="76"/>
      <c r="CV1645" s="76"/>
      <c r="CW1645" s="76"/>
      <c r="CX1645" s="76"/>
      <c r="CY1645" s="76"/>
      <c r="CZ1645" s="76"/>
      <c r="DA1645" s="76"/>
      <c r="DB1645" s="76"/>
      <c r="DC1645" s="76"/>
      <c r="DD1645" s="76"/>
      <c r="DE1645" s="76"/>
      <c r="DF1645" s="76"/>
      <c r="DG1645" s="76"/>
      <c r="DH1645" s="76"/>
      <c r="DI1645" s="76"/>
      <c r="DJ1645" s="76"/>
      <c r="DK1645" s="76"/>
      <c r="DL1645" s="76"/>
    </row>
    <row r="1646" spans="1:116" x14ac:dyDescent="0.4">
      <c r="A1646" s="12"/>
      <c r="B1646" s="339"/>
      <c r="C1646" s="339"/>
      <c r="D1646" s="337" t="s">
        <v>518</v>
      </c>
      <c r="E1646" s="337" t="str">
        <f t="shared" si="2180"/>
        <v>1646 SPLIT-SV-VR</v>
      </c>
      <c r="G1646" s="95"/>
      <c r="H1646" s="12"/>
      <c r="I1646" s="60"/>
      <c r="J1646" s="60"/>
      <c r="K1646" s="12"/>
      <c r="L1646" s="12"/>
      <c r="M1646" s="12"/>
      <c r="N1646" s="12"/>
      <c r="O1646" s="12"/>
      <c r="P1646" s="12"/>
      <c r="R1646" s="13"/>
      <c r="S1646" s="76"/>
      <c r="T1646" s="76"/>
      <c r="U1646" s="76"/>
      <c r="V1646" s="76"/>
      <c r="W1646" s="76"/>
      <c r="X1646" s="76"/>
      <c r="Y1646" s="76"/>
      <c r="Z1646" s="76"/>
      <c r="AA1646" s="76"/>
      <c r="AB1646" s="76"/>
      <c r="AC1646" s="76"/>
      <c r="AD1646" s="76"/>
      <c r="AE1646" s="76"/>
      <c r="AF1646" s="76"/>
      <c r="AG1646" s="76"/>
      <c r="AH1646" s="76"/>
      <c r="AI1646" s="76"/>
      <c r="AJ1646" s="76"/>
      <c r="AK1646" s="76"/>
      <c r="AL1646" s="76"/>
      <c r="AM1646" s="76"/>
      <c r="AN1646" s="76"/>
      <c r="AO1646" s="76"/>
      <c r="AP1646" s="76"/>
      <c r="AQ1646" s="76"/>
      <c r="AR1646" s="76"/>
      <c r="AS1646" s="76"/>
      <c r="AT1646" s="76"/>
      <c r="AU1646" s="76"/>
      <c r="AV1646" s="76"/>
      <c r="AW1646" s="76"/>
      <c r="AX1646" s="76"/>
      <c r="AY1646" s="76"/>
      <c r="AZ1646" s="76"/>
      <c r="BA1646" s="76"/>
      <c r="BB1646" s="76"/>
      <c r="BC1646" s="76"/>
      <c r="BD1646" s="76"/>
      <c r="BE1646" s="76"/>
      <c r="BF1646" s="76"/>
      <c r="BG1646" s="76"/>
      <c r="BH1646" s="76"/>
      <c r="BI1646" s="76"/>
      <c r="BJ1646" s="76"/>
      <c r="BK1646" s="76"/>
      <c r="BL1646" s="76"/>
      <c r="BM1646" s="76"/>
      <c r="BN1646" s="76"/>
      <c r="BO1646" s="76"/>
      <c r="BP1646" s="76"/>
      <c r="BQ1646" s="76"/>
      <c r="BR1646" s="76"/>
      <c r="BS1646" s="76"/>
      <c r="BT1646" s="76"/>
      <c r="BU1646" s="76"/>
      <c r="BV1646" s="76"/>
      <c r="BW1646" s="76"/>
      <c r="BX1646" s="76"/>
      <c r="BY1646" s="76"/>
      <c r="BZ1646" s="76"/>
      <c r="CA1646" s="76"/>
      <c r="CB1646" s="76"/>
      <c r="CC1646" s="76"/>
      <c r="CD1646" s="76"/>
      <c r="CE1646" s="76"/>
      <c r="CF1646" s="76"/>
      <c r="CG1646" s="76"/>
      <c r="CH1646" s="76"/>
      <c r="CI1646" s="76"/>
      <c r="CJ1646" s="76"/>
      <c r="CK1646" s="76"/>
      <c r="CL1646" s="76"/>
      <c r="CN1646" s="76"/>
      <c r="CO1646" s="76"/>
      <c r="CP1646" s="76"/>
      <c r="CQ1646" s="76"/>
      <c r="CR1646" s="76"/>
      <c r="CS1646" s="76"/>
      <c r="CT1646" s="76"/>
      <c r="CU1646" s="76"/>
      <c r="CV1646" s="76"/>
      <c r="CW1646" s="76"/>
      <c r="CX1646" s="76"/>
      <c r="CY1646" s="76"/>
      <c r="CZ1646" s="76"/>
      <c r="DA1646" s="76"/>
      <c r="DB1646" s="76"/>
      <c r="DC1646" s="76"/>
      <c r="DD1646" s="76"/>
      <c r="DE1646" s="76"/>
      <c r="DF1646" s="76"/>
      <c r="DG1646" s="76"/>
      <c r="DH1646" s="76"/>
      <c r="DI1646" s="76"/>
      <c r="DJ1646" s="76"/>
      <c r="DK1646" s="76"/>
      <c r="DL1646" s="76"/>
    </row>
    <row r="1647" spans="1:116" x14ac:dyDescent="0.4">
      <c r="A1647" s="12"/>
      <c r="B1647" s="339"/>
      <c r="C1647" s="339"/>
      <c r="D1647" s="337" t="s">
        <v>518</v>
      </c>
      <c r="E1647" s="337" t="str">
        <f t="shared" si="2180"/>
        <v>1647 SPLIT-SV-VR</v>
      </c>
      <c r="G1647" s="95" t="str">
        <f>"# of "&amp;G1672&amp;"s:"</f>
        <v># of procedures:</v>
      </c>
      <c r="H1647" s="12"/>
      <c r="I1647" s="60"/>
      <c r="J1647" s="60"/>
      <c r="K1647" s="12"/>
      <c r="L1647" s="12"/>
      <c r="M1647" s="12"/>
      <c r="N1647" s="12"/>
      <c r="O1647" s="12"/>
      <c r="P1647" s="12"/>
      <c r="R1647" s="13"/>
      <c r="S1647" s="76"/>
      <c r="T1647" s="76"/>
      <c r="U1647" s="76"/>
      <c r="V1647" s="76"/>
      <c r="W1647" s="76"/>
      <c r="X1647" s="76"/>
      <c r="Y1647" s="76"/>
      <c r="Z1647" s="76"/>
      <c r="AA1647" s="76"/>
      <c r="AB1647" s="76"/>
      <c r="AC1647" s="76"/>
      <c r="AD1647" s="76"/>
      <c r="AE1647" s="76"/>
      <c r="AF1647" s="76"/>
      <c r="AG1647" s="76"/>
      <c r="AH1647" s="76"/>
      <c r="AI1647" s="76"/>
      <c r="AJ1647" s="76"/>
      <c r="AK1647" s="76"/>
      <c r="AL1647" s="76"/>
      <c r="AM1647" s="76"/>
      <c r="AN1647" s="76"/>
      <c r="AO1647" s="76"/>
      <c r="AP1647" s="76"/>
      <c r="AQ1647" s="76"/>
      <c r="AR1647" s="76"/>
      <c r="AS1647" s="76"/>
      <c r="AT1647" s="76"/>
      <c r="AU1647" s="76"/>
      <c r="AV1647" s="76"/>
      <c r="AW1647" s="76"/>
      <c r="AX1647" s="76"/>
      <c r="AY1647" s="76"/>
      <c r="AZ1647" s="76"/>
      <c r="BA1647" s="76"/>
      <c r="BB1647" s="76"/>
      <c r="BC1647" s="76"/>
      <c r="BD1647" s="76"/>
      <c r="BE1647" s="76"/>
      <c r="BF1647" s="76"/>
      <c r="BG1647" s="76"/>
      <c r="BH1647" s="76"/>
      <c r="BI1647" s="76"/>
      <c r="BJ1647" s="76"/>
      <c r="BK1647" s="76"/>
      <c r="BL1647" s="76"/>
      <c r="BM1647" s="76"/>
      <c r="BN1647" s="76"/>
      <c r="BO1647" s="76"/>
      <c r="BP1647" s="76"/>
      <c r="BQ1647" s="76"/>
      <c r="BR1647" s="76"/>
      <c r="BS1647" s="76"/>
      <c r="BT1647" s="76"/>
      <c r="BU1647" s="76"/>
      <c r="BV1647" s="76"/>
      <c r="BW1647" s="76"/>
      <c r="BX1647" s="76"/>
      <c r="BY1647" s="76"/>
      <c r="BZ1647" s="76"/>
      <c r="CA1647" s="76"/>
      <c r="CB1647" s="76"/>
      <c r="CC1647" s="76"/>
      <c r="CD1647" s="76"/>
      <c r="CE1647" s="76"/>
      <c r="CF1647" s="76"/>
      <c r="CG1647" s="76"/>
      <c r="CH1647" s="76"/>
      <c r="CI1647" s="76"/>
      <c r="CJ1647" s="76"/>
      <c r="CK1647" s="76"/>
      <c r="CL1647" s="76"/>
      <c r="CN1647" s="76"/>
      <c r="CO1647" s="76"/>
      <c r="CP1647" s="76"/>
      <c r="CQ1647" s="76"/>
      <c r="CR1647" s="76"/>
      <c r="CS1647" s="76"/>
      <c r="CT1647" s="76"/>
      <c r="CU1647" s="76"/>
      <c r="CV1647" s="76"/>
      <c r="CW1647" s="76"/>
      <c r="CX1647" s="76"/>
      <c r="CY1647" s="76"/>
      <c r="CZ1647" s="76"/>
      <c r="DA1647" s="76"/>
      <c r="DB1647" s="76"/>
      <c r="DC1647" s="76"/>
      <c r="DD1647" s="76"/>
      <c r="DE1647" s="76"/>
      <c r="DF1647" s="76"/>
      <c r="DG1647" s="76"/>
      <c r="DH1647" s="76"/>
      <c r="DI1647" s="76"/>
      <c r="DJ1647" s="76"/>
      <c r="DK1647" s="76"/>
      <c r="DL1647" s="76"/>
    </row>
    <row r="1648" spans="1:116" x14ac:dyDescent="0.4">
      <c r="A1648" s="12"/>
      <c r="B1648" s="339"/>
      <c r="C1648" s="339"/>
      <c r="D1648" s="337" t="s">
        <v>518</v>
      </c>
      <c r="E1648" s="337" t="str">
        <f t="shared" si="2180"/>
        <v>1648 SPLIT-SV-VR</v>
      </c>
      <c r="G1648" s="145" t="str">
        <f>G1643</f>
        <v>Product A</v>
      </c>
      <c r="H1648" s="12"/>
      <c r="I1648" s="60"/>
      <c r="J1648" s="60"/>
      <c r="K1648" s="34">
        <f ca="1">SUMIF($3:$3,K$2,1648:1648)</f>
        <v>30000</v>
      </c>
      <c r="L1648" s="34">
        <f ca="1">SUMIF($3:$3,L$2,1648:1648)</f>
        <v>30000</v>
      </c>
      <c r="M1648" s="34">
        <f ca="1">SUMIF($3:$3,M$2,1648:1648)</f>
        <v>30000</v>
      </c>
      <c r="N1648" s="34">
        <f ca="1">SUMIF($3:$3,N$2,1648:1648)</f>
        <v>30000</v>
      </c>
      <c r="O1648" s="34">
        <f ca="1">SUMIF($3:$3,O$2,1648:1648)</f>
        <v>30000</v>
      </c>
      <c r="P1648" s="34">
        <f ca="1">SUMIF($3:$3,P$2,1648:1648)</f>
        <v>30000</v>
      </c>
      <c r="R1648" s="13"/>
      <c r="S1648" s="76" cm="1">
        <f t="array" aca="1" ref="S1648" ca="1">S1643*INDIRECT(S1634)</f>
        <v>2500</v>
      </c>
      <c r="T1648" s="76" cm="1">
        <f t="array" aca="1" ref="T1648" ca="1">T1643*INDIRECT(T1634)</f>
        <v>2500</v>
      </c>
      <c r="U1648" s="76" cm="1">
        <f t="array" aca="1" ref="U1648" ca="1">U1643*INDIRECT(U1634)</f>
        <v>2500</v>
      </c>
      <c r="V1648" s="76" cm="1">
        <f t="array" aca="1" ref="V1648" ca="1">V1643*INDIRECT(V1634)</f>
        <v>2500</v>
      </c>
      <c r="W1648" s="76" cm="1">
        <f t="array" aca="1" ref="W1648" ca="1">W1643*INDIRECT(W1634)</f>
        <v>2500</v>
      </c>
      <c r="X1648" s="76" cm="1">
        <f t="array" aca="1" ref="X1648" ca="1">X1643*INDIRECT(X1634)</f>
        <v>2500</v>
      </c>
      <c r="Y1648" s="76" cm="1">
        <f t="array" aca="1" ref="Y1648" ca="1">Y1643*INDIRECT(Y1634)</f>
        <v>2500</v>
      </c>
      <c r="Z1648" s="76" cm="1">
        <f t="array" aca="1" ref="Z1648" ca="1">Z1643*INDIRECT(Z1634)</f>
        <v>2500</v>
      </c>
      <c r="AA1648" s="76" cm="1">
        <f t="array" aca="1" ref="AA1648" ca="1">AA1643*INDIRECT(AA1634)</f>
        <v>2500</v>
      </c>
      <c r="AB1648" s="76" cm="1">
        <f t="array" aca="1" ref="AB1648" ca="1">AB1643*INDIRECT(AB1634)</f>
        <v>2500</v>
      </c>
      <c r="AC1648" s="76" cm="1">
        <f t="array" aca="1" ref="AC1648" ca="1">AC1643*INDIRECT(AC1634)</f>
        <v>2500</v>
      </c>
      <c r="AD1648" s="76" cm="1">
        <f t="array" aca="1" ref="AD1648" ca="1">AD1643*INDIRECT(AD1634)</f>
        <v>2500</v>
      </c>
      <c r="AE1648" s="76" cm="1">
        <f t="array" aca="1" ref="AE1648" ca="1">AE1643*INDIRECT(AE1634)</f>
        <v>2500</v>
      </c>
      <c r="AF1648" s="76" cm="1">
        <f t="array" aca="1" ref="AF1648" ca="1">AF1643*INDIRECT(AF1634)</f>
        <v>2500</v>
      </c>
      <c r="AG1648" s="76" cm="1">
        <f t="array" aca="1" ref="AG1648" ca="1">AG1643*INDIRECT(AG1634)</f>
        <v>2500</v>
      </c>
      <c r="AH1648" s="76" cm="1">
        <f t="array" aca="1" ref="AH1648" ca="1">AH1643*INDIRECT(AH1634)</f>
        <v>2500</v>
      </c>
      <c r="AI1648" s="76" cm="1">
        <f t="array" aca="1" ref="AI1648" ca="1">AI1643*INDIRECT(AI1634)</f>
        <v>2500</v>
      </c>
      <c r="AJ1648" s="76" cm="1">
        <f t="array" aca="1" ref="AJ1648" ca="1">AJ1643*INDIRECT(AJ1634)</f>
        <v>2500</v>
      </c>
      <c r="AK1648" s="76" cm="1">
        <f t="array" aca="1" ref="AK1648" ca="1">AK1643*INDIRECT(AK1634)</f>
        <v>2500</v>
      </c>
      <c r="AL1648" s="76" cm="1">
        <f t="array" aca="1" ref="AL1648" ca="1">AL1643*INDIRECT(AL1634)</f>
        <v>2500</v>
      </c>
      <c r="AM1648" s="76" cm="1">
        <f t="array" aca="1" ref="AM1648" ca="1">AM1643*INDIRECT(AM1634)</f>
        <v>2500</v>
      </c>
      <c r="AN1648" s="76" cm="1">
        <f t="array" aca="1" ref="AN1648" ca="1">AN1643*INDIRECT(AN1634)</f>
        <v>2500</v>
      </c>
      <c r="AO1648" s="76" cm="1">
        <f t="array" aca="1" ref="AO1648" ca="1">AO1643*INDIRECT(AO1634)</f>
        <v>2500</v>
      </c>
      <c r="AP1648" s="76" cm="1">
        <f t="array" aca="1" ref="AP1648" ca="1">AP1643*INDIRECT(AP1634)</f>
        <v>2500</v>
      </c>
      <c r="AQ1648" s="76" cm="1">
        <f t="array" aca="1" ref="AQ1648" ca="1">AQ1643*INDIRECT(AQ1634)</f>
        <v>2500</v>
      </c>
      <c r="AR1648" s="76" cm="1">
        <f t="array" aca="1" ref="AR1648" ca="1">AR1643*INDIRECT(AR1634)</f>
        <v>2500</v>
      </c>
      <c r="AS1648" s="76" cm="1">
        <f t="array" aca="1" ref="AS1648" ca="1">AS1643*INDIRECT(AS1634)</f>
        <v>2500</v>
      </c>
      <c r="AT1648" s="76" cm="1">
        <f t="array" aca="1" ref="AT1648" ca="1">AT1643*INDIRECT(AT1634)</f>
        <v>2500</v>
      </c>
      <c r="AU1648" s="76" cm="1">
        <f t="array" aca="1" ref="AU1648" ca="1">AU1643*INDIRECT(AU1634)</f>
        <v>2500</v>
      </c>
      <c r="AV1648" s="76" cm="1">
        <f t="array" aca="1" ref="AV1648" ca="1">AV1643*INDIRECT(AV1634)</f>
        <v>2500</v>
      </c>
      <c r="AW1648" s="76" cm="1">
        <f t="array" aca="1" ref="AW1648" ca="1">AW1643*INDIRECT(AW1634)</f>
        <v>2500</v>
      </c>
      <c r="AX1648" s="76" cm="1">
        <f t="array" aca="1" ref="AX1648" ca="1">AX1643*INDIRECT(AX1634)</f>
        <v>2500</v>
      </c>
      <c r="AY1648" s="76" cm="1">
        <f t="array" aca="1" ref="AY1648" ca="1">AY1643*INDIRECT(AY1634)</f>
        <v>2500</v>
      </c>
      <c r="AZ1648" s="76" cm="1">
        <f t="array" aca="1" ref="AZ1648" ca="1">AZ1643*INDIRECT(AZ1634)</f>
        <v>2500</v>
      </c>
      <c r="BA1648" s="76" cm="1">
        <f t="array" aca="1" ref="BA1648" ca="1">BA1643*INDIRECT(BA1634)</f>
        <v>2500</v>
      </c>
      <c r="BB1648" s="76" cm="1">
        <f t="array" aca="1" ref="BB1648" ca="1">BB1643*INDIRECT(BB1634)</f>
        <v>2500</v>
      </c>
      <c r="BC1648" s="76" cm="1">
        <f t="array" aca="1" ref="BC1648" ca="1">BC1643*INDIRECT(BC1634)</f>
        <v>2500</v>
      </c>
      <c r="BD1648" s="76" cm="1">
        <f t="array" aca="1" ref="BD1648" ca="1">BD1643*INDIRECT(BD1634)</f>
        <v>2500</v>
      </c>
      <c r="BE1648" s="76" cm="1">
        <f t="array" aca="1" ref="BE1648" ca="1">BE1643*INDIRECT(BE1634)</f>
        <v>2500</v>
      </c>
      <c r="BF1648" s="76" cm="1">
        <f t="array" aca="1" ref="BF1648" ca="1">BF1643*INDIRECT(BF1634)</f>
        <v>2500</v>
      </c>
      <c r="BG1648" s="76" cm="1">
        <f t="array" aca="1" ref="BG1648" ca="1">BG1643*INDIRECT(BG1634)</f>
        <v>2500</v>
      </c>
      <c r="BH1648" s="76" cm="1">
        <f t="array" aca="1" ref="BH1648" ca="1">BH1643*INDIRECT(BH1634)</f>
        <v>2500</v>
      </c>
      <c r="BI1648" s="76" cm="1">
        <f t="array" aca="1" ref="BI1648" ca="1">BI1643*INDIRECT(BI1634)</f>
        <v>2500</v>
      </c>
      <c r="BJ1648" s="76" cm="1">
        <f t="array" aca="1" ref="BJ1648" ca="1">BJ1643*INDIRECT(BJ1634)</f>
        <v>2500</v>
      </c>
      <c r="BK1648" s="76" cm="1">
        <f t="array" aca="1" ref="BK1648" ca="1">BK1643*INDIRECT(BK1634)</f>
        <v>2500</v>
      </c>
      <c r="BL1648" s="76" cm="1">
        <f t="array" aca="1" ref="BL1648" ca="1">BL1643*INDIRECT(BL1634)</f>
        <v>2500</v>
      </c>
      <c r="BM1648" s="76" cm="1">
        <f t="array" aca="1" ref="BM1648" ca="1">BM1643*INDIRECT(BM1634)</f>
        <v>2500</v>
      </c>
      <c r="BN1648" s="76" cm="1">
        <f t="array" aca="1" ref="BN1648" ca="1">BN1643*INDIRECT(BN1634)</f>
        <v>2500</v>
      </c>
      <c r="BO1648" s="76" cm="1">
        <f t="array" aca="1" ref="BO1648" ca="1">BO1643*INDIRECT(BO1634)</f>
        <v>2500</v>
      </c>
      <c r="BP1648" s="76" cm="1">
        <f t="array" aca="1" ref="BP1648" ca="1">BP1643*INDIRECT(BP1634)</f>
        <v>2500</v>
      </c>
      <c r="BQ1648" s="76" cm="1">
        <f t="array" aca="1" ref="BQ1648" ca="1">BQ1643*INDIRECT(BQ1634)</f>
        <v>2500</v>
      </c>
      <c r="BR1648" s="76" cm="1">
        <f t="array" aca="1" ref="BR1648" ca="1">BR1643*INDIRECT(BR1634)</f>
        <v>2500</v>
      </c>
      <c r="BS1648" s="76" cm="1">
        <f t="array" aca="1" ref="BS1648" ca="1">BS1643*INDIRECT(BS1634)</f>
        <v>2500</v>
      </c>
      <c r="BT1648" s="76" cm="1">
        <f t="array" aca="1" ref="BT1648" ca="1">BT1643*INDIRECT(BT1634)</f>
        <v>2500</v>
      </c>
      <c r="BU1648" s="76" cm="1">
        <f t="array" aca="1" ref="BU1648" ca="1">BU1643*INDIRECT(BU1634)</f>
        <v>2500</v>
      </c>
      <c r="BV1648" s="76" cm="1">
        <f t="array" aca="1" ref="BV1648" ca="1">BV1643*INDIRECT(BV1634)</f>
        <v>2500</v>
      </c>
      <c r="BW1648" s="76" cm="1">
        <f t="array" aca="1" ref="BW1648" ca="1">BW1643*INDIRECT(BW1634)</f>
        <v>2500</v>
      </c>
      <c r="BX1648" s="76" cm="1">
        <f t="array" aca="1" ref="BX1648" ca="1">BX1643*INDIRECT(BX1634)</f>
        <v>2500</v>
      </c>
      <c r="BY1648" s="76" cm="1">
        <f t="array" aca="1" ref="BY1648" ca="1">BY1643*INDIRECT(BY1634)</f>
        <v>2500</v>
      </c>
      <c r="BZ1648" s="76" cm="1">
        <f t="array" aca="1" ref="BZ1648" ca="1">BZ1643*INDIRECT(BZ1634)</f>
        <v>2500</v>
      </c>
      <c r="CA1648" s="76" cm="1">
        <f t="array" aca="1" ref="CA1648" ca="1">CA1643*INDIRECT(CA1634)</f>
        <v>2500</v>
      </c>
      <c r="CB1648" s="76" cm="1">
        <f t="array" aca="1" ref="CB1648" ca="1">CB1643*INDIRECT(CB1634)</f>
        <v>2500</v>
      </c>
      <c r="CC1648" s="76" cm="1">
        <f t="array" aca="1" ref="CC1648" ca="1">CC1643*INDIRECT(CC1634)</f>
        <v>2500</v>
      </c>
      <c r="CD1648" s="76" cm="1">
        <f t="array" aca="1" ref="CD1648" ca="1">CD1643*INDIRECT(CD1634)</f>
        <v>2500</v>
      </c>
      <c r="CE1648" s="76" cm="1">
        <f t="array" aca="1" ref="CE1648" ca="1">CE1643*INDIRECT(CE1634)</f>
        <v>2500</v>
      </c>
      <c r="CF1648" s="76" cm="1">
        <f t="array" aca="1" ref="CF1648" ca="1">CF1643*INDIRECT(CF1634)</f>
        <v>2500</v>
      </c>
      <c r="CG1648" s="76" cm="1">
        <f t="array" aca="1" ref="CG1648" ca="1">CG1643*INDIRECT(CG1634)</f>
        <v>2500</v>
      </c>
      <c r="CH1648" s="76" cm="1">
        <f t="array" aca="1" ref="CH1648" ca="1">CH1643*INDIRECT(CH1634)</f>
        <v>2500</v>
      </c>
      <c r="CI1648" s="76" cm="1">
        <f t="array" aca="1" ref="CI1648" ca="1">CI1643*INDIRECT(CI1634)</f>
        <v>2500</v>
      </c>
      <c r="CJ1648" s="76" cm="1">
        <f t="array" aca="1" ref="CJ1648" ca="1">CJ1643*INDIRECT(CJ1634)</f>
        <v>2500</v>
      </c>
      <c r="CK1648" s="76" cm="1">
        <f t="array" aca="1" ref="CK1648" ca="1">CK1643*INDIRECT(CK1634)</f>
        <v>2500</v>
      </c>
      <c r="CL1648" s="76" cm="1">
        <f t="array" aca="1" ref="CL1648" ca="1">CL1643*INDIRECT(CL1634)</f>
        <v>2500</v>
      </c>
      <c r="CN1648" s="76"/>
      <c r="CO1648" s="76" t="e" cm="1">
        <f t="array" aca="1" ref="CO1648" ca="1">CO1643*INDIRECT(CO1634)</f>
        <v>#N/A</v>
      </c>
      <c r="CP1648" s="76" t="e" cm="1">
        <f t="array" aca="1" ref="CP1648" ca="1">CP1643*INDIRECT(CP1634)</f>
        <v>#N/A</v>
      </c>
      <c r="CQ1648" s="76" t="e" cm="1">
        <f t="array" aca="1" ref="CQ1648" ca="1">CQ1643*INDIRECT(CQ1634)</f>
        <v>#N/A</v>
      </c>
      <c r="CR1648" s="76" t="e" cm="1">
        <f t="array" aca="1" ref="CR1648" ca="1">CR1643*INDIRECT(CR1634)</f>
        <v>#N/A</v>
      </c>
      <c r="CS1648" s="76" t="e" cm="1">
        <f t="array" aca="1" ref="CS1648" ca="1">CS1643*INDIRECT(CS1634)</f>
        <v>#N/A</v>
      </c>
      <c r="CT1648" s="76" t="e" cm="1">
        <f t="array" aca="1" ref="CT1648" ca="1">CT1643*INDIRECT(CT1634)</f>
        <v>#N/A</v>
      </c>
      <c r="CU1648" s="76" t="e" cm="1">
        <f t="array" aca="1" ref="CU1648" ca="1">CU1643*INDIRECT(CU1634)</f>
        <v>#N/A</v>
      </c>
      <c r="CV1648" s="76" t="e" cm="1">
        <f t="array" aca="1" ref="CV1648" ca="1">CV1643*INDIRECT(CV1634)</f>
        <v>#N/A</v>
      </c>
      <c r="CW1648" s="76" t="e" cm="1">
        <f t="array" aca="1" ref="CW1648" ca="1">CW1643*INDIRECT(CW1634)</f>
        <v>#N/A</v>
      </c>
      <c r="CX1648" s="76" t="e" cm="1">
        <f t="array" aca="1" ref="CX1648" ca="1">CX1643*INDIRECT(CX1634)</f>
        <v>#N/A</v>
      </c>
      <c r="CY1648" s="76" t="e" cm="1">
        <f t="array" aca="1" ref="CY1648" ca="1">CY1643*INDIRECT(CY1634)</f>
        <v>#N/A</v>
      </c>
      <c r="CZ1648" s="76" t="e" cm="1">
        <f t="array" aca="1" ref="CZ1648" ca="1">CZ1643*INDIRECT(CZ1634)</f>
        <v>#N/A</v>
      </c>
      <c r="DA1648" s="76" t="e" cm="1">
        <f t="array" aca="1" ref="DA1648" ca="1">DA1643*INDIRECT(DA1634)</f>
        <v>#N/A</v>
      </c>
      <c r="DB1648" s="76" t="e" cm="1">
        <f t="array" aca="1" ref="DB1648" ca="1">DB1643*INDIRECT(DB1634)</f>
        <v>#N/A</v>
      </c>
      <c r="DC1648" s="76" t="e" cm="1">
        <f t="array" aca="1" ref="DC1648" ca="1">DC1643*INDIRECT(DC1634)</f>
        <v>#N/A</v>
      </c>
      <c r="DD1648" s="76" t="e" cm="1">
        <f t="array" aca="1" ref="DD1648" ca="1">DD1643*INDIRECT(DD1634)</f>
        <v>#N/A</v>
      </c>
      <c r="DE1648" s="76" t="e" cm="1">
        <f t="array" aca="1" ref="DE1648" ca="1">DE1643*INDIRECT(DE1634)</f>
        <v>#N/A</v>
      </c>
      <c r="DF1648" s="76" t="e" cm="1">
        <f t="array" aca="1" ref="DF1648" ca="1">DF1643*INDIRECT(DF1634)</f>
        <v>#N/A</v>
      </c>
      <c r="DG1648" s="76" t="e" cm="1">
        <f t="array" aca="1" ref="DG1648" ca="1">DG1643*INDIRECT(DG1634)</f>
        <v>#N/A</v>
      </c>
      <c r="DH1648" s="76" t="e" cm="1">
        <f t="array" aca="1" ref="DH1648" ca="1">DH1643*INDIRECT(DH1634)</f>
        <v>#N/A</v>
      </c>
      <c r="DI1648" s="76" t="e" cm="1">
        <f t="array" aca="1" ref="DI1648" ca="1">DI1643*INDIRECT(DI1634)</f>
        <v>#N/A</v>
      </c>
      <c r="DJ1648" s="76" t="e" cm="1">
        <f t="array" aca="1" ref="DJ1648" ca="1">DJ1643*INDIRECT(DJ1634)</f>
        <v>#N/A</v>
      </c>
      <c r="DK1648" s="76" t="e" cm="1">
        <f t="array" aca="1" ref="DK1648" ca="1">DK1643*INDIRECT(DK1634)</f>
        <v>#N/A</v>
      </c>
      <c r="DL1648" s="76" t="e" cm="1">
        <f t="array" aca="1" ref="DL1648" ca="1">DL1643*INDIRECT(DL1634)</f>
        <v>#N/A</v>
      </c>
    </row>
    <row r="1649" spans="1:116" x14ac:dyDescent="0.4">
      <c r="A1649" s="12"/>
      <c r="B1649" s="339"/>
      <c r="C1649" s="339"/>
      <c r="D1649" s="337" t="s">
        <v>518</v>
      </c>
      <c r="E1649" s="337" t="str">
        <f t="shared" si="2180"/>
        <v>1649 SPLIT-SV-VR</v>
      </c>
      <c r="G1649" s="145" t="str">
        <f>G1644</f>
        <v>Product B</v>
      </c>
      <c r="H1649" s="12"/>
      <c r="I1649" s="60"/>
      <c r="J1649" s="60"/>
      <c r="K1649" s="34">
        <f ca="1">SUMIF($3:$3,K$2,1649:1649)</f>
        <v>30000</v>
      </c>
      <c r="L1649" s="34">
        <f ca="1">SUMIF($3:$3,L$2,1649:1649)</f>
        <v>30000</v>
      </c>
      <c r="M1649" s="34">
        <f ca="1">SUMIF($3:$3,M$2,1649:1649)</f>
        <v>30000</v>
      </c>
      <c r="N1649" s="34">
        <f ca="1">SUMIF($3:$3,N$2,1649:1649)</f>
        <v>30000</v>
      </c>
      <c r="O1649" s="34">
        <f ca="1">SUMIF($3:$3,O$2,1649:1649)</f>
        <v>30000</v>
      </c>
      <c r="P1649" s="34">
        <f ca="1">SUMIF($3:$3,P$2,1649:1649)</f>
        <v>30000</v>
      </c>
      <c r="R1649" s="13"/>
      <c r="S1649" s="76" cm="1">
        <f t="array" aca="1" ref="S1649" ca="1">S1644*INDIRECT(S1634)</f>
        <v>2500</v>
      </c>
      <c r="T1649" s="76" cm="1">
        <f t="array" aca="1" ref="T1649" ca="1">T1644*INDIRECT(T1634)</f>
        <v>2500</v>
      </c>
      <c r="U1649" s="76" cm="1">
        <f t="array" aca="1" ref="U1649" ca="1">U1644*INDIRECT(U1634)</f>
        <v>2500</v>
      </c>
      <c r="V1649" s="76" cm="1">
        <f t="array" aca="1" ref="V1649" ca="1">V1644*INDIRECT(V1634)</f>
        <v>2500</v>
      </c>
      <c r="W1649" s="76" cm="1">
        <f t="array" aca="1" ref="W1649" ca="1">W1644*INDIRECT(W1634)</f>
        <v>2500</v>
      </c>
      <c r="X1649" s="76" cm="1">
        <f t="array" aca="1" ref="X1649" ca="1">X1644*INDIRECT(X1634)</f>
        <v>2500</v>
      </c>
      <c r="Y1649" s="76" cm="1">
        <f t="array" aca="1" ref="Y1649" ca="1">Y1644*INDIRECT(Y1634)</f>
        <v>2500</v>
      </c>
      <c r="Z1649" s="76" cm="1">
        <f t="array" aca="1" ref="Z1649" ca="1">Z1644*INDIRECT(Z1634)</f>
        <v>2500</v>
      </c>
      <c r="AA1649" s="76" cm="1">
        <f t="array" aca="1" ref="AA1649" ca="1">AA1644*INDIRECT(AA1634)</f>
        <v>2500</v>
      </c>
      <c r="AB1649" s="76" cm="1">
        <f t="array" aca="1" ref="AB1649" ca="1">AB1644*INDIRECT(AB1634)</f>
        <v>2500</v>
      </c>
      <c r="AC1649" s="76" cm="1">
        <f t="array" aca="1" ref="AC1649" ca="1">AC1644*INDIRECT(AC1634)</f>
        <v>2500</v>
      </c>
      <c r="AD1649" s="76" cm="1">
        <f t="array" aca="1" ref="AD1649" ca="1">AD1644*INDIRECT(AD1634)</f>
        <v>2500</v>
      </c>
      <c r="AE1649" s="76" cm="1">
        <f t="array" aca="1" ref="AE1649" ca="1">AE1644*INDIRECT(AE1634)</f>
        <v>2500</v>
      </c>
      <c r="AF1649" s="76" cm="1">
        <f t="array" aca="1" ref="AF1649" ca="1">AF1644*INDIRECT(AF1634)</f>
        <v>2500</v>
      </c>
      <c r="AG1649" s="76" cm="1">
        <f t="array" aca="1" ref="AG1649" ca="1">AG1644*INDIRECT(AG1634)</f>
        <v>2500</v>
      </c>
      <c r="AH1649" s="76" cm="1">
        <f t="array" aca="1" ref="AH1649" ca="1">AH1644*INDIRECT(AH1634)</f>
        <v>2500</v>
      </c>
      <c r="AI1649" s="76" cm="1">
        <f t="array" aca="1" ref="AI1649" ca="1">AI1644*INDIRECT(AI1634)</f>
        <v>2500</v>
      </c>
      <c r="AJ1649" s="76" cm="1">
        <f t="array" aca="1" ref="AJ1649" ca="1">AJ1644*INDIRECT(AJ1634)</f>
        <v>2500</v>
      </c>
      <c r="AK1649" s="76" cm="1">
        <f t="array" aca="1" ref="AK1649" ca="1">AK1644*INDIRECT(AK1634)</f>
        <v>2500</v>
      </c>
      <c r="AL1649" s="76" cm="1">
        <f t="array" aca="1" ref="AL1649" ca="1">AL1644*INDIRECT(AL1634)</f>
        <v>2500</v>
      </c>
      <c r="AM1649" s="76" cm="1">
        <f t="array" aca="1" ref="AM1649" ca="1">AM1644*INDIRECT(AM1634)</f>
        <v>2500</v>
      </c>
      <c r="AN1649" s="76" cm="1">
        <f t="array" aca="1" ref="AN1649" ca="1">AN1644*INDIRECT(AN1634)</f>
        <v>2500</v>
      </c>
      <c r="AO1649" s="76" cm="1">
        <f t="array" aca="1" ref="AO1649" ca="1">AO1644*INDIRECT(AO1634)</f>
        <v>2500</v>
      </c>
      <c r="AP1649" s="76" cm="1">
        <f t="array" aca="1" ref="AP1649" ca="1">AP1644*INDIRECT(AP1634)</f>
        <v>2500</v>
      </c>
      <c r="AQ1649" s="76" cm="1">
        <f t="array" aca="1" ref="AQ1649" ca="1">AQ1644*INDIRECT(AQ1634)</f>
        <v>2500</v>
      </c>
      <c r="AR1649" s="76" cm="1">
        <f t="array" aca="1" ref="AR1649" ca="1">AR1644*INDIRECT(AR1634)</f>
        <v>2500</v>
      </c>
      <c r="AS1649" s="76" cm="1">
        <f t="array" aca="1" ref="AS1649" ca="1">AS1644*INDIRECT(AS1634)</f>
        <v>2500</v>
      </c>
      <c r="AT1649" s="76" cm="1">
        <f t="array" aca="1" ref="AT1649" ca="1">AT1644*INDIRECT(AT1634)</f>
        <v>2500</v>
      </c>
      <c r="AU1649" s="76" cm="1">
        <f t="array" aca="1" ref="AU1649" ca="1">AU1644*INDIRECT(AU1634)</f>
        <v>2500</v>
      </c>
      <c r="AV1649" s="76" cm="1">
        <f t="array" aca="1" ref="AV1649" ca="1">AV1644*INDIRECT(AV1634)</f>
        <v>2500</v>
      </c>
      <c r="AW1649" s="76" cm="1">
        <f t="array" aca="1" ref="AW1649" ca="1">AW1644*INDIRECT(AW1634)</f>
        <v>2500</v>
      </c>
      <c r="AX1649" s="76" cm="1">
        <f t="array" aca="1" ref="AX1649" ca="1">AX1644*INDIRECT(AX1634)</f>
        <v>2500</v>
      </c>
      <c r="AY1649" s="76" cm="1">
        <f t="array" aca="1" ref="AY1649" ca="1">AY1644*INDIRECT(AY1634)</f>
        <v>2500</v>
      </c>
      <c r="AZ1649" s="76" cm="1">
        <f t="array" aca="1" ref="AZ1649" ca="1">AZ1644*INDIRECT(AZ1634)</f>
        <v>2500</v>
      </c>
      <c r="BA1649" s="76" cm="1">
        <f t="array" aca="1" ref="BA1649" ca="1">BA1644*INDIRECT(BA1634)</f>
        <v>2500</v>
      </c>
      <c r="BB1649" s="76" cm="1">
        <f t="array" aca="1" ref="BB1649" ca="1">BB1644*INDIRECT(BB1634)</f>
        <v>2500</v>
      </c>
      <c r="BC1649" s="76" cm="1">
        <f t="array" aca="1" ref="BC1649" ca="1">BC1644*INDIRECT(BC1634)</f>
        <v>2500</v>
      </c>
      <c r="BD1649" s="76" cm="1">
        <f t="array" aca="1" ref="BD1649" ca="1">BD1644*INDIRECT(BD1634)</f>
        <v>2500</v>
      </c>
      <c r="BE1649" s="76" cm="1">
        <f t="array" aca="1" ref="BE1649" ca="1">BE1644*INDIRECT(BE1634)</f>
        <v>2500</v>
      </c>
      <c r="BF1649" s="76" cm="1">
        <f t="array" aca="1" ref="BF1649" ca="1">BF1644*INDIRECT(BF1634)</f>
        <v>2500</v>
      </c>
      <c r="BG1649" s="76" cm="1">
        <f t="array" aca="1" ref="BG1649" ca="1">BG1644*INDIRECT(BG1634)</f>
        <v>2500</v>
      </c>
      <c r="BH1649" s="76" cm="1">
        <f t="array" aca="1" ref="BH1649" ca="1">BH1644*INDIRECT(BH1634)</f>
        <v>2500</v>
      </c>
      <c r="BI1649" s="76" cm="1">
        <f t="array" aca="1" ref="BI1649" ca="1">BI1644*INDIRECT(BI1634)</f>
        <v>2500</v>
      </c>
      <c r="BJ1649" s="76" cm="1">
        <f t="array" aca="1" ref="BJ1649" ca="1">BJ1644*INDIRECT(BJ1634)</f>
        <v>2500</v>
      </c>
      <c r="BK1649" s="76" cm="1">
        <f t="array" aca="1" ref="BK1649" ca="1">BK1644*INDIRECT(BK1634)</f>
        <v>2500</v>
      </c>
      <c r="BL1649" s="76" cm="1">
        <f t="array" aca="1" ref="BL1649" ca="1">BL1644*INDIRECT(BL1634)</f>
        <v>2500</v>
      </c>
      <c r="BM1649" s="76" cm="1">
        <f t="array" aca="1" ref="BM1649" ca="1">BM1644*INDIRECT(BM1634)</f>
        <v>2500</v>
      </c>
      <c r="BN1649" s="76" cm="1">
        <f t="array" aca="1" ref="BN1649" ca="1">BN1644*INDIRECT(BN1634)</f>
        <v>2500</v>
      </c>
      <c r="BO1649" s="76" cm="1">
        <f t="array" aca="1" ref="BO1649" ca="1">BO1644*INDIRECT(BO1634)</f>
        <v>2500</v>
      </c>
      <c r="BP1649" s="76" cm="1">
        <f t="array" aca="1" ref="BP1649" ca="1">BP1644*INDIRECT(BP1634)</f>
        <v>2500</v>
      </c>
      <c r="BQ1649" s="76" cm="1">
        <f t="array" aca="1" ref="BQ1649" ca="1">BQ1644*INDIRECT(BQ1634)</f>
        <v>2500</v>
      </c>
      <c r="BR1649" s="76" cm="1">
        <f t="array" aca="1" ref="BR1649" ca="1">BR1644*INDIRECT(BR1634)</f>
        <v>2500</v>
      </c>
      <c r="BS1649" s="76" cm="1">
        <f t="array" aca="1" ref="BS1649" ca="1">BS1644*INDIRECT(BS1634)</f>
        <v>2500</v>
      </c>
      <c r="BT1649" s="76" cm="1">
        <f t="array" aca="1" ref="BT1649" ca="1">BT1644*INDIRECT(BT1634)</f>
        <v>2500</v>
      </c>
      <c r="BU1649" s="76" cm="1">
        <f t="array" aca="1" ref="BU1649" ca="1">BU1644*INDIRECT(BU1634)</f>
        <v>2500</v>
      </c>
      <c r="BV1649" s="76" cm="1">
        <f t="array" aca="1" ref="BV1649" ca="1">BV1644*INDIRECT(BV1634)</f>
        <v>2500</v>
      </c>
      <c r="BW1649" s="76" cm="1">
        <f t="array" aca="1" ref="BW1649" ca="1">BW1644*INDIRECT(BW1634)</f>
        <v>2500</v>
      </c>
      <c r="BX1649" s="76" cm="1">
        <f t="array" aca="1" ref="BX1649" ca="1">BX1644*INDIRECT(BX1634)</f>
        <v>2500</v>
      </c>
      <c r="BY1649" s="76" cm="1">
        <f t="array" aca="1" ref="BY1649" ca="1">BY1644*INDIRECT(BY1634)</f>
        <v>2500</v>
      </c>
      <c r="BZ1649" s="76" cm="1">
        <f t="array" aca="1" ref="BZ1649" ca="1">BZ1644*INDIRECT(BZ1634)</f>
        <v>2500</v>
      </c>
      <c r="CA1649" s="76" cm="1">
        <f t="array" aca="1" ref="CA1649" ca="1">CA1644*INDIRECT(CA1634)</f>
        <v>2500</v>
      </c>
      <c r="CB1649" s="76" cm="1">
        <f t="array" aca="1" ref="CB1649" ca="1">CB1644*INDIRECT(CB1634)</f>
        <v>2500</v>
      </c>
      <c r="CC1649" s="76" cm="1">
        <f t="array" aca="1" ref="CC1649" ca="1">CC1644*INDIRECT(CC1634)</f>
        <v>2500</v>
      </c>
      <c r="CD1649" s="76" cm="1">
        <f t="array" aca="1" ref="CD1649" ca="1">CD1644*INDIRECT(CD1634)</f>
        <v>2500</v>
      </c>
      <c r="CE1649" s="76" cm="1">
        <f t="array" aca="1" ref="CE1649" ca="1">CE1644*INDIRECT(CE1634)</f>
        <v>2500</v>
      </c>
      <c r="CF1649" s="76" cm="1">
        <f t="array" aca="1" ref="CF1649" ca="1">CF1644*INDIRECT(CF1634)</f>
        <v>2500</v>
      </c>
      <c r="CG1649" s="76" cm="1">
        <f t="array" aca="1" ref="CG1649" ca="1">CG1644*INDIRECT(CG1634)</f>
        <v>2500</v>
      </c>
      <c r="CH1649" s="76" cm="1">
        <f t="array" aca="1" ref="CH1649" ca="1">CH1644*INDIRECT(CH1634)</f>
        <v>2500</v>
      </c>
      <c r="CI1649" s="76" cm="1">
        <f t="array" aca="1" ref="CI1649" ca="1">CI1644*INDIRECT(CI1634)</f>
        <v>2500</v>
      </c>
      <c r="CJ1649" s="76" cm="1">
        <f t="array" aca="1" ref="CJ1649" ca="1">CJ1644*INDIRECT(CJ1634)</f>
        <v>2500</v>
      </c>
      <c r="CK1649" s="76" cm="1">
        <f t="array" aca="1" ref="CK1649" ca="1">CK1644*INDIRECT(CK1634)</f>
        <v>2500</v>
      </c>
      <c r="CL1649" s="76" cm="1">
        <f t="array" aca="1" ref="CL1649" ca="1">CL1644*INDIRECT(CL1634)</f>
        <v>2500</v>
      </c>
      <c r="CN1649" s="76"/>
      <c r="CO1649" s="76" t="e" cm="1">
        <f t="array" aca="1" ref="CO1649" ca="1">CO1644*INDIRECT(CO1634)</f>
        <v>#N/A</v>
      </c>
      <c r="CP1649" s="76" t="e" cm="1">
        <f t="array" aca="1" ref="CP1649" ca="1">CP1644*INDIRECT(CP1634)</f>
        <v>#N/A</v>
      </c>
      <c r="CQ1649" s="76" t="e" cm="1">
        <f t="array" aca="1" ref="CQ1649" ca="1">CQ1644*INDIRECT(CQ1634)</f>
        <v>#N/A</v>
      </c>
      <c r="CR1649" s="76" t="e" cm="1">
        <f t="array" aca="1" ref="CR1649" ca="1">CR1644*INDIRECT(CR1634)</f>
        <v>#N/A</v>
      </c>
      <c r="CS1649" s="76" t="e" cm="1">
        <f t="array" aca="1" ref="CS1649" ca="1">CS1644*INDIRECT(CS1634)</f>
        <v>#N/A</v>
      </c>
      <c r="CT1649" s="76" t="e" cm="1">
        <f t="array" aca="1" ref="CT1649" ca="1">CT1644*INDIRECT(CT1634)</f>
        <v>#N/A</v>
      </c>
      <c r="CU1649" s="76" t="e" cm="1">
        <f t="array" aca="1" ref="CU1649" ca="1">CU1644*INDIRECT(CU1634)</f>
        <v>#N/A</v>
      </c>
      <c r="CV1649" s="76" t="e" cm="1">
        <f t="array" aca="1" ref="CV1649" ca="1">CV1644*INDIRECT(CV1634)</f>
        <v>#N/A</v>
      </c>
      <c r="CW1649" s="76" t="e" cm="1">
        <f t="array" aca="1" ref="CW1649" ca="1">CW1644*INDIRECT(CW1634)</f>
        <v>#N/A</v>
      </c>
      <c r="CX1649" s="76" t="e" cm="1">
        <f t="array" aca="1" ref="CX1649" ca="1">CX1644*INDIRECT(CX1634)</f>
        <v>#N/A</v>
      </c>
      <c r="CY1649" s="76" t="e" cm="1">
        <f t="array" aca="1" ref="CY1649" ca="1">CY1644*INDIRECT(CY1634)</f>
        <v>#N/A</v>
      </c>
      <c r="CZ1649" s="76" t="e" cm="1">
        <f t="array" aca="1" ref="CZ1649" ca="1">CZ1644*INDIRECT(CZ1634)</f>
        <v>#N/A</v>
      </c>
      <c r="DA1649" s="76" t="e" cm="1">
        <f t="array" aca="1" ref="DA1649" ca="1">DA1644*INDIRECT(DA1634)</f>
        <v>#N/A</v>
      </c>
      <c r="DB1649" s="76" t="e" cm="1">
        <f t="array" aca="1" ref="DB1649" ca="1">DB1644*INDIRECT(DB1634)</f>
        <v>#N/A</v>
      </c>
      <c r="DC1649" s="76" t="e" cm="1">
        <f t="array" aca="1" ref="DC1649" ca="1">DC1644*INDIRECT(DC1634)</f>
        <v>#N/A</v>
      </c>
      <c r="DD1649" s="76" t="e" cm="1">
        <f t="array" aca="1" ref="DD1649" ca="1">DD1644*INDIRECT(DD1634)</f>
        <v>#N/A</v>
      </c>
      <c r="DE1649" s="76" t="e" cm="1">
        <f t="array" aca="1" ref="DE1649" ca="1">DE1644*INDIRECT(DE1634)</f>
        <v>#N/A</v>
      </c>
      <c r="DF1649" s="76" t="e" cm="1">
        <f t="array" aca="1" ref="DF1649" ca="1">DF1644*INDIRECT(DF1634)</f>
        <v>#N/A</v>
      </c>
      <c r="DG1649" s="76" t="e" cm="1">
        <f t="array" aca="1" ref="DG1649" ca="1">DG1644*INDIRECT(DG1634)</f>
        <v>#N/A</v>
      </c>
      <c r="DH1649" s="76" t="e" cm="1">
        <f t="array" aca="1" ref="DH1649" ca="1">DH1644*INDIRECT(DH1634)</f>
        <v>#N/A</v>
      </c>
      <c r="DI1649" s="76" t="e" cm="1">
        <f t="array" aca="1" ref="DI1649" ca="1">DI1644*INDIRECT(DI1634)</f>
        <v>#N/A</v>
      </c>
      <c r="DJ1649" s="76" t="e" cm="1">
        <f t="array" aca="1" ref="DJ1649" ca="1">DJ1644*INDIRECT(DJ1634)</f>
        <v>#N/A</v>
      </c>
      <c r="DK1649" s="76" t="e" cm="1">
        <f t="array" aca="1" ref="DK1649" ca="1">DK1644*INDIRECT(DK1634)</f>
        <v>#N/A</v>
      </c>
      <c r="DL1649" s="76" t="e" cm="1">
        <f t="array" aca="1" ref="DL1649" ca="1">DL1644*INDIRECT(DL1634)</f>
        <v>#N/A</v>
      </c>
    </row>
    <row r="1650" spans="1:116" x14ac:dyDescent="0.4">
      <c r="A1650" s="12"/>
      <c r="B1650" s="339"/>
      <c r="C1650" s="339"/>
      <c r="D1650" s="337" t="s">
        <v>518</v>
      </c>
      <c r="E1650" s="337" t="str">
        <f t="shared" si="2180"/>
        <v>1650 SPLIT-SV-VR</v>
      </c>
      <c r="G1650" s="127"/>
      <c r="H1650" s="12"/>
      <c r="I1650" s="60"/>
      <c r="J1650" s="60"/>
      <c r="K1650" s="12"/>
      <c r="L1650" s="12"/>
      <c r="M1650" s="12"/>
      <c r="N1650" s="12"/>
      <c r="O1650" s="12"/>
      <c r="P1650" s="12"/>
      <c r="R1650" s="13"/>
      <c r="S1650" s="76"/>
      <c r="T1650" s="76"/>
      <c r="U1650" s="76"/>
      <c r="V1650" s="76"/>
      <c r="W1650" s="76"/>
      <c r="X1650" s="76"/>
      <c r="Y1650" s="76"/>
      <c r="Z1650" s="76"/>
      <c r="AA1650" s="76"/>
      <c r="AB1650" s="76"/>
      <c r="AC1650" s="76"/>
      <c r="AD1650" s="76"/>
      <c r="AE1650" s="76"/>
      <c r="AF1650" s="76"/>
      <c r="AG1650" s="76"/>
      <c r="AH1650" s="76"/>
      <c r="AI1650" s="76"/>
      <c r="AJ1650" s="76"/>
      <c r="AK1650" s="76"/>
      <c r="AL1650" s="76"/>
      <c r="AM1650" s="76"/>
      <c r="AN1650" s="76"/>
      <c r="AO1650" s="76"/>
      <c r="AP1650" s="76"/>
      <c r="AQ1650" s="76"/>
      <c r="AR1650" s="76"/>
      <c r="AS1650" s="76"/>
      <c r="AT1650" s="76"/>
      <c r="AU1650" s="76"/>
      <c r="AV1650" s="76"/>
      <c r="AW1650" s="76"/>
      <c r="AX1650" s="76"/>
      <c r="AY1650" s="76"/>
      <c r="AZ1650" s="76"/>
      <c r="BA1650" s="76"/>
      <c r="BB1650" s="76"/>
      <c r="BC1650" s="76"/>
      <c r="BD1650" s="76"/>
      <c r="BE1650" s="76"/>
      <c r="BF1650" s="76"/>
      <c r="BG1650" s="76"/>
      <c r="BH1650" s="76"/>
      <c r="BI1650" s="76"/>
      <c r="BJ1650" s="76"/>
      <c r="BK1650" s="76"/>
      <c r="BL1650" s="76"/>
      <c r="BM1650" s="76"/>
      <c r="BN1650" s="76"/>
      <c r="BO1650" s="76"/>
      <c r="BP1650" s="76"/>
      <c r="BQ1650" s="76"/>
      <c r="BR1650" s="76"/>
      <c r="BS1650" s="76"/>
      <c r="BT1650" s="76"/>
      <c r="BU1650" s="76"/>
      <c r="BV1650" s="76"/>
      <c r="BW1650" s="76"/>
      <c r="BX1650" s="76"/>
      <c r="BY1650" s="76"/>
      <c r="BZ1650" s="76"/>
      <c r="CA1650" s="76"/>
      <c r="CB1650" s="76"/>
      <c r="CC1650" s="76"/>
      <c r="CD1650" s="76"/>
      <c r="CE1650" s="76"/>
      <c r="CF1650" s="76"/>
      <c r="CG1650" s="76"/>
      <c r="CH1650" s="76"/>
      <c r="CI1650" s="76"/>
      <c r="CJ1650" s="76"/>
      <c r="CK1650" s="76"/>
      <c r="CL1650" s="76"/>
      <c r="CN1650" s="76"/>
      <c r="CO1650" s="76"/>
      <c r="CP1650" s="76"/>
      <c r="CQ1650" s="76"/>
      <c r="CR1650" s="76"/>
      <c r="CS1650" s="76"/>
      <c r="CT1650" s="76"/>
      <c r="CU1650" s="76"/>
      <c r="CV1650" s="76"/>
      <c r="CW1650" s="76"/>
      <c r="CX1650" s="76"/>
      <c r="CY1650" s="76"/>
      <c r="CZ1650" s="76"/>
      <c r="DA1650" s="76"/>
      <c r="DB1650" s="76"/>
      <c r="DC1650" s="76"/>
      <c r="DD1650" s="76"/>
      <c r="DE1650" s="76"/>
      <c r="DF1650" s="76"/>
      <c r="DG1650" s="76"/>
      <c r="DH1650" s="76"/>
      <c r="DI1650" s="76"/>
      <c r="DJ1650" s="76"/>
      <c r="DK1650" s="76"/>
      <c r="DL1650" s="76"/>
    </row>
    <row r="1651" spans="1:116" x14ac:dyDescent="0.4">
      <c r="A1651" s="12"/>
      <c r="B1651" s="339"/>
      <c r="C1651" s="339"/>
      <c r="D1651" s="337" t="s">
        <v>518</v>
      </c>
      <c r="E1651" s="337" t="str">
        <f t="shared" si="2180"/>
        <v>1651 SPLIT-SV-VR</v>
      </c>
      <c r="G1651" s="95" t="str">
        <f>"Price/"&amp;G1672&amp;":"</f>
        <v>Price/procedure:</v>
      </c>
      <c r="H1651" s="12"/>
      <c r="I1651" s="60"/>
      <c r="J1651" s="60"/>
      <c r="K1651" s="12"/>
      <c r="L1651" s="12"/>
      <c r="M1651" s="12"/>
      <c r="N1651" s="12"/>
      <c r="O1651" s="12"/>
      <c r="P1651" s="12"/>
      <c r="R1651" s="13"/>
      <c r="S1651" s="76"/>
      <c r="T1651" s="76"/>
      <c r="U1651" s="76"/>
      <c r="V1651" s="76"/>
      <c r="W1651" s="76"/>
      <c r="X1651" s="76"/>
      <c r="Y1651" s="76"/>
      <c r="Z1651" s="76"/>
      <c r="AA1651" s="76"/>
      <c r="AB1651" s="76"/>
      <c r="AC1651" s="76"/>
      <c r="AD1651" s="76"/>
      <c r="AE1651" s="76"/>
      <c r="AF1651" s="76"/>
      <c r="AG1651" s="76"/>
      <c r="AH1651" s="76"/>
      <c r="AI1651" s="76"/>
      <c r="AJ1651" s="76"/>
      <c r="AK1651" s="76"/>
      <c r="AL1651" s="76"/>
      <c r="AM1651" s="76"/>
      <c r="AN1651" s="76"/>
      <c r="AO1651" s="76"/>
      <c r="AP1651" s="76"/>
      <c r="AQ1651" s="76"/>
      <c r="AR1651" s="76"/>
      <c r="AS1651" s="76"/>
      <c r="AT1651" s="76"/>
      <c r="AU1651" s="76"/>
      <c r="AV1651" s="76"/>
      <c r="AW1651" s="76"/>
      <c r="AX1651" s="76"/>
      <c r="AY1651" s="76"/>
      <c r="AZ1651" s="76"/>
      <c r="BA1651" s="76"/>
      <c r="BB1651" s="76"/>
      <c r="BC1651" s="76"/>
      <c r="BD1651" s="76"/>
      <c r="BE1651" s="76"/>
      <c r="BF1651" s="76"/>
      <c r="BG1651" s="76"/>
      <c r="BH1651" s="76"/>
      <c r="BI1651" s="76"/>
      <c r="BJ1651" s="76"/>
      <c r="BK1651" s="76"/>
      <c r="BL1651" s="76"/>
      <c r="BM1651" s="76"/>
      <c r="BN1651" s="76"/>
      <c r="BO1651" s="76"/>
      <c r="BP1651" s="76"/>
      <c r="BQ1651" s="76"/>
      <c r="BR1651" s="76"/>
      <c r="BS1651" s="76"/>
      <c r="BT1651" s="76"/>
      <c r="BU1651" s="76"/>
      <c r="BV1651" s="76"/>
      <c r="BW1651" s="76"/>
      <c r="BX1651" s="76"/>
      <c r="BY1651" s="76"/>
      <c r="BZ1651" s="76"/>
      <c r="CA1651" s="76"/>
      <c r="CB1651" s="76"/>
      <c r="CC1651" s="76"/>
      <c r="CD1651" s="76"/>
      <c r="CE1651" s="76"/>
      <c r="CF1651" s="76"/>
      <c r="CG1651" s="76"/>
      <c r="CH1651" s="76"/>
      <c r="CI1651" s="76"/>
      <c r="CJ1651" s="76"/>
      <c r="CK1651" s="76"/>
      <c r="CL1651" s="76"/>
      <c r="CN1651" s="76"/>
      <c r="CO1651" s="76"/>
      <c r="CP1651" s="76"/>
      <c r="CQ1651" s="76"/>
      <c r="CR1651" s="76"/>
      <c r="CS1651" s="76"/>
      <c r="CT1651" s="76"/>
      <c r="CU1651" s="76"/>
      <c r="CV1651" s="76"/>
      <c r="CW1651" s="76"/>
      <c r="CX1651" s="76"/>
      <c r="CY1651" s="76"/>
      <c r="CZ1651" s="76"/>
      <c r="DA1651" s="76"/>
      <c r="DB1651" s="76"/>
      <c r="DC1651" s="76"/>
      <c r="DD1651" s="76"/>
      <c r="DE1651" s="76"/>
      <c r="DF1651" s="76"/>
      <c r="DG1651" s="76"/>
      <c r="DH1651" s="76"/>
      <c r="DI1651" s="76"/>
      <c r="DJ1651" s="76"/>
      <c r="DK1651" s="76"/>
      <c r="DL1651" s="76"/>
    </row>
    <row r="1652" spans="1:116" x14ac:dyDescent="0.4">
      <c r="A1652" s="12"/>
      <c r="B1652" s="339"/>
      <c r="C1652" s="339"/>
      <c r="D1652" s="337" t="s">
        <v>518</v>
      </c>
      <c r="E1652" s="337" t="str">
        <f t="shared" si="2180"/>
        <v>1652 SPLIT-SV-VR</v>
      </c>
      <c r="G1652" s="145" t="str">
        <f>G1643</f>
        <v>Product A</v>
      </c>
      <c r="H1652" s="12"/>
      <c r="I1652" s="60"/>
      <c r="J1652" s="60"/>
      <c r="K1652" s="61">
        <v>100</v>
      </c>
      <c r="L1652" s="61">
        <v>100</v>
      </c>
      <c r="M1652" s="61">
        <v>100</v>
      </c>
      <c r="N1652" s="61">
        <v>100</v>
      </c>
      <c r="O1652" s="61">
        <v>100</v>
      </c>
      <c r="P1652" s="61">
        <v>100</v>
      </c>
      <c r="R1652" s="67"/>
      <c r="S1652" s="147" cm="1">
        <f t="array" ref="S1652">INDEX($K:$P,ROW(),MATCH(S$3,$K$2:$P$2,0))</f>
        <v>100</v>
      </c>
      <c r="T1652" s="147" cm="1">
        <f t="array" ref="T1652">INDEX($K:$P,ROW(),MATCH(T$3,$K$2:$P$2,0))</f>
        <v>100</v>
      </c>
      <c r="U1652" s="147" cm="1">
        <f t="array" ref="U1652">INDEX($K:$P,ROW(),MATCH(U$3,$K$2:$P$2,0))</f>
        <v>100</v>
      </c>
      <c r="V1652" s="147" cm="1">
        <f t="array" ref="V1652">INDEX($K:$P,ROW(),MATCH(V$3,$K$2:$P$2,0))</f>
        <v>100</v>
      </c>
      <c r="W1652" s="147" cm="1">
        <f t="array" ref="W1652">INDEX($K:$P,ROW(),MATCH(W$3,$K$2:$P$2,0))</f>
        <v>100</v>
      </c>
      <c r="X1652" s="147" cm="1">
        <f t="array" ref="X1652">INDEX($K:$P,ROW(),MATCH(X$3,$K$2:$P$2,0))</f>
        <v>100</v>
      </c>
      <c r="Y1652" s="147" cm="1">
        <f t="array" ref="Y1652">INDEX($K:$P,ROW(),MATCH(Y$3,$K$2:$P$2,0))</f>
        <v>100</v>
      </c>
      <c r="Z1652" s="147" cm="1">
        <f t="array" ref="Z1652">INDEX($K:$P,ROW(),MATCH(Z$3,$K$2:$P$2,0))</f>
        <v>100</v>
      </c>
      <c r="AA1652" s="147" cm="1">
        <f t="array" ref="AA1652">INDEX($K:$P,ROW(),MATCH(AA$3,$K$2:$P$2,0))</f>
        <v>100</v>
      </c>
      <c r="AB1652" s="147" cm="1">
        <f t="array" ref="AB1652">INDEX($K:$P,ROW(),MATCH(AB$3,$K$2:$P$2,0))</f>
        <v>100</v>
      </c>
      <c r="AC1652" s="147" cm="1">
        <f t="array" ref="AC1652">INDEX($K:$P,ROW(),MATCH(AC$3,$K$2:$P$2,0))</f>
        <v>100</v>
      </c>
      <c r="AD1652" s="147" cm="1">
        <f t="array" ref="AD1652">INDEX($K:$P,ROW(),MATCH(AD$3,$K$2:$P$2,0))</f>
        <v>100</v>
      </c>
      <c r="AE1652" s="147" cm="1">
        <f t="array" ref="AE1652">INDEX($K:$P,ROW(),MATCH(AE$3,$K$2:$P$2,0))</f>
        <v>100</v>
      </c>
      <c r="AF1652" s="147" cm="1">
        <f t="array" ref="AF1652">INDEX($K:$P,ROW(),MATCH(AF$3,$K$2:$P$2,0))</f>
        <v>100</v>
      </c>
      <c r="AG1652" s="147" cm="1">
        <f t="array" ref="AG1652">INDEX($K:$P,ROW(),MATCH(AG$3,$K$2:$P$2,0))</f>
        <v>100</v>
      </c>
      <c r="AH1652" s="147" cm="1">
        <f t="array" ref="AH1652">INDEX($K:$P,ROW(),MATCH(AH$3,$K$2:$P$2,0))</f>
        <v>100</v>
      </c>
      <c r="AI1652" s="147" cm="1">
        <f t="array" ref="AI1652">INDEX($K:$P,ROW(),MATCH(AI$3,$K$2:$P$2,0))</f>
        <v>100</v>
      </c>
      <c r="AJ1652" s="147" cm="1">
        <f t="array" ref="AJ1652">INDEX($K:$P,ROW(),MATCH(AJ$3,$K$2:$P$2,0))</f>
        <v>100</v>
      </c>
      <c r="AK1652" s="147" cm="1">
        <f t="array" ref="AK1652">INDEX($K:$P,ROW(),MATCH(AK$3,$K$2:$P$2,0))</f>
        <v>100</v>
      </c>
      <c r="AL1652" s="147" cm="1">
        <f t="array" ref="AL1652">INDEX($K:$P,ROW(),MATCH(AL$3,$K$2:$P$2,0))</f>
        <v>100</v>
      </c>
      <c r="AM1652" s="147" cm="1">
        <f t="array" ref="AM1652">INDEX($K:$P,ROW(),MATCH(AM$3,$K$2:$P$2,0))</f>
        <v>100</v>
      </c>
      <c r="AN1652" s="147" cm="1">
        <f t="array" ref="AN1652">INDEX($K:$P,ROW(),MATCH(AN$3,$K$2:$P$2,0))</f>
        <v>100</v>
      </c>
      <c r="AO1652" s="147" cm="1">
        <f t="array" ref="AO1652">INDEX($K:$P,ROW(),MATCH(AO$3,$K$2:$P$2,0))</f>
        <v>100</v>
      </c>
      <c r="AP1652" s="147" cm="1">
        <f t="array" ref="AP1652">INDEX($K:$P,ROW(),MATCH(AP$3,$K$2:$P$2,0))</f>
        <v>100</v>
      </c>
      <c r="AQ1652" s="147" cm="1">
        <f t="array" ref="AQ1652">INDEX($K:$P,ROW(),MATCH(AQ$3,$K$2:$P$2,0))</f>
        <v>100</v>
      </c>
      <c r="AR1652" s="147" cm="1">
        <f t="array" ref="AR1652">INDEX($K:$P,ROW(),MATCH(AR$3,$K$2:$P$2,0))</f>
        <v>100</v>
      </c>
      <c r="AS1652" s="147" cm="1">
        <f t="array" ref="AS1652">INDEX($K:$P,ROW(),MATCH(AS$3,$K$2:$P$2,0))</f>
        <v>100</v>
      </c>
      <c r="AT1652" s="147" cm="1">
        <f t="array" ref="AT1652">INDEX($K:$P,ROW(),MATCH(AT$3,$K$2:$P$2,0))</f>
        <v>100</v>
      </c>
      <c r="AU1652" s="147" cm="1">
        <f t="array" ref="AU1652">INDEX($K:$P,ROW(),MATCH(AU$3,$K$2:$P$2,0))</f>
        <v>100</v>
      </c>
      <c r="AV1652" s="147" cm="1">
        <f t="array" ref="AV1652">INDEX($K:$P,ROW(),MATCH(AV$3,$K$2:$P$2,0))</f>
        <v>100</v>
      </c>
      <c r="AW1652" s="147" cm="1">
        <f t="array" ref="AW1652">INDEX($K:$P,ROW(),MATCH(AW$3,$K$2:$P$2,0))</f>
        <v>100</v>
      </c>
      <c r="AX1652" s="147" cm="1">
        <f t="array" ref="AX1652">INDEX($K:$P,ROW(),MATCH(AX$3,$K$2:$P$2,0))</f>
        <v>100</v>
      </c>
      <c r="AY1652" s="147" cm="1">
        <f t="array" ref="AY1652">INDEX($K:$P,ROW(),MATCH(AY$3,$K$2:$P$2,0))</f>
        <v>100</v>
      </c>
      <c r="AZ1652" s="147" cm="1">
        <f t="array" ref="AZ1652">INDEX($K:$P,ROW(),MATCH(AZ$3,$K$2:$P$2,0))</f>
        <v>100</v>
      </c>
      <c r="BA1652" s="147" cm="1">
        <f t="array" ref="BA1652">INDEX($K:$P,ROW(),MATCH(BA$3,$K$2:$P$2,0))</f>
        <v>100</v>
      </c>
      <c r="BB1652" s="147" cm="1">
        <f t="array" ref="BB1652">INDEX($K:$P,ROW(),MATCH(BB$3,$K$2:$P$2,0))</f>
        <v>100</v>
      </c>
      <c r="BC1652" s="147" cm="1">
        <f t="array" ref="BC1652">INDEX($K:$P,ROW(),MATCH(BC$3,$K$2:$P$2,0))</f>
        <v>100</v>
      </c>
      <c r="BD1652" s="147" cm="1">
        <f t="array" ref="BD1652">INDEX($K:$P,ROW(),MATCH(BD$3,$K$2:$P$2,0))</f>
        <v>100</v>
      </c>
      <c r="BE1652" s="147" cm="1">
        <f t="array" ref="BE1652">INDEX($K:$P,ROW(),MATCH(BE$3,$K$2:$P$2,0))</f>
        <v>100</v>
      </c>
      <c r="BF1652" s="147" cm="1">
        <f t="array" ref="BF1652">INDEX($K:$P,ROW(),MATCH(BF$3,$K$2:$P$2,0))</f>
        <v>100</v>
      </c>
      <c r="BG1652" s="147" cm="1">
        <f t="array" ref="BG1652">INDEX($K:$P,ROW(),MATCH(BG$3,$K$2:$P$2,0))</f>
        <v>100</v>
      </c>
      <c r="BH1652" s="147" cm="1">
        <f t="array" ref="BH1652">INDEX($K:$P,ROW(),MATCH(BH$3,$K$2:$P$2,0))</f>
        <v>100</v>
      </c>
      <c r="BI1652" s="147" cm="1">
        <f t="array" ref="BI1652">INDEX($K:$P,ROW(),MATCH(BI$3,$K$2:$P$2,0))</f>
        <v>100</v>
      </c>
      <c r="BJ1652" s="147" cm="1">
        <f t="array" ref="BJ1652">INDEX($K:$P,ROW(),MATCH(BJ$3,$K$2:$P$2,0))</f>
        <v>100</v>
      </c>
      <c r="BK1652" s="147" cm="1">
        <f t="array" ref="BK1652">INDEX($K:$P,ROW(),MATCH(BK$3,$K$2:$P$2,0))</f>
        <v>100</v>
      </c>
      <c r="BL1652" s="147" cm="1">
        <f t="array" ref="BL1652">INDEX($K:$P,ROW(),MATCH(BL$3,$K$2:$P$2,0))</f>
        <v>100</v>
      </c>
      <c r="BM1652" s="147" cm="1">
        <f t="array" ref="BM1652">INDEX($K:$P,ROW(),MATCH(BM$3,$K$2:$P$2,0))</f>
        <v>100</v>
      </c>
      <c r="BN1652" s="147" cm="1">
        <f t="array" ref="BN1652">INDEX($K:$P,ROW(),MATCH(BN$3,$K$2:$P$2,0))</f>
        <v>100</v>
      </c>
      <c r="BO1652" s="147" cm="1">
        <f t="array" ref="BO1652">INDEX($K:$P,ROW(),MATCH(BO$3,$K$2:$P$2,0))</f>
        <v>100</v>
      </c>
      <c r="BP1652" s="147" cm="1">
        <f t="array" ref="BP1652">INDEX($K:$P,ROW(),MATCH(BP$3,$K$2:$P$2,0))</f>
        <v>100</v>
      </c>
      <c r="BQ1652" s="147" cm="1">
        <f t="array" ref="BQ1652">INDEX($K:$P,ROW(),MATCH(BQ$3,$K$2:$P$2,0))</f>
        <v>100</v>
      </c>
      <c r="BR1652" s="147" cm="1">
        <f t="array" ref="BR1652">INDEX($K:$P,ROW(),MATCH(BR$3,$K$2:$P$2,0))</f>
        <v>100</v>
      </c>
      <c r="BS1652" s="147" cm="1">
        <f t="array" ref="BS1652">INDEX($K:$P,ROW(),MATCH(BS$3,$K$2:$P$2,0))</f>
        <v>100</v>
      </c>
      <c r="BT1652" s="147" cm="1">
        <f t="array" ref="BT1652">INDEX($K:$P,ROW(),MATCH(BT$3,$K$2:$P$2,0))</f>
        <v>100</v>
      </c>
      <c r="BU1652" s="147" cm="1">
        <f t="array" ref="BU1652">INDEX($K:$P,ROW(),MATCH(BU$3,$K$2:$P$2,0))</f>
        <v>100</v>
      </c>
      <c r="BV1652" s="147" cm="1">
        <f t="array" ref="BV1652">INDEX($K:$P,ROW(),MATCH(BV$3,$K$2:$P$2,0))</f>
        <v>100</v>
      </c>
      <c r="BW1652" s="147" cm="1">
        <f t="array" ref="BW1652">INDEX($K:$P,ROW(),MATCH(BW$3,$K$2:$P$2,0))</f>
        <v>100</v>
      </c>
      <c r="BX1652" s="147" cm="1">
        <f t="array" ref="BX1652">INDEX($K:$P,ROW(),MATCH(BX$3,$K$2:$P$2,0))</f>
        <v>100</v>
      </c>
      <c r="BY1652" s="147" cm="1">
        <f t="array" ref="BY1652">INDEX($K:$P,ROW(),MATCH(BY$3,$K$2:$P$2,0))</f>
        <v>100</v>
      </c>
      <c r="BZ1652" s="147" cm="1">
        <f t="array" ref="BZ1652">INDEX($K:$P,ROW(),MATCH(BZ$3,$K$2:$P$2,0))</f>
        <v>100</v>
      </c>
      <c r="CA1652" s="147" cm="1">
        <f t="array" ref="CA1652">INDEX($K:$P,ROW(),MATCH(CA$3,$K$2:$P$2,0))</f>
        <v>100</v>
      </c>
      <c r="CB1652" s="147" cm="1">
        <f t="array" ref="CB1652">INDEX($K:$P,ROW(),MATCH(CB$3,$K$2:$P$2,0))</f>
        <v>100</v>
      </c>
      <c r="CC1652" s="147" cm="1">
        <f t="array" ref="CC1652">INDEX($K:$P,ROW(),MATCH(CC$3,$K$2:$P$2,0))</f>
        <v>100</v>
      </c>
      <c r="CD1652" s="147" cm="1">
        <f t="array" ref="CD1652">INDEX($K:$P,ROW(),MATCH(CD$3,$K$2:$P$2,0))</f>
        <v>100</v>
      </c>
      <c r="CE1652" s="147" cm="1">
        <f t="array" ref="CE1652">INDEX($K:$P,ROW(),MATCH(CE$3,$K$2:$P$2,0))</f>
        <v>100</v>
      </c>
      <c r="CF1652" s="147" cm="1">
        <f t="array" ref="CF1652">INDEX($K:$P,ROW(),MATCH(CF$3,$K$2:$P$2,0))</f>
        <v>100</v>
      </c>
      <c r="CG1652" s="147" cm="1">
        <f t="array" ref="CG1652">INDEX($K:$P,ROW(),MATCH(CG$3,$K$2:$P$2,0))</f>
        <v>100</v>
      </c>
      <c r="CH1652" s="147" cm="1">
        <f t="array" ref="CH1652">INDEX($K:$P,ROW(),MATCH(CH$3,$K$2:$P$2,0))</f>
        <v>100</v>
      </c>
      <c r="CI1652" s="147" cm="1">
        <f t="array" ref="CI1652">INDEX($K:$P,ROW(),MATCH(CI$3,$K$2:$P$2,0))</f>
        <v>100</v>
      </c>
      <c r="CJ1652" s="147" cm="1">
        <f t="array" ref="CJ1652">INDEX($K:$P,ROW(),MATCH(CJ$3,$K$2:$P$2,0))</f>
        <v>100</v>
      </c>
      <c r="CK1652" s="147" cm="1">
        <f t="array" ref="CK1652">INDEX($K:$P,ROW(),MATCH(CK$3,$K$2:$P$2,0))</f>
        <v>100</v>
      </c>
      <c r="CL1652" s="147" cm="1">
        <f t="array" ref="CL1652">INDEX($K:$P,ROW(),MATCH(CL$3,$K$2:$P$2,0))</f>
        <v>100</v>
      </c>
      <c r="CN1652" s="147"/>
      <c r="CO1652" s="147" t="e" cm="1">
        <f t="array" ref="CO1652">INDEX($K:$P,ROW(),MATCH(CO$3,$K$2:$P$2,0))</f>
        <v>#N/A</v>
      </c>
      <c r="CP1652" s="147" t="e" cm="1">
        <f t="array" ref="CP1652">INDEX($K:$P,ROW(),MATCH(CP$3,$K$2:$P$2,0))</f>
        <v>#N/A</v>
      </c>
      <c r="CQ1652" s="147" t="e" cm="1">
        <f t="array" ref="CQ1652">INDEX($K:$P,ROW(),MATCH(CQ$3,$K$2:$P$2,0))</f>
        <v>#N/A</v>
      </c>
      <c r="CR1652" s="147" t="e" cm="1">
        <f t="array" ref="CR1652">INDEX($K:$P,ROW(),MATCH(CR$3,$K$2:$P$2,0))</f>
        <v>#N/A</v>
      </c>
      <c r="CS1652" s="147" t="e" cm="1">
        <f t="array" ref="CS1652">INDEX($K:$P,ROW(),MATCH(CS$3,$K$2:$P$2,0))</f>
        <v>#N/A</v>
      </c>
      <c r="CT1652" s="147" t="e" cm="1">
        <f t="array" ref="CT1652">INDEX($K:$P,ROW(),MATCH(CT$3,$K$2:$P$2,0))</f>
        <v>#N/A</v>
      </c>
      <c r="CU1652" s="147" t="e" cm="1">
        <f t="array" ref="CU1652">INDEX($K:$P,ROW(),MATCH(CU$3,$K$2:$P$2,0))</f>
        <v>#N/A</v>
      </c>
      <c r="CV1652" s="147" t="e" cm="1">
        <f t="array" ref="CV1652">INDEX($K:$P,ROW(),MATCH(CV$3,$K$2:$P$2,0))</f>
        <v>#N/A</v>
      </c>
      <c r="CW1652" s="147" t="e" cm="1">
        <f t="array" ref="CW1652">INDEX($K:$P,ROW(),MATCH(CW$3,$K$2:$P$2,0))</f>
        <v>#N/A</v>
      </c>
      <c r="CX1652" s="147" t="e" cm="1">
        <f t="array" ref="CX1652">INDEX($K:$P,ROW(),MATCH(CX$3,$K$2:$P$2,0))</f>
        <v>#N/A</v>
      </c>
      <c r="CY1652" s="147" t="e" cm="1">
        <f t="array" ref="CY1652">INDEX($K:$P,ROW(),MATCH(CY$3,$K$2:$P$2,0))</f>
        <v>#N/A</v>
      </c>
      <c r="CZ1652" s="147" t="e" cm="1">
        <f t="array" ref="CZ1652">INDEX($K:$P,ROW(),MATCH(CZ$3,$K$2:$P$2,0))</f>
        <v>#N/A</v>
      </c>
      <c r="DA1652" s="147" t="e" cm="1">
        <f t="array" ref="DA1652">INDEX($K:$P,ROW(),MATCH(DA$3,$K$2:$P$2,0))</f>
        <v>#N/A</v>
      </c>
      <c r="DB1652" s="147" t="e" cm="1">
        <f t="array" ref="DB1652">INDEX($K:$P,ROW(),MATCH(DB$3,$K$2:$P$2,0))</f>
        <v>#N/A</v>
      </c>
      <c r="DC1652" s="147" t="e" cm="1">
        <f t="array" ref="DC1652">INDEX($K:$P,ROW(),MATCH(DC$3,$K$2:$P$2,0))</f>
        <v>#N/A</v>
      </c>
      <c r="DD1652" s="147" t="e" cm="1">
        <f t="array" ref="DD1652">INDEX($K:$P,ROW(),MATCH(DD$3,$K$2:$P$2,0))</f>
        <v>#N/A</v>
      </c>
      <c r="DE1652" s="147" t="e" cm="1">
        <f t="array" ref="DE1652">INDEX($K:$P,ROW(),MATCH(DE$3,$K$2:$P$2,0))</f>
        <v>#N/A</v>
      </c>
      <c r="DF1652" s="147" t="e" cm="1">
        <f t="array" ref="DF1652">INDEX($K:$P,ROW(),MATCH(DF$3,$K$2:$P$2,0))</f>
        <v>#N/A</v>
      </c>
      <c r="DG1652" s="147" t="e" cm="1">
        <f t="array" ref="DG1652">INDEX($K:$P,ROW(),MATCH(DG$3,$K$2:$P$2,0))</f>
        <v>#N/A</v>
      </c>
      <c r="DH1652" s="147" t="e" cm="1">
        <f t="array" ref="DH1652">INDEX($K:$P,ROW(),MATCH(DH$3,$K$2:$P$2,0))</f>
        <v>#N/A</v>
      </c>
      <c r="DI1652" s="147" t="e" cm="1">
        <f t="array" ref="DI1652">INDEX($K:$P,ROW(),MATCH(DI$3,$K$2:$P$2,0))</f>
        <v>#N/A</v>
      </c>
      <c r="DJ1652" s="147" t="e" cm="1">
        <f t="array" ref="DJ1652">INDEX($K:$P,ROW(),MATCH(DJ$3,$K$2:$P$2,0))</f>
        <v>#N/A</v>
      </c>
      <c r="DK1652" s="147" t="e" cm="1">
        <f t="array" ref="DK1652">INDEX($K:$P,ROW(),MATCH(DK$3,$K$2:$P$2,0))</f>
        <v>#N/A</v>
      </c>
      <c r="DL1652" s="147" t="e" cm="1">
        <f t="array" ref="DL1652">INDEX($K:$P,ROW(),MATCH(DL$3,$K$2:$P$2,0))</f>
        <v>#N/A</v>
      </c>
    </row>
    <row r="1653" spans="1:116" x14ac:dyDescent="0.4">
      <c r="A1653" s="12"/>
      <c r="B1653" s="339"/>
      <c r="C1653" s="339"/>
      <c r="D1653" s="337" t="s">
        <v>518</v>
      </c>
      <c r="E1653" s="337" t="str">
        <f t="shared" si="2180"/>
        <v>1653 SPLIT-SV-VR</v>
      </c>
      <c r="G1653" s="145" t="str">
        <f>G1644</f>
        <v>Product B</v>
      </c>
      <c r="H1653" s="12"/>
      <c r="I1653" s="60"/>
      <c r="J1653" s="60"/>
      <c r="K1653" s="61">
        <v>200</v>
      </c>
      <c r="L1653" s="61">
        <v>200</v>
      </c>
      <c r="M1653" s="61">
        <v>200</v>
      </c>
      <c r="N1653" s="61">
        <v>200</v>
      </c>
      <c r="O1653" s="61">
        <v>200</v>
      </c>
      <c r="P1653" s="61">
        <v>200</v>
      </c>
      <c r="R1653" s="13"/>
      <c r="S1653" s="147" cm="1">
        <f t="array" ref="S1653">INDEX($K:$P,ROW(),MATCH(S$3,$K$2:$P$2,0))</f>
        <v>200</v>
      </c>
      <c r="T1653" s="147" cm="1">
        <f t="array" ref="T1653">INDEX($K:$P,ROW(),MATCH(T$3,$K$2:$P$2,0))</f>
        <v>200</v>
      </c>
      <c r="U1653" s="147" cm="1">
        <f t="array" ref="U1653">INDEX($K:$P,ROW(),MATCH(U$3,$K$2:$P$2,0))</f>
        <v>200</v>
      </c>
      <c r="V1653" s="147" cm="1">
        <f t="array" ref="V1653">INDEX($K:$P,ROW(),MATCH(V$3,$K$2:$P$2,0))</f>
        <v>200</v>
      </c>
      <c r="W1653" s="147" cm="1">
        <f t="array" ref="W1653">INDEX($K:$P,ROW(),MATCH(W$3,$K$2:$P$2,0))</f>
        <v>200</v>
      </c>
      <c r="X1653" s="147" cm="1">
        <f t="array" ref="X1653">INDEX($K:$P,ROW(),MATCH(X$3,$K$2:$P$2,0))</f>
        <v>200</v>
      </c>
      <c r="Y1653" s="147" cm="1">
        <f t="array" ref="Y1653">INDEX($K:$P,ROW(),MATCH(Y$3,$K$2:$P$2,0))</f>
        <v>200</v>
      </c>
      <c r="Z1653" s="147" cm="1">
        <f t="array" ref="Z1653">INDEX($K:$P,ROW(),MATCH(Z$3,$K$2:$P$2,0))</f>
        <v>200</v>
      </c>
      <c r="AA1653" s="147" cm="1">
        <f t="array" ref="AA1653">INDEX($K:$P,ROW(),MATCH(AA$3,$K$2:$P$2,0))</f>
        <v>200</v>
      </c>
      <c r="AB1653" s="147" cm="1">
        <f t="array" ref="AB1653">INDEX($K:$P,ROW(),MATCH(AB$3,$K$2:$P$2,0))</f>
        <v>200</v>
      </c>
      <c r="AC1653" s="147" cm="1">
        <f t="array" ref="AC1653">INDEX($K:$P,ROW(),MATCH(AC$3,$K$2:$P$2,0))</f>
        <v>200</v>
      </c>
      <c r="AD1653" s="147" cm="1">
        <f t="array" ref="AD1653">INDEX($K:$P,ROW(),MATCH(AD$3,$K$2:$P$2,0))</f>
        <v>200</v>
      </c>
      <c r="AE1653" s="147" cm="1">
        <f t="array" ref="AE1653">INDEX($K:$P,ROW(),MATCH(AE$3,$K$2:$P$2,0))</f>
        <v>200</v>
      </c>
      <c r="AF1653" s="147" cm="1">
        <f t="array" ref="AF1653">INDEX($K:$P,ROW(),MATCH(AF$3,$K$2:$P$2,0))</f>
        <v>200</v>
      </c>
      <c r="AG1653" s="147" cm="1">
        <f t="array" ref="AG1653">INDEX($K:$P,ROW(),MATCH(AG$3,$K$2:$P$2,0))</f>
        <v>200</v>
      </c>
      <c r="AH1653" s="147" cm="1">
        <f t="array" ref="AH1653">INDEX($K:$P,ROW(),MATCH(AH$3,$K$2:$P$2,0))</f>
        <v>200</v>
      </c>
      <c r="AI1653" s="147" cm="1">
        <f t="array" ref="AI1653">INDEX($K:$P,ROW(),MATCH(AI$3,$K$2:$P$2,0))</f>
        <v>200</v>
      </c>
      <c r="AJ1653" s="147" cm="1">
        <f t="array" ref="AJ1653">INDEX($K:$P,ROW(),MATCH(AJ$3,$K$2:$P$2,0))</f>
        <v>200</v>
      </c>
      <c r="AK1653" s="147" cm="1">
        <f t="array" ref="AK1653">INDEX($K:$P,ROW(),MATCH(AK$3,$K$2:$P$2,0))</f>
        <v>200</v>
      </c>
      <c r="AL1653" s="147" cm="1">
        <f t="array" ref="AL1653">INDEX($K:$P,ROW(),MATCH(AL$3,$K$2:$P$2,0))</f>
        <v>200</v>
      </c>
      <c r="AM1653" s="147" cm="1">
        <f t="array" ref="AM1653">INDEX($K:$P,ROW(),MATCH(AM$3,$K$2:$P$2,0))</f>
        <v>200</v>
      </c>
      <c r="AN1653" s="147" cm="1">
        <f t="array" ref="AN1653">INDEX($K:$P,ROW(),MATCH(AN$3,$K$2:$P$2,0))</f>
        <v>200</v>
      </c>
      <c r="AO1653" s="147" cm="1">
        <f t="array" ref="AO1653">INDEX($K:$P,ROW(),MATCH(AO$3,$K$2:$P$2,0))</f>
        <v>200</v>
      </c>
      <c r="AP1653" s="147" cm="1">
        <f t="array" ref="AP1653">INDEX($K:$P,ROW(),MATCH(AP$3,$K$2:$P$2,0))</f>
        <v>200</v>
      </c>
      <c r="AQ1653" s="147" cm="1">
        <f t="array" ref="AQ1653">INDEX($K:$P,ROW(),MATCH(AQ$3,$K$2:$P$2,0))</f>
        <v>200</v>
      </c>
      <c r="AR1653" s="147" cm="1">
        <f t="array" ref="AR1653">INDEX($K:$P,ROW(),MATCH(AR$3,$K$2:$P$2,0))</f>
        <v>200</v>
      </c>
      <c r="AS1653" s="147" cm="1">
        <f t="array" ref="AS1653">INDEX($K:$P,ROW(),MATCH(AS$3,$K$2:$P$2,0))</f>
        <v>200</v>
      </c>
      <c r="AT1653" s="147" cm="1">
        <f t="array" ref="AT1653">INDEX($K:$P,ROW(),MATCH(AT$3,$K$2:$P$2,0))</f>
        <v>200</v>
      </c>
      <c r="AU1653" s="147" cm="1">
        <f t="array" ref="AU1653">INDEX($K:$P,ROW(),MATCH(AU$3,$K$2:$P$2,0))</f>
        <v>200</v>
      </c>
      <c r="AV1653" s="147" cm="1">
        <f t="array" ref="AV1653">INDEX($K:$P,ROW(),MATCH(AV$3,$K$2:$P$2,0))</f>
        <v>200</v>
      </c>
      <c r="AW1653" s="147" cm="1">
        <f t="array" ref="AW1653">INDEX($K:$P,ROW(),MATCH(AW$3,$K$2:$P$2,0))</f>
        <v>200</v>
      </c>
      <c r="AX1653" s="147" cm="1">
        <f t="array" ref="AX1653">INDEX($K:$P,ROW(),MATCH(AX$3,$K$2:$P$2,0))</f>
        <v>200</v>
      </c>
      <c r="AY1653" s="147" cm="1">
        <f t="array" ref="AY1653">INDEX($K:$P,ROW(),MATCH(AY$3,$K$2:$P$2,0))</f>
        <v>200</v>
      </c>
      <c r="AZ1653" s="147" cm="1">
        <f t="array" ref="AZ1653">INDEX($K:$P,ROW(),MATCH(AZ$3,$K$2:$P$2,0))</f>
        <v>200</v>
      </c>
      <c r="BA1653" s="147" cm="1">
        <f t="array" ref="BA1653">INDEX($K:$P,ROW(),MATCH(BA$3,$K$2:$P$2,0))</f>
        <v>200</v>
      </c>
      <c r="BB1653" s="147" cm="1">
        <f t="array" ref="BB1653">INDEX($K:$P,ROW(),MATCH(BB$3,$K$2:$P$2,0))</f>
        <v>200</v>
      </c>
      <c r="BC1653" s="147" cm="1">
        <f t="array" ref="BC1653">INDEX($K:$P,ROW(),MATCH(BC$3,$K$2:$P$2,0))</f>
        <v>200</v>
      </c>
      <c r="BD1653" s="147" cm="1">
        <f t="array" ref="BD1653">INDEX($K:$P,ROW(),MATCH(BD$3,$K$2:$P$2,0))</f>
        <v>200</v>
      </c>
      <c r="BE1653" s="147" cm="1">
        <f t="array" ref="BE1653">INDEX($K:$P,ROW(),MATCH(BE$3,$K$2:$P$2,0))</f>
        <v>200</v>
      </c>
      <c r="BF1653" s="147" cm="1">
        <f t="array" ref="BF1653">INDEX($K:$P,ROW(),MATCH(BF$3,$K$2:$P$2,0))</f>
        <v>200</v>
      </c>
      <c r="BG1653" s="147" cm="1">
        <f t="array" ref="BG1653">INDEX($K:$P,ROW(),MATCH(BG$3,$K$2:$P$2,0))</f>
        <v>200</v>
      </c>
      <c r="BH1653" s="147" cm="1">
        <f t="array" ref="BH1653">INDEX($K:$P,ROW(),MATCH(BH$3,$K$2:$P$2,0))</f>
        <v>200</v>
      </c>
      <c r="BI1653" s="147" cm="1">
        <f t="array" ref="BI1653">INDEX($K:$P,ROW(),MATCH(BI$3,$K$2:$P$2,0))</f>
        <v>200</v>
      </c>
      <c r="BJ1653" s="147" cm="1">
        <f t="array" ref="BJ1653">INDEX($K:$P,ROW(),MATCH(BJ$3,$K$2:$P$2,0))</f>
        <v>200</v>
      </c>
      <c r="BK1653" s="147" cm="1">
        <f t="array" ref="BK1653">INDEX($K:$P,ROW(),MATCH(BK$3,$K$2:$P$2,0))</f>
        <v>200</v>
      </c>
      <c r="BL1653" s="147" cm="1">
        <f t="array" ref="BL1653">INDEX($K:$P,ROW(),MATCH(BL$3,$K$2:$P$2,0))</f>
        <v>200</v>
      </c>
      <c r="BM1653" s="147" cm="1">
        <f t="array" ref="BM1653">INDEX($K:$P,ROW(),MATCH(BM$3,$K$2:$P$2,0))</f>
        <v>200</v>
      </c>
      <c r="BN1653" s="147" cm="1">
        <f t="array" ref="BN1653">INDEX($K:$P,ROW(),MATCH(BN$3,$K$2:$P$2,0))</f>
        <v>200</v>
      </c>
      <c r="BO1653" s="147" cm="1">
        <f t="array" ref="BO1653">INDEX($K:$P,ROW(),MATCH(BO$3,$K$2:$P$2,0))</f>
        <v>200</v>
      </c>
      <c r="BP1653" s="147" cm="1">
        <f t="array" ref="BP1653">INDEX($K:$P,ROW(),MATCH(BP$3,$K$2:$P$2,0))</f>
        <v>200</v>
      </c>
      <c r="BQ1653" s="147" cm="1">
        <f t="array" ref="BQ1653">INDEX($K:$P,ROW(),MATCH(BQ$3,$K$2:$P$2,0))</f>
        <v>200</v>
      </c>
      <c r="BR1653" s="147" cm="1">
        <f t="array" ref="BR1653">INDEX($K:$P,ROW(),MATCH(BR$3,$K$2:$P$2,0))</f>
        <v>200</v>
      </c>
      <c r="BS1653" s="147" cm="1">
        <f t="array" ref="BS1653">INDEX($K:$P,ROW(),MATCH(BS$3,$K$2:$P$2,0))</f>
        <v>200</v>
      </c>
      <c r="BT1653" s="147" cm="1">
        <f t="array" ref="BT1653">INDEX($K:$P,ROW(),MATCH(BT$3,$K$2:$P$2,0))</f>
        <v>200</v>
      </c>
      <c r="BU1653" s="147" cm="1">
        <f t="array" ref="BU1653">INDEX($K:$P,ROW(),MATCH(BU$3,$K$2:$P$2,0))</f>
        <v>200</v>
      </c>
      <c r="BV1653" s="147" cm="1">
        <f t="array" ref="BV1653">INDEX($K:$P,ROW(),MATCH(BV$3,$K$2:$P$2,0))</f>
        <v>200</v>
      </c>
      <c r="BW1653" s="147" cm="1">
        <f t="array" ref="BW1653">INDEX($K:$P,ROW(),MATCH(BW$3,$K$2:$P$2,0))</f>
        <v>200</v>
      </c>
      <c r="BX1653" s="147" cm="1">
        <f t="array" ref="BX1653">INDEX($K:$P,ROW(),MATCH(BX$3,$K$2:$P$2,0))</f>
        <v>200</v>
      </c>
      <c r="BY1653" s="147" cm="1">
        <f t="array" ref="BY1653">INDEX($K:$P,ROW(),MATCH(BY$3,$K$2:$P$2,0))</f>
        <v>200</v>
      </c>
      <c r="BZ1653" s="147" cm="1">
        <f t="array" ref="BZ1653">INDEX($K:$P,ROW(),MATCH(BZ$3,$K$2:$P$2,0))</f>
        <v>200</v>
      </c>
      <c r="CA1653" s="147" cm="1">
        <f t="array" ref="CA1653">INDEX($K:$P,ROW(),MATCH(CA$3,$K$2:$P$2,0))</f>
        <v>200</v>
      </c>
      <c r="CB1653" s="147" cm="1">
        <f t="array" ref="CB1653">INDEX($K:$P,ROW(),MATCH(CB$3,$K$2:$P$2,0))</f>
        <v>200</v>
      </c>
      <c r="CC1653" s="147" cm="1">
        <f t="array" ref="CC1653">INDEX($K:$P,ROW(),MATCH(CC$3,$K$2:$P$2,0))</f>
        <v>200</v>
      </c>
      <c r="CD1653" s="147" cm="1">
        <f t="array" ref="CD1653">INDEX($K:$P,ROW(),MATCH(CD$3,$K$2:$P$2,0))</f>
        <v>200</v>
      </c>
      <c r="CE1653" s="147" cm="1">
        <f t="array" ref="CE1653">INDEX($K:$P,ROW(),MATCH(CE$3,$K$2:$P$2,0))</f>
        <v>200</v>
      </c>
      <c r="CF1653" s="147" cm="1">
        <f t="array" ref="CF1653">INDEX($K:$P,ROW(),MATCH(CF$3,$K$2:$P$2,0))</f>
        <v>200</v>
      </c>
      <c r="CG1653" s="147" cm="1">
        <f t="array" ref="CG1653">INDEX($K:$P,ROW(),MATCH(CG$3,$K$2:$P$2,0))</f>
        <v>200</v>
      </c>
      <c r="CH1653" s="147" cm="1">
        <f t="array" ref="CH1653">INDEX($K:$P,ROW(),MATCH(CH$3,$K$2:$P$2,0))</f>
        <v>200</v>
      </c>
      <c r="CI1653" s="147" cm="1">
        <f t="array" ref="CI1653">INDEX($K:$P,ROW(),MATCH(CI$3,$K$2:$P$2,0))</f>
        <v>200</v>
      </c>
      <c r="CJ1653" s="147" cm="1">
        <f t="array" ref="CJ1653">INDEX($K:$P,ROW(),MATCH(CJ$3,$K$2:$P$2,0))</f>
        <v>200</v>
      </c>
      <c r="CK1653" s="147" cm="1">
        <f t="array" ref="CK1653">INDEX($K:$P,ROW(),MATCH(CK$3,$K$2:$P$2,0))</f>
        <v>200</v>
      </c>
      <c r="CL1653" s="147" cm="1">
        <f t="array" ref="CL1653">INDEX($K:$P,ROW(),MATCH(CL$3,$K$2:$P$2,0))</f>
        <v>200</v>
      </c>
      <c r="CN1653" s="147"/>
      <c r="CO1653" s="147" t="e" cm="1">
        <f t="array" ref="CO1653">INDEX($K:$P,ROW(),MATCH(CO$3,$K$2:$P$2,0))</f>
        <v>#N/A</v>
      </c>
      <c r="CP1653" s="147" t="e" cm="1">
        <f t="array" ref="CP1653">INDEX($K:$P,ROW(),MATCH(CP$3,$K$2:$P$2,0))</f>
        <v>#N/A</v>
      </c>
      <c r="CQ1653" s="147" t="e" cm="1">
        <f t="array" ref="CQ1653">INDEX($K:$P,ROW(),MATCH(CQ$3,$K$2:$P$2,0))</f>
        <v>#N/A</v>
      </c>
      <c r="CR1653" s="147" t="e" cm="1">
        <f t="array" ref="CR1653">INDEX($K:$P,ROW(),MATCH(CR$3,$K$2:$P$2,0))</f>
        <v>#N/A</v>
      </c>
      <c r="CS1653" s="147" t="e" cm="1">
        <f t="array" ref="CS1653">INDEX($K:$P,ROW(),MATCH(CS$3,$K$2:$P$2,0))</f>
        <v>#N/A</v>
      </c>
      <c r="CT1653" s="147" t="e" cm="1">
        <f t="array" ref="CT1653">INDEX($K:$P,ROW(),MATCH(CT$3,$K$2:$P$2,0))</f>
        <v>#N/A</v>
      </c>
      <c r="CU1653" s="147" t="e" cm="1">
        <f t="array" ref="CU1653">INDEX($K:$P,ROW(),MATCH(CU$3,$K$2:$P$2,0))</f>
        <v>#N/A</v>
      </c>
      <c r="CV1653" s="147" t="e" cm="1">
        <f t="array" ref="CV1653">INDEX($K:$P,ROW(),MATCH(CV$3,$K$2:$P$2,0))</f>
        <v>#N/A</v>
      </c>
      <c r="CW1653" s="147" t="e" cm="1">
        <f t="array" ref="CW1653">INDEX($K:$P,ROW(),MATCH(CW$3,$K$2:$P$2,0))</f>
        <v>#N/A</v>
      </c>
      <c r="CX1653" s="147" t="e" cm="1">
        <f t="array" ref="CX1653">INDEX($K:$P,ROW(),MATCH(CX$3,$K$2:$P$2,0))</f>
        <v>#N/A</v>
      </c>
      <c r="CY1653" s="147" t="e" cm="1">
        <f t="array" ref="CY1653">INDEX($K:$P,ROW(),MATCH(CY$3,$K$2:$P$2,0))</f>
        <v>#N/A</v>
      </c>
      <c r="CZ1653" s="147" t="e" cm="1">
        <f t="array" ref="CZ1653">INDEX($K:$P,ROW(),MATCH(CZ$3,$K$2:$P$2,0))</f>
        <v>#N/A</v>
      </c>
      <c r="DA1653" s="147" t="e" cm="1">
        <f t="array" ref="DA1653">INDEX($K:$P,ROW(),MATCH(DA$3,$K$2:$P$2,0))</f>
        <v>#N/A</v>
      </c>
      <c r="DB1653" s="147" t="e" cm="1">
        <f t="array" ref="DB1653">INDEX($K:$P,ROW(),MATCH(DB$3,$K$2:$P$2,0))</f>
        <v>#N/A</v>
      </c>
      <c r="DC1653" s="147" t="e" cm="1">
        <f t="array" ref="DC1653">INDEX($K:$P,ROW(),MATCH(DC$3,$K$2:$P$2,0))</f>
        <v>#N/A</v>
      </c>
      <c r="DD1653" s="147" t="e" cm="1">
        <f t="array" ref="DD1653">INDEX($K:$P,ROW(),MATCH(DD$3,$K$2:$P$2,0))</f>
        <v>#N/A</v>
      </c>
      <c r="DE1653" s="147" t="e" cm="1">
        <f t="array" ref="DE1653">INDEX($K:$P,ROW(),MATCH(DE$3,$K$2:$P$2,0))</f>
        <v>#N/A</v>
      </c>
      <c r="DF1653" s="147" t="e" cm="1">
        <f t="array" ref="DF1653">INDEX($K:$P,ROW(),MATCH(DF$3,$K$2:$P$2,0))</f>
        <v>#N/A</v>
      </c>
      <c r="DG1653" s="147" t="e" cm="1">
        <f t="array" ref="DG1653">INDEX($K:$P,ROW(),MATCH(DG$3,$K$2:$P$2,0))</f>
        <v>#N/A</v>
      </c>
      <c r="DH1653" s="147" t="e" cm="1">
        <f t="array" ref="DH1653">INDEX($K:$P,ROW(),MATCH(DH$3,$K$2:$P$2,0))</f>
        <v>#N/A</v>
      </c>
      <c r="DI1653" s="147" t="e" cm="1">
        <f t="array" ref="DI1653">INDEX($K:$P,ROW(),MATCH(DI$3,$K$2:$P$2,0))</f>
        <v>#N/A</v>
      </c>
      <c r="DJ1653" s="147" t="e" cm="1">
        <f t="array" ref="DJ1653">INDEX($K:$P,ROW(),MATCH(DJ$3,$K$2:$P$2,0))</f>
        <v>#N/A</v>
      </c>
      <c r="DK1653" s="147" t="e" cm="1">
        <f t="array" ref="DK1653">INDEX($K:$P,ROW(),MATCH(DK$3,$K$2:$P$2,0))</f>
        <v>#N/A</v>
      </c>
      <c r="DL1653" s="147" t="e" cm="1">
        <f t="array" ref="DL1653">INDEX($K:$P,ROW(),MATCH(DL$3,$K$2:$P$2,0))</f>
        <v>#N/A</v>
      </c>
    </row>
    <row r="1654" spans="1:116" x14ac:dyDescent="0.4">
      <c r="A1654" s="12"/>
      <c r="B1654" s="339"/>
      <c r="C1654" s="339"/>
      <c r="D1654" s="337" t="s">
        <v>518</v>
      </c>
      <c r="E1654" s="337" t="str">
        <f t="shared" si="2180"/>
        <v>1654 SPLIT-SV-VR</v>
      </c>
      <c r="G1654" s="95"/>
      <c r="H1654" s="12"/>
      <c r="I1654" s="60"/>
      <c r="J1654" s="60"/>
      <c r="K1654" s="12"/>
      <c r="L1654" s="12"/>
      <c r="M1654" s="12"/>
      <c r="N1654" s="12"/>
      <c r="O1654" s="12"/>
      <c r="P1654" s="12"/>
      <c r="R1654" s="13"/>
      <c r="S1654" s="76"/>
      <c r="T1654" s="76"/>
      <c r="U1654" s="76"/>
      <c r="V1654" s="76"/>
      <c r="W1654" s="76"/>
      <c r="X1654" s="76"/>
      <c r="Y1654" s="76"/>
      <c r="Z1654" s="76"/>
      <c r="AA1654" s="76"/>
      <c r="AB1654" s="76"/>
      <c r="AC1654" s="76"/>
      <c r="AD1654" s="76"/>
      <c r="AE1654" s="76"/>
      <c r="AF1654" s="76"/>
      <c r="AG1654" s="76"/>
      <c r="AH1654" s="76"/>
      <c r="AI1654" s="76"/>
      <c r="AJ1654" s="76"/>
      <c r="AK1654" s="76"/>
      <c r="AL1654" s="76"/>
      <c r="AM1654" s="76"/>
      <c r="AN1654" s="76"/>
      <c r="AO1654" s="76"/>
      <c r="AP1654" s="76"/>
      <c r="AQ1654" s="76"/>
      <c r="AR1654" s="76"/>
      <c r="AS1654" s="76"/>
      <c r="AT1654" s="76"/>
      <c r="AU1654" s="76"/>
      <c r="AV1654" s="76"/>
      <c r="AW1654" s="76"/>
      <c r="AX1654" s="76"/>
      <c r="AY1654" s="76"/>
      <c r="AZ1654" s="76"/>
      <c r="BA1654" s="76"/>
      <c r="BB1654" s="76"/>
      <c r="BC1654" s="76"/>
      <c r="BD1654" s="76"/>
      <c r="BE1654" s="76"/>
      <c r="BF1654" s="76"/>
      <c r="BG1654" s="76"/>
      <c r="BH1654" s="76"/>
      <c r="BI1654" s="76"/>
      <c r="BJ1654" s="76"/>
      <c r="BK1654" s="76"/>
      <c r="BL1654" s="76"/>
      <c r="BM1654" s="76"/>
      <c r="BN1654" s="76"/>
      <c r="BO1654" s="76"/>
      <c r="BP1654" s="76"/>
      <c r="BQ1654" s="76"/>
      <c r="BR1654" s="76"/>
      <c r="BS1654" s="76"/>
      <c r="BT1654" s="76"/>
      <c r="BU1654" s="76"/>
      <c r="BV1654" s="76"/>
      <c r="BW1654" s="76"/>
      <c r="BX1654" s="76"/>
      <c r="BY1654" s="76"/>
      <c r="BZ1654" s="76"/>
      <c r="CA1654" s="76"/>
      <c r="CB1654" s="76"/>
      <c r="CC1654" s="76"/>
      <c r="CD1654" s="76"/>
      <c r="CE1654" s="76"/>
      <c r="CF1654" s="76"/>
      <c r="CG1654" s="76"/>
      <c r="CH1654" s="76"/>
      <c r="CI1654" s="76"/>
      <c r="CJ1654" s="76"/>
      <c r="CK1654" s="76"/>
      <c r="CL1654" s="76"/>
      <c r="CN1654" s="76"/>
      <c r="CO1654" s="76"/>
      <c r="CP1654" s="76"/>
      <c r="CQ1654" s="76"/>
      <c r="CR1654" s="76"/>
      <c r="CS1654" s="76"/>
      <c r="CT1654" s="76"/>
      <c r="CU1654" s="76"/>
      <c r="CV1654" s="76"/>
      <c r="CW1654" s="76"/>
      <c r="CX1654" s="76"/>
      <c r="CY1654" s="76"/>
      <c r="CZ1654" s="76"/>
      <c r="DA1654" s="76"/>
      <c r="DB1654" s="76"/>
      <c r="DC1654" s="76"/>
      <c r="DD1654" s="76"/>
      <c r="DE1654" s="76"/>
      <c r="DF1654" s="76"/>
      <c r="DG1654" s="76"/>
      <c r="DH1654" s="76"/>
      <c r="DI1654" s="76"/>
      <c r="DJ1654" s="76"/>
      <c r="DK1654" s="76"/>
      <c r="DL1654" s="76"/>
    </row>
    <row r="1655" spans="1:116" x14ac:dyDescent="0.4">
      <c r="A1655" s="12"/>
      <c r="B1655" s="339"/>
      <c r="C1655" s="339"/>
      <c r="D1655" s="337" t="s">
        <v>518</v>
      </c>
      <c r="E1655" s="337" t="str">
        <f t="shared" si="2180"/>
        <v>1655 SPLIT-SV-VR</v>
      </c>
      <c r="G1655" s="95" t="s">
        <v>241</v>
      </c>
      <c r="H1655" s="12"/>
      <c r="I1655" s="60"/>
      <c r="J1655" s="60"/>
      <c r="K1655" s="12"/>
      <c r="L1655" s="12"/>
      <c r="M1655" s="12"/>
      <c r="N1655" s="12"/>
      <c r="O1655" s="12"/>
      <c r="P1655" s="12"/>
      <c r="R1655" s="13"/>
      <c r="S1655" s="76"/>
      <c r="T1655" s="76"/>
      <c r="U1655" s="76"/>
      <c r="V1655" s="76"/>
      <c r="W1655" s="76"/>
      <c r="X1655" s="76"/>
      <c r="Y1655" s="76"/>
      <c r="Z1655" s="76"/>
      <c r="AA1655" s="76"/>
      <c r="AB1655" s="76"/>
      <c r="AC1655" s="76"/>
      <c r="AD1655" s="76"/>
      <c r="AE1655" s="76"/>
      <c r="AF1655" s="76"/>
      <c r="AG1655" s="76"/>
      <c r="AH1655" s="76"/>
      <c r="AI1655" s="76"/>
      <c r="AJ1655" s="76"/>
      <c r="AK1655" s="76"/>
      <c r="AL1655" s="76"/>
      <c r="AM1655" s="76"/>
      <c r="AN1655" s="76"/>
      <c r="AO1655" s="76"/>
      <c r="AP1655" s="76"/>
      <c r="AQ1655" s="76"/>
      <c r="AR1655" s="76"/>
      <c r="AS1655" s="76"/>
      <c r="AT1655" s="76"/>
      <c r="AU1655" s="76"/>
      <c r="AV1655" s="76"/>
      <c r="AW1655" s="76"/>
      <c r="AX1655" s="76"/>
      <c r="AY1655" s="76"/>
      <c r="AZ1655" s="76"/>
      <c r="BA1655" s="76"/>
      <c r="BB1655" s="76"/>
      <c r="BC1655" s="76"/>
      <c r="BD1655" s="76"/>
      <c r="BE1655" s="76"/>
      <c r="BF1655" s="76"/>
      <c r="BG1655" s="76"/>
      <c r="BH1655" s="76"/>
      <c r="BI1655" s="76"/>
      <c r="BJ1655" s="76"/>
      <c r="BK1655" s="76"/>
      <c r="BL1655" s="76"/>
      <c r="BM1655" s="76"/>
      <c r="BN1655" s="76"/>
      <c r="BO1655" s="76"/>
      <c r="BP1655" s="76"/>
      <c r="BQ1655" s="76"/>
      <c r="BR1655" s="76"/>
      <c r="BS1655" s="76"/>
      <c r="BT1655" s="76"/>
      <c r="BU1655" s="76"/>
      <c r="BV1655" s="76"/>
      <c r="BW1655" s="76"/>
      <c r="BX1655" s="76"/>
      <c r="BY1655" s="76"/>
      <c r="BZ1655" s="76"/>
      <c r="CA1655" s="76"/>
      <c r="CB1655" s="76"/>
      <c r="CC1655" s="76"/>
      <c r="CD1655" s="76"/>
      <c r="CE1655" s="76"/>
      <c r="CF1655" s="76"/>
      <c r="CG1655" s="76"/>
      <c r="CH1655" s="76"/>
      <c r="CI1655" s="76"/>
      <c r="CJ1655" s="76"/>
      <c r="CK1655" s="76"/>
      <c r="CL1655" s="76"/>
      <c r="CN1655" s="76"/>
      <c r="CO1655" s="76"/>
      <c r="CP1655" s="76"/>
      <c r="CQ1655" s="76"/>
      <c r="CR1655" s="76"/>
      <c r="CS1655" s="76"/>
      <c r="CT1655" s="76"/>
      <c r="CU1655" s="76"/>
      <c r="CV1655" s="76"/>
      <c r="CW1655" s="76"/>
      <c r="CX1655" s="76"/>
      <c r="CY1655" s="76"/>
      <c r="CZ1655" s="76"/>
      <c r="DA1655" s="76"/>
      <c r="DB1655" s="76"/>
      <c r="DC1655" s="76"/>
      <c r="DD1655" s="76"/>
      <c r="DE1655" s="76"/>
      <c r="DF1655" s="76"/>
      <c r="DG1655" s="76"/>
      <c r="DH1655" s="76"/>
      <c r="DI1655" s="76"/>
      <c r="DJ1655" s="76"/>
      <c r="DK1655" s="76"/>
      <c r="DL1655" s="76"/>
    </row>
    <row r="1656" spans="1:116" x14ac:dyDescent="0.4">
      <c r="A1656" s="12"/>
      <c r="B1656" s="339"/>
      <c r="C1656" s="339"/>
      <c r="D1656" s="337" t="s">
        <v>518</v>
      </c>
      <c r="E1656" s="337" t="str">
        <f t="shared" si="2180"/>
        <v>1656 SPLIT-SV-VR</v>
      </c>
      <c r="G1656" s="158" t="str">
        <f>G1652</f>
        <v>Product A</v>
      </c>
      <c r="H1656" s="12"/>
      <c r="I1656" s="60"/>
      <c r="J1656" s="60"/>
      <c r="K1656" s="53">
        <f ca="1">SUMIF($3:$3,K$2,1656:1656)</f>
        <v>3000000</v>
      </c>
      <c r="L1656" s="53">
        <f ca="1">SUMIF($3:$3,L$2,1656:1656)</f>
        <v>3000000</v>
      </c>
      <c r="M1656" s="53">
        <f ca="1">SUMIF($3:$3,M$2,1656:1656)</f>
        <v>3000000</v>
      </c>
      <c r="N1656" s="53">
        <f ca="1">SUMIF($3:$3,N$2,1656:1656)</f>
        <v>3000000</v>
      </c>
      <c r="O1656" s="53">
        <f ca="1">SUMIF($3:$3,O$2,1656:1656)</f>
        <v>3000000</v>
      </c>
      <c r="P1656" s="53">
        <f ca="1">SUMIF($3:$3,P$2,1656:1656)</f>
        <v>3000000</v>
      </c>
      <c r="R1656" s="13"/>
      <c r="S1656" s="80">
        <f ca="1">S1648*S1652</f>
        <v>250000</v>
      </c>
      <c r="T1656" s="80">
        <f t="shared" ref="T1656:CE1665" ca="1" si="2183">T1648*T1652</f>
        <v>250000</v>
      </c>
      <c r="U1656" s="80">
        <f t="shared" ca="1" si="2183"/>
        <v>250000</v>
      </c>
      <c r="V1656" s="80">
        <f t="shared" ca="1" si="2183"/>
        <v>250000</v>
      </c>
      <c r="W1656" s="80">
        <f t="shared" ca="1" si="2183"/>
        <v>250000</v>
      </c>
      <c r="X1656" s="80">
        <f t="shared" ca="1" si="2183"/>
        <v>250000</v>
      </c>
      <c r="Y1656" s="80">
        <f t="shared" ca="1" si="2183"/>
        <v>250000</v>
      </c>
      <c r="Z1656" s="80">
        <f t="shared" ca="1" si="2183"/>
        <v>250000</v>
      </c>
      <c r="AA1656" s="80">
        <f t="shared" ca="1" si="2183"/>
        <v>250000</v>
      </c>
      <c r="AB1656" s="80">
        <f t="shared" ca="1" si="2183"/>
        <v>250000</v>
      </c>
      <c r="AC1656" s="80">
        <f t="shared" ca="1" si="2183"/>
        <v>250000</v>
      </c>
      <c r="AD1656" s="80">
        <f t="shared" ca="1" si="2183"/>
        <v>250000</v>
      </c>
      <c r="AE1656" s="80">
        <f t="shared" ca="1" si="2183"/>
        <v>250000</v>
      </c>
      <c r="AF1656" s="80">
        <f t="shared" ca="1" si="2183"/>
        <v>250000</v>
      </c>
      <c r="AG1656" s="80">
        <f t="shared" ca="1" si="2183"/>
        <v>250000</v>
      </c>
      <c r="AH1656" s="80">
        <f t="shared" ca="1" si="2183"/>
        <v>250000</v>
      </c>
      <c r="AI1656" s="80">
        <f t="shared" ca="1" si="2183"/>
        <v>250000</v>
      </c>
      <c r="AJ1656" s="80">
        <f t="shared" ca="1" si="2183"/>
        <v>250000</v>
      </c>
      <c r="AK1656" s="80">
        <f t="shared" ca="1" si="2183"/>
        <v>250000</v>
      </c>
      <c r="AL1656" s="80">
        <f t="shared" ca="1" si="2183"/>
        <v>250000</v>
      </c>
      <c r="AM1656" s="80">
        <f t="shared" ca="1" si="2183"/>
        <v>250000</v>
      </c>
      <c r="AN1656" s="80">
        <f t="shared" ca="1" si="2183"/>
        <v>250000</v>
      </c>
      <c r="AO1656" s="80">
        <f t="shared" ca="1" si="2183"/>
        <v>250000</v>
      </c>
      <c r="AP1656" s="80">
        <f t="shared" ca="1" si="2183"/>
        <v>250000</v>
      </c>
      <c r="AQ1656" s="80">
        <f t="shared" ca="1" si="2183"/>
        <v>250000</v>
      </c>
      <c r="AR1656" s="80">
        <f t="shared" ca="1" si="2183"/>
        <v>250000</v>
      </c>
      <c r="AS1656" s="80">
        <f t="shared" ca="1" si="2183"/>
        <v>250000</v>
      </c>
      <c r="AT1656" s="80">
        <f t="shared" ca="1" si="2183"/>
        <v>250000</v>
      </c>
      <c r="AU1656" s="80">
        <f t="shared" ca="1" si="2183"/>
        <v>250000</v>
      </c>
      <c r="AV1656" s="80">
        <f t="shared" ca="1" si="2183"/>
        <v>250000</v>
      </c>
      <c r="AW1656" s="80">
        <f t="shared" ca="1" si="2183"/>
        <v>250000</v>
      </c>
      <c r="AX1656" s="80">
        <f t="shared" ca="1" si="2183"/>
        <v>250000</v>
      </c>
      <c r="AY1656" s="80">
        <f t="shared" ca="1" si="2183"/>
        <v>250000</v>
      </c>
      <c r="AZ1656" s="80">
        <f t="shared" ca="1" si="2183"/>
        <v>250000</v>
      </c>
      <c r="BA1656" s="80">
        <f t="shared" ca="1" si="2183"/>
        <v>250000</v>
      </c>
      <c r="BB1656" s="80">
        <f t="shared" ca="1" si="2183"/>
        <v>250000</v>
      </c>
      <c r="BC1656" s="80">
        <f t="shared" ca="1" si="2183"/>
        <v>250000</v>
      </c>
      <c r="BD1656" s="80">
        <f t="shared" ca="1" si="2183"/>
        <v>250000</v>
      </c>
      <c r="BE1656" s="80">
        <f t="shared" ca="1" si="2183"/>
        <v>250000</v>
      </c>
      <c r="BF1656" s="80">
        <f t="shared" ca="1" si="2183"/>
        <v>250000</v>
      </c>
      <c r="BG1656" s="80">
        <f t="shared" ca="1" si="2183"/>
        <v>250000</v>
      </c>
      <c r="BH1656" s="80">
        <f t="shared" ca="1" si="2183"/>
        <v>250000</v>
      </c>
      <c r="BI1656" s="80">
        <f t="shared" ca="1" si="2183"/>
        <v>250000</v>
      </c>
      <c r="BJ1656" s="80">
        <f t="shared" ca="1" si="2183"/>
        <v>250000</v>
      </c>
      <c r="BK1656" s="80">
        <f t="shared" ca="1" si="2183"/>
        <v>250000</v>
      </c>
      <c r="BL1656" s="80">
        <f t="shared" ca="1" si="2183"/>
        <v>250000</v>
      </c>
      <c r="BM1656" s="80">
        <f t="shared" ca="1" si="2183"/>
        <v>250000</v>
      </c>
      <c r="BN1656" s="80">
        <f t="shared" ca="1" si="2183"/>
        <v>250000</v>
      </c>
      <c r="BO1656" s="80">
        <f t="shared" ca="1" si="2183"/>
        <v>250000</v>
      </c>
      <c r="BP1656" s="80">
        <f t="shared" ca="1" si="2183"/>
        <v>250000</v>
      </c>
      <c r="BQ1656" s="80">
        <f t="shared" ca="1" si="2183"/>
        <v>250000</v>
      </c>
      <c r="BR1656" s="80">
        <f t="shared" ca="1" si="2183"/>
        <v>250000</v>
      </c>
      <c r="BS1656" s="80">
        <f t="shared" ca="1" si="2183"/>
        <v>250000</v>
      </c>
      <c r="BT1656" s="80">
        <f t="shared" ca="1" si="2183"/>
        <v>250000</v>
      </c>
      <c r="BU1656" s="80">
        <f t="shared" ca="1" si="2183"/>
        <v>250000</v>
      </c>
      <c r="BV1656" s="80">
        <f t="shared" ca="1" si="2183"/>
        <v>250000</v>
      </c>
      <c r="BW1656" s="80">
        <f t="shared" ca="1" si="2183"/>
        <v>250000</v>
      </c>
      <c r="BX1656" s="80">
        <f t="shared" ca="1" si="2183"/>
        <v>250000</v>
      </c>
      <c r="BY1656" s="80">
        <f t="shared" ca="1" si="2183"/>
        <v>250000</v>
      </c>
      <c r="BZ1656" s="80">
        <f t="shared" ca="1" si="2183"/>
        <v>250000</v>
      </c>
      <c r="CA1656" s="80">
        <f t="shared" ca="1" si="2183"/>
        <v>250000</v>
      </c>
      <c r="CB1656" s="80">
        <f t="shared" ca="1" si="2183"/>
        <v>250000</v>
      </c>
      <c r="CC1656" s="80">
        <f t="shared" ca="1" si="2183"/>
        <v>250000</v>
      </c>
      <c r="CD1656" s="80">
        <f t="shared" ca="1" si="2183"/>
        <v>250000</v>
      </c>
      <c r="CE1656" s="80">
        <f t="shared" ca="1" si="2183"/>
        <v>250000</v>
      </c>
      <c r="CF1656" s="80">
        <f t="shared" ref="CF1656:CL1665" ca="1" si="2184">CF1648*CF1652</f>
        <v>250000</v>
      </c>
      <c r="CG1656" s="80">
        <f t="shared" ca="1" si="2184"/>
        <v>250000</v>
      </c>
      <c r="CH1656" s="80">
        <f t="shared" ca="1" si="2184"/>
        <v>250000</v>
      </c>
      <c r="CI1656" s="80">
        <f t="shared" ca="1" si="2184"/>
        <v>250000</v>
      </c>
      <c r="CJ1656" s="80">
        <f t="shared" ca="1" si="2184"/>
        <v>250000</v>
      </c>
      <c r="CK1656" s="80">
        <f t="shared" ca="1" si="2184"/>
        <v>250000</v>
      </c>
      <c r="CL1656" s="80">
        <f t="shared" ca="1" si="2184"/>
        <v>250000</v>
      </c>
      <c r="CN1656" s="80"/>
      <c r="CO1656" s="80" t="e">
        <f t="shared" ref="CO1656:DL1665" ca="1" si="2185">CO1648*CO1652</f>
        <v>#N/A</v>
      </c>
      <c r="CP1656" s="80" t="e">
        <f t="shared" ca="1" si="2185"/>
        <v>#N/A</v>
      </c>
      <c r="CQ1656" s="80" t="e">
        <f t="shared" ca="1" si="2185"/>
        <v>#N/A</v>
      </c>
      <c r="CR1656" s="80" t="e">
        <f t="shared" ca="1" si="2185"/>
        <v>#N/A</v>
      </c>
      <c r="CS1656" s="80" t="e">
        <f t="shared" ca="1" si="2185"/>
        <v>#N/A</v>
      </c>
      <c r="CT1656" s="80" t="e">
        <f t="shared" ca="1" si="2185"/>
        <v>#N/A</v>
      </c>
      <c r="CU1656" s="80" t="e">
        <f t="shared" ca="1" si="2185"/>
        <v>#N/A</v>
      </c>
      <c r="CV1656" s="80" t="e">
        <f t="shared" ca="1" si="2185"/>
        <v>#N/A</v>
      </c>
      <c r="CW1656" s="80" t="e">
        <f t="shared" ca="1" si="2185"/>
        <v>#N/A</v>
      </c>
      <c r="CX1656" s="80" t="e">
        <f t="shared" ca="1" si="2185"/>
        <v>#N/A</v>
      </c>
      <c r="CY1656" s="80" t="e">
        <f t="shared" ca="1" si="2185"/>
        <v>#N/A</v>
      </c>
      <c r="CZ1656" s="80" t="e">
        <f t="shared" ca="1" si="2185"/>
        <v>#N/A</v>
      </c>
      <c r="DA1656" s="80" t="e">
        <f t="shared" ca="1" si="2185"/>
        <v>#N/A</v>
      </c>
      <c r="DB1656" s="80" t="e">
        <f t="shared" ca="1" si="2185"/>
        <v>#N/A</v>
      </c>
      <c r="DC1656" s="80" t="e">
        <f t="shared" ca="1" si="2185"/>
        <v>#N/A</v>
      </c>
      <c r="DD1656" s="80" t="e">
        <f t="shared" ca="1" si="2185"/>
        <v>#N/A</v>
      </c>
      <c r="DE1656" s="80" t="e">
        <f t="shared" ca="1" si="2185"/>
        <v>#N/A</v>
      </c>
      <c r="DF1656" s="80" t="e">
        <f t="shared" ca="1" si="2185"/>
        <v>#N/A</v>
      </c>
      <c r="DG1656" s="80" t="e">
        <f t="shared" ca="1" si="2185"/>
        <v>#N/A</v>
      </c>
      <c r="DH1656" s="80" t="e">
        <f t="shared" ca="1" si="2185"/>
        <v>#N/A</v>
      </c>
      <c r="DI1656" s="80" t="e">
        <f t="shared" ca="1" si="2185"/>
        <v>#N/A</v>
      </c>
      <c r="DJ1656" s="80" t="e">
        <f t="shared" ca="1" si="2185"/>
        <v>#N/A</v>
      </c>
      <c r="DK1656" s="80" t="e">
        <f t="shared" ca="1" si="2185"/>
        <v>#N/A</v>
      </c>
      <c r="DL1656" s="80" t="e">
        <f t="shared" ca="1" si="2185"/>
        <v>#N/A</v>
      </c>
    </row>
    <row r="1657" spans="1:116" x14ac:dyDescent="0.4">
      <c r="A1657" s="12"/>
      <c r="B1657" s="339"/>
      <c r="C1657" s="339"/>
      <c r="D1657" s="337" t="s">
        <v>518</v>
      </c>
      <c r="E1657" s="337" t="str">
        <f t="shared" si="2180"/>
        <v>1657 SPLIT-SV-VR</v>
      </c>
      <c r="G1657" s="158" t="str">
        <f>G1653</f>
        <v>Product B</v>
      </c>
      <c r="H1657" s="12"/>
      <c r="I1657" s="60"/>
      <c r="J1657" s="60"/>
      <c r="K1657" s="238">
        <f ca="1">SUMIF($3:$3,K$2,1657:1657)</f>
        <v>6000000</v>
      </c>
      <c r="L1657" s="238">
        <f ca="1">SUMIF($3:$3,L$2,1657:1657)</f>
        <v>6000000</v>
      </c>
      <c r="M1657" s="238">
        <f ca="1">SUMIF($3:$3,M$2,1657:1657)</f>
        <v>6000000</v>
      </c>
      <c r="N1657" s="238">
        <f ca="1">SUMIF($3:$3,N$2,1657:1657)</f>
        <v>6000000</v>
      </c>
      <c r="O1657" s="238">
        <f ca="1">SUMIF($3:$3,O$2,1657:1657)</f>
        <v>6000000</v>
      </c>
      <c r="P1657" s="238">
        <f ca="1">SUMIF($3:$3,P$2,1657:1657)</f>
        <v>6000000</v>
      </c>
      <c r="R1657" s="13"/>
      <c r="S1657" s="80">
        <f ca="1">S1649*S1653</f>
        <v>500000</v>
      </c>
      <c r="T1657" s="80">
        <f t="shared" ref="T1657:CE1666" ca="1" si="2186">T1649*T1653</f>
        <v>500000</v>
      </c>
      <c r="U1657" s="80">
        <f t="shared" ca="1" si="2186"/>
        <v>500000</v>
      </c>
      <c r="V1657" s="80">
        <f t="shared" ca="1" si="2186"/>
        <v>500000</v>
      </c>
      <c r="W1657" s="80">
        <f t="shared" ca="1" si="2186"/>
        <v>500000</v>
      </c>
      <c r="X1657" s="80">
        <f t="shared" ca="1" si="2186"/>
        <v>500000</v>
      </c>
      <c r="Y1657" s="80">
        <f t="shared" ca="1" si="2186"/>
        <v>500000</v>
      </c>
      <c r="Z1657" s="80">
        <f t="shared" ca="1" si="2186"/>
        <v>500000</v>
      </c>
      <c r="AA1657" s="80">
        <f t="shared" ca="1" si="2186"/>
        <v>500000</v>
      </c>
      <c r="AB1657" s="80">
        <f t="shared" ca="1" si="2186"/>
        <v>500000</v>
      </c>
      <c r="AC1657" s="80">
        <f t="shared" ca="1" si="2186"/>
        <v>500000</v>
      </c>
      <c r="AD1657" s="80">
        <f t="shared" ca="1" si="2186"/>
        <v>500000</v>
      </c>
      <c r="AE1657" s="80">
        <f t="shared" ca="1" si="2186"/>
        <v>500000</v>
      </c>
      <c r="AF1657" s="80">
        <f t="shared" ca="1" si="2186"/>
        <v>500000</v>
      </c>
      <c r="AG1657" s="80">
        <f t="shared" ca="1" si="2186"/>
        <v>500000</v>
      </c>
      <c r="AH1657" s="80">
        <f t="shared" ca="1" si="2186"/>
        <v>500000</v>
      </c>
      <c r="AI1657" s="80">
        <f t="shared" ca="1" si="2186"/>
        <v>500000</v>
      </c>
      <c r="AJ1657" s="80">
        <f t="shared" ca="1" si="2186"/>
        <v>500000</v>
      </c>
      <c r="AK1657" s="80">
        <f t="shared" ca="1" si="2186"/>
        <v>500000</v>
      </c>
      <c r="AL1657" s="80">
        <f t="shared" ca="1" si="2186"/>
        <v>500000</v>
      </c>
      <c r="AM1657" s="80">
        <f t="shared" ca="1" si="2186"/>
        <v>500000</v>
      </c>
      <c r="AN1657" s="80">
        <f t="shared" ca="1" si="2186"/>
        <v>500000</v>
      </c>
      <c r="AO1657" s="80">
        <f t="shared" ca="1" si="2186"/>
        <v>500000</v>
      </c>
      <c r="AP1657" s="80">
        <f t="shared" ca="1" si="2186"/>
        <v>500000</v>
      </c>
      <c r="AQ1657" s="80">
        <f t="shared" ca="1" si="2186"/>
        <v>500000</v>
      </c>
      <c r="AR1657" s="80">
        <f t="shared" ca="1" si="2186"/>
        <v>500000</v>
      </c>
      <c r="AS1657" s="80">
        <f t="shared" ca="1" si="2186"/>
        <v>500000</v>
      </c>
      <c r="AT1657" s="80">
        <f t="shared" ca="1" si="2186"/>
        <v>500000</v>
      </c>
      <c r="AU1657" s="80">
        <f t="shared" ca="1" si="2186"/>
        <v>500000</v>
      </c>
      <c r="AV1657" s="80">
        <f t="shared" ca="1" si="2186"/>
        <v>500000</v>
      </c>
      <c r="AW1657" s="80">
        <f t="shared" ca="1" si="2186"/>
        <v>500000</v>
      </c>
      <c r="AX1657" s="80">
        <f t="shared" ca="1" si="2186"/>
        <v>500000</v>
      </c>
      <c r="AY1657" s="80">
        <f t="shared" ca="1" si="2186"/>
        <v>500000</v>
      </c>
      <c r="AZ1657" s="80">
        <f t="shared" ca="1" si="2186"/>
        <v>500000</v>
      </c>
      <c r="BA1657" s="80">
        <f t="shared" ca="1" si="2186"/>
        <v>500000</v>
      </c>
      <c r="BB1657" s="80">
        <f t="shared" ca="1" si="2186"/>
        <v>500000</v>
      </c>
      <c r="BC1657" s="80">
        <f t="shared" ca="1" si="2186"/>
        <v>500000</v>
      </c>
      <c r="BD1657" s="80">
        <f t="shared" ca="1" si="2186"/>
        <v>500000</v>
      </c>
      <c r="BE1657" s="80">
        <f t="shared" ca="1" si="2186"/>
        <v>500000</v>
      </c>
      <c r="BF1657" s="80">
        <f t="shared" ca="1" si="2186"/>
        <v>500000</v>
      </c>
      <c r="BG1657" s="80">
        <f t="shared" ca="1" si="2186"/>
        <v>500000</v>
      </c>
      <c r="BH1657" s="80">
        <f t="shared" ca="1" si="2186"/>
        <v>500000</v>
      </c>
      <c r="BI1657" s="80">
        <f t="shared" ca="1" si="2186"/>
        <v>500000</v>
      </c>
      <c r="BJ1657" s="80">
        <f t="shared" ca="1" si="2186"/>
        <v>500000</v>
      </c>
      <c r="BK1657" s="80">
        <f t="shared" ca="1" si="2186"/>
        <v>500000</v>
      </c>
      <c r="BL1657" s="80">
        <f t="shared" ca="1" si="2186"/>
        <v>500000</v>
      </c>
      <c r="BM1657" s="80">
        <f t="shared" ca="1" si="2186"/>
        <v>500000</v>
      </c>
      <c r="BN1657" s="80">
        <f t="shared" ca="1" si="2186"/>
        <v>500000</v>
      </c>
      <c r="BO1657" s="80">
        <f t="shared" ca="1" si="2186"/>
        <v>500000</v>
      </c>
      <c r="BP1657" s="80">
        <f t="shared" ca="1" si="2186"/>
        <v>500000</v>
      </c>
      <c r="BQ1657" s="80">
        <f t="shared" ca="1" si="2186"/>
        <v>500000</v>
      </c>
      <c r="BR1657" s="80">
        <f t="shared" ca="1" si="2186"/>
        <v>500000</v>
      </c>
      <c r="BS1657" s="80">
        <f t="shared" ca="1" si="2186"/>
        <v>500000</v>
      </c>
      <c r="BT1657" s="80">
        <f t="shared" ca="1" si="2186"/>
        <v>500000</v>
      </c>
      <c r="BU1657" s="80">
        <f t="shared" ca="1" si="2186"/>
        <v>500000</v>
      </c>
      <c r="BV1657" s="80">
        <f t="shared" ca="1" si="2186"/>
        <v>500000</v>
      </c>
      <c r="BW1657" s="80">
        <f t="shared" ca="1" si="2186"/>
        <v>500000</v>
      </c>
      <c r="BX1657" s="80">
        <f t="shared" ca="1" si="2186"/>
        <v>500000</v>
      </c>
      <c r="BY1657" s="80">
        <f t="shared" ca="1" si="2186"/>
        <v>500000</v>
      </c>
      <c r="BZ1657" s="80">
        <f t="shared" ca="1" si="2186"/>
        <v>500000</v>
      </c>
      <c r="CA1657" s="80">
        <f t="shared" ca="1" si="2186"/>
        <v>500000</v>
      </c>
      <c r="CB1657" s="80">
        <f t="shared" ca="1" si="2186"/>
        <v>500000</v>
      </c>
      <c r="CC1657" s="80">
        <f t="shared" ca="1" si="2186"/>
        <v>500000</v>
      </c>
      <c r="CD1657" s="80">
        <f t="shared" ca="1" si="2186"/>
        <v>500000</v>
      </c>
      <c r="CE1657" s="80">
        <f t="shared" ca="1" si="2186"/>
        <v>500000</v>
      </c>
      <c r="CF1657" s="80">
        <f t="shared" ref="CF1657:CL1666" ca="1" si="2187">CF1649*CF1653</f>
        <v>500000</v>
      </c>
      <c r="CG1657" s="80">
        <f t="shared" ca="1" si="2187"/>
        <v>500000</v>
      </c>
      <c r="CH1657" s="80">
        <f t="shared" ca="1" si="2187"/>
        <v>500000</v>
      </c>
      <c r="CI1657" s="80">
        <f t="shared" ca="1" si="2187"/>
        <v>500000</v>
      </c>
      <c r="CJ1657" s="80">
        <f t="shared" ca="1" si="2187"/>
        <v>500000</v>
      </c>
      <c r="CK1657" s="80">
        <f t="shared" ca="1" si="2187"/>
        <v>500000</v>
      </c>
      <c r="CL1657" s="80">
        <f t="shared" ca="1" si="2187"/>
        <v>500000</v>
      </c>
      <c r="CN1657" s="80"/>
      <c r="CO1657" s="80" t="e">
        <f t="shared" ref="CO1657:DL1666" ca="1" si="2188">CO1649*CO1653</f>
        <v>#N/A</v>
      </c>
      <c r="CP1657" s="80" t="e">
        <f t="shared" ca="1" si="2188"/>
        <v>#N/A</v>
      </c>
      <c r="CQ1657" s="80" t="e">
        <f t="shared" ca="1" si="2188"/>
        <v>#N/A</v>
      </c>
      <c r="CR1657" s="80" t="e">
        <f t="shared" ca="1" si="2188"/>
        <v>#N/A</v>
      </c>
      <c r="CS1657" s="80" t="e">
        <f t="shared" ca="1" si="2188"/>
        <v>#N/A</v>
      </c>
      <c r="CT1657" s="80" t="e">
        <f t="shared" ca="1" si="2188"/>
        <v>#N/A</v>
      </c>
      <c r="CU1657" s="80" t="e">
        <f t="shared" ca="1" si="2188"/>
        <v>#N/A</v>
      </c>
      <c r="CV1657" s="80" t="e">
        <f t="shared" ca="1" si="2188"/>
        <v>#N/A</v>
      </c>
      <c r="CW1657" s="80" t="e">
        <f t="shared" ca="1" si="2188"/>
        <v>#N/A</v>
      </c>
      <c r="CX1657" s="80" t="e">
        <f t="shared" ca="1" si="2188"/>
        <v>#N/A</v>
      </c>
      <c r="CY1657" s="80" t="e">
        <f t="shared" ca="1" si="2188"/>
        <v>#N/A</v>
      </c>
      <c r="CZ1657" s="80" t="e">
        <f t="shared" ca="1" si="2188"/>
        <v>#N/A</v>
      </c>
      <c r="DA1657" s="80" t="e">
        <f t="shared" ca="1" si="2188"/>
        <v>#N/A</v>
      </c>
      <c r="DB1657" s="80" t="e">
        <f t="shared" ca="1" si="2188"/>
        <v>#N/A</v>
      </c>
      <c r="DC1657" s="80" t="e">
        <f t="shared" ca="1" si="2188"/>
        <v>#N/A</v>
      </c>
      <c r="DD1657" s="80" t="e">
        <f t="shared" ca="1" si="2188"/>
        <v>#N/A</v>
      </c>
      <c r="DE1657" s="80" t="e">
        <f t="shared" ca="1" si="2188"/>
        <v>#N/A</v>
      </c>
      <c r="DF1657" s="80" t="e">
        <f t="shared" ca="1" si="2188"/>
        <v>#N/A</v>
      </c>
      <c r="DG1657" s="80" t="e">
        <f t="shared" ca="1" si="2188"/>
        <v>#N/A</v>
      </c>
      <c r="DH1657" s="80" t="e">
        <f t="shared" ca="1" si="2188"/>
        <v>#N/A</v>
      </c>
      <c r="DI1657" s="80" t="e">
        <f t="shared" ca="1" si="2188"/>
        <v>#N/A</v>
      </c>
      <c r="DJ1657" s="80" t="e">
        <f t="shared" ca="1" si="2188"/>
        <v>#N/A</v>
      </c>
      <c r="DK1657" s="80" t="e">
        <f t="shared" ca="1" si="2188"/>
        <v>#N/A</v>
      </c>
      <c r="DL1657" s="80" t="e">
        <f t="shared" ca="1" si="2188"/>
        <v>#N/A</v>
      </c>
    </row>
    <row r="1658" spans="1:116" x14ac:dyDescent="0.4">
      <c r="B1658" s="337"/>
      <c r="C1658" s="337" t="s">
        <v>198</v>
      </c>
      <c r="D1658" s="337" t="s">
        <v>518</v>
      </c>
      <c r="E1658" s="337" t="str">
        <f t="shared" si="2179"/>
        <v>1658 SPLIT-SV-VR</v>
      </c>
      <c r="G1658" s="126" t="str">
        <f>"Total revenue - "&amp;G1631</f>
        <v>Total revenue - Surgical procedures</v>
      </c>
      <c r="H1658" s="12"/>
      <c r="I1658" s="60"/>
      <c r="J1658" s="60"/>
      <c r="K1658" s="33">
        <f ca="1">SUMIF($3:$3,K$2,1658:1658)</f>
        <v>9000000</v>
      </c>
      <c r="L1658" s="33">
        <f ca="1">SUMIF($3:$3,L$2,1658:1658)</f>
        <v>9000000</v>
      </c>
      <c r="M1658" s="33">
        <f ca="1">SUMIF($3:$3,M$2,1658:1658)</f>
        <v>9000000</v>
      </c>
      <c r="N1658" s="33">
        <f ca="1">SUMIF($3:$3,N$2,1658:1658)</f>
        <v>9000000</v>
      </c>
      <c r="O1658" s="33">
        <f ca="1">SUMIF($3:$3,O$2,1658:1658)</f>
        <v>9000000</v>
      </c>
      <c r="P1658" s="33">
        <f ca="1">SUMIF($3:$3,P$2,1658:1658)</f>
        <v>9000000</v>
      </c>
      <c r="R1658" s="15"/>
      <c r="S1658" s="148">
        <f ca="1">SUM(S1656:S1657)</f>
        <v>750000</v>
      </c>
      <c r="T1658" s="148">
        <f t="shared" ref="T1658:CE1667" ca="1" si="2189">SUM(T1656:T1657)</f>
        <v>750000</v>
      </c>
      <c r="U1658" s="148">
        <f t="shared" ca="1" si="2189"/>
        <v>750000</v>
      </c>
      <c r="V1658" s="148">
        <f t="shared" ca="1" si="2189"/>
        <v>750000</v>
      </c>
      <c r="W1658" s="148">
        <f t="shared" ca="1" si="2189"/>
        <v>750000</v>
      </c>
      <c r="X1658" s="148">
        <f t="shared" ca="1" si="2189"/>
        <v>750000</v>
      </c>
      <c r="Y1658" s="148">
        <f t="shared" ca="1" si="2189"/>
        <v>750000</v>
      </c>
      <c r="Z1658" s="148">
        <f t="shared" ca="1" si="2189"/>
        <v>750000</v>
      </c>
      <c r="AA1658" s="148">
        <f t="shared" ca="1" si="2189"/>
        <v>750000</v>
      </c>
      <c r="AB1658" s="148">
        <f t="shared" ca="1" si="2189"/>
        <v>750000</v>
      </c>
      <c r="AC1658" s="148">
        <f t="shared" ca="1" si="2189"/>
        <v>750000</v>
      </c>
      <c r="AD1658" s="148">
        <f t="shared" ca="1" si="2189"/>
        <v>750000</v>
      </c>
      <c r="AE1658" s="148">
        <f t="shared" ca="1" si="2189"/>
        <v>750000</v>
      </c>
      <c r="AF1658" s="148">
        <f t="shared" ca="1" si="2189"/>
        <v>750000</v>
      </c>
      <c r="AG1658" s="148">
        <f t="shared" ca="1" si="2189"/>
        <v>750000</v>
      </c>
      <c r="AH1658" s="148">
        <f t="shared" ca="1" si="2189"/>
        <v>750000</v>
      </c>
      <c r="AI1658" s="148">
        <f t="shared" ca="1" si="2189"/>
        <v>750000</v>
      </c>
      <c r="AJ1658" s="148">
        <f t="shared" ca="1" si="2189"/>
        <v>750000</v>
      </c>
      <c r="AK1658" s="148">
        <f t="shared" ca="1" si="2189"/>
        <v>750000</v>
      </c>
      <c r="AL1658" s="148">
        <f t="shared" ca="1" si="2189"/>
        <v>750000</v>
      </c>
      <c r="AM1658" s="148">
        <f t="shared" ca="1" si="2189"/>
        <v>750000</v>
      </c>
      <c r="AN1658" s="148">
        <f t="shared" ca="1" si="2189"/>
        <v>750000</v>
      </c>
      <c r="AO1658" s="148">
        <f t="shared" ca="1" si="2189"/>
        <v>750000</v>
      </c>
      <c r="AP1658" s="148">
        <f t="shared" ca="1" si="2189"/>
        <v>750000</v>
      </c>
      <c r="AQ1658" s="148">
        <f t="shared" ca="1" si="2189"/>
        <v>750000</v>
      </c>
      <c r="AR1658" s="148">
        <f t="shared" ca="1" si="2189"/>
        <v>750000</v>
      </c>
      <c r="AS1658" s="148">
        <f t="shared" ca="1" si="2189"/>
        <v>750000</v>
      </c>
      <c r="AT1658" s="148">
        <f t="shared" ca="1" si="2189"/>
        <v>750000</v>
      </c>
      <c r="AU1658" s="148">
        <f t="shared" ca="1" si="2189"/>
        <v>750000</v>
      </c>
      <c r="AV1658" s="148">
        <f t="shared" ca="1" si="2189"/>
        <v>750000</v>
      </c>
      <c r="AW1658" s="148">
        <f t="shared" ca="1" si="2189"/>
        <v>750000</v>
      </c>
      <c r="AX1658" s="148">
        <f t="shared" ca="1" si="2189"/>
        <v>750000</v>
      </c>
      <c r="AY1658" s="148">
        <f t="shared" ca="1" si="2189"/>
        <v>750000</v>
      </c>
      <c r="AZ1658" s="148">
        <f t="shared" ca="1" si="2189"/>
        <v>750000</v>
      </c>
      <c r="BA1658" s="148">
        <f t="shared" ca="1" si="2189"/>
        <v>750000</v>
      </c>
      <c r="BB1658" s="148">
        <f t="shared" ca="1" si="2189"/>
        <v>750000</v>
      </c>
      <c r="BC1658" s="148">
        <f t="shared" ca="1" si="2189"/>
        <v>750000</v>
      </c>
      <c r="BD1658" s="148">
        <f t="shared" ca="1" si="2189"/>
        <v>750000</v>
      </c>
      <c r="BE1658" s="148">
        <f t="shared" ca="1" si="2189"/>
        <v>750000</v>
      </c>
      <c r="BF1658" s="148">
        <f t="shared" ca="1" si="2189"/>
        <v>750000</v>
      </c>
      <c r="BG1658" s="148">
        <f t="shared" ca="1" si="2189"/>
        <v>750000</v>
      </c>
      <c r="BH1658" s="148">
        <f t="shared" ca="1" si="2189"/>
        <v>750000</v>
      </c>
      <c r="BI1658" s="148">
        <f t="shared" ca="1" si="2189"/>
        <v>750000</v>
      </c>
      <c r="BJ1658" s="148">
        <f t="shared" ca="1" si="2189"/>
        <v>750000</v>
      </c>
      <c r="BK1658" s="148">
        <f t="shared" ca="1" si="2189"/>
        <v>750000</v>
      </c>
      <c r="BL1658" s="148">
        <f t="shared" ca="1" si="2189"/>
        <v>750000</v>
      </c>
      <c r="BM1658" s="148">
        <f t="shared" ca="1" si="2189"/>
        <v>750000</v>
      </c>
      <c r="BN1658" s="148">
        <f t="shared" ca="1" si="2189"/>
        <v>750000</v>
      </c>
      <c r="BO1658" s="148">
        <f t="shared" ca="1" si="2189"/>
        <v>750000</v>
      </c>
      <c r="BP1658" s="148">
        <f t="shared" ca="1" si="2189"/>
        <v>750000</v>
      </c>
      <c r="BQ1658" s="148">
        <f t="shared" ca="1" si="2189"/>
        <v>750000</v>
      </c>
      <c r="BR1658" s="148">
        <f t="shared" ca="1" si="2189"/>
        <v>750000</v>
      </c>
      <c r="BS1658" s="148">
        <f t="shared" ca="1" si="2189"/>
        <v>750000</v>
      </c>
      <c r="BT1658" s="148">
        <f t="shared" ca="1" si="2189"/>
        <v>750000</v>
      </c>
      <c r="BU1658" s="148">
        <f t="shared" ca="1" si="2189"/>
        <v>750000</v>
      </c>
      <c r="BV1658" s="148">
        <f t="shared" ca="1" si="2189"/>
        <v>750000</v>
      </c>
      <c r="BW1658" s="148">
        <f t="shared" ca="1" si="2189"/>
        <v>750000</v>
      </c>
      <c r="BX1658" s="148">
        <f t="shared" ca="1" si="2189"/>
        <v>750000</v>
      </c>
      <c r="BY1658" s="148">
        <f t="shared" ca="1" si="2189"/>
        <v>750000</v>
      </c>
      <c r="BZ1658" s="148">
        <f t="shared" ca="1" si="2189"/>
        <v>750000</v>
      </c>
      <c r="CA1658" s="148">
        <f t="shared" ca="1" si="2189"/>
        <v>750000</v>
      </c>
      <c r="CB1658" s="148">
        <f t="shared" ca="1" si="2189"/>
        <v>750000</v>
      </c>
      <c r="CC1658" s="148">
        <f t="shared" ca="1" si="2189"/>
        <v>750000</v>
      </c>
      <c r="CD1658" s="148">
        <f t="shared" ca="1" si="2189"/>
        <v>750000</v>
      </c>
      <c r="CE1658" s="148">
        <f t="shared" ca="1" si="2189"/>
        <v>750000</v>
      </c>
      <c r="CF1658" s="148">
        <f t="shared" ref="CF1658:CL1667" ca="1" si="2190">SUM(CF1656:CF1657)</f>
        <v>750000</v>
      </c>
      <c r="CG1658" s="148">
        <f t="shared" ca="1" si="2190"/>
        <v>750000</v>
      </c>
      <c r="CH1658" s="148">
        <f t="shared" ca="1" si="2190"/>
        <v>750000</v>
      </c>
      <c r="CI1658" s="148">
        <f t="shared" ca="1" si="2190"/>
        <v>750000</v>
      </c>
      <c r="CJ1658" s="148">
        <f t="shared" ca="1" si="2190"/>
        <v>750000</v>
      </c>
      <c r="CK1658" s="148">
        <f t="shared" ca="1" si="2190"/>
        <v>750000</v>
      </c>
      <c r="CL1658" s="148">
        <f t="shared" ca="1" si="2190"/>
        <v>750000</v>
      </c>
      <c r="CN1658" s="77"/>
      <c r="CO1658" s="148" t="e">
        <f t="shared" ref="CO1658:DL1667" ca="1" si="2191">SUM(CO1656:CO1657)</f>
        <v>#N/A</v>
      </c>
      <c r="CP1658" s="148" t="e">
        <f t="shared" ca="1" si="2191"/>
        <v>#N/A</v>
      </c>
      <c r="CQ1658" s="148" t="e">
        <f t="shared" ca="1" si="2191"/>
        <v>#N/A</v>
      </c>
      <c r="CR1658" s="148" t="e">
        <f t="shared" ca="1" si="2191"/>
        <v>#N/A</v>
      </c>
      <c r="CS1658" s="148" t="e">
        <f t="shared" ca="1" si="2191"/>
        <v>#N/A</v>
      </c>
      <c r="CT1658" s="148" t="e">
        <f t="shared" ca="1" si="2191"/>
        <v>#N/A</v>
      </c>
      <c r="CU1658" s="148" t="e">
        <f t="shared" ca="1" si="2191"/>
        <v>#N/A</v>
      </c>
      <c r="CV1658" s="148" t="e">
        <f t="shared" ca="1" si="2191"/>
        <v>#N/A</v>
      </c>
      <c r="CW1658" s="148" t="e">
        <f t="shared" ca="1" si="2191"/>
        <v>#N/A</v>
      </c>
      <c r="CX1658" s="148" t="e">
        <f t="shared" ca="1" si="2191"/>
        <v>#N/A</v>
      </c>
      <c r="CY1658" s="148" t="e">
        <f t="shared" ca="1" si="2191"/>
        <v>#N/A</v>
      </c>
      <c r="CZ1658" s="148" t="e">
        <f t="shared" ca="1" si="2191"/>
        <v>#N/A</v>
      </c>
      <c r="DA1658" s="148" t="e">
        <f t="shared" ca="1" si="2191"/>
        <v>#N/A</v>
      </c>
      <c r="DB1658" s="148" t="e">
        <f t="shared" ca="1" si="2191"/>
        <v>#N/A</v>
      </c>
      <c r="DC1658" s="148" t="e">
        <f t="shared" ca="1" si="2191"/>
        <v>#N/A</v>
      </c>
      <c r="DD1658" s="148" t="e">
        <f t="shared" ca="1" si="2191"/>
        <v>#N/A</v>
      </c>
      <c r="DE1658" s="148" t="e">
        <f t="shared" ca="1" si="2191"/>
        <v>#N/A</v>
      </c>
      <c r="DF1658" s="148" t="e">
        <f t="shared" ca="1" si="2191"/>
        <v>#N/A</v>
      </c>
      <c r="DG1658" s="148" t="e">
        <f t="shared" ca="1" si="2191"/>
        <v>#N/A</v>
      </c>
      <c r="DH1658" s="148" t="e">
        <f t="shared" ca="1" si="2191"/>
        <v>#N/A</v>
      </c>
      <c r="DI1658" s="148" t="e">
        <f t="shared" ca="1" si="2191"/>
        <v>#N/A</v>
      </c>
      <c r="DJ1658" s="148" t="e">
        <f t="shared" ca="1" si="2191"/>
        <v>#N/A</v>
      </c>
      <c r="DK1658" s="148" t="e">
        <f t="shared" ca="1" si="2191"/>
        <v>#N/A</v>
      </c>
      <c r="DL1658" s="148" t="e">
        <f t="shared" ca="1" si="2191"/>
        <v>#N/A</v>
      </c>
    </row>
    <row r="1659" spans="1:116" x14ac:dyDescent="0.4">
      <c r="B1659" s="337"/>
      <c r="C1659" s="337"/>
      <c r="D1659" s="337" t="s">
        <v>518</v>
      </c>
      <c r="E1659" s="337" t="str">
        <f t="shared" ref="E1659:E1668" si="2192">ROW()&amp;" "&amp;D1659</f>
        <v>1659 SPLIT-SV-VR</v>
      </c>
      <c r="G1659" s="126"/>
      <c r="H1659" s="12"/>
      <c r="I1659" s="60"/>
      <c r="J1659" s="60"/>
      <c r="K1659" s="33"/>
      <c r="L1659" s="33"/>
      <c r="M1659" s="33"/>
      <c r="N1659" s="33"/>
      <c r="O1659" s="33"/>
      <c r="P1659" s="33"/>
      <c r="R1659" s="15"/>
      <c r="S1659" s="77"/>
      <c r="T1659" s="77"/>
      <c r="U1659" s="77"/>
      <c r="V1659" s="77"/>
      <c r="W1659" s="77"/>
      <c r="X1659" s="77"/>
      <c r="Y1659" s="77"/>
      <c r="Z1659" s="77"/>
      <c r="AA1659" s="77"/>
      <c r="AB1659" s="77"/>
      <c r="AC1659" s="77"/>
      <c r="AD1659" s="77"/>
      <c r="AE1659" s="77"/>
      <c r="AF1659" s="77"/>
      <c r="AG1659" s="77"/>
      <c r="AH1659" s="77"/>
      <c r="AI1659" s="77"/>
      <c r="AJ1659" s="77"/>
      <c r="AK1659" s="77"/>
      <c r="AL1659" s="77"/>
      <c r="AM1659" s="77"/>
      <c r="AN1659" s="77"/>
      <c r="AO1659" s="77"/>
      <c r="AP1659" s="77"/>
      <c r="AQ1659" s="77"/>
      <c r="AR1659" s="77"/>
      <c r="AS1659" s="77"/>
      <c r="AT1659" s="77"/>
      <c r="AU1659" s="77"/>
      <c r="AV1659" s="77"/>
      <c r="AW1659" s="77"/>
      <c r="AX1659" s="77"/>
      <c r="AY1659" s="77"/>
      <c r="AZ1659" s="77"/>
      <c r="BA1659" s="77"/>
      <c r="BB1659" s="77"/>
      <c r="BC1659" s="77"/>
      <c r="BD1659" s="77"/>
      <c r="BE1659" s="77"/>
      <c r="BF1659" s="77"/>
      <c r="BG1659" s="77"/>
      <c r="BH1659" s="77"/>
      <c r="BI1659" s="77"/>
      <c r="BJ1659" s="77"/>
      <c r="BK1659" s="77"/>
      <c r="BL1659" s="77"/>
      <c r="BM1659" s="77"/>
      <c r="BN1659" s="77"/>
      <c r="BO1659" s="77"/>
      <c r="BP1659" s="77"/>
      <c r="BQ1659" s="77"/>
      <c r="BR1659" s="77"/>
      <c r="BS1659" s="77"/>
      <c r="BT1659" s="77"/>
      <c r="BU1659" s="77"/>
      <c r="BV1659" s="77"/>
      <c r="BW1659" s="77"/>
      <c r="BX1659" s="77"/>
      <c r="BY1659" s="77"/>
      <c r="BZ1659" s="77"/>
      <c r="CA1659" s="77"/>
      <c r="CB1659" s="77"/>
      <c r="CC1659" s="77"/>
      <c r="CD1659" s="77"/>
      <c r="CE1659" s="77"/>
      <c r="CF1659" s="77"/>
      <c r="CG1659" s="77"/>
      <c r="CH1659" s="77"/>
      <c r="CI1659" s="77"/>
      <c r="CJ1659" s="77"/>
      <c r="CK1659" s="77"/>
      <c r="CL1659" s="77"/>
      <c r="CN1659" s="77"/>
      <c r="CO1659" s="77"/>
      <c r="CP1659" s="77"/>
      <c r="CQ1659" s="77"/>
      <c r="CR1659" s="77"/>
      <c r="CS1659" s="77"/>
      <c r="CT1659" s="77"/>
      <c r="CU1659" s="77"/>
      <c r="CV1659" s="77"/>
      <c r="CW1659" s="77"/>
      <c r="CX1659" s="77"/>
      <c r="CY1659" s="77"/>
      <c r="CZ1659" s="77"/>
      <c r="DA1659" s="77"/>
      <c r="DB1659" s="77"/>
      <c r="DC1659" s="77"/>
      <c r="DD1659" s="77"/>
      <c r="DE1659" s="77"/>
      <c r="DF1659" s="77"/>
      <c r="DG1659" s="77"/>
      <c r="DH1659" s="77"/>
      <c r="DI1659" s="77"/>
      <c r="DJ1659" s="77"/>
      <c r="DK1659" s="77"/>
      <c r="DL1659" s="77"/>
    </row>
    <row r="1660" spans="1:116" x14ac:dyDescent="0.4">
      <c r="A1660" s="12"/>
      <c r="B1660" s="339"/>
      <c r="C1660" s="339"/>
      <c r="D1660" s="337" t="s">
        <v>518</v>
      </c>
      <c r="E1660" s="337" t="str">
        <f t="shared" ref="E1660:E1676" si="2193">ROW()&amp;" "&amp;D1660</f>
        <v>1660 SPLIT-SV-VR</v>
      </c>
      <c r="G1660" s="95" t="str">
        <f>"COGS/"&amp;G1672&amp;":"</f>
        <v>COGS/procedure:</v>
      </c>
      <c r="H1660" s="12"/>
      <c r="I1660" s="60"/>
      <c r="J1660" s="60"/>
      <c r="K1660" s="12"/>
      <c r="L1660" s="12"/>
      <c r="M1660" s="12"/>
      <c r="N1660" s="12"/>
      <c r="O1660" s="12"/>
      <c r="P1660" s="12"/>
      <c r="R1660" s="13"/>
      <c r="S1660" s="76"/>
      <c r="T1660" s="76"/>
      <c r="U1660" s="76"/>
      <c r="V1660" s="76"/>
      <c r="W1660" s="76"/>
      <c r="X1660" s="76"/>
      <c r="Y1660" s="76"/>
      <c r="Z1660" s="76"/>
      <c r="AA1660" s="76"/>
      <c r="AB1660" s="76"/>
      <c r="AC1660" s="76"/>
      <c r="AD1660" s="76"/>
      <c r="AE1660" s="76"/>
      <c r="AF1660" s="76"/>
      <c r="AG1660" s="76"/>
      <c r="AH1660" s="76"/>
      <c r="AI1660" s="76"/>
      <c r="AJ1660" s="76"/>
      <c r="AK1660" s="76"/>
      <c r="AL1660" s="76"/>
      <c r="AM1660" s="76"/>
      <c r="AN1660" s="76"/>
      <c r="AO1660" s="76"/>
      <c r="AP1660" s="76"/>
      <c r="AQ1660" s="76"/>
      <c r="AR1660" s="76"/>
      <c r="AS1660" s="76"/>
      <c r="AT1660" s="76"/>
      <c r="AU1660" s="76"/>
      <c r="AV1660" s="76"/>
      <c r="AW1660" s="76"/>
      <c r="AX1660" s="76"/>
      <c r="AY1660" s="76"/>
      <c r="AZ1660" s="76"/>
      <c r="BA1660" s="76"/>
      <c r="BB1660" s="76"/>
      <c r="BC1660" s="76"/>
      <c r="BD1660" s="76"/>
      <c r="BE1660" s="76"/>
      <c r="BF1660" s="76"/>
      <c r="BG1660" s="76"/>
      <c r="BH1660" s="76"/>
      <c r="BI1660" s="76"/>
      <c r="BJ1660" s="76"/>
      <c r="BK1660" s="76"/>
      <c r="BL1660" s="76"/>
      <c r="BM1660" s="76"/>
      <c r="BN1660" s="76"/>
      <c r="BO1660" s="76"/>
      <c r="BP1660" s="76"/>
      <c r="BQ1660" s="76"/>
      <c r="BR1660" s="76"/>
      <c r="BS1660" s="76"/>
      <c r="BT1660" s="76"/>
      <c r="BU1660" s="76"/>
      <c r="BV1660" s="76"/>
      <c r="BW1660" s="76"/>
      <c r="BX1660" s="76"/>
      <c r="BY1660" s="76"/>
      <c r="BZ1660" s="76"/>
      <c r="CA1660" s="76"/>
      <c r="CB1660" s="76"/>
      <c r="CC1660" s="76"/>
      <c r="CD1660" s="76"/>
      <c r="CE1660" s="76"/>
      <c r="CF1660" s="76"/>
      <c r="CG1660" s="76"/>
      <c r="CH1660" s="76"/>
      <c r="CI1660" s="76"/>
      <c r="CJ1660" s="76"/>
      <c r="CK1660" s="76"/>
      <c r="CL1660" s="76"/>
      <c r="CN1660" s="76"/>
      <c r="CO1660" s="76"/>
      <c r="CP1660" s="76"/>
      <c r="CQ1660" s="76"/>
      <c r="CR1660" s="76"/>
      <c r="CS1660" s="76"/>
      <c r="CT1660" s="76"/>
      <c r="CU1660" s="76"/>
      <c r="CV1660" s="76"/>
      <c r="CW1660" s="76"/>
      <c r="CX1660" s="76"/>
      <c r="CY1660" s="76"/>
      <c r="CZ1660" s="76"/>
      <c r="DA1660" s="76"/>
      <c r="DB1660" s="76"/>
      <c r="DC1660" s="76"/>
      <c r="DD1660" s="76"/>
      <c r="DE1660" s="76"/>
      <c r="DF1660" s="76"/>
      <c r="DG1660" s="76"/>
      <c r="DH1660" s="76"/>
      <c r="DI1660" s="76"/>
      <c r="DJ1660" s="76"/>
      <c r="DK1660" s="76"/>
      <c r="DL1660" s="76"/>
    </row>
    <row r="1661" spans="1:116" x14ac:dyDescent="0.4">
      <c r="A1661" s="12"/>
      <c r="B1661" s="339"/>
      <c r="C1661" s="339"/>
      <c r="D1661" s="337" t="s">
        <v>518</v>
      </c>
      <c r="E1661" s="337" t="str">
        <f t="shared" si="2193"/>
        <v>1661 SPLIT-SV-VR</v>
      </c>
      <c r="G1661" s="145" t="str">
        <f>G1652</f>
        <v>Product A</v>
      </c>
      <c r="H1661" s="12"/>
      <c r="I1661" s="60"/>
      <c r="J1661" s="60"/>
      <c r="K1661" s="61">
        <v>50</v>
      </c>
      <c r="L1661" s="61">
        <v>50</v>
      </c>
      <c r="M1661" s="61">
        <v>50</v>
      </c>
      <c r="N1661" s="61">
        <v>50</v>
      </c>
      <c r="O1661" s="61">
        <v>50</v>
      </c>
      <c r="P1661" s="61">
        <v>50</v>
      </c>
      <c r="R1661" s="67"/>
      <c r="S1661" s="147" cm="1">
        <f t="array" ref="S1661">INDEX($K:$P,ROW(),MATCH(S$3,$K$2:$P$2,0))</f>
        <v>50</v>
      </c>
      <c r="T1661" s="147" cm="1">
        <f t="array" ref="T1661">INDEX($K:$P,ROW(),MATCH(T$3,$K$2:$P$2,0))</f>
        <v>50</v>
      </c>
      <c r="U1661" s="147" cm="1">
        <f t="array" ref="U1661">INDEX($K:$P,ROW(),MATCH(U$3,$K$2:$P$2,0))</f>
        <v>50</v>
      </c>
      <c r="V1661" s="147" cm="1">
        <f t="array" ref="V1661">INDEX($K:$P,ROW(),MATCH(V$3,$K$2:$P$2,0))</f>
        <v>50</v>
      </c>
      <c r="W1661" s="147" cm="1">
        <f t="array" ref="W1661">INDEX($K:$P,ROW(),MATCH(W$3,$K$2:$P$2,0))</f>
        <v>50</v>
      </c>
      <c r="X1661" s="147" cm="1">
        <f t="array" ref="X1661">INDEX($K:$P,ROW(),MATCH(X$3,$K$2:$P$2,0))</f>
        <v>50</v>
      </c>
      <c r="Y1661" s="147" cm="1">
        <f t="array" ref="Y1661">INDEX($K:$P,ROW(),MATCH(Y$3,$K$2:$P$2,0))</f>
        <v>50</v>
      </c>
      <c r="Z1661" s="147" cm="1">
        <f t="array" ref="Z1661">INDEX($K:$P,ROW(),MATCH(Z$3,$K$2:$P$2,0))</f>
        <v>50</v>
      </c>
      <c r="AA1661" s="147" cm="1">
        <f t="array" ref="AA1661">INDEX($K:$P,ROW(),MATCH(AA$3,$K$2:$P$2,0))</f>
        <v>50</v>
      </c>
      <c r="AB1661" s="147" cm="1">
        <f t="array" ref="AB1661">INDEX($K:$P,ROW(),MATCH(AB$3,$K$2:$P$2,0))</f>
        <v>50</v>
      </c>
      <c r="AC1661" s="147" cm="1">
        <f t="array" ref="AC1661">INDEX($K:$P,ROW(),MATCH(AC$3,$K$2:$P$2,0))</f>
        <v>50</v>
      </c>
      <c r="AD1661" s="147" cm="1">
        <f t="array" ref="AD1661">INDEX($K:$P,ROW(),MATCH(AD$3,$K$2:$P$2,0))</f>
        <v>50</v>
      </c>
      <c r="AE1661" s="147" cm="1">
        <f t="array" ref="AE1661">INDEX($K:$P,ROW(),MATCH(AE$3,$K$2:$P$2,0))</f>
        <v>50</v>
      </c>
      <c r="AF1661" s="147" cm="1">
        <f t="array" ref="AF1661">INDEX($K:$P,ROW(),MATCH(AF$3,$K$2:$P$2,0))</f>
        <v>50</v>
      </c>
      <c r="AG1661" s="147" cm="1">
        <f t="array" ref="AG1661">INDEX($K:$P,ROW(),MATCH(AG$3,$K$2:$P$2,0))</f>
        <v>50</v>
      </c>
      <c r="AH1661" s="147" cm="1">
        <f t="array" ref="AH1661">INDEX($K:$P,ROW(),MATCH(AH$3,$K$2:$P$2,0))</f>
        <v>50</v>
      </c>
      <c r="AI1661" s="147" cm="1">
        <f t="array" ref="AI1661">INDEX($K:$P,ROW(),MATCH(AI$3,$K$2:$P$2,0))</f>
        <v>50</v>
      </c>
      <c r="AJ1661" s="147" cm="1">
        <f t="array" ref="AJ1661">INDEX($K:$P,ROW(),MATCH(AJ$3,$K$2:$P$2,0))</f>
        <v>50</v>
      </c>
      <c r="AK1661" s="147" cm="1">
        <f t="array" ref="AK1661">INDEX($K:$P,ROW(),MATCH(AK$3,$K$2:$P$2,0))</f>
        <v>50</v>
      </c>
      <c r="AL1661" s="147" cm="1">
        <f t="array" ref="AL1661">INDEX($K:$P,ROW(),MATCH(AL$3,$K$2:$P$2,0))</f>
        <v>50</v>
      </c>
      <c r="AM1661" s="147" cm="1">
        <f t="array" ref="AM1661">INDEX($K:$P,ROW(),MATCH(AM$3,$K$2:$P$2,0))</f>
        <v>50</v>
      </c>
      <c r="AN1661" s="147" cm="1">
        <f t="array" ref="AN1661">INDEX($K:$P,ROW(),MATCH(AN$3,$K$2:$P$2,0))</f>
        <v>50</v>
      </c>
      <c r="AO1661" s="147" cm="1">
        <f t="array" ref="AO1661">INDEX($K:$P,ROW(),MATCH(AO$3,$K$2:$P$2,0))</f>
        <v>50</v>
      </c>
      <c r="AP1661" s="147" cm="1">
        <f t="array" ref="AP1661">INDEX($K:$P,ROW(),MATCH(AP$3,$K$2:$P$2,0))</f>
        <v>50</v>
      </c>
      <c r="AQ1661" s="147" cm="1">
        <f t="array" ref="AQ1661">INDEX($K:$P,ROW(),MATCH(AQ$3,$K$2:$P$2,0))</f>
        <v>50</v>
      </c>
      <c r="AR1661" s="147" cm="1">
        <f t="array" ref="AR1661">INDEX($K:$P,ROW(),MATCH(AR$3,$K$2:$P$2,0))</f>
        <v>50</v>
      </c>
      <c r="AS1661" s="147" cm="1">
        <f t="array" ref="AS1661">INDEX($K:$P,ROW(),MATCH(AS$3,$K$2:$P$2,0))</f>
        <v>50</v>
      </c>
      <c r="AT1661" s="147" cm="1">
        <f t="array" ref="AT1661">INDEX($K:$P,ROW(),MATCH(AT$3,$K$2:$P$2,0))</f>
        <v>50</v>
      </c>
      <c r="AU1661" s="147" cm="1">
        <f t="array" ref="AU1661">INDEX($K:$P,ROW(),MATCH(AU$3,$K$2:$P$2,0))</f>
        <v>50</v>
      </c>
      <c r="AV1661" s="147" cm="1">
        <f t="array" ref="AV1661">INDEX($K:$P,ROW(),MATCH(AV$3,$K$2:$P$2,0))</f>
        <v>50</v>
      </c>
      <c r="AW1661" s="147" cm="1">
        <f t="array" ref="AW1661">INDEX($K:$P,ROW(),MATCH(AW$3,$K$2:$P$2,0))</f>
        <v>50</v>
      </c>
      <c r="AX1661" s="147" cm="1">
        <f t="array" ref="AX1661">INDEX($K:$P,ROW(),MATCH(AX$3,$K$2:$P$2,0))</f>
        <v>50</v>
      </c>
      <c r="AY1661" s="147" cm="1">
        <f t="array" ref="AY1661">INDEX($K:$P,ROW(),MATCH(AY$3,$K$2:$P$2,0))</f>
        <v>50</v>
      </c>
      <c r="AZ1661" s="147" cm="1">
        <f t="array" ref="AZ1661">INDEX($K:$P,ROW(),MATCH(AZ$3,$K$2:$P$2,0))</f>
        <v>50</v>
      </c>
      <c r="BA1661" s="147" cm="1">
        <f t="array" ref="BA1661">INDEX($K:$P,ROW(),MATCH(BA$3,$K$2:$P$2,0))</f>
        <v>50</v>
      </c>
      <c r="BB1661" s="147" cm="1">
        <f t="array" ref="BB1661">INDEX($K:$P,ROW(),MATCH(BB$3,$K$2:$P$2,0))</f>
        <v>50</v>
      </c>
      <c r="BC1661" s="147" cm="1">
        <f t="array" ref="BC1661">INDEX($K:$P,ROW(),MATCH(BC$3,$K$2:$P$2,0))</f>
        <v>50</v>
      </c>
      <c r="BD1661" s="147" cm="1">
        <f t="array" ref="BD1661">INDEX($K:$P,ROW(),MATCH(BD$3,$K$2:$P$2,0))</f>
        <v>50</v>
      </c>
      <c r="BE1661" s="147" cm="1">
        <f t="array" ref="BE1661">INDEX($K:$P,ROW(),MATCH(BE$3,$K$2:$P$2,0))</f>
        <v>50</v>
      </c>
      <c r="BF1661" s="147" cm="1">
        <f t="array" ref="BF1661">INDEX($K:$P,ROW(),MATCH(BF$3,$K$2:$P$2,0))</f>
        <v>50</v>
      </c>
      <c r="BG1661" s="147" cm="1">
        <f t="array" ref="BG1661">INDEX($K:$P,ROW(),MATCH(BG$3,$K$2:$P$2,0))</f>
        <v>50</v>
      </c>
      <c r="BH1661" s="147" cm="1">
        <f t="array" ref="BH1661">INDEX($K:$P,ROW(),MATCH(BH$3,$K$2:$P$2,0))</f>
        <v>50</v>
      </c>
      <c r="BI1661" s="147" cm="1">
        <f t="array" ref="BI1661">INDEX($K:$P,ROW(),MATCH(BI$3,$K$2:$P$2,0))</f>
        <v>50</v>
      </c>
      <c r="BJ1661" s="147" cm="1">
        <f t="array" ref="BJ1661">INDEX($K:$P,ROW(),MATCH(BJ$3,$K$2:$P$2,0))</f>
        <v>50</v>
      </c>
      <c r="BK1661" s="147" cm="1">
        <f t="array" ref="BK1661">INDEX($K:$P,ROW(),MATCH(BK$3,$K$2:$P$2,0))</f>
        <v>50</v>
      </c>
      <c r="BL1661" s="147" cm="1">
        <f t="array" ref="BL1661">INDEX($K:$P,ROW(),MATCH(BL$3,$K$2:$P$2,0))</f>
        <v>50</v>
      </c>
      <c r="BM1661" s="147" cm="1">
        <f t="array" ref="BM1661">INDEX($K:$P,ROW(),MATCH(BM$3,$K$2:$P$2,0))</f>
        <v>50</v>
      </c>
      <c r="BN1661" s="147" cm="1">
        <f t="array" ref="BN1661">INDEX($K:$P,ROW(),MATCH(BN$3,$K$2:$P$2,0))</f>
        <v>50</v>
      </c>
      <c r="BO1661" s="147" cm="1">
        <f t="array" ref="BO1661">INDEX($K:$P,ROW(),MATCH(BO$3,$K$2:$P$2,0))</f>
        <v>50</v>
      </c>
      <c r="BP1661" s="147" cm="1">
        <f t="array" ref="BP1661">INDEX($K:$P,ROW(),MATCH(BP$3,$K$2:$P$2,0))</f>
        <v>50</v>
      </c>
      <c r="BQ1661" s="147" cm="1">
        <f t="array" ref="BQ1661">INDEX($K:$P,ROW(),MATCH(BQ$3,$K$2:$P$2,0))</f>
        <v>50</v>
      </c>
      <c r="BR1661" s="147" cm="1">
        <f t="array" ref="BR1661">INDEX($K:$P,ROW(),MATCH(BR$3,$K$2:$P$2,0))</f>
        <v>50</v>
      </c>
      <c r="BS1661" s="147" cm="1">
        <f t="array" ref="BS1661">INDEX($K:$P,ROW(),MATCH(BS$3,$K$2:$P$2,0))</f>
        <v>50</v>
      </c>
      <c r="BT1661" s="147" cm="1">
        <f t="array" ref="BT1661">INDEX($K:$P,ROW(),MATCH(BT$3,$K$2:$P$2,0))</f>
        <v>50</v>
      </c>
      <c r="BU1661" s="147" cm="1">
        <f t="array" ref="BU1661">INDEX($K:$P,ROW(),MATCH(BU$3,$K$2:$P$2,0))</f>
        <v>50</v>
      </c>
      <c r="BV1661" s="147" cm="1">
        <f t="array" ref="BV1661">INDEX($K:$P,ROW(),MATCH(BV$3,$K$2:$P$2,0))</f>
        <v>50</v>
      </c>
      <c r="BW1661" s="147" cm="1">
        <f t="array" ref="BW1661">INDEX($K:$P,ROW(),MATCH(BW$3,$K$2:$P$2,0))</f>
        <v>50</v>
      </c>
      <c r="BX1661" s="147" cm="1">
        <f t="array" ref="BX1661">INDEX($K:$P,ROW(),MATCH(BX$3,$K$2:$P$2,0))</f>
        <v>50</v>
      </c>
      <c r="BY1661" s="147" cm="1">
        <f t="array" ref="BY1661">INDEX($K:$P,ROW(),MATCH(BY$3,$K$2:$P$2,0))</f>
        <v>50</v>
      </c>
      <c r="BZ1661" s="147" cm="1">
        <f t="array" ref="BZ1661">INDEX($K:$P,ROW(),MATCH(BZ$3,$K$2:$P$2,0))</f>
        <v>50</v>
      </c>
      <c r="CA1661" s="147" cm="1">
        <f t="array" ref="CA1661">INDEX($K:$P,ROW(),MATCH(CA$3,$K$2:$P$2,0))</f>
        <v>50</v>
      </c>
      <c r="CB1661" s="147" cm="1">
        <f t="array" ref="CB1661">INDEX($K:$P,ROW(),MATCH(CB$3,$K$2:$P$2,0))</f>
        <v>50</v>
      </c>
      <c r="CC1661" s="147" cm="1">
        <f t="array" ref="CC1661">INDEX($K:$P,ROW(),MATCH(CC$3,$K$2:$P$2,0))</f>
        <v>50</v>
      </c>
      <c r="CD1661" s="147" cm="1">
        <f t="array" ref="CD1661">INDEX($K:$P,ROW(),MATCH(CD$3,$K$2:$P$2,0))</f>
        <v>50</v>
      </c>
      <c r="CE1661" s="147" cm="1">
        <f t="array" ref="CE1661">INDEX($K:$P,ROW(),MATCH(CE$3,$K$2:$P$2,0))</f>
        <v>50</v>
      </c>
      <c r="CF1661" s="147" cm="1">
        <f t="array" ref="CF1661">INDEX($K:$P,ROW(),MATCH(CF$3,$K$2:$P$2,0))</f>
        <v>50</v>
      </c>
      <c r="CG1661" s="147" cm="1">
        <f t="array" ref="CG1661">INDEX($K:$P,ROW(),MATCH(CG$3,$K$2:$P$2,0))</f>
        <v>50</v>
      </c>
      <c r="CH1661" s="147" cm="1">
        <f t="array" ref="CH1661">INDEX($K:$P,ROW(),MATCH(CH$3,$K$2:$P$2,0))</f>
        <v>50</v>
      </c>
      <c r="CI1661" s="147" cm="1">
        <f t="array" ref="CI1661">INDEX($K:$P,ROW(),MATCH(CI$3,$K$2:$P$2,0))</f>
        <v>50</v>
      </c>
      <c r="CJ1661" s="147" cm="1">
        <f t="array" ref="CJ1661">INDEX($K:$P,ROW(),MATCH(CJ$3,$K$2:$P$2,0))</f>
        <v>50</v>
      </c>
      <c r="CK1661" s="147" cm="1">
        <f t="array" ref="CK1661">INDEX($K:$P,ROW(),MATCH(CK$3,$K$2:$P$2,0))</f>
        <v>50</v>
      </c>
      <c r="CL1661" s="147" cm="1">
        <f t="array" ref="CL1661">INDEX($K:$P,ROW(),MATCH(CL$3,$K$2:$P$2,0))</f>
        <v>50</v>
      </c>
      <c r="CN1661" s="147"/>
      <c r="CO1661" s="147" t="e" cm="1">
        <f t="array" ref="CO1661">INDEX($K:$P,ROW(),MATCH(CO$3,$K$2:$P$2,0))</f>
        <v>#N/A</v>
      </c>
      <c r="CP1661" s="147" t="e" cm="1">
        <f t="array" ref="CP1661">INDEX($K:$P,ROW(),MATCH(CP$3,$K$2:$P$2,0))</f>
        <v>#N/A</v>
      </c>
      <c r="CQ1661" s="147" t="e" cm="1">
        <f t="array" ref="CQ1661">INDEX($K:$P,ROW(),MATCH(CQ$3,$K$2:$P$2,0))</f>
        <v>#N/A</v>
      </c>
      <c r="CR1661" s="147" t="e" cm="1">
        <f t="array" ref="CR1661">INDEX($K:$P,ROW(),MATCH(CR$3,$K$2:$P$2,0))</f>
        <v>#N/A</v>
      </c>
      <c r="CS1661" s="147" t="e" cm="1">
        <f t="array" ref="CS1661">INDEX($K:$P,ROW(),MATCH(CS$3,$K$2:$P$2,0))</f>
        <v>#N/A</v>
      </c>
      <c r="CT1661" s="147" t="e" cm="1">
        <f t="array" ref="CT1661">INDEX($K:$P,ROW(),MATCH(CT$3,$K$2:$P$2,0))</f>
        <v>#N/A</v>
      </c>
      <c r="CU1661" s="147" t="e" cm="1">
        <f t="array" ref="CU1661">INDEX($K:$P,ROW(),MATCH(CU$3,$K$2:$P$2,0))</f>
        <v>#N/A</v>
      </c>
      <c r="CV1661" s="147" t="e" cm="1">
        <f t="array" ref="CV1661">INDEX($K:$P,ROW(),MATCH(CV$3,$K$2:$P$2,0))</f>
        <v>#N/A</v>
      </c>
      <c r="CW1661" s="147" t="e" cm="1">
        <f t="array" ref="CW1661">INDEX($K:$P,ROW(),MATCH(CW$3,$K$2:$P$2,0))</f>
        <v>#N/A</v>
      </c>
      <c r="CX1661" s="147" t="e" cm="1">
        <f t="array" ref="CX1661">INDEX($K:$P,ROW(),MATCH(CX$3,$K$2:$P$2,0))</f>
        <v>#N/A</v>
      </c>
      <c r="CY1661" s="147" t="e" cm="1">
        <f t="array" ref="CY1661">INDEX($K:$P,ROW(),MATCH(CY$3,$K$2:$P$2,0))</f>
        <v>#N/A</v>
      </c>
      <c r="CZ1661" s="147" t="e" cm="1">
        <f t="array" ref="CZ1661">INDEX($K:$P,ROW(),MATCH(CZ$3,$K$2:$P$2,0))</f>
        <v>#N/A</v>
      </c>
      <c r="DA1661" s="147" t="e" cm="1">
        <f t="array" ref="DA1661">INDEX($K:$P,ROW(),MATCH(DA$3,$K$2:$P$2,0))</f>
        <v>#N/A</v>
      </c>
      <c r="DB1661" s="147" t="e" cm="1">
        <f t="array" ref="DB1661">INDEX($K:$P,ROW(),MATCH(DB$3,$K$2:$P$2,0))</f>
        <v>#N/A</v>
      </c>
      <c r="DC1661" s="147" t="e" cm="1">
        <f t="array" ref="DC1661">INDEX($K:$P,ROW(),MATCH(DC$3,$K$2:$P$2,0))</f>
        <v>#N/A</v>
      </c>
      <c r="DD1661" s="147" t="e" cm="1">
        <f t="array" ref="DD1661">INDEX($K:$P,ROW(),MATCH(DD$3,$K$2:$P$2,0))</f>
        <v>#N/A</v>
      </c>
      <c r="DE1661" s="147" t="e" cm="1">
        <f t="array" ref="DE1661">INDEX($K:$P,ROW(),MATCH(DE$3,$K$2:$P$2,0))</f>
        <v>#N/A</v>
      </c>
      <c r="DF1661" s="147" t="e" cm="1">
        <f t="array" ref="DF1661">INDEX($K:$P,ROW(),MATCH(DF$3,$K$2:$P$2,0))</f>
        <v>#N/A</v>
      </c>
      <c r="DG1661" s="147" t="e" cm="1">
        <f t="array" ref="DG1661">INDEX($K:$P,ROW(),MATCH(DG$3,$K$2:$P$2,0))</f>
        <v>#N/A</v>
      </c>
      <c r="DH1661" s="147" t="e" cm="1">
        <f t="array" ref="DH1661">INDEX($K:$P,ROW(),MATCH(DH$3,$K$2:$P$2,0))</f>
        <v>#N/A</v>
      </c>
      <c r="DI1661" s="147" t="e" cm="1">
        <f t="array" ref="DI1661">INDEX($K:$P,ROW(),MATCH(DI$3,$K$2:$P$2,0))</f>
        <v>#N/A</v>
      </c>
      <c r="DJ1661" s="147" t="e" cm="1">
        <f t="array" ref="DJ1661">INDEX($K:$P,ROW(),MATCH(DJ$3,$K$2:$P$2,0))</f>
        <v>#N/A</v>
      </c>
      <c r="DK1661" s="147" t="e" cm="1">
        <f t="array" ref="DK1661">INDEX($K:$P,ROW(),MATCH(DK$3,$K$2:$P$2,0))</f>
        <v>#N/A</v>
      </c>
      <c r="DL1661" s="147" t="e" cm="1">
        <f t="array" ref="DL1661">INDEX($K:$P,ROW(),MATCH(DL$3,$K$2:$P$2,0))</f>
        <v>#N/A</v>
      </c>
    </row>
    <row r="1662" spans="1:116" x14ac:dyDescent="0.4">
      <c r="A1662" s="12"/>
      <c r="B1662" s="339"/>
      <c r="C1662" s="339"/>
      <c r="D1662" s="337" t="s">
        <v>518</v>
      </c>
      <c r="E1662" s="337" t="str">
        <f t="shared" si="2193"/>
        <v>1662 SPLIT-SV-VR</v>
      </c>
      <c r="G1662" s="145" t="str">
        <f>G1653</f>
        <v>Product B</v>
      </c>
      <c r="H1662" s="12"/>
      <c r="I1662" s="60"/>
      <c r="J1662" s="60"/>
      <c r="K1662" s="61">
        <v>100</v>
      </c>
      <c r="L1662" s="61">
        <v>100</v>
      </c>
      <c r="M1662" s="61">
        <v>100</v>
      </c>
      <c r="N1662" s="61">
        <v>100</v>
      </c>
      <c r="O1662" s="61">
        <v>100</v>
      </c>
      <c r="P1662" s="61">
        <v>100</v>
      </c>
      <c r="R1662" s="13"/>
      <c r="S1662" s="147" cm="1">
        <f t="array" ref="S1662">INDEX($K:$P,ROW(),MATCH(S$3,$K$2:$P$2,0))</f>
        <v>100</v>
      </c>
      <c r="T1662" s="147" cm="1">
        <f t="array" ref="T1662">INDEX($K:$P,ROW(),MATCH(T$3,$K$2:$P$2,0))</f>
        <v>100</v>
      </c>
      <c r="U1662" s="147" cm="1">
        <f t="array" ref="U1662">INDEX($K:$P,ROW(),MATCH(U$3,$K$2:$P$2,0))</f>
        <v>100</v>
      </c>
      <c r="V1662" s="147" cm="1">
        <f t="array" ref="V1662">INDEX($K:$P,ROW(),MATCH(V$3,$K$2:$P$2,0))</f>
        <v>100</v>
      </c>
      <c r="W1662" s="147" cm="1">
        <f t="array" ref="W1662">INDEX($K:$P,ROW(),MATCH(W$3,$K$2:$P$2,0))</f>
        <v>100</v>
      </c>
      <c r="X1662" s="147" cm="1">
        <f t="array" ref="X1662">INDEX($K:$P,ROW(),MATCH(X$3,$K$2:$P$2,0))</f>
        <v>100</v>
      </c>
      <c r="Y1662" s="147" cm="1">
        <f t="array" ref="Y1662">INDEX($K:$P,ROW(),MATCH(Y$3,$K$2:$P$2,0))</f>
        <v>100</v>
      </c>
      <c r="Z1662" s="147" cm="1">
        <f t="array" ref="Z1662">INDEX($K:$P,ROW(),MATCH(Z$3,$K$2:$P$2,0))</f>
        <v>100</v>
      </c>
      <c r="AA1662" s="147" cm="1">
        <f t="array" ref="AA1662">INDEX($K:$P,ROW(),MATCH(AA$3,$K$2:$P$2,0))</f>
        <v>100</v>
      </c>
      <c r="AB1662" s="147" cm="1">
        <f t="array" ref="AB1662">INDEX($K:$P,ROW(),MATCH(AB$3,$K$2:$P$2,0))</f>
        <v>100</v>
      </c>
      <c r="AC1662" s="147" cm="1">
        <f t="array" ref="AC1662">INDEX($K:$P,ROW(),MATCH(AC$3,$K$2:$P$2,0))</f>
        <v>100</v>
      </c>
      <c r="AD1662" s="147" cm="1">
        <f t="array" ref="AD1662">INDEX($K:$P,ROW(),MATCH(AD$3,$K$2:$P$2,0))</f>
        <v>100</v>
      </c>
      <c r="AE1662" s="147" cm="1">
        <f t="array" ref="AE1662">INDEX($K:$P,ROW(),MATCH(AE$3,$K$2:$P$2,0))</f>
        <v>100</v>
      </c>
      <c r="AF1662" s="147" cm="1">
        <f t="array" ref="AF1662">INDEX($K:$P,ROW(),MATCH(AF$3,$K$2:$P$2,0))</f>
        <v>100</v>
      </c>
      <c r="AG1662" s="147" cm="1">
        <f t="array" ref="AG1662">INDEX($K:$P,ROW(),MATCH(AG$3,$K$2:$P$2,0))</f>
        <v>100</v>
      </c>
      <c r="AH1662" s="147" cm="1">
        <f t="array" ref="AH1662">INDEX($K:$P,ROW(),MATCH(AH$3,$K$2:$P$2,0))</f>
        <v>100</v>
      </c>
      <c r="AI1662" s="147" cm="1">
        <f t="array" ref="AI1662">INDEX($K:$P,ROW(),MATCH(AI$3,$K$2:$P$2,0))</f>
        <v>100</v>
      </c>
      <c r="AJ1662" s="147" cm="1">
        <f t="array" ref="AJ1662">INDEX($K:$P,ROW(),MATCH(AJ$3,$K$2:$P$2,0))</f>
        <v>100</v>
      </c>
      <c r="AK1662" s="147" cm="1">
        <f t="array" ref="AK1662">INDEX($K:$P,ROW(),MATCH(AK$3,$K$2:$P$2,0))</f>
        <v>100</v>
      </c>
      <c r="AL1662" s="147" cm="1">
        <f t="array" ref="AL1662">INDEX($K:$P,ROW(),MATCH(AL$3,$K$2:$P$2,0))</f>
        <v>100</v>
      </c>
      <c r="AM1662" s="147" cm="1">
        <f t="array" ref="AM1662">INDEX($K:$P,ROW(),MATCH(AM$3,$K$2:$P$2,0))</f>
        <v>100</v>
      </c>
      <c r="AN1662" s="147" cm="1">
        <f t="array" ref="AN1662">INDEX($K:$P,ROW(),MATCH(AN$3,$K$2:$P$2,0))</f>
        <v>100</v>
      </c>
      <c r="AO1662" s="147" cm="1">
        <f t="array" ref="AO1662">INDEX($K:$P,ROW(),MATCH(AO$3,$K$2:$P$2,0))</f>
        <v>100</v>
      </c>
      <c r="AP1662" s="147" cm="1">
        <f t="array" ref="AP1662">INDEX($K:$P,ROW(),MATCH(AP$3,$K$2:$P$2,0))</f>
        <v>100</v>
      </c>
      <c r="AQ1662" s="147" cm="1">
        <f t="array" ref="AQ1662">INDEX($K:$P,ROW(),MATCH(AQ$3,$K$2:$P$2,0))</f>
        <v>100</v>
      </c>
      <c r="AR1662" s="147" cm="1">
        <f t="array" ref="AR1662">INDEX($K:$P,ROW(),MATCH(AR$3,$K$2:$P$2,0))</f>
        <v>100</v>
      </c>
      <c r="AS1662" s="147" cm="1">
        <f t="array" ref="AS1662">INDEX($K:$P,ROW(),MATCH(AS$3,$K$2:$P$2,0))</f>
        <v>100</v>
      </c>
      <c r="AT1662" s="147" cm="1">
        <f t="array" ref="AT1662">INDEX($K:$P,ROW(),MATCH(AT$3,$K$2:$P$2,0))</f>
        <v>100</v>
      </c>
      <c r="AU1662" s="147" cm="1">
        <f t="array" ref="AU1662">INDEX($K:$P,ROW(),MATCH(AU$3,$K$2:$P$2,0))</f>
        <v>100</v>
      </c>
      <c r="AV1662" s="147" cm="1">
        <f t="array" ref="AV1662">INDEX($K:$P,ROW(),MATCH(AV$3,$K$2:$P$2,0))</f>
        <v>100</v>
      </c>
      <c r="AW1662" s="147" cm="1">
        <f t="array" ref="AW1662">INDEX($K:$P,ROW(),MATCH(AW$3,$K$2:$P$2,0))</f>
        <v>100</v>
      </c>
      <c r="AX1662" s="147" cm="1">
        <f t="array" ref="AX1662">INDEX($K:$P,ROW(),MATCH(AX$3,$K$2:$P$2,0))</f>
        <v>100</v>
      </c>
      <c r="AY1662" s="147" cm="1">
        <f t="array" ref="AY1662">INDEX($K:$P,ROW(),MATCH(AY$3,$K$2:$P$2,0))</f>
        <v>100</v>
      </c>
      <c r="AZ1662" s="147" cm="1">
        <f t="array" ref="AZ1662">INDEX($K:$P,ROW(),MATCH(AZ$3,$K$2:$P$2,0))</f>
        <v>100</v>
      </c>
      <c r="BA1662" s="147" cm="1">
        <f t="array" ref="BA1662">INDEX($K:$P,ROW(),MATCH(BA$3,$K$2:$P$2,0))</f>
        <v>100</v>
      </c>
      <c r="BB1662" s="147" cm="1">
        <f t="array" ref="BB1662">INDEX($K:$P,ROW(),MATCH(BB$3,$K$2:$P$2,0))</f>
        <v>100</v>
      </c>
      <c r="BC1662" s="147" cm="1">
        <f t="array" ref="BC1662">INDEX($K:$P,ROW(),MATCH(BC$3,$K$2:$P$2,0))</f>
        <v>100</v>
      </c>
      <c r="BD1662" s="147" cm="1">
        <f t="array" ref="BD1662">INDEX($K:$P,ROW(),MATCH(BD$3,$K$2:$P$2,0))</f>
        <v>100</v>
      </c>
      <c r="BE1662" s="147" cm="1">
        <f t="array" ref="BE1662">INDEX($K:$P,ROW(),MATCH(BE$3,$K$2:$P$2,0))</f>
        <v>100</v>
      </c>
      <c r="BF1662" s="147" cm="1">
        <f t="array" ref="BF1662">INDEX($K:$P,ROW(),MATCH(BF$3,$K$2:$P$2,0))</f>
        <v>100</v>
      </c>
      <c r="BG1662" s="147" cm="1">
        <f t="array" ref="BG1662">INDEX($K:$P,ROW(),MATCH(BG$3,$K$2:$P$2,0))</f>
        <v>100</v>
      </c>
      <c r="BH1662" s="147" cm="1">
        <f t="array" ref="BH1662">INDEX($K:$P,ROW(),MATCH(BH$3,$K$2:$P$2,0))</f>
        <v>100</v>
      </c>
      <c r="BI1662" s="147" cm="1">
        <f t="array" ref="BI1662">INDEX($K:$P,ROW(),MATCH(BI$3,$K$2:$P$2,0))</f>
        <v>100</v>
      </c>
      <c r="BJ1662" s="147" cm="1">
        <f t="array" ref="BJ1662">INDEX($K:$P,ROW(),MATCH(BJ$3,$K$2:$P$2,0))</f>
        <v>100</v>
      </c>
      <c r="BK1662" s="147" cm="1">
        <f t="array" ref="BK1662">INDEX($K:$P,ROW(),MATCH(BK$3,$K$2:$P$2,0))</f>
        <v>100</v>
      </c>
      <c r="BL1662" s="147" cm="1">
        <f t="array" ref="BL1662">INDEX($K:$P,ROW(),MATCH(BL$3,$K$2:$P$2,0))</f>
        <v>100</v>
      </c>
      <c r="BM1662" s="147" cm="1">
        <f t="array" ref="BM1662">INDEX($K:$P,ROW(),MATCH(BM$3,$K$2:$P$2,0))</f>
        <v>100</v>
      </c>
      <c r="BN1662" s="147" cm="1">
        <f t="array" ref="BN1662">INDEX($K:$P,ROW(),MATCH(BN$3,$K$2:$P$2,0))</f>
        <v>100</v>
      </c>
      <c r="BO1662" s="147" cm="1">
        <f t="array" ref="BO1662">INDEX($K:$P,ROW(),MATCH(BO$3,$K$2:$P$2,0))</f>
        <v>100</v>
      </c>
      <c r="BP1662" s="147" cm="1">
        <f t="array" ref="BP1662">INDEX($K:$P,ROW(),MATCH(BP$3,$K$2:$P$2,0))</f>
        <v>100</v>
      </c>
      <c r="BQ1662" s="147" cm="1">
        <f t="array" ref="BQ1662">INDEX($K:$P,ROW(),MATCH(BQ$3,$K$2:$P$2,0))</f>
        <v>100</v>
      </c>
      <c r="BR1662" s="147" cm="1">
        <f t="array" ref="BR1662">INDEX($K:$P,ROW(),MATCH(BR$3,$K$2:$P$2,0))</f>
        <v>100</v>
      </c>
      <c r="BS1662" s="147" cm="1">
        <f t="array" ref="BS1662">INDEX($K:$P,ROW(),MATCH(BS$3,$K$2:$P$2,0))</f>
        <v>100</v>
      </c>
      <c r="BT1662" s="147" cm="1">
        <f t="array" ref="BT1662">INDEX($K:$P,ROW(),MATCH(BT$3,$K$2:$P$2,0))</f>
        <v>100</v>
      </c>
      <c r="BU1662" s="147" cm="1">
        <f t="array" ref="BU1662">INDEX($K:$P,ROW(),MATCH(BU$3,$K$2:$P$2,0))</f>
        <v>100</v>
      </c>
      <c r="BV1662" s="147" cm="1">
        <f t="array" ref="BV1662">INDEX($K:$P,ROW(),MATCH(BV$3,$K$2:$P$2,0))</f>
        <v>100</v>
      </c>
      <c r="BW1662" s="147" cm="1">
        <f t="array" ref="BW1662">INDEX($K:$P,ROW(),MATCH(BW$3,$K$2:$P$2,0))</f>
        <v>100</v>
      </c>
      <c r="BX1662" s="147" cm="1">
        <f t="array" ref="BX1662">INDEX($K:$P,ROW(),MATCH(BX$3,$K$2:$P$2,0))</f>
        <v>100</v>
      </c>
      <c r="BY1662" s="147" cm="1">
        <f t="array" ref="BY1662">INDEX($K:$P,ROW(),MATCH(BY$3,$K$2:$P$2,0))</f>
        <v>100</v>
      </c>
      <c r="BZ1662" s="147" cm="1">
        <f t="array" ref="BZ1662">INDEX($K:$P,ROW(),MATCH(BZ$3,$K$2:$P$2,0))</f>
        <v>100</v>
      </c>
      <c r="CA1662" s="147" cm="1">
        <f t="array" ref="CA1662">INDEX($K:$P,ROW(),MATCH(CA$3,$K$2:$P$2,0))</f>
        <v>100</v>
      </c>
      <c r="CB1662" s="147" cm="1">
        <f t="array" ref="CB1662">INDEX($K:$P,ROW(),MATCH(CB$3,$K$2:$P$2,0))</f>
        <v>100</v>
      </c>
      <c r="CC1662" s="147" cm="1">
        <f t="array" ref="CC1662">INDEX($K:$P,ROW(),MATCH(CC$3,$K$2:$P$2,0))</f>
        <v>100</v>
      </c>
      <c r="CD1662" s="147" cm="1">
        <f t="array" ref="CD1662">INDEX($K:$P,ROW(),MATCH(CD$3,$K$2:$P$2,0))</f>
        <v>100</v>
      </c>
      <c r="CE1662" s="147" cm="1">
        <f t="array" ref="CE1662">INDEX($K:$P,ROW(),MATCH(CE$3,$K$2:$P$2,0))</f>
        <v>100</v>
      </c>
      <c r="CF1662" s="147" cm="1">
        <f t="array" ref="CF1662">INDEX($K:$P,ROW(),MATCH(CF$3,$K$2:$P$2,0))</f>
        <v>100</v>
      </c>
      <c r="CG1662" s="147" cm="1">
        <f t="array" ref="CG1662">INDEX($K:$P,ROW(),MATCH(CG$3,$K$2:$P$2,0))</f>
        <v>100</v>
      </c>
      <c r="CH1662" s="147" cm="1">
        <f t="array" ref="CH1662">INDEX($K:$P,ROW(),MATCH(CH$3,$K$2:$P$2,0))</f>
        <v>100</v>
      </c>
      <c r="CI1662" s="147" cm="1">
        <f t="array" ref="CI1662">INDEX($K:$P,ROW(),MATCH(CI$3,$K$2:$P$2,0))</f>
        <v>100</v>
      </c>
      <c r="CJ1662" s="147" cm="1">
        <f t="array" ref="CJ1662">INDEX($K:$P,ROW(),MATCH(CJ$3,$K$2:$P$2,0))</f>
        <v>100</v>
      </c>
      <c r="CK1662" s="147" cm="1">
        <f t="array" ref="CK1662">INDEX($K:$P,ROW(),MATCH(CK$3,$K$2:$P$2,0))</f>
        <v>100</v>
      </c>
      <c r="CL1662" s="147" cm="1">
        <f t="array" ref="CL1662">INDEX($K:$P,ROW(),MATCH(CL$3,$K$2:$P$2,0))</f>
        <v>100</v>
      </c>
      <c r="CN1662" s="147"/>
      <c r="CO1662" s="147" t="e" cm="1">
        <f t="array" ref="CO1662">INDEX($K:$P,ROW(),MATCH(CO$3,$K$2:$P$2,0))</f>
        <v>#N/A</v>
      </c>
      <c r="CP1662" s="147" t="e" cm="1">
        <f t="array" ref="CP1662">INDEX($K:$P,ROW(),MATCH(CP$3,$K$2:$P$2,0))</f>
        <v>#N/A</v>
      </c>
      <c r="CQ1662" s="147" t="e" cm="1">
        <f t="array" ref="CQ1662">INDEX($K:$P,ROW(),MATCH(CQ$3,$K$2:$P$2,0))</f>
        <v>#N/A</v>
      </c>
      <c r="CR1662" s="147" t="e" cm="1">
        <f t="array" ref="CR1662">INDEX($K:$P,ROW(),MATCH(CR$3,$K$2:$P$2,0))</f>
        <v>#N/A</v>
      </c>
      <c r="CS1662" s="147" t="e" cm="1">
        <f t="array" ref="CS1662">INDEX($K:$P,ROW(),MATCH(CS$3,$K$2:$P$2,0))</f>
        <v>#N/A</v>
      </c>
      <c r="CT1662" s="147" t="e" cm="1">
        <f t="array" ref="CT1662">INDEX($K:$P,ROW(),MATCH(CT$3,$K$2:$P$2,0))</f>
        <v>#N/A</v>
      </c>
      <c r="CU1662" s="147" t="e" cm="1">
        <f t="array" ref="CU1662">INDEX($K:$P,ROW(),MATCH(CU$3,$K$2:$P$2,0))</f>
        <v>#N/A</v>
      </c>
      <c r="CV1662" s="147" t="e" cm="1">
        <f t="array" ref="CV1662">INDEX($K:$P,ROW(),MATCH(CV$3,$K$2:$P$2,0))</f>
        <v>#N/A</v>
      </c>
      <c r="CW1662" s="147" t="e" cm="1">
        <f t="array" ref="CW1662">INDEX($K:$P,ROW(),MATCH(CW$3,$K$2:$P$2,0))</f>
        <v>#N/A</v>
      </c>
      <c r="CX1662" s="147" t="e" cm="1">
        <f t="array" ref="CX1662">INDEX($K:$P,ROW(),MATCH(CX$3,$K$2:$P$2,0))</f>
        <v>#N/A</v>
      </c>
      <c r="CY1662" s="147" t="e" cm="1">
        <f t="array" ref="CY1662">INDEX($K:$P,ROW(),MATCH(CY$3,$K$2:$P$2,0))</f>
        <v>#N/A</v>
      </c>
      <c r="CZ1662" s="147" t="e" cm="1">
        <f t="array" ref="CZ1662">INDEX($K:$P,ROW(),MATCH(CZ$3,$K$2:$P$2,0))</f>
        <v>#N/A</v>
      </c>
      <c r="DA1662" s="147" t="e" cm="1">
        <f t="array" ref="DA1662">INDEX($K:$P,ROW(),MATCH(DA$3,$K$2:$P$2,0))</f>
        <v>#N/A</v>
      </c>
      <c r="DB1662" s="147" t="e" cm="1">
        <f t="array" ref="DB1662">INDEX($K:$P,ROW(),MATCH(DB$3,$K$2:$P$2,0))</f>
        <v>#N/A</v>
      </c>
      <c r="DC1662" s="147" t="e" cm="1">
        <f t="array" ref="DC1662">INDEX($K:$P,ROW(),MATCH(DC$3,$K$2:$P$2,0))</f>
        <v>#N/A</v>
      </c>
      <c r="DD1662" s="147" t="e" cm="1">
        <f t="array" ref="DD1662">INDEX($K:$P,ROW(),MATCH(DD$3,$K$2:$P$2,0))</f>
        <v>#N/A</v>
      </c>
      <c r="DE1662" s="147" t="e" cm="1">
        <f t="array" ref="DE1662">INDEX($K:$P,ROW(),MATCH(DE$3,$K$2:$P$2,0))</f>
        <v>#N/A</v>
      </c>
      <c r="DF1662" s="147" t="e" cm="1">
        <f t="array" ref="DF1662">INDEX($K:$P,ROW(),MATCH(DF$3,$K$2:$P$2,0))</f>
        <v>#N/A</v>
      </c>
      <c r="DG1662" s="147" t="e" cm="1">
        <f t="array" ref="DG1662">INDEX($K:$P,ROW(),MATCH(DG$3,$K$2:$P$2,0))</f>
        <v>#N/A</v>
      </c>
      <c r="DH1662" s="147" t="e" cm="1">
        <f t="array" ref="DH1662">INDEX($K:$P,ROW(),MATCH(DH$3,$K$2:$P$2,0))</f>
        <v>#N/A</v>
      </c>
      <c r="DI1662" s="147" t="e" cm="1">
        <f t="array" ref="DI1662">INDEX($K:$P,ROW(),MATCH(DI$3,$K$2:$P$2,0))</f>
        <v>#N/A</v>
      </c>
      <c r="DJ1662" s="147" t="e" cm="1">
        <f t="array" ref="DJ1662">INDEX($K:$P,ROW(),MATCH(DJ$3,$K$2:$P$2,0))</f>
        <v>#N/A</v>
      </c>
      <c r="DK1662" s="147" t="e" cm="1">
        <f t="array" ref="DK1662">INDEX($K:$P,ROW(),MATCH(DK$3,$K$2:$P$2,0))</f>
        <v>#N/A</v>
      </c>
      <c r="DL1662" s="147" t="e" cm="1">
        <f t="array" ref="DL1662">INDEX($K:$P,ROW(),MATCH(DL$3,$K$2:$P$2,0))</f>
        <v>#N/A</v>
      </c>
    </row>
    <row r="1663" spans="1:116" x14ac:dyDescent="0.4">
      <c r="A1663" s="12"/>
      <c r="B1663" s="339"/>
      <c r="C1663" s="339"/>
      <c r="D1663" s="337" t="s">
        <v>518</v>
      </c>
      <c r="E1663" s="337" t="str">
        <f t="shared" si="2193"/>
        <v>1663 SPLIT-SV-VR</v>
      </c>
      <c r="G1663" s="95"/>
      <c r="H1663" s="12"/>
      <c r="I1663" s="60"/>
      <c r="J1663" s="60"/>
      <c r="K1663" s="12"/>
      <c r="L1663" s="12"/>
      <c r="M1663" s="12"/>
      <c r="N1663" s="12"/>
      <c r="O1663" s="12"/>
      <c r="P1663" s="12"/>
      <c r="R1663" s="13"/>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c r="CN1663" s="76"/>
      <c r="CO1663" s="76"/>
      <c r="CP1663" s="76"/>
      <c r="CQ1663" s="76"/>
      <c r="CR1663" s="76"/>
      <c r="CS1663" s="76"/>
      <c r="CT1663" s="76"/>
      <c r="CU1663" s="76"/>
      <c r="CV1663" s="76"/>
      <c r="CW1663" s="76"/>
      <c r="CX1663" s="76"/>
      <c r="CY1663" s="76"/>
      <c r="CZ1663" s="76"/>
      <c r="DA1663" s="76"/>
      <c r="DB1663" s="76"/>
      <c r="DC1663" s="76"/>
      <c r="DD1663" s="76"/>
      <c r="DE1663" s="76"/>
      <c r="DF1663" s="76"/>
      <c r="DG1663" s="76"/>
      <c r="DH1663" s="76"/>
      <c r="DI1663" s="76"/>
      <c r="DJ1663" s="76"/>
      <c r="DK1663" s="76"/>
      <c r="DL1663" s="76"/>
    </row>
    <row r="1664" spans="1:116" x14ac:dyDescent="0.4">
      <c r="A1664" s="12"/>
      <c r="B1664" s="339"/>
      <c r="C1664" s="339"/>
      <c r="D1664" s="337" t="s">
        <v>518</v>
      </c>
      <c r="E1664" s="337" t="str">
        <f t="shared" si="2193"/>
        <v>1664 SPLIT-SV-VR</v>
      </c>
      <c r="G1664" s="95" t="s">
        <v>522</v>
      </c>
      <c r="H1664" s="12"/>
      <c r="I1664" s="60"/>
      <c r="J1664" s="60"/>
      <c r="K1664" s="12"/>
      <c r="L1664" s="12"/>
      <c r="M1664" s="12"/>
      <c r="N1664" s="12"/>
      <c r="O1664" s="12"/>
      <c r="P1664" s="12"/>
      <c r="R1664" s="13"/>
      <c r="S1664" s="76"/>
      <c r="T1664" s="76"/>
      <c r="U1664" s="76"/>
      <c r="V1664" s="76"/>
      <c r="W1664" s="76"/>
      <c r="X1664" s="76"/>
      <c r="Y1664" s="76"/>
      <c r="Z1664" s="76"/>
      <c r="AA1664" s="76"/>
      <c r="AB1664" s="76"/>
      <c r="AC1664" s="76"/>
      <c r="AD1664" s="76"/>
      <c r="AE1664" s="76"/>
      <c r="AF1664" s="76"/>
      <c r="AG1664" s="76"/>
      <c r="AH1664" s="76"/>
      <c r="AI1664" s="76"/>
      <c r="AJ1664" s="76"/>
      <c r="AK1664" s="76"/>
      <c r="AL1664" s="76"/>
      <c r="AM1664" s="76"/>
      <c r="AN1664" s="76"/>
      <c r="AO1664" s="76"/>
      <c r="AP1664" s="76"/>
      <c r="AQ1664" s="76"/>
      <c r="AR1664" s="76"/>
      <c r="AS1664" s="76"/>
      <c r="AT1664" s="76"/>
      <c r="AU1664" s="76"/>
      <c r="AV1664" s="76"/>
      <c r="AW1664" s="76"/>
      <c r="AX1664" s="76"/>
      <c r="AY1664" s="76"/>
      <c r="AZ1664" s="76"/>
      <c r="BA1664" s="76"/>
      <c r="BB1664" s="76"/>
      <c r="BC1664" s="76"/>
      <c r="BD1664" s="76"/>
      <c r="BE1664" s="76"/>
      <c r="BF1664" s="76"/>
      <c r="BG1664" s="76"/>
      <c r="BH1664" s="76"/>
      <c r="BI1664" s="76"/>
      <c r="BJ1664" s="76"/>
      <c r="BK1664" s="76"/>
      <c r="BL1664" s="76"/>
      <c r="BM1664" s="76"/>
      <c r="BN1664" s="76"/>
      <c r="BO1664" s="76"/>
      <c r="BP1664" s="76"/>
      <c r="BQ1664" s="76"/>
      <c r="BR1664" s="76"/>
      <c r="BS1664" s="76"/>
      <c r="BT1664" s="76"/>
      <c r="BU1664" s="76"/>
      <c r="BV1664" s="76"/>
      <c r="BW1664" s="76"/>
      <c r="BX1664" s="76"/>
      <c r="BY1664" s="76"/>
      <c r="BZ1664" s="76"/>
      <c r="CA1664" s="76"/>
      <c r="CB1664" s="76"/>
      <c r="CC1664" s="76"/>
      <c r="CD1664" s="76"/>
      <c r="CE1664" s="76"/>
      <c r="CF1664" s="76"/>
      <c r="CG1664" s="76"/>
      <c r="CH1664" s="76"/>
      <c r="CI1664" s="76"/>
      <c r="CJ1664" s="76"/>
      <c r="CK1664" s="76"/>
      <c r="CL1664" s="76"/>
      <c r="CN1664" s="76"/>
      <c r="CO1664" s="76"/>
      <c r="CP1664" s="76"/>
      <c r="CQ1664" s="76"/>
      <c r="CR1664" s="76"/>
      <c r="CS1664" s="76"/>
      <c r="CT1664" s="76"/>
      <c r="CU1664" s="76"/>
      <c r="CV1664" s="76"/>
      <c r="CW1664" s="76"/>
      <c r="CX1664" s="76"/>
      <c r="CY1664" s="76"/>
      <c r="CZ1664" s="76"/>
      <c r="DA1664" s="76"/>
      <c r="DB1664" s="76"/>
      <c r="DC1664" s="76"/>
      <c r="DD1664" s="76"/>
      <c r="DE1664" s="76"/>
      <c r="DF1664" s="76"/>
      <c r="DG1664" s="76"/>
      <c r="DH1664" s="76"/>
      <c r="DI1664" s="76"/>
      <c r="DJ1664" s="76"/>
      <c r="DK1664" s="76"/>
      <c r="DL1664" s="76"/>
    </row>
    <row r="1665" spans="1:116" x14ac:dyDescent="0.4">
      <c r="A1665" s="12"/>
      <c r="B1665" s="339"/>
      <c r="C1665" s="339"/>
      <c r="D1665" s="337" t="s">
        <v>518</v>
      </c>
      <c r="E1665" s="337" t="str">
        <f t="shared" si="2193"/>
        <v>1665 SPLIT-SV-VR</v>
      </c>
      <c r="G1665" s="158" t="str">
        <f>G1661</f>
        <v>Product A</v>
      </c>
      <c r="H1665" s="12"/>
      <c r="I1665" s="60"/>
      <c r="J1665" s="60"/>
      <c r="K1665" s="53">
        <f ca="1">SUMIF($3:$3,K$2,1665:1665)</f>
        <v>-1500000</v>
      </c>
      <c r="L1665" s="53">
        <f ca="1">SUMIF($3:$3,L$2,1665:1665)</f>
        <v>-1500000</v>
      </c>
      <c r="M1665" s="53">
        <f ca="1">SUMIF($3:$3,M$2,1665:1665)</f>
        <v>-1500000</v>
      </c>
      <c r="N1665" s="53">
        <f ca="1">SUMIF($3:$3,N$2,1665:1665)</f>
        <v>-1500000</v>
      </c>
      <c r="O1665" s="53">
        <f ca="1">SUMIF($3:$3,O$2,1665:1665)</f>
        <v>-1500000</v>
      </c>
      <c r="P1665" s="53">
        <f ca="1">SUMIF($3:$3,P$2,1665:1665)</f>
        <v>-1500000</v>
      </c>
      <c r="R1665" s="13"/>
      <c r="S1665" s="80">
        <f ca="1">-S1648*S1661</f>
        <v>-125000</v>
      </c>
      <c r="T1665" s="80">
        <f t="shared" ref="T1665:CE1674" ca="1" si="2194">-T1648*T1661</f>
        <v>-125000</v>
      </c>
      <c r="U1665" s="80">
        <f t="shared" ca="1" si="2194"/>
        <v>-125000</v>
      </c>
      <c r="V1665" s="80">
        <f t="shared" ca="1" si="2194"/>
        <v>-125000</v>
      </c>
      <c r="W1665" s="80">
        <f t="shared" ca="1" si="2194"/>
        <v>-125000</v>
      </c>
      <c r="X1665" s="80">
        <f t="shared" ca="1" si="2194"/>
        <v>-125000</v>
      </c>
      <c r="Y1665" s="80">
        <f t="shared" ca="1" si="2194"/>
        <v>-125000</v>
      </c>
      <c r="Z1665" s="80">
        <f t="shared" ca="1" si="2194"/>
        <v>-125000</v>
      </c>
      <c r="AA1665" s="80">
        <f t="shared" ca="1" si="2194"/>
        <v>-125000</v>
      </c>
      <c r="AB1665" s="80">
        <f t="shared" ca="1" si="2194"/>
        <v>-125000</v>
      </c>
      <c r="AC1665" s="80">
        <f t="shared" ca="1" si="2194"/>
        <v>-125000</v>
      </c>
      <c r="AD1665" s="80">
        <f t="shared" ca="1" si="2194"/>
        <v>-125000</v>
      </c>
      <c r="AE1665" s="80">
        <f t="shared" ca="1" si="2194"/>
        <v>-125000</v>
      </c>
      <c r="AF1665" s="80">
        <f t="shared" ca="1" si="2194"/>
        <v>-125000</v>
      </c>
      <c r="AG1665" s="80">
        <f t="shared" ca="1" si="2194"/>
        <v>-125000</v>
      </c>
      <c r="AH1665" s="80">
        <f t="shared" ca="1" si="2194"/>
        <v>-125000</v>
      </c>
      <c r="AI1665" s="80">
        <f t="shared" ca="1" si="2194"/>
        <v>-125000</v>
      </c>
      <c r="AJ1665" s="80">
        <f t="shared" ca="1" si="2194"/>
        <v>-125000</v>
      </c>
      <c r="AK1665" s="80">
        <f t="shared" ca="1" si="2194"/>
        <v>-125000</v>
      </c>
      <c r="AL1665" s="80">
        <f t="shared" ca="1" si="2194"/>
        <v>-125000</v>
      </c>
      <c r="AM1665" s="80">
        <f t="shared" ca="1" si="2194"/>
        <v>-125000</v>
      </c>
      <c r="AN1665" s="80">
        <f t="shared" ca="1" si="2194"/>
        <v>-125000</v>
      </c>
      <c r="AO1665" s="80">
        <f t="shared" ca="1" si="2194"/>
        <v>-125000</v>
      </c>
      <c r="AP1665" s="80">
        <f t="shared" ca="1" si="2194"/>
        <v>-125000</v>
      </c>
      <c r="AQ1665" s="80">
        <f t="shared" ca="1" si="2194"/>
        <v>-125000</v>
      </c>
      <c r="AR1665" s="80">
        <f t="shared" ca="1" si="2194"/>
        <v>-125000</v>
      </c>
      <c r="AS1665" s="80">
        <f t="shared" ca="1" si="2194"/>
        <v>-125000</v>
      </c>
      <c r="AT1665" s="80">
        <f t="shared" ca="1" si="2194"/>
        <v>-125000</v>
      </c>
      <c r="AU1665" s="80">
        <f t="shared" ca="1" si="2194"/>
        <v>-125000</v>
      </c>
      <c r="AV1665" s="80">
        <f t="shared" ca="1" si="2194"/>
        <v>-125000</v>
      </c>
      <c r="AW1665" s="80">
        <f t="shared" ca="1" si="2194"/>
        <v>-125000</v>
      </c>
      <c r="AX1665" s="80">
        <f t="shared" ca="1" si="2194"/>
        <v>-125000</v>
      </c>
      <c r="AY1665" s="80">
        <f t="shared" ca="1" si="2194"/>
        <v>-125000</v>
      </c>
      <c r="AZ1665" s="80">
        <f t="shared" ca="1" si="2194"/>
        <v>-125000</v>
      </c>
      <c r="BA1665" s="80">
        <f t="shared" ca="1" si="2194"/>
        <v>-125000</v>
      </c>
      <c r="BB1665" s="80">
        <f t="shared" ca="1" si="2194"/>
        <v>-125000</v>
      </c>
      <c r="BC1665" s="80">
        <f t="shared" ca="1" si="2194"/>
        <v>-125000</v>
      </c>
      <c r="BD1665" s="80">
        <f t="shared" ca="1" si="2194"/>
        <v>-125000</v>
      </c>
      <c r="BE1665" s="80">
        <f t="shared" ca="1" si="2194"/>
        <v>-125000</v>
      </c>
      <c r="BF1665" s="80">
        <f t="shared" ca="1" si="2194"/>
        <v>-125000</v>
      </c>
      <c r="BG1665" s="80">
        <f t="shared" ca="1" si="2194"/>
        <v>-125000</v>
      </c>
      <c r="BH1665" s="80">
        <f t="shared" ca="1" si="2194"/>
        <v>-125000</v>
      </c>
      <c r="BI1665" s="80">
        <f t="shared" ca="1" si="2194"/>
        <v>-125000</v>
      </c>
      <c r="BJ1665" s="80">
        <f t="shared" ca="1" si="2194"/>
        <v>-125000</v>
      </c>
      <c r="BK1665" s="80">
        <f t="shared" ca="1" si="2194"/>
        <v>-125000</v>
      </c>
      <c r="BL1665" s="80">
        <f t="shared" ca="1" si="2194"/>
        <v>-125000</v>
      </c>
      <c r="BM1665" s="80">
        <f t="shared" ca="1" si="2194"/>
        <v>-125000</v>
      </c>
      <c r="BN1665" s="80">
        <f t="shared" ca="1" si="2194"/>
        <v>-125000</v>
      </c>
      <c r="BO1665" s="80">
        <f t="shared" ca="1" si="2194"/>
        <v>-125000</v>
      </c>
      <c r="BP1665" s="80">
        <f t="shared" ca="1" si="2194"/>
        <v>-125000</v>
      </c>
      <c r="BQ1665" s="80">
        <f t="shared" ca="1" si="2194"/>
        <v>-125000</v>
      </c>
      <c r="BR1665" s="80">
        <f t="shared" ca="1" si="2194"/>
        <v>-125000</v>
      </c>
      <c r="BS1665" s="80">
        <f t="shared" ca="1" si="2194"/>
        <v>-125000</v>
      </c>
      <c r="BT1665" s="80">
        <f t="shared" ca="1" si="2194"/>
        <v>-125000</v>
      </c>
      <c r="BU1665" s="80">
        <f t="shared" ca="1" si="2194"/>
        <v>-125000</v>
      </c>
      <c r="BV1665" s="80">
        <f t="shared" ca="1" si="2194"/>
        <v>-125000</v>
      </c>
      <c r="BW1665" s="80">
        <f t="shared" ca="1" si="2194"/>
        <v>-125000</v>
      </c>
      <c r="BX1665" s="80">
        <f t="shared" ca="1" si="2194"/>
        <v>-125000</v>
      </c>
      <c r="BY1665" s="80">
        <f t="shared" ca="1" si="2194"/>
        <v>-125000</v>
      </c>
      <c r="BZ1665" s="80">
        <f t="shared" ca="1" si="2194"/>
        <v>-125000</v>
      </c>
      <c r="CA1665" s="80">
        <f t="shared" ca="1" si="2194"/>
        <v>-125000</v>
      </c>
      <c r="CB1665" s="80">
        <f t="shared" ca="1" si="2194"/>
        <v>-125000</v>
      </c>
      <c r="CC1665" s="80">
        <f t="shared" ca="1" si="2194"/>
        <v>-125000</v>
      </c>
      <c r="CD1665" s="80">
        <f t="shared" ca="1" si="2194"/>
        <v>-125000</v>
      </c>
      <c r="CE1665" s="80">
        <f t="shared" ca="1" si="2194"/>
        <v>-125000</v>
      </c>
      <c r="CF1665" s="80">
        <f t="shared" ref="CF1665:CL1674" ca="1" si="2195">-CF1648*CF1661</f>
        <v>-125000</v>
      </c>
      <c r="CG1665" s="80">
        <f t="shared" ca="1" si="2195"/>
        <v>-125000</v>
      </c>
      <c r="CH1665" s="80">
        <f t="shared" ca="1" si="2195"/>
        <v>-125000</v>
      </c>
      <c r="CI1665" s="80">
        <f t="shared" ca="1" si="2195"/>
        <v>-125000</v>
      </c>
      <c r="CJ1665" s="80">
        <f t="shared" ca="1" si="2195"/>
        <v>-125000</v>
      </c>
      <c r="CK1665" s="80">
        <f t="shared" ca="1" si="2195"/>
        <v>-125000</v>
      </c>
      <c r="CL1665" s="80">
        <f t="shared" ca="1" si="2195"/>
        <v>-125000</v>
      </c>
      <c r="CN1665" s="80"/>
      <c r="CO1665" s="80" t="e">
        <f t="shared" ref="CO1665:DL1674" ca="1" si="2196">-CO1648*CO1661</f>
        <v>#N/A</v>
      </c>
      <c r="CP1665" s="80" t="e">
        <f t="shared" ca="1" si="2196"/>
        <v>#N/A</v>
      </c>
      <c r="CQ1665" s="80" t="e">
        <f t="shared" ca="1" si="2196"/>
        <v>#N/A</v>
      </c>
      <c r="CR1665" s="80" t="e">
        <f t="shared" ca="1" si="2196"/>
        <v>#N/A</v>
      </c>
      <c r="CS1665" s="80" t="e">
        <f t="shared" ca="1" si="2196"/>
        <v>#N/A</v>
      </c>
      <c r="CT1665" s="80" t="e">
        <f t="shared" ca="1" si="2196"/>
        <v>#N/A</v>
      </c>
      <c r="CU1665" s="80" t="e">
        <f t="shared" ca="1" si="2196"/>
        <v>#N/A</v>
      </c>
      <c r="CV1665" s="80" t="e">
        <f t="shared" ca="1" si="2196"/>
        <v>#N/A</v>
      </c>
      <c r="CW1665" s="80" t="e">
        <f t="shared" ca="1" si="2196"/>
        <v>#N/A</v>
      </c>
      <c r="CX1665" s="80" t="e">
        <f t="shared" ca="1" si="2196"/>
        <v>#N/A</v>
      </c>
      <c r="CY1665" s="80" t="e">
        <f t="shared" ca="1" si="2196"/>
        <v>#N/A</v>
      </c>
      <c r="CZ1665" s="80" t="e">
        <f t="shared" ca="1" si="2196"/>
        <v>#N/A</v>
      </c>
      <c r="DA1665" s="80" t="e">
        <f t="shared" ca="1" si="2196"/>
        <v>#N/A</v>
      </c>
      <c r="DB1665" s="80" t="e">
        <f t="shared" ca="1" si="2196"/>
        <v>#N/A</v>
      </c>
      <c r="DC1665" s="80" t="e">
        <f t="shared" ca="1" si="2196"/>
        <v>#N/A</v>
      </c>
      <c r="DD1665" s="80" t="e">
        <f t="shared" ca="1" si="2196"/>
        <v>#N/A</v>
      </c>
      <c r="DE1665" s="80" t="e">
        <f t="shared" ca="1" si="2196"/>
        <v>#N/A</v>
      </c>
      <c r="DF1665" s="80" t="e">
        <f t="shared" ca="1" si="2196"/>
        <v>#N/A</v>
      </c>
      <c r="DG1665" s="80" t="e">
        <f t="shared" ca="1" si="2196"/>
        <v>#N/A</v>
      </c>
      <c r="DH1665" s="80" t="e">
        <f t="shared" ca="1" si="2196"/>
        <v>#N/A</v>
      </c>
      <c r="DI1665" s="80" t="e">
        <f t="shared" ca="1" si="2196"/>
        <v>#N/A</v>
      </c>
      <c r="DJ1665" s="80" t="e">
        <f t="shared" ca="1" si="2196"/>
        <v>#N/A</v>
      </c>
      <c r="DK1665" s="80" t="e">
        <f t="shared" ca="1" si="2196"/>
        <v>#N/A</v>
      </c>
      <c r="DL1665" s="80" t="e">
        <f t="shared" ca="1" si="2196"/>
        <v>#N/A</v>
      </c>
    </row>
    <row r="1666" spans="1:116" x14ac:dyDescent="0.4">
      <c r="A1666" s="12"/>
      <c r="B1666" s="339"/>
      <c r="C1666" s="339"/>
      <c r="D1666" s="337" t="s">
        <v>518</v>
      </c>
      <c r="E1666" s="337" t="str">
        <f t="shared" si="2193"/>
        <v>1666 SPLIT-SV-VR</v>
      </c>
      <c r="G1666" s="158" t="str">
        <f>G1662</f>
        <v>Product B</v>
      </c>
      <c r="H1666" s="12"/>
      <c r="I1666" s="60"/>
      <c r="J1666" s="60"/>
      <c r="K1666" s="238">
        <f ca="1">SUMIF($3:$3,K$2,1666:1666)</f>
        <v>-3000000</v>
      </c>
      <c r="L1666" s="238">
        <f ca="1">SUMIF($3:$3,L$2,1666:1666)</f>
        <v>-3000000</v>
      </c>
      <c r="M1666" s="238">
        <f ca="1">SUMIF($3:$3,M$2,1666:1666)</f>
        <v>-3000000</v>
      </c>
      <c r="N1666" s="238">
        <f ca="1">SUMIF($3:$3,N$2,1666:1666)</f>
        <v>-3000000</v>
      </c>
      <c r="O1666" s="238">
        <f ca="1">SUMIF($3:$3,O$2,1666:1666)</f>
        <v>-3000000</v>
      </c>
      <c r="P1666" s="238">
        <f ca="1">SUMIF($3:$3,P$2,1666:1666)</f>
        <v>-3000000</v>
      </c>
      <c r="R1666" s="13"/>
      <c r="S1666" s="243">
        <f ca="1">-S1649*S1662</f>
        <v>-250000</v>
      </c>
      <c r="T1666" s="243">
        <f t="shared" ref="T1666:CE1675" ca="1" si="2197">-T1649*T1662</f>
        <v>-250000</v>
      </c>
      <c r="U1666" s="243">
        <f t="shared" ca="1" si="2197"/>
        <v>-250000</v>
      </c>
      <c r="V1666" s="243">
        <f t="shared" ca="1" si="2197"/>
        <v>-250000</v>
      </c>
      <c r="W1666" s="243">
        <f t="shared" ca="1" si="2197"/>
        <v>-250000</v>
      </c>
      <c r="X1666" s="243">
        <f t="shared" ca="1" si="2197"/>
        <v>-250000</v>
      </c>
      <c r="Y1666" s="243">
        <f t="shared" ca="1" si="2197"/>
        <v>-250000</v>
      </c>
      <c r="Z1666" s="243">
        <f t="shared" ca="1" si="2197"/>
        <v>-250000</v>
      </c>
      <c r="AA1666" s="243">
        <f t="shared" ca="1" si="2197"/>
        <v>-250000</v>
      </c>
      <c r="AB1666" s="243">
        <f t="shared" ca="1" si="2197"/>
        <v>-250000</v>
      </c>
      <c r="AC1666" s="243">
        <f t="shared" ca="1" si="2197"/>
        <v>-250000</v>
      </c>
      <c r="AD1666" s="243">
        <f t="shared" ca="1" si="2197"/>
        <v>-250000</v>
      </c>
      <c r="AE1666" s="243">
        <f t="shared" ca="1" si="2197"/>
        <v>-250000</v>
      </c>
      <c r="AF1666" s="243">
        <f t="shared" ca="1" si="2197"/>
        <v>-250000</v>
      </c>
      <c r="AG1666" s="243">
        <f t="shared" ca="1" si="2197"/>
        <v>-250000</v>
      </c>
      <c r="AH1666" s="243">
        <f t="shared" ca="1" si="2197"/>
        <v>-250000</v>
      </c>
      <c r="AI1666" s="243">
        <f t="shared" ca="1" si="2197"/>
        <v>-250000</v>
      </c>
      <c r="AJ1666" s="243">
        <f t="shared" ca="1" si="2197"/>
        <v>-250000</v>
      </c>
      <c r="AK1666" s="243">
        <f t="shared" ca="1" si="2197"/>
        <v>-250000</v>
      </c>
      <c r="AL1666" s="243">
        <f t="shared" ca="1" si="2197"/>
        <v>-250000</v>
      </c>
      <c r="AM1666" s="243">
        <f t="shared" ca="1" si="2197"/>
        <v>-250000</v>
      </c>
      <c r="AN1666" s="243">
        <f t="shared" ca="1" si="2197"/>
        <v>-250000</v>
      </c>
      <c r="AO1666" s="243">
        <f t="shared" ca="1" si="2197"/>
        <v>-250000</v>
      </c>
      <c r="AP1666" s="243">
        <f t="shared" ca="1" si="2197"/>
        <v>-250000</v>
      </c>
      <c r="AQ1666" s="243">
        <f t="shared" ca="1" si="2197"/>
        <v>-250000</v>
      </c>
      <c r="AR1666" s="243">
        <f t="shared" ca="1" si="2197"/>
        <v>-250000</v>
      </c>
      <c r="AS1666" s="243">
        <f t="shared" ca="1" si="2197"/>
        <v>-250000</v>
      </c>
      <c r="AT1666" s="243">
        <f t="shared" ca="1" si="2197"/>
        <v>-250000</v>
      </c>
      <c r="AU1666" s="243">
        <f t="shared" ca="1" si="2197"/>
        <v>-250000</v>
      </c>
      <c r="AV1666" s="243">
        <f t="shared" ca="1" si="2197"/>
        <v>-250000</v>
      </c>
      <c r="AW1666" s="243">
        <f t="shared" ca="1" si="2197"/>
        <v>-250000</v>
      </c>
      <c r="AX1666" s="243">
        <f t="shared" ca="1" si="2197"/>
        <v>-250000</v>
      </c>
      <c r="AY1666" s="243">
        <f t="shared" ca="1" si="2197"/>
        <v>-250000</v>
      </c>
      <c r="AZ1666" s="243">
        <f t="shared" ca="1" si="2197"/>
        <v>-250000</v>
      </c>
      <c r="BA1666" s="243">
        <f t="shared" ca="1" si="2197"/>
        <v>-250000</v>
      </c>
      <c r="BB1666" s="243">
        <f t="shared" ca="1" si="2197"/>
        <v>-250000</v>
      </c>
      <c r="BC1666" s="243">
        <f t="shared" ca="1" si="2197"/>
        <v>-250000</v>
      </c>
      <c r="BD1666" s="243">
        <f t="shared" ca="1" si="2197"/>
        <v>-250000</v>
      </c>
      <c r="BE1666" s="243">
        <f t="shared" ca="1" si="2197"/>
        <v>-250000</v>
      </c>
      <c r="BF1666" s="243">
        <f t="shared" ca="1" si="2197"/>
        <v>-250000</v>
      </c>
      <c r="BG1666" s="243">
        <f t="shared" ca="1" si="2197"/>
        <v>-250000</v>
      </c>
      <c r="BH1666" s="243">
        <f t="shared" ca="1" si="2197"/>
        <v>-250000</v>
      </c>
      <c r="BI1666" s="243">
        <f t="shared" ca="1" si="2197"/>
        <v>-250000</v>
      </c>
      <c r="BJ1666" s="243">
        <f t="shared" ca="1" si="2197"/>
        <v>-250000</v>
      </c>
      <c r="BK1666" s="243">
        <f t="shared" ca="1" si="2197"/>
        <v>-250000</v>
      </c>
      <c r="BL1666" s="243">
        <f t="shared" ca="1" si="2197"/>
        <v>-250000</v>
      </c>
      <c r="BM1666" s="243">
        <f t="shared" ca="1" si="2197"/>
        <v>-250000</v>
      </c>
      <c r="BN1666" s="243">
        <f t="shared" ca="1" si="2197"/>
        <v>-250000</v>
      </c>
      <c r="BO1666" s="243">
        <f t="shared" ca="1" si="2197"/>
        <v>-250000</v>
      </c>
      <c r="BP1666" s="243">
        <f t="shared" ca="1" si="2197"/>
        <v>-250000</v>
      </c>
      <c r="BQ1666" s="243">
        <f t="shared" ca="1" si="2197"/>
        <v>-250000</v>
      </c>
      <c r="BR1666" s="243">
        <f t="shared" ca="1" si="2197"/>
        <v>-250000</v>
      </c>
      <c r="BS1666" s="243">
        <f t="shared" ca="1" si="2197"/>
        <v>-250000</v>
      </c>
      <c r="BT1666" s="243">
        <f t="shared" ca="1" si="2197"/>
        <v>-250000</v>
      </c>
      <c r="BU1666" s="243">
        <f t="shared" ca="1" si="2197"/>
        <v>-250000</v>
      </c>
      <c r="BV1666" s="243">
        <f t="shared" ca="1" si="2197"/>
        <v>-250000</v>
      </c>
      <c r="BW1666" s="243">
        <f t="shared" ca="1" si="2197"/>
        <v>-250000</v>
      </c>
      <c r="BX1666" s="243">
        <f t="shared" ca="1" si="2197"/>
        <v>-250000</v>
      </c>
      <c r="BY1666" s="243">
        <f t="shared" ca="1" si="2197"/>
        <v>-250000</v>
      </c>
      <c r="BZ1666" s="243">
        <f t="shared" ca="1" si="2197"/>
        <v>-250000</v>
      </c>
      <c r="CA1666" s="243">
        <f t="shared" ca="1" si="2197"/>
        <v>-250000</v>
      </c>
      <c r="CB1666" s="243">
        <f t="shared" ca="1" si="2197"/>
        <v>-250000</v>
      </c>
      <c r="CC1666" s="243">
        <f t="shared" ca="1" si="2197"/>
        <v>-250000</v>
      </c>
      <c r="CD1666" s="243">
        <f t="shared" ca="1" si="2197"/>
        <v>-250000</v>
      </c>
      <c r="CE1666" s="243">
        <f t="shared" ca="1" si="2197"/>
        <v>-250000</v>
      </c>
      <c r="CF1666" s="243">
        <f t="shared" ref="CF1666:CL1675" ca="1" si="2198">-CF1649*CF1662</f>
        <v>-250000</v>
      </c>
      <c r="CG1666" s="243">
        <f t="shared" ca="1" si="2198"/>
        <v>-250000</v>
      </c>
      <c r="CH1666" s="243">
        <f t="shared" ca="1" si="2198"/>
        <v>-250000</v>
      </c>
      <c r="CI1666" s="243">
        <f t="shared" ca="1" si="2198"/>
        <v>-250000</v>
      </c>
      <c r="CJ1666" s="243">
        <f t="shared" ca="1" si="2198"/>
        <v>-250000</v>
      </c>
      <c r="CK1666" s="243">
        <f t="shared" ca="1" si="2198"/>
        <v>-250000</v>
      </c>
      <c r="CL1666" s="243">
        <f t="shared" ca="1" si="2198"/>
        <v>-250000</v>
      </c>
      <c r="CN1666" s="80"/>
      <c r="CO1666" s="243" t="e">
        <f t="shared" ref="CO1666:DL1675" ca="1" si="2199">-CO1649*CO1662</f>
        <v>#N/A</v>
      </c>
      <c r="CP1666" s="243" t="e">
        <f t="shared" ca="1" si="2199"/>
        <v>#N/A</v>
      </c>
      <c r="CQ1666" s="243" t="e">
        <f t="shared" ca="1" si="2199"/>
        <v>#N/A</v>
      </c>
      <c r="CR1666" s="243" t="e">
        <f t="shared" ca="1" si="2199"/>
        <v>#N/A</v>
      </c>
      <c r="CS1666" s="243" t="e">
        <f t="shared" ca="1" si="2199"/>
        <v>#N/A</v>
      </c>
      <c r="CT1666" s="243" t="e">
        <f t="shared" ca="1" si="2199"/>
        <v>#N/A</v>
      </c>
      <c r="CU1666" s="243" t="e">
        <f t="shared" ca="1" si="2199"/>
        <v>#N/A</v>
      </c>
      <c r="CV1666" s="243" t="e">
        <f t="shared" ca="1" si="2199"/>
        <v>#N/A</v>
      </c>
      <c r="CW1666" s="243" t="e">
        <f t="shared" ca="1" si="2199"/>
        <v>#N/A</v>
      </c>
      <c r="CX1666" s="243" t="e">
        <f t="shared" ca="1" si="2199"/>
        <v>#N/A</v>
      </c>
      <c r="CY1666" s="243" t="e">
        <f t="shared" ca="1" si="2199"/>
        <v>#N/A</v>
      </c>
      <c r="CZ1666" s="243" t="e">
        <f t="shared" ca="1" si="2199"/>
        <v>#N/A</v>
      </c>
      <c r="DA1666" s="243" t="e">
        <f t="shared" ca="1" si="2199"/>
        <v>#N/A</v>
      </c>
      <c r="DB1666" s="243" t="e">
        <f t="shared" ca="1" si="2199"/>
        <v>#N/A</v>
      </c>
      <c r="DC1666" s="243" t="e">
        <f t="shared" ca="1" si="2199"/>
        <v>#N/A</v>
      </c>
      <c r="DD1666" s="243" t="e">
        <f t="shared" ca="1" si="2199"/>
        <v>#N/A</v>
      </c>
      <c r="DE1666" s="243" t="e">
        <f t="shared" ca="1" si="2199"/>
        <v>#N/A</v>
      </c>
      <c r="DF1666" s="243" t="e">
        <f t="shared" ca="1" si="2199"/>
        <v>#N/A</v>
      </c>
      <c r="DG1666" s="243" t="e">
        <f t="shared" ca="1" si="2199"/>
        <v>#N/A</v>
      </c>
      <c r="DH1666" s="243" t="e">
        <f t="shared" ca="1" si="2199"/>
        <v>#N/A</v>
      </c>
      <c r="DI1666" s="243" t="e">
        <f t="shared" ca="1" si="2199"/>
        <v>#N/A</v>
      </c>
      <c r="DJ1666" s="243" t="e">
        <f t="shared" ca="1" si="2199"/>
        <v>#N/A</v>
      </c>
      <c r="DK1666" s="243" t="e">
        <f t="shared" ca="1" si="2199"/>
        <v>#N/A</v>
      </c>
      <c r="DL1666" s="243" t="e">
        <f t="shared" ca="1" si="2199"/>
        <v>#N/A</v>
      </c>
    </row>
    <row r="1667" spans="1:116" x14ac:dyDescent="0.4">
      <c r="B1667" s="337"/>
      <c r="C1667" s="337" t="s">
        <v>203</v>
      </c>
      <c r="D1667" s="337" t="s">
        <v>518</v>
      </c>
      <c r="E1667" s="337" t="str">
        <f t="shared" si="2193"/>
        <v>1667 SPLIT-SV-VR</v>
      </c>
      <c r="G1667" s="126" t="str">
        <f>"Total COGS - "&amp;G1631</f>
        <v>Total COGS - Surgical procedures</v>
      </c>
      <c r="H1667" s="12"/>
      <c r="I1667" s="60"/>
      <c r="J1667" s="60"/>
      <c r="K1667" s="33">
        <f ca="1">SUMIF($3:$3,K$2,1667:1667)</f>
        <v>-4500000</v>
      </c>
      <c r="L1667" s="33">
        <f ca="1">SUMIF($3:$3,L$2,1667:1667)</f>
        <v>-4500000</v>
      </c>
      <c r="M1667" s="33">
        <f ca="1">SUMIF($3:$3,M$2,1667:1667)</f>
        <v>-4500000</v>
      </c>
      <c r="N1667" s="33">
        <f ca="1">SUMIF($3:$3,N$2,1667:1667)</f>
        <v>-4500000</v>
      </c>
      <c r="O1667" s="33">
        <f ca="1">SUMIF($3:$3,O$2,1667:1667)</f>
        <v>-4500000</v>
      </c>
      <c r="P1667" s="33">
        <f ca="1">SUMIF($3:$3,P$2,1667:1667)</f>
        <v>-4500000</v>
      </c>
      <c r="R1667" s="15"/>
      <c r="S1667" s="77">
        <f ca="1">SUM(S1665:S1666)</f>
        <v>-375000</v>
      </c>
      <c r="T1667" s="148">
        <f t="shared" ref="T1667:T1676" ca="1" si="2200">SUM(T1665:T1666)</f>
        <v>-375000</v>
      </c>
      <c r="U1667" s="148">
        <f t="shared" ref="U1667:U1676" ca="1" si="2201">SUM(U1665:U1666)</f>
        <v>-375000</v>
      </c>
      <c r="V1667" s="148">
        <f t="shared" ref="V1667:V1676" ca="1" si="2202">SUM(V1665:V1666)</f>
        <v>-375000</v>
      </c>
      <c r="W1667" s="148">
        <f t="shared" ref="W1667:W1676" ca="1" si="2203">SUM(W1665:W1666)</f>
        <v>-375000</v>
      </c>
      <c r="X1667" s="148">
        <f t="shared" ref="X1667:X1676" ca="1" si="2204">SUM(X1665:X1666)</f>
        <v>-375000</v>
      </c>
      <c r="Y1667" s="148">
        <f t="shared" ref="Y1667:Y1676" ca="1" si="2205">SUM(Y1665:Y1666)</f>
        <v>-375000</v>
      </c>
      <c r="Z1667" s="148">
        <f t="shared" ref="Z1667:Z1676" ca="1" si="2206">SUM(Z1665:Z1666)</f>
        <v>-375000</v>
      </c>
      <c r="AA1667" s="148">
        <f t="shared" ref="AA1667:AA1676" ca="1" si="2207">SUM(AA1665:AA1666)</f>
        <v>-375000</v>
      </c>
      <c r="AB1667" s="148">
        <f t="shared" ref="AB1667:AB1676" ca="1" si="2208">SUM(AB1665:AB1666)</f>
        <v>-375000</v>
      </c>
      <c r="AC1667" s="148">
        <f t="shared" ref="AC1667:AC1676" ca="1" si="2209">SUM(AC1665:AC1666)</f>
        <v>-375000</v>
      </c>
      <c r="AD1667" s="148">
        <f t="shared" ref="AD1667:AD1676" ca="1" si="2210">SUM(AD1665:AD1666)</f>
        <v>-375000</v>
      </c>
      <c r="AE1667" s="148">
        <f t="shared" ref="AE1667:AE1676" ca="1" si="2211">SUM(AE1665:AE1666)</f>
        <v>-375000</v>
      </c>
      <c r="AF1667" s="148">
        <f t="shared" ref="AF1667:AF1676" ca="1" si="2212">SUM(AF1665:AF1666)</f>
        <v>-375000</v>
      </c>
      <c r="AG1667" s="148">
        <f t="shared" ref="AG1667:AG1676" ca="1" si="2213">SUM(AG1665:AG1666)</f>
        <v>-375000</v>
      </c>
      <c r="AH1667" s="148">
        <f t="shared" ref="AH1667:AH1676" ca="1" si="2214">SUM(AH1665:AH1666)</f>
        <v>-375000</v>
      </c>
      <c r="AI1667" s="148">
        <f t="shared" ref="AI1667:AI1676" ca="1" si="2215">SUM(AI1665:AI1666)</f>
        <v>-375000</v>
      </c>
      <c r="AJ1667" s="148">
        <f t="shared" ref="AJ1667:AJ1676" ca="1" si="2216">SUM(AJ1665:AJ1666)</f>
        <v>-375000</v>
      </c>
      <c r="AK1667" s="148">
        <f t="shared" ref="AK1667:AK1676" ca="1" si="2217">SUM(AK1665:AK1666)</f>
        <v>-375000</v>
      </c>
      <c r="AL1667" s="148">
        <f t="shared" ref="AL1667:AL1676" ca="1" si="2218">SUM(AL1665:AL1666)</f>
        <v>-375000</v>
      </c>
      <c r="AM1667" s="148">
        <f t="shared" ref="AM1667:AM1676" ca="1" si="2219">SUM(AM1665:AM1666)</f>
        <v>-375000</v>
      </c>
      <c r="AN1667" s="148">
        <f t="shared" ref="AN1667:AN1676" ca="1" si="2220">SUM(AN1665:AN1666)</f>
        <v>-375000</v>
      </c>
      <c r="AO1667" s="148">
        <f t="shared" ref="AO1667:AO1676" ca="1" si="2221">SUM(AO1665:AO1666)</f>
        <v>-375000</v>
      </c>
      <c r="AP1667" s="148">
        <f t="shared" ref="AP1667:AP1676" ca="1" si="2222">SUM(AP1665:AP1666)</f>
        <v>-375000</v>
      </c>
      <c r="AQ1667" s="148">
        <f t="shared" ref="AQ1667:AQ1676" ca="1" si="2223">SUM(AQ1665:AQ1666)</f>
        <v>-375000</v>
      </c>
      <c r="AR1667" s="148">
        <f t="shared" ref="AR1667:AR1676" ca="1" si="2224">SUM(AR1665:AR1666)</f>
        <v>-375000</v>
      </c>
      <c r="AS1667" s="148">
        <f t="shared" ref="AS1667:AS1676" ca="1" si="2225">SUM(AS1665:AS1666)</f>
        <v>-375000</v>
      </c>
      <c r="AT1667" s="148">
        <f t="shared" ref="AT1667:AT1676" ca="1" si="2226">SUM(AT1665:AT1666)</f>
        <v>-375000</v>
      </c>
      <c r="AU1667" s="148">
        <f t="shared" ref="AU1667:AU1676" ca="1" si="2227">SUM(AU1665:AU1666)</f>
        <v>-375000</v>
      </c>
      <c r="AV1667" s="148">
        <f t="shared" ref="AV1667:AV1676" ca="1" si="2228">SUM(AV1665:AV1666)</f>
        <v>-375000</v>
      </c>
      <c r="AW1667" s="148">
        <f t="shared" ref="AW1667:AW1676" ca="1" si="2229">SUM(AW1665:AW1666)</f>
        <v>-375000</v>
      </c>
      <c r="AX1667" s="148">
        <f t="shared" ref="AX1667:AX1676" ca="1" si="2230">SUM(AX1665:AX1666)</f>
        <v>-375000</v>
      </c>
      <c r="AY1667" s="148">
        <f t="shared" ref="AY1667:AY1676" ca="1" si="2231">SUM(AY1665:AY1666)</f>
        <v>-375000</v>
      </c>
      <c r="AZ1667" s="148">
        <f t="shared" ref="AZ1667:AZ1676" ca="1" si="2232">SUM(AZ1665:AZ1666)</f>
        <v>-375000</v>
      </c>
      <c r="BA1667" s="148">
        <f t="shared" ref="BA1667:BA1676" ca="1" si="2233">SUM(BA1665:BA1666)</f>
        <v>-375000</v>
      </c>
      <c r="BB1667" s="148">
        <f t="shared" ref="BB1667:BB1676" ca="1" si="2234">SUM(BB1665:BB1666)</f>
        <v>-375000</v>
      </c>
      <c r="BC1667" s="148">
        <f t="shared" ref="BC1667:BC1676" ca="1" si="2235">SUM(BC1665:BC1666)</f>
        <v>-375000</v>
      </c>
      <c r="BD1667" s="148">
        <f t="shared" ref="BD1667:BD1676" ca="1" si="2236">SUM(BD1665:BD1666)</f>
        <v>-375000</v>
      </c>
      <c r="BE1667" s="148">
        <f t="shared" ref="BE1667:BE1676" ca="1" si="2237">SUM(BE1665:BE1666)</f>
        <v>-375000</v>
      </c>
      <c r="BF1667" s="148">
        <f t="shared" ref="BF1667:BF1676" ca="1" si="2238">SUM(BF1665:BF1666)</f>
        <v>-375000</v>
      </c>
      <c r="BG1667" s="148">
        <f t="shared" ref="BG1667:BG1676" ca="1" si="2239">SUM(BG1665:BG1666)</f>
        <v>-375000</v>
      </c>
      <c r="BH1667" s="148">
        <f t="shared" ref="BH1667:BH1676" ca="1" si="2240">SUM(BH1665:BH1666)</f>
        <v>-375000</v>
      </c>
      <c r="BI1667" s="148">
        <f t="shared" ref="BI1667:BI1676" ca="1" si="2241">SUM(BI1665:BI1666)</f>
        <v>-375000</v>
      </c>
      <c r="BJ1667" s="148">
        <f t="shared" ref="BJ1667:BJ1676" ca="1" si="2242">SUM(BJ1665:BJ1666)</f>
        <v>-375000</v>
      </c>
      <c r="BK1667" s="148">
        <f t="shared" ref="BK1667:BK1676" ca="1" si="2243">SUM(BK1665:BK1666)</f>
        <v>-375000</v>
      </c>
      <c r="BL1667" s="148">
        <f t="shared" ref="BL1667:BL1676" ca="1" si="2244">SUM(BL1665:BL1666)</f>
        <v>-375000</v>
      </c>
      <c r="BM1667" s="148">
        <f t="shared" ref="BM1667:BM1676" ca="1" si="2245">SUM(BM1665:BM1666)</f>
        <v>-375000</v>
      </c>
      <c r="BN1667" s="148">
        <f t="shared" ref="BN1667:BN1676" ca="1" si="2246">SUM(BN1665:BN1666)</f>
        <v>-375000</v>
      </c>
      <c r="BO1667" s="148">
        <f t="shared" ref="BO1667:BO1676" ca="1" si="2247">SUM(BO1665:BO1666)</f>
        <v>-375000</v>
      </c>
      <c r="BP1667" s="148">
        <f t="shared" ref="BP1667:BP1676" ca="1" si="2248">SUM(BP1665:BP1666)</f>
        <v>-375000</v>
      </c>
      <c r="BQ1667" s="148">
        <f t="shared" ref="BQ1667:BQ1676" ca="1" si="2249">SUM(BQ1665:BQ1666)</f>
        <v>-375000</v>
      </c>
      <c r="BR1667" s="148">
        <f t="shared" ref="BR1667:BR1676" ca="1" si="2250">SUM(BR1665:BR1666)</f>
        <v>-375000</v>
      </c>
      <c r="BS1667" s="148">
        <f t="shared" ref="BS1667:BS1676" ca="1" si="2251">SUM(BS1665:BS1666)</f>
        <v>-375000</v>
      </c>
      <c r="BT1667" s="148">
        <f t="shared" ref="BT1667:BT1676" ca="1" si="2252">SUM(BT1665:BT1666)</f>
        <v>-375000</v>
      </c>
      <c r="BU1667" s="148">
        <f t="shared" ref="BU1667:BU1676" ca="1" si="2253">SUM(BU1665:BU1666)</f>
        <v>-375000</v>
      </c>
      <c r="BV1667" s="148">
        <f t="shared" ref="BV1667:BV1676" ca="1" si="2254">SUM(BV1665:BV1666)</f>
        <v>-375000</v>
      </c>
      <c r="BW1667" s="148">
        <f t="shared" ref="BW1667:BW1676" ca="1" si="2255">SUM(BW1665:BW1666)</f>
        <v>-375000</v>
      </c>
      <c r="BX1667" s="148">
        <f t="shared" ref="BX1667:BX1676" ca="1" si="2256">SUM(BX1665:BX1666)</f>
        <v>-375000</v>
      </c>
      <c r="BY1667" s="148">
        <f t="shared" ref="BY1667:BY1676" ca="1" si="2257">SUM(BY1665:BY1666)</f>
        <v>-375000</v>
      </c>
      <c r="BZ1667" s="148">
        <f t="shared" ref="BZ1667:BZ1676" ca="1" si="2258">SUM(BZ1665:BZ1666)</f>
        <v>-375000</v>
      </c>
      <c r="CA1667" s="148">
        <f t="shared" ref="CA1667:CA1676" ca="1" si="2259">SUM(CA1665:CA1666)</f>
        <v>-375000</v>
      </c>
      <c r="CB1667" s="148">
        <f t="shared" ref="CB1667:CB1676" ca="1" si="2260">SUM(CB1665:CB1666)</f>
        <v>-375000</v>
      </c>
      <c r="CC1667" s="148">
        <f t="shared" ref="CC1667:CC1676" ca="1" si="2261">SUM(CC1665:CC1666)</f>
        <v>-375000</v>
      </c>
      <c r="CD1667" s="148">
        <f t="shared" ref="CD1667:CD1676" ca="1" si="2262">SUM(CD1665:CD1666)</f>
        <v>-375000</v>
      </c>
      <c r="CE1667" s="148">
        <f t="shared" ref="CE1667:CE1676" ca="1" si="2263">SUM(CE1665:CE1666)</f>
        <v>-375000</v>
      </c>
      <c r="CF1667" s="148">
        <f t="shared" ref="CF1667:CF1676" ca="1" si="2264">SUM(CF1665:CF1666)</f>
        <v>-375000</v>
      </c>
      <c r="CG1667" s="148">
        <f t="shared" ref="CG1667:CG1676" ca="1" si="2265">SUM(CG1665:CG1666)</f>
        <v>-375000</v>
      </c>
      <c r="CH1667" s="148">
        <f t="shared" ref="CH1667:CH1676" ca="1" si="2266">SUM(CH1665:CH1666)</f>
        <v>-375000</v>
      </c>
      <c r="CI1667" s="148">
        <f t="shared" ref="CI1667:CI1676" ca="1" si="2267">SUM(CI1665:CI1666)</f>
        <v>-375000</v>
      </c>
      <c r="CJ1667" s="148">
        <f t="shared" ref="CJ1667:CJ1676" ca="1" si="2268">SUM(CJ1665:CJ1666)</f>
        <v>-375000</v>
      </c>
      <c r="CK1667" s="148">
        <f t="shared" ref="CK1667:CK1676" ca="1" si="2269">SUM(CK1665:CK1666)</f>
        <v>-375000</v>
      </c>
      <c r="CL1667" s="148">
        <f t="shared" ref="CL1667:DL1676" ca="1" si="2270">SUM(CL1665:CL1666)</f>
        <v>-375000</v>
      </c>
      <c r="CN1667" s="77"/>
      <c r="CO1667" s="148" t="e">
        <f t="shared" ca="1" si="2270"/>
        <v>#N/A</v>
      </c>
      <c r="CP1667" s="148" t="e">
        <f t="shared" ca="1" si="2270"/>
        <v>#N/A</v>
      </c>
      <c r="CQ1667" s="148" t="e">
        <f t="shared" ca="1" si="2270"/>
        <v>#N/A</v>
      </c>
      <c r="CR1667" s="148" t="e">
        <f t="shared" ca="1" si="2270"/>
        <v>#N/A</v>
      </c>
      <c r="CS1667" s="148" t="e">
        <f t="shared" ca="1" si="2270"/>
        <v>#N/A</v>
      </c>
      <c r="CT1667" s="148" t="e">
        <f t="shared" ca="1" si="2270"/>
        <v>#N/A</v>
      </c>
      <c r="CU1667" s="148" t="e">
        <f t="shared" ca="1" si="2270"/>
        <v>#N/A</v>
      </c>
      <c r="CV1667" s="148" t="e">
        <f t="shared" ca="1" si="2270"/>
        <v>#N/A</v>
      </c>
      <c r="CW1667" s="148" t="e">
        <f t="shared" ca="1" si="2270"/>
        <v>#N/A</v>
      </c>
      <c r="CX1667" s="148" t="e">
        <f t="shared" ca="1" si="2270"/>
        <v>#N/A</v>
      </c>
      <c r="CY1667" s="148" t="e">
        <f t="shared" ca="1" si="2270"/>
        <v>#N/A</v>
      </c>
      <c r="CZ1667" s="148" t="e">
        <f t="shared" ca="1" si="2270"/>
        <v>#N/A</v>
      </c>
      <c r="DA1667" s="148" t="e">
        <f t="shared" ca="1" si="2270"/>
        <v>#N/A</v>
      </c>
      <c r="DB1667" s="148" t="e">
        <f t="shared" ca="1" si="2270"/>
        <v>#N/A</v>
      </c>
      <c r="DC1667" s="148" t="e">
        <f t="shared" ca="1" si="2270"/>
        <v>#N/A</v>
      </c>
      <c r="DD1667" s="148" t="e">
        <f t="shared" ca="1" si="2270"/>
        <v>#N/A</v>
      </c>
      <c r="DE1667" s="148" t="e">
        <f t="shared" ca="1" si="2270"/>
        <v>#N/A</v>
      </c>
      <c r="DF1667" s="148" t="e">
        <f t="shared" ca="1" si="2270"/>
        <v>#N/A</v>
      </c>
      <c r="DG1667" s="148" t="e">
        <f t="shared" ca="1" si="2270"/>
        <v>#N/A</v>
      </c>
      <c r="DH1667" s="148" t="e">
        <f t="shared" ca="1" si="2270"/>
        <v>#N/A</v>
      </c>
      <c r="DI1667" s="148" t="e">
        <f t="shared" ca="1" si="2270"/>
        <v>#N/A</v>
      </c>
      <c r="DJ1667" s="148" t="e">
        <f t="shared" ca="1" si="2270"/>
        <v>#N/A</v>
      </c>
      <c r="DK1667" s="148" t="e">
        <f t="shared" ca="1" si="2270"/>
        <v>#N/A</v>
      </c>
      <c r="DL1667" s="148" t="e">
        <f t="shared" ca="1" si="2270"/>
        <v>#N/A</v>
      </c>
    </row>
    <row r="1668" spans="1:116" x14ac:dyDescent="0.4">
      <c r="B1668" s="337"/>
      <c r="C1668" s="337"/>
      <c r="D1668" s="337" t="s">
        <v>518</v>
      </c>
      <c r="E1668" s="337" t="str">
        <f t="shared" ref="E1668:E1679" si="2271">ROW()&amp;" "&amp;D1668</f>
        <v>1668 SPLIT-SV-VR</v>
      </c>
      <c r="G1668" s="126"/>
      <c r="H1668" s="12"/>
      <c r="I1668" s="60"/>
      <c r="J1668" s="60"/>
      <c r="K1668" s="33"/>
      <c r="L1668" s="33"/>
      <c r="M1668" s="33"/>
      <c r="N1668" s="33"/>
      <c r="O1668" s="33"/>
      <c r="P1668" s="33"/>
      <c r="R1668" s="15"/>
      <c r="S1668" s="77"/>
      <c r="T1668" s="77"/>
      <c r="U1668" s="77"/>
      <c r="V1668" s="77"/>
      <c r="W1668" s="77"/>
      <c r="X1668" s="77"/>
      <c r="Y1668" s="77"/>
      <c r="Z1668" s="77"/>
      <c r="AA1668" s="77"/>
      <c r="AB1668" s="77"/>
      <c r="AC1668" s="77"/>
      <c r="AD1668" s="77"/>
      <c r="AE1668" s="77"/>
      <c r="AF1668" s="77"/>
      <c r="AG1668" s="77"/>
      <c r="AH1668" s="77"/>
      <c r="AI1668" s="77"/>
      <c r="AJ1668" s="77"/>
      <c r="AK1668" s="77"/>
      <c r="AL1668" s="77"/>
      <c r="AM1668" s="77"/>
      <c r="AN1668" s="77"/>
      <c r="AO1668" s="77"/>
      <c r="AP1668" s="77"/>
      <c r="AQ1668" s="77"/>
      <c r="AR1668" s="77"/>
      <c r="AS1668" s="77"/>
      <c r="AT1668" s="77"/>
      <c r="AU1668" s="77"/>
      <c r="AV1668" s="77"/>
      <c r="AW1668" s="77"/>
      <c r="AX1668" s="77"/>
      <c r="AY1668" s="77"/>
      <c r="AZ1668" s="77"/>
      <c r="BA1668" s="77"/>
      <c r="BB1668" s="77"/>
      <c r="BC1668" s="77"/>
      <c r="BD1668" s="77"/>
      <c r="BE1668" s="77"/>
      <c r="BF1668" s="77"/>
      <c r="BG1668" s="77"/>
      <c r="BH1668" s="77"/>
      <c r="BI1668" s="77"/>
      <c r="BJ1668" s="77"/>
      <c r="BK1668" s="77"/>
      <c r="BL1668" s="77"/>
      <c r="BM1668" s="77"/>
      <c r="BN1668" s="77"/>
      <c r="BO1668" s="77"/>
      <c r="BP1668" s="77"/>
      <c r="BQ1668" s="77"/>
      <c r="BR1668" s="77"/>
      <c r="BS1668" s="77"/>
      <c r="BT1668" s="77"/>
      <c r="BU1668" s="77"/>
      <c r="BV1668" s="77"/>
      <c r="BW1668" s="77"/>
      <c r="BX1668" s="77"/>
      <c r="BY1668" s="77"/>
      <c r="BZ1668" s="77"/>
      <c r="CA1668" s="77"/>
      <c r="CB1668" s="77"/>
      <c r="CC1668" s="77"/>
      <c r="CD1668" s="77"/>
      <c r="CE1668" s="77"/>
      <c r="CF1668" s="77"/>
      <c r="CG1668" s="77"/>
      <c r="CH1668" s="77"/>
      <c r="CI1668" s="77"/>
      <c r="CJ1668" s="77"/>
      <c r="CK1668" s="77"/>
      <c r="CL1668" s="77"/>
      <c r="CN1668" s="77"/>
      <c r="CO1668" s="77"/>
      <c r="CP1668" s="77"/>
      <c r="CQ1668" s="77"/>
      <c r="CR1668" s="77"/>
      <c r="CS1668" s="77"/>
      <c r="CT1668" s="77"/>
      <c r="CU1668" s="77"/>
      <c r="CV1668" s="77"/>
      <c r="CW1668" s="77"/>
      <c r="CX1668" s="77"/>
      <c r="CY1668" s="77"/>
      <c r="CZ1668" s="77"/>
      <c r="DA1668" s="77"/>
      <c r="DB1668" s="77"/>
      <c r="DC1668" s="77"/>
      <c r="DD1668" s="77"/>
      <c r="DE1668" s="77"/>
      <c r="DF1668" s="77"/>
      <c r="DG1668" s="77"/>
      <c r="DH1668" s="77"/>
      <c r="DI1668" s="77"/>
      <c r="DJ1668" s="77"/>
      <c r="DK1668" s="77"/>
      <c r="DL1668" s="77"/>
    </row>
    <row r="1669" spans="1:116" x14ac:dyDescent="0.4">
      <c r="B1669" s="337"/>
      <c r="C1669" s="337"/>
      <c r="D1669" s="337" t="s">
        <v>518</v>
      </c>
      <c r="E1669" s="337" t="str">
        <f t="shared" si="2271"/>
        <v>1669 SPLIT-SV-VR</v>
      </c>
      <c r="G1669" s="126" t="s">
        <v>68</v>
      </c>
      <c r="H1669" s="12"/>
      <c r="I1669" s="60"/>
      <c r="J1669" s="60"/>
      <c r="K1669" s="33">
        <f ca="1">SUMIF($3:$3,K$2,1669:1669)</f>
        <v>4500000</v>
      </c>
      <c r="L1669" s="33">
        <f ca="1">SUMIF($3:$3,L$2,1669:1669)</f>
        <v>4500000</v>
      </c>
      <c r="M1669" s="33">
        <f ca="1">SUMIF($3:$3,M$2,1669:1669)</f>
        <v>4500000</v>
      </c>
      <c r="N1669" s="33">
        <f ca="1">SUMIF($3:$3,N$2,1669:1669)</f>
        <v>4500000</v>
      </c>
      <c r="O1669" s="33">
        <f ca="1">SUMIF($3:$3,O$2,1669:1669)</f>
        <v>4500000</v>
      </c>
      <c r="P1669" s="33">
        <f ca="1">SUMIF($3:$3,P$2,1669:1669)</f>
        <v>4500000</v>
      </c>
      <c r="R1669" s="15"/>
      <c r="S1669" s="77">
        <f ca="1">S1658+S1667</f>
        <v>375000</v>
      </c>
      <c r="T1669" s="77">
        <f t="shared" ref="T1669:CE1678" ca="1" si="2272">T1658+T1667</f>
        <v>375000</v>
      </c>
      <c r="U1669" s="77">
        <f t="shared" ca="1" si="2272"/>
        <v>375000</v>
      </c>
      <c r="V1669" s="77">
        <f t="shared" ca="1" si="2272"/>
        <v>375000</v>
      </c>
      <c r="W1669" s="77">
        <f t="shared" ca="1" si="2272"/>
        <v>375000</v>
      </c>
      <c r="X1669" s="77">
        <f t="shared" ca="1" si="2272"/>
        <v>375000</v>
      </c>
      <c r="Y1669" s="77">
        <f t="shared" ca="1" si="2272"/>
        <v>375000</v>
      </c>
      <c r="Z1669" s="77">
        <f t="shared" ca="1" si="2272"/>
        <v>375000</v>
      </c>
      <c r="AA1669" s="77">
        <f t="shared" ca="1" si="2272"/>
        <v>375000</v>
      </c>
      <c r="AB1669" s="77">
        <f t="shared" ca="1" si="2272"/>
        <v>375000</v>
      </c>
      <c r="AC1669" s="77">
        <f t="shared" ca="1" si="2272"/>
        <v>375000</v>
      </c>
      <c r="AD1669" s="77">
        <f t="shared" ca="1" si="2272"/>
        <v>375000</v>
      </c>
      <c r="AE1669" s="77">
        <f t="shared" ca="1" si="2272"/>
        <v>375000</v>
      </c>
      <c r="AF1669" s="77">
        <f t="shared" ca="1" si="2272"/>
        <v>375000</v>
      </c>
      <c r="AG1669" s="77">
        <f t="shared" ca="1" si="2272"/>
        <v>375000</v>
      </c>
      <c r="AH1669" s="77">
        <f t="shared" ca="1" si="2272"/>
        <v>375000</v>
      </c>
      <c r="AI1669" s="77">
        <f t="shared" ca="1" si="2272"/>
        <v>375000</v>
      </c>
      <c r="AJ1669" s="77">
        <f t="shared" ca="1" si="2272"/>
        <v>375000</v>
      </c>
      <c r="AK1669" s="77">
        <f t="shared" ca="1" si="2272"/>
        <v>375000</v>
      </c>
      <c r="AL1669" s="77">
        <f t="shared" ca="1" si="2272"/>
        <v>375000</v>
      </c>
      <c r="AM1669" s="77">
        <f t="shared" ca="1" si="2272"/>
        <v>375000</v>
      </c>
      <c r="AN1669" s="77">
        <f t="shared" ca="1" si="2272"/>
        <v>375000</v>
      </c>
      <c r="AO1669" s="77">
        <f t="shared" ca="1" si="2272"/>
        <v>375000</v>
      </c>
      <c r="AP1669" s="77">
        <f t="shared" ca="1" si="2272"/>
        <v>375000</v>
      </c>
      <c r="AQ1669" s="77">
        <f t="shared" ca="1" si="2272"/>
        <v>375000</v>
      </c>
      <c r="AR1669" s="77">
        <f t="shared" ca="1" si="2272"/>
        <v>375000</v>
      </c>
      <c r="AS1669" s="77">
        <f t="shared" ca="1" si="2272"/>
        <v>375000</v>
      </c>
      <c r="AT1669" s="77">
        <f t="shared" ca="1" si="2272"/>
        <v>375000</v>
      </c>
      <c r="AU1669" s="77">
        <f t="shared" ca="1" si="2272"/>
        <v>375000</v>
      </c>
      <c r="AV1669" s="77">
        <f t="shared" ca="1" si="2272"/>
        <v>375000</v>
      </c>
      <c r="AW1669" s="77">
        <f t="shared" ca="1" si="2272"/>
        <v>375000</v>
      </c>
      <c r="AX1669" s="77">
        <f t="shared" ca="1" si="2272"/>
        <v>375000</v>
      </c>
      <c r="AY1669" s="77">
        <f t="shared" ca="1" si="2272"/>
        <v>375000</v>
      </c>
      <c r="AZ1669" s="77">
        <f t="shared" ca="1" si="2272"/>
        <v>375000</v>
      </c>
      <c r="BA1669" s="77">
        <f t="shared" ca="1" si="2272"/>
        <v>375000</v>
      </c>
      <c r="BB1669" s="77">
        <f t="shared" ca="1" si="2272"/>
        <v>375000</v>
      </c>
      <c r="BC1669" s="77">
        <f t="shared" ca="1" si="2272"/>
        <v>375000</v>
      </c>
      <c r="BD1669" s="77">
        <f t="shared" ca="1" si="2272"/>
        <v>375000</v>
      </c>
      <c r="BE1669" s="77">
        <f t="shared" ca="1" si="2272"/>
        <v>375000</v>
      </c>
      <c r="BF1669" s="77">
        <f t="shared" ca="1" si="2272"/>
        <v>375000</v>
      </c>
      <c r="BG1669" s="77">
        <f t="shared" ca="1" si="2272"/>
        <v>375000</v>
      </c>
      <c r="BH1669" s="77">
        <f t="shared" ca="1" si="2272"/>
        <v>375000</v>
      </c>
      <c r="BI1669" s="77">
        <f t="shared" ca="1" si="2272"/>
        <v>375000</v>
      </c>
      <c r="BJ1669" s="77">
        <f t="shared" ca="1" si="2272"/>
        <v>375000</v>
      </c>
      <c r="BK1669" s="77">
        <f t="shared" ca="1" si="2272"/>
        <v>375000</v>
      </c>
      <c r="BL1669" s="77">
        <f t="shared" ca="1" si="2272"/>
        <v>375000</v>
      </c>
      <c r="BM1669" s="77">
        <f t="shared" ca="1" si="2272"/>
        <v>375000</v>
      </c>
      <c r="BN1669" s="77">
        <f t="shared" ca="1" si="2272"/>
        <v>375000</v>
      </c>
      <c r="BO1669" s="77">
        <f t="shared" ca="1" si="2272"/>
        <v>375000</v>
      </c>
      <c r="BP1669" s="77">
        <f t="shared" ca="1" si="2272"/>
        <v>375000</v>
      </c>
      <c r="BQ1669" s="77">
        <f t="shared" ca="1" si="2272"/>
        <v>375000</v>
      </c>
      <c r="BR1669" s="77">
        <f t="shared" ca="1" si="2272"/>
        <v>375000</v>
      </c>
      <c r="BS1669" s="77">
        <f t="shared" ca="1" si="2272"/>
        <v>375000</v>
      </c>
      <c r="BT1669" s="77">
        <f t="shared" ca="1" si="2272"/>
        <v>375000</v>
      </c>
      <c r="BU1669" s="77">
        <f t="shared" ca="1" si="2272"/>
        <v>375000</v>
      </c>
      <c r="BV1669" s="77">
        <f t="shared" ca="1" si="2272"/>
        <v>375000</v>
      </c>
      <c r="BW1669" s="77">
        <f t="shared" ca="1" si="2272"/>
        <v>375000</v>
      </c>
      <c r="BX1669" s="77">
        <f t="shared" ca="1" si="2272"/>
        <v>375000</v>
      </c>
      <c r="BY1669" s="77">
        <f t="shared" ca="1" si="2272"/>
        <v>375000</v>
      </c>
      <c r="BZ1669" s="77">
        <f t="shared" ca="1" si="2272"/>
        <v>375000</v>
      </c>
      <c r="CA1669" s="77">
        <f t="shared" ca="1" si="2272"/>
        <v>375000</v>
      </c>
      <c r="CB1669" s="77">
        <f t="shared" ca="1" si="2272"/>
        <v>375000</v>
      </c>
      <c r="CC1669" s="77">
        <f t="shared" ca="1" si="2272"/>
        <v>375000</v>
      </c>
      <c r="CD1669" s="77">
        <f t="shared" ca="1" si="2272"/>
        <v>375000</v>
      </c>
      <c r="CE1669" s="77">
        <f t="shared" ca="1" si="2272"/>
        <v>375000</v>
      </c>
      <c r="CF1669" s="77">
        <f t="shared" ref="CF1669:CL1678" ca="1" si="2273">CF1658+CF1667</f>
        <v>375000</v>
      </c>
      <c r="CG1669" s="77">
        <f t="shared" ca="1" si="2273"/>
        <v>375000</v>
      </c>
      <c r="CH1669" s="77">
        <f t="shared" ca="1" si="2273"/>
        <v>375000</v>
      </c>
      <c r="CI1669" s="77">
        <f t="shared" ca="1" si="2273"/>
        <v>375000</v>
      </c>
      <c r="CJ1669" s="77">
        <f t="shared" ca="1" si="2273"/>
        <v>375000</v>
      </c>
      <c r="CK1669" s="77">
        <f t="shared" ca="1" si="2273"/>
        <v>375000</v>
      </c>
      <c r="CL1669" s="77">
        <f t="shared" ca="1" si="2273"/>
        <v>375000</v>
      </c>
      <c r="CN1669" s="77"/>
      <c r="CO1669" s="77" t="e">
        <f t="shared" ref="CO1669:DL1678" ca="1" si="2274">CO1658+CO1667</f>
        <v>#N/A</v>
      </c>
      <c r="CP1669" s="77" t="e">
        <f t="shared" ca="1" si="2274"/>
        <v>#N/A</v>
      </c>
      <c r="CQ1669" s="77" t="e">
        <f t="shared" ca="1" si="2274"/>
        <v>#N/A</v>
      </c>
      <c r="CR1669" s="77" t="e">
        <f t="shared" ca="1" si="2274"/>
        <v>#N/A</v>
      </c>
      <c r="CS1669" s="77" t="e">
        <f t="shared" ca="1" si="2274"/>
        <v>#N/A</v>
      </c>
      <c r="CT1669" s="77" t="e">
        <f t="shared" ca="1" si="2274"/>
        <v>#N/A</v>
      </c>
      <c r="CU1669" s="77" t="e">
        <f t="shared" ca="1" si="2274"/>
        <v>#N/A</v>
      </c>
      <c r="CV1669" s="77" t="e">
        <f t="shared" ca="1" si="2274"/>
        <v>#N/A</v>
      </c>
      <c r="CW1669" s="77" t="e">
        <f t="shared" ca="1" si="2274"/>
        <v>#N/A</v>
      </c>
      <c r="CX1669" s="77" t="e">
        <f t="shared" ca="1" si="2274"/>
        <v>#N/A</v>
      </c>
      <c r="CY1669" s="77" t="e">
        <f t="shared" ca="1" si="2274"/>
        <v>#N/A</v>
      </c>
      <c r="CZ1669" s="77" t="e">
        <f t="shared" ca="1" si="2274"/>
        <v>#N/A</v>
      </c>
      <c r="DA1669" s="77" t="e">
        <f t="shared" ca="1" si="2274"/>
        <v>#N/A</v>
      </c>
      <c r="DB1669" s="77" t="e">
        <f t="shared" ca="1" si="2274"/>
        <v>#N/A</v>
      </c>
      <c r="DC1669" s="77" t="e">
        <f t="shared" ca="1" si="2274"/>
        <v>#N/A</v>
      </c>
      <c r="DD1669" s="77" t="e">
        <f t="shared" ca="1" si="2274"/>
        <v>#N/A</v>
      </c>
      <c r="DE1669" s="77" t="e">
        <f t="shared" ca="1" si="2274"/>
        <v>#N/A</v>
      </c>
      <c r="DF1669" s="77" t="e">
        <f t="shared" ca="1" si="2274"/>
        <v>#N/A</v>
      </c>
      <c r="DG1669" s="77" t="e">
        <f t="shared" ca="1" si="2274"/>
        <v>#N/A</v>
      </c>
      <c r="DH1669" s="77" t="e">
        <f t="shared" ca="1" si="2274"/>
        <v>#N/A</v>
      </c>
      <c r="DI1669" s="77" t="e">
        <f t="shared" ca="1" si="2274"/>
        <v>#N/A</v>
      </c>
      <c r="DJ1669" s="77" t="e">
        <f t="shared" ca="1" si="2274"/>
        <v>#N/A</v>
      </c>
      <c r="DK1669" s="77" t="e">
        <f t="shared" ca="1" si="2274"/>
        <v>#N/A</v>
      </c>
      <c r="DL1669" s="77" t="e">
        <f t="shared" ca="1" si="2274"/>
        <v>#N/A</v>
      </c>
    </row>
    <row r="1670" spans="1:116" x14ac:dyDescent="0.4">
      <c r="B1670" s="337"/>
      <c r="C1670" s="337"/>
      <c r="D1670" s="337" t="s">
        <v>518</v>
      </c>
      <c r="E1670" s="337" t="str">
        <f t="shared" si="2271"/>
        <v>1670 SPLIT-SV-VR</v>
      </c>
      <c r="G1670" s="145" t="s">
        <v>225</v>
      </c>
      <c r="H1670" s="12"/>
      <c r="I1670" s="60"/>
      <c r="J1670" s="60"/>
      <c r="K1670" s="20">
        <f ca="1">K1669/K1658</f>
        <v>0.5</v>
      </c>
      <c r="L1670" s="20">
        <f t="shared" ref="L1670:P1679" ca="1" si="2275">L1669/L1658</f>
        <v>0.5</v>
      </c>
      <c r="M1670" s="20">
        <f t="shared" ca="1" si="2275"/>
        <v>0.5</v>
      </c>
      <c r="N1670" s="20">
        <f t="shared" ca="1" si="2275"/>
        <v>0.5</v>
      </c>
      <c r="O1670" s="20">
        <f t="shared" ca="1" si="2275"/>
        <v>0.5</v>
      </c>
      <c r="P1670" s="20">
        <f t="shared" ca="1" si="2275"/>
        <v>0.5</v>
      </c>
      <c r="R1670" s="15"/>
      <c r="S1670" s="150">
        <f ca="1">S1669/S1658</f>
        <v>0.5</v>
      </c>
      <c r="T1670" s="150">
        <f t="shared" ref="T1670:CE1679" ca="1" si="2276">T1669/T1658</f>
        <v>0.5</v>
      </c>
      <c r="U1670" s="150">
        <f t="shared" ca="1" si="2276"/>
        <v>0.5</v>
      </c>
      <c r="V1670" s="150">
        <f t="shared" ca="1" si="2276"/>
        <v>0.5</v>
      </c>
      <c r="W1670" s="150">
        <f t="shared" ca="1" si="2276"/>
        <v>0.5</v>
      </c>
      <c r="X1670" s="150">
        <f t="shared" ca="1" si="2276"/>
        <v>0.5</v>
      </c>
      <c r="Y1670" s="150">
        <f t="shared" ca="1" si="2276"/>
        <v>0.5</v>
      </c>
      <c r="Z1670" s="150">
        <f t="shared" ca="1" si="2276"/>
        <v>0.5</v>
      </c>
      <c r="AA1670" s="150">
        <f t="shared" ca="1" si="2276"/>
        <v>0.5</v>
      </c>
      <c r="AB1670" s="150">
        <f t="shared" ca="1" si="2276"/>
        <v>0.5</v>
      </c>
      <c r="AC1670" s="150">
        <f t="shared" ca="1" si="2276"/>
        <v>0.5</v>
      </c>
      <c r="AD1670" s="150">
        <f t="shared" ca="1" si="2276"/>
        <v>0.5</v>
      </c>
      <c r="AE1670" s="150">
        <f t="shared" ca="1" si="2276"/>
        <v>0.5</v>
      </c>
      <c r="AF1670" s="150">
        <f t="shared" ca="1" si="2276"/>
        <v>0.5</v>
      </c>
      <c r="AG1670" s="150">
        <f t="shared" ca="1" si="2276"/>
        <v>0.5</v>
      </c>
      <c r="AH1670" s="150">
        <f t="shared" ca="1" si="2276"/>
        <v>0.5</v>
      </c>
      <c r="AI1670" s="150">
        <f t="shared" ca="1" si="2276"/>
        <v>0.5</v>
      </c>
      <c r="AJ1670" s="150">
        <f t="shared" ca="1" si="2276"/>
        <v>0.5</v>
      </c>
      <c r="AK1670" s="150">
        <f t="shared" ca="1" si="2276"/>
        <v>0.5</v>
      </c>
      <c r="AL1670" s="150">
        <f t="shared" ca="1" si="2276"/>
        <v>0.5</v>
      </c>
      <c r="AM1670" s="150">
        <f t="shared" ca="1" si="2276"/>
        <v>0.5</v>
      </c>
      <c r="AN1670" s="150">
        <f t="shared" ca="1" si="2276"/>
        <v>0.5</v>
      </c>
      <c r="AO1670" s="150">
        <f t="shared" ca="1" si="2276"/>
        <v>0.5</v>
      </c>
      <c r="AP1670" s="150">
        <f t="shared" ca="1" si="2276"/>
        <v>0.5</v>
      </c>
      <c r="AQ1670" s="150">
        <f t="shared" ca="1" si="2276"/>
        <v>0.5</v>
      </c>
      <c r="AR1670" s="150">
        <f t="shared" ca="1" si="2276"/>
        <v>0.5</v>
      </c>
      <c r="AS1670" s="150">
        <f t="shared" ca="1" si="2276"/>
        <v>0.5</v>
      </c>
      <c r="AT1670" s="150">
        <f t="shared" ca="1" si="2276"/>
        <v>0.5</v>
      </c>
      <c r="AU1670" s="150">
        <f t="shared" ca="1" si="2276"/>
        <v>0.5</v>
      </c>
      <c r="AV1670" s="150">
        <f t="shared" ca="1" si="2276"/>
        <v>0.5</v>
      </c>
      <c r="AW1670" s="150">
        <f t="shared" ca="1" si="2276"/>
        <v>0.5</v>
      </c>
      <c r="AX1670" s="150">
        <f t="shared" ca="1" si="2276"/>
        <v>0.5</v>
      </c>
      <c r="AY1670" s="150">
        <f t="shared" ca="1" si="2276"/>
        <v>0.5</v>
      </c>
      <c r="AZ1670" s="150">
        <f t="shared" ca="1" si="2276"/>
        <v>0.5</v>
      </c>
      <c r="BA1670" s="150">
        <f t="shared" ca="1" si="2276"/>
        <v>0.5</v>
      </c>
      <c r="BB1670" s="150">
        <f t="shared" ca="1" si="2276"/>
        <v>0.5</v>
      </c>
      <c r="BC1670" s="150">
        <f t="shared" ca="1" si="2276"/>
        <v>0.5</v>
      </c>
      <c r="BD1670" s="150">
        <f t="shared" ca="1" si="2276"/>
        <v>0.5</v>
      </c>
      <c r="BE1670" s="150">
        <f t="shared" ca="1" si="2276"/>
        <v>0.5</v>
      </c>
      <c r="BF1670" s="150">
        <f t="shared" ca="1" si="2276"/>
        <v>0.5</v>
      </c>
      <c r="BG1670" s="150">
        <f t="shared" ca="1" si="2276"/>
        <v>0.5</v>
      </c>
      <c r="BH1670" s="150">
        <f t="shared" ca="1" si="2276"/>
        <v>0.5</v>
      </c>
      <c r="BI1670" s="150">
        <f t="shared" ca="1" si="2276"/>
        <v>0.5</v>
      </c>
      <c r="BJ1670" s="150">
        <f t="shared" ca="1" si="2276"/>
        <v>0.5</v>
      </c>
      <c r="BK1670" s="150">
        <f t="shared" ca="1" si="2276"/>
        <v>0.5</v>
      </c>
      <c r="BL1670" s="150">
        <f t="shared" ca="1" si="2276"/>
        <v>0.5</v>
      </c>
      <c r="BM1670" s="150">
        <f t="shared" ca="1" si="2276"/>
        <v>0.5</v>
      </c>
      <c r="BN1670" s="150">
        <f t="shared" ca="1" si="2276"/>
        <v>0.5</v>
      </c>
      <c r="BO1670" s="150">
        <f t="shared" ca="1" si="2276"/>
        <v>0.5</v>
      </c>
      <c r="BP1670" s="150">
        <f t="shared" ca="1" si="2276"/>
        <v>0.5</v>
      </c>
      <c r="BQ1670" s="150">
        <f t="shared" ca="1" si="2276"/>
        <v>0.5</v>
      </c>
      <c r="BR1670" s="150">
        <f t="shared" ca="1" si="2276"/>
        <v>0.5</v>
      </c>
      <c r="BS1670" s="150">
        <f t="shared" ca="1" si="2276"/>
        <v>0.5</v>
      </c>
      <c r="BT1670" s="150">
        <f t="shared" ca="1" si="2276"/>
        <v>0.5</v>
      </c>
      <c r="BU1670" s="150">
        <f t="shared" ca="1" si="2276"/>
        <v>0.5</v>
      </c>
      <c r="BV1670" s="150">
        <f t="shared" ca="1" si="2276"/>
        <v>0.5</v>
      </c>
      <c r="BW1670" s="150">
        <f t="shared" ca="1" si="2276"/>
        <v>0.5</v>
      </c>
      <c r="BX1670" s="150">
        <f t="shared" ca="1" si="2276"/>
        <v>0.5</v>
      </c>
      <c r="BY1670" s="150">
        <f t="shared" ca="1" si="2276"/>
        <v>0.5</v>
      </c>
      <c r="BZ1670" s="150">
        <f t="shared" ca="1" si="2276"/>
        <v>0.5</v>
      </c>
      <c r="CA1670" s="150">
        <f t="shared" ca="1" si="2276"/>
        <v>0.5</v>
      </c>
      <c r="CB1670" s="150">
        <f t="shared" ca="1" si="2276"/>
        <v>0.5</v>
      </c>
      <c r="CC1670" s="150">
        <f t="shared" ca="1" si="2276"/>
        <v>0.5</v>
      </c>
      <c r="CD1670" s="150">
        <f t="shared" ca="1" si="2276"/>
        <v>0.5</v>
      </c>
      <c r="CE1670" s="150">
        <f t="shared" ca="1" si="2276"/>
        <v>0.5</v>
      </c>
      <c r="CF1670" s="150">
        <f t="shared" ref="CF1670:CL1679" ca="1" si="2277">CF1669/CF1658</f>
        <v>0.5</v>
      </c>
      <c r="CG1670" s="150">
        <f t="shared" ca="1" si="2277"/>
        <v>0.5</v>
      </c>
      <c r="CH1670" s="150">
        <f t="shared" ca="1" si="2277"/>
        <v>0.5</v>
      </c>
      <c r="CI1670" s="150">
        <f t="shared" ca="1" si="2277"/>
        <v>0.5</v>
      </c>
      <c r="CJ1670" s="150">
        <f t="shared" ca="1" si="2277"/>
        <v>0.5</v>
      </c>
      <c r="CK1670" s="150">
        <f t="shared" ca="1" si="2277"/>
        <v>0.5</v>
      </c>
      <c r="CL1670" s="150">
        <f t="shared" ca="1" si="2277"/>
        <v>0.5</v>
      </c>
      <c r="CN1670" s="150"/>
      <c r="CO1670" s="150" t="e">
        <f t="shared" ref="CO1670:DL1679" ca="1" si="2278">CO1669/CO1658</f>
        <v>#N/A</v>
      </c>
      <c r="CP1670" s="150" t="e">
        <f t="shared" ca="1" si="2278"/>
        <v>#N/A</v>
      </c>
      <c r="CQ1670" s="150" t="e">
        <f t="shared" ca="1" si="2278"/>
        <v>#N/A</v>
      </c>
      <c r="CR1670" s="150" t="e">
        <f t="shared" ca="1" si="2278"/>
        <v>#N/A</v>
      </c>
      <c r="CS1670" s="150" t="e">
        <f t="shared" ca="1" si="2278"/>
        <v>#N/A</v>
      </c>
      <c r="CT1670" s="150" t="e">
        <f t="shared" ca="1" si="2278"/>
        <v>#N/A</v>
      </c>
      <c r="CU1670" s="150" t="e">
        <f t="shared" ca="1" si="2278"/>
        <v>#N/A</v>
      </c>
      <c r="CV1670" s="150" t="e">
        <f t="shared" ca="1" si="2278"/>
        <v>#N/A</v>
      </c>
      <c r="CW1670" s="150" t="e">
        <f t="shared" ca="1" si="2278"/>
        <v>#N/A</v>
      </c>
      <c r="CX1670" s="150" t="e">
        <f t="shared" ca="1" si="2278"/>
        <v>#N/A</v>
      </c>
      <c r="CY1670" s="150" t="e">
        <f t="shared" ca="1" si="2278"/>
        <v>#N/A</v>
      </c>
      <c r="CZ1670" s="150" t="e">
        <f t="shared" ca="1" si="2278"/>
        <v>#N/A</v>
      </c>
      <c r="DA1670" s="150" t="e">
        <f t="shared" ca="1" si="2278"/>
        <v>#N/A</v>
      </c>
      <c r="DB1670" s="150" t="e">
        <f t="shared" ca="1" si="2278"/>
        <v>#N/A</v>
      </c>
      <c r="DC1670" s="150" t="e">
        <f t="shared" ca="1" si="2278"/>
        <v>#N/A</v>
      </c>
      <c r="DD1670" s="150" t="e">
        <f t="shared" ca="1" si="2278"/>
        <v>#N/A</v>
      </c>
      <c r="DE1670" s="150" t="e">
        <f t="shared" ca="1" si="2278"/>
        <v>#N/A</v>
      </c>
      <c r="DF1670" s="150" t="e">
        <f t="shared" ca="1" si="2278"/>
        <v>#N/A</v>
      </c>
      <c r="DG1670" s="150" t="e">
        <f t="shared" ca="1" si="2278"/>
        <v>#N/A</v>
      </c>
      <c r="DH1670" s="150" t="e">
        <f t="shared" ca="1" si="2278"/>
        <v>#N/A</v>
      </c>
      <c r="DI1670" s="150" t="e">
        <f t="shared" ca="1" si="2278"/>
        <v>#N/A</v>
      </c>
      <c r="DJ1670" s="150" t="e">
        <f t="shared" ca="1" si="2278"/>
        <v>#N/A</v>
      </c>
      <c r="DK1670" s="150" t="e">
        <f t="shared" ca="1" si="2278"/>
        <v>#N/A</v>
      </c>
      <c r="DL1670" s="150" t="e">
        <f t="shared" ca="1" si="2278"/>
        <v>#N/A</v>
      </c>
    </row>
    <row r="1671" spans="1:116" x14ac:dyDescent="0.4">
      <c r="B1671" s="337" t="s">
        <v>332</v>
      </c>
      <c r="C1671" s="337"/>
      <c r="D1671" s="337" t="s">
        <v>518</v>
      </c>
      <c r="E1671" s="337" t="str">
        <f t="shared" si="2179"/>
        <v>1671 SPLIT-SV-VR</v>
      </c>
      <c r="G1671" s="136" t="str">
        <f>G1631</f>
        <v>Surgical procedures</v>
      </c>
      <c r="H1671" s="12"/>
      <c r="I1671" s="60"/>
      <c r="J1671" s="60"/>
      <c r="K1671" s="38"/>
      <c r="L1671" s="38"/>
      <c r="M1671" s="38"/>
      <c r="N1671" s="38"/>
      <c r="O1671" s="38"/>
      <c r="P1671" s="38"/>
      <c r="R1671" s="15"/>
      <c r="S1671" s="240"/>
      <c r="T1671" s="240"/>
      <c r="U1671" s="240"/>
      <c r="V1671" s="240"/>
      <c r="W1671" s="240"/>
      <c r="X1671" s="240"/>
      <c r="Y1671" s="240"/>
      <c r="Z1671" s="240"/>
      <c r="AA1671" s="240"/>
      <c r="AB1671" s="240"/>
      <c r="AC1671" s="240"/>
      <c r="AD1671" s="240"/>
      <c r="AE1671" s="240"/>
      <c r="AF1671" s="240"/>
      <c r="AG1671" s="240"/>
      <c r="AH1671" s="240"/>
      <c r="AI1671" s="240"/>
      <c r="AJ1671" s="240"/>
      <c r="AK1671" s="240"/>
      <c r="AL1671" s="240"/>
      <c r="AM1671" s="240"/>
      <c r="AN1671" s="240"/>
      <c r="AO1671" s="240"/>
      <c r="AP1671" s="240"/>
      <c r="AQ1671" s="240"/>
      <c r="AR1671" s="240"/>
      <c r="AS1671" s="240"/>
      <c r="AT1671" s="240"/>
      <c r="AU1671" s="240"/>
      <c r="AV1671" s="240"/>
      <c r="AW1671" s="240"/>
      <c r="AX1671" s="240"/>
      <c r="AY1671" s="240"/>
      <c r="AZ1671" s="240"/>
      <c r="BA1671" s="240"/>
      <c r="BB1671" s="240"/>
      <c r="BC1671" s="240"/>
      <c r="BD1671" s="240"/>
      <c r="BE1671" s="240"/>
      <c r="BF1671" s="240"/>
      <c r="BG1671" s="240"/>
      <c r="BH1671" s="240"/>
      <c r="BI1671" s="240"/>
      <c r="BJ1671" s="240"/>
      <c r="BK1671" s="240"/>
      <c r="BL1671" s="240"/>
      <c r="BM1671" s="240"/>
      <c r="BN1671" s="240"/>
      <c r="BO1671" s="240"/>
      <c r="BP1671" s="240"/>
      <c r="BQ1671" s="240"/>
      <c r="BR1671" s="240"/>
      <c r="BS1671" s="240"/>
      <c r="BT1671" s="240"/>
      <c r="BU1671" s="240"/>
      <c r="BV1671" s="240"/>
      <c r="BW1671" s="240"/>
      <c r="BX1671" s="240"/>
      <c r="BY1671" s="240"/>
      <c r="BZ1671" s="240"/>
      <c r="CA1671" s="240"/>
      <c r="CB1671" s="240"/>
      <c r="CC1671" s="240"/>
      <c r="CD1671" s="240"/>
      <c r="CE1671" s="240"/>
      <c r="CF1671" s="240"/>
      <c r="CG1671" s="240"/>
      <c r="CH1671" s="240"/>
      <c r="CI1671" s="240"/>
      <c r="CJ1671" s="240"/>
      <c r="CK1671" s="240"/>
      <c r="CL1671" s="240"/>
      <c r="CN1671" s="60"/>
      <c r="CO1671" s="76"/>
      <c r="CP1671" s="76"/>
      <c r="CQ1671" s="76"/>
      <c r="CR1671" s="76"/>
      <c r="CS1671" s="76"/>
      <c r="CT1671" s="76"/>
      <c r="CU1671" s="76"/>
      <c r="CV1671" s="76"/>
      <c r="CW1671" s="76"/>
      <c r="CX1671" s="76"/>
      <c r="CY1671" s="76"/>
      <c r="CZ1671" s="76"/>
      <c r="DA1671" s="76"/>
      <c r="DB1671" s="76"/>
      <c r="DC1671" s="76"/>
      <c r="DD1671" s="76"/>
      <c r="DE1671" s="76"/>
      <c r="DF1671" s="76"/>
      <c r="DG1671" s="76"/>
      <c r="DH1671" s="76"/>
      <c r="DI1671" s="76"/>
      <c r="DJ1671" s="76"/>
      <c r="DK1671" s="76"/>
      <c r="DL1671" s="76"/>
    </row>
    <row r="1672" spans="1:116" x14ac:dyDescent="0.4">
      <c r="B1672" s="337" t="s">
        <v>332</v>
      </c>
      <c r="C1672" s="337"/>
      <c r="D1672" s="337" t="s">
        <v>518</v>
      </c>
      <c r="E1672" s="337" t="str">
        <f>ROW()&amp;" "&amp;D1672</f>
        <v>1672 SPLIT-SV-VR</v>
      </c>
      <c r="G1672" s="185" t="str">
        <f>G1632</f>
        <v>procedure</v>
      </c>
      <c r="H1672" s="27"/>
      <c r="I1672" s="78"/>
      <c r="J1672" s="78"/>
      <c r="K1672" s="33"/>
      <c r="L1672" s="33"/>
      <c r="M1672" s="33"/>
      <c r="N1672" s="33"/>
      <c r="O1672" s="33"/>
      <c r="P1672" s="33"/>
      <c r="R1672" s="33"/>
      <c r="S1672" s="80"/>
      <c r="T1672" s="80"/>
      <c r="U1672" s="80"/>
      <c r="V1672" s="80"/>
      <c r="W1672" s="80"/>
      <c r="X1672" s="80"/>
      <c r="Y1672" s="80"/>
      <c r="Z1672" s="80"/>
      <c r="AA1672" s="80"/>
      <c r="AB1672" s="80"/>
      <c r="AC1672" s="80"/>
      <c r="AD1672" s="80"/>
      <c r="AE1672" s="80"/>
      <c r="AF1672" s="80"/>
      <c r="AG1672" s="80"/>
      <c r="AH1672" s="80"/>
      <c r="AI1672" s="80"/>
      <c r="AJ1672" s="80"/>
      <c r="AK1672" s="80"/>
      <c r="AL1672" s="80"/>
      <c r="AM1672" s="80"/>
      <c r="AN1672" s="80"/>
      <c r="AO1672" s="80"/>
      <c r="AP1672" s="80"/>
      <c r="AQ1672" s="80"/>
      <c r="AR1672" s="80"/>
      <c r="AS1672" s="80"/>
      <c r="AT1672" s="80"/>
      <c r="AU1672" s="80"/>
      <c r="AV1672" s="80"/>
      <c r="AW1672" s="80"/>
      <c r="AX1672" s="80"/>
      <c r="AY1672" s="80"/>
      <c r="AZ1672" s="80"/>
      <c r="BA1672" s="80"/>
      <c r="BB1672" s="80"/>
      <c r="BC1672" s="80"/>
      <c r="BD1672" s="80"/>
      <c r="BE1672" s="80"/>
      <c r="BF1672" s="80"/>
      <c r="BG1672" s="80"/>
      <c r="BH1672" s="80"/>
      <c r="BI1672" s="80"/>
      <c r="BJ1672" s="80"/>
      <c r="BK1672" s="80"/>
      <c r="BL1672" s="80"/>
      <c r="BM1672" s="80"/>
      <c r="BN1672" s="80"/>
      <c r="BO1672" s="80"/>
      <c r="BP1672" s="80"/>
      <c r="BQ1672" s="80"/>
      <c r="BR1672" s="80"/>
      <c r="BS1672" s="80"/>
      <c r="BT1672" s="80"/>
      <c r="BU1672" s="80"/>
      <c r="BV1672" s="80"/>
      <c r="BW1672" s="80"/>
      <c r="BX1672" s="80"/>
      <c r="BY1672" s="80"/>
      <c r="BZ1672" s="80"/>
      <c r="CA1672" s="80"/>
      <c r="CB1672" s="80"/>
      <c r="CC1672" s="80"/>
      <c r="CD1672" s="80"/>
      <c r="CE1672" s="80"/>
      <c r="CF1672" s="80"/>
      <c r="CG1672" s="80"/>
      <c r="CH1672" s="80"/>
      <c r="CI1672" s="80"/>
      <c r="CJ1672" s="80"/>
      <c r="CK1672" s="80"/>
      <c r="CL1672" s="80"/>
      <c r="CN1672" s="78"/>
      <c r="CO1672" s="77"/>
      <c r="CP1672" s="77"/>
      <c r="CQ1672" s="77"/>
      <c r="CR1672" s="77"/>
      <c r="CS1672" s="77"/>
      <c r="CT1672" s="77"/>
      <c r="CU1672" s="77"/>
      <c r="CV1672" s="77"/>
      <c r="CW1672" s="77"/>
      <c r="CX1672" s="77"/>
      <c r="CY1672" s="77"/>
      <c r="CZ1672" s="77"/>
      <c r="DA1672" s="77"/>
      <c r="DB1672" s="77"/>
      <c r="DC1672" s="77"/>
      <c r="DD1672" s="77"/>
      <c r="DE1672" s="77"/>
      <c r="DF1672" s="77"/>
      <c r="DG1672" s="77"/>
      <c r="DH1672" s="77"/>
      <c r="DI1672" s="77"/>
      <c r="DJ1672" s="77"/>
      <c r="DK1672" s="77"/>
      <c r="DL1672" s="77"/>
    </row>
    <row r="1673" spans="1:116" x14ac:dyDescent="0.4">
      <c r="B1673" s="337" t="s">
        <v>332</v>
      </c>
      <c r="C1673" s="337"/>
      <c r="D1673" s="337" t="s">
        <v>518</v>
      </c>
      <c r="E1673" s="337" t="str">
        <f t="shared" ref="E1673:E1687" si="2279">ROW()&amp;" "&amp;D1673</f>
        <v>1673 SPLIT-SV-VR</v>
      </c>
      <c r="G1673" s="191" t="s">
        <v>461</v>
      </c>
      <c r="H1673" s="27"/>
      <c r="I1673" s="78"/>
      <c r="J1673" s="78"/>
      <c r="K1673" s="33"/>
      <c r="L1673" s="33"/>
      <c r="M1673" s="33"/>
      <c r="N1673" s="33"/>
      <c r="O1673" s="33"/>
      <c r="P1673" s="33"/>
      <c r="R1673" s="33"/>
      <c r="S1673" s="212" t="str">
        <f>ADDRESS(ROW(S1658),COLUMN(S1658),2)</f>
        <v>S$1658</v>
      </c>
      <c r="T1673" s="212" t="str">
        <f t="shared" ref="T1673:CE1682" si="2280">ADDRESS(ROW(T1658),COLUMN(T1658),2)</f>
        <v>T$1658</v>
      </c>
      <c r="U1673" s="212" t="str">
        <f t="shared" si="2280"/>
        <v>U$1658</v>
      </c>
      <c r="V1673" s="212" t="str">
        <f t="shared" si="2280"/>
        <v>V$1658</v>
      </c>
      <c r="W1673" s="212" t="str">
        <f t="shared" si="2280"/>
        <v>W$1658</v>
      </c>
      <c r="X1673" s="212" t="str">
        <f t="shared" si="2280"/>
        <v>X$1658</v>
      </c>
      <c r="Y1673" s="212" t="str">
        <f t="shared" si="2280"/>
        <v>Y$1658</v>
      </c>
      <c r="Z1673" s="212" t="str">
        <f t="shared" si="2280"/>
        <v>Z$1658</v>
      </c>
      <c r="AA1673" s="212" t="str">
        <f t="shared" si="2280"/>
        <v>AA$1658</v>
      </c>
      <c r="AB1673" s="212" t="str">
        <f t="shared" si="2280"/>
        <v>AB$1658</v>
      </c>
      <c r="AC1673" s="212" t="str">
        <f t="shared" si="2280"/>
        <v>AC$1658</v>
      </c>
      <c r="AD1673" s="212" t="str">
        <f t="shared" si="2280"/>
        <v>AD$1658</v>
      </c>
      <c r="AE1673" s="212" t="str">
        <f t="shared" si="2280"/>
        <v>AE$1658</v>
      </c>
      <c r="AF1673" s="212" t="str">
        <f t="shared" si="2280"/>
        <v>AF$1658</v>
      </c>
      <c r="AG1673" s="212" t="str">
        <f t="shared" si="2280"/>
        <v>AG$1658</v>
      </c>
      <c r="AH1673" s="212" t="str">
        <f t="shared" si="2280"/>
        <v>AH$1658</v>
      </c>
      <c r="AI1673" s="212" t="str">
        <f t="shared" si="2280"/>
        <v>AI$1658</v>
      </c>
      <c r="AJ1673" s="212" t="str">
        <f t="shared" si="2280"/>
        <v>AJ$1658</v>
      </c>
      <c r="AK1673" s="212" t="str">
        <f t="shared" si="2280"/>
        <v>AK$1658</v>
      </c>
      <c r="AL1673" s="212" t="str">
        <f t="shared" si="2280"/>
        <v>AL$1658</v>
      </c>
      <c r="AM1673" s="212" t="str">
        <f t="shared" si="2280"/>
        <v>AM$1658</v>
      </c>
      <c r="AN1673" s="212" t="str">
        <f t="shared" si="2280"/>
        <v>AN$1658</v>
      </c>
      <c r="AO1673" s="212" t="str">
        <f t="shared" si="2280"/>
        <v>AO$1658</v>
      </c>
      <c r="AP1673" s="212" t="str">
        <f t="shared" si="2280"/>
        <v>AP$1658</v>
      </c>
      <c r="AQ1673" s="212" t="str">
        <f t="shared" si="2280"/>
        <v>AQ$1658</v>
      </c>
      <c r="AR1673" s="212" t="str">
        <f t="shared" si="2280"/>
        <v>AR$1658</v>
      </c>
      <c r="AS1673" s="212" t="str">
        <f t="shared" si="2280"/>
        <v>AS$1658</v>
      </c>
      <c r="AT1673" s="212" t="str">
        <f t="shared" si="2280"/>
        <v>AT$1658</v>
      </c>
      <c r="AU1673" s="212" t="str">
        <f t="shared" si="2280"/>
        <v>AU$1658</v>
      </c>
      <c r="AV1673" s="212" t="str">
        <f t="shared" si="2280"/>
        <v>AV$1658</v>
      </c>
      <c r="AW1673" s="212" t="str">
        <f t="shared" si="2280"/>
        <v>AW$1658</v>
      </c>
      <c r="AX1673" s="212" t="str">
        <f t="shared" si="2280"/>
        <v>AX$1658</v>
      </c>
      <c r="AY1673" s="212" t="str">
        <f t="shared" si="2280"/>
        <v>AY$1658</v>
      </c>
      <c r="AZ1673" s="212" t="str">
        <f t="shared" si="2280"/>
        <v>AZ$1658</v>
      </c>
      <c r="BA1673" s="212" t="str">
        <f t="shared" si="2280"/>
        <v>BA$1658</v>
      </c>
      <c r="BB1673" s="212" t="str">
        <f t="shared" si="2280"/>
        <v>BB$1658</v>
      </c>
      <c r="BC1673" s="212" t="str">
        <f t="shared" si="2280"/>
        <v>BC$1658</v>
      </c>
      <c r="BD1673" s="212" t="str">
        <f t="shared" si="2280"/>
        <v>BD$1658</v>
      </c>
      <c r="BE1673" s="212" t="str">
        <f t="shared" si="2280"/>
        <v>BE$1658</v>
      </c>
      <c r="BF1673" s="212" t="str">
        <f t="shared" si="2280"/>
        <v>BF$1658</v>
      </c>
      <c r="BG1673" s="212" t="str">
        <f t="shared" si="2280"/>
        <v>BG$1658</v>
      </c>
      <c r="BH1673" s="212" t="str">
        <f t="shared" si="2280"/>
        <v>BH$1658</v>
      </c>
      <c r="BI1673" s="212" t="str">
        <f t="shared" si="2280"/>
        <v>BI$1658</v>
      </c>
      <c r="BJ1673" s="212" t="str">
        <f t="shared" si="2280"/>
        <v>BJ$1658</v>
      </c>
      <c r="BK1673" s="212" t="str">
        <f t="shared" si="2280"/>
        <v>BK$1658</v>
      </c>
      <c r="BL1673" s="212" t="str">
        <f t="shared" si="2280"/>
        <v>BL$1658</v>
      </c>
      <c r="BM1673" s="212" t="str">
        <f t="shared" si="2280"/>
        <v>BM$1658</v>
      </c>
      <c r="BN1673" s="212" t="str">
        <f t="shared" si="2280"/>
        <v>BN$1658</v>
      </c>
      <c r="BO1673" s="212" t="str">
        <f t="shared" si="2280"/>
        <v>BO$1658</v>
      </c>
      <c r="BP1673" s="212" t="str">
        <f t="shared" si="2280"/>
        <v>BP$1658</v>
      </c>
      <c r="BQ1673" s="212" t="str">
        <f t="shared" si="2280"/>
        <v>BQ$1658</v>
      </c>
      <c r="BR1673" s="212" t="str">
        <f t="shared" si="2280"/>
        <v>BR$1658</v>
      </c>
      <c r="BS1673" s="212" t="str">
        <f t="shared" si="2280"/>
        <v>BS$1658</v>
      </c>
      <c r="BT1673" s="212" t="str">
        <f t="shared" si="2280"/>
        <v>BT$1658</v>
      </c>
      <c r="BU1673" s="212" t="str">
        <f t="shared" si="2280"/>
        <v>BU$1658</v>
      </c>
      <c r="BV1673" s="212" t="str">
        <f t="shared" si="2280"/>
        <v>BV$1658</v>
      </c>
      <c r="BW1673" s="212" t="str">
        <f t="shared" si="2280"/>
        <v>BW$1658</v>
      </c>
      <c r="BX1673" s="212" t="str">
        <f t="shared" si="2280"/>
        <v>BX$1658</v>
      </c>
      <c r="BY1673" s="212" t="str">
        <f t="shared" si="2280"/>
        <v>BY$1658</v>
      </c>
      <c r="BZ1673" s="212" t="str">
        <f t="shared" si="2280"/>
        <v>BZ$1658</v>
      </c>
      <c r="CA1673" s="212" t="str">
        <f t="shared" si="2280"/>
        <v>CA$1658</v>
      </c>
      <c r="CB1673" s="212" t="str">
        <f t="shared" si="2280"/>
        <v>CB$1658</v>
      </c>
      <c r="CC1673" s="212" t="str">
        <f t="shared" si="2280"/>
        <v>CC$1658</v>
      </c>
      <c r="CD1673" s="212" t="str">
        <f t="shared" si="2280"/>
        <v>CD$1658</v>
      </c>
      <c r="CE1673" s="212" t="str">
        <f t="shared" si="2280"/>
        <v>CE$1658</v>
      </c>
      <c r="CF1673" s="212" t="str">
        <f t="shared" ref="CF1673:CL1682" si="2281">ADDRESS(ROW(CF1658),COLUMN(CF1658),2)</f>
        <v>CF$1658</v>
      </c>
      <c r="CG1673" s="212" t="str">
        <f t="shared" si="2281"/>
        <v>CG$1658</v>
      </c>
      <c r="CH1673" s="212" t="str">
        <f t="shared" si="2281"/>
        <v>CH$1658</v>
      </c>
      <c r="CI1673" s="212" t="str">
        <f t="shared" si="2281"/>
        <v>CI$1658</v>
      </c>
      <c r="CJ1673" s="212" t="str">
        <f t="shared" si="2281"/>
        <v>CJ$1658</v>
      </c>
      <c r="CK1673" s="212" t="str">
        <f t="shared" si="2281"/>
        <v>CK$1658</v>
      </c>
      <c r="CL1673" s="212" t="str">
        <f t="shared" si="2281"/>
        <v>CL$1658</v>
      </c>
      <c r="CN1673" s="78"/>
      <c r="CO1673" s="212" t="str">
        <f t="shared" ref="CO1673:DL1682" si="2282">ADDRESS(ROW(CO1658),COLUMN(CO1658),2)</f>
        <v>CO$1658</v>
      </c>
      <c r="CP1673" s="212" t="str">
        <f t="shared" si="2282"/>
        <v>CP$1658</v>
      </c>
      <c r="CQ1673" s="212" t="str">
        <f t="shared" si="2282"/>
        <v>CQ$1658</v>
      </c>
      <c r="CR1673" s="212" t="str">
        <f t="shared" si="2282"/>
        <v>CR$1658</v>
      </c>
      <c r="CS1673" s="212" t="str">
        <f t="shared" si="2282"/>
        <v>CS$1658</v>
      </c>
      <c r="CT1673" s="212" t="str">
        <f t="shared" si="2282"/>
        <v>CT$1658</v>
      </c>
      <c r="CU1673" s="212" t="str">
        <f t="shared" si="2282"/>
        <v>CU$1658</v>
      </c>
      <c r="CV1673" s="212" t="str">
        <f t="shared" si="2282"/>
        <v>CV$1658</v>
      </c>
      <c r="CW1673" s="212" t="str">
        <f t="shared" si="2282"/>
        <v>CW$1658</v>
      </c>
      <c r="CX1673" s="212" t="str">
        <f t="shared" si="2282"/>
        <v>CX$1658</v>
      </c>
      <c r="CY1673" s="212" t="str">
        <f t="shared" si="2282"/>
        <v>CY$1658</v>
      </c>
      <c r="CZ1673" s="212" t="str">
        <f t="shared" si="2282"/>
        <v>CZ$1658</v>
      </c>
      <c r="DA1673" s="212" t="str">
        <f t="shared" si="2282"/>
        <v>DA$1658</v>
      </c>
      <c r="DB1673" s="212" t="str">
        <f t="shared" si="2282"/>
        <v>DB$1658</v>
      </c>
      <c r="DC1673" s="212" t="str">
        <f t="shared" si="2282"/>
        <v>DC$1658</v>
      </c>
      <c r="DD1673" s="212" t="str">
        <f t="shared" si="2282"/>
        <v>DD$1658</v>
      </c>
      <c r="DE1673" s="212" t="str">
        <f t="shared" si="2282"/>
        <v>DE$1658</v>
      </c>
      <c r="DF1673" s="212" t="str">
        <f t="shared" si="2282"/>
        <v>DF$1658</v>
      </c>
      <c r="DG1673" s="212" t="str">
        <f t="shared" si="2282"/>
        <v>DG$1658</v>
      </c>
      <c r="DH1673" s="212" t="str">
        <f t="shared" si="2282"/>
        <v>DH$1658</v>
      </c>
      <c r="DI1673" s="212" t="str">
        <f t="shared" si="2282"/>
        <v>DI$1658</v>
      </c>
      <c r="DJ1673" s="212" t="str">
        <f t="shared" si="2282"/>
        <v>DJ$1658</v>
      </c>
      <c r="DK1673" s="212" t="str">
        <f t="shared" si="2282"/>
        <v>DK$1658</v>
      </c>
      <c r="DL1673" s="212" t="str">
        <f t="shared" si="2282"/>
        <v>DL$1658</v>
      </c>
    </row>
    <row r="1674" spans="1:116" x14ac:dyDescent="0.4">
      <c r="B1674" s="337" t="s">
        <v>332</v>
      </c>
      <c r="C1674" s="337"/>
      <c r="D1674" s="337" t="s">
        <v>518</v>
      </c>
      <c r="E1674" s="337" t="str">
        <f t="shared" si="2279"/>
        <v>1674 SPLIT-SV-VR</v>
      </c>
      <c r="G1674" s="136" t="s">
        <v>462</v>
      </c>
      <c r="K1674" s="53"/>
      <c r="L1674" s="53"/>
      <c r="M1674" s="53"/>
      <c r="N1674" s="53"/>
      <c r="O1674" s="53"/>
      <c r="P1674" s="53"/>
      <c r="R1674" s="24"/>
      <c r="S1674" s="179" t="str">
        <f>S1634</f>
        <v>S$17</v>
      </c>
      <c r="T1674" s="179" t="str">
        <f t="shared" ref="T1674:CE1683" si="2283">T1634</f>
        <v>T$17</v>
      </c>
      <c r="U1674" s="179" t="str">
        <f t="shared" si="2283"/>
        <v>U$17</v>
      </c>
      <c r="V1674" s="179" t="str">
        <f t="shared" si="2283"/>
        <v>V$17</v>
      </c>
      <c r="W1674" s="179" t="str">
        <f t="shared" si="2283"/>
        <v>W$17</v>
      </c>
      <c r="X1674" s="179" t="str">
        <f t="shared" si="2283"/>
        <v>X$17</v>
      </c>
      <c r="Y1674" s="179" t="str">
        <f t="shared" si="2283"/>
        <v>Y$17</v>
      </c>
      <c r="Z1674" s="179" t="str">
        <f t="shared" si="2283"/>
        <v>Z$17</v>
      </c>
      <c r="AA1674" s="179" t="str">
        <f t="shared" si="2283"/>
        <v>AA$17</v>
      </c>
      <c r="AB1674" s="179" t="str">
        <f t="shared" si="2283"/>
        <v>AB$17</v>
      </c>
      <c r="AC1674" s="179" t="str">
        <f t="shared" si="2283"/>
        <v>AC$17</v>
      </c>
      <c r="AD1674" s="179" t="str">
        <f t="shared" si="2283"/>
        <v>AD$17</v>
      </c>
      <c r="AE1674" s="179" t="str">
        <f t="shared" si="2283"/>
        <v>AE$17</v>
      </c>
      <c r="AF1674" s="179" t="str">
        <f t="shared" si="2283"/>
        <v>AF$17</v>
      </c>
      <c r="AG1674" s="179" t="str">
        <f t="shared" si="2283"/>
        <v>AG$17</v>
      </c>
      <c r="AH1674" s="179" t="str">
        <f t="shared" si="2283"/>
        <v>AH$17</v>
      </c>
      <c r="AI1674" s="179" t="str">
        <f t="shared" si="2283"/>
        <v>AI$17</v>
      </c>
      <c r="AJ1674" s="179" t="str">
        <f t="shared" si="2283"/>
        <v>AJ$17</v>
      </c>
      <c r="AK1674" s="179" t="str">
        <f t="shared" si="2283"/>
        <v>AK$17</v>
      </c>
      <c r="AL1674" s="179" t="str">
        <f t="shared" si="2283"/>
        <v>AL$17</v>
      </c>
      <c r="AM1674" s="179" t="str">
        <f t="shared" si="2283"/>
        <v>AM$17</v>
      </c>
      <c r="AN1674" s="179" t="str">
        <f t="shared" si="2283"/>
        <v>AN$17</v>
      </c>
      <c r="AO1674" s="179" t="str">
        <f t="shared" si="2283"/>
        <v>AO$17</v>
      </c>
      <c r="AP1674" s="179" t="str">
        <f t="shared" si="2283"/>
        <v>AP$17</v>
      </c>
      <c r="AQ1674" s="179" t="str">
        <f t="shared" si="2283"/>
        <v>AQ$17</v>
      </c>
      <c r="AR1674" s="179" t="str">
        <f t="shared" si="2283"/>
        <v>AR$17</v>
      </c>
      <c r="AS1674" s="179" t="str">
        <f t="shared" si="2283"/>
        <v>AS$17</v>
      </c>
      <c r="AT1674" s="179" t="str">
        <f t="shared" si="2283"/>
        <v>AT$17</v>
      </c>
      <c r="AU1674" s="179" t="str">
        <f t="shared" si="2283"/>
        <v>AU$17</v>
      </c>
      <c r="AV1674" s="179" t="str">
        <f t="shared" si="2283"/>
        <v>AV$17</v>
      </c>
      <c r="AW1674" s="179" t="str">
        <f t="shared" si="2283"/>
        <v>AW$17</v>
      </c>
      <c r="AX1674" s="179" t="str">
        <f t="shared" si="2283"/>
        <v>AX$17</v>
      </c>
      <c r="AY1674" s="179" t="str">
        <f t="shared" si="2283"/>
        <v>AY$17</v>
      </c>
      <c r="AZ1674" s="179" t="str">
        <f t="shared" si="2283"/>
        <v>AZ$17</v>
      </c>
      <c r="BA1674" s="179" t="str">
        <f t="shared" si="2283"/>
        <v>BA$17</v>
      </c>
      <c r="BB1674" s="179" t="str">
        <f t="shared" si="2283"/>
        <v>BB$17</v>
      </c>
      <c r="BC1674" s="179" t="str">
        <f t="shared" si="2283"/>
        <v>BC$17</v>
      </c>
      <c r="BD1674" s="179" t="str">
        <f t="shared" si="2283"/>
        <v>BD$17</v>
      </c>
      <c r="BE1674" s="179" t="str">
        <f t="shared" si="2283"/>
        <v>BE$17</v>
      </c>
      <c r="BF1674" s="179" t="str">
        <f t="shared" si="2283"/>
        <v>BF$17</v>
      </c>
      <c r="BG1674" s="179" t="str">
        <f t="shared" si="2283"/>
        <v>BG$17</v>
      </c>
      <c r="BH1674" s="179" t="str">
        <f t="shared" si="2283"/>
        <v>BH$17</v>
      </c>
      <c r="BI1674" s="179" t="str">
        <f t="shared" si="2283"/>
        <v>BI$17</v>
      </c>
      <c r="BJ1674" s="179" t="str">
        <f t="shared" si="2283"/>
        <v>BJ$17</v>
      </c>
      <c r="BK1674" s="179" t="str">
        <f t="shared" si="2283"/>
        <v>BK$17</v>
      </c>
      <c r="BL1674" s="179" t="str">
        <f t="shared" si="2283"/>
        <v>BL$17</v>
      </c>
      <c r="BM1674" s="179" t="str">
        <f t="shared" si="2283"/>
        <v>BM$17</v>
      </c>
      <c r="BN1674" s="179" t="str">
        <f t="shared" si="2283"/>
        <v>BN$17</v>
      </c>
      <c r="BO1674" s="179" t="str">
        <f t="shared" si="2283"/>
        <v>BO$17</v>
      </c>
      <c r="BP1674" s="179" t="str">
        <f t="shared" si="2283"/>
        <v>BP$17</v>
      </c>
      <c r="BQ1674" s="179" t="str">
        <f t="shared" si="2283"/>
        <v>BQ$17</v>
      </c>
      <c r="BR1674" s="179" t="str">
        <f t="shared" si="2283"/>
        <v>BR$17</v>
      </c>
      <c r="BS1674" s="179" t="str">
        <f t="shared" si="2283"/>
        <v>BS$17</v>
      </c>
      <c r="BT1674" s="179" t="str">
        <f t="shared" si="2283"/>
        <v>BT$17</v>
      </c>
      <c r="BU1674" s="179" t="str">
        <f t="shared" si="2283"/>
        <v>BU$17</v>
      </c>
      <c r="BV1674" s="179" t="str">
        <f t="shared" si="2283"/>
        <v>BV$17</v>
      </c>
      <c r="BW1674" s="179" t="str">
        <f t="shared" si="2283"/>
        <v>BW$17</v>
      </c>
      <c r="BX1674" s="179" t="str">
        <f t="shared" si="2283"/>
        <v>BX$17</v>
      </c>
      <c r="BY1674" s="179" t="str">
        <f t="shared" si="2283"/>
        <v>BY$17</v>
      </c>
      <c r="BZ1674" s="179" t="str">
        <f t="shared" si="2283"/>
        <v>BZ$17</v>
      </c>
      <c r="CA1674" s="179" t="str">
        <f t="shared" si="2283"/>
        <v>CA$17</v>
      </c>
      <c r="CB1674" s="179" t="str">
        <f t="shared" si="2283"/>
        <v>CB$17</v>
      </c>
      <c r="CC1674" s="179" t="str">
        <f t="shared" si="2283"/>
        <v>CC$17</v>
      </c>
      <c r="CD1674" s="179" t="str">
        <f t="shared" si="2283"/>
        <v>CD$17</v>
      </c>
      <c r="CE1674" s="179" t="str">
        <f t="shared" si="2283"/>
        <v>CE$17</v>
      </c>
      <c r="CF1674" s="179" t="str">
        <f t="shared" ref="CF1674:CL1683" si="2284">CF1634</f>
        <v>CF$17</v>
      </c>
      <c r="CG1674" s="179" t="str">
        <f t="shared" si="2284"/>
        <v>CG$17</v>
      </c>
      <c r="CH1674" s="179" t="str">
        <f t="shared" si="2284"/>
        <v>CH$17</v>
      </c>
      <c r="CI1674" s="179" t="str">
        <f t="shared" si="2284"/>
        <v>CI$17</v>
      </c>
      <c r="CJ1674" s="179" t="str">
        <f t="shared" si="2284"/>
        <v>CJ$17</v>
      </c>
      <c r="CK1674" s="179" t="str">
        <f t="shared" si="2284"/>
        <v>CK$17</v>
      </c>
      <c r="CL1674" s="179" t="str">
        <f t="shared" si="2284"/>
        <v>CL$17</v>
      </c>
      <c r="CO1674" s="179" t="str">
        <f t="shared" ref="CO1674:DL1683" si="2285">CO1634</f>
        <v>CO$17</v>
      </c>
      <c r="CP1674" s="179" t="str">
        <f t="shared" si="2285"/>
        <v>CP$17</v>
      </c>
      <c r="CQ1674" s="179" t="str">
        <f t="shared" si="2285"/>
        <v>CQ$17</v>
      </c>
      <c r="CR1674" s="179" t="str">
        <f t="shared" si="2285"/>
        <v>CR$17</v>
      </c>
      <c r="CS1674" s="179" t="str">
        <f t="shared" si="2285"/>
        <v>CS$17</v>
      </c>
      <c r="CT1674" s="179" t="str">
        <f t="shared" si="2285"/>
        <v>CT$17</v>
      </c>
      <c r="CU1674" s="179" t="str">
        <f t="shared" si="2285"/>
        <v>CU$17</v>
      </c>
      <c r="CV1674" s="179" t="str">
        <f t="shared" si="2285"/>
        <v>CV$17</v>
      </c>
      <c r="CW1674" s="179" t="str">
        <f t="shared" si="2285"/>
        <v>CW$17</v>
      </c>
      <c r="CX1674" s="179" t="str">
        <f t="shared" si="2285"/>
        <v>CX$17</v>
      </c>
      <c r="CY1674" s="179" t="str">
        <f t="shared" si="2285"/>
        <v>CY$17</v>
      </c>
      <c r="CZ1674" s="179" t="str">
        <f t="shared" si="2285"/>
        <v>CZ$17</v>
      </c>
      <c r="DA1674" s="179" t="str">
        <f t="shared" si="2285"/>
        <v>DA$17</v>
      </c>
      <c r="DB1674" s="179" t="str">
        <f t="shared" si="2285"/>
        <v>DB$17</v>
      </c>
      <c r="DC1674" s="179" t="str">
        <f t="shared" si="2285"/>
        <v>DC$17</v>
      </c>
      <c r="DD1674" s="179" t="str">
        <f t="shared" si="2285"/>
        <v>DD$17</v>
      </c>
      <c r="DE1674" s="179" t="str">
        <f t="shared" si="2285"/>
        <v>DE$17</v>
      </c>
      <c r="DF1674" s="179" t="str">
        <f t="shared" si="2285"/>
        <v>DF$17</v>
      </c>
      <c r="DG1674" s="179" t="str">
        <f t="shared" si="2285"/>
        <v>DG$17</v>
      </c>
      <c r="DH1674" s="179" t="str">
        <f t="shared" si="2285"/>
        <v>DH$17</v>
      </c>
      <c r="DI1674" s="179" t="str">
        <f t="shared" si="2285"/>
        <v>DI$17</v>
      </c>
      <c r="DJ1674" s="179" t="str">
        <f t="shared" si="2285"/>
        <v>DJ$17</v>
      </c>
      <c r="DK1674" s="179" t="str">
        <f t="shared" si="2285"/>
        <v>DK$17</v>
      </c>
      <c r="DL1674" s="179" t="str">
        <f t="shared" si="2285"/>
        <v>DL$17</v>
      </c>
    </row>
    <row r="1675" spans="1:116" x14ac:dyDescent="0.4">
      <c r="B1675" s="337" t="s">
        <v>332</v>
      </c>
      <c r="C1675" s="337"/>
      <c r="D1675" s="337" t="s">
        <v>518</v>
      </c>
      <c r="E1675" s="337" t="str">
        <f t="shared" si="2279"/>
        <v>1675 SPLIT-SV-VR</v>
      </c>
      <c r="G1675" s="191" t="str">
        <f>G1667</f>
        <v>Total COGS - Surgical procedures</v>
      </c>
      <c r="H1675" s="12"/>
      <c r="I1675" s="60"/>
      <c r="J1675" s="60"/>
      <c r="K1675" s="15"/>
      <c r="L1675" s="15"/>
      <c r="M1675" s="15"/>
      <c r="N1675" s="15"/>
      <c r="O1675" s="15"/>
      <c r="P1675" s="15"/>
      <c r="R1675" s="15"/>
      <c r="S1675" s="80"/>
      <c r="T1675" s="80"/>
      <c r="U1675" s="80"/>
      <c r="V1675" s="80"/>
      <c r="W1675" s="80"/>
      <c r="X1675" s="80"/>
      <c r="Y1675" s="80"/>
      <c r="Z1675" s="80"/>
      <c r="AA1675" s="80"/>
      <c r="AB1675" s="80"/>
      <c r="AC1675" s="80"/>
      <c r="AD1675" s="80"/>
      <c r="AE1675" s="80"/>
      <c r="AF1675" s="80"/>
      <c r="AG1675" s="80"/>
      <c r="AH1675" s="80"/>
      <c r="AI1675" s="80"/>
      <c r="AJ1675" s="80"/>
      <c r="AK1675" s="80"/>
      <c r="AL1675" s="80"/>
      <c r="AM1675" s="80"/>
      <c r="AN1675" s="80"/>
      <c r="AO1675" s="80"/>
      <c r="AP1675" s="80"/>
      <c r="AQ1675" s="80"/>
      <c r="AR1675" s="80"/>
      <c r="AS1675" s="80"/>
      <c r="AT1675" s="80"/>
      <c r="AU1675" s="80"/>
      <c r="AV1675" s="80"/>
      <c r="AW1675" s="80"/>
      <c r="AX1675" s="80"/>
      <c r="AY1675" s="80"/>
      <c r="AZ1675" s="80"/>
      <c r="BA1675" s="80"/>
      <c r="BB1675" s="80"/>
      <c r="BC1675" s="80"/>
      <c r="BD1675" s="80"/>
      <c r="BE1675" s="80"/>
      <c r="BF1675" s="80"/>
      <c r="BG1675" s="80"/>
      <c r="BH1675" s="80"/>
      <c r="BI1675" s="80"/>
      <c r="BJ1675" s="80"/>
      <c r="BK1675" s="80"/>
      <c r="BL1675" s="80"/>
      <c r="BM1675" s="80"/>
      <c r="BN1675" s="80"/>
      <c r="BO1675" s="80"/>
      <c r="BP1675" s="80"/>
      <c r="BQ1675" s="80"/>
      <c r="BR1675" s="80"/>
      <c r="BS1675" s="80"/>
      <c r="BT1675" s="80"/>
      <c r="BU1675" s="80"/>
      <c r="BV1675" s="80"/>
      <c r="BW1675" s="80"/>
      <c r="BX1675" s="80"/>
      <c r="BY1675" s="80"/>
      <c r="BZ1675" s="80"/>
      <c r="CA1675" s="80"/>
      <c r="CB1675" s="80"/>
      <c r="CC1675" s="80"/>
      <c r="CD1675" s="80"/>
      <c r="CE1675" s="80"/>
      <c r="CF1675" s="80"/>
      <c r="CG1675" s="80"/>
      <c r="CH1675" s="80"/>
      <c r="CI1675" s="80"/>
      <c r="CJ1675" s="80"/>
      <c r="CK1675" s="80"/>
      <c r="CL1675" s="80"/>
      <c r="CN1675" s="60"/>
      <c r="CO1675" s="80"/>
      <c r="CP1675" s="80"/>
      <c r="CQ1675" s="80"/>
      <c r="CR1675" s="80"/>
      <c r="CS1675" s="80"/>
      <c r="CT1675" s="80"/>
      <c r="CU1675" s="80"/>
      <c r="CV1675" s="80"/>
      <c r="CW1675" s="80"/>
      <c r="CX1675" s="80"/>
      <c r="CY1675" s="80"/>
      <c r="CZ1675" s="80"/>
      <c r="DA1675" s="80"/>
      <c r="DB1675" s="80"/>
      <c r="DC1675" s="80"/>
      <c r="DD1675" s="80"/>
      <c r="DE1675" s="80"/>
      <c r="DF1675" s="80"/>
      <c r="DG1675" s="80"/>
      <c r="DH1675" s="80"/>
      <c r="DI1675" s="80"/>
      <c r="DJ1675" s="80"/>
      <c r="DK1675" s="80"/>
      <c r="DL1675" s="80"/>
    </row>
    <row r="1676" spans="1:116" x14ac:dyDescent="0.4">
      <c r="B1676" s="337" t="s">
        <v>332</v>
      </c>
      <c r="C1676" s="337"/>
      <c r="D1676" s="337" t="s">
        <v>518</v>
      </c>
      <c r="E1676" s="337" t="str">
        <f t="shared" si="2279"/>
        <v>1676 SPLIT-SV-VR</v>
      </c>
      <c r="G1676" s="136" t="str">
        <f>G1636</f>
        <v xml:space="preserve">secondary unit </v>
      </c>
      <c r="H1676" s="12"/>
      <c r="I1676" s="60"/>
      <c r="J1676" s="60"/>
      <c r="K1676" s="15"/>
      <c r="L1676" s="15"/>
      <c r="M1676" s="15"/>
      <c r="N1676" s="15"/>
      <c r="O1676" s="15"/>
      <c r="P1676" s="15"/>
      <c r="R1676" s="15"/>
      <c r="S1676" s="179"/>
      <c r="T1676" s="179"/>
      <c r="U1676" s="179"/>
      <c r="V1676" s="179"/>
      <c r="W1676" s="179"/>
      <c r="X1676" s="179"/>
      <c r="Y1676" s="179"/>
      <c r="Z1676" s="179"/>
      <c r="AA1676" s="179"/>
      <c r="AB1676" s="179"/>
      <c r="AC1676" s="179"/>
      <c r="AD1676" s="179"/>
      <c r="AE1676" s="179"/>
      <c r="AF1676" s="179"/>
      <c r="AG1676" s="179"/>
      <c r="AH1676" s="179"/>
      <c r="AI1676" s="179"/>
      <c r="AJ1676" s="179"/>
      <c r="AK1676" s="179"/>
      <c r="AL1676" s="179"/>
      <c r="AM1676" s="179"/>
      <c r="AN1676" s="179"/>
      <c r="AO1676" s="179"/>
      <c r="AP1676" s="179"/>
      <c r="AQ1676" s="179"/>
      <c r="AR1676" s="179"/>
      <c r="AS1676" s="179"/>
      <c r="AT1676" s="179"/>
      <c r="AU1676" s="179"/>
      <c r="AV1676" s="179"/>
      <c r="AW1676" s="179"/>
      <c r="AX1676" s="179"/>
      <c r="AY1676" s="179"/>
      <c r="AZ1676" s="179"/>
      <c r="BA1676" s="179"/>
      <c r="BB1676" s="179"/>
      <c r="BC1676" s="179"/>
      <c r="BD1676" s="179"/>
      <c r="BE1676" s="179"/>
      <c r="BF1676" s="179"/>
      <c r="BG1676" s="179"/>
      <c r="BH1676" s="179"/>
      <c r="BI1676" s="179"/>
      <c r="BJ1676" s="179"/>
      <c r="BK1676" s="179"/>
      <c r="BL1676" s="179"/>
      <c r="BM1676" s="179"/>
      <c r="BN1676" s="179"/>
      <c r="BO1676" s="179"/>
      <c r="BP1676" s="179"/>
      <c r="BQ1676" s="179"/>
      <c r="BR1676" s="179"/>
      <c r="BS1676" s="179"/>
      <c r="BT1676" s="179"/>
      <c r="BU1676" s="179"/>
      <c r="BV1676" s="179"/>
      <c r="BW1676" s="179"/>
      <c r="BX1676" s="179"/>
      <c r="BY1676" s="179"/>
      <c r="BZ1676" s="179"/>
      <c r="CA1676" s="179"/>
      <c r="CB1676" s="179"/>
      <c r="CC1676" s="179"/>
      <c r="CD1676" s="179"/>
      <c r="CE1676" s="179"/>
      <c r="CF1676" s="179"/>
      <c r="CG1676" s="179"/>
      <c r="CH1676" s="179"/>
      <c r="CI1676" s="179"/>
      <c r="CJ1676" s="179"/>
      <c r="CK1676" s="179"/>
      <c r="CL1676" s="179"/>
      <c r="CN1676" s="60"/>
      <c r="CO1676" s="179"/>
      <c r="CP1676" s="179"/>
      <c r="CQ1676" s="179"/>
      <c r="CR1676" s="179"/>
      <c r="CS1676" s="179"/>
      <c r="CT1676" s="179"/>
      <c r="CU1676" s="179"/>
      <c r="CV1676" s="179"/>
      <c r="CW1676" s="179"/>
      <c r="CX1676" s="179"/>
      <c r="CY1676" s="179"/>
      <c r="CZ1676" s="179"/>
      <c r="DA1676" s="179"/>
      <c r="DB1676" s="179"/>
      <c r="DC1676" s="179"/>
      <c r="DD1676" s="179"/>
      <c r="DE1676" s="179"/>
      <c r="DF1676" s="179"/>
      <c r="DG1676" s="179"/>
      <c r="DH1676" s="179"/>
      <c r="DI1676" s="179"/>
      <c r="DJ1676" s="179"/>
      <c r="DK1676" s="179"/>
      <c r="DL1676" s="179"/>
    </row>
    <row r="1677" spans="1:116" x14ac:dyDescent="0.4">
      <c r="B1677" s="337" t="s">
        <v>332</v>
      </c>
      <c r="C1677" s="337"/>
      <c r="D1677" s="337" t="s">
        <v>518</v>
      </c>
      <c r="E1677" s="337" t="str">
        <f t="shared" si="2279"/>
        <v>1677 SPLIT-SV-VR</v>
      </c>
      <c r="G1677" s="136" t="str">
        <f>G1637</f>
        <v>Secondary revenue driver</v>
      </c>
      <c r="H1677" s="12"/>
      <c r="I1677" s="60"/>
      <c r="J1677" s="60"/>
      <c r="K1677" s="15"/>
      <c r="L1677" s="15"/>
      <c r="M1677" s="15"/>
      <c r="N1677" s="15"/>
      <c r="O1677" s="15"/>
      <c r="P1677" s="15"/>
      <c r="R1677" s="15"/>
      <c r="S1677" s="212" t="str">
        <f>ADDRESS(ROW(S1667),COLUMN(S1667),2)</f>
        <v>S$1667</v>
      </c>
      <c r="T1677" s="212" t="str">
        <f t="shared" ref="T1677:CE1686" si="2286">ADDRESS(ROW(T1667),COLUMN(T1667),2)</f>
        <v>T$1667</v>
      </c>
      <c r="U1677" s="212" t="str">
        <f t="shared" si="2286"/>
        <v>U$1667</v>
      </c>
      <c r="V1677" s="212" t="str">
        <f t="shared" si="2286"/>
        <v>V$1667</v>
      </c>
      <c r="W1677" s="212" t="str">
        <f t="shared" si="2286"/>
        <v>W$1667</v>
      </c>
      <c r="X1677" s="212" t="str">
        <f t="shared" si="2286"/>
        <v>X$1667</v>
      </c>
      <c r="Y1677" s="212" t="str">
        <f t="shared" si="2286"/>
        <v>Y$1667</v>
      </c>
      <c r="Z1677" s="212" t="str">
        <f t="shared" si="2286"/>
        <v>Z$1667</v>
      </c>
      <c r="AA1677" s="212" t="str">
        <f t="shared" si="2286"/>
        <v>AA$1667</v>
      </c>
      <c r="AB1677" s="212" t="str">
        <f t="shared" si="2286"/>
        <v>AB$1667</v>
      </c>
      <c r="AC1677" s="212" t="str">
        <f t="shared" si="2286"/>
        <v>AC$1667</v>
      </c>
      <c r="AD1677" s="212" t="str">
        <f t="shared" si="2286"/>
        <v>AD$1667</v>
      </c>
      <c r="AE1677" s="212" t="str">
        <f t="shared" si="2286"/>
        <v>AE$1667</v>
      </c>
      <c r="AF1677" s="212" t="str">
        <f t="shared" si="2286"/>
        <v>AF$1667</v>
      </c>
      <c r="AG1677" s="212" t="str">
        <f t="shared" si="2286"/>
        <v>AG$1667</v>
      </c>
      <c r="AH1677" s="212" t="str">
        <f t="shared" si="2286"/>
        <v>AH$1667</v>
      </c>
      <c r="AI1677" s="212" t="str">
        <f t="shared" si="2286"/>
        <v>AI$1667</v>
      </c>
      <c r="AJ1677" s="212" t="str">
        <f t="shared" si="2286"/>
        <v>AJ$1667</v>
      </c>
      <c r="AK1677" s="212" t="str">
        <f t="shared" si="2286"/>
        <v>AK$1667</v>
      </c>
      <c r="AL1677" s="212" t="str">
        <f t="shared" si="2286"/>
        <v>AL$1667</v>
      </c>
      <c r="AM1677" s="212" t="str">
        <f t="shared" si="2286"/>
        <v>AM$1667</v>
      </c>
      <c r="AN1677" s="212" t="str">
        <f t="shared" si="2286"/>
        <v>AN$1667</v>
      </c>
      <c r="AO1677" s="212" t="str">
        <f t="shared" si="2286"/>
        <v>AO$1667</v>
      </c>
      <c r="AP1677" s="212" t="str">
        <f t="shared" si="2286"/>
        <v>AP$1667</v>
      </c>
      <c r="AQ1677" s="212" t="str">
        <f t="shared" si="2286"/>
        <v>AQ$1667</v>
      </c>
      <c r="AR1677" s="212" t="str">
        <f t="shared" si="2286"/>
        <v>AR$1667</v>
      </c>
      <c r="AS1677" s="212" t="str">
        <f t="shared" si="2286"/>
        <v>AS$1667</v>
      </c>
      <c r="AT1677" s="212" t="str">
        <f t="shared" si="2286"/>
        <v>AT$1667</v>
      </c>
      <c r="AU1677" s="212" t="str">
        <f t="shared" si="2286"/>
        <v>AU$1667</v>
      </c>
      <c r="AV1677" s="212" t="str">
        <f t="shared" si="2286"/>
        <v>AV$1667</v>
      </c>
      <c r="AW1677" s="212" t="str">
        <f t="shared" si="2286"/>
        <v>AW$1667</v>
      </c>
      <c r="AX1677" s="212" t="str">
        <f t="shared" si="2286"/>
        <v>AX$1667</v>
      </c>
      <c r="AY1677" s="212" t="str">
        <f t="shared" si="2286"/>
        <v>AY$1667</v>
      </c>
      <c r="AZ1677" s="212" t="str">
        <f t="shared" si="2286"/>
        <v>AZ$1667</v>
      </c>
      <c r="BA1677" s="212" t="str">
        <f t="shared" si="2286"/>
        <v>BA$1667</v>
      </c>
      <c r="BB1677" s="212" t="str">
        <f t="shared" si="2286"/>
        <v>BB$1667</v>
      </c>
      <c r="BC1677" s="212" t="str">
        <f t="shared" si="2286"/>
        <v>BC$1667</v>
      </c>
      <c r="BD1677" s="212" t="str">
        <f t="shared" si="2286"/>
        <v>BD$1667</v>
      </c>
      <c r="BE1677" s="212" t="str">
        <f t="shared" si="2286"/>
        <v>BE$1667</v>
      </c>
      <c r="BF1677" s="212" t="str">
        <f t="shared" si="2286"/>
        <v>BF$1667</v>
      </c>
      <c r="BG1677" s="212" t="str">
        <f t="shared" si="2286"/>
        <v>BG$1667</v>
      </c>
      <c r="BH1677" s="212" t="str">
        <f t="shared" si="2286"/>
        <v>BH$1667</v>
      </c>
      <c r="BI1677" s="212" t="str">
        <f t="shared" si="2286"/>
        <v>BI$1667</v>
      </c>
      <c r="BJ1677" s="212" t="str">
        <f t="shared" si="2286"/>
        <v>BJ$1667</v>
      </c>
      <c r="BK1677" s="212" t="str">
        <f t="shared" si="2286"/>
        <v>BK$1667</v>
      </c>
      <c r="BL1677" s="212" t="str">
        <f t="shared" si="2286"/>
        <v>BL$1667</v>
      </c>
      <c r="BM1677" s="212" t="str">
        <f t="shared" si="2286"/>
        <v>BM$1667</v>
      </c>
      <c r="BN1677" s="212" t="str">
        <f t="shared" si="2286"/>
        <v>BN$1667</v>
      </c>
      <c r="BO1677" s="212" t="str">
        <f t="shared" si="2286"/>
        <v>BO$1667</v>
      </c>
      <c r="BP1677" s="212" t="str">
        <f t="shared" si="2286"/>
        <v>BP$1667</v>
      </c>
      <c r="BQ1677" s="212" t="str">
        <f t="shared" si="2286"/>
        <v>BQ$1667</v>
      </c>
      <c r="BR1677" s="212" t="str">
        <f t="shared" si="2286"/>
        <v>BR$1667</v>
      </c>
      <c r="BS1677" s="212" t="str">
        <f t="shared" si="2286"/>
        <v>BS$1667</v>
      </c>
      <c r="BT1677" s="212" t="str">
        <f t="shared" si="2286"/>
        <v>BT$1667</v>
      </c>
      <c r="BU1677" s="212" t="str">
        <f t="shared" si="2286"/>
        <v>BU$1667</v>
      </c>
      <c r="BV1677" s="212" t="str">
        <f t="shared" si="2286"/>
        <v>BV$1667</v>
      </c>
      <c r="BW1677" s="212" t="str">
        <f t="shared" si="2286"/>
        <v>BW$1667</v>
      </c>
      <c r="BX1677" s="212" t="str">
        <f t="shared" si="2286"/>
        <v>BX$1667</v>
      </c>
      <c r="BY1677" s="212" t="str">
        <f t="shared" si="2286"/>
        <v>BY$1667</v>
      </c>
      <c r="BZ1677" s="212" t="str">
        <f t="shared" si="2286"/>
        <v>BZ$1667</v>
      </c>
      <c r="CA1677" s="212" t="str">
        <f t="shared" si="2286"/>
        <v>CA$1667</v>
      </c>
      <c r="CB1677" s="212" t="str">
        <f t="shared" si="2286"/>
        <v>CB$1667</v>
      </c>
      <c r="CC1677" s="212" t="str">
        <f t="shared" si="2286"/>
        <v>CC$1667</v>
      </c>
      <c r="CD1677" s="212" t="str">
        <f t="shared" si="2286"/>
        <v>CD$1667</v>
      </c>
      <c r="CE1677" s="212" t="str">
        <f t="shared" si="2286"/>
        <v>CE$1667</v>
      </c>
      <c r="CF1677" s="212" t="str">
        <f t="shared" ref="CF1677:CL1686" si="2287">ADDRESS(ROW(CF1667),COLUMN(CF1667),2)</f>
        <v>CF$1667</v>
      </c>
      <c r="CG1677" s="212" t="str">
        <f t="shared" si="2287"/>
        <v>CG$1667</v>
      </c>
      <c r="CH1677" s="212" t="str">
        <f t="shared" si="2287"/>
        <v>CH$1667</v>
      </c>
      <c r="CI1677" s="212" t="str">
        <f t="shared" si="2287"/>
        <v>CI$1667</v>
      </c>
      <c r="CJ1677" s="212" t="str">
        <f t="shared" si="2287"/>
        <v>CJ$1667</v>
      </c>
      <c r="CK1677" s="212" t="str">
        <f t="shared" si="2287"/>
        <v>CK$1667</v>
      </c>
      <c r="CL1677" s="212" t="str">
        <f t="shared" si="2287"/>
        <v>CL$1667</v>
      </c>
      <c r="CN1677" s="60"/>
      <c r="CO1677" s="212" t="str">
        <f t="shared" ref="CO1677:DL1686" si="2288">ADDRESS(ROW(CO1667),COLUMN(CO1667),2)</f>
        <v>CO$1667</v>
      </c>
      <c r="CP1677" s="212" t="str">
        <f t="shared" si="2288"/>
        <v>CP$1667</v>
      </c>
      <c r="CQ1677" s="212" t="str">
        <f t="shared" si="2288"/>
        <v>CQ$1667</v>
      </c>
      <c r="CR1677" s="212" t="str">
        <f t="shared" si="2288"/>
        <v>CR$1667</v>
      </c>
      <c r="CS1677" s="212" t="str">
        <f t="shared" si="2288"/>
        <v>CS$1667</v>
      </c>
      <c r="CT1677" s="212" t="str">
        <f t="shared" si="2288"/>
        <v>CT$1667</v>
      </c>
      <c r="CU1677" s="212" t="str">
        <f t="shared" si="2288"/>
        <v>CU$1667</v>
      </c>
      <c r="CV1677" s="212" t="str">
        <f t="shared" si="2288"/>
        <v>CV$1667</v>
      </c>
      <c r="CW1677" s="212" t="str">
        <f t="shared" si="2288"/>
        <v>CW$1667</v>
      </c>
      <c r="CX1677" s="212" t="str">
        <f t="shared" si="2288"/>
        <v>CX$1667</v>
      </c>
      <c r="CY1677" s="212" t="str">
        <f t="shared" si="2288"/>
        <v>CY$1667</v>
      </c>
      <c r="CZ1677" s="212" t="str">
        <f t="shared" si="2288"/>
        <v>CZ$1667</v>
      </c>
      <c r="DA1677" s="212" t="str">
        <f t="shared" si="2288"/>
        <v>DA$1667</v>
      </c>
      <c r="DB1677" s="212" t="str">
        <f t="shared" si="2288"/>
        <v>DB$1667</v>
      </c>
      <c r="DC1677" s="212" t="str">
        <f t="shared" si="2288"/>
        <v>DC$1667</v>
      </c>
      <c r="DD1677" s="212" t="str">
        <f t="shared" si="2288"/>
        <v>DD$1667</v>
      </c>
      <c r="DE1677" s="212" t="str">
        <f t="shared" si="2288"/>
        <v>DE$1667</v>
      </c>
      <c r="DF1677" s="212" t="str">
        <f t="shared" si="2288"/>
        <v>DF$1667</v>
      </c>
      <c r="DG1677" s="212" t="str">
        <f t="shared" si="2288"/>
        <v>DG$1667</v>
      </c>
      <c r="DH1677" s="212" t="str">
        <f t="shared" si="2288"/>
        <v>DH$1667</v>
      </c>
      <c r="DI1677" s="212" t="str">
        <f t="shared" si="2288"/>
        <v>DI$1667</v>
      </c>
      <c r="DJ1677" s="212" t="str">
        <f t="shared" si="2288"/>
        <v>DJ$1667</v>
      </c>
      <c r="DK1677" s="212" t="str">
        <f t="shared" si="2288"/>
        <v>DK$1667</v>
      </c>
      <c r="DL1677" s="212" t="str">
        <f t="shared" si="2288"/>
        <v>DL$1667</v>
      </c>
    </row>
    <row r="1678" spans="1:116" x14ac:dyDescent="0.4">
      <c r="B1678" s="337" t="s">
        <v>332</v>
      </c>
      <c r="C1678" s="337"/>
      <c r="D1678" s="337" t="s">
        <v>518</v>
      </c>
      <c r="E1678" s="337" t="str">
        <f t="shared" si="2279"/>
        <v>1678 SPLIT-SV-VR</v>
      </c>
      <c r="G1678" s="136" t="str">
        <f>G1638</f>
        <v>Secondary volume driver</v>
      </c>
      <c r="H1678" s="12"/>
      <c r="I1678" s="60"/>
      <c r="J1678" s="60"/>
      <c r="K1678" s="15"/>
      <c r="L1678" s="15"/>
      <c r="M1678" s="15"/>
      <c r="N1678" s="15"/>
      <c r="O1678" s="15"/>
      <c r="P1678" s="15"/>
      <c r="R1678" s="15"/>
      <c r="S1678" s="179"/>
      <c r="T1678" s="179"/>
      <c r="U1678" s="179"/>
      <c r="V1678" s="179"/>
      <c r="W1678" s="179"/>
      <c r="X1678" s="179"/>
      <c r="Y1678" s="179"/>
      <c r="Z1678" s="179"/>
      <c r="AA1678" s="179"/>
      <c r="AB1678" s="179"/>
      <c r="AC1678" s="179"/>
      <c r="AD1678" s="179"/>
      <c r="AE1678" s="179"/>
      <c r="AF1678" s="179"/>
      <c r="AG1678" s="179"/>
      <c r="AH1678" s="179"/>
      <c r="AI1678" s="179"/>
      <c r="AJ1678" s="179"/>
      <c r="AK1678" s="179"/>
      <c r="AL1678" s="179"/>
      <c r="AM1678" s="179"/>
      <c r="AN1678" s="179"/>
      <c r="AO1678" s="179"/>
      <c r="AP1678" s="179"/>
      <c r="AQ1678" s="179"/>
      <c r="AR1678" s="179"/>
      <c r="AS1678" s="179"/>
      <c r="AT1678" s="179"/>
      <c r="AU1678" s="179"/>
      <c r="AV1678" s="179"/>
      <c r="AW1678" s="179"/>
      <c r="AX1678" s="179"/>
      <c r="AY1678" s="179"/>
      <c r="AZ1678" s="179"/>
      <c r="BA1678" s="179"/>
      <c r="BB1678" s="179"/>
      <c r="BC1678" s="179"/>
      <c r="BD1678" s="179"/>
      <c r="BE1678" s="179"/>
      <c r="BF1678" s="179"/>
      <c r="BG1678" s="179"/>
      <c r="BH1678" s="179"/>
      <c r="BI1678" s="179"/>
      <c r="BJ1678" s="179"/>
      <c r="BK1678" s="179"/>
      <c r="BL1678" s="179"/>
      <c r="BM1678" s="179"/>
      <c r="BN1678" s="179"/>
      <c r="BO1678" s="179"/>
      <c r="BP1678" s="179"/>
      <c r="BQ1678" s="179"/>
      <c r="BR1678" s="179"/>
      <c r="BS1678" s="179"/>
      <c r="BT1678" s="179"/>
      <c r="BU1678" s="179"/>
      <c r="BV1678" s="179"/>
      <c r="BW1678" s="179"/>
      <c r="BX1678" s="179"/>
      <c r="BY1678" s="179"/>
      <c r="BZ1678" s="179"/>
      <c r="CA1678" s="179"/>
      <c r="CB1678" s="179"/>
      <c r="CC1678" s="179"/>
      <c r="CD1678" s="179"/>
      <c r="CE1678" s="179"/>
      <c r="CF1678" s="179"/>
      <c r="CG1678" s="179"/>
      <c r="CH1678" s="179"/>
      <c r="CI1678" s="179"/>
      <c r="CJ1678" s="179"/>
      <c r="CK1678" s="179"/>
      <c r="CL1678" s="179"/>
      <c r="CN1678" s="60"/>
      <c r="CO1678" s="179"/>
      <c r="CP1678" s="179"/>
      <c r="CQ1678" s="179"/>
      <c r="CR1678" s="179"/>
      <c r="CS1678" s="179"/>
      <c r="CT1678" s="179"/>
      <c r="CU1678" s="179"/>
      <c r="CV1678" s="179"/>
      <c r="CW1678" s="179"/>
      <c r="CX1678" s="179"/>
      <c r="CY1678" s="179"/>
      <c r="CZ1678" s="179"/>
      <c r="DA1678" s="179"/>
      <c r="DB1678" s="179"/>
      <c r="DC1678" s="179"/>
      <c r="DD1678" s="179"/>
      <c r="DE1678" s="179"/>
      <c r="DF1678" s="179"/>
      <c r="DG1678" s="179"/>
      <c r="DH1678" s="179"/>
      <c r="DI1678" s="179"/>
      <c r="DJ1678" s="179"/>
      <c r="DK1678" s="179"/>
      <c r="DL1678" s="179"/>
    </row>
    <row r="1680" spans="1:116" s="164" customFormat="1" x14ac:dyDescent="0.4">
      <c r="A1680" s="206" t="s">
        <v>537</v>
      </c>
      <c r="B1680" s="27" t="s">
        <v>537</v>
      </c>
      <c r="C1680" s="27" t="s">
        <v>537</v>
      </c>
      <c r="D1680" s="27" t="s">
        <v>537</v>
      </c>
      <c r="E1680" s="27" t="s">
        <v>537</v>
      </c>
      <c r="F1680" s="27" t="s">
        <v>537</v>
      </c>
      <c r="G1680" s="206" t="s">
        <v>537</v>
      </c>
      <c r="H1680" s="206" t="s">
        <v>537</v>
      </c>
      <c r="I1680" s="206" t="s">
        <v>537</v>
      </c>
      <c r="J1680" s="206"/>
      <c r="K1680" s="206" t="s">
        <v>537</v>
      </c>
      <c r="L1680" s="206" t="s">
        <v>537</v>
      </c>
      <c r="M1680" s="206" t="s">
        <v>537</v>
      </c>
      <c r="N1680" s="206" t="s">
        <v>537</v>
      </c>
      <c r="O1680" s="206" t="s">
        <v>537</v>
      </c>
      <c r="P1680" s="206" t="s">
        <v>537</v>
      </c>
      <c r="Q1680"/>
      <c r="R1680" s="204"/>
      <c r="S1680" s="204"/>
      <c r="T1680" s="204"/>
      <c r="U1680" s="204"/>
      <c r="V1680" s="204"/>
      <c r="W1680" s="204"/>
      <c r="X1680" s="204"/>
      <c r="Y1680" s="204"/>
      <c r="Z1680" s="204"/>
      <c r="AA1680" s="204"/>
      <c r="AB1680" s="204"/>
      <c r="AC1680" s="204"/>
      <c r="AD1680" s="204"/>
      <c r="AE1680" s="204"/>
      <c r="AF1680" s="204"/>
      <c r="AG1680" s="204"/>
      <c r="AH1680" s="204"/>
      <c r="AI1680" s="204"/>
      <c r="AJ1680" s="204"/>
      <c r="AK1680" s="204"/>
      <c r="AL1680" s="204"/>
      <c r="AM1680" s="204"/>
      <c r="AN1680" s="204"/>
      <c r="AO1680" s="204"/>
      <c r="AP1680" s="204"/>
      <c r="AQ1680" s="204"/>
      <c r="AR1680" s="204"/>
      <c r="AS1680" s="204"/>
      <c r="AT1680" s="204"/>
      <c r="AU1680" s="204"/>
      <c r="AV1680" s="204"/>
      <c r="AW1680" s="204"/>
      <c r="AX1680" s="204"/>
      <c r="AY1680" s="204"/>
      <c r="AZ1680" s="204"/>
      <c r="BA1680" s="204"/>
      <c r="BB1680" s="204"/>
      <c r="BC1680" s="204"/>
      <c r="BD1680" s="204"/>
      <c r="BE1680" s="204"/>
      <c r="BF1680" s="204"/>
      <c r="BG1680" s="204"/>
      <c r="BH1680" s="204"/>
      <c r="BI1680" s="204"/>
      <c r="BJ1680" s="204"/>
      <c r="BK1680" s="204"/>
      <c r="BL1680" s="204"/>
      <c r="BM1680" s="204"/>
      <c r="BN1680" s="204"/>
      <c r="BO1680" s="204"/>
      <c r="BP1680" s="204"/>
      <c r="BQ1680" s="204"/>
      <c r="BR1680" s="204"/>
      <c r="BS1680" s="204"/>
      <c r="BT1680" s="204"/>
      <c r="BU1680" s="204"/>
      <c r="BV1680" s="204"/>
      <c r="BW1680" s="204"/>
      <c r="BX1680" s="204"/>
      <c r="BY1680" s="204"/>
      <c r="BZ1680" s="204"/>
      <c r="CA1680" s="204"/>
      <c r="CB1680" s="204"/>
      <c r="CC1680" s="204"/>
      <c r="CD1680" s="204"/>
      <c r="CE1680" s="204"/>
      <c r="CF1680" s="204"/>
      <c r="CG1680" s="204"/>
      <c r="CH1680" s="204"/>
      <c r="CI1680" s="204"/>
      <c r="CJ1680" s="204"/>
      <c r="CK1680" s="204"/>
      <c r="CL1680" s="204"/>
      <c r="CM1680"/>
      <c r="CN1680" s="206" t="s">
        <v>537</v>
      </c>
    </row>
    <row r="1681" spans="1:116" x14ac:dyDescent="0.4">
      <c r="A1681" s="174"/>
      <c r="E1681" s="8"/>
      <c r="G1681" s="175" t="s">
        <v>490</v>
      </c>
      <c r="H1681" s="174"/>
      <c r="I1681" s="176"/>
      <c r="J1681" s="176"/>
      <c r="K1681" s="197"/>
      <c r="L1681" s="197"/>
      <c r="M1681" s="197"/>
      <c r="N1681" s="197"/>
      <c r="O1681" s="197"/>
      <c r="P1681" s="197"/>
      <c r="R1681" s="198"/>
      <c r="S1681" s="174"/>
      <c r="T1681" s="174"/>
      <c r="U1681" s="174"/>
      <c r="V1681" s="174"/>
      <c r="W1681" s="174"/>
      <c r="X1681" s="174"/>
      <c r="Y1681" s="174"/>
      <c r="Z1681" s="174"/>
      <c r="AA1681" s="174"/>
      <c r="AB1681" s="174"/>
      <c r="AC1681" s="174"/>
      <c r="AD1681" s="174"/>
      <c r="AE1681" s="174"/>
      <c r="AF1681" s="174"/>
      <c r="AG1681" s="174"/>
      <c r="AH1681" s="174"/>
      <c r="AI1681" s="174"/>
      <c r="AJ1681" s="174"/>
      <c r="AK1681" s="174"/>
      <c r="AL1681" s="174"/>
      <c r="AM1681" s="174"/>
      <c r="AN1681" s="174"/>
      <c r="AO1681" s="174"/>
      <c r="AP1681" s="174"/>
      <c r="AQ1681" s="174"/>
      <c r="AR1681" s="174"/>
      <c r="AS1681" s="174"/>
      <c r="AT1681" s="174"/>
      <c r="AU1681" s="174"/>
      <c r="AV1681" s="174"/>
      <c r="AW1681" s="174"/>
      <c r="AX1681" s="174"/>
      <c r="AY1681" s="174"/>
      <c r="AZ1681" s="174"/>
      <c r="BA1681" s="174"/>
      <c r="BB1681" s="174"/>
      <c r="BC1681" s="174"/>
      <c r="BD1681" s="174"/>
      <c r="BE1681" s="174"/>
      <c r="BF1681" s="174"/>
      <c r="BG1681" s="174"/>
      <c r="BH1681" s="174"/>
      <c r="BI1681" s="174"/>
      <c r="BJ1681" s="174"/>
      <c r="BK1681" s="174"/>
      <c r="BL1681" s="174"/>
      <c r="BM1681" s="174"/>
      <c r="BN1681" s="174"/>
      <c r="BO1681" s="174"/>
      <c r="BP1681" s="174"/>
      <c r="BQ1681" s="174"/>
      <c r="BR1681" s="174"/>
      <c r="BS1681" s="174"/>
      <c r="BT1681" s="174"/>
      <c r="BU1681" s="174"/>
      <c r="BV1681" s="174"/>
      <c r="BW1681" s="174"/>
      <c r="BX1681" s="174"/>
      <c r="BY1681" s="174"/>
      <c r="BZ1681" s="174"/>
      <c r="CA1681" s="174"/>
      <c r="CB1681" s="174"/>
      <c r="CC1681" s="174"/>
      <c r="CD1681" s="174"/>
      <c r="CE1681" s="174"/>
      <c r="CF1681" s="174"/>
      <c r="CG1681" s="174"/>
      <c r="CH1681" s="174"/>
      <c r="CI1681" s="174"/>
      <c r="CJ1681" s="174"/>
      <c r="CK1681" s="174"/>
      <c r="CL1681" s="174"/>
      <c r="CN1681" s="176"/>
      <c r="CO1681" s="174"/>
      <c r="CP1681" s="174"/>
      <c r="CQ1681" s="174"/>
      <c r="CR1681" s="174"/>
      <c r="CS1681" s="174"/>
      <c r="CT1681" s="174"/>
      <c r="CU1681" s="174"/>
      <c r="CV1681" s="174"/>
      <c r="CW1681" s="174"/>
      <c r="CX1681" s="174"/>
      <c r="CY1681" s="174"/>
      <c r="CZ1681" s="174"/>
      <c r="DA1681" s="174"/>
      <c r="DB1681" s="174"/>
      <c r="DC1681" s="174"/>
      <c r="DD1681" s="174"/>
      <c r="DE1681" s="174"/>
      <c r="DF1681" s="174"/>
      <c r="DG1681" s="174"/>
      <c r="DH1681" s="174"/>
      <c r="DI1681" s="174"/>
      <c r="DJ1681" s="174"/>
      <c r="DK1681" s="174"/>
      <c r="DL1681" s="174"/>
    </row>
    <row r="1682" spans="1:116" x14ac:dyDescent="0.4">
      <c r="A1682" s="174"/>
      <c r="E1682" s="8"/>
      <c r="G1682" s="175" t="s">
        <v>492</v>
      </c>
      <c r="H1682" s="174"/>
      <c r="I1682" s="176"/>
      <c r="J1682" s="176"/>
      <c r="K1682" s="197"/>
      <c r="L1682" s="197"/>
      <c r="M1682" s="197"/>
      <c r="N1682" s="197"/>
      <c r="O1682" s="197"/>
      <c r="P1682" s="197"/>
      <c r="R1682" s="198"/>
      <c r="S1682" s="174"/>
      <c r="T1682" s="174"/>
      <c r="U1682" s="174"/>
      <c r="V1682" s="174"/>
      <c r="W1682" s="174"/>
      <c r="X1682" s="174"/>
      <c r="Y1682" s="174"/>
      <c r="Z1682" s="174"/>
      <c r="AA1682" s="174"/>
      <c r="AB1682" s="174"/>
      <c r="AC1682" s="174"/>
      <c r="AD1682" s="174"/>
      <c r="AE1682" s="174"/>
      <c r="AF1682" s="174"/>
      <c r="AG1682" s="174"/>
      <c r="AH1682" s="174"/>
      <c r="AI1682" s="174"/>
      <c r="AJ1682" s="174"/>
      <c r="AK1682" s="174"/>
      <c r="AL1682" s="174"/>
      <c r="AM1682" s="174"/>
      <c r="AN1682" s="174"/>
      <c r="AO1682" s="174"/>
      <c r="AP1682" s="174"/>
      <c r="AQ1682" s="174"/>
      <c r="AR1682" s="174"/>
      <c r="AS1682" s="174"/>
      <c r="AT1682" s="174"/>
      <c r="AU1682" s="174"/>
      <c r="AV1682" s="174"/>
      <c r="AW1682" s="174"/>
      <c r="AX1682" s="174"/>
      <c r="AY1682" s="174"/>
      <c r="AZ1682" s="174"/>
      <c r="BA1682" s="174"/>
      <c r="BB1682" s="174"/>
      <c r="BC1682" s="174"/>
      <c r="BD1682" s="174"/>
      <c r="BE1682" s="174"/>
      <c r="BF1682" s="174"/>
      <c r="BG1682" s="174"/>
      <c r="BH1682" s="174"/>
      <c r="BI1682" s="174"/>
      <c r="BJ1682" s="174"/>
      <c r="BK1682" s="174"/>
      <c r="BL1682" s="174"/>
      <c r="BM1682" s="174"/>
      <c r="BN1682" s="174"/>
      <c r="BO1682" s="174"/>
      <c r="BP1682" s="174"/>
      <c r="BQ1682" s="174"/>
      <c r="BR1682" s="174"/>
      <c r="BS1682" s="174"/>
      <c r="BT1682" s="174"/>
      <c r="BU1682" s="174"/>
      <c r="BV1682" s="174"/>
      <c r="BW1682" s="174"/>
      <c r="BX1682" s="174"/>
      <c r="BY1682" s="174"/>
      <c r="BZ1682" s="174"/>
      <c r="CA1682" s="174"/>
      <c r="CB1682" s="174"/>
      <c r="CC1682" s="174"/>
      <c r="CD1682" s="174"/>
      <c r="CE1682" s="174"/>
      <c r="CF1682" s="174"/>
      <c r="CG1682" s="174"/>
      <c r="CH1682" s="174"/>
      <c r="CI1682" s="174"/>
      <c r="CJ1682" s="174"/>
      <c r="CK1682" s="174"/>
      <c r="CL1682" s="174"/>
      <c r="CN1682" s="176"/>
      <c r="CO1682" s="174"/>
      <c r="CP1682" s="174"/>
      <c r="CQ1682" s="174"/>
      <c r="CR1682" s="174"/>
      <c r="CS1682" s="174"/>
      <c r="CT1682" s="174"/>
      <c r="CU1682" s="174"/>
      <c r="CV1682" s="174"/>
      <c r="CW1682" s="174"/>
      <c r="CX1682" s="174"/>
      <c r="CY1682" s="174"/>
      <c r="CZ1682" s="174"/>
      <c r="DA1682" s="174"/>
      <c r="DB1682" s="174"/>
      <c r="DC1682" s="174"/>
      <c r="DD1682" s="174"/>
      <c r="DE1682" s="174"/>
      <c r="DF1682" s="174"/>
      <c r="DG1682" s="174"/>
      <c r="DH1682" s="174"/>
      <c r="DI1682" s="174"/>
      <c r="DJ1682" s="174"/>
      <c r="DK1682" s="174"/>
      <c r="DL1682" s="174"/>
    </row>
    <row r="1683" spans="1:116" x14ac:dyDescent="0.4">
      <c r="A1683" s="174"/>
      <c r="E1683" s="8"/>
      <c r="G1683" s="175" t="s">
        <v>461</v>
      </c>
      <c r="H1683" s="174"/>
      <c r="I1683" s="176"/>
      <c r="J1683" s="176"/>
      <c r="K1683" s="197"/>
      <c r="L1683" s="197"/>
      <c r="M1683" s="197"/>
      <c r="N1683" s="197"/>
      <c r="O1683" s="197"/>
      <c r="P1683" s="197"/>
      <c r="R1683" s="198"/>
      <c r="S1683" s="199" t="str">
        <f t="shared" ref="S1683:AX1683" si="2289">S$20</f>
        <v>S$16</v>
      </c>
      <c r="T1683" s="199" t="str">
        <f t="shared" si="2289"/>
        <v>T$16</v>
      </c>
      <c r="U1683" s="199" t="str">
        <f t="shared" si="2289"/>
        <v>U$16</v>
      </c>
      <c r="V1683" s="199" t="str">
        <f t="shared" si="2289"/>
        <v>V$16</v>
      </c>
      <c r="W1683" s="199" t="str">
        <f t="shared" si="2289"/>
        <v>W$16</v>
      </c>
      <c r="X1683" s="199" t="str">
        <f t="shared" si="2289"/>
        <v>X$16</v>
      </c>
      <c r="Y1683" s="199" t="str">
        <f t="shared" si="2289"/>
        <v>Y$16</v>
      </c>
      <c r="Z1683" s="199" t="str">
        <f t="shared" si="2289"/>
        <v>Z$16</v>
      </c>
      <c r="AA1683" s="199" t="str">
        <f t="shared" si="2289"/>
        <v>AA$16</v>
      </c>
      <c r="AB1683" s="199" t="str">
        <f t="shared" si="2289"/>
        <v>AB$16</v>
      </c>
      <c r="AC1683" s="199" t="str">
        <f t="shared" si="2289"/>
        <v>AC$16</v>
      </c>
      <c r="AD1683" s="199" t="str">
        <f t="shared" si="2289"/>
        <v>AD$16</v>
      </c>
      <c r="AE1683" s="199" t="str">
        <f t="shared" si="2289"/>
        <v>AE$16</v>
      </c>
      <c r="AF1683" s="199" t="str">
        <f t="shared" si="2289"/>
        <v>AF$16</v>
      </c>
      <c r="AG1683" s="199" t="str">
        <f t="shared" si="2289"/>
        <v>AG$16</v>
      </c>
      <c r="AH1683" s="199" t="str">
        <f t="shared" si="2289"/>
        <v>AH$16</v>
      </c>
      <c r="AI1683" s="199" t="str">
        <f t="shared" si="2289"/>
        <v>AI$16</v>
      </c>
      <c r="AJ1683" s="199" t="str">
        <f t="shared" si="2289"/>
        <v>AJ$16</v>
      </c>
      <c r="AK1683" s="199" t="str">
        <f t="shared" si="2289"/>
        <v>AK$16</v>
      </c>
      <c r="AL1683" s="199" t="str">
        <f t="shared" si="2289"/>
        <v>AL$16</v>
      </c>
      <c r="AM1683" s="199" t="str">
        <f t="shared" si="2289"/>
        <v>AM$16</v>
      </c>
      <c r="AN1683" s="199" t="str">
        <f t="shared" si="2289"/>
        <v>AN$16</v>
      </c>
      <c r="AO1683" s="199" t="str">
        <f t="shared" si="2289"/>
        <v>AO$16</v>
      </c>
      <c r="AP1683" s="199" t="str">
        <f t="shared" si="2289"/>
        <v>AP$16</v>
      </c>
      <c r="AQ1683" s="199" t="str">
        <f t="shared" si="2289"/>
        <v>AQ$16</v>
      </c>
      <c r="AR1683" s="199" t="str">
        <f t="shared" si="2289"/>
        <v>AR$16</v>
      </c>
      <c r="AS1683" s="199" t="str">
        <f t="shared" si="2289"/>
        <v>AS$16</v>
      </c>
      <c r="AT1683" s="199" t="str">
        <f t="shared" si="2289"/>
        <v>AT$16</v>
      </c>
      <c r="AU1683" s="199" t="str">
        <f t="shared" si="2289"/>
        <v>AU$16</v>
      </c>
      <c r="AV1683" s="199" t="str">
        <f t="shared" si="2289"/>
        <v>AV$16</v>
      </c>
      <c r="AW1683" s="199" t="str">
        <f t="shared" si="2289"/>
        <v>AW$16</v>
      </c>
      <c r="AX1683" s="199" t="str">
        <f t="shared" si="2289"/>
        <v>AX$16</v>
      </c>
      <c r="AY1683" s="199" t="str">
        <f t="shared" ref="AY1683:CD1683" si="2290">AY$20</f>
        <v>AY$16</v>
      </c>
      <c r="AZ1683" s="199" t="str">
        <f t="shared" si="2290"/>
        <v>AZ$16</v>
      </c>
      <c r="BA1683" s="199" t="str">
        <f t="shared" si="2290"/>
        <v>BA$16</v>
      </c>
      <c r="BB1683" s="199" t="str">
        <f t="shared" si="2290"/>
        <v>BB$16</v>
      </c>
      <c r="BC1683" s="199" t="str">
        <f t="shared" si="2290"/>
        <v>BC$16</v>
      </c>
      <c r="BD1683" s="199" t="str">
        <f t="shared" si="2290"/>
        <v>BD$16</v>
      </c>
      <c r="BE1683" s="199" t="str">
        <f t="shared" si="2290"/>
        <v>BE$16</v>
      </c>
      <c r="BF1683" s="199" t="str">
        <f t="shared" si="2290"/>
        <v>BF$16</v>
      </c>
      <c r="BG1683" s="199" t="str">
        <f t="shared" si="2290"/>
        <v>BG$16</v>
      </c>
      <c r="BH1683" s="199" t="str">
        <f t="shared" si="2290"/>
        <v>BH$16</v>
      </c>
      <c r="BI1683" s="199" t="str">
        <f t="shared" si="2290"/>
        <v>BI$16</v>
      </c>
      <c r="BJ1683" s="199" t="str">
        <f t="shared" si="2290"/>
        <v>BJ$16</v>
      </c>
      <c r="BK1683" s="199" t="str">
        <f t="shared" si="2290"/>
        <v>BK$16</v>
      </c>
      <c r="BL1683" s="199" t="str">
        <f t="shared" si="2290"/>
        <v>BL$16</v>
      </c>
      <c r="BM1683" s="199" t="str">
        <f t="shared" si="2290"/>
        <v>BM$16</v>
      </c>
      <c r="BN1683" s="199" t="str">
        <f t="shared" si="2290"/>
        <v>BN$16</v>
      </c>
      <c r="BO1683" s="199" t="str">
        <f t="shared" si="2290"/>
        <v>BO$16</v>
      </c>
      <c r="BP1683" s="199" t="str">
        <f t="shared" si="2290"/>
        <v>BP$16</v>
      </c>
      <c r="BQ1683" s="199" t="str">
        <f t="shared" si="2290"/>
        <v>BQ$16</v>
      </c>
      <c r="BR1683" s="199" t="str">
        <f t="shared" si="2290"/>
        <v>BR$16</v>
      </c>
      <c r="BS1683" s="199" t="str">
        <f t="shared" si="2290"/>
        <v>BS$16</v>
      </c>
      <c r="BT1683" s="199" t="str">
        <f t="shared" si="2290"/>
        <v>BT$16</v>
      </c>
      <c r="BU1683" s="199" t="str">
        <f t="shared" si="2290"/>
        <v>BU$16</v>
      </c>
      <c r="BV1683" s="199" t="str">
        <f t="shared" si="2290"/>
        <v>BV$16</v>
      </c>
      <c r="BW1683" s="199" t="str">
        <f t="shared" si="2290"/>
        <v>BW$16</v>
      </c>
      <c r="BX1683" s="199" t="str">
        <f t="shared" si="2290"/>
        <v>BX$16</v>
      </c>
      <c r="BY1683" s="199" t="str">
        <f t="shared" si="2290"/>
        <v>BY$16</v>
      </c>
      <c r="BZ1683" s="199" t="str">
        <f t="shared" si="2290"/>
        <v>BZ$16</v>
      </c>
      <c r="CA1683" s="199" t="str">
        <f t="shared" si="2290"/>
        <v>CA$16</v>
      </c>
      <c r="CB1683" s="199" t="str">
        <f t="shared" si="2290"/>
        <v>CB$16</v>
      </c>
      <c r="CC1683" s="199" t="str">
        <f t="shared" si="2290"/>
        <v>CC$16</v>
      </c>
      <c r="CD1683" s="199" t="str">
        <f t="shared" si="2290"/>
        <v>CD$16</v>
      </c>
      <c r="CE1683" s="199" t="str">
        <f t="shared" ref="CE1683:CL1683" si="2291">CE$20</f>
        <v>CE$16</v>
      </c>
      <c r="CF1683" s="199" t="str">
        <f t="shared" si="2291"/>
        <v>CF$16</v>
      </c>
      <c r="CG1683" s="199" t="str">
        <f t="shared" si="2291"/>
        <v>CG$16</v>
      </c>
      <c r="CH1683" s="199" t="str">
        <f t="shared" si="2291"/>
        <v>CH$16</v>
      </c>
      <c r="CI1683" s="199" t="str">
        <f t="shared" si="2291"/>
        <v>CI$16</v>
      </c>
      <c r="CJ1683" s="199" t="str">
        <f t="shared" si="2291"/>
        <v>CJ$16</v>
      </c>
      <c r="CK1683" s="199" t="str">
        <f t="shared" si="2291"/>
        <v>CK$16</v>
      </c>
      <c r="CL1683" s="199" t="str">
        <f t="shared" si="2291"/>
        <v>CL$16</v>
      </c>
      <c r="CN1683" s="176"/>
      <c r="CO1683" s="199" t="str">
        <f t="shared" ref="CO1683:DL1683" si="2292">CO$20</f>
        <v>CO$16</v>
      </c>
      <c r="CP1683" s="199" t="str">
        <f t="shared" si="2292"/>
        <v>CP$16</v>
      </c>
      <c r="CQ1683" s="199" t="str">
        <f t="shared" si="2292"/>
        <v>CQ$16</v>
      </c>
      <c r="CR1683" s="199" t="str">
        <f t="shared" si="2292"/>
        <v>CR$16</v>
      </c>
      <c r="CS1683" s="199" t="str">
        <f t="shared" si="2292"/>
        <v>CS$16</v>
      </c>
      <c r="CT1683" s="199" t="str">
        <f t="shared" si="2292"/>
        <v>CT$16</v>
      </c>
      <c r="CU1683" s="199" t="str">
        <f t="shared" si="2292"/>
        <v>CU$16</v>
      </c>
      <c r="CV1683" s="199" t="str">
        <f t="shared" si="2292"/>
        <v>CV$16</v>
      </c>
      <c r="CW1683" s="199" t="str">
        <f t="shared" si="2292"/>
        <v>CW$16</v>
      </c>
      <c r="CX1683" s="199" t="str">
        <f t="shared" si="2292"/>
        <v>CX$16</v>
      </c>
      <c r="CY1683" s="199" t="str">
        <f t="shared" si="2292"/>
        <v>CY$16</v>
      </c>
      <c r="CZ1683" s="199" t="str">
        <f t="shared" si="2292"/>
        <v>CZ$16</v>
      </c>
      <c r="DA1683" s="199" t="str">
        <f t="shared" si="2292"/>
        <v>DA$16</v>
      </c>
      <c r="DB1683" s="199" t="str">
        <f t="shared" si="2292"/>
        <v>DB$16</v>
      </c>
      <c r="DC1683" s="199" t="str">
        <f t="shared" si="2292"/>
        <v>DC$16</v>
      </c>
      <c r="DD1683" s="199" t="str">
        <f t="shared" si="2292"/>
        <v>DD$16</v>
      </c>
      <c r="DE1683" s="199" t="str">
        <f t="shared" si="2292"/>
        <v>DE$16</v>
      </c>
      <c r="DF1683" s="199" t="str">
        <f t="shared" si="2292"/>
        <v>DF$16</v>
      </c>
      <c r="DG1683" s="199" t="str">
        <f t="shared" si="2292"/>
        <v>DG$16</v>
      </c>
      <c r="DH1683" s="199" t="str">
        <f t="shared" si="2292"/>
        <v>DH$16</v>
      </c>
      <c r="DI1683" s="199" t="str">
        <f t="shared" si="2292"/>
        <v>DI$16</v>
      </c>
      <c r="DJ1683" s="199" t="str">
        <f t="shared" si="2292"/>
        <v>DJ$16</v>
      </c>
      <c r="DK1683" s="199" t="str">
        <f t="shared" si="2292"/>
        <v>DK$16</v>
      </c>
      <c r="DL1683" s="199" t="str">
        <f t="shared" si="2292"/>
        <v>DL$16</v>
      </c>
    </row>
    <row r="1684" spans="1:116" x14ac:dyDescent="0.4">
      <c r="A1684" s="174"/>
      <c r="E1684" s="8"/>
      <c r="G1684" s="175" t="s">
        <v>462</v>
      </c>
      <c r="H1684" s="200"/>
      <c r="I1684" s="201"/>
      <c r="J1684" s="201"/>
      <c r="K1684" s="202"/>
      <c r="L1684" s="202"/>
      <c r="M1684" s="202"/>
      <c r="N1684" s="202"/>
      <c r="O1684" s="202"/>
      <c r="P1684" s="202"/>
      <c r="R1684" s="202"/>
      <c r="S1684" s="199" t="str">
        <f t="shared" ref="S1684:AX1684" si="2293">S$21</f>
        <v>S$17</v>
      </c>
      <c r="T1684" s="199" t="str">
        <f t="shared" si="2293"/>
        <v>T$17</v>
      </c>
      <c r="U1684" s="199" t="str">
        <f t="shared" si="2293"/>
        <v>U$17</v>
      </c>
      <c r="V1684" s="199" t="str">
        <f t="shared" si="2293"/>
        <v>V$17</v>
      </c>
      <c r="W1684" s="199" t="str">
        <f t="shared" si="2293"/>
        <v>W$17</v>
      </c>
      <c r="X1684" s="199" t="str">
        <f t="shared" si="2293"/>
        <v>X$17</v>
      </c>
      <c r="Y1684" s="199" t="str">
        <f t="shared" si="2293"/>
        <v>Y$17</v>
      </c>
      <c r="Z1684" s="199" t="str">
        <f t="shared" si="2293"/>
        <v>Z$17</v>
      </c>
      <c r="AA1684" s="199" t="str">
        <f t="shared" si="2293"/>
        <v>AA$17</v>
      </c>
      <c r="AB1684" s="199" t="str">
        <f t="shared" si="2293"/>
        <v>AB$17</v>
      </c>
      <c r="AC1684" s="199" t="str">
        <f t="shared" si="2293"/>
        <v>AC$17</v>
      </c>
      <c r="AD1684" s="199" t="str">
        <f t="shared" si="2293"/>
        <v>AD$17</v>
      </c>
      <c r="AE1684" s="199" t="str">
        <f t="shared" si="2293"/>
        <v>AE$17</v>
      </c>
      <c r="AF1684" s="199" t="str">
        <f t="shared" si="2293"/>
        <v>AF$17</v>
      </c>
      <c r="AG1684" s="199" t="str">
        <f t="shared" si="2293"/>
        <v>AG$17</v>
      </c>
      <c r="AH1684" s="199" t="str">
        <f t="shared" si="2293"/>
        <v>AH$17</v>
      </c>
      <c r="AI1684" s="199" t="str">
        <f t="shared" si="2293"/>
        <v>AI$17</v>
      </c>
      <c r="AJ1684" s="199" t="str">
        <f t="shared" si="2293"/>
        <v>AJ$17</v>
      </c>
      <c r="AK1684" s="199" t="str">
        <f t="shared" si="2293"/>
        <v>AK$17</v>
      </c>
      <c r="AL1684" s="199" t="str">
        <f t="shared" si="2293"/>
        <v>AL$17</v>
      </c>
      <c r="AM1684" s="199" t="str">
        <f t="shared" si="2293"/>
        <v>AM$17</v>
      </c>
      <c r="AN1684" s="199" t="str">
        <f t="shared" si="2293"/>
        <v>AN$17</v>
      </c>
      <c r="AO1684" s="199" t="str">
        <f t="shared" si="2293"/>
        <v>AO$17</v>
      </c>
      <c r="AP1684" s="199" t="str">
        <f t="shared" si="2293"/>
        <v>AP$17</v>
      </c>
      <c r="AQ1684" s="199" t="str">
        <f t="shared" si="2293"/>
        <v>AQ$17</v>
      </c>
      <c r="AR1684" s="199" t="str">
        <f t="shared" si="2293"/>
        <v>AR$17</v>
      </c>
      <c r="AS1684" s="199" t="str">
        <f t="shared" si="2293"/>
        <v>AS$17</v>
      </c>
      <c r="AT1684" s="199" t="str">
        <f t="shared" si="2293"/>
        <v>AT$17</v>
      </c>
      <c r="AU1684" s="199" t="str">
        <f t="shared" si="2293"/>
        <v>AU$17</v>
      </c>
      <c r="AV1684" s="199" t="str">
        <f t="shared" si="2293"/>
        <v>AV$17</v>
      </c>
      <c r="AW1684" s="199" t="str">
        <f t="shared" si="2293"/>
        <v>AW$17</v>
      </c>
      <c r="AX1684" s="199" t="str">
        <f t="shared" si="2293"/>
        <v>AX$17</v>
      </c>
      <c r="AY1684" s="199" t="str">
        <f t="shared" ref="AY1684:CD1684" si="2294">AY$21</f>
        <v>AY$17</v>
      </c>
      <c r="AZ1684" s="199" t="str">
        <f t="shared" si="2294"/>
        <v>AZ$17</v>
      </c>
      <c r="BA1684" s="199" t="str">
        <f t="shared" si="2294"/>
        <v>BA$17</v>
      </c>
      <c r="BB1684" s="199" t="str">
        <f t="shared" si="2294"/>
        <v>BB$17</v>
      </c>
      <c r="BC1684" s="199" t="str">
        <f t="shared" si="2294"/>
        <v>BC$17</v>
      </c>
      <c r="BD1684" s="199" t="str">
        <f t="shared" si="2294"/>
        <v>BD$17</v>
      </c>
      <c r="BE1684" s="199" t="str">
        <f t="shared" si="2294"/>
        <v>BE$17</v>
      </c>
      <c r="BF1684" s="199" t="str">
        <f t="shared" si="2294"/>
        <v>BF$17</v>
      </c>
      <c r="BG1684" s="199" t="str">
        <f t="shared" si="2294"/>
        <v>BG$17</v>
      </c>
      <c r="BH1684" s="199" t="str">
        <f t="shared" si="2294"/>
        <v>BH$17</v>
      </c>
      <c r="BI1684" s="199" t="str">
        <f t="shared" si="2294"/>
        <v>BI$17</v>
      </c>
      <c r="BJ1684" s="199" t="str">
        <f t="shared" si="2294"/>
        <v>BJ$17</v>
      </c>
      <c r="BK1684" s="199" t="str">
        <f t="shared" si="2294"/>
        <v>BK$17</v>
      </c>
      <c r="BL1684" s="199" t="str">
        <f t="shared" si="2294"/>
        <v>BL$17</v>
      </c>
      <c r="BM1684" s="199" t="str">
        <f t="shared" si="2294"/>
        <v>BM$17</v>
      </c>
      <c r="BN1684" s="199" t="str">
        <f t="shared" si="2294"/>
        <v>BN$17</v>
      </c>
      <c r="BO1684" s="199" t="str">
        <f t="shared" si="2294"/>
        <v>BO$17</v>
      </c>
      <c r="BP1684" s="199" t="str">
        <f t="shared" si="2294"/>
        <v>BP$17</v>
      </c>
      <c r="BQ1684" s="199" t="str">
        <f t="shared" si="2294"/>
        <v>BQ$17</v>
      </c>
      <c r="BR1684" s="199" t="str">
        <f t="shared" si="2294"/>
        <v>BR$17</v>
      </c>
      <c r="BS1684" s="199" t="str">
        <f t="shared" si="2294"/>
        <v>BS$17</v>
      </c>
      <c r="BT1684" s="199" t="str">
        <f t="shared" si="2294"/>
        <v>BT$17</v>
      </c>
      <c r="BU1684" s="199" t="str">
        <f t="shared" si="2294"/>
        <v>BU$17</v>
      </c>
      <c r="BV1684" s="199" t="str">
        <f t="shared" si="2294"/>
        <v>BV$17</v>
      </c>
      <c r="BW1684" s="199" t="str">
        <f t="shared" si="2294"/>
        <v>BW$17</v>
      </c>
      <c r="BX1684" s="199" t="str">
        <f t="shared" si="2294"/>
        <v>BX$17</v>
      </c>
      <c r="BY1684" s="199" t="str">
        <f t="shared" si="2294"/>
        <v>BY$17</v>
      </c>
      <c r="BZ1684" s="199" t="str">
        <f t="shared" si="2294"/>
        <v>BZ$17</v>
      </c>
      <c r="CA1684" s="199" t="str">
        <f t="shared" si="2294"/>
        <v>CA$17</v>
      </c>
      <c r="CB1684" s="199" t="str">
        <f t="shared" si="2294"/>
        <v>CB$17</v>
      </c>
      <c r="CC1684" s="199" t="str">
        <f t="shared" si="2294"/>
        <v>CC$17</v>
      </c>
      <c r="CD1684" s="199" t="str">
        <f t="shared" si="2294"/>
        <v>CD$17</v>
      </c>
      <c r="CE1684" s="199" t="str">
        <f t="shared" ref="CE1684:CL1684" si="2295">CE$21</f>
        <v>CE$17</v>
      </c>
      <c r="CF1684" s="199" t="str">
        <f t="shared" si="2295"/>
        <v>CF$17</v>
      </c>
      <c r="CG1684" s="199" t="str">
        <f t="shared" si="2295"/>
        <v>CG$17</v>
      </c>
      <c r="CH1684" s="199" t="str">
        <f t="shared" si="2295"/>
        <v>CH$17</v>
      </c>
      <c r="CI1684" s="199" t="str">
        <f t="shared" si="2295"/>
        <v>CI$17</v>
      </c>
      <c r="CJ1684" s="199" t="str">
        <f t="shared" si="2295"/>
        <v>CJ$17</v>
      </c>
      <c r="CK1684" s="199" t="str">
        <f t="shared" si="2295"/>
        <v>CK$17</v>
      </c>
      <c r="CL1684" s="199" t="str">
        <f t="shared" si="2295"/>
        <v>CL$17</v>
      </c>
      <c r="CN1684" s="201"/>
      <c r="CO1684" s="199" t="str">
        <f t="shared" ref="CO1684:DL1684" si="2296">CO$21</f>
        <v>CO$17</v>
      </c>
      <c r="CP1684" s="199" t="str">
        <f t="shared" si="2296"/>
        <v>CP$17</v>
      </c>
      <c r="CQ1684" s="199" t="str">
        <f t="shared" si="2296"/>
        <v>CQ$17</v>
      </c>
      <c r="CR1684" s="199" t="str">
        <f t="shared" si="2296"/>
        <v>CR$17</v>
      </c>
      <c r="CS1684" s="199" t="str">
        <f t="shared" si="2296"/>
        <v>CS$17</v>
      </c>
      <c r="CT1684" s="199" t="str">
        <f t="shared" si="2296"/>
        <v>CT$17</v>
      </c>
      <c r="CU1684" s="199" t="str">
        <f t="shared" si="2296"/>
        <v>CU$17</v>
      </c>
      <c r="CV1684" s="199" t="str">
        <f t="shared" si="2296"/>
        <v>CV$17</v>
      </c>
      <c r="CW1684" s="199" t="str">
        <f t="shared" si="2296"/>
        <v>CW$17</v>
      </c>
      <c r="CX1684" s="199" t="str">
        <f t="shared" si="2296"/>
        <v>CX$17</v>
      </c>
      <c r="CY1684" s="199" t="str">
        <f t="shared" si="2296"/>
        <v>CY$17</v>
      </c>
      <c r="CZ1684" s="199" t="str">
        <f t="shared" si="2296"/>
        <v>CZ$17</v>
      </c>
      <c r="DA1684" s="199" t="str">
        <f t="shared" si="2296"/>
        <v>DA$17</v>
      </c>
      <c r="DB1684" s="199" t="str">
        <f t="shared" si="2296"/>
        <v>DB$17</v>
      </c>
      <c r="DC1684" s="199" t="str">
        <f t="shared" si="2296"/>
        <v>DC$17</v>
      </c>
      <c r="DD1684" s="199" t="str">
        <f t="shared" si="2296"/>
        <v>DD$17</v>
      </c>
      <c r="DE1684" s="199" t="str">
        <f t="shared" si="2296"/>
        <v>DE$17</v>
      </c>
      <c r="DF1684" s="199" t="str">
        <f t="shared" si="2296"/>
        <v>DF$17</v>
      </c>
      <c r="DG1684" s="199" t="str">
        <f t="shared" si="2296"/>
        <v>DG$17</v>
      </c>
      <c r="DH1684" s="199" t="str">
        <f t="shared" si="2296"/>
        <v>DH$17</v>
      </c>
      <c r="DI1684" s="199" t="str">
        <f t="shared" si="2296"/>
        <v>DI$17</v>
      </c>
      <c r="DJ1684" s="199" t="str">
        <f t="shared" si="2296"/>
        <v>DJ$17</v>
      </c>
      <c r="DK1684" s="199" t="str">
        <f t="shared" si="2296"/>
        <v>DK$17</v>
      </c>
      <c r="DL1684" s="199" t="str">
        <f t="shared" si="2296"/>
        <v>DL$17</v>
      </c>
    </row>
    <row r="1685" spans="1:116" x14ac:dyDescent="0.4">
      <c r="A1685" s="174"/>
      <c r="E1685" s="8"/>
      <c r="G1685" s="175" t="s">
        <v>491</v>
      </c>
      <c r="H1685" s="200"/>
      <c r="I1685" s="201"/>
      <c r="J1685" s="201"/>
      <c r="K1685" s="202"/>
      <c r="L1685" s="202"/>
      <c r="M1685" s="202"/>
      <c r="N1685" s="202"/>
      <c r="O1685" s="202"/>
      <c r="P1685" s="202"/>
      <c r="R1685" s="202"/>
      <c r="S1685" s="190"/>
      <c r="T1685" s="190"/>
      <c r="U1685" s="190"/>
      <c r="V1685" s="190"/>
      <c r="W1685" s="190"/>
      <c r="X1685" s="190"/>
      <c r="Y1685" s="190"/>
      <c r="Z1685" s="190"/>
      <c r="AA1685" s="190"/>
      <c r="AB1685" s="190"/>
      <c r="AC1685" s="190"/>
      <c r="AD1685" s="190"/>
      <c r="AE1685" s="190"/>
      <c r="AF1685" s="190"/>
      <c r="AG1685" s="190"/>
      <c r="AH1685" s="190"/>
      <c r="AI1685" s="190"/>
      <c r="AJ1685" s="190"/>
      <c r="AK1685" s="190"/>
      <c r="AL1685" s="190"/>
      <c r="AM1685" s="190"/>
      <c r="AN1685" s="190"/>
      <c r="AO1685" s="190"/>
      <c r="AP1685" s="190"/>
      <c r="AQ1685" s="190"/>
      <c r="AR1685" s="190"/>
      <c r="AS1685" s="190"/>
      <c r="AT1685" s="190"/>
      <c r="AU1685" s="190"/>
      <c r="AV1685" s="190"/>
      <c r="AW1685" s="190"/>
      <c r="AX1685" s="190"/>
      <c r="AY1685" s="190"/>
      <c r="AZ1685" s="190"/>
      <c r="BA1685" s="190"/>
      <c r="BB1685" s="190"/>
      <c r="BC1685" s="190"/>
      <c r="BD1685" s="190"/>
      <c r="BE1685" s="190"/>
      <c r="BF1685" s="190"/>
      <c r="BG1685" s="190"/>
      <c r="BH1685" s="190"/>
      <c r="BI1685" s="190"/>
      <c r="BJ1685" s="190"/>
      <c r="BK1685" s="190"/>
      <c r="BL1685" s="190"/>
      <c r="BM1685" s="190"/>
      <c r="BN1685" s="190"/>
      <c r="BO1685" s="190"/>
      <c r="BP1685" s="190"/>
      <c r="BQ1685" s="190"/>
      <c r="BR1685" s="190"/>
      <c r="BS1685" s="190"/>
      <c r="BT1685" s="190"/>
      <c r="BU1685" s="190"/>
      <c r="BV1685" s="190"/>
      <c r="BW1685" s="190"/>
      <c r="BX1685" s="190"/>
      <c r="BY1685" s="190"/>
      <c r="BZ1685" s="190"/>
      <c r="CA1685" s="190"/>
      <c r="CB1685" s="190"/>
      <c r="CC1685" s="190"/>
      <c r="CD1685" s="190"/>
      <c r="CE1685" s="190"/>
      <c r="CF1685" s="190"/>
      <c r="CG1685" s="190"/>
      <c r="CH1685" s="190"/>
      <c r="CI1685" s="190"/>
      <c r="CJ1685" s="190"/>
      <c r="CK1685" s="190"/>
      <c r="CL1685" s="190"/>
      <c r="CN1685" s="201"/>
      <c r="CO1685" s="190"/>
      <c r="CP1685" s="190"/>
      <c r="CQ1685" s="190"/>
      <c r="CR1685" s="190"/>
      <c r="CS1685" s="190"/>
      <c r="CT1685" s="190"/>
      <c r="CU1685" s="190"/>
      <c r="CV1685" s="190"/>
      <c r="CW1685" s="190"/>
      <c r="CX1685" s="190"/>
      <c r="CY1685" s="190"/>
      <c r="CZ1685" s="190"/>
      <c r="DA1685" s="190"/>
      <c r="DB1685" s="190"/>
      <c r="DC1685" s="190"/>
      <c r="DD1685" s="190"/>
      <c r="DE1685" s="190"/>
      <c r="DF1685" s="190"/>
      <c r="DG1685" s="190"/>
      <c r="DH1685" s="190"/>
      <c r="DI1685" s="190"/>
      <c r="DJ1685" s="190"/>
      <c r="DK1685" s="190"/>
      <c r="DL1685" s="190"/>
    </row>
    <row r="1686" spans="1:116" x14ac:dyDescent="0.4">
      <c r="A1686" s="174"/>
      <c r="E1686" s="8"/>
      <c r="G1686" s="175" t="s">
        <v>505</v>
      </c>
      <c r="H1686" s="200"/>
      <c r="I1686" s="201"/>
      <c r="J1686" s="201"/>
      <c r="K1686" s="202"/>
      <c r="L1686" s="202"/>
      <c r="M1686" s="202"/>
      <c r="N1686" s="202"/>
      <c r="O1686" s="202"/>
      <c r="P1686" s="202"/>
      <c r="R1686" s="202"/>
      <c r="S1686" s="190"/>
      <c r="T1686" s="190"/>
      <c r="U1686" s="190"/>
      <c r="V1686" s="190"/>
      <c r="W1686" s="190"/>
      <c r="X1686" s="190"/>
      <c r="Y1686" s="190"/>
      <c r="Z1686" s="190"/>
      <c r="AA1686" s="190"/>
      <c r="AB1686" s="190"/>
      <c r="AC1686" s="190"/>
      <c r="AD1686" s="190"/>
      <c r="AE1686" s="190"/>
      <c r="AF1686" s="190"/>
      <c r="AG1686" s="190"/>
      <c r="AH1686" s="190"/>
      <c r="AI1686" s="190"/>
      <c r="AJ1686" s="190"/>
      <c r="AK1686" s="190"/>
      <c r="AL1686" s="190"/>
      <c r="AM1686" s="190"/>
      <c r="AN1686" s="190"/>
      <c r="AO1686" s="190"/>
      <c r="AP1686" s="190"/>
      <c r="AQ1686" s="190"/>
      <c r="AR1686" s="190"/>
      <c r="AS1686" s="190"/>
      <c r="AT1686" s="190"/>
      <c r="AU1686" s="190"/>
      <c r="AV1686" s="190"/>
      <c r="AW1686" s="190"/>
      <c r="AX1686" s="190"/>
      <c r="AY1686" s="190"/>
      <c r="AZ1686" s="190"/>
      <c r="BA1686" s="190"/>
      <c r="BB1686" s="190"/>
      <c r="BC1686" s="190"/>
      <c r="BD1686" s="190"/>
      <c r="BE1686" s="190"/>
      <c r="BF1686" s="190"/>
      <c r="BG1686" s="190"/>
      <c r="BH1686" s="190"/>
      <c r="BI1686" s="190"/>
      <c r="BJ1686" s="190"/>
      <c r="BK1686" s="190"/>
      <c r="BL1686" s="190"/>
      <c r="BM1686" s="190"/>
      <c r="BN1686" s="190"/>
      <c r="BO1686" s="190"/>
      <c r="BP1686" s="190"/>
      <c r="BQ1686" s="190"/>
      <c r="BR1686" s="190"/>
      <c r="BS1686" s="190"/>
      <c r="BT1686" s="190"/>
      <c r="BU1686" s="190"/>
      <c r="BV1686" s="190"/>
      <c r="BW1686" s="190"/>
      <c r="BX1686" s="190"/>
      <c r="BY1686" s="190"/>
      <c r="BZ1686" s="190"/>
      <c r="CA1686" s="190"/>
      <c r="CB1686" s="190"/>
      <c r="CC1686" s="190"/>
      <c r="CD1686" s="190"/>
      <c r="CE1686" s="190"/>
      <c r="CF1686" s="190"/>
      <c r="CG1686" s="190"/>
      <c r="CH1686" s="190"/>
      <c r="CI1686" s="190"/>
      <c r="CJ1686" s="190"/>
      <c r="CK1686" s="190"/>
      <c r="CL1686" s="190"/>
      <c r="CN1686" s="201"/>
      <c r="CO1686" s="190"/>
      <c r="CP1686" s="190"/>
      <c r="CQ1686" s="190"/>
      <c r="CR1686" s="190"/>
      <c r="CS1686" s="190"/>
      <c r="CT1686" s="190"/>
      <c r="CU1686" s="190"/>
      <c r="CV1686" s="190"/>
      <c r="CW1686" s="190"/>
      <c r="CX1686" s="190"/>
      <c r="CY1686" s="190"/>
      <c r="CZ1686" s="190"/>
      <c r="DA1686" s="190"/>
      <c r="DB1686" s="190"/>
      <c r="DC1686" s="190"/>
      <c r="DD1686" s="190"/>
      <c r="DE1686" s="190"/>
      <c r="DF1686" s="190"/>
      <c r="DG1686" s="190"/>
      <c r="DH1686" s="190"/>
      <c r="DI1686" s="190"/>
      <c r="DJ1686" s="190"/>
      <c r="DK1686" s="190"/>
      <c r="DL1686" s="190"/>
    </row>
    <row r="1687" spans="1:116" x14ac:dyDescent="0.4">
      <c r="A1687" s="174"/>
      <c r="E1687" s="8"/>
      <c r="G1687" s="175" t="s">
        <v>463</v>
      </c>
      <c r="H1687" s="200"/>
      <c r="I1687" s="201"/>
      <c r="J1687" s="201"/>
      <c r="K1687" s="202"/>
      <c r="L1687" s="202"/>
      <c r="M1687" s="202"/>
      <c r="N1687" s="202"/>
      <c r="O1687" s="202"/>
      <c r="P1687" s="202"/>
      <c r="R1687" s="202"/>
      <c r="S1687" s="190" t="str">
        <f t="shared" ref="S1687:AX1687" si="2297">S$22</f>
        <v>S$18</v>
      </c>
      <c r="T1687" s="190" t="str">
        <f t="shared" si="2297"/>
        <v>T$18</v>
      </c>
      <c r="U1687" s="190" t="str">
        <f t="shared" si="2297"/>
        <v>U$18</v>
      </c>
      <c r="V1687" s="190" t="str">
        <f t="shared" si="2297"/>
        <v>V$18</v>
      </c>
      <c r="W1687" s="190" t="str">
        <f t="shared" si="2297"/>
        <v>W$18</v>
      </c>
      <c r="X1687" s="190" t="str">
        <f t="shared" si="2297"/>
        <v>X$18</v>
      </c>
      <c r="Y1687" s="190" t="str">
        <f t="shared" si="2297"/>
        <v>Y$18</v>
      </c>
      <c r="Z1687" s="190" t="str">
        <f t="shared" si="2297"/>
        <v>Z$18</v>
      </c>
      <c r="AA1687" s="190" t="str">
        <f t="shared" si="2297"/>
        <v>AA$18</v>
      </c>
      <c r="AB1687" s="190" t="str">
        <f t="shared" si="2297"/>
        <v>AB$18</v>
      </c>
      <c r="AC1687" s="190" t="str">
        <f t="shared" si="2297"/>
        <v>AC$18</v>
      </c>
      <c r="AD1687" s="190" t="str">
        <f t="shared" si="2297"/>
        <v>AD$18</v>
      </c>
      <c r="AE1687" s="190" t="str">
        <f t="shared" si="2297"/>
        <v>AE$18</v>
      </c>
      <c r="AF1687" s="190" t="str">
        <f t="shared" si="2297"/>
        <v>AF$18</v>
      </c>
      <c r="AG1687" s="190" t="str">
        <f t="shared" si="2297"/>
        <v>AG$18</v>
      </c>
      <c r="AH1687" s="190" t="str">
        <f t="shared" si="2297"/>
        <v>AH$18</v>
      </c>
      <c r="AI1687" s="190" t="str">
        <f t="shared" si="2297"/>
        <v>AI$18</v>
      </c>
      <c r="AJ1687" s="190" t="str">
        <f t="shared" si="2297"/>
        <v>AJ$18</v>
      </c>
      <c r="AK1687" s="190" t="str">
        <f t="shared" si="2297"/>
        <v>AK$18</v>
      </c>
      <c r="AL1687" s="190" t="str">
        <f t="shared" si="2297"/>
        <v>AL$18</v>
      </c>
      <c r="AM1687" s="190" t="str">
        <f t="shared" si="2297"/>
        <v>AM$18</v>
      </c>
      <c r="AN1687" s="190" t="str">
        <f t="shared" si="2297"/>
        <v>AN$18</v>
      </c>
      <c r="AO1687" s="190" t="str">
        <f t="shared" si="2297"/>
        <v>AO$18</v>
      </c>
      <c r="AP1687" s="190" t="str">
        <f t="shared" si="2297"/>
        <v>AP$18</v>
      </c>
      <c r="AQ1687" s="190" t="str">
        <f t="shared" si="2297"/>
        <v>AQ$18</v>
      </c>
      <c r="AR1687" s="190" t="str">
        <f t="shared" si="2297"/>
        <v>AR$18</v>
      </c>
      <c r="AS1687" s="190" t="str">
        <f t="shared" si="2297"/>
        <v>AS$18</v>
      </c>
      <c r="AT1687" s="190" t="str">
        <f t="shared" si="2297"/>
        <v>AT$18</v>
      </c>
      <c r="AU1687" s="190" t="str">
        <f t="shared" si="2297"/>
        <v>AU$18</v>
      </c>
      <c r="AV1687" s="190" t="str">
        <f t="shared" si="2297"/>
        <v>AV$18</v>
      </c>
      <c r="AW1687" s="190" t="str">
        <f t="shared" si="2297"/>
        <v>AW$18</v>
      </c>
      <c r="AX1687" s="190" t="str">
        <f t="shared" si="2297"/>
        <v>AX$18</v>
      </c>
      <c r="AY1687" s="190" t="str">
        <f t="shared" ref="AY1687:CD1687" si="2298">AY$22</f>
        <v>AY$18</v>
      </c>
      <c r="AZ1687" s="190" t="str">
        <f t="shared" si="2298"/>
        <v>AZ$18</v>
      </c>
      <c r="BA1687" s="190" t="str">
        <f t="shared" si="2298"/>
        <v>BA$18</v>
      </c>
      <c r="BB1687" s="190" t="str">
        <f t="shared" si="2298"/>
        <v>BB$18</v>
      </c>
      <c r="BC1687" s="190" t="str">
        <f t="shared" si="2298"/>
        <v>BC$18</v>
      </c>
      <c r="BD1687" s="190" t="str">
        <f t="shared" si="2298"/>
        <v>BD$18</v>
      </c>
      <c r="BE1687" s="190" t="str">
        <f t="shared" si="2298"/>
        <v>BE$18</v>
      </c>
      <c r="BF1687" s="190" t="str">
        <f t="shared" si="2298"/>
        <v>BF$18</v>
      </c>
      <c r="BG1687" s="190" t="str">
        <f t="shared" si="2298"/>
        <v>BG$18</v>
      </c>
      <c r="BH1687" s="190" t="str">
        <f t="shared" si="2298"/>
        <v>BH$18</v>
      </c>
      <c r="BI1687" s="190" t="str">
        <f t="shared" si="2298"/>
        <v>BI$18</v>
      </c>
      <c r="BJ1687" s="190" t="str">
        <f t="shared" si="2298"/>
        <v>BJ$18</v>
      </c>
      <c r="BK1687" s="190" t="str">
        <f t="shared" si="2298"/>
        <v>BK$18</v>
      </c>
      <c r="BL1687" s="190" t="str">
        <f t="shared" si="2298"/>
        <v>BL$18</v>
      </c>
      <c r="BM1687" s="190" t="str">
        <f t="shared" si="2298"/>
        <v>BM$18</v>
      </c>
      <c r="BN1687" s="190" t="str">
        <f t="shared" si="2298"/>
        <v>BN$18</v>
      </c>
      <c r="BO1687" s="190" t="str">
        <f t="shared" si="2298"/>
        <v>BO$18</v>
      </c>
      <c r="BP1687" s="190" t="str">
        <f t="shared" si="2298"/>
        <v>BP$18</v>
      </c>
      <c r="BQ1687" s="190" t="str">
        <f t="shared" si="2298"/>
        <v>BQ$18</v>
      </c>
      <c r="BR1687" s="190" t="str">
        <f t="shared" si="2298"/>
        <v>BR$18</v>
      </c>
      <c r="BS1687" s="190" t="str">
        <f t="shared" si="2298"/>
        <v>BS$18</v>
      </c>
      <c r="BT1687" s="190" t="str">
        <f t="shared" si="2298"/>
        <v>BT$18</v>
      </c>
      <c r="BU1687" s="190" t="str">
        <f t="shared" si="2298"/>
        <v>BU$18</v>
      </c>
      <c r="BV1687" s="190" t="str">
        <f t="shared" si="2298"/>
        <v>BV$18</v>
      </c>
      <c r="BW1687" s="190" t="str">
        <f t="shared" si="2298"/>
        <v>BW$18</v>
      </c>
      <c r="BX1687" s="190" t="str">
        <f t="shared" si="2298"/>
        <v>BX$18</v>
      </c>
      <c r="BY1687" s="190" t="str">
        <f t="shared" si="2298"/>
        <v>BY$18</v>
      </c>
      <c r="BZ1687" s="190" t="str">
        <f t="shared" si="2298"/>
        <v>BZ$18</v>
      </c>
      <c r="CA1687" s="190" t="str">
        <f t="shared" si="2298"/>
        <v>CA$18</v>
      </c>
      <c r="CB1687" s="190" t="str">
        <f t="shared" si="2298"/>
        <v>CB$18</v>
      </c>
      <c r="CC1687" s="190" t="str">
        <f t="shared" si="2298"/>
        <v>CC$18</v>
      </c>
      <c r="CD1687" s="190" t="str">
        <f t="shared" si="2298"/>
        <v>CD$18</v>
      </c>
      <c r="CE1687" s="190" t="str">
        <f t="shared" ref="CE1687:CL1687" si="2299">CE$22</f>
        <v>CE$18</v>
      </c>
      <c r="CF1687" s="190" t="str">
        <f t="shared" si="2299"/>
        <v>CF$18</v>
      </c>
      <c r="CG1687" s="190" t="str">
        <f t="shared" si="2299"/>
        <v>CG$18</v>
      </c>
      <c r="CH1687" s="190" t="str">
        <f t="shared" si="2299"/>
        <v>CH$18</v>
      </c>
      <c r="CI1687" s="190" t="str">
        <f t="shared" si="2299"/>
        <v>CI$18</v>
      </c>
      <c r="CJ1687" s="190" t="str">
        <f t="shared" si="2299"/>
        <v>CJ$18</v>
      </c>
      <c r="CK1687" s="190" t="str">
        <f t="shared" si="2299"/>
        <v>CK$18</v>
      </c>
      <c r="CL1687" s="190" t="str">
        <f t="shared" si="2299"/>
        <v>CL$18</v>
      </c>
      <c r="CN1687" s="201"/>
      <c r="CO1687" s="190" t="str">
        <f t="shared" ref="CO1687:DL1687" si="2300">CO$22</f>
        <v>CO$18</v>
      </c>
      <c r="CP1687" s="190" t="str">
        <f t="shared" si="2300"/>
        <v>CP$18</v>
      </c>
      <c r="CQ1687" s="190" t="str">
        <f t="shared" si="2300"/>
        <v>CQ$18</v>
      </c>
      <c r="CR1687" s="190" t="str">
        <f t="shared" si="2300"/>
        <v>CR$18</v>
      </c>
      <c r="CS1687" s="190" t="str">
        <f t="shared" si="2300"/>
        <v>CS$18</v>
      </c>
      <c r="CT1687" s="190" t="str">
        <f t="shared" si="2300"/>
        <v>CT$18</v>
      </c>
      <c r="CU1687" s="190" t="str">
        <f t="shared" si="2300"/>
        <v>CU$18</v>
      </c>
      <c r="CV1687" s="190" t="str">
        <f t="shared" si="2300"/>
        <v>CV$18</v>
      </c>
      <c r="CW1687" s="190" t="str">
        <f t="shared" si="2300"/>
        <v>CW$18</v>
      </c>
      <c r="CX1687" s="190" t="str">
        <f t="shared" si="2300"/>
        <v>CX$18</v>
      </c>
      <c r="CY1687" s="190" t="str">
        <f t="shared" si="2300"/>
        <v>CY$18</v>
      </c>
      <c r="CZ1687" s="190" t="str">
        <f t="shared" si="2300"/>
        <v>CZ$18</v>
      </c>
      <c r="DA1687" s="190" t="str">
        <f t="shared" si="2300"/>
        <v>DA$18</v>
      </c>
      <c r="DB1687" s="190" t="str">
        <f t="shared" si="2300"/>
        <v>DB$18</v>
      </c>
      <c r="DC1687" s="190" t="str">
        <f t="shared" si="2300"/>
        <v>DC$18</v>
      </c>
      <c r="DD1687" s="190" t="str">
        <f t="shared" si="2300"/>
        <v>DD$18</v>
      </c>
      <c r="DE1687" s="190" t="str">
        <f t="shared" si="2300"/>
        <v>DE$18</v>
      </c>
      <c r="DF1687" s="190" t="str">
        <f t="shared" si="2300"/>
        <v>DF$18</v>
      </c>
      <c r="DG1687" s="190" t="str">
        <f t="shared" si="2300"/>
        <v>DG$18</v>
      </c>
      <c r="DH1687" s="190" t="str">
        <f t="shared" si="2300"/>
        <v>DH$18</v>
      </c>
      <c r="DI1687" s="190" t="str">
        <f t="shared" si="2300"/>
        <v>DI$18</v>
      </c>
      <c r="DJ1687" s="190" t="str">
        <f t="shared" si="2300"/>
        <v>DJ$18</v>
      </c>
      <c r="DK1687" s="190" t="str">
        <f t="shared" si="2300"/>
        <v>DK$18</v>
      </c>
      <c r="DL1687" s="190" t="str">
        <f t="shared" si="2300"/>
        <v>DL$18</v>
      </c>
    </row>
    <row r="1688" spans="1:116" x14ac:dyDescent="0.4">
      <c r="A1688" s="174"/>
      <c r="E1688" s="8"/>
      <c r="G1688" s="175" t="s">
        <v>464</v>
      </c>
      <c r="H1688" s="200"/>
      <c r="I1688" s="201"/>
      <c r="J1688" s="201"/>
      <c r="K1688" s="202"/>
      <c r="L1688" s="202"/>
      <c r="M1688" s="202"/>
      <c r="N1688" s="202"/>
      <c r="O1688" s="202"/>
      <c r="P1688" s="202"/>
      <c r="R1688" s="202"/>
      <c r="S1688" s="190" t="str">
        <f t="shared" ref="S1688:AX1688" si="2301">S$23</f>
        <v>S$19</v>
      </c>
      <c r="T1688" s="190" t="str">
        <f t="shared" si="2301"/>
        <v>T$19</v>
      </c>
      <c r="U1688" s="190" t="str">
        <f t="shared" si="2301"/>
        <v>U$19</v>
      </c>
      <c r="V1688" s="190" t="str">
        <f t="shared" si="2301"/>
        <v>V$19</v>
      </c>
      <c r="W1688" s="190" t="str">
        <f t="shared" si="2301"/>
        <v>W$19</v>
      </c>
      <c r="X1688" s="190" t="str">
        <f t="shared" si="2301"/>
        <v>X$19</v>
      </c>
      <c r="Y1688" s="190" t="str">
        <f t="shared" si="2301"/>
        <v>Y$19</v>
      </c>
      <c r="Z1688" s="190" t="str">
        <f t="shared" si="2301"/>
        <v>Z$19</v>
      </c>
      <c r="AA1688" s="190" t="str">
        <f t="shared" si="2301"/>
        <v>AA$19</v>
      </c>
      <c r="AB1688" s="190" t="str">
        <f t="shared" si="2301"/>
        <v>AB$19</v>
      </c>
      <c r="AC1688" s="190" t="str">
        <f t="shared" si="2301"/>
        <v>AC$19</v>
      </c>
      <c r="AD1688" s="190" t="str">
        <f t="shared" si="2301"/>
        <v>AD$19</v>
      </c>
      <c r="AE1688" s="190" t="str">
        <f t="shared" si="2301"/>
        <v>AE$19</v>
      </c>
      <c r="AF1688" s="190" t="str">
        <f t="shared" si="2301"/>
        <v>AF$19</v>
      </c>
      <c r="AG1688" s="190" t="str">
        <f t="shared" si="2301"/>
        <v>AG$19</v>
      </c>
      <c r="AH1688" s="190" t="str">
        <f t="shared" si="2301"/>
        <v>AH$19</v>
      </c>
      <c r="AI1688" s="190" t="str">
        <f t="shared" si="2301"/>
        <v>AI$19</v>
      </c>
      <c r="AJ1688" s="190" t="str">
        <f t="shared" si="2301"/>
        <v>AJ$19</v>
      </c>
      <c r="AK1688" s="190" t="str">
        <f t="shared" si="2301"/>
        <v>AK$19</v>
      </c>
      <c r="AL1688" s="190" t="str">
        <f t="shared" si="2301"/>
        <v>AL$19</v>
      </c>
      <c r="AM1688" s="190" t="str">
        <f t="shared" si="2301"/>
        <v>AM$19</v>
      </c>
      <c r="AN1688" s="190" t="str">
        <f t="shared" si="2301"/>
        <v>AN$19</v>
      </c>
      <c r="AO1688" s="190" t="str">
        <f t="shared" si="2301"/>
        <v>AO$19</v>
      </c>
      <c r="AP1688" s="190" t="str">
        <f t="shared" si="2301"/>
        <v>AP$19</v>
      </c>
      <c r="AQ1688" s="190" t="str">
        <f t="shared" si="2301"/>
        <v>AQ$19</v>
      </c>
      <c r="AR1688" s="190" t="str">
        <f t="shared" si="2301"/>
        <v>AR$19</v>
      </c>
      <c r="AS1688" s="190" t="str">
        <f t="shared" si="2301"/>
        <v>AS$19</v>
      </c>
      <c r="AT1688" s="190" t="str">
        <f t="shared" si="2301"/>
        <v>AT$19</v>
      </c>
      <c r="AU1688" s="190" t="str">
        <f t="shared" si="2301"/>
        <v>AU$19</v>
      </c>
      <c r="AV1688" s="190" t="str">
        <f t="shared" si="2301"/>
        <v>AV$19</v>
      </c>
      <c r="AW1688" s="190" t="str">
        <f t="shared" si="2301"/>
        <v>AW$19</v>
      </c>
      <c r="AX1688" s="190" t="str">
        <f t="shared" si="2301"/>
        <v>AX$19</v>
      </c>
      <c r="AY1688" s="190" t="str">
        <f t="shared" ref="AY1688:CD1688" si="2302">AY$23</f>
        <v>AY$19</v>
      </c>
      <c r="AZ1688" s="190" t="str">
        <f t="shared" si="2302"/>
        <v>AZ$19</v>
      </c>
      <c r="BA1688" s="190" t="str">
        <f t="shared" si="2302"/>
        <v>BA$19</v>
      </c>
      <c r="BB1688" s="190" t="str">
        <f t="shared" si="2302"/>
        <v>BB$19</v>
      </c>
      <c r="BC1688" s="190" t="str">
        <f t="shared" si="2302"/>
        <v>BC$19</v>
      </c>
      <c r="BD1688" s="190" t="str">
        <f t="shared" si="2302"/>
        <v>BD$19</v>
      </c>
      <c r="BE1688" s="190" t="str">
        <f t="shared" si="2302"/>
        <v>BE$19</v>
      </c>
      <c r="BF1688" s="190" t="str">
        <f t="shared" si="2302"/>
        <v>BF$19</v>
      </c>
      <c r="BG1688" s="190" t="str">
        <f t="shared" si="2302"/>
        <v>BG$19</v>
      </c>
      <c r="BH1688" s="190" t="str">
        <f t="shared" si="2302"/>
        <v>BH$19</v>
      </c>
      <c r="BI1688" s="190" t="str">
        <f t="shared" si="2302"/>
        <v>BI$19</v>
      </c>
      <c r="BJ1688" s="190" t="str">
        <f t="shared" si="2302"/>
        <v>BJ$19</v>
      </c>
      <c r="BK1688" s="190" t="str">
        <f t="shared" si="2302"/>
        <v>BK$19</v>
      </c>
      <c r="BL1688" s="190" t="str">
        <f t="shared" si="2302"/>
        <v>BL$19</v>
      </c>
      <c r="BM1688" s="190" t="str">
        <f t="shared" si="2302"/>
        <v>BM$19</v>
      </c>
      <c r="BN1688" s="190" t="str">
        <f t="shared" si="2302"/>
        <v>BN$19</v>
      </c>
      <c r="BO1688" s="190" t="str">
        <f t="shared" si="2302"/>
        <v>BO$19</v>
      </c>
      <c r="BP1688" s="190" t="str">
        <f t="shared" si="2302"/>
        <v>BP$19</v>
      </c>
      <c r="BQ1688" s="190" t="str">
        <f t="shared" si="2302"/>
        <v>BQ$19</v>
      </c>
      <c r="BR1688" s="190" t="str">
        <f t="shared" si="2302"/>
        <v>BR$19</v>
      </c>
      <c r="BS1688" s="190" t="str">
        <f t="shared" si="2302"/>
        <v>BS$19</v>
      </c>
      <c r="BT1688" s="190" t="str">
        <f t="shared" si="2302"/>
        <v>BT$19</v>
      </c>
      <c r="BU1688" s="190" t="str">
        <f t="shared" si="2302"/>
        <v>BU$19</v>
      </c>
      <c r="BV1688" s="190" t="str">
        <f t="shared" si="2302"/>
        <v>BV$19</v>
      </c>
      <c r="BW1688" s="190" t="str">
        <f t="shared" si="2302"/>
        <v>BW$19</v>
      </c>
      <c r="BX1688" s="190" t="str">
        <f t="shared" si="2302"/>
        <v>BX$19</v>
      </c>
      <c r="BY1688" s="190" t="str">
        <f t="shared" si="2302"/>
        <v>BY$19</v>
      </c>
      <c r="BZ1688" s="190" t="str">
        <f t="shared" si="2302"/>
        <v>BZ$19</v>
      </c>
      <c r="CA1688" s="190" t="str">
        <f t="shared" si="2302"/>
        <v>CA$19</v>
      </c>
      <c r="CB1688" s="190" t="str">
        <f t="shared" si="2302"/>
        <v>CB$19</v>
      </c>
      <c r="CC1688" s="190" t="str">
        <f t="shared" si="2302"/>
        <v>CC$19</v>
      </c>
      <c r="CD1688" s="190" t="str">
        <f t="shared" si="2302"/>
        <v>CD$19</v>
      </c>
      <c r="CE1688" s="190" t="str">
        <f t="shared" ref="CE1688:CL1688" si="2303">CE$23</f>
        <v>CE$19</v>
      </c>
      <c r="CF1688" s="190" t="str">
        <f t="shared" si="2303"/>
        <v>CF$19</v>
      </c>
      <c r="CG1688" s="190" t="str">
        <f t="shared" si="2303"/>
        <v>CG$19</v>
      </c>
      <c r="CH1688" s="190" t="str">
        <f t="shared" si="2303"/>
        <v>CH$19</v>
      </c>
      <c r="CI1688" s="190" t="str">
        <f t="shared" si="2303"/>
        <v>CI$19</v>
      </c>
      <c r="CJ1688" s="190" t="str">
        <f t="shared" si="2303"/>
        <v>CJ$19</v>
      </c>
      <c r="CK1688" s="190" t="str">
        <f t="shared" si="2303"/>
        <v>CK$19</v>
      </c>
      <c r="CL1688" s="190" t="str">
        <f t="shared" si="2303"/>
        <v>CL$19</v>
      </c>
      <c r="CN1688" s="201"/>
      <c r="CO1688" s="190" t="str">
        <f t="shared" ref="CO1688:DL1688" si="2304">CO$23</f>
        <v>CO$19</v>
      </c>
      <c r="CP1688" s="190" t="str">
        <f t="shared" si="2304"/>
        <v>CP$19</v>
      </c>
      <c r="CQ1688" s="190" t="str">
        <f t="shared" si="2304"/>
        <v>CQ$19</v>
      </c>
      <c r="CR1688" s="190" t="str">
        <f t="shared" si="2304"/>
        <v>CR$19</v>
      </c>
      <c r="CS1688" s="190" t="str">
        <f t="shared" si="2304"/>
        <v>CS$19</v>
      </c>
      <c r="CT1688" s="190" t="str">
        <f t="shared" si="2304"/>
        <v>CT$19</v>
      </c>
      <c r="CU1688" s="190" t="str">
        <f t="shared" si="2304"/>
        <v>CU$19</v>
      </c>
      <c r="CV1688" s="190" t="str">
        <f t="shared" si="2304"/>
        <v>CV$19</v>
      </c>
      <c r="CW1688" s="190" t="str">
        <f t="shared" si="2304"/>
        <v>CW$19</v>
      </c>
      <c r="CX1688" s="190" t="str">
        <f t="shared" si="2304"/>
        <v>CX$19</v>
      </c>
      <c r="CY1688" s="190" t="str">
        <f t="shared" si="2304"/>
        <v>CY$19</v>
      </c>
      <c r="CZ1688" s="190" t="str">
        <f t="shared" si="2304"/>
        <v>CZ$19</v>
      </c>
      <c r="DA1688" s="190" t="str">
        <f t="shared" si="2304"/>
        <v>DA$19</v>
      </c>
      <c r="DB1688" s="190" t="str">
        <f t="shared" si="2304"/>
        <v>DB$19</v>
      </c>
      <c r="DC1688" s="190" t="str">
        <f t="shared" si="2304"/>
        <v>DC$19</v>
      </c>
      <c r="DD1688" s="190" t="str">
        <f t="shared" si="2304"/>
        <v>DD$19</v>
      </c>
      <c r="DE1688" s="190" t="str">
        <f t="shared" si="2304"/>
        <v>DE$19</v>
      </c>
      <c r="DF1688" s="190" t="str">
        <f t="shared" si="2304"/>
        <v>DF$19</v>
      </c>
      <c r="DG1688" s="190" t="str">
        <f t="shared" si="2304"/>
        <v>DG$19</v>
      </c>
      <c r="DH1688" s="190" t="str">
        <f t="shared" si="2304"/>
        <v>DH$19</v>
      </c>
      <c r="DI1688" s="190" t="str">
        <f t="shared" si="2304"/>
        <v>DI$19</v>
      </c>
      <c r="DJ1688" s="190" t="str">
        <f t="shared" si="2304"/>
        <v>DJ$19</v>
      </c>
      <c r="DK1688" s="190" t="str">
        <f t="shared" si="2304"/>
        <v>DK$19</v>
      </c>
      <c r="DL1688" s="190" t="str">
        <f t="shared" si="2304"/>
        <v>DL$19</v>
      </c>
    </row>
    <row r="1689" spans="1:116" x14ac:dyDescent="0.4">
      <c r="A1689" s="31" t="s">
        <v>218</v>
      </c>
      <c r="B1689" s="31" t="s">
        <v>243</v>
      </c>
      <c r="C1689" s="31"/>
      <c r="D1689" t="s">
        <v>529</v>
      </c>
      <c r="E1689" s="8" t="str">
        <f t="shared" ref="E1689:E1707" si="2305">ROW()&amp;" "&amp;D1689</f>
        <v>1689 FCCA-F</v>
      </c>
      <c r="F1689" t="s">
        <v>530</v>
      </c>
      <c r="G1689" s="70" t="s">
        <v>531</v>
      </c>
      <c r="H1689" s="48"/>
      <c r="I1689" s="304"/>
      <c r="J1689" s="304"/>
      <c r="K1689" s="48"/>
      <c r="L1689" s="48"/>
      <c r="M1689" s="48"/>
      <c r="N1689" s="48"/>
      <c r="O1689" s="48"/>
      <c r="P1689" s="48"/>
      <c r="R1689" s="70"/>
      <c r="S1689" s="305"/>
      <c r="T1689" s="305"/>
      <c r="U1689" s="305"/>
      <c r="V1689" s="305"/>
      <c r="W1689" s="305"/>
      <c r="X1689" s="305"/>
      <c r="Y1689" s="305"/>
      <c r="Z1689" s="305"/>
      <c r="AA1689" s="305"/>
      <c r="AB1689" s="305"/>
      <c r="AC1689" s="305"/>
      <c r="AD1689" s="305"/>
      <c r="AE1689" s="305"/>
      <c r="AF1689" s="305"/>
      <c r="AG1689" s="305"/>
      <c r="AH1689" s="305"/>
      <c r="AI1689" s="305"/>
      <c r="AJ1689" s="305"/>
      <c r="AK1689" s="305"/>
      <c r="AL1689" s="305"/>
      <c r="AM1689" s="305"/>
      <c r="AN1689" s="305"/>
      <c r="AO1689" s="305"/>
      <c r="AP1689" s="305"/>
      <c r="AQ1689" s="305"/>
      <c r="AR1689" s="305"/>
      <c r="AS1689" s="305"/>
      <c r="AT1689" s="305"/>
      <c r="AU1689" s="305"/>
      <c r="AV1689" s="305"/>
      <c r="AW1689" s="305"/>
      <c r="AX1689" s="305"/>
      <c r="AY1689" s="305"/>
      <c r="AZ1689" s="305"/>
      <c r="BA1689" s="305"/>
      <c r="BB1689" s="305"/>
      <c r="BC1689" s="305"/>
      <c r="BD1689" s="305"/>
      <c r="BE1689" s="305"/>
      <c r="BF1689" s="305"/>
      <c r="BG1689" s="305"/>
      <c r="BH1689" s="305"/>
      <c r="BI1689" s="305"/>
      <c r="BJ1689" s="305"/>
      <c r="BK1689" s="305"/>
      <c r="BL1689" s="305"/>
      <c r="BM1689" s="305"/>
      <c r="BN1689" s="305"/>
      <c r="BO1689" s="305"/>
      <c r="BP1689" s="305"/>
      <c r="BQ1689" s="305"/>
      <c r="BR1689" s="305"/>
      <c r="BS1689" s="305"/>
      <c r="BT1689" s="305"/>
      <c r="BU1689" s="305"/>
      <c r="BV1689" s="305"/>
      <c r="BW1689" s="305"/>
      <c r="BX1689" s="305"/>
      <c r="BY1689" s="305"/>
      <c r="BZ1689" s="305"/>
      <c r="CA1689" s="305"/>
      <c r="CB1689" s="305"/>
      <c r="CC1689" s="305"/>
      <c r="CD1689" s="305"/>
      <c r="CE1689" s="305"/>
      <c r="CF1689" s="305"/>
      <c r="CG1689" s="305"/>
      <c r="CH1689" s="305"/>
      <c r="CI1689" s="305"/>
      <c r="CJ1689" s="305"/>
      <c r="CK1689" s="305"/>
      <c r="CL1689" s="305"/>
      <c r="CN1689" s="304"/>
      <c r="CO1689" s="305"/>
      <c r="CP1689" s="305"/>
      <c r="CQ1689" s="305"/>
      <c r="CR1689" s="305"/>
      <c r="CS1689" s="305"/>
      <c r="CT1689" s="305"/>
      <c r="CU1689" s="305"/>
      <c r="CV1689" s="305"/>
      <c r="CW1689" s="305"/>
      <c r="CX1689" s="305"/>
      <c r="CY1689" s="305"/>
      <c r="CZ1689" s="305"/>
      <c r="DA1689" s="305"/>
      <c r="DB1689" s="305"/>
      <c r="DC1689" s="305"/>
      <c r="DD1689" s="305"/>
      <c r="DE1689" s="305"/>
      <c r="DF1689" s="305"/>
      <c r="DG1689" s="305"/>
      <c r="DH1689" s="305"/>
      <c r="DI1689" s="305"/>
      <c r="DJ1689" s="305"/>
      <c r="DK1689" s="305"/>
      <c r="DL1689" s="305"/>
    </row>
    <row r="1690" spans="1:116" x14ac:dyDescent="0.4">
      <c r="B1690" t="str">
        <f>E1690</f>
        <v>1690 FCCA-F</v>
      </c>
      <c r="C1690" t="s">
        <v>224</v>
      </c>
      <c r="D1690" t="s">
        <v>529</v>
      </c>
      <c r="E1690" s="8" t="str">
        <f t="shared" si="2305"/>
        <v>1690 FCCA-F</v>
      </c>
      <c r="G1690" s="125" t="str">
        <f>"Current asset - "&amp;(SUBSTITUTE(G1689,":",""))</f>
        <v>Current asset - Fixed constant current asset</v>
      </c>
      <c r="J1690" s="74">
        <v>1000</v>
      </c>
      <c r="K1690" s="53">
        <f>SUMIF($4:$4,K$2,1690:1690)</f>
        <v>1000</v>
      </c>
      <c r="L1690" s="53">
        <f>SUMIF($4:$4,L$2,1690:1690)</f>
        <v>1000</v>
      </c>
      <c r="M1690" s="53">
        <f>SUMIF($4:$4,M$2,1690:1690)</f>
        <v>1000</v>
      </c>
      <c r="N1690" s="53">
        <f>SUMIF($4:$4,N$2,1690:1690)</f>
        <v>1000</v>
      </c>
      <c r="O1690" s="53">
        <f>SUMIF($4:$4,O$2,1690:1690)</f>
        <v>1000</v>
      </c>
      <c r="P1690" s="53">
        <f>SUMIF($4:$4,P$2,1690:1690)</f>
        <v>1000</v>
      </c>
      <c r="R1690" s="24">
        <f>$J1690</f>
        <v>1000</v>
      </c>
      <c r="S1690" s="80">
        <f>R1690</f>
        <v>1000</v>
      </c>
      <c r="T1690" s="80">
        <f t="shared" ref="T1690:CE1699" si="2306">S1690</f>
        <v>1000</v>
      </c>
      <c r="U1690" s="80">
        <f t="shared" si="2306"/>
        <v>1000</v>
      </c>
      <c r="V1690" s="80">
        <f t="shared" si="2306"/>
        <v>1000</v>
      </c>
      <c r="W1690" s="80">
        <f t="shared" si="2306"/>
        <v>1000</v>
      </c>
      <c r="X1690" s="80">
        <f t="shared" si="2306"/>
        <v>1000</v>
      </c>
      <c r="Y1690" s="80">
        <f t="shared" si="2306"/>
        <v>1000</v>
      </c>
      <c r="Z1690" s="80">
        <f t="shared" si="2306"/>
        <v>1000</v>
      </c>
      <c r="AA1690" s="80">
        <f t="shared" si="2306"/>
        <v>1000</v>
      </c>
      <c r="AB1690" s="80">
        <f t="shared" si="2306"/>
        <v>1000</v>
      </c>
      <c r="AC1690" s="80">
        <f t="shared" si="2306"/>
        <v>1000</v>
      </c>
      <c r="AD1690" s="80">
        <f t="shared" si="2306"/>
        <v>1000</v>
      </c>
      <c r="AE1690" s="80">
        <f t="shared" si="2306"/>
        <v>1000</v>
      </c>
      <c r="AF1690" s="80">
        <f t="shared" si="2306"/>
        <v>1000</v>
      </c>
      <c r="AG1690" s="80">
        <f t="shared" si="2306"/>
        <v>1000</v>
      </c>
      <c r="AH1690" s="80">
        <f t="shared" si="2306"/>
        <v>1000</v>
      </c>
      <c r="AI1690" s="80">
        <f t="shared" si="2306"/>
        <v>1000</v>
      </c>
      <c r="AJ1690" s="80">
        <f t="shared" si="2306"/>
        <v>1000</v>
      </c>
      <c r="AK1690" s="80">
        <f t="shared" si="2306"/>
        <v>1000</v>
      </c>
      <c r="AL1690" s="80">
        <f t="shared" si="2306"/>
        <v>1000</v>
      </c>
      <c r="AM1690" s="80">
        <f t="shared" si="2306"/>
        <v>1000</v>
      </c>
      <c r="AN1690" s="80">
        <f t="shared" si="2306"/>
        <v>1000</v>
      </c>
      <c r="AO1690" s="80">
        <f t="shared" si="2306"/>
        <v>1000</v>
      </c>
      <c r="AP1690" s="80">
        <f t="shared" si="2306"/>
        <v>1000</v>
      </c>
      <c r="AQ1690" s="80">
        <f t="shared" si="2306"/>
        <v>1000</v>
      </c>
      <c r="AR1690" s="80">
        <f t="shared" si="2306"/>
        <v>1000</v>
      </c>
      <c r="AS1690" s="80">
        <f t="shared" si="2306"/>
        <v>1000</v>
      </c>
      <c r="AT1690" s="80">
        <f t="shared" si="2306"/>
        <v>1000</v>
      </c>
      <c r="AU1690" s="80">
        <f t="shared" si="2306"/>
        <v>1000</v>
      </c>
      <c r="AV1690" s="80">
        <f t="shared" si="2306"/>
        <v>1000</v>
      </c>
      <c r="AW1690" s="80">
        <f t="shared" si="2306"/>
        <v>1000</v>
      </c>
      <c r="AX1690" s="80">
        <f t="shared" si="2306"/>
        <v>1000</v>
      </c>
      <c r="AY1690" s="80">
        <f t="shared" si="2306"/>
        <v>1000</v>
      </c>
      <c r="AZ1690" s="80">
        <f t="shared" si="2306"/>
        <v>1000</v>
      </c>
      <c r="BA1690" s="80">
        <f t="shared" si="2306"/>
        <v>1000</v>
      </c>
      <c r="BB1690" s="80">
        <f t="shared" si="2306"/>
        <v>1000</v>
      </c>
      <c r="BC1690" s="80">
        <f t="shared" si="2306"/>
        <v>1000</v>
      </c>
      <c r="BD1690" s="80">
        <f t="shared" si="2306"/>
        <v>1000</v>
      </c>
      <c r="BE1690" s="80">
        <f t="shared" si="2306"/>
        <v>1000</v>
      </c>
      <c r="BF1690" s="80">
        <f t="shared" si="2306"/>
        <v>1000</v>
      </c>
      <c r="BG1690" s="80">
        <f t="shared" si="2306"/>
        <v>1000</v>
      </c>
      <c r="BH1690" s="80">
        <f t="shared" si="2306"/>
        <v>1000</v>
      </c>
      <c r="BI1690" s="80">
        <f t="shared" si="2306"/>
        <v>1000</v>
      </c>
      <c r="BJ1690" s="80">
        <f t="shared" si="2306"/>
        <v>1000</v>
      </c>
      <c r="BK1690" s="80">
        <f t="shared" si="2306"/>
        <v>1000</v>
      </c>
      <c r="BL1690" s="80">
        <f t="shared" si="2306"/>
        <v>1000</v>
      </c>
      <c r="BM1690" s="80">
        <f t="shared" si="2306"/>
        <v>1000</v>
      </c>
      <c r="BN1690" s="80">
        <f t="shared" si="2306"/>
        <v>1000</v>
      </c>
      <c r="BO1690" s="80">
        <f t="shared" si="2306"/>
        <v>1000</v>
      </c>
      <c r="BP1690" s="80">
        <f t="shared" si="2306"/>
        <v>1000</v>
      </c>
      <c r="BQ1690" s="80">
        <f t="shared" si="2306"/>
        <v>1000</v>
      </c>
      <c r="BR1690" s="80">
        <f t="shared" si="2306"/>
        <v>1000</v>
      </c>
      <c r="BS1690" s="80">
        <f t="shared" si="2306"/>
        <v>1000</v>
      </c>
      <c r="BT1690" s="80">
        <f t="shared" si="2306"/>
        <v>1000</v>
      </c>
      <c r="BU1690" s="80">
        <f t="shared" si="2306"/>
        <v>1000</v>
      </c>
      <c r="BV1690" s="80">
        <f t="shared" si="2306"/>
        <v>1000</v>
      </c>
      <c r="BW1690" s="80">
        <f t="shared" si="2306"/>
        <v>1000</v>
      </c>
      <c r="BX1690" s="80">
        <f t="shared" si="2306"/>
        <v>1000</v>
      </c>
      <c r="BY1690" s="80">
        <f t="shared" si="2306"/>
        <v>1000</v>
      </c>
      <c r="BZ1690" s="80">
        <f t="shared" si="2306"/>
        <v>1000</v>
      </c>
      <c r="CA1690" s="80">
        <f t="shared" si="2306"/>
        <v>1000</v>
      </c>
      <c r="CB1690" s="80">
        <f t="shared" si="2306"/>
        <v>1000</v>
      </c>
      <c r="CC1690" s="80">
        <f t="shared" si="2306"/>
        <v>1000</v>
      </c>
      <c r="CD1690" s="80">
        <f t="shared" si="2306"/>
        <v>1000</v>
      </c>
      <c r="CE1690" s="80">
        <f t="shared" si="2306"/>
        <v>1000</v>
      </c>
      <c r="CF1690" s="80">
        <f t="shared" ref="CF1690:CL1699" si="2307">CE1690</f>
        <v>1000</v>
      </c>
      <c r="CG1690" s="80">
        <f t="shared" si="2307"/>
        <v>1000</v>
      </c>
      <c r="CH1690" s="80">
        <f t="shared" si="2307"/>
        <v>1000</v>
      </c>
      <c r="CI1690" s="80">
        <f t="shared" si="2307"/>
        <v>1000</v>
      </c>
      <c r="CJ1690" s="80">
        <f t="shared" si="2307"/>
        <v>1000</v>
      </c>
      <c r="CK1690" s="80">
        <f t="shared" si="2307"/>
        <v>1000</v>
      </c>
      <c r="CL1690" s="80">
        <f t="shared" si="2307"/>
        <v>1000</v>
      </c>
      <c r="CN1690" s="74">
        <f>J1690</f>
        <v>1000</v>
      </c>
      <c r="CO1690" s="80">
        <f t="shared" ref="CO1690:CO1699" si="2308">CN1690</f>
        <v>1000</v>
      </c>
      <c r="CP1690" s="80">
        <f t="shared" ref="CP1690:CP1699" si="2309">CO1690</f>
        <v>1000</v>
      </c>
      <c r="CQ1690" s="80">
        <f t="shared" ref="CQ1690:CQ1699" si="2310">CP1690</f>
        <v>1000</v>
      </c>
      <c r="CR1690" s="80">
        <f t="shared" ref="CR1690:CR1699" si="2311">CQ1690</f>
        <v>1000</v>
      </c>
      <c r="CS1690" s="80">
        <f t="shared" ref="CS1690:CS1699" si="2312">CR1690</f>
        <v>1000</v>
      </c>
      <c r="CT1690" s="80">
        <f t="shared" ref="CT1690:CT1699" si="2313">CS1690</f>
        <v>1000</v>
      </c>
      <c r="CU1690" s="80">
        <f t="shared" ref="CU1690:CU1699" si="2314">CT1690</f>
        <v>1000</v>
      </c>
      <c r="CV1690" s="80">
        <f t="shared" ref="CV1690:CV1699" si="2315">CU1690</f>
        <v>1000</v>
      </c>
      <c r="CW1690" s="80">
        <f t="shared" ref="CW1690:CW1699" si="2316">CV1690</f>
        <v>1000</v>
      </c>
      <c r="CX1690" s="80">
        <f t="shared" ref="CX1690:CX1699" si="2317">CW1690</f>
        <v>1000</v>
      </c>
      <c r="CY1690" s="80">
        <f t="shared" ref="CY1690:CY1699" si="2318">CX1690</f>
        <v>1000</v>
      </c>
      <c r="CZ1690" s="80">
        <f t="shared" ref="CZ1690:CZ1699" si="2319">CY1690</f>
        <v>1000</v>
      </c>
      <c r="DA1690" s="80">
        <f t="shared" ref="DA1690:DA1699" si="2320">CZ1690</f>
        <v>1000</v>
      </c>
      <c r="DB1690" s="80">
        <f t="shared" ref="DB1690:DB1699" si="2321">DA1690</f>
        <v>1000</v>
      </c>
      <c r="DC1690" s="80">
        <f t="shared" ref="DC1690:DC1699" si="2322">DB1690</f>
        <v>1000</v>
      </c>
      <c r="DD1690" s="80">
        <f t="shared" ref="DD1690:DD1699" si="2323">DC1690</f>
        <v>1000</v>
      </c>
      <c r="DE1690" s="80">
        <f t="shared" ref="DE1690:DE1699" si="2324">DD1690</f>
        <v>1000</v>
      </c>
      <c r="DF1690" s="80">
        <f t="shared" ref="DF1690:DF1699" si="2325">DE1690</f>
        <v>1000</v>
      </c>
      <c r="DG1690" s="80">
        <f t="shared" ref="DG1690:DG1699" si="2326">DF1690</f>
        <v>1000</v>
      </c>
      <c r="DH1690" s="80">
        <f t="shared" ref="DH1690:DH1699" si="2327">DG1690</f>
        <v>1000</v>
      </c>
      <c r="DI1690" s="80">
        <f t="shared" ref="DI1690:DI1699" si="2328">DH1690</f>
        <v>1000</v>
      </c>
      <c r="DJ1690" s="80">
        <f t="shared" ref="DJ1690:DJ1699" si="2329">DI1690</f>
        <v>1000</v>
      </c>
      <c r="DK1690" s="80">
        <f t="shared" ref="DK1690:DL1699" si="2330">DJ1690</f>
        <v>1000</v>
      </c>
      <c r="DL1690" s="80">
        <f t="shared" si="2330"/>
        <v>1000</v>
      </c>
    </row>
    <row r="1691" spans="1:116" x14ac:dyDescent="0.4">
      <c r="D1691" t="s">
        <v>529</v>
      </c>
      <c r="E1691" s="8" t="str">
        <f t="shared" si="2305"/>
        <v>1691 FCCA-F</v>
      </c>
      <c r="G1691" s="126"/>
      <c r="H1691" s="27"/>
      <c r="I1691" s="77"/>
      <c r="J1691" s="77"/>
      <c r="K1691" s="28"/>
      <c r="L1691" s="28"/>
      <c r="M1691" s="28"/>
      <c r="N1691" s="28"/>
      <c r="O1691" s="28"/>
      <c r="P1691" s="28"/>
      <c r="R1691" s="33"/>
      <c r="S1691" s="77"/>
      <c r="T1691" s="77"/>
      <c r="U1691" s="77"/>
      <c r="V1691" s="77"/>
      <c r="W1691" s="77"/>
      <c r="X1691" s="77"/>
      <c r="Y1691" s="77"/>
      <c r="Z1691" s="77"/>
      <c r="AA1691" s="77"/>
      <c r="AB1691" s="77"/>
      <c r="AC1691" s="77"/>
      <c r="AD1691" s="77"/>
      <c r="AE1691" s="77"/>
      <c r="AF1691" s="77"/>
      <c r="AG1691" s="77"/>
      <c r="AH1691" s="77"/>
      <c r="AI1691" s="77"/>
      <c r="AJ1691" s="77"/>
      <c r="AK1691" s="77"/>
      <c r="AL1691" s="77"/>
      <c r="AM1691" s="77"/>
      <c r="AN1691" s="77"/>
      <c r="AO1691" s="77"/>
      <c r="AP1691" s="77"/>
      <c r="AQ1691" s="77"/>
      <c r="AR1691" s="77"/>
      <c r="AS1691" s="77"/>
      <c r="AT1691" s="77"/>
      <c r="AU1691" s="77"/>
      <c r="AV1691" s="77"/>
      <c r="AW1691" s="77"/>
      <c r="AX1691" s="77"/>
      <c r="AY1691" s="77"/>
      <c r="AZ1691" s="77"/>
      <c r="BA1691" s="77"/>
      <c r="BB1691" s="77"/>
      <c r="BC1691" s="77"/>
      <c r="BD1691" s="77"/>
      <c r="BE1691" s="77"/>
      <c r="BF1691" s="77"/>
      <c r="BG1691" s="77"/>
      <c r="BH1691" s="77"/>
      <c r="BI1691" s="77"/>
      <c r="BJ1691" s="77"/>
      <c r="BK1691" s="77"/>
      <c r="BL1691" s="77"/>
      <c r="BM1691" s="77"/>
      <c r="BN1691" s="77"/>
      <c r="BO1691" s="77"/>
      <c r="BP1691" s="77"/>
      <c r="BQ1691" s="77"/>
      <c r="BR1691" s="77"/>
      <c r="BS1691" s="77"/>
      <c r="BT1691" s="77"/>
      <c r="BU1691" s="77"/>
      <c r="BV1691" s="77"/>
      <c r="BW1691" s="77"/>
      <c r="BX1691" s="77"/>
      <c r="BY1691" s="77"/>
      <c r="BZ1691" s="77"/>
      <c r="CA1691" s="77"/>
      <c r="CB1691" s="77"/>
      <c r="CC1691" s="77"/>
      <c r="CD1691" s="77"/>
      <c r="CE1691" s="77"/>
      <c r="CF1691" s="77"/>
      <c r="CG1691" s="77"/>
      <c r="CH1691" s="77"/>
      <c r="CI1691" s="77"/>
      <c r="CJ1691" s="77"/>
      <c r="CK1691" s="77"/>
      <c r="CL1691" s="77"/>
      <c r="CN1691" s="77"/>
      <c r="CO1691" s="77"/>
      <c r="CP1691" s="77"/>
      <c r="CQ1691" s="77"/>
      <c r="CR1691" s="77"/>
      <c r="CS1691" s="77"/>
      <c r="CT1691" s="77"/>
      <c r="CU1691" s="77"/>
      <c r="CV1691" s="77"/>
      <c r="CW1691" s="77"/>
      <c r="CX1691" s="77"/>
      <c r="CY1691" s="77"/>
      <c r="CZ1691" s="77"/>
      <c r="DA1691" s="77"/>
      <c r="DB1691" s="77"/>
      <c r="DC1691" s="77"/>
      <c r="DD1691" s="77"/>
      <c r="DE1691" s="77"/>
      <c r="DF1691" s="77"/>
      <c r="DG1691" s="77"/>
      <c r="DH1691" s="77"/>
      <c r="DI1691" s="77"/>
      <c r="DJ1691" s="77"/>
      <c r="DK1691" s="77"/>
      <c r="DL1691" s="77"/>
    </row>
    <row r="1692" spans="1:116" x14ac:dyDescent="0.4">
      <c r="C1692" t="s">
        <v>234</v>
      </c>
      <c r="D1692" t="s">
        <v>529</v>
      </c>
      <c r="E1692" s="8" t="str">
        <f t="shared" si="2305"/>
        <v>1692 FCCA-F</v>
      </c>
      <c r="G1692" s="125" t="str">
        <f>"Change in "&amp;G1690</f>
        <v>Change in Current asset - Fixed constant current asset</v>
      </c>
      <c r="I1692" s="74"/>
      <c r="J1692" s="74"/>
      <c r="K1692" s="53">
        <f>SUMIF($3:$3,K$2,1692:1692)</f>
        <v>0</v>
      </c>
      <c r="L1692" s="53">
        <f>SUMIF($3:$3,L$2,1692:1692)</f>
        <v>0</v>
      </c>
      <c r="M1692" s="53">
        <f>SUMIF($3:$3,M$2,1692:1692)</f>
        <v>0</v>
      </c>
      <c r="N1692" s="53">
        <f>SUMIF($3:$3,N$2,1692:1692)</f>
        <v>0</v>
      </c>
      <c r="O1692" s="53">
        <f>SUMIF($3:$3,O$2,1692:1692)</f>
        <v>0</v>
      </c>
      <c r="P1692" s="53">
        <f>SUMIF($3:$3,P$2,1692:1692)</f>
        <v>0</v>
      </c>
      <c r="R1692" s="24"/>
      <c r="S1692" s="80">
        <f>R1690-S1690</f>
        <v>0</v>
      </c>
      <c r="T1692" s="80">
        <f t="shared" ref="T1692:CE1701" si="2331">S1690-T1690</f>
        <v>0</v>
      </c>
      <c r="U1692" s="80">
        <f t="shared" si="2331"/>
        <v>0</v>
      </c>
      <c r="V1692" s="80">
        <f t="shared" si="2331"/>
        <v>0</v>
      </c>
      <c r="W1692" s="80">
        <f t="shared" si="2331"/>
        <v>0</v>
      </c>
      <c r="X1692" s="80">
        <f t="shared" si="2331"/>
        <v>0</v>
      </c>
      <c r="Y1692" s="80">
        <f t="shared" si="2331"/>
        <v>0</v>
      </c>
      <c r="Z1692" s="80">
        <f t="shared" si="2331"/>
        <v>0</v>
      </c>
      <c r="AA1692" s="80">
        <f t="shared" si="2331"/>
        <v>0</v>
      </c>
      <c r="AB1692" s="80">
        <f t="shared" si="2331"/>
        <v>0</v>
      </c>
      <c r="AC1692" s="80">
        <f t="shared" si="2331"/>
        <v>0</v>
      </c>
      <c r="AD1692" s="80">
        <f t="shared" si="2331"/>
        <v>0</v>
      </c>
      <c r="AE1692" s="80">
        <f t="shared" si="2331"/>
        <v>0</v>
      </c>
      <c r="AF1692" s="80">
        <f t="shared" si="2331"/>
        <v>0</v>
      </c>
      <c r="AG1692" s="80">
        <f t="shared" si="2331"/>
        <v>0</v>
      </c>
      <c r="AH1692" s="80">
        <f t="shared" si="2331"/>
        <v>0</v>
      </c>
      <c r="AI1692" s="80">
        <f t="shared" si="2331"/>
        <v>0</v>
      </c>
      <c r="AJ1692" s="80">
        <f t="shared" si="2331"/>
        <v>0</v>
      </c>
      <c r="AK1692" s="80">
        <f t="shared" si="2331"/>
        <v>0</v>
      </c>
      <c r="AL1692" s="80">
        <f t="shared" si="2331"/>
        <v>0</v>
      </c>
      <c r="AM1692" s="80">
        <f t="shared" si="2331"/>
        <v>0</v>
      </c>
      <c r="AN1692" s="80">
        <f t="shared" si="2331"/>
        <v>0</v>
      </c>
      <c r="AO1692" s="80">
        <f t="shared" si="2331"/>
        <v>0</v>
      </c>
      <c r="AP1692" s="80">
        <f t="shared" si="2331"/>
        <v>0</v>
      </c>
      <c r="AQ1692" s="80">
        <f t="shared" si="2331"/>
        <v>0</v>
      </c>
      <c r="AR1692" s="80">
        <f t="shared" si="2331"/>
        <v>0</v>
      </c>
      <c r="AS1692" s="80">
        <f t="shared" si="2331"/>
        <v>0</v>
      </c>
      <c r="AT1692" s="80">
        <f t="shared" si="2331"/>
        <v>0</v>
      </c>
      <c r="AU1692" s="80">
        <f t="shared" si="2331"/>
        <v>0</v>
      </c>
      <c r="AV1692" s="80">
        <f t="shared" si="2331"/>
        <v>0</v>
      </c>
      <c r="AW1692" s="80">
        <f t="shared" si="2331"/>
        <v>0</v>
      </c>
      <c r="AX1692" s="80">
        <f t="shared" si="2331"/>
        <v>0</v>
      </c>
      <c r="AY1692" s="80">
        <f t="shared" si="2331"/>
        <v>0</v>
      </c>
      <c r="AZ1692" s="80">
        <f t="shared" si="2331"/>
        <v>0</v>
      </c>
      <c r="BA1692" s="80">
        <f t="shared" si="2331"/>
        <v>0</v>
      </c>
      <c r="BB1692" s="80">
        <f t="shared" si="2331"/>
        <v>0</v>
      </c>
      <c r="BC1692" s="80">
        <f t="shared" si="2331"/>
        <v>0</v>
      </c>
      <c r="BD1692" s="80">
        <f t="shared" si="2331"/>
        <v>0</v>
      </c>
      <c r="BE1692" s="80">
        <f t="shared" si="2331"/>
        <v>0</v>
      </c>
      <c r="BF1692" s="80">
        <f t="shared" si="2331"/>
        <v>0</v>
      </c>
      <c r="BG1692" s="80">
        <f t="shared" si="2331"/>
        <v>0</v>
      </c>
      <c r="BH1692" s="80">
        <f t="shared" si="2331"/>
        <v>0</v>
      </c>
      <c r="BI1692" s="80">
        <f t="shared" si="2331"/>
        <v>0</v>
      </c>
      <c r="BJ1692" s="80">
        <f t="shared" si="2331"/>
        <v>0</v>
      </c>
      <c r="BK1692" s="80">
        <f t="shared" si="2331"/>
        <v>0</v>
      </c>
      <c r="BL1692" s="80">
        <f t="shared" si="2331"/>
        <v>0</v>
      </c>
      <c r="BM1692" s="80">
        <f t="shared" si="2331"/>
        <v>0</v>
      </c>
      <c r="BN1692" s="80">
        <f t="shared" si="2331"/>
        <v>0</v>
      </c>
      <c r="BO1692" s="80">
        <f t="shared" si="2331"/>
        <v>0</v>
      </c>
      <c r="BP1692" s="80">
        <f t="shared" si="2331"/>
        <v>0</v>
      </c>
      <c r="BQ1692" s="80">
        <f t="shared" si="2331"/>
        <v>0</v>
      </c>
      <c r="BR1692" s="80">
        <f t="shared" si="2331"/>
        <v>0</v>
      </c>
      <c r="BS1692" s="80">
        <f t="shared" si="2331"/>
        <v>0</v>
      </c>
      <c r="BT1692" s="80">
        <f t="shared" si="2331"/>
        <v>0</v>
      </c>
      <c r="BU1692" s="80">
        <f t="shared" si="2331"/>
        <v>0</v>
      </c>
      <c r="BV1692" s="80">
        <f t="shared" si="2331"/>
        <v>0</v>
      </c>
      <c r="BW1692" s="80">
        <f t="shared" si="2331"/>
        <v>0</v>
      </c>
      <c r="BX1692" s="80">
        <f t="shared" si="2331"/>
        <v>0</v>
      </c>
      <c r="BY1692" s="80">
        <f t="shared" si="2331"/>
        <v>0</v>
      </c>
      <c r="BZ1692" s="80">
        <f t="shared" si="2331"/>
        <v>0</v>
      </c>
      <c r="CA1692" s="80">
        <f t="shared" si="2331"/>
        <v>0</v>
      </c>
      <c r="CB1692" s="80">
        <f t="shared" si="2331"/>
        <v>0</v>
      </c>
      <c r="CC1692" s="80">
        <f t="shared" si="2331"/>
        <v>0</v>
      </c>
      <c r="CD1692" s="80">
        <f t="shared" si="2331"/>
        <v>0</v>
      </c>
      <c r="CE1692" s="80">
        <f t="shared" si="2331"/>
        <v>0</v>
      </c>
      <c r="CF1692" s="80">
        <f t="shared" ref="CF1692:CL1701" si="2332">CE1690-CF1690</f>
        <v>0</v>
      </c>
      <c r="CG1692" s="80">
        <f t="shared" si="2332"/>
        <v>0</v>
      </c>
      <c r="CH1692" s="80">
        <f t="shared" si="2332"/>
        <v>0</v>
      </c>
      <c r="CI1692" s="80">
        <f t="shared" si="2332"/>
        <v>0</v>
      </c>
      <c r="CJ1692" s="80">
        <f t="shared" si="2332"/>
        <v>0</v>
      </c>
      <c r="CK1692" s="80">
        <f t="shared" si="2332"/>
        <v>0</v>
      </c>
      <c r="CL1692" s="80">
        <f t="shared" si="2332"/>
        <v>0</v>
      </c>
      <c r="CN1692" s="74"/>
      <c r="CO1692" s="80">
        <f t="shared" ref="CO1692:CO1701" si="2333">CN1690-CO1690</f>
        <v>0</v>
      </c>
      <c r="CP1692" s="80">
        <f t="shared" ref="CP1692:CP1701" si="2334">CO1690-CP1690</f>
        <v>0</v>
      </c>
      <c r="CQ1692" s="80">
        <f t="shared" ref="CQ1692:CQ1701" si="2335">CP1690-CQ1690</f>
        <v>0</v>
      </c>
      <c r="CR1692" s="80">
        <f t="shared" ref="CR1692:CR1701" si="2336">CQ1690-CR1690</f>
        <v>0</v>
      </c>
      <c r="CS1692" s="80">
        <f t="shared" ref="CS1692:CS1701" si="2337">CR1690-CS1690</f>
        <v>0</v>
      </c>
      <c r="CT1692" s="80">
        <f t="shared" ref="CT1692:CT1701" si="2338">CS1690-CT1690</f>
        <v>0</v>
      </c>
      <c r="CU1692" s="80">
        <f t="shared" ref="CU1692:CU1701" si="2339">CT1690-CU1690</f>
        <v>0</v>
      </c>
      <c r="CV1692" s="80">
        <f t="shared" ref="CV1692:CV1701" si="2340">CU1690-CV1690</f>
        <v>0</v>
      </c>
      <c r="CW1692" s="80">
        <f t="shared" ref="CW1692:CW1701" si="2341">CV1690-CW1690</f>
        <v>0</v>
      </c>
      <c r="CX1692" s="80">
        <f t="shared" ref="CX1692:CX1701" si="2342">CW1690-CX1690</f>
        <v>0</v>
      </c>
      <c r="CY1692" s="80">
        <f t="shared" ref="CY1692:CY1701" si="2343">CX1690-CY1690</f>
        <v>0</v>
      </c>
      <c r="CZ1692" s="80">
        <f t="shared" ref="CZ1692:CZ1701" si="2344">CY1690-CZ1690</f>
        <v>0</v>
      </c>
      <c r="DA1692" s="80">
        <f t="shared" ref="DA1692:DA1701" si="2345">CZ1690-DA1690</f>
        <v>0</v>
      </c>
      <c r="DB1692" s="80">
        <f t="shared" ref="DB1692:DB1701" si="2346">DA1690-DB1690</f>
        <v>0</v>
      </c>
      <c r="DC1692" s="80">
        <f t="shared" ref="DC1692:DC1701" si="2347">DB1690-DC1690</f>
        <v>0</v>
      </c>
      <c r="DD1692" s="80">
        <f t="shared" ref="DD1692:DD1701" si="2348">DC1690-DD1690</f>
        <v>0</v>
      </c>
      <c r="DE1692" s="80">
        <f t="shared" ref="DE1692:DE1701" si="2349">DD1690-DE1690</f>
        <v>0</v>
      </c>
      <c r="DF1692" s="80">
        <f t="shared" ref="DF1692:DF1701" si="2350">DE1690-DF1690</f>
        <v>0</v>
      </c>
      <c r="DG1692" s="80">
        <f t="shared" ref="DG1692:DG1701" si="2351">DF1690-DG1690</f>
        <v>0</v>
      </c>
      <c r="DH1692" s="80">
        <f t="shared" ref="DH1692:DH1701" si="2352">DG1690-DH1690</f>
        <v>0</v>
      </c>
      <c r="DI1692" s="80">
        <f t="shared" ref="DI1692:DI1701" si="2353">DH1690-DI1690</f>
        <v>0</v>
      </c>
      <c r="DJ1692" s="80">
        <f t="shared" ref="DJ1692:DJ1701" si="2354">DI1690-DJ1690</f>
        <v>0</v>
      </c>
      <c r="DK1692" s="80">
        <f t="shared" ref="DK1692:DL1701" si="2355">DJ1690-DK1690</f>
        <v>0</v>
      </c>
      <c r="DL1692" s="80">
        <f t="shared" si="2355"/>
        <v>0</v>
      </c>
    </row>
    <row r="1693" spans="1:116" x14ac:dyDescent="0.4">
      <c r="D1693" t="s">
        <v>529</v>
      </c>
      <c r="E1693" s="8" t="str">
        <f t="shared" ref="E1693:E1702" si="2356">ROW()&amp;" "&amp;D1693</f>
        <v>1693 FCCA-F</v>
      </c>
      <c r="G1693" s="125"/>
      <c r="I1693" s="74"/>
      <c r="J1693" s="74"/>
      <c r="K1693" s="53"/>
      <c r="L1693" s="53"/>
      <c r="M1693" s="53"/>
      <c r="N1693" s="53"/>
      <c r="O1693" s="53"/>
      <c r="P1693" s="53"/>
      <c r="R1693" s="24"/>
      <c r="S1693" s="80"/>
      <c r="T1693" s="80"/>
      <c r="U1693" s="80"/>
      <c r="V1693" s="80"/>
      <c r="W1693" s="80"/>
      <c r="X1693" s="80"/>
      <c r="Y1693" s="80"/>
      <c r="Z1693" s="80"/>
      <c r="AA1693" s="80"/>
      <c r="AB1693" s="80"/>
      <c r="AC1693" s="80"/>
      <c r="AD1693" s="80"/>
      <c r="AE1693" s="80"/>
      <c r="AF1693" s="80"/>
      <c r="AG1693" s="80"/>
      <c r="AH1693" s="80"/>
      <c r="AI1693" s="80"/>
      <c r="AJ1693" s="80"/>
      <c r="AK1693" s="80"/>
      <c r="AL1693" s="80"/>
      <c r="AM1693" s="80"/>
      <c r="AN1693" s="80"/>
      <c r="AO1693" s="80"/>
      <c r="AP1693" s="80"/>
      <c r="AQ1693" s="80"/>
      <c r="AR1693" s="80"/>
      <c r="AS1693" s="80"/>
      <c r="AT1693" s="80"/>
      <c r="AU1693" s="80"/>
      <c r="AV1693" s="80"/>
      <c r="AW1693" s="80"/>
      <c r="AX1693" s="80"/>
      <c r="AY1693" s="80"/>
      <c r="AZ1693" s="80"/>
      <c r="BA1693" s="80"/>
      <c r="BB1693" s="80"/>
      <c r="BC1693" s="80"/>
      <c r="BD1693" s="80"/>
      <c r="BE1693" s="80"/>
      <c r="BF1693" s="80"/>
      <c r="BG1693" s="80"/>
      <c r="BH1693" s="80"/>
      <c r="BI1693" s="80"/>
      <c r="BJ1693" s="80"/>
      <c r="BK1693" s="80"/>
      <c r="BL1693" s="80"/>
      <c r="BM1693" s="80"/>
      <c r="BN1693" s="80"/>
      <c r="BO1693" s="80"/>
      <c r="BP1693" s="80"/>
      <c r="BQ1693" s="80"/>
      <c r="BR1693" s="80"/>
      <c r="BS1693" s="80"/>
      <c r="BT1693" s="80"/>
      <c r="BU1693" s="80"/>
      <c r="BV1693" s="80"/>
      <c r="BW1693" s="80"/>
      <c r="BX1693" s="80"/>
      <c r="BY1693" s="80"/>
      <c r="BZ1693" s="80"/>
      <c r="CA1693" s="80"/>
      <c r="CB1693" s="80"/>
      <c r="CC1693" s="80"/>
      <c r="CD1693" s="80"/>
      <c r="CE1693" s="80"/>
      <c r="CF1693" s="80"/>
      <c r="CG1693" s="80"/>
      <c r="CH1693" s="80"/>
      <c r="CI1693" s="80"/>
      <c r="CJ1693" s="80"/>
      <c r="CK1693" s="80"/>
      <c r="CL1693" s="80"/>
      <c r="CN1693" s="74"/>
      <c r="CO1693" s="80"/>
      <c r="CP1693" s="80"/>
      <c r="CQ1693" s="80"/>
      <c r="CR1693" s="80"/>
      <c r="CS1693" s="80"/>
      <c r="CT1693" s="80"/>
      <c r="CU1693" s="80"/>
      <c r="CV1693" s="80"/>
      <c r="CW1693" s="80"/>
      <c r="CX1693" s="80"/>
      <c r="CY1693" s="80"/>
      <c r="CZ1693" s="80"/>
      <c r="DA1693" s="80"/>
      <c r="DB1693" s="80"/>
      <c r="DC1693" s="80"/>
      <c r="DD1693" s="80"/>
      <c r="DE1693" s="80"/>
      <c r="DF1693" s="80"/>
      <c r="DG1693" s="80"/>
      <c r="DH1693" s="80"/>
      <c r="DI1693" s="80"/>
      <c r="DJ1693" s="80"/>
      <c r="DK1693" s="80"/>
      <c r="DL1693" s="80"/>
    </row>
    <row r="1694" spans="1:116" x14ac:dyDescent="0.4">
      <c r="B1694" t="s">
        <v>332</v>
      </c>
      <c r="D1694" t="s">
        <v>529</v>
      </c>
      <c r="E1694" s="8" t="str">
        <f t="shared" si="2305"/>
        <v>1694 FCCA-F</v>
      </c>
      <c r="G1694" s="136" t="str">
        <f>G1681</f>
        <v>(Primary label)</v>
      </c>
      <c r="H1694" s="27"/>
      <c r="I1694" s="78"/>
      <c r="J1694" s="78"/>
      <c r="K1694" s="33"/>
      <c r="L1694" s="33"/>
      <c r="M1694" s="33"/>
      <c r="N1694" s="33"/>
      <c r="O1694" s="33"/>
      <c r="P1694" s="33"/>
      <c r="R1694" s="33"/>
      <c r="S1694" s="77"/>
      <c r="T1694" s="77"/>
      <c r="U1694" s="77"/>
      <c r="V1694" s="77"/>
      <c r="W1694" s="77"/>
      <c r="X1694" s="77"/>
      <c r="Y1694" s="77"/>
      <c r="Z1694" s="77"/>
      <c r="AA1694" s="77"/>
      <c r="AB1694" s="77"/>
      <c r="AC1694" s="77"/>
      <c r="AD1694" s="77"/>
      <c r="AE1694" s="77"/>
      <c r="AF1694" s="77"/>
      <c r="AG1694" s="77"/>
      <c r="AH1694" s="77"/>
      <c r="AI1694" s="77"/>
      <c r="AJ1694" s="77"/>
      <c r="AK1694" s="77"/>
      <c r="AL1694" s="77"/>
      <c r="AM1694" s="77"/>
      <c r="AN1694" s="77"/>
      <c r="AO1694" s="77"/>
      <c r="AP1694" s="77"/>
      <c r="AQ1694" s="77"/>
      <c r="AR1694" s="77"/>
      <c r="AS1694" s="77"/>
      <c r="AT1694" s="77"/>
      <c r="AU1694" s="77"/>
      <c r="AV1694" s="77"/>
      <c r="AW1694" s="77"/>
      <c r="AX1694" s="77"/>
      <c r="AY1694" s="77"/>
      <c r="AZ1694" s="77"/>
      <c r="BA1694" s="77"/>
      <c r="BB1694" s="77"/>
      <c r="BC1694" s="77"/>
      <c r="BD1694" s="77"/>
      <c r="BE1694" s="77"/>
      <c r="BF1694" s="77"/>
      <c r="BG1694" s="77"/>
      <c r="BH1694" s="77"/>
      <c r="BI1694" s="77"/>
      <c r="BJ1694" s="77"/>
      <c r="BK1694" s="77"/>
      <c r="BL1694" s="77"/>
      <c r="BM1694" s="77"/>
      <c r="BN1694" s="77"/>
      <c r="BO1694" s="77"/>
      <c r="BP1694" s="77"/>
      <c r="BQ1694" s="77"/>
      <c r="BR1694" s="77"/>
      <c r="BS1694" s="77"/>
      <c r="BT1694" s="77"/>
      <c r="BU1694" s="77"/>
      <c r="BV1694" s="77"/>
      <c r="BW1694" s="77"/>
      <c r="BX1694" s="77"/>
      <c r="BY1694" s="77"/>
      <c r="BZ1694" s="77"/>
      <c r="CA1694" s="77"/>
      <c r="CB1694" s="77"/>
      <c r="CC1694" s="77"/>
      <c r="CD1694" s="77"/>
      <c r="CE1694" s="77"/>
      <c r="CF1694" s="77"/>
      <c r="CG1694" s="77"/>
      <c r="CH1694" s="77"/>
      <c r="CI1694" s="77"/>
      <c r="CJ1694" s="77"/>
      <c r="CK1694" s="77"/>
      <c r="CL1694" s="77"/>
      <c r="CN1694" s="78"/>
      <c r="CO1694" s="77"/>
      <c r="CP1694" s="77"/>
      <c r="CQ1694" s="77"/>
      <c r="CR1694" s="77"/>
      <c r="CS1694" s="77"/>
      <c r="CT1694" s="77"/>
      <c r="CU1694" s="77"/>
      <c r="CV1694" s="77"/>
      <c r="CW1694" s="77"/>
      <c r="CX1694" s="77"/>
      <c r="CY1694" s="77"/>
      <c r="CZ1694" s="77"/>
      <c r="DA1694" s="77"/>
      <c r="DB1694" s="77"/>
      <c r="DC1694" s="77"/>
      <c r="DD1694" s="77"/>
      <c r="DE1694" s="77"/>
      <c r="DF1694" s="77"/>
      <c r="DG1694" s="77"/>
      <c r="DH1694" s="77"/>
      <c r="DI1694" s="77"/>
      <c r="DJ1694" s="77"/>
      <c r="DK1694" s="77"/>
      <c r="DL1694" s="77"/>
    </row>
    <row r="1695" spans="1:116" x14ac:dyDescent="0.4">
      <c r="B1695" t="s">
        <v>332</v>
      </c>
      <c r="D1695" t="s">
        <v>529</v>
      </c>
      <c r="E1695" s="8" t="str">
        <f t="shared" si="2305"/>
        <v>1695 FCCA-F</v>
      </c>
      <c r="G1695" s="136" t="str">
        <f>G1682</f>
        <v>primary unit</v>
      </c>
      <c r="H1695" s="27"/>
      <c r="I1695" s="78"/>
      <c r="J1695" s="78"/>
      <c r="K1695" s="33"/>
      <c r="L1695" s="33"/>
      <c r="M1695" s="33"/>
      <c r="N1695" s="33"/>
      <c r="O1695" s="33"/>
      <c r="P1695" s="33"/>
      <c r="R1695" s="33"/>
      <c r="S1695" s="77"/>
      <c r="T1695" s="77"/>
      <c r="U1695" s="77"/>
      <c r="V1695" s="77"/>
      <c r="W1695" s="77"/>
      <c r="X1695" s="77"/>
      <c r="Y1695" s="77"/>
      <c r="Z1695" s="77"/>
      <c r="AA1695" s="77"/>
      <c r="AB1695" s="77"/>
      <c r="AC1695" s="77"/>
      <c r="AD1695" s="77"/>
      <c r="AE1695" s="77"/>
      <c r="AF1695" s="77"/>
      <c r="AG1695" s="77"/>
      <c r="AH1695" s="77"/>
      <c r="AI1695" s="77"/>
      <c r="AJ1695" s="77"/>
      <c r="AK1695" s="77"/>
      <c r="AL1695" s="77"/>
      <c r="AM1695" s="77"/>
      <c r="AN1695" s="77"/>
      <c r="AO1695" s="77"/>
      <c r="AP1695" s="77"/>
      <c r="AQ1695" s="77"/>
      <c r="AR1695" s="77"/>
      <c r="AS1695" s="77"/>
      <c r="AT1695" s="77"/>
      <c r="AU1695" s="77"/>
      <c r="AV1695" s="77"/>
      <c r="AW1695" s="77"/>
      <c r="AX1695" s="77"/>
      <c r="AY1695" s="77"/>
      <c r="AZ1695" s="77"/>
      <c r="BA1695" s="77"/>
      <c r="BB1695" s="77"/>
      <c r="BC1695" s="77"/>
      <c r="BD1695" s="77"/>
      <c r="BE1695" s="77"/>
      <c r="BF1695" s="77"/>
      <c r="BG1695" s="77"/>
      <c r="BH1695" s="77"/>
      <c r="BI1695" s="77"/>
      <c r="BJ1695" s="77"/>
      <c r="BK1695" s="77"/>
      <c r="BL1695" s="77"/>
      <c r="BM1695" s="77"/>
      <c r="BN1695" s="77"/>
      <c r="BO1695" s="77"/>
      <c r="BP1695" s="77"/>
      <c r="BQ1695" s="77"/>
      <c r="BR1695" s="77"/>
      <c r="BS1695" s="77"/>
      <c r="BT1695" s="77"/>
      <c r="BU1695" s="77"/>
      <c r="BV1695" s="77"/>
      <c r="BW1695" s="77"/>
      <c r="BX1695" s="77"/>
      <c r="BY1695" s="77"/>
      <c r="BZ1695" s="77"/>
      <c r="CA1695" s="77"/>
      <c r="CB1695" s="77"/>
      <c r="CC1695" s="77"/>
      <c r="CD1695" s="77"/>
      <c r="CE1695" s="77"/>
      <c r="CF1695" s="77"/>
      <c r="CG1695" s="77"/>
      <c r="CH1695" s="77"/>
      <c r="CI1695" s="77"/>
      <c r="CJ1695" s="77"/>
      <c r="CK1695" s="77"/>
      <c r="CL1695" s="77"/>
      <c r="CN1695" s="78"/>
      <c r="CO1695" s="77"/>
      <c r="CP1695" s="77"/>
      <c r="CQ1695" s="77"/>
      <c r="CR1695" s="77"/>
      <c r="CS1695" s="77"/>
      <c r="CT1695" s="77"/>
      <c r="CU1695" s="77"/>
      <c r="CV1695" s="77"/>
      <c r="CW1695" s="77"/>
      <c r="CX1695" s="77"/>
      <c r="CY1695" s="77"/>
      <c r="CZ1695" s="77"/>
      <c r="DA1695" s="77"/>
      <c r="DB1695" s="77"/>
      <c r="DC1695" s="77"/>
      <c r="DD1695" s="77"/>
      <c r="DE1695" s="77"/>
      <c r="DF1695" s="77"/>
      <c r="DG1695" s="77"/>
      <c r="DH1695" s="77"/>
      <c r="DI1695" s="77"/>
      <c r="DJ1695" s="77"/>
      <c r="DK1695" s="77"/>
      <c r="DL1695" s="77"/>
    </row>
    <row r="1696" spans="1:116" x14ac:dyDescent="0.4">
      <c r="B1696" t="s">
        <v>332</v>
      </c>
      <c r="D1696" t="s">
        <v>529</v>
      </c>
      <c r="E1696" s="8" t="str">
        <f t="shared" si="2305"/>
        <v>1696 FCCA-F</v>
      </c>
      <c r="G1696" s="136" t="str">
        <f>G1683</f>
        <v>Primary revenue driver</v>
      </c>
      <c r="K1696" s="53"/>
      <c r="L1696" s="53"/>
      <c r="M1696" s="53"/>
      <c r="N1696" s="53"/>
      <c r="O1696" s="53"/>
      <c r="P1696" s="53"/>
      <c r="R1696" s="24"/>
      <c r="S1696" s="179" t="str">
        <f t="shared" ref="S1696:AX1705" si="2357">S1683</f>
        <v>S$16</v>
      </c>
      <c r="T1696" s="179" t="str">
        <f t="shared" si="2357"/>
        <v>T$16</v>
      </c>
      <c r="U1696" s="179" t="str">
        <f t="shared" si="2357"/>
        <v>U$16</v>
      </c>
      <c r="V1696" s="179" t="str">
        <f t="shared" si="2357"/>
        <v>V$16</v>
      </c>
      <c r="W1696" s="179" t="str">
        <f t="shared" si="2357"/>
        <v>W$16</v>
      </c>
      <c r="X1696" s="179" t="str">
        <f t="shared" si="2357"/>
        <v>X$16</v>
      </c>
      <c r="Y1696" s="179" t="str">
        <f t="shared" si="2357"/>
        <v>Y$16</v>
      </c>
      <c r="Z1696" s="179" t="str">
        <f t="shared" si="2357"/>
        <v>Z$16</v>
      </c>
      <c r="AA1696" s="179" t="str">
        <f t="shared" si="2357"/>
        <v>AA$16</v>
      </c>
      <c r="AB1696" s="179" t="str">
        <f t="shared" si="2357"/>
        <v>AB$16</v>
      </c>
      <c r="AC1696" s="179" t="str">
        <f t="shared" si="2357"/>
        <v>AC$16</v>
      </c>
      <c r="AD1696" s="179" t="str">
        <f t="shared" si="2357"/>
        <v>AD$16</v>
      </c>
      <c r="AE1696" s="179" t="str">
        <f t="shared" si="2357"/>
        <v>AE$16</v>
      </c>
      <c r="AF1696" s="179" t="str">
        <f t="shared" si="2357"/>
        <v>AF$16</v>
      </c>
      <c r="AG1696" s="179" t="str">
        <f t="shared" si="2357"/>
        <v>AG$16</v>
      </c>
      <c r="AH1696" s="179" t="str">
        <f t="shared" si="2357"/>
        <v>AH$16</v>
      </c>
      <c r="AI1696" s="179" t="str">
        <f t="shared" si="2357"/>
        <v>AI$16</v>
      </c>
      <c r="AJ1696" s="179" t="str">
        <f t="shared" si="2357"/>
        <v>AJ$16</v>
      </c>
      <c r="AK1696" s="179" t="str">
        <f t="shared" si="2357"/>
        <v>AK$16</v>
      </c>
      <c r="AL1696" s="179" t="str">
        <f t="shared" si="2357"/>
        <v>AL$16</v>
      </c>
      <c r="AM1696" s="179" t="str">
        <f t="shared" si="2357"/>
        <v>AM$16</v>
      </c>
      <c r="AN1696" s="179" t="str">
        <f t="shared" si="2357"/>
        <v>AN$16</v>
      </c>
      <c r="AO1696" s="179" t="str">
        <f t="shared" si="2357"/>
        <v>AO$16</v>
      </c>
      <c r="AP1696" s="179" t="str">
        <f t="shared" si="2357"/>
        <v>AP$16</v>
      </c>
      <c r="AQ1696" s="179" t="str">
        <f t="shared" si="2357"/>
        <v>AQ$16</v>
      </c>
      <c r="AR1696" s="179" t="str">
        <f t="shared" si="2357"/>
        <v>AR$16</v>
      </c>
      <c r="AS1696" s="179" t="str">
        <f t="shared" si="2357"/>
        <v>AS$16</v>
      </c>
      <c r="AT1696" s="179" t="str">
        <f t="shared" si="2357"/>
        <v>AT$16</v>
      </c>
      <c r="AU1696" s="179" t="str">
        <f t="shared" si="2357"/>
        <v>AU$16</v>
      </c>
      <c r="AV1696" s="179" t="str">
        <f t="shared" si="2357"/>
        <v>AV$16</v>
      </c>
      <c r="AW1696" s="179" t="str">
        <f t="shared" si="2357"/>
        <v>AW$16</v>
      </c>
      <c r="AX1696" s="179" t="str">
        <f t="shared" si="2357"/>
        <v>AX$16</v>
      </c>
      <c r="AY1696" s="179" t="str">
        <f t="shared" ref="AY1696:CD1705" si="2358">AY1683</f>
        <v>AY$16</v>
      </c>
      <c r="AZ1696" s="179" t="str">
        <f t="shared" si="2358"/>
        <v>AZ$16</v>
      </c>
      <c r="BA1696" s="179" t="str">
        <f t="shared" si="2358"/>
        <v>BA$16</v>
      </c>
      <c r="BB1696" s="179" t="str">
        <f t="shared" si="2358"/>
        <v>BB$16</v>
      </c>
      <c r="BC1696" s="179" t="str">
        <f t="shared" si="2358"/>
        <v>BC$16</v>
      </c>
      <c r="BD1696" s="179" t="str">
        <f t="shared" si="2358"/>
        <v>BD$16</v>
      </c>
      <c r="BE1696" s="179" t="str">
        <f t="shared" si="2358"/>
        <v>BE$16</v>
      </c>
      <c r="BF1696" s="179" t="str">
        <f t="shared" si="2358"/>
        <v>BF$16</v>
      </c>
      <c r="BG1696" s="179" t="str">
        <f t="shared" si="2358"/>
        <v>BG$16</v>
      </c>
      <c r="BH1696" s="179" t="str">
        <f t="shared" si="2358"/>
        <v>BH$16</v>
      </c>
      <c r="BI1696" s="179" t="str">
        <f t="shared" si="2358"/>
        <v>BI$16</v>
      </c>
      <c r="BJ1696" s="179" t="str">
        <f t="shared" si="2358"/>
        <v>BJ$16</v>
      </c>
      <c r="BK1696" s="179" t="str">
        <f t="shared" si="2358"/>
        <v>BK$16</v>
      </c>
      <c r="BL1696" s="179" t="str">
        <f t="shared" si="2358"/>
        <v>BL$16</v>
      </c>
      <c r="BM1696" s="179" t="str">
        <f t="shared" si="2358"/>
        <v>BM$16</v>
      </c>
      <c r="BN1696" s="179" t="str">
        <f t="shared" si="2358"/>
        <v>BN$16</v>
      </c>
      <c r="BO1696" s="179" t="str">
        <f t="shared" si="2358"/>
        <v>BO$16</v>
      </c>
      <c r="BP1696" s="179" t="str">
        <f t="shared" si="2358"/>
        <v>BP$16</v>
      </c>
      <c r="BQ1696" s="179" t="str">
        <f t="shared" si="2358"/>
        <v>BQ$16</v>
      </c>
      <c r="BR1696" s="179" t="str">
        <f t="shared" si="2358"/>
        <v>BR$16</v>
      </c>
      <c r="BS1696" s="179" t="str">
        <f t="shared" si="2358"/>
        <v>BS$16</v>
      </c>
      <c r="BT1696" s="179" t="str">
        <f t="shared" si="2358"/>
        <v>BT$16</v>
      </c>
      <c r="BU1696" s="179" t="str">
        <f t="shared" si="2358"/>
        <v>BU$16</v>
      </c>
      <c r="BV1696" s="179" t="str">
        <f t="shared" si="2358"/>
        <v>BV$16</v>
      </c>
      <c r="BW1696" s="179" t="str">
        <f t="shared" si="2358"/>
        <v>BW$16</v>
      </c>
      <c r="BX1696" s="179" t="str">
        <f t="shared" si="2358"/>
        <v>BX$16</v>
      </c>
      <c r="BY1696" s="179" t="str">
        <f t="shared" si="2358"/>
        <v>BY$16</v>
      </c>
      <c r="BZ1696" s="179" t="str">
        <f t="shared" si="2358"/>
        <v>BZ$16</v>
      </c>
      <c r="CA1696" s="179" t="str">
        <f t="shared" si="2358"/>
        <v>CA$16</v>
      </c>
      <c r="CB1696" s="179" t="str">
        <f t="shared" si="2358"/>
        <v>CB$16</v>
      </c>
      <c r="CC1696" s="179" t="str">
        <f t="shared" si="2358"/>
        <v>CC$16</v>
      </c>
      <c r="CD1696" s="179" t="str">
        <f t="shared" si="2358"/>
        <v>CD$16</v>
      </c>
      <c r="CE1696" s="179" t="str">
        <f t="shared" ref="CE1696:CL1705" si="2359">CE1683</f>
        <v>CE$16</v>
      </c>
      <c r="CF1696" s="179" t="str">
        <f t="shared" si="2359"/>
        <v>CF$16</v>
      </c>
      <c r="CG1696" s="179" t="str">
        <f t="shared" si="2359"/>
        <v>CG$16</v>
      </c>
      <c r="CH1696" s="179" t="str">
        <f t="shared" si="2359"/>
        <v>CH$16</v>
      </c>
      <c r="CI1696" s="179" t="str">
        <f t="shared" si="2359"/>
        <v>CI$16</v>
      </c>
      <c r="CJ1696" s="179" t="str">
        <f t="shared" si="2359"/>
        <v>CJ$16</v>
      </c>
      <c r="CK1696" s="179" t="str">
        <f t="shared" si="2359"/>
        <v>CK$16</v>
      </c>
      <c r="CL1696" s="179" t="str">
        <f t="shared" si="2359"/>
        <v>CL$16</v>
      </c>
      <c r="CO1696" s="179" t="str">
        <f t="shared" ref="CO1696:DL1705" si="2360">CO1683</f>
        <v>CO$16</v>
      </c>
      <c r="CP1696" s="179" t="str">
        <f t="shared" si="2360"/>
        <v>CP$16</v>
      </c>
      <c r="CQ1696" s="179" t="str">
        <f t="shared" si="2360"/>
        <v>CQ$16</v>
      </c>
      <c r="CR1696" s="179" t="str">
        <f t="shared" si="2360"/>
        <v>CR$16</v>
      </c>
      <c r="CS1696" s="179" t="str">
        <f t="shared" si="2360"/>
        <v>CS$16</v>
      </c>
      <c r="CT1696" s="179" t="str">
        <f t="shared" si="2360"/>
        <v>CT$16</v>
      </c>
      <c r="CU1696" s="179" t="str">
        <f t="shared" si="2360"/>
        <v>CU$16</v>
      </c>
      <c r="CV1696" s="179" t="str">
        <f t="shared" si="2360"/>
        <v>CV$16</v>
      </c>
      <c r="CW1696" s="179" t="str">
        <f t="shared" si="2360"/>
        <v>CW$16</v>
      </c>
      <c r="CX1696" s="179" t="str">
        <f t="shared" si="2360"/>
        <v>CX$16</v>
      </c>
      <c r="CY1696" s="179" t="str">
        <f t="shared" si="2360"/>
        <v>CY$16</v>
      </c>
      <c r="CZ1696" s="179" t="str">
        <f t="shared" si="2360"/>
        <v>CZ$16</v>
      </c>
      <c r="DA1696" s="179" t="str">
        <f t="shared" si="2360"/>
        <v>DA$16</v>
      </c>
      <c r="DB1696" s="179" t="str">
        <f t="shared" si="2360"/>
        <v>DB$16</v>
      </c>
      <c r="DC1696" s="179" t="str">
        <f t="shared" si="2360"/>
        <v>DC$16</v>
      </c>
      <c r="DD1696" s="179" t="str">
        <f t="shared" si="2360"/>
        <v>DD$16</v>
      </c>
      <c r="DE1696" s="179" t="str">
        <f t="shared" si="2360"/>
        <v>DE$16</v>
      </c>
      <c r="DF1696" s="179" t="str">
        <f t="shared" si="2360"/>
        <v>DF$16</v>
      </c>
      <c r="DG1696" s="179" t="str">
        <f t="shared" si="2360"/>
        <v>DG$16</v>
      </c>
      <c r="DH1696" s="179" t="str">
        <f t="shared" si="2360"/>
        <v>DH$16</v>
      </c>
      <c r="DI1696" s="179" t="str">
        <f t="shared" si="2360"/>
        <v>DI$16</v>
      </c>
      <c r="DJ1696" s="179" t="str">
        <f t="shared" si="2360"/>
        <v>DJ$16</v>
      </c>
      <c r="DK1696" s="179" t="str">
        <f t="shared" si="2360"/>
        <v>DK$16</v>
      </c>
      <c r="DL1696" s="179" t="str">
        <f t="shared" si="2360"/>
        <v>DL$16</v>
      </c>
    </row>
    <row r="1697" spans="1:116" x14ac:dyDescent="0.4">
      <c r="B1697" t="s">
        <v>332</v>
      </c>
      <c r="D1697" t="s">
        <v>529</v>
      </c>
      <c r="E1697" s="8" t="str">
        <f t="shared" si="2305"/>
        <v>1697 FCCA-F</v>
      </c>
      <c r="G1697" s="136" t="str">
        <f>G1684</f>
        <v>Primary volume driver</v>
      </c>
      <c r="H1697" s="12"/>
      <c r="I1697" s="60"/>
      <c r="J1697" s="60"/>
      <c r="K1697" s="15"/>
      <c r="L1697" s="15"/>
      <c r="M1697" s="15"/>
      <c r="N1697" s="15"/>
      <c r="O1697" s="15"/>
      <c r="P1697" s="15"/>
      <c r="R1697" s="15"/>
      <c r="S1697" s="179" t="str">
        <f t="shared" ref="S1697:AX1706" si="2361">S1684</f>
        <v>S$17</v>
      </c>
      <c r="T1697" s="179" t="str">
        <f t="shared" si="2361"/>
        <v>T$17</v>
      </c>
      <c r="U1697" s="179" t="str">
        <f t="shared" si="2361"/>
        <v>U$17</v>
      </c>
      <c r="V1697" s="179" t="str">
        <f t="shared" si="2361"/>
        <v>V$17</v>
      </c>
      <c r="W1697" s="179" t="str">
        <f t="shared" si="2361"/>
        <v>W$17</v>
      </c>
      <c r="X1697" s="179" t="str">
        <f t="shared" si="2361"/>
        <v>X$17</v>
      </c>
      <c r="Y1697" s="179" t="str">
        <f t="shared" si="2361"/>
        <v>Y$17</v>
      </c>
      <c r="Z1697" s="179" t="str">
        <f t="shared" si="2361"/>
        <v>Z$17</v>
      </c>
      <c r="AA1697" s="179" t="str">
        <f t="shared" si="2361"/>
        <v>AA$17</v>
      </c>
      <c r="AB1697" s="179" t="str">
        <f t="shared" si="2361"/>
        <v>AB$17</v>
      </c>
      <c r="AC1697" s="179" t="str">
        <f t="shared" si="2361"/>
        <v>AC$17</v>
      </c>
      <c r="AD1697" s="179" t="str">
        <f t="shared" si="2361"/>
        <v>AD$17</v>
      </c>
      <c r="AE1697" s="179" t="str">
        <f t="shared" si="2361"/>
        <v>AE$17</v>
      </c>
      <c r="AF1697" s="179" t="str">
        <f t="shared" si="2361"/>
        <v>AF$17</v>
      </c>
      <c r="AG1697" s="179" t="str">
        <f t="shared" si="2361"/>
        <v>AG$17</v>
      </c>
      <c r="AH1697" s="179" t="str">
        <f t="shared" si="2361"/>
        <v>AH$17</v>
      </c>
      <c r="AI1697" s="179" t="str">
        <f t="shared" si="2361"/>
        <v>AI$17</v>
      </c>
      <c r="AJ1697" s="179" t="str">
        <f t="shared" si="2361"/>
        <v>AJ$17</v>
      </c>
      <c r="AK1697" s="179" t="str">
        <f t="shared" si="2361"/>
        <v>AK$17</v>
      </c>
      <c r="AL1697" s="179" t="str">
        <f t="shared" si="2361"/>
        <v>AL$17</v>
      </c>
      <c r="AM1697" s="179" t="str">
        <f t="shared" si="2361"/>
        <v>AM$17</v>
      </c>
      <c r="AN1697" s="179" t="str">
        <f t="shared" si="2361"/>
        <v>AN$17</v>
      </c>
      <c r="AO1697" s="179" t="str">
        <f t="shared" si="2361"/>
        <v>AO$17</v>
      </c>
      <c r="AP1697" s="179" t="str">
        <f t="shared" si="2361"/>
        <v>AP$17</v>
      </c>
      <c r="AQ1697" s="179" t="str">
        <f t="shared" si="2361"/>
        <v>AQ$17</v>
      </c>
      <c r="AR1697" s="179" t="str">
        <f t="shared" si="2361"/>
        <v>AR$17</v>
      </c>
      <c r="AS1697" s="179" t="str">
        <f t="shared" si="2361"/>
        <v>AS$17</v>
      </c>
      <c r="AT1697" s="179" t="str">
        <f t="shared" si="2361"/>
        <v>AT$17</v>
      </c>
      <c r="AU1697" s="179" t="str">
        <f t="shared" si="2361"/>
        <v>AU$17</v>
      </c>
      <c r="AV1697" s="179" t="str">
        <f t="shared" si="2361"/>
        <v>AV$17</v>
      </c>
      <c r="AW1697" s="179" t="str">
        <f t="shared" si="2361"/>
        <v>AW$17</v>
      </c>
      <c r="AX1697" s="179" t="str">
        <f t="shared" si="2361"/>
        <v>AX$17</v>
      </c>
      <c r="AY1697" s="179" t="str">
        <f t="shared" ref="AY1697:CD1706" si="2362">AY1684</f>
        <v>AY$17</v>
      </c>
      <c r="AZ1697" s="179" t="str">
        <f t="shared" si="2362"/>
        <v>AZ$17</v>
      </c>
      <c r="BA1697" s="179" t="str">
        <f t="shared" si="2362"/>
        <v>BA$17</v>
      </c>
      <c r="BB1697" s="179" t="str">
        <f t="shared" si="2362"/>
        <v>BB$17</v>
      </c>
      <c r="BC1697" s="179" t="str">
        <f t="shared" si="2362"/>
        <v>BC$17</v>
      </c>
      <c r="BD1697" s="179" t="str">
        <f t="shared" si="2362"/>
        <v>BD$17</v>
      </c>
      <c r="BE1697" s="179" t="str">
        <f t="shared" si="2362"/>
        <v>BE$17</v>
      </c>
      <c r="BF1697" s="179" t="str">
        <f t="shared" si="2362"/>
        <v>BF$17</v>
      </c>
      <c r="BG1697" s="179" t="str">
        <f t="shared" si="2362"/>
        <v>BG$17</v>
      </c>
      <c r="BH1697" s="179" t="str">
        <f t="shared" si="2362"/>
        <v>BH$17</v>
      </c>
      <c r="BI1697" s="179" t="str">
        <f t="shared" si="2362"/>
        <v>BI$17</v>
      </c>
      <c r="BJ1697" s="179" t="str">
        <f t="shared" si="2362"/>
        <v>BJ$17</v>
      </c>
      <c r="BK1697" s="179" t="str">
        <f t="shared" si="2362"/>
        <v>BK$17</v>
      </c>
      <c r="BL1697" s="179" t="str">
        <f t="shared" si="2362"/>
        <v>BL$17</v>
      </c>
      <c r="BM1697" s="179" t="str">
        <f t="shared" si="2362"/>
        <v>BM$17</v>
      </c>
      <c r="BN1697" s="179" t="str">
        <f t="shared" si="2362"/>
        <v>BN$17</v>
      </c>
      <c r="BO1697" s="179" t="str">
        <f t="shared" si="2362"/>
        <v>BO$17</v>
      </c>
      <c r="BP1697" s="179" t="str">
        <f t="shared" si="2362"/>
        <v>BP$17</v>
      </c>
      <c r="BQ1697" s="179" t="str">
        <f t="shared" si="2362"/>
        <v>BQ$17</v>
      </c>
      <c r="BR1697" s="179" t="str">
        <f t="shared" si="2362"/>
        <v>BR$17</v>
      </c>
      <c r="BS1697" s="179" t="str">
        <f t="shared" si="2362"/>
        <v>BS$17</v>
      </c>
      <c r="BT1697" s="179" t="str">
        <f t="shared" si="2362"/>
        <v>BT$17</v>
      </c>
      <c r="BU1697" s="179" t="str">
        <f t="shared" si="2362"/>
        <v>BU$17</v>
      </c>
      <c r="BV1697" s="179" t="str">
        <f t="shared" si="2362"/>
        <v>BV$17</v>
      </c>
      <c r="BW1697" s="179" t="str">
        <f t="shared" si="2362"/>
        <v>BW$17</v>
      </c>
      <c r="BX1697" s="179" t="str">
        <f t="shared" si="2362"/>
        <v>BX$17</v>
      </c>
      <c r="BY1697" s="179" t="str">
        <f t="shared" si="2362"/>
        <v>BY$17</v>
      </c>
      <c r="BZ1697" s="179" t="str">
        <f t="shared" si="2362"/>
        <v>BZ$17</v>
      </c>
      <c r="CA1697" s="179" t="str">
        <f t="shared" si="2362"/>
        <v>CA$17</v>
      </c>
      <c r="CB1697" s="179" t="str">
        <f t="shared" si="2362"/>
        <v>CB$17</v>
      </c>
      <c r="CC1697" s="179" t="str">
        <f t="shared" si="2362"/>
        <v>CC$17</v>
      </c>
      <c r="CD1697" s="179" t="str">
        <f t="shared" si="2362"/>
        <v>CD$17</v>
      </c>
      <c r="CE1697" s="179" t="str">
        <f t="shared" ref="CE1697:CL1706" si="2363">CE1684</f>
        <v>CE$17</v>
      </c>
      <c r="CF1697" s="179" t="str">
        <f t="shared" si="2363"/>
        <v>CF$17</v>
      </c>
      <c r="CG1697" s="179" t="str">
        <f t="shared" si="2363"/>
        <v>CG$17</v>
      </c>
      <c r="CH1697" s="179" t="str">
        <f t="shared" si="2363"/>
        <v>CH$17</v>
      </c>
      <c r="CI1697" s="179" t="str">
        <f t="shared" si="2363"/>
        <v>CI$17</v>
      </c>
      <c r="CJ1697" s="179" t="str">
        <f t="shared" si="2363"/>
        <v>CJ$17</v>
      </c>
      <c r="CK1697" s="179" t="str">
        <f t="shared" si="2363"/>
        <v>CK$17</v>
      </c>
      <c r="CL1697" s="179" t="str">
        <f t="shared" si="2363"/>
        <v>CL$17</v>
      </c>
      <c r="CN1697" s="60"/>
      <c r="CO1697" s="179" t="str">
        <f t="shared" ref="CO1697:DL1706" si="2364">CO1684</f>
        <v>CO$17</v>
      </c>
      <c r="CP1697" s="179" t="str">
        <f t="shared" si="2364"/>
        <v>CP$17</v>
      </c>
      <c r="CQ1697" s="179" t="str">
        <f t="shared" si="2364"/>
        <v>CQ$17</v>
      </c>
      <c r="CR1697" s="179" t="str">
        <f t="shared" si="2364"/>
        <v>CR$17</v>
      </c>
      <c r="CS1697" s="179" t="str">
        <f t="shared" si="2364"/>
        <v>CS$17</v>
      </c>
      <c r="CT1697" s="179" t="str">
        <f t="shared" si="2364"/>
        <v>CT$17</v>
      </c>
      <c r="CU1697" s="179" t="str">
        <f t="shared" si="2364"/>
        <v>CU$17</v>
      </c>
      <c r="CV1697" s="179" t="str">
        <f t="shared" si="2364"/>
        <v>CV$17</v>
      </c>
      <c r="CW1697" s="179" t="str">
        <f t="shared" si="2364"/>
        <v>CW$17</v>
      </c>
      <c r="CX1697" s="179" t="str">
        <f t="shared" si="2364"/>
        <v>CX$17</v>
      </c>
      <c r="CY1697" s="179" t="str">
        <f t="shared" si="2364"/>
        <v>CY$17</v>
      </c>
      <c r="CZ1697" s="179" t="str">
        <f t="shared" si="2364"/>
        <v>CZ$17</v>
      </c>
      <c r="DA1697" s="179" t="str">
        <f t="shared" si="2364"/>
        <v>DA$17</v>
      </c>
      <c r="DB1697" s="179" t="str">
        <f t="shared" si="2364"/>
        <v>DB$17</v>
      </c>
      <c r="DC1697" s="179" t="str">
        <f t="shared" si="2364"/>
        <v>DC$17</v>
      </c>
      <c r="DD1697" s="179" t="str">
        <f t="shared" si="2364"/>
        <v>DD$17</v>
      </c>
      <c r="DE1697" s="179" t="str">
        <f t="shared" si="2364"/>
        <v>DE$17</v>
      </c>
      <c r="DF1697" s="179" t="str">
        <f t="shared" si="2364"/>
        <v>DF$17</v>
      </c>
      <c r="DG1697" s="179" t="str">
        <f t="shared" si="2364"/>
        <v>DG$17</v>
      </c>
      <c r="DH1697" s="179" t="str">
        <f t="shared" si="2364"/>
        <v>DH$17</v>
      </c>
      <c r="DI1697" s="179" t="str">
        <f t="shared" si="2364"/>
        <v>DI$17</v>
      </c>
      <c r="DJ1697" s="179" t="str">
        <f t="shared" si="2364"/>
        <v>DJ$17</v>
      </c>
      <c r="DK1697" s="179" t="str">
        <f t="shared" si="2364"/>
        <v>DK$17</v>
      </c>
      <c r="DL1697" s="179" t="str">
        <f t="shared" si="2364"/>
        <v>DL$17</v>
      </c>
    </row>
    <row r="1698" spans="1:116" x14ac:dyDescent="0.4">
      <c r="B1698" t="s">
        <v>332</v>
      </c>
      <c r="D1698" t="s">
        <v>529</v>
      </c>
      <c r="E1698" s="8" t="str">
        <f t="shared" si="2305"/>
        <v>1698 FCCA-F</v>
      </c>
      <c r="G1698" s="191" t="str">
        <f>G1689</f>
        <v>Fixed constant current asset:</v>
      </c>
      <c r="H1698" s="12"/>
      <c r="I1698" s="60"/>
      <c r="J1698" s="60"/>
      <c r="K1698" s="15"/>
      <c r="L1698" s="15"/>
      <c r="M1698" s="15"/>
      <c r="N1698" s="15"/>
      <c r="O1698" s="15"/>
      <c r="P1698" s="15"/>
      <c r="R1698" s="15"/>
      <c r="S1698" s="179">
        <f t="shared" ref="S1698:AX1707" si="2365">S1685</f>
        <v>0</v>
      </c>
      <c r="T1698" s="179">
        <f t="shared" si="2365"/>
        <v>0</v>
      </c>
      <c r="U1698" s="179">
        <f t="shared" si="2365"/>
        <v>0</v>
      </c>
      <c r="V1698" s="179">
        <f t="shared" si="2365"/>
        <v>0</v>
      </c>
      <c r="W1698" s="179">
        <f t="shared" si="2365"/>
        <v>0</v>
      </c>
      <c r="X1698" s="179">
        <f t="shared" si="2365"/>
        <v>0</v>
      </c>
      <c r="Y1698" s="179">
        <f t="shared" si="2365"/>
        <v>0</v>
      </c>
      <c r="Z1698" s="179">
        <f t="shared" si="2365"/>
        <v>0</v>
      </c>
      <c r="AA1698" s="179">
        <f t="shared" si="2365"/>
        <v>0</v>
      </c>
      <c r="AB1698" s="179">
        <f t="shared" si="2365"/>
        <v>0</v>
      </c>
      <c r="AC1698" s="179">
        <f t="shared" si="2365"/>
        <v>0</v>
      </c>
      <c r="AD1698" s="179">
        <f t="shared" si="2365"/>
        <v>0</v>
      </c>
      <c r="AE1698" s="179">
        <f t="shared" si="2365"/>
        <v>0</v>
      </c>
      <c r="AF1698" s="179">
        <f t="shared" si="2365"/>
        <v>0</v>
      </c>
      <c r="AG1698" s="179">
        <f t="shared" si="2365"/>
        <v>0</v>
      </c>
      <c r="AH1698" s="179">
        <f t="shared" si="2365"/>
        <v>0</v>
      </c>
      <c r="AI1698" s="179">
        <f t="shared" si="2365"/>
        <v>0</v>
      </c>
      <c r="AJ1698" s="179">
        <f t="shared" si="2365"/>
        <v>0</v>
      </c>
      <c r="AK1698" s="179">
        <f t="shared" si="2365"/>
        <v>0</v>
      </c>
      <c r="AL1698" s="179">
        <f t="shared" si="2365"/>
        <v>0</v>
      </c>
      <c r="AM1698" s="179">
        <f t="shared" si="2365"/>
        <v>0</v>
      </c>
      <c r="AN1698" s="179">
        <f t="shared" si="2365"/>
        <v>0</v>
      </c>
      <c r="AO1698" s="179">
        <f t="shared" si="2365"/>
        <v>0</v>
      </c>
      <c r="AP1698" s="179">
        <f t="shared" si="2365"/>
        <v>0</v>
      </c>
      <c r="AQ1698" s="179">
        <f t="shared" si="2365"/>
        <v>0</v>
      </c>
      <c r="AR1698" s="179">
        <f t="shared" si="2365"/>
        <v>0</v>
      </c>
      <c r="AS1698" s="179">
        <f t="shared" si="2365"/>
        <v>0</v>
      </c>
      <c r="AT1698" s="179">
        <f t="shared" si="2365"/>
        <v>0</v>
      </c>
      <c r="AU1698" s="179">
        <f t="shared" si="2365"/>
        <v>0</v>
      </c>
      <c r="AV1698" s="179">
        <f t="shared" si="2365"/>
        <v>0</v>
      </c>
      <c r="AW1698" s="179">
        <f t="shared" si="2365"/>
        <v>0</v>
      </c>
      <c r="AX1698" s="179">
        <f t="shared" si="2365"/>
        <v>0</v>
      </c>
      <c r="AY1698" s="179">
        <f t="shared" ref="AY1698:CD1707" si="2366">AY1685</f>
        <v>0</v>
      </c>
      <c r="AZ1698" s="179">
        <f t="shared" si="2366"/>
        <v>0</v>
      </c>
      <c r="BA1698" s="179">
        <f t="shared" si="2366"/>
        <v>0</v>
      </c>
      <c r="BB1698" s="179">
        <f t="shared" si="2366"/>
        <v>0</v>
      </c>
      <c r="BC1698" s="179">
        <f t="shared" si="2366"/>
        <v>0</v>
      </c>
      <c r="BD1698" s="179">
        <f t="shared" si="2366"/>
        <v>0</v>
      </c>
      <c r="BE1698" s="179">
        <f t="shared" si="2366"/>
        <v>0</v>
      </c>
      <c r="BF1698" s="179">
        <f t="shared" si="2366"/>
        <v>0</v>
      </c>
      <c r="BG1698" s="179">
        <f t="shared" si="2366"/>
        <v>0</v>
      </c>
      <c r="BH1698" s="179">
        <f t="shared" si="2366"/>
        <v>0</v>
      </c>
      <c r="BI1698" s="179">
        <f t="shared" si="2366"/>
        <v>0</v>
      </c>
      <c r="BJ1698" s="179">
        <f t="shared" si="2366"/>
        <v>0</v>
      </c>
      <c r="BK1698" s="179">
        <f t="shared" si="2366"/>
        <v>0</v>
      </c>
      <c r="BL1698" s="179">
        <f t="shared" si="2366"/>
        <v>0</v>
      </c>
      <c r="BM1698" s="179">
        <f t="shared" si="2366"/>
        <v>0</v>
      </c>
      <c r="BN1698" s="179">
        <f t="shared" si="2366"/>
        <v>0</v>
      </c>
      <c r="BO1698" s="179">
        <f t="shared" si="2366"/>
        <v>0</v>
      </c>
      <c r="BP1698" s="179">
        <f t="shared" si="2366"/>
        <v>0</v>
      </c>
      <c r="BQ1698" s="179">
        <f t="shared" si="2366"/>
        <v>0</v>
      </c>
      <c r="BR1698" s="179">
        <f t="shared" si="2366"/>
        <v>0</v>
      </c>
      <c r="BS1698" s="179">
        <f t="shared" si="2366"/>
        <v>0</v>
      </c>
      <c r="BT1698" s="179">
        <f t="shared" si="2366"/>
        <v>0</v>
      </c>
      <c r="BU1698" s="179">
        <f t="shared" si="2366"/>
        <v>0</v>
      </c>
      <c r="BV1698" s="179">
        <f t="shared" si="2366"/>
        <v>0</v>
      </c>
      <c r="BW1698" s="179">
        <f t="shared" si="2366"/>
        <v>0</v>
      </c>
      <c r="BX1698" s="179">
        <f t="shared" si="2366"/>
        <v>0</v>
      </c>
      <c r="BY1698" s="179">
        <f t="shared" si="2366"/>
        <v>0</v>
      </c>
      <c r="BZ1698" s="179">
        <f t="shared" si="2366"/>
        <v>0</v>
      </c>
      <c r="CA1698" s="179">
        <f t="shared" si="2366"/>
        <v>0</v>
      </c>
      <c r="CB1698" s="179">
        <f t="shared" si="2366"/>
        <v>0</v>
      </c>
      <c r="CC1698" s="179">
        <f t="shared" si="2366"/>
        <v>0</v>
      </c>
      <c r="CD1698" s="179">
        <f t="shared" si="2366"/>
        <v>0</v>
      </c>
      <c r="CE1698" s="179">
        <f t="shared" ref="CE1698:CL1707" si="2367">CE1685</f>
        <v>0</v>
      </c>
      <c r="CF1698" s="179">
        <f t="shared" si="2367"/>
        <v>0</v>
      </c>
      <c r="CG1698" s="179">
        <f t="shared" si="2367"/>
        <v>0</v>
      </c>
      <c r="CH1698" s="179">
        <f t="shared" si="2367"/>
        <v>0</v>
      </c>
      <c r="CI1698" s="179">
        <f t="shared" si="2367"/>
        <v>0</v>
      </c>
      <c r="CJ1698" s="179">
        <f t="shared" si="2367"/>
        <v>0</v>
      </c>
      <c r="CK1698" s="179">
        <f t="shared" si="2367"/>
        <v>0</v>
      </c>
      <c r="CL1698" s="179">
        <f t="shared" si="2367"/>
        <v>0</v>
      </c>
      <c r="CN1698" s="60"/>
      <c r="CO1698" s="179">
        <f t="shared" ref="CO1698:DL1707" si="2368">CO1685</f>
        <v>0</v>
      </c>
      <c r="CP1698" s="179">
        <f t="shared" si="2368"/>
        <v>0</v>
      </c>
      <c r="CQ1698" s="179">
        <f t="shared" si="2368"/>
        <v>0</v>
      </c>
      <c r="CR1698" s="179">
        <f t="shared" si="2368"/>
        <v>0</v>
      </c>
      <c r="CS1698" s="179">
        <f t="shared" si="2368"/>
        <v>0</v>
      </c>
      <c r="CT1698" s="179">
        <f t="shared" si="2368"/>
        <v>0</v>
      </c>
      <c r="CU1698" s="179">
        <f t="shared" si="2368"/>
        <v>0</v>
      </c>
      <c r="CV1698" s="179">
        <f t="shared" si="2368"/>
        <v>0</v>
      </c>
      <c r="CW1698" s="179">
        <f t="shared" si="2368"/>
        <v>0</v>
      </c>
      <c r="CX1698" s="179">
        <f t="shared" si="2368"/>
        <v>0</v>
      </c>
      <c r="CY1698" s="179">
        <f t="shared" si="2368"/>
        <v>0</v>
      </c>
      <c r="CZ1698" s="179">
        <f t="shared" si="2368"/>
        <v>0</v>
      </c>
      <c r="DA1698" s="179">
        <f t="shared" si="2368"/>
        <v>0</v>
      </c>
      <c r="DB1698" s="179">
        <f t="shared" si="2368"/>
        <v>0</v>
      </c>
      <c r="DC1698" s="179">
        <f t="shared" si="2368"/>
        <v>0</v>
      </c>
      <c r="DD1698" s="179">
        <f t="shared" si="2368"/>
        <v>0</v>
      </c>
      <c r="DE1698" s="179">
        <f t="shared" si="2368"/>
        <v>0</v>
      </c>
      <c r="DF1698" s="179">
        <f t="shared" si="2368"/>
        <v>0</v>
      </c>
      <c r="DG1698" s="179">
        <f t="shared" si="2368"/>
        <v>0</v>
      </c>
      <c r="DH1698" s="179">
        <f t="shared" si="2368"/>
        <v>0</v>
      </c>
      <c r="DI1698" s="179">
        <f t="shared" si="2368"/>
        <v>0</v>
      </c>
      <c r="DJ1698" s="179">
        <f t="shared" si="2368"/>
        <v>0</v>
      </c>
      <c r="DK1698" s="179">
        <f t="shared" si="2368"/>
        <v>0</v>
      </c>
      <c r="DL1698" s="179">
        <f t="shared" si="2368"/>
        <v>0</v>
      </c>
    </row>
    <row r="1699" spans="1:116" x14ac:dyDescent="0.4">
      <c r="B1699" t="s">
        <v>332</v>
      </c>
      <c r="D1699" t="s">
        <v>529</v>
      </c>
      <c r="E1699" s="8" t="str">
        <f t="shared" ref="E1699:E1708" si="2369">ROW()&amp;" "&amp;D1699</f>
        <v>1699 FCCA-F</v>
      </c>
      <c r="G1699" s="241" t="str">
        <f>IFERROR(SUBSTITUTE(TRIM(MID(G1689, SEARCH("-", G1689) + 1, LEN(G1689))),":",""),"no unit")</f>
        <v>no unit</v>
      </c>
      <c r="H1699" s="12"/>
      <c r="I1699" s="60"/>
      <c r="J1699" s="60"/>
      <c r="K1699" s="15"/>
      <c r="L1699" s="15"/>
      <c r="M1699" s="15"/>
      <c r="N1699" s="15"/>
      <c r="O1699" s="15"/>
      <c r="P1699" s="15"/>
      <c r="R1699" s="15"/>
      <c r="S1699" s="179"/>
      <c r="T1699" s="179"/>
      <c r="U1699" s="179"/>
      <c r="V1699" s="179"/>
      <c r="W1699" s="179"/>
      <c r="X1699" s="179"/>
      <c r="Y1699" s="179"/>
      <c r="Z1699" s="179"/>
      <c r="AA1699" s="179"/>
      <c r="AB1699" s="179"/>
      <c r="AC1699" s="179"/>
      <c r="AD1699" s="179"/>
      <c r="AE1699" s="179"/>
      <c r="AF1699" s="179"/>
      <c r="AG1699" s="179"/>
      <c r="AH1699" s="179"/>
      <c r="AI1699" s="179"/>
      <c r="AJ1699" s="179"/>
      <c r="AK1699" s="179"/>
      <c r="AL1699" s="179"/>
      <c r="AM1699" s="179"/>
      <c r="AN1699" s="179"/>
      <c r="AO1699" s="179"/>
      <c r="AP1699" s="179"/>
      <c r="AQ1699" s="179"/>
      <c r="AR1699" s="179"/>
      <c r="AS1699" s="179"/>
      <c r="AT1699" s="179"/>
      <c r="AU1699" s="179"/>
      <c r="AV1699" s="179"/>
      <c r="AW1699" s="179"/>
      <c r="AX1699" s="179"/>
      <c r="AY1699" s="179"/>
      <c r="AZ1699" s="179"/>
      <c r="BA1699" s="179"/>
      <c r="BB1699" s="179"/>
      <c r="BC1699" s="179"/>
      <c r="BD1699" s="179"/>
      <c r="BE1699" s="179"/>
      <c r="BF1699" s="179"/>
      <c r="BG1699" s="179"/>
      <c r="BH1699" s="179"/>
      <c r="BI1699" s="179"/>
      <c r="BJ1699" s="179"/>
      <c r="BK1699" s="179"/>
      <c r="BL1699" s="179"/>
      <c r="BM1699" s="179"/>
      <c r="BN1699" s="179"/>
      <c r="BO1699" s="179"/>
      <c r="BP1699" s="179"/>
      <c r="BQ1699" s="179"/>
      <c r="BR1699" s="179"/>
      <c r="BS1699" s="179"/>
      <c r="BT1699" s="179"/>
      <c r="BU1699" s="179"/>
      <c r="BV1699" s="179"/>
      <c r="BW1699" s="179"/>
      <c r="BX1699" s="179"/>
      <c r="BY1699" s="179"/>
      <c r="BZ1699" s="179"/>
      <c r="CA1699" s="179"/>
      <c r="CB1699" s="179"/>
      <c r="CC1699" s="179"/>
      <c r="CD1699" s="179"/>
      <c r="CE1699" s="179"/>
      <c r="CF1699" s="179"/>
      <c r="CG1699" s="179"/>
      <c r="CH1699" s="179"/>
      <c r="CI1699" s="179"/>
      <c r="CJ1699" s="179"/>
      <c r="CK1699" s="179"/>
      <c r="CL1699" s="179"/>
      <c r="CN1699" s="60"/>
      <c r="CO1699" s="179"/>
      <c r="CP1699" s="179"/>
      <c r="CQ1699" s="179"/>
      <c r="CR1699" s="179"/>
      <c r="CS1699" s="179"/>
      <c r="CT1699" s="179"/>
      <c r="CU1699" s="179"/>
      <c r="CV1699" s="179"/>
      <c r="CW1699" s="179"/>
      <c r="CX1699" s="179"/>
      <c r="CY1699" s="179"/>
      <c r="CZ1699" s="179"/>
      <c r="DA1699" s="179"/>
      <c r="DB1699" s="179"/>
      <c r="DC1699" s="179"/>
      <c r="DD1699" s="179"/>
      <c r="DE1699" s="179"/>
      <c r="DF1699" s="179"/>
      <c r="DG1699" s="179"/>
      <c r="DH1699" s="179"/>
      <c r="DI1699" s="179"/>
      <c r="DJ1699" s="179"/>
      <c r="DK1699" s="179"/>
      <c r="DL1699" s="179"/>
    </row>
    <row r="1700" spans="1:116" x14ac:dyDescent="0.4">
      <c r="B1700" t="s">
        <v>332</v>
      </c>
      <c r="D1700" t="s">
        <v>529</v>
      </c>
      <c r="E1700" s="8" t="str">
        <f>ROW()&amp;" "&amp;D1700</f>
        <v>1700 FCCA-F</v>
      </c>
      <c r="G1700" s="136" t="str">
        <f>G1687</f>
        <v>Secondary revenue driver</v>
      </c>
      <c r="H1700" s="12"/>
      <c r="I1700" s="60"/>
      <c r="J1700" s="60"/>
      <c r="K1700" s="15"/>
      <c r="L1700" s="15"/>
      <c r="M1700" s="15"/>
      <c r="N1700" s="15"/>
      <c r="O1700" s="15"/>
      <c r="P1700" s="15"/>
      <c r="R1700" s="15"/>
      <c r="S1700" s="4" t="str">
        <f t="shared" ref="S1700:AX1709" si="2370">ADDRESS(ROW(S1690),COLUMN(S1690),2)</f>
        <v>S$1690</v>
      </c>
      <c r="T1700" s="4" t="str">
        <f t="shared" si="2370"/>
        <v>T$1690</v>
      </c>
      <c r="U1700" s="4" t="str">
        <f t="shared" si="2370"/>
        <v>U$1690</v>
      </c>
      <c r="V1700" s="4" t="str">
        <f t="shared" si="2370"/>
        <v>V$1690</v>
      </c>
      <c r="W1700" s="4" t="str">
        <f t="shared" si="2370"/>
        <v>W$1690</v>
      </c>
      <c r="X1700" s="4" t="str">
        <f t="shared" si="2370"/>
        <v>X$1690</v>
      </c>
      <c r="Y1700" s="4" t="str">
        <f t="shared" si="2370"/>
        <v>Y$1690</v>
      </c>
      <c r="Z1700" s="4" t="str">
        <f t="shared" si="2370"/>
        <v>Z$1690</v>
      </c>
      <c r="AA1700" s="4" t="str">
        <f t="shared" si="2370"/>
        <v>AA$1690</v>
      </c>
      <c r="AB1700" s="4" t="str">
        <f t="shared" si="2370"/>
        <v>AB$1690</v>
      </c>
      <c r="AC1700" s="4" t="str">
        <f t="shared" si="2370"/>
        <v>AC$1690</v>
      </c>
      <c r="AD1700" s="4" t="str">
        <f t="shared" si="2370"/>
        <v>AD$1690</v>
      </c>
      <c r="AE1700" s="4" t="str">
        <f t="shared" si="2370"/>
        <v>AE$1690</v>
      </c>
      <c r="AF1700" s="4" t="str">
        <f t="shared" si="2370"/>
        <v>AF$1690</v>
      </c>
      <c r="AG1700" s="4" t="str">
        <f t="shared" si="2370"/>
        <v>AG$1690</v>
      </c>
      <c r="AH1700" s="4" t="str">
        <f t="shared" si="2370"/>
        <v>AH$1690</v>
      </c>
      <c r="AI1700" s="4" t="str">
        <f t="shared" si="2370"/>
        <v>AI$1690</v>
      </c>
      <c r="AJ1700" s="4" t="str">
        <f t="shared" si="2370"/>
        <v>AJ$1690</v>
      </c>
      <c r="AK1700" s="4" t="str">
        <f t="shared" si="2370"/>
        <v>AK$1690</v>
      </c>
      <c r="AL1700" s="4" t="str">
        <f t="shared" si="2370"/>
        <v>AL$1690</v>
      </c>
      <c r="AM1700" s="4" t="str">
        <f t="shared" si="2370"/>
        <v>AM$1690</v>
      </c>
      <c r="AN1700" s="4" t="str">
        <f t="shared" si="2370"/>
        <v>AN$1690</v>
      </c>
      <c r="AO1700" s="4" t="str">
        <f t="shared" si="2370"/>
        <v>AO$1690</v>
      </c>
      <c r="AP1700" s="4" t="str">
        <f t="shared" si="2370"/>
        <v>AP$1690</v>
      </c>
      <c r="AQ1700" s="4" t="str">
        <f t="shared" si="2370"/>
        <v>AQ$1690</v>
      </c>
      <c r="AR1700" s="4" t="str">
        <f t="shared" si="2370"/>
        <v>AR$1690</v>
      </c>
      <c r="AS1700" s="4" t="str">
        <f t="shared" si="2370"/>
        <v>AS$1690</v>
      </c>
      <c r="AT1700" s="4" t="str">
        <f t="shared" si="2370"/>
        <v>AT$1690</v>
      </c>
      <c r="AU1700" s="4" t="str">
        <f t="shared" si="2370"/>
        <v>AU$1690</v>
      </c>
      <c r="AV1700" s="4" t="str">
        <f t="shared" si="2370"/>
        <v>AV$1690</v>
      </c>
      <c r="AW1700" s="4" t="str">
        <f t="shared" si="2370"/>
        <v>AW$1690</v>
      </c>
      <c r="AX1700" s="4" t="str">
        <f t="shared" si="2370"/>
        <v>AX$1690</v>
      </c>
      <c r="AY1700" s="4" t="str">
        <f t="shared" ref="AY1700:CD1709" si="2371">ADDRESS(ROW(AY1690),COLUMN(AY1690),2)</f>
        <v>AY$1690</v>
      </c>
      <c r="AZ1700" s="4" t="str">
        <f t="shared" si="2371"/>
        <v>AZ$1690</v>
      </c>
      <c r="BA1700" s="4" t="str">
        <f t="shared" si="2371"/>
        <v>BA$1690</v>
      </c>
      <c r="BB1700" s="4" t="str">
        <f t="shared" si="2371"/>
        <v>BB$1690</v>
      </c>
      <c r="BC1700" s="4" t="str">
        <f t="shared" si="2371"/>
        <v>BC$1690</v>
      </c>
      <c r="BD1700" s="4" t="str">
        <f t="shared" si="2371"/>
        <v>BD$1690</v>
      </c>
      <c r="BE1700" s="4" t="str">
        <f t="shared" si="2371"/>
        <v>BE$1690</v>
      </c>
      <c r="BF1700" s="4" t="str">
        <f t="shared" si="2371"/>
        <v>BF$1690</v>
      </c>
      <c r="BG1700" s="4" t="str">
        <f t="shared" si="2371"/>
        <v>BG$1690</v>
      </c>
      <c r="BH1700" s="4" t="str">
        <f t="shared" si="2371"/>
        <v>BH$1690</v>
      </c>
      <c r="BI1700" s="4" t="str">
        <f t="shared" si="2371"/>
        <v>BI$1690</v>
      </c>
      <c r="BJ1700" s="4" t="str">
        <f t="shared" si="2371"/>
        <v>BJ$1690</v>
      </c>
      <c r="BK1700" s="4" t="str">
        <f t="shared" si="2371"/>
        <v>BK$1690</v>
      </c>
      <c r="BL1700" s="4" t="str">
        <f t="shared" si="2371"/>
        <v>BL$1690</v>
      </c>
      <c r="BM1700" s="4" t="str">
        <f t="shared" si="2371"/>
        <v>BM$1690</v>
      </c>
      <c r="BN1700" s="4" t="str">
        <f t="shared" si="2371"/>
        <v>BN$1690</v>
      </c>
      <c r="BO1700" s="4" t="str">
        <f t="shared" si="2371"/>
        <v>BO$1690</v>
      </c>
      <c r="BP1700" s="4" t="str">
        <f t="shared" si="2371"/>
        <v>BP$1690</v>
      </c>
      <c r="BQ1700" s="4" t="str">
        <f t="shared" si="2371"/>
        <v>BQ$1690</v>
      </c>
      <c r="BR1700" s="4" t="str">
        <f t="shared" si="2371"/>
        <v>BR$1690</v>
      </c>
      <c r="BS1700" s="4" t="str">
        <f t="shared" si="2371"/>
        <v>BS$1690</v>
      </c>
      <c r="BT1700" s="4" t="str">
        <f t="shared" si="2371"/>
        <v>BT$1690</v>
      </c>
      <c r="BU1700" s="4" t="str">
        <f t="shared" si="2371"/>
        <v>BU$1690</v>
      </c>
      <c r="BV1700" s="4" t="str">
        <f t="shared" si="2371"/>
        <v>BV$1690</v>
      </c>
      <c r="BW1700" s="4" t="str">
        <f t="shared" si="2371"/>
        <v>BW$1690</v>
      </c>
      <c r="BX1700" s="4" t="str">
        <f t="shared" si="2371"/>
        <v>BX$1690</v>
      </c>
      <c r="BY1700" s="4" t="str">
        <f t="shared" si="2371"/>
        <v>BY$1690</v>
      </c>
      <c r="BZ1700" s="4" t="str">
        <f t="shared" si="2371"/>
        <v>BZ$1690</v>
      </c>
      <c r="CA1700" s="4" t="str">
        <f t="shared" si="2371"/>
        <v>CA$1690</v>
      </c>
      <c r="CB1700" s="4" t="str">
        <f t="shared" si="2371"/>
        <v>CB$1690</v>
      </c>
      <c r="CC1700" s="4" t="str">
        <f t="shared" si="2371"/>
        <v>CC$1690</v>
      </c>
      <c r="CD1700" s="4" t="str">
        <f t="shared" si="2371"/>
        <v>CD$1690</v>
      </c>
      <c r="CE1700" s="4" t="str">
        <f t="shared" ref="CE1700:CL1709" si="2372">ADDRESS(ROW(CE1690),COLUMN(CE1690),2)</f>
        <v>CE$1690</v>
      </c>
      <c r="CF1700" s="4" t="str">
        <f t="shared" si="2372"/>
        <v>CF$1690</v>
      </c>
      <c r="CG1700" s="4" t="str">
        <f t="shared" si="2372"/>
        <v>CG$1690</v>
      </c>
      <c r="CH1700" s="4" t="str">
        <f t="shared" si="2372"/>
        <v>CH$1690</v>
      </c>
      <c r="CI1700" s="4" t="str">
        <f t="shared" si="2372"/>
        <v>CI$1690</v>
      </c>
      <c r="CJ1700" s="4" t="str">
        <f t="shared" si="2372"/>
        <v>CJ$1690</v>
      </c>
      <c r="CK1700" s="4" t="str">
        <f t="shared" si="2372"/>
        <v>CK$1690</v>
      </c>
      <c r="CL1700" s="4" t="str">
        <f t="shared" si="2372"/>
        <v>CL$1690</v>
      </c>
      <c r="CN1700" s="60"/>
      <c r="CO1700" s="4" t="str">
        <f t="shared" ref="CO1700:DL1709" si="2373">ADDRESS(ROW(CO1690),COLUMN(CO1690),2)</f>
        <v>CO$1690</v>
      </c>
      <c r="CP1700" s="4" t="str">
        <f t="shared" si="2373"/>
        <v>CP$1690</v>
      </c>
      <c r="CQ1700" s="4" t="str">
        <f t="shared" si="2373"/>
        <v>CQ$1690</v>
      </c>
      <c r="CR1700" s="4" t="str">
        <f t="shared" si="2373"/>
        <v>CR$1690</v>
      </c>
      <c r="CS1700" s="4" t="str">
        <f t="shared" si="2373"/>
        <v>CS$1690</v>
      </c>
      <c r="CT1700" s="4" t="str">
        <f t="shared" si="2373"/>
        <v>CT$1690</v>
      </c>
      <c r="CU1700" s="4" t="str">
        <f t="shared" si="2373"/>
        <v>CU$1690</v>
      </c>
      <c r="CV1700" s="4" t="str">
        <f t="shared" si="2373"/>
        <v>CV$1690</v>
      </c>
      <c r="CW1700" s="4" t="str">
        <f t="shared" si="2373"/>
        <v>CW$1690</v>
      </c>
      <c r="CX1700" s="4" t="str">
        <f t="shared" si="2373"/>
        <v>CX$1690</v>
      </c>
      <c r="CY1700" s="4" t="str">
        <f t="shared" si="2373"/>
        <v>CY$1690</v>
      </c>
      <c r="CZ1700" s="4" t="str">
        <f t="shared" si="2373"/>
        <v>CZ$1690</v>
      </c>
      <c r="DA1700" s="4" t="str">
        <f t="shared" si="2373"/>
        <v>DA$1690</v>
      </c>
      <c r="DB1700" s="4" t="str">
        <f t="shared" si="2373"/>
        <v>DB$1690</v>
      </c>
      <c r="DC1700" s="4" t="str">
        <f t="shared" si="2373"/>
        <v>DC$1690</v>
      </c>
      <c r="DD1700" s="4" t="str">
        <f t="shared" si="2373"/>
        <v>DD$1690</v>
      </c>
      <c r="DE1700" s="4" t="str">
        <f t="shared" si="2373"/>
        <v>DE$1690</v>
      </c>
      <c r="DF1700" s="4" t="str">
        <f t="shared" si="2373"/>
        <v>DF$1690</v>
      </c>
      <c r="DG1700" s="4" t="str">
        <f t="shared" si="2373"/>
        <v>DG$1690</v>
      </c>
      <c r="DH1700" s="4" t="str">
        <f t="shared" si="2373"/>
        <v>DH$1690</v>
      </c>
      <c r="DI1700" s="4" t="str">
        <f t="shared" si="2373"/>
        <v>DI$1690</v>
      </c>
      <c r="DJ1700" s="4" t="str">
        <f t="shared" si="2373"/>
        <v>DJ$1690</v>
      </c>
      <c r="DK1700" s="4" t="str">
        <f t="shared" si="2373"/>
        <v>DK$1690</v>
      </c>
      <c r="DL1700" s="4" t="str">
        <f t="shared" si="2373"/>
        <v>DL$1690</v>
      </c>
    </row>
    <row r="1701" spans="1:116" x14ac:dyDescent="0.4">
      <c r="B1701" t="s">
        <v>332</v>
      </c>
      <c r="D1701" t="s">
        <v>529</v>
      </c>
      <c r="E1701" s="8" t="str">
        <f>ROW()&amp;" "&amp;D1701</f>
        <v>1701 FCCA-F</v>
      </c>
      <c r="G1701" s="136" t="str">
        <f>G1688</f>
        <v>Secondary volume driver</v>
      </c>
      <c r="H1701" s="12"/>
      <c r="I1701" s="60"/>
      <c r="J1701" s="60"/>
      <c r="K1701" s="15"/>
      <c r="L1701" s="15"/>
      <c r="M1701" s="15"/>
      <c r="N1701" s="15"/>
      <c r="O1701" s="15"/>
      <c r="P1701" s="15"/>
      <c r="R1701" s="15"/>
      <c r="S1701" s="179" t="str">
        <f t="shared" ref="S1701:AX1710" si="2374">S1688</f>
        <v>S$19</v>
      </c>
      <c r="T1701" s="179" t="str">
        <f t="shared" si="2374"/>
        <v>T$19</v>
      </c>
      <c r="U1701" s="179" t="str">
        <f t="shared" si="2374"/>
        <v>U$19</v>
      </c>
      <c r="V1701" s="179" t="str">
        <f t="shared" si="2374"/>
        <v>V$19</v>
      </c>
      <c r="W1701" s="179" t="str">
        <f t="shared" si="2374"/>
        <v>W$19</v>
      </c>
      <c r="X1701" s="179" t="str">
        <f t="shared" si="2374"/>
        <v>X$19</v>
      </c>
      <c r="Y1701" s="179" t="str">
        <f t="shared" si="2374"/>
        <v>Y$19</v>
      </c>
      <c r="Z1701" s="179" t="str">
        <f t="shared" si="2374"/>
        <v>Z$19</v>
      </c>
      <c r="AA1701" s="179" t="str">
        <f t="shared" si="2374"/>
        <v>AA$19</v>
      </c>
      <c r="AB1701" s="179" t="str">
        <f t="shared" si="2374"/>
        <v>AB$19</v>
      </c>
      <c r="AC1701" s="179" t="str">
        <f t="shared" si="2374"/>
        <v>AC$19</v>
      </c>
      <c r="AD1701" s="179" t="str">
        <f t="shared" si="2374"/>
        <v>AD$19</v>
      </c>
      <c r="AE1701" s="179" t="str">
        <f t="shared" si="2374"/>
        <v>AE$19</v>
      </c>
      <c r="AF1701" s="179" t="str">
        <f t="shared" si="2374"/>
        <v>AF$19</v>
      </c>
      <c r="AG1701" s="179" t="str">
        <f t="shared" si="2374"/>
        <v>AG$19</v>
      </c>
      <c r="AH1701" s="179" t="str">
        <f t="shared" si="2374"/>
        <v>AH$19</v>
      </c>
      <c r="AI1701" s="179" t="str">
        <f t="shared" si="2374"/>
        <v>AI$19</v>
      </c>
      <c r="AJ1701" s="179" t="str">
        <f t="shared" si="2374"/>
        <v>AJ$19</v>
      </c>
      <c r="AK1701" s="179" t="str">
        <f t="shared" si="2374"/>
        <v>AK$19</v>
      </c>
      <c r="AL1701" s="179" t="str">
        <f t="shared" si="2374"/>
        <v>AL$19</v>
      </c>
      <c r="AM1701" s="179" t="str">
        <f t="shared" si="2374"/>
        <v>AM$19</v>
      </c>
      <c r="AN1701" s="179" t="str">
        <f t="shared" si="2374"/>
        <v>AN$19</v>
      </c>
      <c r="AO1701" s="179" t="str">
        <f t="shared" si="2374"/>
        <v>AO$19</v>
      </c>
      <c r="AP1701" s="179" t="str">
        <f t="shared" si="2374"/>
        <v>AP$19</v>
      </c>
      <c r="AQ1701" s="179" t="str">
        <f t="shared" si="2374"/>
        <v>AQ$19</v>
      </c>
      <c r="AR1701" s="179" t="str">
        <f t="shared" si="2374"/>
        <v>AR$19</v>
      </c>
      <c r="AS1701" s="179" t="str">
        <f t="shared" si="2374"/>
        <v>AS$19</v>
      </c>
      <c r="AT1701" s="179" t="str">
        <f t="shared" si="2374"/>
        <v>AT$19</v>
      </c>
      <c r="AU1701" s="179" t="str">
        <f t="shared" si="2374"/>
        <v>AU$19</v>
      </c>
      <c r="AV1701" s="179" t="str">
        <f t="shared" si="2374"/>
        <v>AV$19</v>
      </c>
      <c r="AW1701" s="179" t="str">
        <f t="shared" si="2374"/>
        <v>AW$19</v>
      </c>
      <c r="AX1701" s="179" t="str">
        <f t="shared" si="2374"/>
        <v>AX$19</v>
      </c>
      <c r="AY1701" s="179" t="str">
        <f t="shared" ref="AY1701:CD1710" si="2375">AY1688</f>
        <v>AY$19</v>
      </c>
      <c r="AZ1701" s="179" t="str">
        <f t="shared" si="2375"/>
        <v>AZ$19</v>
      </c>
      <c r="BA1701" s="179" t="str">
        <f t="shared" si="2375"/>
        <v>BA$19</v>
      </c>
      <c r="BB1701" s="179" t="str">
        <f t="shared" si="2375"/>
        <v>BB$19</v>
      </c>
      <c r="BC1701" s="179" t="str">
        <f t="shared" si="2375"/>
        <v>BC$19</v>
      </c>
      <c r="BD1701" s="179" t="str">
        <f t="shared" si="2375"/>
        <v>BD$19</v>
      </c>
      <c r="BE1701" s="179" t="str">
        <f t="shared" si="2375"/>
        <v>BE$19</v>
      </c>
      <c r="BF1701" s="179" t="str">
        <f t="shared" si="2375"/>
        <v>BF$19</v>
      </c>
      <c r="BG1701" s="179" t="str">
        <f t="shared" si="2375"/>
        <v>BG$19</v>
      </c>
      <c r="BH1701" s="179" t="str">
        <f t="shared" si="2375"/>
        <v>BH$19</v>
      </c>
      <c r="BI1701" s="179" t="str">
        <f t="shared" si="2375"/>
        <v>BI$19</v>
      </c>
      <c r="BJ1701" s="179" t="str">
        <f t="shared" si="2375"/>
        <v>BJ$19</v>
      </c>
      <c r="BK1701" s="179" t="str">
        <f t="shared" si="2375"/>
        <v>BK$19</v>
      </c>
      <c r="BL1701" s="179" t="str">
        <f t="shared" si="2375"/>
        <v>BL$19</v>
      </c>
      <c r="BM1701" s="179" t="str">
        <f t="shared" si="2375"/>
        <v>BM$19</v>
      </c>
      <c r="BN1701" s="179" t="str">
        <f t="shared" si="2375"/>
        <v>BN$19</v>
      </c>
      <c r="BO1701" s="179" t="str">
        <f t="shared" si="2375"/>
        <v>BO$19</v>
      </c>
      <c r="BP1701" s="179" t="str">
        <f t="shared" si="2375"/>
        <v>BP$19</v>
      </c>
      <c r="BQ1701" s="179" t="str">
        <f t="shared" si="2375"/>
        <v>BQ$19</v>
      </c>
      <c r="BR1701" s="179" t="str">
        <f t="shared" si="2375"/>
        <v>BR$19</v>
      </c>
      <c r="BS1701" s="179" t="str">
        <f t="shared" si="2375"/>
        <v>BS$19</v>
      </c>
      <c r="BT1701" s="179" t="str">
        <f t="shared" si="2375"/>
        <v>BT$19</v>
      </c>
      <c r="BU1701" s="179" t="str">
        <f t="shared" si="2375"/>
        <v>BU$19</v>
      </c>
      <c r="BV1701" s="179" t="str">
        <f t="shared" si="2375"/>
        <v>BV$19</v>
      </c>
      <c r="BW1701" s="179" t="str">
        <f t="shared" si="2375"/>
        <v>BW$19</v>
      </c>
      <c r="BX1701" s="179" t="str">
        <f t="shared" si="2375"/>
        <v>BX$19</v>
      </c>
      <c r="BY1701" s="179" t="str">
        <f t="shared" si="2375"/>
        <v>BY$19</v>
      </c>
      <c r="BZ1701" s="179" t="str">
        <f t="shared" si="2375"/>
        <v>BZ$19</v>
      </c>
      <c r="CA1701" s="179" t="str">
        <f t="shared" si="2375"/>
        <v>CA$19</v>
      </c>
      <c r="CB1701" s="179" t="str">
        <f t="shared" si="2375"/>
        <v>CB$19</v>
      </c>
      <c r="CC1701" s="179" t="str">
        <f t="shared" si="2375"/>
        <v>CC$19</v>
      </c>
      <c r="CD1701" s="179" t="str">
        <f t="shared" si="2375"/>
        <v>CD$19</v>
      </c>
      <c r="CE1701" s="179" t="str">
        <f t="shared" ref="CE1701:CL1710" si="2376">CE1688</f>
        <v>CE$19</v>
      </c>
      <c r="CF1701" s="179" t="str">
        <f t="shared" si="2376"/>
        <v>CF$19</v>
      </c>
      <c r="CG1701" s="179" t="str">
        <f t="shared" si="2376"/>
        <v>CG$19</v>
      </c>
      <c r="CH1701" s="179" t="str">
        <f t="shared" si="2376"/>
        <v>CH$19</v>
      </c>
      <c r="CI1701" s="179" t="str">
        <f t="shared" si="2376"/>
        <v>CI$19</v>
      </c>
      <c r="CJ1701" s="179" t="str">
        <f t="shared" si="2376"/>
        <v>CJ$19</v>
      </c>
      <c r="CK1701" s="179" t="str">
        <f t="shared" si="2376"/>
        <v>CK$19</v>
      </c>
      <c r="CL1701" s="179" t="str">
        <f t="shared" si="2376"/>
        <v>CL$19</v>
      </c>
      <c r="CN1701" s="60"/>
      <c r="CO1701" s="179" t="str">
        <f t="shared" ref="CO1701:DL1710" si="2377">CO1688</f>
        <v>CO$19</v>
      </c>
      <c r="CP1701" s="179" t="str">
        <f t="shared" si="2377"/>
        <v>CP$19</v>
      </c>
      <c r="CQ1701" s="179" t="str">
        <f t="shared" si="2377"/>
        <v>CQ$19</v>
      </c>
      <c r="CR1701" s="179" t="str">
        <f t="shared" si="2377"/>
        <v>CR$19</v>
      </c>
      <c r="CS1701" s="179" t="str">
        <f t="shared" si="2377"/>
        <v>CS$19</v>
      </c>
      <c r="CT1701" s="179" t="str">
        <f t="shared" si="2377"/>
        <v>CT$19</v>
      </c>
      <c r="CU1701" s="179" t="str">
        <f t="shared" si="2377"/>
        <v>CU$19</v>
      </c>
      <c r="CV1701" s="179" t="str">
        <f t="shared" si="2377"/>
        <v>CV$19</v>
      </c>
      <c r="CW1701" s="179" t="str">
        <f t="shared" si="2377"/>
        <v>CW$19</v>
      </c>
      <c r="CX1701" s="179" t="str">
        <f t="shared" si="2377"/>
        <v>CX$19</v>
      </c>
      <c r="CY1701" s="179" t="str">
        <f t="shared" si="2377"/>
        <v>CY$19</v>
      </c>
      <c r="CZ1701" s="179" t="str">
        <f t="shared" si="2377"/>
        <v>CZ$19</v>
      </c>
      <c r="DA1701" s="179" t="str">
        <f t="shared" si="2377"/>
        <v>DA$19</v>
      </c>
      <c r="DB1701" s="179" t="str">
        <f t="shared" si="2377"/>
        <v>DB$19</v>
      </c>
      <c r="DC1701" s="179" t="str">
        <f t="shared" si="2377"/>
        <v>DC$19</v>
      </c>
      <c r="DD1701" s="179" t="str">
        <f t="shared" si="2377"/>
        <v>DD$19</v>
      </c>
      <c r="DE1701" s="179" t="str">
        <f t="shared" si="2377"/>
        <v>DE$19</v>
      </c>
      <c r="DF1701" s="179" t="str">
        <f t="shared" si="2377"/>
        <v>DF$19</v>
      </c>
      <c r="DG1701" s="179" t="str">
        <f t="shared" si="2377"/>
        <v>DG$19</v>
      </c>
      <c r="DH1701" s="179" t="str">
        <f t="shared" si="2377"/>
        <v>DH$19</v>
      </c>
      <c r="DI1701" s="179" t="str">
        <f t="shared" si="2377"/>
        <v>DI$19</v>
      </c>
      <c r="DJ1701" s="179" t="str">
        <f t="shared" si="2377"/>
        <v>DJ$19</v>
      </c>
      <c r="DK1701" s="179" t="str">
        <f t="shared" si="2377"/>
        <v>DK$19</v>
      </c>
      <c r="DL1701" s="179" t="str">
        <f t="shared" si="2377"/>
        <v>DL$19</v>
      </c>
    </row>
    <row r="1702" spans="1:116" x14ac:dyDescent="0.4">
      <c r="E1702" s="8"/>
      <c r="G1702" s="136"/>
      <c r="H1702" s="12"/>
      <c r="I1702" s="60"/>
      <c r="J1702" s="60"/>
      <c r="K1702" s="15"/>
      <c r="L1702" s="15"/>
      <c r="M1702" s="15"/>
      <c r="N1702" s="15"/>
      <c r="O1702" s="15"/>
      <c r="P1702" s="15"/>
      <c r="R1702" s="15"/>
      <c r="S1702" s="179"/>
      <c r="T1702" s="179"/>
      <c r="U1702" s="179"/>
      <c r="V1702" s="179"/>
      <c r="W1702" s="179"/>
      <c r="X1702" s="179"/>
      <c r="Y1702" s="179"/>
      <c r="Z1702" s="179"/>
      <c r="AA1702" s="179"/>
      <c r="AB1702" s="179"/>
      <c r="AC1702" s="179"/>
      <c r="AD1702" s="179"/>
      <c r="AE1702" s="179"/>
      <c r="AF1702" s="179"/>
      <c r="AG1702" s="179"/>
      <c r="AH1702" s="179"/>
      <c r="AI1702" s="179"/>
      <c r="AJ1702" s="179"/>
      <c r="AK1702" s="179"/>
      <c r="AL1702" s="179"/>
      <c r="AM1702" s="179"/>
      <c r="AN1702" s="179"/>
      <c r="AO1702" s="179"/>
      <c r="AP1702" s="179"/>
      <c r="AQ1702" s="179"/>
      <c r="AR1702" s="179"/>
      <c r="AS1702" s="179"/>
      <c r="AT1702" s="179"/>
      <c r="AU1702" s="179"/>
      <c r="AV1702" s="179"/>
      <c r="AW1702" s="179"/>
      <c r="AX1702" s="179"/>
      <c r="AY1702" s="179"/>
      <c r="AZ1702" s="179"/>
      <c r="BA1702" s="179"/>
      <c r="BB1702" s="179"/>
      <c r="BC1702" s="179"/>
      <c r="BD1702" s="179"/>
      <c r="BE1702" s="179"/>
      <c r="BF1702" s="179"/>
      <c r="BG1702" s="179"/>
      <c r="BH1702" s="179"/>
      <c r="BI1702" s="179"/>
      <c r="BJ1702" s="179"/>
      <c r="BK1702" s="179"/>
      <c r="BL1702" s="179"/>
      <c r="BM1702" s="179"/>
      <c r="BN1702" s="179"/>
      <c r="BO1702" s="179"/>
      <c r="BP1702" s="179"/>
      <c r="BQ1702" s="179"/>
      <c r="BR1702" s="179"/>
      <c r="BS1702" s="179"/>
      <c r="BT1702" s="179"/>
      <c r="BU1702" s="179"/>
      <c r="BV1702" s="179"/>
      <c r="BW1702" s="179"/>
      <c r="BX1702" s="179"/>
      <c r="BY1702" s="179"/>
      <c r="BZ1702" s="179"/>
      <c r="CA1702" s="179"/>
      <c r="CB1702" s="179"/>
      <c r="CC1702" s="179"/>
      <c r="CD1702" s="179"/>
      <c r="CE1702" s="179"/>
      <c r="CF1702" s="179"/>
      <c r="CG1702" s="179"/>
      <c r="CH1702" s="179"/>
      <c r="CI1702" s="179"/>
      <c r="CJ1702" s="179"/>
      <c r="CK1702" s="179"/>
      <c r="CL1702" s="179"/>
      <c r="CN1702" s="60"/>
      <c r="CO1702" s="179"/>
      <c r="CP1702" s="179"/>
      <c r="CQ1702" s="179"/>
      <c r="CR1702" s="179"/>
      <c r="CS1702" s="179"/>
      <c r="CT1702" s="179"/>
      <c r="CU1702" s="179"/>
      <c r="CV1702" s="179"/>
      <c r="CW1702" s="179"/>
      <c r="CX1702" s="179"/>
      <c r="CY1702" s="179"/>
      <c r="CZ1702" s="179"/>
      <c r="DA1702" s="179"/>
      <c r="DB1702" s="179"/>
      <c r="DC1702" s="179"/>
      <c r="DD1702" s="179"/>
      <c r="DE1702" s="179"/>
      <c r="DF1702" s="179"/>
      <c r="DG1702" s="179"/>
      <c r="DH1702" s="179"/>
      <c r="DI1702" s="179"/>
      <c r="DJ1702" s="179"/>
      <c r="DK1702" s="179"/>
      <c r="DL1702" s="179"/>
    </row>
    <row r="1703" spans="1:116" x14ac:dyDescent="0.4">
      <c r="A1703" s="174"/>
      <c r="E1703" s="8"/>
      <c r="G1703" s="175" t="s">
        <v>490</v>
      </c>
      <c r="H1703" s="174"/>
      <c r="I1703" s="176"/>
      <c r="J1703" s="176"/>
      <c r="K1703" s="197"/>
      <c r="L1703" s="197"/>
      <c r="M1703" s="197"/>
      <c r="N1703" s="197"/>
      <c r="O1703" s="197"/>
      <c r="P1703" s="197"/>
      <c r="R1703" s="198"/>
      <c r="S1703" s="174"/>
      <c r="T1703" s="174"/>
      <c r="U1703" s="174"/>
      <c r="V1703" s="174"/>
      <c r="W1703" s="174"/>
      <c r="X1703" s="174"/>
      <c r="Y1703" s="174"/>
      <c r="Z1703" s="174"/>
      <c r="AA1703" s="174"/>
      <c r="AB1703" s="174"/>
      <c r="AC1703" s="174"/>
      <c r="AD1703" s="174"/>
      <c r="AE1703" s="174"/>
      <c r="AF1703" s="174"/>
      <c r="AG1703" s="174"/>
      <c r="AH1703" s="174"/>
      <c r="AI1703" s="174"/>
      <c r="AJ1703" s="174"/>
      <c r="AK1703" s="174"/>
      <c r="AL1703" s="174"/>
      <c r="AM1703" s="174"/>
      <c r="AN1703" s="174"/>
      <c r="AO1703" s="174"/>
      <c r="AP1703" s="174"/>
      <c r="AQ1703" s="174"/>
      <c r="AR1703" s="174"/>
      <c r="AS1703" s="174"/>
      <c r="AT1703" s="174"/>
      <c r="AU1703" s="174"/>
      <c r="AV1703" s="174"/>
      <c r="AW1703" s="174"/>
      <c r="AX1703" s="174"/>
      <c r="AY1703" s="174"/>
      <c r="AZ1703" s="174"/>
      <c r="BA1703" s="174"/>
      <c r="BB1703" s="174"/>
      <c r="BC1703" s="174"/>
      <c r="BD1703" s="174"/>
      <c r="BE1703" s="174"/>
      <c r="BF1703" s="174"/>
      <c r="BG1703" s="174"/>
      <c r="BH1703" s="174"/>
      <c r="BI1703" s="174"/>
      <c r="BJ1703" s="174"/>
      <c r="BK1703" s="174"/>
      <c r="BL1703" s="174"/>
      <c r="BM1703" s="174"/>
      <c r="BN1703" s="174"/>
      <c r="BO1703" s="174"/>
      <c r="BP1703" s="174"/>
      <c r="BQ1703" s="174"/>
      <c r="BR1703" s="174"/>
      <c r="BS1703" s="174"/>
      <c r="BT1703" s="174"/>
      <c r="BU1703" s="174"/>
      <c r="BV1703" s="174"/>
      <c r="BW1703" s="174"/>
      <c r="BX1703" s="174"/>
      <c r="BY1703" s="174"/>
      <c r="BZ1703" s="174"/>
      <c r="CA1703" s="174"/>
      <c r="CB1703" s="174"/>
      <c r="CC1703" s="174"/>
      <c r="CD1703" s="174"/>
      <c r="CE1703" s="174"/>
      <c r="CF1703" s="174"/>
      <c r="CG1703" s="174"/>
      <c r="CH1703" s="174"/>
      <c r="CI1703" s="174"/>
      <c r="CJ1703" s="174"/>
      <c r="CK1703" s="174"/>
      <c r="CL1703" s="174"/>
      <c r="CN1703" s="176"/>
      <c r="CO1703" s="174"/>
      <c r="CP1703" s="174"/>
      <c r="CQ1703" s="174"/>
      <c r="CR1703" s="174"/>
      <c r="CS1703" s="174"/>
      <c r="CT1703" s="174"/>
      <c r="CU1703" s="174"/>
      <c r="CV1703" s="174"/>
      <c r="CW1703" s="174"/>
      <c r="CX1703" s="174"/>
      <c r="CY1703" s="174"/>
      <c r="CZ1703" s="174"/>
      <c r="DA1703" s="174"/>
      <c r="DB1703" s="174"/>
      <c r="DC1703" s="174"/>
      <c r="DD1703" s="174"/>
      <c r="DE1703" s="174"/>
      <c r="DF1703" s="174"/>
      <c r="DG1703" s="174"/>
      <c r="DH1703" s="174"/>
      <c r="DI1703" s="174"/>
      <c r="DJ1703" s="174"/>
      <c r="DK1703" s="174"/>
      <c r="DL1703" s="174"/>
    </row>
    <row r="1704" spans="1:116" x14ac:dyDescent="0.4">
      <c r="A1704" s="174"/>
      <c r="E1704" s="8"/>
      <c r="G1704" s="175" t="s">
        <v>492</v>
      </c>
      <c r="H1704" s="174"/>
      <c r="I1704" s="176"/>
      <c r="J1704" s="176"/>
      <c r="K1704" s="197"/>
      <c r="L1704" s="197"/>
      <c r="M1704" s="197"/>
      <c r="N1704" s="197"/>
      <c r="O1704" s="197"/>
      <c r="P1704" s="197"/>
      <c r="R1704" s="198"/>
      <c r="S1704" s="174"/>
      <c r="T1704" s="174"/>
      <c r="U1704" s="174"/>
      <c r="V1704" s="174"/>
      <c r="W1704" s="174"/>
      <c r="X1704" s="174"/>
      <c r="Y1704" s="174"/>
      <c r="Z1704" s="174"/>
      <c r="AA1704" s="174"/>
      <c r="AB1704" s="174"/>
      <c r="AC1704" s="174"/>
      <c r="AD1704" s="174"/>
      <c r="AE1704" s="174"/>
      <c r="AF1704" s="174"/>
      <c r="AG1704" s="174"/>
      <c r="AH1704" s="174"/>
      <c r="AI1704" s="174"/>
      <c r="AJ1704" s="174"/>
      <c r="AK1704" s="174"/>
      <c r="AL1704" s="174"/>
      <c r="AM1704" s="174"/>
      <c r="AN1704" s="174"/>
      <c r="AO1704" s="174"/>
      <c r="AP1704" s="174"/>
      <c r="AQ1704" s="174"/>
      <c r="AR1704" s="174"/>
      <c r="AS1704" s="174"/>
      <c r="AT1704" s="174"/>
      <c r="AU1704" s="174"/>
      <c r="AV1704" s="174"/>
      <c r="AW1704" s="174"/>
      <c r="AX1704" s="174"/>
      <c r="AY1704" s="174"/>
      <c r="AZ1704" s="174"/>
      <c r="BA1704" s="174"/>
      <c r="BB1704" s="174"/>
      <c r="BC1704" s="174"/>
      <c r="BD1704" s="174"/>
      <c r="BE1704" s="174"/>
      <c r="BF1704" s="174"/>
      <c r="BG1704" s="174"/>
      <c r="BH1704" s="174"/>
      <c r="BI1704" s="174"/>
      <c r="BJ1704" s="174"/>
      <c r="BK1704" s="174"/>
      <c r="BL1704" s="174"/>
      <c r="BM1704" s="174"/>
      <c r="BN1704" s="174"/>
      <c r="BO1704" s="174"/>
      <c r="BP1704" s="174"/>
      <c r="BQ1704" s="174"/>
      <c r="BR1704" s="174"/>
      <c r="BS1704" s="174"/>
      <c r="BT1704" s="174"/>
      <c r="BU1704" s="174"/>
      <c r="BV1704" s="174"/>
      <c r="BW1704" s="174"/>
      <c r="BX1704" s="174"/>
      <c r="BY1704" s="174"/>
      <c r="BZ1704" s="174"/>
      <c r="CA1704" s="174"/>
      <c r="CB1704" s="174"/>
      <c r="CC1704" s="174"/>
      <c r="CD1704" s="174"/>
      <c r="CE1704" s="174"/>
      <c r="CF1704" s="174"/>
      <c r="CG1704" s="174"/>
      <c r="CH1704" s="174"/>
      <c r="CI1704" s="174"/>
      <c r="CJ1704" s="174"/>
      <c r="CK1704" s="174"/>
      <c r="CL1704" s="174"/>
      <c r="CN1704" s="176"/>
      <c r="CO1704" s="174"/>
      <c r="CP1704" s="174"/>
      <c r="CQ1704" s="174"/>
      <c r="CR1704" s="174"/>
      <c r="CS1704" s="174"/>
      <c r="CT1704" s="174"/>
      <c r="CU1704" s="174"/>
      <c r="CV1704" s="174"/>
      <c r="CW1704" s="174"/>
      <c r="CX1704" s="174"/>
      <c r="CY1704" s="174"/>
      <c r="CZ1704" s="174"/>
      <c r="DA1704" s="174"/>
      <c r="DB1704" s="174"/>
      <c r="DC1704" s="174"/>
      <c r="DD1704" s="174"/>
      <c r="DE1704" s="174"/>
      <c r="DF1704" s="174"/>
      <c r="DG1704" s="174"/>
      <c r="DH1704" s="174"/>
      <c r="DI1704" s="174"/>
      <c r="DJ1704" s="174"/>
      <c r="DK1704" s="174"/>
      <c r="DL1704" s="174"/>
    </row>
    <row r="1705" spans="1:116" x14ac:dyDescent="0.4">
      <c r="A1705" s="174"/>
      <c r="E1705" s="8"/>
      <c r="G1705" s="175" t="s">
        <v>461</v>
      </c>
      <c r="H1705" s="174"/>
      <c r="I1705" s="176"/>
      <c r="J1705" s="176"/>
      <c r="K1705" s="197"/>
      <c r="L1705" s="197"/>
      <c r="M1705" s="197"/>
      <c r="N1705" s="197"/>
      <c r="O1705" s="197"/>
      <c r="P1705" s="197"/>
      <c r="R1705" s="198"/>
      <c r="S1705" s="199" t="str">
        <f t="shared" ref="S1705:CD1705" si="2378">S$20</f>
        <v>S$16</v>
      </c>
      <c r="T1705" s="199" t="str">
        <f t="shared" si="2378"/>
        <v>T$16</v>
      </c>
      <c r="U1705" s="199" t="str">
        <f t="shared" si="2378"/>
        <v>U$16</v>
      </c>
      <c r="V1705" s="199" t="str">
        <f t="shared" si="2378"/>
        <v>V$16</v>
      </c>
      <c r="W1705" s="199" t="str">
        <f t="shared" si="2378"/>
        <v>W$16</v>
      </c>
      <c r="X1705" s="199" t="str">
        <f t="shared" si="2378"/>
        <v>X$16</v>
      </c>
      <c r="Y1705" s="199" t="str">
        <f t="shared" si="2378"/>
        <v>Y$16</v>
      </c>
      <c r="Z1705" s="199" t="str">
        <f t="shared" si="2378"/>
        <v>Z$16</v>
      </c>
      <c r="AA1705" s="199" t="str">
        <f t="shared" si="2378"/>
        <v>AA$16</v>
      </c>
      <c r="AB1705" s="199" t="str">
        <f t="shared" si="2378"/>
        <v>AB$16</v>
      </c>
      <c r="AC1705" s="199" t="str">
        <f t="shared" si="2378"/>
        <v>AC$16</v>
      </c>
      <c r="AD1705" s="199" t="str">
        <f t="shared" si="2378"/>
        <v>AD$16</v>
      </c>
      <c r="AE1705" s="199" t="str">
        <f t="shared" si="2378"/>
        <v>AE$16</v>
      </c>
      <c r="AF1705" s="199" t="str">
        <f t="shared" si="2378"/>
        <v>AF$16</v>
      </c>
      <c r="AG1705" s="199" t="str">
        <f t="shared" si="2378"/>
        <v>AG$16</v>
      </c>
      <c r="AH1705" s="199" t="str">
        <f t="shared" si="2378"/>
        <v>AH$16</v>
      </c>
      <c r="AI1705" s="199" t="str">
        <f t="shared" si="2378"/>
        <v>AI$16</v>
      </c>
      <c r="AJ1705" s="199" t="str">
        <f t="shared" si="2378"/>
        <v>AJ$16</v>
      </c>
      <c r="AK1705" s="199" t="str">
        <f t="shared" si="2378"/>
        <v>AK$16</v>
      </c>
      <c r="AL1705" s="199" t="str">
        <f t="shared" si="2378"/>
        <v>AL$16</v>
      </c>
      <c r="AM1705" s="199" t="str">
        <f t="shared" si="2378"/>
        <v>AM$16</v>
      </c>
      <c r="AN1705" s="199" t="str">
        <f t="shared" si="2378"/>
        <v>AN$16</v>
      </c>
      <c r="AO1705" s="199" t="str">
        <f t="shared" si="2378"/>
        <v>AO$16</v>
      </c>
      <c r="AP1705" s="199" t="str">
        <f t="shared" si="2378"/>
        <v>AP$16</v>
      </c>
      <c r="AQ1705" s="199" t="str">
        <f t="shared" si="2378"/>
        <v>AQ$16</v>
      </c>
      <c r="AR1705" s="199" t="str">
        <f t="shared" si="2378"/>
        <v>AR$16</v>
      </c>
      <c r="AS1705" s="199" t="str">
        <f t="shared" si="2378"/>
        <v>AS$16</v>
      </c>
      <c r="AT1705" s="199" t="str">
        <f t="shared" si="2378"/>
        <v>AT$16</v>
      </c>
      <c r="AU1705" s="199" t="str">
        <f t="shared" si="2378"/>
        <v>AU$16</v>
      </c>
      <c r="AV1705" s="199" t="str">
        <f t="shared" si="2378"/>
        <v>AV$16</v>
      </c>
      <c r="AW1705" s="199" t="str">
        <f t="shared" si="2378"/>
        <v>AW$16</v>
      </c>
      <c r="AX1705" s="199" t="str">
        <f t="shared" si="2378"/>
        <v>AX$16</v>
      </c>
      <c r="AY1705" s="199" t="str">
        <f t="shared" si="2378"/>
        <v>AY$16</v>
      </c>
      <c r="AZ1705" s="199" t="str">
        <f t="shared" si="2378"/>
        <v>AZ$16</v>
      </c>
      <c r="BA1705" s="199" t="str">
        <f t="shared" si="2378"/>
        <v>BA$16</v>
      </c>
      <c r="BB1705" s="199" t="str">
        <f t="shared" si="2378"/>
        <v>BB$16</v>
      </c>
      <c r="BC1705" s="199" t="str">
        <f t="shared" si="2378"/>
        <v>BC$16</v>
      </c>
      <c r="BD1705" s="199" t="str">
        <f t="shared" si="2378"/>
        <v>BD$16</v>
      </c>
      <c r="BE1705" s="199" t="str">
        <f t="shared" si="2378"/>
        <v>BE$16</v>
      </c>
      <c r="BF1705" s="199" t="str">
        <f t="shared" si="2378"/>
        <v>BF$16</v>
      </c>
      <c r="BG1705" s="199" t="str">
        <f t="shared" si="2378"/>
        <v>BG$16</v>
      </c>
      <c r="BH1705" s="199" t="str">
        <f t="shared" si="2378"/>
        <v>BH$16</v>
      </c>
      <c r="BI1705" s="199" t="str">
        <f t="shared" si="2378"/>
        <v>BI$16</v>
      </c>
      <c r="BJ1705" s="199" t="str">
        <f t="shared" si="2378"/>
        <v>BJ$16</v>
      </c>
      <c r="BK1705" s="199" t="str">
        <f t="shared" si="2378"/>
        <v>BK$16</v>
      </c>
      <c r="BL1705" s="199" t="str">
        <f t="shared" si="2378"/>
        <v>BL$16</v>
      </c>
      <c r="BM1705" s="199" t="str">
        <f t="shared" si="2378"/>
        <v>BM$16</v>
      </c>
      <c r="BN1705" s="199" t="str">
        <f t="shared" si="2378"/>
        <v>BN$16</v>
      </c>
      <c r="BO1705" s="199" t="str">
        <f t="shared" si="2378"/>
        <v>BO$16</v>
      </c>
      <c r="BP1705" s="199" t="str">
        <f t="shared" si="2378"/>
        <v>BP$16</v>
      </c>
      <c r="BQ1705" s="199" t="str">
        <f t="shared" si="2378"/>
        <v>BQ$16</v>
      </c>
      <c r="BR1705" s="199" t="str">
        <f t="shared" si="2378"/>
        <v>BR$16</v>
      </c>
      <c r="BS1705" s="199" t="str">
        <f t="shared" si="2378"/>
        <v>BS$16</v>
      </c>
      <c r="BT1705" s="199" t="str">
        <f t="shared" si="2378"/>
        <v>BT$16</v>
      </c>
      <c r="BU1705" s="199" t="str">
        <f t="shared" si="2378"/>
        <v>BU$16</v>
      </c>
      <c r="BV1705" s="199" t="str">
        <f t="shared" si="2378"/>
        <v>BV$16</v>
      </c>
      <c r="BW1705" s="199" t="str">
        <f t="shared" si="2378"/>
        <v>BW$16</v>
      </c>
      <c r="BX1705" s="199" t="str">
        <f t="shared" si="2378"/>
        <v>BX$16</v>
      </c>
      <c r="BY1705" s="199" t="str">
        <f t="shared" si="2378"/>
        <v>BY$16</v>
      </c>
      <c r="BZ1705" s="199" t="str">
        <f t="shared" si="2378"/>
        <v>BZ$16</v>
      </c>
      <c r="CA1705" s="199" t="str">
        <f t="shared" si="2378"/>
        <v>CA$16</v>
      </c>
      <c r="CB1705" s="199" t="str">
        <f t="shared" si="2378"/>
        <v>CB$16</v>
      </c>
      <c r="CC1705" s="199" t="str">
        <f t="shared" si="2378"/>
        <v>CC$16</v>
      </c>
      <c r="CD1705" s="199" t="str">
        <f t="shared" si="2378"/>
        <v>CD$16</v>
      </c>
      <c r="CE1705" s="199" t="str">
        <f t="shared" ref="CE1705:CL1705" si="2379">CE$20</f>
        <v>CE$16</v>
      </c>
      <c r="CF1705" s="199" t="str">
        <f t="shared" si="2379"/>
        <v>CF$16</v>
      </c>
      <c r="CG1705" s="199" t="str">
        <f t="shared" si="2379"/>
        <v>CG$16</v>
      </c>
      <c r="CH1705" s="199" t="str">
        <f t="shared" si="2379"/>
        <v>CH$16</v>
      </c>
      <c r="CI1705" s="199" t="str">
        <f t="shared" si="2379"/>
        <v>CI$16</v>
      </c>
      <c r="CJ1705" s="199" t="str">
        <f t="shared" si="2379"/>
        <v>CJ$16</v>
      </c>
      <c r="CK1705" s="199" t="str">
        <f t="shared" si="2379"/>
        <v>CK$16</v>
      </c>
      <c r="CL1705" s="199" t="str">
        <f t="shared" si="2379"/>
        <v>CL$16</v>
      </c>
      <c r="CN1705" s="176"/>
      <c r="CO1705" s="199" t="str">
        <f t="shared" ref="CO1705:DL1705" si="2380">CO$20</f>
        <v>CO$16</v>
      </c>
      <c r="CP1705" s="199" t="str">
        <f t="shared" si="2380"/>
        <v>CP$16</v>
      </c>
      <c r="CQ1705" s="199" t="str">
        <f t="shared" si="2380"/>
        <v>CQ$16</v>
      </c>
      <c r="CR1705" s="199" t="str">
        <f t="shared" si="2380"/>
        <v>CR$16</v>
      </c>
      <c r="CS1705" s="199" t="str">
        <f t="shared" si="2380"/>
        <v>CS$16</v>
      </c>
      <c r="CT1705" s="199" t="str">
        <f t="shared" si="2380"/>
        <v>CT$16</v>
      </c>
      <c r="CU1705" s="199" t="str">
        <f t="shared" si="2380"/>
        <v>CU$16</v>
      </c>
      <c r="CV1705" s="199" t="str">
        <f t="shared" si="2380"/>
        <v>CV$16</v>
      </c>
      <c r="CW1705" s="199" t="str">
        <f t="shared" si="2380"/>
        <v>CW$16</v>
      </c>
      <c r="CX1705" s="199" t="str">
        <f t="shared" si="2380"/>
        <v>CX$16</v>
      </c>
      <c r="CY1705" s="199" t="str">
        <f t="shared" si="2380"/>
        <v>CY$16</v>
      </c>
      <c r="CZ1705" s="199" t="str">
        <f t="shared" si="2380"/>
        <v>CZ$16</v>
      </c>
      <c r="DA1705" s="199" t="str">
        <f t="shared" si="2380"/>
        <v>DA$16</v>
      </c>
      <c r="DB1705" s="199" t="str">
        <f t="shared" si="2380"/>
        <v>DB$16</v>
      </c>
      <c r="DC1705" s="199" t="str">
        <f t="shared" si="2380"/>
        <v>DC$16</v>
      </c>
      <c r="DD1705" s="199" t="str">
        <f t="shared" si="2380"/>
        <v>DD$16</v>
      </c>
      <c r="DE1705" s="199" t="str">
        <f t="shared" si="2380"/>
        <v>DE$16</v>
      </c>
      <c r="DF1705" s="199" t="str">
        <f t="shared" si="2380"/>
        <v>DF$16</v>
      </c>
      <c r="DG1705" s="199" t="str">
        <f t="shared" si="2380"/>
        <v>DG$16</v>
      </c>
      <c r="DH1705" s="199" t="str">
        <f t="shared" si="2380"/>
        <v>DH$16</v>
      </c>
      <c r="DI1705" s="199" t="str">
        <f t="shared" si="2380"/>
        <v>DI$16</v>
      </c>
      <c r="DJ1705" s="199" t="str">
        <f t="shared" si="2380"/>
        <v>DJ$16</v>
      </c>
      <c r="DK1705" s="199" t="str">
        <f t="shared" si="2380"/>
        <v>DK$16</v>
      </c>
      <c r="DL1705" s="199" t="str">
        <f t="shared" si="2380"/>
        <v>DL$16</v>
      </c>
    </row>
    <row r="1706" spans="1:116" x14ac:dyDescent="0.4">
      <c r="A1706" s="174"/>
      <c r="E1706" s="8"/>
      <c r="G1706" s="175" t="s">
        <v>462</v>
      </c>
      <c r="H1706" s="200"/>
      <c r="I1706" s="201"/>
      <c r="J1706" s="201"/>
      <c r="K1706" s="202"/>
      <c r="L1706" s="202"/>
      <c r="M1706" s="202"/>
      <c r="N1706" s="202"/>
      <c r="O1706" s="202"/>
      <c r="P1706" s="202"/>
      <c r="R1706" s="202"/>
      <c r="S1706" s="199" t="str">
        <f t="shared" ref="S1706:CD1706" si="2381">S$21</f>
        <v>S$17</v>
      </c>
      <c r="T1706" s="199" t="str">
        <f t="shared" si="2381"/>
        <v>T$17</v>
      </c>
      <c r="U1706" s="199" t="str">
        <f t="shared" si="2381"/>
        <v>U$17</v>
      </c>
      <c r="V1706" s="199" t="str">
        <f t="shared" si="2381"/>
        <v>V$17</v>
      </c>
      <c r="W1706" s="199" t="str">
        <f t="shared" si="2381"/>
        <v>W$17</v>
      </c>
      <c r="X1706" s="199" t="str">
        <f t="shared" si="2381"/>
        <v>X$17</v>
      </c>
      <c r="Y1706" s="199" t="str">
        <f t="shared" si="2381"/>
        <v>Y$17</v>
      </c>
      <c r="Z1706" s="199" t="str">
        <f t="shared" si="2381"/>
        <v>Z$17</v>
      </c>
      <c r="AA1706" s="199" t="str">
        <f t="shared" si="2381"/>
        <v>AA$17</v>
      </c>
      <c r="AB1706" s="199" t="str">
        <f t="shared" si="2381"/>
        <v>AB$17</v>
      </c>
      <c r="AC1706" s="199" t="str">
        <f t="shared" si="2381"/>
        <v>AC$17</v>
      </c>
      <c r="AD1706" s="199" t="str">
        <f t="shared" si="2381"/>
        <v>AD$17</v>
      </c>
      <c r="AE1706" s="199" t="str">
        <f t="shared" si="2381"/>
        <v>AE$17</v>
      </c>
      <c r="AF1706" s="199" t="str">
        <f t="shared" si="2381"/>
        <v>AF$17</v>
      </c>
      <c r="AG1706" s="199" t="str">
        <f t="shared" si="2381"/>
        <v>AG$17</v>
      </c>
      <c r="AH1706" s="199" t="str">
        <f t="shared" si="2381"/>
        <v>AH$17</v>
      </c>
      <c r="AI1706" s="199" t="str">
        <f t="shared" si="2381"/>
        <v>AI$17</v>
      </c>
      <c r="AJ1706" s="199" t="str">
        <f t="shared" si="2381"/>
        <v>AJ$17</v>
      </c>
      <c r="AK1706" s="199" t="str">
        <f t="shared" si="2381"/>
        <v>AK$17</v>
      </c>
      <c r="AL1706" s="199" t="str">
        <f t="shared" si="2381"/>
        <v>AL$17</v>
      </c>
      <c r="AM1706" s="199" t="str">
        <f t="shared" si="2381"/>
        <v>AM$17</v>
      </c>
      <c r="AN1706" s="199" t="str">
        <f t="shared" si="2381"/>
        <v>AN$17</v>
      </c>
      <c r="AO1706" s="199" t="str">
        <f t="shared" si="2381"/>
        <v>AO$17</v>
      </c>
      <c r="AP1706" s="199" t="str">
        <f t="shared" si="2381"/>
        <v>AP$17</v>
      </c>
      <c r="AQ1706" s="199" t="str">
        <f t="shared" si="2381"/>
        <v>AQ$17</v>
      </c>
      <c r="AR1706" s="199" t="str">
        <f t="shared" si="2381"/>
        <v>AR$17</v>
      </c>
      <c r="AS1706" s="199" t="str">
        <f t="shared" si="2381"/>
        <v>AS$17</v>
      </c>
      <c r="AT1706" s="199" t="str">
        <f t="shared" si="2381"/>
        <v>AT$17</v>
      </c>
      <c r="AU1706" s="199" t="str">
        <f t="shared" si="2381"/>
        <v>AU$17</v>
      </c>
      <c r="AV1706" s="199" t="str">
        <f t="shared" si="2381"/>
        <v>AV$17</v>
      </c>
      <c r="AW1706" s="199" t="str">
        <f t="shared" si="2381"/>
        <v>AW$17</v>
      </c>
      <c r="AX1706" s="199" t="str">
        <f t="shared" si="2381"/>
        <v>AX$17</v>
      </c>
      <c r="AY1706" s="199" t="str">
        <f t="shared" si="2381"/>
        <v>AY$17</v>
      </c>
      <c r="AZ1706" s="199" t="str">
        <f t="shared" si="2381"/>
        <v>AZ$17</v>
      </c>
      <c r="BA1706" s="199" t="str">
        <f t="shared" si="2381"/>
        <v>BA$17</v>
      </c>
      <c r="BB1706" s="199" t="str">
        <f t="shared" si="2381"/>
        <v>BB$17</v>
      </c>
      <c r="BC1706" s="199" t="str">
        <f t="shared" si="2381"/>
        <v>BC$17</v>
      </c>
      <c r="BD1706" s="199" t="str">
        <f t="shared" si="2381"/>
        <v>BD$17</v>
      </c>
      <c r="BE1706" s="199" t="str">
        <f t="shared" si="2381"/>
        <v>BE$17</v>
      </c>
      <c r="BF1706" s="199" t="str">
        <f t="shared" si="2381"/>
        <v>BF$17</v>
      </c>
      <c r="BG1706" s="199" t="str">
        <f t="shared" si="2381"/>
        <v>BG$17</v>
      </c>
      <c r="BH1706" s="199" t="str">
        <f t="shared" si="2381"/>
        <v>BH$17</v>
      </c>
      <c r="BI1706" s="199" t="str">
        <f t="shared" si="2381"/>
        <v>BI$17</v>
      </c>
      <c r="BJ1706" s="199" t="str">
        <f t="shared" si="2381"/>
        <v>BJ$17</v>
      </c>
      <c r="BK1706" s="199" t="str">
        <f t="shared" si="2381"/>
        <v>BK$17</v>
      </c>
      <c r="BL1706" s="199" t="str">
        <f t="shared" si="2381"/>
        <v>BL$17</v>
      </c>
      <c r="BM1706" s="199" t="str">
        <f t="shared" si="2381"/>
        <v>BM$17</v>
      </c>
      <c r="BN1706" s="199" t="str">
        <f t="shared" si="2381"/>
        <v>BN$17</v>
      </c>
      <c r="BO1706" s="199" t="str">
        <f t="shared" si="2381"/>
        <v>BO$17</v>
      </c>
      <c r="BP1706" s="199" t="str">
        <f t="shared" si="2381"/>
        <v>BP$17</v>
      </c>
      <c r="BQ1706" s="199" t="str">
        <f t="shared" si="2381"/>
        <v>BQ$17</v>
      </c>
      <c r="BR1706" s="199" t="str">
        <f t="shared" si="2381"/>
        <v>BR$17</v>
      </c>
      <c r="BS1706" s="199" t="str">
        <f t="shared" si="2381"/>
        <v>BS$17</v>
      </c>
      <c r="BT1706" s="199" t="str">
        <f t="shared" si="2381"/>
        <v>BT$17</v>
      </c>
      <c r="BU1706" s="199" t="str">
        <f t="shared" si="2381"/>
        <v>BU$17</v>
      </c>
      <c r="BV1706" s="199" t="str">
        <f t="shared" si="2381"/>
        <v>BV$17</v>
      </c>
      <c r="BW1706" s="199" t="str">
        <f t="shared" si="2381"/>
        <v>BW$17</v>
      </c>
      <c r="BX1706" s="199" t="str">
        <f t="shared" si="2381"/>
        <v>BX$17</v>
      </c>
      <c r="BY1706" s="199" t="str">
        <f t="shared" si="2381"/>
        <v>BY$17</v>
      </c>
      <c r="BZ1706" s="199" t="str">
        <f t="shared" si="2381"/>
        <v>BZ$17</v>
      </c>
      <c r="CA1706" s="199" t="str">
        <f t="shared" si="2381"/>
        <v>CA$17</v>
      </c>
      <c r="CB1706" s="199" t="str">
        <f t="shared" si="2381"/>
        <v>CB$17</v>
      </c>
      <c r="CC1706" s="199" t="str">
        <f t="shared" si="2381"/>
        <v>CC$17</v>
      </c>
      <c r="CD1706" s="199" t="str">
        <f t="shared" si="2381"/>
        <v>CD$17</v>
      </c>
      <c r="CE1706" s="199" t="str">
        <f t="shared" ref="CE1706:CL1706" si="2382">CE$21</f>
        <v>CE$17</v>
      </c>
      <c r="CF1706" s="199" t="str">
        <f t="shared" si="2382"/>
        <v>CF$17</v>
      </c>
      <c r="CG1706" s="199" t="str">
        <f t="shared" si="2382"/>
        <v>CG$17</v>
      </c>
      <c r="CH1706" s="199" t="str">
        <f t="shared" si="2382"/>
        <v>CH$17</v>
      </c>
      <c r="CI1706" s="199" t="str">
        <f t="shared" si="2382"/>
        <v>CI$17</v>
      </c>
      <c r="CJ1706" s="199" t="str">
        <f t="shared" si="2382"/>
        <v>CJ$17</v>
      </c>
      <c r="CK1706" s="199" t="str">
        <f t="shared" si="2382"/>
        <v>CK$17</v>
      </c>
      <c r="CL1706" s="199" t="str">
        <f t="shared" si="2382"/>
        <v>CL$17</v>
      </c>
      <c r="CN1706" s="201"/>
      <c r="CO1706" s="199" t="str">
        <f t="shared" ref="CO1706:DL1706" si="2383">CO$21</f>
        <v>CO$17</v>
      </c>
      <c r="CP1706" s="199" t="str">
        <f t="shared" si="2383"/>
        <v>CP$17</v>
      </c>
      <c r="CQ1706" s="199" t="str">
        <f t="shared" si="2383"/>
        <v>CQ$17</v>
      </c>
      <c r="CR1706" s="199" t="str">
        <f t="shared" si="2383"/>
        <v>CR$17</v>
      </c>
      <c r="CS1706" s="199" t="str">
        <f t="shared" si="2383"/>
        <v>CS$17</v>
      </c>
      <c r="CT1706" s="199" t="str">
        <f t="shared" si="2383"/>
        <v>CT$17</v>
      </c>
      <c r="CU1706" s="199" t="str">
        <f t="shared" si="2383"/>
        <v>CU$17</v>
      </c>
      <c r="CV1706" s="199" t="str">
        <f t="shared" si="2383"/>
        <v>CV$17</v>
      </c>
      <c r="CW1706" s="199" t="str">
        <f t="shared" si="2383"/>
        <v>CW$17</v>
      </c>
      <c r="CX1706" s="199" t="str">
        <f t="shared" si="2383"/>
        <v>CX$17</v>
      </c>
      <c r="CY1706" s="199" t="str">
        <f t="shared" si="2383"/>
        <v>CY$17</v>
      </c>
      <c r="CZ1706" s="199" t="str">
        <f t="shared" si="2383"/>
        <v>CZ$17</v>
      </c>
      <c r="DA1706" s="199" t="str">
        <f t="shared" si="2383"/>
        <v>DA$17</v>
      </c>
      <c r="DB1706" s="199" t="str">
        <f t="shared" si="2383"/>
        <v>DB$17</v>
      </c>
      <c r="DC1706" s="199" t="str">
        <f t="shared" si="2383"/>
        <v>DC$17</v>
      </c>
      <c r="DD1706" s="199" t="str">
        <f t="shared" si="2383"/>
        <v>DD$17</v>
      </c>
      <c r="DE1706" s="199" t="str">
        <f t="shared" si="2383"/>
        <v>DE$17</v>
      </c>
      <c r="DF1706" s="199" t="str">
        <f t="shared" si="2383"/>
        <v>DF$17</v>
      </c>
      <c r="DG1706" s="199" t="str">
        <f t="shared" si="2383"/>
        <v>DG$17</v>
      </c>
      <c r="DH1706" s="199" t="str">
        <f t="shared" si="2383"/>
        <v>DH$17</v>
      </c>
      <c r="DI1706" s="199" t="str">
        <f t="shared" si="2383"/>
        <v>DI$17</v>
      </c>
      <c r="DJ1706" s="199" t="str">
        <f t="shared" si="2383"/>
        <v>DJ$17</v>
      </c>
      <c r="DK1706" s="199" t="str">
        <f t="shared" si="2383"/>
        <v>DK$17</v>
      </c>
      <c r="DL1706" s="199" t="str">
        <f t="shared" si="2383"/>
        <v>DL$17</v>
      </c>
    </row>
    <row r="1707" spans="1:116" x14ac:dyDescent="0.4">
      <c r="A1707" s="174"/>
      <c r="E1707" s="8"/>
      <c r="G1707" s="175" t="s">
        <v>491</v>
      </c>
      <c r="H1707" s="200"/>
      <c r="I1707" s="201"/>
      <c r="J1707" s="201"/>
      <c r="K1707" s="202"/>
      <c r="L1707" s="202"/>
      <c r="M1707" s="202"/>
      <c r="N1707" s="202"/>
      <c r="O1707" s="202"/>
      <c r="P1707" s="202"/>
      <c r="R1707" s="202"/>
      <c r="S1707" s="190"/>
      <c r="T1707" s="190"/>
      <c r="U1707" s="190"/>
      <c r="V1707" s="190"/>
      <c r="W1707" s="190"/>
      <c r="X1707" s="190"/>
      <c r="Y1707" s="190"/>
      <c r="Z1707" s="190"/>
      <c r="AA1707" s="190"/>
      <c r="AB1707" s="190"/>
      <c r="AC1707" s="190"/>
      <c r="AD1707" s="190"/>
      <c r="AE1707" s="190"/>
      <c r="AF1707" s="190"/>
      <c r="AG1707" s="190"/>
      <c r="AH1707" s="190"/>
      <c r="AI1707" s="190"/>
      <c r="AJ1707" s="190"/>
      <c r="AK1707" s="190"/>
      <c r="AL1707" s="190"/>
      <c r="AM1707" s="190"/>
      <c r="AN1707" s="190"/>
      <c r="AO1707" s="190"/>
      <c r="AP1707" s="190"/>
      <c r="AQ1707" s="190"/>
      <c r="AR1707" s="190"/>
      <c r="AS1707" s="190"/>
      <c r="AT1707" s="190"/>
      <c r="AU1707" s="190"/>
      <c r="AV1707" s="190"/>
      <c r="AW1707" s="190"/>
      <c r="AX1707" s="190"/>
      <c r="AY1707" s="190"/>
      <c r="AZ1707" s="190"/>
      <c r="BA1707" s="190"/>
      <c r="BB1707" s="190"/>
      <c r="BC1707" s="190"/>
      <c r="BD1707" s="190"/>
      <c r="BE1707" s="190"/>
      <c r="BF1707" s="190"/>
      <c r="BG1707" s="190"/>
      <c r="BH1707" s="190"/>
      <c r="BI1707" s="190"/>
      <c r="BJ1707" s="190"/>
      <c r="BK1707" s="190"/>
      <c r="BL1707" s="190"/>
      <c r="BM1707" s="190"/>
      <c r="BN1707" s="190"/>
      <c r="BO1707" s="190"/>
      <c r="BP1707" s="190"/>
      <c r="BQ1707" s="190"/>
      <c r="BR1707" s="190"/>
      <c r="BS1707" s="190"/>
      <c r="BT1707" s="190"/>
      <c r="BU1707" s="190"/>
      <c r="BV1707" s="190"/>
      <c r="BW1707" s="190"/>
      <c r="BX1707" s="190"/>
      <c r="BY1707" s="190"/>
      <c r="BZ1707" s="190"/>
      <c r="CA1707" s="190"/>
      <c r="CB1707" s="190"/>
      <c r="CC1707" s="190"/>
      <c r="CD1707" s="190"/>
      <c r="CE1707" s="190"/>
      <c r="CF1707" s="190"/>
      <c r="CG1707" s="190"/>
      <c r="CH1707" s="190"/>
      <c r="CI1707" s="190"/>
      <c r="CJ1707" s="190"/>
      <c r="CK1707" s="190"/>
      <c r="CL1707" s="190"/>
      <c r="CN1707" s="201"/>
      <c r="CO1707" s="190"/>
      <c r="CP1707" s="190"/>
      <c r="CQ1707" s="190"/>
      <c r="CR1707" s="190"/>
      <c r="CS1707" s="190"/>
      <c r="CT1707" s="190"/>
      <c r="CU1707" s="190"/>
      <c r="CV1707" s="190"/>
      <c r="CW1707" s="190"/>
      <c r="CX1707" s="190"/>
      <c r="CY1707" s="190"/>
      <c r="CZ1707" s="190"/>
      <c r="DA1707" s="190"/>
      <c r="DB1707" s="190"/>
      <c r="DC1707" s="190"/>
      <c r="DD1707" s="190"/>
      <c r="DE1707" s="190"/>
      <c r="DF1707" s="190"/>
      <c r="DG1707" s="190"/>
      <c r="DH1707" s="190"/>
      <c r="DI1707" s="190"/>
      <c r="DJ1707" s="190"/>
      <c r="DK1707" s="190"/>
      <c r="DL1707" s="190"/>
    </row>
    <row r="1708" spans="1:116" x14ac:dyDescent="0.4">
      <c r="A1708" s="174"/>
      <c r="E1708" s="8"/>
      <c r="G1708" s="175" t="s">
        <v>505</v>
      </c>
      <c r="H1708" s="200"/>
      <c r="I1708" s="201"/>
      <c r="J1708" s="201"/>
      <c r="K1708" s="202"/>
      <c r="L1708" s="202"/>
      <c r="M1708" s="202"/>
      <c r="N1708" s="202"/>
      <c r="O1708" s="202"/>
      <c r="P1708" s="202"/>
      <c r="R1708" s="202"/>
      <c r="S1708" s="190"/>
      <c r="T1708" s="190"/>
      <c r="U1708" s="190"/>
      <c r="V1708" s="190"/>
      <c r="W1708" s="190"/>
      <c r="X1708" s="190"/>
      <c r="Y1708" s="190"/>
      <c r="Z1708" s="190"/>
      <c r="AA1708" s="190"/>
      <c r="AB1708" s="190"/>
      <c r="AC1708" s="190"/>
      <c r="AD1708" s="190"/>
      <c r="AE1708" s="190"/>
      <c r="AF1708" s="190"/>
      <c r="AG1708" s="190"/>
      <c r="AH1708" s="190"/>
      <c r="AI1708" s="190"/>
      <c r="AJ1708" s="190"/>
      <c r="AK1708" s="190"/>
      <c r="AL1708" s="190"/>
      <c r="AM1708" s="190"/>
      <c r="AN1708" s="190"/>
      <c r="AO1708" s="190"/>
      <c r="AP1708" s="190"/>
      <c r="AQ1708" s="190"/>
      <c r="AR1708" s="190"/>
      <c r="AS1708" s="190"/>
      <c r="AT1708" s="190"/>
      <c r="AU1708" s="190"/>
      <c r="AV1708" s="190"/>
      <c r="AW1708" s="190"/>
      <c r="AX1708" s="190"/>
      <c r="AY1708" s="190"/>
      <c r="AZ1708" s="190"/>
      <c r="BA1708" s="190"/>
      <c r="BB1708" s="190"/>
      <c r="BC1708" s="190"/>
      <c r="BD1708" s="190"/>
      <c r="BE1708" s="190"/>
      <c r="BF1708" s="190"/>
      <c r="BG1708" s="190"/>
      <c r="BH1708" s="190"/>
      <c r="BI1708" s="190"/>
      <c r="BJ1708" s="190"/>
      <c r="BK1708" s="190"/>
      <c r="BL1708" s="190"/>
      <c r="BM1708" s="190"/>
      <c r="BN1708" s="190"/>
      <c r="BO1708" s="190"/>
      <c r="BP1708" s="190"/>
      <c r="BQ1708" s="190"/>
      <c r="BR1708" s="190"/>
      <c r="BS1708" s="190"/>
      <c r="BT1708" s="190"/>
      <c r="BU1708" s="190"/>
      <c r="BV1708" s="190"/>
      <c r="BW1708" s="190"/>
      <c r="BX1708" s="190"/>
      <c r="BY1708" s="190"/>
      <c r="BZ1708" s="190"/>
      <c r="CA1708" s="190"/>
      <c r="CB1708" s="190"/>
      <c r="CC1708" s="190"/>
      <c r="CD1708" s="190"/>
      <c r="CE1708" s="190"/>
      <c r="CF1708" s="190"/>
      <c r="CG1708" s="190"/>
      <c r="CH1708" s="190"/>
      <c r="CI1708" s="190"/>
      <c r="CJ1708" s="190"/>
      <c r="CK1708" s="190"/>
      <c r="CL1708" s="190"/>
      <c r="CN1708" s="201"/>
      <c r="CO1708" s="190"/>
      <c r="CP1708" s="190"/>
      <c r="CQ1708" s="190"/>
      <c r="CR1708" s="190"/>
      <c r="CS1708" s="190"/>
      <c r="CT1708" s="190"/>
      <c r="CU1708" s="190"/>
      <c r="CV1708" s="190"/>
      <c r="CW1708" s="190"/>
      <c r="CX1708" s="190"/>
      <c r="CY1708" s="190"/>
      <c r="CZ1708" s="190"/>
      <c r="DA1708" s="190"/>
      <c r="DB1708" s="190"/>
      <c r="DC1708" s="190"/>
      <c r="DD1708" s="190"/>
      <c r="DE1708" s="190"/>
      <c r="DF1708" s="190"/>
      <c r="DG1708" s="190"/>
      <c r="DH1708" s="190"/>
      <c r="DI1708" s="190"/>
      <c r="DJ1708" s="190"/>
      <c r="DK1708" s="190"/>
      <c r="DL1708" s="190"/>
    </row>
    <row r="1709" spans="1:116" x14ac:dyDescent="0.4">
      <c r="A1709" s="174"/>
      <c r="E1709" s="8"/>
      <c r="G1709" s="175" t="s">
        <v>463</v>
      </c>
      <c r="H1709" s="200"/>
      <c r="I1709" s="201"/>
      <c r="J1709" s="201"/>
      <c r="K1709" s="202"/>
      <c r="L1709" s="202"/>
      <c r="M1709" s="202"/>
      <c r="N1709" s="202"/>
      <c r="O1709" s="202"/>
      <c r="P1709" s="202"/>
      <c r="R1709" s="202"/>
      <c r="S1709" s="190" t="str">
        <f t="shared" ref="S1709:CD1709" si="2384">S$22</f>
        <v>S$18</v>
      </c>
      <c r="T1709" s="190" t="str">
        <f t="shared" si="2384"/>
        <v>T$18</v>
      </c>
      <c r="U1709" s="190" t="str">
        <f t="shared" si="2384"/>
        <v>U$18</v>
      </c>
      <c r="V1709" s="190" t="str">
        <f t="shared" si="2384"/>
        <v>V$18</v>
      </c>
      <c r="W1709" s="190" t="str">
        <f t="shared" si="2384"/>
        <v>W$18</v>
      </c>
      <c r="X1709" s="190" t="str">
        <f t="shared" si="2384"/>
        <v>X$18</v>
      </c>
      <c r="Y1709" s="190" t="str">
        <f t="shared" si="2384"/>
        <v>Y$18</v>
      </c>
      <c r="Z1709" s="190" t="str">
        <f t="shared" si="2384"/>
        <v>Z$18</v>
      </c>
      <c r="AA1709" s="190" t="str">
        <f t="shared" si="2384"/>
        <v>AA$18</v>
      </c>
      <c r="AB1709" s="190" t="str">
        <f t="shared" si="2384"/>
        <v>AB$18</v>
      </c>
      <c r="AC1709" s="190" t="str">
        <f t="shared" si="2384"/>
        <v>AC$18</v>
      </c>
      <c r="AD1709" s="190" t="str">
        <f t="shared" si="2384"/>
        <v>AD$18</v>
      </c>
      <c r="AE1709" s="190" t="str">
        <f t="shared" si="2384"/>
        <v>AE$18</v>
      </c>
      <c r="AF1709" s="190" t="str">
        <f t="shared" si="2384"/>
        <v>AF$18</v>
      </c>
      <c r="AG1709" s="190" t="str">
        <f t="shared" si="2384"/>
        <v>AG$18</v>
      </c>
      <c r="AH1709" s="190" t="str">
        <f t="shared" si="2384"/>
        <v>AH$18</v>
      </c>
      <c r="AI1709" s="190" t="str">
        <f t="shared" si="2384"/>
        <v>AI$18</v>
      </c>
      <c r="AJ1709" s="190" t="str">
        <f t="shared" si="2384"/>
        <v>AJ$18</v>
      </c>
      <c r="AK1709" s="190" t="str">
        <f t="shared" si="2384"/>
        <v>AK$18</v>
      </c>
      <c r="AL1709" s="190" t="str">
        <f t="shared" si="2384"/>
        <v>AL$18</v>
      </c>
      <c r="AM1709" s="190" t="str">
        <f t="shared" si="2384"/>
        <v>AM$18</v>
      </c>
      <c r="AN1709" s="190" t="str">
        <f t="shared" si="2384"/>
        <v>AN$18</v>
      </c>
      <c r="AO1709" s="190" t="str">
        <f t="shared" si="2384"/>
        <v>AO$18</v>
      </c>
      <c r="AP1709" s="190" t="str">
        <f t="shared" si="2384"/>
        <v>AP$18</v>
      </c>
      <c r="AQ1709" s="190" t="str">
        <f t="shared" si="2384"/>
        <v>AQ$18</v>
      </c>
      <c r="AR1709" s="190" t="str">
        <f t="shared" si="2384"/>
        <v>AR$18</v>
      </c>
      <c r="AS1709" s="190" t="str">
        <f t="shared" si="2384"/>
        <v>AS$18</v>
      </c>
      <c r="AT1709" s="190" t="str">
        <f t="shared" si="2384"/>
        <v>AT$18</v>
      </c>
      <c r="AU1709" s="190" t="str">
        <f t="shared" si="2384"/>
        <v>AU$18</v>
      </c>
      <c r="AV1709" s="190" t="str">
        <f t="shared" si="2384"/>
        <v>AV$18</v>
      </c>
      <c r="AW1709" s="190" t="str">
        <f t="shared" si="2384"/>
        <v>AW$18</v>
      </c>
      <c r="AX1709" s="190" t="str">
        <f t="shared" si="2384"/>
        <v>AX$18</v>
      </c>
      <c r="AY1709" s="190" t="str">
        <f t="shared" si="2384"/>
        <v>AY$18</v>
      </c>
      <c r="AZ1709" s="190" t="str">
        <f t="shared" si="2384"/>
        <v>AZ$18</v>
      </c>
      <c r="BA1709" s="190" t="str">
        <f t="shared" si="2384"/>
        <v>BA$18</v>
      </c>
      <c r="BB1709" s="190" t="str">
        <f t="shared" si="2384"/>
        <v>BB$18</v>
      </c>
      <c r="BC1709" s="190" t="str">
        <f t="shared" si="2384"/>
        <v>BC$18</v>
      </c>
      <c r="BD1709" s="190" t="str">
        <f t="shared" si="2384"/>
        <v>BD$18</v>
      </c>
      <c r="BE1709" s="190" t="str">
        <f t="shared" si="2384"/>
        <v>BE$18</v>
      </c>
      <c r="BF1709" s="190" t="str">
        <f t="shared" si="2384"/>
        <v>BF$18</v>
      </c>
      <c r="BG1709" s="190" t="str">
        <f t="shared" si="2384"/>
        <v>BG$18</v>
      </c>
      <c r="BH1709" s="190" t="str">
        <f t="shared" si="2384"/>
        <v>BH$18</v>
      </c>
      <c r="BI1709" s="190" t="str">
        <f t="shared" si="2384"/>
        <v>BI$18</v>
      </c>
      <c r="BJ1709" s="190" t="str">
        <f t="shared" si="2384"/>
        <v>BJ$18</v>
      </c>
      <c r="BK1709" s="190" t="str">
        <f t="shared" si="2384"/>
        <v>BK$18</v>
      </c>
      <c r="BL1709" s="190" t="str">
        <f t="shared" si="2384"/>
        <v>BL$18</v>
      </c>
      <c r="BM1709" s="190" t="str">
        <f t="shared" si="2384"/>
        <v>BM$18</v>
      </c>
      <c r="BN1709" s="190" t="str">
        <f t="shared" si="2384"/>
        <v>BN$18</v>
      </c>
      <c r="BO1709" s="190" t="str">
        <f t="shared" si="2384"/>
        <v>BO$18</v>
      </c>
      <c r="BP1709" s="190" t="str">
        <f t="shared" si="2384"/>
        <v>BP$18</v>
      </c>
      <c r="BQ1709" s="190" t="str">
        <f t="shared" si="2384"/>
        <v>BQ$18</v>
      </c>
      <c r="BR1709" s="190" t="str">
        <f t="shared" si="2384"/>
        <v>BR$18</v>
      </c>
      <c r="BS1709" s="190" t="str">
        <f t="shared" si="2384"/>
        <v>BS$18</v>
      </c>
      <c r="BT1709" s="190" t="str">
        <f t="shared" si="2384"/>
        <v>BT$18</v>
      </c>
      <c r="BU1709" s="190" t="str">
        <f t="shared" si="2384"/>
        <v>BU$18</v>
      </c>
      <c r="BV1709" s="190" t="str">
        <f t="shared" si="2384"/>
        <v>BV$18</v>
      </c>
      <c r="BW1709" s="190" t="str">
        <f t="shared" si="2384"/>
        <v>BW$18</v>
      </c>
      <c r="BX1709" s="190" t="str">
        <f t="shared" si="2384"/>
        <v>BX$18</v>
      </c>
      <c r="BY1709" s="190" t="str">
        <f t="shared" si="2384"/>
        <v>BY$18</v>
      </c>
      <c r="BZ1709" s="190" t="str">
        <f t="shared" si="2384"/>
        <v>BZ$18</v>
      </c>
      <c r="CA1709" s="190" t="str">
        <f t="shared" si="2384"/>
        <v>CA$18</v>
      </c>
      <c r="CB1709" s="190" t="str">
        <f t="shared" si="2384"/>
        <v>CB$18</v>
      </c>
      <c r="CC1709" s="190" t="str">
        <f t="shared" si="2384"/>
        <v>CC$18</v>
      </c>
      <c r="CD1709" s="190" t="str">
        <f t="shared" si="2384"/>
        <v>CD$18</v>
      </c>
      <c r="CE1709" s="190" t="str">
        <f t="shared" ref="CE1709:CL1709" si="2385">CE$22</f>
        <v>CE$18</v>
      </c>
      <c r="CF1709" s="190" t="str">
        <f t="shared" si="2385"/>
        <v>CF$18</v>
      </c>
      <c r="CG1709" s="190" t="str">
        <f t="shared" si="2385"/>
        <v>CG$18</v>
      </c>
      <c r="CH1709" s="190" t="str">
        <f t="shared" si="2385"/>
        <v>CH$18</v>
      </c>
      <c r="CI1709" s="190" t="str">
        <f t="shared" si="2385"/>
        <v>CI$18</v>
      </c>
      <c r="CJ1709" s="190" t="str">
        <f t="shared" si="2385"/>
        <v>CJ$18</v>
      </c>
      <c r="CK1709" s="190" t="str">
        <f t="shared" si="2385"/>
        <v>CK$18</v>
      </c>
      <c r="CL1709" s="190" t="str">
        <f t="shared" si="2385"/>
        <v>CL$18</v>
      </c>
      <c r="CN1709" s="201"/>
      <c r="CO1709" s="190" t="str">
        <f t="shared" ref="CO1709:DL1709" si="2386">CO$22</f>
        <v>CO$18</v>
      </c>
      <c r="CP1709" s="190" t="str">
        <f t="shared" si="2386"/>
        <v>CP$18</v>
      </c>
      <c r="CQ1709" s="190" t="str">
        <f t="shared" si="2386"/>
        <v>CQ$18</v>
      </c>
      <c r="CR1709" s="190" t="str">
        <f t="shared" si="2386"/>
        <v>CR$18</v>
      </c>
      <c r="CS1709" s="190" t="str">
        <f t="shared" si="2386"/>
        <v>CS$18</v>
      </c>
      <c r="CT1709" s="190" t="str">
        <f t="shared" si="2386"/>
        <v>CT$18</v>
      </c>
      <c r="CU1709" s="190" t="str">
        <f t="shared" si="2386"/>
        <v>CU$18</v>
      </c>
      <c r="CV1709" s="190" t="str">
        <f t="shared" si="2386"/>
        <v>CV$18</v>
      </c>
      <c r="CW1709" s="190" t="str">
        <f t="shared" si="2386"/>
        <v>CW$18</v>
      </c>
      <c r="CX1709" s="190" t="str">
        <f t="shared" si="2386"/>
        <v>CX$18</v>
      </c>
      <c r="CY1709" s="190" t="str">
        <f t="shared" si="2386"/>
        <v>CY$18</v>
      </c>
      <c r="CZ1709" s="190" t="str">
        <f t="shared" si="2386"/>
        <v>CZ$18</v>
      </c>
      <c r="DA1709" s="190" t="str">
        <f t="shared" si="2386"/>
        <v>DA$18</v>
      </c>
      <c r="DB1709" s="190" t="str">
        <f t="shared" si="2386"/>
        <v>DB$18</v>
      </c>
      <c r="DC1709" s="190" t="str">
        <f t="shared" si="2386"/>
        <v>DC$18</v>
      </c>
      <c r="DD1709" s="190" t="str">
        <f t="shared" si="2386"/>
        <v>DD$18</v>
      </c>
      <c r="DE1709" s="190" t="str">
        <f t="shared" si="2386"/>
        <v>DE$18</v>
      </c>
      <c r="DF1709" s="190" t="str">
        <f t="shared" si="2386"/>
        <v>DF$18</v>
      </c>
      <c r="DG1709" s="190" t="str">
        <f t="shared" si="2386"/>
        <v>DG$18</v>
      </c>
      <c r="DH1709" s="190" t="str">
        <f t="shared" si="2386"/>
        <v>DH$18</v>
      </c>
      <c r="DI1709" s="190" t="str">
        <f t="shared" si="2386"/>
        <v>DI$18</v>
      </c>
      <c r="DJ1709" s="190" t="str">
        <f t="shared" si="2386"/>
        <v>DJ$18</v>
      </c>
      <c r="DK1709" s="190" t="str">
        <f t="shared" si="2386"/>
        <v>DK$18</v>
      </c>
      <c r="DL1709" s="190" t="str">
        <f t="shared" si="2386"/>
        <v>DL$18</v>
      </c>
    </row>
    <row r="1710" spans="1:116" x14ac:dyDescent="0.4">
      <c r="A1710" s="174"/>
      <c r="E1710" s="8"/>
      <c r="G1710" s="175" t="s">
        <v>464</v>
      </c>
      <c r="H1710" s="200"/>
      <c r="I1710" s="201"/>
      <c r="J1710" s="201"/>
      <c r="K1710" s="202"/>
      <c r="L1710" s="202"/>
      <c r="M1710" s="202"/>
      <c r="N1710" s="202"/>
      <c r="O1710" s="202"/>
      <c r="P1710" s="202"/>
      <c r="R1710" s="202"/>
      <c r="S1710" s="190" t="str">
        <f t="shared" ref="S1710:CD1710" si="2387">S$23</f>
        <v>S$19</v>
      </c>
      <c r="T1710" s="190" t="str">
        <f t="shared" si="2387"/>
        <v>T$19</v>
      </c>
      <c r="U1710" s="190" t="str">
        <f t="shared" si="2387"/>
        <v>U$19</v>
      </c>
      <c r="V1710" s="190" t="str">
        <f t="shared" si="2387"/>
        <v>V$19</v>
      </c>
      <c r="W1710" s="190" t="str">
        <f t="shared" si="2387"/>
        <v>W$19</v>
      </c>
      <c r="X1710" s="190" t="str">
        <f t="shared" si="2387"/>
        <v>X$19</v>
      </c>
      <c r="Y1710" s="190" t="str">
        <f t="shared" si="2387"/>
        <v>Y$19</v>
      </c>
      <c r="Z1710" s="190" t="str">
        <f t="shared" si="2387"/>
        <v>Z$19</v>
      </c>
      <c r="AA1710" s="190" t="str">
        <f t="shared" si="2387"/>
        <v>AA$19</v>
      </c>
      <c r="AB1710" s="190" t="str">
        <f t="shared" si="2387"/>
        <v>AB$19</v>
      </c>
      <c r="AC1710" s="190" t="str">
        <f t="shared" si="2387"/>
        <v>AC$19</v>
      </c>
      <c r="AD1710" s="190" t="str">
        <f t="shared" si="2387"/>
        <v>AD$19</v>
      </c>
      <c r="AE1710" s="190" t="str">
        <f t="shared" si="2387"/>
        <v>AE$19</v>
      </c>
      <c r="AF1710" s="190" t="str">
        <f t="shared" si="2387"/>
        <v>AF$19</v>
      </c>
      <c r="AG1710" s="190" t="str">
        <f t="shared" si="2387"/>
        <v>AG$19</v>
      </c>
      <c r="AH1710" s="190" t="str">
        <f t="shared" si="2387"/>
        <v>AH$19</v>
      </c>
      <c r="AI1710" s="190" t="str">
        <f t="shared" si="2387"/>
        <v>AI$19</v>
      </c>
      <c r="AJ1710" s="190" t="str">
        <f t="shared" si="2387"/>
        <v>AJ$19</v>
      </c>
      <c r="AK1710" s="190" t="str">
        <f t="shared" si="2387"/>
        <v>AK$19</v>
      </c>
      <c r="AL1710" s="190" t="str">
        <f t="shared" si="2387"/>
        <v>AL$19</v>
      </c>
      <c r="AM1710" s="190" t="str">
        <f t="shared" si="2387"/>
        <v>AM$19</v>
      </c>
      <c r="AN1710" s="190" t="str">
        <f t="shared" si="2387"/>
        <v>AN$19</v>
      </c>
      <c r="AO1710" s="190" t="str">
        <f t="shared" si="2387"/>
        <v>AO$19</v>
      </c>
      <c r="AP1710" s="190" t="str">
        <f t="shared" si="2387"/>
        <v>AP$19</v>
      </c>
      <c r="AQ1710" s="190" t="str">
        <f t="shared" si="2387"/>
        <v>AQ$19</v>
      </c>
      <c r="AR1710" s="190" t="str">
        <f t="shared" si="2387"/>
        <v>AR$19</v>
      </c>
      <c r="AS1710" s="190" t="str">
        <f t="shared" si="2387"/>
        <v>AS$19</v>
      </c>
      <c r="AT1710" s="190" t="str">
        <f t="shared" si="2387"/>
        <v>AT$19</v>
      </c>
      <c r="AU1710" s="190" t="str">
        <f t="shared" si="2387"/>
        <v>AU$19</v>
      </c>
      <c r="AV1710" s="190" t="str">
        <f t="shared" si="2387"/>
        <v>AV$19</v>
      </c>
      <c r="AW1710" s="190" t="str">
        <f t="shared" si="2387"/>
        <v>AW$19</v>
      </c>
      <c r="AX1710" s="190" t="str">
        <f t="shared" si="2387"/>
        <v>AX$19</v>
      </c>
      <c r="AY1710" s="190" t="str">
        <f t="shared" si="2387"/>
        <v>AY$19</v>
      </c>
      <c r="AZ1710" s="190" t="str">
        <f t="shared" si="2387"/>
        <v>AZ$19</v>
      </c>
      <c r="BA1710" s="190" t="str">
        <f t="shared" si="2387"/>
        <v>BA$19</v>
      </c>
      <c r="BB1710" s="190" t="str">
        <f t="shared" si="2387"/>
        <v>BB$19</v>
      </c>
      <c r="BC1710" s="190" t="str">
        <f t="shared" si="2387"/>
        <v>BC$19</v>
      </c>
      <c r="BD1710" s="190" t="str">
        <f t="shared" si="2387"/>
        <v>BD$19</v>
      </c>
      <c r="BE1710" s="190" t="str">
        <f t="shared" si="2387"/>
        <v>BE$19</v>
      </c>
      <c r="BF1710" s="190" t="str">
        <f t="shared" si="2387"/>
        <v>BF$19</v>
      </c>
      <c r="BG1710" s="190" t="str">
        <f t="shared" si="2387"/>
        <v>BG$19</v>
      </c>
      <c r="BH1710" s="190" t="str">
        <f t="shared" si="2387"/>
        <v>BH$19</v>
      </c>
      <c r="BI1710" s="190" t="str">
        <f t="shared" si="2387"/>
        <v>BI$19</v>
      </c>
      <c r="BJ1710" s="190" t="str">
        <f t="shared" si="2387"/>
        <v>BJ$19</v>
      </c>
      <c r="BK1710" s="190" t="str">
        <f t="shared" si="2387"/>
        <v>BK$19</v>
      </c>
      <c r="BL1710" s="190" t="str">
        <f t="shared" si="2387"/>
        <v>BL$19</v>
      </c>
      <c r="BM1710" s="190" t="str">
        <f t="shared" si="2387"/>
        <v>BM$19</v>
      </c>
      <c r="BN1710" s="190" t="str">
        <f t="shared" si="2387"/>
        <v>BN$19</v>
      </c>
      <c r="BO1710" s="190" t="str">
        <f t="shared" si="2387"/>
        <v>BO$19</v>
      </c>
      <c r="BP1710" s="190" t="str">
        <f t="shared" si="2387"/>
        <v>BP$19</v>
      </c>
      <c r="BQ1710" s="190" t="str">
        <f t="shared" si="2387"/>
        <v>BQ$19</v>
      </c>
      <c r="BR1710" s="190" t="str">
        <f t="shared" si="2387"/>
        <v>BR$19</v>
      </c>
      <c r="BS1710" s="190" t="str">
        <f t="shared" si="2387"/>
        <v>BS$19</v>
      </c>
      <c r="BT1710" s="190" t="str">
        <f t="shared" si="2387"/>
        <v>BT$19</v>
      </c>
      <c r="BU1710" s="190" t="str">
        <f t="shared" si="2387"/>
        <v>BU$19</v>
      </c>
      <c r="BV1710" s="190" t="str">
        <f t="shared" si="2387"/>
        <v>BV$19</v>
      </c>
      <c r="BW1710" s="190" t="str">
        <f t="shared" si="2387"/>
        <v>BW$19</v>
      </c>
      <c r="BX1710" s="190" t="str">
        <f t="shared" si="2387"/>
        <v>BX$19</v>
      </c>
      <c r="BY1710" s="190" t="str">
        <f t="shared" si="2387"/>
        <v>BY$19</v>
      </c>
      <c r="BZ1710" s="190" t="str">
        <f t="shared" si="2387"/>
        <v>BZ$19</v>
      </c>
      <c r="CA1710" s="190" t="str">
        <f t="shared" si="2387"/>
        <v>CA$19</v>
      </c>
      <c r="CB1710" s="190" t="str">
        <f t="shared" si="2387"/>
        <v>CB$19</v>
      </c>
      <c r="CC1710" s="190" t="str">
        <f t="shared" si="2387"/>
        <v>CC$19</v>
      </c>
      <c r="CD1710" s="190" t="str">
        <f t="shared" si="2387"/>
        <v>CD$19</v>
      </c>
      <c r="CE1710" s="190" t="str">
        <f t="shared" ref="CE1710:CL1710" si="2388">CE$23</f>
        <v>CE$19</v>
      </c>
      <c r="CF1710" s="190" t="str">
        <f t="shared" si="2388"/>
        <v>CF$19</v>
      </c>
      <c r="CG1710" s="190" t="str">
        <f t="shared" si="2388"/>
        <v>CG$19</v>
      </c>
      <c r="CH1710" s="190" t="str">
        <f t="shared" si="2388"/>
        <v>CH$19</v>
      </c>
      <c r="CI1710" s="190" t="str">
        <f t="shared" si="2388"/>
        <v>CI$19</v>
      </c>
      <c r="CJ1710" s="190" t="str">
        <f t="shared" si="2388"/>
        <v>CJ$19</v>
      </c>
      <c r="CK1710" s="190" t="str">
        <f t="shared" si="2388"/>
        <v>CK$19</v>
      </c>
      <c r="CL1710" s="190" t="str">
        <f t="shared" si="2388"/>
        <v>CL$19</v>
      </c>
      <c r="CN1710" s="201"/>
      <c r="CO1710" s="190" t="str">
        <f t="shared" ref="CO1710:DL1710" si="2389">CO$23</f>
        <v>CO$19</v>
      </c>
      <c r="CP1710" s="190" t="str">
        <f t="shared" si="2389"/>
        <v>CP$19</v>
      </c>
      <c r="CQ1710" s="190" t="str">
        <f t="shared" si="2389"/>
        <v>CQ$19</v>
      </c>
      <c r="CR1710" s="190" t="str">
        <f t="shared" si="2389"/>
        <v>CR$19</v>
      </c>
      <c r="CS1710" s="190" t="str">
        <f t="shared" si="2389"/>
        <v>CS$19</v>
      </c>
      <c r="CT1710" s="190" t="str">
        <f t="shared" si="2389"/>
        <v>CT$19</v>
      </c>
      <c r="CU1710" s="190" t="str">
        <f t="shared" si="2389"/>
        <v>CU$19</v>
      </c>
      <c r="CV1710" s="190" t="str">
        <f t="shared" si="2389"/>
        <v>CV$19</v>
      </c>
      <c r="CW1710" s="190" t="str">
        <f t="shared" si="2389"/>
        <v>CW$19</v>
      </c>
      <c r="CX1710" s="190" t="str">
        <f t="shared" si="2389"/>
        <v>CX$19</v>
      </c>
      <c r="CY1710" s="190" t="str">
        <f t="shared" si="2389"/>
        <v>CY$19</v>
      </c>
      <c r="CZ1710" s="190" t="str">
        <f t="shared" si="2389"/>
        <v>CZ$19</v>
      </c>
      <c r="DA1710" s="190" t="str">
        <f t="shared" si="2389"/>
        <v>DA$19</v>
      </c>
      <c r="DB1710" s="190" t="str">
        <f t="shared" si="2389"/>
        <v>DB$19</v>
      </c>
      <c r="DC1710" s="190" t="str">
        <f t="shared" si="2389"/>
        <v>DC$19</v>
      </c>
      <c r="DD1710" s="190" t="str">
        <f t="shared" si="2389"/>
        <v>DD$19</v>
      </c>
      <c r="DE1710" s="190" t="str">
        <f t="shared" si="2389"/>
        <v>DE$19</v>
      </c>
      <c r="DF1710" s="190" t="str">
        <f t="shared" si="2389"/>
        <v>DF$19</v>
      </c>
      <c r="DG1710" s="190" t="str">
        <f t="shared" si="2389"/>
        <v>DG$19</v>
      </c>
      <c r="DH1710" s="190" t="str">
        <f t="shared" si="2389"/>
        <v>DH$19</v>
      </c>
      <c r="DI1710" s="190" t="str">
        <f t="shared" si="2389"/>
        <v>DI$19</v>
      </c>
      <c r="DJ1710" s="190" t="str">
        <f t="shared" si="2389"/>
        <v>DJ$19</v>
      </c>
      <c r="DK1710" s="190" t="str">
        <f t="shared" si="2389"/>
        <v>DK$19</v>
      </c>
      <c r="DL1710" s="190" t="str">
        <f t="shared" si="2389"/>
        <v>DL$19</v>
      </c>
    </row>
    <row r="1711" spans="1:116" x14ac:dyDescent="0.4">
      <c r="A1711" s="31" t="s">
        <v>218</v>
      </c>
      <c r="B1711" s="31" t="s">
        <v>243</v>
      </c>
      <c r="C1711" s="31"/>
      <c r="D1711" t="s">
        <v>528</v>
      </c>
      <c r="E1711" s="8" t="str">
        <f t="shared" ref="E1711:E1721" si="2390">ROW()&amp;" "&amp;D1711</f>
        <v>1711 FCCL-F</v>
      </c>
      <c r="F1711" t="s">
        <v>526</v>
      </c>
      <c r="G1711" s="70" t="s">
        <v>527</v>
      </c>
      <c r="H1711" s="48"/>
      <c r="I1711" s="304"/>
      <c r="J1711" s="304"/>
      <c r="K1711" s="48"/>
      <c r="L1711" s="48"/>
      <c r="M1711" s="48"/>
      <c r="N1711" s="48"/>
      <c r="O1711" s="48"/>
      <c r="P1711" s="48"/>
      <c r="R1711" s="70"/>
      <c r="S1711" s="305"/>
      <c r="T1711" s="305"/>
      <c r="U1711" s="305"/>
      <c r="V1711" s="305"/>
      <c r="W1711" s="305"/>
      <c r="X1711" s="305"/>
      <c r="Y1711" s="305"/>
      <c r="Z1711" s="305"/>
      <c r="AA1711" s="305"/>
      <c r="AB1711" s="305"/>
      <c r="AC1711" s="305"/>
      <c r="AD1711" s="305"/>
      <c r="AE1711" s="305"/>
      <c r="AF1711" s="305"/>
      <c r="AG1711" s="305"/>
      <c r="AH1711" s="305"/>
      <c r="AI1711" s="305"/>
      <c r="AJ1711" s="305"/>
      <c r="AK1711" s="305"/>
      <c r="AL1711" s="305"/>
      <c r="AM1711" s="305"/>
      <c r="AN1711" s="305"/>
      <c r="AO1711" s="305"/>
      <c r="AP1711" s="305"/>
      <c r="AQ1711" s="305"/>
      <c r="AR1711" s="305"/>
      <c r="AS1711" s="305"/>
      <c r="AT1711" s="305"/>
      <c r="AU1711" s="305"/>
      <c r="AV1711" s="305"/>
      <c r="AW1711" s="305"/>
      <c r="AX1711" s="305"/>
      <c r="AY1711" s="305"/>
      <c r="AZ1711" s="305"/>
      <c r="BA1711" s="305"/>
      <c r="BB1711" s="305"/>
      <c r="BC1711" s="305"/>
      <c r="BD1711" s="305"/>
      <c r="BE1711" s="305"/>
      <c r="BF1711" s="305"/>
      <c r="BG1711" s="305"/>
      <c r="BH1711" s="305"/>
      <c r="BI1711" s="305"/>
      <c r="BJ1711" s="305"/>
      <c r="BK1711" s="305"/>
      <c r="BL1711" s="305"/>
      <c r="BM1711" s="305"/>
      <c r="BN1711" s="305"/>
      <c r="BO1711" s="305"/>
      <c r="BP1711" s="305"/>
      <c r="BQ1711" s="305"/>
      <c r="BR1711" s="305"/>
      <c r="BS1711" s="305"/>
      <c r="BT1711" s="305"/>
      <c r="BU1711" s="305"/>
      <c r="BV1711" s="305"/>
      <c r="BW1711" s="305"/>
      <c r="BX1711" s="305"/>
      <c r="BY1711" s="305"/>
      <c r="BZ1711" s="305"/>
      <c r="CA1711" s="305"/>
      <c r="CB1711" s="305"/>
      <c r="CC1711" s="305"/>
      <c r="CD1711" s="305"/>
      <c r="CE1711" s="305"/>
      <c r="CF1711" s="305"/>
      <c r="CG1711" s="305"/>
      <c r="CH1711" s="305"/>
      <c r="CI1711" s="305"/>
      <c r="CJ1711" s="305"/>
      <c r="CK1711" s="305"/>
      <c r="CL1711" s="305"/>
      <c r="CN1711" s="304"/>
      <c r="CO1711" s="305"/>
      <c r="CP1711" s="305"/>
      <c r="CQ1711" s="305"/>
      <c r="CR1711" s="305"/>
      <c r="CS1711" s="305"/>
      <c r="CT1711" s="305"/>
      <c r="CU1711" s="305"/>
      <c r="CV1711" s="305"/>
      <c r="CW1711" s="305"/>
      <c r="CX1711" s="305"/>
      <c r="CY1711" s="305"/>
      <c r="CZ1711" s="305"/>
      <c r="DA1711" s="305"/>
      <c r="DB1711" s="305"/>
      <c r="DC1711" s="305"/>
      <c r="DD1711" s="305"/>
      <c r="DE1711" s="305"/>
      <c r="DF1711" s="305"/>
      <c r="DG1711" s="305"/>
      <c r="DH1711" s="305"/>
      <c r="DI1711" s="305"/>
      <c r="DJ1711" s="305"/>
      <c r="DK1711" s="305"/>
      <c r="DL1711" s="305"/>
    </row>
    <row r="1712" spans="1:116" x14ac:dyDescent="0.4">
      <c r="B1712" t="str">
        <f>E1712</f>
        <v>1712 FCCL-F</v>
      </c>
      <c r="C1712" t="s">
        <v>232</v>
      </c>
      <c r="D1712" t="s">
        <v>528</v>
      </c>
      <c r="E1712" s="8" t="str">
        <f t="shared" si="2390"/>
        <v>1712 FCCL-F</v>
      </c>
      <c r="G1712" s="125" t="str">
        <f>"Current liability - "&amp;(SUBSTITUTE(G1711,":",""))</f>
        <v>Current liability - Fixed constant current liability</v>
      </c>
      <c r="J1712" s="74">
        <v>1000</v>
      </c>
      <c r="K1712" s="53">
        <f>SUMIF($4:$4,K$2,1712:1712)</f>
        <v>1000</v>
      </c>
      <c r="L1712" s="53">
        <f>SUMIF($4:$4,L$2,1712:1712)</f>
        <v>1000</v>
      </c>
      <c r="M1712" s="53">
        <f>SUMIF($4:$4,M$2,1712:1712)</f>
        <v>1000</v>
      </c>
      <c r="N1712" s="53">
        <f>SUMIF($4:$4,N$2,1712:1712)</f>
        <v>1000</v>
      </c>
      <c r="O1712" s="53">
        <f>SUMIF($4:$4,O$2,1712:1712)</f>
        <v>1000</v>
      </c>
      <c r="P1712" s="53">
        <f>SUMIF($4:$4,P$2,1712:1712)</f>
        <v>1000</v>
      </c>
      <c r="R1712" s="24">
        <f>$J1712</f>
        <v>1000</v>
      </c>
      <c r="S1712" s="80">
        <f>R1712</f>
        <v>1000</v>
      </c>
      <c r="T1712" s="80">
        <f t="shared" ref="T1712:T1721" si="2391">S1712</f>
        <v>1000</v>
      </c>
      <c r="U1712" s="80">
        <f t="shared" ref="U1712:U1721" si="2392">T1712</f>
        <v>1000</v>
      </c>
      <c r="V1712" s="80">
        <f t="shared" ref="V1712:V1721" si="2393">U1712</f>
        <v>1000</v>
      </c>
      <c r="W1712" s="80">
        <f t="shared" ref="W1712:W1721" si="2394">V1712</f>
        <v>1000</v>
      </c>
      <c r="X1712" s="80">
        <f t="shared" ref="X1712:X1721" si="2395">W1712</f>
        <v>1000</v>
      </c>
      <c r="Y1712" s="80">
        <f t="shared" ref="Y1712:Y1721" si="2396">X1712</f>
        <v>1000</v>
      </c>
      <c r="Z1712" s="80">
        <f t="shared" ref="Z1712:Z1721" si="2397">Y1712</f>
        <v>1000</v>
      </c>
      <c r="AA1712" s="80">
        <f t="shared" ref="AA1712:AA1721" si="2398">Z1712</f>
        <v>1000</v>
      </c>
      <c r="AB1712" s="80">
        <f t="shared" ref="AB1712:AB1721" si="2399">AA1712</f>
        <v>1000</v>
      </c>
      <c r="AC1712" s="80">
        <f t="shared" ref="AC1712:AC1721" si="2400">AB1712</f>
        <v>1000</v>
      </c>
      <c r="AD1712" s="80">
        <f t="shared" ref="AD1712:AD1721" si="2401">AC1712</f>
        <v>1000</v>
      </c>
      <c r="AE1712" s="80">
        <f t="shared" ref="AE1712:AE1721" si="2402">AD1712</f>
        <v>1000</v>
      </c>
      <c r="AF1712" s="80">
        <f t="shared" ref="AF1712:AF1721" si="2403">AE1712</f>
        <v>1000</v>
      </c>
      <c r="AG1712" s="80">
        <f t="shared" ref="AG1712:AG1721" si="2404">AF1712</f>
        <v>1000</v>
      </c>
      <c r="AH1712" s="80">
        <f t="shared" ref="AH1712:AH1721" si="2405">AG1712</f>
        <v>1000</v>
      </c>
      <c r="AI1712" s="80">
        <f t="shared" ref="AI1712:AI1721" si="2406">AH1712</f>
        <v>1000</v>
      </c>
      <c r="AJ1712" s="80">
        <f t="shared" ref="AJ1712:AJ1721" si="2407">AI1712</f>
        <v>1000</v>
      </c>
      <c r="AK1712" s="80">
        <f t="shared" ref="AK1712:AK1721" si="2408">AJ1712</f>
        <v>1000</v>
      </c>
      <c r="AL1712" s="80">
        <f t="shared" ref="AL1712:AL1721" si="2409">AK1712</f>
        <v>1000</v>
      </c>
      <c r="AM1712" s="80">
        <f t="shared" ref="AM1712:AM1721" si="2410">AL1712</f>
        <v>1000</v>
      </c>
      <c r="AN1712" s="80">
        <f t="shared" ref="AN1712:AN1721" si="2411">AM1712</f>
        <v>1000</v>
      </c>
      <c r="AO1712" s="80">
        <f t="shared" ref="AO1712:AO1721" si="2412">AN1712</f>
        <v>1000</v>
      </c>
      <c r="AP1712" s="80">
        <f t="shared" ref="AP1712:AP1721" si="2413">AO1712</f>
        <v>1000</v>
      </c>
      <c r="AQ1712" s="80">
        <f t="shared" ref="AQ1712:AQ1721" si="2414">AP1712</f>
        <v>1000</v>
      </c>
      <c r="AR1712" s="80">
        <f t="shared" ref="AR1712:AR1721" si="2415">AQ1712</f>
        <v>1000</v>
      </c>
      <c r="AS1712" s="80">
        <f t="shared" ref="AS1712:AS1721" si="2416">AR1712</f>
        <v>1000</v>
      </c>
      <c r="AT1712" s="80">
        <f t="shared" ref="AT1712:AT1721" si="2417">AS1712</f>
        <v>1000</v>
      </c>
      <c r="AU1712" s="80">
        <f t="shared" ref="AU1712:AU1721" si="2418">AT1712</f>
        <v>1000</v>
      </c>
      <c r="AV1712" s="80">
        <f t="shared" ref="AV1712:AV1721" si="2419">AU1712</f>
        <v>1000</v>
      </c>
      <c r="AW1712" s="80">
        <f t="shared" ref="AW1712:AW1721" si="2420">AV1712</f>
        <v>1000</v>
      </c>
      <c r="AX1712" s="80">
        <f t="shared" ref="AX1712:AX1721" si="2421">AW1712</f>
        <v>1000</v>
      </c>
      <c r="AY1712" s="80">
        <f t="shared" ref="AY1712:AY1721" si="2422">AX1712</f>
        <v>1000</v>
      </c>
      <c r="AZ1712" s="80">
        <f t="shared" ref="AZ1712:AZ1721" si="2423">AY1712</f>
        <v>1000</v>
      </c>
      <c r="BA1712" s="80">
        <f t="shared" ref="BA1712:BA1721" si="2424">AZ1712</f>
        <v>1000</v>
      </c>
      <c r="BB1712" s="80">
        <f t="shared" ref="BB1712:BB1721" si="2425">BA1712</f>
        <v>1000</v>
      </c>
      <c r="BC1712" s="80">
        <f t="shared" ref="BC1712:BC1721" si="2426">BB1712</f>
        <v>1000</v>
      </c>
      <c r="BD1712" s="80">
        <f t="shared" ref="BD1712:BD1721" si="2427">BC1712</f>
        <v>1000</v>
      </c>
      <c r="BE1712" s="80">
        <f t="shared" ref="BE1712:BE1721" si="2428">BD1712</f>
        <v>1000</v>
      </c>
      <c r="BF1712" s="80">
        <f t="shared" ref="BF1712:BF1721" si="2429">BE1712</f>
        <v>1000</v>
      </c>
      <c r="BG1712" s="80">
        <f t="shared" ref="BG1712:BG1721" si="2430">BF1712</f>
        <v>1000</v>
      </c>
      <c r="BH1712" s="80">
        <f t="shared" ref="BH1712:BH1721" si="2431">BG1712</f>
        <v>1000</v>
      </c>
      <c r="BI1712" s="80">
        <f t="shared" ref="BI1712:BI1721" si="2432">BH1712</f>
        <v>1000</v>
      </c>
      <c r="BJ1712" s="80">
        <f t="shared" ref="BJ1712:BJ1721" si="2433">BI1712</f>
        <v>1000</v>
      </c>
      <c r="BK1712" s="80">
        <f t="shared" ref="BK1712:BK1721" si="2434">BJ1712</f>
        <v>1000</v>
      </c>
      <c r="BL1712" s="80">
        <f t="shared" ref="BL1712:BL1721" si="2435">BK1712</f>
        <v>1000</v>
      </c>
      <c r="BM1712" s="80">
        <f t="shared" ref="BM1712:BM1721" si="2436">BL1712</f>
        <v>1000</v>
      </c>
      <c r="BN1712" s="80">
        <f t="shared" ref="BN1712:BN1721" si="2437">BM1712</f>
        <v>1000</v>
      </c>
      <c r="BO1712" s="80">
        <f t="shared" ref="BO1712:BO1721" si="2438">BN1712</f>
        <v>1000</v>
      </c>
      <c r="BP1712" s="80">
        <f t="shared" ref="BP1712:BP1721" si="2439">BO1712</f>
        <v>1000</v>
      </c>
      <c r="BQ1712" s="80">
        <f t="shared" ref="BQ1712:BQ1721" si="2440">BP1712</f>
        <v>1000</v>
      </c>
      <c r="BR1712" s="80">
        <f t="shared" ref="BR1712:BR1721" si="2441">BQ1712</f>
        <v>1000</v>
      </c>
      <c r="BS1712" s="80">
        <f t="shared" ref="BS1712:BS1721" si="2442">BR1712</f>
        <v>1000</v>
      </c>
      <c r="BT1712" s="80">
        <f t="shared" ref="BT1712:BT1721" si="2443">BS1712</f>
        <v>1000</v>
      </c>
      <c r="BU1712" s="80">
        <f t="shared" ref="BU1712:BU1721" si="2444">BT1712</f>
        <v>1000</v>
      </c>
      <c r="BV1712" s="80">
        <f t="shared" ref="BV1712:BV1721" si="2445">BU1712</f>
        <v>1000</v>
      </c>
      <c r="BW1712" s="80">
        <f t="shared" ref="BW1712:BW1721" si="2446">BV1712</f>
        <v>1000</v>
      </c>
      <c r="BX1712" s="80">
        <f t="shared" ref="BX1712:BX1721" si="2447">BW1712</f>
        <v>1000</v>
      </c>
      <c r="BY1712" s="80">
        <f t="shared" ref="BY1712:BY1721" si="2448">BX1712</f>
        <v>1000</v>
      </c>
      <c r="BZ1712" s="80">
        <f t="shared" ref="BZ1712:BZ1721" si="2449">BY1712</f>
        <v>1000</v>
      </c>
      <c r="CA1712" s="80">
        <f t="shared" ref="CA1712:CA1721" si="2450">BZ1712</f>
        <v>1000</v>
      </c>
      <c r="CB1712" s="80">
        <f t="shared" ref="CB1712:CB1721" si="2451">CA1712</f>
        <v>1000</v>
      </c>
      <c r="CC1712" s="80">
        <f t="shared" ref="CC1712:CC1721" si="2452">CB1712</f>
        <v>1000</v>
      </c>
      <c r="CD1712" s="80">
        <f t="shared" ref="CD1712:CD1721" si="2453">CC1712</f>
        <v>1000</v>
      </c>
      <c r="CE1712" s="80">
        <f t="shared" ref="CE1712:CE1721" si="2454">CD1712</f>
        <v>1000</v>
      </c>
      <c r="CF1712" s="80">
        <f t="shared" ref="CF1712:CF1721" si="2455">CE1712</f>
        <v>1000</v>
      </c>
      <c r="CG1712" s="80">
        <f t="shared" ref="CG1712:CG1721" si="2456">CF1712</f>
        <v>1000</v>
      </c>
      <c r="CH1712" s="80">
        <f t="shared" ref="CH1712:CH1721" si="2457">CG1712</f>
        <v>1000</v>
      </c>
      <c r="CI1712" s="80">
        <f t="shared" ref="CI1712:CI1721" si="2458">CH1712</f>
        <v>1000</v>
      </c>
      <c r="CJ1712" s="80">
        <f t="shared" ref="CJ1712:CJ1721" si="2459">CI1712</f>
        <v>1000</v>
      </c>
      <c r="CK1712" s="80">
        <f t="shared" ref="CK1712:CK1721" si="2460">CJ1712</f>
        <v>1000</v>
      </c>
      <c r="CL1712" s="80">
        <f t="shared" ref="CL1712:CL1721" si="2461">CK1712</f>
        <v>1000</v>
      </c>
      <c r="CN1712" s="74">
        <f>J1712</f>
        <v>1000</v>
      </c>
      <c r="CO1712" s="80">
        <f t="shared" ref="CO1712:CO1721" si="2462">CN1712</f>
        <v>1000</v>
      </c>
      <c r="CP1712" s="80">
        <f t="shared" ref="CP1712:CP1721" si="2463">CO1712</f>
        <v>1000</v>
      </c>
      <c r="CQ1712" s="80">
        <f t="shared" ref="CQ1712:CQ1721" si="2464">CP1712</f>
        <v>1000</v>
      </c>
      <c r="CR1712" s="80">
        <f t="shared" ref="CR1712:CR1721" si="2465">CQ1712</f>
        <v>1000</v>
      </c>
      <c r="CS1712" s="80">
        <f t="shared" ref="CS1712:CS1721" si="2466">CR1712</f>
        <v>1000</v>
      </c>
      <c r="CT1712" s="80">
        <f t="shared" ref="CT1712:CT1721" si="2467">CS1712</f>
        <v>1000</v>
      </c>
      <c r="CU1712" s="80">
        <f t="shared" ref="CU1712:CU1721" si="2468">CT1712</f>
        <v>1000</v>
      </c>
      <c r="CV1712" s="80">
        <f t="shared" ref="CV1712:CV1721" si="2469">CU1712</f>
        <v>1000</v>
      </c>
      <c r="CW1712" s="80">
        <f t="shared" ref="CW1712:CW1721" si="2470">CV1712</f>
        <v>1000</v>
      </c>
      <c r="CX1712" s="80">
        <f t="shared" ref="CX1712:CX1721" si="2471">CW1712</f>
        <v>1000</v>
      </c>
      <c r="CY1712" s="80">
        <f t="shared" ref="CY1712:CY1721" si="2472">CX1712</f>
        <v>1000</v>
      </c>
      <c r="CZ1712" s="80">
        <f t="shared" ref="CZ1712:CZ1721" si="2473">CY1712</f>
        <v>1000</v>
      </c>
      <c r="DA1712" s="80">
        <f t="shared" ref="DA1712:DA1721" si="2474">CZ1712</f>
        <v>1000</v>
      </c>
      <c r="DB1712" s="80">
        <f t="shared" ref="DB1712:DB1721" si="2475">DA1712</f>
        <v>1000</v>
      </c>
      <c r="DC1712" s="80">
        <f t="shared" ref="DC1712:DC1721" si="2476">DB1712</f>
        <v>1000</v>
      </c>
      <c r="DD1712" s="80">
        <f t="shared" ref="DD1712:DD1721" si="2477">DC1712</f>
        <v>1000</v>
      </c>
      <c r="DE1712" s="80">
        <f t="shared" ref="DE1712:DE1721" si="2478">DD1712</f>
        <v>1000</v>
      </c>
      <c r="DF1712" s="80">
        <f t="shared" ref="DF1712:DF1721" si="2479">DE1712</f>
        <v>1000</v>
      </c>
      <c r="DG1712" s="80">
        <f t="shared" ref="DG1712:DG1721" si="2480">DF1712</f>
        <v>1000</v>
      </c>
      <c r="DH1712" s="80">
        <f t="shared" ref="DH1712:DH1721" si="2481">DG1712</f>
        <v>1000</v>
      </c>
      <c r="DI1712" s="80">
        <f t="shared" ref="DI1712:DI1721" si="2482">DH1712</f>
        <v>1000</v>
      </c>
      <c r="DJ1712" s="80">
        <f t="shared" ref="DJ1712:DJ1721" si="2483">DI1712</f>
        <v>1000</v>
      </c>
      <c r="DK1712" s="80">
        <f t="shared" ref="DK1712:DL1721" si="2484">DJ1712</f>
        <v>1000</v>
      </c>
      <c r="DL1712" s="80">
        <f t="shared" si="2484"/>
        <v>1000</v>
      </c>
    </row>
    <row r="1713" spans="1:116" x14ac:dyDescent="0.4">
      <c r="D1713" t="s">
        <v>528</v>
      </c>
      <c r="E1713" s="8" t="str">
        <f>ROW()&amp;" "&amp;D1713</f>
        <v>1713 FCCL-F</v>
      </c>
      <c r="G1713" s="126"/>
      <c r="H1713" s="27"/>
      <c r="I1713" s="77"/>
      <c r="J1713" s="77"/>
      <c r="K1713" s="28"/>
      <c r="L1713" s="28"/>
      <c r="M1713" s="28"/>
      <c r="N1713" s="28"/>
      <c r="O1713" s="28"/>
      <c r="P1713" s="28"/>
      <c r="R1713" s="33"/>
      <c r="S1713" s="77"/>
      <c r="T1713" s="77"/>
      <c r="U1713" s="77"/>
      <c r="V1713" s="77"/>
      <c r="W1713" s="77"/>
      <c r="X1713" s="77"/>
      <c r="Y1713" s="77"/>
      <c r="Z1713" s="77"/>
      <c r="AA1713" s="77"/>
      <c r="AB1713" s="77"/>
      <c r="AC1713" s="77"/>
      <c r="AD1713" s="77"/>
      <c r="AE1713" s="77"/>
      <c r="AF1713" s="77"/>
      <c r="AG1713" s="77"/>
      <c r="AH1713" s="77"/>
      <c r="AI1713" s="77"/>
      <c r="AJ1713" s="77"/>
      <c r="AK1713" s="77"/>
      <c r="AL1713" s="77"/>
      <c r="AM1713" s="77"/>
      <c r="AN1713" s="77"/>
      <c r="AO1713" s="77"/>
      <c r="AP1713" s="77"/>
      <c r="AQ1713" s="77"/>
      <c r="AR1713" s="77"/>
      <c r="AS1713" s="77"/>
      <c r="AT1713" s="77"/>
      <c r="AU1713" s="77"/>
      <c r="AV1713" s="77"/>
      <c r="AW1713" s="77"/>
      <c r="AX1713" s="77"/>
      <c r="AY1713" s="77"/>
      <c r="AZ1713" s="77"/>
      <c r="BA1713" s="77"/>
      <c r="BB1713" s="77"/>
      <c r="BC1713" s="77"/>
      <c r="BD1713" s="77"/>
      <c r="BE1713" s="77"/>
      <c r="BF1713" s="77"/>
      <c r="BG1713" s="77"/>
      <c r="BH1713" s="77"/>
      <c r="BI1713" s="77"/>
      <c r="BJ1713" s="77"/>
      <c r="BK1713" s="77"/>
      <c r="BL1713" s="77"/>
      <c r="BM1713" s="77"/>
      <c r="BN1713" s="77"/>
      <c r="BO1713" s="77"/>
      <c r="BP1713" s="77"/>
      <c r="BQ1713" s="77"/>
      <c r="BR1713" s="77"/>
      <c r="BS1713" s="77"/>
      <c r="BT1713" s="77"/>
      <c r="BU1713" s="77"/>
      <c r="BV1713" s="77"/>
      <c r="BW1713" s="77"/>
      <c r="BX1713" s="77"/>
      <c r="BY1713" s="77"/>
      <c r="BZ1713" s="77"/>
      <c r="CA1713" s="77"/>
      <c r="CB1713" s="77"/>
      <c r="CC1713" s="77"/>
      <c r="CD1713" s="77"/>
      <c r="CE1713" s="77"/>
      <c r="CF1713" s="77"/>
      <c r="CG1713" s="77"/>
      <c r="CH1713" s="77"/>
      <c r="CI1713" s="77"/>
      <c r="CJ1713" s="77"/>
      <c r="CK1713" s="77"/>
      <c r="CL1713" s="77"/>
      <c r="CN1713" s="77"/>
      <c r="CO1713" s="77"/>
      <c r="CP1713" s="77"/>
      <c r="CQ1713" s="77"/>
      <c r="CR1713" s="77"/>
      <c r="CS1713" s="77"/>
      <c r="CT1713" s="77"/>
      <c r="CU1713" s="77"/>
      <c r="CV1713" s="77"/>
      <c r="CW1713" s="77"/>
      <c r="CX1713" s="77"/>
      <c r="CY1713" s="77"/>
      <c r="CZ1713" s="77"/>
      <c r="DA1713" s="77"/>
      <c r="DB1713" s="77"/>
      <c r="DC1713" s="77"/>
      <c r="DD1713" s="77"/>
      <c r="DE1713" s="77"/>
      <c r="DF1713" s="77"/>
      <c r="DG1713" s="77"/>
      <c r="DH1713" s="77"/>
      <c r="DI1713" s="77"/>
      <c r="DJ1713" s="77"/>
      <c r="DK1713" s="77"/>
      <c r="DL1713" s="77"/>
    </row>
    <row r="1714" spans="1:116" x14ac:dyDescent="0.4">
      <c r="C1714" t="s">
        <v>234</v>
      </c>
      <c r="D1714" t="s">
        <v>528</v>
      </c>
      <c r="E1714" s="8" t="str">
        <f>ROW()&amp;" "&amp;D1714</f>
        <v>1714 FCCL-F</v>
      </c>
      <c r="G1714" s="125" t="str">
        <f>"Change in "&amp;G1712</f>
        <v>Change in Current liability - Fixed constant current liability</v>
      </c>
      <c r="I1714" s="74"/>
      <c r="J1714" s="74"/>
      <c r="K1714" s="53">
        <f>SUMIF($3:$3,K$2,1714:1714)</f>
        <v>0</v>
      </c>
      <c r="L1714" s="53">
        <f>SUMIF($3:$3,L$2,1714:1714)</f>
        <v>0</v>
      </c>
      <c r="M1714" s="53">
        <f>SUMIF($3:$3,M$2,1714:1714)</f>
        <v>0</v>
      </c>
      <c r="N1714" s="53">
        <f>SUMIF($3:$3,N$2,1714:1714)</f>
        <v>0</v>
      </c>
      <c r="O1714" s="53">
        <f>SUMIF($3:$3,O$2,1714:1714)</f>
        <v>0</v>
      </c>
      <c r="P1714" s="53">
        <f>SUMIF($3:$3,P$2,1714:1714)</f>
        <v>0</v>
      </c>
      <c r="R1714" s="24"/>
      <c r="S1714" s="80">
        <f>S1712-R1712</f>
        <v>0</v>
      </c>
      <c r="T1714" s="80">
        <f t="shared" ref="T1714:CE1723" si="2485">T1712-S1712</f>
        <v>0</v>
      </c>
      <c r="U1714" s="80">
        <f t="shared" si="2485"/>
        <v>0</v>
      </c>
      <c r="V1714" s="80">
        <f t="shared" si="2485"/>
        <v>0</v>
      </c>
      <c r="W1714" s="80">
        <f t="shared" si="2485"/>
        <v>0</v>
      </c>
      <c r="X1714" s="80">
        <f t="shared" si="2485"/>
        <v>0</v>
      </c>
      <c r="Y1714" s="80">
        <f t="shared" si="2485"/>
        <v>0</v>
      </c>
      <c r="Z1714" s="80">
        <f t="shared" si="2485"/>
        <v>0</v>
      </c>
      <c r="AA1714" s="80">
        <f t="shared" si="2485"/>
        <v>0</v>
      </c>
      <c r="AB1714" s="80">
        <f t="shared" si="2485"/>
        <v>0</v>
      </c>
      <c r="AC1714" s="80">
        <f t="shared" si="2485"/>
        <v>0</v>
      </c>
      <c r="AD1714" s="80">
        <f t="shared" si="2485"/>
        <v>0</v>
      </c>
      <c r="AE1714" s="80">
        <f t="shared" si="2485"/>
        <v>0</v>
      </c>
      <c r="AF1714" s="80">
        <f t="shared" si="2485"/>
        <v>0</v>
      </c>
      <c r="AG1714" s="80">
        <f t="shared" si="2485"/>
        <v>0</v>
      </c>
      <c r="AH1714" s="80">
        <f t="shared" si="2485"/>
        <v>0</v>
      </c>
      <c r="AI1714" s="80">
        <f t="shared" si="2485"/>
        <v>0</v>
      </c>
      <c r="AJ1714" s="80">
        <f t="shared" si="2485"/>
        <v>0</v>
      </c>
      <c r="AK1714" s="80">
        <f t="shared" si="2485"/>
        <v>0</v>
      </c>
      <c r="AL1714" s="80">
        <f t="shared" si="2485"/>
        <v>0</v>
      </c>
      <c r="AM1714" s="80">
        <f t="shared" si="2485"/>
        <v>0</v>
      </c>
      <c r="AN1714" s="80">
        <f t="shared" si="2485"/>
        <v>0</v>
      </c>
      <c r="AO1714" s="80">
        <f t="shared" si="2485"/>
        <v>0</v>
      </c>
      <c r="AP1714" s="80">
        <f t="shared" si="2485"/>
        <v>0</v>
      </c>
      <c r="AQ1714" s="80">
        <f t="shared" si="2485"/>
        <v>0</v>
      </c>
      <c r="AR1714" s="80">
        <f t="shared" si="2485"/>
        <v>0</v>
      </c>
      <c r="AS1714" s="80">
        <f t="shared" si="2485"/>
        <v>0</v>
      </c>
      <c r="AT1714" s="80">
        <f t="shared" si="2485"/>
        <v>0</v>
      </c>
      <c r="AU1714" s="80">
        <f t="shared" si="2485"/>
        <v>0</v>
      </c>
      <c r="AV1714" s="80">
        <f t="shared" si="2485"/>
        <v>0</v>
      </c>
      <c r="AW1714" s="80">
        <f t="shared" si="2485"/>
        <v>0</v>
      </c>
      <c r="AX1714" s="80">
        <f t="shared" si="2485"/>
        <v>0</v>
      </c>
      <c r="AY1714" s="80">
        <f t="shared" si="2485"/>
        <v>0</v>
      </c>
      <c r="AZ1714" s="80">
        <f t="shared" si="2485"/>
        <v>0</v>
      </c>
      <c r="BA1714" s="80">
        <f t="shared" si="2485"/>
        <v>0</v>
      </c>
      <c r="BB1714" s="80">
        <f t="shared" si="2485"/>
        <v>0</v>
      </c>
      <c r="BC1714" s="80">
        <f t="shared" si="2485"/>
        <v>0</v>
      </c>
      <c r="BD1714" s="80">
        <f t="shared" si="2485"/>
        <v>0</v>
      </c>
      <c r="BE1714" s="80">
        <f t="shared" si="2485"/>
        <v>0</v>
      </c>
      <c r="BF1714" s="80">
        <f t="shared" si="2485"/>
        <v>0</v>
      </c>
      <c r="BG1714" s="80">
        <f t="shared" si="2485"/>
        <v>0</v>
      </c>
      <c r="BH1714" s="80">
        <f t="shared" si="2485"/>
        <v>0</v>
      </c>
      <c r="BI1714" s="80">
        <f t="shared" si="2485"/>
        <v>0</v>
      </c>
      <c r="BJ1714" s="80">
        <f t="shared" si="2485"/>
        <v>0</v>
      </c>
      <c r="BK1714" s="80">
        <f t="shared" si="2485"/>
        <v>0</v>
      </c>
      <c r="BL1714" s="80">
        <f t="shared" si="2485"/>
        <v>0</v>
      </c>
      <c r="BM1714" s="80">
        <f t="shared" si="2485"/>
        <v>0</v>
      </c>
      <c r="BN1714" s="80">
        <f t="shared" si="2485"/>
        <v>0</v>
      </c>
      <c r="BO1714" s="80">
        <f t="shared" si="2485"/>
        <v>0</v>
      </c>
      <c r="BP1714" s="80">
        <f t="shared" si="2485"/>
        <v>0</v>
      </c>
      <c r="BQ1714" s="80">
        <f t="shared" si="2485"/>
        <v>0</v>
      </c>
      <c r="BR1714" s="80">
        <f t="shared" si="2485"/>
        <v>0</v>
      </c>
      <c r="BS1714" s="80">
        <f t="shared" si="2485"/>
        <v>0</v>
      </c>
      <c r="BT1714" s="80">
        <f t="shared" si="2485"/>
        <v>0</v>
      </c>
      <c r="BU1714" s="80">
        <f t="shared" si="2485"/>
        <v>0</v>
      </c>
      <c r="BV1714" s="80">
        <f t="shared" si="2485"/>
        <v>0</v>
      </c>
      <c r="BW1714" s="80">
        <f t="shared" si="2485"/>
        <v>0</v>
      </c>
      <c r="BX1714" s="80">
        <f t="shared" si="2485"/>
        <v>0</v>
      </c>
      <c r="BY1714" s="80">
        <f t="shared" si="2485"/>
        <v>0</v>
      </c>
      <c r="BZ1714" s="80">
        <f t="shared" si="2485"/>
        <v>0</v>
      </c>
      <c r="CA1714" s="80">
        <f t="shared" si="2485"/>
        <v>0</v>
      </c>
      <c r="CB1714" s="80">
        <f t="shared" si="2485"/>
        <v>0</v>
      </c>
      <c r="CC1714" s="80">
        <f t="shared" si="2485"/>
        <v>0</v>
      </c>
      <c r="CD1714" s="80">
        <f t="shared" si="2485"/>
        <v>0</v>
      </c>
      <c r="CE1714" s="80">
        <f t="shared" si="2485"/>
        <v>0</v>
      </c>
      <c r="CF1714" s="80">
        <f t="shared" ref="CF1714:CL1723" si="2486">CF1712-CE1712</f>
        <v>0</v>
      </c>
      <c r="CG1714" s="80">
        <f t="shared" si="2486"/>
        <v>0</v>
      </c>
      <c r="CH1714" s="80">
        <f t="shared" si="2486"/>
        <v>0</v>
      </c>
      <c r="CI1714" s="80">
        <f t="shared" si="2486"/>
        <v>0</v>
      </c>
      <c r="CJ1714" s="80">
        <f t="shared" si="2486"/>
        <v>0</v>
      </c>
      <c r="CK1714" s="80">
        <f t="shared" si="2486"/>
        <v>0</v>
      </c>
      <c r="CL1714" s="80">
        <f t="shared" si="2486"/>
        <v>0</v>
      </c>
      <c r="CN1714" s="74"/>
      <c r="CO1714" s="80">
        <f t="shared" ref="CO1714:CO1723" si="2487">CN1712-CO1712</f>
        <v>0</v>
      </c>
      <c r="CP1714" s="80">
        <f t="shared" ref="CP1714:CP1723" si="2488">CO1712-CP1712</f>
        <v>0</v>
      </c>
      <c r="CQ1714" s="80">
        <f t="shared" ref="CQ1714:CQ1723" si="2489">CP1712-CQ1712</f>
        <v>0</v>
      </c>
      <c r="CR1714" s="80">
        <f t="shared" ref="CR1714:CR1723" si="2490">CQ1712-CR1712</f>
        <v>0</v>
      </c>
      <c r="CS1714" s="80">
        <f t="shared" ref="CS1714:CS1723" si="2491">CR1712-CS1712</f>
        <v>0</v>
      </c>
      <c r="CT1714" s="80">
        <f t="shared" ref="CT1714:CT1723" si="2492">CS1712-CT1712</f>
        <v>0</v>
      </c>
      <c r="CU1714" s="80">
        <f t="shared" ref="CU1714:CU1723" si="2493">CT1712-CU1712</f>
        <v>0</v>
      </c>
      <c r="CV1714" s="80">
        <f t="shared" ref="CV1714:CV1723" si="2494">CU1712-CV1712</f>
        <v>0</v>
      </c>
      <c r="CW1714" s="80">
        <f t="shared" ref="CW1714:CW1723" si="2495">CV1712-CW1712</f>
        <v>0</v>
      </c>
      <c r="CX1714" s="80">
        <f t="shared" ref="CX1714:CX1723" si="2496">CW1712-CX1712</f>
        <v>0</v>
      </c>
      <c r="CY1714" s="80">
        <f t="shared" ref="CY1714:CY1723" si="2497">CX1712-CY1712</f>
        <v>0</v>
      </c>
      <c r="CZ1714" s="80">
        <f t="shared" ref="CZ1714:CZ1723" si="2498">CY1712-CZ1712</f>
        <v>0</v>
      </c>
      <c r="DA1714" s="80">
        <f t="shared" ref="DA1714:DA1723" si="2499">CZ1712-DA1712</f>
        <v>0</v>
      </c>
      <c r="DB1714" s="80">
        <f t="shared" ref="DB1714:DB1723" si="2500">DA1712-DB1712</f>
        <v>0</v>
      </c>
      <c r="DC1714" s="80">
        <f t="shared" ref="DC1714:DC1723" si="2501">DB1712-DC1712</f>
        <v>0</v>
      </c>
      <c r="DD1714" s="80">
        <f t="shared" ref="DD1714:DD1723" si="2502">DC1712-DD1712</f>
        <v>0</v>
      </c>
      <c r="DE1714" s="80">
        <f t="shared" ref="DE1714:DE1723" si="2503">DD1712-DE1712</f>
        <v>0</v>
      </c>
      <c r="DF1714" s="80">
        <f t="shared" ref="DF1714:DF1723" si="2504">DE1712-DF1712</f>
        <v>0</v>
      </c>
      <c r="DG1714" s="80">
        <f t="shared" ref="DG1714:DG1723" si="2505">DF1712-DG1712</f>
        <v>0</v>
      </c>
      <c r="DH1714" s="80">
        <f t="shared" ref="DH1714:DH1723" si="2506">DG1712-DH1712</f>
        <v>0</v>
      </c>
      <c r="DI1714" s="80">
        <f t="shared" ref="DI1714:DI1723" si="2507">DH1712-DI1712</f>
        <v>0</v>
      </c>
      <c r="DJ1714" s="80">
        <f t="shared" ref="DJ1714:DJ1723" si="2508">DI1712-DJ1712</f>
        <v>0</v>
      </c>
      <c r="DK1714" s="80">
        <f t="shared" ref="DK1714:DL1723" si="2509">DJ1712-DK1712</f>
        <v>0</v>
      </c>
      <c r="DL1714" s="80">
        <f t="shared" si="2509"/>
        <v>0</v>
      </c>
    </row>
    <row r="1715" spans="1:116" x14ac:dyDescent="0.4">
      <c r="D1715" t="s">
        <v>528</v>
      </c>
      <c r="E1715" s="8" t="str">
        <f>ROW()&amp;" "&amp;D1715</f>
        <v>1715 FCCL-F</v>
      </c>
      <c r="G1715" s="125"/>
      <c r="I1715" s="74"/>
      <c r="J1715" s="74"/>
      <c r="K1715" s="53"/>
      <c r="L1715" s="53"/>
      <c r="M1715" s="53"/>
      <c r="N1715" s="53"/>
      <c r="O1715" s="53"/>
      <c r="P1715" s="53"/>
      <c r="R1715" s="24"/>
      <c r="S1715" s="80"/>
      <c r="T1715" s="80"/>
      <c r="U1715" s="80"/>
      <c r="V1715" s="80"/>
      <c r="W1715" s="80"/>
      <c r="X1715" s="80"/>
      <c r="Y1715" s="80"/>
      <c r="Z1715" s="80"/>
      <c r="AA1715" s="80"/>
      <c r="AB1715" s="80"/>
      <c r="AC1715" s="80"/>
      <c r="AD1715" s="80"/>
      <c r="AE1715" s="80"/>
      <c r="AF1715" s="80"/>
      <c r="AG1715" s="80"/>
      <c r="AH1715" s="80"/>
      <c r="AI1715" s="80"/>
      <c r="AJ1715" s="80"/>
      <c r="AK1715" s="80"/>
      <c r="AL1715" s="80"/>
      <c r="AM1715" s="80"/>
      <c r="AN1715" s="80"/>
      <c r="AO1715" s="80"/>
      <c r="AP1715" s="80"/>
      <c r="AQ1715" s="80"/>
      <c r="AR1715" s="80"/>
      <c r="AS1715" s="80"/>
      <c r="AT1715" s="80"/>
      <c r="AU1715" s="80"/>
      <c r="AV1715" s="80"/>
      <c r="AW1715" s="80"/>
      <c r="AX1715" s="80"/>
      <c r="AY1715" s="80"/>
      <c r="AZ1715" s="80"/>
      <c r="BA1715" s="80"/>
      <c r="BB1715" s="80"/>
      <c r="BC1715" s="80"/>
      <c r="BD1715" s="80"/>
      <c r="BE1715" s="80"/>
      <c r="BF1715" s="80"/>
      <c r="BG1715" s="80"/>
      <c r="BH1715" s="80"/>
      <c r="BI1715" s="80"/>
      <c r="BJ1715" s="80"/>
      <c r="BK1715" s="80"/>
      <c r="BL1715" s="80"/>
      <c r="BM1715" s="80"/>
      <c r="BN1715" s="80"/>
      <c r="BO1715" s="80"/>
      <c r="BP1715" s="80"/>
      <c r="BQ1715" s="80"/>
      <c r="BR1715" s="80"/>
      <c r="BS1715" s="80"/>
      <c r="BT1715" s="80"/>
      <c r="BU1715" s="80"/>
      <c r="BV1715" s="80"/>
      <c r="BW1715" s="80"/>
      <c r="BX1715" s="80"/>
      <c r="BY1715" s="80"/>
      <c r="BZ1715" s="80"/>
      <c r="CA1715" s="80"/>
      <c r="CB1715" s="80"/>
      <c r="CC1715" s="80"/>
      <c r="CD1715" s="80"/>
      <c r="CE1715" s="80"/>
      <c r="CF1715" s="80"/>
      <c r="CG1715" s="80"/>
      <c r="CH1715" s="80"/>
      <c r="CI1715" s="80"/>
      <c r="CJ1715" s="80"/>
      <c r="CK1715" s="80"/>
      <c r="CL1715" s="80"/>
      <c r="CN1715" s="74"/>
      <c r="CO1715" s="80"/>
      <c r="CP1715" s="80"/>
      <c r="CQ1715" s="80"/>
      <c r="CR1715" s="80"/>
      <c r="CS1715" s="80"/>
      <c r="CT1715" s="80"/>
      <c r="CU1715" s="80"/>
      <c r="CV1715" s="80"/>
      <c r="CW1715" s="80"/>
      <c r="CX1715" s="80"/>
      <c r="CY1715" s="80"/>
      <c r="CZ1715" s="80"/>
      <c r="DA1715" s="80"/>
      <c r="DB1715" s="80"/>
      <c r="DC1715" s="80"/>
      <c r="DD1715" s="80"/>
      <c r="DE1715" s="80"/>
      <c r="DF1715" s="80"/>
      <c r="DG1715" s="80"/>
      <c r="DH1715" s="80"/>
      <c r="DI1715" s="80"/>
      <c r="DJ1715" s="80"/>
      <c r="DK1715" s="80"/>
      <c r="DL1715" s="80"/>
    </row>
    <row r="1716" spans="1:116" x14ac:dyDescent="0.4">
      <c r="B1716" t="s">
        <v>332</v>
      </c>
      <c r="D1716" t="s">
        <v>528</v>
      </c>
      <c r="E1716" s="8" t="str">
        <f t="shared" ref="E1716:E1725" si="2510">ROW()&amp;" "&amp;D1716</f>
        <v>1716 FCCL-F</v>
      </c>
      <c r="G1716" s="136" t="str">
        <f>G1703</f>
        <v>(Primary label)</v>
      </c>
      <c r="H1716" s="27"/>
      <c r="I1716" s="78"/>
      <c r="J1716" s="78"/>
      <c r="K1716" s="33"/>
      <c r="L1716" s="33"/>
      <c r="M1716" s="33"/>
      <c r="N1716" s="33"/>
      <c r="O1716" s="33"/>
      <c r="P1716" s="33"/>
      <c r="R1716" s="33"/>
      <c r="S1716" s="77"/>
      <c r="T1716" s="77"/>
      <c r="U1716" s="77"/>
      <c r="V1716" s="77"/>
      <c r="W1716" s="77"/>
      <c r="X1716" s="77"/>
      <c r="Y1716" s="77"/>
      <c r="Z1716" s="77"/>
      <c r="AA1716" s="77"/>
      <c r="AB1716" s="77"/>
      <c r="AC1716" s="77"/>
      <c r="AD1716" s="77"/>
      <c r="AE1716" s="77"/>
      <c r="AF1716" s="77"/>
      <c r="AG1716" s="77"/>
      <c r="AH1716" s="77"/>
      <c r="AI1716" s="77"/>
      <c r="AJ1716" s="77"/>
      <c r="AK1716" s="77"/>
      <c r="AL1716" s="77"/>
      <c r="AM1716" s="77"/>
      <c r="AN1716" s="77"/>
      <c r="AO1716" s="77"/>
      <c r="AP1716" s="77"/>
      <c r="AQ1716" s="77"/>
      <c r="AR1716" s="77"/>
      <c r="AS1716" s="77"/>
      <c r="AT1716" s="77"/>
      <c r="AU1716" s="77"/>
      <c r="AV1716" s="77"/>
      <c r="AW1716" s="77"/>
      <c r="AX1716" s="77"/>
      <c r="AY1716" s="77"/>
      <c r="AZ1716" s="77"/>
      <c r="BA1716" s="77"/>
      <c r="BB1716" s="77"/>
      <c r="BC1716" s="77"/>
      <c r="BD1716" s="77"/>
      <c r="BE1716" s="77"/>
      <c r="BF1716" s="77"/>
      <c r="BG1716" s="77"/>
      <c r="BH1716" s="77"/>
      <c r="BI1716" s="77"/>
      <c r="BJ1716" s="77"/>
      <c r="BK1716" s="77"/>
      <c r="BL1716" s="77"/>
      <c r="BM1716" s="77"/>
      <c r="BN1716" s="77"/>
      <c r="BO1716" s="77"/>
      <c r="BP1716" s="77"/>
      <c r="BQ1716" s="77"/>
      <c r="BR1716" s="77"/>
      <c r="BS1716" s="77"/>
      <c r="BT1716" s="77"/>
      <c r="BU1716" s="77"/>
      <c r="BV1716" s="77"/>
      <c r="BW1716" s="77"/>
      <c r="BX1716" s="77"/>
      <c r="BY1716" s="77"/>
      <c r="BZ1716" s="77"/>
      <c r="CA1716" s="77"/>
      <c r="CB1716" s="77"/>
      <c r="CC1716" s="77"/>
      <c r="CD1716" s="77"/>
      <c r="CE1716" s="77"/>
      <c r="CF1716" s="77"/>
      <c r="CG1716" s="77"/>
      <c r="CH1716" s="77"/>
      <c r="CI1716" s="77"/>
      <c r="CJ1716" s="77"/>
      <c r="CK1716" s="77"/>
      <c r="CL1716" s="77"/>
      <c r="CN1716" s="78"/>
      <c r="CO1716" s="77"/>
      <c r="CP1716" s="77"/>
      <c r="CQ1716" s="77"/>
      <c r="CR1716" s="77"/>
      <c r="CS1716" s="77"/>
      <c r="CT1716" s="77"/>
      <c r="CU1716" s="77"/>
      <c r="CV1716" s="77"/>
      <c r="CW1716" s="77"/>
      <c r="CX1716" s="77"/>
      <c r="CY1716" s="77"/>
      <c r="CZ1716" s="77"/>
      <c r="DA1716" s="77"/>
      <c r="DB1716" s="77"/>
      <c r="DC1716" s="77"/>
      <c r="DD1716" s="77"/>
      <c r="DE1716" s="77"/>
      <c r="DF1716" s="77"/>
      <c r="DG1716" s="77"/>
      <c r="DH1716" s="77"/>
      <c r="DI1716" s="77"/>
      <c r="DJ1716" s="77"/>
      <c r="DK1716" s="77"/>
      <c r="DL1716" s="77"/>
    </row>
    <row r="1717" spans="1:116" x14ac:dyDescent="0.4">
      <c r="B1717" t="s">
        <v>332</v>
      </c>
      <c r="D1717" t="s">
        <v>528</v>
      </c>
      <c r="E1717" s="8" t="str">
        <f>ROW()&amp;" "&amp;D1717</f>
        <v>1717 FCCL-F</v>
      </c>
      <c r="G1717" s="136" t="str">
        <f>G1704</f>
        <v>primary unit</v>
      </c>
      <c r="H1717" s="27"/>
      <c r="I1717" s="78"/>
      <c r="J1717" s="78"/>
      <c r="K1717" s="33"/>
      <c r="L1717" s="33"/>
      <c r="M1717" s="33"/>
      <c r="N1717" s="33"/>
      <c r="O1717" s="33"/>
      <c r="P1717" s="33"/>
      <c r="R1717" s="33"/>
      <c r="S1717" s="77"/>
      <c r="T1717" s="77"/>
      <c r="U1717" s="77"/>
      <c r="V1717" s="77"/>
      <c r="W1717" s="77"/>
      <c r="X1717" s="77"/>
      <c r="Y1717" s="77"/>
      <c r="Z1717" s="77"/>
      <c r="AA1717" s="77"/>
      <c r="AB1717" s="77"/>
      <c r="AC1717" s="77"/>
      <c r="AD1717" s="77"/>
      <c r="AE1717" s="77"/>
      <c r="AF1717" s="77"/>
      <c r="AG1717" s="77"/>
      <c r="AH1717" s="77"/>
      <c r="AI1717" s="77"/>
      <c r="AJ1717" s="77"/>
      <c r="AK1717" s="77"/>
      <c r="AL1717" s="77"/>
      <c r="AM1717" s="77"/>
      <c r="AN1717" s="77"/>
      <c r="AO1717" s="77"/>
      <c r="AP1717" s="77"/>
      <c r="AQ1717" s="77"/>
      <c r="AR1717" s="77"/>
      <c r="AS1717" s="77"/>
      <c r="AT1717" s="77"/>
      <c r="AU1717" s="77"/>
      <c r="AV1717" s="77"/>
      <c r="AW1717" s="77"/>
      <c r="AX1717" s="77"/>
      <c r="AY1717" s="77"/>
      <c r="AZ1717" s="77"/>
      <c r="BA1717" s="77"/>
      <c r="BB1717" s="77"/>
      <c r="BC1717" s="77"/>
      <c r="BD1717" s="77"/>
      <c r="BE1717" s="77"/>
      <c r="BF1717" s="77"/>
      <c r="BG1717" s="77"/>
      <c r="BH1717" s="77"/>
      <c r="BI1717" s="77"/>
      <c r="BJ1717" s="77"/>
      <c r="BK1717" s="77"/>
      <c r="BL1717" s="77"/>
      <c r="BM1717" s="77"/>
      <c r="BN1717" s="77"/>
      <c r="BO1717" s="77"/>
      <c r="BP1717" s="77"/>
      <c r="BQ1717" s="77"/>
      <c r="BR1717" s="77"/>
      <c r="BS1717" s="77"/>
      <c r="BT1717" s="77"/>
      <c r="BU1717" s="77"/>
      <c r="BV1717" s="77"/>
      <c r="BW1717" s="77"/>
      <c r="BX1717" s="77"/>
      <c r="BY1717" s="77"/>
      <c r="BZ1717" s="77"/>
      <c r="CA1717" s="77"/>
      <c r="CB1717" s="77"/>
      <c r="CC1717" s="77"/>
      <c r="CD1717" s="77"/>
      <c r="CE1717" s="77"/>
      <c r="CF1717" s="77"/>
      <c r="CG1717" s="77"/>
      <c r="CH1717" s="77"/>
      <c r="CI1717" s="77"/>
      <c r="CJ1717" s="77"/>
      <c r="CK1717" s="77"/>
      <c r="CL1717" s="77"/>
      <c r="CN1717" s="78"/>
      <c r="CO1717" s="77"/>
      <c r="CP1717" s="77"/>
      <c r="CQ1717" s="77"/>
      <c r="CR1717" s="77"/>
      <c r="CS1717" s="77"/>
      <c r="CT1717" s="77"/>
      <c r="CU1717" s="77"/>
      <c r="CV1717" s="77"/>
      <c r="CW1717" s="77"/>
      <c r="CX1717" s="77"/>
      <c r="CY1717" s="77"/>
      <c r="CZ1717" s="77"/>
      <c r="DA1717" s="77"/>
      <c r="DB1717" s="77"/>
      <c r="DC1717" s="77"/>
      <c r="DD1717" s="77"/>
      <c r="DE1717" s="77"/>
      <c r="DF1717" s="77"/>
      <c r="DG1717" s="77"/>
      <c r="DH1717" s="77"/>
      <c r="DI1717" s="77"/>
      <c r="DJ1717" s="77"/>
      <c r="DK1717" s="77"/>
      <c r="DL1717" s="77"/>
    </row>
    <row r="1718" spans="1:116" x14ac:dyDescent="0.4">
      <c r="B1718" t="s">
        <v>332</v>
      </c>
      <c r="D1718" t="s">
        <v>528</v>
      </c>
      <c r="E1718" s="8" t="str">
        <f t="shared" ref="E1718:E1732" si="2511">ROW()&amp;" "&amp;D1718</f>
        <v>1718 FCCL-F</v>
      </c>
      <c r="G1718" s="136" t="str">
        <f>G1705</f>
        <v>Primary revenue driver</v>
      </c>
      <c r="K1718" s="53"/>
      <c r="L1718" s="53"/>
      <c r="M1718" s="53"/>
      <c r="N1718" s="53"/>
      <c r="O1718" s="53"/>
      <c r="P1718" s="53"/>
      <c r="R1718" s="24"/>
      <c r="S1718" s="179" t="str">
        <f t="shared" ref="S1718:AX1727" si="2512">S1705</f>
        <v>S$16</v>
      </c>
      <c r="T1718" s="179" t="str">
        <f t="shared" si="2512"/>
        <v>T$16</v>
      </c>
      <c r="U1718" s="179" t="str">
        <f t="shared" si="2512"/>
        <v>U$16</v>
      </c>
      <c r="V1718" s="179" t="str">
        <f t="shared" si="2512"/>
        <v>V$16</v>
      </c>
      <c r="W1718" s="179" t="str">
        <f t="shared" si="2512"/>
        <v>W$16</v>
      </c>
      <c r="X1718" s="179" t="str">
        <f t="shared" si="2512"/>
        <v>X$16</v>
      </c>
      <c r="Y1718" s="179" t="str">
        <f t="shared" si="2512"/>
        <v>Y$16</v>
      </c>
      <c r="Z1718" s="179" t="str">
        <f t="shared" si="2512"/>
        <v>Z$16</v>
      </c>
      <c r="AA1718" s="179" t="str">
        <f t="shared" si="2512"/>
        <v>AA$16</v>
      </c>
      <c r="AB1718" s="179" t="str">
        <f t="shared" si="2512"/>
        <v>AB$16</v>
      </c>
      <c r="AC1718" s="179" t="str">
        <f t="shared" si="2512"/>
        <v>AC$16</v>
      </c>
      <c r="AD1718" s="179" t="str">
        <f t="shared" si="2512"/>
        <v>AD$16</v>
      </c>
      <c r="AE1718" s="179" t="str">
        <f t="shared" si="2512"/>
        <v>AE$16</v>
      </c>
      <c r="AF1718" s="179" t="str">
        <f t="shared" si="2512"/>
        <v>AF$16</v>
      </c>
      <c r="AG1718" s="179" t="str">
        <f t="shared" si="2512"/>
        <v>AG$16</v>
      </c>
      <c r="AH1718" s="179" t="str">
        <f t="shared" si="2512"/>
        <v>AH$16</v>
      </c>
      <c r="AI1718" s="179" t="str">
        <f t="shared" si="2512"/>
        <v>AI$16</v>
      </c>
      <c r="AJ1718" s="179" t="str">
        <f t="shared" si="2512"/>
        <v>AJ$16</v>
      </c>
      <c r="AK1718" s="179" t="str">
        <f t="shared" si="2512"/>
        <v>AK$16</v>
      </c>
      <c r="AL1718" s="179" t="str">
        <f t="shared" si="2512"/>
        <v>AL$16</v>
      </c>
      <c r="AM1718" s="179" t="str">
        <f t="shared" si="2512"/>
        <v>AM$16</v>
      </c>
      <c r="AN1718" s="179" t="str">
        <f t="shared" si="2512"/>
        <v>AN$16</v>
      </c>
      <c r="AO1718" s="179" t="str">
        <f t="shared" si="2512"/>
        <v>AO$16</v>
      </c>
      <c r="AP1718" s="179" t="str">
        <f t="shared" si="2512"/>
        <v>AP$16</v>
      </c>
      <c r="AQ1718" s="179" t="str">
        <f t="shared" si="2512"/>
        <v>AQ$16</v>
      </c>
      <c r="AR1718" s="179" t="str">
        <f t="shared" si="2512"/>
        <v>AR$16</v>
      </c>
      <c r="AS1718" s="179" t="str">
        <f t="shared" si="2512"/>
        <v>AS$16</v>
      </c>
      <c r="AT1718" s="179" t="str">
        <f t="shared" si="2512"/>
        <v>AT$16</v>
      </c>
      <c r="AU1718" s="179" t="str">
        <f t="shared" si="2512"/>
        <v>AU$16</v>
      </c>
      <c r="AV1718" s="179" t="str">
        <f t="shared" si="2512"/>
        <v>AV$16</v>
      </c>
      <c r="AW1718" s="179" t="str">
        <f t="shared" si="2512"/>
        <v>AW$16</v>
      </c>
      <c r="AX1718" s="179" t="str">
        <f t="shared" si="2512"/>
        <v>AX$16</v>
      </c>
      <c r="AY1718" s="179" t="str">
        <f t="shared" ref="AY1718:CD1727" si="2513">AY1705</f>
        <v>AY$16</v>
      </c>
      <c r="AZ1718" s="179" t="str">
        <f t="shared" si="2513"/>
        <v>AZ$16</v>
      </c>
      <c r="BA1718" s="179" t="str">
        <f t="shared" si="2513"/>
        <v>BA$16</v>
      </c>
      <c r="BB1718" s="179" t="str">
        <f t="shared" si="2513"/>
        <v>BB$16</v>
      </c>
      <c r="BC1718" s="179" t="str">
        <f t="shared" si="2513"/>
        <v>BC$16</v>
      </c>
      <c r="BD1718" s="179" t="str">
        <f t="shared" si="2513"/>
        <v>BD$16</v>
      </c>
      <c r="BE1718" s="179" t="str">
        <f t="shared" si="2513"/>
        <v>BE$16</v>
      </c>
      <c r="BF1718" s="179" t="str">
        <f t="shared" si="2513"/>
        <v>BF$16</v>
      </c>
      <c r="BG1718" s="179" t="str">
        <f t="shared" si="2513"/>
        <v>BG$16</v>
      </c>
      <c r="BH1718" s="179" t="str">
        <f t="shared" si="2513"/>
        <v>BH$16</v>
      </c>
      <c r="BI1718" s="179" t="str">
        <f t="shared" si="2513"/>
        <v>BI$16</v>
      </c>
      <c r="BJ1718" s="179" t="str">
        <f t="shared" si="2513"/>
        <v>BJ$16</v>
      </c>
      <c r="BK1718" s="179" t="str">
        <f t="shared" si="2513"/>
        <v>BK$16</v>
      </c>
      <c r="BL1718" s="179" t="str">
        <f t="shared" si="2513"/>
        <v>BL$16</v>
      </c>
      <c r="BM1718" s="179" t="str">
        <f t="shared" si="2513"/>
        <v>BM$16</v>
      </c>
      <c r="BN1718" s="179" t="str">
        <f t="shared" si="2513"/>
        <v>BN$16</v>
      </c>
      <c r="BO1718" s="179" t="str">
        <f t="shared" si="2513"/>
        <v>BO$16</v>
      </c>
      <c r="BP1718" s="179" t="str">
        <f t="shared" si="2513"/>
        <v>BP$16</v>
      </c>
      <c r="BQ1718" s="179" t="str">
        <f t="shared" si="2513"/>
        <v>BQ$16</v>
      </c>
      <c r="BR1718" s="179" t="str">
        <f t="shared" si="2513"/>
        <v>BR$16</v>
      </c>
      <c r="BS1718" s="179" t="str">
        <f t="shared" si="2513"/>
        <v>BS$16</v>
      </c>
      <c r="BT1718" s="179" t="str">
        <f t="shared" si="2513"/>
        <v>BT$16</v>
      </c>
      <c r="BU1718" s="179" t="str">
        <f t="shared" si="2513"/>
        <v>BU$16</v>
      </c>
      <c r="BV1718" s="179" t="str">
        <f t="shared" si="2513"/>
        <v>BV$16</v>
      </c>
      <c r="BW1718" s="179" t="str">
        <f t="shared" si="2513"/>
        <v>BW$16</v>
      </c>
      <c r="BX1718" s="179" t="str">
        <f t="shared" si="2513"/>
        <v>BX$16</v>
      </c>
      <c r="BY1718" s="179" t="str">
        <f t="shared" si="2513"/>
        <v>BY$16</v>
      </c>
      <c r="BZ1718" s="179" t="str">
        <f t="shared" si="2513"/>
        <v>BZ$16</v>
      </c>
      <c r="CA1718" s="179" t="str">
        <f t="shared" si="2513"/>
        <v>CA$16</v>
      </c>
      <c r="CB1718" s="179" t="str">
        <f t="shared" si="2513"/>
        <v>CB$16</v>
      </c>
      <c r="CC1718" s="179" t="str">
        <f t="shared" si="2513"/>
        <v>CC$16</v>
      </c>
      <c r="CD1718" s="179" t="str">
        <f t="shared" si="2513"/>
        <v>CD$16</v>
      </c>
      <c r="CE1718" s="179" t="str">
        <f t="shared" ref="CE1718:CL1727" si="2514">CE1705</f>
        <v>CE$16</v>
      </c>
      <c r="CF1718" s="179" t="str">
        <f t="shared" si="2514"/>
        <v>CF$16</v>
      </c>
      <c r="CG1718" s="179" t="str">
        <f t="shared" si="2514"/>
        <v>CG$16</v>
      </c>
      <c r="CH1718" s="179" t="str">
        <f t="shared" si="2514"/>
        <v>CH$16</v>
      </c>
      <c r="CI1718" s="179" t="str">
        <f t="shared" si="2514"/>
        <v>CI$16</v>
      </c>
      <c r="CJ1718" s="179" t="str">
        <f t="shared" si="2514"/>
        <v>CJ$16</v>
      </c>
      <c r="CK1718" s="179" t="str">
        <f t="shared" si="2514"/>
        <v>CK$16</v>
      </c>
      <c r="CL1718" s="179" t="str">
        <f t="shared" si="2514"/>
        <v>CL$16</v>
      </c>
      <c r="CO1718" s="179" t="str">
        <f t="shared" ref="CO1718:DL1727" si="2515">CO1705</f>
        <v>CO$16</v>
      </c>
      <c r="CP1718" s="179" t="str">
        <f t="shared" si="2515"/>
        <v>CP$16</v>
      </c>
      <c r="CQ1718" s="179" t="str">
        <f t="shared" si="2515"/>
        <v>CQ$16</v>
      </c>
      <c r="CR1718" s="179" t="str">
        <f t="shared" si="2515"/>
        <v>CR$16</v>
      </c>
      <c r="CS1718" s="179" t="str">
        <f t="shared" si="2515"/>
        <v>CS$16</v>
      </c>
      <c r="CT1718" s="179" t="str">
        <f t="shared" si="2515"/>
        <v>CT$16</v>
      </c>
      <c r="CU1718" s="179" t="str">
        <f t="shared" si="2515"/>
        <v>CU$16</v>
      </c>
      <c r="CV1718" s="179" t="str">
        <f t="shared" si="2515"/>
        <v>CV$16</v>
      </c>
      <c r="CW1718" s="179" t="str">
        <f t="shared" si="2515"/>
        <v>CW$16</v>
      </c>
      <c r="CX1718" s="179" t="str">
        <f t="shared" si="2515"/>
        <v>CX$16</v>
      </c>
      <c r="CY1718" s="179" t="str">
        <f t="shared" si="2515"/>
        <v>CY$16</v>
      </c>
      <c r="CZ1718" s="179" t="str">
        <f t="shared" si="2515"/>
        <v>CZ$16</v>
      </c>
      <c r="DA1718" s="179" t="str">
        <f t="shared" si="2515"/>
        <v>DA$16</v>
      </c>
      <c r="DB1718" s="179" t="str">
        <f t="shared" si="2515"/>
        <v>DB$16</v>
      </c>
      <c r="DC1718" s="179" t="str">
        <f t="shared" si="2515"/>
        <v>DC$16</v>
      </c>
      <c r="DD1718" s="179" t="str">
        <f t="shared" si="2515"/>
        <v>DD$16</v>
      </c>
      <c r="DE1718" s="179" t="str">
        <f t="shared" si="2515"/>
        <v>DE$16</v>
      </c>
      <c r="DF1718" s="179" t="str">
        <f t="shared" si="2515"/>
        <v>DF$16</v>
      </c>
      <c r="DG1718" s="179" t="str">
        <f t="shared" si="2515"/>
        <v>DG$16</v>
      </c>
      <c r="DH1718" s="179" t="str">
        <f t="shared" si="2515"/>
        <v>DH$16</v>
      </c>
      <c r="DI1718" s="179" t="str">
        <f t="shared" si="2515"/>
        <v>DI$16</v>
      </c>
      <c r="DJ1718" s="179" t="str">
        <f t="shared" si="2515"/>
        <v>DJ$16</v>
      </c>
      <c r="DK1718" s="179" t="str">
        <f t="shared" si="2515"/>
        <v>DK$16</v>
      </c>
      <c r="DL1718" s="179" t="str">
        <f t="shared" si="2515"/>
        <v>DL$16</v>
      </c>
    </row>
    <row r="1719" spans="1:116" x14ac:dyDescent="0.4">
      <c r="B1719" t="s">
        <v>332</v>
      </c>
      <c r="D1719" t="s">
        <v>528</v>
      </c>
      <c r="E1719" s="8" t="str">
        <f t="shared" si="2511"/>
        <v>1719 FCCL-F</v>
      </c>
      <c r="G1719" s="136" t="str">
        <f>G1706</f>
        <v>Primary volume driver</v>
      </c>
      <c r="H1719" s="12"/>
      <c r="I1719" s="60"/>
      <c r="J1719" s="60"/>
      <c r="K1719" s="15"/>
      <c r="L1719" s="15"/>
      <c r="M1719" s="15"/>
      <c r="N1719" s="15"/>
      <c r="O1719" s="15"/>
      <c r="P1719" s="15"/>
      <c r="R1719" s="15"/>
      <c r="S1719" s="179" t="str">
        <f t="shared" ref="S1719:AX1728" si="2516">S1706</f>
        <v>S$17</v>
      </c>
      <c r="T1719" s="179" t="str">
        <f t="shared" si="2516"/>
        <v>T$17</v>
      </c>
      <c r="U1719" s="179" t="str">
        <f t="shared" si="2516"/>
        <v>U$17</v>
      </c>
      <c r="V1719" s="179" t="str">
        <f t="shared" si="2516"/>
        <v>V$17</v>
      </c>
      <c r="W1719" s="179" t="str">
        <f t="shared" si="2516"/>
        <v>W$17</v>
      </c>
      <c r="X1719" s="179" t="str">
        <f t="shared" si="2516"/>
        <v>X$17</v>
      </c>
      <c r="Y1719" s="179" t="str">
        <f t="shared" si="2516"/>
        <v>Y$17</v>
      </c>
      <c r="Z1719" s="179" t="str">
        <f t="shared" si="2516"/>
        <v>Z$17</v>
      </c>
      <c r="AA1719" s="179" t="str">
        <f t="shared" si="2516"/>
        <v>AA$17</v>
      </c>
      <c r="AB1719" s="179" t="str">
        <f t="shared" si="2516"/>
        <v>AB$17</v>
      </c>
      <c r="AC1719" s="179" t="str">
        <f t="shared" si="2516"/>
        <v>AC$17</v>
      </c>
      <c r="AD1719" s="179" t="str">
        <f t="shared" si="2516"/>
        <v>AD$17</v>
      </c>
      <c r="AE1719" s="179" t="str">
        <f t="shared" si="2516"/>
        <v>AE$17</v>
      </c>
      <c r="AF1719" s="179" t="str">
        <f t="shared" si="2516"/>
        <v>AF$17</v>
      </c>
      <c r="AG1719" s="179" t="str">
        <f t="shared" si="2516"/>
        <v>AG$17</v>
      </c>
      <c r="AH1719" s="179" t="str">
        <f t="shared" si="2516"/>
        <v>AH$17</v>
      </c>
      <c r="AI1719" s="179" t="str">
        <f t="shared" si="2516"/>
        <v>AI$17</v>
      </c>
      <c r="AJ1719" s="179" t="str">
        <f t="shared" si="2516"/>
        <v>AJ$17</v>
      </c>
      <c r="AK1719" s="179" t="str">
        <f t="shared" si="2516"/>
        <v>AK$17</v>
      </c>
      <c r="AL1719" s="179" t="str">
        <f t="shared" si="2516"/>
        <v>AL$17</v>
      </c>
      <c r="AM1719" s="179" t="str">
        <f t="shared" si="2516"/>
        <v>AM$17</v>
      </c>
      <c r="AN1719" s="179" t="str">
        <f t="shared" si="2516"/>
        <v>AN$17</v>
      </c>
      <c r="AO1719" s="179" t="str">
        <f t="shared" si="2516"/>
        <v>AO$17</v>
      </c>
      <c r="AP1719" s="179" t="str">
        <f t="shared" si="2516"/>
        <v>AP$17</v>
      </c>
      <c r="AQ1719" s="179" t="str">
        <f t="shared" si="2516"/>
        <v>AQ$17</v>
      </c>
      <c r="AR1719" s="179" t="str">
        <f t="shared" si="2516"/>
        <v>AR$17</v>
      </c>
      <c r="AS1719" s="179" t="str">
        <f t="shared" si="2516"/>
        <v>AS$17</v>
      </c>
      <c r="AT1719" s="179" t="str">
        <f t="shared" si="2516"/>
        <v>AT$17</v>
      </c>
      <c r="AU1719" s="179" t="str">
        <f t="shared" si="2516"/>
        <v>AU$17</v>
      </c>
      <c r="AV1719" s="179" t="str">
        <f t="shared" si="2516"/>
        <v>AV$17</v>
      </c>
      <c r="AW1719" s="179" t="str">
        <f t="shared" si="2516"/>
        <v>AW$17</v>
      </c>
      <c r="AX1719" s="179" t="str">
        <f t="shared" si="2516"/>
        <v>AX$17</v>
      </c>
      <c r="AY1719" s="179" t="str">
        <f t="shared" ref="AY1719:CD1728" si="2517">AY1706</f>
        <v>AY$17</v>
      </c>
      <c r="AZ1719" s="179" t="str">
        <f t="shared" si="2517"/>
        <v>AZ$17</v>
      </c>
      <c r="BA1719" s="179" t="str">
        <f t="shared" si="2517"/>
        <v>BA$17</v>
      </c>
      <c r="BB1719" s="179" t="str">
        <f t="shared" si="2517"/>
        <v>BB$17</v>
      </c>
      <c r="BC1719" s="179" t="str">
        <f t="shared" si="2517"/>
        <v>BC$17</v>
      </c>
      <c r="BD1719" s="179" t="str">
        <f t="shared" si="2517"/>
        <v>BD$17</v>
      </c>
      <c r="BE1719" s="179" t="str">
        <f t="shared" si="2517"/>
        <v>BE$17</v>
      </c>
      <c r="BF1719" s="179" t="str">
        <f t="shared" si="2517"/>
        <v>BF$17</v>
      </c>
      <c r="BG1719" s="179" t="str">
        <f t="shared" si="2517"/>
        <v>BG$17</v>
      </c>
      <c r="BH1719" s="179" t="str">
        <f t="shared" si="2517"/>
        <v>BH$17</v>
      </c>
      <c r="BI1719" s="179" t="str">
        <f t="shared" si="2517"/>
        <v>BI$17</v>
      </c>
      <c r="BJ1719" s="179" t="str">
        <f t="shared" si="2517"/>
        <v>BJ$17</v>
      </c>
      <c r="BK1719" s="179" t="str">
        <f t="shared" si="2517"/>
        <v>BK$17</v>
      </c>
      <c r="BL1719" s="179" t="str">
        <f t="shared" si="2517"/>
        <v>BL$17</v>
      </c>
      <c r="BM1719" s="179" t="str">
        <f t="shared" si="2517"/>
        <v>BM$17</v>
      </c>
      <c r="BN1719" s="179" t="str">
        <f t="shared" si="2517"/>
        <v>BN$17</v>
      </c>
      <c r="BO1719" s="179" t="str">
        <f t="shared" si="2517"/>
        <v>BO$17</v>
      </c>
      <c r="BP1719" s="179" t="str">
        <f t="shared" si="2517"/>
        <v>BP$17</v>
      </c>
      <c r="BQ1719" s="179" t="str">
        <f t="shared" si="2517"/>
        <v>BQ$17</v>
      </c>
      <c r="BR1719" s="179" t="str">
        <f t="shared" si="2517"/>
        <v>BR$17</v>
      </c>
      <c r="BS1719" s="179" t="str">
        <f t="shared" si="2517"/>
        <v>BS$17</v>
      </c>
      <c r="BT1719" s="179" t="str">
        <f t="shared" si="2517"/>
        <v>BT$17</v>
      </c>
      <c r="BU1719" s="179" t="str">
        <f t="shared" si="2517"/>
        <v>BU$17</v>
      </c>
      <c r="BV1719" s="179" t="str">
        <f t="shared" si="2517"/>
        <v>BV$17</v>
      </c>
      <c r="BW1719" s="179" t="str">
        <f t="shared" si="2517"/>
        <v>BW$17</v>
      </c>
      <c r="BX1719" s="179" t="str">
        <f t="shared" si="2517"/>
        <v>BX$17</v>
      </c>
      <c r="BY1719" s="179" t="str">
        <f t="shared" si="2517"/>
        <v>BY$17</v>
      </c>
      <c r="BZ1719" s="179" t="str">
        <f t="shared" si="2517"/>
        <v>BZ$17</v>
      </c>
      <c r="CA1719" s="179" t="str">
        <f t="shared" si="2517"/>
        <v>CA$17</v>
      </c>
      <c r="CB1719" s="179" t="str">
        <f t="shared" si="2517"/>
        <v>CB$17</v>
      </c>
      <c r="CC1719" s="179" t="str">
        <f t="shared" si="2517"/>
        <v>CC$17</v>
      </c>
      <c r="CD1719" s="179" t="str">
        <f t="shared" si="2517"/>
        <v>CD$17</v>
      </c>
      <c r="CE1719" s="179" t="str">
        <f t="shared" ref="CE1719:CL1728" si="2518">CE1706</f>
        <v>CE$17</v>
      </c>
      <c r="CF1719" s="179" t="str">
        <f t="shared" si="2518"/>
        <v>CF$17</v>
      </c>
      <c r="CG1719" s="179" t="str">
        <f t="shared" si="2518"/>
        <v>CG$17</v>
      </c>
      <c r="CH1719" s="179" t="str">
        <f t="shared" si="2518"/>
        <v>CH$17</v>
      </c>
      <c r="CI1719" s="179" t="str">
        <f t="shared" si="2518"/>
        <v>CI$17</v>
      </c>
      <c r="CJ1719" s="179" t="str">
        <f t="shared" si="2518"/>
        <v>CJ$17</v>
      </c>
      <c r="CK1719" s="179" t="str">
        <f t="shared" si="2518"/>
        <v>CK$17</v>
      </c>
      <c r="CL1719" s="179" t="str">
        <f t="shared" si="2518"/>
        <v>CL$17</v>
      </c>
      <c r="CN1719" s="60"/>
      <c r="CO1719" s="179" t="str">
        <f t="shared" ref="CO1719:DL1728" si="2519">CO1706</f>
        <v>CO$17</v>
      </c>
      <c r="CP1719" s="179" t="str">
        <f t="shared" si="2519"/>
        <v>CP$17</v>
      </c>
      <c r="CQ1719" s="179" t="str">
        <f t="shared" si="2519"/>
        <v>CQ$17</v>
      </c>
      <c r="CR1719" s="179" t="str">
        <f t="shared" si="2519"/>
        <v>CR$17</v>
      </c>
      <c r="CS1719" s="179" t="str">
        <f t="shared" si="2519"/>
        <v>CS$17</v>
      </c>
      <c r="CT1719" s="179" t="str">
        <f t="shared" si="2519"/>
        <v>CT$17</v>
      </c>
      <c r="CU1719" s="179" t="str">
        <f t="shared" si="2519"/>
        <v>CU$17</v>
      </c>
      <c r="CV1719" s="179" t="str">
        <f t="shared" si="2519"/>
        <v>CV$17</v>
      </c>
      <c r="CW1719" s="179" t="str">
        <f t="shared" si="2519"/>
        <v>CW$17</v>
      </c>
      <c r="CX1719" s="179" t="str">
        <f t="shared" si="2519"/>
        <v>CX$17</v>
      </c>
      <c r="CY1719" s="179" t="str">
        <f t="shared" si="2519"/>
        <v>CY$17</v>
      </c>
      <c r="CZ1719" s="179" t="str">
        <f t="shared" si="2519"/>
        <v>CZ$17</v>
      </c>
      <c r="DA1719" s="179" t="str">
        <f t="shared" si="2519"/>
        <v>DA$17</v>
      </c>
      <c r="DB1719" s="179" t="str">
        <f t="shared" si="2519"/>
        <v>DB$17</v>
      </c>
      <c r="DC1719" s="179" t="str">
        <f t="shared" si="2519"/>
        <v>DC$17</v>
      </c>
      <c r="DD1719" s="179" t="str">
        <f t="shared" si="2519"/>
        <v>DD$17</v>
      </c>
      <c r="DE1719" s="179" t="str">
        <f t="shared" si="2519"/>
        <v>DE$17</v>
      </c>
      <c r="DF1719" s="179" t="str">
        <f t="shared" si="2519"/>
        <v>DF$17</v>
      </c>
      <c r="DG1719" s="179" t="str">
        <f t="shared" si="2519"/>
        <v>DG$17</v>
      </c>
      <c r="DH1719" s="179" t="str">
        <f t="shared" si="2519"/>
        <v>DH$17</v>
      </c>
      <c r="DI1719" s="179" t="str">
        <f t="shared" si="2519"/>
        <v>DI$17</v>
      </c>
      <c r="DJ1719" s="179" t="str">
        <f t="shared" si="2519"/>
        <v>DJ$17</v>
      </c>
      <c r="DK1719" s="179" t="str">
        <f t="shared" si="2519"/>
        <v>DK$17</v>
      </c>
      <c r="DL1719" s="179" t="str">
        <f t="shared" si="2519"/>
        <v>DL$17</v>
      </c>
    </row>
    <row r="1720" spans="1:116" x14ac:dyDescent="0.4">
      <c r="B1720" t="s">
        <v>332</v>
      </c>
      <c r="D1720" t="s">
        <v>528</v>
      </c>
      <c r="E1720" s="8" t="str">
        <f t="shared" si="2511"/>
        <v>1720 FCCL-F</v>
      </c>
      <c r="G1720" s="191" t="str">
        <f>G1711</f>
        <v>Fixed constant current liability:</v>
      </c>
      <c r="H1720" s="12"/>
      <c r="I1720" s="60"/>
      <c r="J1720" s="60"/>
      <c r="K1720" s="15"/>
      <c r="L1720" s="15"/>
      <c r="M1720" s="15"/>
      <c r="N1720" s="15"/>
      <c r="O1720" s="15"/>
      <c r="P1720" s="15"/>
      <c r="R1720" s="15"/>
      <c r="S1720" s="179">
        <f t="shared" ref="S1720:AX1729" si="2520">S1707</f>
        <v>0</v>
      </c>
      <c r="T1720" s="179">
        <f t="shared" si="2520"/>
        <v>0</v>
      </c>
      <c r="U1720" s="179">
        <f t="shared" si="2520"/>
        <v>0</v>
      </c>
      <c r="V1720" s="179">
        <f t="shared" si="2520"/>
        <v>0</v>
      </c>
      <c r="W1720" s="179">
        <f t="shared" si="2520"/>
        <v>0</v>
      </c>
      <c r="X1720" s="179">
        <f t="shared" si="2520"/>
        <v>0</v>
      </c>
      <c r="Y1720" s="179">
        <f t="shared" si="2520"/>
        <v>0</v>
      </c>
      <c r="Z1720" s="179">
        <f t="shared" si="2520"/>
        <v>0</v>
      </c>
      <c r="AA1720" s="179">
        <f t="shared" si="2520"/>
        <v>0</v>
      </c>
      <c r="AB1720" s="179">
        <f t="shared" si="2520"/>
        <v>0</v>
      </c>
      <c r="AC1720" s="179">
        <f t="shared" si="2520"/>
        <v>0</v>
      </c>
      <c r="AD1720" s="179">
        <f t="shared" si="2520"/>
        <v>0</v>
      </c>
      <c r="AE1720" s="179">
        <f t="shared" si="2520"/>
        <v>0</v>
      </c>
      <c r="AF1720" s="179">
        <f t="shared" si="2520"/>
        <v>0</v>
      </c>
      <c r="AG1720" s="179">
        <f t="shared" si="2520"/>
        <v>0</v>
      </c>
      <c r="AH1720" s="179">
        <f t="shared" si="2520"/>
        <v>0</v>
      </c>
      <c r="AI1720" s="179">
        <f t="shared" si="2520"/>
        <v>0</v>
      </c>
      <c r="AJ1720" s="179">
        <f t="shared" si="2520"/>
        <v>0</v>
      </c>
      <c r="AK1720" s="179">
        <f t="shared" si="2520"/>
        <v>0</v>
      </c>
      <c r="AL1720" s="179">
        <f t="shared" si="2520"/>
        <v>0</v>
      </c>
      <c r="AM1720" s="179">
        <f t="shared" si="2520"/>
        <v>0</v>
      </c>
      <c r="AN1720" s="179">
        <f t="shared" si="2520"/>
        <v>0</v>
      </c>
      <c r="AO1720" s="179">
        <f t="shared" si="2520"/>
        <v>0</v>
      </c>
      <c r="AP1720" s="179">
        <f t="shared" si="2520"/>
        <v>0</v>
      </c>
      <c r="AQ1720" s="179">
        <f t="shared" si="2520"/>
        <v>0</v>
      </c>
      <c r="AR1720" s="179">
        <f t="shared" si="2520"/>
        <v>0</v>
      </c>
      <c r="AS1720" s="179">
        <f t="shared" si="2520"/>
        <v>0</v>
      </c>
      <c r="AT1720" s="179">
        <f t="shared" si="2520"/>
        <v>0</v>
      </c>
      <c r="AU1720" s="179">
        <f t="shared" si="2520"/>
        <v>0</v>
      </c>
      <c r="AV1720" s="179">
        <f t="shared" si="2520"/>
        <v>0</v>
      </c>
      <c r="AW1720" s="179">
        <f t="shared" si="2520"/>
        <v>0</v>
      </c>
      <c r="AX1720" s="179">
        <f t="shared" si="2520"/>
        <v>0</v>
      </c>
      <c r="AY1720" s="179">
        <f t="shared" ref="AY1720:CD1729" si="2521">AY1707</f>
        <v>0</v>
      </c>
      <c r="AZ1720" s="179">
        <f t="shared" si="2521"/>
        <v>0</v>
      </c>
      <c r="BA1720" s="179">
        <f t="shared" si="2521"/>
        <v>0</v>
      </c>
      <c r="BB1720" s="179">
        <f t="shared" si="2521"/>
        <v>0</v>
      </c>
      <c r="BC1720" s="179">
        <f t="shared" si="2521"/>
        <v>0</v>
      </c>
      <c r="BD1720" s="179">
        <f t="shared" si="2521"/>
        <v>0</v>
      </c>
      <c r="BE1720" s="179">
        <f t="shared" si="2521"/>
        <v>0</v>
      </c>
      <c r="BF1720" s="179">
        <f t="shared" si="2521"/>
        <v>0</v>
      </c>
      <c r="BG1720" s="179">
        <f t="shared" si="2521"/>
        <v>0</v>
      </c>
      <c r="BH1720" s="179">
        <f t="shared" si="2521"/>
        <v>0</v>
      </c>
      <c r="BI1720" s="179">
        <f t="shared" si="2521"/>
        <v>0</v>
      </c>
      <c r="BJ1720" s="179">
        <f t="shared" si="2521"/>
        <v>0</v>
      </c>
      <c r="BK1720" s="179">
        <f t="shared" si="2521"/>
        <v>0</v>
      </c>
      <c r="BL1720" s="179">
        <f t="shared" si="2521"/>
        <v>0</v>
      </c>
      <c r="BM1720" s="179">
        <f t="shared" si="2521"/>
        <v>0</v>
      </c>
      <c r="BN1720" s="179">
        <f t="shared" si="2521"/>
        <v>0</v>
      </c>
      <c r="BO1720" s="179">
        <f t="shared" si="2521"/>
        <v>0</v>
      </c>
      <c r="BP1720" s="179">
        <f t="shared" si="2521"/>
        <v>0</v>
      </c>
      <c r="BQ1720" s="179">
        <f t="shared" si="2521"/>
        <v>0</v>
      </c>
      <c r="BR1720" s="179">
        <f t="shared" si="2521"/>
        <v>0</v>
      </c>
      <c r="BS1720" s="179">
        <f t="shared" si="2521"/>
        <v>0</v>
      </c>
      <c r="BT1720" s="179">
        <f t="shared" si="2521"/>
        <v>0</v>
      </c>
      <c r="BU1720" s="179">
        <f t="shared" si="2521"/>
        <v>0</v>
      </c>
      <c r="BV1720" s="179">
        <f t="shared" si="2521"/>
        <v>0</v>
      </c>
      <c r="BW1720" s="179">
        <f t="shared" si="2521"/>
        <v>0</v>
      </c>
      <c r="BX1720" s="179">
        <f t="shared" si="2521"/>
        <v>0</v>
      </c>
      <c r="BY1720" s="179">
        <f t="shared" si="2521"/>
        <v>0</v>
      </c>
      <c r="BZ1720" s="179">
        <f t="shared" si="2521"/>
        <v>0</v>
      </c>
      <c r="CA1720" s="179">
        <f t="shared" si="2521"/>
        <v>0</v>
      </c>
      <c r="CB1720" s="179">
        <f t="shared" si="2521"/>
        <v>0</v>
      </c>
      <c r="CC1720" s="179">
        <f t="shared" si="2521"/>
        <v>0</v>
      </c>
      <c r="CD1720" s="179">
        <f t="shared" si="2521"/>
        <v>0</v>
      </c>
      <c r="CE1720" s="179">
        <f t="shared" ref="CE1720:CL1729" si="2522">CE1707</f>
        <v>0</v>
      </c>
      <c r="CF1720" s="179">
        <f t="shared" si="2522"/>
        <v>0</v>
      </c>
      <c r="CG1720" s="179">
        <f t="shared" si="2522"/>
        <v>0</v>
      </c>
      <c r="CH1720" s="179">
        <f t="shared" si="2522"/>
        <v>0</v>
      </c>
      <c r="CI1720" s="179">
        <f t="shared" si="2522"/>
        <v>0</v>
      </c>
      <c r="CJ1720" s="179">
        <f t="shared" si="2522"/>
        <v>0</v>
      </c>
      <c r="CK1720" s="179">
        <f t="shared" si="2522"/>
        <v>0</v>
      </c>
      <c r="CL1720" s="179">
        <f t="shared" si="2522"/>
        <v>0</v>
      </c>
      <c r="CN1720" s="60"/>
      <c r="CO1720" s="179">
        <f t="shared" ref="CO1720:DL1729" si="2523">CO1707</f>
        <v>0</v>
      </c>
      <c r="CP1720" s="179">
        <f t="shared" si="2523"/>
        <v>0</v>
      </c>
      <c r="CQ1720" s="179">
        <f t="shared" si="2523"/>
        <v>0</v>
      </c>
      <c r="CR1720" s="179">
        <f t="shared" si="2523"/>
        <v>0</v>
      </c>
      <c r="CS1720" s="179">
        <f t="shared" si="2523"/>
        <v>0</v>
      </c>
      <c r="CT1720" s="179">
        <f t="shared" si="2523"/>
        <v>0</v>
      </c>
      <c r="CU1720" s="179">
        <f t="shared" si="2523"/>
        <v>0</v>
      </c>
      <c r="CV1720" s="179">
        <f t="shared" si="2523"/>
        <v>0</v>
      </c>
      <c r="CW1720" s="179">
        <f t="shared" si="2523"/>
        <v>0</v>
      </c>
      <c r="CX1720" s="179">
        <f t="shared" si="2523"/>
        <v>0</v>
      </c>
      <c r="CY1720" s="179">
        <f t="shared" si="2523"/>
        <v>0</v>
      </c>
      <c r="CZ1720" s="179">
        <f t="shared" si="2523"/>
        <v>0</v>
      </c>
      <c r="DA1720" s="179">
        <f t="shared" si="2523"/>
        <v>0</v>
      </c>
      <c r="DB1720" s="179">
        <f t="shared" si="2523"/>
        <v>0</v>
      </c>
      <c r="DC1720" s="179">
        <f t="shared" si="2523"/>
        <v>0</v>
      </c>
      <c r="DD1720" s="179">
        <f t="shared" si="2523"/>
        <v>0</v>
      </c>
      <c r="DE1720" s="179">
        <f t="shared" si="2523"/>
        <v>0</v>
      </c>
      <c r="DF1720" s="179">
        <f t="shared" si="2523"/>
        <v>0</v>
      </c>
      <c r="DG1720" s="179">
        <f t="shared" si="2523"/>
        <v>0</v>
      </c>
      <c r="DH1720" s="179">
        <f t="shared" si="2523"/>
        <v>0</v>
      </c>
      <c r="DI1720" s="179">
        <f t="shared" si="2523"/>
        <v>0</v>
      </c>
      <c r="DJ1720" s="179">
        <f t="shared" si="2523"/>
        <v>0</v>
      </c>
      <c r="DK1720" s="179">
        <f t="shared" si="2523"/>
        <v>0</v>
      </c>
      <c r="DL1720" s="179">
        <f t="shared" si="2523"/>
        <v>0</v>
      </c>
    </row>
    <row r="1721" spans="1:116" x14ac:dyDescent="0.4">
      <c r="B1721" t="s">
        <v>332</v>
      </c>
      <c r="D1721" t="s">
        <v>528</v>
      </c>
      <c r="E1721" s="8" t="str">
        <f t="shared" si="2511"/>
        <v>1721 FCCL-F</v>
      </c>
      <c r="G1721" s="241" t="str">
        <f>IFERROR(SUBSTITUTE(TRIM(MID(G1711, SEARCH("-", G1711) + 1, LEN(G1711))),":",""),"no unit")</f>
        <v>no unit</v>
      </c>
      <c r="H1721" s="12"/>
      <c r="I1721" s="60"/>
      <c r="J1721" s="60"/>
      <c r="K1721" s="15"/>
      <c r="L1721" s="15"/>
      <c r="M1721" s="15"/>
      <c r="N1721" s="15"/>
      <c r="O1721" s="15"/>
      <c r="P1721" s="15"/>
      <c r="R1721" s="15"/>
      <c r="S1721" s="179"/>
      <c r="T1721" s="179"/>
      <c r="U1721" s="179"/>
      <c r="V1721" s="179"/>
      <c r="W1721" s="179"/>
      <c r="X1721" s="179"/>
      <c r="Y1721" s="179"/>
      <c r="Z1721" s="179"/>
      <c r="AA1721" s="179"/>
      <c r="AB1721" s="179"/>
      <c r="AC1721" s="179"/>
      <c r="AD1721" s="179"/>
      <c r="AE1721" s="179"/>
      <c r="AF1721" s="179"/>
      <c r="AG1721" s="179"/>
      <c r="AH1721" s="179"/>
      <c r="AI1721" s="179"/>
      <c r="AJ1721" s="179"/>
      <c r="AK1721" s="179"/>
      <c r="AL1721" s="179"/>
      <c r="AM1721" s="179"/>
      <c r="AN1721" s="179"/>
      <c r="AO1721" s="179"/>
      <c r="AP1721" s="179"/>
      <c r="AQ1721" s="179"/>
      <c r="AR1721" s="179"/>
      <c r="AS1721" s="179"/>
      <c r="AT1721" s="179"/>
      <c r="AU1721" s="179"/>
      <c r="AV1721" s="179"/>
      <c r="AW1721" s="179"/>
      <c r="AX1721" s="179"/>
      <c r="AY1721" s="179"/>
      <c r="AZ1721" s="179"/>
      <c r="BA1721" s="179"/>
      <c r="BB1721" s="179"/>
      <c r="BC1721" s="179"/>
      <c r="BD1721" s="179"/>
      <c r="BE1721" s="179"/>
      <c r="BF1721" s="179"/>
      <c r="BG1721" s="179"/>
      <c r="BH1721" s="179"/>
      <c r="BI1721" s="179"/>
      <c r="BJ1721" s="179"/>
      <c r="BK1721" s="179"/>
      <c r="BL1721" s="179"/>
      <c r="BM1721" s="179"/>
      <c r="BN1721" s="179"/>
      <c r="BO1721" s="179"/>
      <c r="BP1721" s="179"/>
      <c r="BQ1721" s="179"/>
      <c r="BR1721" s="179"/>
      <c r="BS1721" s="179"/>
      <c r="BT1721" s="179"/>
      <c r="BU1721" s="179"/>
      <c r="BV1721" s="179"/>
      <c r="BW1721" s="179"/>
      <c r="BX1721" s="179"/>
      <c r="BY1721" s="179"/>
      <c r="BZ1721" s="179"/>
      <c r="CA1721" s="179"/>
      <c r="CB1721" s="179"/>
      <c r="CC1721" s="179"/>
      <c r="CD1721" s="179"/>
      <c r="CE1721" s="179"/>
      <c r="CF1721" s="179"/>
      <c r="CG1721" s="179"/>
      <c r="CH1721" s="179"/>
      <c r="CI1721" s="179"/>
      <c r="CJ1721" s="179"/>
      <c r="CK1721" s="179"/>
      <c r="CL1721" s="179"/>
      <c r="CN1721" s="60"/>
      <c r="CO1721" s="179"/>
      <c r="CP1721" s="179"/>
      <c r="CQ1721" s="179"/>
      <c r="CR1721" s="179"/>
      <c r="CS1721" s="179"/>
      <c r="CT1721" s="179"/>
      <c r="CU1721" s="179"/>
      <c r="CV1721" s="179"/>
      <c r="CW1721" s="179"/>
      <c r="CX1721" s="179"/>
      <c r="CY1721" s="179"/>
      <c r="CZ1721" s="179"/>
      <c r="DA1721" s="179"/>
      <c r="DB1721" s="179"/>
      <c r="DC1721" s="179"/>
      <c r="DD1721" s="179"/>
      <c r="DE1721" s="179"/>
      <c r="DF1721" s="179"/>
      <c r="DG1721" s="179"/>
      <c r="DH1721" s="179"/>
      <c r="DI1721" s="179"/>
      <c r="DJ1721" s="179"/>
      <c r="DK1721" s="179"/>
      <c r="DL1721" s="179"/>
    </row>
    <row r="1722" spans="1:116" x14ac:dyDescent="0.4">
      <c r="B1722" t="s">
        <v>332</v>
      </c>
      <c r="D1722" t="s">
        <v>528</v>
      </c>
      <c r="E1722" s="8" t="str">
        <f t="shared" si="2511"/>
        <v>1722 FCCL-F</v>
      </c>
      <c r="G1722" s="136" t="str">
        <f>G1709</f>
        <v>Secondary revenue driver</v>
      </c>
      <c r="H1722" s="12"/>
      <c r="I1722" s="60"/>
      <c r="J1722" s="60"/>
      <c r="K1722" s="15"/>
      <c r="L1722" s="15"/>
      <c r="M1722" s="15"/>
      <c r="N1722" s="15"/>
      <c r="O1722" s="15"/>
      <c r="P1722" s="15"/>
      <c r="R1722" s="15"/>
      <c r="S1722" s="4" t="str">
        <f t="shared" ref="S1722:AX1731" si="2524">ADDRESS(ROW(S1712),COLUMN(S1712),2)</f>
        <v>S$1712</v>
      </c>
      <c r="T1722" s="4" t="str">
        <f t="shared" si="2524"/>
        <v>T$1712</v>
      </c>
      <c r="U1722" s="4" t="str">
        <f t="shared" si="2524"/>
        <v>U$1712</v>
      </c>
      <c r="V1722" s="4" t="str">
        <f t="shared" si="2524"/>
        <v>V$1712</v>
      </c>
      <c r="W1722" s="4" t="str">
        <f t="shared" si="2524"/>
        <v>W$1712</v>
      </c>
      <c r="X1722" s="4" t="str">
        <f t="shared" si="2524"/>
        <v>X$1712</v>
      </c>
      <c r="Y1722" s="4" t="str">
        <f t="shared" si="2524"/>
        <v>Y$1712</v>
      </c>
      <c r="Z1722" s="4" t="str">
        <f t="shared" si="2524"/>
        <v>Z$1712</v>
      </c>
      <c r="AA1722" s="4" t="str">
        <f t="shared" si="2524"/>
        <v>AA$1712</v>
      </c>
      <c r="AB1722" s="4" t="str">
        <f t="shared" si="2524"/>
        <v>AB$1712</v>
      </c>
      <c r="AC1722" s="4" t="str">
        <f t="shared" si="2524"/>
        <v>AC$1712</v>
      </c>
      <c r="AD1722" s="4" t="str">
        <f t="shared" si="2524"/>
        <v>AD$1712</v>
      </c>
      <c r="AE1722" s="4" t="str">
        <f t="shared" si="2524"/>
        <v>AE$1712</v>
      </c>
      <c r="AF1722" s="4" t="str">
        <f t="shared" si="2524"/>
        <v>AF$1712</v>
      </c>
      <c r="AG1722" s="4" t="str">
        <f t="shared" si="2524"/>
        <v>AG$1712</v>
      </c>
      <c r="AH1722" s="4" t="str">
        <f t="shared" si="2524"/>
        <v>AH$1712</v>
      </c>
      <c r="AI1722" s="4" t="str">
        <f t="shared" si="2524"/>
        <v>AI$1712</v>
      </c>
      <c r="AJ1722" s="4" t="str">
        <f t="shared" si="2524"/>
        <v>AJ$1712</v>
      </c>
      <c r="AK1722" s="4" t="str">
        <f t="shared" si="2524"/>
        <v>AK$1712</v>
      </c>
      <c r="AL1722" s="4" t="str">
        <f t="shared" si="2524"/>
        <v>AL$1712</v>
      </c>
      <c r="AM1722" s="4" t="str">
        <f t="shared" si="2524"/>
        <v>AM$1712</v>
      </c>
      <c r="AN1722" s="4" t="str">
        <f t="shared" si="2524"/>
        <v>AN$1712</v>
      </c>
      <c r="AO1722" s="4" t="str">
        <f t="shared" si="2524"/>
        <v>AO$1712</v>
      </c>
      <c r="AP1722" s="4" t="str">
        <f t="shared" si="2524"/>
        <v>AP$1712</v>
      </c>
      <c r="AQ1722" s="4" t="str">
        <f t="shared" si="2524"/>
        <v>AQ$1712</v>
      </c>
      <c r="AR1722" s="4" t="str">
        <f t="shared" si="2524"/>
        <v>AR$1712</v>
      </c>
      <c r="AS1722" s="4" t="str">
        <f t="shared" si="2524"/>
        <v>AS$1712</v>
      </c>
      <c r="AT1722" s="4" t="str">
        <f t="shared" si="2524"/>
        <v>AT$1712</v>
      </c>
      <c r="AU1722" s="4" t="str">
        <f t="shared" si="2524"/>
        <v>AU$1712</v>
      </c>
      <c r="AV1722" s="4" t="str">
        <f t="shared" si="2524"/>
        <v>AV$1712</v>
      </c>
      <c r="AW1722" s="4" t="str">
        <f t="shared" si="2524"/>
        <v>AW$1712</v>
      </c>
      <c r="AX1722" s="4" t="str">
        <f t="shared" si="2524"/>
        <v>AX$1712</v>
      </c>
      <c r="AY1722" s="4" t="str">
        <f t="shared" ref="AY1722:CD1731" si="2525">ADDRESS(ROW(AY1712),COLUMN(AY1712),2)</f>
        <v>AY$1712</v>
      </c>
      <c r="AZ1722" s="4" t="str">
        <f t="shared" si="2525"/>
        <v>AZ$1712</v>
      </c>
      <c r="BA1722" s="4" t="str">
        <f t="shared" si="2525"/>
        <v>BA$1712</v>
      </c>
      <c r="BB1722" s="4" t="str">
        <f t="shared" si="2525"/>
        <v>BB$1712</v>
      </c>
      <c r="BC1722" s="4" t="str">
        <f t="shared" si="2525"/>
        <v>BC$1712</v>
      </c>
      <c r="BD1722" s="4" t="str">
        <f t="shared" si="2525"/>
        <v>BD$1712</v>
      </c>
      <c r="BE1722" s="4" t="str">
        <f t="shared" si="2525"/>
        <v>BE$1712</v>
      </c>
      <c r="BF1722" s="4" t="str">
        <f t="shared" si="2525"/>
        <v>BF$1712</v>
      </c>
      <c r="BG1722" s="4" t="str">
        <f t="shared" si="2525"/>
        <v>BG$1712</v>
      </c>
      <c r="BH1722" s="4" t="str">
        <f t="shared" si="2525"/>
        <v>BH$1712</v>
      </c>
      <c r="BI1722" s="4" t="str">
        <f t="shared" si="2525"/>
        <v>BI$1712</v>
      </c>
      <c r="BJ1722" s="4" t="str">
        <f t="shared" si="2525"/>
        <v>BJ$1712</v>
      </c>
      <c r="BK1722" s="4" t="str">
        <f t="shared" si="2525"/>
        <v>BK$1712</v>
      </c>
      <c r="BL1722" s="4" t="str">
        <f t="shared" si="2525"/>
        <v>BL$1712</v>
      </c>
      <c r="BM1722" s="4" t="str">
        <f t="shared" si="2525"/>
        <v>BM$1712</v>
      </c>
      <c r="BN1722" s="4" t="str">
        <f t="shared" si="2525"/>
        <v>BN$1712</v>
      </c>
      <c r="BO1722" s="4" t="str">
        <f t="shared" si="2525"/>
        <v>BO$1712</v>
      </c>
      <c r="BP1722" s="4" t="str">
        <f t="shared" si="2525"/>
        <v>BP$1712</v>
      </c>
      <c r="BQ1722" s="4" t="str">
        <f t="shared" si="2525"/>
        <v>BQ$1712</v>
      </c>
      <c r="BR1722" s="4" t="str">
        <f t="shared" si="2525"/>
        <v>BR$1712</v>
      </c>
      <c r="BS1722" s="4" t="str">
        <f t="shared" si="2525"/>
        <v>BS$1712</v>
      </c>
      <c r="BT1722" s="4" t="str">
        <f t="shared" si="2525"/>
        <v>BT$1712</v>
      </c>
      <c r="BU1722" s="4" t="str">
        <f t="shared" si="2525"/>
        <v>BU$1712</v>
      </c>
      <c r="BV1722" s="4" t="str">
        <f t="shared" si="2525"/>
        <v>BV$1712</v>
      </c>
      <c r="BW1722" s="4" t="str">
        <f t="shared" si="2525"/>
        <v>BW$1712</v>
      </c>
      <c r="BX1722" s="4" t="str">
        <f t="shared" si="2525"/>
        <v>BX$1712</v>
      </c>
      <c r="BY1722" s="4" t="str">
        <f t="shared" si="2525"/>
        <v>BY$1712</v>
      </c>
      <c r="BZ1722" s="4" t="str">
        <f t="shared" si="2525"/>
        <v>BZ$1712</v>
      </c>
      <c r="CA1722" s="4" t="str">
        <f t="shared" si="2525"/>
        <v>CA$1712</v>
      </c>
      <c r="CB1722" s="4" t="str">
        <f t="shared" si="2525"/>
        <v>CB$1712</v>
      </c>
      <c r="CC1722" s="4" t="str">
        <f t="shared" si="2525"/>
        <v>CC$1712</v>
      </c>
      <c r="CD1722" s="4" t="str">
        <f t="shared" si="2525"/>
        <v>CD$1712</v>
      </c>
      <c r="CE1722" s="4" t="str">
        <f t="shared" ref="CE1722:CL1731" si="2526">ADDRESS(ROW(CE1712),COLUMN(CE1712),2)</f>
        <v>CE$1712</v>
      </c>
      <c r="CF1722" s="4" t="str">
        <f t="shared" si="2526"/>
        <v>CF$1712</v>
      </c>
      <c r="CG1722" s="4" t="str">
        <f t="shared" si="2526"/>
        <v>CG$1712</v>
      </c>
      <c r="CH1722" s="4" t="str">
        <f t="shared" si="2526"/>
        <v>CH$1712</v>
      </c>
      <c r="CI1722" s="4" t="str">
        <f t="shared" si="2526"/>
        <v>CI$1712</v>
      </c>
      <c r="CJ1722" s="4" t="str">
        <f t="shared" si="2526"/>
        <v>CJ$1712</v>
      </c>
      <c r="CK1722" s="4" t="str">
        <f t="shared" si="2526"/>
        <v>CK$1712</v>
      </c>
      <c r="CL1722" s="4" t="str">
        <f t="shared" si="2526"/>
        <v>CL$1712</v>
      </c>
      <c r="CN1722" s="60"/>
      <c r="CO1722" s="4" t="str">
        <f t="shared" ref="CO1722:DL1731" si="2527">ADDRESS(ROW(CO1712),COLUMN(CO1712),2)</f>
        <v>CO$1712</v>
      </c>
      <c r="CP1722" s="4" t="str">
        <f t="shared" si="2527"/>
        <v>CP$1712</v>
      </c>
      <c r="CQ1722" s="4" t="str">
        <f t="shared" si="2527"/>
        <v>CQ$1712</v>
      </c>
      <c r="CR1722" s="4" t="str">
        <f t="shared" si="2527"/>
        <v>CR$1712</v>
      </c>
      <c r="CS1722" s="4" t="str">
        <f t="shared" si="2527"/>
        <v>CS$1712</v>
      </c>
      <c r="CT1722" s="4" t="str">
        <f t="shared" si="2527"/>
        <v>CT$1712</v>
      </c>
      <c r="CU1722" s="4" t="str">
        <f t="shared" si="2527"/>
        <v>CU$1712</v>
      </c>
      <c r="CV1722" s="4" t="str">
        <f t="shared" si="2527"/>
        <v>CV$1712</v>
      </c>
      <c r="CW1722" s="4" t="str">
        <f t="shared" si="2527"/>
        <v>CW$1712</v>
      </c>
      <c r="CX1722" s="4" t="str">
        <f t="shared" si="2527"/>
        <v>CX$1712</v>
      </c>
      <c r="CY1722" s="4" t="str">
        <f t="shared" si="2527"/>
        <v>CY$1712</v>
      </c>
      <c r="CZ1722" s="4" t="str">
        <f t="shared" si="2527"/>
        <v>CZ$1712</v>
      </c>
      <c r="DA1722" s="4" t="str">
        <f t="shared" si="2527"/>
        <v>DA$1712</v>
      </c>
      <c r="DB1722" s="4" t="str">
        <f t="shared" si="2527"/>
        <v>DB$1712</v>
      </c>
      <c r="DC1722" s="4" t="str">
        <f t="shared" si="2527"/>
        <v>DC$1712</v>
      </c>
      <c r="DD1722" s="4" t="str">
        <f t="shared" si="2527"/>
        <v>DD$1712</v>
      </c>
      <c r="DE1722" s="4" t="str">
        <f t="shared" si="2527"/>
        <v>DE$1712</v>
      </c>
      <c r="DF1722" s="4" t="str">
        <f t="shared" si="2527"/>
        <v>DF$1712</v>
      </c>
      <c r="DG1722" s="4" t="str">
        <f t="shared" si="2527"/>
        <v>DG$1712</v>
      </c>
      <c r="DH1722" s="4" t="str">
        <f t="shared" si="2527"/>
        <v>DH$1712</v>
      </c>
      <c r="DI1722" s="4" t="str">
        <f t="shared" si="2527"/>
        <v>DI$1712</v>
      </c>
      <c r="DJ1722" s="4" t="str">
        <f t="shared" si="2527"/>
        <v>DJ$1712</v>
      </c>
      <c r="DK1722" s="4" t="str">
        <f t="shared" si="2527"/>
        <v>DK$1712</v>
      </c>
      <c r="DL1722" s="4" t="str">
        <f t="shared" si="2527"/>
        <v>DL$1712</v>
      </c>
    </row>
    <row r="1723" spans="1:116" x14ac:dyDescent="0.4">
      <c r="B1723" t="s">
        <v>332</v>
      </c>
      <c r="D1723" t="s">
        <v>528</v>
      </c>
      <c r="E1723" s="8" t="str">
        <f t="shared" si="2511"/>
        <v>1723 FCCL-F</v>
      </c>
      <c r="G1723" s="136" t="str">
        <f>G1710</f>
        <v>Secondary volume driver</v>
      </c>
      <c r="H1723" s="12"/>
      <c r="I1723" s="60"/>
      <c r="J1723" s="60"/>
      <c r="K1723" s="15"/>
      <c r="L1723" s="15"/>
      <c r="M1723" s="15"/>
      <c r="N1723" s="15"/>
      <c r="O1723" s="15"/>
      <c r="P1723" s="15"/>
      <c r="R1723" s="15"/>
      <c r="S1723" s="179" t="str">
        <f t="shared" ref="S1723:AX1732" si="2528">S1710</f>
        <v>S$19</v>
      </c>
      <c r="T1723" s="179" t="str">
        <f t="shared" si="2528"/>
        <v>T$19</v>
      </c>
      <c r="U1723" s="179" t="str">
        <f t="shared" si="2528"/>
        <v>U$19</v>
      </c>
      <c r="V1723" s="179" t="str">
        <f t="shared" si="2528"/>
        <v>V$19</v>
      </c>
      <c r="W1723" s="179" t="str">
        <f t="shared" si="2528"/>
        <v>W$19</v>
      </c>
      <c r="X1723" s="179" t="str">
        <f t="shared" si="2528"/>
        <v>X$19</v>
      </c>
      <c r="Y1723" s="179" t="str">
        <f t="shared" si="2528"/>
        <v>Y$19</v>
      </c>
      <c r="Z1723" s="179" t="str">
        <f t="shared" si="2528"/>
        <v>Z$19</v>
      </c>
      <c r="AA1723" s="179" t="str">
        <f t="shared" si="2528"/>
        <v>AA$19</v>
      </c>
      <c r="AB1723" s="179" t="str">
        <f t="shared" si="2528"/>
        <v>AB$19</v>
      </c>
      <c r="AC1723" s="179" t="str">
        <f t="shared" si="2528"/>
        <v>AC$19</v>
      </c>
      <c r="AD1723" s="179" t="str">
        <f t="shared" si="2528"/>
        <v>AD$19</v>
      </c>
      <c r="AE1723" s="179" t="str">
        <f t="shared" si="2528"/>
        <v>AE$19</v>
      </c>
      <c r="AF1723" s="179" t="str">
        <f t="shared" si="2528"/>
        <v>AF$19</v>
      </c>
      <c r="AG1723" s="179" t="str">
        <f t="shared" si="2528"/>
        <v>AG$19</v>
      </c>
      <c r="AH1723" s="179" t="str">
        <f t="shared" si="2528"/>
        <v>AH$19</v>
      </c>
      <c r="AI1723" s="179" t="str">
        <f t="shared" si="2528"/>
        <v>AI$19</v>
      </c>
      <c r="AJ1723" s="179" t="str">
        <f t="shared" si="2528"/>
        <v>AJ$19</v>
      </c>
      <c r="AK1723" s="179" t="str">
        <f t="shared" si="2528"/>
        <v>AK$19</v>
      </c>
      <c r="AL1723" s="179" t="str">
        <f t="shared" si="2528"/>
        <v>AL$19</v>
      </c>
      <c r="AM1723" s="179" t="str">
        <f t="shared" si="2528"/>
        <v>AM$19</v>
      </c>
      <c r="AN1723" s="179" t="str">
        <f t="shared" si="2528"/>
        <v>AN$19</v>
      </c>
      <c r="AO1723" s="179" t="str">
        <f t="shared" si="2528"/>
        <v>AO$19</v>
      </c>
      <c r="AP1723" s="179" t="str">
        <f t="shared" si="2528"/>
        <v>AP$19</v>
      </c>
      <c r="AQ1723" s="179" t="str">
        <f t="shared" si="2528"/>
        <v>AQ$19</v>
      </c>
      <c r="AR1723" s="179" t="str">
        <f t="shared" si="2528"/>
        <v>AR$19</v>
      </c>
      <c r="AS1723" s="179" t="str">
        <f t="shared" si="2528"/>
        <v>AS$19</v>
      </c>
      <c r="AT1723" s="179" t="str">
        <f t="shared" si="2528"/>
        <v>AT$19</v>
      </c>
      <c r="AU1723" s="179" t="str">
        <f t="shared" si="2528"/>
        <v>AU$19</v>
      </c>
      <c r="AV1723" s="179" t="str">
        <f t="shared" si="2528"/>
        <v>AV$19</v>
      </c>
      <c r="AW1723" s="179" t="str">
        <f t="shared" si="2528"/>
        <v>AW$19</v>
      </c>
      <c r="AX1723" s="179" t="str">
        <f t="shared" si="2528"/>
        <v>AX$19</v>
      </c>
      <c r="AY1723" s="179" t="str">
        <f t="shared" ref="AY1723:CD1732" si="2529">AY1710</f>
        <v>AY$19</v>
      </c>
      <c r="AZ1723" s="179" t="str">
        <f t="shared" si="2529"/>
        <v>AZ$19</v>
      </c>
      <c r="BA1723" s="179" t="str">
        <f t="shared" si="2529"/>
        <v>BA$19</v>
      </c>
      <c r="BB1723" s="179" t="str">
        <f t="shared" si="2529"/>
        <v>BB$19</v>
      </c>
      <c r="BC1723" s="179" t="str">
        <f t="shared" si="2529"/>
        <v>BC$19</v>
      </c>
      <c r="BD1723" s="179" t="str">
        <f t="shared" si="2529"/>
        <v>BD$19</v>
      </c>
      <c r="BE1723" s="179" t="str">
        <f t="shared" si="2529"/>
        <v>BE$19</v>
      </c>
      <c r="BF1723" s="179" t="str">
        <f t="shared" si="2529"/>
        <v>BF$19</v>
      </c>
      <c r="BG1723" s="179" t="str">
        <f t="shared" si="2529"/>
        <v>BG$19</v>
      </c>
      <c r="BH1723" s="179" t="str">
        <f t="shared" si="2529"/>
        <v>BH$19</v>
      </c>
      <c r="BI1723" s="179" t="str">
        <f t="shared" si="2529"/>
        <v>BI$19</v>
      </c>
      <c r="BJ1723" s="179" t="str">
        <f t="shared" si="2529"/>
        <v>BJ$19</v>
      </c>
      <c r="BK1723" s="179" t="str">
        <f t="shared" si="2529"/>
        <v>BK$19</v>
      </c>
      <c r="BL1723" s="179" t="str">
        <f t="shared" si="2529"/>
        <v>BL$19</v>
      </c>
      <c r="BM1723" s="179" t="str">
        <f t="shared" si="2529"/>
        <v>BM$19</v>
      </c>
      <c r="BN1723" s="179" t="str">
        <f t="shared" si="2529"/>
        <v>BN$19</v>
      </c>
      <c r="BO1723" s="179" t="str">
        <f t="shared" si="2529"/>
        <v>BO$19</v>
      </c>
      <c r="BP1723" s="179" t="str">
        <f t="shared" si="2529"/>
        <v>BP$19</v>
      </c>
      <c r="BQ1723" s="179" t="str">
        <f t="shared" si="2529"/>
        <v>BQ$19</v>
      </c>
      <c r="BR1723" s="179" t="str">
        <f t="shared" si="2529"/>
        <v>BR$19</v>
      </c>
      <c r="BS1723" s="179" t="str">
        <f t="shared" si="2529"/>
        <v>BS$19</v>
      </c>
      <c r="BT1723" s="179" t="str">
        <f t="shared" si="2529"/>
        <v>BT$19</v>
      </c>
      <c r="BU1723" s="179" t="str">
        <f t="shared" si="2529"/>
        <v>BU$19</v>
      </c>
      <c r="BV1723" s="179" t="str">
        <f t="shared" si="2529"/>
        <v>BV$19</v>
      </c>
      <c r="BW1723" s="179" t="str">
        <f t="shared" si="2529"/>
        <v>BW$19</v>
      </c>
      <c r="BX1723" s="179" t="str">
        <f t="shared" si="2529"/>
        <v>BX$19</v>
      </c>
      <c r="BY1723" s="179" t="str">
        <f t="shared" si="2529"/>
        <v>BY$19</v>
      </c>
      <c r="BZ1723" s="179" t="str">
        <f t="shared" si="2529"/>
        <v>BZ$19</v>
      </c>
      <c r="CA1723" s="179" t="str">
        <f t="shared" si="2529"/>
        <v>CA$19</v>
      </c>
      <c r="CB1723" s="179" t="str">
        <f t="shared" si="2529"/>
        <v>CB$19</v>
      </c>
      <c r="CC1723" s="179" t="str">
        <f t="shared" si="2529"/>
        <v>CC$19</v>
      </c>
      <c r="CD1723" s="179" t="str">
        <f t="shared" si="2529"/>
        <v>CD$19</v>
      </c>
      <c r="CE1723" s="179" t="str">
        <f t="shared" ref="CE1723:CL1732" si="2530">CE1710</f>
        <v>CE$19</v>
      </c>
      <c r="CF1723" s="179" t="str">
        <f t="shared" si="2530"/>
        <v>CF$19</v>
      </c>
      <c r="CG1723" s="179" t="str">
        <f t="shared" si="2530"/>
        <v>CG$19</v>
      </c>
      <c r="CH1723" s="179" t="str">
        <f t="shared" si="2530"/>
        <v>CH$19</v>
      </c>
      <c r="CI1723" s="179" t="str">
        <f t="shared" si="2530"/>
        <v>CI$19</v>
      </c>
      <c r="CJ1723" s="179" t="str">
        <f t="shared" si="2530"/>
        <v>CJ$19</v>
      </c>
      <c r="CK1723" s="179" t="str">
        <f t="shared" si="2530"/>
        <v>CK$19</v>
      </c>
      <c r="CL1723" s="179" t="str">
        <f t="shared" si="2530"/>
        <v>CL$19</v>
      </c>
      <c r="CN1723" s="60"/>
      <c r="CO1723" s="179" t="str">
        <f t="shared" ref="CO1723:DL1732" si="2531">CO1710</f>
        <v>CO$19</v>
      </c>
      <c r="CP1723" s="179" t="str">
        <f t="shared" si="2531"/>
        <v>CP$19</v>
      </c>
      <c r="CQ1723" s="179" t="str">
        <f t="shared" si="2531"/>
        <v>CQ$19</v>
      </c>
      <c r="CR1723" s="179" t="str">
        <f t="shared" si="2531"/>
        <v>CR$19</v>
      </c>
      <c r="CS1723" s="179" t="str">
        <f t="shared" si="2531"/>
        <v>CS$19</v>
      </c>
      <c r="CT1723" s="179" t="str">
        <f t="shared" si="2531"/>
        <v>CT$19</v>
      </c>
      <c r="CU1723" s="179" t="str">
        <f t="shared" si="2531"/>
        <v>CU$19</v>
      </c>
      <c r="CV1723" s="179" t="str">
        <f t="shared" si="2531"/>
        <v>CV$19</v>
      </c>
      <c r="CW1723" s="179" t="str">
        <f t="shared" si="2531"/>
        <v>CW$19</v>
      </c>
      <c r="CX1723" s="179" t="str">
        <f t="shared" si="2531"/>
        <v>CX$19</v>
      </c>
      <c r="CY1723" s="179" t="str">
        <f t="shared" si="2531"/>
        <v>CY$19</v>
      </c>
      <c r="CZ1723" s="179" t="str">
        <f t="shared" si="2531"/>
        <v>CZ$19</v>
      </c>
      <c r="DA1723" s="179" t="str">
        <f t="shared" si="2531"/>
        <v>DA$19</v>
      </c>
      <c r="DB1723" s="179" t="str">
        <f t="shared" si="2531"/>
        <v>DB$19</v>
      </c>
      <c r="DC1723" s="179" t="str">
        <f t="shared" si="2531"/>
        <v>DC$19</v>
      </c>
      <c r="DD1723" s="179" t="str">
        <f t="shared" si="2531"/>
        <v>DD$19</v>
      </c>
      <c r="DE1723" s="179" t="str">
        <f t="shared" si="2531"/>
        <v>DE$19</v>
      </c>
      <c r="DF1723" s="179" t="str">
        <f t="shared" si="2531"/>
        <v>DF$19</v>
      </c>
      <c r="DG1723" s="179" t="str">
        <f t="shared" si="2531"/>
        <v>DG$19</v>
      </c>
      <c r="DH1723" s="179" t="str">
        <f t="shared" si="2531"/>
        <v>DH$19</v>
      </c>
      <c r="DI1723" s="179" t="str">
        <f t="shared" si="2531"/>
        <v>DI$19</v>
      </c>
      <c r="DJ1723" s="179" t="str">
        <f t="shared" si="2531"/>
        <v>DJ$19</v>
      </c>
      <c r="DK1723" s="179" t="str">
        <f t="shared" si="2531"/>
        <v>DK$19</v>
      </c>
      <c r="DL1723" s="179" t="str">
        <f t="shared" si="2531"/>
        <v>DL$19</v>
      </c>
    </row>
    <row r="1724" spans="1:116" x14ac:dyDescent="0.4">
      <c r="E1724" s="8"/>
      <c r="G1724" s="136"/>
      <c r="H1724" s="12"/>
      <c r="I1724" s="60"/>
      <c r="J1724" s="60"/>
      <c r="K1724" s="15"/>
      <c r="L1724" s="15"/>
      <c r="M1724" s="15"/>
      <c r="N1724" s="15"/>
      <c r="O1724" s="15"/>
      <c r="P1724" s="15"/>
      <c r="R1724" s="15"/>
      <c r="S1724" s="179"/>
      <c r="T1724" s="179"/>
      <c r="U1724" s="179"/>
      <c r="V1724" s="179"/>
      <c r="W1724" s="179"/>
      <c r="X1724" s="179"/>
      <c r="Y1724" s="179"/>
      <c r="Z1724" s="179"/>
      <c r="AA1724" s="179"/>
      <c r="AB1724" s="179"/>
      <c r="AC1724" s="179"/>
      <c r="AD1724" s="179"/>
      <c r="AE1724" s="179"/>
      <c r="AF1724" s="179"/>
      <c r="AG1724" s="179"/>
      <c r="AH1724" s="179"/>
      <c r="AI1724" s="179"/>
      <c r="AJ1724" s="179"/>
      <c r="AK1724" s="179"/>
      <c r="AL1724" s="179"/>
      <c r="AM1724" s="179"/>
      <c r="AN1724" s="179"/>
      <c r="AO1724" s="179"/>
      <c r="AP1724" s="179"/>
      <c r="AQ1724" s="179"/>
      <c r="AR1724" s="179"/>
      <c r="AS1724" s="179"/>
      <c r="AT1724" s="179"/>
      <c r="AU1724" s="179"/>
      <c r="AV1724" s="179"/>
      <c r="AW1724" s="179"/>
      <c r="AX1724" s="179"/>
      <c r="AY1724" s="179"/>
      <c r="AZ1724" s="179"/>
      <c r="BA1724" s="179"/>
      <c r="BB1724" s="179"/>
      <c r="BC1724" s="179"/>
      <c r="BD1724" s="179"/>
      <c r="BE1724" s="179"/>
      <c r="BF1724" s="179"/>
      <c r="BG1724" s="179"/>
      <c r="BH1724" s="179"/>
      <c r="BI1724" s="179"/>
      <c r="BJ1724" s="179"/>
      <c r="BK1724" s="179"/>
      <c r="BL1724" s="179"/>
      <c r="BM1724" s="179"/>
      <c r="BN1724" s="179"/>
      <c r="BO1724" s="179"/>
      <c r="BP1724" s="179"/>
      <c r="BQ1724" s="179"/>
      <c r="BR1724" s="179"/>
      <c r="BS1724" s="179"/>
      <c r="BT1724" s="179"/>
      <c r="BU1724" s="179"/>
      <c r="BV1724" s="179"/>
      <c r="BW1724" s="179"/>
      <c r="BX1724" s="179"/>
      <c r="BY1724" s="179"/>
      <c r="BZ1724" s="179"/>
      <c r="CA1724" s="179"/>
      <c r="CB1724" s="179"/>
      <c r="CC1724" s="179"/>
      <c r="CD1724" s="179"/>
      <c r="CE1724" s="179"/>
      <c r="CF1724" s="179"/>
      <c r="CG1724" s="179"/>
      <c r="CH1724" s="179"/>
      <c r="CI1724" s="179"/>
      <c r="CJ1724" s="179"/>
      <c r="CK1724" s="179"/>
      <c r="CL1724" s="179"/>
      <c r="CN1724" s="60"/>
      <c r="CO1724" s="179"/>
      <c r="CP1724" s="179"/>
      <c r="CQ1724" s="179"/>
      <c r="CR1724" s="179"/>
      <c r="CS1724" s="179"/>
      <c r="CT1724" s="179"/>
      <c r="CU1724" s="179"/>
      <c r="CV1724" s="179"/>
      <c r="CW1724" s="179"/>
      <c r="CX1724" s="179"/>
      <c r="CY1724" s="179"/>
      <c r="CZ1724" s="179"/>
      <c r="DA1724" s="179"/>
      <c r="DB1724" s="179"/>
      <c r="DC1724" s="179"/>
      <c r="DD1724" s="179"/>
      <c r="DE1724" s="179"/>
      <c r="DF1724" s="179"/>
      <c r="DG1724" s="179"/>
      <c r="DH1724" s="179"/>
      <c r="DI1724" s="179"/>
      <c r="DJ1724" s="179"/>
      <c r="DK1724" s="179"/>
      <c r="DL1724" s="179"/>
    </row>
    <row r="1725" spans="1:116" x14ac:dyDescent="0.4">
      <c r="A1725" s="174"/>
      <c r="E1725" s="8"/>
      <c r="G1725" s="175" t="s">
        <v>490</v>
      </c>
      <c r="H1725" s="174"/>
      <c r="I1725" s="176"/>
      <c r="J1725" s="176"/>
      <c r="K1725" s="197"/>
      <c r="L1725" s="197"/>
      <c r="M1725" s="197"/>
      <c r="N1725" s="197"/>
      <c r="O1725" s="197"/>
      <c r="P1725" s="197"/>
      <c r="R1725" s="198"/>
      <c r="S1725" s="174"/>
      <c r="T1725" s="174"/>
      <c r="U1725" s="174"/>
      <c r="V1725" s="174"/>
      <c r="W1725" s="174"/>
      <c r="X1725" s="174"/>
      <c r="Y1725" s="174"/>
      <c r="Z1725" s="174"/>
      <c r="AA1725" s="174"/>
      <c r="AB1725" s="174"/>
      <c r="AC1725" s="174"/>
      <c r="AD1725" s="174"/>
      <c r="AE1725" s="174"/>
      <c r="AF1725" s="174"/>
      <c r="AG1725" s="174"/>
      <c r="AH1725" s="174"/>
      <c r="AI1725" s="174"/>
      <c r="AJ1725" s="174"/>
      <c r="AK1725" s="174"/>
      <c r="AL1725" s="174"/>
      <c r="AM1725" s="174"/>
      <c r="AN1725" s="174"/>
      <c r="AO1725" s="174"/>
      <c r="AP1725" s="174"/>
      <c r="AQ1725" s="174"/>
      <c r="AR1725" s="174"/>
      <c r="AS1725" s="174"/>
      <c r="AT1725" s="174"/>
      <c r="AU1725" s="174"/>
      <c r="AV1725" s="174"/>
      <c r="AW1725" s="174"/>
      <c r="AX1725" s="174"/>
      <c r="AY1725" s="174"/>
      <c r="AZ1725" s="174"/>
      <c r="BA1725" s="174"/>
      <c r="BB1725" s="174"/>
      <c r="BC1725" s="174"/>
      <c r="BD1725" s="174"/>
      <c r="BE1725" s="174"/>
      <c r="BF1725" s="174"/>
      <c r="BG1725" s="174"/>
      <c r="BH1725" s="174"/>
      <c r="BI1725" s="174"/>
      <c r="BJ1725" s="174"/>
      <c r="BK1725" s="174"/>
      <c r="BL1725" s="174"/>
      <c r="BM1725" s="174"/>
      <c r="BN1725" s="174"/>
      <c r="BO1725" s="174"/>
      <c r="BP1725" s="174"/>
      <c r="BQ1725" s="174"/>
      <c r="BR1725" s="174"/>
      <c r="BS1725" s="174"/>
      <c r="BT1725" s="174"/>
      <c r="BU1725" s="174"/>
      <c r="BV1725" s="174"/>
      <c r="BW1725" s="174"/>
      <c r="BX1725" s="174"/>
      <c r="BY1725" s="174"/>
      <c r="BZ1725" s="174"/>
      <c r="CA1725" s="174"/>
      <c r="CB1725" s="174"/>
      <c r="CC1725" s="174"/>
      <c r="CD1725" s="174"/>
      <c r="CE1725" s="174"/>
      <c r="CF1725" s="174"/>
      <c r="CG1725" s="174"/>
      <c r="CH1725" s="174"/>
      <c r="CI1725" s="174"/>
      <c r="CJ1725" s="174"/>
      <c r="CK1725" s="174"/>
      <c r="CL1725" s="174"/>
      <c r="CN1725" s="176"/>
      <c r="CO1725" s="174"/>
      <c r="CP1725" s="174"/>
      <c r="CQ1725" s="174"/>
      <c r="CR1725" s="174"/>
      <c r="CS1725" s="174"/>
      <c r="CT1725" s="174"/>
      <c r="CU1725" s="174"/>
      <c r="CV1725" s="174"/>
      <c r="CW1725" s="174"/>
      <c r="CX1725" s="174"/>
      <c r="CY1725" s="174"/>
      <c r="CZ1725" s="174"/>
      <c r="DA1725" s="174"/>
      <c r="DB1725" s="174"/>
      <c r="DC1725" s="174"/>
      <c r="DD1725" s="174"/>
      <c r="DE1725" s="174"/>
      <c r="DF1725" s="174"/>
      <c r="DG1725" s="174"/>
      <c r="DH1725" s="174"/>
      <c r="DI1725" s="174"/>
      <c r="DJ1725" s="174"/>
      <c r="DK1725" s="174"/>
      <c r="DL1725" s="174"/>
    </row>
    <row r="1726" spans="1:116" x14ac:dyDescent="0.4">
      <c r="A1726" s="174"/>
      <c r="E1726" s="8"/>
      <c r="G1726" s="175" t="s">
        <v>492</v>
      </c>
      <c r="H1726" s="174"/>
      <c r="I1726" s="176"/>
      <c r="J1726" s="176"/>
      <c r="K1726" s="197"/>
      <c r="L1726" s="197"/>
      <c r="M1726" s="197"/>
      <c r="N1726" s="197"/>
      <c r="O1726" s="197"/>
      <c r="P1726" s="197"/>
      <c r="R1726" s="198"/>
      <c r="S1726" s="174"/>
      <c r="T1726" s="174"/>
      <c r="U1726" s="174"/>
      <c r="V1726" s="174"/>
      <c r="W1726" s="174"/>
      <c r="X1726" s="174"/>
      <c r="Y1726" s="174"/>
      <c r="Z1726" s="174"/>
      <c r="AA1726" s="174"/>
      <c r="AB1726" s="174"/>
      <c r="AC1726" s="174"/>
      <c r="AD1726" s="174"/>
      <c r="AE1726" s="174"/>
      <c r="AF1726" s="174"/>
      <c r="AG1726" s="174"/>
      <c r="AH1726" s="174"/>
      <c r="AI1726" s="174"/>
      <c r="AJ1726" s="174"/>
      <c r="AK1726" s="174"/>
      <c r="AL1726" s="174"/>
      <c r="AM1726" s="174"/>
      <c r="AN1726" s="174"/>
      <c r="AO1726" s="174"/>
      <c r="AP1726" s="174"/>
      <c r="AQ1726" s="174"/>
      <c r="AR1726" s="174"/>
      <c r="AS1726" s="174"/>
      <c r="AT1726" s="174"/>
      <c r="AU1726" s="174"/>
      <c r="AV1726" s="174"/>
      <c r="AW1726" s="174"/>
      <c r="AX1726" s="174"/>
      <c r="AY1726" s="174"/>
      <c r="AZ1726" s="174"/>
      <c r="BA1726" s="174"/>
      <c r="BB1726" s="174"/>
      <c r="BC1726" s="174"/>
      <c r="BD1726" s="174"/>
      <c r="BE1726" s="174"/>
      <c r="BF1726" s="174"/>
      <c r="BG1726" s="174"/>
      <c r="BH1726" s="174"/>
      <c r="BI1726" s="174"/>
      <c r="BJ1726" s="174"/>
      <c r="BK1726" s="174"/>
      <c r="BL1726" s="174"/>
      <c r="BM1726" s="174"/>
      <c r="BN1726" s="174"/>
      <c r="BO1726" s="174"/>
      <c r="BP1726" s="174"/>
      <c r="BQ1726" s="174"/>
      <c r="BR1726" s="174"/>
      <c r="BS1726" s="174"/>
      <c r="BT1726" s="174"/>
      <c r="BU1726" s="174"/>
      <c r="BV1726" s="174"/>
      <c r="BW1726" s="174"/>
      <c r="BX1726" s="174"/>
      <c r="BY1726" s="174"/>
      <c r="BZ1726" s="174"/>
      <c r="CA1726" s="174"/>
      <c r="CB1726" s="174"/>
      <c r="CC1726" s="174"/>
      <c r="CD1726" s="174"/>
      <c r="CE1726" s="174"/>
      <c r="CF1726" s="174"/>
      <c r="CG1726" s="174"/>
      <c r="CH1726" s="174"/>
      <c r="CI1726" s="174"/>
      <c r="CJ1726" s="174"/>
      <c r="CK1726" s="174"/>
      <c r="CL1726" s="174"/>
      <c r="CN1726" s="176"/>
      <c r="CO1726" s="174"/>
      <c r="CP1726" s="174"/>
      <c r="CQ1726" s="174"/>
      <c r="CR1726" s="174"/>
      <c r="CS1726" s="174"/>
      <c r="CT1726" s="174"/>
      <c r="CU1726" s="174"/>
      <c r="CV1726" s="174"/>
      <c r="CW1726" s="174"/>
      <c r="CX1726" s="174"/>
      <c r="CY1726" s="174"/>
      <c r="CZ1726" s="174"/>
      <c r="DA1726" s="174"/>
      <c r="DB1726" s="174"/>
      <c r="DC1726" s="174"/>
      <c r="DD1726" s="174"/>
      <c r="DE1726" s="174"/>
      <c r="DF1726" s="174"/>
      <c r="DG1726" s="174"/>
      <c r="DH1726" s="174"/>
      <c r="DI1726" s="174"/>
      <c r="DJ1726" s="174"/>
      <c r="DK1726" s="174"/>
      <c r="DL1726" s="174"/>
    </row>
    <row r="1727" spans="1:116" x14ac:dyDescent="0.4">
      <c r="A1727" s="174"/>
      <c r="E1727" s="8"/>
      <c r="G1727" s="175" t="s">
        <v>461</v>
      </c>
      <c r="H1727" s="174"/>
      <c r="I1727" s="176"/>
      <c r="J1727" s="176"/>
      <c r="K1727" s="197"/>
      <c r="L1727" s="197"/>
      <c r="M1727" s="197"/>
      <c r="N1727" s="197"/>
      <c r="O1727" s="197"/>
      <c r="P1727" s="197"/>
      <c r="R1727" s="198"/>
      <c r="S1727" s="199" t="str">
        <f t="shared" ref="S1727:CD1727" si="2532">S$20</f>
        <v>S$16</v>
      </c>
      <c r="T1727" s="199" t="str">
        <f t="shared" si="2532"/>
        <v>T$16</v>
      </c>
      <c r="U1727" s="199" t="str">
        <f t="shared" si="2532"/>
        <v>U$16</v>
      </c>
      <c r="V1727" s="199" t="str">
        <f t="shared" si="2532"/>
        <v>V$16</v>
      </c>
      <c r="W1727" s="199" t="str">
        <f t="shared" si="2532"/>
        <v>W$16</v>
      </c>
      <c r="X1727" s="199" t="str">
        <f t="shared" si="2532"/>
        <v>X$16</v>
      </c>
      <c r="Y1727" s="199" t="str">
        <f t="shared" si="2532"/>
        <v>Y$16</v>
      </c>
      <c r="Z1727" s="199" t="str">
        <f t="shared" si="2532"/>
        <v>Z$16</v>
      </c>
      <c r="AA1727" s="199" t="str">
        <f t="shared" si="2532"/>
        <v>AA$16</v>
      </c>
      <c r="AB1727" s="199" t="str">
        <f t="shared" si="2532"/>
        <v>AB$16</v>
      </c>
      <c r="AC1727" s="199" t="str">
        <f t="shared" si="2532"/>
        <v>AC$16</v>
      </c>
      <c r="AD1727" s="199" t="str">
        <f t="shared" si="2532"/>
        <v>AD$16</v>
      </c>
      <c r="AE1727" s="199" t="str">
        <f t="shared" si="2532"/>
        <v>AE$16</v>
      </c>
      <c r="AF1727" s="199" t="str">
        <f t="shared" si="2532"/>
        <v>AF$16</v>
      </c>
      <c r="AG1727" s="199" t="str">
        <f t="shared" si="2532"/>
        <v>AG$16</v>
      </c>
      <c r="AH1727" s="199" t="str">
        <f t="shared" si="2532"/>
        <v>AH$16</v>
      </c>
      <c r="AI1727" s="199" t="str">
        <f t="shared" si="2532"/>
        <v>AI$16</v>
      </c>
      <c r="AJ1727" s="199" t="str">
        <f t="shared" si="2532"/>
        <v>AJ$16</v>
      </c>
      <c r="AK1727" s="199" t="str">
        <f t="shared" si="2532"/>
        <v>AK$16</v>
      </c>
      <c r="AL1727" s="199" t="str">
        <f t="shared" si="2532"/>
        <v>AL$16</v>
      </c>
      <c r="AM1727" s="199" t="str">
        <f t="shared" si="2532"/>
        <v>AM$16</v>
      </c>
      <c r="AN1727" s="199" t="str">
        <f t="shared" si="2532"/>
        <v>AN$16</v>
      </c>
      <c r="AO1727" s="199" t="str">
        <f t="shared" si="2532"/>
        <v>AO$16</v>
      </c>
      <c r="AP1727" s="199" t="str">
        <f t="shared" si="2532"/>
        <v>AP$16</v>
      </c>
      <c r="AQ1727" s="199" t="str">
        <f t="shared" si="2532"/>
        <v>AQ$16</v>
      </c>
      <c r="AR1727" s="199" t="str">
        <f t="shared" si="2532"/>
        <v>AR$16</v>
      </c>
      <c r="AS1727" s="199" t="str">
        <f t="shared" si="2532"/>
        <v>AS$16</v>
      </c>
      <c r="AT1727" s="199" t="str">
        <f t="shared" si="2532"/>
        <v>AT$16</v>
      </c>
      <c r="AU1727" s="199" t="str">
        <f t="shared" si="2532"/>
        <v>AU$16</v>
      </c>
      <c r="AV1727" s="199" t="str">
        <f t="shared" si="2532"/>
        <v>AV$16</v>
      </c>
      <c r="AW1727" s="199" t="str">
        <f t="shared" si="2532"/>
        <v>AW$16</v>
      </c>
      <c r="AX1727" s="199" t="str">
        <f t="shared" si="2532"/>
        <v>AX$16</v>
      </c>
      <c r="AY1727" s="199" t="str">
        <f t="shared" si="2532"/>
        <v>AY$16</v>
      </c>
      <c r="AZ1727" s="199" t="str">
        <f t="shared" si="2532"/>
        <v>AZ$16</v>
      </c>
      <c r="BA1727" s="199" t="str">
        <f t="shared" si="2532"/>
        <v>BA$16</v>
      </c>
      <c r="BB1727" s="199" t="str">
        <f t="shared" si="2532"/>
        <v>BB$16</v>
      </c>
      <c r="BC1727" s="199" t="str">
        <f t="shared" si="2532"/>
        <v>BC$16</v>
      </c>
      <c r="BD1727" s="199" t="str">
        <f t="shared" si="2532"/>
        <v>BD$16</v>
      </c>
      <c r="BE1727" s="199" t="str">
        <f t="shared" si="2532"/>
        <v>BE$16</v>
      </c>
      <c r="BF1727" s="199" t="str">
        <f t="shared" si="2532"/>
        <v>BF$16</v>
      </c>
      <c r="BG1727" s="199" t="str">
        <f t="shared" si="2532"/>
        <v>BG$16</v>
      </c>
      <c r="BH1727" s="199" t="str">
        <f t="shared" si="2532"/>
        <v>BH$16</v>
      </c>
      <c r="BI1727" s="199" t="str">
        <f t="shared" si="2532"/>
        <v>BI$16</v>
      </c>
      <c r="BJ1727" s="199" t="str">
        <f t="shared" si="2532"/>
        <v>BJ$16</v>
      </c>
      <c r="BK1727" s="199" t="str">
        <f t="shared" si="2532"/>
        <v>BK$16</v>
      </c>
      <c r="BL1727" s="199" t="str">
        <f t="shared" si="2532"/>
        <v>BL$16</v>
      </c>
      <c r="BM1727" s="199" t="str">
        <f t="shared" si="2532"/>
        <v>BM$16</v>
      </c>
      <c r="BN1727" s="199" t="str">
        <f t="shared" si="2532"/>
        <v>BN$16</v>
      </c>
      <c r="BO1727" s="199" t="str">
        <f t="shared" si="2532"/>
        <v>BO$16</v>
      </c>
      <c r="BP1727" s="199" t="str">
        <f t="shared" si="2532"/>
        <v>BP$16</v>
      </c>
      <c r="BQ1727" s="199" t="str">
        <f t="shared" si="2532"/>
        <v>BQ$16</v>
      </c>
      <c r="BR1727" s="199" t="str">
        <f t="shared" si="2532"/>
        <v>BR$16</v>
      </c>
      <c r="BS1727" s="199" t="str">
        <f t="shared" si="2532"/>
        <v>BS$16</v>
      </c>
      <c r="BT1727" s="199" t="str">
        <f t="shared" si="2532"/>
        <v>BT$16</v>
      </c>
      <c r="BU1727" s="199" t="str">
        <f t="shared" si="2532"/>
        <v>BU$16</v>
      </c>
      <c r="BV1727" s="199" t="str">
        <f t="shared" si="2532"/>
        <v>BV$16</v>
      </c>
      <c r="BW1727" s="199" t="str">
        <f t="shared" si="2532"/>
        <v>BW$16</v>
      </c>
      <c r="BX1727" s="199" t="str">
        <f t="shared" si="2532"/>
        <v>BX$16</v>
      </c>
      <c r="BY1727" s="199" t="str">
        <f t="shared" si="2532"/>
        <v>BY$16</v>
      </c>
      <c r="BZ1727" s="199" t="str">
        <f t="shared" si="2532"/>
        <v>BZ$16</v>
      </c>
      <c r="CA1727" s="199" t="str">
        <f t="shared" si="2532"/>
        <v>CA$16</v>
      </c>
      <c r="CB1727" s="199" t="str">
        <f t="shared" si="2532"/>
        <v>CB$16</v>
      </c>
      <c r="CC1727" s="199" t="str">
        <f t="shared" si="2532"/>
        <v>CC$16</v>
      </c>
      <c r="CD1727" s="199" t="str">
        <f t="shared" si="2532"/>
        <v>CD$16</v>
      </c>
      <c r="CE1727" s="199" t="str">
        <f t="shared" ref="CE1727:CL1727" si="2533">CE$20</f>
        <v>CE$16</v>
      </c>
      <c r="CF1727" s="199" t="str">
        <f t="shared" si="2533"/>
        <v>CF$16</v>
      </c>
      <c r="CG1727" s="199" t="str">
        <f t="shared" si="2533"/>
        <v>CG$16</v>
      </c>
      <c r="CH1727" s="199" t="str">
        <f t="shared" si="2533"/>
        <v>CH$16</v>
      </c>
      <c r="CI1727" s="199" t="str">
        <f t="shared" si="2533"/>
        <v>CI$16</v>
      </c>
      <c r="CJ1727" s="199" t="str">
        <f t="shared" si="2533"/>
        <v>CJ$16</v>
      </c>
      <c r="CK1727" s="199" t="str">
        <f t="shared" si="2533"/>
        <v>CK$16</v>
      </c>
      <c r="CL1727" s="199" t="str">
        <f t="shared" si="2533"/>
        <v>CL$16</v>
      </c>
      <c r="CN1727" s="176"/>
      <c r="CO1727" s="199" t="str">
        <f t="shared" ref="CO1727:DL1727" si="2534">CO$20</f>
        <v>CO$16</v>
      </c>
      <c r="CP1727" s="199" t="str">
        <f t="shared" si="2534"/>
        <v>CP$16</v>
      </c>
      <c r="CQ1727" s="199" t="str">
        <f t="shared" si="2534"/>
        <v>CQ$16</v>
      </c>
      <c r="CR1727" s="199" t="str">
        <f t="shared" si="2534"/>
        <v>CR$16</v>
      </c>
      <c r="CS1727" s="199" t="str">
        <f t="shared" si="2534"/>
        <v>CS$16</v>
      </c>
      <c r="CT1727" s="199" t="str">
        <f t="shared" si="2534"/>
        <v>CT$16</v>
      </c>
      <c r="CU1727" s="199" t="str">
        <f t="shared" si="2534"/>
        <v>CU$16</v>
      </c>
      <c r="CV1727" s="199" t="str">
        <f t="shared" si="2534"/>
        <v>CV$16</v>
      </c>
      <c r="CW1727" s="199" t="str">
        <f t="shared" si="2534"/>
        <v>CW$16</v>
      </c>
      <c r="CX1727" s="199" t="str">
        <f t="shared" si="2534"/>
        <v>CX$16</v>
      </c>
      <c r="CY1727" s="199" t="str">
        <f t="shared" si="2534"/>
        <v>CY$16</v>
      </c>
      <c r="CZ1727" s="199" t="str">
        <f t="shared" si="2534"/>
        <v>CZ$16</v>
      </c>
      <c r="DA1727" s="199" t="str">
        <f t="shared" si="2534"/>
        <v>DA$16</v>
      </c>
      <c r="DB1727" s="199" t="str">
        <f t="shared" si="2534"/>
        <v>DB$16</v>
      </c>
      <c r="DC1727" s="199" t="str">
        <f t="shared" si="2534"/>
        <v>DC$16</v>
      </c>
      <c r="DD1727" s="199" t="str">
        <f t="shared" si="2534"/>
        <v>DD$16</v>
      </c>
      <c r="DE1727" s="199" t="str">
        <f t="shared" si="2534"/>
        <v>DE$16</v>
      </c>
      <c r="DF1727" s="199" t="str">
        <f t="shared" si="2534"/>
        <v>DF$16</v>
      </c>
      <c r="DG1727" s="199" t="str">
        <f t="shared" si="2534"/>
        <v>DG$16</v>
      </c>
      <c r="DH1727" s="199" t="str">
        <f t="shared" si="2534"/>
        <v>DH$16</v>
      </c>
      <c r="DI1727" s="199" t="str">
        <f t="shared" si="2534"/>
        <v>DI$16</v>
      </c>
      <c r="DJ1727" s="199" t="str">
        <f t="shared" si="2534"/>
        <v>DJ$16</v>
      </c>
      <c r="DK1727" s="199" t="str">
        <f t="shared" si="2534"/>
        <v>DK$16</v>
      </c>
      <c r="DL1727" s="199" t="str">
        <f t="shared" si="2534"/>
        <v>DL$16</v>
      </c>
    </row>
    <row r="1728" spans="1:116" x14ac:dyDescent="0.4">
      <c r="A1728" s="174"/>
      <c r="E1728" s="8"/>
      <c r="G1728" s="175" t="s">
        <v>462</v>
      </c>
      <c r="H1728" s="200"/>
      <c r="I1728" s="201"/>
      <c r="J1728" s="201"/>
      <c r="K1728" s="202"/>
      <c r="L1728" s="202"/>
      <c r="M1728" s="202"/>
      <c r="N1728" s="202"/>
      <c r="O1728" s="202"/>
      <c r="P1728" s="202"/>
      <c r="R1728" s="202"/>
      <c r="S1728" s="199" t="str">
        <f t="shared" ref="S1728:CD1728" si="2535">S$21</f>
        <v>S$17</v>
      </c>
      <c r="T1728" s="199" t="str">
        <f t="shared" si="2535"/>
        <v>T$17</v>
      </c>
      <c r="U1728" s="199" t="str">
        <f t="shared" si="2535"/>
        <v>U$17</v>
      </c>
      <c r="V1728" s="199" t="str">
        <f t="shared" si="2535"/>
        <v>V$17</v>
      </c>
      <c r="W1728" s="199" t="str">
        <f t="shared" si="2535"/>
        <v>W$17</v>
      </c>
      <c r="X1728" s="199" t="str">
        <f t="shared" si="2535"/>
        <v>X$17</v>
      </c>
      <c r="Y1728" s="199" t="str">
        <f t="shared" si="2535"/>
        <v>Y$17</v>
      </c>
      <c r="Z1728" s="199" t="str">
        <f t="shared" si="2535"/>
        <v>Z$17</v>
      </c>
      <c r="AA1728" s="199" t="str">
        <f t="shared" si="2535"/>
        <v>AA$17</v>
      </c>
      <c r="AB1728" s="199" t="str">
        <f t="shared" si="2535"/>
        <v>AB$17</v>
      </c>
      <c r="AC1728" s="199" t="str">
        <f t="shared" si="2535"/>
        <v>AC$17</v>
      </c>
      <c r="AD1728" s="199" t="str">
        <f t="shared" si="2535"/>
        <v>AD$17</v>
      </c>
      <c r="AE1728" s="199" t="str">
        <f t="shared" si="2535"/>
        <v>AE$17</v>
      </c>
      <c r="AF1728" s="199" t="str">
        <f t="shared" si="2535"/>
        <v>AF$17</v>
      </c>
      <c r="AG1728" s="199" t="str">
        <f t="shared" si="2535"/>
        <v>AG$17</v>
      </c>
      <c r="AH1728" s="199" t="str">
        <f t="shared" si="2535"/>
        <v>AH$17</v>
      </c>
      <c r="AI1728" s="199" t="str">
        <f t="shared" si="2535"/>
        <v>AI$17</v>
      </c>
      <c r="AJ1728" s="199" t="str">
        <f t="shared" si="2535"/>
        <v>AJ$17</v>
      </c>
      <c r="AK1728" s="199" t="str">
        <f t="shared" si="2535"/>
        <v>AK$17</v>
      </c>
      <c r="AL1728" s="199" t="str">
        <f t="shared" si="2535"/>
        <v>AL$17</v>
      </c>
      <c r="AM1728" s="199" t="str">
        <f t="shared" si="2535"/>
        <v>AM$17</v>
      </c>
      <c r="AN1728" s="199" t="str">
        <f t="shared" si="2535"/>
        <v>AN$17</v>
      </c>
      <c r="AO1728" s="199" t="str">
        <f t="shared" si="2535"/>
        <v>AO$17</v>
      </c>
      <c r="AP1728" s="199" t="str">
        <f t="shared" si="2535"/>
        <v>AP$17</v>
      </c>
      <c r="AQ1728" s="199" t="str">
        <f t="shared" si="2535"/>
        <v>AQ$17</v>
      </c>
      <c r="AR1728" s="199" t="str">
        <f t="shared" si="2535"/>
        <v>AR$17</v>
      </c>
      <c r="AS1728" s="199" t="str">
        <f t="shared" si="2535"/>
        <v>AS$17</v>
      </c>
      <c r="AT1728" s="199" t="str">
        <f t="shared" si="2535"/>
        <v>AT$17</v>
      </c>
      <c r="AU1728" s="199" t="str">
        <f t="shared" si="2535"/>
        <v>AU$17</v>
      </c>
      <c r="AV1728" s="199" t="str">
        <f t="shared" si="2535"/>
        <v>AV$17</v>
      </c>
      <c r="AW1728" s="199" t="str">
        <f t="shared" si="2535"/>
        <v>AW$17</v>
      </c>
      <c r="AX1728" s="199" t="str">
        <f t="shared" si="2535"/>
        <v>AX$17</v>
      </c>
      <c r="AY1728" s="199" t="str">
        <f t="shared" si="2535"/>
        <v>AY$17</v>
      </c>
      <c r="AZ1728" s="199" t="str">
        <f t="shared" si="2535"/>
        <v>AZ$17</v>
      </c>
      <c r="BA1728" s="199" t="str">
        <f t="shared" si="2535"/>
        <v>BA$17</v>
      </c>
      <c r="BB1728" s="199" t="str">
        <f t="shared" si="2535"/>
        <v>BB$17</v>
      </c>
      <c r="BC1728" s="199" t="str">
        <f t="shared" si="2535"/>
        <v>BC$17</v>
      </c>
      <c r="BD1728" s="199" t="str">
        <f t="shared" si="2535"/>
        <v>BD$17</v>
      </c>
      <c r="BE1728" s="199" t="str">
        <f t="shared" si="2535"/>
        <v>BE$17</v>
      </c>
      <c r="BF1728" s="199" t="str">
        <f t="shared" si="2535"/>
        <v>BF$17</v>
      </c>
      <c r="BG1728" s="199" t="str">
        <f t="shared" si="2535"/>
        <v>BG$17</v>
      </c>
      <c r="BH1728" s="199" t="str">
        <f t="shared" si="2535"/>
        <v>BH$17</v>
      </c>
      <c r="BI1728" s="199" t="str">
        <f t="shared" si="2535"/>
        <v>BI$17</v>
      </c>
      <c r="BJ1728" s="199" t="str">
        <f t="shared" si="2535"/>
        <v>BJ$17</v>
      </c>
      <c r="BK1728" s="199" t="str">
        <f t="shared" si="2535"/>
        <v>BK$17</v>
      </c>
      <c r="BL1728" s="199" t="str">
        <f t="shared" si="2535"/>
        <v>BL$17</v>
      </c>
      <c r="BM1728" s="199" t="str">
        <f t="shared" si="2535"/>
        <v>BM$17</v>
      </c>
      <c r="BN1728" s="199" t="str">
        <f t="shared" si="2535"/>
        <v>BN$17</v>
      </c>
      <c r="BO1728" s="199" t="str">
        <f t="shared" si="2535"/>
        <v>BO$17</v>
      </c>
      <c r="BP1728" s="199" t="str">
        <f t="shared" si="2535"/>
        <v>BP$17</v>
      </c>
      <c r="BQ1728" s="199" t="str">
        <f t="shared" si="2535"/>
        <v>BQ$17</v>
      </c>
      <c r="BR1728" s="199" t="str">
        <f t="shared" si="2535"/>
        <v>BR$17</v>
      </c>
      <c r="BS1728" s="199" t="str">
        <f t="shared" si="2535"/>
        <v>BS$17</v>
      </c>
      <c r="BT1728" s="199" t="str">
        <f t="shared" si="2535"/>
        <v>BT$17</v>
      </c>
      <c r="BU1728" s="199" t="str">
        <f t="shared" si="2535"/>
        <v>BU$17</v>
      </c>
      <c r="BV1728" s="199" t="str">
        <f t="shared" si="2535"/>
        <v>BV$17</v>
      </c>
      <c r="BW1728" s="199" t="str">
        <f t="shared" si="2535"/>
        <v>BW$17</v>
      </c>
      <c r="BX1728" s="199" t="str">
        <f t="shared" si="2535"/>
        <v>BX$17</v>
      </c>
      <c r="BY1728" s="199" t="str">
        <f t="shared" si="2535"/>
        <v>BY$17</v>
      </c>
      <c r="BZ1728" s="199" t="str">
        <f t="shared" si="2535"/>
        <v>BZ$17</v>
      </c>
      <c r="CA1728" s="199" t="str">
        <f t="shared" si="2535"/>
        <v>CA$17</v>
      </c>
      <c r="CB1728" s="199" t="str">
        <f t="shared" si="2535"/>
        <v>CB$17</v>
      </c>
      <c r="CC1728" s="199" t="str">
        <f t="shared" si="2535"/>
        <v>CC$17</v>
      </c>
      <c r="CD1728" s="199" t="str">
        <f t="shared" si="2535"/>
        <v>CD$17</v>
      </c>
      <c r="CE1728" s="199" t="str">
        <f t="shared" ref="CE1728:CL1728" si="2536">CE$21</f>
        <v>CE$17</v>
      </c>
      <c r="CF1728" s="199" t="str">
        <f t="shared" si="2536"/>
        <v>CF$17</v>
      </c>
      <c r="CG1728" s="199" t="str">
        <f t="shared" si="2536"/>
        <v>CG$17</v>
      </c>
      <c r="CH1728" s="199" t="str">
        <f t="shared" si="2536"/>
        <v>CH$17</v>
      </c>
      <c r="CI1728" s="199" t="str">
        <f t="shared" si="2536"/>
        <v>CI$17</v>
      </c>
      <c r="CJ1728" s="199" t="str">
        <f t="shared" si="2536"/>
        <v>CJ$17</v>
      </c>
      <c r="CK1728" s="199" t="str">
        <f t="shared" si="2536"/>
        <v>CK$17</v>
      </c>
      <c r="CL1728" s="199" t="str">
        <f t="shared" si="2536"/>
        <v>CL$17</v>
      </c>
      <c r="CN1728" s="201"/>
      <c r="CO1728" s="199" t="str">
        <f t="shared" ref="CO1728:DL1728" si="2537">CO$21</f>
        <v>CO$17</v>
      </c>
      <c r="CP1728" s="199" t="str">
        <f t="shared" si="2537"/>
        <v>CP$17</v>
      </c>
      <c r="CQ1728" s="199" t="str">
        <f t="shared" si="2537"/>
        <v>CQ$17</v>
      </c>
      <c r="CR1728" s="199" t="str">
        <f t="shared" si="2537"/>
        <v>CR$17</v>
      </c>
      <c r="CS1728" s="199" t="str">
        <f t="shared" si="2537"/>
        <v>CS$17</v>
      </c>
      <c r="CT1728" s="199" t="str">
        <f t="shared" si="2537"/>
        <v>CT$17</v>
      </c>
      <c r="CU1728" s="199" t="str">
        <f t="shared" si="2537"/>
        <v>CU$17</v>
      </c>
      <c r="CV1728" s="199" t="str">
        <f t="shared" si="2537"/>
        <v>CV$17</v>
      </c>
      <c r="CW1728" s="199" t="str">
        <f t="shared" si="2537"/>
        <v>CW$17</v>
      </c>
      <c r="CX1728" s="199" t="str">
        <f t="shared" si="2537"/>
        <v>CX$17</v>
      </c>
      <c r="CY1728" s="199" t="str">
        <f t="shared" si="2537"/>
        <v>CY$17</v>
      </c>
      <c r="CZ1728" s="199" t="str">
        <f t="shared" si="2537"/>
        <v>CZ$17</v>
      </c>
      <c r="DA1728" s="199" t="str">
        <f t="shared" si="2537"/>
        <v>DA$17</v>
      </c>
      <c r="DB1728" s="199" t="str">
        <f t="shared" si="2537"/>
        <v>DB$17</v>
      </c>
      <c r="DC1728" s="199" t="str">
        <f t="shared" si="2537"/>
        <v>DC$17</v>
      </c>
      <c r="DD1728" s="199" t="str">
        <f t="shared" si="2537"/>
        <v>DD$17</v>
      </c>
      <c r="DE1728" s="199" t="str">
        <f t="shared" si="2537"/>
        <v>DE$17</v>
      </c>
      <c r="DF1728" s="199" t="str">
        <f t="shared" si="2537"/>
        <v>DF$17</v>
      </c>
      <c r="DG1728" s="199" t="str">
        <f t="shared" si="2537"/>
        <v>DG$17</v>
      </c>
      <c r="DH1728" s="199" t="str">
        <f t="shared" si="2537"/>
        <v>DH$17</v>
      </c>
      <c r="DI1728" s="199" t="str">
        <f t="shared" si="2537"/>
        <v>DI$17</v>
      </c>
      <c r="DJ1728" s="199" t="str">
        <f t="shared" si="2537"/>
        <v>DJ$17</v>
      </c>
      <c r="DK1728" s="199" t="str">
        <f t="shared" si="2537"/>
        <v>DK$17</v>
      </c>
      <c r="DL1728" s="199" t="str">
        <f t="shared" si="2537"/>
        <v>DL$17</v>
      </c>
    </row>
    <row r="1729" spans="1:116" x14ac:dyDescent="0.4">
      <c r="A1729" s="174"/>
      <c r="E1729" s="8"/>
      <c r="G1729" s="175" t="s">
        <v>491</v>
      </c>
      <c r="H1729" s="200"/>
      <c r="I1729" s="201"/>
      <c r="J1729" s="201"/>
      <c r="K1729" s="202"/>
      <c r="L1729" s="202"/>
      <c r="M1729" s="202"/>
      <c r="N1729" s="202"/>
      <c r="O1729" s="202"/>
      <c r="P1729" s="202"/>
      <c r="R1729" s="202"/>
      <c r="S1729" s="190"/>
      <c r="T1729" s="190"/>
      <c r="U1729" s="190"/>
      <c r="V1729" s="190"/>
      <c r="W1729" s="190"/>
      <c r="X1729" s="190"/>
      <c r="Y1729" s="190"/>
      <c r="Z1729" s="190"/>
      <c r="AA1729" s="190"/>
      <c r="AB1729" s="190"/>
      <c r="AC1729" s="190"/>
      <c r="AD1729" s="190"/>
      <c r="AE1729" s="190"/>
      <c r="AF1729" s="190"/>
      <c r="AG1729" s="190"/>
      <c r="AH1729" s="190"/>
      <c r="AI1729" s="190"/>
      <c r="AJ1729" s="190"/>
      <c r="AK1729" s="190"/>
      <c r="AL1729" s="190"/>
      <c r="AM1729" s="190"/>
      <c r="AN1729" s="190"/>
      <c r="AO1729" s="190"/>
      <c r="AP1729" s="190"/>
      <c r="AQ1729" s="190"/>
      <c r="AR1729" s="190"/>
      <c r="AS1729" s="190"/>
      <c r="AT1729" s="190"/>
      <c r="AU1729" s="190"/>
      <c r="AV1729" s="190"/>
      <c r="AW1729" s="190"/>
      <c r="AX1729" s="190"/>
      <c r="AY1729" s="190"/>
      <c r="AZ1729" s="190"/>
      <c r="BA1729" s="190"/>
      <c r="BB1729" s="190"/>
      <c r="BC1729" s="190"/>
      <c r="BD1729" s="190"/>
      <c r="BE1729" s="190"/>
      <c r="BF1729" s="190"/>
      <c r="BG1729" s="190"/>
      <c r="BH1729" s="190"/>
      <c r="BI1729" s="190"/>
      <c r="BJ1729" s="190"/>
      <c r="BK1729" s="190"/>
      <c r="BL1729" s="190"/>
      <c r="BM1729" s="190"/>
      <c r="BN1729" s="190"/>
      <c r="BO1729" s="190"/>
      <c r="BP1729" s="190"/>
      <c r="BQ1729" s="190"/>
      <c r="BR1729" s="190"/>
      <c r="BS1729" s="190"/>
      <c r="BT1729" s="190"/>
      <c r="BU1729" s="190"/>
      <c r="BV1729" s="190"/>
      <c r="BW1729" s="190"/>
      <c r="BX1729" s="190"/>
      <c r="BY1729" s="190"/>
      <c r="BZ1729" s="190"/>
      <c r="CA1729" s="190"/>
      <c r="CB1729" s="190"/>
      <c r="CC1729" s="190"/>
      <c r="CD1729" s="190"/>
      <c r="CE1729" s="190"/>
      <c r="CF1729" s="190"/>
      <c r="CG1729" s="190"/>
      <c r="CH1729" s="190"/>
      <c r="CI1729" s="190"/>
      <c r="CJ1729" s="190"/>
      <c r="CK1729" s="190"/>
      <c r="CL1729" s="190"/>
      <c r="CN1729" s="201"/>
      <c r="CO1729" s="190"/>
      <c r="CP1729" s="190"/>
      <c r="CQ1729" s="190"/>
      <c r="CR1729" s="190"/>
      <c r="CS1729" s="190"/>
      <c r="CT1729" s="190"/>
      <c r="CU1729" s="190"/>
      <c r="CV1729" s="190"/>
      <c r="CW1729" s="190"/>
      <c r="CX1729" s="190"/>
      <c r="CY1729" s="190"/>
      <c r="CZ1729" s="190"/>
      <c r="DA1729" s="190"/>
      <c r="DB1729" s="190"/>
      <c r="DC1729" s="190"/>
      <c r="DD1729" s="190"/>
      <c r="DE1729" s="190"/>
      <c r="DF1729" s="190"/>
      <c r="DG1729" s="190"/>
      <c r="DH1729" s="190"/>
      <c r="DI1729" s="190"/>
      <c r="DJ1729" s="190"/>
      <c r="DK1729" s="190"/>
      <c r="DL1729" s="190"/>
    </row>
    <row r="1730" spans="1:116" x14ac:dyDescent="0.4">
      <c r="A1730" s="174"/>
      <c r="E1730" s="8"/>
      <c r="G1730" s="175" t="s">
        <v>505</v>
      </c>
      <c r="H1730" s="200"/>
      <c r="I1730" s="201"/>
      <c r="J1730" s="201"/>
      <c r="K1730" s="202"/>
      <c r="L1730" s="202"/>
      <c r="M1730" s="202"/>
      <c r="N1730" s="202"/>
      <c r="O1730" s="202"/>
      <c r="P1730" s="202"/>
      <c r="R1730" s="202"/>
      <c r="S1730" s="190"/>
      <c r="T1730" s="190"/>
      <c r="U1730" s="190"/>
      <c r="V1730" s="190"/>
      <c r="W1730" s="190"/>
      <c r="X1730" s="190"/>
      <c r="Y1730" s="190"/>
      <c r="Z1730" s="190"/>
      <c r="AA1730" s="190"/>
      <c r="AB1730" s="190"/>
      <c r="AC1730" s="190"/>
      <c r="AD1730" s="190"/>
      <c r="AE1730" s="190"/>
      <c r="AF1730" s="190"/>
      <c r="AG1730" s="190"/>
      <c r="AH1730" s="190"/>
      <c r="AI1730" s="190"/>
      <c r="AJ1730" s="190"/>
      <c r="AK1730" s="190"/>
      <c r="AL1730" s="190"/>
      <c r="AM1730" s="190"/>
      <c r="AN1730" s="190"/>
      <c r="AO1730" s="190"/>
      <c r="AP1730" s="190"/>
      <c r="AQ1730" s="190"/>
      <c r="AR1730" s="190"/>
      <c r="AS1730" s="190"/>
      <c r="AT1730" s="190"/>
      <c r="AU1730" s="190"/>
      <c r="AV1730" s="190"/>
      <c r="AW1730" s="190"/>
      <c r="AX1730" s="190"/>
      <c r="AY1730" s="190"/>
      <c r="AZ1730" s="190"/>
      <c r="BA1730" s="190"/>
      <c r="BB1730" s="190"/>
      <c r="BC1730" s="190"/>
      <c r="BD1730" s="190"/>
      <c r="BE1730" s="190"/>
      <c r="BF1730" s="190"/>
      <c r="BG1730" s="190"/>
      <c r="BH1730" s="190"/>
      <c r="BI1730" s="190"/>
      <c r="BJ1730" s="190"/>
      <c r="BK1730" s="190"/>
      <c r="BL1730" s="190"/>
      <c r="BM1730" s="190"/>
      <c r="BN1730" s="190"/>
      <c r="BO1730" s="190"/>
      <c r="BP1730" s="190"/>
      <c r="BQ1730" s="190"/>
      <c r="BR1730" s="190"/>
      <c r="BS1730" s="190"/>
      <c r="BT1730" s="190"/>
      <c r="BU1730" s="190"/>
      <c r="BV1730" s="190"/>
      <c r="BW1730" s="190"/>
      <c r="BX1730" s="190"/>
      <c r="BY1730" s="190"/>
      <c r="BZ1730" s="190"/>
      <c r="CA1730" s="190"/>
      <c r="CB1730" s="190"/>
      <c r="CC1730" s="190"/>
      <c r="CD1730" s="190"/>
      <c r="CE1730" s="190"/>
      <c r="CF1730" s="190"/>
      <c r="CG1730" s="190"/>
      <c r="CH1730" s="190"/>
      <c r="CI1730" s="190"/>
      <c r="CJ1730" s="190"/>
      <c r="CK1730" s="190"/>
      <c r="CL1730" s="190"/>
      <c r="CN1730" s="201"/>
      <c r="CO1730" s="190"/>
      <c r="CP1730" s="190"/>
      <c r="CQ1730" s="190"/>
      <c r="CR1730" s="190"/>
      <c r="CS1730" s="190"/>
      <c r="CT1730" s="190"/>
      <c r="CU1730" s="190"/>
      <c r="CV1730" s="190"/>
      <c r="CW1730" s="190"/>
      <c r="CX1730" s="190"/>
      <c r="CY1730" s="190"/>
      <c r="CZ1730" s="190"/>
      <c r="DA1730" s="190"/>
      <c r="DB1730" s="190"/>
      <c r="DC1730" s="190"/>
      <c r="DD1730" s="190"/>
      <c r="DE1730" s="190"/>
      <c r="DF1730" s="190"/>
      <c r="DG1730" s="190"/>
      <c r="DH1730" s="190"/>
      <c r="DI1730" s="190"/>
      <c r="DJ1730" s="190"/>
      <c r="DK1730" s="190"/>
      <c r="DL1730" s="190"/>
    </row>
    <row r="1731" spans="1:116" x14ac:dyDescent="0.4">
      <c r="A1731" s="174"/>
      <c r="E1731" s="8"/>
      <c r="G1731" s="175" t="s">
        <v>463</v>
      </c>
      <c r="H1731" s="200"/>
      <c r="I1731" s="201"/>
      <c r="J1731" s="201"/>
      <c r="K1731" s="202"/>
      <c r="L1731" s="202"/>
      <c r="M1731" s="202"/>
      <c r="N1731" s="202"/>
      <c r="O1731" s="202"/>
      <c r="P1731" s="202"/>
      <c r="R1731" s="202"/>
      <c r="S1731" s="190" t="str">
        <f t="shared" ref="S1731:CD1731" si="2538">S$22</f>
        <v>S$18</v>
      </c>
      <c r="T1731" s="190" t="str">
        <f t="shared" si="2538"/>
        <v>T$18</v>
      </c>
      <c r="U1731" s="190" t="str">
        <f t="shared" si="2538"/>
        <v>U$18</v>
      </c>
      <c r="V1731" s="190" t="str">
        <f t="shared" si="2538"/>
        <v>V$18</v>
      </c>
      <c r="W1731" s="190" t="str">
        <f t="shared" si="2538"/>
        <v>W$18</v>
      </c>
      <c r="X1731" s="190" t="str">
        <f t="shared" si="2538"/>
        <v>X$18</v>
      </c>
      <c r="Y1731" s="190" t="str">
        <f t="shared" si="2538"/>
        <v>Y$18</v>
      </c>
      <c r="Z1731" s="190" t="str">
        <f t="shared" si="2538"/>
        <v>Z$18</v>
      </c>
      <c r="AA1731" s="190" t="str">
        <f t="shared" si="2538"/>
        <v>AA$18</v>
      </c>
      <c r="AB1731" s="190" t="str">
        <f t="shared" si="2538"/>
        <v>AB$18</v>
      </c>
      <c r="AC1731" s="190" t="str">
        <f t="shared" si="2538"/>
        <v>AC$18</v>
      </c>
      <c r="AD1731" s="190" t="str">
        <f t="shared" si="2538"/>
        <v>AD$18</v>
      </c>
      <c r="AE1731" s="190" t="str">
        <f t="shared" si="2538"/>
        <v>AE$18</v>
      </c>
      <c r="AF1731" s="190" t="str">
        <f t="shared" si="2538"/>
        <v>AF$18</v>
      </c>
      <c r="AG1731" s="190" t="str">
        <f t="shared" si="2538"/>
        <v>AG$18</v>
      </c>
      <c r="AH1731" s="190" t="str">
        <f t="shared" si="2538"/>
        <v>AH$18</v>
      </c>
      <c r="AI1731" s="190" t="str">
        <f t="shared" si="2538"/>
        <v>AI$18</v>
      </c>
      <c r="AJ1731" s="190" t="str">
        <f t="shared" si="2538"/>
        <v>AJ$18</v>
      </c>
      <c r="AK1731" s="190" t="str">
        <f t="shared" si="2538"/>
        <v>AK$18</v>
      </c>
      <c r="AL1731" s="190" t="str">
        <f t="shared" si="2538"/>
        <v>AL$18</v>
      </c>
      <c r="AM1731" s="190" t="str">
        <f t="shared" si="2538"/>
        <v>AM$18</v>
      </c>
      <c r="AN1731" s="190" t="str">
        <f t="shared" si="2538"/>
        <v>AN$18</v>
      </c>
      <c r="AO1731" s="190" t="str">
        <f t="shared" si="2538"/>
        <v>AO$18</v>
      </c>
      <c r="AP1731" s="190" t="str">
        <f t="shared" si="2538"/>
        <v>AP$18</v>
      </c>
      <c r="AQ1731" s="190" t="str">
        <f t="shared" si="2538"/>
        <v>AQ$18</v>
      </c>
      <c r="AR1731" s="190" t="str">
        <f t="shared" si="2538"/>
        <v>AR$18</v>
      </c>
      <c r="AS1731" s="190" t="str">
        <f t="shared" si="2538"/>
        <v>AS$18</v>
      </c>
      <c r="AT1731" s="190" t="str">
        <f t="shared" si="2538"/>
        <v>AT$18</v>
      </c>
      <c r="AU1731" s="190" t="str">
        <f t="shared" si="2538"/>
        <v>AU$18</v>
      </c>
      <c r="AV1731" s="190" t="str">
        <f t="shared" si="2538"/>
        <v>AV$18</v>
      </c>
      <c r="AW1731" s="190" t="str">
        <f t="shared" si="2538"/>
        <v>AW$18</v>
      </c>
      <c r="AX1731" s="190" t="str">
        <f t="shared" si="2538"/>
        <v>AX$18</v>
      </c>
      <c r="AY1731" s="190" t="str">
        <f t="shared" si="2538"/>
        <v>AY$18</v>
      </c>
      <c r="AZ1731" s="190" t="str">
        <f t="shared" si="2538"/>
        <v>AZ$18</v>
      </c>
      <c r="BA1731" s="190" t="str">
        <f t="shared" si="2538"/>
        <v>BA$18</v>
      </c>
      <c r="BB1731" s="190" t="str">
        <f t="shared" si="2538"/>
        <v>BB$18</v>
      </c>
      <c r="BC1731" s="190" t="str">
        <f t="shared" si="2538"/>
        <v>BC$18</v>
      </c>
      <c r="BD1731" s="190" t="str">
        <f t="shared" si="2538"/>
        <v>BD$18</v>
      </c>
      <c r="BE1731" s="190" t="str">
        <f t="shared" si="2538"/>
        <v>BE$18</v>
      </c>
      <c r="BF1731" s="190" t="str">
        <f t="shared" si="2538"/>
        <v>BF$18</v>
      </c>
      <c r="BG1731" s="190" t="str">
        <f t="shared" si="2538"/>
        <v>BG$18</v>
      </c>
      <c r="BH1731" s="190" t="str">
        <f t="shared" si="2538"/>
        <v>BH$18</v>
      </c>
      <c r="BI1731" s="190" t="str">
        <f t="shared" si="2538"/>
        <v>BI$18</v>
      </c>
      <c r="BJ1731" s="190" t="str">
        <f t="shared" si="2538"/>
        <v>BJ$18</v>
      </c>
      <c r="BK1731" s="190" t="str">
        <f t="shared" si="2538"/>
        <v>BK$18</v>
      </c>
      <c r="BL1731" s="190" t="str">
        <f t="shared" si="2538"/>
        <v>BL$18</v>
      </c>
      <c r="BM1731" s="190" t="str">
        <f t="shared" si="2538"/>
        <v>BM$18</v>
      </c>
      <c r="BN1731" s="190" t="str">
        <f t="shared" si="2538"/>
        <v>BN$18</v>
      </c>
      <c r="BO1731" s="190" t="str">
        <f t="shared" si="2538"/>
        <v>BO$18</v>
      </c>
      <c r="BP1731" s="190" t="str">
        <f t="shared" si="2538"/>
        <v>BP$18</v>
      </c>
      <c r="BQ1731" s="190" t="str">
        <f t="shared" si="2538"/>
        <v>BQ$18</v>
      </c>
      <c r="BR1731" s="190" t="str">
        <f t="shared" si="2538"/>
        <v>BR$18</v>
      </c>
      <c r="BS1731" s="190" t="str">
        <f t="shared" si="2538"/>
        <v>BS$18</v>
      </c>
      <c r="BT1731" s="190" t="str">
        <f t="shared" si="2538"/>
        <v>BT$18</v>
      </c>
      <c r="BU1731" s="190" t="str">
        <f t="shared" si="2538"/>
        <v>BU$18</v>
      </c>
      <c r="BV1731" s="190" t="str">
        <f t="shared" si="2538"/>
        <v>BV$18</v>
      </c>
      <c r="BW1731" s="190" t="str">
        <f t="shared" si="2538"/>
        <v>BW$18</v>
      </c>
      <c r="BX1731" s="190" t="str">
        <f t="shared" si="2538"/>
        <v>BX$18</v>
      </c>
      <c r="BY1731" s="190" t="str">
        <f t="shared" si="2538"/>
        <v>BY$18</v>
      </c>
      <c r="BZ1731" s="190" t="str">
        <f t="shared" si="2538"/>
        <v>BZ$18</v>
      </c>
      <c r="CA1731" s="190" t="str">
        <f t="shared" si="2538"/>
        <v>CA$18</v>
      </c>
      <c r="CB1731" s="190" t="str">
        <f t="shared" si="2538"/>
        <v>CB$18</v>
      </c>
      <c r="CC1731" s="190" t="str">
        <f t="shared" si="2538"/>
        <v>CC$18</v>
      </c>
      <c r="CD1731" s="190" t="str">
        <f t="shared" si="2538"/>
        <v>CD$18</v>
      </c>
      <c r="CE1731" s="190" t="str">
        <f t="shared" ref="CE1731:CL1731" si="2539">CE$22</f>
        <v>CE$18</v>
      </c>
      <c r="CF1731" s="190" t="str">
        <f t="shared" si="2539"/>
        <v>CF$18</v>
      </c>
      <c r="CG1731" s="190" t="str">
        <f t="shared" si="2539"/>
        <v>CG$18</v>
      </c>
      <c r="CH1731" s="190" t="str">
        <f t="shared" si="2539"/>
        <v>CH$18</v>
      </c>
      <c r="CI1731" s="190" t="str">
        <f t="shared" si="2539"/>
        <v>CI$18</v>
      </c>
      <c r="CJ1731" s="190" t="str">
        <f t="shared" si="2539"/>
        <v>CJ$18</v>
      </c>
      <c r="CK1731" s="190" t="str">
        <f t="shared" si="2539"/>
        <v>CK$18</v>
      </c>
      <c r="CL1731" s="190" t="str">
        <f t="shared" si="2539"/>
        <v>CL$18</v>
      </c>
      <c r="CN1731" s="201"/>
      <c r="CO1731" s="190" t="str">
        <f t="shared" ref="CO1731:DL1731" si="2540">CO$22</f>
        <v>CO$18</v>
      </c>
      <c r="CP1731" s="190" t="str">
        <f t="shared" si="2540"/>
        <v>CP$18</v>
      </c>
      <c r="CQ1731" s="190" t="str">
        <f t="shared" si="2540"/>
        <v>CQ$18</v>
      </c>
      <c r="CR1731" s="190" t="str">
        <f t="shared" si="2540"/>
        <v>CR$18</v>
      </c>
      <c r="CS1731" s="190" t="str">
        <f t="shared" si="2540"/>
        <v>CS$18</v>
      </c>
      <c r="CT1731" s="190" t="str">
        <f t="shared" si="2540"/>
        <v>CT$18</v>
      </c>
      <c r="CU1731" s="190" t="str">
        <f t="shared" si="2540"/>
        <v>CU$18</v>
      </c>
      <c r="CV1731" s="190" t="str">
        <f t="shared" si="2540"/>
        <v>CV$18</v>
      </c>
      <c r="CW1731" s="190" t="str">
        <f t="shared" si="2540"/>
        <v>CW$18</v>
      </c>
      <c r="CX1731" s="190" t="str">
        <f t="shared" si="2540"/>
        <v>CX$18</v>
      </c>
      <c r="CY1731" s="190" t="str">
        <f t="shared" si="2540"/>
        <v>CY$18</v>
      </c>
      <c r="CZ1731" s="190" t="str">
        <f t="shared" si="2540"/>
        <v>CZ$18</v>
      </c>
      <c r="DA1731" s="190" t="str">
        <f t="shared" si="2540"/>
        <v>DA$18</v>
      </c>
      <c r="DB1731" s="190" t="str">
        <f t="shared" si="2540"/>
        <v>DB$18</v>
      </c>
      <c r="DC1731" s="190" t="str">
        <f t="shared" si="2540"/>
        <v>DC$18</v>
      </c>
      <c r="DD1731" s="190" t="str">
        <f t="shared" si="2540"/>
        <v>DD$18</v>
      </c>
      <c r="DE1731" s="190" t="str">
        <f t="shared" si="2540"/>
        <v>DE$18</v>
      </c>
      <c r="DF1731" s="190" t="str">
        <f t="shared" si="2540"/>
        <v>DF$18</v>
      </c>
      <c r="DG1731" s="190" t="str">
        <f t="shared" si="2540"/>
        <v>DG$18</v>
      </c>
      <c r="DH1731" s="190" t="str">
        <f t="shared" si="2540"/>
        <v>DH$18</v>
      </c>
      <c r="DI1731" s="190" t="str">
        <f t="shared" si="2540"/>
        <v>DI$18</v>
      </c>
      <c r="DJ1731" s="190" t="str">
        <f t="shared" si="2540"/>
        <v>DJ$18</v>
      </c>
      <c r="DK1731" s="190" t="str">
        <f t="shared" si="2540"/>
        <v>DK$18</v>
      </c>
      <c r="DL1731" s="190" t="str">
        <f t="shared" si="2540"/>
        <v>DL$18</v>
      </c>
    </row>
    <row r="1732" spans="1:116" x14ac:dyDescent="0.4">
      <c r="A1732" s="174"/>
      <c r="E1732" s="8"/>
      <c r="G1732" s="175" t="s">
        <v>464</v>
      </c>
      <c r="H1732" s="200"/>
      <c r="I1732" s="201"/>
      <c r="J1732" s="201"/>
      <c r="K1732" s="202"/>
      <c r="L1732" s="202"/>
      <c r="M1732" s="202"/>
      <c r="N1732" s="202"/>
      <c r="O1732" s="202"/>
      <c r="P1732" s="202"/>
      <c r="R1732" s="202"/>
      <c r="S1732" s="190" t="str">
        <f t="shared" ref="S1732:CD1732" si="2541">S$23</f>
        <v>S$19</v>
      </c>
      <c r="T1732" s="190" t="str">
        <f t="shared" si="2541"/>
        <v>T$19</v>
      </c>
      <c r="U1732" s="190" t="str">
        <f t="shared" si="2541"/>
        <v>U$19</v>
      </c>
      <c r="V1732" s="190" t="str">
        <f t="shared" si="2541"/>
        <v>V$19</v>
      </c>
      <c r="W1732" s="190" t="str">
        <f t="shared" si="2541"/>
        <v>W$19</v>
      </c>
      <c r="X1732" s="190" t="str">
        <f t="shared" si="2541"/>
        <v>X$19</v>
      </c>
      <c r="Y1732" s="190" t="str">
        <f t="shared" si="2541"/>
        <v>Y$19</v>
      </c>
      <c r="Z1732" s="190" t="str">
        <f t="shared" si="2541"/>
        <v>Z$19</v>
      </c>
      <c r="AA1732" s="190" t="str">
        <f t="shared" si="2541"/>
        <v>AA$19</v>
      </c>
      <c r="AB1732" s="190" t="str">
        <f t="shared" si="2541"/>
        <v>AB$19</v>
      </c>
      <c r="AC1732" s="190" t="str">
        <f t="shared" si="2541"/>
        <v>AC$19</v>
      </c>
      <c r="AD1732" s="190" t="str">
        <f t="shared" si="2541"/>
        <v>AD$19</v>
      </c>
      <c r="AE1732" s="190" t="str">
        <f t="shared" si="2541"/>
        <v>AE$19</v>
      </c>
      <c r="AF1732" s="190" t="str">
        <f t="shared" si="2541"/>
        <v>AF$19</v>
      </c>
      <c r="AG1732" s="190" t="str">
        <f t="shared" si="2541"/>
        <v>AG$19</v>
      </c>
      <c r="AH1732" s="190" t="str">
        <f t="shared" si="2541"/>
        <v>AH$19</v>
      </c>
      <c r="AI1732" s="190" t="str">
        <f t="shared" si="2541"/>
        <v>AI$19</v>
      </c>
      <c r="AJ1732" s="190" t="str">
        <f t="shared" si="2541"/>
        <v>AJ$19</v>
      </c>
      <c r="AK1732" s="190" t="str">
        <f t="shared" si="2541"/>
        <v>AK$19</v>
      </c>
      <c r="AL1732" s="190" t="str">
        <f t="shared" si="2541"/>
        <v>AL$19</v>
      </c>
      <c r="AM1732" s="190" t="str">
        <f t="shared" si="2541"/>
        <v>AM$19</v>
      </c>
      <c r="AN1732" s="190" t="str">
        <f t="shared" si="2541"/>
        <v>AN$19</v>
      </c>
      <c r="AO1732" s="190" t="str">
        <f t="shared" si="2541"/>
        <v>AO$19</v>
      </c>
      <c r="AP1732" s="190" t="str">
        <f t="shared" si="2541"/>
        <v>AP$19</v>
      </c>
      <c r="AQ1732" s="190" t="str">
        <f t="shared" si="2541"/>
        <v>AQ$19</v>
      </c>
      <c r="AR1732" s="190" t="str">
        <f t="shared" si="2541"/>
        <v>AR$19</v>
      </c>
      <c r="AS1732" s="190" t="str">
        <f t="shared" si="2541"/>
        <v>AS$19</v>
      </c>
      <c r="AT1732" s="190" t="str">
        <f t="shared" si="2541"/>
        <v>AT$19</v>
      </c>
      <c r="AU1732" s="190" t="str">
        <f t="shared" si="2541"/>
        <v>AU$19</v>
      </c>
      <c r="AV1732" s="190" t="str">
        <f t="shared" si="2541"/>
        <v>AV$19</v>
      </c>
      <c r="AW1732" s="190" t="str">
        <f t="shared" si="2541"/>
        <v>AW$19</v>
      </c>
      <c r="AX1732" s="190" t="str">
        <f t="shared" si="2541"/>
        <v>AX$19</v>
      </c>
      <c r="AY1732" s="190" t="str">
        <f t="shared" si="2541"/>
        <v>AY$19</v>
      </c>
      <c r="AZ1732" s="190" t="str">
        <f t="shared" si="2541"/>
        <v>AZ$19</v>
      </c>
      <c r="BA1732" s="190" t="str">
        <f t="shared" si="2541"/>
        <v>BA$19</v>
      </c>
      <c r="BB1732" s="190" t="str">
        <f t="shared" si="2541"/>
        <v>BB$19</v>
      </c>
      <c r="BC1732" s="190" t="str">
        <f t="shared" si="2541"/>
        <v>BC$19</v>
      </c>
      <c r="BD1732" s="190" t="str">
        <f t="shared" si="2541"/>
        <v>BD$19</v>
      </c>
      <c r="BE1732" s="190" t="str">
        <f t="shared" si="2541"/>
        <v>BE$19</v>
      </c>
      <c r="BF1732" s="190" t="str">
        <f t="shared" si="2541"/>
        <v>BF$19</v>
      </c>
      <c r="BG1732" s="190" t="str">
        <f t="shared" si="2541"/>
        <v>BG$19</v>
      </c>
      <c r="BH1732" s="190" t="str">
        <f t="shared" si="2541"/>
        <v>BH$19</v>
      </c>
      <c r="BI1732" s="190" t="str">
        <f t="shared" si="2541"/>
        <v>BI$19</v>
      </c>
      <c r="BJ1732" s="190" t="str">
        <f t="shared" si="2541"/>
        <v>BJ$19</v>
      </c>
      <c r="BK1732" s="190" t="str">
        <f t="shared" si="2541"/>
        <v>BK$19</v>
      </c>
      <c r="BL1732" s="190" t="str">
        <f t="shared" si="2541"/>
        <v>BL$19</v>
      </c>
      <c r="BM1732" s="190" t="str">
        <f t="shared" si="2541"/>
        <v>BM$19</v>
      </c>
      <c r="BN1732" s="190" t="str">
        <f t="shared" si="2541"/>
        <v>BN$19</v>
      </c>
      <c r="BO1732" s="190" t="str">
        <f t="shared" si="2541"/>
        <v>BO$19</v>
      </c>
      <c r="BP1732" s="190" t="str">
        <f t="shared" si="2541"/>
        <v>BP$19</v>
      </c>
      <c r="BQ1732" s="190" t="str">
        <f t="shared" si="2541"/>
        <v>BQ$19</v>
      </c>
      <c r="BR1732" s="190" t="str">
        <f t="shared" si="2541"/>
        <v>BR$19</v>
      </c>
      <c r="BS1732" s="190" t="str">
        <f t="shared" si="2541"/>
        <v>BS$19</v>
      </c>
      <c r="BT1732" s="190" t="str">
        <f t="shared" si="2541"/>
        <v>BT$19</v>
      </c>
      <c r="BU1732" s="190" t="str">
        <f t="shared" si="2541"/>
        <v>BU$19</v>
      </c>
      <c r="BV1732" s="190" t="str">
        <f t="shared" si="2541"/>
        <v>BV$19</v>
      </c>
      <c r="BW1732" s="190" t="str">
        <f t="shared" si="2541"/>
        <v>BW$19</v>
      </c>
      <c r="BX1732" s="190" t="str">
        <f t="shared" si="2541"/>
        <v>BX$19</v>
      </c>
      <c r="BY1732" s="190" t="str">
        <f t="shared" si="2541"/>
        <v>BY$19</v>
      </c>
      <c r="BZ1732" s="190" t="str">
        <f t="shared" si="2541"/>
        <v>BZ$19</v>
      </c>
      <c r="CA1732" s="190" t="str">
        <f t="shared" si="2541"/>
        <v>CA$19</v>
      </c>
      <c r="CB1732" s="190" t="str">
        <f t="shared" si="2541"/>
        <v>CB$19</v>
      </c>
      <c r="CC1732" s="190" t="str">
        <f t="shared" si="2541"/>
        <v>CC$19</v>
      </c>
      <c r="CD1732" s="190" t="str">
        <f t="shared" si="2541"/>
        <v>CD$19</v>
      </c>
      <c r="CE1732" s="190" t="str">
        <f t="shared" ref="CE1732:CL1732" si="2542">CE$23</f>
        <v>CE$19</v>
      </c>
      <c r="CF1732" s="190" t="str">
        <f t="shared" si="2542"/>
        <v>CF$19</v>
      </c>
      <c r="CG1732" s="190" t="str">
        <f t="shared" si="2542"/>
        <v>CG$19</v>
      </c>
      <c r="CH1732" s="190" t="str">
        <f t="shared" si="2542"/>
        <v>CH$19</v>
      </c>
      <c r="CI1732" s="190" t="str">
        <f t="shared" si="2542"/>
        <v>CI$19</v>
      </c>
      <c r="CJ1732" s="190" t="str">
        <f t="shared" si="2542"/>
        <v>CJ$19</v>
      </c>
      <c r="CK1732" s="190" t="str">
        <f t="shared" si="2542"/>
        <v>CK$19</v>
      </c>
      <c r="CL1732" s="190" t="str">
        <f t="shared" si="2542"/>
        <v>CL$19</v>
      </c>
      <c r="CN1732" s="201"/>
      <c r="CO1732" s="190" t="str">
        <f t="shared" ref="CO1732:DL1732" si="2543">CO$23</f>
        <v>CO$19</v>
      </c>
      <c r="CP1732" s="190" t="str">
        <f t="shared" si="2543"/>
        <v>CP$19</v>
      </c>
      <c r="CQ1732" s="190" t="str">
        <f t="shared" si="2543"/>
        <v>CQ$19</v>
      </c>
      <c r="CR1732" s="190" t="str">
        <f t="shared" si="2543"/>
        <v>CR$19</v>
      </c>
      <c r="CS1732" s="190" t="str">
        <f t="shared" si="2543"/>
        <v>CS$19</v>
      </c>
      <c r="CT1732" s="190" t="str">
        <f t="shared" si="2543"/>
        <v>CT$19</v>
      </c>
      <c r="CU1732" s="190" t="str">
        <f t="shared" si="2543"/>
        <v>CU$19</v>
      </c>
      <c r="CV1732" s="190" t="str">
        <f t="shared" si="2543"/>
        <v>CV$19</v>
      </c>
      <c r="CW1732" s="190" t="str">
        <f t="shared" si="2543"/>
        <v>CW$19</v>
      </c>
      <c r="CX1732" s="190" t="str">
        <f t="shared" si="2543"/>
        <v>CX$19</v>
      </c>
      <c r="CY1732" s="190" t="str">
        <f t="shared" si="2543"/>
        <v>CY$19</v>
      </c>
      <c r="CZ1732" s="190" t="str">
        <f t="shared" si="2543"/>
        <v>CZ$19</v>
      </c>
      <c r="DA1732" s="190" t="str">
        <f t="shared" si="2543"/>
        <v>DA$19</v>
      </c>
      <c r="DB1732" s="190" t="str">
        <f t="shared" si="2543"/>
        <v>DB$19</v>
      </c>
      <c r="DC1732" s="190" t="str">
        <f t="shared" si="2543"/>
        <v>DC$19</v>
      </c>
      <c r="DD1732" s="190" t="str">
        <f t="shared" si="2543"/>
        <v>DD$19</v>
      </c>
      <c r="DE1732" s="190" t="str">
        <f t="shared" si="2543"/>
        <v>DE$19</v>
      </c>
      <c r="DF1732" s="190" t="str">
        <f t="shared" si="2543"/>
        <v>DF$19</v>
      </c>
      <c r="DG1732" s="190" t="str">
        <f t="shared" si="2543"/>
        <v>DG$19</v>
      </c>
      <c r="DH1732" s="190" t="str">
        <f t="shared" si="2543"/>
        <v>DH$19</v>
      </c>
      <c r="DI1732" s="190" t="str">
        <f t="shared" si="2543"/>
        <v>DI$19</v>
      </c>
      <c r="DJ1732" s="190" t="str">
        <f t="shared" si="2543"/>
        <v>DJ$19</v>
      </c>
      <c r="DK1732" s="190" t="str">
        <f t="shared" si="2543"/>
        <v>DK$19</v>
      </c>
      <c r="DL1732" s="190" t="str">
        <f t="shared" si="2543"/>
        <v>DL$19</v>
      </c>
    </row>
    <row r="1733" spans="1:116" x14ac:dyDescent="0.4">
      <c r="A1733" s="31" t="s">
        <v>218</v>
      </c>
      <c r="B1733" s="31" t="s">
        <v>243</v>
      </c>
      <c r="C1733" s="31"/>
      <c r="D1733" t="s">
        <v>532</v>
      </c>
      <c r="E1733" s="8" t="str">
        <f t="shared" ref="E1733:E1743" si="2544">ROW()&amp;" "&amp;D1733</f>
        <v>1733 FCLTA-F</v>
      </c>
      <c r="F1733" t="s">
        <v>536</v>
      </c>
      <c r="G1733" s="70" t="s">
        <v>531</v>
      </c>
      <c r="H1733" s="48"/>
      <c r="I1733" s="304"/>
      <c r="J1733" s="304"/>
      <c r="K1733" s="48"/>
      <c r="L1733" s="48"/>
      <c r="M1733" s="48"/>
      <c r="N1733" s="48"/>
      <c r="O1733" s="48"/>
      <c r="P1733" s="48"/>
      <c r="R1733" s="70"/>
      <c r="S1733" s="305"/>
      <c r="T1733" s="305"/>
      <c r="U1733" s="305"/>
      <c r="V1733" s="305"/>
      <c r="W1733" s="305"/>
      <c r="X1733" s="305"/>
      <c r="Y1733" s="305"/>
      <c r="Z1733" s="305"/>
      <c r="AA1733" s="305"/>
      <c r="AB1733" s="305"/>
      <c r="AC1733" s="305"/>
      <c r="AD1733" s="305"/>
      <c r="AE1733" s="305"/>
      <c r="AF1733" s="305"/>
      <c r="AG1733" s="305"/>
      <c r="AH1733" s="305"/>
      <c r="AI1733" s="305"/>
      <c r="AJ1733" s="305"/>
      <c r="AK1733" s="305"/>
      <c r="AL1733" s="305"/>
      <c r="AM1733" s="305"/>
      <c r="AN1733" s="305"/>
      <c r="AO1733" s="305"/>
      <c r="AP1733" s="305"/>
      <c r="AQ1733" s="305"/>
      <c r="AR1733" s="305"/>
      <c r="AS1733" s="305"/>
      <c r="AT1733" s="305"/>
      <c r="AU1733" s="305"/>
      <c r="AV1733" s="305"/>
      <c r="AW1733" s="305"/>
      <c r="AX1733" s="305"/>
      <c r="AY1733" s="305"/>
      <c r="AZ1733" s="305"/>
      <c r="BA1733" s="305"/>
      <c r="BB1733" s="305"/>
      <c r="BC1733" s="305"/>
      <c r="BD1733" s="305"/>
      <c r="BE1733" s="305"/>
      <c r="BF1733" s="305"/>
      <c r="BG1733" s="305"/>
      <c r="BH1733" s="305"/>
      <c r="BI1733" s="305"/>
      <c r="BJ1733" s="305"/>
      <c r="BK1733" s="305"/>
      <c r="BL1733" s="305"/>
      <c r="BM1733" s="305"/>
      <c r="BN1733" s="305"/>
      <c r="BO1733" s="305"/>
      <c r="BP1733" s="305"/>
      <c r="BQ1733" s="305"/>
      <c r="BR1733" s="305"/>
      <c r="BS1733" s="305"/>
      <c r="BT1733" s="305"/>
      <c r="BU1733" s="305"/>
      <c r="BV1733" s="305"/>
      <c r="BW1733" s="305"/>
      <c r="BX1733" s="305"/>
      <c r="BY1733" s="305"/>
      <c r="BZ1733" s="305"/>
      <c r="CA1733" s="305"/>
      <c r="CB1733" s="305"/>
      <c r="CC1733" s="305"/>
      <c r="CD1733" s="305"/>
      <c r="CE1733" s="305"/>
      <c r="CF1733" s="305"/>
      <c r="CG1733" s="305"/>
      <c r="CH1733" s="305"/>
      <c r="CI1733" s="305"/>
      <c r="CJ1733" s="305"/>
      <c r="CK1733" s="305"/>
      <c r="CL1733" s="305"/>
      <c r="CN1733" s="304"/>
      <c r="CO1733" s="305"/>
      <c r="CP1733" s="305"/>
      <c r="CQ1733" s="305"/>
      <c r="CR1733" s="305"/>
      <c r="CS1733" s="305"/>
      <c r="CT1733" s="305"/>
      <c r="CU1733" s="305"/>
      <c r="CV1733" s="305"/>
      <c r="CW1733" s="305"/>
      <c r="CX1733" s="305"/>
      <c r="CY1733" s="305"/>
      <c r="CZ1733" s="305"/>
      <c r="DA1733" s="305"/>
      <c r="DB1733" s="305"/>
      <c r="DC1733" s="305"/>
      <c r="DD1733" s="305"/>
      <c r="DE1733" s="305"/>
      <c r="DF1733" s="305"/>
      <c r="DG1733" s="305"/>
      <c r="DH1733" s="305"/>
      <c r="DI1733" s="305"/>
      <c r="DJ1733" s="305"/>
      <c r="DK1733" s="305"/>
      <c r="DL1733" s="305"/>
    </row>
    <row r="1734" spans="1:116" x14ac:dyDescent="0.4">
      <c r="B1734" t="str">
        <f>E1734</f>
        <v>1734 FCLTA-F</v>
      </c>
      <c r="C1734" t="s">
        <v>240</v>
      </c>
      <c r="D1734" t="s">
        <v>532</v>
      </c>
      <c r="E1734" s="8" t="str">
        <f t="shared" si="2544"/>
        <v>1734 FCLTA-F</v>
      </c>
      <c r="G1734" s="125" t="str">
        <f>"Net fixed asset - "&amp;(SUBSTITUTE(G1733,":",""))</f>
        <v>Net fixed asset - Fixed constant current asset</v>
      </c>
      <c r="J1734" s="74">
        <v>1000</v>
      </c>
      <c r="K1734" s="53">
        <f>SUMIF($4:$4,K$2,1734:1734)</f>
        <v>1000</v>
      </c>
      <c r="L1734" s="53">
        <f>SUMIF($4:$4,L$2,1734:1734)</f>
        <v>1000</v>
      </c>
      <c r="M1734" s="53">
        <f>SUMIF($4:$4,M$2,1734:1734)</f>
        <v>1000</v>
      </c>
      <c r="N1734" s="53">
        <f>SUMIF($4:$4,N$2,1734:1734)</f>
        <v>1000</v>
      </c>
      <c r="O1734" s="53">
        <f>SUMIF($4:$4,O$2,1734:1734)</f>
        <v>1000</v>
      </c>
      <c r="P1734" s="53">
        <f>SUMIF($4:$4,P$2,1734:1734)</f>
        <v>1000</v>
      </c>
      <c r="R1734" s="24">
        <f>$J1734</f>
        <v>1000</v>
      </c>
      <c r="S1734" s="80">
        <f>R1734</f>
        <v>1000</v>
      </c>
      <c r="T1734" s="80">
        <f t="shared" ref="T1734:T1743" si="2545">S1734</f>
        <v>1000</v>
      </c>
      <c r="U1734" s="80">
        <f t="shared" ref="U1734:U1743" si="2546">T1734</f>
        <v>1000</v>
      </c>
      <c r="V1734" s="80">
        <f t="shared" ref="V1734:V1743" si="2547">U1734</f>
        <v>1000</v>
      </c>
      <c r="W1734" s="80">
        <f t="shared" ref="W1734:W1743" si="2548">V1734</f>
        <v>1000</v>
      </c>
      <c r="X1734" s="80">
        <f t="shared" ref="X1734:X1743" si="2549">W1734</f>
        <v>1000</v>
      </c>
      <c r="Y1734" s="80">
        <f t="shared" ref="Y1734:Y1743" si="2550">X1734</f>
        <v>1000</v>
      </c>
      <c r="Z1734" s="80">
        <f t="shared" ref="Z1734:Z1743" si="2551">Y1734</f>
        <v>1000</v>
      </c>
      <c r="AA1734" s="80">
        <f t="shared" ref="AA1734:AA1743" si="2552">Z1734</f>
        <v>1000</v>
      </c>
      <c r="AB1734" s="80">
        <f t="shared" ref="AB1734:AB1743" si="2553">AA1734</f>
        <v>1000</v>
      </c>
      <c r="AC1734" s="80">
        <f t="shared" ref="AC1734:AC1743" si="2554">AB1734</f>
        <v>1000</v>
      </c>
      <c r="AD1734" s="80">
        <f t="shared" ref="AD1734:AD1743" si="2555">AC1734</f>
        <v>1000</v>
      </c>
      <c r="AE1734" s="80">
        <f t="shared" ref="AE1734:AE1743" si="2556">AD1734</f>
        <v>1000</v>
      </c>
      <c r="AF1734" s="80">
        <f t="shared" ref="AF1734:AF1743" si="2557">AE1734</f>
        <v>1000</v>
      </c>
      <c r="AG1734" s="80">
        <f t="shared" ref="AG1734:AG1743" si="2558">AF1734</f>
        <v>1000</v>
      </c>
      <c r="AH1734" s="80">
        <f t="shared" ref="AH1734:AH1743" si="2559">AG1734</f>
        <v>1000</v>
      </c>
      <c r="AI1734" s="80">
        <f t="shared" ref="AI1734:AI1743" si="2560">AH1734</f>
        <v>1000</v>
      </c>
      <c r="AJ1734" s="80">
        <f t="shared" ref="AJ1734:AJ1743" si="2561">AI1734</f>
        <v>1000</v>
      </c>
      <c r="AK1734" s="80">
        <f t="shared" ref="AK1734:AK1743" si="2562">AJ1734</f>
        <v>1000</v>
      </c>
      <c r="AL1734" s="80">
        <f t="shared" ref="AL1734:AL1743" si="2563">AK1734</f>
        <v>1000</v>
      </c>
      <c r="AM1734" s="80">
        <f t="shared" ref="AM1734:AM1743" si="2564">AL1734</f>
        <v>1000</v>
      </c>
      <c r="AN1734" s="80">
        <f t="shared" ref="AN1734:AN1743" si="2565">AM1734</f>
        <v>1000</v>
      </c>
      <c r="AO1734" s="80">
        <f t="shared" ref="AO1734:AO1743" si="2566">AN1734</f>
        <v>1000</v>
      </c>
      <c r="AP1734" s="80">
        <f t="shared" ref="AP1734:AP1743" si="2567">AO1734</f>
        <v>1000</v>
      </c>
      <c r="AQ1734" s="80">
        <f t="shared" ref="AQ1734:AQ1743" si="2568">AP1734</f>
        <v>1000</v>
      </c>
      <c r="AR1734" s="80">
        <f t="shared" ref="AR1734:AR1743" si="2569">AQ1734</f>
        <v>1000</v>
      </c>
      <c r="AS1734" s="80">
        <f t="shared" ref="AS1734:AS1743" si="2570">AR1734</f>
        <v>1000</v>
      </c>
      <c r="AT1734" s="80">
        <f t="shared" ref="AT1734:AT1743" si="2571">AS1734</f>
        <v>1000</v>
      </c>
      <c r="AU1734" s="80">
        <f t="shared" ref="AU1734:AU1743" si="2572">AT1734</f>
        <v>1000</v>
      </c>
      <c r="AV1734" s="80">
        <f t="shared" ref="AV1734:AV1743" si="2573">AU1734</f>
        <v>1000</v>
      </c>
      <c r="AW1734" s="80">
        <f t="shared" ref="AW1734:AW1743" si="2574">AV1734</f>
        <v>1000</v>
      </c>
      <c r="AX1734" s="80">
        <f t="shared" ref="AX1734:AX1743" si="2575">AW1734</f>
        <v>1000</v>
      </c>
      <c r="AY1734" s="80">
        <f t="shared" ref="AY1734:AY1743" si="2576">AX1734</f>
        <v>1000</v>
      </c>
      <c r="AZ1734" s="80">
        <f t="shared" ref="AZ1734:AZ1743" si="2577">AY1734</f>
        <v>1000</v>
      </c>
      <c r="BA1734" s="80">
        <f t="shared" ref="BA1734:BA1743" si="2578">AZ1734</f>
        <v>1000</v>
      </c>
      <c r="BB1734" s="80">
        <f t="shared" ref="BB1734:BB1743" si="2579">BA1734</f>
        <v>1000</v>
      </c>
      <c r="BC1734" s="80">
        <f t="shared" ref="BC1734:BC1743" si="2580">BB1734</f>
        <v>1000</v>
      </c>
      <c r="BD1734" s="80">
        <f t="shared" ref="BD1734:BD1743" si="2581">BC1734</f>
        <v>1000</v>
      </c>
      <c r="BE1734" s="80">
        <f t="shared" ref="BE1734:BE1743" si="2582">BD1734</f>
        <v>1000</v>
      </c>
      <c r="BF1734" s="80">
        <f t="shared" ref="BF1734:BF1743" si="2583">BE1734</f>
        <v>1000</v>
      </c>
      <c r="BG1734" s="80">
        <f t="shared" ref="BG1734:BG1743" si="2584">BF1734</f>
        <v>1000</v>
      </c>
      <c r="BH1734" s="80">
        <f t="shared" ref="BH1734:BH1743" si="2585">BG1734</f>
        <v>1000</v>
      </c>
      <c r="BI1734" s="80">
        <f t="shared" ref="BI1734:BI1743" si="2586">BH1734</f>
        <v>1000</v>
      </c>
      <c r="BJ1734" s="80">
        <f t="shared" ref="BJ1734:BJ1743" si="2587">BI1734</f>
        <v>1000</v>
      </c>
      <c r="BK1734" s="80">
        <f t="shared" ref="BK1734:BK1743" si="2588">BJ1734</f>
        <v>1000</v>
      </c>
      <c r="BL1734" s="80">
        <f t="shared" ref="BL1734:BL1743" si="2589">BK1734</f>
        <v>1000</v>
      </c>
      <c r="BM1734" s="80">
        <f t="shared" ref="BM1734:BM1743" si="2590">BL1734</f>
        <v>1000</v>
      </c>
      <c r="BN1734" s="80">
        <f t="shared" ref="BN1734:BN1743" si="2591">BM1734</f>
        <v>1000</v>
      </c>
      <c r="BO1734" s="80">
        <f t="shared" ref="BO1734:BO1743" si="2592">BN1734</f>
        <v>1000</v>
      </c>
      <c r="BP1734" s="80">
        <f t="shared" ref="BP1734:BP1743" si="2593">BO1734</f>
        <v>1000</v>
      </c>
      <c r="BQ1734" s="80">
        <f t="shared" ref="BQ1734:BQ1743" si="2594">BP1734</f>
        <v>1000</v>
      </c>
      <c r="BR1734" s="80">
        <f t="shared" ref="BR1734:BR1743" si="2595">BQ1734</f>
        <v>1000</v>
      </c>
      <c r="BS1734" s="80">
        <f t="shared" ref="BS1734:BS1743" si="2596">BR1734</f>
        <v>1000</v>
      </c>
      <c r="BT1734" s="80">
        <f t="shared" ref="BT1734:BT1743" si="2597">BS1734</f>
        <v>1000</v>
      </c>
      <c r="BU1734" s="80">
        <f t="shared" ref="BU1734:BU1743" si="2598">BT1734</f>
        <v>1000</v>
      </c>
      <c r="BV1734" s="80">
        <f t="shared" ref="BV1734:BV1743" si="2599">BU1734</f>
        <v>1000</v>
      </c>
      <c r="BW1734" s="80">
        <f t="shared" ref="BW1734:BW1743" si="2600">BV1734</f>
        <v>1000</v>
      </c>
      <c r="BX1734" s="80">
        <f t="shared" ref="BX1734:BX1743" si="2601">BW1734</f>
        <v>1000</v>
      </c>
      <c r="BY1734" s="80">
        <f t="shared" ref="BY1734:BY1743" si="2602">BX1734</f>
        <v>1000</v>
      </c>
      <c r="BZ1734" s="80">
        <f t="shared" ref="BZ1734:BZ1743" si="2603">BY1734</f>
        <v>1000</v>
      </c>
      <c r="CA1734" s="80">
        <f t="shared" ref="CA1734:CA1743" si="2604">BZ1734</f>
        <v>1000</v>
      </c>
      <c r="CB1734" s="80">
        <f t="shared" ref="CB1734:CB1743" si="2605">CA1734</f>
        <v>1000</v>
      </c>
      <c r="CC1734" s="80">
        <f t="shared" ref="CC1734:CC1743" si="2606">CB1734</f>
        <v>1000</v>
      </c>
      <c r="CD1734" s="80">
        <f t="shared" ref="CD1734:CD1743" si="2607">CC1734</f>
        <v>1000</v>
      </c>
      <c r="CE1734" s="80">
        <f t="shared" ref="CE1734:CE1743" si="2608">CD1734</f>
        <v>1000</v>
      </c>
      <c r="CF1734" s="80">
        <f t="shared" ref="CF1734:CF1743" si="2609">CE1734</f>
        <v>1000</v>
      </c>
      <c r="CG1734" s="80">
        <f t="shared" ref="CG1734:CG1743" si="2610">CF1734</f>
        <v>1000</v>
      </c>
      <c r="CH1734" s="80">
        <f t="shared" ref="CH1734:CH1743" si="2611">CG1734</f>
        <v>1000</v>
      </c>
      <c r="CI1734" s="80">
        <f t="shared" ref="CI1734:CI1743" si="2612">CH1734</f>
        <v>1000</v>
      </c>
      <c r="CJ1734" s="80">
        <f t="shared" ref="CJ1734:CJ1743" si="2613">CI1734</f>
        <v>1000</v>
      </c>
      <c r="CK1734" s="80">
        <f t="shared" ref="CK1734:CK1743" si="2614">CJ1734</f>
        <v>1000</v>
      </c>
      <c r="CL1734" s="80">
        <f t="shared" ref="CL1734:CL1743" si="2615">CK1734</f>
        <v>1000</v>
      </c>
      <c r="CN1734" s="74">
        <f>J1734</f>
        <v>1000</v>
      </c>
      <c r="CO1734" s="80">
        <f t="shared" ref="CO1734:CO1743" si="2616">CN1734</f>
        <v>1000</v>
      </c>
      <c r="CP1734" s="80">
        <f t="shared" ref="CP1734:CP1743" si="2617">CO1734</f>
        <v>1000</v>
      </c>
      <c r="CQ1734" s="80">
        <f t="shared" ref="CQ1734:CQ1743" si="2618">CP1734</f>
        <v>1000</v>
      </c>
      <c r="CR1734" s="80">
        <f t="shared" ref="CR1734:CR1743" si="2619">CQ1734</f>
        <v>1000</v>
      </c>
      <c r="CS1734" s="80">
        <f t="shared" ref="CS1734:CS1743" si="2620">CR1734</f>
        <v>1000</v>
      </c>
      <c r="CT1734" s="80">
        <f t="shared" ref="CT1734:CT1743" si="2621">CS1734</f>
        <v>1000</v>
      </c>
      <c r="CU1734" s="80">
        <f t="shared" ref="CU1734:CU1743" si="2622">CT1734</f>
        <v>1000</v>
      </c>
      <c r="CV1734" s="80">
        <f t="shared" ref="CV1734:CV1743" si="2623">CU1734</f>
        <v>1000</v>
      </c>
      <c r="CW1734" s="80">
        <f t="shared" ref="CW1734:CW1743" si="2624">CV1734</f>
        <v>1000</v>
      </c>
      <c r="CX1734" s="80">
        <f t="shared" ref="CX1734:CX1743" si="2625">CW1734</f>
        <v>1000</v>
      </c>
      <c r="CY1734" s="80">
        <f t="shared" ref="CY1734:CY1743" si="2626">CX1734</f>
        <v>1000</v>
      </c>
      <c r="CZ1734" s="80">
        <f t="shared" ref="CZ1734:CZ1743" si="2627">CY1734</f>
        <v>1000</v>
      </c>
      <c r="DA1734" s="80">
        <f t="shared" ref="DA1734:DA1743" si="2628">CZ1734</f>
        <v>1000</v>
      </c>
      <c r="DB1734" s="80">
        <f t="shared" ref="DB1734:DB1743" si="2629">DA1734</f>
        <v>1000</v>
      </c>
      <c r="DC1734" s="80">
        <f t="shared" ref="DC1734:DC1743" si="2630">DB1734</f>
        <v>1000</v>
      </c>
      <c r="DD1734" s="80">
        <f t="shared" ref="DD1734:DD1743" si="2631">DC1734</f>
        <v>1000</v>
      </c>
      <c r="DE1734" s="80">
        <f t="shared" ref="DE1734:DE1743" si="2632">DD1734</f>
        <v>1000</v>
      </c>
      <c r="DF1734" s="80">
        <f t="shared" ref="DF1734:DF1743" si="2633">DE1734</f>
        <v>1000</v>
      </c>
      <c r="DG1734" s="80">
        <f t="shared" ref="DG1734:DG1743" si="2634">DF1734</f>
        <v>1000</v>
      </c>
      <c r="DH1734" s="80">
        <f t="shared" ref="DH1734:DH1743" si="2635">DG1734</f>
        <v>1000</v>
      </c>
      <c r="DI1734" s="80">
        <f t="shared" ref="DI1734:DI1743" si="2636">DH1734</f>
        <v>1000</v>
      </c>
      <c r="DJ1734" s="80">
        <f t="shared" ref="DJ1734:DJ1743" si="2637">DI1734</f>
        <v>1000</v>
      </c>
      <c r="DK1734" s="80">
        <f t="shared" ref="DK1734:DL1743" si="2638">DJ1734</f>
        <v>1000</v>
      </c>
      <c r="DL1734" s="80">
        <f t="shared" si="2638"/>
        <v>1000</v>
      </c>
    </row>
    <row r="1735" spans="1:116" x14ac:dyDescent="0.4">
      <c r="D1735" t="s">
        <v>532</v>
      </c>
      <c r="E1735" s="8" t="str">
        <f>ROW()&amp;" "&amp;D1735</f>
        <v>1735 FCLTA-F</v>
      </c>
      <c r="G1735" s="126"/>
      <c r="H1735" s="27"/>
      <c r="I1735" s="77"/>
      <c r="J1735" s="77"/>
      <c r="K1735" s="28"/>
      <c r="L1735" s="28"/>
      <c r="M1735" s="28"/>
      <c r="N1735" s="28"/>
      <c r="O1735" s="28"/>
      <c r="P1735" s="28"/>
      <c r="R1735" s="33"/>
      <c r="S1735" s="77"/>
      <c r="T1735" s="77"/>
      <c r="U1735" s="77"/>
      <c r="V1735" s="77"/>
      <c r="W1735" s="77"/>
      <c r="X1735" s="77"/>
      <c r="Y1735" s="77"/>
      <c r="Z1735" s="77"/>
      <c r="AA1735" s="77"/>
      <c r="AB1735" s="77"/>
      <c r="AC1735" s="77"/>
      <c r="AD1735" s="77"/>
      <c r="AE1735" s="77"/>
      <c r="AF1735" s="77"/>
      <c r="AG1735" s="77"/>
      <c r="AH1735" s="77"/>
      <c r="AI1735" s="77"/>
      <c r="AJ1735" s="77"/>
      <c r="AK1735" s="77"/>
      <c r="AL1735" s="77"/>
      <c r="AM1735" s="77"/>
      <c r="AN1735" s="77"/>
      <c r="AO1735" s="77"/>
      <c r="AP1735" s="77"/>
      <c r="AQ1735" s="77"/>
      <c r="AR1735" s="77"/>
      <c r="AS1735" s="77"/>
      <c r="AT1735" s="77"/>
      <c r="AU1735" s="77"/>
      <c r="AV1735" s="77"/>
      <c r="AW1735" s="77"/>
      <c r="AX1735" s="77"/>
      <c r="AY1735" s="77"/>
      <c r="AZ1735" s="77"/>
      <c r="BA1735" s="77"/>
      <c r="BB1735" s="77"/>
      <c r="BC1735" s="77"/>
      <c r="BD1735" s="77"/>
      <c r="BE1735" s="77"/>
      <c r="BF1735" s="77"/>
      <c r="BG1735" s="77"/>
      <c r="BH1735" s="77"/>
      <c r="BI1735" s="77"/>
      <c r="BJ1735" s="77"/>
      <c r="BK1735" s="77"/>
      <c r="BL1735" s="77"/>
      <c r="BM1735" s="77"/>
      <c r="BN1735" s="77"/>
      <c r="BO1735" s="77"/>
      <c r="BP1735" s="77"/>
      <c r="BQ1735" s="77"/>
      <c r="BR1735" s="77"/>
      <c r="BS1735" s="77"/>
      <c r="BT1735" s="77"/>
      <c r="BU1735" s="77"/>
      <c r="BV1735" s="77"/>
      <c r="BW1735" s="77"/>
      <c r="BX1735" s="77"/>
      <c r="BY1735" s="77"/>
      <c r="BZ1735" s="77"/>
      <c r="CA1735" s="77"/>
      <c r="CB1735" s="77"/>
      <c r="CC1735" s="77"/>
      <c r="CD1735" s="77"/>
      <c r="CE1735" s="77"/>
      <c r="CF1735" s="77"/>
      <c r="CG1735" s="77"/>
      <c r="CH1735" s="77"/>
      <c r="CI1735" s="77"/>
      <c r="CJ1735" s="77"/>
      <c r="CK1735" s="77"/>
      <c r="CL1735" s="77"/>
      <c r="CN1735" s="77"/>
      <c r="CO1735" s="77"/>
      <c r="CP1735" s="77"/>
      <c r="CQ1735" s="77"/>
      <c r="CR1735" s="77"/>
      <c r="CS1735" s="77"/>
      <c r="CT1735" s="77"/>
      <c r="CU1735" s="77"/>
      <c r="CV1735" s="77"/>
      <c r="CW1735" s="77"/>
      <c r="CX1735" s="77"/>
      <c r="CY1735" s="77"/>
      <c r="CZ1735" s="77"/>
      <c r="DA1735" s="77"/>
      <c r="DB1735" s="77"/>
      <c r="DC1735" s="77"/>
      <c r="DD1735" s="77"/>
      <c r="DE1735" s="77"/>
      <c r="DF1735" s="77"/>
      <c r="DG1735" s="77"/>
      <c r="DH1735" s="77"/>
      <c r="DI1735" s="77"/>
      <c r="DJ1735" s="77"/>
      <c r="DK1735" s="77"/>
      <c r="DL1735" s="77"/>
    </row>
    <row r="1736" spans="1:116" x14ac:dyDescent="0.4">
      <c r="C1736" t="s">
        <v>235</v>
      </c>
      <c r="D1736" t="s">
        <v>532</v>
      </c>
      <c r="E1736" s="8" t="str">
        <f>ROW()&amp;" "&amp;D1736</f>
        <v>1736 FCLTA-F</v>
      </c>
      <c r="G1736" s="125" t="str">
        <f>"Sale/(purchase) of "&amp;G1734</f>
        <v>Sale/(purchase) of Net fixed asset - Fixed constant current asset</v>
      </c>
      <c r="I1736" s="74"/>
      <c r="J1736" s="74"/>
      <c r="K1736" s="53">
        <f>SUMIF($3:$3,K$2,1736:1736)</f>
        <v>0</v>
      </c>
      <c r="L1736" s="53">
        <f>SUMIF($3:$3,L$2,1736:1736)</f>
        <v>0</v>
      </c>
      <c r="M1736" s="53">
        <f>SUMIF($3:$3,M$2,1736:1736)</f>
        <v>0</v>
      </c>
      <c r="N1736" s="53">
        <f>SUMIF($3:$3,N$2,1736:1736)</f>
        <v>0</v>
      </c>
      <c r="O1736" s="53">
        <f>SUMIF($3:$3,O$2,1736:1736)</f>
        <v>0</v>
      </c>
      <c r="P1736" s="53">
        <f>SUMIF($3:$3,P$2,1736:1736)</f>
        <v>0</v>
      </c>
      <c r="R1736" s="24"/>
      <c r="S1736" s="80">
        <f>R1734-S1734</f>
        <v>0</v>
      </c>
      <c r="T1736" s="80">
        <f t="shared" ref="T1736:T1745" si="2639">S1734-T1734</f>
        <v>0</v>
      </c>
      <c r="U1736" s="80">
        <f t="shared" ref="U1736:U1745" si="2640">T1734-U1734</f>
        <v>0</v>
      </c>
      <c r="V1736" s="80">
        <f t="shared" ref="V1736:V1745" si="2641">U1734-V1734</f>
        <v>0</v>
      </c>
      <c r="W1736" s="80">
        <f t="shared" ref="W1736:W1745" si="2642">V1734-W1734</f>
        <v>0</v>
      </c>
      <c r="X1736" s="80">
        <f t="shared" ref="X1736:X1745" si="2643">W1734-X1734</f>
        <v>0</v>
      </c>
      <c r="Y1736" s="80">
        <f t="shared" ref="Y1736:Y1745" si="2644">X1734-Y1734</f>
        <v>0</v>
      </c>
      <c r="Z1736" s="80">
        <f t="shared" ref="Z1736:Z1745" si="2645">Y1734-Z1734</f>
        <v>0</v>
      </c>
      <c r="AA1736" s="80">
        <f t="shared" ref="AA1736:AA1745" si="2646">Z1734-AA1734</f>
        <v>0</v>
      </c>
      <c r="AB1736" s="80">
        <f t="shared" ref="AB1736:AB1745" si="2647">AA1734-AB1734</f>
        <v>0</v>
      </c>
      <c r="AC1736" s="80">
        <f t="shared" ref="AC1736:AC1745" si="2648">AB1734-AC1734</f>
        <v>0</v>
      </c>
      <c r="AD1736" s="80">
        <f t="shared" ref="AD1736:AD1745" si="2649">AC1734-AD1734</f>
        <v>0</v>
      </c>
      <c r="AE1736" s="80">
        <f t="shared" ref="AE1736:AE1745" si="2650">AD1734-AE1734</f>
        <v>0</v>
      </c>
      <c r="AF1736" s="80">
        <f t="shared" ref="AF1736:AF1745" si="2651">AE1734-AF1734</f>
        <v>0</v>
      </c>
      <c r="AG1736" s="80">
        <f t="shared" ref="AG1736:AG1745" si="2652">AF1734-AG1734</f>
        <v>0</v>
      </c>
      <c r="AH1736" s="80">
        <f t="shared" ref="AH1736:AH1745" si="2653">AG1734-AH1734</f>
        <v>0</v>
      </c>
      <c r="AI1736" s="80">
        <f t="shared" ref="AI1736:AI1745" si="2654">AH1734-AI1734</f>
        <v>0</v>
      </c>
      <c r="AJ1736" s="80">
        <f t="shared" ref="AJ1736:AJ1745" si="2655">AI1734-AJ1734</f>
        <v>0</v>
      </c>
      <c r="AK1736" s="80">
        <f t="shared" ref="AK1736:AK1745" si="2656">AJ1734-AK1734</f>
        <v>0</v>
      </c>
      <c r="AL1736" s="80">
        <f t="shared" ref="AL1736:AL1745" si="2657">AK1734-AL1734</f>
        <v>0</v>
      </c>
      <c r="AM1736" s="80">
        <f t="shared" ref="AM1736:AM1745" si="2658">AL1734-AM1734</f>
        <v>0</v>
      </c>
      <c r="AN1736" s="80">
        <f t="shared" ref="AN1736:AN1745" si="2659">AM1734-AN1734</f>
        <v>0</v>
      </c>
      <c r="AO1736" s="80">
        <f t="shared" ref="AO1736:AO1745" si="2660">AN1734-AO1734</f>
        <v>0</v>
      </c>
      <c r="AP1736" s="80">
        <f t="shared" ref="AP1736:AP1745" si="2661">AO1734-AP1734</f>
        <v>0</v>
      </c>
      <c r="AQ1736" s="80">
        <f t="shared" ref="AQ1736:AQ1745" si="2662">AP1734-AQ1734</f>
        <v>0</v>
      </c>
      <c r="AR1736" s="80">
        <f t="shared" ref="AR1736:AR1745" si="2663">AQ1734-AR1734</f>
        <v>0</v>
      </c>
      <c r="AS1736" s="80">
        <f t="shared" ref="AS1736:AS1745" si="2664">AR1734-AS1734</f>
        <v>0</v>
      </c>
      <c r="AT1736" s="80">
        <f t="shared" ref="AT1736:AT1745" si="2665">AS1734-AT1734</f>
        <v>0</v>
      </c>
      <c r="AU1736" s="80">
        <f t="shared" ref="AU1736:AU1745" si="2666">AT1734-AU1734</f>
        <v>0</v>
      </c>
      <c r="AV1736" s="80">
        <f t="shared" ref="AV1736:AV1745" si="2667">AU1734-AV1734</f>
        <v>0</v>
      </c>
      <c r="AW1736" s="80">
        <f t="shared" ref="AW1736:AW1745" si="2668">AV1734-AW1734</f>
        <v>0</v>
      </c>
      <c r="AX1736" s="80">
        <f t="shared" ref="AX1736:AX1745" si="2669">AW1734-AX1734</f>
        <v>0</v>
      </c>
      <c r="AY1736" s="80">
        <f t="shared" ref="AY1736:AY1745" si="2670">AX1734-AY1734</f>
        <v>0</v>
      </c>
      <c r="AZ1736" s="80">
        <f t="shared" ref="AZ1736:AZ1745" si="2671">AY1734-AZ1734</f>
        <v>0</v>
      </c>
      <c r="BA1736" s="80">
        <f t="shared" ref="BA1736:BA1745" si="2672">AZ1734-BA1734</f>
        <v>0</v>
      </c>
      <c r="BB1736" s="80">
        <f t="shared" ref="BB1736:BB1745" si="2673">BA1734-BB1734</f>
        <v>0</v>
      </c>
      <c r="BC1736" s="80">
        <f t="shared" ref="BC1736:BC1745" si="2674">BB1734-BC1734</f>
        <v>0</v>
      </c>
      <c r="BD1736" s="80">
        <f t="shared" ref="BD1736:BD1745" si="2675">BC1734-BD1734</f>
        <v>0</v>
      </c>
      <c r="BE1736" s="80">
        <f t="shared" ref="BE1736:BE1745" si="2676">BD1734-BE1734</f>
        <v>0</v>
      </c>
      <c r="BF1736" s="80">
        <f t="shared" ref="BF1736:BF1745" si="2677">BE1734-BF1734</f>
        <v>0</v>
      </c>
      <c r="BG1736" s="80">
        <f t="shared" ref="BG1736:BG1745" si="2678">BF1734-BG1734</f>
        <v>0</v>
      </c>
      <c r="BH1736" s="80">
        <f t="shared" ref="BH1736:BH1745" si="2679">BG1734-BH1734</f>
        <v>0</v>
      </c>
      <c r="BI1736" s="80">
        <f t="shared" ref="BI1736:BI1745" si="2680">BH1734-BI1734</f>
        <v>0</v>
      </c>
      <c r="BJ1736" s="80">
        <f t="shared" ref="BJ1736:BJ1745" si="2681">BI1734-BJ1734</f>
        <v>0</v>
      </c>
      <c r="BK1736" s="80">
        <f t="shared" ref="BK1736:BK1745" si="2682">BJ1734-BK1734</f>
        <v>0</v>
      </c>
      <c r="BL1736" s="80">
        <f t="shared" ref="BL1736:BL1745" si="2683">BK1734-BL1734</f>
        <v>0</v>
      </c>
      <c r="BM1736" s="80">
        <f t="shared" ref="BM1736:BM1745" si="2684">BL1734-BM1734</f>
        <v>0</v>
      </c>
      <c r="BN1736" s="80">
        <f t="shared" ref="BN1736:BN1745" si="2685">BM1734-BN1734</f>
        <v>0</v>
      </c>
      <c r="BO1736" s="80">
        <f t="shared" ref="BO1736:BO1745" si="2686">BN1734-BO1734</f>
        <v>0</v>
      </c>
      <c r="BP1736" s="80">
        <f t="shared" ref="BP1736:BP1745" si="2687">BO1734-BP1734</f>
        <v>0</v>
      </c>
      <c r="BQ1736" s="80">
        <f t="shared" ref="BQ1736:BQ1745" si="2688">BP1734-BQ1734</f>
        <v>0</v>
      </c>
      <c r="BR1736" s="80">
        <f t="shared" ref="BR1736:BR1745" si="2689">BQ1734-BR1734</f>
        <v>0</v>
      </c>
      <c r="BS1736" s="80">
        <f t="shared" ref="BS1736:BS1745" si="2690">BR1734-BS1734</f>
        <v>0</v>
      </c>
      <c r="BT1736" s="80">
        <f t="shared" ref="BT1736:BT1745" si="2691">BS1734-BT1734</f>
        <v>0</v>
      </c>
      <c r="BU1736" s="80">
        <f t="shared" ref="BU1736:BU1745" si="2692">BT1734-BU1734</f>
        <v>0</v>
      </c>
      <c r="BV1736" s="80">
        <f t="shared" ref="BV1736:BV1745" si="2693">BU1734-BV1734</f>
        <v>0</v>
      </c>
      <c r="BW1736" s="80">
        <f t="shared" ref="BW1736:BW1745" si="2694">BV1734-BW1734</f>
        <v>0</v>
      </c>
      <c r="BX1736" s="80">
        <f t="shared" ref="BX1736:BX1745" si="2695">BW1734-BX1734</f>
        <v>0</v>
      </c>
      <c r="BY1736" s="80">
        <f t="shared" ref="BY1736:BY1745" si="2696">BX1734-BY1734</f>
        <v>0</v>
      </c>
      <c r="BZ1736" s="80">
        <f t="shared" ref="BZ1736:BZ1745" si="2697">BY1734-BZ1734</f>
        <v>0</v>
      </c>
      <c r="CA1736" s="80">
        <f t="shared" ref="CA1736:CA1745" si="2698">BZ1734-CA1734</f>
        <v>0</v>
      </c>
      <c r="CB1736" s="80">
        <f t="shared" ref="CB1736:CB1745" si="2699">CA1734-CB1734</f>
        <v>0</v>
      </c>
      <c r="CC1736" s="80">
        <f t="shared" ref="CC1736:CC1745" si="2700">CB1734-CC1734</f>
        <v>0</v>
      </c>
      <c r="CD1736" s="80">
        <f t="shared" ref="CD1736:CD1745" si="2701">CC1734-CD1734</f>
        <v>0</v>
      </c>
      <c r="CE1736" s="80">
        <f t="shared" ref="CE1736:CE1745" si="2702">CD1734-CE1734</f>
        <v>0</v>
      </c>
      <c r="CF1736" s="80">
        <f t="shared" ref="CF1736:CF1745" si="2703">CE1734-CF1734</f>
        <v>0</v>
      </c>
      <c r="CG1736" s="80">
        <f t="shared" ref="CG1736:CG1745" si="2704">CF1734-CG1734</f>
        <v>0</v>
      </c>
      <c r="CH1736" s="80">
        <f t="shared" ref="CH1736:CH1745" si="2705">CG1734-CH1734</f>
        <v>0</v>
      </c>
      <c r="CI1736" s="80">
        <f t="shared" ref="CI1736:CI1745" si="2706">CH1734-CI1734</f>
        <v>0</v>
      </c>
      <c r="CJ1736" s="80">
        <f t="shared" ref="CJ1736:CJ1745" si="2707">CI1734-CJ1734</f>
        <v>0</v>
      </c>
      <c r="CK1736" s="80">
        <f t="shared" ref="CK1736:CK1745" si="2708">CJ1734-CK1734</f>
        <v>0</v>
      </c>
      <c r="CL1736" s="80">
        <f t="shared" ref="CL1736:CL1745" si="2709">CK1734-CL1734</f>
        <v>0</v>
      </c>
      <c r="CN1736" s="74"/>
      <c r="CO1736" s="80">
        <f t="shared" ref="CO1736:CO1745" si="2710">CN1734-CO1734</f>
        <v>0</v>
      </c>
      <c r="CP1736" s="80">
        <f t="shared" ref="CP1736:CP1745" si="2711">CO1734-CP1734</f>
        <v>0</v>
      </c>
      <c r="CQ1736" s="80">
        <f t="shared" ref="CQ1736:CQ1745" si="2712">CP1734-CQ1734</f>
        <v>0</v>
      </c>
      <c r="CR1736" s="80">
        <f t="shared" ref="CR1736:CR1745" si="2713">CQ1734-CR1734</f>
        <v>0</v>
      </c>
      <c r="CS1736" s="80">
        <f t="shared" ref="CS1736:CS1745" si="2714">CR1734-CS1734</f>
        <v>0</v>
      </c>
      <c r="CT1736" s="80">
        <f t="shared" ref="CT1736:CT1745" si="2715">CS1734-CT1734</f>
        <v>0</v>
      </c>
      <c r="CU1736" s="80">
        <f t="shared" ref="CU1736:CU1745" si="2716">CT1734-CU1734</f>
        <v>0</v>
      </c>
      <c r="CV1736" s="80">
        <f t="shared" ref="CV1736:CV1745" si="2717">CU1734-CV1734</f>
        <v>0</v>
      </c>
      <c r="CW1736" s="80">
        <f t="shared" ref="CW1736:CW1745" si="2718">CV1734-CW1734</f>
        <v>0</v>
      </c>
      <c r="CX1736" s="80">
        <f t="shared" ref="CX1736:CX1745" si="2719">CW1734-CX1734</f>
        <v>0</v>
      </c>
      <c r="CY1736" s="80">
        <f t="shared" ref="CY1736:CY1745" si="2720">CX1734-CY1734</f>
        <v>0</v>
      </c>
      <c r="CZ1736" s="80">
        <f t="shared" ref="CZ1736:CZ1745" si="2721">CY1734-CZ1734</f>
        <v>0</v>
      </c>
      <c r="DA1736" s="80">
        <f t="shared" ref="DA1736:DA1745" si="2722">CZ1734-DA1734</f>
        <v>0</v>
      </c>
      <c r="DB1736" s="80">
        <f t="shared" ref="DB1736:DB1745" si="2723">DA1734-DB1734</f>
        <v>0</v>
      </c>
      <c r="DC1736" s="80">
        <f t="shared" ref="DC1736:DC1745" si="2724">DB1734-DC1734</f>
        <v>0</v>
      </c>
      <c r="DD1736" s="80">
        <f t="shared" ref="DD1736:DD1745" si="2725">DC1734-DD1734</f>
        <v>0</v>
      </c>
      <c r="DE1736" s="80">
        <f t="shared" ref="DE1736:DE1745" si="2726">DD1734-DE1734</f>
        <v>0</v>
      </c>
      <c r="DF1736" s="80">
        <f t="shared" ref="DF1736:DF1745" si="2727">DE1734-DF1734</f>
        <v>0</v>
      </c>
      <c r="DG1736" s="80">
        <f t="shared" ref="DG1736:DG1745" si="2728">DF1734-DG1734</f>
        <v>0</v>
      </c>
      <c r="DH1736" s="80">
        <f t="shared" ref="DH1736:DH1745" si="2729">DG1734-DH1734</f>
        <v>0</v>
      </c>
      <c r="DI1736" s="80">
        <f t="shared" ref="DI1736:DI1745" si="2730">DH1734-DI1734</f>
        <v>0</v>
      </c>
      <c r="DJ1736" s="80">
        <f t="shared" ref="DJ1736:DJ1745" si="2731">DI1734-DJ1734</f>
        <v>0</v>
      </c>
      <c r="DK1736" s="80">
        <f t="shared" ref="DK1736:DL1745" si="2732">DJ1734-DK1734</f>
        <v>0</v>
      </c>
      <c r="DL1736" s="80">
        <f t="shared" si="2732"/>
        <v>0</v>
      </c>
    </row>
    <row r="1737" spans="1:116" x14ac:dyDescent="0.4">
      <c r="B1737" t="s">
        <v>332</v>
      </c>
      <c r="D1737" t="s">
        <v>532</v>
      </c>
      <c r="E1737" s="8" t="str">
        <f t="shared" ref="E1737:E1746" si="2733">ROW()&amp;" "&amp;D1737</f>
        <v>1737 FCLTA-F</v>
      </c>
      <c r="G1737" s="136" t="str">
        <f>G1725</f>
        <v>(Primary label)</v>
      </c>
      <c r="H1737" s="27"/>
      <c r="I1737" s="78"/>
      <c r="J1737" s="78"/>
      <c r="K1737" s="33"/>
      <c r="L1737" s="33"/>
      <c r="M1737" s="33"/>
      <c r="N1737" s="33"/>
      <c r="O1737" s="33"/>
      <c r="P1737" s="33"/>
      <c r="R1737" s="33"/>
      <c r="S1737" s="77"/>
      <c r="T1737" s="77"/>
      <c r="U1737" s="77"/>
      <c r="V1737" s="77"/>
      <c r="W1737" s="77"/>
      <c r="X1737" s="77"/>
      <c r="Y1737" s="77"/>
      <c r="Z1737" s="77"/>
      <c r="AA1737" s="77"/>
      <c r="AB1737" s="77"/>
      <c r="AC1737" s="77"/>
      <c r="AD1737" s="77"/>
      <c r="AE1737" s="77"/>
      <c r="AF1737" s="77"/>
      <c r="AG1737" s="77"/>
      <c r="AH1737" s="77"/>
      <c r="AI1737" s="77"/>
      <c r="AJ1737" s="77"/>
      <c r="AK1737" s="77"/>
      <c r="AL1737" s="77"/>
      <c r="AM1737" s="77"/>
      <c r="AN1737" s="77"/>
      <c r="AO1737" s="77"/>
      <c r="AP1737" s="77"/>
      <c r="AQ1737" s="77"/>
      <c r="AR1737" s="77"/>
      <c r="AS1737" s="77"/>
      <c r="AT1737" s="77"/>
      <c r="AU1737" s="77"/>
      <c r="AV1737" s="77"/>
      <c r="AW1737" s="77"/>
      <c r="AX1737" s="77"/>
      <c r="AY1737" s="77"/>
      <c r="AZ1737" s="77"/>
      <c r="BA1737" s="77"/>
      <c r="BB1737" s="77"/>
      <c r="BC1737" s="77"/>
      <c r="BD1737" s="77"/>
      <c r="BE1737" s="77"/>
      <c r="BF1737" s="77"/>
      <c r="BG1737" s="77"/>
      <c r="BH1737" s="77"/>
      <c r="BI1737" s="77"/>
      <c r="BJ1737" s="77"/>
      <c r="BK1737" s="77"/>
      <c r="BL1737" s="77"/>
      <c r="BM1737" s="77"/>
      <c r="BN1737" s="77"/>
      <c r="BO1737" s="77"/>
      <c r="BP1737" s="77"/>
      <c r="BQ1737" s="77"/>
      <c r="BR1737" s="77"/>
      <c r="BS1737" s="77"/>
      <c r="BT1737" s="77"/>
      <c r="BU1737" s="77"/>
      <c r="BV1737" s="77"/>
      <c r="BW1737" s="77"/>
      <c r="BX1737" s="77"/>
      <c r="BY1737" s="77"/>
      <c r="BZ1737" s="77"/>
      <c r="CA1737" s="77"/>
      <c r="CB1737" s="77"/>
      <c r="CC1737" s="77"/>
      <c r="CD1737" s="77"/>
      <c r="CE1737" s="77"/>
      <c r="CF1737" s="77"/>
      <c r="CG1737" s="77"/>
      <c r="CH1737" s="77"/>
      <c r="CI1737" s="77"/>
      <c r="CJ1737" s="77"/>
      <c r="CK1737" s="77"/>
      <c r="CL1737" s="77"/>
      <c r="CN1737" s="78"/>
      <c r="CO1737" s="77"/>
      <c r="CP1737" s="77"/>
      <c r="CQ1737" s="77"/>
      <c r="CR1737" s="77"/>
      <c r="CS1737" s="77"/>
      <c r="CT1737" s="77"/>
      <c r="CU1737" s="77"/>
      <c r="CV1737" s="77"/>
      <c r="CW1737" s="77"/>
      <c r="CX1737" s="77"/>
      <c r="CY1737" s="77"/>
      <c r="CZ1737" s="77"/>
      <c r="DA1737" s="77"/>
      <c r="DB1737" s="77"/>
      <c r="DC1737" s="77"/>
      <c r="DD1737" s="77"/>
      <c r="DE1737" s="77"/>
      <c r="DF1737" s="77"/>
      <c r="DG1737" s="77"/>
      <c r="DH1737" s="77"/>
      <c r="DI1737" s="77"/>
      <c r="DJ1737" s="77"/>
      <c r="DK1737" s="77"/>
      <c r="DL1737" s="77"/>
    </row>
    <row r="1738" spans="1:116" x14ac:dyDescent="0.4">
      <c r="B1738" t="s">
        <v>332</v>
      </c>
      <c r="D1738" t="s">
        <v>532</v>
      </c>
      <c r="E1738" s="8" t="str">
        <f>ROW()&amp;" "&amp;D1738</f>
        <v>1738 FCLTA-F</v>
      </c>
      <c r="G1738" s="136" t="str">
        <f>G1726</f>
        <v>primary unit</v>
      </c>
      <c r="H1738" s="27"/>
      <c r="I1738" s="78"/>
      <c r="J1738" s="78"/>
      <c r="K1738" s="33"/>
      <c r="L1738" s="33"/>
      <c r="M1738" s="33"/>
      <c r="N1738" s="33"/>
      <c r="O1738" s="33"/>
      <c r="P1738" s="33"/>
      <c r="R1738" s="33"/>
      <c r="S1738" s="77"/>
      <c r="T1738" s="77"/>
      <c r="U1738" s="77"/>
      <c r="V1738" s="77"/>
      <c r="W1738" s="77"/>
      <c r="X1738" s="77"/>
      <c r="Y1738" s="77"/>
      <c r="Z1738" s="77"/>
      <c r="AA1738" s="77"/>
      <c r="AB1738" s="77"/>
      <c r="AC1738" s="77"/>
      <c r="AD1738" s="77"/>
      <c r="AE1738" s="77"/>
      <c r="AF1738" s="77"/>
      <c r="AG1738" s="77"/>
      <c r="AH1738" s="77"/>
      <c r="AI1738" s="77"/>
      <c r="AJ1738" s="77"/>
      <c r="AK1738" s="77"/>
      <c r="AL1738" s="77"/>
      <c r="AM1738" s="77"/>
      <c r="AN1738" s="77"/>
      <c r="AO1738" s="77"/>
      <c r="AP1738" s="77"/>
      <c r="AQ1738" s="77"/>
      <c r="AR1738" s="77"/>
      <c r="AS1738" s="77"/>
      <c r="AT1738" s="77"/>
      <c r="AU1738" s="77"/>
      <c r="AV1738" s="77"/>
      <c r="AW1738" s="77"/>
      <c r="AX1738" s="77"/>
      <c r="AY1738" s="77"/>
      <c r="AZ1738" s="77"/>
      <c r="BA1738" s="77"/>
      <c r="BB1738" s="77"/>
      <c r="BC1738" s="77"/>
      <c r="BD1738" s="77"/>
      <c r="BE1738" s="77"/>
      <c r="BF1738" s="77"/>
      <c r="BG1738" s="77"/>
      <c r="BH1738" s="77"/>
      <c r="BI1738" s="77"/>
      <c r="BJ1738" s="77"/>
      <c r="BK1738" s="77"/>
      <c r="BL1738" s="77"/>
      <c r="BM1738" s="77"/>
      <c r="BN1738" s="77"/>
      <c r="BO1738" s="77"/>
      <c r="BP1738" s="77"/>
      <c r="BQ1738" s="77"/>
      <c r="BR1738" s="77"/>
      <c r="BS1738" s="77"/>
      <c r="BT1738" s="77"/>
      <c r="BU1738" s="77"/>
      <c r="BV1738" s="77"/>
      <c r="BW1738" s="77"/>
      <c r="BX1738" s="77"/>
      <c r="BY1738" s="77"/>
      <c r="BZ1738" s="77"/>
      <c r="CA1738" s="77"/>
      <c r="CB1738" s="77"/>
      <c r="CC1738" s="77"/>
      <c r="CD1738" s="77"/>
      <c r="CE1738" s="77"/>
      <c r="CF1738" s="77"/>
      <c r="CG1738" s="77"/>
      <c r="CH1738" s="77"/>
      <c r="CI1738" s="77"/>
      <c r="CJ1738" s="77"/>
      <c r="CK1738" s="77"/>
      <c r="CL1738" s="77"/>
      <c r="CN1738" s="78"/>
      <c r="CO1738" s="77"/>
      <c r="CP1738" s="77"/>
      <c r="CQ1738" s="77"/>
      <c r="CR1738" s="77"/>
      <c r="CS1738" s="77"/>
      <c r="CT1738" s="77"/>
      <c r="CU1738" s="77"/>
      <c r="CV1738" s="77"/>
      <c r="CW1738" s="77"/>
      <c r="CX1738" s="77"/>
      <c r="CY1738" s="77"/>
      <c r="CZ1738" s="77"/>
      <c r="DA1738" s="77"/>
      <c r="DB1738" s="77"/>
      <c r="DC1738" s="77"/>
      <c r="DD1738" s="77"/>
      <c r="DE1738" s="77"/>
      <c r="DF1738" s="77"/>
      <c r="DG1738" s="77"/>
      <c r="DH1738" s="77"/>
      <c r="DI1738" s="77"/>
      <c r="DJ1738" s="77"/>
      <c r="DK1738" s="77"/>
      <c r="DL1738" s="77"/>
    </row>
    <row r="1739" spans="1:116" x14ac:dyDescent="0.4">
      <c r="B1739" t="s">
        <v>332</v>
      </c>
      <c r="D1739" t="s">
        <v>532</v>
      </c>
      <c r="E1739" s="8" t="str">
        <f t="shared" ref="E1739:E1753" si="2734">ROW()&amp;" "&amp;D1739</f>
        <v>1739 FCLTA-F</v>
      </c>
      <c r="G1739" s="136" t="str">
        <f>G1727</f>
        <v>Primary revenue driver</v>
      </c>
      <c r="K1739" s="53"/>
      <c r="L1739" s="53"/>
      <c r="M1739" s="53"/>
      <c r="N1739" s="53"/>
      <c r="O1739" s="53"/>
      <c r="P1739" s="53"/>
      <c r="R1739" s="24"/>
      <c r="S1739" s="179" t="str">
        <f t="shared" ref="S1739:AX1748" si="2735">S1727</f>
        <v>S$16</v>
      </c>
      <c r="T1739" s="179" t="str">
        <f t="shared" si="2735"/>
        <v>T$16</v>
      </c>
      <c r="U1739" s="179" t="str">
        <f t="shared" si="2735"/>
        <v>U$16</v>
      </c>
      <c r="V1739" s="179" t="str">
        <f t="shared" si="2735"/>
        <v>V$16</v>
      </c>
      <c r="W1739" s="179" t="str">
        <f t="shared" si="2735"/>
        <v>W$16</v>
      </c>
      <c r="X1739" s="179" t="str">
        <f t="shared" si="2735"/>
        <v>X$16</v>
      </c>
      <c r="Y1739" s="179" t="str">
        <f t="shared" si="2735"/>
        <v>Y$16</v>
      </c>
      <c r="Z1739" s="179" t="str">
        <f t="shared" si="2735"/>
        <v>Z$16</v>
      </c>
      <c r="AA1739" s="179" t="str">
        <f t="shared" si="2735"/>
        <v>AA$16</v>
      </c>
      <c r="AB1739" s="179" t="str">
        <f t="shared" si="2735"/>
        <v>AB$16</v>
      </c>
      <c r="AC1739" s="179" t="str">
        <f t="shared" si="2735"/>
        <v>AC$16</v>
      </c>
      <c r="AD1739" s="179" t="str">
        <f t="shared" si="2735"/>
        <v>AD$16</v>
      </c>
      <c r="AE1739" s="179" t="str">
        <f t="shared" si="2735"/>
        <v>AE$16</v>
      </c>
      <c r="AF1739" s="179" t="str">
        <f t="shared" si="2735"/>
        <v>AF$16</v>
      </c>
      <c r="AG1739" s="179" t="str">
        <f t="shared" si="2735"/>
        <v>AG$16</v>
      </c>
      <c r="AH1739" s="179" t="str">
        <f t="shared" si="2735"/>
        <v>AH$16</v>
      </c>
      <c r="AI1739" s="179" t="str">
        <f t="shared" si="2735"/>
        <v>AI$16</v>
      </c>
      <c r="AJ1739" s="179" t="str">
        <f t="shared" si="2735"/>
        <v>AJ$16</v>
      </c>
      <c r="AK1739" s="179" t="str">
        <f t="shared" si="2735"/>
        <v>AK$16</v>
      </c>
      <c r="AL1739" s="179" t="str">
        <f t="shared" si="2735"/>
        <v>AL$16</v>
      </c>
      <c r="AM1739" s="179" t="str">
        <f t="shared" si="2735"/>
        <v>AM$16</v>
      </c>
      <c r="AN1739" s="179" t="str">
        <f t="shared" si="2735"/>
        <v>AN$16</v>
      </c>
      <c r="AO1739" s="179" t="str">
        <f t="shared" si="2735"/>
        <v>AO$16</v>
      </c>
      <c r="AP1739" s="179" t="str">
        <f t="shared" si="2735"/>
        <v>AP$16</v>
      </c>
      <c r="AQ1739" s="179" t="str">
        <f t="shared" si="2735"/>
        <v>AQ$16</v>
      </c>
      <c r="AR1739" s="179" t="str">
        <f t="shared" si="2735"/>
        <v>AR$16</v>
      </c>
      <c r="AS1739" s="179" t="str">
        <f t="shared" si="2735"/>
        <v>AS$16</v>
      </c>
      <c r="AT1739" s="179" t="str">
        <f t="shared" si="2735"/>
        <v>AT$16</v>
      </c>
      <c r="AU1739" s="179" t="str">
        <f t="shared" si="2735"/>
        <v>AU$16</v>
      </c>
      <c r="AV1739" s="179" t="str">
        <f t="shared" si="2735"/>
        <v>AV$16</v>
      </c>
      <c r="AW1739" s="179" t="str">
        <f t="shared" si="2735"/>
        <v>AW$16</v>
      </c>
      <c r="AX1739" s="179" t="str">
        <f t="shared" si="2735"/>
        <v>AX$16</v>
      </c>
      <c r="AY1739" s="179" t="str">
        <f t="shared" ref="AY1739:CD1748" si="2736">AY1727</f>
        <v>AY$16</v>
      </c>
      <c r="AZ1739" s="179" t="str">
        <f t="shared" si="2736"/>
        <v>AZ$16</v>
      </c>
      <c r="BA1739" s="179" t="str">
        <f t="shared" si="2736"/>
        <v>BA$16</v>
      </c>
      <c r="BB1739" s="179" t="str">
        <f t="shared" si="2736"/>
        <v>BB$16</v>
      </c>
      <c r="BC1739" s="179" t="str">
        <f t="shared" si="2736"/>
        <v>BC$16</v>
      </c>
      <c r="BD1739" s="179" t="str">
        <f t="shared" si="2736"/>
        <v>BD$16</v>
      </c>
      <c r="BE1739" s="179" t="str">
        <f t="shared" si="2736"/>
        <v>BE$16</v>
      </c>
      <c r="BF1739" s="179" t="str">
        <f t="shared" si="2736"/>
        <v>BF$16</v>
      </c>
      <c r="BG1739" s="179" t="str">
        <f t="shared" si="2736"/>
        <v>BG$16</v>
      </c>
      <c r="BH1739" s="179" t="str">
        <f t="shared" si="2736"/>
        <v>BH$16</v>
      </c>
      <c r="BI1739" s="179" t="str">
        <f t="shared" si="2736"/>
        <v>BI$16</v>
      </c>
      <c r="BJ1739" s="179" t="str">
        <f t="shared" si="2736"/>
        <v>BJ$16</v>
      </c>
      <c r="BK1739" s="179" t="str">
        <f t="shared" si="2736"/>
        <v>BK$16</v>
      </c>
      <c r="BL1739" s="179" t="str">
        <f t="shared" si="2736"/>
        <v>BL$16</v>
      </c>
      <c r="BM1739" s="179" t="str">
        <f t="shared" si="2736"/>
        <v>BM$16</v>
      </c>
      <c r="BN1739" s="179" t="str">
        <f t="shared" si="2736"/>
        <v>BN$16</v>
      </c>
      <c r="BO1739" s="179" t="str">
        <f t="shared" si="2736"/>
        <v>BO$16</v>
      </c>
      <c r="BP1739" s="179" t="str">
        <f t="shared" si="2736"/>
        <v>BP$16</v>
      </c>
      <c r="BQ1739" s="179" t="str">
        <f t="shared" si="2736"/>
        <v>BQ$16</v>
      </c>
      <c r="BR1739" s="179" t="str">
        <f t="shared" si="2736"/>
        <v>BR$16</v>
      </c>
      <c r="BS1739" s="179" t="str">
        <f t="shared" si="2736"/>
        <v>BS$16</v>
      </c>
      <c r="BT1739" s="179" t="str">
        <f t="shared" si="2736"/>
        <v>BT$16</v>
      </c>
      <c r="BU1739" s="179" t="str">
        <f t="shared" si="2736"/>
        <v>BU$16</v>
      </c>
      <c r="BV1739" s="179" t="str">
        <f t="shared" si="2736"/>
        <v>BV$16</v>
      </c>
      <c r="BW1739" s="179" t="str">
        <f t="shared" si="2736"/>
        <v>BW$16</v>
      </c>
      <c r="BX1739" s="179" t="str">
        <f t="shared" si="2736"/>
        <v>BX$16</v>
      </c>
      <c r="BY1739" s="179" t="str">
        <f t="shared" si="2736"/>
        <v>BY$16</v>
      </c>
      <c r="BZ1739" s="179" t="str">
        <f t="shared" si="2736"/>
        <v>BZ$16</v>
      </c>
      <c r="CA1739" s="179" t="str">
        <f t="shared" si="2736"/>
        <v>CA$16</v>
      </c>
      <c r="CB1739" s="179" t="str">
        <f t="shared" si="2736"/>
        <v>CB$16</v>
      </c>
      <c r="CC1739" s="179" t="str">
        <f t="shared" si="2736"/>
        <v>CC$16</v>
      </c>
      <c r="CD1739" s="179" t="str">
        <f t="shared" si="2736"/>
        <v>CD$16</v>
      </c>
      <c r="CE1739" s="179" t="str">
        <f t="shared" ref="CE1739:CL1748" si="2737">CE1727</f>
        <v>CE$16</v>
      </c>
      <c r="CF1739" s="179" t="str">
        <f t="shared" si="2737"/>
        <v>CF$16</v>
      </c>
      <c r="CG1739" s="179" t="str">
        <f t="shared" si="2737"/>
        <v>CG$16</v>
      </c>
      <c r="CH1739" s="179" t="str">
        <f t="shared" si="2737"/>
        <v>CH$16</v>
      </c>
      <c r="CI1739" s="179" t="str">
        <f t="shared" si="2737"/>
        <v>CI$16</v>
      </c>
      <c r="CJ1739" s="179" t="str">
        <f t="shared" si="2737"/>
        <v>CJ$16</v>
      </c>
      <c r="CK1739" s="179" t="str">
        <f t="shared" si="2737"/>
        <v>CK$16</v>
      </c>
      <c r="CL1739" s="179" t="str">
        <f t="shared" si="2737"/>
        <v>CL$16</v>
      </c>
      <c r="CO1739" s="179" t="str">
        <f t="shared" ref="CO1739:DL1748" si="2738">CO1727</f>
        <v>CO$16</v>
      </c>
      <c r="CP1739" s="179" t="str">
        <f t="shared" si="2738"/>
        <v>CP$16</v>
      </c>
      <c r="CQ1739" s="179" t="str">
        <f t="shared" si="2738"/>
        <v>CQ$16</v>
      </c>
      <c r="CR1739" s="179" t="str">
        <f t="shared" si="2738"/>
        <v>CR$16</v>
      </c>
      <c r="CS1739" s="179" t="str">
        <f t="shared" si="2738"/>
        <v>CS$16</v>
      </c>
      <c r="CT1739" s="179" t="str">
        <f t="shared" si="2738"/>
        <v>CT$16</v>
      </c>
      <c r="CU1739" s="179" t="str">
        <f t="shared" si="2738"/>
        <v>CU$16</v>
      </c>
      <c r="CV1739" s="179" t="str">
        <f t="shared" si="2738"/>
        <v>CV$16</v>
      </c>
      <c r="CW1739" s="179" t="str">
        <f t="shared" si="2738"/>
        <v>CW$16</v>
      </c>
      <c r="CX1739" s="179" t="str">
        <f t="shared" si="2738"/>
        <v>CX$16</v>
      </c>
      <c r="CY1739" s="179" t="str">
        <f t="shared" si="2738"/>
        <v>CY$16</v>
      </c>
      <c r="CZ1739" s="179" t="str">
        <f t="shared" si="2738"/>
        <v>CZ$16</v>
      </c>
      <c r="DA1739" s="179" t="str">
        <f t="shared" si="2738"/>
        <v>DA$16</v>
      </c>
      <c r="DB1739" s="179" t="str">
        <f t="shared" si="2738"/>
        <v>DB$16</v>
      </c>
      <c r="DC1739" s="179" t="str">
        <f t="shared" si="2738"/>
        <v>DC$16</v>
      </c>
      <c r="DD1739" s="179" t="str">
        <f t="shared" si="2738"/>
        <v>DD$16</v>
      </c>
      <c r="DE1739" s="179" t="str">
        <f t="shared" si="2738"/>
        <v>DE$16</v>
      </c>
      <c r="DF1739" s="179" t="str">
        <f t="shared" si="2738"/>
        <v>DF$16</v>
      </c>
      <c r="DG1739" s="179" t="str">
        <f t="shared" si="2738"/>
        <v>DG$16</v>
      </c>
      <c r="DH1739" s="179" t="str">
        <f t="shared" si="2738"/>
        <v>DH$16</v>
      </c>
      <c r="DI1739" s="179" t="str">
        <f t="shared" si="2738"/>
        <v>DI$16</v>
      </c>
      <c r="DJ1739" s="179" t="str">
        <f t="shared" si="2738"/>
        <v>DJ$16</v>
      </c>
      <c r="DK1739" s="179" t="str">
        <f t="shared" si="2738"/>
        <v>DK$16</v>
      </c>
      <c r="DL1739" s="179" t="str">
        <f t="shared" si="2738"/>
        <v>DL$16</v>
      </c>
    </row>
    <row r="1740" spans="1:116" x14ac:dyDescent="0.4">
      <c r="B1740" t="s">
        <v>332</v>
      </c>
      <c r="D1740" t="s">
        <v>532</v>
      </c>
      <c r="E1740" s="8" t="str">
        <f t="shared" si="2734"/>
        <v>1740 FCLTA-F</v>
      </c>
      <c r="G1740" s="136" t="str">
        <f>G1728</f>
        <v>Primary volume driver</v>
      </c>
      <c r="H1740" s="12"/>
      <c r="I1740" s="60"/>
      <c r="J1740" s="60"/>
      <c r="K1740" s="15"/>
      <c r="L1740" s="15"/>
      <c r="M1740" s="15"/>
      <c r="N1740" s="15"/>
      <c r="O1740" s="15"/>
      <c r="P1740" s="15"/>
      <c r="R1740" s="15"/>
      <c r="S1740" s="179" t="str">
        <f t="shared" ref="S1740:AX1749" si="2739">S1728</f>
        <v>S$17</v>
      </c>
      <c r="T1740" s="179" t="str">
        <f t="shared" si="2739"/>
        <v>T$17</v>
      </c>
      <c r="U1740" s="179" t="str">
        <f t="shared" si="2739"/>
        <v>U$17</v>
      </c>
      <c r="V1740" s="179" t="str">
        <f t="shared" si="2739"/>
        <v>V$17</v>
      </c>
      <c r="W1740" s="179" t="str">
        <f t="shared" si="2739"/>
        <v>W$17</v>
      </c>
      <c r="X1740" s="179" t="str">
        <f t="shared" si="2739"/>
        <v>X$17</v>
      </c>
      <c r="Y1740" s="179" t="str">
        <f t="shared" si="2739"/>
        <v>Y$17</v>
      </c>
      <c r="Z1740" s="179" t="str">
        <f t="shared" si="2739"/>
        <v>Z$17</v>
      </c>
      <c r="AA1740" s="179" t="str">
        <f t="shared" si="2739"/>
        <v>AA$17</v>
      </c>
      <c r="AB1740" s="179" t="str">
        <f t="shared" si="2739"/>
        <v>AB$17</v>
      </c>
      <c r="AC1740" s="179" t="str">
        <f t="shared" si="2739"/>
        <v>AC$17</v>
      </c>
      <c r="AD1740" s="179" t="str">
        <f t="shared" si="2739"/>
        <v>AD$17</v>
      </c>
      <c r="AE1740" s="179" t="str">
        <f t="shared" si="2739"/>
        <v>AE$17</v>
      </c>
      <c r="AF1740" s="179" t="str">
        <f t="shared" si="2739"/>
        <v>AF$17</v>
      </c>
      <c r="AG1740" s="179" t="str">
        <f t="shared" si="2739"/>
        <v>AG$17</v>
      </c>
      <c r="AH1740" s="179" t="str">
        <f t="shared" si="2739"/>
        <v>AH$17</v>
      </c>
      <c r="AI1740" s="179" t="str">
        <f t="shared" si="2739"/>
        <v>AI$17</v>
      </c>
      <c r="AJ1740" s="179" t="str">
        <f t="shared" si="2739"/>
        <v>AJ$17</v>
      </c>
      <c r="AK1740" s="179" t="str">
        <f t="shared" si="2739"/>
        <v>AK$17</v>
      </c>
      <c r="AL1740" s="179" t="str">
        <f t="shared" si="2739"/>
        <v>AL$17</v>
      </c>
      <c r="AM1740" s="179" t="str">
        <f t="shared" si="2739"/>
        <v>AM$17</v>
      </c>
      <c r="AN1740" s="179" t="str">
        <f t="shared" si="2739"/>
        <v>AN$17</v>
      </c>
      <c r="AO1740" s="179" t="str">
        <f t="shared" si="2739"/>
        <v>AO$17</v>
      </c>
      <c r="AP1740" s="179" t="str">
        <f t="shared" si="2739"/>
        <v>AP$17</v>
      </c>
      <c r="AQ1740" s="179" t="str">
        <f t="shared" si="2739"/>
        <v>AQ$17</v>
      </c>
      <c r="AR1740" s="179" t="str">
        <f t="shared" si="2739"/>
        <v>AR$17</v>
      </c>
      <c r="AS1740" s="179" t="str">
        <f t="shared" si="2739"/>
        <v>AS$17</v>
      </c>
      <c r="AT1740" s="179" t="str">
        <f t="shared" si="2739"/>
        <v>AT$17</v>
      </c>
      <c r="AU1740" s="179" t="str">
        <f t="shared" si="2739"/>
        <v>AU$17</v>
      </c>
      <c r="AV1740" s="179" t="str">
        <f t="shared" si="2739"/>
        <v>AV$17</v>
      </c>
      <c r="AW1740" s="179" t="str">
        <f t="shared" si="2739"/>
        <v>AW$17</v>
      </c>
      <c r="AX1740" s="179" t="str">
        <f t="shared" si="2739"/>
        <v>AX$17</v>
      </c>
      <c r="AY1740" s="179" t="str">
        <f t="shared" ref="AY1740:CD1749" si="2740">AY1728</f>
        <v>AY$17</v>
      </c>
      <c r="AZ1740" s="179" t="str">
        <f t="shared" si="2740"/>
        <v>AZ$17</v>
      </c>
      <c r="BA1740" s="179" t="str">
        <f t="shared" si="2740"/>
        <v>BA$17</v>
      </c>
      <c r="BB1740" s="179" t="str">
        <f t="shared" si="2740"/>
        <v>BB$17</v>
      </c>
      <c r="BC1740" s="179" t="str">
        <f t="shared" si="2740"/>
        <v>BC$17</v>
      </c>
      <c r="BD1740" s="179" t="str">
        <f t="shared" si="2740"/>
        <v>BD$17</v>
      </c>
      <c r="BE1740" s="179" t="str">
        <f t="shared" si="2740"/>
        <v>BE$17</v>
      </c>
      <c r="BF1740" s="179" t="str">
        <f t="shared" si="2740"/>
        <v>BF$17</v>
      </c>
      <c r="BG1740" s="179" t="str">
        <f t="shared" si="2740"/>
        <v>BG$17</v>
      </c>
      <c r="BH1740" s="179" t="str">
        <f t="shared" si="2740"/>
        <v>BH$17</v>
      </c>
      <c r="BI1740" s="179" t="str">
        <f t="shared" si="2740"/>
        <v>BI$17</v>
      </c>
      <c r="BJ1740" s="179" t="str">
        <f t="shared" si="2740"/>
        <v>BJ$17</v>
      </c>
      <c r="BK1740" s="179" t="str">
        <f t="shared" si="2740"/>
        <v>BK$17</v>
      </c>
      <c r="BL1740" s="179" t="str">
        <f t="shared" si="2740"/>
        <v>BL$17</v>
      </c>
      <c r="BM1740" s="179" t="str">
        <f t="shared" si="2740"/>
        <v>BM$17</v>
      </c>
      <c r="BN1740" s="179" t="str">
        <f t="shared" si="2740"/>
        <v>BN$17</v>
      </c>
      <c r="BO1740" s="179" t="str">
        <f t="shared" si="2740"/>
        <v>BO$17</v>
      </c>
      <c r="BP1740" s="179" t="str">
        <f t="shared" si="2740"/>
        <v>BP$17</v>
      </c>
      <c r="BQ1740" s="179" t="str">
        <f t="shared" si="2740"/>
        <v>BQ$17</v>
      </c>
      <c r="BR1740" s="179" t="str">
        <f t="shared" si="2740"/>
        <v>BR$17</v>
      </c>
      <c r="BS1740" s="179" t="str">
        <f t="shared" si="2740"/>
        <v>BS$17</v>
      </c>
      <c r="BT1740" s="179" t="str">
        <f t="shared" si="2740"/>
        <v>BT$17</v>
      </c>
      <c r="BU1740" s="179" t="str">
        <f t="shared" si="2740"/>
        <v>BU$17</v>
      </c>
      <c r="BV1740" s="179" t="str">
        <f t="shared" si="2740"/>
        <v>BV$17</v>
      </c>
      <c r="BW1740" s="179" t="str">
        <f t="shared" si="2740"/>
        <v>BW$17</v>
      </c>
      <c r="BX1740" s="179" t="str">
        <f t="shared" si="2740"/>
        <v>BX$17</v>
      </c>
      <c r="BY1740" s="179" t="str">
        <f t="shared" si="2740"/>
        <v>BY$17</v>
      </c>
      <c r="BZ1740" s="179" t="str">
        <f t="shared" si="2740"/>
        <v>BZ$17</v>
      </c>
      <c r="CA1740" s="179" t="str">
        <f t="shared" si="2740"/>
        <v>CA$17</v>
      </c>
      <c r="CB1740" s="179" t="str">
        <f t="shared" si="2740"/>
        <v>CB$17</v>
      </c>
      <c r="CC1740" s="179" t="str">
        <f t="shared" si="2740"/>
        <v>CC$17</v>
      </c>
      <c r="CD1740" s="179" t="str">
        <f t="shared" si="2740"/>
        <v>CD$17</v>
      </c>
      <c r="CE1740" s="179" t="str">
        <f t="shared" ref="CE1740:CL1749" si="2741">CE1728</f>
        <v>CE$17</v>
      </c>
      <c r="CF1740" s="179" t="str">
        <f t="shared" si="2741"/>
        <v>CF$17</v>
      </c>
      <c r="CG1740" s="179" t="str">
        <f t="shared" si="2741"/>
        <v>CG$17</v>
      </c>
      <c r="CH1740" s="179" t="str">
        <f t="shared" si="2741"/>
        <v>CH$17</v>
      </c>
      <c r="CI1740" s="179" t="str">
        <f t="shared" si="2741"/>
        <v>CI$17</v>
      </c>
      <c r="CJ1740" s="179" t="str">
        <f t="shared" si="2741"/>
        <v>CJ$17</v>
      </c>
      <c r="CK1740" s="179" t="str">
        <f t="shared" si="2741"/>
        <v>CK$17</v>
      </c>
      <c r="CL1740" s="179" t="str">
        <f t="shared" si="2741"/>
        <v>CL$17</v>
      </c>
      <c r="CN1740" s="60"/>
      <c r="CO1740" s="179" t="str">
        <f t="shared" ref="CO1740:DL1749" si="2742">CO1728</f>
        <v>CO$17</v>
      </c>
      <c r="CP1740" s="179" t="str">
        <f t="shared" si="2742"/>
        <v>CP$17</v>
      </c>
      <c r="CQ1740" s="179" t="str">
        <f t="shared" si="2742"/>
        <v>CQ$17</v>
      </c>
      <c r="CR1740" s="179" t="str">
        <f t="shared" si="2742"/>
        <v>CR$17</v>
      </c>
      <c r="CS1740" s="179" t="str">
        <f t="shared" si="2742"/>
        <v>CS$17</v>
      </c>
      <c r="CT1740" s="179" t="str">
        <f t="shared" si="2742"/>
        <v>CT$17</v>
      </c>
      <c r="CU1740" s="179" t="str">
        <f t="shared" si="2742"/>
        <v>CU$17</v>
      </c>
      <c r="CV1740" s="179" t="str">
        <f t="shared" si="2742"/>
        <v>CV$17</v>
      </c>
      <c r="CW1740" s="179" t="str">
        <f t="shared" si="2742"/>
        <v>CW$17</v>
      </c>
      <c r="CX1740" s="179" t="str">
        <f t="shared" si="2742"/>
        <v>CX$17</v>
      </c>
      <c r="CY1740" s="179" t="str">
        <f t="shared" si="2742"/>
        <v>CY$17</v>
      </c>
      <c r="CZ1740" s="179" t="str">
        <f t="shared" si="2742"/>
        <v>CZ$17</v>
      </c>
      <c r="DA1740" s="179" t="str">
        <f t="shared" si="2742"/>
        <v>DA$17</v>
      </c>
      <c r="DB1740" s="179" t="str">
        <f t="shared" si="2742"/>
        <v>DB$17</v>
      </c>
      <c r="DC1740" s="179" t="str">
        <f t="shared" si="2742"/>
        <v>DC$17</v>
      </c>
      <c r="DD1740" s="179" t="str">
        <f t="shared" si="2742"/>
        <v>DD$17</v>
      </c>
      <c r="DE1740" s="179" t="str">
        <f t="shared" si="2742"/>
        <v>DE$17</v>
      </c>
      <c r="DF1740" s="179" t="str">
        <f t="shared" si="2742"/>
        <v>DF$17</v>
      </c>
      <c r="DG1740" s="179" t="str">
        <f t="shared" si="2742"/>
        <v>DG$17</v>
      </c>
      <c r="DH1740" s="179" t="str">
        <f t="shared" si="2742"/>
        <v>DH$17</v>
      </c>
      <c r="DI1740" s="179" t="str">
        <f t="shared" si="2742"/>
        <v>DI$17</v>
      </c>
      <c r="DJ1740" s="179" t="str">
        <f t="shared" si="2742"/>
        <v>DJ$17</v>
      </c>
      <c r="DK1740" s="179" t="str">
        <f t="shared" si="2742"/>
        <v>DK$17</v>
      </c>
      <c r="DL1740" s="179" t="str">
        <f t="shared" si="2742"/>
        <v>DL$17</v>
      </c>
    </row>
    <row r="1741" spans="1:116" x14ac:dyDescent="0.4">
      <c r="B1741" t="s">
        <v>332</v>
      </c>
      <c r="D1741" t="s">
        <v>532</v>
      </c>
      <c r="E1741" s="8" t="str">
        <f t="shared" si="2734"/>
        <v>1741 FCLTA-F</v>
      </c>
      <c r="G1741" s="191" t="str">
        <f>G1733</f>
        <v>Fixed constant current asset:</v>
      </c>
      <c r="H1741" s="12"/>
      <c r="I1741" s="60"/>
      <c r="J1741" s="60"/>
      <c r="K1741" s="15"/>
      <c r="L1741" s="15"/>
      <c r="M1741" s="15"/>
      <c r="N1741" s="15"/>
      <c r="O1741" s="15"/>
      <c r="P1741" s="15"/>
      <c r="R1741" s="15"/>
      <c r="S1741" s="179">
        <f t="shared" ref="S1741:AX1750" si="2743">S1729</f>
        <v>0</v>
      </c>
      <c r="T1741" s="179">
        <f t="shared" si="2743"/>
        <v>0</v>
      </c>
      <c r="U1741" s="179">
        <f t="shared" si="2743"/>
        <v>0</v>
      </c>
      <c r="V1741" s="179">
        <f t="shared" si="2743"/>
        <v>0</v>
      </c>
      <c r="W1741" s="179">
        <f t="shared" si="2743"/>
        <v>0</v>
      </c>
      <c r="X1741" s="179">
        <f t="shared" si="2743"/>
        <v>0</v>
      </c>
      <c r="Y1741" s="179">
        <f t="shared" si="2743"/>
        <v>0</v>
      </c>
      <c r="Z1741" s="179">
        <f t="shared" si="2743"/>
        <v>0</v>
      </c>
      <c r="AA1741" s="179">
        <f t="shared" si="2743"/>
        <v>0</v>
      </c>
      <c r="AB1741" s="179">
        <f t="shared" si="2743"/>
        <v>0</v>
      </c>
      <c r="AC1741" s="179">
        <f t="shared" si="2743"/>
        <v>0</v>
      </c>
      <c r="AD1741" s="179">
        <f t="shared" si="2743"/>
        <v>0</v>
      </c>
      <c r="AE1741" s="179">
        <f t="shared" si="2743"/>
        <v>0</v>
      </c>
      <c r="AF1741" s="179">
        <f t="shared" si="2743"/>
        <v>0</v>
      </c>
      <c r="AG1741" s="179">
        <f t="shared" si="2743"/>
        <v>0</v>
      </c>
      <c r="AH1741" s="179">
        <f t="shared" si="2743"/>
        <v>0</v>
      </c>
      <c r="AI1741" s="179">
        <f t="shared" si="2743"/>
        <v>0</v>
      </c>
      <c r="AJ1741" s="179">
        <f t="shared" si="2743"/>
        <v>0</v>
      </c>
      <c r="AK1741" s="179">
        <f t="shared" si="2743"/>
        <v>0</v>
      </c>
      <c r="AL1741" s="179">
        <f t="shared" si="2743"/>
        <v>0</v>
      </c>
      <c r="AM1741" s="179">
        <f t="shared" si="2743"/>
        <v>0</v>
      </c>
      <c r="AN1741" s="179">
        <f t="shared" si="2743"/>
        <v>0</v>
      </c>
      <c r="AO1741" s="179">
        <f t="shared" si="2743"/>
        <v>0</v>
      </c>
      <c r="AP1741" s="179">
        <f t="shared" si="2743"/>
        <v>0</v>
      </c>
      <c r="AQ1741" s="179">
        <f t="shared" si="2743"/>
        <v>0</v>
      </c>
      <c r="AR1741" s="179">
        <f t="shared" si="2743"/>
        <v>0</v>
      </c>
      <c r="AS1741" s="179">
        <f t="shared" si="2743"/>
        <v>0</v>
      </c>
      <c r="AT1741" s="179">
        <f t="shared" si="2743"/>
        <v>0</v>
      </c>
      <c r="AU1741" s="179">
        <f t="shared" si="2743"/>
        <v>0</v>
      </c>
      <c r="AV1741" s="179">
        <f t="shared" si="2743"/>
        <v>0</v>
      </c>
      <c r="AW1741" s="179">
        <f t="shared" si="2743"/>
        <v>0</v>
      </c>
      <c r="AX1741" s="179">
        <f t="shared" si="2743"/>
        <v>0</v>
      </c>
      <c r="AY1741" s="179">
        <f t="shared" ref="AY1741:CD1750" si="2744">AY1729</f>
        <v>0</v>
      </c>
      <c r="AZ1741" s="179">
        <f t="shared" si="2744"/>
        <v>0</v>
      </c>
      <c r="BA1741" s="179">
        <f t="shared" si="2744"/>
        <v>0</v>
      </c>
      <c r="BB1741" s="179">
        <f t="shared" si="2744"/>
        <v>0</v>
      </c>
      <c r="BC1741" s="179">
        <f t="shared" si="2744"/>
        <v>0</v>
      </c>
      <c r="BD1741" s="179">
        <f t="shared" si="2744"/>
        <v>0</v>
      </c>
      <c r="BE1741" s="179">
        <f t="shared" si="2744"/>
        <v>0</v>
      </c>
      <c r="BF1741" s="179">
        <f t="shared" si="2744"/>
        <v>0</v>
      </c>
      <c r="BG1741" s="179">
        <f t="shared" si="2744"/>
        <v>0</v>
      </c>
      <c r="BH1741" s="179">
        <f t="shared" si="2744"/>
        <v>0</v>
      </c>
      <c r="BI1741" s="179">
        <f t="shared" si="2744"/>
        <v>0</v>
      </c>
      <c r="BJ1741" s="179">
        <f t="shared" si="2744"/>
        <v>0</v>
      </c>
      <c r="BK1741" s="179">
        <f t="shared" si="2744"/>
        <v>0</v>
      </c>
      <c r="BL1741" s="179">
        <f t="shared" si="2744"/>
        <v>0</v>
      </c>
      <c r="BM1741" s="179">
        <f t="shared" si="2744"/>
        <v>0</v>
      </c>
      <c r="BN1741" s="179">
        <f t="shared" si="2744"/>
        <v>0</v>
      </c>
      <c r="BO1741" s="179">
        <f t="shared" si="2744"/>
        <v>0</v>
      </c>
      <c r="BP1741" s="179">
        <f t="shared" si="2744"/>
        <v>0</v>
      </c>
      <c r="BQ1741" s="179">
        <f t="shared" si="2744"/>
        <v>0</v>
      </c>
      <c r="BR1741" s="179">
        <f t="shared" si="2744"/>
        <v>0</v>
      </c>
      <c r="BS1741" s="179">
        <f t="shared" si="2744"/>
        <v>0</v>
      </c>
      <c r="BT1741" s="179">
        <f t="shared" si="2744"/>
        <v>0</v>
      </c>
      <c r="BU1741" s="179">
        <f t="shared" si="2744"/>
        <v>0</v>
      </c>
      <c r="BV1741" s="179">
        <f t="shared" si="2744"/>
        <v>0</v>
      </c>
      <c r="BW1741" s="179">
        <f t="shared" si="2744"/>
        <v>0</v>
      </c>
      <c r="BX1741" s="179">
        <f t="shared" si="2744"/>
        <v>0</v>
      </c>
      <c r="BY1741" s="179">
        <f t="shared" si="2744"/>
        <v>0</v>
      </c>
      <c r="BZ1741" s="179">
        <f t="shared" si="2744"/>
        <v>0</v>
      </c>
      <c r="CA1741" s="179">
        <f t="shared" si="2744"/>
        <v>0</v>
      </c>
      <c r="CB1741" s="179">
        <f t="shared" si="2744"/>
        <v>0</v>
      </c>
      <c r="CC1741" s="179">
        <f t="shared" si="2744"/>
        <v>0</v>
      </c>
      <c r="CD1741" s="179">
        <f t="shared" si="2744"/>
        <v>0</v>
      </c>
      <c r="CE1741" s="179">
        <f t="shared" ref="CE1741:CL1750" si="2745">CE1729</f>
        <v>0</v>
      </c>
      <c r="CF1741" s="179">
        <f t="shared" si="2745"/>
        <v>0</v>
      </c>
      <c r="CG1741" s="179">
        <f t="shared" si="2745"/>
        <v>0</v>
      </c>
      <c r="CH1741" s="179">
        <f t="shared" si="2745"/>
        <v>0</v>
      </c>
      <c r="CI1741" s="179">
        <f t="shared" si="2745"/>
        <v>0</v>
      </c>
      <c r="CJ1741" s="179">
        <f t="shared" si="2745"/>
        <v>0</v>
      </c>
      <c r="CK1741" s="179">
        <f t="shared" si="2745"/>
        <v>0</v>
      </c>
      <c r="CL1741" s="179">
        <f t="shared" si="2745"/>
        <v>0</v>
      </c>
      <c r="CN1741" s="60"/>
      <c r="CO1741" s="179">
        <f t="shared" ref="CO1741:DL1750" si="2746">CO1729</f>
        <v>0</v>
      </c>
      <c r="CP1741" s="179">
        <f t="shared" si="2746"/>
        <v>0</v>
      </c>
      <c r="CQ1741" s="179">
        <f t="shared" si="2746"/>
        <v>0</v>
      </c>
      <c r="CR1741" s="179">
        <f t="shared" si="2746"/>
        <v>0</v>
      </c>
      <c r="CS1741" s="179">
        <f t="shared" si="2746"/>
        <v>0</v>
      </c>
      <c r="CT1741" s="179">
        <f t="shared" si="2746"/>
        <v>0</v>
      </c>
      <c r="CU1741" s="179">
        <f t="shared" si="2746"/>
        <v>0</v>
      </c>
      <c r="CV1741" s="179">
        <f t="shared" si="2746"/>
        <v>0</v>
      </c>
      <c r="CW1741" s="179">
        <f t="shared" si="2746"/>
        <v>0</v>
      </c>
      <c r="CX1741" s="179">
        <f t="shared" si="2746"/>
        <v>0</v>
      </c>
      <c r="CY1741" s="179">
        <f t="shared" si="2746"/>
        <v>0</v>
      </c>
      <c r="CZ1741" s="179">
        <f t="shared" si="2746"/>
        <v>0</v>
      </c>
      <c r="DA1741" s="179">
        <f t="shared" si="2746"/>
        <v>0</v>
      </c>
      <c r="DB1741" s="179">
        <f t="shared" si="2746"/>
        <v>0</v>
      </c>
      <c r="DC1741" s="179">
        <f t="shared" si="2746"/>
        <v>0</v>
      </c>
      <c r="DD1741" s="179">
        <f t="shared" si="2746"/>
        <v>0</v>
      </c>
      <c r="DE1741" s="179">
        <f t="shared" si="2746"/>
        <v>0</v>
      </c>
      <c r="DF1741" s="179">
        <f t="shared" si="2746"/>
        <v>0</v>
      </c>
      <c r="DG1741" s="179">
        <f t="shared" si="2746"/>
        <v>0</v>
      </c>
      <c r="DH1741" s="179">
        <f t="shared" si="2746"/>
        <v>0</v>
      </c>
      <c r="DI1741" s="179">
        <f t="shared" si="2746"/>
        <v>0</v>
      </c>
      <c r="DJ1741" s="179">
        <f t="shared" si="2746"/>
        <v>0</v>
      </c>
      <c r="DK1741" s="179">
        <f t="shared" si="2746"/>
        <v>0</v>
      </c>
      <c r="DL1741" s="179">
        <f t="shared" si="2746"/>
        <v>0</v>
      </c>
    </row>
    <row r="1742" spans="1:116" x14ac:dyDescent="0.4">
      <c r="B1742" t="s">
        <v>332</v>
      </c>
      <c r="D1742" t="s">
        <v>532</v>
      </c>
      <c r="E1742" s="8" t="str">
        <f t="shared" si="2734"/>
        <v>1742 FCLTA-F</v>
      </c>
      <c r="G1742" s="241" t="str">
        <f>IFERROR(SUBSTITUTE(TRIM(MID(G1733, SEARCH("-", G1733) + 1, LEN(G1733))),":",""),"no unit")</f>
        <v>no unit</v>
      </c>
      <c r="H1742" s="12"/>
      <c r="I1742" s="60"/>
      <c r="J1742" s="60"/>
      <c r="K1742" s="15"/>
      <c r="L1742" s="15"/>
      <c r="M1742" s="15"/>
      <c r="N1742" s="15"/>
      <c r="O1742" s="15"/>
      <c r="P1742" s="15"/>
      <c r="R1742" s="15"/>
      <c r="S1742" s="179"/>
      <c r="T1742" s="179"/>
      <c r="U1742" s="179"/>
      <c r="V1742" s="179"/>
      <c r="W1742" s="179"/>
      <c r="X1742" s="179"/>
      <c r="Y1742" s="179"/>
      <c r="Z1742" s="179"/>
      <c r="AA1742" s="179"/>
      <c r="AB1742" s="179"/>
      <c r="AC1742" s="179"/>
      <c r="AD1742" s="179"/>
      <c r="AE1742" s="179"/>
      <c r="AF1742" s="179"/>
      <c r="AG1742" s="179"/>
      <c r="AH1742" s="179"/>
      <c r="AI1742" s="179"/>
      <c r="AJ1742" s="179"/>
      <c r="AK1742" s="179"/>
      <c r="AL1742" s="179"/>
      <c r="AM1742" s="179"/>
      <c r="AN1742" s="179"/>
      <c r="AO1742" s="179"/>
      <c r="AP1742" s="179"/>
      <c r="AQ1742" s="179"/>
      <c r="AR1742" s="179"/>
      <c r="AS1742" s="179"/>
      <c r="AT1742" s="179"/>
      <c r="AU1742" s="179"/>
      <c r="AV1742" s="179"/>
      <c r="AW1742" s="179"/>
      <c r="AX1742" s="179"/>
      <c r="AY1742" s="179"/>
      <c r="AZ1742" s="179"/>
      <c r="BA1742" s="179"/>
      <c r="BB1742" s="179"/>
      <c r="BC1742" s="179"/>
      <c r="BD1742" s="179"/>
      <c r="BE1742" s="179"/>
      <c r="BF1742" s="179"/>
      <c r="BG1742" s="179"/>
      <c r="BH1742" s="179"/>
      <c r="BI1742" s="179"/>
      <c r="BJ1742" s="179"/>
      <c r="BK1742" s="179"/>
      <c r="BL1742" s="179"/>
      <c r="BM1742" s="179"/>
      <c r="BN1742" s="179"/>
      <c r="BO1742" s="179"/>
      <c r="BP1742" s="179"/>
      <c r="BQ1742" s="179"/>
      <c r="BR1742" s="179"/>
      <c r="BS1742" s="179"/>
      <c r="BT1742" s="179"/>
      <c r="BU1742" s="179"/>
      <c r="BV1742" s="179"/>
      <c r="BW1742" s="179"/>
      <c r="BX1742" s="179"/>
      <c r="BY1742" s="179"/>
      <c r="BZ1742" s="179"/>
      <c r="CA1742" s="179"/>
      <c r="CB1742" s="179"/>
      <c r="CC1742" s="179"/>
      <c r="CD1742" s="179"/>
      <c r="CE1742" s="179"/>
      <c r="CF1742" s="179"/>
      <c r="CG1742" s="179"/>
      <c r="CH1742" s="179"/>
      <c r="CI1742" s="179"/>
      <c r="CJ1742" s="179"/>
      <c r="CK1742" s="179"/>
      <c r="CL1742" s="179"/>
      <c r="CN1742" s="60"/>
      <c r="CO1742" s="179"/>
      <c r="CP1742" s="179"/>
      <c r="CQ1742" s="179"/>
      <c r="CR1742" s="179"/>
      <c r="CS1742" s="179"/>
      <c r="CT1742" s="179"/>
      <c r="CU1742" s="179"/>
      <c r="CV1742" s="179"/>
      <c r="CW1742" s="179"/>
      <c r="CX1742" s="179"/>
      <c r="CY1742" s="179"/>
      <c r="CZ1742" s="179"/>
      <c r="DA1742" s="179"/>
      <c r="DB1742" s="179"/>
      <c r="DC1742" s="179"/>
      <c r="DD1742" s="179"/>
      <c r="DE1742" s="179"/>
      <c r="DF1742" s="179"/>
      <c r="DG1742" s="179"/>
      <c r="DH1742" s="179"/>
      <c r="DI1742" s="179"/>
      <c r="DJ1742" s="179"/>
      <c r="DK1742" s="179"/>
      <c r="DL1742" s="179"/>
    </row>
    <row r="1743" spans="1:116" x14ac:dyDescent="0.4">
      <c r="B1743" t="s">
        <v>332</v>
      </c>
      <c r="D1743" t="s">
        <v>532</v>
      </c>
      <c r="E1743" s="8" t="str">
        <f t="shared" si="2734"/>
        <v>1743 FCLTA-F</v>
      </c>
      <c r="G1743" s="136" t="str">
        <f>G1731</f>
        <v>Secondary revenue driver</v>
      </c>
      <c r="H1743" s="12"/>
      <c r="I1743" s="60"/>
      <c r="J1743" s="60"/>
      <c r="K1743" s="15"/>
      <c r="L1743" s="15"/>
      <c r="M1743" s="15"/>
      <c r="N1743" s="15"/>
      <c r="O1743" s="15"/>
      <c r="P1743" s="15"/>
      <c r="R1743" s="15"/>
      <c r="S1743" s="4" t="str">
        <f t="shared" ref="S1743:AX1752" si="2747">ADDRESS(ROW(S1734),COLUMN(S1734),2)</f>
        <v>S$1734</v>
      </c>
      <c r="T1743" s="4" t="str">
        <f t="shared" si="2747"/>
        <v>T$1734</v>
      </c>
      <c r="U1743" s="4" t="str">
        <f t="shared" si="2747"/>
        <v>U$1734</v>
      </c>
      <c r="V1743" s="4" t="str">
        <f t="shared" si="2747"/>
        <v>V$1734</v>
      </c>
      <c r="W1743" s="4" t="str">
        <f t="shared" si="2747"/>
        <v>W$1734</v>
      </c>
      <c r="X1743" s="4" t="str">
        <f t="shared" si="2747"/>
        <v>X$1734</v>
      </c>
      <c r="Y1743" s="4" t="str">
        <f t="shared" si="2747"/>
        <v>Y$1734</v>
      </c>
      <c r="Z1743" s="4" t="str">
        <f t="shared" si="2747"/>
        <v>Z$1734</v>
      </c>
      <c r="AA1743" s="4" t="str">
        <f t="shared" si="2747"/>
        <v>AA$1734</v>
      </c>
      <c r="AB1743" s="4" t="str">
        <f t="shared" si="2747"/>
        <v>AB$1734</v>
      </c>
      <c r="AC1743" s="4" t="str">
        <f t="shared" si="2747"/>
        <v>AC$1734</v>
      </c>
      <c r="AD1743" s="4" t="str">
        <f t="shared" si="2747"/>
        <v>AD$1734</v>
      </c>
      <c r="AE1743" s="4" t="str">
        <f t="shared" si="2747"/>
        <v>AE$1734</v>
      </c>
      <c r="AF1743" s="4" t="str">
        <f t="shared" si="2747"/>
        <v>AF$1734</v>
      </c>
      <c r="AG1743" s="4" t="str">
        <f t="shared" si="2747"/>
        <v>AG$1734</v>
      </c>
      <c r="AH1743" s="4" t="str">
        <f t="shared" si="2747"/>
        <v>AH$1734</v>
      </c>
      <c r="AI1743" s="4" t="str">
        <f t="shared" si="2747"/>
        <v>AI$1734</v>
      </c>
      <c r="AJ1743" s="4" t="str">
        <f t="shared" si="2747"/>
        <v>AJ$1734</v>
      </c>
      <c r="AK1743" s="4" t="str">
        <f t="shared" si="2747"/>
        <v>AK$1734</v>
      </c>
      <c r="AL1743" s="4" t="str">
        <f t="shared" si="2747"/>
        <v>AL$1734</v>
      </c>
      <c r="AM1743" s="4" t="str">
        <f t="shared" si="2747"/>
        <v>AM$1734</v>
      </c>
      <c r="AN1743" s="4" t="str">
        <f t="shared" si="2747"/>
        <v>AN$1734</v>
      </c>
      <c r="AO1743" s="4" t="str">
        <f t="shared" si="2747"/>
        <v>AO$1734</v>
      </c>
      <c r="AP1743" s="4" t="str">
        <f t="shared" si="2747"/>
        <v>AP$1734</v>
      </c>
      <c r="AQ1743" s="4" t="str">
        <f t="shared" si="2747"/>
        <v>AQ$1734</v>
      </c>
      <c r="AR1743" s="4" t="str">
        <f t="shared" si="2747"/>
        <v>AR$1734</v>
      </c>
      <c r="AS1743" s="4" t="str">
        <f t="shared" si="2747"/>
        <v>AS$1734</v>
      </c>
      <c r="AT1743" s="4" t="str">
        <f t="shared" si="2747"/>
        <v>AT$1734</v>
      </c>
      <c r="AU1743" s="4" t="str">
        <f t="shared" si="2747"/>
        <v>AU$1734</v>
      </c>
      <c r="AV1743" s="4" t="str">
        <f t="shared" si="2747"/>
        <v>AV$1734</v>
      </c>
      <c r="AW1743" s="4" t="str">
        <f t="shared" si="2747"/>
        <v>AW$1734</v>
      </c>
      <c r="AX1743" s="4" t="str">
        <f t="shared" si="2747"/>
        <v>AX$1734</v>
      </c>
      <c r="AY1743" s="4" t="str">
        <f t="shared" ref="AY1743:CD1752" si="2748">ADDRESS(ROW(AY1734),COLUMN(AY1734),2)</f>
        <v>AY$1734</v>
      </c>
      <c r="AZ1743" s="4" t="str">
        <f t="shared" si="2748"/>
        <v>AZ$1734</v>
      </c>
      <c r="BA1743" s="4" t="str">
        <f t="shared" si="2748"/>
        <v>BA$1734</v>
      </c>
      <c r="BB1743" s="4" t="str">
        <f t="shared" si="2748"/>
        <v>BB$1734</v>
      </c>
      <c r="BC1743" s="4" t="str">
        <f t="shared" si="2748"/>
        <v>BC$1734</v>
      </c>
      <c r="BD1743" s="4" t="str">
        <f t="shared" si="2748"/>
        <v>BD$1734</v>
      </c>
      <c r="BE1743" s="4" t="str">
        <f t="shared" si="2748"/>
        <v>BE$1734</v>
      </c>
      <c r="BF1743" s="4" t="str">
        <f t="shared" si="2748"/>
        <v>BF$1734</v>
      </c>
      <c r="BG1743" s="4" t="str">
        <f t="shared" si="2748"/>
        <v>BG$1734</v>
      </c>
      <c r="BH1743" s="4" t="str">
        <f t="shared" si="2748"/>
        <v>BH$1734</v>
      </c>
      <c r="BI1743" s="4" t="str">
        <f t="shared" si="2748"/>
        <v>BI$1734</v>
      </c>
      <c r="BJ1743" s="4" t="str">
        <f t="shared" si="2748"/>
        <v>BJ$1734</v>
      </c>
      <c r="BK1743" s="4" t="str">
        <f t="shared" si="2748"/>
        <v>BK$1734</v>
      </c>
      <c r="BL1743" s="4" t="str">
        <f t="shared" si="2748"/>
        <v>BL$1734</v>
      </c>
      <c r="BM1743" s="4" t="str">
        <f t="shared" si="2748"/>
        <v>BM$1734</v>
      </c>
      <c r="BN1743" s="4" t="str">
        <f t="shared" si="2748"/>
        <v>BN$1734</v>
      </c>
      <c r="BO1743" s="4" t="str">
        <f t="shared" si="2748"/>
        <v>BO$1734</v>
      </c>
      <c r="BP1743" s="4" t="str">
        <f t="shared" si="2748"/>
        <v>BP$1734</v>
      </c>
      <c r="BQ1743" s="4" t="str">
        <f t="shared" si="2748"/>
        <v>BQ$1734</v>
      </c>
      <c r="BR1743" s="4" t="str">
        <f t="shared" si="2748"/>
        <v>BR$1734</v>
      </c>
      <c r="BS1743" s="4" t="str">
        <f t="shared" si="2748"/>
        <v>BS$1734</v>
      </c>
      <c r="BT1743" s="4" t="str">
        <f t="shared" si="2748"/>
        <v>BT$1734</v>
      </c>
      <c r="BU1743" s="4" t="str">
        <f t="shared" si="2748"/>
        <v>BU$1734</v>
      </c>
      <c r="BV1743" s="4" t="str">
        <f t="shared" si="2748"/>
        <v>BV$1734</v>
      </c>
      <c r="BW1743" s="4" t="str">
        <f t="shared" si="2748"/>
        <v>BW$1734</v>
      </c>
      <c r="BX1743" s="4" t="str">
        <f t="shared" si="2748"/>
        <v>BX$1734</v>
      </c>
      <c r="BY1743" s="4" t="str">
        <f t="shared" si="2748"/>
        <v>BY$1734</v>
      </c>
      <c r="BZ1743" s="4" t="str">
        <f t="shared" si="2748"/>
        <v>BZ$1734</v>
      </c>
      <c r="CA1743" s="4" t="str">
        <f t="shared" si="2748"/>
        <v>CA$1734</v>
      </c>
      <c r="CB1743" s="4" t="str">
        <f t="shared" si="2748"/>
        <v>CB$1734</v>
      </c>
      <c r="CC1743" s="4" t="str">
        <f t="shared" si="2748"/>
        <v>CC$1734</v>
      </c>
      <c r="CD1743" s="4" t="str">
        <f t="shared" si="2748"/>
        <v>CD$1734</v>
      </c>
      <c r="CE1743" s="4" t="str">
        <f t="shared" ref="CE1743:CL1752" si="2749">ADDRESS(ROW(CE1734),COLUMN(CE1734),2)</f>
        <v>CE$1734</v>
      </c>
      <c r="CF1743" s="4" t="str">
        <f t="shared" si="2749"/>
        <v>CF$1734</v>
      </c>
      <c r="CG1743" s="4" t="str">
        <f t="shared" si="2749"/>
        <v>CG$1734</v>
      </c>
      <c r="CH1743" s="4" t="str">
        <f t="shared" si="2749"/>
        <v>CH$1734</v>
      </c>
      <c r="CI1743" s="4" t="str">
        <f t="shared" si="2749"/>
        <v>CI$1734</v>
      </c>
      <c r="CJ1743" s="4" t="str">
        <f t="shared" si="2749"/>
        <v>CJ$1734</v>
      </c>
      <c r="CK1743" s="4" t="str">
        <f t="shared" si="2749"/>
        <v>CK$1734</v>
      </c>
      <c r="CL1743" s="4" t="str">
        <f t="shared" si="2749"/>
        <v>CL$1734</v>
      </c>
      <c r="CN1743" s="60"/>
      <c r="CO1743" s="4" t="str">
        <f t="shared" ref="CO1743:DL1752" si="2750">ADDRESS(ROW(CO1734),COLUMN(CO1734),2)</f>
        <v>CO$1734</v>
      </c>
      <c r="CP1743" s="4" t="str">
        <f t="shared" si="2750"/>
        <v>CP$1734</v>
      </c>
      <c r="CQ1743" s="4" t="str">
        <f t="shared" si="2750"/>
        <v>CQ$1734</v>
      </c>
      <c r="CR1743" s="4" t="str">
        <f t="shared" si="2750"/>
        <v>CR$1734</v>
      </c>
      <c r="CS1743" s="4" t="str">
        <f t="shared" si="2750"/>
        <v>CS$1734</v>
      </c>
      <c r="CT1743" s="4" t="str">
        <f t="shared" si="2750"/>
        <v>CT$1734</v>
      </c>
      <c r="CU1743" s="4" t="str">
        <f t="shared" si="2750"/>
        <v>CU$1734</v>
      </c>
      <c r="CV1743" s="4" t="str">
        <f t="shared" si="2750"/>
        <v>CV$1734</v>
      </c>
      <c r="CW1743" s="4" t="str">
        <f t="shared" si="2750"/>
        <v>CW$1734</v>
      </c>
      <c r="CX1743" s="4" t="str">
        <f t="shared" si="2750"/>
        <v>CX$1734</v>
      </c>
      <c r="CY1743" s="4" t="str">
        <f t="shared" si="2750"/>
        <v>CY$1734</v>
      </c>
      <c r="CZ1743" s="4" t="str">
        <f t="shared" si="2750"/>
        <v>CZ$1734</v>
      </c>
      <c r="DA1743" s="4" t="str">
        <f t="shared" si="2750"/>
        <v>DA$1734</v>
      </c>
      <c r="DB1743" s="4" t="str">
        <f t="shared" si="2750"/>
        <v>DB$1734</v>
      </c>
      <c r="DC1743" s="4" t="str">
        <f t="shared" si="2750"/>
        <v>DC$1734</v>
      </c>
      <c r="DD1743" s="4" t="str">
        <f t="shared" si="2750"/>
        <v>DD$1734</v>
      </c>
      <c r="DE1743" s="4" t="str">
        <f t="shared" si="2750"/>
        <v>DE$1734</v>
      </c>
      <c r="DF1743" s="4" t="str">
        <f t="shared" si="2750"/>
        <v>DF$1734</v>
      </c>
      <c r="DG1743" s="4" t="str">
        <f t="shared" si="2750"/>
        <v>DG$1734</v>
      </c>
      <c r="DH1743" s="4" t="str">
        <f t="shared" si="2750"/>
        <v>DH$1734</v>
      </c>
      <c r="DI1743" s="4" t="str">
        <f t="shared" si="2750"/>
        <v>DI$1734</v>
      </c>
      <c r="DJ1743" s="4" t="str">
        <f t="shared" si="2750"/>
        <v>DJ$1734</v>
      </c>
      <c r="DK1743" s="4" t="str">
        <f t="shared" si="2750"/>
        <v>DK$1734</v>
      </c>
      <c r="DL1743" s="4" t="str">
        <f t="shared" si="2750"/>
        <v>DL$1734</v>
      </c>
    </row>
    <row r="1744" spans="1:116" x14ac:dyDescent="0.4">
      <c r="B1744" t="s">
        <v>332</v>
      </c>
      <c r="D1744" t="s">
        <v>532</v>
      </c>
      <c r="E1744" s="8" t="str">
        <f t="shared" si="2734"/>
        <v>1744 FCLTA-F</v>
      </c>
      <c r="G1744" s="136" t="str">
        <f>G1732</f>
        <v>Secondary volume driver</v>
      </c>
      <c r="H1744" s="12"/>
      <c r="I1744" s="60"/>
      <c r="J1744" s="60"/>
      <c r="K1744" s="15"/>
      <c r="L1744" s="15"/>
      <c r="M1744" s="15"/>
      <c r="N1744" s="15"/>
      <c r="O1744" s="15"/>
      <c r="P1744" s="15"/>
      <c r="R1744" s="15"/>
      <c r="S1744" s="179" t="str">
        <f t="shared" ref="S1744:AX1753" si="2751">S1732</f>
        <v>S$19</v>
      </c>
      <c r="T1744" s="179" t="str">
        <f t="shared" si="2751"/>
        <v>T$19</v>
      </c>
      <c r="U1744" s="179" t="str">
        <f t="shared" si="2751"/>
        <v>U$19</v>
      </c>
      <c r="V1744" s="179" t="str">
        <f t="shared" si="2751"/>
        <v>V$19</v>
      </c>
      <c r="W1744" s="179" t="str">
        <f t="shared" si="2751"/>
        <v>W$19</v>
      </c>
      <c r="X1744" s="179" t="str">
        <f t="shared" si="2751"/>
        <v>X$19</v>
      </c>
      <c r="Y1744" s="179" t="str">
        <f t="shared" si="2751"/>
        <v>Y$19</v>
      </c>
      <c r="Z1744" s="179" t="str">
        <f t="shared" si="2751"/>
        <v>Z$19</v>
      </c>
      <c r="AA1744" s="179" t="str">
        <f t="shared" si="2751"/>
        <v>AA$19</v>
      </c>
      <c r="AB1744" s="179" t="str">
        <f t="shared" si="2751"/>
        <v>AB$19</v>
      </c>
      <c r="AC1744" s="179" t="str">
        <f t="shared" si="2751"/>
        <v>AC$19</v>
      </c>
      <c r="AD1744" s="179" t="str">
        <f t="shared" si="2751"/>
        <v>AD$19</v>
      </c>
      <c r="AE1744" s="179" t="str">
        <f t="shared" si="2751"/>
        <v>AE$19</v>
      </c>
      <c r="AF1744" s="179" t="str">
        <f t="shared" si="2751"/>
        <v>AF$19</v>
      </c>
      <c r="AG1744" s="179" t="str">
        <f t="shared" si="2751"/>
        <v>AG$19</v>
      </c>
      <c r="AH1744" s="179" t="str">
        <f t="shared" si="2751"/>
        <v>AH$19</v>
      </c>
      <c r="AI1744" s="179" t="str">
        <f t="shared" si="2751"/>
        <v>AI$19</v>
      </c>
      <c r="AJ1744" s="179" t="str">
        <f t="shared" si="2751"/>
        <v>AJ$19</v>
      </c>
      <c r="AK1744" s="179" t="str">
        <f t="shared" si="2751"/>
        <v>AK$19</v>
      </c>
      <c r="AL1744" s="179" t="str">
        <f t="shared" si="2751"/>
        <v>AL$19</v>
      </c>
      <c r="AM1744" s="179" t="str">
        <f t="shared" si="2751"/>
        <v>AM$19</v>
      </c>
      <c r="AN1744" s="179" t="str">
        <f t="shared" si="2751"/>
        <v>AN$19</v>
      </c>
      <c r="AO1744" s="179" t="str">
        <f t="shared" si="2751"/>
        <v>AO$19</v>
      </c>
      <c r="AP1744" s="179" t="str">
        <f t="shared" si="2751"/>
        <v>AP$19</v>
      </c>
      <c r="AQ1744" s="179" t="str">
        <f t="shared" si="2751"/>
        <v>AQ$19</v>
      </c>
      <c r="AR1744" s="179" t="str">
        <f t="shared" si="2751"/>
        <v>AR$19</v>
      </c>
      <c r="AS1744" s="179" t="str">
        <f t="shared" si="2751"/>
        <v>AS$19</v>
      </c>
      <c r="AT1744" s="179" t="str">
        <f t="shared" si="2751"/>
        <v>AT$19</v>
      </c>
      <c r="AU1744" s="179" t="str">
        <f t="shared" si="2751"/>
        <v>AU$19</v>
      </c>
      <c r="AV1744" s="179" t="str">
        <f t="shared" si="2751"/>
        <v>AV$19</v>
      </c>
      <c r="AW1744" s="179" t="str">
        <f t="shared" si="2751"/>
        <v>AW$19</v>
      </c>
      <c r="AX1744" s="179" t="str">
        <f t="shared" si="2751"/>
        <v>AX$19</v>
      </c>
      <c r="AY1744" s="179" t="str">
        <f t="shared" ref="AY1744:CD1753" si="2752">AY1732</f>
        <v>AY$19</v>
      </c>
      <c r="AZ1744" s="179" t="str">
        <f t="shared" si="2752"/>
        <v>AZ$19</v>
      </c>
      <c r="BA1744" s="179" t="str">
        <f t="shared" si="2752"/>
        <v>BA$19</v>
      </c>
      <c r="BB1744" s="179" t="str">
        <f t="shared" si="2752"/>
        <v>BB$19</v>
      </c>
      <c r="BC1744" s="179" t="str">
        <f t="shared" si="2752"/>
        <v>BC$19</v>
      </c>
      <c r="BD1744" s="179" t="str">
        <f t="shared" si="2752"/>
        <v>BD$19</v>
      </c>
      <c r="BE1744" s="179" t="str">
        <f t="shared" si="2752"/>
        <v>BE$19</v>
      </c>
      <c r="BF1744" s="179" t="str">
        <f t="shared" si="2752"/>
        <v>BF$19</v>
      </c>
      <c r="BG1744" s="179" t="str">
        <f t="shared" si="2752"/>
        <v>BG$19</v>
      </c>
      <c r="BH1744" s="179" t="str">
        <f t="shared" si="2752"/>
        <v>BH$19</v>
      </c>
      <c r="BI1744" s="179" t="str">
        <f t="shared" si="2752"/>
        <v>BI$19</v>
      </c>
      <c r="BJ1744" s="179" t="str">
        <f t="shared" si="2752"/>
        <v>BJ$19</v>
      </c>
      <c r="BK1744" s="179" t="str">
        <f t="shared" si="2752"/>
        <v>BK$19</v>
      </c>
      <c r="BL1744" s="179" t="str">
        <f t="shared" si="2752"/>
        <v>BL$19</v>
      </c>
      <c r="BM1744" s="179" t="str">
        <f t="shared" si="2752"/>
        <v>BM$19</v>
      </c>
      <c r="BN1744" s="179" t="str">
        <f t="shared" si="2752"/>
        <v>BN$19</v>
      </c>
      <c r="BO1744" s="179" t="str">
        <f t="shared" si="2752"/>
        <v>BO$19</v>
      </c>
      <c r="BP1744" s="179" t="str">
        <f t="shared" si="2752"/>
        <v>BP$19</v>
      </c>
      <c r="BQ1744" s="179" t="str">
        <f t="shared" si="2752"/>
        <v>BQ$19</v>
      </c>
      <c r="BR1744" s="179" t="str">
        <f t="shared" si="2752"/>
        <v>BR$19</v>
      </c>
      <c r="BS1744" s="179" t="str">
        <f t="shared" si="2752"/>
        <v>BS$19</v>
      </c>
      <c r="BT1744" s="179" t="str">
        <f t="shared" si="2752"/>
        <v>BT$19</v>
      </c>
      <c r="BU1744" s="179" t="str">
        <f t="shared" si="2752"/>
        <v>BU$19</v>
      </c>
      <c r="BV1744" s="179" t="str">
        <f t="shared" si="2752"/>
        <v>BV$19</v>
      </c>
      <c r="BW1744" s="179" t="str">
        <f t="shared" si="2752"/>
        <v>BW$19</v>
      </c>
      <c r="BX1744" s="179" t="str">
        <f t="shared" si="2752"/>
        <v>BX$19</v>
      </c>
      <c r="BY1744" s="179" t="str">
        <f t="shared" si="2752"/>
        <v>BY$19</v>
      </c>
      <c r="BZ1744" s="179" t="str">
        <f t="shared" si="2752"/>
        <v>BZ$19</v>
      </c>
      <c r="CA1744" s="179" t="str">
        <f t="shared" si="2752"/>
        <v>CA$19</v>
      </c>
      <c r="CB1744" s="179" t="str">
        <f t="shared" si="2752"/>
        <v>CB$19</v>
      </c>
      <c r="CC1744" s="179" t="str">
        <f t="shared" si="2752"/>
        <v>CC$19</v>
      </c>
      <c r="CD1744" s="179" t="str">
        <f t="shared" si="2752"/>
        <v>CD$19</v>
      </c>
      <c r="CE1744" s="179" t="str">
        <f t="shared" ref="CE1744:CL1753" si="2753">CE1732</f>
        <v>CE$19</v>
      </c>
      <c r="CF1744" s="179" t="str">
        <f t="shared" si="2753"/>
        <v>CF$19</v>
      </c>
      <c r="CG1744" s="179" t="str">
        <f t="shared" si="2753"/>
        <v>CG$19</v>
      </c>
      <c r="CH1744" s="179" t="str">
        <f t="shared" si="2753"/>
        <v>CH$19</v>
      </c>
      <c r="CI1744" s="179" t="str">
        <f t="shared" si="2753"/>
        <v>CI$19</v>
      </c>
      <c r="CJ1744" s="179" t="str">
        <f t="shared" si="2753"/>
        <v>CJ$19</v>
      </c>
      <c r="CK1744" s="179" t="str">
        <f t="shared" si="2753"/>
        <v>CK$19</v>
      </c>
      <c r="CL1744" s="179" t="str">
        <f t="shared" si="2753"/>
        <v>CL$19</v>
      </c>
      <c r="CN1744" s="60"/>
      <c r="CO1744" s="179" t="str">
        <f t="shared" ref="CO1744:DL1753" si="2754">CO1732</f>
        <v>CO$19</v>
      </c>
      <c r="CP1744" s="179" t="str">
        <f t="shared" si="2754"/>
        <v>CP$19</v>
      </c>
      <c r="CQ1744" s="179" t="str">
        <f t="shared" si="2754"/>
        <v>CQ$19</v>
      </c>
      <c r="CR1744" s="179" t="str">
        <f t="shared" si="2754"/>
        <v>CR$19</v>
      </c>
      <c r="CS1744" s="179" t="str">
        <f t="shared" si="2754"/>
        <v>CS$19</v>
      </c>
      <c r="CT1744" s="179" t="str">
        <f t="shared" si="2754"/>
        <v>CT$19</v>
      </c>
      <c r="CU1744" s="179" t="str">
        <f t="shared" si="2754"/>
        <v>CU$19</v>
      </c>
      <c r="CV1744" s="179" t="str">
        <f t="shared" si="2754"/>
        <v>CV$19</v>
      </c>
      <c r="CW1744" s="179" t="str">
        <f t="shared" si="2754"/>
        <v>CW$19</v>
      </c>
      <c r="CX1744" s="179" t="str">
        <f t="shared" si="2754"/>
        <v>CX$19</v>
      </c>
      <c r="CY1744" s="179" t="str">
        <f t="shared" si="2754"/>
        <v>CY$19</v>
      </c>
      <c r="CZ1744" s="179" t="str">
        <f t="shared" si="2754"/>
        <v>CZ$19</v>
      </c>
      <c r="DA1744" s="179" t="str">
        <f t="shared" si="2754"/>
        <v>DA$19</v>
      </c>
      <c r="DB1744" s="179" t="str">
        <f t="shared" si="2754"/>
        <v>DB$19</v>
      </c>
      <c r="DC1744" s="179" t="str">
        <f t="shared" si="2754"/>
        <v>DC$19</v>
      </c>
      <c r="DD1744" s="179" t="str">
        <f t="shared" si="2754"/>
        <v>DD$19</v>
      </c>
      <c r="DE1744" s="179" t="str">
        <f t="shared" si="2754"/>
        <v>DE$19</v>
      </c>
      <c r="DF1744" s="179" t="str">
        <f t="shared" si="2754"/>
        <v>DF$19</v>
      </c>
      <c r="DG1744" s="179" t="str">
        <f t="shared" si="2754"/>
        <v>DG$19</v>
      </c>
      <c r="DH1744" s="179" t="str">
        <f t="shared" si="2754"/>
        <v>DH$19</v>
      </c>
      <c r="DI1744" s="179" t="str">
        <f t="shared" si="2754"/>
        <v>DI$19</v>
      </c>
      <c r="DJ1744" s="179" t="str">
        <f t="shared" si="2754"/>
        <v>DJ$19</v>
      </c>
      <c r="DK1744" s="179" t="str">
        <f t="shared" si="2754"/>
        <v>DK$19</v>
      </c>
      <c r="DL1744" s="179" t="str">
        <f t="shared" si="2754"/>
        <v>DL$19</v>
      </c>
    </row>
    <row r="1745" spans="1:116" x14ac:dyDescent="0.4">
      <c r="E1745" s="8"/>
      <c r="G1745" s="136"/>
      <c r="H1745" s="12"/>
      <c r="I1745" s="60"/>
      <c r="J1745" s="60"/>
      <c r="K1745" s="15"/>
      <c r="L1745" s="15"/>
      <c r="M1745" s="15"/>
      <c r="N1745" s="15"/>
      <c r="O1745" s="15"/>
      <c r="P1745" s="15"/>
      <c r="R1745" s="15"/>
      <c r="S1745" s="179"/>
      <c r="T1745" s="179"/>
      <c r="U1745" s="179"/>
      <c r="V1745" s="179"/>
      <c r="W1745" s="179"/>
      <c r="X1745" s="179"/>
      <c r="Y1745" s="179"/>
      <c r="Z1745" s="179"/>
      <c r="AA1745" s="179"/>
      <c r="AB1745" s="179"/>
      <c r="AC1745" s="179"/>
      <c r="AD1745" s="179"/>
      <c r="AE1745" s="179"/>
      <c r="AF1745" s="179"/>
      <c r="AG1745" s="179"/>
      <c r="AH1745" s="179"/>
      <c r="AI1745" s="179"/>
      <c r="AJ1745" s="179"/>
      <c r="AK1745" s="179"/>
      <c r="AL1745" s="179"/>
      <c r="AM1745" s="179"/>
      <c r="AN1745" s="179"/>
      <c r="AO1745" s="179"/>
      <c r="AP1745" s="179"/>
      <c r="AQ1745" s="179"/>
      <c r="AR1745" s="179"/>
      <c r="AS1745" s="179"/>
      <c r="AT1745" s="179"/>
      <c r="AU1745" s="179"/>
      <c r="AV1745" s="179"/>
      <c r="AW1745" s="179"/>
      <c r="AX1745" s="179"/>
      <c r="AY1745" s="179"/>
      <c r="AZ1745" s="179"/>
      <c r="BA1745" s="179"/>
      <c r="BB1745" s="179"/>
      <c r="BC1745" s="179"/>
      <c r="BD1745" s="179"/>
      <c r="BE1745" s="179"/>
      <c r="BF1745" s="179"/>
      <c r="BG1745" s="179"/>
      <c r="BH1745" s="179"/>
      <c r="BI1745" s="179"/>
      <c r="BJ1745" s="179"/>
      <c r="BK1745" s="179"/>
      <c r="BL1745" s="179"/>
      <c r="BM1745" s="179"/>
      <c r="BN1745" s="179"/>
      <c r="BO1745" s="179"/>
      <c r="BP1745" s="179"/>
      <c r="BQ1745" s="179"/>
      <c r="BR1745" s="179"/>
      <c r="BS1745" s="179"/>
      <c r="BT1745" s="179"/>
      <c r="BU1745" s="179"/>
      <c r="BV1745" s="179"/>
      <c r="BW1745" s="179"/>
      <c r="BX1745" s="179"/>
      <c r="BY1745" s="179"/>
      <c r="BZ1745" s="179"/>
      <c r="CA1745" s="179"/>
      <c r="CB1745" s="179"/>
      <c r="CC1745" s="179"/>
      <c r="CD1745" s="179"/>
      <c r="CE1745" s="179"/>
      <c r="CF1745" s="179"/>
      <c r="CG1745" s="179"/>
      <c r="CH1745" s="179"/>
      <c r="CI1745" s="179"/>
      <c r="CJ1745" s="179"/>
      <c r="CK1745" s="179"/>
      <c r="CL1745" s="179"/>
      <c r="CN1745" s="60"/>
      <c r="CO1745" s="179"/>
      <c r="CP1745" s="179"/>
      <c r="CQ1745" s="179"/>
      <c r="CR1745" s="179"/>
      <c r="CS1745" s="179"/>
      <c r="CT1745" s="179"/>
      <c r="CU1745" s="179"/>
      <c r="CV1745" s="179"/>
      <c r="CW1745" s="179"/>
      <c r="CX1745" s="179"/>
      <c r="CY1745" s="179"/>
      <c r="CZ1745" s="179"/>
      <c r="DA1745" s="179"/>
      <c r="DB1745" s="179"/>
      <c r="DC1745" s="179"/>
      <c r="DD1745" s="179"/>
      <c r="DE1745" s="179"/>
      <c r="DF1745" s="179"/>
      <c r="DG1745" s="179"/>
      <c r="DH1745" s="179"/>
      <c r="DI1745" s="179"/>
      <c r="DJ1745" s="179"/>
      <c r="DK1745" s="179"/>
      <c r="DL1745" s="179"/>
    </row>
    <row r="1746" spans="1:116" x14ac:dyDescent="0.4">
      <c r="A1746" s="174"/>
      <c r="E1746" s="8"/>
      <c r="G1746" s="175" t="s">
        <v>490</v>
      </c>
      <c r="H1746" s="174"/>
      <c r="I1746" s="176"/>
      <c r="J1746" s="176"/>
      <c r="K1746" s="197"/>
      <c r="L1746" s="197"/>
      <c r="M1746" s="197"/>
      <c r="N1746" s="197"/>
      <c r="O1746" s="197"/>
      <c r="P1746" s="197"/>
      <c r="R1746" s="198"/>
      <c r="S1746" s="174"/>
      <c r="T1746" s="174"/>
      <c r="U1746" s="174"/>
      <c r="V1746" s="174"/>
      <c r="W1746" s="174"/>
      <c r="X1746" s="174"/>
      <c r="Y1746" s="174"/>
      <c r="Z1746" s="174"/>
      <c r="AA1746" s="174"/>
      <c r="AB1746" s="174"/>
      <c r="AC1746" s="174"/>
      <c r="AD1746" s="174"/>
      <c r="AE1746" s="174"/>
      <c r="AF1746" s="174"/>
      <c r="AG1746" s="174"/>
      <c r="AH1746" s="174"/>
      <c r="AI1746" s="174"/>
      <c r="AJ1746" s="174"/>
      <c r="AK1746" s="174"/>
      <c r="AL1746" s="174"/>
      <c r="AM1746" s="174"/>
      <c r="AN1746" s="174"/>
      <c r="AO1746" s="174"/>
      <c r="AP1746" s="174"/>
      <c r="AQ1746" s="174"/>
      <c r="AR1746" s="174"/>
      <c r="AS1746" s="174"/>
      <c r="AT1746" s="174"/>
      <c r="AU1746" s="174"/>
      <c r="AV1746" s="174"/>
      <c r="AW1746" s="174"/>
      <c r="AX1746" s="174"/>
      <c r="AY1746" s="174"/>
      <c r="AZ1746" s="174"/>
      <c r="BA1746" s="174"/>
      <c r="BB1746" s="174"/>
      <c r="BC1746" s="174"/>
      <c r="BD1746" s="174"/>
      <c r="BE1746" s="174"/>
      <c r="BF1746" s="174"/>
      <c r="BG1746" s="174"/>
      <c r="BH1746" s="174"/>
      <c r="BI1746" s="174"/>
      <c r="BJ1746" s="174"/>
      <c r="BK1746" s="174"/>
      <c r="BL1746" s="174"/>
      <c r="BM1746" s="174"/>
      <c r="BN1746" s="174"/>
      <c r="BO1746" s="174"/>
      <c r="BP1746" s="174"/>
      <c r="BQ1746" s="174"/>
      <c r="BR1746" s="174"/>
      <c r="BS1746" s="174"/>
      <c r="BT1746" s="174"/>
      <c r="BU1746" s="174"/>
      <c r="BV1746" s="174"/>
      <c r="BW1746" s="174"/>
      <c r="BX1746" s="174"/>
      <c r="BY1746" s="174"/>
      <c r="BZ1746" s="174"/>
      <c r="CA1746" s="174"/>
      <c r="CB1746" s="174"/>
      <c r="CC1746" s="174"/>
      <c r="CD1746" s="174"/>
      <c r="CE1746" s="174"/>
      <c r="CF1746" s="174"/>
      <c r="CG1746" s="174"/>
      <c r="CH1746" s="174"/>
      <c r="CI1746" s="174"/>
      <c r="CJ1746" s="174"/>
      <c r="CK1746" s="174"/>
      <c r="CL1746" s="174"/>
      <c r="CN1746" s="176"/>
      <c r="CO1746" s="174"/>
      <c r="CP1746" s="174"/>
      <c r="CQ1746" s="174"/>
      <c r="CR1746" s="174"/>
      <c r="CS1746" s="174"/>
      <c r="CT1746" s="174"/>
      <c r="CU1746" s="174"/>
      <c r="CV1746" s="174"/>
      <c r="CW1746" s="174"/>
      <c r="CX1746" s="174"/>
      <c r="CY1746" s="174"/>
      <c r="CZ1746" s="174"/>
      <c r="DA1746" s="174"/>
      <c r="DB1746" s="174"/>
      <c r="DC1746" s="174"/>
      <c r="DD1746" s="174"/>
      <c r="DE1746" s="174"/>
      <c r="DF1746" s="174"/>
      <c r="DG1746" s="174"/>
      <c r="DH1746" s="174"/>
      <c r="DI1746" s="174"/>
      <c r="DJ1746" s="174"/>
      <c r="DK1746" s="174"/>
      <c r="DL1746" s="174"/>
    </row>
    <row r="1747" spans="1:116" x14ac:dyDescent="0.4">
      <c r="A1747" s="174"/>
      <c r="E1747" s="8"/>
      <c r="G1747" s="175" t="s">
        <v>492</v>
      </c>
      <c r="H1747" s="174"/>
      <c r="I1747" s="176"/>
      <c r="J1747" s="176"/>
      <c r="K1747" s="197"/>
      <c r="L1747" s="197"/>
      <c r="M1747" s="197"/>
      <c r="N1747" s="197"/>
      <c r="O1747" s="197"/>
      <c r="P1747" s="197"/>
      <c r="R1747" s="198"/>
      <c r="S1747" s="174"/>
      <c r="T1747" s="174"/>
      <c r="U1747" s="174"/>
      <c r="V1747" s="174"/>
      <c r="W1747" s="174"/>
      <c r="X1747" s="174"/>
      <c r="Y1747" s="174"/>
      <c r="Z1747" s="174"/>
      <c r="AA1747" s="174"/>
      <c r="AB1747" s="174"/>
      <c r="AC1747" s="174"/>
      <c r="AD1747" s="174"/>
      <c r="AE1747" s="174"/>
      <c r="AF1747" s="174"/>
      <c r="AG1747" s="174"/>
      <c r="AH1747" s="174"/>
      <c r="AI1747" s="174"/>
      <c r="AJ1747" s="174"/>
      <c r="AK1747" s="174"/>
      <c r="AL1747" s="174"/>
      <c r="AM1747" s="174"/>
      <c r="AN1747" s="174"/>
      <c r="AO1747" s="174"/>
      <c r="AP1747" s="174"/>
      <c r="AQ1747" s="174"/>
      <c r="AR1747" s="174"/>
      <c r="AS1747" s="174"/>
      <c r="AT1747" s="174"/>
      <c r="AU1747" s="174"/>
      <c r="AV1747" s="174"/>
      <c r="AW1747" s="174"/>
      <c r="AX1747" s="174"/>
      <c r="AY1747" s="174"/>
      <c r="AZ1747" s="174"/>
      <c r="BA1747" s="174"/>
      <c r="BB1747" s="174"/>
      <c r="BC1747" s="174"/>
      <c r="BD1747" s="174"/>
      <c r="BE1747" s="174"/>
      <c r="BF1747" s="174"/>
      <c r="BG1747" s="174"/>
      <c r="BH1747" s="174"/>
      <c r="BI1747" s="174"/>
      <c r="BJ1747" s="174"/>
      <c r="BK1747" s="174"/>
      <c r="BL1747" s="174"/>
      <c r="BM1747" s="174"/>
      <c r="BN1747" s="174"/>
      <c r="BO1747" s="174"/>
      <c r="BP1747" s="174"/>
      <c r="BQ1747" s="174"/>
      <c r="BR1747" s="174"/>
      <c r="BS1747" s="174"/>
      <c r="BT1747" s="174"/>
      <c r="BU1747" s="174"/>
      <c r="BV1747" s="174"/>
      <c r="BW1747" s="174"/>
      <c r="BX1747" s="174"/>
      <c r="BY1747" s="174"/>
      <c r="BZ1747" s="174"/>
      <c r="CA1747" s="174"/>
      <c r="CB1747" s="174"/>
      <c r="CC1747" s="174"/>
      <c r="CD1747" s="174"/>
      <c r="CE1747" s="174"/>
      <c r="CF1747" s="174"/>
      <c r="CG1747" s="174"/>
      <c r="CH1747" s="174"/>
      <c r="CI1747" s="174"/>
      <c r="CJ1747" s="174"/>
      <c r="CK1747" s="174"/>
      <c r="CL1747" s="174"/>
      <c r="CN1747" s="176"/>
      <c r="CO1747" s="174"/>
      <c r="CP1747" s="174"/>
      <c r="CQ1747" s="174"/>
      <c r="CR1747" s="174"/>
      <c r="CS1747" s="174"/>
      <c r="CT1747" s="174"/>
      <c r="CU1747" s="174"/>
      <c r="CV1747" s="174"/>
      <c r="CW1747" s="174"/>
      <c r="CX1747" s="174"/>
      <c r="CY1747" s="174"/>
      <c r="CZ1747" s="174"/>
      <c r="DA1747" s="174"/>
      <c r="DB1747" s="174"/>
      <c r="DC1747" s="174"/>
      <c r="DD1747" s="174"/>
      <c r="DE1747" s="174"/>
      <c r="DF1747" s="174"/>
      <c r="DG1747" s="174"/>
      <c r="DH1747" s="174"/>
      <c r="DI1747" s="174"/>
      <c r="DJ1747" s="174"/>
      <c r="DK1747" s="174"/>
      <c r="DL1747" s="174"/>
    </row>
    <row r="1748" spans="1:116" x14ac:dyDescent="0.4">
      <c r="A1748" s="174"/>
      <c r="E1748" s="8"/>
      <c r="G1748" s="175" t="s">
        <v>461</v>
      </c>
      <c r="H1748" s="174"/>
      <c r="I1748" s="176"/>
      <c r="J1748" s="176"/>
      <c r="K1748" s="197"/>
      <c r="L1748" s="197"/>
      <c r="M1748" s="197"/>
      <c r="N1748" s="197"/>
      <c r="O1748" s="197"/>
      <c r="P1748" s="197"/>
      <c r="R1748" s="198"/>
      <c r="S1748" s="199" t="str">
        <f t="shared" ref="S1748:CD1748" si="2755">S$20</f>
        <v>S$16</v>
      </c>
      <c r="T1748" s="199" t="str">
        <f t="shared" si="2755"/>
        <v>T$16</v>
      </c>
      <c r="U1748" s="199" t="str">
        <f t="shared" si="2755"/>
        <v>U$16</v>
      </c>
      <c r="V1748" s="199" t="str">
        <f t="shared" si="2755"/>
        <v>V$16</v>
      </c>
      <c r="W1748" s="199" t="str">
        <f t="shared" si="2755"/>
        <v>W$16</v>
      </c>
      <c r="X1748" s="199" t="str">
        <f t="shared" si="2755"/>
        <v>X$16</v>
      </c>
      <c r="Y1748" s="199" t="str">
        <f t="shared" si="2755"/>
        <v>Y$16</v>
      </c>
      <c r="Z1748" s="199" t="str">
        <f t="shared" si="2755"/>
        <v>Z$16</v>
      </c>
      <c r="AA1748" s="199" t="str">
        <f t="shared" si="2755"/>
        <v>AA$16</v>
      </c>
      <c r="AB1748" s="199" t="str">
        <f t="shared" si="2755"/>
        <v>AB$16</v>
      </c>
      <c r="AC1748" s="199" t="str">
        <f t="shared" si="2755"/>
        <v>AC$16</v>
      </c>
      <c r="AD1748" s="199" t="str">
        <f t="shared" si="2755"/>
        <v>AD$16</v>
      </c>
      <c r="AE1748" s="199" t="str">
        <f t="shared" si="2755"/>
        <v>AE$16</v>
      </c>
      <c r="AF1748" s="199" t="str">
        <f t="shared" si="2755"/>
        <v>AF$16</v>
      </c>
      <c r="AG1748" s="199" t="str">
        <f t="shared" si="2755"/>
        <v>AG$16</v>
      </c>
      <c r="AH1748" s="199" t="str">
        <f t="shared" si="2755"/>
        <v>AH$16</v>
      </c>
      <c r="AI1748" s="199" t="str">
        <f t="shared" si="2755"/>
        <v>AI$16</v>
      </c>
      <c r="AJ1748" s="199" t="str">
        <f t="shared" si="2755"/>
        <v>AJ$16</v>
      </c>
      <c r="AK1748" s="199" t="str">
        <f t="shared" si="2755"/>
        <v>AK$16</v>
      </c>
      <c r="AL1748" s="199" t="str">
        <f t="shared" si="2755"/>
        <v>AL$16</v>
      </c>
      <c r="AM1748" s="199" t="str">
        <f t="shared" si="2755"/>
        <v>AM$16</v>
      </c>
      <c r="AN1748" s="199" t="str">
        <f t="shared" si="2755"/>
        <v>AN$16</v>
      </c>
      <c r="AO1748" s="199" t="str">
        <f t="shared" si="2755"/>
        <v>AO$16</v>
      </c>
      <c r="AP1748" s="199" t="str">
        <f t="shared" si="2755"/>
        <v>AP$16</v>
      </c>
      <c r="AQ1748" s="199" t="str">
        <f t="shared" si="2755"/>
        <v>AQ$16</v>
      </c>
      <c r="AR1748" s="199" t="str">
        <f t="shared" si="2755"/>
        <v>AR$16</v>
      </c>
      <c r="AS1748" s="199" t="str">
        <f t="shared" si="2755"/>
        <v>AS$16</v>
      </c>
      <c r="AT1748" s="199" t="str">
        <f t="shared" si="2755"/>
        <v>AT$16</v>
      </c>
      <c r="AU1748" s="199" t="str">
        <f t="shared" si="2755"/>
        <v>AU$16</v>
      </c>
      <c r="AV1748" s="199" t="str">
        <f t="shared" si="2755"/>
        <v>AV$16</v>
      </c>
      <c r="AW1748" s="199" t="str">
        <f t="shared" si="2755"/>
        <v>AW$16</v>
      </c>
      <c r="AX1748" s="199" t="str">
        <f t="shared" si="2755"/>
        <v>AX$16</v>
      </c>
      <c r="AY1748" s="199" t="str">
        <f t="shared" si="2755"/>
        <v>AY$16</v>
      </c>
      <c r="AZ1748" s="199" t="str">
        <f t="shared" si="2755"/>
        <v>AZ$16</v>
      </c>
      <c r="BA1748" s="199" t="str">
        <f t="shared" si="2755"/>
        <v>BA$16</v>
      </c>
      <c r="BB1748" s="199" t="str">
        <f t="shared" si="2755"/>
        <v>BB$16</v>
      </c>
      <c r="BC1748" s="199" t="str">
        <f t="shared" si="2755"/>
        <v>BC$16</v>
      </c>
      <c r="BD1748" s="199" t="str">
        <f t="shared" si="2755"/>
        <v>BD$16</v>
      </c>
      <c r="BE1748" s="199" t="str">
        <f t="shared" si="2755"/>
        <v>BE$16</v>
      </c>
      <c r="BF1748" s="199" t="str">
        <f t="shared" si="2755"/>
        <v>BF$16</v>
      </c>
      <c r="BG1748" s="199" t="str">
        <f t="shared" si="2755"/>
        <v>BG$16</v>
      </c>
      <c r="BH1748" s="199" t="str">
        <f t="shared" si="2755"/>
        <v>BH$16</v>
      </c>
      <c r="BI1748" s="199" t="str">
        <f t="shared" si="2755"/>
        <v>BI$16</v>
      </c>
      <c r="BJ1748" s="199" t="str">
        <f t="shared" si="2755"/>
        <v>BJ$16</v>
      </c>
      <c r="BK1748" s="199" t="str">
        <f t="shared" si="2755"/>
        <v>BK$16</v>
      </c>
      <c r="BL1748" s="199" t="str">
        <f t="shared" si="2755"/>
        <v>BL$16</v>
      </c>
      <c r="BM1748" s="199" t="str">
        <f t="shared" si="2755"/>
        <v>BM$16</v>
      </c>
      <c r="BN1748" s="199" t="str">
        <f t="shared" si="2755"/>
        <v>BN$16</v>
      </c>
      <c r="BO1748" s="199" t="str">
        <f t="shared" si="2755"/>
        <v>BO$16</v>
      </c>
      <c r="BP1748" s="199" t="str">
        <f t="shared" si="2755"/>
        <v>BP$16</v>
      </c>
      <c r="BQ1748" s="199" t="str">
        <f t="shared" si="2755"/>
        <v>BQ$16</v>
      </c>
      <c r="BR1748" s="199" t="str">
        <f t="shared" si="2755"/>
        <v>BR$16</v>
      </c>
      <c r="BS1748" s="199" t="str">
        <f t="shared" si="2755"/>
        <v>BS$16</v>
      </c>
      <c r="BT1748" s="199" t="str">
        <f t="shared" si="2755"/>
        <v>BT$16</v>
      </c>
      <c r="BU1748" s="199" t="str">
        <f t="shared" si="2755"/>
        <v>BU$16</v>
      </c>
      <c r="BV1748" s="199" t="str">
        <f t="shared" si="2755"/>
        <v>BV$16</v>
      </c>
      <c r="BW1748" s="199" t="str">
        <f t="shared" si="2755"/>
        <v>BW$16</v>
      </c>
      <c r="BX1748" s="199" t="str">
        <f t="shared" si="2755"/>
        <v>BX$16</v>
      </c>
      <c r="BY1748" s="199" t="str">
        <f t="shared" si="2755"/>
        <v>BY$16</v>
      </c>
      <c r="BZ1748" s="199" t="str">
        <f t="shared" si="2755"/>
        <v>BZ$16</v>
      </c>
      <c r="CA1748" s="199" t="str">
        <f t="shared" si="2755"/>
        <v>CA$16</v>
      </c>
      <c r="CB1748" s="199" t="str">
        <f t="shared" si="2755"/>
        <v>CB$16</v>
      </c>
      <c r="CC1748" s="199" t="str">
        <f t="shared" si="2755"/>
        <v>CC$16</v>
      </c>
      <c r="CD1748" s="199" t="str">
        <f t="shared" si="2755"/>
        <v>CD$16</v>
      </c>
      <c r="CE1748" s="199" t="str">
        <f t="shared" ref="CE1748:CL1748" si="2756">CE$20</f>
        <v>CE$16</v>
      </c>
      <c r="CF1748" s="199" t="str">
        <f t="shared" si="2756"/>
        <v>CF$16</v>
      </c>
      <c r="CG1748" s="199" t="str">
        <f t="shared" si="2756"/>
        <v>CG$16</v>
      </c>
      <c r="CH1748" s="199" t="str">
        <f t="shared" si="2756"/>
        <v>CH$16</v>
      </c>
      <c r="CI1748" s="199" t="str">
        <f t="shared" si="2756"/>
        <v>CI$16</v>
      </c>
      <c r="CJ1748" s="199" t="str">
        <f t="shared" si="2756"/>
        <v>CJ$16</v>
      </c>
      <c r="CK1748" s="199" t="str">
        <f t="shared" si="2756"/>
        <v>CK$16</v>
      </c>
      <c r="CL1748" s="199" t="str">
        <f t="shared" si="2756"/>
        <v>CL$16</v>
      </c>
      <c r="CN1748" s="176"/>
      <c r="CO1748" s="199" t="str">
        <f t="shared" ref="CO1748:DL1748" si="2757">CO$20</f>
        <v>CO$16</v>
      </c>
      <c r="CP1748" s="199" t="str">
        <f t="shared" si="2757"/>
        <v>CP$16</v>
      </c>
      <c r="CQ1748" s="199" t="str">
        <f t="shared" si="2757"/>
        <v>CQ$16</v>
      </c>
      <c r="CR1748" s="199" t="str">
        <f t="shared" si="2757"/>
        <v>CR$16</v>
      </c>
      <c r="CS1748" s="199" t="str">
        <f t="shared" si="2757"/>
        <v>CS$16</v>
      </c>
      <c r="CT1748" s="199" t="str">
        <f t="shared" si="2757"/>
        <v>CT$16</v>
      </c>
      <c r="CU1748" s="199" t="str">
        <f t="shared" si="2757"/>
        <v>CU$16</v>
      </c>
      <c r="CV1748" s="199" t="str">
        <f t="shared" si="2757"/>
        <v>CV$16</v>
      </c>
      <c r="CW1748" s="199" t="str">
        <f t="shared" si="2757"/>
        <v>CW$16</v>
      </c>
      <c r="CX1748" s="199" t="str">
        <f t="shared" si="2757"/>
        <v>CX$16</v>
      </c>
      <c r="CY1748" s="199" t="str">
        <f t="shared" si="2757"/>
        <v>CY$16</v>
      </c>
      <c r="CZ1748" s="199" t="str">
        <f t="shared" si="2757"/>
        <v>CZ$16</v>
      </c>
      <c r="DA1748" s="199" t="str">
        <f t="shared" si="2757"/>
        <v>DA$16</v>
      </c>
      <c r="DB1748" s="199" t="str">
        <f t="shared" si="2757"/>
        <v>DB$16</v>
      </c>
      <c r="DC1748" s="199" t="str">
        <f t="shared" si="2757"/>
        <v>DC$16</v>
      </c>
      <c r="DD1748" s="199" t="str">
        <f t="shared" si="2757"/>
        <v>DD$16</v>
      </c>
      <c r="DE1748" s="199" t="str">
        <f t="shared" si="2757"/>
        <v>DE$16</v>
      </c>
      <c r="DF1748" s="199" t="str">
        <f t="shared" si="2757"/>
        <v>DF$16</v>
      </c>
      <c r="DG1748" s="199" t="str">
        <f t="shared" si="2757"/>
        <v>DG$16</v>
      </c>
      <c r="DH1748" s="199" t="str">
        <f t="shared" si="2757"/>
        <v>DH$16</v>
      </c>
      <c r="DI1748" s="199" t="str">
        <f t="shared" si="2757"/>
        <v>DI$16</v>
      </c>
      <c r="DJ1748" s="199" t="str">
        <f t="shared" si="2757"/>
        <v>DJ$16</v>
      </c>
      <c r="DK1748" s="199" t="str">
        <f t="shared" si="2757"/>
        <v>DK$16</v>
      </c>
      <c r="DL1748" s="199" t="str">
        <f t="shared" si="2757"/>
        <v>DL$16</v>
      </c>
    </row>
    <row r="1749" spans="1:116" x14ac:dyDescent="0.4">
      <c r="A1749" s="174"/>
      <c r="E1749" s="8"/>
      <c r="G1749" s="175" t="s">
        <v>462</v>
      </c>
      <c r="H1749" s="200"/>
      <c r="I1749" s="201"/>
      <c r="J1749" s="201"/>
      <c r="K1749" s="202"/>
      <c r="L1749" s="202"/>
      <c r="M1749" s="202"/>
      <c r="N1749" s="202"/>
      <c r="O1749" s="202"/>
      <c r="P1749" s="202"/>
      <c r="R1749" s="202"/>
      <c r="S1749" s="199" t="str">
        <f t="shared" ref="S1749:CD1749" si="2758">S$21</f>
        <v>S$17</v>
      </c>
      <c r="T1749" s="199" t="str">
        <f t="shared" si="2758"/>
        <v>T$17</v>
      </c>
      <c r="U1749" s="199" t="str">
        <f t="shared" si="2758"/>
        <v>U$17</v>
      </c>
      <c r="V1749" s="199" t="str">
        <f t="shared" si="2758"/>
        <v>V$17</v>
      </c>
      <c r="W1749" s="199" t="str">
        <f t="shared" si="2758"/>
        <v>W$17</v>
      </c>
      <c r="X1749" s="199" t="str">
        <f t="shared" si="2758"/>
        <v>X$17</v>
      </c>
      <c r="Y1749" s="199" t="str">
        <f t="shared" si="2758"/>
        <v>Y$17</v>
      </c>
      <c r="Z1749" s="199" t="str">
        <f t="shared" si="2758"/>
        <v>Z$17</v>
      </c>
      <c r="AA1749" s="199" t="str">
        <f t="shared" si="2758"/>
        <v>AA$17</v>
      </c>
      <c r="AB1749" s="199" t="str">
        <f t="shared" si="2758"/>
        <v>AB$17</v>
      </c>
      <c r="AC1749" s="199" t="str">
        <f t="shared" si="2758"/>
        <v>AC$17</v>
      </c>
      <c r="AD1749" s="199" t="str">
        <f t="shared" si="2758"/>
        <v>AD$17</v>
      </c>
      <c r="AE1749" s="199" t="str">
        <f t="shared" si="2758"/>
        <v>AE$17</v>
      </c>
      <c r="AF1749" s="199" t="str">
        <f t="shared" si="2758"/>
        <v>AF$17</v>
      </c>
      <c r="AG1749" s="199" t="str">
        <f t="shared" si="2758"/>
        <v>AG$17</v>
      </c>
      <c r="AH1749" s="199" t="str">
        <f t="shared" si="2758"/>
        <v>AH$17</v>
      </c>
      <c r="AI1749" s="199" t="str">
        <f t="shared" si="2758"/>
        <v>AI$17</v>
      </c>
      <c r="AJ1749" s="199" t="str">
        <f t="shared" si="2758"/>
        <v>AJ$17</v>
      </c>
      <c r="AK1749" s="199" t="str">
        <f t="shared" si="2758"/>
        <v>AK$17</v>
      </c>
      <c r="AL1749" s="199" t="str">
        <f t="shared" si="2758"/>
        <v>AL$17</v>
      </c>
      <c r="AM1749" s="199" t="str">
        <f t="shared" si="2758"/>
        <v>AM$17</v>
      </c>
      <c r="AN1749" s="199" t="str">
        <f t="shared" si="2758"/>
        <v>AN$17</v>
      </c>
      <c r="AO1749" s="199" t="str">
        <f t="shared" si="2758"/>
        <v>AO$17</v>
      </c>
      <c r="AP1749" s="199" t="str">
        <f t="shared" si="2758"/>
        <v>AP$17</v>
      </c>
      <c r="AQ1749" s="199" t="str">
        <f t="shared" si="2758"/>
        <v>AQ$17</v>
      </c>
      <c r="AR1749" s="199" t="str">
        <f t="shared" si="2758"/>
        <v>AR$17</v>
      </c>
      <c r="AS1749" s="199" t="str">
        <f t="shared" si="2758"/>
        <v>AS$17</v>
      </c>
      <c r="AT1749" s="199" t="str">
        <f t="shared" si="2758"/>
        <v>AT$17</v>
      </c>
      <c r="AU1749" s="199" t="str">
        <f t="shared" si="2758"/>
        <v>AU$17</v>
      </c>
      <c r="AV1749" s="199" t="str">
        <f t="shared" si="2758"/>
        <v>AV$17</v>
      </c>
      <c r="AW1749" s="199" t="str">
        <f t="shared" si="2758"/>
        <v>AW$17</v>
      </c>
      <c r="AX1749" s="199" t="str">
        <f t="shared" si="2758"/>
        <v>AX$17</v>
      </c>
      <c r="AY1749" s="199" t="str">
        <f t="shared" si="2758"/>
        <v>AY$17</v>
      </c>
      <c r="AZ1749" s="199" t="str">
        <f t="shared" si="2758"/>
        <v>AZ$17</v>
      </c>
      <c r="BA1749" s="199" t="str">
        <f t="shared" si="2758"/>
        <v>BA$17</v>
      </c>
      <c r="BB1749" s="199" t="str">
        <f t="shared" si="2758"/>
        <v>BB$17</v>
      </c>
      <c r="BC1749" s="199" t="str">
        <f t="shared" si="2758"/>
        <v>BC$17</v>
      </c>
      <c r="BD1749" s="199" t="str">
        <f t="shared" si="2758"/>
        <v>BD$17</v>
      </c>
      <c r="BE1749" s="199" t="str">
        <f t="shared" si="2758"/>
        <v>BE$17</v>
      </c>
      <c r="BF1749" s="199" t="str">
        <f t="shared" si="2758"/>
        <v>BF$17</v>
      </c>
      <c r="BG1749" s="199" t="str">
        <f t="shared" si="2758"/>
        <v>BG$17</v>
      </c>
      <c r="BH1749" s="199" t="str">
        <f t="shared" si="2758"/>
        <v>BH$17</v>
      </c>
      <c r="BI1749" s="199" t="str">
        <f t="shared" si="2758"/>
        <v>BI$17</v>
      </c>
      <c r="BJ1749" s="199" t="str">
        <f t="shared" si="2758"/>
        <v>BJ$17</v>
      </c>
      <c r="BK1749" s="199" t="str">
        <f t="shared" si="2758"/>
        <v>BK$17</v>
      </c>
      <c r="BL1749" s="199" t="str">
        <f t="shared" si="2758"/>
        <v>BL$17</v>
      </c>
      <c r="BM1749" s="199" t="str">
        <f t="shared" si="2758"/>
        <v>BM$17</v>
      </c>
      <c r="BN1749" s="199" t="str">
        <f t="shared" si="2758"/>
        <v>BN$17</v>
      </c>
      <c r="BO1749" s="199" t="str">
        <f t="shared" si="2758"/>
        <v>BO$17</v>
      </c>
      <c r="BP1749" s="199" t="str">
        <f t="shared" si="2758"/>
        <v>BP$17</v>
      </c>
      <c r="BQ1749" s="199" t="str">
        <f t="shared" si="2758"/>
        <v>BQ$17</v>
      </c>
      <c r="BR1749" s="199" t="str">
        <f t="shared" si="2758"/>
        <v>BR$17</v>
      </c>
      <c r="BS1749" s="199" t="str">
        <f t="shared" si="2758"/>
        <v>BS$17</v>
      </c>
      <c r="BT1749" s="199" t="str">
        <f t="shared" si="2758"/>
        <v>BT$17</v>
      </c>
      <c r="BU1749" s="199" t="str">
        <f t="shared" si="2758"/>
        <v>BU$17</v>
      </c>
      <c r="BV1749" s="199" t="str">
        <f t="shared" si="2758"/>
        <v>BV$17</v>
      </c>
      <c r="BW1749" s="199" t="str">
        <f t="shared" si="2758"/>
        <v>BW$17</v>
      </c>
      <c r="BX1749" s="199" t="str">
        <f t="shared" si="2758"/>
        <v>BX$17</v>
      </c>
      <c r="BY1749" s="199" t="str">
        <f t="shared" si="2758"/>
        <v>BY$17</v>
      </c>
      <c r="BZ1749" s="199" t="str">
        <f t="shared" si="2758"/>
        <v>BZ$17</v>
      </c>
      <c r="CA1749" s="199" t="str">
        <f t="shared" si="2758"/>
        <v>CA$17</v>
      </c>
      <c r="CB1749" s="199" t="str">
        <f t="shared" si="2758"/>
        <v>CB$17</v>
      </c>
      <c r="CC1749" s="199" t="str">
        <f t="shared" si="2758"/>
        <v>CC$17</v>
      </c>
      <c r="CD1749" s="199" t="str">
        <f t="shared" si="2758"/>
        <v>CD$17</v>
      </c>
      <c r="CE1749" s="199" t="str">
        <f t="shared" ref="CE1749:CL1749" si="2759">CE$21</f>
        <v>CE$17</v>
      </c>
      <c r="CF1749" s="199" t="str">
        <f t="shared" si="2759"/>
        <v>CF$17</v>
      </c>
      <c r="CG1749" s="199" t="str">
        <f t="shared" si="2759"/>
        <v>CG$17</v>
      </c>
      <c r="CH1749" s="199" t="str">
        <f t="shared" si="2759"/>
        <v>CH$17</v>
      </c>
      <c r="CI1749" s="199" t="str">
        <f t="shared" si="2759"/>
        <v>CI$17</v>
      </c>
      <c r="CJ1749" s="199" t="str">
        <f t="shared" si="2759"/>
        <v>CJ$17</v>
      </c>
      <c r="CK1749" s="199" t="str">
        <f t="shared" si="2759"/>
        <v>CK$17</v>
      </c>
      <c r="CL1749" s="199" t="str">
        <f t="shared" si="2759"/>
        <v>CL$17</v>
      </c>
      <c r="CN1749" s="201"/>
      <c r="CO1749" s="199" t="str">
        <f t="shared" ref="CO1749:DL1749" si="2760">CO$21</f>
        <v>CO$17</v>
      </c>
      <c r="CP1749" s="199" t="str">
        <f t="shared" si="2760"/>
        <v>CP$17</v>
      </c>
      <c r="CQ1749" s="199" t="str">
        <f t="shared" si="2760"/>
        <v>CQ$17</v>
      </c>
      <c r="CR1749" s="199" t="str">
        <f t="shared" si="2760"/>
        <v>CR$17</v>
      </c>
      <c r="CS1749" s="199" t="str">
        <f t="shared" si="2760"/>
        <v>CS$17</v>
      </c>
      <c r="CT1749" s="199" t="str">
        <f t="shared" si="2760"/>
        <v>CT$17</v>
      </c>
      <c r="CU1749" s="199" t="str">
        <f t="shared" si="2760"/>
        <v>CU$17</v>
      </c>
      <c r="CV1749" s="199" t="str">
        <f t="shared" si="2760"/>
        <v>CV$17</v>
      </c>
      <c r="CW1749" s="199" t="str">
        <f t="shared" si="2760"/>
        <v>CW$17</v>
      </c>
      <c r="CX1749" s="199" t="str">
        <f t="shared" si="2760"/>
        <v>CX$17</v>
      </c>
      <c r="CY1749" s="199" t="str">
        <f t="shared" si="2760"/>
        <v>CY$17</v>
      </c>
      <c r="CZ1749" s="199" t="str">
        <f t="shared" si="2760"/>
        <v>CZ$17</v>
      </c>
      <c r="DA1749" s="199" t="str">
        <f t="shared" si="2760"/>
        <v>DA$17</v>
      </c>
      <c r="DB1749" s="199" t="str">
        <f t="shared" si="2760"/>
        <v>DB$17</v>
      </c>
      <c r="DC1749" s="199" t="str">
        <f t="shared" si="2760"/>
        <v>DC$17</v>
      </c>
      <c r="DD1749" s="199" t="str">
        <f t="shared" si="2760"/>
        <v>DD$17</v>
      </c>
      <c r="DE1749" s="199" t="str">
        <f t="shared" si="2760"/>
        <v>DE$17</v>
      </c>
      <c r="DF1749" s="199" t="str">
        <f t="shared" si="2760"/>
        <v>DF$17</v>
      </c>
      <c r="DG1749" s="199" t="str">
        <f t="shared" si="2760"/>
        <v>DG$17</v>
      </c>
      <c r="DH1749" s="199" t="str">
        <f t="shared" si="2760"/>
        <v>DH$17</v>
      </c>
      <c r="DI1749" s="199" t="str">
        <f t="shared" si="2760"/>
        <v>DI$17</v>
      </c>
      <c r="DJ1749" s="199" t="str">
        <f t="shared" si="2760"/>
        <v>DJ$17</v>
      </c>
      <c r="DK1749" s="199" t="str">
        <f t="shared" si="2760"/>
        <v>DK$17</v>
      </c>
      <c r="DL1749" s="199" t="str">
        <f t="shared" si="2760"/>
        <v>DL$17</v>
      </c>
    </row>
    <row r="1750" spans="1:116" x14ac:dyDescent="0.4">
      <c r="A1750" s="174"/>
      <c r="E1750" s="8"/>
      <c r="G1750" s="175" t="s">
        <v>491</v>
      </c>
      <c r="H1750" s="200"/>
      <c r="I1750" s="201"/>
      <c r="J1750" s="201"/>
      <c r="K1750" s="202"/>
      <c r="L1750" s="202"/>
      <c r="M1750" s="202"/>
      <c r="N1750" s="202"/>
      <c r="O1750" s="202"/>
      <c r="P1750" s="202"/>
      <c r="R1750" s="202"/>
      <c r="S1750" s="190"/>
      <c r="T1750" s="190"/>
      <c r="U1750" s="190"/>
      <c r="V1750" s="190"/>
      <c r="W1750" s="190"/>
      <c r="X1750" s="190"/>
      <c r="Y1750" s="190"/>
      <c r="Z1750" s="190"/>
      <c r="AA1750" s="190"/>
      <c r="AB1750" s="190"/>
      <c r="AC1750" s="190"/>
      <c r="AD1750" s="190"/>
      <c r="AE1750" s="190"/>
      <c r="AF1750" s="190"/>
      <c r="AG1750" s="190"/>
      <c r="AH1750" s="190"/>
      <c r="AI1750" s="190"/>
      <c r="AJ1750" s="190"/>
      <c r="AK1750" s="190"/>
      <c r="AL1750" s="190"/>
      <c r="AM1750" s="190"/>
      <c r="AN1750" s="190"/>
      <c r="AO1750" s="190"/>
      <c r="AP1750" s="190"/>
      <c r="AQ1750" s="190"/>
      <c r="AR1750" s="190"/>
      <c r="AS1750" s="190"/>
      <c r="AT1750" s="190"/>
      <c r="AU1750" s="190"/>
      <c r="AV1750" s="190"/>
      <c r="AW1750" s="190"/>
      <c r="AX1750" s="190"/>
      <c r="AY1750" s="190"/>
      <c r="AZ1750" s="190"/>
      <c r="BA1750" s="190"/>
      <c r="BB1750" s="190"/>
      <c r="BC1750" s="190"/>
      <c r="BD1750" s="190"/>
      <c r="BE1750" s="190"/>
      <c r="BF1750" s="190"/>
      <c r="BG1750" s="190"/>
      <c r="BH1750" s="190"/>
      <c r="BI1750" s="190"/>
      <c r="BJ1750" s="190"/>
      <c r="BK1750" s="190"/>
      <c r="BL1750" s="190"/>
      <c r="BM1750" s="190"/>
      <c r="BN1750" s="190"/>
      <c r="BO1750" s="190"/>
      <c r="BP1750" s="190"/>
      <c r="BQ1750" s="190"/>
      <c r="BR1750" s="190"/>
      <c r="BS1750" s="190"/>
      <c r="BT1750" s="190"/>
      <c r="BU1750" s="190"/>
      <c r="BV1750" s="190"/>
      <c r="BW1750" s="190"/>
      <c r="BX1750" s="190"/>
      <c r="BY1750" s="190"/>
      <c r="BZ1750" s="190"/>
      <c r="CA1750" s="190"/>
      <c r="CB1750" s="190"/>
      <c r="CC1750" s="190"/>
      <c r="CD1750" s="190"/>
      <c r="CE1750" s="190"/>
      <c r="CF1750" s="190"/>
      <c r="CG1750" s="190"/>
      <c r="CH1750" s="190"/>
      <c r="CI1750" s="190"/>
      <c r="CJ1750" s="190"/>
      <c r="CK1750" s="190"/>
      <c r="CL1750" s="190"/>
      <c r="CN1750" s="201"/>
      <c r="CO1750" s="190"/>
      <c r="CP1750" s="190"/>
      <c r="CQ1750" s="190"/>
      <c r="CR1750" s="190"/>
      <c r="CS1750" s="190"/>
      <c r="CT1750" s="190"/>
      <c r="CU1750" s="190"/>
      <c r="CV1750" s="190"/>
      <c r="CW1750" s="190"/>
      <c r="CX1750" s="190"/>
      <c r="CY1750" s="190"/>
      <c r="CZ1750" s="190"/>
      <c r="DA1750" s="190"/>
      <c r="DB1750" s="190"/>
      <c r="DC1750" s="190"/>
      <c r="DD1750" s="190"/>
      <c r="DE1750" s="190"/>
      <c r="DF1750" s="190"/>
      <c r="DG1750" s="190"/>
      <c r="DH1750" s="190"/>
      <c r="DI1750" s="190"/>
      <c r="DJ1750" s="190"/>
      <c r="DK1750" s="190"/>
      <c r="DL1750" s="190"/>
    </row>
    <row r="1751" spans="1:116" x14ac:dyDescent="0.4">
      <c r="A1751" s="174"/>
      <c r="E1751" s="8"/>
      <c r="G1751" s="175" t="s">
        <v>505</v>
      </c>
      <c r="H1751" s="200"/>
      <c r="I1751" s="201"/>
      <c r="J1751" s="201"/>
      <c r="K1751" s="202"/>
      <c r="L1751" s="202"/>
      <c r="M1751" s="202"/>
      <c r="N1751" s="202"/>
      <c r="O1751" s="202"/>
      <c r="P1751" s="202"/>
      <c r="R1751" s="202"/>
      <c r="S1751" s="190"/>
      <c r="T1751" s="190"/>
      <c r="U1751" s="190"/>
      <c r="V1751" s="190"/>
      <c r="W1751" s="190"/>
      <c r="X1751" s="190"/>
      <c r="Y1751" s="190"/>
      <c r="Z1751" s="190"/>
      <c r="AA1751" s="190"/>
      <c r="AB1751" s="190"/>
      <c r="AC1751" s="190"/>
      <c r="AD1751" s="190"/>
      <c r="AE1751" s="190"/>
      <c r="AF1751" s="190"/>
      <c r="AG1751" s="190"/>
      <c r="AH1751" s="190"/>
      <c r="AI1751" s="190"/>
      <c r="AJ1751" s="190"/>
      <c r="AK1751" s="190"/>
      <c r="AL1751" s="190"/>
      <c r="AM1751" s="190"/>
      <c r="AN1751" s="190"/>
      <c r="AO1751" s="190"/>
      <c r="AP1751" s="190"/>
      <c r="AQ1751" s="190"/>
      <c r="AR1751" s="190"/>
      <c r="AS1751" s="190"/>
      <c r="AT1751" s="190"/>
      <c r="AU1751" s="190"/>
      <c r="AV1751" s="190"/>
      <c r="AW1751" s="190"/>
      <c r="AX1751" s="190"/>
      <c r="AY1751" s="190"/>
      <c r="AZ1751" s="190"/>
      <c r="BA1751" s="190"/>
      <c r="BB1751" s="190"/>
      <c r="BC1751" s="190"/>
      <c r="BD1751" s="190"/>
      <c r="BE1751" s="190"/>
      <c r="BF1751" s="190"/>
      <c r="BG1751" s="190"/>
      <c r="BH1751" s="190"/>
      <c r="BI1751" s="190"/>
      <c r="BJ1751" s="190"/>
      <c r="BK1751" s="190"/>
      <c r="BL1751" s="190"/>
      <c r="BM1751" s="190"/>
      <c r="BN1751" s="190"/>
      <c r="BO1751" s="190"/>
      <c r="BP1751" s="190"/>
      <c r="BQ1751" s="190"/>
      <c r="BR1751" s="190"/>
      <c r="BS1751" s="190"/>
      <c r="BT1751" s="190"/>
      <c r="BU1751" s="190"/>
      <c r="BV1751" s="190"/>
      <c r="BW1751" s="190"/>
      <c r="BX1751" s="190"/>
      <c r="BY1751" s="190"/>
      <c r="BZ1751" s="190"/>
      <c r="CA1751" s="190"/>
      <c r="CB1751" s="190"/>
      <c r="CC1751" s="190"/>
      <c r="CD1751" s="190"/>
      <c r="CE1751" s="190"/>
      <c r="CF1751" s="190"/>
      <c r="CG1751" s="190"/>
      <c r="CH1751" s="190"/>
      <c r="CI1751" s="190"/>
      <c r="CJ1751" s="190"/>
      <c r="CK1751" s="190"/>
      <c r="CL1751" s="190"/>
      <c r="CN1751" s="201"/>
      <c r="CO1751" s="190"/>
      <c r="CP1751" s="190"/>
      <c r="CQ1751" s="190"/>
      <c r="CR1751" s="190"/>
      <c r="CS1751" s="190"/>
      <c r="CT1751" s="190"/>
      <c r="CU1751" s="190"/>
      <c r="CV1751" s="190"/>
      <c r="CW1751" s="190"/>
      <c r="CX1751" s="190"/>
      <c r="CY1751" s="190"/>
      <c r="CZ1751" s="190"/>
      <c r="DA1751" s="190"/>
      <c r="DB1751" s="190"/>
      <c r="DC1751" s="190"/>
      <c r="DD1751" s="190"/>
      <c r="DE1751" s="190"/>
      <c r="DF1751" s="190"/>
      <c r="DG1751" s="190"/>
      <c r="DH1751" s="190"/>
      <c r="DI1751" s="190"/>
      <c r="DJ1751" s="190"/>
      <c r="DK1751" s="190"/>
      <c r="DL1751" s="190"/>
    </row>
    <row r="1752" spans="1:116" x14ac:dyDescent="0.4">
      <c r="A1752" s="174"/>
      <c r="E1752" s="8"/>
      <c r="G1752" s="175" t="s">
        <v>463</v>
      </c>
      <c r="H1752" s="200"/>
      <c r="I1752" s="201"/>
      <c r="J1752" s="201"/>
      <c r="K1752" s="202"/>
      <c r="L1752" s="202"/>
      <c r="M1752" s="202"/>
      <c r="N1752" s="202"/>
      <c r="O1752" s="202"/>
      <c r="P1752" s="202"/>
      <c r="R1752" s="202"/>
      <c r="S1752" s="190" t="str">
        <f t="shared" ref="S1752:CD1752" si="2761">S$22</f>
        <v>S$18</v>
      </c>
      <c r="T1752" s="190" t="str">
        <f t="shared" si="2761"/>
        <v>T$18</v>
      </c>
      <c r="U1752" s="190" t="str">
        <f t="shared" si="2761"/>
        <v>U$18</v>
      </c>
      <c r="V1752" s="190" t="str">
        <f t="shared" si="2761"/>
        <v>V$18</v>
      </c>
      <c r="W1752" s="190" t="str">
        <f t="shared" si="2761"/>
        <v>W$18</v>
      </c>
      <c r="X1752" s="190" t="str">
        <f t="shared" si="2761"/>
        <v>X$18</v>
      </c>
      <c r="Y1752" s="190" t="str">
        <f t="shared" si="2761"/>
        <v>Y$18</v>
      </c>
      <c r="Z1752" s="190" t="str">
        <f t="shared" si="2761"/>
        <v>Z$18</v>
      </c>
      <c r="AA1752" s="190" t="str">
        <f t="shared" si="2761"/>
        <v>AA$18</v>
      </c>
      <c r="AB1752" s="190" t="str">
        <f t="shared" si="2761"/>
        <v>AB$18</v>
      </c>
      <c r="AC1752" s="190" t="str">
        <f t="shared" si="2761"/>
        <v>AC$18</v>
      </c>
      <c r="AD1752" s="190" t="str">
        <f t="shared" si="2761"/>
        <v>AD$18</v>
      </c>
      <c r="AE1752" s="190" t="str">
        <f t="shared" si="2761"/>
        <v>AE$18</v>
      </c>
      <c r="AF1752" s="190" t="str">
        <f t="shared" si="2761"/>
        <v>AF$18</v>
      </c>
      <c r="AG1752" s="190" t="str">
        <f t="shared" si="2761"/>
        <v>AG$18</v>
      </c>
      <c r="AH1752" s="190" t="str">
        <f t="shared" si="2761"/>
        <v>AH$18</v>
      </c>
      <c r="AI1752" s="190" t="str">
        <f t="shared" si="2761"/>
        <v>AI$18</v>
      </c>
      <c r="AJ1752" s="190" t="str">
        <f t="shared" si="2761"/>
        <v>AJ$18</v>
      </c>
      <c r="AK1752" s="190" t="str">
        <f t="shared" si="2761"/>
        <v>AK$18</v>
      </c>
      <c r="AL1752" s="190" t="str">
        <f t="shared" si="2761"/>
        <v>AL$18</v>
      </c>
      <c r="AM1752" s="190" t="str">
        <f t="shared" si="2761"/>
        <v>AM$18</v>
      </c>
      <c r="AN1752" s="190" t="str">
        <f t="shared" si="2761"/>
        <v>AN$18</v>
      </c>
      <c r="AO1752" s="190" t="str">
        <f t="shared" si="2761"/>
        <v>AO$18</v>
      </c>
      <c r="AP1752" s="190" t="str">
        <f t="shared" si="2761"/>
        <v>AP$18</v>
      </c>
      <c r="AQ1752" s="190" t="str">
        <f t="shared" si="2761"/>
        <v>AQ$18</v>
      </c>
      <c r="AR1752" s="190" t="str">
        <f t="shared" si="2761"/>
        <v>AR$18</v>
      </c>
      <c r="AS1752" s="190" t="str">
        <f t="shared" si="2761"/>
        <v>AS$18</v>
      </c>
      <c r="AT1752" s="190" t="str">
        <f t="shared" si="2761"/>
        <v>AT$18</v>
      </c>
      <c r="AU1752" s="190" t="str">
        <f t="shared" si="2761"/>
        <v>AU$18</v>
      </c>
      <c r="AV1752" s="190" t="str">
        <f t="shared" si="2761"/>
        <v>AV$18</v>
      </c>
      <c r="AW1752" s="190" t="str">
        <f t="shared" si="2761"/>
        <v>AW$18</v>
      </c>
      <c r="AX1752" s="190" t="str">
        <f t="shared" si="2761"/>
        <v>AX$18</v>
      </c>
      <c r="AY1752" s="190" t="str">
        <f t="shared" si="2761"/>
        <v>AY$18</v>
      </c>
      <c r="AZ1752" s="190" t="str">
        <f t="shared" si="2761"/>
        <v>AZ$18</v>
      </c>
      <c r="BA1752" s="190" t="str">
        <f t="shared" si="2761"/>
        <v>BA$18</v>
      </c>
      <c r="BB1752" s="190" t="str">
        <f t="shared" si="2761"/>
        <v>BB$18</v>
      </c>
      <c r="BC1752" s="190" t="str">
        <f t="shared" si="2761"/>
        <v>BC$18</v>
      </c>
      <c r="BD1752" s="190" t="str">
        <f t="shared" si="2761"/>
        <v>BD$18</v>
      </c>
      <c r="BE1752" s="190" t="str">
        <f t="shared" si="2761"/>
        <v>BE$18</v>
      </c>
      <c r="BF1752" s="190" t="str">
        <f t="shared" si="2761"/>
        <v>BF$18</v>
      </c>
      <c r="BG1752" s="190" t="str">
        <f t="shared" si="2761"/>
        <v>BG$18</v>
      </c>
      <c r="BH1752" s="190" t="str">
        <f t="shared" si="2761"/>
        <v>BH$18</v>
      </c>
      <c r="BI1752" s="190" t="str">
        <f t="shared" si="2761"/>
        <v>BI$18</v>
      </c>
      <c r="BJ1752" s="190" t="str">
        <f t="shared" si="2761"/>
        <v>BJ$18</v>
      </c>
      <c r="BK1752" s="190" t="str">
        <f t="shared" si="2761"/>
        <v>BK$18</v>
      </c>
      <c r="BL1752" s="190" t="str">
        <f t="shared" si="2761"/>
        <v>BL$18</v>
      </c>
      <c r="BM1752" s="190" t="str">
        <f t="shared" si="2761"/>
        <v>BM$18</v>
      </c>
      <c r="BN1752" s="190" t="str">
        <f t="shared" si="2761"/>
        <v>BN$18</v>
      </c>
      <c r="BO1752" s="190" t="str">
        <f t="shared" si="2761"/>
        <v>BO$18</v>
      </c>
      <c r="BP1752" s="190" t="str">
        <f t="shared" si="2761"/>
        <v>BP$18</v>
      </c>
      <c r="BQ1752" s="190" t="str">
        <f t="shared" si="2761"/>
        <v>BQ$18</v>
      </c>
      <c r="BR1752" s="190" t="str">
        <f t="shared" si="2761"/>
        <v>BR$18</v>
      </c>
      <c r="BS1752" s="190" t="str">
        <f t="shared" si="2761"/>
        <v>BS$18</v>
      </c>
      <c r="BT1752" s="190" t="str">
        <f t="shared" si="2761"/>
        <v>BT$18</v>
      </c>
      <c r="BU1752" s="190" t="str">
        <f t="shared" si="2761"/>
        <v>BU$18</v>
      </c>
      <c r="BV1752" s="190" t="str">
        <f t="shared" si="2761"/>
        <v>BV$18</v>
      </c>
      <c r="BW1752" s="190" t="str">
        <f t="shared" si="2761"/>
        <v>BW$18</v>
      </c>
      <c r="BX1752" s="190" t="str">
        <f t="shared" si="2761"/>
        <v>BX$18</v>
      </c>
      <c r="BY1752" s="190" t="str">
        <f t="shared" si="2761"/>
        <v>BY$18</v>
      </c>
      <c r="BZ1752" s="190" t="str">
        <f t="shared" si="2761"/>
        <v>BZ$18</v>
      </c>
      <c r="CA1752" s="190" t="str">
        <f t="shared" si="2761"/>
        <v>CA$18</v>
      </c>
      <c r="CB1752" s="190" t="str">
        <f t="shared" si="2761"/>
        <v>CB$18</v>
      </c>
      <c r="CC1752" s="190" t="str">
        <f t="shared" si="2761"/>
        <v>CC$18</v>
      </c>
      <c r="CD1752" s="190" t="str">
        <f t="shared" si="2761"/>
        <v>CD$18</v>
      </c>
      <c r="CE1752" s="190" t="str">
        <f t="shared" ref="CE1752:CL1752" si="2762">CE$22</f>
        <v>CE$18</v>
      </c>
      <c r="CF1752" s="190" t="str">
        <f t="shared" si="2762"/>
        <v>CF$18</v>
      </c>
      <c r="CG1752" s="190" t="str">
        <f t="shared" si="2762"/>
        <v>CG$18</v>
      </c>
      <c r="CH1752" s="190" t="str">
        <f t="shared" si="2762"/>
        <v>CH$18</v>
      </c>
      <c r="CI1752" s="190" t="str">
        <f t="shared" si="2762"/>
        <v>CI$18</v>
      </c>
      <c r="CJ1752" s="190" t="str">
        <f t="shared" si="2762"/>
        <v>CJ$18</v>
      </c>
      <c r="CK1752" s="190" t="str">
        <f t="shared" si="2762"/>
        <v>CK$18</v>
      </c>
      <c r="CL1752" s="190" t="str">
        <f t="shared" si="2762"/>
        <v>CL$18</v>
      </c>
      <c r="CN1752" s="201"/>
      <c r="CO1752" s="190" t="str">
        <f t="shared" ref="CO1752:DL1752" si="2763">CO$22</f>
        <v>CO$18</v>
      </c>
      <c r="CP1752" s="190" t="str">
        <f t="shared" si="2763"/>
        <v>CP$18</v>
      </c>
      <c r="CQ1752" s="190" t="str">
        <f t="shared" si="2763"/>
        <v>CQ$18</v>
      </c>
      <c r="CR1752" s="190" t="str">
        <f t="shared" si="2763"/>
        <v>CR$18</v>
      </c>
      <c r="CS1752" s="190" t="str">
        <f t="shared" si="2763"/>
        <v>CS$18</v>
      </c>
      <c r="CT1752" s="190" t="str">
        <f t="shared" si="2763"/>
        <v>CT$18</v>
      </c>
      <c r="CU1752" s="190" t="str">
        <f t="shared" si="2763"/>
        <v>CU$18</v>
      </c>
      <c r="CV1752" s="190" t="str">
        <f t="shared" si="2763"/>
        <v>CV$18</v>
      </c>
      <c r="CW1752" s="190" t="str">
        <f t="shared" si="2763"/>
        <v>CW$18</v>
      </c>
      <c r="CX1752" s="190" t="str">
        <f t="shared" si="2763"/>
        <v>CX$18</v>
      </c>
      <c r="CY1752" s="190" t="str">
        <f t="shared" si="2763"/>
        <v>CY$18</v>
      </c>
      <c r="CZ1752" s="190" t="str">
        <f t="shared" si="2763"/>
        <v>CZ$18</v>
      </c>
      <c r="DA1752" s="190" t="str">
        <f t="shared" si="2763"/>
        <v>DA$18</v>
      </c>
      <c r="DB1752" s="190" t="str">
        <f t="shared" si="2763"/>
        <v>DB$18</v>
      </c>
      <c r="DC1752" s="190" t="str">
        <f t="shared" si="2763"/>
        <v>DC$18</v>
      </c>
      <c r="DD1752" s="190" t="str">
        <f t="shared" si="2763"/>
        <v>DD$18</v>
      </c>
      <c r="DE1752" s="190" t="str">
        <f t="shared" si="2763"/>
        <v>DE$18</v>
      </c>
      <c r="DF1752" s="190" t="str">
        <f t="shared" si="2763"/>
        <v>DF$18</v>
      </c>
      <c r="DG1752" s="190" t="str">
        <f t="shared" si="2763"/>
        <v>DG$18</v>
      </c>
      <c r="DH1752" s="190" t="str">
        <f t="shared" si="2763"/>
        <v>DH$18</v>
      </c>
      <c r="DI1752" s="190" t="str">
        <f t="shared" si="2763"/>
        <v>DI$18</v>
      </c>
      <c r="DJ1752" s="190" t="str">
        <f t="shared" si="2763"/>
        <v>DJ$18</v>
      </c>
      <c r="DK1752" s="190" t="str">
        <f t="shared" si="2763"/>
        <v>DK$18</v>
      </c>
      <c r="DL1752" s="190" t="str">
        <f t="shared" si="2763"/>
        <v>DL$18</v>
      </c>
    </row>
    <row r="1753" spans="1:116" x14ac:dyDescent="0.4">
      <c r="A1753" s="174"/>
      <c r="E1753" s="8"/>
      <c r="G1753" s="175" t="s">
        <v>464</v>
      </c>
      <c r="H1753" s="200"/>
      <c r="I1753" s="201"/>
      <c r="J1753" s="201"/>
      <c r="K1753" s="202"/>
      <c r="L1753" s="202"/>
      <c r="M1753" s="202"/>
      <c r="N1753" s="202"/>
      <c r="O1753" s="202"/>
      <c r="P1753" s="202"/>
      <c r="R1753" s="202"/>
      <c r="S1753" s="190" t="str">
        <f t="shared" ref="S1753:CD1753" si="2764">S$23</f>
        <v>S$19</v>
      </c>
      <c r="T1753" s="190" t="str">
        <f t="shared" si="2764"/>
        <v>T$19</v>
      </c>
      <c r="U1753" s="190" t="str">
        <f t="shared" si="2764"/>
        <v>U$19</v>
      </c>
      <c r="V1753" s="190" t="str">
        <f t="shared" si="2764"/>
        <v>V$19</v>
      </c>
      <c r="W1753" s="190" t="str">
        <f t="shared" si="2764"/>
        <v>W$19</v>
      </c>
      <c r="X1753" s="190" t="str">
        <f t="shared" si="2764"/>
        <v>X$19</v>
      </c>
      <c r="Y1753" s="190" t="str">
        <f t="shared" si="2764"/>
        <v>Y$19</v>
      </c>
      <c r="Z1753" s="190" t="str">
        <f t="shared" si="2764"/>
        <v>Z$19</v>
      </c>
      <c r="AA1753" s="190" t="str">
        <f t="shared" si="2764"/>
        <v>AA$19</v>
      </c>
      <c r="AB1753" s="190" t="str">
        <f t="shared" si="2764"/>
        <v>AB$19</v>
      </c>
      <c r="AC1753" s="190" t="str">
        <f t="shared" si="2764"/>
        <v>AC$19</v>
      </c>
      <c r="AD1753" s="190" t="str">
        <f t="shared" si="2764"/>
        <v>AD$19</v>
      </c>
      <c r="AE1753" s="190" t="str">
        <f t="shared" si="2764"/>
        <v>AE$19</v>
      </c>
      <c r="AF1753" s="190" t="str">
        <f t="shared" si="2764"/>
        <v>AF$19</v>
      </c>
      <c r="AG1753" s="190" t="str">
        <f t="shared" si="2764"/>
        <v>AG$19</v>
      </c>
      <c r="AH1753" s="190" t="str">
        <f t="shared" si="2764"/>
        <v>AH$19</v>
      </c>
      <c r="AI1753" s="190" t="str">
        <f t="shared" si="2764"/>
        <v>AI$19</v>
      </c>
      <c r="AJ1753" s="190" t="str">
        <f t="shared" si="2764"/>
        <v>AJ$19</v>
      </c>
      <c r="AK1753" s="190" t="str">
        <f t="shared" si="2764"/>
        <v>AK$19</v>
      </c>
      <c r="AL1753" s="190" t="str">
        <f t="shared" si="2764"/>
        <v>AL$19</v>
      </c>
      <c r="AM1753" s="190" t="str">
        <f t="shared" si="2764"/>
        <v>AM$19</v>
      </c>
      <c r="AN1753" s="190" t="str">
        <f t="shared" si="2764"/>
        <v>AN$19</v>
      </c>
      <c r="AO1753" s="190" t="str">
        <f t="shared" si="2764"/>
        <v>AO$19</v>
      </c>
      <c r="AP1753" s="190" t="str">
        <f t="shared" si="2764"/>
        <v>AP$19</v>
      </c>
      <c r="AQ1753" s="190" t="str">
        <f t="shared" si="2764"/>
        <v>AQ$19</v>
      </c>
      <c r="AR1753" s="190" t="str">
        <f t="shared" si="2764"/>
        <v>AR$19</v>
      </c>
      <c r="AS1753" s="190" t="str">
        <f t="shared" si="2764"/>
        <v>AS$19</v>
      </c>
      <c r="AT1753" s="190" t="str">
        <f t="shared" si="2764"/>
        <v>AT$19</v>
      </c>
      <c r="AU1753" s="190" t="str">
        <f t="shared" si="2764"/>
        <v>AU$19</v>
      </c>
      <c r="AV1753" s="190" t="str">
        <f t="shared" si="2764"/>
        <v>AV$19</v>
      </c>
      <c r="AW1753" s="190" t="str">
        <f t="shared" si="2764"/>
        <v>AW$19</v>
      </c>
      <c r="AX1753" s="190" t="str">
        <f t="shared" si="2764"/>
        <v>AX$19</v>
      </c>
      <c r="AY1753" s="190" t="str">
        <f t="shared" si="2764"/>
        <v>AY$19</v>
      </c>
      <c r="AZ1753" s="190" t="str">
        <f t="shared" si="2764"/>
        <v>AZ$19</v>
      </c>
      <c r="BA1753" s="190" t="str">
        <f t="shared" si="2764"/>
        <v>BA$19</v>
      </c>
      <c r="BB1753" s="190" t="str">
        <f t="shared" si="2764"/>
        <v>BB$19</v>
      </c>
      <c r="BC1753" s="190" t="str">
        <f t="shared" si="2764"/>
        <v>BC$19</v>
      </c>
      <c r="BD1753" s="190" t="str">
        <f t="shared" si="2764"/>
        <v>BD$19</v>
      </c>
      <c r="BE1753" s="190" t="str">
        <f t="shared" si="2764"/>
        <v>BE$19</v>
      </c>
      <c r="BF1753" s="190" t="str">
        <f t="shared" si="2764"/>
        <v>BF$19</v>
      </c>
      <c r="BG1753" s="190" t="str">
        <f t="shared" si="2764"/>
        <v>BG$19</v>
      </c>
      <c r="BH1753" s="190" t="str">
        <f t="shared" si="2764"/>
        <v>BH$19</v>
      </c>
      <c r="BI1753" s="190" t="str">
        <f t="shared" si="2764"/>
        <v>BI$19</v>
      </c>
      <c r="BJ1753" s="190" t="str">
        <f t="shared" si="2764"/>
        <v>BJ$19</v>
      </c>
      <c r="BK1753" s="190" t="str">
        <f t="shared" si="2764"/>
        <v>BK$19</v>
      </c>
      <c r="BL1753" s="190" t="str">
        <f t="shared" si="2764"/>
        <v>BL$19</v>
      </c>
      <c r="BM1753" s="190" t="str">
        <f t="shared" si="2764"/>
        <v>BM$19</v>
      </c>
      <c r="BN1753" s="190" t="str">
        <f t="shared" si="2764"/>
        <v>BN$19</v>
      </c>
      <c r="BO1753" s="190" t="str">
        <f t="shared" si="2764"/>
        <v>BO$19</v>
      </c>
      <c r="BP1753" s="190" t="str">
        <f t="shared" si="2764"/>
        <v>BP$19</v>
      </c>
      <c r="BQ1753" s="190" t="str">
        <f t="shared" si="2764"/>
        <v>BQ$19</v>
      </c>
      <c r="BR1753" s="190" t="str">
        <f t="shared" si="2764"/>
        <v>BR$19</v>
      </c>
      <c r="BS1753" s="190" t="str">
        <f t="shared" si="2764"/>
        <v>BS$19</v>
      </c>
      <c r="BT1753" s="190" t="str">
        <f t="shared" si="2764"/>
        <v>BT$19</v>
      </c>
      <c r="BU1753" s="190" t="str">
        <f t="shared" si="2764"/>
        <v>BU$19</v>
      </c>
      <c r="BV1753" s="190" t="str">
        <f t="shared" si="2764"/>
        <v>BV$19</v>
      </c>
      <c r="BW1753" s="190" t="str">
        <f t="shared" si="2764"/>
        <v>BW$19</v>
      </c>
      <c r="BX1753" s="190" t="str">
        <f t="shared" si="2764"/>
        <v>BX$19</v>
      </c>
      <c r="BY1753" s="190" t="str">
        <f t="shared" si="2764"/>
        <v>BY$19</v>
      </c>
      <c r="BZ1753" s="190" t="str">
        <f t="shared" si="2764"/>
        <v>BZ$19</v>
      </c>
      <c r="CA1753" s="190" t="str">
        <f t="shared" si="2764"/>
        <v>CA$19</v>
      </c>
      <c r="CB1753" s="190" t="str">
        <f t="shared" si="2764"/>
        <v>CB$19</v>
      </c>
      <c r="CC1753" s="190" t="str">
        <f t="shared" si="2764"/>
        <v>CC$19</v>
      </c>
      <c r="CD1753" s="190" t="str">
        <f t="shared" si="2764"/>
        <v>CD$19</v>
      </c>
      <c r="CE1753" s="190" t="str">
        <f t="shared" ref="CE1753:CL1753" si="2765">CE$23</f>
        <v>CE$19</v>
      </c>
      <c r="CF1753" s="190" t="str">
        <f t="shared" si="2765"/>
        <v>CF$19</v>
      </c>
      <c r="CG1753" s="190" t="str">
        <f t="shared" si="2765"/>
        <v>CG$19</v>
      </c>
      <c r="CH1753" s="190" t="str">
        <f t="shared" si="2765"/>
        <v>CH$19</v>
      </c>
      <c r="CI1753" s="190" t="str">
        <f t="shared" si="2765"/>
        <v>CI$19</v>
      </c>
      <c r="CJ1753" s="190" t="str">
        <f t="shared" si="2765"/>
        <v>CJ$19</v>
      </c>
      <c r="CK1753" s="190" t="str">
        <f t="shared" si="2765"/>
        <v>CK$19</v>
      </c>
      <c r="CL1753" s="190" t="str">
        <f t="shared" si="2765"/>
        <v>CL$19</v>
      </c>
      <c r="CN1753" s="201"/>
      <c r="CO1753" s="190" t="str">
        <f t="shared" ref="CO1753:DL1753" si="2766">CO$23</f>
        <v>CO$19</v>
      </c>
      <c r="CP1753" s="190" t="str">
        <f t="shared" si="2766"/>
        <v>CP$19</v>
      </c>
      <c r="CQ1753" s="190" t="str">
        <f t="shared" si="2766"/>
        <v>CQ$19</v>
      </c>
      <c r="CR1753" s="190" t="str">
        <f t="shared" si="2766"/>
        <v>CR$19</v>
      </c>
      <c r="CS1753" s="190" t="str">
        <f t="shared" si="2766"/>
        <v>CS$19</v>
      </c>
      <c r="CT1753" s="190" t="str">
        <f t="shared" si="2766"/>
        <v>CT$19</v>
      </c>
      <c r="CU1753" s="190" t="str">
        <f t="shared" si="2766"/>
        <v>CU$19</v>
      </c>
      <c r="CV1753" s="190" t="str">
        <f t="shared" si="2766"/>
        <v>CV$19</v>
      </c>
      <c r="CW1753" s="190" t="str">
        <f t="shared" si="2766"/>
        <v>CW$19</v>
      </c>
      <c r="CX1753" s="190" t="str">
        <f t="shared" si="2766"/>
        <v>CX$19</v>
      </c>
      <c r="CY1753" s="190" t="str">
        <f t="shared" si="2766"/>
        <v>CY$19</v>
      </c>
      <c r="CZ1753" s="190" t="str">
        <f t="shared" si="2766"/>
        <v>CZ$19</v>
      </c>
      <c r="DA1753" s="190" t="str">
        <f t="shared" si="2766"/>
        <v>DA$19</v>
      </c>
      <c r="DB1753" s="190" t="str">
        <f t="shared" si="2766"/>
        <v>DB$19</v>
      </c>
      <c r="DC1753" s="190" t="str">
        <f t="shared" si="2766"/>
        <v>DC$19</v>
      </c>
      <c r="DD1753" s="190" t="str">
        <f t="shared" si="2766"/>
        <v>DD$19</v>
      </c>
      <c r="DE1753" s="190" t="str">
        <f t="shared" si="2766"/>
        <v>DE$19</v>
      </c>
      <c r="DF1753" s="190" t="str">
        <f t="shared" si="2766"/>
        <v>DF$19</v>
      </c>
      <c r="DG1753" s="190" t="str">
        <f t="shared" si="2766"/>
        <v>DG$19</v>
      </c>
      <c r="DH1753" s="190" t="str">
        <f t="shared" si="2766"/>
        <v>DH$19</v>
      </c>
      <c r="DI1753" s="190" t="str">
        <f t="shared" si="2766"/>
        <v>DI$19</v>
      </c>
      <c r="DJ1753" s="190" t="str">
        <f t="shared" si="2766"/>
        <v>DJ$19</v>
      </c>
      <c r="DK1753" s="190" t="str">
        <f t="shared" si="2766"/>
        <v>DK$19</v>
      </c>
      <c r="DL1753" s="190" t="str">
        <f t="shared" si="2766"/>
        <v>DL$19</v>
      </c>
    </row>
    <row r="1754" spans="1:116" x14ac:dyDescent="0.4">
      <c r="A1754" s="31" t="s">
        <v>218</v>
      </c>
      <c r="B1754" s="31" t="s">
        <v>243</v>
      </c>
      <c r="C1754" s="31"/>
      <c r="D1754" t="s">
        <v>533</v>
      </c>
      <c r="E1754" s="8" t="str">
        <f t="shared" ref="E1754:E1764" si="2767">ROW()&amp;" "&amp;D1754</f>
        <v>1754 FCLTL-F</v>
      </c>
      <c r="F1754" t="s">
        <v>535</v>
      </c>
      <c r="G1754" s="70" t="s">
        <v>534</v>
      </c>
      <c r="H1754" s="48"/>
      <c r="I1754" s="304"/>
      <c r="J1754" s="304"/>
      <c r="K1754" s="48"/>
      <c r="L1754" s="48"/>
      <c r="M1754" s="48"/>
      <c r="N1754" s="48"/>
      <c r="O1754" s="48"/>
      <c r="P1754" s="48"/>
      <c r="R1754" s="70"/>
      <c r="S1754" s="305"/>
      <c r="T1754" s="305"/>
      <c r="U1754" s="305"/>
      <c r="V1754" s="305"/>
      <c r="W1754" s="305"/>
      <c r="X1754" s="305"/>
      <c r="Y1754" s="305"/>
      <c r="Z1754" s="305"/>
      <c r="AA1754" s="305"/>
      <c r="AB1754" s="305"/>
      <c r="AC1754" s="305"/>
      <c r="AD1754" s="305"/>
      <c r="AE1754" s="305"/>
      <c r="AF1754" s="305"/>
      <c r="AG1754" s="305"/>
      <c r="AH1754" s="305"/>
      <c r="AI1754" s="305"/>
      <c r="AJ1754" s="305"/>
      <c r="AK1754" s="305"/>
      <c r="AL1754" s="305"/>
      <c r="AM1754" s="305"/>
      <c r="AN1754" s="305"/>
      <c r="AO1754" s="305"/>
      <c r="AP1754" s="305"/>
      <c r="AQ1754" s="305"/>
      <c r="AR1754" s="305"/>
      <c r="AS1754" s="305"/>
      <c r="AT1754" s="305"/>
      <c r="AU1754" s="305"/>
      <c r="AV1754" s="305"/>
      <c r="AW1754" s="305"/>
      <c r="AX1754" s="305"/>
      <c r="AY1754" s="305"/>
      <c r="AZ1754" s="305"/>
      <c r="BA1754" s="305"/>
      <c r="BB1754" s="305"/>
      <c r="BC1754" s="305"/>
      <c r="BD1754" s="305"/>
      <c r="BE1754" s="305"/>
      <c r="BF1754" s="305"/>
      <c r="BG1754" s="305"/>
      <c r="BH1754" s="305"/>
      <c r="BI1754" s="305"/>
      <c r="BJ1754" s="305"/>
      <c r="BK1754" s="305"/>
      <c r="BL1754" s="305"/>
      <c r="BM1754" s="305"/>
      <c r="BN1754" s="305"/>
      <c r="BO1754" s="305"/>
      <c r="BP1754" s="305"/>
      <c r="BQ1754" s="305"/>
      <c r="BR1754" s="305"/>
      <c r="BS1754" s="305"/>
      <c r="BT1754" s="305"/>
      <c r="BU1754" s="305"/>
      <c r="BV1754" s="305"/>
      <c r="BW1754" s="305"/>
      <c r="BX1754" s="305"/>
      <c r="BY1754" s="305"/>
      <c r="BZ1754" s="305"/>
      <c r="CA1754" s="305"/>
      <c r="CB1754" s="305"/>
      <c r="CC1754" s="305"/>
      <c r="CD1754" s="305"/>
      <c r="CE1754" s="305"/>
      <c r="CF1754" s="305"/>
      <c r="CG1754" s="305"/>
      <c r="CH1754" s="305"/>
      <c r="CI1754" s="305"/>
      <c r="CJ1754" s="305"/>
      <c r="CK1754" s="305"/>
      <c r="CL1754" s="305"/>
      <c r="CN1754" s="304"/>
      <c r="CO1754" s="305"/>
      <c r="CP1754" s="305"/>
      <c r="CQ1754" s="305"/>
      <c r="CR1754" s="305"/>
      <c r="CS1754" s="305"/>
      <c r="CT1754" s="305"/>
      <c r="CU1754" s="305"/>
      <c r="CV1754" s="305"/>
      <c r="CW1754" s="305"/>
      <c r="CX1754" s="305"/>
      <c r="CY1754" s="305"/>
      <c r="CZ1754" s="305"/>
      <c r="DA1754" s="305"/>
      <c r="DB1754" s="305"/>
      <c r="DC1754" s="305"/>
      <c r="DD1754" s="305"/>
      <c r="DE1754" s="305"/>
      <c r="DF1754" s="305"/>
      <c r="DG1754" s="305"/>
      <c r="DH1754" s="305"/>
      <c r="DI1754" s="305"/>
      <c r="DJ1754" s="305"/>
      <c r="DK1754" s="305"/>
      <c r="DL1754" s="305"/>
    </row>
    <row r="1755" spans="1:116" x14ac:dyDescent="0.4">
      <c r="B1755" t="str">
        <f>E1755</f>
        <v>1755 FCLTL-F</v>
      </c>
      <c r="C1755" t="s">
        <v>237</v>
      </c>
      <c r="D1755" t="s">
        <v>533</v>
      </c>
      <c r="E1755" s="8" t="str">
        <f t="shared" si="2767"/>
        <v>1755 FCLTL-F</v>
      </c>
      <c r="G1755" s="125" t="str">
        <f>"Long-term libaility - "&amp;(SUBSTITUTE(G1754,":",""))</f>
        <v>Long-term libaility - Fixed constant long-term liability</v>
      </c>
      <c r="J1755" s="74">
        <v>1000</v>
      </c>
      <c r="K1755" s="53">
        <f>SUMIF($4:$4,K$2,1755:1755)</f>
        <v>1000</v>
      </c>
      <c r="L1755" s="53">
        <f>SUMIF($4:$4,L$2,1755:1755)</f>
        <v>1000</v>
      </c>
      <c r="M1755" s="53">
        <f>SUMIF($4:$4,M$2,1755:1755)</f>
        <v>1000</v>
      </c>
      <c r="N1755" s="53">
        <f>SUMIF($4:$4,N$2,1755:1755)</f>
        <v>1000</v>
      </c>
      <c r="O1755" s="53">
        <f>SUMIF($4:$4,O$2,1755:1755)</f>
        <v>1000</v>
      </c>
      <c r="P1755" s="53">
        <f>SUMIF($4:$4,P$2,1755:1755)</f>
        <v>1000</v>
      </c>
      <c r="R1755" s="24">
        <f>$J1755</f>
        <v>1000</v>
      </c>
      <c r="S1755" s="80">
        <f>R1755</f>
        <v>1000</v>
      </c>
      <c r="T1755" s="80">
        <f t="shared" ref="T1755:T1764" si="2768">S1755</f>
        <v>1000</v>
      </c>
      <c r="U1755" s="80">
        <f t="shared" ref="U1755:U1764" si="2769">T1755</f>
        <v>1000</v>
      </c>
      <c r="V1755" s="80">
        <f t="shared" ref="V1755:V1764" si="2770">U1755</f>
        <v>1000</v>
      </c>
      <c r="W1755" s="80">
        <f t="shared" ref="W1755:W1764" si="2771">V1755</f>
        <v>1000</v>
      </c>
      <c r="X1755" s="80">
        <f t="shared" ref="X1755:X1764" si="2772">W1755</f>
        <v>1000</v>
      </c>
      <c r="Y1755" s="80">
        <f t="shared" ref="Y1755:Y1764" si="2773">X1755</f>
        <v>1000</v>
      </c>
      <c r="Z1755" s="80">
        <f t="shared" ref="Z1755:Z1764" si="2774">Y1755</f>
        <v>1000</v>
      </c>
      <c r="AA1755" s="80">
        <f t="shared" ref="AA1755:AA1764" si="2775">Z1755</f>
        <v>1000</v>
      </c>
      <c r="AB1755" s="80">
        <f t="shared" ref="AB1755:AB1764" si="2776">AA1755</f>
        <v>1000</v>
      </c>
      <c r="AC1755" s="80">
        <f t="shared" ref="AC1755:AC1764" si="2777">AB1755</f>
        <v>1000</v>
      </c>
      <c r="AD1755" s="80">
        <f t="shared" ref="AD1755:AD1764" si="2778">AC1755</f>
        <v>1000</v>
      </c>
      <c r="AE1755" s="80">
        <f t="shared" ref="AE1755:AE1764" si="2779">AD1755</f>
        <v>1000</v>
      </c>
      <c r="AF1755" s="80">
        <f t="shared" ref="AF1755:AF1764" si="2780">AE1755</f>
        <v>1000</v>
      </c>
      <c r="AG1755" s="80">
        <f t="shared" ref="AG1755:AG1764" si="2781">AF1755</f>
        <v>1000</v>
      </c>
      <c r="AH1755" s="80">
        <f t="shared" ref="AH1755:AH1764" si="2782">AG1755</f>
        <v>1000</v>
      </c>
      <c r="AI1755" s="80">
        <f t="shared" ref="AI1755:AI1764" si="2783">AH1755</f>
        <v>1000</v>
      </c>
      <c r="AJ1755" s="80">
        <f t="shared" ref="AJ1755:AJ1764" si="2784">AI1755</f>
        <v>1000</v>
      </c>
      <c r="AK1755" s="80">
        <f t="shared" ref="AK1755:AK1764" si="2785">AJ1755</f>
        <v>1000</v>
      </c>
      <c r="AL1755" s="80">
        <f t="shared" ref="AL1755:AL1764" si="2786">AK1755</f>
        <v>1000</v>
      </c>
      <c r="AM1755" s="80">
        <f t="shared" ref="AM1755:AM1764" si="2787">AL1755</f>
        <v>1000</v>
      </c>
      <c r="AN1755" s="80">
        <f t="shared" ref="AN1755:AN1764" si="2788">AM1755</f>
        <v>1000</v>
      </c>
      <c r="AO1755" s="80">
        <f t="shared" ref="AO1755:AO1764" si="2789">AN1755</f>
        <v>1000</v>
      </c>
      <c r="AP1755" s="80">
        <f t="shared" ref="AP1755:AP1764" si="2790">AO1755</f>
        <v>1000</v>
      </c>
      <c r="AQ1755" s="80">
        <f t="shared" ref="AQ1755:AQ1764" si="2791">AP1755</f>
        <v>1000</v>
      </c>
      <c r="AR1755" s="80">
        <f t="shared" ref="AR1755:AR1764" si="2792">AQ1755</f>
        <v>1000</v>
      </c>
      <c r="AS1755" s="80">
        <f t="shared" ref="AS1755:AS1764" si="2793">AR1755</f>
        <v>1000</v>
      </c>
      <c r="AT1755" s="80">
        <f t="shared" ref="AT1755:AT1764" si="2794">AS1755</f>
        <v>1000</v>
      </c>
      <c r="AU1755" s="80">
        <f t="shared" ref="AU1755:AU1764" si="2795">AT1755</f>
        <v>1000</v>
      </c>
      <c r="AV1755" s="80">
        <f t="shared" ref="AV1755:AV1764" si="2796">AU1755</f>
        <v>1000</v>
      </c>
      <c r="AW1755" s="80">
        <f t="shared" ref="AW1755:AW1764" si="2797">AV1755</f>
        <v>1000</v>
      </c>
      <c r="AX1755" s="80">
        <f t="shared" ref="AX1755:AX1764" si="2798">AW1755</f>
        <v>1000</v>
      </c>
      <c r="AY1755" s="80">
        <f t="shared" ref="AY1755:AY1764" si="2799">AX1755</f>
        <v>1000</v>
      </c>
      <c r="AZ1755" s="80">
        <f t="shared" ref="AZ1755:AZ1764" si="2800">AY1755</f>
        <v>1000</v>
      </c>
      <c r="BA1755" s="80">
        <f t="shared" ref="BA1755:BA1764" si="2801">AZ1755</f>
        <v>1000</v>
      </c>
      <c r="BB1755" s="80">
        <f t="shared" ref="BB1755:BB1764" si="2802">BA1755</f>
        <v>1000</v>
      </c>
      <c r="BC1755" s="80">
        <f t="shared" ref="BC1755:BC1764" si="2803">BB1755</f>
        <v>1000</v>
      </c>
      <c r="BD1755" s="80">
        <f t="shared" ref="BD1755:BD1764" si="2804">BC1755</f>
        <v>1000</v>
      </c>
      <c r="BE1755" s="80">
        <f t="shared" ref="BE1755:BE1764" si="2805">BD1755</f>
        <v>1000</v>
      </c>
      <c r="BF1755" s="80">
        <f t="shared" ref="BF1755:BF1764" si="2806">BE1755</f>
        <v>1000</v>
      </c>
      <c r="BG1755" s="80">
        <f t="shared" ref="BG1755:BG1764" si="2807">BF1755</f>
        <v>1000</v>
      </c>
      <c r="BH1755" s="80">
        <f t="shared" ref="BH1755:BH1764" si="2808">BG1755</f>
        <v>1000</v>
      </c>
      <c r="BI1755" s="80">
        <f t="shared" ref="BI1755:BI1764" si="2809">BH1755</f>
        <v>1000</v>
      </c>
      <c r="BJ1755" s="80">
        <f t="shared" ref="BJ1755:BJ1764" si="2810">BI1755</f>
        <v>1000</v>
      </c>
      <c r="BK1755" s="80">
        <f t="shared" ref="BK1755:BK1764" si="2811">BJ1755</f>
        <v>1000</v>
      </c>
      <c r="BL1755" s="80">
        <f t="shared" ref="BL1755:BL1764" si="2812">BK1755</f>
        <v>1000</v>
      </c>
      <c r="BM1755" s="80">
        <f t="shared" ref="BM1755:BM1764" si="2813">BL1755</f>
        <v>1000</v>
      </c>
      <c r="BN1755" s="80">
        <f t="shared" ref="BN1755:BN1764" si="2814">BM1755</f>
        <v>1000</v>
      </c>
      <c r="BO1755" s="80">
        <f t="shared" ref="BO1755:BO1764" si="2815">BN1755</f>
        <v>1000</v>
      </c>
      <c r="BP1755" s="80">
        <f t="shared" ref="BP1755:BP1764" si="2816">BO1755</f>
        <v>1000</v>
      </c>
      <c r="BQ1755" s="80">
        <f t="shared" ref="BQ1755:BQ1764" si="2817">BP1755</f>
        <v>1000</v>
      </c>
      <c r="BR1755" s="80">
        <f t="shared" ref="BR1755:BR1764" si="2818">BQ1755</f>
        <v>1000</v>
      </c>
      <c r="BS1755" s="80">
        <f t="shared" ref="BS1755:BS1764" si="2819">BR1755</f>
        <v>1000</v>
      </c>
      <c r="BT1755" s="80">
        <f t="shared" ref="BT1755:BT1764" si="2820">BS1755</f>
        <v>1000</v>
      </c>
      <c r="BU1755" s="80">
        <f t="shared" ref="BU1755:BU1764" si="2821">BT1755</f>
        <v>1000</v>
      </c>
      <c r="BV1755" s="80">
        <f t="shared" ref="BV1755:BV1764" si="2822">BU1755</f>
        <v>1000</v>
      </c>
      <c r="BW1755" s="80">
        <f t="shared" ref="BW1755:BW1764" si="2823">BV1755</f>
        <v>1000</v>
      </c>
      <c r="BX1755" s="80">
        <f t="shared" ref="BX1755:BX1764" si="2824">BW1755</f>
        <v>1000</v>
      </c>
      <c r="BY1755" s="80">
        <f t="shared" ref="BY1755:BY1764" si="2825">BX1755</f>
        <v>1000</v>
      </c>
      <c r="BZ1755" s="80">
        <f t="shared" ref="BZ1755:BZ1764" si="2826">BY1755</f>
        <v>1000</v>
      </c>
      <c r="CA1755" s="80">
        <f t="shared" ref="CA1755:CA1764" si="2827">BZ1755</f>
        <v>1000</v>
      </c>
      <c r="CB1755" s="80">
        <f t="shared" ref="CB1755:CB1764" si="2828">CA1755</f>
        <v>1000</v>
      </c>
      <c r="CC1755" s="80">
        <f t="shared" ref="CC1755:CC1764" si="2829">CB1755</f>
        <v>1000</v>
      </c>
      <c r="CD1755" s="80">
        <f t="shared" ref="CD1755:CD1764" si="2830">CC1755</f>
        <v>1000</v>
      </c>
      <c r="CE1755" s="80">
        <f t="shared" ref="CE1755:CE1764" si="2831">CD1755</f>
        <v>1000</v>
      </c>
      <c r="CF1755" s="80">
        <f t="shared" ref="CF1755:CF1764" si="2832">CE1755</f>
        <v>1000</v>
      </c>
      <c r="CG1755" s="80">
        <f t="shared" ref="CG1755:CG1764" si="2833">CF1755</f>
        <v>1000</v>
      </c>
      <c r="CH1755" s="80">
        <f t="shared" ref="CH1755:CH1764" si="2834">CG1755</f>
        <v>1000</v>
      </c>
      <c r="CI1755" s="80">
        <f t="shared" ref="CI1755:CI1764" si="2835">CH1755</f>
        <v>1000</v>
      </c>
      <c r="CJ1755" s="80">
        <f t="shared" ref="CJ1755:CJ1764" si="2836">CI1755</f>
        <v>1000</v>
      </c>
      <c r="CK1755" s="80">
        <f t="shared" ref="CK1755:CK1764" si="2837">CJ1755</f>
        <v>1000</v>
      </c>
      <c r="CL1755" s="80">
        <f t="shared" ref="CL1755:CL1764" si="2838">CK1755</f>
        <v>1000</v>
      </c>
      <c r="CN1755" s="74">
        <v>1000</v>
      </c>
      <c r="CO1755" s="80">
        <f t="shared" ref="CO1755:CO1764" si="2839">CN1755</f>
        <v>1000</v>
      </c>
      <c r="CP1755" s="80">
        <f t="shared" ref="CP1755:CP1764" si="2840">CO1755</f>
        <v>1000</v>
      </c>
      <c r="CQ1755" s="80">
        <f t="shared" ref="CQ1755:CQ1764" si="2841">CP1755</f>
        <v>1000</v>
      </c>
      <c r="CR1755" s="80">
        <f t="shared" ref="CR1755:CR1764" si="2842">CQ1755</f>
        <v>1000</v>
      </c>
      <c r="CS1755" s="80">
        <f t="shared" ref="CS1755:CS1764" si="2843">CR1755</f>
        <v>1000</v>
      </c>
      <c r="CT1755" s="80">
        <f t="shared" ref="CT1755:CT1764" si="2844">CS1755</f>
        <v>1000</v>
      </c>
      <c r="CU1755" s="80">
        <f t="shared" ref="CU1755:CU1764" si="2845">CT1755</f>
        <v>1000</v>
      </c>
      <c r="CV1755" s="80">
        <f t="shared" ref="CV1755:CV1764" si="2846">CU1755</f>
        <v>1000</v>
      </c>
      <c r="CW1755" s="80">
        <f t="shared" ref="CW1755:CW1764" si="2847">CV1755</f>
        <v>1000</v>
      </c>
      <c r="CX1755" s="80">
        <f t="shared" ref="CX1755:CX1764" si="2848">CW1755</f>
        <v>1000</v>
      </c>
      <c r="CY1755" s="80">
        <f t="shared" ref="CY1755:CY1764" si="2849">CX1755</f>
        <v>1000</v>
      </c>
      <c r="CZ1755" s="80">
        <f t="shared" ref="CZ1755:CZ1764" si="2850">CY1755</f>
        <v>1000</v>
      </c>
      <c r="DA1755" s="80">
        <f t="shared" ref="DA1755:DA1764" si="2851">CZ1755</f>
        <v>1000</v>
      </c>
      <c r="DB1755" s="80">
        <f t="shared" ref="DB1755:DB1764" si="2852">DA1755</f>
        <v>1000</v>
      </c>
      <c r="DC1755" s="80">
        <f t="shared" ref="DC1755:DC1764" si="2853">DB1755</f>
        <v>1000</v>
      </c>
      <c r="DD1755" s="80">
        <f t="shared" ref="DD1755:DD1764" si="2854">DC1755</f>
        <v>1000</v>
      </c>
      <c r="DE1755" s="80">
        <f t="shared" ref="DE1755:DE1764" si="2855">DD1755</f>
        <v>1000</v>
      </c>
      <c r="DF1755" s="80">
        <f t="shared" ref="DF1755:DF1764" si="2856">DE1755</f>
        <v>1000</v>
      </c>
      <c r="DG1755" s="80">
        <f t="shared" ref="DG1755:DG1764" si="2857">DF1755</f>
        <v>1000</v>
      </c>
      <c r="DH1755" s="80">
        <f t="shared" ref="DH1755:DH1764" si="2858">DG1755</f>
        <v>1000</v>
      </c>
      <c r="DI1755" s="80">
        <f t="shared" ref="DI1755:DI1764" si="2859">DH1755</f>
        <v>1000</v>
      </c>
      <c r="DJ1755" s="80">
        <f t="shared" ref="DJ1755:DJ1764" si="2860">DI1755</f>
        <v>1000</v>
      </c>
      <c r="DK1755" s="80">
        <f t="shared" ref="DK1755:DL1764" si="2861">DJ1755</f>
        <v>1000</v>
      </c>
      <c r="DL1755" s="80">
        <f t="shared" si="2861"/>
        <v>1000</v>
      </c>
    </row>
    <row r="1756" spans="1:116" x14ac:dyDescent="0.4">
      <c r="D1756" t="s">
        <v>533</v>
      </c>
      <c r="E1756" s="8" t="str">
        <f>ROW()&amp;" "&amp;D1756</f>
        <v>1756 FCLTL-F</v>
      </c>
      <c r="G1756" s="126"/>
      <c r="H1756" s="27"/>
      <c r="I1756" s="77"/>
      <c r="J1756" s="77"/>
      <c r="K1756" s="28"/>
      <c r="L1756" s="28"/>
      <c r="M1756" s="28"/>
      <c r="N1756" s="28"/>
      <c r="O1756" s="28"/>
      <c r="P1756" s="28"/>
      <c r="R1756" s="33"/>
      <c r="S1756" s="77"/>
      <c r="T1756" s="77"/>
      <c r="U1756" s="77"/>
      <c r="V1756" s="77"/>
      <c r="W1756" s="77"/>
      <c r="X1756" s="77"/>
      <c r="Y1756" s="77"/>
      <c r="Z1756" s="77"/>
      <c r="AA1756" s="77"/>
      <c r="AB1756" s="77"/>
      <c r="AC1756" s="77"/>
      <c r="AD1756" s="77"/>
      <c r="AE1756" s="77"/>
      <c r="AF1756" s="77"/>
      <c r="AG1756" s="77"/>
      <c r="AH1756" s="77"/>
      <c r="AI1756" s="77"/>
      <c r="AJ1756" s="77"/>
      <c r="AK1756" s="77"/>
      <c r="AL1756" s="77"/>
      <c r="AM1756" s="77"/>
      <c r="AN1756" s="77"/>
      <c r="AO1756" s="77"/>
      <c r="AP1756" s="77"/>
      <c r="AQ1756" s="77"/>
      <c r="AR1756" s="77"/>
      <c r="AS1756" s="77"/>
      <c r="AT1756" s="77"/>
      <c r="AU1756" s="77"/>
      <c r="AV1756" s="77"/>
      <c r="AW1756" s="77"/>
      <c r="AX1756" s="77"/>
      <c r="AY1756" s="77"/>
      <c r="AZ1756" s="77"/>
      <c r="BA1756" s="77"/>
      <c r="BB1756" s="77"/>
      <c r="BC1756" s="77"/>
      <c r="BD1756" s="77"/>
      <c r="BE1756" s="77"/>
      <c r="BF1756" s="77"/>
      <c r="BG1756" s="77"/>
      <c r="BH1756" s="77"/>
      <c r="BI1756" s="77"/>
      <c r="BJ1756" s="77"/>
      <c r="BK1756" s="77"/>
      <c r="BL1756" s="77"/>
      <c r="BM1756" s="77"/>
      <c r="BN1756" s="77"/>
      <c r="BO1756" s="77"/>
      <c r="BP1756" s="77"/>
      <c r="BQ1756" s="77"/>
      <c r="BR1756" s="77"/>
      <c r="BS1756" s="77"/>
      <c r="BT1756" s="77"/>
      <c r="BU1756" s="77"/>
      <c r="BV1756" s="77"/>
      <c r="BW1756" s="77"/>
      <c r="BX1756" s="77"/>
      <c r="BY1756" s="77"/>
      <c r="BZ1756" s="77"/>
      <c r="CA1756" s="77"/>
      <c r="CB1756" s="77"/>
      <c r="CC1756" s="77"/>
      <c r="CD1756" s="77"/>
      <c r="CE1756" s="77"/>
      <c r="CF1756" s="77"/>
      <c r="CG1756" s="77"/>
      <c r="CH1756" s="77"/>
      <c r="CI1756" s="77"/>
      <c r="CJ1756" s="77"/>
      <c r="CK1756" s="77"/>
      <c r="CL1756" s="77"/>
      <c r="CN1756" s="77"/>
      <c r="CO1756" s="77"/>
      <c r="CP1756" s="77"/>
      <c r="CQ1756" s="77"/>
      <c r="CR1756" s="77"/>
      <c r="CS1756" s="77"/>
      <c r="CT1756" s="77"/>
      <c r="CU1756" s="77"/>
      <c r="CV1756" s="77"/>
      <c r="CW1756" s="77"/>
      <c r="CX1756" s="77"/>
      <c r="CY1756" s="77"/>
      <c r="CZ1756" s="77"/>
      <c r="DA1756" s="77"/>
      <c r="DB1756" s="77"/>
      <c r="DC1756" s="77"/>
      <c r="DD1756" s="77"/>
      <c r="DE1756" s="77"/>
      <c r="DF1756" s="77"/>
      <c r="DG1756" s="77"/>
      <c r="DH1756" s="77"/>
      <c r="DI1756" s="77"/>
      <c r="DJ1756" s="77"/>
      <c r="DK1756" s="77"/>
      <c r="DL1756" s="77"/>
    </row>
    <row r="1757" spans="1:116" x14ac:dyDescent="0.4">
      <c r="C1757" t="s">
        <v>236</v>
      </c>
      <c r="D1757" t="s">
        <v>533</v>
      </c>
      <c r="E1757" s="8" t="str">
        <f>ROW()&amp;" "&amp;D1757</f>
        <v>1757 FCLTL-F</v>
      </c>
      <c r="G1757" s="125" t="str">
        <f>"Net proceeds/(repayment) of "&amp;SUBSTITUTE(G1755,":","")</f>
        <v>Net proceeds/(repayment) of Long-term libaility - Fixed constant long-term liability</v>
      </c>
      <c r="I1757" s="74"/>
      <c r="J1757" s="74"/>
      <c r="K1757" s="53">
        <f>SUMIF($3:$3,K$2,1757:1757)</f>
        <v>0</v>
      </c>
      <c r="L1757" s="53">
        <f>SUMIF($3:$3,L$2,1757:1757)</f>
        <v>0</v>
      </c>
      <c r="M1757" s="53">
        <f>SUMIF($3:$3,M$2,1757:1757)</f>
        <v>0</v>
      </c>
      <c r="N1757" s="53">
        <f>SUMIF($3:$3,N$2,1757:1757)</f>
        <v>0</v>
      </c>
      <c r="O1757" s="53">
        <f>SUMIF($3:$3,O$2,1757:1757)</f>
        <v>0</v>
      </c>
      <c r="P1757" s="53">
        <f>SUMIF($3:$3,P$2,1757:1757)</f>
        <v>0</v>
      </c>
      <c r="R1757" s="24"/>
      <c r="S1757" s="80">
        <f>S1755-R1755</f>
        <v>0</v>
      </c>
      <c r="T1757" s="80">
        <f t="shared" ref="T1757:CE1766" si="2862">T1755-S1755</f>
        <v>0</v>
      </c>
      <c r="U1757" s="80">
        <f t="shared" si="2862"/>
        <v>0</v>
      </c>
      <c r="V1757" s="80">
        <f t="shared" si="2862"/>
        <v>0</v>
      </c>
      <c r="W1757" s="80">
        <f t="shared" si="2862"/>
        <v>0</v>
      </c>
      <c r="X1757" s="80">
        <f t="shared" si="2862"/>
        <v>0</v>
      </c>
      <c r="Y1757" s="80">
        <f t="shared" si="2862"/>
        <v>0</v>
      </c>
      <c r="Z1757" s="80">
        <f t="shared" si="2862"/>
        <v>0</v>
      </c>
      <c r="AA1757" s="80">
        <f t="shared" si="2862"/>
        <v>0</v>
      </c>
      <c r="AB1757" s="80">
        <f t="shared" si="2862"/>
        <v>0</v>
      </c>
      <c r="AC1757" s="80">
        <f t="shared" si="2862"/>
        <v>0</v>
      </c>
      <c r="AD1757" s="80">
        <f t="shared" si="2862"/>
        <v>0</v>
      </c>
      <c r="AE1757" s="80">
        <f t="shared" si="2862"/>
        <v>0</v>
      </c>
      <c r="AF1757" s="80">
        <f t="shared" si="2862"/>
        <v>0</v>
      </c>
      <c r="AG1757" s="80">
        <f t="shared" si="2862"/>
        <v>0</v>
      </c>
      <c r="AH1757" s="80">
        <f t="shared" si="2862"/>
        <v>0</v>
      </c>
      <c r="AI1757" s="80">
        <f t="shared" si="2862"/>
        <v>0</v>
      </c>
      <c r="AJ1757" s="80">
        <f t="shared" si="2862"/>
        <v>0</v>
      </c>
      <c r="AK1757" s="80">
        <f t="shared" si="2862"/>
        <v>0</v>
      </c>
      <c r="AL1757" s="80">
        <f t="shared" si="2862"/>
        <v>0</v>
      </c>
      <c r="AM1757" s="80">
        <f t="shared" si="2862"/>
        <v>0</v>
      </c>
      <c r="AN1757" s="80">
        <f t="shared" si="2862"/>
        <v>0</v>
      </c>
      <c r="AO1757" s="80">
        <f t="shared" si="2862"/>
        <v>0</v>
      </c>
      <c r="AP1757" s="80">
        <f t="shared" si="2862"/>
        <v>0</v>
      </c>
      <c r="AQ1757" s="80">
        <f t="shared" si="2862"/>
        <v>0</v>
      </c>
      <c r="AR1757" s="80">
        <f t="shared" si="2862"/>
        <v>0</v>
      </c>
      <c r="AS1757" s="80">
        <f t="shared" si="2862"/>
        <v>0</v>
      </c>
      <c r="AT1757" s="80">
        <f t="shared" si="2862"/>
        <v>0</v>
      </c>
      <c r="AU1757" s="80">
        <f t="shared" si="2862"/>
        <v>0</v>
      </c>
      <c r="AV1757" s="80">
        <f t="shared" si="2862"/>
        <v>0</v>
      </c>
      <c r="AW1757" s="80">
        <f t="shared" si="2862"/>
        <v>0</v>
      </c>
      <c r="AX1757" s="80">
        <f t="shared" si="2862"/>
        <v>0</v>
      </c>
      <c r="AY1757" s="80">
        <f t="shared" si="2862"/>
        <v>0</v>
      </c>
      <c r="AZ1757" s="80">
        <f t="shared" si="2862"/>
        <v>0</v>
      </c>
      <c r="BA1757" s="80">
        <f t="shared" si="2862"/>
        <v>0</v>
      </c>
      <c r="BB1757" s="80">
        <f t="shared" si="2862"/>
        <v>0</v>
      </c>
      <c r="BC1757" s="80">
        <f t="shared" si="2862"/>
        <v>0</v>
      </c>
      <c r="BD1757" s="80">
        <f t="shared" si="2862"/>
        <v>0</v>
      </c>
      <c r="BE1757" s="80">
        <f t="shared" si="2862"/>
        <v>0</v>
      </c>
      <c r="BF1757" s="80">
        <f t="shared" si="2862"/>
        <v>0</v>
      </c>
      <c r="BG1757" s="80">
        <f t="shared" si="2862"/>
        <v>0</v>
      </c>
      <c r="BH1757" s="80">
        <f t="shared" si="2862"/>
        <v>0</v>
      </c>
      <c r="BI1757" s="80">
        <f t="shared" si="2862"/>
        <v>0</v>
      </c>
      <c r="BJ1757" s="80">
        <f t="shared" si="2862"/>
        <v>0</v>
      </c>
      <c r="BK1757" s="80">
        <f t="shared" si="2862"/>
        <v>0</v>
      </c>
      <c r="BL1757" s="80">
        <f t="shared" si="2862"/>
        <v>0</v>
      </c>
      <c r="BM1757" s="80">
        <f t="shared" si="2862"/>
        <v>0</v>
      </c>
      <c r="BN1757" s="80">
        <f t="shared" si="2862"/>
        <v>0</v>
      </c>
      <c r="BO1757" s="80">
        <f t="shared" si="2862"/>
        <v>0</v>
      </c>
      <c r="BP1757" s="80">
        <f t="shared" si="2862"/>
        <v>0</v>
      </c>
      <c r="BQ1757" s="80">
        <f t="shared" si="2862"/>
        <v>0</v>
      </c>
      <c r="BR1757" s="80">
        <f t="shared" si="2862"/>
        <v>0</v>
      </c>
      <c r="BS1757" s="80">
        <f t="shared" si="2862"/>
        <v>0</v>
      </c>
      <c r="BT1757" s="80">
        <f t="shared" si="2862"/>
        <v>0</v>
      </c>
      <c r="BU1757" s="80">
        <f t="shared" si="2862"/>
        <v>0</v>
      </c>
      <c r="BV1757" s="80">
        <f t="shared" si="2862"/>
        <v>0</v>
      </c>
      <c r="BW1757" s="80">
        <f t="shared" si="2862"/>
        <v>0</v>
      </c>
      <c r="BX1757" s="80">
        <f t="shared" si="2862"/>
        <v>0</v>
      </c>
      <c r="BY1757" s="80">
        <f t="shared" si="2862"/>
        <v>0</v>
      </c>
      <c r="BZ1757" s="80">
        <f t="shared" si="2862"/>
        <v>0</v>
      </c>
      <c r="CA1757" s="80">
        <f t="shared" si="2862"/>
        <v>0</v>
      </c>
      <c r="CB1757" s="80">
        <f t="shared" si="2862"/>
        <v>0</v>
      </c>
      <c r="CC1757" s="80">
        <f t="shared" si="2862"/>
        <v>0</v>
      </c>
      <c r="CD1757" s="80">
        <f t="shared" si="2862"/>
        <v>0</v>
      </c>
      <c r="CE1757" s="80">
        <f t="shared" si="2862"/>
        <v>0</v>
      </c>
      <c r="CF1757" s="80">
        <f t="shared" ref="CF1757:CL1766" si="2863">CF1755-CE1755</f>
        <v>0</v>
      </c>
      <c r="CG1757" s="80">
        <f t="shared" si="2863"/>
        <v>0</v>
      </c>
      <c r="CH1757" s="80">
        <f t="shared" si="2863"/>
        <v>0</v>
      </c>
      <c r="CI1757" s="80">
        <f t="shared" si="2863"/>
        <v>0</v>
      </c>
      <c r="CJ1757" s="80">
        <f t="shared" si="2863"/>
        <v>0</v>
      </c>
      <c r="CK1757" s="80">
        <f t="shared" si="2863"/>
        <v>0</v>
      </c>
      <c r="CL1757" s="80">
        <f t="shared" si="2863"/>
        <v>0</v>
      </c>
      <c r="CN1757" s="74"/>
      <c r="CO1757" s="80">
        <f t="shared" ref="CO1757:CO1766" si="2864">CN1755-CO1755</f>
        <v>0</v>
      </c>
      <c r="CP1757" s="80">
        <f t="shared" ref="CP1757:CP1766" si="2865">CO1755-CP1755</f>
        <v>0</v>
      </c>
      <c r="CQ1757" s="80">
        <f t="shared" ref="CQ1757:CQ1766" si="2866">CP1755-CQ1755</f>
        <v>0</v>
      </c>
      <c r="CR1757" s="80">
        <f t="shared" ref="CR1757:CR1766" si="2867">CQ1755-CR1755</f>
        <v>0</v>
      </c>
      <c r="CS1757" s="80">
        <f t="shared" ref="CS1757:CS1766" si="2868">CR1755-CS1755</f>
        <v>0</v>
      </c>
      <c r="CT1757" s="80">
        <f t="shared" ref="CT1757:CT1766" si="2869">CS1755-CT1755</f>
        <v>0</v>
      </c>
      <c r="CU1757" s="80">
        <f t="shared" ref="CU1757:CU1766" si="2870">CT1755-CU1755</f>
        <v>0</v>
      </c>
      <c r="CV1757" s="80">
        <f t="shared" ref="CV1757:CV1766" si="2871">CU1755-CV1755</f>
        <v>0</v>
      </c>
      <c r="CW1757" s="80">
        <f t="shared" ref="CW1757:CW1766" si="2872">CV1755-CW1755</f>
        <v>0</v>
      </c>
      <c r="CX1757" s="80">
        <f t="shared" ref="CX1757:CX1766" si="2873">CW1755-CX1755</f>
        <v>0</v>
      </c>
      <c r="CY1757" s="80">
        <f t="shared" ref="CY1757:CY1766" si="2874">CX1755-CY1755</f>
        <v>0</v>
      </c>
      <c r="CZ1757" s="80">
        <f t="shared" ref="CZ1757:CZ1766" si="2875">CY1755-CZ1755</f>
        <v>0</v>
      </c>
      <c r="DA1757" s="80">
        <f t="shared" ref="DA1757:DA1766" si="2876">CZ1755-DA1755</f>
        <v>0</v>
      </c>
      <c r="DB1757" s="80">
        <f t="shared" ref="DB1757:DB1766" si="2877">DA1755-DB1755</f>
        <v>0</v>
      </c>
      <c r="DC1757" s="80">
        <f t="shared" ref="DC1757:DC1766" si="2878">DB1755-DC1755</f>
        <v>0</v>
      </c>
      <c r="DD1757" s="80">
        <f t="shared" ref="DD1757:DD1766" si="2879">DC1755-DD1755</f>
        <v>0</v>
      </c>
      <c r="DE1757" s="80">
        <f t="shared" ref="DE1757:DE1766" si="2880">DD1755-DE1755</f>
        <v>0</v>
      </c>
      <c r="DF1757" s="80">
        <f t="shared" ref="DF1757:DF1766" si="2881">DE1755-DF1755</f>
        <v>0</v>
      </c>
      <c r="DG1757" s="80">
        <f t="shared" ref="DG1757:DG1766" si="2882">DF1755-DG1755</f>
        <v>0</v>
      </c>
      <c r="DH1757" s="80">
        <f t="shared" ref="DH1757:DH1766" si="2883">DG1755-DH1755</f>
        <v>0</v>
      </c>
      <c r="DI1757" s="80">
        <f t="shared" ref="DI1757:DI1766" si="2884">DH1755-DI1755</f>
        <v>0</v>
      </c>
      <c r="DJ1757" s="80">
        <f t="shared" ref="DJ1757:DJ1766" si="2885">DI1755-DJ1755</f>
        <v>0</v>
      </c>
      <c r="DK1757" s="80">
        <f t="shared" ref="DK1757:DL1766" si="2886">DJ1755-DK1755</f>
        <v>0</v>
      </c>
      <c r="DL1757" s="80">
        <f t="shared" si="2886"/>
        <v>0</v>
      </c>
    </row>
    <row r="1758" spans="1:116" x14ac:dyDescent="0.4">
      <c r="D1758" t="s">
        <v>533</v>
      </c>
      <c r="E1758" s="8" t="str">
        <f>ROW()&amp;" "&amp;D1758</f>
        <v>1758 FCLTL-F</v>
      </c>
      <c r="G1758" s="125"/>
      <c r="I1758" s="74"/>
      <c r="J1758" s="74"/>
      <c r="K1758" s="53"/>
      <c r="L1758" s="53"/>
      <c r="M1758" s="53"/>
      <c r="N1758" s="53"/>
      <c r="O1758" s="53"/>
      <c r="P1758" s="53"/>
      <c r="R1758" s="24"/>
      <c r="S1758" s="80"/>
      <c r="T1758" s="80"/>
      <c r="U1758" s="80"/>
      <c r="V1758" s="80"/>
      <c r="W1758" s="80"/>
      <c r="X1758" s="80"/>
      <c r="Y1758" s="80"/>
      <c r="Z1758" s="80"/>
      <c r="AA1758" s="80"/>
      <c r="AB1758" s="80"/>
      <c r="AC1758" s="80"/>
      <c r="AD1758" s="80"/>
      <c r="AE1758" s="80"/>
      <c r="AF1758" s="80"/>
      <c r="AG1758" s="80"/>
      <c r="AH1758" s="80"/>
      <c r="AI1758" s="80"/>
      <c r="AJ1758" s="80"/>
      <c r="AK1758" s="80"/>
      <c r="AL1758" s="80"/>
      <c r="AM1758" s="80"/>
      <c r="AN1758" s="80"/>
      <c r="AO1758" s="80"/>
      <c r="AP1758" s="80"/>
      <c r="AQ1758" s="80"/>
      <c r="AR1758" s="80"/>
      <c r="AS1758" s="80"/>
      <c r="AT1758" s="80"/>
      <c r="AU1758" s="80"/>
      <c r="AV1758" s="80"/>
      <c r="AW1758" s="80"/>
      <c r="AX1758" s="80"/>
      <c r="AY1758" s="80"/>
      <c r="AZ1758" s="80"/>
      <c r="BA1758" s="80"/>
      <c r="BB1758" s="80"/>
      <c r="BC1758" s="80"/>
      <c r="BD1758" s="80"/>
      <c r="BE1758" s="80"/>
      <c r="BF1758" s="80"/>
      <c r="BG1758" s="80"/>
      <c r="BH1758" s="80"/>
      <c r="BI1758" s="80"/>
      <c r="BJ1758" s="80"/>
      <c r="BK1758" s="80"/>
      <c r="BL1758" s="80"/>
      <c r="BM1758" s="80"/>
      <c r="BN1758" s="80"/>
      <c r="BO1758" s="80"/>
      <c r="BP1758" s="80"/>
      <c r="BQ1758" s="80"/>
      <c r="BR1758" s="80"/>
      <c r="BS1758" s="80"/>
      <c r="BT1758" s="80"/>
      <c r="BU1758" s="80"/>
      <c r="BV1758" s="80"/>
      <c r="BW1758" s="80"/>
      <c r="BX1758" s="80"/>
      <c r="BY1758" s="80"/>
      <c r="BZ1758" s="80"/>
      <c r="CA1758" s="80"/>
      <c r="CB1758" s="80"/>
      <c r="CC1758" s="80"/>
      <c r="CD1758" s="80"/>
      <c r="CE1758" s="80"/>
      <c r="CF1758" s="80"/>
      <c r="CG1758" s="80"/>
      <c r="CH1758" s="80"/>
      <c r="CI1758" s="80"/>
      <c r="CJ1758" s="80"/>
      <c r="CK1758" s="80"/>
      <c r="CL1758" s="80"/>
      <c r="CN1758" s="74"/>
      <c r="CO1758" s="80"/>
      <c r="CP1758" s="80"/>
      <c r="CQ1758" s="80"/>
      <c r="CR1758" s="80"/>
      <c r="CS1758" s="80"/>
      <c r="CT1758" s="80"/>
      <c r="CU1758" s="80"/>
      <c r="CV1758" s="80"/>
      <c r="CW1758" s="80"/>
      <c r="CX1758" s="80"/>
      <c r="CY1758" s="80"/>
      <c r="CZ1758" s="80"/>
      <c r="DA1758" s="80"/>
      <c r="DB1758" s="80"/>
      <c r="DC1758" s="80"/>
      <c r="DD1758" s="80"/>
      <c r="DE1758" s="80"/>
      <c r="DF1758" s="80"/>
      <c r="DG1758" s="80"/>
      <c r="DH1758" s="80"/>
      <c r="DI1758" s="80"/>
      <c r="DJ1758" s="80"/>
      <c r="DK1758" s="80"/>
      <c r="DL1758" s="80"/>
    </row>
    <row r="1759" spans="1:116" x14ac:dyDescent="0.4">
      <c r="B1759" t="s">
        <v>332</v>
      </c>
      <c r="D1759" t="s">
        <v>533</v>
      </c>
      <c r="E1759" s="8" t="str">
        <f t="shared" ref="E1759:E1768" si="2887">ROW()&amp;" "&amp;D1759</f>
        <v>1759 FCLTL-F</v>
      </c>
      <c r="G1759" s="136" t="str">
        <f>G1746</f>
        <v>(Primary label)</v>
      </c>
      <c r="H1759" s="27"/>
      <c r="I1759" s="78"/>
      <c r="J1759" s="78"/>
      <c r="K1759" s="33"/>
      <c r="L1759" s="33"/>
      <c r="M1759" s="33"/>
      <c r="N1759" s="33"/>
      <c r="O1759" s="33"/>
      <c r="P1759" s="33"/>
      <c r="R1759" s="33"/>
      <c r="S1759" s="77"/>
      <c r="T1759" s="77"/>
      <c r="U1759" s="77"/>
      <c r="V1759" s="77"/>
      <c r="W1759" s="77"/>
      <c r="X1759" s="77"/>
      <c r="Y1759" s="77"/>
      <c r="Z1759" s="77"/>
      <c r="AA1759" s="77"/>
      <c r="AB1759" s="77"/>
      <c r="AC1759" s="77"/>
      <c r="AD1759" s="77"/>
      <c r="AE1759" s="77"/>
      <c r="AF1759" s="77"/>
      <c r="AG1759" s="77"/>
      <c r="AH1759" s="77"/>
      <c r="AI1759" s="77"/>
      <c r="AJ1759" s="77"/>
      <c r="AK1759" s="77"/>
      <c r="AL1759" s="77"/>
      <c r="AM1759" s="77"/>
      <c r="AN1759" s="77"/>
      <c r="AO1759" s="77"/>
      <c r="AP1759" s="77"/>
      <c r="AQ1759" s="77"/>
      <c r="AR1759" s="77"/>
      <c r="AS1759" s="77"/>
      <c r="AT1759" s="77"/>
      <c r="AU1759" s="77"/>
      <c r="AV1759" s="77"/>
      <c r="AW1759" s="77"/>
      <c r="AX1759" s="77"/>
      <c r="AY1759" s="77"/>
      <c r="AZ1759" s="77"/>
      <c r="BA1759" s="77"/>
      <c r="BB1759" s="77"/>
      <c r="BC1759" s="77"/>
      <c r="BD1759" s="77"/>
      <c r="BE1759" s="77"/>
      <c r="BF1759" s="77"/>
      <c r="BG1759" s="77"/>
      <c r="BH1759" s="77"/>
      <c r="BI1759" s="77"/>
      <c r="BJ1759" s="77"/>
      <c r="BK1759" s="77"/>
      <c r="BL1759" s="77"/>
      <c r="BM1759" s="77"/>
      <c r="BN1759" s="77"/>
      <c r="BO1759" s="77"/>
      <c r="BP1759" s="77"/>
      <c r="BQ1759" s="77"/>
      <c r="BR1759" s="77"/>
      <c r="BS1759" s="77"/>
      <c r="BT1759" s="77"/>
      <c r="BU1759" s="77"/>
      <c r="BV1759" s="77"/>
      <c r="BW1759" s="77"/>
      <c r="BX1759" s="77"/>
      <c r="BY1759" s="77"/>
      <c r="BZ1759" s="77"/>
      <c r="CA1759" s="77"/>
      <c r="CB1759" s="77"/>
      <c r="CC1759" s="77"/>
      <c r="CD1759" s="77"/>
      <c r="CE1759" s="77"/>
      <c r="CF1759" s="77"/>
      <c r="CG1759" s="77"/>
      <c r="CH1759" s="77"/>
      <c r="CI1759" s="77"/>
      <c r="CJ1759" s="77"/>
      <c r="CK1759" s="77"/>
      <c r="CL1759" s="77"/>
      <c r="CN1759" s="78"/>
      <c r="CO1759" s="77"/>
      <c r="CP1759" s="77"/>
      <c r="CQ1759" s="77"/>
      <c r="CR1759" s="77"/>
      <c r="CS1759" s="77"/>
      <c r="CT1759" s="77"/>
      <c r="CU1759" s="77"/>
      <c r="CV1759" s="77"/>
      <c r="CW1759" s="77"/>
      <c r="CX1759" s="77"/>
      <c r="CY1759" s="77"/>
      <c r="CZ1759" s="77"/>
      <c r="DA1759" s="77"/>
      <c r="DB1759" s="77"/>
      <c r="DC1759" s="77"/>
      <c r="DD1759" s="77"/>
      <c r="DE1759" s="77"/>
      <c r="DF1759" s="77"/>
      <c r="DG1759" s="77"/>
      <c r="DH1759" s="77"/>
      <c r="DI1759" s="77"/>
      <c r="DJ1759" s="77"/>
      <c r="DK1759" s="77"/>
      <c r="DL1759" s="77"/>
    </row>
    <row r="1760" spans="1:116" x14ac:dyDescent="0.4">
      <c r="B1760" t="s">
        <v>332</v>
      </c>
      <c r="D1760" t="s">
        <v>533</v>
      </c>
      <c r="E1760" s="8" t="str">
        <f>ROW()&amp;" "&amp;D1760</f>
        <v>1760 FCLTL-F</v>
      </c>
      <c r="G1760" s="136" t="str">
        <f>G1747</f>
        <v>primary unit</v>
      </c>
      <c r="H1760" s="27"/>
      <c r="I1760" s="78"/>
      <c r="J1760" s="78"/>
      <c r="K1760" s="33"/>
      <c r="L1760" s="33"/>
      <c r="M1760" s="33"/>
      <c r="N1760" s="33"/>
      <c r="O1760" s="33"/>
      <c r="P1760" s="33"/>
      <c r="R1760" s="33"/>
      <c r="S1760" s="77"/>
      <c r="T1760" s="77"/>
      <c r="U1760" s="77"/>
      <c r="V1760" s="77"/>
      <c r="W1760" s="77"/>
      <c r="X1760" s="77"/>
      <c r="Y1760" s="77"/>
      <c r="Z1760" s="77"/>
      <c r="AA1760" s="77"/>
      <c r="AB1760" s="77"/>
      <c r="AC1760" s="77"/>
      <c r="AD1760" s="77"/>
      <c r="AE1760" s="77"/>
      <c r="AF1760" s="77"/>
      <c r="AG1760" s="77"/>
      <c r="AH1760" s="77"/>
      <c r="AI1760" s="77"/>
      <c r="AJ1760" s="77"/>
      <c r="AK1760" s="77"/>
      <c r="AL1760" s="77"/>
      <c r="AM1760" s="77"/>
      <c r="AN1760" s="77"/>
      <c r="AO1760" s="77"/>
      <c r="AP1760" s="77"/>
      <c r="AQ1760" s="77"/>
      <c r="AR1760" s="77"/>
      <c r="AS1760" s="77"/>
      <c r="AT1760" s="77"/>
      <c r="AU1760" s="77"/>
      <c r="AV1760" s="77"/>
      <c r="AW1760" s="77"/>
      <c r="AX1760" s="77"/>
      <c r="AY1760" s="77"/>
      <c r="AZ1760" s="77"/>
      <c r="BA1760" s="77"/>
      <c r="BB1760" s="77"/>
      <c r="BC1760" s="77"/>
      <c r="BD1760" s="77"/>
      <c r="BE1760" s="77"/>
      <c r="BF1760" s="77"/>
      <c r="BG1760" s="77"/>
      <c r="BH1760" s="77"/>
      <c r="BI1760" s="77"/>
      <c r="BJ1760" s="77"/>
      <c r="BK1760" s="77"/>
      <c r="BL1760" s="77"/>
      <c r="BM1760" s="77"/>
      <c r="BN1760" s="77"/>
      <c r="BO1760" s="77"/>
      <c r="BP1760" s="77"/>
      <c r="BQ1760" s="77"/>
      <c r="BR1760" s="77"/>
      <c r="BS1760" s="77"/>
      <c r="BT1760" s="77"/>
      <c r="BU1760" s="77"/>
      <c r="BV1760" s="77"/>
      <c r="BW1760" s="77"/>
      <c r="BX1760" s="77"/>
      <c r="BY1760" s="77"/>
      <c r="BZ1760" s="77"/>
      <c r="CA1760" s="77"/>
      <c r="CB1760" s="77"/>
      <c r="CC1760" s="77"/>
      <c r="CD1760" s="77"/>
      <c r="CE1760" s="77"/>
      <c r="CF1760" s="77"/>
      <c r="CG1760" s="77"/>
      <c r="CH1760" s="77"/>
      <c r="CI1760" s="77"/>
      <c r="CJ1760" s="77"/>
      <c r="CK1760" s="77"/>
      <c r="CL1760" s="77"/>
      <c r="CN1760" s="78"/>
      <c r="CO1760" s="77"/>
      <c r="CP1760" s="77"/>
      <c r="CQ1760" s="77"/>
      <c r="CR1760" s="77"/>
      <c r="CS1760" s="77"/>
      <c r="CT1760" s="77"/>
      <c r="CU1760" s="77"/>
      <c r="CV1760" s="77"/>
      <c r="CW1760" s="77"/>
      <c r="CX1760" s="77"/>
      <c r="CY1760" s="77"/>
      <c r="CZ1760" s="77"/>
      <c r="DA1760" s="77"/>
      <c r="DB1760" s="77"/>
      <c r="DC1760" s="77"/>
      <c r="DD1760" s="77"/>
      <c r="DE1760" s="77"/>
      <c r="DF1760" s="77"/>
      <c r="DG1760" s="77"/>
      <c r="DH1760" s="77"/>
      <c r="DI1760" s="77"/>
      <c r="DJ1760" s="77"/>
      <c r="DK1760" s="77"/>
      <c r="DL1760" s="77"/>
    </row>
    <row r="1761" spans="1:116" x14ac:dyDescent="0.4">
      <c r="B1761" t="s">
        <v>332</v>
      </c>
      <c r="D1761" t="s">
        <v>533</v>
      </c>
      <c r="E1761" s="8" t="str">
        <f t="shared" ref="E1761:E1775" si="2888">ROW()&amp;" "&amp;D1761</f>
        <v>1761 FCLTL-F</v>
      </c>
      <c r="G1761" s="136" t="str">
        <f>G1748</f>
        <v>Primary revenue driver</v>
      </c>
      <c r="K1761" s="53"/>
      <c r="L1761" s="53"/>
      <c r="M1761" s="53"/>
      <c r="N1761" s="53"/>
      <c r="O1761" s="53"/>
      <c r="P1761" s="53"/>
      <c r="R1761" s="24"/>
      <c r="S1761" s="179" t="str">
        <f t="shared" ref="S1761:AX1770" si="2889">S1748</f>
        <v>S$16</v>
      </c>
      <c r="T1761" s="179" t="str">
        <f t="shared" si="2889"/>
        <v>T$16</v>
      </c>
      <c r="U1761" s="179" t="str">
        <f t="shared" si="2889"/>
        <v>U$16</v>
      </c>
      <c r="V1761" s="179" t="str">
        <f t="shared" si="2889"/>
        <v>V$16</v>
      </c>
      <c r="W1761" s="179" t="str">
        <f t="shared" si="2889"/>
        <v>W$16</v>
      </c>
      <c r="X1761" s="179" t="str">
        <f t="shared" si="2889"/>
        <v>X$16</v>
      </c>
      <c r="Y1761" s="179" t="str">
        <f t="shared" si="2889"/>
        <v>Y$16</v>
      </c>
      <c r="Z1761" s="179" t="str">
        <f t="shared" si="2889"/>
        <v>Z$16</v>
      </c>
      <c r="AA1761" s="179" t="str">
        <f t="shared" si="2889"/>
        <v>AA$16</v>
      </c>
      <c r="AB1761" s="179" t="str">
        <f t="shared" si="2889"/>
        <v>AB$16</v>
      </c>
      <c r="AC1761" s="179" t="str">
        <f t="shared" si="2889"/>
        <v>AC$16</v>
      </c>
      <c r="AD1761" s="179" t="str">
        <f t="shared" si="2889"/>
        <v>AD$16</v>
      </c>
      <c r="AE1761" s="179" t="str">
        <f t="shared" si="2889"/>
        <v>AE$16</v>
      </c>
      <c r="AF1761" s="179" t="str">
        <f t="shared" si="2889"/>
        <v>AF$16</v>
      </c>
      <c r="AG1761" s="179" t="str">
        <f t="shared" si="2889"/>
        <v>AG$16</v>
      </c>
      <c r="AH1761" s="179" t="str">
        <f t="shared" si="2889"/>
        <v>AH$16</v>
      </c>
      <c r="AI1761" s="179" t="str">
        <f t="shared" si="2889"/>
        <v>AI$16</v>
      </c>
      <c r="AJ1761" s="179" t="str">
        <f t="shared" si="2889"/>
        <v>AJ$16</v>
      </c>
      <c r="AK1761" s="179" t="str">
        <f t="shared" si="2889"/>
        <v>AK$16</v>
      </c>
      <c r="AL1761" s="179" t="str">
        <f t="shared" si="2889"/>
        <v>AL$16</v>
      </c>
      <c r="AM1761" s="179" t="str">
        <f t="shared" si="2889"/>
        <v>AM$16</v>
      </c>
      <c r="AN1761" s="179" t="str">
        <f t="shared" si="2889"/>
        <v>AN$16</v>
      </c>
      <c r="AO1761" s="179" t="str">
        <f t="shared" si="2889"/>
        <v>AO$16</v>
      </c>
      <c r="AP1761" s="179" t="str">
        <f t="shared" si="2889"/>
        <v>AP$16</v>
      </c>
      <c r="AQ1761" s="179" t="str">
        <f t="shared" si="2889"/>
        <v>AQ$16</v>
      </c>
      <c r="AR1761" s="179" t="str">
        <f t="shared" si="2889"/>
        <v>AR$16</v>
      </c>
      <c r="AS1761" s="179" t="str">
        <f t="shared" si="2889"/>
        <v>AS$16</v>
      </c>
      <c r="AT1761" s="179" t="str">
        <f t="shared" si="2889"/>
        <v>AT$16</v>
      </c>
      <c r="AU1761" s="179" t="str">
        <f t="shared" si="2889"/>
        <v>AU$16</v>
      </c>
      <c r="AV1761" s="179" t="str">
        <f t="shared" si="2889"/>
        <v>AV$16</v>
      </c>
      <c r="AW1761" s="179" t="str">
        <f t="shared" si="2889"/>
        <v>AW$16</v>
      </c>
      <c r="AX1761" s="179" t="str">
        <f t="shared" si="2889"/>
        <v>AX$16</v>
      </c>
      <c r="AY1761" s="179" t="str">
        <f t="shared" ref="AY1761:CD1770" si="2890">AY1748</f>
        <v>AY$16</v>
      </c>
      <c r="AZ1761" s="179" t="str">
        <f t="shared" si="2890"/>
        <v>AZ$16</v>
      </c>
      <c r="BA1761" s="179" t="str">
        <f t="shared" si="2890"/>
        <v>BA$16</v>
      </c>
      <c r="BB1761" s="179" t="str">
        <f t="shared" si="2890"/>
        <v>BB$16</v>
      </c>
      <c r="BC1761" s="179" t="str">
        <f t="shared" si="2890"/>
        <v>BC$16</v>
      </c>
      <c r="BD1761" s="179" t="str">
        <f t="shared" si="2890"/>
        <v>BD$16</v>
      </c>
      <c r="BE1761" s="179" t="str">
        <f t="shared" si="2890"/>
        <v>BE$16</v>
      </c>
      <c r="BF1761" s="179" t="str">
        <f t="shared" si="2890"/>
        <v>BF$16</v>
      </c>
      <c r="BG1761" s="179" t="str">
        <f t="shared" si="2890"/>
        <v>BG$16</v>
      </c>
      <c r="BH1761" s="179" t="str">
        <f t="shared" si="2890"/>
        <v>BH$16</v>
      </c>
      <c r="BI1761" s="179" t="str">
        <f t="shared" si="2890"/>
        <v>BI$16</v>
      </c>
      <c r="BJ1761" s="179" t="str">
        <f t="shared" si="2890"/>
        <v>BJ$16</v>
      </c>
      <c r="BK1761" s="179" t="str">
        <f t="shared" si="2890"/>
        <v>BK$16</v>
      </c>
      <c r="BL1761" s="179" t="str">
        <f t="shared" si="2890"/>
        <v>BL$16</v>
      </c>
      <c r="BM1761" s="179" t="str">
        <f t="shared" si="2890"/>
        <v>BM$16</v>
      </c>
      <c r="BN1761" s="179" t="str">
        <f t="shared" si="2890"/>
        <v>BN$16</v>
      </c>
      <c r="BO1761" s="179" t="str">
        <f t="shared" si="2890"/>
        <v>BO$16</v>
      </c>
      <c r="BP1761" s="179" t="str">
        <f t="shared" si="2890"/>
        <v>BP$16</v>
      </c>
      <c r="BQ1761" s="179" t="str">
        <f t="shared" si="2890"/>
        <v>BQ$16</v>
      </c>
      <c r="BR1761" s="179" t="str">
        <f t="shared" si="2890"/>
        <v>BR$16</v>
      </c>
      <c r="BS1761" s="179" t="str">
        <f t="shared" si="2890"/>
        <v>BS$16</v>
      </c>
      <c r="BT1761" s="179" t="str">
        <f t="shared" si="2890"/>
        <v>BT$16</v>
      </c>
      <c r="BU1761" s="179" t="str">
        <f t="shared" si="2890"/>
        <v>BU$16</v>
      </c>
      <c r="BV1761" s="179" t="str">
        <f t="shared" si="2890"/>
        <v>BV$16</v>
      </c>
      <c r="BW1761" s="179" t="str">
        <f t="shared" si="2890"/>
        <v>BW$16</v>
      </c>
      <c r="BX1761" s="179" t="str">
        <f t="shared" si="2890"/>
        <v>BX$16</v>
      </c>
      <c r="BY1761" s="179" t="str">
        <f t="shared" si="2890"/>
        <v>BY$16</v>
      </c>
      <c r="BZ1761" s="179" t="str">
        <f t="shared" si="2890"/>
        <v>BZ$16</v>
      </c>
      <c r="CA1761" s="179" t="str">
        <f t="shared" si="2890"/>
        <v>CA$16</v>
      </c>
      <c r="CB1761" s="179" t="str">
        <f t="shared" si="2890"/>
        <v>CB$16</v>
      </c>
      <c r="CC1761" s="179" t="str">
        <f t="shared" si="2890"/>
        <v>CC$16</v>
      </c>
      <c r="CD1761" s="179" t="str">
        <f t="shared" si="2890"/>
        <v>CD$16</v>
      </c>
      <c r="CE1761" s="179" t="str">
        <f t="shared" ref="CE1761:CL1770" si="2891">CE1748</f>
        <v>CE$16</v>
      </c>
      <c r="CF1761" s="179" t="str">
        <f t="shared" si="2891"/>
        <v>CF$16</v>
      </c>
      <c r="CG1761" s="179" t="str">
        <f t="shared" si="2891"/>
        <v>CG$16</v>
      </c>
      <c r="CH1761" s="179" t="str">
        <f t="shared" si="2891"/>
        <v>CH$16</v>
      </c>
      <c r="CI1761" s="179" t="str">
        <f t="shared" si="2891"/>
        <v>CI$16</v>
      </c>
      <c r="CJ1761" s="179" t="str">
        <f t="shared" si="2891"/>
        <v>CJ$16</v>
      </c>
      <c r="CK1761" s="179" t="str">
        <f t="shared" si="2891"/>
        <v>CK$16</v>
      </c>
      <c r="CL1761" s="179" t="str">
        <f t="shared" si="2891"/>
        <v>CL$16</v>
      </c>
      <c r="CO1761" s="179" t="str">
        <f t="shared" ref="CO1761:DL1770" si="2892">CO1748</f>
        <v>CO$16</v>
      </c>
      <c r="CP1761" s="179" t="str">
        <f t="shared" si="2892"/>
        <v>CP$16</v>
      </c>
      <c r="CQ1761" s="179" t="str">
        <f t="shared" si="2892"/>
        <v>CQ$16</v>
      </c>
      <c r="CR1761" s="179" t="str">
        <f t="shared" si="2892"/>
        <v>CR$16</v>
      </c>
      <c r="CS1761" s="179" t="str">
        <f t="shared" si="2892"/>
        <v>CS$16</v>
      </c>
      <c r="CT1761" s="179" t="str">
        <f t="shared" si="2892"/>
        <v>CT$16</v>
      </c>
      <c r="CU1761" s="179" t="str">
        <f t="shared" si="2892"/>
        <v>CU$16</v>
      </c>
      <c r="CV1761" s="179" t="str">
        <f t="shared" si="2892"/>
        <v>CV$16</v>
      </c>
      <c r="CW1761" s="179" t="str">
        <f t="shared" si="2892"/>
        <v>CW$16</v>
      </c>
      <c r="CX1761" s="179" t="str">
        <f t="shared" si="2892"/>
        <v>CX$16</v>
      </c>
      <c r="CY1761" s="179" t="str">
        <f t="shared" si="2892"/>
        <v>CY$16</v>
      </c>
      <c r="CZ1761" s="179" t="str">
        <f t="shared" si="2892"/>
        <v>CZ$16</v>
      </c>
      <c r="DA1761" s="179" t="str">
        <f t="shared" si="2892"/>
        <v>DA$16</v>
      </c>
      <c r="DB1761" s="179" t="str">
        <f t="shared" si="2892"/>
        <v>DB$16</v>
      </c>
      <c r="DC1761" s="179" t="str">
        <f t="shared" si="2892"/>
        <v>DC$16</v>
      </c>
      <c r="DD1761" s="179" t="str">
        <f t="shared" si="2892"/>
        <v>DD$16</v>
      </c>
      <c r="DE1761" s="179" t="str">
        <f t="shared" si="2892"/>
        <v>DE$16</v>
      </c>
      <c r="DF1761" s="179" t="str">
        <f t="shared" si="2892"/>
        <v>DF$16</v>
      </c>
      <c r="DG1761" s="179" t="str">
        <f t="shared" si="2892"/>
        <v>DG$16</v>
      </c>
      <c r="DH1761" s="179" t="str">
        <f t="shared" si="2892"/>
        <v>DH$16</v>
      </c>
      <c r="DI1761" s="179" t="str">
        <f t="shared" si="2892"/>
        <v>DI$16</v>
      </c>
      <c r="DJ1761" s="179" t="str">
        <f t="shared" si="2892"/>
        <v>DJ$16</v>
      </c>
      <c r="DK1761" s="179" t="str">
        <f t="shared" si="2892"/>
        <v>DK$16</v>
      </c>
      <c r="DL1761" s="179" t="str">
        <f t="shared" si="2892"/>
        <v>DL$16</v>
      </c>
    </row>
    <row r="1762" spans="1:116" x14ac:dyDescent="0.4">
      <c r="B1762" t="s">
        <v>332</v>
      </c>
      <c r="D1762" t="s">
        <v>533</v>
      </c>
      <c r="E1762" s="8" t="str">
        <f t="shared" si="2888"/>
        <v>1762 FCLTL-F</v>
      </c>
      <c r="G1762" s="136" t="str">
        <f>G1749</f>
        <v>Primary volume driver</v>
      </c>
      <c r="H1762" s="12"/>
      <c r="I1762" s="60"/>
      <c r="J1762" s="60"/>
      <c r="K1762" s="15"/>
      <c r="L1762" s="15"/>
      <c r="M1762" s="15"/>
      <c r="N1762" s="15"/>
      <c r="O1762" s="15"/>
      <c r="P1762" s="15"/>
      <c r="R1762" s="15"/>
      <c r="S1762" s="179" t="str">
        <f t="shared" ref="S1762:AX1771" si="2893">S1749</f>
        <v>S$17</v>
      </c>
      <c r="T1762" s="179" t="str">
        <f t="shared" si="2893"/>
        <v>T$17</v>
      </c>
      <c r="U1762" s="179" t="str">
        <f t="shared" si="2893"/>
        <v>U$17</v>
      </c>
      <c r="V1762" s="179" t="str">
        <f t="shared" si="2893"/>
        <v>V$17</v>
      </c>
      <c r="W1762" s="179" t="str">
        <f t="shared" si="2893"/>
        <v>W$17</v>
      </c>
      <c r="X1762" s="179" t="str">
        <f t="shared" si="2893"/>
        <v>X$17</v>
      </c>
      <c r="Y1762" s="179" t="str">
        <f t="shared" si="2893"/>
        <v>Y$17</v>
      </c>
      <c r="Z1762" s="179" t="str">
        <f t="shared" si="2893"/>
        <v>Z$17</v>
      </c>
      <c r="AA1762" s="179" t="str">
        <f t="shared" si="2893"/>
        <v>AA$17</v>
      </c>
      <c r="AB1762" s="179" t="str">
        <f t="shared" si="2893"/>
        <v>AB$17</v>
      </c>
      <c r="AC1762" s="179" t="str">
        <f t="shared" si="2893"/>
        <v>AC$17</v>
      </c>
      <c r="AD1762" s="179" t="str">
        <f t="shared" si="2893"/>
        <v>AD$17</v>
      </c>
      <c r="AE1762" s="179" t="str">
        <f t="shared" si="2893"/>
        <v>AE$17</v>
      </c>
      <c r="AF1762" s="179" t="str">
        <f t="shared" si="2893"/>
        <v>AF$17</v>
      </c>
      <c r="AG1762" s="179" t="str">
        <f t="shared" si="2893"/>
        <v>AG$17</v>
      </c>
      <c r="AH1762" s="179" t="str">
        <f t="shared" si="2893"/>
        <v>AH$17</v>
      </c>
      <c r="AI1762" s="179" t="str">
        <f t="shared" si="2893"/>
        <v>AI$17</v>
      </c>
      <c r="AJ1762" s="179" t="str">
        <f t="shared" si="2893"/>
        <v>AJ$17</v>
      </c>
      <c r="AK1762" s="179" t="str">
        <f t="shared" si="2893"/>
        <v>AK$17</v>
      </c>
      <c r="AL1762" s="179" t="str">
        <f t="shared" si="2893"/>
        <v>AL$17</v>
      </c>
      <c r="AM1762" s="179" t="str">
        <f t="shared" si="2893"/>
        <v>AM$17</v>
      </c>
      <c r="AN1762" s="179" t="str">
        <f t="shared" si="2893"/>
        <v>AN$17</v>
      </c>
      <c r="AO1762" s="179" t="str">
        <f t="shared" si="2893"/>
        <v>AO$17</v>
      </c>
      <c r="AP1762" s="179" t="str">
        <f t="shared" si="2893"/>
        <v>AP$17</v>
      </c>
      <c r="AQ1762" s="179" t="str">
        <f t="shared" si="2893"/>
        <v>AQ$17</v>
      </c>
      <c r="AR1762" s="179" t="str">
        <f t="shared" si="2893"/>
        <v>AR$17</v>
      </c>
      <c r="AS1762" s="179" t="str">
        <f t="shared" si="2893"/>
        <v>AS$17</v>
      </c>
      <c r="AT1762" s="179" t="str">
        <f t="shared" si="2893"/>
        <v>AT$17</v>
      </c>
      <c r="AU1762" s="179" t="str">
        <f t="shared" si="2893"/>
        <v>AU$17</v>
      </c>
      <c r="AV1762" s="179" t="str">
        <f t="shared" si="2893"/>
        <v>AV$17</v>
      </c>
      <c r="AW1762" s="179" t="str">
        <f t="shared" si="2893"/>
        <v>AW$17</v>
      </c>
      <c r="AX1762" s="179" t="str">
        <f t="shared" si="2893"/>
        <v>AX$17</v>
      </c>
      <c r="AY1762" s="179" t="str">
        <f t="shared" ref="AY1762:CD1771" si="2894">AY1749</f>
        <v>AY$17</v>
      </c>
      <c r="AZ1762" s="179" t="str">
        <f t="shared" si="2894"/>
        <v>AZ$17</v>
      </c>
      <c r="BA1762" s="179" t="str">
        <f t="shared" si="2894"/>
        <v>BA$17</v>
      </c>
      <c r="BB1762" s="179" t="str">
        <f t="shared" si="2894"/>
        <v>BB$17</v>
      </c>
      <c r="BC1762" s="179" t="str">
        <f t="shared" si="2894"/>
        <v>BC$17</v>
      </c>
      <c r="BD1762" s="179" t="str">
        <f t="shared" si="2894"/>
        <v>BD$17</v>
      </c>
      <c r="BE1762" s="179" t="str">
        <f t="shared" si="2894"/>
        <v>BE$17</v>
      </c>
      <c r="BF1762" s="179" t="str">
        <f t="shared" si="2894"/>
        <v>BF$17</v>
      </c>
      <c r="BG1762" s="179" t="str">
        <f t="shared" si="2894"/>
        <v>BG$17</v>
      </c>
      <c r="BH1762" s="179" t="str">
        <f t="shared" si="2894"/>
        <v>BH$17</v>
      </c>
      <c r="BI1762" s="179" t="str">
        <f t="shared" si="2894"/>
        <v>BI$17</v>
      </c>
      <c r="BJ1762" s="179" t="str">
        <f t="shared" si="2894"/>
        <v>BJ$17</v>
      </c>
      <c r="BK1762" s="179" t="str">
        <f t="shared" si="2894"/>
        <v>BK$17</v>
      </c>
      <c r="BL1762" s="179" t="str">
        <f t="shared" si="2894"/>
        <v>BL$17</v>
      </c>
      <c r="BM1762" s="179" t="str">
        <f t="shared" si="2894"/>
        <v>BM$17</v>
      </c>
      <c r="BN1762" s="179" t="str">
        <f t="shared" si="2894"/>
        <v>BN$17</v>
      </c>
      <c r="BO1762" s="179" t="str">
        <f t="shared" si="2894"/>
        <v>BO$17</v>
      </c>
      <c r="BP1762" s="179" t="str">
        <f t="shared" si="2894"/>
        <v>BP$17</v>
      </c>
      <c r="BQ1762" s="179" t="str">
        <f t="shared" si="2894"/>
        <v>BQ$17</v>
      </c>
      <c r="BR1762" s="179" t="str">
        <f t="shared" si="2894"/>
        <v>BR$17</v>
      </c>
      <c r="BS1762" s="179" t="str">
        <f t="shared" si="2894"/>
        <v>BS$17</v>
      </c>
      <c r="BT1762" s="179" t="str">
        <f t="shared" si="2894"/>
        <v>BT$17</v>
      </c>
      <c r="BU1762" s="179" t="str">
        <f t="shared" si="2894"/>
        <v>BU$17</v>
      </c>
      <c r="BV1762" s="179" t="str">
        <f t="shared" si="2894"/>
        <v>BV$17</v>
      </c>
      <c r="BW1762" s="179" t="str">
        <f t="shared" si="2894"/>
        <v>BW$17</v>
      </c>
      <c r="BX1762" s="179" t="str">
        <f t="shared" si="2894"/>
        <v>BX$17</v>
      </c>
      <c r="BY1762" s="179" t="str">
        <f t="shared" si="2894"/>
        <v>BY$17</v>
      </c>
      <c r="BZ1762" s="179" t="str">
        <f t="shared" si="2894"/>
        <v>BZ$17</v>
      </c>
      <c r="CA1762" s="179" t="str">
        <f t="shared" si="2894"/>
        <v>CA$17</v>
      </c>
      <c r="CB1762" s="179" t="str">
        <f t="shared" si="2894"/>
        <v>CB$17</v>
      </c>
      <c r="CC1762" s="179" t="str">
        <f t="shared" si="2894"/>
        <v>CC$17</v>
      </c>
      <c r="CD1762" s="179" t="str">
        <f t="shared" si="2894"/>
        <v>CD$17</v>
      </c>
      <c r="CE1762" s="179" t="str">
        <f t="shared" ref="CE1762:CL1771" si="2895">CE1749</f>
        <v>CE$17</v>
      </c>
      <c r="CF1762" s="179" t="str">
        <f t="shared" si="2895"/>
        <v>CF$17</v>
      </c>
      <c r="CG1762" s="179" t="str">
        <f t="shared" si="2895"/>
        <v>CG$17</v>
      </c>
      <c r="CH1762" s="179" t="str">
        <f t="shared" si="2895"/>
        <v>CH$17</v>
      </c>
      <c r="CI1762" s="179" t="str">
        <f t="shared" si="2895"/>
        <v>CI$17</v>
      </c>
      <c r="CJ1762" s="179" t="str">
        <f t="shared" si="2895"/>
        <v>CJ$17</v>
      </c>
      <c r="CK1762" s="179" t="str">
        <f t="shared" si="2895"/>
        <v>CK$17</v>
      </c>
      <c r="CL1762" s="179" t="str">
        <f t="shared" si="2895"/>
        <v>CL$17</v>
      </c>
      <c r="CN1762" s="60"/>
      <c r="CO1762" s="179" t="str">
        <f t="shared" ref="CO1762:DL1771" si="2896">CO1749</f>
        <v>CO$17</v>
      </c>
      <c r="CP1762" s="179" t="str">
        <f t="shared" si="2896"/>
        <v>CP$17</v>
      </c>
      <c r="CQ1762" s="179" t="str">
        <f t="shared" si="2896"/>
        <v>CQ$17</v>
      </c>
      <c r="CR1762" s="179" t="str">
        <f t="shared" si="2896"/>
        <v>CR$17</v>
      </c>
      <c r="CS1762" s="179" t="str">
        <f t="shared" si="2896"/>
        <v>CS$17</v>
      </c>
      <c r="CT1762" s="179" t="str">
        <f t="shared" si="2896"/>
        <v>CT$17</v>
      </c>
      <c r="CU1762" s="179" t="str">
        <f t="shared" si="2896"/>
        <v>CU$17</v>
      </c>
      <c r="CV1762" s="179" t="str">
        <f t="shared" si="2896"/>
        <v>CV$17</v>
      </c>
      <c r="CW1762" s="179" t="str">
        <f t="shared" si="2896"/>
        <v>CW$17</v>
      </c>
      <c r="CX1762" s="179" t="str">
        <f t="shared" si="2896"/>
        <v>CX$17</v>
      </c>
      <c r="CY1762" s="179" t="str">
        <f t="shared" si="2896"/>
        <v>CY$17</v>
      </c>
      <c r="CZ1762" s="179" t="str">
        <f t="shared" si="2896"/>
        <v>CZ$17</v>
      </c>
      <c r="DA1762" s="179" t="str">
        <f t="shared" si="2896"/>
        <v>DA$17</v>
      </c>
      <c r="DB1762" s="179" t="str">
        <f t="shared" si="2896"/>
        <v>DB$17</v>
      </c>
      <c r="DC1762" s="179" t="str">
        <f t="shared" si="2896"/>
        <v>DC$17</v>
      </c>
      <c r="DD1762" s="179" t="str">
        <f t="shared" si="2896"/>
        <v>DD$17</v>
      </c>
      <c r="DE1762" s="179" t="str">
        <f t="shared" si="2896"/>
        <v>DE$17</v>
      </c>
      <c r="DF1762" s="179" t="str">
        <f t="shared" si="2896"/>
        <v>DF$17</v>
      </c>
      <c r="DG1762" s="179" t="str">
        <f t="shared" si="2896"/>
        <v>DG$17</v>
      </c>
      <c r="DH1762" s="179" t="str">
        <f t="shared" si="2896"/>
        <v>DH$17</v>
      </c>
      <c r="DI1762" s="179" t="str">
        <f t="shared" si="2896"/>
        <v>DI$17</v>
      </c>
      <c r="DJ1762" s="179" t="str">
        <f t="shared" si="2896"/>
        <v>DJ$17</v>
      </c>
      <c r="DK1762" s="179" t="str">
        <f t="shared" si="2896"/>
        <v>DK$17</v>
      </c>
      <c r="DL1762" s="179" t="str">
        <f t="shared" si="2896"/>
        <v>DL$17</v>
      </c>
    </row>
    <row r="1763" spans="1:116" x14ac:dyDescent="0.4">
      <c r="B1763" t="s">
        <v>332</v>
      </c>
      <c r="D1763" t="s">
        <v>533</v>
      </c>
      <c r="E1763" s="8" t="str">
        <f t="shared" si="2888"/>
        <v>1763 FCLTL-F</v>
      </c>
      <c r="G1763" s="191" t="str">
        <f>G1754</f>
        <v>Fixed constant long-term liability:</v>
      </c>
      <c r="H1763" s="12"/>
      <c r="I1763" s="60"/>
      <c r="J1763" s="60"/>
      <c r="K1763" s="15"/>
      <c r="L1763" s="15"/>
      <c r="M1763" s="15"/>
      <c r="N1763" s="15"/>
      <c r="O1763" s="15"/>
      <c r="P1763" s="15"/>
      <c r="R1763" s="15"/>
      <c r="S1763" s="179">
        <f t="shared" ref="S1763:AX1772" si="2897">S1750</f>
        <v>0</v>
      </c>
      <c r="T1763" s="179">
        <f t="shared" si="2897"/>
        <v>0</v>
      </c>
      <c r="U1763" s="179">
        <f t="shared" si="2897"/>
        <v>0</v>
      </c>
      <c r="V1763" s="179">
        <f t="shared" si="2897"/>
        <v>0</v>
      </c>
      <c r="W1763" s="179">
        <f t="shared" si="2897"/>
        <v>0</v>
      </c>
      <c r="X1763" s="179">
        <f t="shared" si="2897"/>
        <v>0</v>
      </c>
      <c r="Y1763" s="179">
        <f t="shared" si="2897"/>
        <v>0</v>
      </c>
      <c r="Z1763" s="179">
        <f t="shared" si="2897"/>
        <v>0</v>
      </c>
      <c r="AA1763" s="179">
        <f t="shared" si="2897"/>
        <v>0</v>
      </c>
      <c r="AB1763" s="179">
        <f t="shared" si="2897"/>
        <v>0</v>
      </c>
      <c r="AC1763" s="179">
        <f t="shared" si="2897"/>
        <v>0</v>
      </c>
      <c r="AD1763" s="179">
        <f t="shared" si="2897"/>
        <v>0</v>
      </c>
      <c r="AE1763" s="179">
        <f t="shared" si="2897"/>
        <v>0</v>
      </c>
      <c r="AF1763" s="179">
        <f t="shared" si="2897"/>
        <v>0</v>
      </c>
      <c r="AG1763" s="179">
        <f t="shared" si="2897"/>
        <v>0</v>
      </c>
      <c r="AH1763" s="179">
        <f t="shared" si="2897"/>
        <v>0</v>
      </c>
      <c r="AI1763" s="179">
        <f t="shared" si="2897"/>
        <v>0</v>
      </c>
      <c r="AJ1763" s="179">
        <f t="shared" si="2897"/>
        <v>0</v>
      </c>
      <c r="AK1763" s="179">
        <f t="shared" si="2897"/>
        <v>0</v>
      </c>
      <c r="AL1763" s="179">
        <f t="shared" si="2897"/>
        <v>0</v>
      </c>
      <c r="AM1763" s="179">
        <f t="shared" si="2897"/>
        <v>0</v>
      </c>
      <c r="AN1763" s="179">
        <f t="shared" si="2897"/>
        <v>0</v>
      </c>
      <c r="AO1763" s="179">
        <f t="shared" si="2897"/>
        <v>0</v>
      </c>
      <c r="AP1763" s="179">
        <f t="shared" si="2897"/>
        <v>0</v>
      </c>
      <c r="AQ1763" s="179">
        <f t="shared" si="2897"/>
        <v>0</v>
      </c>
      <c r="AR1763" s="179">
        <f t="shared" si="2897"/>
        <v>0</v>
      </c>
      <c r="AS1763" s="179">
        <f t="shared" si="2897"/>
        <v>0</v>
      </c>
      <c r="AT1763" s="179">
        <f t="shared" si="2897"/>
        <v>0</v>
      </c>
      <c r="AU1763" s="179">
        <f t="shared" si="2897"/>
        <v>0</v>
      </c>
      <c r="AV1763" s="179">
        <f t="shared" si="2897"/>
        <v>0</v>
      </c>
      <c r="AW1763" s="179">
        <f t="shared" si="2897"/>
        <v>0</v>
      </c>
      <c r="AX1763" s="179">
        <f t="shared" si="2897"/>
        <v>0</v>
      </c>
      <c r="AY1763" s="179">
        <f t="shared" ref="AY1763:CD1772" si="2898">AY1750</f>
        <v>0</v>
      </c>
      <c r="AZ1763" s="179">
        <f t="shared" si="2898"/>
        <v>0</v>
      </c>
      <c r="BA1763" s="179">
        <f t="shared" si="2898"/>
        <v>0</v>
      </c>
      <c r="BB1763" s="179">
        <f t="shared" si="2898"/>
        <v>0</v>
      </c>
      <c r="BC1763" s="179">
        <f t="shared" si="2898"/>
        <v>0</v>
      </c>
      <c r="BD1763" s="179">
        <f t="shared" si="2898"/>
        <v>0</v>
      </c>
      <c r="BE1763" s="179">
        <f t="shared" si="2898"/>
        <v>0</v>
      </c>
      <c r="BF1763" s="179">
        <f t="shared" si="2898"/>
        <v>0</v>
      </c>
      <c r="BG1763" s="179">
        <f t="shared" si="2898"/>
        <v>0</v>
      </c>
      <c r="BH1763" s="179">
        <f t="shared" si="2898"/>
        <v>0</v>
      </c>
      <c r="BI1763" s="179">
        <f t="shared" si="2898"/>
        <v>0</v>
      </c>
      <c r="BJ1763" s="179">
        <f t="shared" si="2898"/>
        <v>0</v>
      </c>
      <c r="BK1763" s="179">
        <f t="shared" si="2898"/>
        <v>0</v>
      </c>
      <c r="BL1763" s="179">
        <f t="shared" si="2898"/>
        <v>0</v>
      </c>
      <c r="BM1763" s="179">
        <f t="shared" si="2898"/>
        <v>0</v>
      </c>
      <c r="BN1763" s="179">
        <f t="shared" si="2898"/>
        <v>0</v>
      </c>
      <c r="BO1763" s="179">
        <f t="shared" si="2898"/>
        <v>0</v>
      </c>
      <c r="BP1763" s="179">
        <f t="shared" si="2898"/>
        <v>0</v>
      </c>
      <c r="BQ1763" s="179">
        <f t="shared" si="2898"/>
        <v>0</v>
      </c>
      <c r="BR1763" s="179">
        <f t="shared" si="2898"/>
        <v>0</v>
      </c>
      <c r="BS1763" s="179">
        <f t="shared" si="2898"/>
        <v>0</v>
      </c>
      <c r="BT1763" s="179">
        <f t="shared" si="2898"/>
        <v>0</v>
      </c>
      <c r="BU1763" s="179">
        <f t="shared" si="2898"/>
        <v>0</v>
      </c>
      <c r="BV1763" s="179">
        <f t="shared" si="2898"/>
        <v>0</v>
      </c>
      <c r="BW1763" s="179">
        <f t="shared" si="2898"/>
        <v>0</v>
      </c>
      <c r="BX1763" s="179">
        <f t="shared" si="2898"/>
        <v>0</v>
      </c>
      <c r="BY1763" s="179">
        <f t="shared" si="2898"/>
        <v>0</v>
      </c>
      <c r="BZ1763" s="179">
        <f t="shared" si="2898"/>
        <v>0</v>
      </c>
      <c r="CA1763" s="179">
        <f t="shared" si="2898"/>
        <v>0</v>
      </c>
      <c r="CB1763" s="179">
        <f t="shared" si="2898"/>
        <v>0</v>
      </c>
      <c r="CC1763" s="179">
        <f t="shared" si="2898"/>
        <v>0</v>
      </c>
      <c r="CD1763" s="179">
        <f t="shared" si="2898"/>
        <v>0</v>
      </c>
      <c r="CE1763" s="179">
        <f t="shared" ref="CE1763:CL1772" si="2899">CE1750</f>
        <v>0</v>
      </c>
      <c r="CF1763" s="179">
        <f t="shared" si="2899"/>
        <v>0</v>
      </c>
      <c r="CG1763" s="179">
        <f t="shared" si="2899"/>
        <v>0</v>
      </c>
      <c r="CH1763" s="179">
        <f t="shared" si="2899"/>
        <v>0</v>
      </c>
      <c r="CI1763" s="179">
        <f t="shared" si="2899"/>
        <v>0</v>
      </c>
      <c r="CJ1763" s="179">
        <f t="shared" si="2899"/>
        <v>0</v>
      </c>
      <c r="CK1763" s="179">
        <f t="shared" si="2899"/>
        <v>0</v>
      </c>
      <c r="CL1763" s="179">
        <f t="shared" si="2899"/>
        <v>0</v>
      </c>
      <c r="CN1763" s="60"/>
      <c r="CO1763" s="179">
        <f t="shared" ref="CO1763:DL1772" si="2900">CO1750</f>
        <v>0</v>
      </c>
      <c r="CP1763" s="179">
        <f t="shared" si="2900"/>
        <v>0</v>
      </c>
      <c r="CQ1763" s="179">
        <f t="shared" si="2900"/>
        <v>0</v>
      </c>
      <c r="CR1763" s="179">
        <f t="shared" si="2900"/>
        <v>0</v>
      </c>
      <c r="CS1763" s="179">
        <f t="shared" si="2900"/>
        <v>0</v>
      </c>
      <c r="CT1763" s="179">
        <f t="shared" si="2900"/>
        <v>0</v>
      </c>
      <c r="CU1763" s="179">
        <f t="shared" si="2900"/>
        <v>0</v>
      </c>
      <c r="CV1763" s="179">
        <f t="shared" si="2900"/>
        <v>0</v>
      </c>
      <c r="CW1763" s="179">
        <f t="shared" si="2900"/>
        <v>0</v>
      </c>
      <c r="CX1763" s="179">
        <f t="shared" si="2900"/>
        <v>0</v>
      </c>
      <c r="CY1763" s="179">
        <f t="shared" si="2900"/>
        <v>0</v>
      </c>
      <c r="CZ1763" s="179">
        <f t="shared" si="2900"/>
        <v>0</v>
      </c>
      <c r="DA1763" s="179">
        <f t="shared" si="2900"/>
        <v>0</v>
      </c>
      <c r="DB1763" s="179">
        <f t="shared" si="2900"/>
        <v>0</v>
      </c>
      <c r="DC1763" s="179">
        <f t="shared" si="2900"/>
        <v>0</v>
      </c>
      <c r="DD1763" s="179">
        <f t="shared" si="2900"/>
        <v>0</v>
      </c>
      <c r="DE1763" s="179">
        <f t="shared" si="2900"/>
        <v>0</v>
      </c>
      <c r="DF1763" s="179">
        <f t="shared" si="2900"/>
        <v>0</v>
      </c>
      <c r="DG1763" s="179">
        <f t="shared" si="2900"/>
        <v>0</v>
      </c>
      <c r="DH1763" s="179">
        <f t="shared" si="2900"/>
        <v>0</v>
      </c>
      <c r="DI1763" s="179">
        <f t="shared" si="2900"/>
        <v>0</v>
      </c>
      <c r="DJ1763" s="179">
        <f t="shared" si="2900"/>
        <v>0</v>
      </c>
      <c r="DK1763" s="179">
        <f t="shared" si="2900"/>
        <v>0</v>
      </c>
      <c r="DL1763" s="179">
        <f t="shared" si="2900"/>
        <v>0</v>
      </c>
    </row>
    <row r="1764" spans="1:116" x14ac:dyDescent="0.4">
      <c r="B1764" t="s">
        <v>332</v>
      </c>
      <c r="D1764" t="s">
        <v>533</v>
      </c>
      <c r="E1764" s="8" t="str">
        <f t="shared" si="2888"/>
        <v>1764 FCLTL-F</v>
      </c>
      <c r="G1764" s="241" t="str">
        <f>IFERROR(SUBSTITUTE(TRIM(MID(G1754, SEARCH("-", G1754) + 1, LEN(G1754))),":",""),"no unit")</f>
        <v>term liability</v>
      </c>
      <c r="H1764" s="12"/>
      <c r="I1764" s="60"/>
      <c r="J1764" s="60"/>
      <c r="K1764" s="15"/>
      <c r="L1764" s="15"/>
      <c r="M1764" s="15"/>
      <c r="N1764" s="15"/>
      <c r="O1764" s="15"/>
      <c r="P1764" s="15"/>
      <c r="R1764" s="15"/>
      <c r="S1764" s="179"/>
      <c r="T1764" s="179"/>
      <c r="U1764" s="179"/>
      <c r="V1764" s="179"/>
      <c r="W1764" s="179"/>
      <c r="X1764" s="179"/>
      <c r="Y1764" s="179"/>
      <c r="Z1764" s="179"/>
      <c r="AA1764" s="179"/>
      <c r="AB1764" s="179"/>
      <c r="AC1764" s="179"/>
      <c r="AD1764" s="179"/>
      <c r="AE1764" s="179"/>
      <c r="AF1764" s="179"/>
      <c r="AG1764" s="179"/>
      <c r="AH1764" s="179"/>
      <c r="AI1764" s="179"/>
      <c r="AJ1764" s="179"/>
      <c r="AK1764" s="179"/>
      <c r="AL1764" s="179"/>
      <c r="AM1764" s="179"/>
      <c r="AN1764" s="179"/>
      <c r="AO1764" s="179"/>
      <c r="AP1764" s="179"/>
      <c r="AQ1764" s="179"/>
      <c r="AR1764" s="179"/>
      <c r="AS1764" s="179"/>
      <c r="AT1764" s="179"/>
      <c r="AU1764" s="179"/>
      <c r="AV1764" s="179"/>
      <c r="AW1764" s="179"/>
      <c r="AX1764" s="179"/>
      <c r="AY1764" s="179"/>
      <c r="AZ1764" s="179"/>
      <c r="BA1764" s="179"/>
      <c r="BB1764" s="179"/>
      <c r="BC1764" s="179"/>
      <c r="BD1764" s="179"/>
      <c r="BE1764" s="179"/>
      <c r="BF1764" s="179"/>
      <c r="BG1764" s="179"/>
      <c r="BH1764" s="179"/>
      <c r="BI1764" s="179"/>
      <c r="BJ1764" s="179"/>
      <c r="BK1764" s="179"/>
      <c r="BL1764" s="179"/>
      <c r="BM1764" s="179"/>
      <c r="BN1764" s="179"/>
      <c r="BO1764" s="179"/>
      <c r="BP1764" s="179"/>
      <c r="BQ1764" s="179"/>
      <c r="BR1764" s="179"/>
      <c r="BS1764" s="179"/>
      <c r="BT1764" s="179"/>
      <c r="BU1764" s="179"/>
      <c r="BV1764" s="179"/>
      <c r="BW1764" s="179"/>
      <c r="BX1764" s="179"/>
      <c r="BY1764" s="179"/>
      <c r="BZ1764" s="179"/>
      <c r="CA1764" s="179"/>
      <c r="CB1764" s="179"/>
      <c r="CC1764" s="179"/>
      <c r="CD1764" s="179"/>
      <c r="CE1764" s="179"/>
      <c r="CF1764" s="179"/>
      <c r="CG1764" s="179"/>
      <c r="CH1764" s="179"/>
      <c r="CI1764" s="179"/>
      <c r="CJ1764" s="179"/>
      <c r="CK1764" s="179"/>
      <c r="CL1764" s="179"/>
      <c r="CN1764" s="60"/>
      <c r="CO1764" s="179"/>
      <c r="CP1764" s="179"/>
      <c r="CQ1764" s="179"/>
      <c r="CR1764" s="179"/>
      <c r="CS1764" s="179"/>
      <c r="CT1764" s="179"/>
      <c r="CU1764" s="179"/>
      <c r="CV1764" s="179"/>
      <c r="CW1764" s="179"/>
      <c r="CX1764" s="179"/>
      <c r="CY1764" s="179"/>
      <c r="CZ1764" s="179"/>
      <c r="DA1764" s="179"/>
      <c r="DB1764" s="179"/>
      <c r="DC1764" s="179"/>
      <c r="DD1764" s="179"/>
      <c r="DE1764" s="179"/>
      <c r="DF1764" s="179"/>
      <c r="DG1764" s="179"/>
      <c r="DH1764" s="179"/>
      <c r="DI1764" s="179"/>
      <c r="DJ1764" s="179"/>
      <c r="DK1764" s="179"/>
      <c r="DL1764" s="179"/>
    </row>
    <row r="1765" spans="1:116" x14ac:dyDescent="0.4">
      <c r="B1765" t="s">
        <v>332</v>
      </c>
      <c r="D1765" t="s">
        <v>533</v>
      </c>
      <c r="E1765" s="8" t="str">
        <f t="shared" si="2888"/>
        <v>1765 FCLTL-F</v>
      </c>
      <c r="G1765" s="136" t="str">
        <f>G1752</f>
        <v>Secondary revenue driver</v>
      </c>
      <c r="H1765" s="12"/>
      <c r="I1765" s="60"/>
      <c r="J1765" s="60"/>
      <c r="K1765" s="15"/>
      <c r="L1765" s="15"/>
      <c r="M1765" s="15"/>
      <c r="N1765" s="15"/>
      <c r="O1765" s="15"/>
      <c r="P1765" s="15"/>
      <c r="R1765" s="15"/>
      <c r="S1765" s="4" t="str">
        <f t="shared" ref="S1765:AX1774" si="2901">ADDRESS(ROW(S1755),COLUMN(S1755),2)</f>
        <v>S$1755</v>
      </c>
      <c r="T1765" s="4" t="str">
        <f t="shared" si="2901"/>
        <v>T$1755</v>
      </c>
      <c r="U1765" s="4" t="str">
        <f t="shared" si="2901"/>
        <v>U$1755</v>
      </c>
      <c r="V1765" s="4" t="str">
        <f t="shared" si="2901"/>
        <v>V$1755</v>
      </c>
      <c r="W1765" s="4" t="str">
        <f t="shared" si="2901"/>
        <v>W$1755</v>
      </c>
      <c r="X1765" s="4" t="str">
        <f t="shared" si="2901"/>
        <v>X$1755</v>
      </c>
      <c r="Y1765" s="4" t="str">
        <f t="shared" si="2901"/>
        <v>Y$1755</v>
      </c>
      <c r="Z1765" s="4" t="str">
        <f t="shared" si="2901"/>
        <v>Z$1755</v>
      </c>
      <c r="AA1765" s="4" t="str">
        <f t="shared" si="2901"/>
        <v>AA$1755</v>
      </c>
      <c r="AB1765" s="4" t="str">
        <f t="shared" si="2901"/>
        <v>AB$1755</v>
      </c>
      <c r="AC1765" s="4" t="str">
        <f t="shared" si="2901"/>
        <v>AC$1755</v>
      </c>
      <c r="AD1765" s="4" t="str">
        <f t="shared" si="2901"/>
        <v>AD$1755</v>
      </c>
      <c r="AE1765" s="4" t="str">
        <f t="shared" si="2901"/>
        <v>AE$1755</v>
      </c>
      <c r="AF1765" s="4" t="str">
        <f t="shared" si="2901"/>
        <v>AF$1755</v>
      </c>
      <c r="AG1765" s="4" t="str">
        <f t="shared" si="2901"/>
        <v>AG$1755</v>
      </c>
      <c r="AH1765" s="4" t="str">
        <f t="shared" si="2901"/>
        <v>AH$1755</v>
      </c>
      <c r="AI1765" s="4" t="str">
        <f t="shared" si="2901"/>
        <v>AI$1755</v>
      </c>
      <c r="AJ1765" s="4" t="str">
        <f t="shared" si="2901"/>
        <v>AJ$1755</v>
      </c>
      <c r="AK1765" s="4" t="str">
        <f t="shared" si="2901"/>
        <v>AK$1755</v>
      </c>
      <c r="AL1765" s="4" t="str">
        <f t="shared" si="2901"/>
        <v>AL$1755</v>
      </c>
      <c r="AM1765" s="4" t="str">
        <f t="shared" si="2901"/>
        <v>AM$1755</v>
      </c>
      <c r="AN1765" s="4" t="str">
        <f t="shared" si="2901"/>
        <v>AN$1755</v>
      </c>
      <c r="AO1765" s="4" t="str">
        <f t="shared" si="2901"/>
        <v>AO$1755</v>
      </c>
      <c r="AP1765" s="4" t="str">
        <f t="shared" si="2901"/>
        <v>AP$1755</v>
      </c>
      <c r="AQ1765" s="4" t="str">
        <f t="shared" si="2901"/>
        <v>AQ$1755</v>
      </c>
      <c r="AR1765" s="4" t="str">
        <f t="shared" si="2901"/>
        <v>AR$1755</v>
      </c>
      <c r="AS1765" s="4" t="str">
        <f t="shared" si="2901"/>
        <v>AS$1755</v>
      </c>
      <c r="AT1765" s="4" t="str">
        <f t="shared" si="2901"/>
        <v>AT$1755</v>
      </c>
      <c r="AU1765" s="4" t="str">
        <f t="shared" si="2901"/>
        <v>AU$1755</v>
      </c>
      <c r="AV1765" s="4" t="str">
        <f t="shared" si="2901"/>
        <v>AV$1755</v>
      </c>
      <c r="AW1765" s="4" t="str">
        <f t="shared" si="2901"/>
        <v>AW$1755</v>
      </c>
      <c r="AX1765" s="4" t="str">
        <f t="shared" si="2901"/>
        <v>AX$1755</v>
      </c>
      <c r="AY1765" s="4" t="str">
        <f t="shared" ref="AY1765:CD1774" si="2902">ADDRESS(ROW(AY1755),COLUMN(AY1755),2)</f>
        <v>AY$1755</v>
      </c>
      <c r="AZ1765" s="4" t="str">
        <f t="shared" si="2902"/>
        <v>AZ$1755</v>
      </c>
      <c r="BA1765" s="4" t="str">
        <f t="shared" si="2902"/>
        <v>BA$1755</v>
      </c>
      <c r="BB1765" s="4" t="str">
        <f t="shared" si="2902"/>
        <v>BB$1755</v>
      </c>
      <c r="BC1765" s="4" t="str">
        <f t="shared" si="2902"/>
        <v>BC$1755</v>
      </c>
      <c r="BD1765" s="4" t="str">
        <f t="shared" si="2902"/>
        <v>BD$1755</v>
      </c>
      <c r="BE1765" s="4" t="str">
        <f t="shared" si="2902"/>
        <v>BE$1755</v>
      </c>
      <c r="BF1765" s="4" t="str">
        <f t="shared" si="2902"/>
        <v>BF$1755</v>
      </c>
      <c r="BG1765" s="4" t="str">
        <f t="shared" si="2902"/>
        <v>BG$1755</v>
      </c>
      <c r="BH1765" s="4" t="str">
        <f t="shared" si="2902"/>
        <v>BH$1755</v>
      </c>
      <c r="BI1765" s="4" t="str">
        <f t="shared" si="2902"/>
        <v>BI$1755</v>
      </c>
      <c r="BJ1765" s="4" t="str">
        <f t="shared" si="2902"/>
        <v>BJ$1755</v>
      </c>
      <c r="BK1765" s="4" t="str">
        <f t="shared" si="2902"/>
        <v>BK$1755</v>
      </c>
      <c r="BL1765" s="4" t="str">
        <f t="shared" si="2902"/>
        <v>BL$1755</v>
      </c>
      <c r="BM1765" s="4" t="str">
        <f t="shared" si="2902"/>
        <v>BM$1755</v>
      </c>
      <c r="BN1765" s="4" t="str">
        <f t="shared" si="2902"/>
        <v>BN$1755</v>
      </c>
      <c r="BO1765" s="4" t="str">
        <f t="shared" si="2902"/>
        <v>BO$1755</v>
      </c>
      <c r="BP1765" s="4" t="str">
        <f t="shared" si="2902"/>
        <v>BP$1755</v>
      </c>
      <c r="BQ1765" s="4" t="str">
        <f t="shared" si="2902"/>
        <v>BQ$1755</v>
      </c>
      <c r="BR1765" s="4" t="str">
        <f t="shared" si="2902"/>
        <v>BR$1755</v>
      </c>
      <c r="BS1765" s="4" t="str">
        <f t="shared" si="2902"/>
        <v>BS$1755</v>
      </c>
      <c r="BT1765" s="4" t="str">
        <f t="shared" si="2902"/>
        <v>BT$1755</v>
      </c>
      <c r="BU1765" s="4" t="str">
        <f t="shared" si="2902"/>
        <v>BU$1755</v>
      </c>
      <c r="BV1765" s="4" t="str">
        <f t="shared" si="2902"/>
        <v>BV$1755</v>
      </c>
      <c r="BW1765" s="4" t="str">
        <f t="shared" si="2902"/>
        <v>BW$1755</v>
      </c>
      <c r="BX1765" s="4" t="str">
        <f t="shared" si="2902"/>
        <v>BX$1755</v>
      </c>
      <c r="BY1765" s="4" t="str">
        <f t="shared" si="2902"/>
        <v>BY$1755</v>
      </c>
      <c r="BZ1765" s="4" t="str">
        <f t="shared" si="2902"/>
        <v>BZ$1755</v>
      </c>
      <c r="CA1765" s="4" t="str">
        <f t="shared" si="2902"/>
        <v>CA$1755</v>
      </c>
      <c r="CB1765" s="4" t="str">
        <f t="shared" si="2902"/>
        <v>CB$1755</v>
      </c>
      <c r="CC1765" s="4" t="str">
        <f t="shared" si="2902"/>
        <v>CC$1755</v>
      </c>
      <c r="CD1765" s="4" t="str">
        <f t="shared" si="2902"/>
        <v>CD$1755</v>
      </c>
      <c r="CE1765" s="4" t="str">
        <f t="shared" ref="CE1765:CL1774" si="2903">ADDRESS(ROW(CE1755),COLUMN(CE1755),2)</f>
        <v>CE$1755</v>
      </c>
      <c r="CF1765" s="4" t="str">
        <f t="shared" si="2903"/>
        <v>CF$1755</v>
      </c>
      <c r="CG1765" s="4" t="str">
        <f t="shared" si="2903"/>
        <v>CG$1755</v>
      </c>
      <c r="CH1765" s="4" t="str">
        <f t="shared" si="2903"/>
        <v>CH$1755</v>
      </c>
      <c r="CI1765" s="4" t="str">
        <f t="shared" si="2903"/>
        <v>CI$1755</v>
      </c>
      <c r="CJ1765" s="4" t="str">
        <f t="shared" si="2903"/>
        <v>CJ$1755</v>
      </c>
      <c r="CK1765" s="4" t="str">
        <f t="shared" si="2903"/>
        <v>CK$1755</v>
      </c>
      <c r="CL1765" s="4" t="str">
        <f t="shared" si="2903"/>
        <v>CL$1755</v>
      </c>
      <c r="CN1765" s="60"/>
      <c r="CO1765" s="4" t="str">
        <f t="shared" ref="CO1765:DL1774" si="2904">ADDRESS(ROW(CO1755),COLUMN(CO1755),2)</f>
        <v>CO$1755</v>
      </c>
      <c r="CP1765" s="4" t="str">
        <f t="shared" si="2904"/>
        <v>CP$1755</v>
      </c>
      <c r="CQ1765" s="4" t="str">
        <f t="shared" si="2904"/>
        <v>CQ$1755</v>
      </c>
      <c r="CR1765" s="4" t="str">
        <f t="shared" si="2904"/>
        <v>CR$1755</v>
      </c>
      <c r="CS1765" s="4" t="str">
        <f t="shared" si="2904"/>
        <v>CS$1755</v>
      </c>
      <c r="CT1765" s="4" t="str">
        <f t="shared" si="2904"/>
        <v>CT$1755</v>
      </c>
      <c r="CU1765" s="4" t="str">
        <f t="shared" si="2904"/>
        <v>CU$1755</v>
      </c>
      <c r="CV1765" s="4" t="str">
        <f t="shared" si="2904"/>
        <v>CV$1755</v>
      </c>
      <c r="CW1765" s="4" t="str">
        <f t="shared" si="2904"/>
        <v>CW$1755</v>
      </c>
      <c r="CX1765" s="4" t="str">
        <f t="shared" si="2904"/>
        <v>CX$1755</v>
      </c>
      <c r="CY1765" s="4" t="str">
        <f t="shared" si="2904"/>
        <v>CY$1755</v>
      </c>
      <c r="CZ1765" s="4" t="str">
        <f t="shared" si="2904"/>
        <v>CZ$1755</v>
      </c>
      <c r="DA1765" s="4" t="str">
        <f t="shared" si="2904"/>
        <v>DA$1755</v>
      </c>
      <c r="DB1765" s="4" t="str">
        <f t="shared" si="2904"/>
        <v>DB$1755</v>
      </c>
      <c r="DC1765" s="4" t="str">
        <f t="shared" si="2904"/>
        <v>DC$1755</v>
      </c>
      <c r="DD1765" s="4" t="str">
        <f t="shared" si="2904"/>
        <v>DD$1755</v>
      </c>
      <c r="DE1765" s="4" t="str">
        <f t="shared" si="2904"/>
        <v>DE$1755</v>
      </c>
      <c r="DF1765" s="4" t="str">
        <f t="shared" si="2904"/>
        <v>DF$1755</v>
      </c>
      <c r="DG1765" s="4" t="str">
        <f t="shared" si="2904"/>
        <v>DG$1755</v>
      </c>
      <c r="DH1765" s="4" t="str">
        <f t="shared" si="2904"/>
        <v>DH$1755</v>
      </c>
      <c r="DI1765" s="4" t="str">
        <f t="shared" si="2904"/>
        <v>DI$1755</v>
      </c>
      <c r="DJ1765" s="4" t="str">
        <f t="shared" si="2904"/>
        <v>DJ$1755</v>
      </c>
      <c r="DK1765" s="4" t="str">
        <f t="shared" si="2904"/>
        <v>DK$1755</v>
      </c>
      <c r="DL1765" s="4" t="str">
        <f t="shared" si="2904"/>
        <v>DL$1755</v>
      </c>
    </row>
    <row r="1766" spans="1:116" x14ac:dyDescent="0.4">
      <c r="B1766" t="s">
        <v>332</v>
      </c>
      <c r="D1766" t="s">
        <v>533</v>
      </c>
      <c r="E1766" s="8" t="str">
        <f t="shared" si="2888"/>
        <v>1766 FCLTL-F</v>
      </c>
      <c r="G1766" s="136" t="str">
        <f>G1753</f>
        <v>Secondary volume driver</v>
      </c>
      <c r="H1766" s="12"/>
      <c r="I1766" s="60"/>
      <c r="J1766" s="60"/>
      <c r="K1766" s="15"/>
      <c r="L1766" s="15"/>
      <c r="M1766" s="15"/>
      <c r="N1766" s="15"/>
      <c r="O1766" s="15"/>
      <c r="P1766" s="15"/>
      <c r="R1766" s="15"/>
      <c r="S1766" s="179" t="str">
        <f t="shared" ref="S1766:AX1775" si="2905">S1753</f>
        <v>S$19</v>
      </c>
      <c r="T1766" s="179" t="str">
        <f t="shared" si="2905"/>
        <v>T$19</v>
      </c>
      <c r="U1766" s="179" t="str">
        <f t="shared" si="2905"/>
        <v>U$19</v>
      </c>
      <c r="V1766" s="179" t="str">
        <f t="shared" si="2905"/>
        <v>V$19</v>
      </c>
      <c r="W1766" s="179" t="str">
        <f t="shared" si="2905"/>
        <v>W$19</v>
      </c>
      <c r="X1766" s="179" t="str">
        <f t="shared" si="2905"/>
        <v>X$19</v>
      </c>
      <c r="Y1766" s="179" t="str">
        <f t="shared" si="2905"/>
        <v>Y$19</v>
      </c>
      <c r="Z1766" s="179" t="str">
        <f t="shared" si="2905"/>
        <v>Z$19</v>
      </c>
      <c r="AA1766" s="179" t="str">
        <f t="shared" si="2905"/>
        <v>AA$19</v>
      </c>
      <c r="AB1766" s="179" t="str">
        <f t="shared" si="2905"/>
        <v>AB$19</v>
      </c>
      <c r="AC1766" s="179" t="str">
        <f t="shared" si="2905"/>
        <v>AC$19</v>
      </c>
      <c r="AD1766" s="179" t="str">
        <f t="shared" si="2905"/>
        <v>AD$19</v>
      </c>
      <c r="AE1766" s="179" t="str">
        <f t="shared" si="2905"/>
        <v>AE$19</v>
      </c>
      <c r="AF1766" s="179" t="str">
        <f t="shared" si="2905"/>
        <v>AF$19</v>
      </c>
      <c r="AG1766" s="179" t="str">
        <f t="shared" si="2905"/>
        <v>AG$19</v>
      </c>
      <c r="AH1766" s="179" t="str">
        <f t="shared" si="2905"/>
        <v>AH$19</v>
      </c>
      <c r="AI1766" s="179" t="str">
        <f t="shared" si="2905"/>
        <v>AI$19</v>
      </c>
      <c r="AJ1766" s="179" t="str">
        <f t="shared" si="2905"/>
        <v>AJ$19</v>
      </c>
      <c r="AK1766" s="179" t="str">
        <f t="shared" si="2905"/>
        <v>AK$19</v>
      </c>
      <c r="AL1766" s="179" t="str">
        <f t="shared" si="2905"/>
        <v>AL$19</v>
      </c>
      <c r="AM1766" s="179" t="str">
        <f t="shared" si="2905"/>
        <v>AM$19</v>
      </c>
      <c r="AN1766" s="179" t="str">
        <f t="shared" si="2905"/>
        <v>AN$19</v>
      </c>
      <c r="AO1766" s="179" t="str">
        <f t="shared" si="2905"/>
        <v>AO$19</v>
      </c>
      <c r="AP1766" s="179" t="str">
        <f t="shared" si="2905"/>
        <v>AP$19</v>
      </c>
      <c r="AQ1766" s="179" t="str">
        <f t="shared" si="2905"/>
        <v>AQ$19</v>
      </c>
      <c r="AR1766" s="179" t="str">
        <f t="shared" si="2905"/>
        <v>AR$19</v>
      </c>
      <c r="AS1766" s="179" t="str">
        <f t="shared" si="2905"/>
        <v>AS$19</v>
      </c>
      <c r="AT1766" s="179" t="str">
        <f t="shared" si="2905"/>
        <v>AT$19</v>
      </c>
      <c r="AU1766" s="179" t="str">
        <f t="shared" si="2905"/>
        <v>AU$19</v>
      </c>
      <c r="AV1766" s="179" t="str">
        <f t="shared" si="2905"/>
        <v>AV$19</v>
      </c>
      <c r="AW1766" s="179" t="str">
        <f t="shared" si="2905"/>
        <v>AW$19</v>
      </c>
      <c r="AX1766" s="179" t="str">
        <f t="shared" si="2905"/>
        <v>AX$19</v>
      </c>
      <c r="AY1766" s="179" t="str">
        <f t="shared" ref="AY1766:CD1775" si="2906">AY1753</f>
        <v>AY$19</v>
      </c>
      <c r="AZ1766" s="179" t="str">
        <f t="shared" si="2906"/>
        <v>AZ$19</v>
      </c>
      <c r="BA1766" s="179" t="str">
        <f t="shared" si="2906"/>
        <v>BA$19</v>
      </c>
      <c r="BB1766" s="179" t="str">
        <f t="shared" si="2906"/>
        <v>BB$19</v>
      </c>
      <c r="BC1766" s="179" t="str">
        <f t="shared" si="2906"/>
        <v>BC$19</v>
      </c>
      <c r="BD1766" s="179" t="str">
        <f t="shared" si="2906"/>
        <v>BD$19</v>
      </c>
      <c r="BE1766" s="179" t="str">
        <f t="shared" si="2906"/>
        <v>BE$19</v>
      </c>
      <c r="BF1766" s="179" t="str">
        <f t="shared" si="2906"/>
        <v>BF$19</v>
      </c>
      <c r="BG1766" s="179" t="str">
        <f t="shared" si="2906"/>
        <v>BG$19</v>
      </c>
      <c r="BH1766" s="179" t="str">
        <f t="shared" si="2906"/>
        <v>BH$19</v>
      </c>
      <c r="BI1766" s="179" t="str">
        <f t="shared" si="2906"/>
        <v>BI$19</v>
      </c>
      <c r="BJ1766" s="179" t="str">
        <f t="shared" si="2906"/>
        <v>BJ$19</v>
      </c>
      <c r="BK1766" s="179" t="str">
        <f t="shared" si="2906"/>
        <v>BK$19</v>
      </c>
      <c r="BL1766" s="179" t="str">
        <f t="shared" si="2906"/>
        <v>BL$19</v>
      </c>
      <c r="BM1766" s="179" t="str">
        <f t="shared" si="2906"/>
        <v>BM$19</v>
      </c>
      <c r="BN1766" s="179" t="str">
        <f t="shared" si="2906"/>
        <v>BN$19</v>
      </c>
      <c r="BO1766" s="179" t="str">
        <f t="shared" si="2906"/>
        <v>BO$19</v>
      </c>
      <c r="BP1766" s="179" t="str">
        <f t="shared" si="2906"/>
        <v>BP$19</v>
      </c>
      <c r="BQ1766" s="179" t="str">
        <f t="shared" si="2906"/>
        <v>BQ$19</v>
      </c>
      <c r="BR1766" s="179" t="str">
        <f t="shared" si="2906"/>
        <v>BR$19</v>
      </c>
      <c r="BS1766" s="179" t="str">
        <f t="shared" si="2906"/>
        <v>BS$19</v>
      </c>
      <c r="BT1766" s="179" t="str">
        <f t="shared" si="2906"/>
        <v>BT$19</v>
      </c>
      <c r="BU1766" s="179" t="str">
        <f t="shared" si="2906"/>
        <v>BU$19</v>
      </c>
      <c r="BV1766" s="179" t="str">
        <f t="shared" si="2906"/>
        <v>BV$19</v>
      </c>
      <c r="BW1766" s="179" t="str">
        <f t="shared" si="2906"/>
        <v>BW$19</v>
      </c>
      <c r="BX1766" s="179" t="str">
        <f t="shared" si="2906"/>
        <v>BX$19</v>
      </c>
      <c r="BY1766" s="179" t="str">
        <f t="shared" si="2906"/>
        <v>BY$19</v>
      </c>
      <c r="BZ1766" s="179" t="str">
        <f t="shared" si="2906"/>
        <v>BZ$19</v>
      </c>
      <c r="CA1766" s="179" t="str">
        <f t="shared" si="2906"/>
        <v>CA$19</v>
      </c>
      <c r="CB1766" s="179" t="str">
        <f t="shared" si="2906"/>
        <v>CB$19</v>
      </c>
      <c r="CC1766" s="179" t="str">
        <f t="shared" si="2906"/>
        <v>CC$19</v>
      </c>
      <c r="CD1766" s="179" t="str">
        <f t="shared" si="2906"/>
        <v>CD$19</v>
      </c>
      <c r="CE1766" s="179" t="str">
        <f t="shared" ref="CE1766:CL1775" si="2907">CE1753</f>
        <v>CE$19</v>
      </c>
      <c r="CF1766" s="179" t="str">
        <f t="shared" si="2907"/>
        <v>CF$19</v>
      </c>
      <c r="CG1766" s="179" t="str">
        <f t="shared" si="2907"/>
        <v>CG$19</v>
      </c>
      <c r="CH1766" s="179" t="str">
        <f t="shared" si="2907"/>
        <v>CH$19</v>
      </c>
      <c r="CI1766" s="179" t="str">
        <f t="shared" si="2907"/>
        <v>CI$19</v>
      </c>
      <c r="CJ1766" s="179" t="str">
        <f t="shared" si="2907"/>
        <v>CJ$19</v>
      </c>
      <c r="CK1766" s="179" t="str">
        <f t="shared" si="2907"/>
        <v>CK$19</v>
      </c>
      <c r="CL1766" s="179" t="str">
        <f t="shared" si="2907"/>
        <v>CL$19</v>
      </c>
      <c r="CN1766" s="60"/>
      <c r="CO1766" s="179" t="str">
        <f t="shared" ref="CO1766:DL1775" si="2908">CO1753</f>
        <v>CO$19</v>
      </c>
      <c r="CP1766" s="179" t="str">
        <f t="shared" si="2908"/>
        <v>CP$19</v>
      </c>
      <c r="CQ1766" s="179" t="str">
        <f t="shared" si="2908"/>
        <v>CQ$19</v>
      </c>
      <c r="CR1766" s="179" t="str">
        <f t="shared" si="2908"/>
        <v>CR$19</v>
      </c>
      <c r="CS1766" s="179" t="str">
        <f t="shared" si="2908"/>
        <v>CS$19</v>
      </c>
      <c r="CT1766" s="179" t="str">
        <f t="shared" si="2908"/>
        <v>CT$19</v>
      </c>
      <c r="CU1766" s="179" t="str">
        <f t="shared" si="2908"/>
        <v>CU$19</v>
      </c>
      <c r="CV1766" s="179" t="str">
        <f t="shared" si="2908"/>
        <v>CV$19</v>
      </c>
      <c r="CW1766" s="179" t="str">
        <f t="shared" si="2908"/>
        <v>CW$19</v>
      </c>
      <c r="CX1766" s="179" t="str">
        <f t="shared" si="2908"/>
        <v>CX$19</v>
      </c>
      <c r="CY1766" s="179" t="str">
        <f t="shared" si="2908"/>
        <v>CY$19</v>
      </c>
      <c r="CZ1766" s="179" t="str">
        <f t="shared" si="2908"/>
        <v>CZ$19</v>
      </c>
      <c r="DA1766" s="179" t="str">
        <f t="shared" si="2908"/>
        <v>DA$19</v>
      </c>
      <c r="DB1766" s="179" t="str">
        <f t="shared" si="2908"/>
        <v>DB$19</v>
      </c>
      <c r="DC1766" s="179" t="str">
        <f t="shared" si="2908"/>
        <v>DC$19</v>
      </c>
      <c r="DD1766" s="179" t="str">
        <f t="shared" si="2908"/>
        <v>DD$19</v>
      </c>
      <c r="DE1766" s="179" t="str">
        <f t="shared" si="2908"/>
        <v>DE$19</v>
      </c>
      <c r="DF1766" s="179" t="str">
        <f t="shared" si="2908"/>
        <v>DF$19</v>
      </c>
      <c r="DG1766" s="179" t="str">
        <f t="shared" si="2908"/>
        <v>DG$19</v>
      </c>
      <c r="DH1766" s="179" t="str">
        <f t="shared" si="2908"/>
        <v>DH$19</v>
      </c>
      <c r="DI1766" s="179" t="str">
        <f t="shared" si="2908"/>
        <v>DI$19</v>
      </c>
      <c r="DJ1766" s="179" t="str">
        <f t="shared" si="2908"/>
        <v>DJ$19</v>
      </c>
      <c r="DK1766" s="179" t="str">
        <f t="shared" si="2908"/>
        <v>DK$19</v>
      </c>
      <c r="DL1766" s="179" t="str">
        <f t="shared" si="2908"/>
        <v>DL$19</v>
      </c>
    </row>
    <row r="1767" spans="1:116" x14ac:dyDescent="0.4">
      <c r="A1767" s="27"/>
      <c r="B1767" s="27"/>
      <c r="C1767" s="27"/>
      <c r="D1767" s="27"/>
      <c r="E1767" s="27"/>
      <c r="F1767" s="27"/>
      <c r="G1767" s="27"/>
      <c r="H1767" s="27"/>
      <c r="I1767" s="27"/>
      <c r="J1767" s="27"/>
      <c r="K1767" s="27"/>
      <c r="L1767" s="27"/>
      <c r="M1767" s="27"/>
      <c r="N1767" s="27"/>
      <c r="O1767" s="27"/>
      <c r="P1767" s="27"/>
      <c r="CN1767" s="27"/>
    </row>
    <row r="1768" spans="1:116" x14ac:dyDescent="0.4">
      <c r="A1768" s="174"/>
      <c r="E1768" s="8"/>
      <c r="G1768" s="175" t="s">
        <v>490</v>
      </c>
      <c r="H1768" s="174"/>
      <c r="I1768" s="176"/>
      <c r="J1768" s="176"/>
      <c r="K1768" s="197"/>
      <c r="L1768" s="197"/>
      <c r="M1768" s="197"/>
      <c r="N1768" s="197"/>
      <c r="O1768" s="197"/>
      <c r="P1768" s="197"/>
      <c r="R1768" s="198"/>
      <c r="S1768" s="174"/>
      <c r="T1768" s="174"/>
      <c r="U1768" s="174"/>
      <c r="V1768" s="174"/>
      <c r="W1768" s="174"/>
      <c r="X1768" s="174"/>
      <c r="Y1768" s="174"/>
      <c r="Z1768" s="174"/>
      <c r="AA1768" s="174"/>
      <c r="AB1768" s="174"/>
      <c r="AC1768" s="174"/>
      <c r="AD1768" s="174"/>
      <c r="AE1768" s="174"/>
      <c r="AF1768" s="174"/>
      <c r="AG1768" s="174"/>
      <c r="AH1768" s="174"/>
      <c r="AI1768" s="174"/>
      <c r="AJ1768" s="174"/>
      <c r="AK1768" s="174"/>
      <c r="AL1768" s="174"/>
      <c r="AM1768" s="174"/>
      <c r="AN1768" s="174"/>
      <c r="AO1768" s="174"/>
      <c r="AP1768" s="174"/>
      <c r="AQ1768" s="174"/>
      <c r="AR1768" s="174"/>
      <c r="AS1768" s="174"/>
      <c r="AT1768" s="174"/>
      <c r="AU1768" s="174"/>
      <c r="AV1768" s="174"/>
      <c r="AW1768" s="174"/>
      <c r="AX1768" s="174"/>
      <c r="AY1768" s="174"/>
      <c r="AZ1768" s="174"/>
      <c r="BA1768" s="174"/>
      <c r="BB1768" s="174"/>
      <c r="BC1768" s="174"/>
      <c r="BD1768" s="174"/>
      <c r="BE1768" s="174"/>
      <c r="BF1768" s="174"/>
      <c r="BG1768" s="174"/>
      <c r="BH1768" s="174"/>
      <c r="BI1768" s="174"/>
      <c r="BJ1768" s="174"/>
      <c r="BK1768" s="174"/>
      <c r="BL1768" s="174"/>
      <c r="BM1768" s="174"/>
      <c r="BN1768" s="174"/>
      <c r="BO1768" s="174"/>
      <c r="BP1768" s="174"/>
      <c r="BQ1768" s="174"/>
      <c r="BR1768" s="174"/>
      <c r="BS1768" s="174"/>
      <c r="BT1768" s="174"/>
      <c r="BU1768" s="174"/>
      <c r="BV1768" s="174"/>
      <c r="BW1768" s="174"/>
      <c r="BX1768" s="174"/>
      <c r="BY1768" s="174"/>
      <c r="BZ1768" s="174"/>
      <c r="CA1768" s="174"/>
      <c r="CB1768" s="174"/>
      <c r="CC1768" s="174"/>
      <c r="CD1768" s="174"/>
      <c r="CE1768" s="174"/>
      <c r="CF1768" s="174"/>
      <c r="CG1768" s="174"/>
      <c r="CH1768" s="174"/>
      <c r="CI1768" s="174"/>
      <c r="CJ1768" s="174"/>
      <c r="CK1768" s="174"/>
      <c r="CL1768" s="174"/>
      <c r="CN1768" s="176"/>
      <c r="CO1768" s="174"/>
      <c r="CP1768" s="174"/>
      <c r="CQ1768" s="174"/>
      <c r="CR1768" s="174"/>
      <c r="CS1768" s="174"/>
      <c r="CT1768" s="174"/>
      <c r="CU1768" s="174"/>
      <c r="CV1768" s="174"/>
      <c r="CW1768" s="174"/>
      <c r="CX1768" s="174"/>
      <c r="CY1768" s="174"/>
      <c r="CZ1768" s="174"/>
      <c r="DA1768" s="174"/>
      <c r="DB1768" s="174"/>
      <c r="DC1768" s="174"/>
      <c r="DD1768" s="174"/>
      <c r="DE1768" s="174"/>
      <c r="DF1768" s="174"/>
      <c r="DG1768" s="174"/>
      <c r="DH1768" s="174"/>
      <c r="DI1768" s="174"/>
      <c r="DJ1768" s="174"/>
      <c r="DK1768" s="174"/>
      <c r="DL1768" s="174"/>
    </row>
    <row r="1769" spans="1:116" x14ac:dyDescent="0.4">
      <c r="A1769" s="174"/>
      <c r="E1769" s="8"/>
      <c r="G1769" s="175" t="s">
        <v>492</v>
      </c>
      <c r="H1769" s="174"/>
      <c r="I1769" s="176"/>
      <c r="J1769" s="176"/>
      <c r="K1769" s="197"/>
      <c r="L1769" s="197"/>
      <c r="M1769" s="197"/>
      <c r="N1769" s="197"/>
      <c r="O1769" s="197"/>
      <c r="P1769" s="197"/>
      <c r="R1769" s="198"/>
      <c r="S1769" s="174"/>
      <c r="T1769" s="174"/>
      <c r="U1769" s="174"/>
      <c r="V1769" s="174"/>
      <c r="W1769" s="174"/>
      <c r="X1769" s="174"/>
      <c r="Y1769" s="174"/>
      <c r="Z1769" s="174"/>
      <c r="AA1769" s="174"/>
      <c r="AB1769" s="174"/>
      <c r="AC1769" s="174"/>
      <c r="AD1769" s="174"/>
      <c r="AE1769" s="174"/>
      <c r="AF1769" s="174"/>
      <c r="AG1769" s="174"/>
      <c r="AH1769" s="174"/>
      <c r="AI1769" s="174"/>
      <c r="AJ1769" s="174"/>
      <c r="AK1769" s="174"/>
      <c r="AL1769" s="174"/>
      <c r="AM1769" s="174"/>
      <c r="AN1769" s="174"/>
      <c r="AO1769" s="174"/>
      <c r="AP1769" s="174"/>
      <c r="AQ1769" s="174"/>
      <c r="AR1769" s="174"/>
      <c r="AS1769" s="174"/>
      <c r="AT1769" s="174"/>
      <c r="AU1769" s="174"/>
      <c r="AV1769" s="174"/>
      <c r="AW1769" s="174"/>
      <c r="AX1769" s="174"/>
      <c r="AY1769" s="174"/>
      <c r="AZ1769" s="174"/>
      <c r="BA1769" s="174"/>
      <c r="BB1769" s="174"/>
      <c r="BC1769" s="174"/>
      <c r="BD1769" s="174"/>
      <c r="BE1769" s="174"/>
      <c r="BF1769" s="174"/>
      <c r="BG1769" s="174"/>
      <c r="BH1769" s="174"/>
      <c r="BI1769" s="174"/>
      <c r="BJ1769" s="174"/>
      <c r="BK1769" s="174"/>
      <c r="BL1769" s="174"/>
      <c r="BM1769" s="174"/>
      <c r="BN1769" s="174"/>
      <c r="BO1769" s="174"/>
      <c r="BP1769" s="174"/>
      <c r="BQ1769" s="174"/>
      <c r="BR1769" s="174"/>
      <c r="BS1769" s="174"/>
      <c r="BT1769" s="174"/>
      <c r="BU1769" s="174"/>
      <c r="BV1769" s="174"/>
      <c r="BW1769" s="174"/>
      <c r="BX1769" s="174"/>
      <c r="BY1769" s="174"/>
      <c r="BZ1769" s="174"/>
      <c r="CA1769" s="174"/>
      <c r="CB1769" s="174"/>
      <c r="CC1769" s="174"/>
      <c r="CD1769" s="174"/>
      <c r="CE1769" s="174"/>
      <c r="CF1769" s="174"/>
      <c r="CG1769" s="174"/>
      <c r="CH1769" s="174"/>
      <c r="CI1769" s="174"/>
      <c r="CJ1769" s="174"/>
      <c r="CK1769" s="174"/>
      <c r="CL1769" s="174"/>
      <c r="CN1769" s="176"/>
      <c r="CO1769" s="174"/>
      <c r="CP1769" s="174"/>
      <c r="CQ1769" s="174"/>
      <c r="CR1769" s="174"/>
      <c r="CS1769" s="174"/>
      <c r="CT1769" s="174"/>
      <c r="CU1769" s="174"/>
      <c r="CV1769" s="174"/>
      <c r="CW1769" s="174"/>
      <c r="CX1769" s="174"/>
      <c r="CY1769" s="174"/>
      <c r="CZ1769" s="174"/>
      <c r="DA1769" s="174"/>
      <c r="DB1769" s="174"/>
      <c r="DC1769" s="174"/>
      <c r="DD1769" s="174"/>
      <c r="DE1769" s="174"/>
      <c r="DF1769" s="174"/>
      <c r="DG1769" s="174"/>
      <c r="DH1769" s="174"/>
      <c r="DI1769" s="174"/>
      <c r="DJ1769" s="174"/>
      <c r="DK1769" s="174"/>
      <c r="DL1769" s="174"/>
    </row>
    <row r="1770" spans="1:116" x14ac:dyDescent="0.4">
      <c r="A1770" s="174"/>
      <c r="E1770" s="8"/>
      <c r="G1770" s="175" t="s">
        <v>461</v>
      </c>
      <c r="H1770" s="174"/>
      <c r="I1770" s="176"/>
      <c r="J1770" s="176"/>
      <c r="K1770" s="197"/>
      <c r="L1770" s="197"/>
      <c r="M1770" s="197"/>
      <c r="N1770" s="197"/>
      <c r="O1770" s="197"/>
      <c r="P1770" s="197"/>
      <c r="R1770" s="198"/>
      <c r="S1770" s="199" t="str">
        <f t="shared" ref="S1770:AX1770" si="2909">S$20</f>
        <v>S$16</v>
      </c>
      <c r="T1770" s="199" t="str">
        <f t="shared" si="2909"/>
        <v>T$16</v>
      </c>
      <c r="U1770" s="199" t="str">
        <f t="shared" si="2909"/>
        <v>U$16</v>
      </c>
      <c r="V1770" s="199" t="str">
        <f t="shared" si="2909"/>
        <v>V$16</v>
      </c>
      <c r="W1770" s="199" t="str">
        <f t="shared" si="2909"/>
        <v>W$16</v>
      </c>
      <c r="X1770" s="199" t="str">
        <f t="shared" si="2909"/>
        <v>X$16</v>
      </c>
      <c r="Y1770" s="199" t="str">
        <f t="shared" si="2909"/>
        <v>Y$16</v>
      </c>
      <c r="Z1770" s="199" t="str">
        <f t="shared" si="2909"/>
        <v>Z$16</v>
      </c>
      <c r="AA1770" s="199" t="str">
        <f t="shared" si="2909"/>
        <v>AA$16</v>
      </c>
      <c r="AB1770" s="199" t="str">
        <f t="shared" si="2909"/>
        <v>AB$16</v>
      </c>
      <c r="AC1770" s="199" t="str">
        <f t="shared" si="2909"/>
        <v>AC$16</v>
      </c>
      <c r="AD1770" s="199" t="str">
        <f t="shared" si="2909"/>
        <v>AD$16</v>
      </c>
      <c r="AE1770" s="199" t="str">
        <f t="shared" si="2909"/>
        <v>AE$16</v>
      </c>
      <c r="AF1770" s="199" t="str">
        <f t="shared" si="2909"/>
        <v>AF$16</v>
      </c>
      <c r="AG1770" s="199" t="str">
        <f t="shared" si="2909"/>
        <v>AG$16</v>
      </c>
      <c r="AH1770" s="199" t="str">
        <f t="shared" si="2909"/>
        <v>AH$16</v>
      </c>
      <c r="AI1770" s="199" t="str">
        <f t="shared" si="2909"/>
        <v>AI$16</v>
      </c>
      <c r="AJ1770" s="199" t="str">
        <f t="shared" si="2909"/>
        <v>AJ$16</v>
      </c>
      <c r="AK1770" s="199" t="str">
        <f t="shared" si="2909"/>
        <v>AK$16</v>
      </c>
      <c r="AL1770" s="199" t="str">
        <f t="shared" si="2909"/>
        <v>AL$16</v>
      </c>
      <c r="AM1770" s="199" t="str">
        <f t="shared" si="2909"/>
        <v>AM$16</v>
      </c>
      <c r="AN1770" s="199" t="str">
        <f t="shared" si="2909"/>
        <v>AN$16</v>
      </c>
      <c r="AO1770" s="199" t="str">
        <f t="shared" si="2909"/>
        <v>AO$16</v>
      </c>
      <c r="AP1770" s="199" t="str">
        <f t="shared" si="2909"/>
        <v>AP$16</v>
      </c>
      <c r="AQ1770" s="199" t="str">
        <f t="shared" si="2909"/>
        <v>AQ$16</v>
      </c>
      <c r="AR1770" s="199" t="str">
        <f t="shared" si="2909"/>
        <v>AR$16</v>
      </c>
      <c r="AS1770" s="199" t="str">
        <f t="shared" si="2909"/>
        <v>AS$16</v>
      </c>
      <c r="AT1770" s="199" t="str">
        <f t="shared" si="2909"/>
        <v>AT$16</v>
      </c>
      <c r="AU1770" s="199" t="str">
        <f t="shared" si="2909"/>
        <v>AU$16</v>
      </c>
      <c r="AV1770" s="199" t="str">
        <f t="shared" si="2909"/>
        <v>AV$16</v>
      </c>
      <c r="AW1770" s="199" t="str">
        <f t="shared" si="2909"/>
        <v>AW$16</v>
      </c>
      <c r="AX1770" s="199" t="str">
        <f t="shared" si="2909"/>
        <v>AX$16</v>
      </c>
      <c r="AY1770" s="199" t="str">
        <f t="shared" ref="AY1770:CD1770" si="2910">AY$20</f>
        <v>AY$16</v>
      </c>
      <c r="AZ1770" s="199" t="str">
        <f t="shared" si="2910"/>
        <v>AZ$16</v>
      </c>
      <c r="BA1770" s="199" t="str">
        <f t="shared" si="2910"/>
        <v>BA$16</v>
      </c>
      <c r="BB1770" s="199" t="str">
        <f t="shared" si="2910"/>
        <v>BB$16</v>
      </c>
      <c r="BC1770" s="199" t="str">
        <f t="shared" si="2910"/>
        <v>BC$16</v>
      </c>
      <c r="BD1770" s="199" t="str">
        <f t="shared" si="2910"/>
        <v>BD$16</v>
      </c>
      <c r="BE1770" s="199" t="str">
        <f t="shared" si="2910"/>
        <v>BE$16</v>
      </c>
      <c r="BF1770" s="199" t="str">
        <f t="shared" si="2910"/>
        <v>BF$16</v>
      </c>
      <c r="BG1770" s="199" t="str">
        <f t="shared" si="2910"/>
        <v>BG$16</v>
      </c>
      <c r="BH1770" s="199" t="str">
        <f t="shared" si="2910"/>
        <v>BH$16</v>
      </c>
      <c r="BI1770" s="199" t="str">
        <f t="shared" si="2910"/>
        <v>BI$16</v>
      </c>
      <c r="BJ1770" s="199" t="str">
        <f t="shared" si="2910"/>
        <v>BJ$16</v>
      </c>
      <c r="BK1770" s="199" t="str">
        <f t="shared" si="2910"/>
        <v>BK$16</v>
      </c>
      <c r="BL1770" s="199" t="str">
        <f t="shared" si="2910"/>
        <v>BL$16</v>
      </c>
      <c r="BM1770" s="199" t="str">
        <f t="shared" si="2910"/>
        <v>BM$16</v>
      </c>
      <c r="BN1770" s="199" t="str">
        <f t="shared" si="2910"/>
        <v>BN$16</v>
      </c>
      <c r="BO1770" s="199" t="str">
        <f t="shared" si="2910"/>
        <v>BO$16</v>
      </c>
      <c r="BP1770" s="199" t="str">
        <f t="shared" si="2910"/>
        <v>BP$16</v>
      </c>
      <c r="BQ1770" s="199" t="str">
        <f t="shared" si="2910"/>
        <v>BQ$16</v>
      </c>
      <c r="BR1770" s="199" t="str">
        <f t="shared" si="2910"/>
        <v>BR$16</v>
      </c>
      <c r="BS1770" s="199" t="str">
        <f t="shared" si="2910"/>
        <v>BS$16</v>
      </c>
      <c r="BT1770" s="199" t="str">
        <f t="shared" si="2910"/>
        <v>BT$16</v>
      </c>
      <c r="BU1770" s="199" t="str">
        <f t="shared" si="2910"/>
        <v>BU$16</v>
      </c>
      <c r="BV1770" s="199" t="str">
        <f t="shared" si="2910"/>
        <v>BV$16</v>
      </c>
      <c r="BW1770" s="199" t="str">
        <f t="shared" si="2910"/>
        <v>BW$16</v>
      </c>
      <c r="BX1770" s="199" t="str">
        <f t="shared" si="2910"/>
        <v>BX$16</v>
      </c>
      <c r="BY1770" s="199" t="str">
        <f t="shared" si="2910"/>
        <v>BY$16</v>
      </c>
      <c r="BZ1770" s="199" t="str">
        <f t="shared" si="2910"/>
        <v>BZ$16</v>
      </c>
      <c r="CA1770" s="199" t="str">
        <f t="shared" si="2910"/>
        <v>CA$16</v>
      </c>
      <c r="CB1770" s="199" t="str">
        <f t="shared" si="2910"/>
        <v>CB$16</v>
      </c>
      <c r="CC1770" s="199" t="str">
        <f t="shared" si="2910"/>
        <v>CC$16</v>
      </c>
      <c r="CD1770" s="199" t="str">
        <f t="shared" si="2910"/>
        <v>CD$16</v>
      </c>
      <c r="CE1770" s="199" t="str">
        <f t="shared" ref="CE1770:CL1770" si="2911">CE$20</f>
        <v>CE$16</v>
      </c>
      <c r="CF1770" s="199" t="str">
        <f t="shared" si="2911"/>
        <v>CF$16</v>
      </c>
      <c r="CG1770" s="199" t="str">
        <f t="shared" si="2911"/>
        <v>CG$16</v>
      </c>
      <c r="CH1770" s="199" t="str">
        <f t="shared" si="2911"/>
        <v>CH$16</v>
      </c>
      <c r="CI1770" s="199" t="str">
        <f t="shared" si="2911"/>
        <v>CI$16</v>
      </c>
      <c r="CJ1770" s="199" t="str">
        <f t="shared" si="2911"/>
        <v>CJ$16</v>
      </c>
      <c r="CK1770" s="199" t="str">
        <f t="shared" si="2911"/>
        <v>CK$16</v>
      </c>
      <c r="CL1770" s="199" t="str">
        <f t="shared" si="2911"/>
        <v>CL$16</v>
      </c>
      <c r="CN1770" s="176"/>
      <c r="CO1770" s="199" t="str">
        <f t="shared" ref="CO1770:DL1770" si="2912">CO$20</f>
        <v>CO$16</v>
      </c>
      <c r="CP1770" s="199" t="str">
        <f t="shared" si="2912"/>
        <v>CP$16</v>
      </c>
      <c r="CQ1770" s="199" t="str">
        <f t="shared" si="2912"/>
        <v>CQ$16</v>
      </c>
      <c r="CR1770" s="199" t="str">
        <f t="shared" si="2912"/>
        <v>CR$16</v>
      </c>
      <c r="CS1770" s="199" t="str">
        <f t="shared" si="2912"/>
        <v>CS$16</v>
      </c>
      <c r="CT1770" s="199" t="str">
        <f t="shared" si="2912"/>
        <v>CT$16</v>
      </c>
      <c r="CU1770" s="199" t="str">
        <f t="shared" si="2912"/>
        <v>CU$16</v>
      </c>
      <c r="CV1770" s="199" t="str">
        <f t="shared" si="2912"/>
        <v>CV$16</v>
      </c>
      <c r="CW1770" s="199" t="str">
        <f t="shared" si="2912"/>
        <v>CW$16</v>
      </c>
      <c r="CX1770" s="199" t="str">
        <f t="shared" si="2912"/>
        <v>CX$16</v>
      </c>
      <c r="CY1770" s="199" t="str">
        <f t="shared" si="2912"/>
        <v>CY$16</v>
      </c>
      <c r="CZ1770" s="199" t="str">
        <f t="shared" si="2912"/>
        <v>CZ$16</v>
      </c>
      <c r="DA1770" s="199" t="str">
        <f t="shared" si="2912"/>
        <v>DA$16</v>
      </c>
      <c r="DB1770" s="199" t="str">
        <f t="shared" si="2912"/>
        <v>DB$16</v>
      </c>
      <c r="DC1770" s="199" t="str">
        <f t="shared" si="2912"/>
        <v>DC$16</v>
      </c>
      <c r="DD1770" s="199" t="str">
        <f t="shared" si="2912"/>
        <v>DD$16</v>
      </c>
      <c r="DE1770" s="199" t="str">
        <f t="shared" si="2912"/>
        <v>DE$16</v>
      </c>
      <c r="DF1770" s="199" t="str">
        <f t="shared" si="2912"/>
        <v>DF$16</v>
      </c>
      <c r="DG1770" s="199" t="str">
        <f t="shared" si="2912"/>
        <v>DG$16</v>
      </c>
      <c r="DH1770" s="199" t="str">
        <f t="shared" si="2912"/>
        <v>DH$16</v>
      </c>
      <c r="DI1770" s="199" t="str">
        <f t="shared" si="2912"/>
        <v>DI$16</v>
      </c>
      <c r="DJ1770" s="199" t="str">
        <f t="shared" si="2912"/>
        <v>DJ$16</v>
      </c>
      <c r="DK1770" s="199" t="str">
        <f t="shared" si="2912"/>
        <v>DK$16</v>
      </c>
      <c r="DL1770" s="199" t="str">
        <f t="shared" si="2912"/>
        <v>DL$16</v>
      </c>
    </row>
    <row r="1771" spans="1:116" x14ac:dyDescent="0.4">
      <c r="A1771" s="174"/>
      <c r="E1771" s="8"/>
      <c r="G1771" s="175" t="s">
        <v>462</v>
      </c>
      <c r="H1771" s="200"/>
      <c r="I1771" s="201"/>
      <c r="J1771" s="201"/>
      <c r="K1771" s="202"/>
      <c r="L1771" s="202"/>
      <c r="M1771" s="202"/>
      <c r="N1771" s="202"/>
      <c r="O1771" s="202"/>
      <c r="P1771" s="202"/>
      <c r="R1771" s="202"/>
      <c r="S1771" s="199" t="str">
        <f t="shared" ref="S1771:AX1771" si="2913">S$21</f>
        <v>S$17</v>
      </c>
      <c r="T1771" s="199" t="str">
        <f t="shared" si="2913"/>
        <v>T$17</v>
      </c>
      <c r="U1771" s="199" t="str">
        <f t="shared" si="2913"/>
        <v>U$17</v>
      </c>
      <c r="V1771" s="199" t="str">
        <f t="shared" si="2913"/>
        <v>V$17</v>
      </c>
      <c r="W1771" s="199" t="str">
        <f t="shared" si="2913"/>
        <v>W$17</v>
      </c>
      <c r="X1771" s="199" t="str">
        <f t="shared" si="2913"/>
        <v>X$17</v>
      </c>
      <c r="Y1771" s="199" t="str">
        <f t="shared" si="2913"/>
        <v>Y$17</v>
      </c>
      <c r="Z1771" s="199" t="str">
        <f t="shared" si="2913"/>
        <v>Z$17</v>
      </c>
      <c r="AA1771" s="199" t="str">
        <f t="shared" si="2913"/>
        <v>AA$17</v>
      </c>
      <c r="AB1771" s="199" t="str">
        <f t="shared" si="2913"/>
        <v>AB$17</v>
      </c>
      <c r="AC1771" s="199" t="str">
        <f t="shared" si="2913"/>
        <v>AC$17</v>
      </c>
      <c r="AD1771" s="199" t="str">
        <f t="shared" si="2913"/>
        <v>AD$17</v>
      </c>
      <c r="AE1771" s="199" t="str">
        <f t="shared" si="2913"/>
        <v>AE$17</v>
      </c>
      <c r="AF1771" s="199" t="str">
        <f t="shared" si="2913"/>
        <v>AF$17</v>
      </c>
      <c r="AG1771" s="199" t="str">
        <f t="shared" si="2913"/>
        <v>AG$17</v>
      </c>
      <c r="AH1771" s="199" t="str">
        <f t="shared" si="2913"/>
        <v>AH$17</v>
      </c>
      <c r="AI1771" s="199" t="str">
        <f t="shared" si="2913"/>
        <v>AI$17</v>
      </c>
      <c r="AJ1771" s="199" t="str">
        <f t="shared" si="2913"/>
        <v>AJ$17</v>
      </c>
      <c r="AK1771" s="199" t="str">
        <f t="shared" si="2913"/>
        <v>AK$17</v>
      </c>
      <c r="AL1771" s="199" t="str">
        <f t="shared" si="2913"/>
        <v>AL$17</v>
      </c>
      <c r="AM1771" s="199" t="str">
        <f t="shared" si="2913"/>
        <v>AM$17</v>
      </c>
      <c r="AN1771" s="199" t="str">
        <f t="shared" si="2913"/>
        <v>AN$17</v>
      </c>
      <c r="AO1771" s="199" t="str">
        <f t="shared" si="2913"/>
        <v>AO$17</v>
      </c>
      <c r="AP1771" s="199" t="str">
        <f t="shared" si="2913"/>
        <v>AP$17</v>
      </c>
      <c r="AQ1771" s="199" t="str">
        <f t="shared" si="2913"/>
        <v>AQ$17</v>
      </c>
      <c r="AR1771" s="199" t="str">
        <f t="shared" si="2913"/>
        <v>AR$17</v>
      </c>
      <c r="AS1771" s="199" t="str">
        <f t="shared" si="2913"/>
        <v>AS$17</v>
      </c>
      <c r="AT1771" s="199" t="str">
        <f t="shared" si="2913"/>
        <v>AT$17</v>
      </c>
      <c r="AU1771" s="199" t="str">
        <f t="shared" si="2913"/>
        <v>AU$17</v>
      </c>
      <c r="AV1771" s="199" t="str">
        <f t="shared" si="2913"/>
        <v>AV$17</v>
      </c>
      <c r="AW1771" s="199" t="str">
        <f t="shared" si="2913"/>
        <v>AW$17</v>
      </c>
      <c r="AX1771" s="199" t="str">
        <f t="shared" si="2913"/>
        <v>AX$17</v>
      </c>
      <c r="AY1771" s="199" t="str">
        <f t="shared" ref="AY1771:CD1771" si="2914">AY$21</f>
        <v>AY$17</v>
      </c>
      <c r="AZ1771" s="199" t="str">
        <f t="shared" si="2914"/>
        <v>AZ$17</v>
      </c>
      <c r="BA1771" s="199" t="str">
        <f t="shared" si="2914"/>
        <v>BA$17</v>
      </c>
      <c r="BB1771" s="199" t="str">
        <f t="shared" si="2914"/>
        <v>BB$17</v>
      </c>
      <c r="BC1771" s="199" t="str">
        <f t="shared" si="2914"/>
        <v>BC$17</v>
      </c>
      <c r="BD1771" s="199" t="str">
        <f t="shared" si="2914"/>
        <v>BD$17</v>
      </c>
      <c r="BE1771" s="199" t="str">
        <f t="shared" si="2914"/>
        <v>BE$17</v>
      </c>
      <c r="BF1771" s="199" t="str">
        <f t="shared" si="2914"/>
        <v>BF$17</v>
      </c>
      <c r="BG1771" s="199" t="str">
        <f t="shared" si="2914"/>
        <v>BG$17</v>
      </c>
      <c r="BH1771" s="199" t="str">
        <f t="shared" si="2914"/>
        <v>BH$17</v>
      </c>
      <c r="BI1771" s="199" t="str">
        <f t="shared" si="2914"/>
        <v>BI$17</v>
      </c>
      <c r="BJ1771" s="199" t="str">
        <f t="shared" si="2914"/>
        <v>BJ$17</v>
      </c>
      <c r="BK1771" s="199" t="str">
        <f t="shared" si="2914"/>
        <v>BK$17</v>
      </c>
      <c r="BL1771" s="199" t="str">
        <f t="shared" si="2914"/>
        <v>BL$17</v>
      </c>
      <c r="BM1771" s="199" t="str">
        <f t="shared" si="2914"/>
        <v>BM$17</v>
      </c>
      <c r="BN1771" s="199" t="str">
        <f t="shared" si="2914"/>
        <v>BN$17</v>
      </c>
      <c r="BO1771" s="199" t="str">
        <f t="shared" si="2914"/>
        <v>BO$17</v>
      </c>
      <c r="BP1771" s="199" t="str">
        <f t="shared" si="2914"/>
        <v>BP$17</v>
      </c>
      <c r="BQ1771" s="199" t="str">
        <f t="shared" si="2914"/>
        <v>BQ$17</v>
      </c>
      <c r="BR1771" s="199" t="str">
        <f t="shared" si="2914"/>
        <v>BR$17</v>
      </c>
      <c r="BS1771" s="199" t="str">
        <f t="shared" si="2914"/>
        <v>BS$17</v>
      </c>
      <c r="BT1771" s="199" t="str">
        <f t="shared" si="2914"/>
        <v>BT$17</v>
      </c>
      <c r="BU1771" s="199" t="str">
        <f t="shared" si="2914"/>
        <v>BU$17</v>
      </c>
      <c r="BV1771" s="199" t="str">
        <f t="shared" si="2914"/>
        <v>BV$17</v>
      </c>
      <c r="BW1771" s="199" t="str">
        <f t="shared" si="2914"/>
        <v>BW$17</v>
      </c>
      <c r="BX1771" s="199" t="str">
        <f t="shared" si="2914"/>
        <v>BX$17</v>
      </c>
      <c r="BY1771" s="199" t="str">
        <f t="shared" si="2914"/>
        <v>BY$17</v>
      </c>
      <c r="BZ1771" s="199" t="str">
        <f t="shared" si="2914"/>
        <v>BZ$17</v>
      </c>
      <c r="CA1771" s="199" t="str">
        <f t="shared" si="2914"/>
        <v>CA$17</v>
      </c>
      <c r="CB1771" s="199" t="str">
        <f t="shared" si="2914"/>
        <v>CB$17</v>
      </c>
      <c r="CC1771" s="199" t="str">
        <f t="shared" si="2914"/>
        <v>CC$17</v>
      </c>
      <c r="CD1771" s="199" t="str">
        <f t="shared" si="2914"/>
        <v>CD$17</v>
      </c>
      <c r="CE1771" s="199" t="str">
        <f t="shared" ref="CE1771:CL1771" si="2915">CE$21</f>
        <v>CE$17</v>
      </c>
      <c r="CF1771" s="199" t="str">
        <f t="shared" si="2915"/>
        <v>CF$17</v>
      </c>
      <c r="CG1771" s="199" t="str">
        <f t="shared" si="2915"/>
        <v>CG$17</v>
      </c>
      <c r="CH1771" s="199" t="str">
        <f t="shared" si="2915"/>
        <v>CH$17</v>
      </c>
      <c r="CI1771" s="199" t="str">
        <f t="shared" si="2915"/>
        <v>CI$17</v>
      </c>
      <c r="CJ1771" s="199" t="str">
        <f t="shared" si="2915"/>
        <v>CJ$17</v>
      </c>
      <c r="CK1771" s="199" t="str">
        <f t="shared" si="2915"/>
        <v>CK$17</v>
      </c>
      <c r="CL1771" s="199" t="str">
        <f t="shared" si="2915"/>
        <v>CL$17</v>
      </c>
      <c r="CN1771" s="201"/>
      <c r="CO1771" s="199" t="str">
        <f t="shared" ref="CO1771:DL1771" si="2916">CO$21</f>
        <v>CO$17</v>
      </c>
      <c r="CP1771" s="199" t="str">
        <f t="shared" si="2916"/>
        <v>CP$17</v>
      </c>
      <c r="CQ1771" s="199" t="str">
        <f t="shared" si="2916"/>
        <v>CQ$17</v>
      </c>
      <c r="CR1771" s="199" t="str">
        <f t="shared" si="2916"/>
        <v>CR$17</v>
      </c>
      <c r="CS1771" s="199" t="str">
        <f t="shared" si="2916"/>
        <v>CS$17</v>
      </c>
      <c r="CT1771" s="199" t="str">
        <f t="shared" si="2916"/>
        <v>CT$17</v>
      </c>
      <c r="CU1771" s="199" t="str">
        <f t="shared" si="2916"/>
        <v>CU$17</v>
      </c>
      <c r="CV1771" s="199" t="str">
        <f t="shared" si="2916"/>
        <v>CV$17</v>
      </c>
      <c r="CW1771" s="199" t="str">
        <f t="shared" si="2916"/>
        <v>CW$17</v>
      </c>
      <c r="CX1771" s="199" t="str">
        <f t="shared" si="2916"/>
        <v>CX$17</v>
      </c>
      <c r="CY1771" s="199" t="str">
        <f t="shared" si="2916"/>
        <v>CY$17</v>
      </c>
      <c r="CZ1771" s="199" t="str">
        <f t="shared" si="2916"/>
        <v>CZ$17</v>
      </c>
      <c r="DA1771" s="199" t="str">
        <f t="shared" si="2916"/>
        <v>DA$17</v>
      </c>
      <c r="DB1771" s="199" t="str">
        <f t="shared" si="2916"/>
        <v>DB$17</v>
      </c>
      <c r="DC1771" s="199" t="str">
        <f t="shared" si="2916"/>
        <v>DC$17</v>
      </c>
      <c r="DD1771" s="199" t="str">
        <f t="shared" si="2916"/>
        <v>DD$17</v>
      </c>
      <c r="DE1771" s="199" t="str">
        <f t="shared" si="2916"/>
        <v>DE$17</v>
      </c>
      <c r="DF1771" s="199" t="str">
        <f t="shared" si="2916"/>
        <v>DF$17</v>
      </c>
      <c r="DG1771" s="199" t="str">
        <f t="shared" si="2916"/>
        <v>DG$17</v>
      </c>
      <c r="DH1771" s="199" t="str">
        <f t="shared" si="2916"/>
        <v>DH$17</v>
      </c>
      <c r="DI1771" s="199" t="str">
        <f t="shared" si="2916"/>
        <v>DI$17</v>
      </c>
      <c r="DJ1771" s="199" t="str">
        <f t="shared" si="2916"/>
        <v>DJ$17</v>
      </c>
      <c r="DK1771" s="199" t="str">
        <f t="shared" si="2916"/>
        <v>DK$17</v>
      </c>
      <c r="DL1771" s="199" t="str">
        <f t="shared" si="2916"/>
        <v>DL$17</v>
      </c>
    </row>
    <row r="1772" spans="1:116" x14ac:dyDescent="0.4">
      <c r="A1772" s="174"/>
      <c r="E1772" s="8"/>
      <c r="G1772" s="175" t="s">
        <v>491</v>
      </c>
      <c r="H1772" s="200"/>
      <c r="I1772" s="201"/>
      <c r="J1772" s="201"/>
      <c r="K1772" s="202"/>
      <c r="L1772" s="202"/>
      <c r="M1772" s="202"/>
      <c r="N1772" s="202"/>
      <c r="O1772" s="202"/>
      <c r="P1772" s="202"/>
      <c r="R1772" s="202"/>
      <c r="S1772" s="190"/>
      <c r="T1772" s="190"/>
      <c r="U1772" s="190"/>
      <c r="V1772" s="190"/>
      <c r="W1772" s="190"/>
      <c r="X1772" s="190"/>
      <c r="Y1772" s="190"/>
      <c r="Z1772" s="190"/>
      <c r="AA1772" s="190"/>
      <c r="AB1772" s="190"/>
      <c r="AC1772" s="190"/>
      <c r="AD1772" s="190"/>
      <c r="AE1772" s="190"/>
      <c r="AF1772" s="190"/>
      <c r="AG1772" s="190"/>
      <c r="AH1772" s="190"/>
      <c r="AI1772" s="190"/>
      <c r="AJ1772" s="190"/>
      <c r="AK1772" s="190"/>
      <c r="AL1772" s="190"/>
      <c r="AM1772" s="190"/>
      <c r="AN1772" s="190"/>
      <c r="AO1772" s="190"/>
      <c r="AP1772" s="190"/>
      <c r="AQ1772" s="190"/>
      <c r="AR1772" s="190"/>
      <c r="AS1772" s="190"/>
      <c r="AT1772" s="190"/>
      <c r="AU1772" s="190"/>
      <c r="AV1772" s="190"/>
      <c r="AW1772" s="190"/>
      <c r="AX1772" s="190"/>
      <c r="AY1772" s="190"/>
      <c r="AZ1772" s="190"/>
      <c r="BA1772" s="190"/>
      <c r="BB1772" s="190"/>
      <c r="BC1772" s="190"/>
      <c r="BD1772" s="190"/>
      <c r="BE1772" s="190"/>
      <c r="BF1772" s="190"/>
      <c r="BG1772" s="190"/>
      <c r="BH1772" s="190"/>
      <c r="BI1772" s="190"/>
      <c r="BJ1772" s="190"/>
      <c r="BK1772" s="190"/>
      <c r="BL1772" s="190"/>
      <c r="BM1772" s="190"/>
      <c r="BN1772" s="190"/>
      <c r="BO1772" s="190"/>
      <c r="BP1772" s="190"/>
      <c r="BQ1772" s="190"/>
      <c r="BR1772" s="190"/>
      <c r="BS1772" s="190"/>
      <c r="BT1772" s="190"/>
      <c r="BU1772" s="190"/>
      <c r="BV1772" s="190"/>
      <c r="BW1772" s="190"/>
      <c r="BX1772" s="190"/>
      <c r="BY1772" s="190"/>
      <c r="BZ1772" s="190"/>
      <c r="CA1772" s="190"/>
      <c r="CB1772" s="190"/>
      <c r="CC1772" s="190"/>
      <c r="CD1772" s="190"/>
      <c r="CE1772" s="190"/>
      <c r="CF1772" s="190"/>
      <c r="CG1772" s="190"/>
      <c r="CH1772" s="190"/>
      <c r="CI1772" s="190"/>
      <c r="CJ1772" s="190"/>
      <c r="CK1772" s="190"/>
      <c r="CL1772" s="190"/>
      <c r="CN1772" s="201"/>
      <c r="CO1772" s="190"/>
      <c r="CP1772" s="190"/>
      <c r="CQ1772" s="190"/>
      <c r="CR1772" s="190"/>
      <c r="CS1772" s="190"/>
      <c r="CT1772" s="190"/>
      <c r="CU1772" s="190"/>
      <c r="CV1772" s="190"/>
      <c r="CW1772" s="190"/>
      <c r="CX1772" s="190"/>
      <c r="CY1772" s="190"/>
      <c r="CZ1772" s="190"/>
      <c r="DA1772" s="190"/>
      <c r="DB1772" s="190"/>
      <c r="DC1772" s="190"/>
      <c r="DD1772" s="190"/>
      <c r="DE1772" s="190"/>
      <c r="DF1772" s="190"/>
      <c r="DG1772" s="190"/>
      <c r="DH1772" s="190"/>
      <c r="DI1772" s="190"/>
      <c r="DJ1772" s="190"/>
      <c r="DK1772" s="190"/>
      <c r="DL1772" s="190"/>
    </row>
    <row r="1773" spans="1:116" x14ac:dyDescent="0.4">
      <c r="A1773" s="174"/>
      <c r="E1773" s="8"/>
      <c r="G1773" s="175" t="s">
        <v>505</v>
      </c>
      <c r="H1773" s="200"/>
      <c r="I1773" s="201"/>
      <c r="J1773" s="201"/>
      <c r="K1773" s="202"/>
      <c r="L1773" s="202"/>
      <c r="M1773" s="202"/>
      <c r="N1773" s="202"/>
      <c r="O1773" s="202"/>
      <c r="P1773" s="202"/>
      <c r="R1773" s="202"/>
      <c r="S1773" s="190"/>
      <c r="T1773" s="190"/>
      <c r="U1773" s="190"/>
      <c r="V1773" s="190"/>
      <c r="W1773" s="190"/>
      <c r="X1773" s="190"/>
      <c r="Y1773" s="190"/>
      <c r="Z1773" s="190"/>
      <c r="AA1773" s="190"/>
      <c r="AB1773" s="190"/>
      <c r="AC1773" s="190"/>
      <c r="AD1773" s="190"/>
      <c r="AE1773" s="190"/>
      <c r="AF1773" s="190"/>
      <c r="AG1773" s="190"/>
      <c r="AH1773" s="190"/>
      <c r="AI1773" s="190"/>
      <c r="AJ1773" s="190"/>
      <c r="AK1773" s="190"/>
      <c r="AL1773" s="190"/>
      <c r="AM1773" s="190"/>
      <c r="AN1773" s="190"/>
      <c r="AO1773" s="190"/>
      <c r="AP1773" s="190"/>
      <c r="AQ1773" s="190"/>
      <c r="AR1773" s="190"/>
      <c r="AS1773" s="190"/>
      <c r="AT1773" s="190"/>
      <c r="AU1773" s="190"/>
      <c r="AV1773" s="190"/>
      <c r="AW1773" s="190"/>
      <c r="AX1773" s="190"/>
      <c r="AY1773" s="190"/>
      <c r="AZ1773" s="190"/>
      <c r="BA1773" s="190"/>
      <c r="BB1773" s="190"/>
      <c r="BC1773" s="190"/>
      <c r="BD1773" s="190"/>
      <c r="BE1773" s="190"/>
      <c r="BF1773" s="190"/>
      <c r="BG1773" s="190"/>
      <c r="BH1773" s="190"/>
      <c r="BI1773" s="190"/>
      <c r="BJ1773" s="190"/>
      <c r="BK1773" s="190"/>
      <c r="BL1773" s="190"/>
      <c r="BM1773" s="190"/>
      <c r="BN1773" s="190"/>
      <c r="BO1773" s="190"/>
      <c r="BP1773" s="190"/>
      <c r="BQ1773" s="190"/>
      <c r="BR1773" s="190"/>
      <c r="BS1773" s="190"/>
      <c r="BT1773" s="190"/>
      <c r="BU1773" s="190"/>
      <c r="BV1773" s="190"/>
      <c r="BW1773" s="190"/>
      <c r="BX1773" s="190"/>
      <c r="BY1773" s="190"/>
      <c r="BZ1773" s="190"/>
      <c r="CA1773" s="190"/>
      <c r="CB1773" s="190"/>
      <c r="CC1773" s="190"/>
      <c r="CD1773" s="190"/>
      <c r="CE1773" s="190"/>
      <c r="CF1773" s="190"/>
      <c r="CG1773" s="190"/>
      <c r="CH1773" s="190"/>
      <c r="CI1773" s="190"/>
      <c r="CJ1773" s="190"/>
      <c r="CK1773" s="190"/>
      <c r="CL1773" s="190"/>
      <c r="CN1773" s="201"/>
      <c r="CO1773" s="190"/>
      <c r="CP1773" s="190"/>
      <c r="CQ1773" s="190"/>
      <c r="CR1773" s="190"/>
      <c r="CS1773" s="190"/>
      <c r="CT1773" s="190"/>
      <c r="CU1773" s="190"/>
      <c r="CV1773" s="190"/>
      <c r="CW1773" s="190"/>
      <c r="CX1773" s="190"/>
      <c r="CY1773" s="190"/>
      <c r="CZ1773" s="190"/>
      <c r="DA1773" s="190"/>
      <c r="DB1773" s="190"/>
      <c r="DC1773" s="190"/>
      <c r="DD1773" s="190"/>
      <c r="DE1773" s="190"/>
      <c r="DF1773" s="190"/>
      <c r="DG1773" s="190"/>
      <c r="DH1773" s="190"/>
      <c r="DI1773" s="190"/>
      <c r="DJ1773" s="190"/>
      <c r="DK1773" s="190"/>
      <c r="DL1773" s="190"/>
    </row>
    <row r="1774" spans="1:116" x14ac:dyDescent="0.4">
      <c r="A1774" s="174"/>
      <c r="E1774" s="8"/>
      <c r="G1774" s="175" t="s">
        <v>463</v>
      </c>
      <c r="H1774" s="200"/>
      <c r="I1774" s="201"/>
      <c r="J1774" s="201"/>
      <c r="K1774" s="202"/>
      <c r="L1774" s="202"/>
      <c r="M1774" s="202"/>
      <c r="N1774" s="202"/>
      <c r="O1774" s="202"/>
      <c r="P1774" s="202"/>
      <c r="R1774" s="202"/>
      <c r="S1774" s="190" t="str">
        <f t="shared" ref="S1774:AX1774" si="2917">S$22</f>
        <v>S$18</v>
      </c>
      <c r="T1774" s="190" t="str">
        <f t="shared" si="2917"/>
        <v>T$18</v>
      </c>
      <c r="U1774" s="190" t="str">
        <f t="shared" si="2917"/>
        <v>U$18</v>
      </c>
      <c r="V1774" s="190" t="str">
        <f t="shared" si="2917"/>
        <v>V$18</v>
      </c>
      <c r="W1774" s="190" t="str">
        <f t="shared" si="2917"/>
        <v>W$18</v>
      </c>
      <c r="X1774" s="190" t="str">
        <f t="shared" si="2917"/>
        <v>X$18</v>
      </c>
      <c r="Y1774" s="190" t="str">
        <f t="shared" si="2917"/>
        <v>Y$18</v>
      </c>
      <c r="Z1774" s="190" t="str">
        <f t="shared" si="2917"/>
        <v>Z$18</v>
      </c>
      <c r="AA1774" s="190" t="str">
        <f t="shared" si="2917"/>
        <v>AA$18</v>
      </c>
      <c r="AB1774" s="190" t="str">
        <f t="shared" si="2917"/>
        <v>AB$18</v>
      </c>
      <c r="AC1774" s="190" t="str">
        <f t="shared" si="2917"/>
        <v>AC$18</v>
      </c>
      <c r="AD1774" s="190" t="str">
        <f t="shared" si="2917"/>
        <v>AD$18</v>
      </c>
      <c r="AE1774" s="190" t="str">
        <f t="shared" si="2917"/>
        <v>AE$18</v>
      </c>
      <c r="AF1774" s="190" t="str">
        <f t="shared" si="2917"/>
        <v>AF$18</v>
      </c>
      <c r="AG1774" s="190" t="str">
        <f t="shared" si="2917"/>
        <v>AG$18</v>
      </c>
      <c r="AH1774" s="190" t="str">
        <f t="shared" si="2917"/>
        <v>AH$18</v>
      </c>
      <c r="AI1774" s="190" t="str">
        <f t="shared" si="2917"/>
        <v>AI$18</v>
      </c>
      <c r="AJ1774" s="190" t="str">
        <f t="shared" si="2917"/>
        <v>AJ$18</v>
      </c>
      <c r="AK1774" s="190" t="str">
        <f t="shared" si="2917"/>
        <v>AK$18</v>
      </c>
      <c r="AL1774" s="190" t="str">
        <f t="shared" si="2917"/>
        <v>AL$18</v>
      </c>
      <c r="AM1774" s="190" t="str">
        <f t="shared" si="2917"/>
        <v>AM$18</v>
      </c>
      <c r="AN1774" s="190" t="str">
        <f t="shared" si="2917"/>
        <v>AN$18</v>
      </c>
      <c r="AO1774" s="190" t="str">
        <f t="shared" si="2917"/>
        <v>AO$18</v>
      </c>
      <c r="AP1774" s="190" t="str">
        <f t="shared" si="2917"/>
        <v>AP$18</v>
      </c>
      <c r="AQ1774" s="190" t="str">
        <f t="shared" si="2917"/>
        <v>AQ$18</v>
      </c>
      <c r="AR1774" s="190" t="str">
        <f t="shared" si="2917"/>
        <v>AR$18</v>
      </c>
      <c r="AS1774" s="190" t="str">
        <f t="shared" si="2917"/>
        <v>AS$18</v>
      </c>
      <c r="AT1774" s="190" t="str">
        <f t="shared" si="2917"/>
        <v>AT$18</v>
      </c>
      <c r="AU1774" s="190" t="str">
        <f t="shared" si="2917"/>
        <v>AU$18</v>
      </c>
      <c r="AV1774" s="190" t="str">
        <f t="shared" si="2917"/>
        <v>AV$18</v>
      </c>
      <c r="AW1774" s="190" t="str">
        <f t="shared" si="2917"/>
        <v>AW$18</v>
      </c>
      <c r="AX1774" s="190" t="str">
        <f t="shared" si="2917"/>
        <v>AX$18</v>
      </c>
      <c r="AY1774" s="190" t="str">
        <f t="shared" ref="AY1774:CD1774" si="2918">AY$22</f>
        <v>AY$18</v>
      </c>
      <c r="AZ1774" s="190" t="str">
        <f t="shared" si="2918"/>
        <v>AZ$18</v>
      </c>
      <c r="BA1774" s="190" t="str">
        <f t="shared" si="2918"/>
        <v>BA$18</v>
      </c>
      <c r="BB1774" s="190" t="str">
        <f t="shared" si="2918"/>
        <v>BB$18</v>
      </c>
      <c r="BC1774" s="190" t="str">
        <f t="shared" si="2918"/>
        <v>BC$18</v>
      </c>
      <c r="BD1774" s="190" t="str">
        <f t="shared" si="2918"/>
        <v>BD$18</v>
      </c>
      <c r="BE1774" s="190" t="str">
        <f t="shared" si="2918"/>
        <v>BE$18</v>
      </c>
      <c r="BF1774" s="190" t="str">
        <f t="shared" si="2918"/>
        <v>BF$18</v>
      </c>
      <c r="BG1774" s="190" t="str">
        <f t="shared" si="2918"/>
        <v>BG$18</v>
      </c>
      <c r="BH1774" s="190" t="str">
        <f t="shared" si="2918"/>
        <v>BH$18</v>
      </c>
      <c r="BI1774" s="190" t="str">
        <f t="shared" si="2918"/>
        <v>BI$18</v>
      </c>
      <c r="BJ1774" s="190" t="str">
        <f t="shared" si="2918"/>
        <v>BJ$18</v>
      </c>
      <c r="BK1774" s="190" t="str">
        <f t="shared" si="2918"/>
        <v>BK$18</v>
      </c>
      <c r="BL1774" s="190" t="str">
        <f t="shared" si="2918"/>
        <v>BL$18</v>
      </c>
      <c r="BM1774" s="190" t="str">
        <f t="shared" si="2918"/>
        <v>BM$18</v>
      </c>
      <c r="BN1774" s="190" t="str">
        <f t="shared" si="2918"/>
        <v>BN$18</v>
      </c>
      <c r="BO1774" s="190" t="str">
        <f t="shared" si="2918"/>
        <v>BO$18</v>
      </c>
      <c r="BP1774" s="190" t="str">
        <f t="shared" si="2918"/>
        <v>BP$18</v>
      </c>
      <c r="BQ1774" s="190" t="str">
        <f t="shared" si="2918"/>
        <v>BQ$18</v>
      </c>
      <c r="BR1774" s="190" t="str">
        <f t="shared" si="2918"/>
        <v>BR$18</v>
      </c>
      <c r="BS1774" s="190" t="str">
        <f t="shared" si="2918"/>
        <v>BS$18</v>
      </c>
      <c r="BT1774" s="190" t="str">
        <f t="shared" si="2918"/>
        <v>BT$18</v>
      </c>
      <c r="BU1774" s="190" t="str">
        <f t="shared" si="2918"/>
        <v>BU$18</v>
      </c>
      <c r="BV1774" s="190" t="str">
        <f t="shared" si="2918"/>
        <v>BV$18</v>
      </c>
      <c r="BW1774" s="190" t="str">
        <f t="shared" si="2918"/>
        <v>BW$18</v>
      </c>
      <c r="BX1774" s="190" t="str">
        <f t="shared" si="2918"/>
        <v>BX$18</v>
      </c>
      <c r="BY1774" s="190" t="str">
        <f t="shared" si="2918"/>
        <v>BY$18</v>
      </c>
      <c r="BZ1774" s="190" t="str">
        <f t="shared" si="2918"/>
        <v>BZ$18</v>
      </c>
      <c r="CA1774" s="190" t="str">
        <f t="shared" si="2918"/>
        <v>CA$18</v>
      </c>
      <c r="CB1774" s="190" t="str">
        <f t="shared" si="2918"/>
        <v>CB$18</v>
      </c>
      <c r="CC1774" s="190" t="str">
        <f t="shared" si="2918"/>
        <v>CC$18</v>
      </c>
      <c r="CD1774" s="190" t="str">
        <f t="shared" si="2918"/>
        <v>CD$18</v>
      </c>
      <c r="CE1774" s="190" t="str">
        <f t="shared" ref="CE1774:CL1774" si="2919">CE$22</f>
        <v>CE$18</v>
      </c>
      <c r="CF1774" s="190" t="str">
        <f t="shared" si="2919"/>
        <v>CF$18</v>
      </c>
      <c r="CG1774" s="190" t="str">
        <f t="shared" si="2919"/>
        <v>CG$18</v>
      </c>
      <c r="CH1774" s="190" t="str">
        <f t="shared" si="2919"/>
        <v>CH$18</v>
      </c>
      <c r="CI1774" s="190" t="str">
        <f t="shared" si="2919"/>
        <v>CI$18</v>
      </c>
      <c r="CJ1774" s="190" t="str">
        <f t="shared" si="2919"/>
        <v>CJ$18</v>
      </c>
      <c r="CK1774" s="190" t="str">
        <f t="shared" si="2919"/>
        <v>CK$18</v>
      </c>
      <c r="CL1774" s="190" t="str">
        <f t="shared" si="2919"/>
        <v>CL$18</v>
      </c>
      <c r="CN1774" s="201"/>
      <c r="CO1774" s="190" t="str">
        <f t="shared" ref="CO1774:DL1774" si="2920">CO$22</f>
        <v>CO$18</v>
      </c>
      <c r="CP1774" s="190" t="str">
        <f t="shared" si="2920"/>
        <v>CP$18</v>
      </c>
      <c r="CQ1774" s="190" t="str">
        <f t="shared" si="2920"/>
        <v>CQ$18</v>
      </c>
      <c r="CR1774" s="190" t="str">
        <f t="shared" si="2920"/>
        <v>CR$18</v>
      </c>
      <c r="CS1774" s="190" t="str">
        <f t="shared" si="2920"/>
        <v>CS$18</v>
      </c>
      <c r="CT1774" s="190" t="str">
        <f t="shared" si="2920"/>
        <v>CT$18</v>
      </c>
      <c r="CU1774" s="190" t="str">
        <f t="shared" si="2920"/>
        <v>CU$18</v>
      </c>
      <c r="CV1774" s="190" t="str">
        <f t="shared" si="2920"/>
        <v>CV$18</v>
      </c>
      <c r="CW1774" s="190" t="str">
        <f t="shared" si="2920"/>
        <v>CW$18</v>
      </c>
      <c r="CX1774" s="190" t="str">
        <f t="shared" si="2920"/>
        <v>CX$18</v>
      </c>
      <c r="CY1774" s="190" t="str">
        <f t="shared" si="2920"/>
        <v>CY$18</v>
      </c>
      <c r="CZ1774" s="190" t="str">
        <f t="shared" si="2920"/>
        <v>CZ$18</v>
      </c>
      <c r="DA1774" s="190" t="str">
        <f t="shared" si="2920"/>
        <v>DA$18</v>
      </c>
      <c r="DB1774" s="190" t="str">
        <f t="shared" si="2920"/>
        <v>DB$18</v>
      </c>
      <c r="DC1774" s="190" t="str">
        <f t="shared" si="2920"/>
        <v>DC$18</v>
      </c>
      <c r="DD1774" s="190" t="str">
        <f t="shared" si="2920"/>
        <v>DD$18</v>
      </c>
      <c r="DE1774" s="190" t="str">
        <f t="shared" si="2920"/>
        <v>DE$18</v>
      </c>
      <c r="DF1774" s="190" t="str">
        <f t="shared" si="2920"/>
        <v>DF$18</v>
      </c>
      <c r="DG1774" s="190" t="str">
        <f t="shared" si="2920"/>
        <v>DG$18</v>
      </c>
      <c r="DH1774" s="190" t="str">
        <f t="shared" si="2920"/>
        <v>DH$18</v>
      </c>
      <c r="DI1774" s="190" t="str">
        <f t="shared" si="2920"/>
        <v>DI$18</v>
      </c>
      <c r="DJ1774" s="190" t="str">
        <f t="shared" si="2920"/>
        <v>DJ$18</v>
      </c>
      <c r="DK1774" s="190" t="str">
        <f t="shared" si="2920"/>
        <v>DK$18</v>
      </c>
      <c r="DL1774" s="190" t="str">
        <f t="shared" si="2920"/>
        <v>DL$18</v>
      </c>
    </row>
    <row r="1775" spans="1:116" x14ac:dyDescent="0.4">
      <c r="A1775" s="174"/>
      <c r="E1775" s="8"/>
      <c r="G1775" s="175" t="s">
        <v>464</v>
      </c>
      <c r="H1775" s="200"/>
      <c r="I1775" s="201"/>
      <c r="J1775" s="201"/>
      <c r="K1775" s="202"/>
      <c r="L1775" s="202"/>
      <c r="M1775" s="202"/>
      <c r="N1775" s="202"/>
      <c r="O1775" s="202"/>
      <c r="P1775" s="202"/>
      <c r="R1775" s="202"/>
      <c r="S1775" s="190" t="str">
        <f t="shared" ref="S1775:AX1775" si="2921">S$23</f>
        <v>S$19</v>
      </c>
      <c r="T1775" s="190" t="str">
        <f t="shared" si="2921"/>
        <v>T$19</v>
      </c>
      <c r="U1775" s="190" t="str">
        <f t="shared" si="2921"/>
        <v>U$19</v>
      </c>
      <c r="V1775" s="190" t="str">
        <f t="shared" si="2921"/>
        <v>V$19</v>
      </c>
      <c r="W1775" s="190" t="str">
        <f t="shared" si="2921"/>
        <v>W$19</v>
      </c>
      <c r="X1775" s="190" t="str">
        <f t="shared" si="2921"/>
        <v>X$19</v>
      </c>
      <c r="Y1775" s="190" t="str">
        <f t="shared" si="2921"/>
        <v>Y$19</v>
      </c>
      <c r="Z1775" s="190" t="str">
        <f t="shared" si="2921"/>
        <v>Z$19</v>
      </c>
      <c r="AA1775" s="190" t="str">
        <f t="shared" si="2921"/>
        <v>AA$19</v>
      </c>
      <c r="AB1775" s="190" t="str">
        <f t="shared" si="2921"/>
        <v>AB$19</v>
      </c>
      <c r="AC1775" s="190" t="str">
        <f t="shared" si="2921"/>
        <v>AC$19</v>
      </c>
      <c r="AD1775" s="190" t="str">
        <f t="shared" si="2921"/>
        <v>AD$19</v>
      </c>
      <c r="AE1775" s="190" t="str">
        <f t="shared" si="2921"/>
        <v>AE$19</v>
      </c>
      <c r="AF1775" s="190" t="str">
        <f t="shared" si="2921"/>
        <v>AF$19</v>
      </c>
      <c r="AG1775" s="190" t="str">
        <f t="shared" si="2921"/>
        <v>AG$19</v>
      </c>
      <c r="AH1775" s="190" t="str">
        <f t="shared" si="2921"/>
        <v>AH$19</v>
      </c>
      <c r="AI1775" s="190" t="str">
        <f t="shared" si="2921"/>
        <v>AI$19</v>
      </c>
      <c r="AJ1775" s="190" t="str">
        <f t="shared" si="2921"/>
        <v>AJ$19</v>
      </c>
      <c r="AK1775" s="190" t="str">
        <f t="shared" si="2921"/>
        <v>AK$19</v>
      </c>
      <c r="AL1775" s="190" t="str">
        <f t="shared" si="2921"/>
        <v>AL$19</v>
      </c>
      <c r="AM1775" s="190" t="str">
        <f t="shared" si="2921"/>
        <v>AM$19</v>
      </c>
      <c r="AN1775" s="190" t="str">
        <f t="shared" si="2921"/>
        <v>AN$19</v>
      </c>
      <c r="AO1775" s="190" t="str">
        <f t="shared" si="2921"/>
        <v>AO$19</v>
      </c>
      <c r="AP1775" s="190" t="str">
        <f t="shared" si="2921"/>
        <v>AP$19</v>
      </c>
      <c r="AQ1775" s="190" t="str">
        <f t="shared" si="2921"/>
        <v>AQ$19</v>
      </c>
      <c r="AR1775" s="190" t="str">
        <f t="shared" si="2921"/>
        <v>AR$19</v>
      </c>
      <c r="AS1775" s="190" t="str">
        <f t="shared" si="2921"/>
        <v>AS$19</v>
      </c>
      <c r="AT1775" s="190" t="str">
        <f t="shared" si="2921"/>
        <v>AT$19</v>
      </c>
      <c r="AU1775" s="190" t="str">
        <f t="shared" si="2921"/>
        <v>AU$19</v>
      </c>
      <c r="AV1775" s="190" t="str">
        <f t="shared" si="2921"/>
        <v>AV$19</v>
      </c>
      <c r="AW1775" s="190" t="str">
        <f t="shared" si="2921"/>
        <v>AW$19</v>
      </c>
      <c r="AX1775" s="190" t="str">
        <f t="shared" si="2921"/>
        <v>AX$19</v>
      </c>
      <c r="AY1775" s="190" t="str">
        <f t="shared" ref="AY1775:CD1775" si="2922">AY$23</f>
        <v>AY$19</v>
      </c>
      <c r="AZ1775" s="190" t="str">
        <f t="shared" si="2922"/>
        <v>AZ$19</v>
      </c>
      <c r="BA1775" s="190" t="str">
        <f t="shared" si="2922"/>
        <v>BA$19</v>
      </c>
      <c r="BB1775" s="190" t="str">
        <f t="shared" si="2922"/>
        <v>BB$19</v>
      </c>
      <c r="BC1775" s="190" t="str">
        <f t="shared" si="2922"/>
        <v>BC$19</v>
      </c>
      <c r="BD1775" s="190" t="str">
        <f t="shared" si="2922"/>
        <v>BD$19</v>
      </c>
      <c r="BE1775" s="190" t="str">
        <f t="shared" si="2922"/>
        <v>BE$19</v>
      </c>
      <c r="BF1775" s="190" t="str">
        <f t="shared" si="2922"/>
        <v>BF$19</v>
      </c>
      <c r="BG1775" s="190" t="str">
        <f t="shared" si="2922"/>
        <v>BG$19</v>
      </c>
      <c r="BH1775" s="190" t="str">
        <f t="shared" si="2922"/>
        <v>BH$19</v>
      </c>
      <c r="BI1775" s="190" t="str">
        <f t="shared" si="2922"/>
        <v>BI$19</v>
      </c>
      <c r="BJ1775" s="190" t="str">
        <f t="shared" si="2922"/>
        <v>BJ$19</v>
      </c>
      <c r="BK1775" s="190" t="str">
        <f t="shared" si="2922"/>
        <v>BK$19</v>
      </c>
      <c r="BL1775" s="190" t="str">
        <f t="shared" si="2922"/>
        <v>BL$19</v>
      </c>
      <c r="BM1775" s="190" t="str">
        <f t="shared" si="2922"/>
        <v>BM$19</v>
      </c>
      <c r="BN1775" s="190" t="str">
        <f t="shared" si="2922"/>
        <v>BN$19</v>
      </c>
      <c r="BO1775" s="190" t="str">
        <f t="shared" si="2922"/>
        <v>BO$19</v>
      </c>
      <c r="BP1775" s="190" t="str">
        <f t="shared" si="2922"/>
        <v>BP$19</v>
      </c>
      <c r="BQ1775" s="190" t="str">
        <f t="shared" si="2922"/>
        <v>BQ$19</v>
      </c>
      <c r="BR1775" s="190" t="str">
        <f t="shared" si="2922"/>
        <v>BR$19</v>
      </c>
      <c r="BS1775" s="190" t="str">
        <f t="shared" si="2922"/>
        <v>BS$19</v>
      </c>
      <c r="BT1775" s="190" t="str">
        <f t="shared" si="2922"/>
        <v>BT$19</v>
      </c>
      <c r="BU1775" s="190" t="str">
        <f t="shared" si="2922"/>
        <v>BU$19</v>
      </c>
      <c r="BV1775" s="190" t="str">
        <f t="shared" si="2922"/>
        <v>BV$19</v>
      </c>
      <c r="BW1775" s="190" t="str">
        <f t="shared" si="2922"/>
        <v>BW$19</v>
      </c>
      <c r="BX1775" s="190" t="str">
        <f t="shared" si="2922"/>
        <v>BX$19</v>
      </c>
      <c r="BY1775" s="190" t="str">
        <f t="shared" si="2922"/>
        <v>BY$19</v>
      </c>
      <c r="BZ1775" s="190" t="str">
        <f t="shared" si="2922"/>
        <v>BZ$19</v>
      </c>
      <c r="CA1775" s="190" t="str">
        <f t="shared" si="2922"/>
        <v>CA$19</v>
      </c>
      <c r="CB1775" s="190" t="str">
        <f t="shared" si="2922"/>
        <v>CB$19</v>
      </c>
      <c r="CC1775" s="190" t="str">
        <f t="shared" si="2922"/>
        <v>CC$19</v>
      </c>
      <c r="CD1775" s="190" t="str">
        <f t="shared" si="2922"/>
        <v>CD$19</v>
      </c>
      <c r="CE1775" s="190" t="str">
        <f t="shared" ref="CE1775:CL1775" si="2923">CE$23</f>
        <v>CE$19</v>
      </c>
      <c r="CF1775" s="190" t="str">
        <f t="shared" si="2923"/>
        <v>CF$19</v>
      </c>
      <c r="CG1775" s="190" t="str">
        <f t="shared" si="2923"/>
        <v>CG$19</v>
      </c>
      <c r="CH1775" s="190" t="str">
        <f t="shared" si="2923"/>
        <v>CH$19</v>
      </c>
      <c r="CI1775" s="190" t="str">
        <f t="shared" si="2923"/>
        <v>CI$19</v>
      </c>
      <c r="CJ1775" s="190" t="str">
        <f t="shared" si="2923"/>
        <v>CJ$19</v>
      </c>
      <c r="CK1775" s="190" t="str">
        <f t="shared" si="2923"/>
        <v>CK$19</v>
      </c>
      <c r="CL1775" s="190" t="str">
        <f t="shared" si="2923"/>
        <v>CL$19</v>
      </c>
      <c r="CN1775" s="201"/>
      <c r="CO1775" s="190" t="str">
        <f t="shared" ref="CO1775:DL1775" si="2924">CO$23</f>
        <v>CO$19</v>
      </c>
      <c r="CP1775" s="190" t="str">
        <f t="shared" si="2924"/>
        <v>CP$19</v>
      </c>
      <c r="CQ1775" s="190" t="str">
        <f t="shared" si="2924"/>
        <v>CQ$19</v>
      </c>
      <c r="CR1775" s="190" t="str">
        <f t="shared" si="2924"/>
        <v>CR$19</v>
      </c>
      <c r="CS1775" s="190" t="str">
        <f t="shared" si="2924"/>
        <v>CS$19</v>
      </c>
      <c r="CT1775" s="190" t="str">
        <f t="shared" si="2924"/>
        <v>CT$19</v>
      </c>
      <c r="CU1775" s="190" t="str">
        <f t="shared" si="2924"/>
        <v>CU$19</v>
      </c>
      <c r="CV1775" s="190" t="str">
        <f t="shared" si="2924"/>
        <v>CV$19</v>
      </c>
      <c r="CW1775" s="190" t="str">
        <f t="shared" si="2924"/>
        <v>CW$19</v>
      </c>
      <c r="CX1775" s="190" t="str">
        <f t="shared" si="2924"/>
        <v>CX$19</v>
      </c>
      <c r="CY1775" s="190" t="str">
        <f t="shared" si="2924"/>
        <v>CY$19</v>
      </c>
      <c r="CZ1775" s="190" t="str">
        <f t="shared" si="2924"/>
        <v>CZ$19</v>
      </c>
      <c r="DA1775" s="190" t="str">
        <f t="shared" si="2924"/>
        <v>DA$19</v>
      </c>
      <c r="DB1775" s="190" t="str">
        <f t="shared" si="2924"/>
        <v>DB$19</v>
      </c>
      <c r="DC1775" s="190" t="str">
        <f t="shared" si="2924"/>
        <v>DC$19</v>
      </c>
      <c r="DD1775" s="190" t="str">
        <f t="shared" si="2924"/>
        <v>DD$19</v>
      </c>
      <c r="DE1775" s="190" t="str">
        <f t="shared" si="2924"/>
        <v>DE$19</v>
      </c>
      <c r="DF1775" s="190" t="str">
        <f t="shared" si="2924"/>
        <v>DF$19</v>
      </c>
      <c r="DG1775" s="190" t="str">
        <f t="shared" si="2924"/>
        <v>DG$19</v>
      </c>
      <c r="DH1775" s="190" t="str">
        <f t="shared" si="2924"/>
        <v>DH$19</v>
      </c>
      <c r="DI1775" s="190" t="str">
        <f t="shared" si="2924"/>
        <v>DI$19</v>
      </c>
      <c r="DJ1775" s="190" t="str">
        <f t="shared" si="2924"/>
        <v>DJ$19</v>
      </c>
      <c r="DK1775" s="190" t="str">
        <f t="shared" si="2924"/>
        <v>DK$19</v>
      </c>
      <c r="DL1775" s="190" t="str">
        <f t="shared" si="2924"/>
        <v>DL$19</v>
      </c>
    </row>
    <row r="1776" spans="1:116" x14ac:dyDescent="0.4">
      <c r="A1776" s="31" t="s">
        <v>218</v>
      </c>
      <c r="B1776" s="31" t="s">
        <v>243</v>
      </c>
      <c r="C1776" s="31"/>
      <c r="D1776" t="s">
        <v>426</v>
      </c>
      <c r="E1776" s="8" t="str">
        <f t="shared" ref="E1776:E1811" si="2925">ROW()&amp;" "&amp;D1776</f>
        <v>1776 DAMORT-F</v>
      </c>
      <c r="F1776" t="s">
        <v>349</v>
      </c>
      <c r="G1776" s="70" t="s">
        <v>286</v>
      </c>
      <c r="H1776" s="48"/>
      <c r="I1776" s="304"/>
      <c r="J1776" s="304"/>
      <c r="K1776" s="48"/>
      <c r="L1776" s="48"/>
      <c r="M1776" s="48"/>
      <c r="N1776" s="48"/>
      <c r="O1776" s="48"/>
      <c r="P1776" s="48"/>
      <c r="R1776" s="70"/>
      <c r="S1776" s="305"/>
      <c r="T1776" s="305"/>
      <c r="U1776" s="305"/>
      <c r="V1776" s="305"/>
      <c r="W1776" s="305"/>
      <c r="X1776" s="305"/>
      <c r="Y1776" s="305"/>
      <c r="Z1776" s="305"/>
      <c r="AA1776" s="305"/>
      <c r="AB1776" s="305"/>
      <c r="AC1776" s="305"/>
      <c r="AD1776" s="305"/>
      <c r="AE1776" s="305"/>
      <c r="AF1776" s="305"/>
      <c r="AG1776" s="305"/>
      <c r="AH1776" s="305"/>
      <c r="AI1776" s="305"/>
      <c r="AJ1776" s="305"/>
      <c r="AK1776" s="305"/>
      <c r="AL1776" s="305"/>
      <c r="AM1776" s="305"/>
      <c r="AN1776" s="305"/>
      <c r="AO1776" s="305"/>
      <c r="AP1776" s="305"/>
      <c r="AQ1776" s="305"/>
      <c r="AR1776" s="305"/>
      <c r="AS1776" s="305"/>
      <c r="AT1776" s="305"/>
      <c r="AU1776" s="305"/>
      <c r="AV1776" s="305"/>
      <c r="AW1776" s="305"/>
      <c r="AX1776" s="305"/>
      <c r="AY1776" s="305"/>
      <c r="AZ1776" s="305"/>
      <c r="BA1776" s="305"/>
      <c r="BB1776" s="305"/>
      <c r="BC1776" s="305"/>
      <c r="BD1776" s="305"/>
      <c r="BE1776" s="305"/>
      <c r="BF1776" s="305"/>
      <c r="BG1776" s="305"/>
      <c r="BH1776" s="305"/>
      <c r="BI1776" s="305"/>
      <c r="BJ1776" s="305"/>
      <c r="BK1776" s="305"/>
      <c r="BL1776" s="305"/>
      <c r="BM1776" s="305"/>
      <c r="BN1776" s="305"/>
      <c r="BO1776" s="305"/>
      <c r="BP1776" s="305"/>
      <c r="BQ1776" s="305"/>
      <c r="BR1776" s="305"/>
      <c r="BS1776" s="305"/>
      <c r="BT1776" s="305"/>
      <c r="BU1776" s="305"/>
      <c r="BV1776" s="305"/>
      <c r="BW1776" s="305"/>
      <c r="BX1776" s="305"/>
      <c r="BY1776" s="305"/>
      <c r="BZ1776" s="305"/>
      <c r="CA1776" s="305"/>
      <c r="CB1776" s="305"/>
      <c r="CC1776" s="305"/>
      <c r="CD1776" s="305"/>
      <c r="CE1776" s="305"/>
      <c r="CF1776" s="305"/>
      <c r="CG1776" s="305"/>
      <c r="CH1776" s="305"/>
      <c r="CI1776" s="305"/>
      <c r="CJ1776" s="305"/>
      <c r="CK1776" s="305"/>
      <c r="CL1776" s="305"/>
      <c r="CN1776" s="304"/>
      <c r="CO1776" s="305"/>
      <c r="CP1776" s="305"/>
      <c r="CQ1776" s="305"/>
      <c r="CR1776" s="305"/>
      <c r="CS1776" s="305"/>
      <c r="CT1776" s="305"/>
      <c r="CU1776" s="305"/>
      <c r="CV1776" s="305"/>
      <c r="CW1776" s="305"/>
      <c r="CX1776" s="305"/>
      <c r="CY1776" s="305"/>
      <c r="CZ1776" s="305"/>
      <c r="DA1776" s="305"/>
      <c r="DB1776" s="305"/>
      <c r="DC1776" s="305"/>
      <c r="DD1776" s="305"/>
      <c r="DE1776" s="305"/>
      <c r="DF1776" s="305"/>
      <c r="DG1776" s="305"/>
      <c r="DH1776" s="305"/>
      <c r="DI1776" s="305"/>
      <c r="DJ1776" s="305"/>
      <c r="DK1776" s="305"/>
      <c r="DL1776" s="305"/>
    </row>
    <row r="1777" spans="1:116" x14ac:dyDescent="0.4">
      <c r="B1777" t="str">
        <f>E1777</f>
        <v>1777 DAMORT-F</v>
      </c>
      <c r="D1777" t="s">
        <v>426</v>
      </c>
      <c r="E1777" s="12" t="str">
        <f t="shared" ref="E1777:E1786" si="2926">ROW()&amp;" "&amp;D1777</f>
        <v>1777 DAMORT-F</v>
      </c>
      <c r="G1777" s="95" t="str">
        <f>"Assumptions - "&amp;G1776</f>
        <v>Assumptions - Simple amortizing debt:</v>
      </c>
      <c r="I1777"/>
      <c r="J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N1777"/>
    </row>
    <row r="1778" spans="1:116" x14ac:dyDescent="0.4">
      <c r="A1778" s="31"/>
      <c r="B1778" t="str">
        <f>E1778</f>
        <v>1778 DAMORT-F</v>
      </c>
      <c r="D1778" t="s">
        <v>426</v>
      </c>
      <c r="E1778" s="12" t="str">
        <f t="shared" si="2925"/>
        <v>1778 DAMORT-F</v>
      </c>
      <c r="F1778" s="31"/>
      <c r="G1778" s="159" t="s">
        <v>287</v>
      </c>
      <c r="H1778" s="57">
        <v>36</v>
      </c>
      <c r="I1778" s="31"/>
      <c r="J1778" s="31"/>
      <c r="K1778" s="31"/>
      <c r="L1778" s="31"/>
      <c r="M1778" s="31"/>
      <c r="N1778" s="31"/>
      <c r="O1778" s="31"/>
      <c r="P1778" s="31"/>
      <c r="R1778" s="31"/>
      <c r="S1778" s="73"/>
      <c r="T1778" s="73"/>
      <c r="U1778" s="73"/>
      <c r="V1778" s="73"/>
      <c r="W1778" s="73"/>
      <c r="X1778" s="73"/>
      <c r="Y1778" s="73"/>
      <c r="Z1778" s="73"/>
      <c r="AA1778" s="73"/>
      <c r="AB1778" s="73"/>
      <c r="AC1778" s="73"/>
      <c r="AD1778" s="73"/>
      <c r="AE1778" s="73"/>
      <c r="AF1778" s="73"/>
      <c r="AG1778" s="73"/>
      <c r="AH1778" s="73"/>
      <c r="AI1778" s="73"/>
      <c r="AJ1778" s="73"/>
      <c r="AK1778" s="73"/>
      <c r="AL1778" s="73"/>
      <c r="AM1778" s="73"/>
      <c r="AN1778" s="73"/>
      <c r="AO1778" s="73"/>
      <c r="AP1778" s="73"/>
      <c r="AQ1778" s="73"/>
      <c r="AR1778" s="73"/>
      <c r="AS1778" s="73"/>
      <c r="AT1778" s="73"/>
      <c r="AU1778" s="73"/>
      <c r="AV1778" s="73"/>
      <c r="AW1778" s="73"/>
      <c r="AX1778" s="73"/>
      <c r="AY1778" s="73"/>
      <c r="AZ1778" s="73"/>
      <c r="BA1778" s="73"/>
      <c r="BB1778" s="73"/>
      <c r="BC1778" s="73"/>
      <c r="BD1778" s="73"/>
      <c r="BE1778" s="73"/>
      <c r="BF1778" s="73"/>
      <c r="BG1778" s="73"/>
      <c r="BH1778" s="73"/>
      <c r="BI1778" s="73"/>
      <c r="BJ1778" s="73"/>
      <c r="BK1778" s="73"/>
      <c r="BL1778" s="73"/>
      <c r="BM1778" s="73"/>
      <c r="BN1778" s="73"/>
      <c r="BO1778" s="73"/>
      <c r="BP1778" s="73"/>
      <c r="BQ1778" s="73"/>
      <c r="BR1778" s="73"/>
      <c r="BS1778" s="73"/>
      <c r="BT1778" s="73"/>
      <c r="BU1778" s="73"/>
      <c r="BV1778" s="73"/>
      <c r="BW1778" s="73"/>
      <c r="BX1778" s="73"/>
      <c r="BY1778" s="73"/>
      <c r="BZ1778" s="73"/>
      <c r="CA1778" s="73"/>
      <c r="CB1778" s="73"/>
      <c r="CC1778" s="73"/>
      <c r="CD1778" s="73"/>
      <c r="CE1778" s="73"/>
      <c r="CF1778" s="73"/>
      <c r="CG1778" s="73"/>
      <c r="CH1778" s="73"/>
      <c r="CI1778" s="73"/>
      <c r="CJ1778" s="73"/>
      <c r="CK1778" s="73"/>
      <c r="CL1778" s="73"/>
      <c r="CN1778" s="31"/>
      <c r="CO1778" s="73"/>
      <c r="CP1778" s="73"/>
      <c r="CQ1778" s="73"/>
      <c r="CR1778" s="73"/>
      <c r="CS1778" s="73"/>
      <c r="CT1778" s="73"/>
      <c r="CU1778" s="73"/>
      <c r="CV1778" s="73"/>
      <c r="CW1778" s="73"/>
      <c r="CX1778" s="73"/>
      <c r="CY1778" s="73"/>
      <c r="CZ1778" s="73"/>
      <c r="DA1778" s="73"/>
      <c r="DB1778" s="73"/>
      <c r="DC1778" s="73"/>
      <c r="DD1778" s="73"/>
      <c r="DE1778" s="73"/>
      <c r="DF1778" s="73"/>
      <c r="DG1778" s="73"/>
      <c r="DH1778" s="73"/>
      <c r="DI1778" s="73"/>
      <c r="DJ1778" s="73"/>
      <c r="DK1778" s="73"/>
      <c r="DL1778" s="73"/>
    </row>
    <row r="1779" spans="1:116" x14ac:dyDescent="0.4">
      <c r="A1779" s="31"/>
      <c r="B1779" t="str">
        <f>E1779</f>
        <v>1779 DAMORT-F</v>
      </c>
      <c r="D1779" t="s">
        <v>426</v>
      </c>
      <c r="E1779" s="12" t="str">
        <f t="shared" si="2925"/>
        <v>1779 DAMORT-F</v>
      </c>
      <c r="F1779" s="31"/>
      <c r="G1779" s="159" t="s">
        <v>288</v>
      </c>
      <c r="H1779" s="59">
        <v>0.1</v>
      </c>
      <c r="I1779" s="31"/>
      <c r="J1779" s="31"/>
      <c r="K1779" s="31"/>
      <c r="L1779" s="31"/>
      <c r="M1779" s="31"/>
      <c r="N1779" s="31"/>
      <c r="O1779" s="31"/>
      <c r="P1779" s="31"/>
      <c r="R1779" s="31"/>
      <c r="S1779" s="73"/>
      <c r="T1779" s="73"/>
      <c r="U1779" s="73"/>
      <c r="V1779" s="73"/>
      <c r="W1779" s="73"/>
      <c r="X1779" s="73"/>
      <c r="Y1779" s="73"/>
      <c r="Z1779" s="73"/>
      <c r="AA1779" s="73"/>
      <c r="AB1779" s="73"/>
      <c r="AC1779" s="73"/>
      <c r="AD1779" s="73"/>
      <c r="AE1779" s="73"/>
      <c r="AF1779" s="73"/>
      <c r="AG1779" s="73"/>
      <c r="AH1779" s="73"/>
      <c r="AI1779" s="73"/>
      <c r="AJ1779" s="73"/>
      <c r="AK1779" s="73"/>
      <c r="AL1779" s="73"/>
      <c r="AM1779" s="73"/>
      <c r="AN1779" s="73"/>
      <c r="AO1779" s="73"/>
      <c r="AP1779" s="73"/>
      <c r="AQ1779" s="73"/>
      <c r="AR1779" s="73"/>
      <c r="AS1779" s="73"/>
      <c r="AT1779" s="73"/>
      <c r="AU1779" s="73"/>
      <c r="AV1779" s="73"/>
      <c r="AW1779" s="73"/>
      <c r="AX1779" s="73"/>
      <c r="AY1779" s="73"/>
      <c r="AZ1779" s="73"/>
      <c r="BA1779" s="73"/>
      <c r="BB1779" s="73"/>
      <c r="BC1779" s="73"/>
      <c r="BD1779" s="73"/>
      <c r="BE1779" s="73"/>
      <c r="BF1779" s="73"/>
      <c r="BG1779" s="73"/>
      <c r="BH1779" s="73"/>
      <c r="BI1779" s="73"/>
      <c r="BJ1779" s="73"/>
      <c r="BK1779" s="73"/>
      <c r="BL1779" s="73"/>
      <c r="BM1779" s="73"/>
      <c r="BN1779" s="73"/>
      <c r="BO1779" s="73"/>
      <c r="BP1779" s="73"/>
      <c r="BQ1779" s="73"/>
      <c r="BR1779" s="73"/>
      <c r="BS1779" s="73"/>
      <c r="BT1779" s="73"/>
      <c r="BU1779" s="73"/>
      <c r="BV1779" s="73"/>
      <c r="BW1779" s="73"/>
      <c r="BX1779" s="73"/>
      <c r="BY1779" s="73"/>
      <c r="BZ1779" s="73"/>
      <c r="CA1779" s="73"/>
      <c r="CB1779" s="73"/>
      <c r="CC1779" s="73"/>
      <c r="CD1779" s="73"/>
      <c r="CE1779" s="73"/>
      <c r="CF1779" s="73"/>
      <c r="CG1779" s="73"/>
      <c r="CH1779" s="73"/>
      <c r="CI1779" s="73"/>
      <c r="CJ1779" s="73"/>
      <c r="CK1779" s="73"/>
      <c r="CL1779" s="73"/>
      <c r="CN1779" s="31"/>
      <c r="CO1779" s="73"/>
      <c r="CP1779" s="73"/>
      <c r="CQ1779" s="73"/>
      <c r="CR1779" s="73"/>
      <c r="CS1779" s="73"/>
      <c r="CT1779" s="73"/>
      <c r="CU1779" s="73"/>
      <c r="CV1779" s="73"/>
      <c r="CW1779" s="73"/>
      <c r="CX1779" s="73"/>
      <c r="CY1779" s="73"/>
      <c r="CZ1779" s="73"/>
      <c r="DA1779" s="73"/>
      <c r="DB1779" s="73"/>
      <c r="DC1779" s="73"/>
      <c r="DD1779" s="73"/>
      <c r="DE1779" s="73"/>
      <c r="DF1779" s="73"/>
      <c r="DG1779" s="73"/>
      <c r="DH1779" s="73"/>
      <c r="DI1779" s="73"/>
      <c r="DJ1779" s="73"/>
      <c r="DK1779" s="73"/>
      <c r="DL1779" s="73"/>
    </row>
    <row r="1780" spans="1:116" x14ac:dyDescent="0.4">
      <c r="A1780" s="31"/>
      <c r="B1780" t="str">
        <f>E1780</f>
        <v>1780 DAMORT-F</v>
      </c>
      <c r="D1780" t="s">
        <v>426</v>
      </c>
      <c r="E1780" s="12" t="str">
        <f t="shared" si="2925"/>
        <v>1780 DAMORT-F</v>
      </c>
      <c r="F1780" s="31"/>
      <c r="G1780" s="160" t="s">
        <v>289</v>
      </c>
      <c r="H1780" s="91">
        <v>1000</v>
      </c>
      <c r="I1780" s="31"/>
      <c r="J1780" s="31"/>
      <c r="K1780" s="31"/>
      <c r="L1780" s="31"/>
      <c r="M1780" s="31"/>
      <c r="N1780" s="31"/>
      <c r="O1780" s="31"/>
      <c r="P1780" s="31"/>
      <c r="R1780" s="31"/>
      <c r="S1780" s="73"/>
      <c r="T1780" s="73"/>
      <c r="U1780" s="73"/>
      <c r="V1780" s="73"/>
      <c r="W1780" s="73"/>
      <c r="X1780" s="73"/>
      <c r="Y1780" s="73"/>
      <c r="Z1780" s="73"/>
      <c r="AA1780" s="73"/>
      <c r="AB1780" s="73"/>
      <c r="AC1780" s="73"/>
      <c r="AD1780" s="73"/>
      <c r="AE1780" s="73"/>
      <c r="AF1780" s="73"/>
      <c r="AG1780" s="73"/>
      <c r="AH1780" s="73"/>
      <c r="AI1780" s="73"/>
      <c r="AJ1780" s="73"/>
      <c r="AK1780" s="73"/>
      <c r="AL1780" s="73"/>
      <c r="AM1780" s="73"/>
      <c r="AN1780" s="73"/>
      <c r="AO1780" s="73"/>
      <c r="AP1780" s="73"/>
      <c r="AQ1780" s="73"/>
      <c r="AR1780" s="73"/>
      <c r="AS1780" s="73"/>
      <c r="AT1780" s="73"/>
      <c r="AU1780" s="73"/>
      <c r="AV1780" s="73"/>
      <c r="AW1780" s="73"/>
      <c r="AX1780" s="73"/>
      <c r="AY1780" s="73"/>
      <c r="AZ1780" s="73"/>
      <c r="BA1780" s="73"/>
      <c r="BB1780" s="73"/>
      <c r="BC1780" s="73"/>
      <c r="BD1780" s="73"/>
      <c r="BE1780" s="73"/>
      <c r="BF1780" s="73"/>
      <c r="BG1780" s="73"/>
      <c r="BH1780" s="73"/>
      <c r="BI1780" s="73"/>
      <c r="BJ1780" s="73"/>
      <c r="BK1780" s="73"/>
      <c r="BL1780" s="73"/>
      <c r="BM1780" s="73"/>
      <c r="BN1780" s="73"/>
      <c r="BO1780" s="73"/>
      <c r="BP1780" s="73"/>
      <c r="BQ1780" s="73"/>
      <c r="BR1780" s="73"/>
      <c r="BS1780" s="73"/>
      <c r="BT1780" s="73"/>
      <c r="BU1780" s="73"/>
      <c r="BV1780" s="73"/>
      <c r="BW1780" s="73"/>
      <c r="BX1780" s="73"/>
      <c r="BY1780" s="73"/>
      <c r="BZ1780" s="73"/>
      <c r="CA1780" s="73"/>
      <c r="CB1780" s="73"/>
      <c r="CC1780" s="73"/>
      <c r="CD1780" s="73"/>
      <c r="CE1780" s="73"/>
      <c r="CF1780" s="73"/>
      <c r="CG1780" s="73"/>
      <c r="CH1780" s="73"/>
      <c r="CI1780" s="73"/>
      <c r="CJ1780" s="73"/>
      <c r="CK1780" s="73"/>
      <c r="CL1780" s="73"/>
      <c r="CN1780" s="31"/>
      <c r="CO1780" s="73"/>
      <c r="CP1780" s="73"/>
      <c r="CQ1780" s="73"/>
      <c r="CR1780" s="73"/>
      <c r="CS1780" s="73"/>
      <c r="CT1780" s="73"/>
      <c r="CU1780" s="73"/>
      <c r="CV1780" s="73"/>
      <c r="CW1780" s="73"/>
      <c r="CX1780" s="73"/>
      <c r="CY1780" s="73"/>
      <c r="CZ1780" s="73"/>
      <c r="DA1780" s="73"/>
      <c r="DB1780" s="73"/>
      <c r="DC1780" s="73"/>
      <c r="DD1780" s="73"/>
      <c r="DE1780" s="73"/>
      <c r="DF1780" s="73"/>
      <c r="DG1780" s="73"/>
      <c r="DH1780" s="73"/>
      <c r="DI1780" s="73"/>
      <c r="DJ1780" s="73"/>
      <c r="DK1780" s="73"/>
      <c r="DL1780" s="73"/>
    </row>
    <row r="1781" spans="1:116" x14ac:dyDescent="0.4">
      <c r="A1781" s="31"/>
      <c r="B1781" s="31"/>
      <c r="C1781" s="31"/>
      <c r="D1781" t="s">
        <v>426</v>
      </c>
      <c r="E1781" s="12" t="str">
        <f t="shared" si="2925"/>
        <v>1781 DAMORT-F</v>
      </c>
      <c r="F1781" s="31"/>
      <c r="G1781" s="127"/>
      <c r="H1781" s="31"/>
      <c r="I1781" s="31"/>
      <c r="J1781" s="31"/>
      <c r="K1781" s="31"/>
      <c r="L1781" s="31"/>
      <c r="M1781" s="31"/>
      <c r="N1781" s="31"/>
      <c r="O1781" s="31"/>
      <c r="P1781" s="31"/>
      <c r="R1781" s="31"/>
      <c r="S1781" s="73"/>
      <c r="T1781" s="73"/>
      <c r="U1781" s="73"/>
      <c r="V1781" s="73"/>
      <c r="W1781" s="73"/>
      <c r="X1781" s="73"/>
      <c r="Y1781" s="73"/>
      <c r="Z1781" s="73"/>
      <c r="AA1781" s="73"/>
      <c r="AB1781" s="73"/>
      <c r="AC1781" s="73"/>
      <c r="AD1781" s="73"/>
      <c r="AE1781" s="73"/>
      <c r="AF1781" s="73"/>
      <c r="AG1781" s="73"/>
      <c r="AH1781" s="73"/>
      <c r="AI1781" s="73"/>
      <c r="AJ1781" s="73"/>
      <c r="AK1781" s="73"/>
      <c r="AL1781" s="73"/>
      <c r="AM1781" s="73"/>
      <c r="AN1781" s="73"/>
      <c r="AO1781" s="73"/>
      <c r="AP1781" s="73"/>
      <c r="AQ1781" s="73"/>
      <c r="AR1781" s="73"/>
      <c r="AS1781" s="73"/>
      <c r="AT1781" s="73"/>
      <c r="AU1781" s="73"/>
      <c r="AV1781" s="73"/>
      <c r="AW1781" s="73"/>
      <c r="AX1781" s="73"/>
      <c r="AY1781" s="73"/>
      <c r="AZ1781" s="73"/>
      <c r="BA1781" s="73"/>
      <c r="BB1781" s="73"/>
      <c r="BC1781" s="73"/>
      <c r="BD1781" s="73"/>
      <c r="BE1781" s="73"/>
      <c r="BF1781" s="73"/>
      <c r="BG1781" s="73"/>
      <c r="BH1781" s="73"/>
      <c r="BI1781" s="73"/>
      <c r="BJ1781" s="73"/>
      <c r="BK1781" s="73"/>
      <c r="BL1781" s="73"/>
      <c r="BM1781" s="73"/>
      <c r="BN1781" s="73"/>
      <c r="BO1781" s="73"/>
      <c r="BP1781" s="73"/>
      <c r="BQ1781" s="73"/>
      <c r="BR1781" s="73"/>
      <c r="BS1781" s="73"/>
      <c r="BT1781" s="73"/>
      <c r="BU1781" s="73"/>
      <c r="BV1781" s="73"/>
      <c r="BW1781" s="73"/>
      <c r="BX1781" s="73"/>
      <c r="BY1781" s="73"/>
      <c r="BZ1781" s="73"/>
      <c r="CA1781" s="73"/>
      <c r="CB1781" s="73"/>
      <c r="CC1781" s="73"/>
      <c r="CD1781" s="73"/>
      <c r="CE1781" s="73"/>
      <c r="CF1781" s="73"/>
      <c r="CG1781" s="73"/>
      <c r="CH1781" s="73"/>
      <c r="CI1781" s="73"/>
      <c r="CJ1781" s="73"/>
      <c r="CK1781" s="73"/>
      <c r="CL1781" s="73"/>
      <c r="CN1781" s="31"/>
      <c r="CO1781" s="73"/>
      <c r="CP1781" s="73"/>
      <c r="CQ1781" s="73"/>
      <c r="CR1781" s="73"/>
      <c r="CS1781" s="73"/>
      <c r="CT1781" s="73"/>
      <c r="CU1781" s="73"/>
      <c r="CV1781" s="73"/>
      <c r="CW1781" s="73"/>
      <c r="CX1781" s="73"/>
      <c r="CY1781" s="73"/>
      <c r="CZ1781" s="73"/>
      <c r="DA1781" s="73"/>
      <c r="DB1781" s="73"/>
      <c r="DC1781" s="73"/>
      <c r="DD1781" s="73"/>
      <c r="DE1781" s="73"/>
      <c r="DF1781" s="73"/>
      <c r="DG1781" s="73"/>
      <c r="DH1781" s="73"/>
      <c r="DI1781" s="73"/>
      <c r="DJ1781" s="73"/>
      <c r="DK1781" s="73"/>
      <c r="DL1781" s="73"/>
    </row>
    <row r="1782" spans="1:116" x14ac:dyDescent="0.4">
      <c r="D1782" t="s">
        <v>426</v>
      </c>
      <c r="E1782" t="str">
        <f t="shared" si="2925"/>
        <v>1782 DAMORT-F</v>
      </c>
      <c r="F1782" s="299"/>
      <c r="G1782" s="95" t="s">
        <v>290</v>
      </c>
      <c r="R1782" s="92"/>
      <c r="S1782" s="154"/>
      <c r="T1782" s="154"/>
      <c r="U1782" s="154"/>
      <c r="V1782" s="154"/>
      <c r="W1782" s="154"/>
      <c r="X1782" s="154"/>
      <c r="Y1782" s="154"/>
      <c r="Z1782" s="154"/>
      <c r="AA1782" s="154"/>
      <c r="AB1782" s="154"/>
      <c r="AC1782" s="154"/>
      <c r="AD1782" s="154"/>
      <c r="AE1782" s="154"/>
      <c r="AF1782" s="154"/>
      <c r="AG1782" s="154"/>
      <c r="AH1782" s="154"/>
      <c r="AI1782" s="154"/>
      <c r="AJ1782" s="154"/>
      <c r="AK1782" s="154"/>
      <c r="AL1782" s="154"/>
      <c r="AM1782" s="154"/>
      <c r="AN1782" s="154"/>
      <c r="AO1782" s="154"/>
      <c r="AP1782" s="154"/>
      <c r="AQ1782" s="154"/>
      <c r="AR1782" s="154"/>
      <c r="AS1782" s="154"/>
      <c r="AT1782" s="154"/>
      <c r="AU1782" s="154"/>
      <c r="AV1782" s="154"/>
      <c r="AW1782" s="154"/>
      <c r="AX1782" s="154"/>
      <c r="AY1782" s="154"/>
      <c r="AZ1782" s="154"/>
      <c r="BA1782" s="154"/>
      <c r="BB1782" s="154"/>
      <c r="BC1782" s="154"/>
      <c r="BD1782" s="154"/>
      <c r="BE1782" s="154"/>
      <c r="BF1782" s="154"/>
      <c r="BG1782" s="154"/>
      <c r="BH1782" s="154"/>
      <c r="BI1782" s="154"/>
      <c r="BJ1782" s="154"/>
      <c r="BK1782" s="154"/>
      <c r="BL1782" s="154"/>
      <c r="BM1782" s="154"/>
      <c r="BN1782" s="154"/>
      <c r="BO1782" s="154"/>
      <c r="BP1782" s="154"/>
      <c r="BQ1782" s="154"/>
      <c r="BR1782" s="154"/>
      <c r="BS1782" s="154"/>
      <c r="BT1782" s="154"/>
      <c r="BU1782" s="154"/>
      <c r="BV1782" s="154"/>
      <c r="BW1782" s="154"/>
      <c r="BX1782" s="154"/>
      <c r="BY1782" s="154"/>
      <c r="BZ1782" s="154"/>
      <c r="CA1782" s="154"/>
      <c r="CB1782" s="154"/>
      <c r="CC1782" s="154"/>
      <c r="CD1782" s="154"/>
      <c r="CE1782" s="154"/>
      <c r="CF1782" s="154"/>
      <c r="CG1782" s="154"/>
      <c r="CH1782" s="154"/>
      <c r="CI1782" s="154"/>
      <c r="CJ1782" s="154"/>
      <c r="CK1782" s="154"/>
      <c r="CL1782" s="154"/>
      <c r="CO1782" s="154"/>
      <c r="CP1782" s="154"/>
      <c r="CQ1782" s="154"/>
      <c r="CR1782" s="154"/>
      <c r="CS1782" s="154"/>
      <c r="CT1782" s="154"/>
      <c r="CU1782" s="154"/>
      <c r="CV1782" s="154"/>
      <c r="CW1782" s="154"/>
      <c r="CX1782" s="154"/>
      <c r="CY1782" s="154"/>
      <c r="CZ1782" s="154"/>
      <c r="DA1782" s="154"/>
      <c r="DB1782" s="154"/>
      <c r="DC1782" s="154"/>
      <c r="DD1782" s="154"/>
      <c r="DE1782" s="154"/>
      <c r="DF1782" s="154"/>
      <c r="DG1782" s="154"/>
      <c r="DH1782" s="154"/>
      <c r="DI1782" s="154"/>
      <c r="DJ1782" s="154"/>
      <c r="DK1782" s="154"/>
      <c r="DL1782" s="154"/>
    </row>
    <row r="1783" spans="1:116" x14ac:dyDescent="0.4">
      <c r="D1783" t="s">
        <v>426</v>
      </c>
      <c r="E1783" t="str">
        <f t="shared" si="2925"/>
        <v>1783 DAMORT-F</v>
      </c>
      <c r="F1783" s="299"/>
      <c r="G1783" s="158" t="s">
        <v>289</v>
      </c>
      <c r="K1783" s="24">
        <f>H1780</f>
        <v>1000</v>
      </c>
      <c r="L1783" s="24">
        <f>SUMIF($4:$4,L$2,1781:1781)</f>
        <v>0</v>
      </c>
      <c r="M1783" s="24">
        <f>SUMIF($4:$4,M$2,1781:1781)</f>
        <v>0</v>
      </c>
      <c r="N1783" s="24">
        <f>SUMIF($4:$4,N$2,1781:1781)</f>
        <v>0</v>
      </c>
      <c r="O1783" s="24">
        <f>SUMIF($4:$4,O$2,1781:1781)</f>
        <v>0</v>
      </c>
      <c r="P1783" s="24">
        <f>SUMIF($4:$4,P$2,1781:1781)</f>
        <v>0</v>
      </c>
      <c r="R1783"/>
      <c r="S1783" s="80">
        <f>H1780</f>
        <v>1000</v>
      </c>
      <c r="T1783" s="62">
        <f t="shared" ref="T1783:AY1792" si="2927">S1787</f>
        <v>1789.4546012557425</v>
      </c>
      <c r="U1783" s="62">
        <f t="shared" si="2927"/>
        <v>2558.5986681937516</v>
      </c>
      <c r="V1783" s="62">
        <f t="shared" si="2927"/>
        <v>3307.2629463613794</v>
      </c>
      <c r="W1783" s="62">
        <f t="shared" si="2927"/>
        <v>4025.5161093908109</v>
      </c>
      <c r="X1783" s="62">
        <f t="shared" si="2927"/>
        <v>4732.9487261172899</v>
      </c>
      <c r="Y1783" s="62">
        <f t="shared" si="2927"/>
        <v>5419.3872919882915</v>
      </c>
      <c r="Z1783" s="62">
        <f t="shared" si="2927"/>
        <v>6084.6568565800208</v>
      </c>
      <c r="AA1783" s="62">
        <f t="shared" si="2927"/>
        <v>6728.5810115484828</v>
      </c>
      <c r="AB1783" s="62">
        <f t="shared" si="2927"/>
        <v>7350.981878480151</v>
      </c>
      <c r="AC1783" s="62">
        <f t="shared" si="2927"/>
        <v>7951.6800966413848</v>
      </c>
      <c r="AD1783" s="62">
        <f t="shared" si="2927"/>
        <v>8530.4948106257652</v>
      </c>
      <c r="AE1783" s="62">
        <f t="shared" si="2927"/>
        <v>9087.2436578984834</v>
      </c>
      <c r="AF1783" s="62">
        <f t="shared" si="2927"/>
        <v>8808.3543011206966</v>
      </c>
      <c r="AG1783" s="62">
        <f t="shared" si="2927"/>
        <v>8527.1408663697621</v>
      </c>
      <c r="AH1783" s="62">
        <f t="shared" si="2927"/>
        <v>8243.5839863292367</v>
      </c>
      <c r="AI1783" s="62">
        <f t="shared" si="2927"/>
        <v>7957.6641322883734</v>
      </c>
      <c r="AJ1783" s="62">
        <f t="shared" si="2927"/>
        <v>7669.3616127971691</v>
      </c>
      <c r="AK1783" s="62">
        <f t="shared" si="2927"/>
        <v>7378.6565723102049</v>
      </c>
      <c r="AL1783" s="62">
        <f t="shared" si="2927"/>
        <v>7085.5289898191822</v>
      </c>
      <c r="AM1783" s="62">
        <f t="shared" si="2927"/>
        <v>6789.9586774740683</v>
      </c>
      <c r="AN1783" s="62">
        <f t="shared" si="2927"/>
        <v>6491.9252791927447</v>
      </c>
      <c r="AO1783" s="62">
        <f t="shared" si="2927"/>
        <v>6191.4082692590764</v>
      </c>
      <c r="AP1783" s="62">
        <f t="shared" si="2927"/>
        <v>5888.3869509092947</v>
      </c>
      <c r="AQ1783" s="62">
        <f t="shared" si="2927"/>
        <v>5582.8404549065981</v>
      </c>
      <c r="AR1783" s="62">
        <f t="shared" si="2927"/>
        <v>5274.7477381038789</v>
      </c>
      <c r="AS1783" s="62">
        <f t="shared" si="2927"/>
        <v>4964.0875819944704</v>
      </c>
      <c r="AT1783" s="62">
        <f t="shared" si="2927"/>
        <v>4650.8385912508165</v>
      </c>
      <c r="AU1783" s="62">
        <f t="shared" si="2927"/>
        <v>4334.9791922509658</v>
      </c>
      <c r="AV1783" s="62">
        <f t="shared" si="2927"/>
        <v>4016.4876315927831</v>
      </c>
      <c r="AW1783" s="62">
        <f t="shared" si="2927"/>
        <v>3695.3419745957822</v>
      </c>
      <c r="AX1783" s="62">
        <f t="shared" si="2927"/>
        <v>3371.5201037904731</v>
      </c>
      <c r="AY1783" s="62">
        <f t="shared" si="2927"/>
        <v>3044.9997173951197</v>
      </c>
      <c r="AZ1783" s="62">
        <f t="shared" ref="AZ1783:CE1792" si="2928">AY1787</f>
        <v>2715.7583277798049</v>
      </c>
      <c r="BA1783" s="62">
        <f t="shared" si="2928"/>
        <v>2383.7732599176957</v>
      </c>
      <c r="BB1783" s="62">
        <f t="shared" si="2928"/>
        <v>2049.0216498234022</v>
      </c>
      <c r="BC1783" s="62">
        <f t="shared" si="2928"/>
        <v>1711.480442978323</v>
      </c>
      <c r="BD1783" s="62">
        <f t="shared" si="2928"/>
        <v>1430.2829025982371</v>
      </c>
      <c r="BE1783" s="62">
        <f t="shared" si="2928"/>
        <v>1173.6313720431817</v>
      </c>
      <c r="BF1783" s="62">
        <f t="shared" si="2928"/>
        <v>941.730401395032</v>
      </c>
      <c r="BG1783" s="62">
        <f t="shared" si="2928"/>
        <v>734.4635734477406</v>
      </c>
      <c r="BH1783" s="62">
        <f t="shared" si="2928"/>
        <v>552.358844595753</v>
      </c>
      <c r="BI1783" s="62">
        <f t="shared" si="2928"/>
        <v>395.62589899819682</v>
      </c>
      <c r="BJ1783" s="62">
        <f t="shared" si="2928"/>
        <v>264.47616818219228</v>
      </c>
      <c r="BK1783" s="62">
        <f t="shared" si="2928"/>
        <v>159.12284560425226</v>
      </c>
      <c r="BL1783" s="62">
        <f t="shared" si="2928"/>
        <v>79.780901333027316</v>
      </c>
      <c r="BM1783" s="62">
        <f t="shared" si="2928"/>
        <v>26.667096854406736</v>
      </c>
      <c r="BN1783" s="62">
        <f t="shared" si="2928"/>
        <v>-4.4444448121794267E-12</v>
      </c>
      <c r="BO1783" s="62">
        <f t="shared" si="2928"/>
        <v>-4.4814818522809217E-12</v>
      </c>
      <c r="BP1783" s="62">
        <f t="shared" si="2928"/>
        <v>-4.5188275343832624E-12</v>
      </c>
      <c r="BQ1783" s="62">
        <f t="shared" si="2928"/>
        <v>-4.5564844305031233E-12</v>
      </c>
      <c r="BR1783" s="62">
        <f t="shared" si="2928"/>
        <v>-4.5944551340906497E-12</v>
      </c>
      <c r="BS1783" s="62">
        <f t="shared" si="2928"/>
        <v>-4.632742260208072E-12</v>
      </c>
      <c r="BT1783" s="62">
        <f t="shared" si="2928"/>
        <v>-4.6713484457098057E-12</v>
      </c>
      <c r="BU1783" s="62">
        <f t="shared" si="2928"/>
        <v>-4.710276349424054E-12</v>
      </c>
      <c r="BV1783" s="62">
        <f t="shared" si="2928"/>
        <v>-4.7495286523359208E-12</v>
      </c>
      <c r="BW1783" s="62">
        <f t="shared" si="2928"/>
        <v>-4.7891080577720534E-12</v>
      </c>
      <c r="BX1783" s="62">
        <f t="shared" si="2928"/>
        <v>-4.8290172915868203E-12</v>
      </c>
      <c r="BY1783" s="62">
        <f t="shared" si="2928"/>
        <v>-4.869259102350044E-12</v>
      </c>
      <c r="BZ1783" s="62">
        <f t="shared" si="2928"/>
        <v>-4.9098362615362945E-12</v>
      </c>
      <c r="CA1783" s="62">
        <f t="shared" si="2928"/>
        <v>-4.9507515637157634E-12</v>
      </c>
      <c r="CB1783" s="62">
        <f t="shared" si="2928"/>
        <v>-4.9920078267467278E-12</v>
      </c>
      <c r="CC1783" s="62">
        <f t="shared" si="2928"/>
        <v>-5.0336078919696171E-12</v>
      </c>
      <c r="CD1783" s="62">
        <f t="shared" si="2928"/>
        <v>-5.0755546244026976E-12</v>
      </c>
      <c r="CE1783" s="62">
        <f t="shared" si="2928"/>
        <v>-5.117850912939387E-12</v>
      </c>
      <c r="CF1783" s="62">
        <f t="shared" ref="CF1783:CL1792" si="2929">CE1787</f>
        <v>-5.1604996705472156E-12</v>
      </c>
      <c r="CG1783" s="62">
        <f t="shared" si="2929"/>
        <v>-5.203503834468442E-12</v>
      </c>
      <c r="CH1783" s="62">
        <f t="shared" si="2929"/>
        <v>-5.2468663664223456E-12</v>
      </c>
      <c r="CI1783" s="62">
        <f t="shared" si="2929"/>
        <v>-5.2905902528091984E-12</v>
      </c>
      <c r="CJ1783" s="62">
        <f t="shared" si="2929"/>
        <v>-5.334678504915942E-12</v>
      </c>
      <c r="CK1783" s="62">
        <f t="shared" si="2929"/>
        <v>-5.3791341591235747E-12</v>
      </c>
      <c r="CL1783" s="62">
        <f t="shared" si="2929"/>
        <v>-5.4239602771162713E-12</v>
      </c>
      <c r="CO1783" s="62">
        <f t="shared" ref="CO1783:DK1792" si="2930">CN1787</f>
        <v>0</v>
      </c>
      <c r="CP1783" s="62">
        <f t="shared" si="2930"/>
        <v>0</v>
      </c>
      <c r="CQ1783" s="62">
        <f t="shared" si="2930"/>
        <v>0</v>
      </c>
      <c r="CR1783" s="62">
        <f t="shared" si="2930"/>
        <v>0</v>
      </c>
      <c r="CS1783" s="62">
        <f t="shared" si="2930"/>
        <v>0</v>
      </c>
      <c r="CT1783" s="62">
        <f t="shared" si="2930"/>
        <v>0</v>
      </c>
      <c r="CU1783" s="62">
        <f t="shared" si="2930"/>
        <v>0</v>
      </c>
      <c r="CV1783" s="62">
        <f t="shared" si="2930"/>
        <v>0</v>
      </c>
      <c r="CW1783" s="62">
        <f t="shared" si="2930"/>
        <v>0</v>
      </c>
      <c r="CX1783" s="62">
        <f t="shared" si="2930"/>
        <v>0</v>
      </c>
      <c r="CY1783" s="62">
        <f t="shared" si="2930"/>
        <v>0</v>
      </c>
      <c r="CZ1783" s="62">
        <f t="shared" si="2930"/>
        <v>0</v>
      </c>
      <c r="DA1783" s="62">
        <f t="shared" si="2930"/>
        <v>0</v>
      </c>
      <c r="DB1783" s="62">
        <f t="shared" si="2930"/>
        <v>0</v>
      </c>
      <c r="DC1783" s="62">
        <f t="shared" si="2930"/>
        <v>0</v>
      </c>
      <c r="DD1783" s="62">
        <f t="shared" si="2930"/>
        <v>0</v>
      </c>
      <c r="DE1783" s="62">
        <f t="shared" si="2930"/>
        <v>0</v>
      </c>
      <c r="DF1783" s="62">
        <f t="shared" si="2930"/>
        <v>0</v>
      </c>
      <c r="DG1783" s="62">
        <f t="shared" si="2930"/>
        <v>0</v>
      </c>
      <c r="DH1783" s="62">
        <f t="shared" si="2930"/>
        <v>0</v>
      </c>
      <c r="DI1783" s="62">
        <f t="shared" si="2930"/>
        <v>0</v>
      </c>
      <c r="DJ1783" s="62">
        <f t="shared" si="2930"/>
        <v>0</v>
      </c>
      <c r="DK1783" s="62">
        <f t="shared" si="2930"/>
        <v>0</v>
      </c>
      <c r="DL1783" s="62">
        <f t="shared" ref="DL1783:DL1792" si="2931">DK1787</f>
        <v>0</v>
      </c>
    </row>
    <row r="1784" spans="1:116" x14ac:dyDescent="0.4">
      <c r="B1784" t="str">
        <f>E1784</f>
        <v>1784 DAMORT-F</v>
      </c>
      <c r="C1784" t="s">
        <v>236</v>
      </c>
      <c r="D1784" t="s">
        <v>426</v>
      </c>
      <c r="E1784" t="str">
        <f t="shared" si="2925"/>
        <v>1784 DAMORT-F</v>
      </c>
      <c r="G1784" s="158" t="str">
        <f>"New borrowing - "&amp;SUBSTITUTE(G1776,":","")</f>
        <v>New borrowing - Simple amortizing debt</v>
      </c>
      <c r="K1784" s="23">
        <v>10000</v>
      </c>
      <c r="L1784" s="23">
        <v>0</v>
      </c>
      <c r="M1784" s="23">
        <v>0</v>
      </c>
      <c r="N1784" s="23">
        <v>0</v>
      </c>
      <c r="O1784" s="23">
        <v>0</v>
      </c>
      <c r="P1784" s="23">
        <v>0</v>
      </c>
      <c r="R1784"/>
      <c r="S1784" s="147" cm="1">
        <f t="array" ref="S1784">IFERROR(INDEX($K:$Q,ROW(),MATCH(S$3,$K$2:$Q$2,0))/12,0)</f>
        <v>833.33333333333337</v>
      </c>
      <c r="T1784" s="147" cm="1">
        <f t="array" ref="T1784">IFERROR(INDEX($K:$Q,ROW(),MATCH(T$3,$K$2:$Q$2,0))/12,0)</f>
        <v>833.33333333333337</v>
      </c>
      <c r="U1784" s="147" cm="1">
        <f t="array" ref="U1784">IFERROR(INDEX($K:$Q,ROW(),MATCH(U$3,$K$2:$Q$2,0))/12,0)</f>
        <v>833.33333333333337</v>
      </c>
      <c r="V1784" s="147" cm="1">
        <f t="array" ref="V1784">IFERROR(INDEX($K:$Q,ROW(),MATCH(V$3,$K$2:$Q$2,0))/12,0)</f>
        <v>833.33333333333337</v>
      </c>
      <c r="W1784" s="147" cm="1">
        <f t="array" ref="W1784">IFERROR(INDEX($K:$Q,ROW(),MATCH(W$3,$K$2:$Q$2,0))/12,0)</f>
        <v>833.33333333333337</v>
      </c>
      <c r="X1784" s="147" cm="1">
        <f t="array" ref="X1784">IFERROR(INDEX($K:$Q,ROW(),MATCH(X$3,$K$2:$Q$2,0))/12,0)</f>
        <v>833.33333333333337</v>
      </c>
      <c r="Y1784" s="147" cm="1">
        <f t="array" ref="Y1784">IFERROR(INDEX($K:$Q,ROW(),MATCH(Y$3,$K$2:$Q$2,0))/12,0)</f>
        <v>833.33333333333337</v>
      </c>
      <c r="Z1784" s="147" cm="1">
        <f t="array" ref="Z1784">IFERROR(INDEX($K:$Q,ROW(),MATCH(Z$3,$K$2:$Q$2,0))/12,0)</f>
        <v>833.33333333333337</v>
      </c>
      <c r="AA1784" s="147" cm="1">
        <f t="array" ref="AA1784">IFERROR(INDEX($K:$Q,ROW(),MATCH(AA$3,$K$2:$Q$2,0))/12,0)</f>
        <v>833.33333333333337</v>
      </c>
      <c r="AB1784" s="147" cm="1">
        <f t="array" ref="AB1784">IFERROR(INDEX($K:$Q,ROW(),MATCH(AB$3,$K$2:$Q$2,0))/12,0)</f>
        <v>833.33333333333337</v>
      </c>
      <c r="AC1784" s="147" cm="1">
        <f t="array" ref="AC1784">IFERROR(INDEX($K:$Q,ROW(),MATCH(AC$3,$K$2:$Q$2,0))/12,0)</f>
        <v>833.33333333333337</v>
      </c>
      <c r="AD1784" s="147" cm="1">
        <f t="array" ref="AD1784">IFERROR(INDEX($K:$Q,ROW(),MATCH(AD$3,$K$2:$Q$2,0))/12,0)</f>
        <v>833.33333333333337</v>
      </c>
      <c r="AE1784" s="147" cm="1">
        <f t="array" ref="AE1784">IFERROR(INDEX($K:$Q,ROW(),MATCH(AE$3,$K$2:$Q$2,0))/12,0)</f>
        <v>0</v>
      </c>
      <c r="AF1784" s="147" cm="1">
        <f t="array" ref="AF1784">IFERROR(INDEX($K:$Q,ROW(),MATCH(AF$3,$K$2:$Q$2,0))/12,0)</f>
        <v>0</v>
      </c>
      <c r="AG1784" s="147" cm="1">
        <f t="array" ref="AG1784">IFERROR(INDEX($K:$Q,ROW(),MATCH(AG$3,$K$2:$Q$2,0))/12,0)</f>
        <v>0</v>
      </c>
      <c r="AH1784" s="147" cm="1">
        <f t="array" ref="AH1784">IFERROR(INDEX($K:$Q,ROW(),MATCH(AH$3,$K$2:$Q$2,0))/12,0)</f>
        <v>0</v>
      </c>
      <c r="AI1784" s="147" cm="1">
        <f t="array" ref="AI1784">IFERROR(INDEX($K:$Q,ROW(),MATCH(AI$3,$K$2:$Q$2,0))/12,0)</f>
        <v>0</v>
      </c>
      <c r="AJ1784" s="147" cm="1">
        <f t="array" ref="AJ1784">IFERROR(INDEX($K:$Q,ROW(),MATCH(AJ$3,$K$2:$Q$2,0))/12,0)</f>
        <v>0</v>
      </c>
      <c r="AK1784" s="147" cm="1">
        <f t="array" ref="AK1784">IFERROR(INDEX($K:$Q,ROW(),MATCH(AK$3,$K$2:$Q$2,0))/12,0)</f>
        <v>0</v>
      </c>
      <c r="AL1784" s="147" cm="1">
        <f t="array" ref="AL1784">IFERROR(INDEX($K:$Q,ROW(),MATCH(AL$3,$K$2:$Q$2,0))/12,0)</f>
        <v>0</v>
      </c>
      <c r="AM1784" s="147" cm="1">
        <f t="array" ref="AM1784">IFERROR(INDEX($K:$Q,ROW(),MATCH(AM$3,$K$2:$Q$2,0))/12,0)</f>
        <v>0</v>
      </c>
      <c r="AN1784" s="147" cm="1">
        <f t="array" ref="AN1784">IFERROR(INDEX($K:$Q,ROW(),MATCH(AN$3,$K$2:$Q$2,0))/12,0)</f>
        <v>0</v>
      </c>
      <c r="AO1784" s="147" cm="1">
        <f t="array" ref="AO1784">IFERROR(INDEX($K:$Q,ROW(),MATCH(AO$3,$K$2:$Q$2,0))/12,0)</f>
        <v>0</v>
      </c>
      <c r="AP1784" s="147" cm="1">
        <f t="array" ref="AP1784">IFERROR(INDEX($K:$Q,ROW(),MATCH(AP$3,$K$2:$Q$2,0))/12,0)</f>
        <v>0</v>
      </c>
      <c r="AQ1784" s="147" cm="1">
        <f t="array" ref="AQ1784">IFERROR(INDEX($K:$Q,ROW(),MATCH(AQ$3,$K$2:$Q$2,0))/12,0)</f>
        <v>0</v>
      </c>
      <c r="AR1784" s="147" cm="1">
        <f t="array" ref="AR1784">IFERROR(INDEX($K:$Q,ROW(),MATCH(AR$3,$K$2:$Q$2,0))/12,0)</f>
        <v>0</v>
      </c>
      <c r="AS1784" s="147" cm="1">
        <f t="array" ref="AS1784">IFERROR(INDEX($K:$Q,ROW(),MATCH(AS$3,$K$2:$Q$2,0))/12,0)</f>
        <v>0</v>
      </c>
      <c r="AT1784" s="147" cm="1">
        <f t="array" ref="AT1784">IFERROR(INDEX($K:$Q,ROW(),MATCH(AT$3,$K$2:$Q$2,0))/12,0)</f>
        <v>0</v>
      </c>
      <c r="AU1784" s="147" cm="1">
        <f t="array" ref="AU1784">IFERROR(INDEX($K:$Q,ROW(),MATCH(AU$3,$K$2:$Q$2,0))/12,0)</f>
        <v>0</v>
      </c>
      <c r="AV1784" s="147" cm="1">
        <f t="array" ref="AV1784">IFERROR(INDEX($K:$Q,ROW(),MATCH(AV$3,$K$2:$Q$2,0))/12,0)</f>
        <v>0</v>
      </c>
      <c r="AW1784" s="147" cm="1">
        <f t="array" ref="AW1784">IFERROR(INDEX($K:$Q,ROW(),MATCH(AW$3,$K$2:$Q$2,0))/12,0)</f>
        <v>0</v>
      </c>
      <c r="AX1784" s="147" cm="1">
        <f t="array" ref="AX1784">IFERROR(INDEX($K:$Q,ROW(),MATCH(AX$3,$K$2:$Q$2,0))/12,0)</f>
        <v>0</v>
      </c>
      <c r="AY1784" s="147" cm="1">
        <f t="array" ref="AY1784">IFERROR(INDEX($K:$Q,ROW(),MATCH(AY$3,$K$2:$Q$2,0))/12,0)</f>
        <v>0</v>
      </c>
      <c r="AZ1784" s="147" cm="1">
        <f t="array" ref="AZ1784">IFERROR(INDEX($K:$Q,ROW(),MATCH(AZ$3,$K$2:$Q$2,0))/12,0)</f>
        <v>0</v>
      </c>
      <c r="BA1784" s="147" cm="1">
        <f t="array" ref="BA1784">IFERROR(INDEX($K:$Q,ROW(),MATCH(BA$3,$K$2:$Q$2,0))/12,0)</f>
        <v>0</v>
      </c>
      <c r="BB1784" s="147" cm="1">
        <f t="array" ref="BB1784">IFERROR(INDEX($K:$Q,ROW(),MATCH(BB$3,$K$2:$Q$2,0))/12,0)</f>
        <v>0</v>
      </c>
      <c r="BC1784" s="147" cm="1">
        <f t="array" ref="BC1784">IFERROR(INDEX($K:$Q,ROW(),MATCH(BC$3,$K$2:$Q$2,0))/12,0)</f>
        <v>0</v>
      </c>
      <c r="BD1784" s="147" cm="1">
        <f t="array" ref="BD1784">IFERROR(INDEX($K:$Q,ROW(),MATCH(BD$3,$K$2:$Q$2,0))/12,0)</f>
        <v>0</v>
      </c>
      <c r="BE1784" s="147" cm="1">
        <f t="array" ref="BE1784">IFERROR(INDEX($K:$Q,ROW(),MATCH(BE$3,$K$2:$Q$2,0))/12,0)</f>
        <v>0</v>
      </c>
      <c r="BF1784" s="147" cm="1">
        <f t="array" ref="BF1784">IFERROR(INDEX($K:$Q,ROW(),MATCH(BF$3,$K$2:$Q$2,0))/12,0)</f>
        <v>0</v>
      </c>
      <c r="BG1784" s="147" cm="1">
        <f t="array" ref="BG1784">IFERROR(INDEX($K:$Q,ROW(),MATCH(BG$3,$K$2:$Q$2,0))/12,0)</f>
        <v>0</v>
      </c>
      <c r="BH1784" s="147" cm="1">
        <f t="array" ref="BH1784">IFERROR(INDEX($K:$Q,ROW(),MATCH(BH$3,$K$2:$Q$2,0))/12,0)</f>
        <v>0</v>
      </c>
      <c r="BI1784" s="147" cm="1">
        <f t="array" ref="BI1784">IFERROR(INDEX($K:$Q,ROW(),MATCH(BI$3,$K$2:$Q$2,0))/12,0)</f>
        <v>0</v>
      </c>
      <c r="BJ1784" s="147" cm="1">
        <f t="array" ref="BJ1784">IFERROR(INDEX($K:$Q,ROW(),MATCH(BJ$3,$K$2:$Q$2,0))/12,0)</f>
        <v>0</v>
      </c>
      <c r="BK1784" s="147" cm="1">
        <f t="array" ref="BK1784">IFERROR(INDEX($K:$Q,ROW(),MATCH(BK$3,$K$2:$Q$2,0))/12,0)</f>
        <v>0</v>
      </c>
      <c r="BL1784" s="147" cm="1">
        <f t="array" ref="BL1784">IFERROR(INDEX($K:$Q,ROW(),MATCH(BL$3,$K$2:$Q$2,0))/12,0)</f>
        <v>0</v>
      </c>
      <c r="BM1784" s="147" cm="1">
        <f t="array" ref="BM1784">IFERROR(INDEX($K:$Q,ROW(),MATCH(BM$3,$K$2:$Q$2,0))/12,0)</f>
        <v>0</v>
      </c>
      <c r="BN1784" s="147" cm="1">
        <f t="array" ref="BN1784">IFERROR(INDEX($K:$Q,ROW(),MATCH(BN$3,$K$2:$Q$2,0))/12,0)</f>
        <v>0</v>
      </c>
      <c r="BO1784" s="147" cm="1">
        <f t="array" ref="BO1784">IFERROR(INDEX($K:$Q,ROW(),MATCH(BO$3,$K$2:$Q$2,0))/12,0)</f>
        <v>0</v>
      </c>
      <c r="BP1784" s="147" cm="1">
        <f t="array" ref="BP1784">IFERROR(INDEX($K:$Q,ROW(),MATCH(BP$3,$K$2:$Q$2,0))/12,0)</f>
        <v>0</v>
      </c>
      <c r="BQ1784" s="147" cm="1">
        <f t="array" ref="BQ1784">IFERROR(INDEX($K:$Q,ROW(),MATCH(BQ$3,$K$2:$Q$2,0))/12,0)</f>
        <v>0</v>
      </c>
      <c r="BR1784" s="147" cm="1">
        <f t="array" ref="BR1784">IFERROR(INDEX($K:$Q,ROW(),MATCH(BR$3,$K$2:$Q$2,0))/12,0)</f>
        <v>0</v>
      </c>
      <c r="BS1784" s="147" cm="1">
        <f t="array" ref="BS1784">IFERROR(INDEX($K:$Q,ROW(),MATCH(BS$3,$K$2:$Q$2,0))/12,0)</f>
        <v>0</v>
      </c>
      <c r="BT1784" s="147" cm="1">
        <f t="array" ref="BT1784">IFERROR(INDEX($K:$Q,ROW(),MATCH(BT$3,$K$2:$Q$2,0))/12,0)</f>
        <v>0</v>
      </c>
      <c r="BU1784" s="147" cm="1">
        <f t="array" ref="BU1784">IFERROR(INDEX($K:$Q,ROW(),MATCH(BU$3,$K$2:$Q$2,0))/12,0)</f>
        <v>0</v>
      </c>
      <c r="BV1784" s="147" cm="1">
        <f t="array" ref="BV1784">IFERROR(INDEX($K:$Q,ROW(),MATCH(BV$3,$K$2:$Q$2,0))/12,0)</f>
        <v>0</v>
      </c>
      <c r="BW1784" s="147" cm="1">
        <f t="array" ref="BW1784">IFERROR(INDEX($K:$Q,ROW(),MATCH(BW$3,$K$2:$Q$2,0))/12,0)</f>
        <v>0</v>
      </c>
      <c r="BX1784" s="147" cm="1">
        <f t="array" ref="BX1784">IFERROR(INDEX($K:$Q,ROW(),MATCH(BX$3,$K$2:$Q$2,0))/12,0)</f>
        <v>0</v>
      </c>
      <c r="BY1784" s="147" cm="1">
        <f t="array" ref="BY1784">IFERROR(INDEX($K:$Q,ROW(),MATCH(BY$3,$K$2:$Q$2,0))/12,0)</f>
        <v>0</v>
      </c>
      <c r="BZ1784" s="147" cm="1">
        <f t="array" ref="BZ1784">IFERROR(INDEX($K:$Q,ROW(),MATCH(BZ$3,$K$2:$Q$2,0))/12,0)</f>
        <v>0</v>
      </c>
      <c r="CA1784" s="147" cm="1">
        <f t="array" ref="CA1784">IFERROR(INDEX($K:$Q,ROW(),MATCH(CA$3,$K$2:$Q$2,0))/12,0)</f>
        <v>0</v>
      </c>
      <c r="CB1784" s="147" cm="1">
        <f t="array" ref="CB1784">IFERROR(INDEX($K:$Q,ROW(),MATCH(CB$3,$K$2:$Q$2,0))/12,0)</f>
        <v>0</v>
      </c>
      <c r="CC1784" s="147" cm="1">
        <f t="array" ref="CC1784">IFERROR(INDEX($K:$Q,ROW(),MATCH(CC$3,$K$2:$Q$2,0))/12,0)</f>
        <v>0</v>
      </c>
      <c r="CD1784" s="147" cm="1">
        <f t="array" ref="CD1784">IFERROR(INDEX($K:$Q,ROW(),MATCH(CD$3,$K$2:$Q$2,0))/12,0)</f>
        <v>0</v>
      </c>
      <c r="CE1784" s="147" cm="1">
        <f t="array" ref="CE1784">IFERROR(INDEX($K:$Q,ROW(),MATCH(CE$3,$K$2:$Q$2,0))/12,0)</f>
        <v>0</v>
      </c>
      <c r="CF1784" s="147" cm="1">
        <f t="array" ref="CF1784">IFERROR(INDEX($K:$Q,ROW(),MATCH(CF$3,$K$2:$Q$2,0))/12,0)</f>
        <v>0</v>
      </c>
      <c r="CG1784" s="147" cm="1">
        <f t="array" ref="CG1784">IFERROR(INDEX($K:$Q,ROW(),MATCH(CG$3,$K$2:$Q$2,0))/12,0)</f>
        <v>0</v>
      </c>
      <c r="CH1784" s="147" cm="1">
        <f t="array" ref="CH1784">IFERROR(INDEX($K:$Q,ROW(),MATCH(CH$3,$K$2:$Q$2,0))/12,0)</f>
        <v>0</v>
      </c>
      <c r="CI1784" s="147" cm="1">
        <f t="array" ref="CI1784">IFERROR(INDEX($K:$Q,ROW(),MATCH(CI$3,$K$2:$Q$2,0))/12,0)</f>
        <v>0</v>
      </c>
      <c r="CJ1784" s="147" cm="1">
        <f t="array" ref="CJ1784">IFERROR(INDEX($K:$Q,ROW(),MATCH(CJ$3,$K$2:$Q$2,0))/12,0)</f>
        <v>0</v>
      </c>
      <c r="CK1784" s="147" cm="1">
        <f t="array" ref="CK1784">IFERROR(INDEX($K:$Q,ROW(),MATCH(CK$3,$K$2:$Q$2,0))/12,0)</f>
        <v>0</v>
      </c>
      <c r="CL1784" s="147" cm="1">
        <f t="array" ref="CL1784">IFERROR(INDEX($K:$Q,ROW(),MATCH(CL$3,$K$2:$Q$2,0))/12,0)</f>
        <v>0</v>
      </c>
      <c r="CO1784" s="147" cm="1">
        <f t="array" ref="CO1784">IFERROR(INDEX($K:$Q,ROW(),MATCH(CO$3,$K$2:$Q$2,0))/CO$5,0)</f>
        <v>0</v>
      </c>
      <c r="CP1784" s="147" cm="1">
        <f t="array" ref="CP1784">IFERROR(INDEX($K:$Q,ROW(),MATCH(CP$3,$K$2:$Q$2,0))/CP$5,0)</f>
        <v>0</v>
      </c>
      <c r="CQ1784" s="147" cm="1">
        <f t="array" ref="CQ1784">IFERROR(INDEX($K:$Q,ROW(),MATCH(CQ$3,$K$2:$Q$2,0))/CQ$5,0)</f>
        <v>0</v>
      </c>
      <c r="CR1784" s="147" cm="1">
        <f t="array" ref="CR1784">IFERROR(INDEX($K:$Q,ROW(),MATCH(CR$3,$K$2:$Q$2,0))/CR$5,0)</f>
        <v>0</v>
      </c>
      <c r="CS1784" s="147" cm="1">
        <f t="array" ref="CS1784">IFERROR(INDEX($K:$Q,ROW(),MATCH(CS$3,$K$2:$Q$2,0))/CS$5,0)</f>
        <v>0</v>
      </c>
      <c r="CT1784" s="147" cm="1">
        <f t="array" ref="CT1784">IFERROR(INDEX($K:$Q,ROW(),MATCH(CT$3,$K$2:$Q$2,0))/CT$5,0)</f>
        <v>0</v>
      </c>
      <c r="CU1784" s="147" cm="1">
        <f t="array" ref="CU1784">IFERROR(INDEX($K:$Q,ROW(),MATCH(CU$3,$K$2:$Q$2,0))/CU$5,0)</f>
        <v>0</v>
      </c>
      <c r="CV1784" s="147" cm="1">
        <f t="array" ref="CV1784">IFERROR(INDEX($K:$Q,ROW(),MATCH(CV$3,$K$2:$Q$2,0))/CV$5,0)</f>
        <v>0</v>
      </c>
      <c r="CW1784" s="147" cm="1">
        <f t="array" ref="CW1784">IFERROR(INDEX($K:$Q,ROW(),MATCH(CW$3,$K$2:$Q$2,0))/CW$5,0)</f>
        <v>0</v>
      </c>
      <c r="CX1784" s="147" cm="1">
        <f t="array" ref="CX1784">IFERROR(INDEX($K:$Q,ROW(),MATCH(CX$3,$K$2:$Q$2,0))/CX$5,0)</f>
        <v>0</v>
      </c>
      <c r="CY1784" s="147" cm="1">
        <f t="array" ref="CY1784">IFERROR(INDEX($K:$Q,ROW(),MATCH(CY$3,$K$2:$Q$2,0))/CL$5,0)</f>
        <v>0</v>
      </c>
      <c r="CZ1784" s="147" cm="1">
        <f t="array" ref="CZ1784">IFERROR(INDEX($K:$Q,ROW(),MATCH(CZ$3,$K$2:$Q$2,0))/CZ$5,0)</f>
        <v>0</v>
      </c>
      <c r="DA1784" s="147" cm="1">
        <f t="array" ref="DA1784">IFERROR(INDEX($K:$Q,ROW(),MATCH(DA$3,$K$2:$Q$2,0))/DA$5,0)</f>
        <v>0</v>
      </c>
      <c r="DB1784" s="147" cm="1">
        <f t="array" ref="DB1784">IFERROR(INDEX($K:$Q,ROW(),MATCH(DB$3,$K$2:$Q$2,0))/DB$5,0)</f>
        <v>0</v>
      </c>
      <c r="DC1784" s="147" cm="1">
        <f t="array" ref="DC1784">IFERROR(INDEX($K:$Q,ROW(),MATCH(DC$3,$K$2:$Q$2,0))/DC$5,0)</f>
        <v>0</v>
      </c>
      <c r="DD1784" s="147" cm="1">
        <f t="array" ref="DD1784">IFERROR(INDEX($K:$Q,ROW(),MATCH(DD$3,$K$2:$Q$2,0))/DD$5,0)</f>
        <v>0</v>
      </c>
      <c r="DE1784" s="147" cm="1">
        <f t="array" ref="DE1784">IFERROR(INDEX($K:$Q,ROW(),MATCH(DE$3,$K$2:$Q$2,0))/DE$5,0)</f>
        <v>0</v>
      </c>
      <c r="DF1784" s="147" cm="1">
        <f t="array" ref="DF1784">IFERROR(INDEX($K:$Q,ROW(),MATCH(DF$3,$K$2:$Q$2,0))/DF$5,0)</f>
        <v>0</v>
      </c>
      <c r="DG1784" s="147" cm="1">
        <f t="array" ref="DG1784">IFERROR(INDEX($K:$Q,ROW(),MATCH(DG$3,$K$2:$Q$2,0))/DG$5,0)</f>
        <v>0</v>
      </c>
      <c r="DH1784" s="147" cm="1">
        <f t="array" ref="DH1784">IFERROR(INDEX($K:$Q,ROW(),MATCH(DH$3,$K$2:$Q$2,0))/DH$5,0)</f>
        <v>0</v>
      </c>
      <c r="DI1784" s="147" cm="1">
        <f t="array" ref="DI1784">IFERROR(INDEX($K:$Q,ROW(),MATCH(DI$3,$K$2:$Q$2,0))/DI$5,0)</f>
        <v>0</v>
      </c>
      <c r="DJ1784" s="147" cm="1">
        <f t="array" ref="DJ1784">IFERROR(INDEX($K:$Q,ROW(),MATCH(DJ$3,$K$2:$Q$2,0))/DJ$5,0)</f>
        <v>0</v>
      </c>
      <c r="DK1784" s="147" cm="1">
        <f t="array" ref="DK1784">IFERROR(INDEX($K:$Q,ROW(),MATCH(DK$3,$K$2:$Q$2,0))/DK$5,0)</f>
        <v>0</v>
      </c>
      <c r="DL1784" s="147" cm="1">
        <f t="array" ref="DL1784">IFERROR(INDEX($K:$Q,ROW(),MATCH(DL$3,$K$2:$Q$2,0))/DL$5,0)</f>
        <v>0</v>
      </c>
    </row>
    <row r="1785" spans="1:116" x14ac:dyDescent="0.4">
      <c r="B1785" t="str">
        <f>E1785</f>
        <v>1785 DAMORT-F</v>
      </c>
      <c r="C1785" t="s">
        <v>236</v>
      </c>
      <c r="D1785" t="s">
        <v>426</v>
      </c>
      <c r="E1785" t="str">
        <f t="shared" si="2925"/>
        <v>1785 DAMORT-F</v>
      </c>
      <c r="G1785" s="158" t="str">
        <f>"Prepayment - "&amp;SUBSTITUTE(G1776,":","")</f>
        <v>Prepayment - Simple amortizing debt</v>
      </c>
      <c r="K1785" s="24">
        <f>SUMIF($3:$3,K$2,1785:1785)</f>
        <v>-10</v>
      </c>
      <c r="L1785" s="24">
        <f>SUMIF($3:$3,L$2,1785:1785)</f>
        <v>0</v>
      </c>
      <c r="M1785" s="24">
        <f>SUMIF($3:$3,M$2,1785:1785)</f>
        <v>0</v>
      </c>
      <c r="N1785" s="24">
        <f>SUMIF($3:$3,N$2,1785:1785)</f>
        <v>0</v>
      </c>
      <c r="O1785" s="24">
        <f>SUMIF($3:$3,O$2,1785:1785)</f>
        <v>0</v>
      </c>
      <c r="P1785" s="24">
        <f>SUMIF($3:$3,P$2,1785:1785)</f>
        <v>0</v>
      </c>
      <c r="R1785"/>
      <c r="S1785" s="74">
        <v>0</v>
      </c>
      <c r="T1785" s="133">
        <v>0</v>
      </c>
      <c r="U1785" s="133">
        <v>0</v>
      </c>
      <c r="V1785" s="74">
        <v>-10</v>
      </c>
      <c r="W1785" s="74">
        <v>0</v>
      </c>
      <c r="X1785" s="74">
        <v>0</v>
      </c>
      <c r="Y1785" s="74">
        <v>0</v>
      </c>
      <c r="Z1785" s="74">
        <v>0</v>
      </c>
      <c r="AA1785" s="74">
        <v>0</v>
      </c>
      <c r="AB1785" s="74">
        <v>0</v>
      </c>
      <c r="AC1785" s="74">
        <v>0</v>
      </c>
      <c r="AD1785" s="74">
        <v>0</v>
      </c>
      <c r="AE1785" s="74">
        <v>0</v>
      </c>
      <c r="AF1785" s="74">
        <v>0</v>
      </c>
      <c r="AG1785" s="74">
        <v>0</v>
      </c>
      <c r="AH1785" s="74">
        <v>0</v>
      </c>
      <c r="AI1785" s="74">
        <v>0</v>
      </c>
      <c r="AJ1785" s="74">
        <v>0</v>
      </c>
      <c r="AK1785" s="74">
        <v>0</v>
      </c>
      <c r="AL1785" s="74">
        <v>0</v>
      </c>
      <c r="AM1785" s="74">
        <v>0</v>
      </c>
      <c r="AN1785" s="74">
        <v>0</v>
      </c>
      <c r="AO1785" s="74">
        <v>0</v>
      </c>
      <c r="AP1785" s="74">
        <v>0</v>
      </c>
      <c r="AQ1785" s="74">
        <v>0</v>
      </c>
      <c r="AR1785" s="74">
        <v>0</v>
      </c>
      <c r="AS1785" s="74">
        <v>0</v>
      </c>
      <c r="AT1785" s="74">
        <v>0</v>
      </c>
      <c r="AU1785" s="74">
        <v>0</v>
      </c>
      <c r="AV1785" s="74">
        <v>0</v>
      </c>
      <c r="AW1785" s="74">
        <v>0</v>
      </c>
      <c r="AX1785" s="74">
        <v>0</v>
      </c>
      <c r="AY1785" s="74">
        <v>0</v>
      </c>
      <c r="AZ1785" s="74">
        <v>0</v>
      </c>
      <c r="BA1785" s="74">
        <v>0</v>
      </c>
      <c r="BB1785" s="74">
        <v>0</v>
      </c>
      <c r="BC1785" s="74">
        <v>0</v>
      </c>
      <c r="BD1785" s="74">
        <v>0</v>
      </c>
      <c r="BE1785" s="74">
        <v>0</v>
      </c>
      <c r="BF1785" s="74">
        <v>0</v>
      </c>
      <c r="BG1785" s="74">
        <v>0</v>
      </c>
      <c r="BH1785" s="74">
        <v>0</v>
      </c>
      <c r="BI1785" s="74">
        <v>0</v>
      </c>
      <c r="BJ1785" s="74">
        <v>0</v>
      </c>
      <c r="BK1785" s="74">
        <v>0</v>
      </c>
      <c r="BL1785" s="74">
        <v>0</v>
      </c>
      <c r="BM1785" s="74">
        <v>0</v>
      </c>
      <c r="BN1785" s="74">
        <v>0</v>
      </c>
      <c r="BO1785" s="74">
        <v>0</v>
      </c>
      <c r="BP1785" s="74">
        <v>0</v>
      </c>
      <c r="BQ1785" s="74">
        <v>0</v>
      </c>
      <c r="BR1785" s="74">
        <v>0</v>
      </c>
      <c r="BS1785" s="74">
        <v>0</v>
      </c>
      <c r="BT1785" s="74">
        <v>0</v>
      </c>
      <c r="BU1785" s="74">
        <v>0</v>
      </c>
      <c r="BV1785" s="74">
        <v>0</v>
      </c>
      <c r="BW1785" s="74">
        <v>0</v>
      </c>
      <c r="BX1785" s="74">
        <v>0</v>
      </c>
      <c r="BY1785" s="74">
        <v>0</v>
      </c>
      <c r="BZ1785" s="74">
        <v>0</v>
      </c>
      <c r="CA1785" s="74">
        <v>0</v>
      </c>
      <c r="CB1785" s="74">
        <v>0</v>
      </c>
      <c r="CC1785" s="74">
        <v>0</v>
      </c>
      <c r="CD1785" s="74">
        <v>0</v>
      </c>
      <c r="CE1785" s="74">
        <v>0</v>
      </c>
      <c r="CF1785" s="74">
        <v>0</v>
      </c>
      <c r="CG1785" s="74">
        <v>0</v>
      </c>
      <c r="CH1785" s="74">
        <v>0</v>
      </c>
      <c r="CI1785" s="74">
        <v>0</v>
      </c>
      <c r="CJ1785" s="74">
        <v>0</v>
      </c>
      <c r="CK1785" s="74">
        <v>0</v>
      </c>
      <c r="CL1785" s="74">
        <v>0</v>
      </c>
      <c r="CO1785" s="74">
        <v>0</v>
      </c>
      <c r="CP1785" s="74">
        <v>0</v>
      </c>
      <c r="CQ1785" s="74">
        <v>0</v>
      </c>
      <c r="CR1785" s="74">
        <v>0</v>
      </c>
      <c r="CS1785" s="74">
        <v>0</v>
      </c>
      <c r="CT1785" s="74">
        <v>0</v>
      </c>
      <c r="CU1785" s="74">
        <v>0</v>
      </c>
      <c r="CV1785" s="74">
        <v>0</v>
      </c>
      <c r="CW1785" s="74">
        <v>0</v>
      </c>
      <c r="CX1785" s="74">
        <v>0</v>
      </c>
      <c r="CY1785" s="74">
        <v>0</v>
      </c>
      <c r="CZ1785" s="74">
        <v>0</v>
      </c>
      <c r="DA1785" s="74">
        <v>0</v>
      </c>
      <c r="DB1785" s="74">
        <v>0</v>
      </c>
      <c r="DC1785" s="74">
        <v>0</v>
      </c>
      <c r="DD1785" s="74">
        <v>0</v>
      </c>
      <c r="DE1785" s="74">
        <v>0</v>
      </c>
      <c r="DF1785" s="74">
        <v>0</v>
      </c>
      <c r="DG1785" s="74">
        <v>0</v>
      </c>
      <c r="DH1785" s="74">
        <v>0</v>
      </c>
      <c r="DI1785" s="74">
        <v>0</v>
      </c>
      <c r="DJ1785" s="74">
        <v>0</v>
      </c>
      <c r="DK1785" s="74">
        <v>0</v>
      </c>
      <c r="DL1785" s="74">
        <v>0</v>
      </c>
    </row>
    <row r="1786" spans="1:116" x14ac:dyDescent="0.4">
      <c r="C1786" t="s">
        <v>236</v>
      </c>
      <c r="D1786" t="s">
        <v>426</v>
      </c>
      <c r="E1786" t="str">
        <f t="shared" si="2925"/>
        <v>1786 DAMORT-F</v>
      </c>
      <c r="G1786" s="158" t="str">
        <f>"Principal payments - "&amp;SUBSTITUTE(G1776,":","")</f>
        <v>Principal payments - Simple amortizing debt</v>
      </c>
      <c r="K1786" s="138">
        <f>SUMIF($3:$3,K$2,1786:1786)</f>
        <v>-1902.7563421015157</v>
      </c>
      <c r="L1786" s="138">
        <f>SUMIF($3:$3,L$2,1786:1786)</f>
        <v>-3504.4032029918862</v>
      </c>
      <c r="M1786" s="138">
        <f>SUMIF($3:$3,M$2,1786:1786)</f>
        <v>-3871.3600119282742</v>
      </c>
      <c r="N1786" s="138">
        <f>SUMIF($3:$3,N$2,1786:1786)</f>
        <v>-1711.4804429783276</v>
      </c>
      <c r="O1786" s="138">
        <f>SUMIF($3:$3,O$2,1786:1786)</f>
        <v>-4.692697114348419E-13</v>
      </c>
      <c r="P1786" s="138">
        <f>SUMIF($3:$3,P$2,1786:1786)</f>
        <v>-5.1840838237647649E-13</v>
      </c>
      <c r="R1786"/>
      <c r="S1786" s="62">
        <f t="shared" ref="S1786:AX1795" si="2932">S1793-S1789</f>
        <v>-43.878732077590954</v>
      </c>
      <c r="T1786" s="62">
        <f t="shared" si="2932"/>
        <v>-64.189266395324324</v>
      </c>
      <c r="U1786" s="62">
        <f t="shared" si="2932"/>
        <v>-84.669055165705487</v>
      </c>
      <c r="V1786" s="62">
        <f t="shared" si="2932"/>
        <v>-105.08017030390145</v>
      </c>
      <c r="W1786" s="62">
        <f t="shared" si="2932"/>
        <v>-125.90071660685408</v>
      </c>
      <c r="X1786" s="62">
        <f t="shared" si="2932"/>
        <v>-146.89476746233134</v>
      </c>
      <c r="Y1786" s="62">
        <f t="shared" si="2932"/>
        <v>-168.06376874160424</v>
      </c>
      <c r="Z1786" s="62">
        <f t="shared" si="2932"/>
        <v>-189.40917836487108</v>
      </c>
      <c r="AA1786" s="62">
        <f t="shared" si="2932"/>
        <v>-210.93246640166515</v>
      </c>
      <c r="AB1786" s="62">
        <f t="shared" si="2932"/>
        <v>-232.63511517209918</v>
      </c>
      <c r="AC1786" s="62">
        <f t="shared" si="2932"/>
        <v>-254.51861934895345</v>
      </c>
      <c r="AD1786" s="62">
        <f t="shared" si="2932"/>
        <v>-276.58448606061489</v>
      </c>
      <c r="AE1786" s="62">
        <f t="shared" si="2932"/>
        <v>-278.8893567777867</v>
      </c>
      <c r="AF1786" s="62">
        <f t="shared" si="2932"/>
        <v>-281.21343475093488</v>
      </c>
      <c r="AG1786" s="62">
        <f t="shared" si="2932"/>
        <v>-283.55688004052604</v>
      </c>
      <c r="AH1786" s="62">
        <f t="shared" si="2932"/>
        <v>-285.91985404086375</v>
      </c>
      <c r="AI1786" s="62">
        <f t="shared" si="2932"/>
        <v>-288.30251949120429</v>
      </c>
      <c r="AJ1786" s="62">
        <f t="shared" si="2932"/>
        <v>-290.70504048696432</v>
      </c>
      <c r="AK1786" s="62">
        <f t="shared" si="2932"/>
        <v>-293.12758249102234</v>
      </c>
      <c r="AL1786" s="62">
        <f t="shared" si="2932"/>
        <v>-295.57031234511419</v>
      </c>
      <c r="AM1786" s="62">
        <f t="shared" si="2932"/>
        <v>-298.03339828132346</v>
      </c>
      <c r="AN1786" s="62">
        <f t="shared" si="2932"/>
        <v>-300.51700993366785</v>
      </c>
      <c r="AO1786" s="62">
        <f t="shared" si="2932"/>
        <v>-303.02131834978172</v>
      </c>
      <c r="AP1786" s="62">
        <f t="shared" si="2932"/>
        <v>-305.54649600269659</v>
      </c>
      <c r="AQ1786" s="62">
        <f t="shared" si="2932"/>
        <v>-308.09271680271905</v>
      </c>
      <c r="AR1786" s="62">
        <f t="shared" si="2932"/>
        <v>-310.66015610940838</v>
      </c>
      <c r="AS1786" s="62">
        <f t="shared" si="2932"/>
        <v>-313.24899074365345</v>
      </c>
      <c r="AT1786" s="62">
        <f t="shared" si="2932"/>
        <v>-315.85939899985055</v>
      </c>
      <c r="AU1786" s="62">
        <f t="shared" si="2932"/>
        <v>-318.49156065818266</v>
      </c>
      <c r="AV1786" s="62">
        <f t="shared" si="2932"/>
        <v>-321.14565699700086</v>
      </c>
      <c r="AW1786" s="62">
        <f t="shared" si="2932"/>
        <v>-323.82187080530917</v>
      </c>
      <c r="AX1786" s="62">
        <f t="shared" si="2932"/>
        <v>-326.52038639535346</v>
      </c>
      <c r="AY1786" s="62">
        <f t="shared" ref="AY1786:CD1795" si="2933">AY1793-AY1789</f>
        <v>-329.24138961531474</v>
      </c>
      <c r="AZ1786" s="62">
        <f t="shared" si="2933"/>
        <v>-331.98506786210902</v>
      </c>
      <c r="BA1786" s="62">
        <f t="shared" si="2933"/>
        <v>-334.75161009429326</v>
      </c>
      <c r="BB1786" s="62">
        <f t="shared" si="2933"/>
        <v>-337.54120684507905</v>
      </c>
      <c r="BC1786" s="62">
        <f t="shared" si="2933"/>
        <v>-281.19754038008597</v>
      </c>
      <c r="BD1786" s="62">
        <f t="shared" si="2933"/>
        <v>-256.65153055505544</v>
      </c>
      <c r="BE1786" s="62">
        <f t="shared" si="2933"/>
        <v>-231.90097064814967</v>
      </c>
      <c r="BF1786" s="62">
        <f t="shared" si="2933"/>
        <v>-207.26682794729138</v>
      </c>
      <c r="BG1786" s="62">
        <f t="shared" si="2933"/>
        <v>-182.10472885198755</v>
      </c>
      <c r="BH1786" s="62">
        <f t="shared" si="2933"/>
        <v>-156.73294559755618</v>
      </c>
      <c r="BI1786" s="62">
        <f t="shared" si="2933"/>
        <v>-131.14973081600456</v>
      </c>
      <c r="BJ1786" s="62">
        <f t="shared" si="2933"/>
        <v>-105.35332257794002</v>
      </c>
      <c r="BK1786" s="62">
        <f t="shared" si="2933"/>
        <v>-79.341944271224946</v>
      </c>
      <c r="BL1786" s="62">
        <f t="shared" si="2933"/>
        <v>-53.11380447862058</v>
      </c>
      <c r="BM1786" s="62">
        <f t="shared" si="2933"/>
        <v>-26.667096854411181</v>
      </c>
      <c r="BN1786" s="62">
        <f t="shared" si="2933"/>
        <v>-3.7037040101495225E-14</v>
      </c>
      <c r="BO1786" s="62">
        <f t="shared" si="2933"/>
        <v>-3.7345682102341015E-14</v>
      </c>
      <c r="BP1786" s="62">
        <f t="shared" si="2933"/>
        <v>-3.7656896119860521E-14</v>
      </c>
      <c r="BQ1786" s="62">
        <f t="shared" si="2933"/>
        <v>-3.7970703587526027E-14</v>
      </c>
      <c r="BR1786" s="62">
        <f t="shared" si="2933"/>
        <v>-3.8287126117422085E-14</v>
      </c>
      <c r="BS1786" s="62">
        <f t="shared" si="2933"/>
        <v>-3.8606185501733936E-14</v>
      </c>
      <c r="BT1786" s="62">
        <f t="shared" si="2933"/>
        <v>-3.8927903714248387E-14</v>
      </c>
      <c r="BU1786" s="62">
        <f t="shared" si="2933"/>
        <v>-3.925230291186712E-14</v>
      </c>
      <c r="BV1786" s="62">
        <f t="shared" si="2933"/>
        <v>-3.9579405436132669E-14</v>
      </c>
      <c r="BW1786" s="62">
        <f t="shared" si="2933"/>
        <v>-3.9909233814767113E-14</v>
      </c>
      <c r="BX1786" s="62">
        <f t="shared" si="2933"/>
        <v>-4.0241810763223503E-14</v>
      </c>
      <c r="BY1786" s="62">
        <f t="shared" si="2933"/>
        <v>-4.0577159186250365E-14</v>
      </c>
      <c r="BZ1786" s="62">
        <f t="shared" si="2933"/>
        <v>-4.0915302179469123E-14</v>
      </c>
      <c r="CA1786" s="62">
        <f t="shared" si="2933"/>
        <v>-4.1256263030964693E-14</v>
      </c>
      <c r="CB1786" s="62">
        <f t="shared" si="2933"/>
        <v>-4.16000652228894E-14</v>
      </c>
      <c r="CC1786" s="62">
        <f t="shared" si="2933"/>
        <v>-4.1946732433080146E-14</v>
      </c>
      <c r="CD1786" s="62">
        <f t="shared" si="2933"/>
        <v>-4.2296288536689147E-14</v>
      </c>
      <c r="CE1786" s="62">
        <f t="shared" ref="CE1786:CL1795" si="2934">CE1793-CE1789</f>
        <v>-4.2648757607828223E-14</v>
      </c>
      <c r="CF1786" s="62">
        <f t="shared" si="2934"/>
        <v>-4.30041639212268E-14</v>
      </c>
      <c r="CG1786" s="62">
        <f t="shared" si="2934"/>
        <v>-4.3362531953903686E-14</v>
      </c>
      <c r="CH1786" s="62">
        <f t="shared" si="2934"/>
        <v>-4.3723886386852879E-14</v>
      </c>
      <c r="CI1786" s="62">
        <f t="shared" si="2934"/>
        <v>-4.4088252106743316E-14</v>
      </c>
      <c r="CJ1786" s="62">
        <f t="shared" si="2934"/>
        <v>-4.4455654207632848E-14</v>
      </c>
      <c r="CK1786" s="62">
        <f t="shared" si="2934"/>
        <v>-4.4826117992696456E-14</v>
      </c>
      <c r="CL1786" s="62">
        <f t="shared" si="2934"/>
        <v>-4.5199668975968926E-14</v>
      </c>
      <c r="CO1786" s="62">
        <f t="shared" ref="CO1786:DK1795" si="2935">CO1793-CO1789</f>
        <v>0</v>
      </c>
      <c r="CP1786" s="62">
        <f t="shared" si="2935"/>
        <v>0</v>
      </c>
      <c r="CQ1786" s="62">
        <f t="shared" si="2935"/>
        <v>0</v>
      </c>
      <c r="CR1786" s="62">
        <f t="shared" si="2935"/>
        <v>0</v>
      </c>
      <c r="CS1786" s="62">
        <f t="shared" si="2935"/>
        <v>0</v>
      </c>
      <c r="CT1786" s="62">
        <f t="shared" si="2935"/>
        <v>0</v>
      </c>
      <c r="CU1786" s="62">
        <f t="shared" si="2935"/>
        <v>0</v>
      </c>
      <c r="CV1786" s="62">
        <f t="shared" si="2935"/>
        <v>0</v>
      </c>
      <c r="CW1786" s="62">
        <f t="shared" si="2935"/>
        <v>0</v>
      </c>
      <c r="CX1786" s="62">
        <f t="shared" si="2935"/>
        <v>0</v>
      </c>
      <c r="CY1786" s="62">
        <f t="shared" si="2935"/>
        <v>0</v>
      </c>
      <c r="CZ1786" s="62">
        <f t="shared" si="2935"/>
        <v>0</v>
      </c>
      <c r="DA1786" s="62">
        <f t="shared" si="2935"/>
        <v>0</v>
      </c>
      <c r="DB1786" s="62">
        <f t="shared" si="2935"/>
        <v>0</v>
      </c>
      <c r="DC1786" s="62">
        <f t="shared" si="2935"/>
        <v>0</v>
      </c>
      <c r="DD1786" s="62">
        <f t="shared" si="2935"/>
        <v>0</v>
      </c>
      <c r="DE1786" s="62">
        <f t="shared" si="2935"/>
        <v>0</v>
      </c>
      <c r="DF1786" s="62">
        <f t="shared" si="2935"/>
        <v>0</v>
      </c>
      <c r="DG1786" s="62">
        <f t="shared" si="2935"/>
        <v>0</v>
      </c>
      <c r="DH1786" s="62">
        <f t="shared" si="2935"/>
        <v>0</v>
      </c>
      <c r="DI1786" s="62">
        <f t="shared" si="2935"/>
        <v>0</v>
      </c>
      <c r="DJ1786" s="62">
        <f t="shared" si="2935"/>
        <v>0</v>
      </c>
      <c r="DK1786" s="62">
        <f t="shared" si="2935"/>
        <v>0</v>
      </c>
      <c r="DL1786" s="62">
        <f t="shared" ref="DL1786:DL1795" si="2936">DL1793-DL1789</f>
        <v>0</v>
      </c>
    </row>
    <row r="1787" spans="1:116" x14ac:dyDescent="0.4">
      <c r="A1787" s="98"/>
      <c r="C1787" t="s">
        <v>237</v>
      </c>
      <c r="D1787" t="s">
        <v>426</v>
      </c>
      <c r="E1787" t="str">
        <f t="shared" si="2925"/>
        <v>1787 DAMORT-F</v>
      </c>
      <c r="G1787" s="126" t="str">
        <f>"Debt - "&amp;SUBSTITUTE(G1776,":","")</f>
        <v>Debt - Simple amortizing debt</v>
      </c>
      <c r="I1787" s="74"/>
      <c r="J1787" s="74"/>
      <c r="K1787" s="33">
        <f>SUMIF($4:$4,K$2,1787:1787)</f>
        <v>9087.2436578984834</v>
      </c>
      <c r="L1787" s="33">
        <f>SUMIF($4:$4,L$2,1787:1787)</f>
        <v>5582.8404549065981</v>
      </c>
      <c r="M1787" s="33">
        <f>SUMIF($4:$4,M$2,1787:1787)</f>
        <v>1711.480442978323</v>
      </c>
      <c r="N1787" s="33">
        <f>SUMIF($4:$4,N$2,1787:1787)</f>
        <v>-4.4814818522809217E-12</v>
      </c>
      <c r="O1787" s="33">
        <f>SUMIF($4:$4,O$2,1787:1787)</f>
        <v>-4.9507515637157634E-12</v>
      </c>
      <c r="P1787" s="33">
        <f>SUMIF($4:$4,P$2,1787:1787)</f>
        <v>-5.4691599460922401E-12</v>
      </c>
      <c r="R1787" s="53">
        <f>S1783</f>
        <v>1000</v>
      </c>
      <c r="S1787" s="93">
        <f t="shared" ref="S1787:AX1796" si="2937">SUM(S1783:S1786)</f>
        <v>1789.4546012557425</v>
      </c>
      <c r="T1787" s="93">
        <f t="shared" si="2937"/>
        <v>2558.5986681937516</v>
      </c>
      <c r="U1787" s="93">
        <f t="shared" si="2937"/>
        <v>3307.2629463613794</v>
      </c>
      <c r="V1787" s="93">
        <f t="shared" si="2937"/>
        <v>4025.5161093908109</v>
      </c>
      <c r="W1787" s="93">
        <f t="shared" si="2937"/>
        <v>4732.9487261172899</v>
      </c>
      <c r="X1787" s="93">
        <f t="shared" si="2937"/>
        <v>5419.3872919882915</v>
      </c>
      <c r="Y1787" s="93">
        <f t="shared" si="2937"/>
        <v>6084.6568565800208</v>
      </c>
      <c r="Z1787" s="93">
        <f t="shared" si="2937"/>
        <v>6728.5810115484828</v>
      </c>
      <c r="AA1787" s="93">
        <f t="shared" si="2937"/>
        <v>7350.981878480151</v>
      </c>
      <c r="AB1787" s="93">
        <f t="shared" si="2937"/>
        <v>7951.6800966413848</v>
      </c>
      <c r="AC1787" s="93">
        <f t="shared" si="2937"/>
        <v>8530.4948106257652</v>
      </c>
      <c r="AD1787" s="93">
        <f t="shared" si="2937"/>
        <v>9087.2436578984834</v>
      </c>
      <c r="AE1787" s="93">
        <f t="shared" si="2937"/>
        <v>8808.3543011206966</v>
      </c>
      <c r="AF1787" s="93">
        <f t="shared" si="2937"/>
        <v>8527.1408663697621</v>
      </c>
      <c r="AG1787" s="93">
        <f t="shared" si="2937"/>
        <v>8243.5839863292367</v>
      </c>
      <c r="AH1787" s="93">
        <f t="shared" si="2937"/>
        <v>7957.6641322883734</v>
      </c>
      <c r="AI1787" s="93">
        <f t="shared" si="2937"/>
        <v>7669.3616127971691</v>
      </c>
      <c r="AJ1787" s="93">
        <f t="shared" si="2937"/>
        <v>7378.6565723102049</v>
      </c>
      <c r="AK1787" s="93">
        <f t="shared" si="2937"/>
        <v>7085.5289898191822</v>
      </c>
      <c r="AL1787" s="93">
        <f t="shared" si="2937"/>
        <v>6789.9586774740683</v>
      </c>
      <c r="AM1787" s="93">
        <f t="shared" si="2937"/>
        <v>6491.9252791927447</v>
      </c>
      <c r="AN1787" s="93">
        <f t="shared" si="2937"/>
        <v>6191.4082692590764</v>
      </c>
      <c r="AO1787" s="93">
        <f t="shared" si="2937"/>
        <v>5888.3869509092947</v>
      </c>
      <c r="AP1787" s="93">
        <f t="shared" si="2937"/>
        <v>5582.8404549065981</v>
      </c>
      <c r="AQ1787" s="93">
        <f t="shared" si="2937"/>
        <v>5274.7477381038789</v>
      </c>
      <c r="AR1787" s="93">
        <f t="shared" si="2937"/>
        <v>4964.0875819944704</v>
      </c>
      <c r="AS1787" s="93">
        <f t="shared" si="2937"/>
        <v>4650.8385912508165</v>
      </c>
      <c r="AT1787" s="93">
        <f t="shared" si="2937"/>
        <v>4334.9791922509658</v>
      </c>
      <c r="AU1787" s="93">
        <f t="shared" si="2937"/>
        <v>4016.4876315927831</v>
      </c>
      <c r="AV1787" s="93">
        <f t="shared" si="2937"/>
        <v>3695.3419745957822</v>
      </c>
      <c r="AW1787" s="93">
        <f t="shared" si="2937"/>
        <v>3371.5201037904731</v>
      </c>
      <c r="AX1787" s="93">
        <f t="shared" si="2937"/>
        <v>3044.9997173951197</v>
      </c>
      <c r="AY1787" s="93">
        <f t="shared" ref="AY1787:CD1796" si="2938">SUM(AY1783:AY1786)</f>
        <v>2715.7583277798049</v>
      </c>
      <c r="AZ1787" s="93">
        <f t="shared" si="2938"/>
        <v>2383.7732599176957</v>
      </c>
      <c r="BA1787" s="93">
        <f t="shared" si="2938"/>
        <v>2049.0216498234022</v>
      </c>
      <c r="BB1787" s="93">
        <f t="shared" si="2938"/>
        <v>1711.480442978323</v>
      </c>
      <c r="BC1787" s="93">
        <f t="shared" si="2938"/>
        <v>1430.2829025982371</v>
      </c>
      <c r="BD1787" s="93">
        <f t="shared" si="2938"/>
        <v>1173.6313720431817</v>
      </c>
      <c r="BE1787" s="93">
        <f t="shared" si="2938"/>
        <v>941.730401395032</v>
      </c>
      <c r="BF1787" s="93">
        <f t="shared" si="2938"/>
        <v>734.4635734477406</v>
      </c>
      <c r="BG1787" s="93">
        <f t="shared" si="2938"/>
        <v>552.358844595753</v>
      </c>
      <c r="BH1787" s="93">
        <f t="shared" si="2938"/>
        <v>395.62589899819682</v>
      </c>
      <c r="BI1787" s="93">
        <f t="shared" si="2938"/>
        <v>264.47616818219228</v>
      </c>
      <c r="BJ1787" s="93">
        <f t="shared" si="2938"/>
        <v>159.12284560425226</v>
      </c>
      <c r="BK1787" s="93">
        <f t="shared" si="2938"/>
        <v>79.780901333027316</v>
      </c>
      <c r="BL1787" s="93">
        <f t="shared" si="2938"/>
        <v>26.667096854406736</v>
      </c>
      <c r="BM1787" s="93">
        <f t="shared" si="2938"/>
        <v>-4.4444448121794267E-12</v>
      </c>
      <c r="BN1787" s="93">
        <f t="shared" si="2938"/>
        <v>-4.4814818522809217E-12</v>
      </c>
      <c r="BO1787" s="93">
        <f t="shared" si="2938"/>
        <v>-4.5188275343832624E-12</v>
      </c>
      <c r="BP1787" s="93">
        <f t="shared" si="2938"/>
        <v>-4.5564844305031233E-12</v>
      </c>
      <c r="BQ1787" s="93">
        <f t="shared" si="2938"/>
        <v>-4.5944551340906497E-12</v>
      </c>
      <c r="BR1787" s="93">
        <f t="shared" si="2938"/>
        <v>-4.632742260208072E-12</v>
      </c>
      <c r="BS1787" s="93">
        <f t="shared" si="2938"/>
        <v>-4.6713484457098057E-12</v>
      </c>
      <c r="BT1787" s="93">
        <f t="shared" si="2938"/>
        <v>-4.710276349424054E-12</v>
      </c>
      <c r="BU1787" s="93">
        <f t="shared" si="2938"/>
        <v>-4.7495286523359208E-12</v>
      </c>
      <c r="BV1787" s="93">
        <f t="shared" si="2938"/>
        <v>-4.7891080577720534E-12</v>
      </c>
      <c r="BW1787" s="93">
        <f t="shared" si="2938"/>
        <v>-4.8290172915868203E-12</v>
      </c>
      <c r="BX1787" s="93">
        <f t="shared" si="2938"/>
        <v>-4.869259102350044E-12</v>
      </c>
      <c r="BY1787" s="93">
        <f t="shared" si="2938"/>
        <v>-4.9098362615362945E-12</v>
      </c>
      <c r="BZ1787" s="93">
        <f t="shared" si="2938"/>
        <v>-4.9507515637157634E-12</v>
      </c>
      <c r="CA1787" s="93">
        <f t="shared" si="2938"/>
        <v>-4.9920078267467278E-12</v>
      </c>
      <c r="CB1787" s="93">
        <f t="shared" si="2938"/>
        <v>-5.0336078919696171E-12</v>
      </c>
      <c r="CC1787" s="93">
        <f t="shared" si="2938"/>
        <v>-5.0755546244026976E-12</v>
      </c>
      <c r="CD1787" s="93">
        <f t="shared" si="2938"/>
        <v>-5.117850912939387E-12</v>
      </c>
      <c r="CE1787" s="93">
        <f t="shared" ref="CE1787:CL1796" si="2939">SUM(CE1783:CE1786)</f>
        <v>-5.1604996705472156E-12</v>
      </c>
      <c r="CF1787" s="93">
        <f t="shared" si="2939"/>
        <v>-5.203503834468442E-12</v>
      </c>
      <c r="CG1787" s="93">
        <f t="shared" si="2939"/>
        <v>-5.2468663664223456E-12</v>
      </c>
      <c r="CH1787" s="93">
        <f t="shared" si="2939"/>
        <v>-5.2905902528091984E-12</v>
      </c>
      <c r="CI1787" s="93">
        <f t="shared" si="2939"/>
        <v>-5.334678504915942E-12</v>
      </c>
      <c r="CJ1787" s="93">
        <f t="shared" si="2939"/>
        <v>-5.3791341591235747E-12</v>
      </c>
      <c r="CK1787" s="93">
        <f t="shared" si="2939"/>
        <v>-5.4239602771162713E-12</v>
      </c>
      <c r="CL1787" s="93">
        <f t="shared" si="2939"/>
        <v>-5.4691599460922401E-12</v>
      </c>
      <c r="CN1787" s="74"/>
      <c r="CO1787" s="93">
        <f t="shared" ref="CO1787:DL1796" si="2940">SUM(CO1783:CO1786)</f>
        <v>0</v>
      </c>
      <c r="CP1787" s="93">
        <f t="shared" si="2940"/>
        <v>0</v>
      </c>
      <c r="CQ1787" s="93">
        <f t="shared" si="2940"/>
        <v>0</v>
      </c>
      <c r="CR1787" s="93">
        <f t="shared" si="2940"/>
        <v>0</v>
      </c>
      <c r="CS1787" s="93">
        <f t="shared" si="2940"/>
        <v>0</v>
      </c>
      <c r="CT1787" s="93">
        <f t="shared" si="2940"/>
        <v>0</v>
      </c>
      <c r="CU1787" s="93">
        <f t="shared" si="2940"/>
        <v>0</v>
      </c>
      <c r="CV1787" s="93">
        <f t="shared" si="2940"/>
        <v>0</v>
      </c>
      <c r="CW1787" s="93">
        <f t="shared" si="2940"/>
        <v>0</v>
      </c>
      <c r="CX1787" s="93">
        <f t="shared" si="2940"/>
        <v>0</v>
      </c>
      <c r="CY1787" s="93">
        <f t="shared" si="2940"/>
        <v>0</v>
      </c>
      <c r="CZ1787" s="93">
        <f t="shared" si="2940"/>
        <v>0</v>
      </c>
      <c r="DA1787" s="93">
        <f t="shared" si="2940"/>
        <v>0</v>
      </c>
      <c r="DB1787" s="93">
        <f t="shared" si="2940"/>
        <v>0</v>
      </c>
      <c r="DC1787" s="93">
        <f t="shared" si="2940"/>
        <v>0</v>
      </c>
      <c r="DD1787" s="93">
        <f t="shared" si="2940"/>
        <v>0</v>
      </c>
      <c r="DE1787" s="93">
        <f t="shared" si="2940"/>
        <v>0</v>
      </c>
      <c r="DF1787" s="93">
        <f t="shared" si="2940"/>
        <v>0</v>
      </c>
      <c r="DG1787" s="93">
        <f t="shared" si="2940"/>
        <v>0</v>
      </c>
      <c r="DH1787" s="93">
        <f t="shared" si="2940"/>
        <v>0</v>
      </c>
      <c r="DI1787" s="93">
        <f t="shared" si="2940"/>
        <v>0</v>
      </c>
      <c r="DJ1787" s="93">
        <f t="shared" si="2940"/>
        <v>0</v>
      </c>
      <c r="DK1787" s="93">
        <f t="shared" si="2940"/>
        <v>0</v>
      </c>
      <c r="DL1787" s="93">
        <f t="shared" si="2940"/>
        <v>0</v>
      </c>
    </row>
    <row r="1788" spans="1:116" x14ac:dyDescent="0.4">
      <c r="A1788" s="98"/>
      <c r="B1788" s="59"/>
      <c r="C1788" s="59"/>
      <c r="D1788" t="s">
        <v>426</v>
      </c>
      <c r="E1788" t="str">
        <f t="shared" si="2925"/>
        <v>1788 DAMORT-F</v>
      </c>
      <c r="G1788" s="125"/>
      <c r="R1788"/>
      <c r="S1788" s="62"/>
      <c r="T1788" s="62"/>
      <c r="U1788" s="62"/>
      <c r="V1788" s="62"/>
      <c r="W1788" s="62"/>
      <c r="X1788" s="62"/>
      <c r="Y1788" s="62"/>
      <c r="Z1788" s="62"/>
      <c r="AA1788" s="62"/>
      <c r="AB1788" s="62"/>
      <c r="AC1788" s="62"/>
      <c r="AD1788" s="62"/>
      <c r="AE1788" s="62"/>
      <c r="AF1788" s="62"/>
      <c r="AG1788" s="62"/>
      <c r="AH1788" s="62"/>
      <c r="AI1788" s="62"/>
      <c r="AJ1788" s="62"/>
      <c r="AK1788" s="62"/>
      <c r="AL1788" s="62"/>
      <c r="AM1788" s="62"/>
      <c r="AN1788" s="62"/>
      <c r="AO1788" s="62"/>
      <c r="AP1788" s="62"/>
      <c r="AQ1788" s="62"/>
      <c r="AR1788" s="62"/>
      <c r="AS1788" s="62"/>
      <c r="AT1788" s="62"/>
      <c r="AU1788" s="62"/>
      <c r="AV1788" s="62"/>
      <c r="AW1788" s="62"/>
      <c r="AX1788" s="62"/>
      <c r="AY1788" s="62"/>
      <c r="AZ1788" s="62"/>
      <c r="BA1788" s="62"/>
      <c r="BB1788" s="62"/>
      <c r="BC1788" s="62"/>
      <c r="BD1788" s="62"/>
      <c r="BE1788" s="62"/>
      <c r="BF1788" s="62"/>
      <c r="BG1788" s="62"/>
      <c r="BH1788" s="62"/>
      <c r="BI1788" s="62"/>
      <c r="BJ1788" s="62"/>
      <c r="BK1788" s="62"/>
      <c r="BL1788" s="62"/>
      <c r="BM1788" s="62"/>
      <c r="BN1788" s="62"/>
      <c r="BO1788" s="62"/>
      <c r="BP1788" s="62"/>
      <c r="BQ1788" s="62"/>
      <c r="BR1788" s="62"/>
      <c r="BS1788" s="62"/>
      <c r="BT1788" s="62"/>
      <c r="BU1788" s="62"/>
      <c r="BV1788" s="62"/>
      <c r="BW1788" s="62"/>
      <c r="BX1788" s="62"/>
      <c r="BY1788" s="62"/>
      <c r="BZ1788" s="62"/>
      <c r="CA1788" s="62"/>
      <c r="CB1788" s="62"/>
      <c r="CC1788" s="62"/>
      <c r="CD1788" s="62"/>
      <c r="CE1788" s="62"/>
      <c r="CF1788" s="62"/>
      <c r="CG1788" s="62"/>
      <c r="CH1788" s="62"/>
      <c r="CI1788" s="62"/>
      <c r="CJ1788" s="62"/>
      <c r="CK1788" s="62"/>
      <c r="CL1788" s="62"/>
      <c r="CO1788" s="62"/>
      <c r="CP1788" s="62"/>
      <c r="CQ1788" s="62"/>
      <c r="CR1788" s="62"/>
      <c r="CS1788" s="62"/>
      <c r="CT1788" s="62"/>
      <c r="CU1788" s="62"/>
      <c r="CV1788" s="62"/>
      <c r="CW1788" s="62"/>
      <c r="CX1788" s="62"/>
      <c r="CY1788" s="62"/>
      <c r="CZ1788" s="62"/>
      <c r="DA1788" s="62"/>
      <c r="DB1788" s="62"/>
      <c r="DC1788" s="62"/>
      <c r="DD1788" s="62"/>
      <c r="DE1788" s="62"/>
      <c r="DF1788" s="62"/>
      <c r="DG1788" s="62"/>
      <c r="DH1788" s="62"/>
      <c r="DI1788" s="62"/>
      <c r="DJ1788" s="62"/>
      <c r="DK1788" s="62"/>
      <c r="DL1788" s="62"/>
    </row>
    <row r="1789" spans="1:116" x14ac:dyDescent="0.4">
      <c r="A1789" s="98"/>
      <c r="B1789" s="57"/>
      <c r="C1789" t="s">
        <v>228</v>
      </c>
      <c r="D1789" t="s">
        <v>426</v>
      </c>
      <c r="E1789" t="str">
        <f t="shared" si="2925"/>
        <v>1789 DAMORT-F</v>
      </c>
      <c r="F1789" s="27"/>
      <c r="G1789" s="126" t="str">
        <f>"Interest expense - "&amp;SUBSTITUTE(G1776,":","")</f>
        <v>Interest expense - Simple amortizing debt</v>
      </c>
      <c r="J1789" s="93">
        <f>SUMIF($5:$5,I$2,1787:1787)</f>
        <v>0</v>
      </c>
      <c r="K1789" s="28">
        <f>SUMIF($3:$3,K$2,1789:1789)</f>
        <v>-578.91302497652555</v>
      </c>
      <c r="L1789" s="28">
        <f>SUMIF($3:$3,L$2,1789:1789)</f>
        <v>-750.99344413140238</v>
      </c>
      <c r="M1789" s="28">
        <f>SUMIF($3:$3,M$2,1789:1789)</f>
        <v>-384.03663519501487</v>
      </c>
      <c r="N1789" s="28">
        <f>SUMIF($3:$3,N$2,1789:1789)</f>
        <v>-62.246837066919504</v>
      </c>
      <c r="O1789" s="28">
        <f>SUMIF($3:$3,O$2,1789:1789)</f>
        <v>4.692697114348419E-13</v>
      </c>
      <c r="P1789" s="28">
        <f>SUMIF($3:$3,P$2,1789:1789)</f>
        <v>5.1840838237647649E-13</v>
      </c>
      <c r="R1789" s="27"/>
      <c r="S1789" s="93">
        <f t="shared" ref="S1789:AX1798" si="2941">-SUM(S1783:S1785)*$H1779/12</f>
        <v>-15.27777777777778</v>
      </c>
      <c r="T1789" s="93">
        <f t="shared" si="2941"/>
        <v>-21.856566121575636</v>
      </c>
      <c r="U1789" s="93">
        <f t="shared" si="2941"/>
        <v>-28.266100012725712</v>
      </c>
      <c r="V1789" s="93">
        <f t="shared" si="2941"/>
        <v>-34.421635664122604</v>
      </c>
      <c r="W1789" s="93">
        <f t="shared" si="2941"/>
        <v>-40.4904120227012</v>
      </c>
      <c r="X1789" s="93">
        <f t="shared" si="2941"/>
        <v>-46.385683828755191</v>
      </c>
      <c r="Y1789" s="93">
        <f t="shared" si="2941"/>
        <v>-52.106005211013546</v>
      </c>
      <c r="Z1789" s="93">
        <f t="shared" si="2941"/>
        <v>-57.649918249277952</v>
      </c>
      <c r="AA1789" s="93">
        <f t="shared" si="2941"/>
        <v>-63.015952874015134</v>
      </c>
      <c r="AB1789" s="93">
        <f t="shared" si="2941"/>
        <v>-68.20262676511237</v>
      </c>
      <c r="AC1789" s="93">
        <f t="shared" si="2941"/>
        <v>-73.208445249789335</v>
      </c>
      <c r="AD1789" s="93">
        <f t="shared" si="2941"/>
        <v>-78.03190119965916</v>
      </c>
      <c r="AE1789" s="93">
        <f t="shared" si="2941"/>
        <v>-75.727030482487365</v>
      </c>
      <c r="AF1789" s="93">
        <f t="shared" si="2941"/>
        <v>-73.402952509339144</v>
      </c>
      <c r="AG1789" s="93">
        <f t="shared" si="2941"/>
        <v>-71.059507219748028</v>
      </c>
      <c r="AH1789" s="93">
        <f t="shared" si="2941"/>
        <v>-68.696533219410313</v>
      </c>
      <c r="AI1789" s="93">
        <f t="shared" si="2941"/>
        <v>-66.313867769069773</v>
      </c>
      <c r="AJ1789" s="93">
        <f t="shared" si="2941"/>
        <v>-63.911346773309752</v>
      </c>
      <c r="AK1789" s="93">
        <f t="shared" si="2941"/>
        <v>-61.488804769251715</v>
      </c>
      <c r="AL1789" s="93">
        <f t="shared" si="2941"/>
        <v>-59.046074915159856</v>
      </c>
      <c r="AM1789" s="93">
        <f t="shared" si="2941"/>
        <v>-56.582988978950574</v>
      </c>
      <c r="AN1789" s="93">
        <f t="shared" si="2941"/>
        <v>-54.099377326606209</v>
      </c>
      <c r="AO1789" s="93">
        <f t="shared" si="2941"/>
        <v>-51.595068910492309</v>
      </c>
      <c r="AP1789" s="93">
        <f t="shared" si="2941"/>
        <v>-49.06989125757746</v>
      </c>
      <c r="AQ1789" s="93">
        <f t="shared" si="2941"/>
        <v>-46.523670457554992</v>
      </c>
      <c r="AR1789" s="93">
        <f t="shared" si="2941"/>
        <v>-43.956231150865655</v>
      </c>
      <c r="AS1789" s="93">
        <f t="shared" si="2941"/>
        <v>-41.367396516620587</v>
      </c>
      <c r="AT1789" s="93">
        <f t="shared" si="2941"/>
        <v>-38.756988260423476</v>
      </c>
      <c r="AU1789" s="93">
        <f t="shared" si="2941"/>
        <v>-36.124826602091382</v>
      </c>
      <c r="AV1789" s="93">
        <f t="shared" si="2941"/>
        <v>-33.470730263273197</v>
      </c>
      <c r="AW1789" s="93">
        <f t="shared" si="2941"/>
        <v>-30.794516454964853</v>
      </c>
      <c r="AX1789" s="93">
        <f t="shared" si="2941"/>
        <v>-28.096000864920612</v>
      </c>
      <c r="AY1789" s="93">
        <f t="shared" ref="AY1789:CD1798" si="2942">-SUM(AY1783:AY1785)*$H1779/12</f>
        <v>-25.374997644959333</v>
      </c>
      <c r="AZ1789" s="93">
        <f t="shared" si="2942"/>
        <v>-22.631319398165044</v>
      </c>
      <c r="BA1789" s="93">
        <f t="shared" si="2942"/>
        <v>-19.864777165980797</v>
      </c>
      <c r="BB1789" s="93">
        <f t="shared" si="2942"/>
        <v>-17.075180415195018</v>
      </c>
      <c r="BC1789" s="93">
        <f t="shared" si="2942"/>
        <v>-14.262337024819359</v>
      </c>
      <c r="BD1789" s="93">
        <f t="shared" si="2942"/>
        <v>-11.919024188318643</v>
      </c>
      <c r="BE1789" s="93">
        <f t="shared" si="2942"/>
        <v>-9.7802614336931821</v>
      </c>
      <c r="BF1789" s="93">
        <f t="shared" si="2942"/>
        <v>-7.8477533449586003</v>
      </c>
      <c r="BG1789" s="93">
        <f t="shared" si="2942"/>
        <v>-6.1205297787311714</v>
      </c>
      <c r="BH1789" s="93">
        <f t="shared" si="2942"/>
        <v>-4.6029903716312752</v>
      </c>
      <c r="BI1789" s="93">
        <f t="shared" si="2942"/>
        <v>-3.2968824916516404</v>
      </c>
      <c r="BJ1789" s="93">
        <f t="shared" si="2942"/>
        <v>-2.2039680681849361</v>
      </c>
      <c r="BK1789" s="93">
        <f t="shared" si="2942"/>
        <v>-1.3260237133687689</v>
      </c>
      <c r="BL1789" s="93">
        <f t="shared" si="2942"/>
        <v>-0.6648408444418944</v>
      </c>
      <c r="BM1789" s="93">
        <f t="shared" si="2942"/>
        <v>-0.22222580712005616</v>
      </c>
      <c r="BN1789" s="93">
        <f t="shared" si="2942"/>
        <v>3.7037040101495225E-14</v>
      </c>
      <c r="BO1789" s="93">
        <f t="shared" si="2942"/>
        <v>3.7345682102341015E-14</v>
      </c>
      <c r="BP1789" s="93">
        <f t="shared" si="2942"/>
        <v>3.7656896119860521E-14</v>
      </c>
      <c r="BQ1789" s="93">
        <f t="shared" si="2942"/>
        <v>3.7970703587526027E-14</v>
      </c>
      <c r="BR1789" s="93">
        <f t="shared" si="2942"/>
        <v>3.8287126117422085E-14</v>
      </c>
      <c r="BS1789" s="93">
        <f t="shared" si="2942"/>
        <v>3.8606185501733936E-14</v>
      </c>
      <c r="BT1789" s="93">
        <f t="shared" si="2942"/>
        <v>3.8927903714248387E-14</v>
      </c>
      <c r="BU1789" s="93">
        <f t="shared" si="2942"/>
        <v>3.925230291186712E-14</v>
      </c>
      <c r="BV1789" s="93">
        <f t="shared" si="2942"/>
        <v>3.9579405436132669E-14</v>
      </c>
      <c r="BW1789" s="93">
        <f t="shared" si="2942"/>
        <v>3.9909233814767113E-14</v>
      </c>
      <c r="BX1789" s="93">
        <f t="shared" si="2942"/>
        <v>4.0241810763223503E-14</v>
      </c>
      <c r="BY1789" s="93">
        <f t="shared" si="2942"/>
        <v>4.0577159186250365E-14</v>
      </c>
      <c r="BZ1789" s="93">
        <f t="shared" si="2942"/>
        <v>4.0915302179469123E-14</v>
      </c>
      <c r="CA1789" s="93">
        <f t="shared" si="2942"/>
        <v>4.1256263030964693E-14</v>
      </c>
      <c r="CB1789" s="93">
        <f t="shared" si="2942"/>
        <v>4.16000652228894E-14</v>
      </c>
      <c r="CC1789" s="93">
        <f t="shared" si="2942"/>
        <v>4.1946732433080146E-14</v>
      </c>
      <c r="CD1789" s="93">
        <f t="shared" si="2942"/>
        <v>4.2296288536689147E-14</v>
      </c>
      <c r="CE1789" s="93">
        <f t="shared" ref="CE1789:CL1798" si="2943">-SUM(CE1783:CE1785)*$H1779/12</f>
        <v>4.2648757607828223E-14</v>
      </c>
      <c r="CF1789" s="93">
        <f t="shared" si="2943"/>
        <v>4.30041639212268E-14</v>
      </c>
      <c r="CG1789" s="93">
        <f t="shared" si="2943"/>
        <v>4.3362531953903686E-14</v>
      </c>
      <c r="CH1789" s="93">
        <f t="shared" si="2943"/>
        <v>4.3723886386852879E-14</v>
      </c>
      <c r="CI1789" s="93">
        <f t="shared" si="2943"/>
        <v>4.4088252106743316E-14</v>
      </c>
      <c r="CJ1789" s="93">
        <f t="shared" si="2943"/>
        <v>4.4455654207632848E-14</v>
      </c>
      <c r="CK1789" s="93">
        <f t="shared" si="2943"/>
        <v>4.4826117992696456E-14</v>
      </c>
      <c r="CL1789" s="93">
        <f t="shared" si="2943"/>
        <v>4.5199668975968926E-14</v>
      </c>
      <c r="CN1789" s="93">
        <f>SUMIF($5:$5,CN$2,1787:1787)</f>
        <v>0</v>
      </c>
      <c r="CO1789" s="93">
        <f t="shared" ref="CO1789:CX1789" si="2944">-SUM(CO1783:CO1785)*$H1779/CO$5</f>
        <v>0</v>
      </c>
      <c r="CP1789" s="93">
        <f t="shared" si="2944"/>
        <v>0</v>
      </c>
      <c r="CQ1789" s="93">
        <f t="shared" si="2944"/>
        <v>0</v>
      </c>
      <c r="CR1789" s="93">
        <f t="shared" si="2944"/>
        <v>0</v>
      </c>
      <c r="CS1789" s="93">
        <f t="shared" si="2944"/>
        <v>0</v>
      </c>
      <c r="CT1789" s="93">
        <f t="shared" si="2944"/>
        <v>0</v>
      </c>
      <c r="CU1789" s="93">
        <f t="shared" si="2944"/>
        <v>0</v>
      </c>
      <c r="CV1789" s="93">
        <f t="shared" si="2944"/>
        <v>0</v>
      </c>
      <c r="CW1789" s="93">
        <f t="shared" si="2944"/>
        <v>0</v>
      </c>
      <c r="CX1789" s="93">
        <f t="shared" si="2944"/>
        <v>0</v>
      </c>
      <c r="CY1789" s="93">
        <f>-SUM(CY1783:CY1785)*$H1779/CL$5</f>
        <v>0</v>
      </c>
      <c r="CZ1789" s="93">
        <f t="shared" ref="CZ1789:DL1789" si="2945">-SUM(CZ1783:CZ1785)*$H1779/CZ$5</f>
        <v>0</v>
      </c>
      <c r="DA1789" s="93">
        <f t="shared" si="2945"/>
        <v>0</v>
      </c>
      <c r="DB1789" s="93">
        <f t="shared" si="2945"/>
        <v>0</v>
      </c>
      <c r="DC1789" s="93">
        <f t="shared" si="2945"/>
        <v>0</v>
      </c>
      <c r="DD1789" s="93">
        <f t="shared" si="2945"/>
        <v>0</v>
      </c>
      <c r="DE1789" s="93">
        <f t="shared" si="2945"/>
        <v>0</v>
      </c>
      <c r="DF1789" s="93">
        <f t="shared" si="2945"/>
        <v>0</v>
      </c>
      <c r="DG1789" s="93">
        <f t="shared" si="2945"/>
        <v>0</v>
      </c>
      <c r="DH1789" s="93">
        <f t="shared" si="2945"/>
        <v>0</v>
      </c>
      <c r="DI1789" s="93">
        <f t="shared" si="2945"/>
        <v>0</v>
      </c>
      <c r="DJ1789" s="93">
        <f t="shared" si="2945"/>
        <v>0</v>
      </c>
      <c r="DK1789" s="93">
        <f t="shared" si="2945"/>
        <v>0</v>
      </c>
      <c r="DL1789" s="93">
        <f t="shared" si="2945"/>
        <v>0</v>
      </c>
    </row>
    <row r="1790" spans="1:116" x14ac:dyDescent="0.4">
      <c r="A1790" s="99"/>
      <c r="B1790" s="57" t="s">
        <v>244</v>
      </c>
      <c r="C1790" s="57"/>
      <c r="D1790" t="s">
        <v>426</v>
      </c>
      <c r="E1790" t="str">
        <f t="shared" si="2925"/>
        <v>1790 DAMORT-F</v>
      </c>
      <c r="G1790" s="125"/>
      <c r="R1790"/>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c r="AX1790" s="1"/>
      <c r="AY1790" s="1"/>
      <c r="AZ1790" s="1"/>
      <c r="BA1790" s="1"/>
      <c r="BB1790" s="1"/>
      <c r="BC1790" s="1"/>
      <c r="BD1790" s="1"/>
      <c r="BE1790" s="1"/>
      <c r="BF1790" s="1"/>
      <c r="BG1790" s="1"/>
      <c r="BH1790" s="1"/>
      <c r="BI1790" s="1"/>
      <c r="BJ1790" s="1"/>
      <c r="BK1790" s="1"/>
      <c r="BL1790" s="1"/>
      <c r="BM1790" s="1"/>
      <c r="BN1790" s="1"/>
      <c r="BO1790" s="1"/>
      <c r="BP1790" s="1"/>
      <c r="BQ1790" s="1"/>
      <c r="BR1790" s="1"/>
      <c r="BS1790" s="1"/>
      <c r="BT1790" s="1"/>
      <c r="BU1790" s="1"/>
      <c r="BV1790" s="1"/>
      <c r="BW1790" s="1"/>
      <c r="BX1790" s="1"/>
      <c r="BY1790" s="1"/>
      <c r="BZ1790" s="1"/>
      <c r="CA1790" s="1"/>
      <c r="CB1790" s="1"/>
      <c r="CC1790" s="1"/>
      <c r="CD1790" s="1"/>
      <c r="CE1790" s="1"/>
      <c r="CF1790" s="1"/>
      <c r="CG1790" s="1"/>
      <c r="CH1790" s="1"/>
      <c r="CI1790" s="1"/>
      <c r="CJ1790" s="1"/>
      <c r="CK1790" s="1"/>
      <c r="CL1790" s="1"/>
      <c r="CO1790" s="1"/>
      <c r="CP1790" s="1"/>
      <c r="CQ1790" s="1"/>
      <c r="CR1790" s="1"/>
      <c r="CS1790" s="1"/>
      <c r="CT1790" s="1"/>
      <c r="CU1790" s="1"/>
      <c r="CV1790" s="1"/>
      <c r="CW1790" s="1"/>
      <c r="CX1790" s="1"/>
      <c r="CY1790" s="1"/>
      <c r="CZ1790" s="1"/>
      <c r="DA1790" s="1"/>
      <c r="DB1790" s="1"/>
      <c r="DC1790" s="1"/>
      <c r="DD1790" s="1"/>
      <c r="DE1790" s="1"/>
      <c r="DF1790" s="1"/>
      <c r="DG1790" s="1"/>
      <c r="DH1790" s="1"/>
      <c r="DI1790" s="1"/>
      <c r="DJ1790" s="1"/>
      <c r="DK1790" s="1"/>
      <c r="DL1790" s="1"/>
    </row>
    <row r="1791" spans="1:116" x14ac:dyDescent="0.4">
      <c r="A1791" s="99"/>
      <c r="B1791" s="57"/>
      <c r="C1791" s="57"/>
      <c r="D1791" t="s">
        <v>426</v>
      </c>
      <c r="E1791" t="str">
        <f t="shared" si="2925"/>
        <v>1791 DAMORT-F</v>
      </c>
      <c r="G1791" s="95" t="s">
        <v>291</v>
      </c>
      <c r="R179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c r="AX1791" s="1"/>
      <c r="AY1791" s="1"/>
      <c r="AZ1791" s="1"/>
      <c r="BA1791" s="1"/>
      <c r="BB1791" s="1"/>
      <c r="BC1791" s="1"/>
      <c r="BD1791" s="1"/>
      <c r="BE1791" s="1"/>
      <c r="BF1791" s="1"/>
      <c r="BG1791" s="1"/>
      <c r="BH1791" s="1"/>
      <c r="BI1791" s="1"/>
      <c r="BJ1791" s="1"/>
      <c r="BK1791" s="1"/>
      <c r="BL1791" s="1"/>
      <c r="BM1791" s="1"/>
      <c r="BN1791" s="1"/>
      <c r="BO1791" s="1"/>
      <c r="BP1791" s="1"/>
      <c r="BQ1791" s="1"/>
      <c r="BR1791" s="1"/>
      <c r="BS1791" s="1"/>
      <c r="BT1791" s="1"/>
      <c r="BU1791" s="1"/>
      <c r="BV1791" s="1"/>
      <c r="BW1791" s="1"/>
      <c r="BX1791" s="1"/>
      <c r="BY1791" s="1"/>
      <c r="BZ1791" s="1"/>
      <c r="CA1791" s="1"/>
      <c r="CB1791" s="1"/>
      <c r="CC1791" s="1"/>
      <c r="CD1791" s="1"/>
      <c r="CE1791" s="1"/>
      <c r="CF1791" s="1"/>
      <c r="CG1791" s="1"/>
      <c r="CH1791" s="1"/>
      <c r="CI1791" s="1"/>
      <c r="CJ1791" s="1"/>
      <c r="CK1791" s="1"/>
      <c r="CL1791" s="1"/>
      <c r="CO1791" s="1"/>
      <c r="CP1791" s="1"/>
      <c r="CQ1791" s="1"/>
      <c r="CR1791" s="1"/>
      <c r="CS1791" s="1"/>
      <c r="CT1791" s="1"/>
      <c r="CU1791" s="1"/>
      <c r="CV1791" s="1"/>
      <c r="CW1791" s="1"/>
      <c r="CX1791" s="1"/>
      <c r="CY1791" s="1"/>
      <c r="CZ1791" s="1"/>
      <c r="DA1791" s="1"/>
      <c r="DB1791" s="1"/>
      <c r="DC1791" s="1"/>
      <c r="DD1791" s="1"/>
      <c r="DE1791" s="1"/>
      <c r="DF1791" s="1"/>
      <c r="DG1791" s="1"/>
      <c r="DH1791" s="1"/>
      <c r="DI1791" s="1"/>
      <c r="DJ1791" s="1"/>
      <c r="DK1791" s="1"/>
      <c r="DL1791" s="1"/>
    </row>
    <row r="1792" spans="1:116" x14ac:dyDescent="0.4">
      <c r="A1792" s="99"/>
      <c r="B1792" s="57"/>
      <c r="C1792" s="57"/>
      <c r="D1792" t="s">
        <v>426</v>
      </c>
      <c r="E1792" t="str">
        <f t="shared" si="2925"/>
        <v>1792 DAMORT-F</v>
      </c>
      <c r="G1792" s="158" t="s">
        <v>292</v>
      </c>
      <c r="J1792" s="81">
        <f>SUMIF($5:$5,I$2,1790:1790)</f>
        <v>0</v>
      </c>
      <c r="K1792" s="37">
        <f>SUMIF($3:$3,K$2,1792:1792)</f>
        <v>-354.61638726027405</v>
      </c>
      <c r="L1792" s="37">
        <f>SUMIF($3:$3,L$2,1792:1792)</f>
        <v>0</v>
      </c>
      <c r="M1792" s="37">
        <f>SUMIF($3:$3,M$2,1792:1792)</f>
        <v>0</v>
      </c>
      <c r="N1792" s="37">
        <f>SUMIF($3:$3,N$2,1792:1792)</f>
        <v>0</v>
      </c>
      <c r="O1792" s="37">
        <f>SUMIF($3:$3,O$2,1792:1792)</f>
        <v>0</v>
      </c>
      <c r="P1792" s="37">
        <f>SUMIF($3:$3,P$2,1792:1792)</f>
        <v>0</v>
      </c>
      <c r="R1792" s="53"/>
      <c r="S1792" s="94">
        <f>+PMT($H1779/12,$H1778,S1784+S1785+S1783,0)</f>
        <v>-59.156509855368732</v>
      </c>
      <c r="T1792" s="94">
        <f t="shared" ref="T1792:AY1801" si="2946">+PMT($H1779/12,$H1778,T1784+T1785,0)</f>
        <v>-26.889322661531239</v>
      </c>
      <c r="U1792" s="94">
        <f t="shared" si="2946"/>
        <v>-26.889322661531239</v>
      </c>
      <c r="V1792" s="94">
        <f t="shared" si="2946"/>
        <v>-26.566650789592863</v>
      </c>
      <c r="W1792" s="94">
        <f t="shared" si="2946"/>
        <v>-26.889322661531239</v>
      </c>
      <c r="X1792" s="94">
        <f t="shared" si="2946"/>
        <v>-26.889322661531239</v>
      </c>
      <c r="Y1792" s="94">
        <f t="shared" si="2946"/>
        <v>-26.889322661531239</v>
      </c>
      <c r="Z1792" s="94">
        <f t="shared" si="2946"/>
        <v>-26.889322661531239</v>
      </c>
      <c r="AA1792" s="94">
        <f t="shared" si="2946"/>
        <v>-26.889322661531239</v>
      </c>
      <c r="AB1792" s="94">
        <f t="shared" si="2946"/>
        <v>-26.889322661531239</v>
      </c>
      <c r="AC1792" s="94">
        <f t="shared" si="2946"/>
        <v>-26.889322661531239</v>
      </c>
      <c r="AD1792" s="94">
        <f t="shared" si="2946"/>
        <v>-26.889322661531239</v>
      </c>
      <c r="AE1792" s="94">
        <f t="shared" si="2946"/>
        <v>0</v>
      </c>
      <c r="AF1792" s="94">
        <f t="shared" si="2946"/>
        <v>0</v>
      </c>
      <c r="AG1792" s="94">
        <f t="shared" si="2946"/>
        <v>0</v>
      </c>
      <c r="AH1792" s="94">
        <f t="shared" si="2946"/>
        <v>0</v>
      </c>
      <c r="AI1792" s="94">
        <f t="shared" si="2946"/>
        <v>0</v>
      </c>
      <c r="AJ1792" s="94">
        <f t="shared" si="2946"/>
        <v>0</v>
      </c>
      <c r="AK1792" s="94">
        <f t="shared" si="2946"/>
        <v>0</v>
      </c>
      <c r="AL1792" s="94">
        <f t="shared" si="2946"/>
        <v>0</v>
      </c>
      <c r="AM1792" s="94">
        <f t="shared" si="2946"/>
        <v>0</v>
      </c>
      <c r="AN1792" s="94">
        <f t="shared" si="2946"/>
        <v>0</v>
      </c>
      <c r="AO1792" s="94">
        <f t="shared" si="2946"/>
        <v>0</v>
      </c>
      <c r="AP1792" s="94">
        <f t="shared" si="2946"/>
        <v>0</v>
      </c>
      <c r="AQ1792" s="94">
        <f t="shared" si="2946"/>
        <v>0</v>
      </c>
      <c r="AR1792" s="94">
        <f t="shared" si="2946"/>
        <v>0</v>
      </c>
      <c r="AS1792" s="94">
        <f t="shared" si="2946"/>
        <v>0</v>
      </c>
      <c r="AT1792" s="94">
        <f t="shared" si="2946"/>
        <v>0</v>
      </c>
      <c r="AU1792" s="94">
        <f t="shared" si="2946"/>
        <v>0</v>
      </c>
      <c r="AV1792" s="94">
        <f t="shared" si="2946"/>
        <v>0</v>
      </c>
      <c r="AW1792" s="94">
        <f t="shared" si="2946"/>
        <v>0</v>
      </c>
      <c r="AX1792" s="94">
        <f t="shared" si="2946"/>
        <v>0</v>
      </c>
      <c r="AY1792" s="94">
        <f t="shared" si="2946"/>
        <v>0</v>
      </c>
      <c r="AZ1792" s="94">
        <f t="shared" ref="AZ1792:CE1801" si="2947">+PMT($H1779/12,$H1778,AZ1784+AZ1785,0)</f>
        <v>0</v>
      </c>
      <c r="BA1792" s="94">
        <f t="shared" si="2947"/>
        <v>0</v>
      </c>
      <c r="BB1792" s="94">
        <f t="shared" si="2947"/>
        <v>0</v>
      </c>
      <c r="BC1792" s="94">
        <f t="shared" si="2947"/>
        <v>0</v>
      </c>
      <c r="BD1792" s="94">
        <f t="shared" si="2947"/>
        <v>0</v>
      </c>
      <c r="BE1792" s="94">
        <f t="shared" si="2947"/>
        <v>0</v>
      </c>
      <c r="BF1792" s="94">
        <f t="shared" si="2947"/>
        <v>0</v>
      </c>
      <c r="BG1792" s="94">
        <f t="shared" si="2947"/>
        <v>0</v>
      </c>
      <c r="BH1792" s="94">
        <f t="shared" si="2947"/>
        <v>0</v>
      </c>
      <c r="BI1792" s="94">
        <f t="shared" si="2947"/>
        <v>0</v>
      </c>
      <c r="BJ1792" s="94">
        <f t="shared" si="2947"/>
        <v>0</v>
      </c>
      <c r="BK1792" s="94">
        <f t="shared" si="2947"/>
        <v>0</v>
      </c>
      <c r="BL1792" s="94">
        <f t="shared" si="2947"/>
        <v>0</v>
      </c>
      <c r="BM1792" s="94">
        <f t="shared" si="2947"/>
        <v>0</v>
      </c>
      <c r="BN1792" s="94">
        <f t="shared" si="2947"/>
        <v>0</v>
      </c>
      <c r="BO1792" s="94">
        <f t="shared" si="2947"/>
        <v>0</v>
      </c>
      <c r="BP1792" s="94">
        <f t="shared" si="2947"/>
        <v>0</v>
      </c>
      <c r="BQ1792" s="94">
        <f t="shared" si="2947"/>
        <v>0</v>
      </c>
      <c r="BR1792" s="94">
        <f t="shared" si="2947"/>
        <v>0</v>
      </c>
      <c r="BS1792" s="94">
        <f t="shared" si="2947"/>
        <v>0</v>
      </c>
      <c r="BT1792" s="94">
        <f t="shared" si="2947"/>
        <v>0</v>
      </c>
      <c r="BU1792" s="94">
        <f t="shared" si="2947"/>
        <v>0</v>
      </c>
      <c r="BV1792" s="94">
        <f t="shared" si="2947"/>
        <v>0</v>
      </c>
      <c r="BW1792" s="94">
        <f t="shared" si="2947"/>
        <v>0</v>
      </c>
      <c r="BX1792" s="94">
        <f t="shared" si="2947"/>
        <v>0</v>
      </c>
      <c r="BY1792" s="94">
        <f t="shared" si="2947"/>
        <v>0</v>
      </c>
      <c r="BZ1792" s="94">
        <f t="shared" si="2947"/>
        <v>0</v>
      </c>
      <c r="CA1792" s="94">
        <f t="shared" si="2947"/>
        <v>0</v>
      </c>
      <c r="CB1792" s="94">
        <f t="shared" si="2947"/>
        <v>0</v>
      </c>
      <c r="CC1792" s="94">
        <f t="shared" si="2947"/>
        <v>0</v>
      </c>
      <c r="CD1792" s="94">
        <f t="shared" si="2947"/>
        <v>0</v>
      </c>
      <c r="CE1792" s="94">
        <f t="shared" si="2947"/>
        <v>0</v>
      </c>
      <c r="CF1792" s="94">
        <f t="shared" ref="CF1792:CL1801" si="2948">+PMT($H1779/12,$H1778,CF1784+CF1785,0)</f>
        <v>0</v>
      </c>
      <c r="CG1792" s="94">
        <f t="shared" si="2948"/>
        <v>0</v>
      </c>
      <c r="CH1792" s="94">
        <f t="shared" si="2948"/>
        <v>0</v>
      </c>
      <c r="CI1792" s="94">
        <f t="shared" si="2948"/>
        <v>0</v>
      </c>
      <c r="CJ1792" s="94">
        <f t="shared" si="2948"/>
        <v>0</v>
      </c>
      <c r="CK1792" s="94">
        <f t="shared" si="2948"/>
        <v>0</v>
      </c>
      <c r="CL1792" s="94">
        <f t="shared" si="2948"/>
        <v>0</v>
      </c>
      <c r="CN1792" s="81">
        <f>SUMIF($5:$5,CN$2,1790:1790)</f>
        <v>0</v>
      </c>
      <c r="CO1792" s="94">
        <f t="shared" ref="CO1792:CX1792" si="2949">+PMT($H1779/CO$5,$H1778,CO1784+CO1785,0)</f>
        <v>0</v>
      </c>
      <c r="CP1792" s="94">
        <f t="shared" si="2949"/>
        <v>0</v>
      </c>
      <c r="CQ1792" s="94">
        <f t="shared" si="2949"/>
        <v>0</v>
      </c>
      <c r="CR1792" s="94">
        <f t="shared" si="2949"/>
        <v>0</v>
      </c>
      <c r="CS1792" s="94">
        <f t="shared" si="2949"/>
        <v>0</v>
      </c>
      <c r="CT1792" s="94">
        <f t="shared" si="2949"/>
        <v>0</v>
      </c>
      <c r="CU1792" s="94">
        <f t="shared" si="2949"/>
        <v>0</v>
      </c>
      <c r="CV1792" s="94">
        <f t="shared" si="2949"/>
        <v>0</v>
      </c>
      <c r="CW1792" s="94">
        <f t="shared" si="2949"/>
        <v>0</v>
      </c>
      <c r="CX1792" s="94">
        <f t="shared" si="2949"/>
        <v>0</v>
      </c>
      <c r="CY1792" s="94">
        <f>+PMT($H1779/CL$5,$H1778,CY1784+CY1785,0)</f>
        <v>0</v>
      </c>
      <c r="CZ1792" s="94">
        <f t="shared" ref="CZ1792:DL1792" si="2950">+PMT($H1779/CZ$5,$H1778,CZ1784+CZ1785,0)</f>
        <v>0</v>
      </c>
      <c r="DA1792" s="94">
        <f t="shared" si="2950"/>
        <v>0</v>
      </c>
      <c r="DB1792" s="94">
        <f t="shared" si="2950"/>
        <v>0</v>
      </c>
      <c r="DC1792" s="94">
        <f t="shared" si="2950"/>
        <v>0</v>
      </c>
      <c r="DD1792" s="94">
        <f t="shared" si="2950"/>
        <v>0</v>
      </c>
      <c r="DE1792" s="94">
        <f t="shared" si="2950"/>
        <v>0</v>
      </c>
      <c r="DF1792" s="94">
        <f t="shared" si="2950"/>
        <v>0</v>
      </c>
      <c r="DG1792" s="94">
        <f t="shared" si="2950"/>
        <v>0</v>
      </c>
      <c r="DH1792" s="94">
        <f t="shared" si="2950"/>
        <v>0</v>
      </c>
      <c r="DI1792" s="94">
        <f t="shared" si="2950"/>
        <v>0</v>
      </c>
      <c r="DJ1792" s="94">
        <f t="shared" si="2950"/>
        <v>0</v>
      </c>
      <c r="DK1792" s="94">
        <f t="shared" si="2950"/>
        <v>0</v>
      </c>
      <c r="DL1792" s="94">
        <f t="shared" si="2950"/>
        <v>0</v>
      </c>
    </row>
    <row r="1793" spans="1:116" x14ac:dyDescent="0.4">
      <c r="A1793" s="100"/>
      <c r="B1793" s="300"/>
      <c r="C1793" s="300"/>
      <c r="D1793" t="s">
        <v>426</v>
      </c>
      <c r="E1793" t="str">
        <f t="shared" si="2925"/>
        <v>1793 DAMORT-F</v>
      </c>
      <c r="F1793" s="27"/>
      <c r="G1793" s="126" t="s">
        <v>293</v>
      </c>
      <c r="H1793" s="27"/>
      <c r="J1793" s="77">
        <f>SUMIF($5:$5,I$2,1791:1791)</f>
        <v>0</v>
      </c>
      <c r="K1793" s="33">
        <f>SUMIF($4:$4,K$2,1791:1791)</f>
        <v>0</v>
      </c>
      <c r="L1793" s="33">
        <f>SUMIF($4:$4,L$2,1791:1791)</f>
        <v>0</v>
      </c>
      <c r="M1793" s="33">
        <f>SUMIF($4:$4,M$2,1791:1791)</f>
        <v>0</v>
      </c>
      <c r="N1793" s="33">
        <f>SUMIF($4:$4,N$2,1791:1791)</f>
        <v>0</v>
      </c>
      <c r="O1793" s="33">
        <f>SUMIF($4:$4,O$2,1791:1791)</f>
        <v>0</v>
      </c>
      <c r="P1793" s="33">
        <f>SUMIF($4:$4,P$2,1791:1791)</f>
        <v>0</v>
      </c>
      <c r="R1793" s="28"/>
      <c r="S1793" s="93" cm="1">
        <f t="array" ref="S1793">SUM(INDEX(1790:1790,1,MAX(COLUMN($R:$R),COLUMN()-($H1778-1))):S1792)</f>
        <v>-59.156509855368732</v>
      </c>
      <c r="T1793" s="93" cm="1">
        <f t="array" ref="T1793">SUM(INDEX(1790:1790,1,MAX(COLUMN($R:$R),COLUMN()-($H1778-1))):T1792)</f>
        <v>-86.045832516899964</v>
      </c>
      <c r="U1793" s="93" cm="1">
        <f t="array" ref="U1793">SUM(INDEX(1790:1790,1,MAX(COLUMN($R:$R),COLUMN()-($H1778-1))):U1792)</f>
        <v>-112.9351551784312</v>
      </c>
      <c r="V1793" s="93" cm="1">
        <f t="array" ref="V1793">SUM(INDEX(1790:1790,1,MAX(COLUMN($R:$R),COLUMN()-($H1778-1))):V1792)</f>
        <v>-139.50180596802406</v>
      </c>
      <c r="W1793" s="93" cm="1">
        <f t="array" ref="W1793">SUM(INDEX(1790:1790,1,MAX(COLUMN($R:$R),COLUMN()-($H1778-1))):W1792)</f>
        <v>-166.39112862955528</v>
      </c>
      <c r="X1793" s="93" cm="1">
        <f t="array" ref="X1793">SUM(INDEX(1790:1790,1,MAX(COLUMN($R:$R),COLUMN()-($H1778-1))):X1792)</f>
        <v>-193.28045129108654</v>
      </c>
      <c r="Y1793" s="93" cm="1">
        <f t="array" ref="Y1793">SUM(INDEX(1790:1790,1,MAX(COLUMN($R:$R),COLUMN()-($H1778-1))):Y1792)</f>
        <v>-220.16977395261779</v>
      </c>
      <c r="Z1793" s="93" cm="1">
        <f t="array" ref="Z1793">SUM(INDEX(1790:1790,1,MAX(COLUMN($R:$R),COLUMN()-($H1778-1))):Z1792)</f>
        <v>-247.05909661414904</v>
      </c>
      <c r="AA1793" s="93" cm="1">
        <f t="array" ref="AA1793">SUM(INDEX(1790:1790,1,MAX(COLUMN($R:$R),COLUMN()-($H1778-1))):AA1792)</f>
        <v>-273.94841927568029</v>
      </c>
      <c r="AB1793" s="93" cm="1">
        <f t="array" ref="AB1793">SUM(INDEX(1790:1790,1,MAX(COLUMN($R:$R),COLUMN()-($H1778-1))):AB1792)</f>
        <v>-300.83774193721155</v>
      </c>
      <c r="AC1793" s="93" cm="1">
        <f t="array" ref="AC1793">SUM(INDEX(1790:1790,1,MAX(COLUMN($R:$R),COLUMN()-($H1778-1))):AC1792)</f>
        <v>-327.7270645987428</v>
      </c>
      <c r="AD1793" s="93" cm="1">
        <f t="array" ref="AD1793">SUM(INDEX(1790:1790,1,MAX(COLUMN($R:$R),COLUMN()-($H1778-1))):AD1792)</f>
        <v>-354.61638726027405</v>
      </c>
      <c r="AE1793" s="93" cm="1">
        <f t="array" ref="AE1793">SUM(INDEX(1790:1790,1,MAX(COLUMN($R:$R),COLUMN()-($H1778-1))):AE1792)</f>
        <v>-354.61638726027405</v>
      </c>
      <c r="AF1793" s="93" cm="1">
        <f t="array" ref="AF1793">SUM(INDEX(1790:1790,1,MAX(COLUMN($R:$R),COLUMN()-($H1778-1))):AF1792)</f>
        <v>-354.61638726027405</v>
      </c>
      <c r="AG1793" s="93" cm="1">
        <f t="array" ref="AG1793">SUM(INDEX(1790:1790,1,MAX(COLUMN($R:$R),COLUMN()-($H1778-1))):AG1792)</f>
        <v>-354.61638726027405</v>
      </c>
      <c r="AH1793" s="93" cm="1">
        <f t="array" ref="AH1793">SUM(INDEX(1790:1790,1,MAX(COLUMN($R:$R),COLUMN()-($H1778-1))):AH1792)</f>
        <v>-354.61638726027405</v>
      </c>
      <c r="AI1793" s="93" cm="1">
        <f t="array" ref="AI1793">SUM(INDEX(1790:1790,1,MAX(COLUMN($R:$R),COLUMN()-($H1778-1))):AI1792)</f>
        <v>-354.61638726027405</v>
      </c>
      <c r="AJ1793" s="93" cm="1">
        <f t="array" ref="AJ1793">SUM(INDEX(1790:1790,1,MAX(COLUMN($R:$R),COLUMN()-($H1778-1))):AJ1792)</f>
        <v>-354.61638726027405</v>
      </c>
      <c r="AK1793" s="93" cm="1">
        <f t="array" ref="AK1793">SUM(INDEX(1790:1790,1,MAX(COLUMN($R:$R),COLUMN()-($H1778-1))):AK1792)</f>
        <v>-354.61638726027405</v>
      </c>
      <c r="AL1793" s="93" cm="1">
        <f t="array" ref="AL1793">SUM(INDEX(1790:1790,1,MAX(COLUMN($R:$R),COLUMN()-($H1778-1))):AL1792)</f>
        <v>-354.61638726027405</v>
      </c>
      <c r="AM1793" s="93" cm="1">
        <f t="array" ref="AM1793">SUM(INDEX(1790:1790,1,MAX(COLUMN($R:$R),COLUMN()-($H1778-1))):AM1792)</f>
        <v>-354.61638726027405</v>
      </c>
      <c r="AN1793" s="93" cm="1">
        <f t="array" ref="AN1793">SUM(INDEX(1790:1790,1,MAX(COLUMN($R:$R),COLUMN()-($H1778-1))):AN1792)</f>
        <v>-354.61638726027405</v>
      </c>
      <c r="AO1793" s="93" cm="1">
        <f t="array" ref="AO1793">SUM(INDEX(1790:1790,1,MAX(COLUMN($R:$R),COLUMN()-($H1778-1))):AO1792)</f>
        <v>-354.61638726027405</v>
      </c>
      <c r="AP1793" s="93" cm="1">
        <f t="array" ref="AP1793">SUM(INDEX(1790:1790,1,MAX(COLUMN($R:$R),COLUMN()-($H1778-1))):AP1792)</f>
        <v>-354.61638726027405</v>
      </c>
      <c r="AQ1793" s="93" cm="1">
        <f t="array" ref="AQ1793">SUM(INDEX(1790:1790,1,MAX(COLUMN($R:$R),COLUMN()-($H1778-1))):AQ1792)</f>
        <v>-354.61638726027405</v>
      </c>
      <c r="AR1793" s="93" cm="1">
        <f t="array" ref="AR1793">SUM(INDEX(1790:1790,1,MAX(COLUMN($R:$R),COLUMN()-($H1778-1))):AR1792)</f>
        <v>-354.61638726027405</v>
      </c>
      <c r="AS1793" s="93" cm="1">
        <f t="array" ref="AS1793">SUM(INDEX(1790:1790,1,MAX(COLUMN($R:$R),COLUMN()-($H1778-1))):AS1792)</f>
        <v>-354.61638726027405</v>
      </c>
      <c r="AT1793" s="93" cm="1">
        <f t="array" ref="AT1793">SUM(INDEX(1790:1790,1,MAX(COLUMN($R:$R),COLUMN()-($H1778-1))):AT1792)</f>
        <v>-354.61638726027405</v>
      </c>
      <c r="AU1793" s="93" cm="1">
        <f t="array" ref="AU1793">SUM(INDEX(1790:1790,1,MAX(COLUMN($R:$R),COLUMN()-($H1778-1))):AU1792)</f>
        <v>-354.61638726027405</v>
      </c>
      <c r="AV1793" s="93" cm="1">
        <f t="array" ref="AV1793">SUM(INDEX(1790:1790,1,MAX(COLUMN($R:$R),COLUMN()-($H1778-1))):AV1792)</f>
        <v>-354.61638726027405</v>
      </c>
      <c r="AW1793" s="93" cm="1">
        <f t="array" ref="AW1793">SUM(INDEX(1790:1790,1,MAX(COLUMN($R:$R),COLUMN()-($H1778-1))):AW1792)</f>
        <v>-354.61638726027405</v>
      </c>
      <c r="AX1793" s="93" cm="1">
        <f t="array" ref="AX1793">SUM(INDEX(1790:1790,1,MAX(COLUMN($R:$R),COLUMN()-($H1778-1))):AX1792)</f>
        <v>-354.61638726027405</v>
      </c>
      <c r="AY1793" s="93" cm="1">
        <f t="array" ref="AY1793">SUM(INDEX(1790:1790,1,MAX(COLUMN($R:$R),COLUMN()-($H1778-1))):AY1792)</f>
        <v>-354.61638726027405</v>
      </c>
      <c r="AZ1793" s="93" cm="1">
        <f t="array" ref="AZ1793">SUM(INDEX(1790:1790,1,MAX(COLUMN($R:$R),COLUMN()-($H1778-1))):AZ1792)</f>
        <v>-354.61638726027405</v>
      </c>
      <c r="BA1793" s="93" cm="1">
        <f t="array" ref="BA1793">SUM(INDEX(1790:1790,1,MAX(COLUMN($R:$R),COLUMN()-($H1778-1))):BA1792)</f>
        <v>-354.61638726027405</v>
      </c>
      <c r="BB1793" s="93" cm="1">
        <f t="array" ref="BB1793">SUM(INDEX(1790:1790,1,MAX(COLUMN($R:$R),COLUMN()-($H1778-1))):BB1792)</f>
        <v>-354.61638726027405</v>
      </c>
      <c r="BC1793" s="93" cm="1">
        <f t="array" ref="BC1793">SUM(INDEX(1790:1790,1,MAX(COLUMN($R:$R),COLUMN()-($H1778-1))):BC1792)</f>
        <v>-295.45987740490534</v>
      </c>
      <c r="BD1793" s="93" cm="1">
        <f t="array" ref="BD1793">SUM(INDEX(1790:1790,1,MAX(COLUMN($R:$R),COLUMN()-($H1778-1))):BD1792)</f>
        <v>-268.57055474337409</v>
      </c>
      <c r="BE1793" s="93" cm="1">
        <f t="array" ref="BE1793">SUM(INDEX(1790:1790,1,MAX(COLUMN($R:$R),COLUMN()-($H1778-1))):BE1792)</f>
        <v>-241.68123208184284</v>
      </c>
      <c r="BF1793" s="93" cm="1">
        <f t="array" ref="BF1793">SUM(INDEX(1790:1790,1,MAX(COLUMN($R:$R),COLUMN()-($H1778-1))):BF1792)</f>
        <v>-215.11458129224997</v>
      </c>
      <c r="BG1793" s="93" cm="1">
        <f t="array" ref="BG1793">SUM(INDEX(1790:1790,1,MAX(COLUMN($R:$R),COLUMN()-($H1778-1))):BG1792)</f>
        <v>-188.22525863071871</v>
      </c>
      <c r="BH1793" s="93" cm="1">
        <f t="array" ref="BH1793">SUM(INDEX(1790:1790,1,MAX(COLUMN($R:$R),COLUMN()-($H1778-1))):BH1792)</f>
        <v>-161.33593596918746</v>
      </c>
      <c r="BI1793" s="93" cm="1">
        <f t="array" ref="BI1793">SUM(INDEX(1790:1790,1,MAX(COLUMN($R:$R),COLUMN()-($H1778-1))):BI1792)</f>
        <v>-134.44661330765621</v>
      </c>
      <c r="BJ1793" s="93" cm="1">
        <f t="array" ref="BJ1793">SUM(INDEX(1790:1790,1,MAX(COLUMN($R:$R),COLUMN()-($H1778-1))):BJ1792)</f>
        <v>-107.55729064612495</v>
      </c>
      <c r="BK1793" s="93" cm="1">
        <f t="array" ref="BK1793">SUM(INDEX(1790:1790,1,MAX(COLUMN($R:$R),COLUMN()-($H1778-1))):BK1792)</f>
        <v>-80.667967984593716</v>
      </c>
      <c r="BL1793" s="93" cm="1">
        <f t="array" ref="BL1793">SUM(INDEX(1790:1790,1,MAX(COLUMN($R:$R),COLUMN()-($H1778-1))):BL1792)</f>
        <v>-53.778645323062477</v>
      </c>
      <c r="BM1793" s="93" cm="1">
        <f t="array" ref="BM1793">SUM(INDEX(1790:1790,1,MAX(COLUMN($R:$R),COLUMN()-($H1778-1))):BM1792)</f>
        <v>-26.889322661531239</v>
      </c>
      <c r="BN1793" s="93" cm="1">
        <f t="array" ref="BN1793">SUM(INDEX(1790:1790,1,MAX(COLUMN($R:$R),COLUMN()-($H1778-1))):BN1792)</f>
        <v>0</v>
      </c>
      <c r="BO1793" s="93" cm="1">
        <f t="array" ref="BO1793">SUM(INDEX(1790:1790,1,MAX(COLUMN($R:$R),COLUMN()-($H1778-1))):BO1792)</f>
        <v>0</v>
      </c>
      <c r="BP1793" s="93" cm="1">
        <f t="array" ref="BP1793">SUM(INDEX(1790:1790,1,MAX(COLUMN($R:$R),COLUMN()-($H1778-1))):BP1792)</f>
        <v>0</v>
      </c>
      <c r="BQ1793" s="93" cm="1">
        <f t="array" ref="BQ1793">SUM(INDEX(1790:1790,1,MAX(COLUMN($R:$R),COLUMN()-($H1778-1))):BQ1792)</f>
        <v>0</v>
      </c>
      <c r="BR1793" s="93" cm="1">
        <f t="array" ref="BR1793">SUM(INDEX(1790:1790,1,MAX(COLUMN($R:$R),COLUMN()-($H1778-1))):BR1792)</f>
        <v>0</v>
      </c>
      <c r="BS1793" s="93" cm="1">
        <f t="array" ref="BS1793">SUM(INDEX(1790:1790,1,MAX(COLUMN($R:$R),COLUMN()-($H1778-1))):BS1792)</f>
        <v>0</v>
      </c>
      <c r="BT1793" s="93" cm="1">
        <f t="array" ref="BT1793">SUM(INDEX(1790:1790,1,MAX(COLUMN($R:$R),COLUMN()-($H1778-1))):BT1792)</f>
        <v>0</v>
      </c>
      <c r="BU1793" s="93" cm="1">
        <f t="array" ref="BU1793">SUM(INDEX(1790:1790,1,MAX(COLUMN($R:$R),COLUMN()-($H1778-1))):BU1792)</f>
        <v>0</v>
      </c>
      <c r="BV1793" s="93" cm="1">
        <f t="array" ref="BV1793">SUM(INDEX(1790:1790,1,MAX(COLUMN($R:$R),COLUMN()-($H1778-1))):BV1792)</f>
        <v>0</v>
      </c>
      <c r="BW1793" s="93" cm="1">
        <f t="array" ref="BW1793">SUM(INDEX(1790:1790,1,MAX(COLUMN($R:$R),COLUMN()-($H1778-1))):BW1792)</f>
        <v>0</v>
      </c>
      <c r="BX1793" s="93" cm="1">
        <f t="array" ref="BX1793">SUM(INDEX(1790:1790,1,MAX(COLUMN($R:$R),COLUMN()-($H1778-1))):BX1792)</f>
        <v>0</v>
      </c>
      <c r="BY1793" s="93" cm="1">
        <f t="array" ref="BY1793">SUM(INDEX(1790:1790,1,MAX(COLUMN($R:$R),COLUMN()-($H1778-1))):BY1792)</f>
        <v>0</v>
      </c>
      <c r="BZ1793" s="93" cm="1">
        <f t="array" ref="BZ1793">SUM(INDEX(1790:1790,1,MAX(COLUMN($R:$R),COLUMN()-($H1778-1))):BZ1792)</f>
        <v>0</v>
      </c>
      <c r="CA1793" s="93" cm="1">
        <f t="array" ref="CA1793">SUM(INDEX(1790:1790,1,MAX(COLUMN($R:$R),COLUMN()-($H1778-1))):CA1792)</f>
        <v>0</v>
      </c>
      <c r="CB1793" s="93" cm="1">
        <f t="array" ref="CB1793">SUM(INDEX(1790:1790,1,MAX(COLUMN($R:$R),COLUMN()-($H1778-1))):CB1792)</f>
        <v>0</v>
      </c>
      <c r="CC1793" s="93" cm="1">
        <f t="array" ref="CC1793">SUM(INDEX(1790:1790,1,MAX(COLUMN($R:$R),COLUMN()-($H1778-1))):CC1792)</f>
        <v>0</v>
      </c>
      <c r="CD1793" s="93" cm="1">
        <f t="array" ref="CD1793">SUM(INDEX(1790:1790,1,MAX(COLUMN($R:$R),COLUMN()-($H1778-1))):CD1792)</f>
        <v>0</v>
      </c>
      <c r="CE1793" s="93" cm="1">
        <f t="array" ref="CE1793">SUM(INDEX(1790:1790,1,MAX(COLUMN($R:$R),COLUMN()-($H1778-1))):CE1792)</f>
        <v>0</v>
      </c>
      <c r="CF1793" s="93" cm="1">
        <f t="array" ref="CF1793">SUM(INDEX(1790:1790,1,MAX(COLUMN($R:$R),COLUMN()-($H1778-1))):CF1792)</f>
        <v>0</v>
      </c>
      <c r="CG1793" s="93" cm="1">
        <f t="array" ref="CG1793">SUM(INDEX(1790:1790,1,MAX(COLUMN($R:$R),COLUMN()-($H1778-1))):CG1792)</f>
        <v>0</v>
      </c>
      <c r="CH1793" s="93" cm="1">
        <f t="array" ref="CH1793">SUM(INDEX(1790:1790,1,MAX(COLUMN($R:$R),COLUMN()-($H1778-1))):CH1792)</f>
        <v>0</v>
      </c>
      <c r="CI1793" s="93" cm="1">
        <f t="array" ref="CI1793">SUM(INDEX(1790:1790,1,MAX(COLUMN($R:$R),COLUMN()-($H1778-1))):CI1792)</f>
        <v>0</v>
      </c>
      <c r="CJ1793" s="93" cm="1">
        <f t="array" ref="CJ1793">SUM(INDEX(1790:1790,1,MAX(COLUMN($R:$R),COLUMN()-($H1778-1))):CJ1792)</f>
        <v>0</v>
      </c>
      <c r="CK1793" s="93" cm="1">
        <f t="array" ref="CK1793">SUM(INDEX(1790:1790,1,MAX(COLUMN($R:$R),COLUMN()-($H1778-1))):CK1792)</f>
        <v>0</v>
      </c>
      <c r="CL1793" s="93" cm="1">
        <f t="array" ref="CL1793">SUM(INDEX(1790:1790,1,MAX(COLUMN($R:$R),COLUMN()-($H1778-1))):CL1792)</f>
        <v>0</v>
      </c>
      <c r="CN1793" s="77">
        <f>SUMIF($5:$5,CN$2,1791:1791)</f>
        <v>0</v>
      </c>
      <c r="CO1793" s="93" cm="1">
        <f t="array" ref="CO1793">SUM(INDEX(1790:1790,1,MAX(COLUMN($R:$R),COLUMN()-($H1778-1))):CO1792)</f>
        <v>0</v>
      </c>
      <c r="CP1793" s="93" cm="1">
        <f t="array" ref="CP1793">SUM(INDEX(1790:1790,1,MAX(COLUMN($R:$R),COLUMN()-($H1778-1))):CP1792)</f>
        <v>0</v>
      </c>
      <c r="CQ1793" s="93" cm="1">
        <f t="array" ref="CQ1793">SUM(INDEX(1790:1790,1,MAX(COLUMN($R:$R),COLUMN()-($H1778-1))):CQ1792)</f>
        <v>0</v>
      </c>
      <c r="CR1793" s="93" cm="1">
        <f t="array" ref="CR1793">SUM(INDEX(1790:1790,1,MAX(COLUMN($R:$R),COLUMN()-($H1778-1))):CR1792)</f>
        <v>0</v>
      </c>
      <c r="CS1793" s="93" cm="1">
        <f t="array" ref="CS1793">SUM(INDEX(1790:1790,1,MAX(COLUMN($R:$R),COLUMN()-($H1778-1))):CS1792)</f>
        <v>0</v>
      </c>
      <c r="CT1793" s="93" cm="1">
        <f t="array" ref="CT1793">SUM(INDEX(1790:1790,1,MAX(COLUMN($R:$R),COLUMN()-($H1778-1))):CT1792)</f>
        <v>0</v>
      </c>
      <c r="CU1793" s="93" cm="1">
        <f t="array" ref="CU1793">SUM(INDEX(1790:1790,1,MAX(COLUMN($R:$R),COLUMN()-($H1778-1))):CU1792)</f>
        <v>0</v>
      </c>
      <c r="CV1793" s="93" cm="1">
        <f t="array" ref="CV1793">SUM(INDEX(1790:1790,1,MAX(COLUMN($R:$R),COLUMN()-($H1778-1))):CV1792)</f>
        <v>0</v>
      </c>
      <c r="CW1793" s="93" cm="1">
        <f t="array" ref="CW1793">SUM(INDEX(1790:1790,1,MAX(COLUMN($R:$R),COLUMN()-($H1778-1))):CW1792)</f>
        <v>0</v>
      </c>
      <c r="CX1793" s="93" cm="1">
        <f t="array" ref="CX1793">SUM(INDEX(1790:1790,1,MAX(COLUMN($R:$R),COLUMN()-($H1778-1))):CX1792)</f>
        <v>0</v>
      </c>
      <c r="CY1793" s="93" cm="1">
        <f t="array" ref="CY1793">SUM(INDEX(1790:1790,1,MAX(COLUMN($R:$R),COLUMN()-($H1778-1))):CY1792)</f>
        <v>0</v>
      </c>
      <c r="CZ1793" s="93" cm="1">
        <f t="array" ref="CZ1793">SUM(INDEX(1790:1790,1,MAX(COLUMN($R:$R),COLUMN()-($H1778-1))):CZ1792)</f>
        <v>0</v>
      </c>
      <c r="DA1793" s="93" cm="1">
        <f t="array" ref="DA1793">SUM(INDEX(1790:1790,1,MAX(COLUMN($R:$R),COLUMN()-($H1778-1))):DA1792)</f>
        <v>0</v>
      </c>
      <c r="DB1793" s="93" cm="1">
        <f t="array" ref="DB1793">SUM(INDEX(1790:1790,1,MAX(COLUMN($R:$R),COLUMN()-($H1778-1))):DB1792)</f>
        <v>0</v>
      </c>
      <c r="DC1793" s="93" cm="1">
        <f t="array" ref="DC1793">SUM(INDEX(1790:1790,1,MAX(COLUMN($R:$R),COLUMN()-($H1778-1))):DC1792)</f>
        <v>0</v>
      </c>
      <c r="DD1793" s="93" cm="1">
        <f t="array" ref="DD1793">SUM(INDEX(1790:1790,1,MAX(COLUMN($R:$R),COLUMN()-($H1778-1))):DD1792)</f>
        <v>0</v>
      </c>
      <c r="DE1793" s="93" cm="1">
        <f t="array" ref="DE1793">SUM(INDEX(1790:1790,1,MAX(COLUMN($R:$R),COLUMN()-($H1778-1))):DE1792)</f>
        <v>0</v>
      </c>
      <c r="DF1793" s="93" cm="1">
        <f t="array" ref="DF1793">SUM(INDEX(1790:1790,1,MAX(COLUMN($R:$R),COLUMN()-($H1778-1))):DF1792)</f>
        <v>0</v>
      </c>
      <c r="DG1793" s="93" cm="1">
        <f t="array" ref="DG1793">SUM(INDEX(1790:1790,1,MAX(COLUMN($R:$R),COLUMN()-($H1778-1))):DG1792)</f>
        <v>0</v>
      </c>
      <c r="DH1793" s="93" cm="1">
        <f t="array" ref="DH1793">SUM(INDEX(1790:1790,1,MAX(COLUMN($R:$R),COLUMN()-($H1778-1))):DH1792)</f>
        <v>0</v>
      </c>
      <c r="DI1793" s="93" cm="1">
        <f t="array" ref="DI1793">SUM(INDEX(1790:1790,1,MAX(COLUMN($R:$R),COLUMN()-($H1778-1))):DI1792)</f>
        <v>0</v>
      </c>
      <c r="DJ1793" s="93" cm="1">
        <f t="array" ref="DJ1793">SUM(INDEX(1790:1790,1,MAX(COLUMN($R:$R),COLUMN()-($H1778-1))):DJ1792)</f>
        <v>0</v>
      </c>
      <c r="DK1793" s="93" cm="1">
        <f t="array" ref="DK1793">SUM(INDEX(1790:1790,1,MAX(COLUMN($R:$R),COLUMN()-($H1778-1))):DK1792)</f>
        <v>0</v>
      </c>
      <c r="DL1793" s="93" cm="1">
        <f t="array" ref="DL1793">SUM(INDEX(1790:1790,1,MAX(COLUMN($R:$R),COLUMN()-($H1778-1))):DL1792)</f>
        <v>0</v>
      </c>
    </row>
    <row r="1794" spans="1:116" x14ac:dyDescent="0.4">
      <c r="A1794" s="100"/>
      <c r="B1794" s="300"/>
      <c r="C1794" s="300"/>
      <c r="D1794" t="s">
        <v>426</v>
      </c>
      <c r="E1794" t="str">
        <f t="shared" ref="E1794:E1803" si="2951">ROW()&amp;" "&amp;D1794</f>
        <v>1794 DAMORT-F</v>
      </c>
      <c r="F1794" s="27"/>
      <c r="G1794" s="126"/>
      <c r="H1794" s="27"/>
      <c r="J1794" s="77"/>
      <c r="K1794" s="33"/>
      <c r="L1794" s="33"/>
      <c r="M1794" s="33"/>
      <c r="N1794" s="33"/>
      <c r="O1794" s="33"/>
      <c r="P1794" s="33"/>
      <c r="R1794" s="28"/>
      <c r="S1794" s="93"/>
      <c r="T1794" s="93"/>
      <c r="U1794" s="93"/>
      <c r="V1794" s="93"/>
      <c r="W1794" s="93"/>
      <c r="X1794" s="93"/>
      <c r="Y1794" s="93"/>
      <c r="Z1794" s="93"/>
      <c r="AA1794" s="93"/>
      <c r="AB1794" s="93"/>
      <c r="AC1794" s="93"/>
      <c r="AD1794" s="93"/>
      <c r="AE1794" s="93"/>
      <c r="AF1794" s="93"/>
      <c r="AG1794" s="93"/>
      <c r="AH1794" s="93"/>
      <c r="AI1794" s="93"/>
      <c r="AJ1794" s="93"/>
      <c r="AK1794" s="93"/>
      <c r="AL1794" s="93"/>
      <c r="AM1794" s="93"/>
      <c r="AN1794" s="93"/>
      <c r="AO1794" s="93"/>
      <c r="AP1794" s="93"/>
      <c r="AQ1794" s="93"/>
      <c r="AR1794" s="93"/>
      <c r="AS1794" s="93"/>
      <c r="AT1794" s="93"/>
      <c r="AU1794" s="93"/>
      <c r="AV1794" s="93"/>
      <c r="AW1794" s="93"/>
      <c r="AX1794" s="93"/>
      <c r="AY1794" s="93"/>
      <c r="AZ1794" s="93"/>
      <c r="BA1794" s="93"/>
      <c r="BB1794" s="93"/>
      <c r="BC1794" s="93"/>
      <c r="BD1794" s="93"/>
      <c r="BE1794" s="93"/>
      <c r="BF1794" s="93"/>
      <c r="BG1794" s="93"/>
      <c r="BH1794" s="93"/>
      <c r="BI1794" s="93"/>
      <c r="BJ1794" s="93"/>
      <c r="BK1794" s="93"/>
      <c r="BL1794" s="93"/>
      <c r="BM1794" s="93"/>
      <c r="BN1794" s="93"/>
      <c r="BO1794" s="93"/>
      <c r="BP1794" s="93"/>
      <c r="BQ1794" s="93"/>
      <c r="BR1794" s="93"/>
      <c r="BS1794" s="93"/>
      <c r="BT1794" s="93"/>
      <c r="BU1794" s="93"/>
      <c r="BV1794" s="93"/>
      <c r="BW1794" s="93"/>
      <c r="BX1794" s="93"/>
      <c r="BY1794" s="93"/>
      <c r="BZ1794" s="93"/>
      <c r="CA1794" s="93"/>
      <c r="CB1794" s="93"/>
      <c r="CC1794" s="93"/>
      <c r="CD1794" s="93"/>
      <c r="CE1794" s="93"/>
      <c r="CF1794" s="93"/>
      <c r="CG1794" s="93"/>
      <c r="CH1794" s="93"/>
      <c r="CI1794" s="93"/>
      <c r="CJ1794" s="93"/>
      <c r="CK1794" s="93"/>
      <c r="CL1794" s="93"/>
      <c r="CN1794" s="77"/>
      <c r="CO1794" s="93"/>
      <c r="CP1794" s="93"/>
      <c r="CQ1794" s="93"/>
      <c r="CR1794" s="93"/>
      <c r="CS1794" s="93"/>
      <c r="CT1794" s="93"/>
      <c r="CU1794" s="93"/>
      <c r="CV1794" s="93"/>
      <c r="CW1794" s="93"/>
      <c r="CX1794" s="93"/>
      <c r="CY1794" s="93"/>
      <c r="CZ1794" s="93"/>
      <c r="DA1794" s="93"/>
      <c r="DB1794" s="93"/>
      <c r="DC1794" s="93"/>
      <c r="DD1794" s="93"/>
      <c r="DE1794" s="93"/>
      <c r="DF1794" s="93"/>
      <c r="DG1794" s="93"/>
      <c r="DH1794" s="93"/>
      <c r="DI1794" s="93"/>
      <c r="DJ1794" s="93"/>
      <c r="DK1794" s="93"/>
      <c r="DL1794" s="93"/>
    </row>
    <row r="1795" spans="1:116" x14ac:dyDescent="0.4">
      <c r="B1795" t="s">
        <v>332</v>
      </c>
      <c r="D1795" t="s">
        <v>426</v>
      </c>
      <c r="E1795" s="8" t="str">
        <f t="shared" si="2925"/>
        <v>1795 DAMORT-F</v>
      </c>
      <c r="G1795" s="136" t="str">
        <f>G1768</f>
        <v>(Primary label)</v>
      </c>
      <c r="H1795" s="27"/>
      <c r="I1795" s="78"/>
      <c r="J1795" s="78"/>
      <c r="K1795" s="33"/>
      <c r="L1795" s="33"/>
      <c r="M1795" s="33"/>
      <c r="N1795" s="33"/>
      <c r="O1795" s="33"/>
      <c r="P1795" s="33"/>
      <c r="R1795" s="33"/>
      <c r="S1795" s="77"/>
      <c r="T1795" s="77"/>
      <c r="U1795" s="77"/>
      <c r="V1795" s="77"/>
      <c r="W1795" s="77"/>
      <c r="X1795" s="77"/>
      <c r="Y1795" s="77"/>
      <c r="Z1795" s="77"/>
      <c r="AA1795" s="77"/>
      <c r="AB1795" s="77"/>
      <c r="AC1795" s="77"/>
      <c r="AD1795" s="77"/>
      <c r="AE1795" s="77"/>
      <c r="AF1795" s="77"/>
      <c r="AG1795" s="77"/>
      <c r="AH1795" s="77"/>
      <c r="AI1795" s="77"/>
      <c r="AJ1795" s="77"/>
      <c r="AK1795" s="77"/>
      <c r="AL1795" s="77"/>
      <c r="AM1795" s="77"/>
      <c r="AN1795" s="77"/>
      <c r="AO1795" s="77"/>
      <c r="AP1795" s="77"/>
      <c r="AQ1795" s="77"/>
      <c r="AR1795" s="77"/>
      <c r="AS1795" s="77"/>
      <c r="AT1795" s="77"/>
      <c r="AU1795" s="77"/>
      <c r="AV1795" s="77"/>
      <c r="AW1795" s="77"/>
      <c r="AX1795" s="77"/>
      <c r="AY1795" s="77"/>
      <c r="AZ1795" s="77"/>
      <c r="BA1795" s="77"/>
      <c r="BB1795" s="77"/>
      <c r="BC1795" s="77"/>
      <c r="BD1795" s="77"/>
      <c r="BE1795" s="77"/>
      <c r="BF1795" s="77"/>
      <c r="BG1795" s="77"/>
      <c r="BH1795" s="77"/>
      <c r="BI1795" s="77"/>
      <c r="BJ1795" s="77"/>
      <c r="BK1795" s="77"/>
      <c r="BL1795" s="77"/>
      <c r="BM1795" s="77"/>
      <c r="BN1795" s="77"/>
      <c r="BO1795" s="77"/>
      <c r="BP1795" s="77"/>
      <c r="BQ1795" s="77"/>
      <c r="BR1795" s="77"/>
      <c r="BS1795" s="77"/>
      <c r="BT1795" s="77"/>
      <c r="BU1795" s="77"/>
      <c r="BV1795" s="77"/>
      <c r="BW1795" s="77"/>
      <c r="BX1795" s="77"/>
      <c r="BY1795" s="77"/>
      <c r="BZ1795" s="77"/>
      <c r="CA1795" s="77"/>
      <c r="CB1795" s="77"/>
      <c r="CC1795" s="77"/>
      <c r="CD1795" s="77"/>
      <c r="CE1795" s="77"/>
      <c r="CF1795" s="77"/>
      <c r="CG1795" s="77"/>
      <c r="CH1795" s="77"/>
      <c r="CI1795" s="77"/>
      <c r="CJ1795" s="77"/>
      <c r="CK1795" s="77"/>
      <c r="CL1795" s="77"/>
      <c r="CN1795" s="78"/>
      <c r="CO1795" s="77"/>
      <c r="CP1795" s="77"/>
      <c r="CQ1795" s="77"/>
      <c r="CR1795" s="77"/>
      <c r="CS1795" s="77"/>
      <c r="CT1795" s="77"/>
      <c r="CU1795" s="77"/>
      <c r="CV1795" s="77"/>
      <c r="CW1795" s="77"/>
      <c r="CX1795" s="77"/>
      <c r="CY1795" s="77"/>
      <c r="CZ1795" s="77"/>
      <c r="DA1795" s="77"/>
      <c r="DB1795" s="77"/>
      <c r="DC1795" s="77"/>
      <c r="DD1795" s="77"/>
      <c r="DE1795" s="77"/>
      <c r="DF1795" s="77"/>
      <c r="DG1795" s="77"/>
      <c r="DH1795" s="77"/>
      <c r="DI1795" s="77"/>
      <c r="DJ1795" s="77"/>
      <c r="DK1795" s="77"/>
      <c r="DL1795" s="77"/>
    </row>
    <row r="1796" spans="1:116" x14ac:dyDescent="0.4">
      <c r="B1796" t="s">
        <v>332</v>
      </c>
      <c r="D1796" t="s">
        <v>426</v>
      </c>
      <c r="E1796" s="8" t="str">
        <f t="shared" si="2925"/>
        <v>1796 DAMORT-F</v>
      </c>
      <c r="G1796" s="136" t="str">
        <f>G1769</f>
        <v>primary unit</v>
      </c>
      <c r="H1796" s="27"/>
      <c r="I1796" s="78"/>
      <c r="J1796" s="78"/>
      <c r="K1796" s="33"/>
      <c r="L1796" s="33"/>
      <c r="M1796" s="33"/>
      <c r="N1796" s="33"/>
      <c r="O1796" s="33"/>
      <c r="P1796" s="33"/>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8"/>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B1797" t="s">
        <v>332</v>
      </c>
      <c r="D1797" t="s">
        <v>426</v>
      </c>
      <c r="E1797" s="8" t="str">
        <f t="shared" si="2925"/>
        <v>1797 DAMORT-F</v>
      </c>
      <c r="G1797" s="136" t="str">
        <f>G1770</f>
        <v>Primary revenue driver</v>
      </c>
      <c r="K1797" s="53"/>
      <c r="L1797" s="53"/>
      <c r="M1797" s="53"/>
      <c r="N1797" s="53"/>
      <c r="O1797" s="53"/>
      <c r="P1797" s="53"/>
      <c r="R1797" s="24"/>
      <c r="S1797" s="179" t="str">
        <f t="shared" ref="S1797:AX1806" si="2952">S1770</f>
        <v>S$16</v>
      </c>
      <c r="T1797" s="179" t="str">
        <f t="shared" si="2952"/>
        <v>T$16</v>
      </c>
      <c r="U1797" s="179" t="str">
        <f t="shared" si="2952"/>
        <v>U$16</v>
      </c>
      <c r="V1797" s="179" t="str">
        <f t="shared" si="2952"/>
        <v>V$16</v>
      </c>
      <c r="W1797" s="179" t="str">
        <f t="shared" si="2952"/>
        <v>W$16</v>
      </c>
      <c r="X1797" s="179" t="str">
        <f t="shared" si="2952"/>
        <v>X$16</v>
      </c>
      <c r="Y1797" s="179" t="str">
        <f t="shared" si="2952"/>
        <v>Y$16</v>
      </c>
      <c r="Z1797" s="179" t="str">
        <f t="shared" si="2952"/>
        <v>Z$16</v>
      </c>
      <c r="AA1797" s="179" t="str">
        <f t="shared" si="2952"/>
        <v>AA$16</v>
      </c>
      <c r="AB1797" s="179" t="str">
        <f t="shared" si="2952"/>
        <v>AB$16</v>
      </c>
      <c r="AC1797" s="179" t="str">
        <f t="shared" si="2952"/>
        <v>AC$16</v>
      </c>
      <c r="AD1797" s="179" t="str">
        <f t="shared" si="2952"/>
        <v>AD$16</v>
      </c>
      <c r="AE1797" s="179" t="str">
        <f t="shared" si="2952"/>
        <v>AE$16</v>
      </c>
      <c r="AF1797" s="179" t="str">
        <f t="shared" si="2952"/>
        <v>AF$16</v>
      </c>
      <c r="AG1797" s="179" t="str">
        <f t="shared" si="2952"/>
        <v>AG$16</v>
      </c>
      <c r="AH1797" s="179" t="str">
        <f t="shared" si="2952"/>
        <v>AH$16</v>
      </c>
      <c r="AI1797" s="179" t="str">
        <f t="shared" si="2952"/>
        <v>AI$16</v>
      </c>
      <c r="AJ1797" s="179" t="str">
        <f t="shared" si="2952"/>
        <v>AJ$16</v>
      </c>
      <c r="AK1797" s="179" t="str">
        <f t="shared" si="2952"/>
        <v>AK$16</v>
      </c>
      <c r="AL1797" s="179" t="str">
        <f t="shared" si="2952"/>
        <v>AL$16</v>
      </c>
      <c r="AM1797" s="179" t="str">
        <f t="shared" si="2952"/>
        <v>AM$16</v>
      </c>
      <c r="AN1797" s="179" t="str">
        <f t="shared" si="2952"/>
        <v>AN$16</v>
      </c>
      <c r="AO1797" s="179" t="str">
        <f t="shared" si="2952"/>
        <v>AO$16</v>
      </c>
      <c r="AP1797" s="179" t="str">
        <f t="shared" si="2952"/>
        <v>AP$16</v>
      </c>
      <c r="AQ1797" s="179" t="str">
        <f t="shared" si="2952"/>
        <v>AQ$16</v>
      </c>
      <c r="AR1797" s="179" t="str">
        <f t="shared" si="2952"/>
        <v>AR$16</v>
      </c>
      <c r="AS1797" s="179" t="str">
        <f t="shared" si="2952"/>
        <v>AS$16</v>
      </c>
      <c r="AT1797" s="179" t="str">
        <f t="shared" si="2952"/>
        <v>AT$16</v>
      </c>
      <c r="AU1797" s="179" t="str">
        <f t="shared" si="2952"/>
        <v>AU$16</v>
      </c>
      <c r="AV1797" s="179" t="str">
        <f t="shared" si="2952"/>
        <v>AV$16</v>
      </c>
      <c r="AW1797" s="179" t="str">
        <f t="shared" si="2952"/>
        <v>AW$16</v>
      </c>
      <c r="AX1797" s="179" t="str">
        <f t="shared" si="2952"/>
        <v>AX$16</v>
      </c>
      <c r="AY1797" s="179" t="str">
        <f t="shared" ref="AY1797:CD1806" si="2953">AY1770</f>
        <v>AY$16</v>
      </c>
      <c r="AZ1797" s="179" t="str">
        <f t="shared" si="2953"/>
        <v>AZ$16</v>
      </c>
      <c r="BA1797" s="179" t="str">
        <f t="shared" si="2953"/>
        <v>BA$16</v>
      </c>
      <c r="BB1797" s="179" t="str">
        <f t="shared" si="2953"/>
        <v>BB$16</v>
      </c>
      <c r="BC1797" s="179" t="str">
        <f t="shared" si="2953"/>
        <v>BC$16</v>
      </c>
      <c r="BD1797" s="179" t="str">
        <f t="shared" si="2953"/>
        <v>BD$16</v>
      </c>
      <c r="BE1797" s="179" t="str">
        <f t="shared" si="2953"/>
        <v>BE$16</v>
      </c>
      <c r="BF1797" s="179" t="str">
        <f t="shared" si="2953"/>
        <v>BF$16</v>
      </c>
      <c r="BG1797" s="179" t="str">
        <f t="shared" si="2953"/>
        <v>BG$16</v>
      </c>
      <c r="BH1797" s="179" t="str">
        <f t="shared" si="2953"/>
        <v>BH$16</v>
      </c>
      <c r="BI1797" s="179" t="str">
        <f t="shared" si="2953"/>
        <v>BI$16</v>
      </c>
      <c r="BJ1797" s="179" t="str">
        <f t="shared" si="2953"/>
        <v>BJ$16</v>
      </c>
      <c r="BK1797" s="179" t="str">
        <f t="shared" si="2953"/>
        <v>BK$16</v>
      </c>
      <c r="BL1797" s="179" t="str">
        <f t="shared" si="2953"/>
        <v>BL$16</v>
      </c>
      <c r="BM1797" s="179" t="str">
        <f t="shared" si="2953"/>
        <v>BM$16</v>
      </c>
      <c r="BN1797" s="179" t="str">
        <f t="shared" si="2953"/>
        <v>BN$16</v>
      </c>
      <c r="BO1797" s="179" t="str">
        <f t="shared" si="2953"/>
        <v>BO$16</v>
      </c>
      <c r="BP1797" s="179" t="str">
        <f t="shared" si="2953"/>
        <v>BP$16</v>
      </c>
      <c r="BQ1797" s="179" t="str">
        <f t="shared" si="2953"/>
        <v>BQ$16</v>
      </c>
      <c r="BR1797" s="179" t="str">
        <f t="shared" si="2953"/>
        <v>BR$16</v>
      </c>
      <c r="BS1797" s="179" t="str">
        <f t="shared" si="2953"/>
        <v>BS$16</v>
      </c>
      <c r="BT1797" s="179" t="str">
        <f t="shared" si="2953"/>
        <v>BT$16</v>
      </c>
      <c r="BU1797" s="179" t="str">
        <f t="shared" si="2953"/>
        <v>BU$16</v>
      </c>
      <c r="BV1797" s="179" t="str">
        <f t="shared" si="2953"/>
        <v>BV$16</v>
      </c>
      <c r="BW1797" s="179" t="str">
        <f t="shared" si="2953"/>
        <v>BW$16</v>
      </c>
      <c r="BX1797" s="179" t="str">
        <f t="shared" si="2953"/>
        <v>BX$16</v>
      </c>
      <c r="BY1797" s="179" t="str">
        <f t="shared" si="2953"/>
        <v>BY$16</v>
      </c>
      <c r="BZ1797" s="179" t="str">
        <f t="shared" si="2953"/>
        <v>BZ$16</v>
      </c>
      <c r="CA1797" s="179" t="str">
        <f t="shared" si="2953"/>
        <v>CA$16</v>
      </c>
      <c r="CB1797" s="179" t="str">
        <f t="shared" si="2953"/>
        <v>CB$16</v>
      </c>
      <c r="CC1797" s="179" t="str">
        <f t="shared" si="2953"/>
        <v>CC$16</v>
      </c>
      <c r="CD1797" s="179" t="str">
        <f t="shared" si="2953"/>
        <v>CD$16</v>
      </c>
      <c r="CE1797" s="179" t="str">
        <f t="shared" ref="CE1797:CL1806" si="2954">CE1770</f>
        <v>CE$16</v>
      </c>
      <c r="CF1797" s="179" t="str">
        <f t="shared" si="2954"/>
        <v>CF$16</v>
      </c>
      <c r="CG1797" s="179" t="str">
        <f t="shared" si="2954"/>
        <v>CG$16</v>
      </c>
      <c r="CH1797" s="179" t="str">
        <f t="shared" si="2954"/>
        <v>CH$16</v>
      </c>
      <c r="CI1797" s="179" t="str">
        <f t="shared" si="2954"/>
        <v>CI$16</v>
      </c>
      <c r="CJ1797" s="179" t="str">
        <f t="shared" si="2954"/>
        <v>CJ$16</v>
      </c>
      <c r="CK1797" s="179" t="str">
        <f t="shared" si="2954"/>
        <v>CK$16</v>
      </c>
      <c r="CL1797" s="179" t="str">
        <f t="shared" si="2954"/>
        <v>CL$16</v>
      </c>
      <c r="CO1797" s="179" t="str">
        <f t="shared" ref="CO1797:DL1806" si="2955">CO1770</f>
        <v>CO$16</v>
      </c>
      <c r="CP1797" s="179" t="str">
        <f t="shared" si="2955"/>
        <v>CP$16</v>
      </c>
      <c r="CQ1797" s="179" t="str">
        <f t="shared" si="2955"/>
        <v>CQ$16</v>
      </c>
      <c r="CR1797" s="179" t="str">
        <f t="shared" si="2955"/>
        <v>CR$16</v>
      </c>
      <c r="CS1797" s="179" t="str">
        <f t="shared" si="2955"/>
        <v>CS$16</v>
      </c>
      <c r="CT1797" s="179" t="str">
        <f t="shared" si="2955"/>
        <v>CT$16</v>
      </c>
      <c r="CU1797" s="179" t="str">
        <f t="shared" si="2955"/>
        <v>CU$16</v>
      </c>
      <c r="CV1797" s="179" t="str">
        <f t="shared" si="2955"/>
        <v>CV$16</v>
      </c>
      <c r="CW1797" s="179" t="str">
        <f t="shared" si="2955"/>
        <v>CW$16</v>
      </c>
      <c r="CX1797" s="179" t="str">
        <f t="shared" si="2955"/>
        <v>CX$16</v>
      </c>
      <c r="CY1797" s="179" t="str">
        <f t="shared" si="2955"/>
        <v>CY$16</v>
      </c>
      <c r="CZ1797" s="179" t="str">
        <f t="shared" si="2955"/>
        <v>CZ$16</v>
      </c>
      <c r="DA1797" s="179" t="str">
        <f t="shared" si="2955"/>
        <v>DA$16</v>
      </c>
      <c r="DB1797" s="179" t="str">
        <f t="shared" si="2955"/>
        <v>DB$16</v>
      </c>
      <c r="DC1797" s="179" t="str">
        <f t="shared" si="2955"/>
        <v>DC$16</v>
      </c>
      <c r="DD1797" s="179" t="str">
        <f t="shared" si="2955"/>
        <v>DD$16</v>
      </c>
      <c r="DE1797" s="179" t="str">
        <f t="shared" si="2955"/>
        <v>DE$16</v>
      </c>
      <c r="DF1797" s="179" t="str">
        <f t="shared" si="2955"/>
        <v>DF$16</v>
      </c>
      <c r="DG1797" s="179" t="str">
        <f t="shared" si="2955"/>
        <v>DG$16</v>
      </c>
      <c r="DH1797" s="179" t="str">
        <f t="shared" si="2955"/>
        <v>DH$16</v>
      </c>
      <c r="DI1797" s="179" t="str">
        <f t="shared" si="2955"/>
        <v>DI$16</v>
      </c>
      <c r="DJ1797" s="179" t="str">
        <f t="shared" si="2955"/>
        <v>DJ$16</v>
      </c>
      <c r="DK1797" s="179" t="str">
        <f t="shared" si="2955"/>
        <v>DK$16</v>
      </c>
      <c r="DL1797" s="179" t="str">
        <f t="shared" si="2955"/>
        <v>DL$16</v>
      </c>
    </row>
    <row r="1798" spans="1:116" x14ac:dyDescent="0.4">
      <c r="B1798" t="s">
        <v>332</v>
      </c>
      <c r="D1798" t="s">
        <v>426</v>
      </c>
      <c r="E1798" s="8" t="str">
        <f t="shared" si="2925"/>
        <v>1798 DAMORT-F</v>
      </c>
      <c r="G1798" s="136" t="str">
        <f>G1771</f>
        <v>Primary volume driver</v>
      </c>
      <c r="H1798" s="12"/>
      <c r="I1798" s="60"/>
      <c r="J1798" s="60"/>
      <c r="K1798" s="15"/>
      <c r="L1798" s="15"/>
      <c r="M1798" s="15"/>
      <c r="N1798" s="15"/>
      <c r="O1798" s="15"/>
      <c r="P1798" s="15"/>
      <c r="R1798" s="15"/>
      <c r="S1798" s="179" t="str">
        <f t="shared" ref="S1798:AX1807" si="2956">S1771</f>
        <v>S$17</v>
      </c>
      <c r="T1798" s="179" t="str">
        <f t="shared" si="2956"/>
        <v>T$17</v>
      </c>
      <c r="U1798" s="179" t="str">
        <f t="shared" si="2956"/>
        <v>U$17</v>
      </c>
      <c r="V1798" s="179" t="str">
        <f t="shared" si="2956"/>
        <v>V$17</v>
      </c>
      <c r="W1798" s="179" t="str">
        <f t="shared" si="2956"/>
        <v>W$17</v>
      </c>
      <c r="X1798" s="179" t="str">
        <f t="shared" si="2956"/>
        <v>X$17</v>
      </c>
      <c r="Y1798" s="179" t="str">
        <f t="shared" si="2956"/>
        <v>Y$17</v>
      </c>
      <c r="Z1798" s="179" t="str">
        <f t="shared" si="2956"/>
        <v>Z$17</v>
      </c>
      <c r="AA1798" s="179" t="str">
        <f t="shared" si="2956"/>
        <v>AA$17</v>
      </c>
      <c r="AB1798" s="179" t="str">
        <f t="shared" si="2956"/>
        <v>AB$17</v>
      </c>
      <c r="AC1798" s="179" t="str">
        <f t="shared" si="2956"/>
        <v>AC$17</v>
      </c>
      <c r="AD1798" s="179" t="str">
        <f t="shared" si="2956"/>
        <v>AD$17</v>
      </c>
      <c r="AE1798" s="179" t="str">
        <f t="shared" si="2956"/>
        <v>AE$17</v>
      </c>
      <c r="AF1798" s="179" t="str">
        <f t="shared" si="2956"/>
        <v>AF$17</v>
      </c>
      <c r="AG1798" s="179" t="str">
        <f t="shared" si="2956"/>
        <v>AG$17</v>
      </c>
      <c r="AH1798" s="179" t="str">
        <f t="shared" si="2956"/>
        <v>AH$17</v>
      </c>
      <c r="AI1798" s="179" t="str">
        <f t="shared" si="2956"/>
        <v>AI$17</v>
      </c>
      <c r="AJ1798" s="179" t="str">
        <f t="shared" si="2956"/>
        <v>AJ$17</v>
      </c>
      <c r="AK1798" s="179" t="str">
        <f t="shared" si="2956"/>
        <v>AK$17</v>
      </c>
      <c r="AL1798" s="179" t="str">
        <f t="shared" si="2956"/>
        <v>AL$17</v>
      </c>
      <c r="AM1798" s="179" t="str">
        <f t="shared" si="2956"/>
        <v>AM$17</v>
      </c>
      <c r="AN1798" s="179" t="str">
        <f t="shared" si="2956"/>
        <v>AN$17</v>
      </c>
      <c r="AO1798" s="179" t="str">
        <f t="shared" si="2956"/>
        <v>AO$17</v>
      </c>
      <c r="AP1798" s="179" t="str">
        <f t="shared" si="2956"/>
        <v>AP$17</v>
      </c>
      <c r="AQ1798" s="179" t="str">
        <f t="shared" si="2956"/>
        <v>AQ$17</v>
      </c>
      <c r="AR1798" s="179" t="str">
        <f t="shared" si="2956"/>
        <v>AR$17</v>
      </c>
      <c r="AS1798" s="179" t="str">
        <f t="shared" si="2956"/>
        <v>AS$17</v>
      </c>
      <c r="AT1798" s="179" t="str">
        <f t="shared" si="2956"/>
        <v>AT$17</v>
      </c>
      <c r="AU1798" s="179" t="str">
        <f t="shared" si="2956"/>
        <v>AU$17</v>
      </c>
      <c r="AV1798" s="179" t="str">
        <f t="shared" si="2956"/>
        <v>AV$17</v>
      </c>
      <c r="AW1798" s="179" t="str">
        <f t="shared" si="2956"/>
        <v>AW$17</v>
      </c>
      <c r="AX1798" s="179" t="str">
        <f t="shared" si="2956"/>
        <v>AX$17</v>
      </c>
      <c r="AY1798" s="179" t="str">
        <f t="shared" ref="AY1798:CD1807" si="2957">AY1771</f>
        <v>AY$17</v>
      </c>
      <c r="AZ1798" s="179" t="str">
        <f t="shared" si="2957"/>
        <v>AZ$17</v>
      </c>
      <c r="BA1798" s="179" t="str">
        <f t="shared" si="2957"/>
        <v>BA$17</v>
      </c>
      <c r="BB1798" s="179" t="str">
        <f t="shared" si="2957"/>
        <v>BB$17</v>
      </c>
      <c r="BC1798" s="179" t="str">
        <f t="shared" si="2957"/>
        <v>BC$17</v>
      </c>
      <c r="BD1798" s="179" t="str">
        <f t="shared" si="2957"/>
        <v>BD$17</v>
      </c>
      <c r="BE1798" s="179" t="str">
        <f t="shared" si="2957"/>
        <v>BE$17</v>
      </c>
      <c r="BF1798" s="179" t="str">
        <f t="shared" si="2957"/>
        <v>BF$17</v>
      </c>
      <c r="BG1798" s="179" t="str">
        <f t="shared" si="2957"/>
        <v>BG$17</v>
      </c>
      <c r="BH1798" s="179" t="str">
        <f t="shared" si="2957"/>
        <v>BH$17</v>
      </c>
      <c r="BI1798" s="179" t="str">
        <f t="shared" si="2957"/>
        <v>BI$17</v>
      </c>
      <c r="BJ1798" s="179" t="str">
        <f t="shared" si="2957"/>
        <v>BJ$17</v>
      </c>
      <c r="BK1798" s="179" t="str">
        <f t="shared" si="2957"/>
        <v>BK$17</v>
      </c>
      <c r="BL1798" s="179" t="str">
        <f t="shared" si="2957"/>
        <v>BL$17</v>
      </c>
      <c r="BM1798" s="179" t="str">
        <f t="shared" si="2957"/>
        <v>BM$17</v>
      </c>
      <c r="BN1798" s="179" t="str">
        <f t="shared" si="2957"/>
        <v>BN$17</v>
      </c>
      <c r="BO1798" s="179" t="str">
        <f t="shared" si="2957"/>
        <v>BO$17</v>
      </c>
      <c r="BP1798" s="179" t="str">
        <f t="shared" si="2957"/>
        <v>BP$17</v>
      </c>
      <c r="BQ1798" s="179" t="str">
        <f t="shared" si="2957"/>
        <v>BQ$17</v>
      </c>
      <c r="BR1798" s="179" t="str">
        <f t="shared" si="2957"/>
        <v>BR$17</v>
      </c>
      <c r="BS1798" s="179" t="str">
        <f t="shared" si="2957"/>
        <v>BS$17</v>
      </c>
      <c r="BT1798" s="179" t="str">
        <f t="shared" si="2957"/>
        <v>BT$17</v>
      </c>
      <c r="BU1798" s="179" t="str">
        <f t="shared" si="2957"/>
        <v>BU$17</v>
      </c>
      <c r="BV1798" s="179" t="str">
        <f t="shared" si="2957"/>
        <v>BV$17</v>
      </c>
      <c r="BW1798" s="179" t="str">
        <f t="shared" si="2957"/>
        <v>BW$17</v>
      </c>
      <c r="BX1798" s="179" t="str">
        <f t="shared" si="2957"/>
        <v>BX$17</v>
      </c>
      <c r="BY1798" s="179" t="str">
        <f t="shared" si="2957"/>
        <v>BY$17</v>
      </c>
      <c r="BZ1798" s="179" t="str">
        <f t="shared" si="2957"/>
        <v>BZ$17</v>
      </c>
      <c r="CA1798" s="179" t="str">
        <f t="shared" si="2957"/>
        <v>CA$17</v>
      </c>
      <c r="CB1798" s="179" t="str">
        <f t="shared" si="2957"/>
        <v>CB$17</v>
      </c>
      <c r="CC1798" s="179" t="str">
        <f t="shared" si="2957"/>
        <v>CC$17</v>
      </c>
      <c r="CD1798" s="179" t="str">
        <f t="shared" si="2957"/>
        <v>CD$17</v>
      </c>
      <c r="CE1798" s="179" t="str">
        <f t="shared" ref="CE1798:CL1807" si="2958">CE1771</f>
        <v>CE$17</v>
      </c>
      <c r="CF1798" s="179" t="str">
        <f t="shared" si="2958"/>
        <v>CF$17</v>
      </c>
      <c r="CG1798" s="179" t="str">
        <f t="shared" si="2958"/>
        <v>CG$17</v>
      </c>
      <c r="CH1798" s="179" t="str">
        <f t="shared" si="2958"/>
        <v>CH$17</v>
      </c>
      <c r="CI1798" s="179" t="str">
        <f t="shared" si="2958"/>
        <v>CI$17</v>
      </c>
      <c r="CJ1798" s="179" t="str">
        <f t="shared" si="2958"/>
        <v>CJ$17</v>
      </c>
      <c r="CK1798" s="179" t="str">
        <f t="shared" si="2958"/>
        <v>CK$17</v>
      </c>
      <c r="CL1798" s="179" t="str">
        <f t="shared" si="2958"/>
        <v>CL$17</v>
      </c>
      <c r="CN1798" s="60"/>
      <c r="CO1798" s="179" t="str">
        <f t="shared" ref="CO1798:DL1807" si="2959">CO1771</f>
        <v>CO$17</v>
      </c>
      <c r="CP1798" s="179" t="str">
        <f t="shared" si="2959"/>
        <v>CP$17</v>
      </c>
      <c r="CQ1798" s="179" t="str">
        <f t="shared" si="2959"/>
        <v>CQ$17</v>
      </c>
      <c r="CR1798" s="179" t="str">
        <f t="shared" si="2959"/>
        <v>CR$17</v>
      </c>
      <c r="CS1798" s="179" t="str">
        <f t="shared" si="2959"/>
        <v>CS$17</v>
      </c>
      <c r="CT1798" s="179" t="str">
        <f t="shared" si="2959"/>
        <v>CT$17</v>
      </c>
      <c r="CU1798" s="179" t="str">
        <f t="shared" si="2959"/>
        <v>CU$17</v>
      </c>
      <c r="CV1798" s="179" t="str">
        <f t="shared" si="2959"/>
        <v>CV$17</v>
      </c>
      <c r="CW1798" s="179" t="str">
        <f t="shared" si="2959"/>
        <v>CW$17</v>
      </c>
      <c r="CX1798" s="179" t="str">
        <f t="shared" si="2959"/>
        <v>CX$17</v>
      </c>
      <c r="CY1798" s="179" t="str">
        <f t="shared" si="2959"/>
        <v>CY$17</v>
      </c>
      <c r="CZ1798" s="179" t="str">
        <f t="shared" si="2959"/>
        <v>CZ$17</v>
      </c>
      <c r="DA1798" s="179" t="str">
        <f t="shared" si="2959"/>
        <v>DA$17</v>
      </c>
      <c r="DB1798" s="179" t="str">
        <f t="shared" si="2959"/>
        <v>DB$17</v>
      </c>
      <c r="DC1798" s="179" t="str">
        <f t="shared" si="2959"/>
        <v>DC$17</v>
      </c>
      <c r="DD1798" s="179" t="str">
        <f t="shared" si="2959"/>
        <v>DD$17</v>
      </c>
      <c r="DE1798" s="179" t="str">
        <f t="shared" si="2959"/>
        <v>DE$17</v>
      </c>
      <c r="DF1798" s="179" t="str">
        <f t="shared" si="2959"/>
        <v>DF$17</v>
      </c>
      <c r="DG1798" s="179" t="str">
        <f t="shared" si="2959"/>
        <v>DG$17</v>
      </c>
      <c r="DH1798" s="179" t="str">
        <f t="shared" si="2959"/>
        <v>DH$17</v>
      </c>
      <c r="DI1798" s="179" t="str">
        <f t="shared" si="2959"/>
        <v>DI$17</v>
      </c>
      <c r="DJ1798" s="179" t="str">
        <f t="shared" si="2959"/>
        <v>DJ$17</v>
      </c>
      <c r="DK1798" s="179" t="str">
        <f t="shared" si="2959"/>
        <v>DK$17</v>
      </c>
      <c r="DL1798" s="179" t="str">
        <f t="shared" si="2959"/>
        <v>DL$17</v>
      </c>
    </row>
    <row r="1799" spans="1:116" x14ac:dyDescent="0.4">
      <c r="B1799" t="s">
        <v>332</v>
      </c>
      <c r="D1799" t="s">
        <v>426</v>
      </c>
      <c r="E1799" s="8" t="str">
        <f t="shared" si="2925"/>
        <v>1799 DAMORT-F</v>
      </c>
      <c r="G1799" s="191" t="str">
        <f>G1776</f>
        <v>Simple amortizing debt:</v>
      </c>
      <c r="H1799" s="12"/>
      <c r="I1799" s="60"/>
      <c r="J1799" s="60"/>
      <c r="K1799" s="15"/>
      <c r="L1799" s="15"/>
      <c r="M1799" s="15"/>
      <c r="N1799" s="15"/>
      <c r="O1799" s="15"/>
      <c r="P1799" s="15"/>
      <c r="R1799" s="15"/>
      <c r="S1799" s="179">
        <f t="shared" ref="S1799:AX1808" si="2960">S1772</f>
        <v>0</v>
      </c>
      <c r="T1799" s="179">
        <f t="shared" si="2960"/>
        <v>0</v>
      </c>
      <c r="U1799" s="179">
        <f t="shared" si="2960"/>
        <v>0</v>
      </c>
      <c r="V1799" s="179">
        <f t="shared" si="2960"/>
        <v>0</v>
      </c>
      <c r="W1799" s="179">
        <f t="shared" si="2960"/>
        <v>0</v>
      </c>
      <c r="X1799" s="179">
        <f t="shared" si="2960"/>
        <v>0</v>
      </c>
      <c r="Y1799" s="179">
        <f t="shared" si="2960"/>
        <v>0</v>
      </c>
      <c r="Z1799" s="179">
        <f t="shared" si="2960"/>
        <v>0</v>
      </c>
      <c r="AA1799" s="179">
        <f t="shared" si="2960"/>
        <v>0</v>
      </c>
      <c r="AB1799" s="179">
        <f t="shared" si="2960"/>
        <v>0</v>
      </c>
      <c r="AC1799" s="179">
        <f t="shared" si="2960"/>
        <v>0</v>
      </c>
      <c r="AD1799" s="179">
        <f t="shared" si="2960"/>
        <v>0</v>
      </c>
      <c r="AE1799" s="179">
        <f t="shared" si="2960"/>
        <v>0</v>
      </c>
      <c r="AF1799" s="179">
        <f t="shared" si="2960"/>
        <v>0</v>
      </c>
      <c r="AG1799" s="179">
        <f t="shared" si="2960"/>
        <v>0</v>
      </c>
      <c r="AH1799" s="179">
        <f t="shared" si="2960"/>
        <v>0</v>
      </c>
      <c r="AI1799" s="179">
        <f t="shared" si="2960"/>
        <v>0</v>
      </c>
      <c r="AJ1799" s="179">
        <f t="shared" si="2960"/>
        <v>0</v>
      </c>
      <c r="AK1799" s="179">
        <f t="shared" si="2960"/>
        <v>0</v>
      </c>
      <c r="AL1799" s="179">
        <f t="shared" si="2960"/>
        <v>0</v>
      </c>
      <c r="AM1799" s="179">
        <f t="shared" si="2960"/>
        <v>0</v>
      </c>
      <c r="AN1799" s="179">
        <f t="shared" si="2960"/>
        <v>0</v>
      </c>
      <c r="AO1799" s="179">
        <f t="shared" si="2960"/>
        <v>0</v>
      </c>
      <c r="AP1799" s="179">
        <f t="shared" si="2960"/>
        <v>0</v>
      </c>
      <c r="AQ1799" s="179">
        <f t="shared" si="2960"/>
        <v>0</v>
      </c>
      <c r="AR1799" s="179">
        <f t="shared" si="2960"/>
        <v>0</v>
      </c>
      <c r="AS1799" s="179">
        <f t="shared" si="2960"/>
        <v>0</v>
      </c>
      <c r="AT1799" s="179">
        <f t="shared" si="2960"/>
        <v>0</v>
      </c>
      <c r="AU1799" s="179">
        <f t="shared" si="2960"/>
        <v>0</v>
      </c>
      <c r="AV1799" s="179">
        <f t="shared" si="2960"/>
        <v>0</v>
      </c>
      <c r="AW1799" s="179">
        <f t="shared" si="2960"/>
        <v>0</v>
      </c>
      <c r="AX1799" s="179">
        <f t="shared" si="2960"/>
        <v>0</v>
      </c>
      <c r="AY1799" s="179">
        <f t="shared" ref="AY1799:CD1808" si="2961">AY1772</f>
        <v>0</v>
      </c>
      <c r="AZ1799" s="179">
        <f t="shared" si="2961"/>
        <v>0</v>
      </c>
      <c r="BA1799" s="179">
        <f t="shared" si="2961"/>
        <v>0</v>
      </c>
      <c r="BB1799" s="179">
        <f t="shared" si="2961"/>
        <v>0</v>
      </c>
      <c r="BC1799" s="179">
        <f t="shared" si="2961"/>
        <v>0</v>
      </c>
      <c r="BD1799" s="179">
        <f t="shared" si="2961"/>
        <v>0</v>
      </c>
      <c r="BE1799" s="179">
        <f t="shared" si="2961"/>
        <v>0</v>
      </c>
      <c r="BF1799" s="179">
        <f t="shared" si="2961"/>
        <v>0</v>
      </c>
      <c r="BG1799" s="179">
        <f t="shared" si="2961"/>
        <v>0</v>
      </c>
      <c r="BH1799" s="179">
        <f t="shared" si="2961"/>
        <v>0</v>
      </c>
      <c r="BI1799" s="179">
        <f t="shared" si="2961"/>
        <v>0</v>
      </c>
      <c r="BJ1799" s="179">
        <f t="shared" si="2961"/>
        <v>0</v>
      </c>
      <c r="BK1799" s="179">
        <f t="shared" si="2961"/>
        <v>0</v>
      </c>
      <c r="BL1799" s="179">
        <f t="shared" si="2961"/>
        <v>0</v>
      </c>
      <c r="BM1799" s="179">
        <f t="shared" si="2961"/>
        <v>0</v>
      </c>
      <c r="BN1799" s="179">
        <f t="shared" si="2961"/>
        <v>0</v>
      </c>
      <c r="BO1799" s="179">
        <f t="shared" si="2961"/>
        <v>0</v>
      </c>
      <c r="BP1799" s="179">
        <f t="shared" si="2961"/>
        <v>0</v>
      </c>
      <c r="BQ1799" s="179">
        <f t="shared" si="2961"/>
        <v>0</v>
      </c>
      <c r="BR1799" s="179">
        <f t="shared" si="2961"/>
        <v>0</v>
      </c>
      <c r="BS1799" s="179">
        <f t="shared" si="2961"/>
        <v>0</v>
      </c>
      <c r="BT1799" s="179">
        <f t="shared" si="2961"/>
        <v>0</v>
      </c>
      <c r="BU1799" s="179">
        <f t="shared" si="2961"/>
        <v>0</v>
      </c>
      <c r="BV1799" s="179">
        <f t="shared" si="2961"/>
        <v>0</v>
      </c>
      <c r="BW1799" s="179">
        <f t="shared" si="2961"/>
        <v>0</v>
      </c>
      <c r="BX1799" s="179">
        <f t="shared" si="2961"/>
        <v>0</v>
      </c>
      <c r="BY1799" s="179">
        <f t="shared" si="2961"/>
        <v>0</v>
      </c>
      <c r="BZ1799" s="179">
        <f t="shared" si="2961"/>
        <v>0</v>
      </c>
      <c r="CA1799" s="179">
        <f t="shared" si="2961"/>
        <v>0</v>
      </c>
      <c r="CB1799" s="179">
        <f t="shared" si="2961"/>
        <v>0</v>
      </c>
      <c r="CC1799" s="179">
        <f t="shared" si="2961"/>
        <v>0</v>
      </c>
      <c r="CD1799" s="179">
        <f t="shared" si="2961"/>
        <v>0</v>
      </c>
      <c r="CE1799" s="179">
        <f t="shared" ref="CE1799:CL1808" si="2962">CE1772</f>
        <v>0</v>
      </c>
      <c r="CF1799" s="179">
        <f t="shared" si="2962"/>
        <v>0</v>
      </c>
      <c r="CG1799" s="179">
        <f t="shared" si="2962"/>
        <v>0</v>
      </c>
      <c r="CH1799" s="179">
        <f t="shared" si="2962"/>
        <v>0</v>
      </c>
      <c r="CI1799" s="179">
        <f t="shared" si="2962"/>
        <v>0</v>
      </c>
      <c r="CJ1799" s="179">
        <f t="shared" si="2962"/>
        <v>0</v>
      </c>
      <c r="CK1799" s="179">
        <f t="shared" si="2962"/>
        <v>0</v>
      </c>
      <c r="CL1799" s="179">
        <f t="shared" si="2962"/>
        <v>0</v>
      </c>
      <c r="CN1799" s="60"/>
      <c r="CO1799" s="179">
        <f t="shared" ref="CO1799:DL1808" si="2963">CO1772</f>
        <v>0</v>
      </c>
      <c r="CP1799" s="179">
        <f t="shared" si="2963"/>
        <v>0</v>
      </c>
      <c r="CQ1799" s="179">
        <f t="shared" si="2963"/>
        <v>0</v>
      </c>
      <c r="CR1799" s="179">
        <f t="shared" si="2963"/>
        <v>0</v>
      </c>
      <c r="CS1799" s="179">
        <f t="shared" si="2963"/>
        <v>0</v>
      </c>
      <c r="CT1799" s="179">
        <f t="shared" si="2963"/>
        <v>0</v>
      </c>
      <c r="CU1799" s="179">
        <f t="shared" si="2963"/>
        <v>0</v>
      </c>
      <c r="CV1799" s="179">
        <f t="shared" si="2963"/>
        <v>0</v>
      </c>
      <c r="CW1799" s="179">
        <f t="shared" si="2963"/>
        <v>0</v>
      </c>
      <c r="CX1799" s="179">
        <f t="shared" si="2963"/>
        <v>0</v>
      </c>
      <c r="CY1799" s="179">
        <f t="shared" si="2963"/>
        <v>0</v>
      </c>
      <c r="CZ1799" s="179">
        <f t="shared" si="2963"/>
        <v>0</v>
      </c>
      <c r="DA1799" s="179">
        <f t="shared" si="2963"/>
        <v>0</v>
      </c>
      <c r="DB1799" s="179">
        <f t="shared" si="2963"/>
        <v>0</v>
      </c>
      <c r="DC1799" s="179">
        <f t="shared" si="2963"/>
        <v>0</v>
      </c>
      <c r="DD1799" s="179">
        <f t="shared" si="2963"/>
        <v>0</v>
      </c>
      <c r="DE1799" s="179">
        <f t="shared" si="2963"/>
        <v>0</v>
      </c>
      <c r="DF1799" s="179">
        <f t="shared" si="2963"/>
        <v>0</v>
      </c>
      <c r="DG1799" s="179">
        <f t="shared" si="2963"/>
        <v>0</v>
      </c>
      <c r="DH1799" s="179">
        <f t="shared" si="2963"/>
        <v>0</v>
      </c>
      <c r="DI1799" s="179">
        <f t="shared" si="2963"/>
        <v>0</v>
      </c>
      <c r="DJ1799" s="179">
        <f t="shared" si="2963"/>
        <v>0</v>
      </c>
      <c r="DK1799" s="179">
        <f t="shared" si="2963"/>
        <v>0</v>
      </c>
      <c r="DL1799" s="179">
        <f t="shared" si="2963"/>
        <v>0</v>
      </c>
    </row>
    <row r="1800" spans="1:116" x14ac:dyDescent="0.4">
      <c r="B1800" t="s">
        <v>332</v>
      </c>
      <c r="D1800" t="s">
        <v>426</v>
      </c>
      <c r="E1800" s="8" t="str">
        <f t="shared" si="2925"/>
        <v>1800 DAMORT-F</v>
      </c>
      <c r="G1800" s="241" t="str">
        <f>IFERROR(SUBSTITUTE(TRIM(MID(G1776,SEARCH("-",G1776)+1,LEN(G1776))),":",""),"no unit")</f>
        <v>no unit</v>
      </c>
      <c r="H1800" s="12"/>
      <c r="I1800" s="60"/>
      <c r="J1800" s="60"/>
      <c r="K1800" s="15"/>
      <c r="L1800" s="15"/>
      <c r="M1800" s="15"/>
      <c r="N1800" s="15"/>
      <c r="O1800" s="15"/>
      <c r="P1800" s="15"/>
      <c r="R1800" s="15"/>
      <c r="S1800" s="179"/>
      <c r="T1800" s="179"/>
      <c r="U1800" s="179"/>
      <c r="V1800" s="179"/>
      <c r="W1800" s="179"/>
      <c r="X1800" s="179"/>
      <c r="Y1800" s="179"/>
      <c r="Z1800" s="179"/>
      <c r="AA1800" s="179"/>
      <c r="AB1800" s="179"/>
      <c r="AC1800" s="179"/>
      <c r="AD1800" s="179"/>
      <c r="AE1800" s="179"/>
      <c r="AF1800" s="179"/>
      <c r="AG1800" s="179"/>
      <c r="AH1800" s="179"/>
      <c r="AI1800" s="179"/>
      <c r="AJ1800" s="179"/>
      <c r="AK1800" s="179"/>
      <c r="AL1800" s="179"/>
      <c r="AM1800" s="179"/>
      <c r="AN1800" s="179"/>
      <c r="AO1800" s="179"/>
      <c r="AP1800" s="179"/>
      <c r="AQ1800" s="179"/>
      <c r="AR1800" s="179"/>
      <c r="AS1800" s="179"/>
      <c r="AT1800" s="179"/>
      <c r="AU1800" s="179"/>
      <c r="AV1800" s="179"/>
      <c r="AW1800" s="179"/>
      <c r="AX1800" s="179"/>
      <c r="AY1800" s="179"/>
      <c r="AZ1800" s="179"/>
      <c r="BA1800" s="179"/>
      <c r="BB1800" s="179"/>
      <c r="BC1800" s="179"/>
      <c r="BD1800" s="179"/>
      <c r="BE1800" s="179"/>
      <c r="BF1800" s="179"/>
      <c r="BG1800" s="179"/>
      <c r="BH1800" s="179"/>
      <c r="BI1800" s="179"/>
      <c r="BJ1800" s="179"/>
      <c r="BK1800" s="179"/>
      <c r="BL1800" s="179"/>
      <c r="BM1800" s="179"/>
      <c r="BN1800" s="179"/>
      <c r="BO1800" s="179"/>
      <c r="BP1800" s="179"/>
      <c r="BQ1800" s="179"/>
      <c r="BR1800" s="179"/>
      <c r="BS1800" s="179"/>
      <c r="BT1800" s="179"/>
      <c r="BU1800" s="179"/>
      <c r="BV1800" s="179"/>
      <c r="BW1800" s="179"/>
      <c r="BX1800" s="179"/>
      <c r="BY1800" s="179"/>
      <c r="BZ1800" s="179"/>
      <c r="CA1800" s="179"/>
      <c r="CB1800" s="179"/>
      <c r="CC1800" s="179"/>
      <c r="CD1800" s="179"/>
      <c r="CE1800" s="179"/>
      <c r="CF1800" s="179"/>
      <c r="CG1800" s="179"/>
      <c r="CH1800" s="179"/>
      <c r="CI1800" s="179"/>
      <c r="CJ1800" s="179"/>
      <c r="CK1800" s="179"/>
      <c r="CL1800" s="179"/>
      <c r="CN1800" s="60"/>
      <c r="CO1800" s="179"/>
      <c r="CP1800" s="179"/>
      <c r="CQ1800" s="179"/>
      <c r="CR1800" s="179"/>
      <c r="CS1800" s="179"/>
      <c r="CT1800" s="179"/>
      <c r="CU1800" s="179"/>
      <c r="CV1800" s="179"/>
      <c r="CW1800" s="179"/>
      <c r="CX1800" s="179"/>
      <c r="CY1800" s="179"/>
      <c r="CZ1800" s="179"/>
      <c r="DA1800" s="179"/>
      <c r="DB1800" s="179"/>
      <c r="DC1800" s="179"/>
      <c r="DD1800" s="179"/>
      <c r="DE1800" s="179"/>
      <c r="DF1800" s="179"/>
      <c r="DG1800" s="179"/>
      <c r="DH1800" s="179"/>
      <c r="DI1800" s="179"/>
      <c r="DJ1800" s="179"/>
      <c r="DK1800" s="179"/>
      <c r="DL1800" s="179"/>
    </row>
    <row r="1801" spans="1:116" x14ac:dyDescent="0.4">
      <c r="A1801" s="3"/>
      <c r="B1801" t="s">
        <v>332</v>
      </c>
      <c r="D1801" t="s">
        <v>426</v>
      </c>
      <c r="E1801" s="8" t="str">
        <f t="shared" si="2925"/>
        <v>1801 DAMORT-F</v>
      </c>
      <c r="G1801" s="191" t="str">
        <f>G1774</f>
        <v>Secondary revenue driver</v>
      </c>
      <c r="H1801" s="90"/>
      <c r="I1801" s="213"/>
      <c r="J1801" s="213"/>
      <c r="K1801" s="214"/>
      <c r="L1801" s="214"/>
      <c r="M1801" s="214"/>
      <c r="N1801" s="214"/>
      <c r="O1801" s="214"/>
      <c r="P1801" s="214"/>
      <c r="R1801" s="214"/>
      <c r="S1801" s="4" t="str">
        <f t="shared" ref="S1801:AX1810" si="2964">ADDRESS(ROW(S1787),COLUMN(S1787),2)</f>
        <v>S$1787</v>
      </c>
      <c r="T1801" s="4" t="str">
        <f t="shared" si="2964"/>
        <v>T$1787</v>
      </c>
      <c r="U1801" s="4" t="str">
        <f t="shared" si="2964"/>
        <v>U$1787</v>
      </c>
      <c r="V1801" s="4" t="str">
        <f t="shared" si="2964"/>
        <v>V$1787</v>
      </c>
      <c r="W1801" s="4" t="str">
        <f t="shared" si="2964"/>
        <v>W$1787</v>
      </c>
      <c r="X1801" s="4" t="str">
        <f t="shared" si="2964"/>
        <v>X$1787</v>
      </c>
      <c r="Y1801" s="4" t="str">
        <f t="shared" si="2964"/>
        <v>Y$1787</v>
      </c>
      <c r="Z1801" s="4" t="str">
        <f t="shared" si="2964"/>
        <v>Z$1787</v>
      </c>
      <c r="AA1801" s="4" t="str">
        <f t="shared" si="2964"/>
        <v>AA$1787</v>
      </c>
      <c r="AB1801" s="4" t="str">
        <f t="shared" si="2964"/>
        <v>AB$1787</v>
      </c>
      <c r="AC1801" s="4" t="str">
        <f t="shared" si="2964"/>
        <v>AC$1787</v>
      </c>
      <c r="AD1801" s="4" t="str">
        <f t="shared" si="2964"/>
        <v>AD$1787</v>
      </c>
      <c r="AE1801" s="4" t="str">
        <f t="shared" si="2964"/>
        <v>AE$1787</v>
      </c>
      <c r="AF1801" s="4" t="str">
        <f t="shared" si="2964"/>
        <v>AF$1787</v>
      </c>
      <c r="AG1801" s="4" t="str">
        <f t="shared" si="2964"/>
        <v>AG$1787</v>
      </c>
      <c r="AH1801" s="4" t="str">
        <f t="shared" si="2964"/>
        <v>AH$1787</v>
      </c>
      <c r="AI1801" s="4" t="str">
        <f t="shared" si="2964"/>
        <v>AI$1787</v>
      </c>
      <c r="AJ1801" s="4" t="str">
        <f t="shared" si="2964"/>
        <v>AJ$1787</v>
      </c>
      <c r="AK1801" s="4" t="str">
        <f t="shared" si="2964"/>
        <v>AK$1787</v>
      </c>
      <c r="AL1801" s="4" t="str">
        <f t="shared" si="2964"/>
        <v>AL$1787</v>
      </c>
      <c r="AM1801" s="4" t="str">
        <f t="shared" si="2964"/>
        <v>AM$1787</v>
      </c>
      <c r="AN1801" s="4" t="str">
        <f t="shared" si="2964"/>
        <v>AN$1787</v>
      </c>
      <c r="AO1801" s="4" t="str">
        <f t="shared" si="2964"/>
        <v>AO$1787</v>
      </c>
      <c r="AP1801" s="4" t="str">
        <f t="shared" si="2964"/>
        <v>AP$1787</v>
      </c>
      <c r="AQ1801" s="4" t="str">
        <f t="shared" si="2964"/>
        <v>AQ$1787</v>
      </c>
      <c r="AR1801" s="4" t="str">
        <f t="shared" si="2964"/>
        <v>AR$1787</v>
      </c>
      <c r="AS1801" s="4" t="str">
        <f t="shared" si="2964"/>
        <v>AS$1787</v>
      </c>
      <c r="AT1801" s="4" t="str">
        <f t="shared" si="2964"/>
        <v>AT$1787</v>
      </c>
      <c r="AU1801" s="4" t="str">
        <f t="shared" si="2964"/>
        <v>AU$1787</v>
      </c>
      <c r="AV1801" s="4" t="str">
        <f t="shared" si="2964"/>
        <v>AV$1787</v>
      </c>
      <c r="AW1801" s="4" t="str">
        <f t="shared" si="2964"/>
        <v>AW$1787</v>
      </c>
      <c r="AX1801" s="4" t="str">
        <f t="shared" si="2964"/>
        <v>AX$1787</v>
      </c>
      <c r="AY1801" s="4" t="str">
        <f t="shared" ref="AY1801:CD1810" si="2965">ADDRESS(ROW(AY1787),COLUMN(AY1787),2)</f>
        <v>AY$1787</v>
      </c>
      <c r="AZ1801" s="4" t="str">
        <f t="shared" si="2965"/>
        <v>AZ$1787</v>
      </c>
      <c r="BA1801" s="4" t="str">
        <f t="shared" si="2965"/>
        <v>BA$1787</v>
      </c>
      <c r="BB1801" s="4" t="str">
        <f t="shared" si="2965"/>
        <v>BB$1787</v>
      </c>
      <c r="BC1801" s="4" t="str">
        <f t="shared" si="2965"/>
        <v>BC$1787</v>
      </c>
      <c r="BD1801" s="4" t="str">
        <f t="shared" si="2965"/>
        <v>BD$1787</v>
      </c>
      <c r="BE1801" s="4" t="str">
        <f t="shared" si="2965"/>
        <v>BE$1787</v>
      </c>
      <c r="BF1801" s="4" t="str">
        <f t="shared" si="2965"/>
        <v>BF$1787</v>
      </c>
      <c r="BG1801" s="4" t="str">
        <f t="shared" si="2965"/>
        <v>BG$1787</v>
      </c>
      <c r="BH1801" s="4" t="str">
        <f t="shared" si="2965"/>
        <v>BH$1787</v>
      </c>
      <c r="BI1801" s="4" t="str">
        <f t="shared" si="2965"/>
        <v>BI$1787</v>
      </c>
      <c r="BJ1801" s="4" t="str">
        <f t="shared" si="2965"/>
        <v>BJ$1787</v>
      </c>
      <c r="BK1801" s="4" t="str">
        <f t="shared" si="2965"/>
        <v>BK$1787</v>
      </c>
      <c r="BL1801" s="4" t="str">
        <f t="shared" si="2965"/>
        <v>BL$1787</v>
      </c>
      <c r="BM1801" s="4" t="str">
        <f t="shared" si="2965"/>
        <v>BM$1787</v>
      </c>
      <c r="BN1801" s="4" t="str">
        <f t="shared" si="2965"/>
        <v>BN$1787</v>
      </c>
      <c r="BO1801" s="4" t="str">
        <f t="shared" si="2965"/>
        <v>BO$1787</v>
      </c>
      <c r="BP1801" s="4" t="str">
        <f t="shared" si="2965"/>
        <v>BP$1787</v>
      </c>
      <c r="BQ1801" s="4" t="str">
        <f t="shared" si="2965"/>
        <v>BQ$1787</v>
      </c>
      <c r="BR1801" s="4" t="str">
        <f t="shared" si="2965"/>
        <v>BR$1787</v>
      </c>
      <c r="BS1801" s="4" t="str">
        <f t="shared" si="2965"/>
        <v>BS$1787</v>
      </c>
      <c r="BT1801" s="4" t="str">
        <f t="shared" si="2965"/>
        <v>BT$1787</v>
      </c>
      <c r="BU1801" s="4" t="str">
        <f t="shared" si="2965"/>
        <v>BU$1787</v>
      </c>
      <c r="BV1801" s="4" t="str">
        <f t="shared" si="2965"/>
        <v>BV$1787</v>
      </c>
      <c r="BW1801" s="4" t="str">
        <f t="shared" si="2965"/>
        <v>BW$1787</v>
      </c>
      <c r="BX1801" s="4" t="str">
        <f t="shared" si="2965"/>
        <v>BX$1787</v>
      </c>
      <c r="BY1801" s="4" t="str">
        <f t="shared" si="2965"/>
        <v>BY$1787</v>
      </c>
      <c r="BZ1801" s="4" t="str">
        <f t="shared" si="2965"/>
        <v>BZ$1787</v>
      </c>
      <c r="CA1801" s="4" t="str">
        <f t="shared" si="2965"/>
        <v>CA$1787</v>
      </c>
      <c r="CB1801" s="4" t="str">
        <f t="shared" si="2965"/>
        <v>CB$1787</v>
      </c>
      <c r="CC1801" s="4" t="str">
        <f t="shared" si="2965"/>
        <v>CC$1787</v>
      </c>
      <c r="CD1801" s="4" t="str">
        <f t="shared" si="2965"/>
        <v>CD$1787</v>
      </c>
      <c r="CE1801" s="4" t="str">
        <f t="shared" ref="CE1801:CL1810" si="2966">ADDRESS(ROW(CE1787),COLUMN(CE1787),2)</f>
        <v>CE$1787</v>
      </c>
      <c r="CF1801" s="4" t="str">
        <f t="shared" si="2966"/>
        <v>CF$1787</v>
      </c>
      <c r="CG1801" s="4" t="str">
        <f t="shared" si="2966"/>
        <v>CG$1787</v>
      </c>
      <c r="CH1801" s="4" t="str">
        <f t="shared" si="2966"/>
        <v>CH$1787</v>
      </c>
      <c r="CI1801" s="4" t="str">
        <f t="shared" si="2966"/>
        <v>CI$1787</v>
      </c>
      <c r="CJ1801" s="4" t="str">
        <f t="shared" si="2966"/>
        <v>CJ$1787</v>
      </c>
      <c r="CK1801" s="4" t="str">
        <f t="shared" si="2966"/>
        <v>CK$1787</v>
      </c>
      <c r="CL1801" s="4" t="str">
        <f t="shared" si="2966"/>
        <v>CL$1787</v>
      </c>
      <c r="CN1801" s="213"/>
      <c r="CO1801" s="4" t="str">
        <f t="shared" ref="CO1801:DL1810" si="2967">ADDRESS(ROW(CO1787),COLUMN(CO1787),2)</f>
        <v>CO$1787</v>
      </c>
      <c r="CP1801" s="4" t="str">
        <f t="shared" si="2967"/>
        <v>CP$1787</v>
      </c>
      <c r="CQ1801" s="4" t="str">
        <f t="shared" si="2967"/>
        <v>CQ$1787</v>
      </c>
      <c r="CR1801" s="4" t="str">
        <f t="shared" si="2967"/>
        <v>CR$1787</v>
      </c>
      <c r="CS1801" s="4" t="str">
        <f t="shared" si="2967"/>
        <v>CS$1787</v>
      </c>
      <c r="CT1801" s="4" t="str">
        <f t="shared" si="2967"/>
        <v>CT$1787</v>
      </c>
      <c r="CU1801" s="4" t="str">
        <f t="shared" si="2967"/>
        <v>CU$1787</v>
      </c>
      <c r="CV1801" s="4" t="str">
        <f t="shared" si="2967"/>
        <v>CV$1787</v>
      </c>
      <c r="CW1801" s="4" t="str">
        <f t="shared" si="2967"/>
        <v>CW$1787</v>
      </c>
      <c r="CX1801" s="4" t="str">
        <f t="shared" si="2967"/>
        <v>CX$1787</v>
      </c>
      <c r="CY1801" s="4" t="str">
        <f t="shared" si="2967"/>
        <v>CY$1787</v>
      </c>
      <c r="CZ1801" s="4" t="str">
        <f t="shared" si="2967"/>
        <v>CZ$1787</v>
      </c>
      <c r="DA1801" s="4" t="str">
        <f t="shared" si="2967"/>
        <v>DA$1787</v>
      </c>
      <c r="DB1801" s="4" t="str">
        <f t="shared" si="2967"/>
        <v>DB$1787</v>
      </c>
      <c r="DC1801" s="4" t="str">
        <f t="shared" si="2967"/>
        <v>DC$1787</v>
      </c>
      <c r="DD1801" s="4" t="str">
        <f t="shared" si="2967"/>
        <v>DD$1787</v>
      </c>
      <c r="DE1801" s="4" t="str">
        <f t="shared" si="2967"/>
        <v>DE$1787</v>
      </c>
      <c r="DF1801" s="4" t="str">
        <f t="shared" si="2967"/>
        <v>DF$1787</v>
      </c>
      <c r="DG1801" s="4" t="str">
        <f t="shared" si="2967"/>
        <v>DG$1787</v>
      </c>
      <c r="DH1801" s="4" t="str">
        <f t="shared" si="2967"/>
        <v>DH$1787</v>
      </c>
      <c r="DI1801" s="4" t="str">
        <f t="shared" si="2967"/>
        <v>DI$1787</v>
      </c>
      <c r="DJ1801" s="4" t="str">
        <f t="shared" si="2967"/>
        <v>DJ$1787</v>
      </c>
      <c r="DK1801" s="4" t="str">
        <f t="shared" si="2967"/>
        <v>DK$1787</v>
      </c>
      <c r="DL1801" s="4" t="str">
        <f t="shared" si="2967"/>
        <v>DL$1787</v>
      </c>
    </row>
    <row r="1802" spans="1:116" x14ac:dyDescent="0.4">
      <c r="B1802" t="s">
        <v>332</v>
      </c>
      <c r="D1802" t="s">
        <v>426</v>
      </c>
      <c r="E1802" s="8" t="str">
        <f t="shared" si="2925"/>
        <v>1802 DAMORT-F</v>
      </c>
      <c r="G1802" s="136" t="str">
        <f>G1775</f>
        <v>Secondary volume driver</v>
      </c>
      <c r="H1802" s="12"/>
      <c r="I1802" s="60"/>
      <c r="J1802" s="60"/>
      <c r="K1802" s="15"/>
      <c r="L1802" s="15"/>
      <c r="M1802" s="15"/>
      <c r="N1802" s="15"/>
      <c r="O1802" s="15"/>
      <c r="P1802" s="15"/>
      <c r="R1802" s="15"/>
      <c r="S1802" s="179" t="str">
        <f t="shared" ref="S1802:AX1811" si="2968">S1775</f>
        <v>S$19</v>
      </c>
      <c r="T1802" s="179" t="str">
        <f t="shared" si="2968"/>
        <v>T$19</v>
      </c>
      <c r="U1802" s="179" t="str">
        <f t="shared" si="2968"/>
        <v>U$19</v>
      </c>
      <c r="V1802" s="179" t="str">
        <f t="shared" si="2968"/>
        <v>V$19</v>
      </c>
      <c r="W1802" s="179" t="str">
        <f t="shared" si="2968"/>
        <v>W$19</v>
      </c>
      <c r="X1802" s="179" t="str">
        <f t="shared" si="2968"/>
        <v>X$19</v>
      </c>
      <c r="Y1802" s="179" t="str">
        <f t="shared" si="2968"/>
        <v>Y$19</v>
      </c>
      <c r="Z1802" s="179" t="str">
        <f t="shared" si="2968"/>
        <v>Z$19</v>
      </c>
      <c r="AA1802" s="179" t="str">
        <f t="shared" si="2968"/>
        <v>AA$19</v>
      </c>
      <c r="AB1802" s="179" t="str">
        <f t="shared" si="2968"/>
        <v>AB$19</v>
      </c>
      <c r="AC1802" s="179" t="str">
        <f t="shared" si="2968"/>
        <v>AC$19</v>
      </c>
      <c r="AD1802" s="179" t="str">
        <f t="shared" si="2968"/>
        <v>AD$19</v>
      </c>
      <c r="AE1802" s="179" t="str">
        <f t="shared" si="2968"/>
        <v>AE$19</v>
      </c>
      <c r="AF1802" s="179" t="str">
        <f t="shared" si="2968"/>
        <v>AF$19</v>
      </c>
      <c r="AG1802" s="179" t="str">
        <f t="shared" si="2968"/>
        <v>AG$19</v>
      </c>
      <c r="AH1802" s="179" t="str">
        <f t="shared" si="2968"/>
        <v>AH$19</v>
      </c>
      <c r="AI1802" s="179" t="str">
        <f t="shared" si="2968"/>
        <v>AI$19</v>
      </c>
      <c r="AJ1802" s="179" t="str">
        <f t="shared" si="2968"/>
        <v>AJ$19</v>
      </c>
      <c r="AK1802" s="179" t="str">
        <f t="shared" si="2968"/>
        <v>AK$19</v>
      </c>
      <c r="AL1802" s="179" t="str">
        <f t="shared" si="2968"/>
        <v>AL$19</v>
      </c>
      <c r="AM1802" s="179" t="str">
        <f t="shared" si="2968"/>
        <v>AM$19</v>
      </c>
      <c r="AN1802" s="179" t="str">
        <f t="shared" si="2968"/>
        <v>AN$19</v>
      </c>
      <c r="AO1802" s="179" t="str">
        <f t="shared" si="2968"/>
        <v>AO$19</v>
      </c>
      <c r="AP1802" s="179" t="str">
        <f t="shared" si="2968"/>
        <v>AP$19</v>
      </c>
      <c r="AQ1802" s="179" t="str">
        <f t="shared" si="2968"/>
        <v>AQ$19</v>
      </c>
      <c r="AR1802" s="179" t="str">
        <f t="shared" si="2968"/>
        <v>AR$19</v>
      </c>
      <c r="AS1802" s="179" t="str">
        <f t="shared" si="2968"/>
        <v>AS$19</v>
      </c>
      <c r="AT1802" s="179" t="str">
        <f t="shared" si="2968"/>
        <v>AT$19</v>
      </c>
      <c r="AU1802" s="179" t="str">
        <f t="shared" si="2968"/>
        <v>AU$19</v>
      </c>
      <c r="AV1802" s="179" t="str">
        <f t="shared" si="2968"/>
        <v>AV$19</v>
      </c>
      <c r="AW1802" s="179" t="str">
        <f t="shared" si="2968"/>
        <v>AW$19</v>
      </c>
      <c r="AX1802" s="179" t="str">
        <f t="shared" si="2968"/>
        <v>AX$19</v>
      </c>
      <c r="AY1802" s="179" t="str">
        <f t="shared" ref="AY1802:CD1811" si="2969">AY1775</f>
        <v>AY$19</v>
      </c>
      <c r="AZ1802" s="179" t="str">
        <f t="shared" si="2969"/>
        <v>AZ$19</v>
      </c>
      <c r="BA1802" s="179" t="str">
        <f t="shared" si="2969"/>
        <v>BA$19</v>
      </c>
      <c r="BB1802" s="179" t="str">
        <f t="shared" si="2969"/>
        <v>BB$19</v>
      </c>
      <c r="BC1802" s="179" t="str">
        <f t="shared" si="2969"/>
        <v>BC$19</v>
      </c>
      <c r="BD1802" s="179" t="str">
        <f t="shared" si="2969"/>
        <v>BD$19</v>
      </c>
      <c r="BE1802" s="179" t="str">
        <f t="shared" si="2969"/>
        <v>BE$19</v>
      </c>
      <c r="BF1802" s="179" t="str">
        <f t="shared" si="2969"/>
        <v>BF$19</v>
      </c>
      <c r="BG1802" s="179" t="str">
        <f t="shared" si="2969"/>
        <v>BG$19</v>
      </c>
      <c r="BH1802" s="179" t="str">
        <f t="shared" si="2969"/>
        <v>BH$19</v>
      </c>
      <c r="BI1802" s="179" t="str">
        <f t="shared" si="2969"/>
        <v>BI$19</v>
      </c>
      <c r="BJ1802" s="179" t="str">
        <f t="shared" si="2969"/>
        <v>BJ$19</v>
      </c>
      <c r="BK1802" s="179" t="str">
        <f t="shared" si="2969"/>
        <v>BK$19</v>
      </c>
      <c r="BL1802" s="179" t="str">
        <f t="shared" si="2969"/>
        <v>BL$19</v>
      </c>
      <c r="BM1802" s="179" t="str">
        <f t="shared" si="2969"/>
        <v>BM$19</v>
      </c>
      <c r="BN1802" s="179" t="str">
        <f t="shared" si="2969"/>
        <v>BN$19</v>
      </c>
      <c r="BO1802" s="179" t="str">
        <f t="shared" si="2969"/>
        <v>BO$19</v>
      </c>
      <c r="BP1802" s="179" t="str">
        <f t="shared" si="2969"/>
        <v>BP$19</v>
      </c>
      <c r="BQ1802" s="179" t="str">
        <f t="shared" si="2969"/>
        <v>BQ$19</v>
      </c>
      <c r="BR1802" s="179" t="str">
        <f t="shared" si="2969"/>
        <v>BR$19</v>
      </c>
      <c r="BS1802" s="179" t="str">
        <f t="shared" si="2969"/>
        <v>BS$19</v>
      </c>
      <c r="BT1802" s="179" t="str">
        <f t="shared" si="2969"/>
        <v>BT$19</v>
      </c>
      <c r="BU1802" s="179" t="str">
        <f t="shared" si="2969"/>
        <v>BU$19</v>
      </c>
      <c r="BV1802" s="179" t="str">
        <f t="shared" si="2969"/>
        <v>BV$19</v>
      </c>
      <c r="BW1802" s="179" t="str">
        <f t="shared" si="2969"/>
        <v>BW$19</v>
      </c>
      <c r="BX1802" s="179" t="str">
        <f t="shared" si="2969"/>
        <v>BX$19</v>
      </c>
      <c r="BY1802" s="179" t="str">
        <f t="shared" si="2969"/>
        <v>BY$19</v>
      </c>
      <c r="BZ1802" s="179" t="str">
        <f t="shared" si="2969"/>
        <v>BZ$19</v>
      </c>
      <c r="CA1802" s="179" t="str">
        <f t="shared" si="2969"/>
        <v>CA$19</v>
      </c>
      <c r="CB1802" s="179" t="str">
        <f t="shared" si="2969"/>
        <v>CB$19</v>
      </c>
      <c r="CC1802" s="179" t="str">
        <f t="shared" si="2969"/>
        <v>CC$19</v>
      </c>
      <c r="CD1802" s="179" t="str">
        <f t="shared" si="2969"/>
        <v>CD$19</v>
      </c>
      <c r="CE1802" s="179" t="str">
        <f t="shared" ref="CE1802:CL1811" si="2970">CE1775</f>
        <v>CE$19</v>
      </c>
      <c r="CF1802" s="179" t="str">
        <f t="shared" si="2970"/>
        <v>CF$19</v>
      </c>
      <c r="CG1802" s="179" t="str">
        <f t="shared" si="2970"/>
        <v>CG$19</v>
      </c>
      <c r="CH1802" s="179" t="str">
        <f t="shared" si="2970"/>
        <v>CH$19</v>
      </c>
      <c r="CI1802" s="179" t="str">
        <f t="shared" si="2970"/>
        <v>CI$19</v>
      </c>
      <c r="CJ1802" s="179" t="str">
        <f t="shared" si="2970"/>
        <v>CJ$19</v>
      </c>
      <c r="CK1802" s="179" t="str">
        <f t="shared" si="2970"/>
        <v>CK$19</v>
      </c>
      <c r="CL1802" s="179" t="str">
        <f t="shared" si="2970"/>
        <v>CL$19</v>
      </c>
      <c r="CN1802" s="60"/>
      <c r="CO1802" s="179" t="str">
        <f t="shared" ref="CO1802:DL1811" si="2971">CO1775</f>
        <v>CO$19</v>
      </c>
      <c r="CP1802" s="179" t="str">
        <f t="shared" si="2971"/>
        <v>CP$19</v>
      </c>
      <c r="CQ1802" s="179" t="str">
        <f t="shared" si="2971"/>
        <v>CQ$19</v>
      </c>
      <c r="CR1802" s="179" t="str">
        <f t="shared" si="2971"/>
        <v>CR$19</v>
      </c>
      <c r="CS1802" s="179" t="str">
        <f t="shared" si="2971"/>
        <v>CS$19</v>
      </c>
      <c r="CT1802" s="179" t="str">
        <f t="shared" si="2971"/>
        <v>CT$19</v>
      </c>
      <c r="CU1802" s="179" t="str">
        <f t="shared" si="2971"/>
        <v>CU$19</v>
      </c>
      <c r="CV1802" s="179" t="str">
        <f t="shared" si="2971"/>
        <v>CV$19</v>
      </c>
      <c r="CW1802" s="179" t="str">
        <f t="shared" si="2971"/>
        <v>CW$19</v>
      </c>
      <c r="CX1802" s="179" t="str">
        <f t="shared" si="2971"/>
        <v>CX$19</v>
      </c>
      <c r="CY1802" s="179" t="str">
        <f t="shared" si="2971"/>
        <v>CY$19</v>
      </c>
      <c r="CZ1802" s="179" t="str">
        <f t="shared" si="2971"/>
        <v>CZ$19</v>
      </c>
      <c r="DA1802" s="179" t="str">
        <f t="shared" si="2971"/>
        <v>DA$19</v>
      </c>
      <c r="DB1802" s="179" t="str">
        <f t="shared" si="2971"/>
        <v>DB$19</v>
      </c>
      <c r="DC1802" s="179" t="str">
        <f t="shared" si="2971"/>
        <v>DC$19</v>
      </c>
      <c r="DD1802" s="179" t="str">
        <f t="shared" si="2971"/>
        <v>DD$19</v>
      </c>
      <c r="DE1802" s="179" t="str">
        <f t="shared" si="2971"/>
        <v>DE$19</v>
      </c>
      <c r="DF1802" s="179" t="str">
        <f t="shared" si="2971"/>
        <v>DF$19</v>
      </c>
      <c r="DG1802" s="179" t="str">
        <f t="shared" si="2971"/>
        <v>DG$19</v>
      </c>
      <c r="DH1802" s="179" t="str">
        <f t="shared" si="2971"/>
        <v>DH$19</v>
      </c>
      <c r="DI1802" s="179" t="str">
        <f t="shared" si="2971"/>
        <v>DI$19</v>
      </c>
      <c r="DJ1802" s="179" t="str">
        <f t="shared" si="2971"/>
        <v>DJ$19</v>
      </c>
      <c r="DK1802" s="179" t="str">
        <f t="shared" si="2971"/>
        <v>DK$19</v>
      </c>
      <c r="DL1802" s="179" t="str">
        <f t="shared" si="2971"/>
        <v>DL$19</v>
      </c>
    </row>
    <row r="1803" spans="1:116" x14ac:dyDescent="0.4">
      <c r="E1803" s="8"/>
      <c r="H1803" s="12"/>
      <c r="I1803" s="60"/>
      <c r="J1803" s="60"/>
      <c r="K1803" s="15"/>
      <c r="L1803" s="15"/>
      <c r="M1803" s="15"/>
      <c r="N1803" s="15"/>
      <c r="O1803" s="15"/>
      <c r="P1803" s="15"/>
      <c r="R1803" s="15"/>
      <c r="S1803" s="76"/>
      <c r="T1803" s="76"/>
      <c r="U1803" s="76"/>
      <c r="V1803" s="76"/>
      <c r="W1803" s="76"/>
      <c r="X1803" s="76"/>
      <c r="Y1803" s="76"/>
      <c r="Z1803" s="76"/>
      <c r="AA1803" s="76"/>
      <c r="AB1803" s="76"/>
      <c r="AC1803" s="76"/>
      <c r="AD1803" s="76"/>
      <c r="AE1803" s="76"/>
      <c r="AF1803" s="76"/>
      <c r="AG1803" s="76"/>
      <c r="AH1803" s="76"/>
      <c r="AI1803" s="76"/>
      <c r="AJ1803" s="76"/>
      <c r="AK1803" s="76"/>
      <c r="AL1803" s="76"/>
      <c r="AM1803" s="76"/>
      <c r="AN1803" s="76"/>
      <c r="AO1803" s="76"/>
      <c r="AP1803" s="76"/>
      <c r="AQ1803" s="76"/>
      <c r="AR1803" s="76"/>
      <c r="AS1803" s="76"/>
      <c r="AT1803" s="76"/>
      <c r="AU1803" s="76"/>
      <c r="AV1803" s="76"/>
      <c r="AW1803" s="76"/>
      <c r="AX1803" s="76"/>
      <c r="AY1803" s="76"/>
      <c r="AZ1803" s="76"/>
      <c r="BA1803" s="76"/>
      <c r="BB1803" s="76"/>
      <c r="BC1803" s="76"/>
      <c r="BD1803" s="76"/>
      <c r="BE1803" s="76"/>
      <c r="BF1803" s="76"/>
      <c r="BG1803" s="76"/>
      <c r="BH1803" s="76"/>
      <c r="BI1803" s="76"/>
      <c r="BJ1803" s="76"/>
      <c r="BK1803" s="76"/>
      <c r="BL1803" s="76"/>
      <c r="BM1803" s="76"/>
      <c r="BN1803" s="76"/>
      <c r="BO1803" s="76"/>
      <c r="BP1803" s="76"/>
      <c r="BQ1803" s="76"/>
      <c r="BR1803" s="76"/>
      <c r="BS1803" s="76"/>
      <c r="BT1803" s="76"/>
      <c r="BU1803" s="76"/>
      <c r="BV1803" s="76"/>
      <c r="BW1803" s="76"/>
      <c r="BX1803" s="76"/>
      <c r="BY1803" s="76"/>
      <c r="BZ1803" s="76"/>
      <c r="CA1803" s="76"/>
      <c r="CB1803" s="76"/>
      <c r="CC1803" s="76"/>
      <c r="CD1803" s="76"/>
      <c r="CE1803" s="76"/>
      <c r="CF1803" s="76"/>
      <c r="CG1803" s="76"/>
      <c r="CH1803" s="76"/>
      <c r="CI1803" s="76"/>
      <c r="CJ1803" s="76"/>
      <c r="CK1803" s="76"/>
      <c r="CL1803" s="76"/>
      <c r="CN1803" s="60"/>
      <c r="CO1803" s="76"/>
      <c r="CP1803" s="76"/>
      <c r="CQ1803" s="76"/>
      <c r="CR1803" s="76"/>
      <c r="CS1803" s="76"/>
      <c r="CT1803" s="76"/>
      <c r="CU1803" s="76"/>
      <c r="CV1803" s="76"/>
      <c r="CW1803" s="76"/>
      <c r="CX1803" s="76"/>
      <c r="CY1803" s="76"/>
      <c r="CZ1803" s="76"/>
      <c r="DA1803" s="76"/>
      <c r="DB1803" s="76"/>
      <c r="DC1803" s="76"/>
      <c r="DD1803" s="76"/>
      <c r="DE1803" s="76"/>
      <c r="DF1803" s="76"/>
      <c r="DG1803" s="76"/>
      <c r="DH1803" s="76"/>
      <c r="DI1803" s="76"/>
      <c r="DJ1803" s="76"/>
      <c r="DK1803" s="76"/>
      <c r="DL1803" s="76"/>
    </row>
    <row r="1804" spans="1:116" x14ac:dyDescent="0.4">
      <c r="A1804" s="174"/>
      <c r="E1804" s="8"/>
      <c r="G1804" s="175" t="s">
        <v>490</v>
      </c>
      <c r="H1804" s="174"/>
      <c r="I1804" s="176"/>
      <c r="J1804" s="176"/>
      <c r="K1804" s="197"/>
      <c r="L1804" s="197"/>
      <c r="M1804" s="197"/>
      <c r="N1804" s="197"/>
      <c r="O1804" s="197"/>
      <c r="P1804" s="197"/>
      <c r="R1804" s="198"/>
      <c r="S1804" s="174"/>
      <c r="T1804" s="174"/>
      <c r="U1804" s="174"/>
      <c r="V1804" s="174"/>
      <c r="W1804" s="174"/>
      <c r="X1804" s="174"/>
      <c r="Y1804" s="174"/>
      <c r="Z1804" s="174"/>
      <c r="AA1804" s="174"/>
      <c r="AB1804" s="174"/>
      <c r="AC1804" s="174"/>
      <c r="AD1804" s="174"/>
      <c r="AE1804" s="174"/>
      <c r="AF1804" s="174"/>
      <c r="AG1804" s="174"/>
      <c r="AH1804" s="174"/>
      <c r="AI1804" s="174"/>
      <c r="AJ1804" s="174"/>
      <c r="AK1804" s="174"/>
      <c r="AL1804" s="174"/>
      <c r="AM1804" s="174"/>
      <c r="AN1804" s="174"/>
      <c r="AO1804" s="174"/>
      <c r="AP1804" s="174"/>
      <c r="AQ1804" s="174"/>
      <c r="AR1804" s="174"/>
      <c r="AS1804" s="174"/>
      <c r="AT1804" s="174"/>
      <c r="AU1804" s="174"/>
      <c r="AV1804" s="174"/>
      <c r="AW1804" s="174"/>
      <c r="AX1804" s="174"/>
      <c r="AY1804" s="174"/>
      <c r="AZ1804" s="174"/>
      <c r="BA1804" s="174"/>
      <c r="BB1804" s="174"/>
      <c r="BC1804" s="174"/>
      <c r="BD1804" s="174"/>
      <c r="BE1804" s="174"/>
      <c r="BF1804" s="174"/>
      <c r="BG1804" s="174"/>
      <c r="BH1804" s="174"/>
      <c r="BI1804" s="174"/>
      <c r="BJ1804" s="174"/>
      <c r="BK1804" s="174"/>
      <c r="BL1804" s="174"/>
      <c r="BM1804" s="174"/>
      <c r="BN1804" s="174"/>
      <c r="BO1804" s="174"/>
      <c r="BP1804" s="174"/>
      <c r="BQ1804" s="174"/>
      <c r="BR1804" s="174"/>
      <c r="BS1804" s="174"/>
      <c r="BT1804" s="174"/>
      <c r="BU1804" s="174"/>
      <c r="BV1804" s="174"/>
      <c r="BW1804" s="174"/>
      <c r="BX1804" s="174"/>
      <c r="BY1804" s="174"/>
      <c r="BZ1804" s="174"/>
      <c r="CA1804" s="174"/>
      <c r="CB1804" s="174"/>
      <c r="CC1804" s="174"/>
      <c r="CD1804" s="174"/>
      <c r="CE1804" s="174"/>
      <c r="CF1804" s="174"/>
      <c r="CG1804" s="174"/>
      <c r="CH1804" s="174"/>
      <c r="CI1804" s="174"/>
      <c r="CJ1804" s="174"/>
      <c r="CK1804" s="174"/>
      <c r="CL1804" s="174"/>
      <c r="CN1804" s="176"/>
      <c r="CO1804" s="174"/>
      <c r="CP1804" s="174"/>
      <c r="CQ1804" s="174"/>
      <c r="CR1804" s="174"/>
      <c r="CS1804" s="174"/>
      <c r="CT1804" s="174"/>
      <c r="CU1804" s="174"/>
      <c r="CV1804" s="174"/>
      <c r="CW1804" s="174"/>
      <c r="CX1804" s="174"/>
      <c r="CY1804" s="174"/>
      <c r="CZ1804" s="174"/>
      <c r="DA1804" s="174"/>
      <c r="DB1804" s="174"/>
      <c r="DC1804" s="174"/>
      <c r="DD1804" s="174"/>
      <c r="DE1804" s="174"/>
      <c r="DF1804" s="174"/>
      <c r="DG1804" s="174"/>
      <c r="DH1804" s="174"/>
      <c r="DI1804" s="174"/>
      <c r="DJ1804" s="174"/>
      <c r="DK1804" s="174"/>
      <c r="DL1804" s="174"/>
    </row>
    <row r="1805" spans="1:116" x14ac:dyDescent="0.4">
      <c r="A1805" s="174"/>
      <c r="E1805" s="8"/>
      <c r="G1805" s="175" t="s">
        <v>492</v>
      </c>
      <c r="H1805" s="174"/>
      <c r="I1805" s="176"/>
      <c r="J1805" s="176"/>
      <c r="K1805" s="197"/>
      <c r="L1805" s="197"/>
      <c r="M1805" s="197"/>
      <c r="N1805" s="197"/>
      <c r="O1805" s="197"/>
      <c r="P1805" s="197"/>
      <c r="R1805" s="198"/>
      <c r="S1805" s="174"/>
      <c r="T1805" s="174"/>
      <c r="U1805" s="174"/>
      <c r="V1805" s="174"/>
      <c r="W1805" s="174"/>
      <c r="X1805" s="174"/>
      <c r="Y1805" s="174"/>
      <c r="Z1805" s="174"/>
      <c r="AA1805" s="174"/>
      <c r="AB1805" s="174"/>
      <c r="AC1805" s="174"/>
      <c r="AD1805" s="174"/>
      <c r="AE1805" s="174"/>
      <c r="AF1805" s="174"/>
      <c r="AG1805" s="174"/>
      <c r="AH1805" s="174"/>
      <c r="AI1805" s="174"/>
      <c r="AJ1805" s="174"/>
      <c r="AK1805" s="174"/>
      <c r="AL1805" s="174"/>
      <c r="AM1805" s="174"/>
      <c r="AN1805" s="174"/>
      <c r="AO1805" s="174"/>
      <c r="AP1805" s="174"/>
      <c r="AQ1805" s="174"/>
      <c r="AR1805" s="174"/>
      <c r="AS1805" s="174"/>
      <c r="AT1805" s="174"/>
      <c r="AU1805" s="174"/>
      <c r="AV1805" s="174"/>
      <c r="AW1805" s="174"/>
      <c r="AX1805" s="174"/>
      <c r="AY1805" s="174"/>
      <c r="AZ1805" s="174"/>
      <c r="BA1805" s="174"/>
      <c r="BB1805" s="174"/>
      <c r="BC1805" s="174"/>
      <c r="BD1805" s="174"/>
      <c r="BE1805" s="174"/>
      <c r="BF1805" s="174"/>
      <c r="BG1805" s="174"/>
      <c r="BH1805" s="174"/>
      <c r="BI1805" s="174"/>
      <c r="BJ1805" s="174"/>
      <c r="BK1805" s="174"/>
      <c r="BL1805" s="174"/>
      <c r="BM1805" s="174"/>
      <c r="BN1805" s="174"/>
      <c r="BO1805" s="174"/>
      <c r="BP1805" s="174"/>
      <c r="BQ1805" s="174"/>
      <c r="BR1805" s="174"/>
      <c r="BS1805" s="174"/>
      <c r="BT1805" s="174"/>
      <c r="BU1805" s="174"/>
      <c r="BV1805" s="174"/>
      <c r="BW1805" s="174"/>
      <c r="BX1805" s="174"/>
      <c r="BY1805" s="174"/>
      <c r="BZ1805" s="174"/>
      <c r="CA1805" s="174"/>
      <c r="CB1805" s="174"/>
      <c r="CC1805" s="174"/>
      <c r="CD1805" s="174"/>
      <c r="CE1805" s="174"/>
      <c r="CF1805" s="174"/>
      <c r="CG1805" s="174"/>
      <c r="CH1805" s="174"/>
      <c r="CI1805" s="174"/>
      <c r="CJ1805" s="174"/>
      <c r="CK1805" s="174"/>
      <c r="CL1805" s="174"/>
      <c r="CN1805" s="176"/>
      <c r="CO1805" s="174"/>
      <c r="CP1805" s="174"/>
      <c r="CQ1805" s="174"/>
      <c r="CR1805" s="174"/>
      <c r="CS1805" s="174"/>
      <c r="CT1805" s="174"/>
      <c r="CU1805" s="174"/>
      <c r="CV1805" s="174"/>
      <c r="CW1805" s="174"/>
      <c r="CX1805" s="174"/>
      <c r="CY1805" s="174"/>
      <c r="CZ1805" s="174"/>
      <c r="DA1805" s="174"/>
      <c r="DB1805" s="174"/>
      <c r="DC1805" s="174"/>
      <c r="DD1805" s="174"/>
      <c r="DE1805" s="174"/>
      <c r="DF1805" s="174"/>
      <c r="DG1805" s="174"/>
      <c r="DH1805" s="174"/>
      <c r="DI1805" s="174"/>
      <c r="DJ1805" s="174"/>
      <c r="DK1805" s="174"/>
      <c r="DL1805" s="174"/>
    </row>
    <row r="1806" spans="1:116" x14ac:dyDescent="0.4">
      <c r="A1806" s="174"/>
      <c r="E1806" s="8"/>
      <c r="G1806" s="175" t="s">
        <v>461</v>
      </c>
      <c r="H1806" s="174"/>
      <c r="I1806" s="176"/>
      <c r="J1806" s="176"/>
      <c r="K1806" s="197"/>
      <c r="L1806" s="197"/>
      <c r="M1806" s="197"/>
      <c r="N1806" s="197"/>
      <c r="O1806" s="197"/>
      <c r="P1806" s="197"/>
      <c r="R1806" s="198"/>
      <c r="S1806" s="199" t="str">
        <f t="shared" ref="S1806:AX1806" si="2972">S$20</f>
        <v>S$16</v>
      </c>
      <c r="T1806" s="199" t="str">
        <f t="shared" si="2972"/>
        <v>T$16</v>
      </c>
      <c r="U1806" s="199" t="str">
        <f t="shared" si="2972"/>
        <v>U$16</v>
      </c>
      <c r="V1806" s="199" t="str">
        <f t="shared" si="2972"/>
        <v>V$16</v>
      </c>
      <c r="W1806" s="199" t="str">
        <f t="shared" si="2972"/>
        <v>W$16</v>
      </c>
      <c r="X1806" s="199" t="str">
        <f t="shared" si="2972"/>
        <v>X$16</v>
      </c>
      <c r="Y1806" s="199" t="str">
        <f t="shared" si="2972"/>
        <v>Y$16</v>
      </c>
      <c r="Z1806" s="199" t="str">
        <f t="shared" si="2972"/>
        <v>Z$16</v>
      </c>
      <c r="AA1806" s="199" t="str">
        <f t="shared" si="2972"/>
        <v>AA$16</v>
      </c>
      <c r="AB1806" s="199" t="str">
        <f t="shared" si="2972"/>
        <v>AB$16</v>
      </c>
      <c r="AC1806" s="199" t="str">
        <f t="shared" si="2972"/>
        <v>AC$16</v>
      </c>
      <c r="AD1806" s="199" t="str">
        <f t="shared" si="2972"/>
        <v>AD$16</v>
      </c>
      <c r="AE1806" s="199" t="str">
        <f t="shared" si="2972"/>
        <v>AE$16</v>
      </c>
      <c r="AF1806" s="199" t="str">
        <f t="shared" si="2972"/>
        <v>AF$16</v>
      </c>
      <c r="AG1806" s="199" t="str">
        <f t="shared" si="2972"/>
        <v>AG$16</v>
      </c>
      <c r="AH1806" s="199" t="str">
        <f t="shared" si="2972"/>
        <v>AH$16</v>
      </c>
      <c r="AI1806" s="199" t="str">
        <f t="shared" si="2972"/>
        <v>AI$16</v>
      </c>
      <c r="AJ1806" s="199" t="str">
        <f t="shared" si="2972"/>
        <v>AJ$16</v>
      </c>
      <c r="AK1806" s="199" t="str">
        <f t="shared" si="2972"/>
        <v>AK$16</v>
      </c>
      <c r="AL1806" s="199" t="str">
        <f t="shared" si="2972"/>
        <v>AL$16</v>
      </c>
      <c r="AM1806" s="199" t="str">
        <f t="shared" si="2972"/>
        <v>AM$16</v>
      </c>
      <c r="AN1806" s="199" t="str">
        <f t="shared" si="2972"/>
        <v>AN$16</v>
      </c>
      <c r="AO1806" s="199" t="str">
        <f t="shared" si="2972"/>
        <v>AO$16</v>
      </c>
      <c r="AP1806" s="199" t="str">
        <f t="shared" si="2972"/>
        <v>AP$16</v>
      </c>
      <c r="AQ1806" s="199" t="str">
        <f t="shared" si="2972"/>
        <v>AQ$16</v>
      </c>
      <c r="AR1806" s="199" t="str">
        <f t="shared" si="2972"/>
        <v>AR$16</v>
      </c>
      <c r="AS1806" s="199" t="str">
        <f t="shared" si="2972"/>
        <v>AS$16</v>
      </c>
      <c r="AT1806" s="199" t="str">
        <f t="shared" si="2972"/>
        <v>AT$16</v>
      </c>
      <c r="AU1806" s="199" t="str">
        <f t="shared" si="2972"/>
        <v>AU$16</v>
      </c>
      <c r="AV1806" s="199" t="str">
        <f t="shared" si="2972"/>
        <v>AV$16</v>
      </c>
      <c r="AW1806" s="199" t="str">
        <f t="shared" si="2972"/>
        <v>AW$16</v>
      </c>
      <c r="AX1806" s="199" t="str">
        <f t="shared" si="2972"/>
        <v>AX$16</v>
      </c>
      <c r="AY1806" s="199" t="str">
        <f t="shared" ref="AY1806:CD1806" si="2973">AY$20</f>
        <v>AY$16</v>
      </c>
      <c r="AZ1806" s="199" t="str">
        <f t="shared" si="2973"/>
        <v>AZ$16</v>
      </c>
      <c r="BA1806" s="199" t="str">
        <f t="shared" si="2973"/>
        <v>BA$16</v>
      </c>
      <c r="BB1806" s="199" t="str">
        <f t="shared" si="2973"/>
        <v>BB$16</v>
      </c>
      <c r="BC1806" s="199" t="str">
        <f t="shared" si="2973"/>
        <v>BC$16</v>
      </c>
      <c r="BD1806" s="199" t="str">
        <f t="shared" si="2973"/>
        <v>BD$16</v>
      </c>
      <c r="BE1806" s="199" t="str">
        <f t="shared" si="2973"/>
        <v>BE$16</v>
      </c>
      <c r="BF1806" s="199" t="str">
        <f t="shared" si="2973"/>
        <v>BF$16</v>
      </c>
      <c r="BG1806" s="199" t="str">
        <f t="shared" si="2973"/>
        <v>BG$16</v>
      </c>
      <c r="BH1806" s="199" t="str">
        <f t="shared" si="2973"/>
        <v>BH$16</v>
      </c>
      <c r="BI1806" s="199" t="str">
        <f t="shared" si="2973"/>
        <v>BI$16</v>
      </c>
      <c r="BJ1806" s="199" t="str">
        <f t="shared" si="2973"/>
        <v>BJ$16</v>
      </c>
      <c r="BK1806" s="199" t="str">
        <f t="shared" si="2973"/>
        <v>BK$16</v>
      </c>
      <c r="BL1806" s="199" t="str">
        <f t="shared" si="2973"/>
        <v>BL$16</v>
      </c>
      <c r="BM1806" s="199" t="str">
        <f t="shared" si="2973"/>
        <v>BM$16</v>
      </c>
      <c r="BN1806" s="199" t="str">
        <f t="shared" si="2973"/>
        <v>BN$16</v>
      </c>
      <c r="BO1806" s="199" t="str">
        <f t="shared" si="2973"/>
        <v>BO$16</v>
      </c>
      <c r="BP1806" s="199" t="str">
        <f t="shared" si="2973"/>
        <v>BP$16</v>
      </c>
      <c r="BQ1806" s="199" t="str">
        <f t="shared" si="2973"/>
        <v>BQ$16</v>
      </c>
      <c r="BR1806" s="199" t="str">
        <f t="shared" si="2973"/>
        <v>BR$16</v>
      </c>
      <c r="BS1806" s="199" t="str">
        <f t="shared" si="2973"/>
        <v>BS$16</v>
      </c>
      <c r="BT1806" s="199" t="str">
        <f t="shared" si="2973"/>
        <v>BT$16</v>
      </c>
      <c r="BU1806" s="199" t="str">
        <f t="shared" si="2973"/>
        <v>BU$16</v>
      </c>
      <c r="BV1806" s="199" t="str">
        <f t="shared" si="2973"/>
        <v>BV$16</v>
      </c>
      <c r="BW1806" s="199" t="str">
        <f t="shared" si="2973"/>
        <v>BW$16</v>
      </c>
      <c r="BX1806" s="199" t="str">
        <f t="shared" si="2973"/>
        <v>BX$16</v>
      </c>
      <c r="BY1806" s="199" t="str">
        <f t="shared" si="2973"/>
        <v>BY$16</v>
      </c>
      <c r="BZ1806" s="199" t="str">
        <f t="shared" si="2973"/>
        <v>BZ$16</v>
      </c>
      <c r="CA1806" s="199" t="str">
        <f t="shared" si="2973"/>
        <v>CA$16</v>
      </c>
      <c r="CB1806" s="199" t="str">
        <f t="shared" si="2973"/>
        <v>CB$16</v>
      </c>
      <c r="CC1806" s="199" t="str">
        <f t="shared" si="2973"/>
        <v>CC$16</v>
      </c>
      <c r="CD1806" s="199" t="str">
        <f t="shared" si="2973"/>
        <v>CD$16</v>
      </c>
      <c r="CE1806" s="199" t="str">
        <f t="shared" ref="CE1806:CL1806" si="2974">CE$20</f>
        <v>CE$16</v>
      </c>
      <c r="CF1806" s="199" t="str">
        <f t="shared" si="2974"/>
        <v>CF$16</v>
      </c>
      <c r="CG1806" s="199" t="str">
        <f t="shared" si="2974"/>
        <v>CG$16</v>
      </c>
      <c r="CH1806" s="199" t="str">
        <f t="shared" si="2974"/>
        <v>CH$16</v>
      </c>
      <c r="CI1806" s="199" t="str">
        <f t="shared" si="2974"/>
        <v>CI$16</v>
      </c>
      <c r="CJ1806" s="199" t="str">
        <f t="shared" si="2974"/>
        <v>CJ$16</v>
      </c>
      <c r="CK1806" s="199" t="str">
        <f t="shared" si="2974"/>
        <v>CK$16</v>
      </c>
      <c r="CL1806" s="199" t="str">
        <f t="shared" si="2974"/>
        <v>CL$16</v>
      </c>
      <c r="CN1806" s="176"/>
      <c r="CO1806" s="199" t="str">
        <f t="shared" ref="CO1806:DL1806" si="2975">CO$20</f>
        <v>CO$16</v>
      </c>
      <c r="CP1806" s="199" t="str">
        <f t="shared" si="2975"/>
        <v>CP$16</v>
      </c>
      <c r="CQ1806" s="199" t="str">
        <f t="shared" si="2975"/>
        <v>CQ$16</v>
      </c>
      <c r="CR1806" s="199" t="str">
        <f t="shared" si="2975"/>
        <v>CR$16</v>
      </c>
      <c r="CS1806" s="199" t="str">
        <f t="shared" si="2975"/>
        <v>CS$16</v>
      </c>
      <c r="CT1806" s="199" t="str">
        <f t="shared" si="2975"/>
        <v>CT$16</v>
      </c>
      <c r="CU1806" s="199" t="str">
        <f t="shared" si="2975"/>
        <v>CU$16</v>
      </c>
      <c r="CV1806" s="199" t="str">
        <f t="shared" si="2975"/>
        <v>CV$16</v>
      </c>
      <c r="CW1806" s="199" t="str">
        <f t="shared" si="2975"/>
        <v>CW$16</v>
      </c>
      <c r="CX1806" s="199" t="str">
        <f t="shared" si="2975"/>
        <v>CX$16</v>
      </c>
      <c r="CY1806" s="199" t="str">
        <f t="shared" si="2975"/>
        <v>CY$16</v>
      </c>
      <c r="CZ1806" s="199" t="str">
        <f t="shared" si="2975"/>
        <v>CZ$16</v>
      </c>
      <c r="DA1806" s="199" t="str">
        <f t="shared" si="2975"/>
        <v>DA$16</v>
      </c>
      <c r="DB1806" s="199" t="str">
        <f t="shared" si="2975"/>
        <v>DB$16</v>
      </c>
      <c r="DC1806" s="199" t="str">
        <f t="shared" si="2975"/>
        <v>DC$16</v>
      </c>
      <c r="DD1806" s="199" t="str">
        <f t="shared" si="2975"/>
        <v>DD$16</v>
      </c>
      <c r="DE1806" s="199" t="str">
        <f t="shared" si="2975"/>
        <v>DE$16</v>
      </c>
      <c r="DF1806" s="199" t="str">
        <f t="shared" si="2975"/>
        <v>DF$16</v>
      </c>
      <c r="DG1806" s="199" t="str">
        <f t="shared" si="2975"/>
        <v>DG$16</v>
      </c>
      <c r="DH1806" s="199" t="str">
        <f t="shared" si="2975"/>
        <v>DH$16</v>
      </c>
      <c r="DI1806" s="199" t="str">
        <f t="shared" si="2975"/>
        <v>DI$16</v>
      </c>
      <c r="DJ1806" s="199" t="str">
        <f t="shared" si="2975"/>
        <v>DJ$16</v>
      </c>
      <c r="DK1806" s="199" t="str">
        <f t="shared" si="2975"/>
        <v>DK$16</v>
      </c>
      <c r="DL1806" s="199" t="str">
        <f t="shared" si="2975"/>
        <v>DL$16</v>
      </c>
    </row>
    <row r="1807" spans="1:116" x14ac:dyDescent="0.4">
      <c r="A1807" s="174"/>
      <c r="E1807" s="8"/>
      <c r="G1807" s="175" t="s">
        <v>462</v>
      </c>
      <c r="H1807" s="200"/>
      <c r="I1807" s="201"/>
      <c r="J1807" s="201"/>
      <c r="K1807" s="202"/>
      <c r="L1807" s="202"/>
      <c r="M1807" s="202"/>
      <c r="N1807" s="202"/>
      <c r="O1807" s="202"/>
      <c r="P1807" s="202"/>
      <c r="R1807" s="202"/>
      <c r="S1807" s="199" t="str">
        <f t="shared" ref="S1807:AX1807" si="2976">S$21</f>
        <v>S$17</v>
      </c>
      <c r="T1807" s="199" t="str">
        <f t="shared" si="2976"/>
        <v>T$17</v>
      </c>
      <c r="U1807" s="199" t="str">
        <f t="shared" si="2976"/>
        <v>U$17</v>
      </c>
      <c r="V1807" s="199" t="str">
        <f t="shared" si="2976"/>
        <v>V$17</v>
      </c>
      <c r="W1807" s="199" t="str">
        <f t="shared" si="2976"/>
        <v>W$17</v>
      </c>
      <c r="X1807" s="199" t="str">
        <f t="shared" si="2976"/>
        <v>X$17</v>
      </c>
      <c r="Y1807" s="199" t="str">
        <f t="shared" si="2976"/>
        <v>Y$17</v>
      </c>
      <c r="Z1807" s="199" t="str">
        <f t="shared" si="2976"/>
        <v>Z$17</v>
      </c>
      <c r="AA1807" s="199" t="str">
        <f t="shared" si="2976"/>
        <v>AA$17</v>
      </c>
      <c r="AB1807" s="199" t="str">
        <f t="shared" si="2976"/>
        <v>AB$17</v>
      </c>
      <c r="AC1807" s="199" t="str">
        <f t="shared" si="2976"/>
        <v>AC$17</v>
      </c>
      <c r="AD1807" s="199" t="str">
        <f t="shared" si="2976"/>
        <v>AD$17</v>
      </c>
      <c r="AE1807" s="199" t="str">
        <f t="shared" si="2976"/>
        <v>AE$17</v>
      </c>
      <c r="AF1807" s="199" t="str">
        <f t="shared" si="2976"/>
        <v>AF$17</v>
      </c>
      <c r="AG1807" s="199" t="str">
        <f t="shared" si="2976"/>
        <v>AG$17</v>
      </c>
      <c r="AH1807" s="199" t="str">
        <f t="shared" si="2976"/>
        <v>AH$17</v>
      </c>
      <c r="AI1807" s="199" t="str">
        <f t="shared" si="2976"/>
        <v>AI$17</v>
      </c>
      <c r="AJ1807" s="199" t="str">
        <f t="shared" si="2976"/>
        <v>AJ$17</v>
      </c>
      <c r="AK1807" s="199" t="str">
        <f t="shared" si="2976"/>
        <v>AK$17</v>
      </c>
      <c r="AL1807" s="199" t="str">
        <f t="shared" si="2976"/>
        <v>AL$17</v>
      </c>
      <c r="AM1807" s="199" t="str">
        <f t="shared" si="2976"/>
        <v>AM$17</v>
      </c>
      <c r="AN1807" s="199" t="str">
        <f t="shared" si="2976"/>
        <v>AN$17</v>
      </c>
      <c r="AO1807" s="199" t="str">
        <f t="shared" si="2976"/>
        <v>AO$17</v>
      </c>
      <c r="AP1807" s="199" t="str">
        <f t="shared" si="2976"/>
        <v>AP$17</v>
      </c>
      <c r="AQ1807" s="199" t="str">
        <f t="shared" si="2976"/>
        <v>AQ$17</v>
      </c>
      <c r="AR1807" s="199" t="str">
        <f t="shared" si="2976"/>
        <v>AR$17</v>
      </c>
      <c r="AS1807" s="199" t="str">
        <f t="shared" si="2976"/>
        <v>AS$17</v>
      </c>
      <c r="AT1807" s="199" t="str">
        <f t="shared" si="2976"/>
        <v>AT$17</v>
      </c>
      <c r="AU1807" s="199" t="str">
        <f t="shared" si="2976"/>
        <v>AU$17</v>
      </c>
      <c r="AV1807" s="199" t="str">
        <f t="shared" si="2976"/>
        <v>AV$17</v>
      </c>
      <c r="AW1807" s="199" t="str">
        <f t="shared" si="2976"/>
        <v>AW$17</v>
      </c>
      <c r="AX1807" s="199" t="str">
        <f t="shared" si="2976"/>
        <v>AX$17</v>
      </c>
      <c r="AY1807" s="199" t="str">
        <f t="shared" ref="AY1807:CD1807" si="2977">AY$21</f>
        <v>AY$17</v>
      </c>
      <c r="AZ1807" s="199" t="str">
        <f t="shared" si="2977"/>
        <v>AZ$17</v>
      </c>
      <c r="BA1807" s="199" t="str">
        <f t="shared" si="2977"/>
        <v>BA$17</v>
      </c>
      <c r="BB1807" s="199" t="str">
        <f t="shared" si="2977"/>
        <v>BB$17</v>
      </c>
      <c r="BC1807" s="199" t="str">
        <f t="shared" si="2977"/>
        <v>BC$17</v>
      </c>
      <c r="BD1807" s="199" t="str">
        <f t="shared" si="2977"/>
        <v>BD$17</v>
      </c>
      <c r="BE1807" s="199" t="str">
        <f t="shared" si="2977"/>
        <v>BE$17</v>
      </c>
      <c r="BF1807" s="199" t="str">
        <f t="shared" si="2977"/>
        <v>BF$17</v>
      </c>
      <c r="BG1807" s="199" t="str">
        <f t="shared" si="2977"/>
        <v>BG$17</v>
      </c>
      <c r="BH1807" s="199" t="str">
        <f t="shared" si="2977"/>
        <v>BH$17</v>
      </c>
      <c r="BI1807" s="199" t="str">
        <f t="shared" si="2977"/>
        <v>BI$17</v>
      </c>
      <c r="BJ1807" s="199" t="str">
        <f t="shared" si="2977"/>
        <v>BJ$17</v>
      </c>
      <c r="BK1807" s="199" t="str">
        <f t="shared" si="2977"/>
        <v>BK$17</v>
      </c>
      <c r="BL1807" s="199" t="str">
        <f t="shared" si="2977"/>
        <v>BL$17</v>
      </c>
      <c r="BM1807" s="199" t="str">
        <f t="shared" si="2977"/>
        <v>BM$17</v>
      </c>
      <c r="BN1807" s="199" t="str">
        <f t="shared" si="2977"/>
        <v>BN$17</v>
      </c>
      <c r="BO1807" s="199" t="str">
        <f t="shared" si="2977"/>
        <v>BO$17</v>
      </c>
      <c r="BP1807" s="199" t="str">
        <f t="shared" si="2977"/>
        <v>BP$17</v>
      </c>
      <c r="BQ1807" s="199" t="str">
        <f t="shared" si="2977"/>
        <v>BQ$17</v>
      </c>
      <c r="BR1807" s="199" t="str">
        <f t="shared" si="2977"/>
        <v>BR$17</v>
      </c>
      <c r="BS1807" s="199" t="str">
        <f t="shared" si="2977"/>
        <v>BS$17</v>
      </c>
      <c r="BT1807" s="199" t="str">
        <f t="shared" si="2977"/>
        <v>BT$17</v>
      </c>
      <c r="BU1807" s="199" t="str">
        <f t="shared" si="2977"/>
        <v>BU$17</v>
      </c>
      <c r="BV1807" s="199" t="str">
        <f t="shared" si="2977"/>
        <v>BV$17</v>
      </c>
      <c r="BW1807" s="199" t="str">
        <f t="shared" si="2977"/>
        <v>BW$17</v>
      </c>
      <c r="BX1807" s="199" t="str">
        <f t="shared" si="2977"/>
        <v>BX$17</v>
      </c>
      <c r="BY1807" s="199" t="str">
        <f t="shared" si="2977"/>
        <v>BY$17</v>
      </c>
      <c r="BZ1807" s="199" t="str">
        <f t="shared" si="2977"/>
        <v>BZ$17</v>
      </c>
      <c r="CA1807" s="199" t="str">
        <f t="shared" si="2977"/>
        <v>CA$17</v>
      </c>
      <c r="CB1807" s="199" t="str">
        <f t="shared" si="2977"/>
        <v>CB$17</v>
      </c>
      <c r="CC1807" s="199" t="str">
        <f t="shared" si="2977"/>
        <v>CC$17</v>
      </c>
      <c r="CD1807" s="199" t="str">
        <f t="shared" si="2977"/>
        <v>CD$17</v>
      </c>
      <c r="CE1807" s="199" t="str">
        <f t="shared" ref="CE1807:CL1807" si="2978">CE$21</f>
        <v>CE$17</v>
      </c>
      <c r="CF1807" s="199" t="str">
        <f t="shared" si="2978"/>
        <v>CF$17</v>
      </c>
      <c r="CG1807" s="199" t="str">
        <f t="shared" si="2978"/>
        <v>CG$17</v>
      </c>
      <c r="CH1807" s="199" t="str">
        <f t="shared" si="2978"/>
        <v>CH$17</v>
      </c>
      <c r="CI1807" s="199" t="str">
        <f t="shared" si="2978"/>
        <v>CI$17</v>
      </c>
      <c r="CJ1807" s="199" t="str">
        <f t="shared" si="2978"/>
        <v>CJ$17</v>
      </c>
      <c r="CK1807" s="199" t="str">
        <f t="shared" si="2978"/>
        <v>CK$17</v>
      </c>
      <c r="CL1807" s="199" t="str">
        <f t="shared" si="2978"/>
        <v>CL$17</v>
      </c>
      <c r="CN1807" s="201"/>
      <c r="CO1807" s="199" t="str">
        <f t="shared" ref="CO1807:DL1807" si="2979">CO$21</f>
        <v>CO$17</v>
      </c>
      <c r="CP1807" s="199" t="str">
        <f t="shared" si="2979"/>
        <v>CP$17</v>
      </c>
      <c r="CQ1807" s="199" t="str">
        <f t="shared" si="2979"/>
        <v>CQ$17</v>
      </c>
      <c r="CR1807" s="199" t="str">
        <f t="shared" si="2979"/>
        <v>CR$17</v>
      </c>
      <c r="CS1807" s="199" t="str">
        <f t="shared" si="2979"/>
        <v>CS$17</v>
      </c>
      <c r="CT1807" s="199" t="str">
        <f t="shared" si="2979"/>
        <v>CT$17</v>
      </c>
      <c r="CU1807" s="199" t="str">
        <f t="shared" si="2979"/>
        <v>CU$17</v>
      </c>
      <c r="CV1807" s="199" t="str">
        <f t="shared" si="2979"/>
        <v>CV$17</v>
      </c>
      <c r="CW1807" s="199" t="str">
        <f t="shared" si="2979"/>
        <v>CW$17</v>
      </c>
      <c r="CX1807" s="199" t="str">
        <f t="shared" si="2979"/>
        <v>CX$17</v>
      </c>
      <c r="CY1807" s="199" t="str">
        <f t="shared" si="2979"/>
        <v>CY$17</v>
      </c>
      <c r="CZ1807" s="199" t="str">
        <f t="shared" si="2979"/>
        <v>CZ$17</v>
      </c>
      <c r="DA1807" s="199" t="str">
        <f t="shared" si="2979"/>
        <v>DA$17</v>
      </c>
      <c r="DB1807" s="199" t="str">
        <f t="shared" si="2979"/>
        <v>DB$17</v>
      </c>
      <c r="DC1807" s="199" t="str">
        <f t="shared" si="2979"/>
        <v>DC$17</v>
      </c>
      <c r="DD1807" s="199" t="str">
        <f t="shared" si="2979"/>
        <v>DD$17</v>
      </c>
      <c r="DE1807" s="199" t="str">
        <f t="shared" si="2979"/>
        <v>DE$17</v>
      </c>
      <c r="DF1807" s="199" t="str">
        <f t="shared" si="2979"/>
        <v>DF$17</v>
      </c>
      <c r="DG1807" s="199" t="str">
        <f t="shared" si="2979"/>
        <v>DG$17</v>
      </c>
      <c r="DH1807" s="199" t="str">
        <f t="shared" si="2979"/>
        <v>DH$17</v>
      </c>
      <c r="DI1807" s="199" t="str">
        <f t="shared" si="2979"/>
        <v>DI$17</v>
      </c>
      <c r="DJ1807" s="199" t="str">
        <f t="shared" si="2979"/>
        <v>DJ$17</v>
      </c>
      <c r="DK1807" s="199" t="str">
        <f t="shared" si="2979"/>
        <v>DK$17</v>
      </c>
      <c r="DL1807" s="199" t="str">
        <f t="shared" si="2979"/>
        <v>DL$17</v>
      </c>
    </row>
    <row r="1808" spans="1:116" x14ac:dyDescent="0.4">
      <c r="A1808" s="174"/>
      <c r="E1808" s="8"/>
      <c r="G1808" s="175" t="s">
        <v>491</v>
      </c>
      <c r="H1808" s="200"/>
      <c r="I1808" s="201"/>
      <c r="J1808" s="201"/>
      <c r="K1808" s="202"/>
      <c r="L1808" s="202"/>
      <c r="M1808" s="202"/>
      <c r="N1808" s="202"/>
      <c r="O1808" s="202"/>
      <c r="P1808" s="202"/>
      <c r="R1808" s="202"/>
      <c r="S1808" s="190"/>
      <c r="T1808" s="190"/>
      <c r="U1808" s="190"/>
      <c r="V1808" s="190"/>
      <c r="W1808" s="190"/>
      <c r="X1808" s="190"/>
      <c r="Y1808" s="190"/>
      <c r="Z1808" s="190"/>
      <c r="AA1808" s="190"/>
      <c r="AB1808" s="190"/>
      <c r="AC1808" s="190"/>
      <c r="AD1808" s="190"/>
      <c r="AE1808" s="190"/>
      <c r="AF1808" s="190"/>
      <c r="AG1808" s="190"/>
      <c r="AH1808" s="190"/>
      <c r="AI1808" s="190"/>
      <c r="AJ1808" s="190"/>
      <c r="AK1808" s="190"/>
      <c r="AL1808" s="190"/>
      <c r="AM1808" s="190"/>
      <c r="AN1808" s="190"/>
      <c r="AO1808" s="190"/>
      <c r="AP1808" s="190"/>
      <c r="AQ1808" s="190"/>
      <c r="AR1808" s="190"/>
      <c r="AS1808" s="190"/>
      <c r="AT1808" s="190"/>
      <c r="AU1808" s="190"/>
      <c r="AV1808" s="190"/>
      <c r="AW1808" s="190"/>
      <c r="AX1808" s="190"/>
      <c r="AY1808" s="190"/>
      <c r="AZ1808" s="190"/>
      <c r="BA1808" s="190"/>
      <c r="BB1808" s="190"/>
      <c r="BC1808" s="190"/>
      <c r="BD1808" s="190"/>
      <c r="BE1808" s="190"/>
      <c r="BF1808" s="190"/>
      <c r="BG1808" s="190"/>
      <c r="BH1808" s="190"/>
      <c r="BI1808" s="190"/>
      <c r="BJ1808" s="190"/>
      <c r="BK1808" s="190"/>
      <c r="BL1808" s="190"/>
      <c r="BM1808" s="190"/>
      <c r="BN1808" s="190"/>
      <c r="BO1808" s="190"/>
      <c r="BP1808" s="190"/>
      <c r="BQ1808" s="190"/>
      <c r="BR1808" s="190"/>
      <c r="BS1808" s="190"/>
      <c r="BT1808" s="190"/>
      <c r="BU1808" s="190"/>
      <c r="BV1808" s="190"/>
      <c r="BW1808" s="190"/>
      <c r="BX1808" s="190"/>
      <c r="BY1808" s="190"/>
      <c r="BZ1808" s="190"/>
      <c r="CA1808" s="190"/>
      <c r="CB1808" s="190"/>
      <c r="CC1808" s="190"/>
      <c r="CD1808" s="190"/>
      <c r="CE1808" s="190"/>
      <c r="CF1808" s="190"/>
      <c r="CG1808" s="190"/>
      <c r="CH1808" s="190"/>
      <c r="CI1808" s="190"/>
      <c r="CJ1808" s="190"/>
      <c r="CK1808" s="190"/>
      <c r="CL1808" s="190"/>
      <c r="CN1808" s="201"/>
      <c r="CO1808" s="190"/>
      <c r="CP1808" s="190"/>
      <c r="CQ1808" s="190"/>
      <c r="CR1808" s="190"/>
      <c r="CS1808" s="190"/>
      <c r="CT1808" s="190"/>
      <c r="CU1808" s="190"/>
      <c r="CV1808" s="190"/>
      <c r="CW1808" s="190"/>
      <c r="CX1808" s="190"/>
      <c r="CY1808" s="190"/>
      <c r="CZ1808" s="190"/>
      <c r="DA1808" s="190"/>
      <c r="DB1808" s="190"/>
      <c r="DC1808" s="190"/>
      <c r="DD1808" s="190"/>
      <c r="DE1808" s="190"/>
      <c r="DF1808" s="190"/>
      <c r="DG1808" s="190"/>
      <c r="DH1808" s="190"/>
      <c r="DI1808" s="190"/>
      <c r="DJ1808" s="190"/>
      <c r="DK1808" s="190"/>
      <c r="DL1808" s="190"/>
    </row>
    <row r="1809" spans="1:116" x14ac:dyDescent="0.4">
      <c r="A1809" s="174"/>
      <c r="E1809" s="8"/>
      <c r="G1809" s="175" t="s">
        <v>505</v>
      </c>
      <c r="H1809" s="200"/>
      <c r="I1809" s="201"/>
      <c r="J1809" s="201"/>
      <c r="K1809" s="202"/>
      <c r="L1809" s="202"/>
      <c r="M1809" s="202"/>
      <c r="N1809" s="202"/>
      <c r="O1809" s="202"/>
      <c r="P1809" s="202"/>
      <c r="R1809" s="202"/>
      <c r="S1809" s="190"/>
      <c r="T1809" s="190"/>
      <c r="U1809" s="190"/>
      <c r="V1809" s="190"/>
      <c r="W1809" s="190"/>
      <c r="X1809" s="190"/>
      <c r="Y1809" s="190"/>
      <c r="Z1809" s="190"/>
      <c r="AA1809" s="190"/>
      <c r="AB1809" s="190"/>
      <c r="AC1809" s="190"/>
      <c r="AD1809" s="190"/>
      <c r="AE1809" s="190"/>
      <c r="AF1809" s="190"/>
      <c r="AG1809" s="190"/>
      <c r="AH1809" s="190"/>
      <c r="AI1809" s="190"/>
      <c r="AJ1809" s="190"/>
      <c r="AK1809" s="190"/>
      <c r="AL1809" s="190"/>
      <c r="AM1809" s="190"/>
      <c r="AN1809" s="190"/>
      <c r="AO1809" s="190"/>
      <c r="AP1809" s="190"/>
      <c r="AQ1809" s="190"/>
      <c r="AR1809" s="190"/>
      <c r="AS1809" s="190"/>
      <c r="AT1809" s="190"/>
      <c r="AU1809" s="190"/>
      <c r="AV1809" s="190"/>
      <c r="AW1809" s="190"/>
      <c r="AX1809" s="190"/>
      <c r="AY1809" s="190"/>
      <c r="AZ1809" s="190"/>
      <c r="BA1809" s="190"/>
      <c r="BB1809" s="190"/>
      <c r="BC1809" s="190"/>
      <c r="BD1809" s="190"/>
      <c r="BE1809" s="190"/>
      <c r="BF1809" s="190"/>
      <c r="BG1809" s="190"/>
      <c r="BH1809" s="190"/>
      <c r="BI1809" s="190"/>
      <c r="BJ1809" s="190"/>
      <c r="BK1809" s="190"/>
      <c r="BL1809" s="190"/>
      <c r="BM1809" s="190"/>
      <c r="BN1809" s="190"/>
      <c r="BO1809" s="190"/>
      <c r="BP1809" s="190"/>
      <c r="BQ1809" s="190"/>
      <c r="BR1809" s="190"/>
      <c r="BS1809" s="190"/>
      <c r="BT1809" s="190"/>
      <c r="BU1809" s="190"/>
      <c r="BV1809" s="190"/>
      <c r="BW1809" s="190"/>
      <c r="BX1809" s="190"/>
      <c r="BY1809" s="190"/>
      <c r="BZ1809" s="190"/>
      <c r="CA1809" s="190"/>
      <c r="CB1809" s="190"/>
      <c r="CC1809" s="190"/>
      <c r="CD1809" s="190"/>
      <c r="CE1809" s="190"/>
      <c r="CF1809" s="190"/>
      <c r="CG1809" s="190"/>
      <c r="CH1809" s="190"/>
      <c r="CI1809" s="190"/>
      <c r="CJ1809" s="190"/>
      <c r="CK1809" s="190"/>
      <c r="CL1809" s="190"/>
      <c r="CN1809" s="201"/>
      <c r="CO1809" s="190"/>
      <c r="CP1809" s="190"/>
      <c r="CQ1809" s="190"/>
      <c r="CR1809" s="190"/>
      <c r="CS1809" s="190"/>
      <c r="CT1809" s="190"/>
      <c r="CU1809" s="190"/>
      <c r="CV1809" s="190"/>
      <c r="CW1809" s="190"/>
      <c r="CX1809" s="190"/>
      <c r="CY1809" s="190"/>
      <c r="CZ1809" s="190"/>
      <c r="DA1809" s="190"/>
      <c r="DB1809" s="190"/>
      <c r="DC1809" s="190"/>
      <c r="DD1809" s="190"/>
      <c r="DE1809" s="190"/>
      <c r="DF1809" s="190"/>
      <c r="DG1809" s="190"/>
      <c r="DH1809" s="190"/>
      <c r="DI1809" s="190"/>
      <c r="DJ1809" s="190"/>
      <c r="DK1809" s="190"/>
      <c r="DL1809" s="190"/>
    </row>
    <row r="1810" spans="1:116" x14ac:dyDescent="0.4">
      <c r="A1810" s="174"/>
      <c r="E1810" s="8"/>
      <c r="G1810" s="175" t="s">
        <v>463</v>
      </c>
      <c r="H1810" s="200"/>
      <c r="I1810" s="201"/>
      <c r="J1810" s="201"/>
      <c r="K1810" s="202"/>
      <c r="L1810" s="202"/>
      <c r="M1810" s="202"/>
      <c r="N1810" s="202"/>
      <c r="O1810" s="202"/>
      <c r="P1810" s="202"/>
      <c r="R1810" s="202"/>
      <c r="S1810" s="190" t="str">
        <f t="shared" ref="S1810:AX1810" si="2980">S$22</f>
        <v>S$18</v>
      </c>
      <c r="T1810" s="190" t="str">
        <f t="shared" si="2980"/>
        <v>T$18</v>
      </c>
      <c r="U1810" s="190" t="str">
        <f t="shared" si="2980"/>
        <v>U$18</v>
      </c>
      <c r="V1810" s="190" t="str">
        <f t="shared" si="2980"/>
        <v>V$18</v>
      </c>
      <c r="W1810" s="190" t="str">
        <f t="shared" si="2980"/>
        <v>W$18</v>
      </c>
      <c r="X1810" s="190" t="str">
        <f t="shared" si="2980"/>
        <v>X$18</v>
      </c>
      <c r="Y1810" s="190" t="str">
        <f t="shared" si="2980"/>
        <v>Y$18</v>
      </c>
      <c r="Z1810" s="190" t="str">
        <f t="shared" si="2980"/>
        <v>Z$18</v>
      </c>
      <c r="AA1810" s="190" t="str">
        <f t="shared" si="2980"/>
        <v>AA$18</v>
      </c>
      <c r="AB1810" s="190" t="str">
        <f t="shared" si="2980"/>
        <v>AB$18</v>
      </c>
      <c r="AC1810" s="190" t="str">
        <f t="shared" si="2980"/>
        <v>AC$18</v>
      </c>
      <c r="AD1810" s="190" t="str">
        <f t="shared" si="2980"/>
        <v>AD$18</v>
      </c>
      <c r="AE1810" s="190" t="str">
        <f t="shared" si="2980"/>
        <v>AE$18</v>
      </c>
      <c r="AF1810" s="190" t="str">
        <f t="shared" si="2980"/>
        <v>AF$18</v>
      </c>
      <c r="AG1810" s="190" t="str">
        <f t="shared" si="2980"/>
        <v>AG$18</v>
      </c>
      <c r="AH1810" s="190" t="str">
        <f t="shared" si="2980"/>
        <v>AH$18</v>
      </c>
      <c r="AI1810" s="190" t="str">
        <f t="shared" si="2980"/>
        <v>AI$18</v>
      </c>
      <c r="AJ1810" s="190" t="str">
        <f t="shared" si="2980"/>
        <v>AJ$18</v>
      </c>
      <c r="AK1810" s="190" t="str">
        <f t="shared" si="2980"/>
        <v>AK$18</v>
      </c>
      <c r="AL1810" s="190" t="str">
        <f t="shared" si="2980"/>
        <v>AL$18</v>
      </c>
      <c r="AM1810" s="190" t="str">
        <f t="shared" si="2980"/>
        <v>AM$18</v>
      </c>
      <c r="AN1810" s="190" t="str">
        <f t="shared" si="2980"/>
        <v>AN$18</v>
      </c>
      <c r="AO1810" s="190" t="str">
        <f t="shared" si="2980"/>
        <v>AO$18</v>
      </c>
      <c r="AP1810" s="190" t="str">
        <f t="shared" si="2980"/>
        <v>AP$18</v>
      </c>
      <c r="AQ1810" s="190" t="str">
        <f t="shared" si="2980"/>
        <v>AQ$18</v>
      </c>
      <c r="AR1810" s="190" t="str">
        <f t="shared" si="2980"/>
        <v>AR$18</v>
      </c>
      <c r="AS1810" s="190" t="str">
        <f t="shared" si="2980"/>
        <v>AS$18</v>
      </c>
      <c r="AT1810" s="190" t="str">
        <f t="shared" si="2980"/>
        <v>AT$18</v>
      </c>
      <c r="AU1810" s="190" t="str">
        <f t="shared" si="2980"/>
        <v>AU$18</v>
      </c>
      <c r="AV1810" s="190" t="str">
        <f t="shared" si="2980"/>
        <v>AV$18</v>
      </c>
      <c r="AW1810" s="190" t="str">
        <f t="shared" si="2980"/>
        <v>AW$18</v>
      </c>
      <c r="AX1810" s="190" t="str">
        <f t="shared" si="2980"/>
        <v>AX$18</v>
      </c>
      <c r="AY1810" s="190" t="str">
        <f t="shared" ref="AY1810:CD1810" si="2981">AY$22</f>
        <v>AY$18</v>
      </c>
      <c r="AZ1810" s="190" t="str">
        <f t="shared" si="2981"/>
        <v>AZ$18</v>
      </c>
      <c r="BA1810" s="190" t="str">
        <f t="shared" si="2981"/>
        <v>BA$18</v>
      </c>
      <c r="BB1810" s="190" t="str">
        <f t="shared" si="2981"/>
        <v>BB$18</v>
      </c>
      <c r="BC1810" s="190" t="str">
        <f t="shared" si="2981"/>
        <v>BC$18</v>
      </c>
      <c r="BD1810" s="190" t="str">
        <f t="shared" si="2981"/>
        <v>BD$18</v>
      </c>
      <c r="BE1810" s="190" t="str">
        <f t="shared" si="2981"/>
        <v>BE$18</v>
      </c>
      <c r="BF1810" s="190" t="str">
        <f t="shared" si="2981"/>
        <v>BF$18</v>
      </c>
      <c r="BG1810" s="190" t="str">
        <f t="shared" si="2981"/>
        <v>BG$18</v>
      </c>
      <c r="BH1810" s="190" t="str">
        <f t="shared" si="2981"/>
        <v>BH$18</v>
      </c>
      <c r="BI1810" s="190" t="str">
        <f t="shared" si="2981"/>
        <v>BI$18</v>
      </c>
      <c r="BJ1810" s="190" t="str">
        <f t="shared" si="2981"/>
        <v>BJ$18</v>
      </c>
      <c r="BK1810" s="190" t="str">
        <f t="shared" si="2981"/>
        <v>BK$18</v>
      </c>
      <c r="BL1810" s="190" t="str">
        <f t="shared" si="2981"/>
        <v>BL$18</v>
      </c>
      <c r="BM1810" s="190" t="str">
        <f t="shared" si="2981"/>
        <v>BM$18</v>
      </c>
      <c r="BN1810" s="190" t="str">
        <f t="shared" si="2981"/>
        <v>BN$18</v>
      </c>
      <c r="BO1810" s="190" t="str">
        <f t="shared" si="2981"/>
        <v>BO$18</v>
      </c>
      <c r="BP1810" s="190" t="str">
        <f t="shared" si="2981"/>
        <v>BP$18</v>
      </c>
      <c r="BQ1810" s="190" t="str">
        <f t="shared" si="2981"/>
        <v>BQ$18</v>
      </c>
      <c r="BR1810" s="190" t="str">
        <f t="shared" si="2981"/>
        <v>BR$18</v>
      </c>
      <c r="BS1810" s="190" t="str">
        <f t="shared" si="2981"/>
        <v>BS$18</v>
      </c>
      <c r="BT1810" s="190" t="str">
        <f t="shared" si="2981"/>
        <v>BT$18</v>
      </c>
      <c r="BU1810" s="190" t="str">
        <f t="shared" si="2981"/>
        <v>BU$18</v>
      </c>
      <c r="BV1810" s="190" t="str">
        <f t="shared" si="2981"/>
        <v>BV$18</v>
      </c>
      <c r="BW1810" s="190" t="str">
        <f t="shared" si="2981"/>
        <v>BW$18</v>
      </c>
      <c r="BX1810" s="190" t="str">
        <f t="shared" si="2981"/>
        <v>BX$18</v>
      </c>
      <c r="BY1810" s="190" t="str">
        <f t="shared" si="2981"/>
        <v>BY$18</v>
      </c>
      <c r="BZ1810" s="190" t="str">
        <f t="shared" si="2981"/>
        <v>BZ$18</v>
      </c>
      <c r="CA1810" s="190" t="str">
        <f t="shared" si="2981"/>
        <v>CA$18</v>
      </c>
      <c r="CB1810" s="190" t="str">
        <f t="shared" si="2981"/>
        <v>CB$18</v>
      </c>
      <c r="CC1810" s="190" t="str">
        <f t="shared" si="2981"/>
        <v>CC$18</v>
      </c>
      <c r="CD1810" s="190" t="str">
        <f t="shared" si="2981"/>
        <v>CD$18</v>
      </c>
      <c r="CE1810" s="190" t="str">
        <f t="shared" ref="CE1810:CL1810" si="2982">CE$22</f>
        <v>CE$18</v>
      </c>
      <c r="CF1810" s="190" t="str">
        <f t="shared" si="2982"/>
        <v>CF$18</v>
      </c>
      <c r="CG1810" s="190" t="str">
        <f t="shared" si="2982"/>
        <v>CG$18</v>
      </c>
      <c r="CH1810" s="190" t="str">
        <f t="shared" si="2982"/>
        <v>CH$18</v>
      </c>
      <c r="CI1810" s="190" t="str">
        <f t="shared" si="2982"/>
        <v>CI$18</v>
      </c>
      <c r="CJ1810" s="190" t="str">
        <f t="shared" si="2982"/>
        <v>CJ$18</v>
      </c>
      <c r="CK1810" s="190" t="str">
        <f t="shared" si="2982"/>
        <v>CK$18</v>
      </c>
      <c r="CL1810" s="190" t="str">
        <f t="shared" si="2982"/>
        <v>CL$18</v>
      </c>
      <c r="CN1810" s="201"/>
      <c r="CO1810" s="190" t="str">
        <f t="shared" ref="CO1810:DL1810" si="2983">CO$22</f>
        <v>CO$18</v>
      </c>
      <c r="CP1810" s="190" t="str">
        <f t="shared" si="2983"/>
        <v>CP$18</v>
      </c>
      <c r="CQ1810" s="190" t="str">
        <f t="shared" si="2983"/>
        <v>CQ$18</v>
      </c>
      <c r="CR1810" s="190" t="str">
        <f t="shared" si="2983"/>
        <v>CR$18</v>
      </c>
      <c r="CS1810" s="190" t="str">
        <f t="shared" si="2983"/>
        <v>CS$18</v>
      </c>
      <c r="CT1810" s="190" t="str">
        <f t="shared" si="2983"/>
        <v>CT$18</v>
      </c>
      <c r="CU1810" s="190" t="str">
        <f t="shared" si="2983"/>
        <v>CU$18</v>
      </c>
      <c r="CV1810" s="190" t="str">
        <f t="shared" si="2983"/>
        <v>CV$18</v>
      </c>
      <c r="CW1810" s="190" t="str">
        <f t="shared" si="2983"/>
        <v>CW$18</v>
      </c>
      <c r="CX1810" s="190" t="str">
        <f t="shared" si="2983"/>
        <v>CX$18</v>
      </c>
      <c r="CY1810" s="190" t="str">
        <f t="shared" si="2983"/>
        <v>CY$18</v>
      </c>
      <c r="CZ1810" s="190" t="str">
        <f t="shared" si="2983"/>
        <v>CZ$18</v>
      </c>
      <c r="DA1810" s="190" t="str">
        <f t="shared" si="2983"/>
        <v>DA$18</v>
      </c>
      <c r="DB1810" s="190" t="str">
        <f t="shared" si="2983"/>
        <v>DB$18</v>
      </c>
      <c r="DC1810" s="190" t="str">
        <f t="shared" si="2983"/>
        <v>DC$18</v>
      </c>
      <c r="DD1810" s="190" t="str">
        <f t="shared" si="2983"/>
        <v>DD$18</v>
      </c>
      <c r="DE1810" s="190" t="str">
        <f t="shared" si="2983"/>
        <v>DE$18</v>
      </c>
      <c r="DF1810" s="190" t="str">
        <f t="shared" si="2983"/>
        <v>DF$18</v>
      </c>
      <c r="DG1810" s="190" t="str">
        <f t="shared" si="2983"/>
        <v>DG$18</v>
      </c>
      <c r="DH1810" s="190" t="str">
        <f t="shared" si="2983"/>
        <v>DH$18</v>
      </c>
      <c r="DI1810" s="190" t="str">
        <f t="shared" si="2983"/>
        <v>DI$18</v>
      </c>
      <c r="DJ1810" s="190" t="str">
        <f t="shared" si="2983"/>
        <v>DJ$18</v>
      </c>
      <c r="DK1810" s="190" t="str">
        <f t="shared" si="2983"/>
        <v>DK$18</v>
      </c>
      <c r="DL1810" s="190" t="str">
        <f t="shared" si="2983"/>
        <v>DL$18</v>
      </c>
    </row>
    <row r="1811" spans="1:116" x14ac:dyDescent="0.4">
      <c r="A1811" s="174"/>
      <c r="E1811" s="8"/>
      <c r="G1811" s="175" t="s">
        <v>464</v>
      </c>
      <c r="H1811" s="200"/>
      <c r="I1811" s="201"/>
      <c r="J1811" s="201"/>
      <c r="K1811" s="202"/>
      <c r="L1811" s="202"/>
      <c r="M1811" s="202"/>
      <c r="N1811" s="202"/>
      <c r="O1811" s="202"/>
      <c r="P1811" s="202"/>
      <c r="R1811" s="202"/>
      <c r="S1811" s="190" t="str">
        <f t="shared" ref="S1811:AX1811" si="2984">S$23</f>
        <v>S$19</v>
      </c>
      <c r="T1811" s="190" t="str">
        <f t="shared" si="2984"/>
        <v>T$19</v>
      </c>
      <c r="U1811" s="190" t="str">
        <f t="shared" si="2984"/>
        <v>U$19</v>
      </c>
      <c r="V1811" s="190" t="str">
        <f t="shared" si="2984"/>
        <v>V$19</v>
      </c>
      <c r="W1811" s="190" t="str">
        <f t="shared" si="2984"/>
        <v>W$19</v>
      </c>
      <c r="X1811" s="190" t="str">
        <f t="shared" si="2984"/>
        <v>X$19</v>
      </c>
      <c r="Y1811" s="190" t="str">
        <f t="shared" si="2984"/>
        <v>Y$19</v>
      </c>
      <c r="Z1811" s="190" t="str">
        <f t="shared" si="2984"/>
        <v>Z$19</v>
      </c>
      <c r="AA1811" s="190" t="str">
        <f t="shared" si="2984"/>
        <v>AA$19</v>
      </c>
      <c r="AB1811" s="190" t="str">
        <f t="shared" si="2984"/>
        <v>AB$19</v>
      </c>
      <c r="AC1811" s="190" t="str">
        <f t="shared" si="2984"/>
        <v>AC$19</v>
      </c>
      <c r="AD1811" s="190" t="str">
        <f t="shared" si="2984"/>
        <v>AD$19</v>
      </c>
      <c r="AE1811" s="190" t="str">
        <f t="shared" si="2984"/>
        <v>AE$19</v>
      </c>
      <c r="AF1811" s="190" t="str">
        <f t="shared" si="2984"/>
        <v>AF$19</v>
      </c>
      <c r="AG1811" s="190" t="str">
        <f t="shared" si="2984"/>
        <v>AG$19</v>
      </c>
      <c r="AH1811" s="190" t="str">
        <f t="shared" si="2984"/>
        <v>AH$19</v>
      </c>
      <c r="AI1811" s="190" t="str">
        <f t="shared" si="2984"/>
        <v>AI$19</v>
      </c>
      <c r="AJ1811" s="190" t="str">
        <f t="shared" si="2984"/>
        <v>AJ$19</v>
      </c>
      <c r="AK1811" s="190" t="str">
        <f t="shared" si="2984"/>
        <v>AK$19</v>
      </c>
      <c r="AL1811" s="190" t="str">
        <f t="shared" si="2984"/>
        <v>AL$19</v>
      </c>
      <c r="AM1811" s="190" t="str">
        <f t="shared" si="2984"/>
        <v>AM$19</v>
      </c>
      <c r="AN1811" s="190" t="str">
        <f t="shared" si="2984"/>
        <v>AN$19</v>
      </c>
      <c r="AO1811" s="190" t="str">
        <f t="shared" si="2984"/>
        <v>AO$19</v>
      </c>
      <c r="AP1811" s="190" t="str">
        <f t="shared" si="2984"/>
        <v>AP$19</v>
      </c>
      <c r="AQ1811" s="190" t="str">
        <f t="shared" si="2984"/>
        <v>AQ$19</v>
      </c>
      <c r="AR1811" s="190" t="str">
        <f t="shared" si="2984"/>
        <v>AR$19</v>
      </c>
      <c r="AS1811" s="190" t="str">
        <f t="shared" si="2984"/>
        <v>AS$19</v>
      </c>
      <c r="AT1811" s="190" t="str">
        <f t="shared" si="2984"/>
        <v>AT$19</v>
      </c>
      <c r="AU1811" s="190" t="str">
        <f t="shared" si="2984"/>
        <v>AU$19</v>
      </c>
      <c r="AV1811" s="190" t="str">
        <f t="shared" si="2984"/>
        <v>AV$19</v>
      </c>
      <c r="AW1811" s="190" t="str">
        <f t="shared" si="2984"/>
        <v>AW$19</v>
      </c>
      <c r="AX1811" s="190" t="str">
        <f t="shared" si="2984"/>
        <v>AX$19</v>
      </c>
      <c r="AY1811" s="190" t="str">
        <f t="shared" ref="AY1811:CD1811" si="2985">AY$23</f>
        <v>AY$19</v>
      </c>
      <c r="AZ1811" s="190" t="str">
        <f t="shared" si="2985"/>
        <v>AZ$19</v>
      </c>
      <c r="BA1811" s="190" t="str">
        <f t="shared" si="2985"/>
        <v>BA$19</v>
      </c>
      <c r="BB1811" s="190" t="str">
        <f t="shared" si="2985"/>
        <v>BB$19</v>
      </c>
      <c r="BC1811" s="190" t="str">
        <f t="shared" si="2985"/>
        <v>BC$19</v>
      </c>
      <c r="BD1811" s="190" t="str">
        <f t="shared" si="2985"/>
        <v>BD$19</v>
      </c>
      <c r="BE1811" s="190" t="str">
        <f t="shared" si="2985"/>
        <v>BE$19</v>
      </c>
      <c r="BF1811" s="190" t="str">
        <f t="shared" si="2985"/>
        <v>BF$19</v>
      </c>
      <c r="BG1811" s="190" t="str">
        <f t="shared" si="2985"/>
        <v>BG$19</v>
      </c>
      <c r="BH1811" s="190" t="str">
        <f t="shared" si="2985"/>
        <v>BH$19</v>
      </c>
      <c r="BI1811" s="190" t="str">
        <f t="shared" si="2985"/>
        <v>BI$19</v>
      </c>
      <c r="BJ1811" s="190" t="str">
        <f t="shared" si="2985"/>
        <v>BJ$19</v>
      </c>
      <c r="BK1811" s="190" t="str">
        <f t="shared" si="2985"/>
        <v>BK$19</v>
      </c>
      <c r="BL1811" s="190" t="str">
        <f t="shared" si="2985"/>
        <v>BL$19</v>
      </c>
      <c r="BM1811" s="190" t="str">
        <f t="shared" si="2985"/>
        <v>BM$19</v>
      </c>
      <c r="BN1811" s="190" t="str">
        <f t="shared" si="2985"/>
        <v>BN$19</v>
      </c>
      <c r="BO1811" s="190" t="str">
        <f t="shared" si="2985"/>
        <v>BO$19</v>
      </c>
      <c r="BP1811" s="190" t="str">
        <f t="shared" si="2985"/>
        <v>BP$19</v>
      </c>
      <c r="BQ1811" s="190" t="str">
        <f t="shared" si="2985"/>
        <v>BQ$19</v>
      </c>
      <c r="BR1811" s="190" t="str">
        <f t="shared" si="2985"/>
        <v>BR$19</v>
      </c>
      <c r="BS1811" s="190" t="str">
        <f t="shared" si="2985"/>
        <v>BS$19</v>
      </c>
      <c r="BT1811" s="190" t="str">
        <f t="shared" si="2985"/>
        <v>BT$19</v>
      </c>
      <c r="BU1811" s="190" t="str">
        <f t="shared" si="2985"/>
        <v>BU$19</v>
      </c>
      <c r="BV1811" s="190" t="str">
        <f t="shared" si="2985"/>
        <v>BV$19</v>
      </c>
      <c r="BW1811" s="190" t="str">
        <f t="shared" si="2985"/>
        <v>BW$19</v>
      </c>
      <c r="BX1811" s="190" t="str">
        <f t="shared" si="2985"/>
        <v>BX$19</v>
      </c>
      <c r="BY1811" s="190" t="str">
        <f t="shared" si="2985"/>
        <v>BY$19</v>
      </c>
      <c r="BZ1811" s="190" t="str">
        <f t="shared" si="2985"/>
        <v>BZ$19</v>
      </c>
      <c r="CA1811" s="190" t="str">
        <f t="shared" si="2985"/>
        <v>CA$19</v>
      </c>
      <c r="CB1811" s="190" t="str">
        <f t="shared" si="2985"/>
        <v>CB$19</v>
      </c>
      <c r="CC1811" s="190" t="str">
        <f t="shared" si="2985"/>
        <v>CC$19</v>
      </c>
      <c r="CD1811" s="190" t="str">
        <f t="shared" si="2985"/>
        <v>CD$19</v>
      </c>
      <c r="CE1811" s="190" t="str">
        <f t="shared" ref="CE1811:CL1811" si="2986">CE$23</f>
        <v>CE$19</v>
      </c>
      <c r="CF1811" s="190" t="str">
        <f t="shared" si="2986"/>
        <v>CF$19</v>
      </c>
      <c r="CG1811" s="190" t="str">
        <f t="shared" si="2986"/>
        <v>CG$19</v>
      </c>
      <c r="CH1811" s="190" t="str">
        <f t="shared" si="2986"/>
        <v>CH$19</v>
      </c>
      <c r="CI1811" s="190" t="str">
        <f t="shared" si="2986"/>
        <v>CI$19</v>
      </c>
      <c r="CJ1811" s="190" t="str">
        <f t="shared" si="2986"/>
        <v>CJ$19</v>
      </c>
      <c r="CK1811" s="190" t="str">
        <f t="shared" si="2986"/>
        <v>CK$19</v>
      </c>
      <c r="CL1811" s="190" t="str">
        <f t="shared" si="2986"/>
        <v>CL$19</v>
      </c>
      <c r="CN1811" s="201"/>
      <c r="CO1811" s="190" t="str">
        <f t="shared" ref="CO1811:DL1811" si="2987">CO$23</f>
        <v>CO$19</v>
      </c>
      <c r="CP1811" s="190" t="str">
        <f t="shared" si="2987"/>
        <v>CP$19</v>
      </c>
      <c r="CQ1811" s="190" t="str">
        <f t="shared" si="2987"/>
        <v>CQ$19</v>
      </c>
      <c r="CR1811" s="190" t="str">
        <f t="shared" si="2987"/>
        <v>CR$19</v>
      </c>
      <c r="CS1811" s="190" t="str">
        <f t="shared" si="2987"/>
        <v>CS$19</v>
      </c>
      <c r="CT1811" s="190" t="str">
        <f t="shared" si="2987"/>
        <v>CT$19</v>
      </c>
      <c r="CU1811" s="190" t="str">
        <f t="shared" si="2987"/>
        <v>CU$19</v>
      </c>
      <c r="CV1811" s="190" t="str">
        <f t="shared" si="2987"/>
        <v>CV$19</v>
      </c>
      <c r="CW1811" s="190" t="str">
        <f t="shared" si="2987"/>
        <v>CW$19</v>
      </c>
      <c r="CX1811" s="190" t="str">
        <f t="shared" si="2987"/>
        <v>CX$19</v>
      </c>
      <c r="CY1811" s="190" t="str">
        <f t="shared" si="2987"/>
        <v>CY$19</v>
      </c>
      <c r="CZ1811" s="190" t="str">
        <f t="shared" si="2987"/>
        <v>CZ$19</v>
      </c>
      <c r="DA1811" s="190" t="str">
        <f t="shared" si="2987"/>
        <v>DA$19</v>
      </c>
      <c r="DB1811" s="190" t="str">
        <f t="shared" si="2987"/>
        <v>DB$19</v>
      </c>
      <c r="DC1811" s="190" t="str">
        <f t="shared" si="2987"/>
        <v>DC$19</v>
      </c>
      <c r="DD1811" s="190" t="str">
        <f t="shared" si="2987"/>
        <v>DD$19</v>
      </c>
      <c r="DE1811" s="190" t="str">
        <f t="shared" si="2987"/>
        <v>DE$19</v>
      </c>
      <c r="DF1811" s="190" t="str">
        <f t="shared" si="2987"/>
        <v>DF$19</v>
      </c>
      <c r="DG1811" s="190" t="str">
        <f t="shared" si="2987"/>
        <v>DG$19</v>
      </c>
      <c r="DH1811" s="190" t="str">
        <f t="shared" si="2987"/>
        <v>DH$19</v>
      </c>
      <c r="DI1811" s="190" t="str">
        <f t="shared" si="2987"/>
        <v>DI$19</v>
      </c>
      <c r="DJ1811" s="190" t="str">
        <f t="shared" si="2987"/>
        <v>DJ$19</v>
      </c>
      <c r="DK1811" s="190" t="str">
        <f t="shared" si="2987"/>
        <v>DK$19</v>
      </c>
      <c r="DL1811" s="190" t="str">
        <f t="shared" si="2987"/>
        <v>DL$19</v>
      </c>
    </row>
    <row r="1812" spans="1:116" x14ac:dyDescent="0.4">
      <c r="A1812" s="31" t="s">
        <v>218</v>
      </c>
      <c r="B1812" s="31" t="s">
        <v>243</v>
      </c>
      <c r="C1812" s="31"/>
      <c r="D1812" t="s">
        <v>427</v>
      </c>
      <c r="E1812" s="8" t="str">
        <f t="shared" ref="E1812:E1843" si="2988">ROW()&amp;" "&amp;D1812</f>
        <v>1812 DTERMY-F</v>
      </c>
      <c r="F1812" t="s">
        <v>350</v>
      </c>
      <c r="G1812" s="70" t="s">
        <v>297</v>
      </c>
      <c r="H1812" s="48"/>
      <c r="I1812" s="304"/>
      <c r="J1812" s="304"/>
      <c r="K1812" s="48"/>
      <c r="L1812" s="48"/>
      <c r="M1812" s="48"/>
      <c r="N1812" s="48"/>
      <c r="O1812" s="48"/>
      <c r="P1812" s="48"/>
      <c r="R1812" s="70"/>
      <c r="S1812" s="305"/>
      <c r="T1812" s="305"/>
      <c r="U1812" s="305"/>
      <c r="V1812" s="305"/>
      <c r="W1812" s="305"/>
      <c r="X1812" s="305"/>
      <c r="Y1812" s="305"/>
      <c r="Z1812" s="305"/>
      <c r="AA1812" s="305"/>
      <c r="AB1812" s="305"/>
      <c r="AC1812" s="305"/>
      <c r="AD1812" s="305"/>
      <c r="AE1812" s="305"/>
      <c r="AF1812" s="305"/>
      <c r="AG1812" s="305"/>
      <c r="AH1812" s="305"/>
      <c r="AI1812" s="305"/>
      <c r="AJ1812" s="305"/>
      <c r="AK1812" s="305"/>
      <c r="AL1812" s="305"/>
      <c r="AM1812" s="305"/>
      <c r="AN1812" s="305"/>
      <c r="AO1812" s="305"/>
      <c r="AP1812" s="305"/>
      <c r="AQ1812" s="305"/>
      <c r="AR1812" s="305"/>
      <c r="AS1812" s="305"/>
      <c r="AT1812" s="305"/>
      <c r="AU1812" s="305"/>
      <c r="AV1812" s="305"/>
      <c r="AW1812" s="305"/>
      <c r="AX1812" s="305"/>
      <c r="AY1812" s="305"/>
      <c r="AZ1812" s="305"/>
      <c r="BA1812" s="305"/>
      <c r="BB1812" s="305"/>
      <c r="BC1812" s="305"/>
      <c r="BD1812" s="305"/>
      <c r="BE1812" s="305"/>
      <c r="BF1812" s="305"/>
      <c r="BG1812" s="305"/>
      <c r="BH1812" s="305"/>
      <c r="BI1812" s="305"/>
      <c r="BJ1812" s="305"/>
      <c r="BK1812" s="305"/>
      <c r="BL1812" s="305"/>
      <c r="BM1812" s="305"/>
      <c r="BN1812" s="305"/>
      <c r="BO1812" s="305"/>
      <c r="BP1812" s="305"/>
      <c r="BQ1812" s="305"/>
      <c r="BR1812" s="305"/>
      <c r="BS1812" s="305"/>
      <c r="BT1812" s="305"/>
      <c r="BU1812" s="305"/>
      <c r="BV1812" s="305"/>
      <c r="BW1812" s="305"/>
      <c r="BX1812" s="305"/>
      <c r="BY1812" s="305"/>
      <c r="BZ1812" s="305"/>
      <c r="CA1812" s="305"/>
      <c r="CB1812" s="305"/>
      <c r="CC1812" s="305"/>
      <c r="CD1812" s="305"/>
      <c r="CE1812" s="305"/>
      <c r="CF1812" s="305"/>
      <c r="CG1812" s="305"/>
      <c r="CH1812" s="305"/>
      <c r="CI1812" s="305"/>
      <c r="CJ1812" s="305"/>
      <c r="CK1812" s="305"/>
      <c r="CL1812" s="305"/>
      <c r="CN1812" s="304"/>
      <c r="CO1812" s="305"/>
      <c r="CP1812" s="305"/>
      <c r="CQ1812" s="305"/>
      <c r="CR1812" s="305"/>
      <c r="CS1812" s="305"/>
      <c r="CT1812" s="305"/>
      <c r="CU1812" s="305"/>
      <c r="CV1812" s="305"/>
      <c r="CW1812" s="305"/>
      <c r="CX1812" s="305"/>
      <c r="CY1812" s="305"/>
      <c r="CZ1812" s="305"/>
      <c r="DA1812" s="305"/>
      <c r="DB1812" s="305"/>
      <c r="DC1812" s="305"/>
      <c r="DD1812" s="305"/>
      <c r="DE1812" s="305"/>
      <c r="DF1812" s="305"/>
      <c r="DG1812" s="305"/>
      <c r="DH1812" s="305"/>
      <c r="DI1812" s="305"/>
      <c r="DJ1812" s="305"/>
      <c r="DK1812" s="305"/>
      <c r="DL1812" s="305"/>
    </row>
    <row r="1813" spans="1:116" x14ac:dyDescent="0.4">
      <c r="B1813" t="str">
        <f>E1813</f>
        <v>1813 DTERMY-F</v>
      </c>
      <c r="D1813" t="s">
        <v>427</v>
      </c>
      <c r="E1813" t="str">
        <f t="shared" ref="E1813:E1822" si="2989">ROW()&amp;" "&amp;D1813</f>
        <v>1813 DTERMY-F</v>
      </c>
      <c r="G1813" s="95" t="str">
        <f>"Assumptions - "&amp;G1812</f>
        <v>Assumptions - Rolling fixed term debt - multiple borrowings w/ annual control:</v>
      </c>
      <c r="I1813"/>
      <c r="J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N1813"/>
    </row>
    <row r="1814" spans="1:116" x14ac:dyDescent="0.4">
      <c r="A1814" s="31"/>
      <c r="B1814" t="str">
        <f>E1814</f>
        <v>1814 DTERMY-F</v>
      </c>
      <c r="D1814" t="s">
        <v>427</v>
      </c>
      <c r="E1814" t="str">
        <f t="shared" si="2988"/>
        <v>1814 DTERMY-F</v>
      </c>
      <c r="F1814" s="31"/>
      <c r="G1814" s="159" t="s">
        <v>287</v>
      </c>
      <c r="H1814" s="57">
        <v>4</v>
      </c>
      <c r="I1814" s="31"/>
      <c r="J1814" s="31"/>
      <c r="K1814" s="31"/>
      <c r="L1814" s="31"/>
      <c r="M1814" s="31"/>
      <c r="N1814" s="31"/>
      <c r="O1814" s="31"/>
      <c r="P1814" s="31"/>
      <c r="R1814" s="31"/>
      <c r="S1814" s="73"/>
      <c r="T1814" s="73"/>
      <c r="U1814" s="73"/>
      <c r="V1814" s="73"/>
      <c r="W1814" s="73"/>
      <c r="X1814" s="73"/>
      <c r="Y1814" s="73"/>
      <c r="Z1814" s="73"/>
      <c r="AA1814" s="73"/>
      <c r="AB1814" s="73"/>
      <c r="AC1814" s="73"/>
      <c r="AD1814" s="73"/>
      <c r="AE1814" s="73"/>
      <c r="AF1814" s="73"/>
      <c r="AG1814" s="73"/>
      <c r="AH1814" s="73"/>
      <c r="AI1814" s="73"/>
      <c r="AJ1814" s="73"/>
      <c r="AK1814" s="73"/>
      <c r="AL1814" s="73"/>
      <c r="AM1814" s="73"/>
      <c r="AN1814" s="73"/>
      <c r="AO1814" s="73"/>
      <c r="AP1814" s="73"/>
      <c r="AQ1814" s="73"/>
      <c r="AR1814" s="73"/>
      <c r="AS1814" s="73"/>
      <c r="AT1814" s="73"/>
      <c r="AU1814" s="73"/>
      <c r="AV1814" s="73"/>
      <c r="AW1814" s="73"/>
      <c r="AX1814" s="73"/>
      <c r="AY1814" s="73"/>
      <c r="AZ1814" s="73"/>
      <c r="BA1814" s="73"/>
      <c r="BB1814" s="73"/>
      <c r="BC1814" s="73"/>
      <c r="BD1814" s="73"/>
      <c r="BE1814" s="73"/>
      <c r="BF1814" s="73"/>
      <c r="BG1814" s="73"/>
      <c r="BH1814" s="73"/>
      <c r="BI1814" s="73"/>
      <c r="BJ1814" s="73"/>
      <c r="BK1814" s="73"/>
      <c r="BL1814" s="73"/>
      <c r="BM1814" s="73"/>
      <c r="BN1814" s="73"/>
      <c r="BO1814" s="73"/>
      <c r="BP1814" s="73"/>
      <c r="BQ1814" s="73"/>
      <c r="BR1814" s="73"/>
      <c r="BS1814" s="73"/>
      <c r="BT1814" s="73"/>
      <c r="BU1814" s="73"/>
      <c r="BV1814" s="73"/>
      <c r="BW1814" s="73"/>
      <c r="BX1814" s="73"/>
      <c r="BY1814" s="73"/>
      <c r="BZ1814" s="73"/>
      <c r="CA1814" s="73"/>
      <c r="CB1814" s="73"/>
      <c r="CC1814" s="73"/>
      <c r="CD1814" s="73"/>
      <c r="CE1814" s="73"/>
      <c r="CF1814" s="73"/>
      <c r="CG1814" s="73"/>
      <c r="CH1814" s="73"/>
      <c r="CI1814" s="73"/>
      <c r="CJ1814" s="73"/>
      <c r="CK1814" s="73"/>
      <c r="CL1814" s="73"/>
      <c r="CN1814" s="31"/>
      <c r="CO1814" s="73"/>
      <c r="CP1814" s="73"/>
      <c r="CQ1814" s="73"/>
      <c r="CR1814" s="73"/>
      <c r="CS1814" s="73"/>
      <c r="CT1814" s="73"/>
      <c r="CU1814" s="73"/>
      <c r="CV1814" s="73"/>
      <c r="CW1814" s="73"/>
      <c r="CX1814" s="73"/>
      <c r="CY1814" s="73"/>
      <c r="CZ1814" s="73"/>
      <c r="DA1814" s="73"/>
      <c r="DB1814" s="73"/>
      <c r="DC1814" s="73"/>
      <c r="DD1814" s="73"/>
      <c r="DE1814" s="73"/>
      <c r="DF1814" s="73"/>
      <c r="DG1814" s="73"/>
      <c r="DH1814" s="73"/>
      <c r="DI1814" s="73"/>
      <c r="DJ1814" s="73"/>
      <c r="DK1814" s="73"/>
      <c r="DL1814" s="73"/>
    </row>
    <row r="1815" spans="1:116" x14ac:dyDescent="0.4">
      <c r="A1815" s="31"/>
      <c r="B1815" t="str">
        <f>E1815</f>
        <v>1815 DTERMY-F</v>
      </c>
      <c r="D1815" t="s">
        <v>427</v>
      </c>
      <c r="E1815" t="str">
        <f t="shared" si="2988"/>
        <v>1815 DTERMY-F</v>
      </c>
      <c r="F1815" s="31"/>
      <c r="G1815" s="159" t="s">
        <v>294</v>
      </c>
      <c r="H1815" s="57">
        <v>3</v>
      </c>
      <c r="I1815" s="31"/>
      <c r="J1815" s="31"/>
      <c r="K1815" s="31"/>
      <c r="L1815" s="31"/>
      <c r="M1815" s="31"/>
      <c r="N1815" s="31"/>
      <c r="O1815" s="31"/>
      <c r="P1815" s="31"/>
      <c r="R1815" s="31"/>
      <c r="S1815" s="73"/>
      <c r="T1815" s="73"/>
      <c r="U1815" s="73"/>
      <c r="V1815" s="73"/>
      <c r="W1815" s="73"/>
      <c r="X1815" s="73"/>
      <c r="Y1815" s="73"/>
      <c r="Z1815" s="73"/>
      <c r="AA1815" s="73"/>
      <c r="AB1815" s="73"/>
      <c r="AC1815" s="73"/>
      <c r="AD1815" s="73"/>
      <c r="AE1815" s="73"/>
      <c r="AF1815" s="73"/>
      <c r="AG1815" s="73"/>
      <c r="AH1815" s="73"/>
      <c r="AI1815" s="73"/>
      <c r="AJ1815" s="73"/>
      <c r="AK1815" s="73"/>
      <c r="AL1815" s="73"/>
      <c r="AM1815" s="73"/>
      <c r="AN1815" s="73"/>
      <c r="AO1815" s="73"/>
      <c r="AP1815" s="73"/>
      <c r="AQ1815" s="73"/>
      <c r="AR1815" s="73"/>
      <c r="AS1815" s="73"/>
      <c r="AT1815" s="73"/>
      <c r="AU1815" s="73"/>
      <c r="AV1815" s="73"/>
      <c r="AW1815" s="73"/>
      <c r="AX1815" s="73"/>
      <c r="AY1815" s="73"/>
      <c r="AZ1815" s="73"/>
      <c r="BA1815" s="73"/>
      <c r="BB1815" s="73"/>
      <c r="BC1815" s="73"/>
      <c r="BD1815" s="73"/>
      <c r="BE1815" s="73"/>
      <c r="BF1815" s="73"/>
      <c r="BG1815" s="73"/>
      <c r="BH1815" s="73"/>
      <c r="BI1815" s="73"/>
      <c r="BJ1815" s="73"/>
      <c r="BK1815" s="73"/>
      <c r="BL1815" s="73"/>
      <c r="BM1815" s="73"/>
      <c r="BN1815" s="73"/>
      <c r="BO1815" s="73"/>
      <c r="BP1815" s="73"/>
      <c r="BQ1815" s="73"/>
      <c r="BR1815" s="73"/>
      <c r="BS1815" s="73"/>
      <c r="BT1815" s="73"/>
      <c r="BU1815" s="73"/>
      <c r="BV1815" s="73"/>
      <c r="BW1815" s="73"/>
      <c r="BX1815" s="73"/>
      <c r="BY1815" s="73"/>
      <c r="BZ1815" s="73"/>
      <c r="CA1815" s="73"/>
      <c r="CB1815" s="73"/>
      <c r="CC1815" s="73"/>
      <c r="CD1815" s="73"/>
      <c r="CE1815" s="73"/>
      <c r="CF1815" s="73"/>
      <c r="CG1815" s="73"/>
      <c r="CH1815" s="73"/>
      <c r="CI1815" s="73"/>
      <c r="CJ1815" s="73"/>
      <c r="CK1815" s="73"/>
      <c r="CL1815" s="73"/>
      <c r="CN1815" s="31"/>
      <c r="CO1815" s="73"/>
      <c r="CP1815" s="73"/>
      <c r="CQ1815" s="73"/>
      <c r="CR1815" s="73"/>
      <c r="CS1815" s="73"/>
      <c r="CT1815" s="73"/>
      <c r="CU1815" s="73"/>
      <c r="CV1815" s="73"/>
      <c r="CW1815" s="73"/>
      <c r="CX1815" s="73"/>
      <c r="CY1815" s="73"/>
      <c r="CZ1815" s="73"/>
      <c r="DA1815" s="73"/>
      <c r="DB1815" s="73"/>
      <c r="DC1815" s="73"/>
      <c r="DD1815" s="73"/>
      <c r="DE1815" s="73"/>
      <c r="DF1815" s="73"/>
      <c r="DG1815" s="73"/>
      <c r="DH1815" s="73"/>
      <c r="DI1815" s="73"/>
      <c r="DJ1815" s="73"/>
      <c r="DK1815" s="73"/>
      <c r="DL1815" s="73"/>
    </row>
    <row r="1816" spans="1:116" x14ac:dyDescent="0.4">
      <c r="A1816" s="31"/>
      <c r="B1816" t="str">
        <f>E1816</f>
        <v>1816 DTERMY-F</v>
      </c>
      <c r="D1816" t="s">
        <v>427</v>
      </c>
      <c r="E1816" t="str">
        <f t="shared" si="2988"/>
        <v>1816 DTERMY-F</v>
      </c>
      <c r="F1816" s="31"/>
      <c r="G1816" s="159" t="s">
        <v>288</v>
      </c>
      <c r="H1816" s="59">
        <v>0.1</v>
      </c>
      <c r="I1816" s="31"/>
      <c r="J1816" s="31"/>
      <c r="K1816" s="31"/>
      <c r="L1816" s="31"/>
      <c r="M1816" s="31"/>
      <c r="N1816" s="31"/>
      <c r="O1816" s="31"/>
      <c r="P1816" s="31"/>
      <c r="R1816" s="31"/>
      <c r="S1816" s="73"/>
      <c r="T1816" s="73"/>
      <c r="U1816" s="73"/>
      <c r="V1816" s="73"/>
      <c r="W1816" s="73"/>
      <c r="X1816" s="73"/>
      <c r="Y1816" s="73"/>
      <c r="Z1816" s="73"/>
      <c r="AA1816" s="73"/>
      <c r="AB1816" s="73"/>
      <c r="AC1816" s="73"/>
      <c r="AD1816" s="73"/>
      <c r="AE1816" s="73"/>
      <c r="AF1816" s="73"/>
      <c r="AG1816" s="73"/>
      <c r="AH1816" s="73"/>
      <c r="AI1816" s="73"/>
      <c r="AJ1816" s="73"/>
      <c r="AK1816" s="73"/>
      <c r="AL1816" s="73"/>
      <c r="AM1816" s="73"/>
      <c r="AN1816" s="73"/>
      <c r="AO1816" s="73"/>
      <c r="AP1816" s="73"/>
      <c r="AQ1816" s="73"/>
      <c r="AR1816" s="73"/>
      <c r="AS1816" s="73"/>
      <c r="AT1816" s="73"/>
      <c r="AU1816" s="73"/>
      <c r="AV1816" s="73"/>
      <c r="AW1816" s="73"/>
      <c r="AX1816" s="73"/>
      <c r="AY1816" s="73"/>
      <c r="AZ1816" s="73"/>
      <c r="BA1816" s="73"/>
      <c r="BB1816" s="73"/>
      <c r="BC1816" s="73"/>
      <c r="BD1816" s="73"/>
      <c r="BE1816" s="73"/>
      <c r="BF1816" s="73"/>
      <c r="BG1816" s="73"/>
      <c r="BH1816" s="73"/>
      <c r="BI1816" s="73"/>
      <c r="BJ1816" s="73"/>
      <c r="BK1816" s="73"/>
      <c r="BL1816" s="73"/>
      <c r="BM1816" s="73"/>
      <c r="BN1816" s="73"/>
      <c r="BO1816" s="73"/>
      <c r="BP1816" s="73"/>
      <c r="BQ1816" s="73"/>
      <c r="BR1816" s="73"/>
      <c r="BS1816" s="73"/>
      <c r="BT1816" s="73"/>
      <c r="BU1816" s="73"/>
      <c r="BV1816" s="73"/>
      <c r="BW1816" s="73"/>
      <c r="BX1816" s="73"/>
      <c r="BY1816" s="73"/>
      <c r="BZ1816" s="73"/>
      <c r="CA1816" s="73"/>
      <c r="CB1816" s="73"/>
      <c r="CC1816" s="73"/>
      <c r="CD1816" s="73"/>
      <c r="CE1816" s="73"/>
      <c r="CF1816" s="73"/>
      <c r="CG1816" s="73"/>
      <c r="CH1816" s="73"/>
      <c r="CI1816" s="73"/>
      <c r="CJ1816" s="73"/>
      <c r="CK1816" s="73"/>
      <c r="CL1816" s="73"/>
      <c r="CN1816" s="31"/>
      <c r="CO1816" s="73"/>
      <c r="CP1816" s="73"/>
      <c r="CQ1816" s="73"/>
      <c r="CR1816" s="73"/>
      <c r="CS1816" s="73"/>
      <c r="CT1816" s="73"/>
      <c r="CU1816" s="73"/>
      <c r="CV1816" s="73"/>
      <c r="CW1816" s="73"/>
      <c r="CX1816" s="73"/>
      <c r="CY1816" s="73"/>
      <c r="CZ1816" s="73"/>
      <c r="DA1816" s="73"/>
      <c r="DB1816" s="73"/>
      <c r="DC1816" s="73"/>
      <c r="DD1816" s="73"/>
      <c r="DE1816" s="73"/>
      <c r="DF1816" s="73"/>
      <c r="DG1816" s="73"/>
      <c r="DH1816" s="73"/>
      <c r="DI1816" s="73"/>
      <c r="DJ1816" s="73"/>
      <c r="DK1816" s="73"/>
      <c r="DL1816" s="73"/>
    </row>
    <row r="1817" spans="1:116" x14ac:dyDescent="0.4">
      <c r="A1817" s="31"/>
      <c r="B1817" t="str">
        <f>E1817</f>
        <v>1817 DTERMY-F</v>
      </c>
      <c r="D1817" t="s">
        <v>427</v>
      </c>
      <c r="E1817" t="str">
        <f t="shared" si="2988"/>
        <v>1817 DTERMY-F</v>
      </c>
      <c r="F1817" s="31"/>
      <c r="G1817" s="158" t="s">
        <v>295</v>
      </c>
      <c r="H1817" s="23">
        <v>1000</v>
      </c>
      <c r="I1817" s="31"/>
      <c r="J1817" s="31"/>
      <c r="K1817" s="31"/>
      <c r="L1817" s="31"/>
      <c r="M1817" s="31"/>
      <c r="N1817" s="31"/>
      <c r="O1817" s="31"/>
      <c r="P1817" s="31"/>
      <c r="R1817" s="31"/>
      <c r="S1817" s="73"/>
      <c r="T1817" s="73"/>
      <c r="U1817" s="73"/>
      <c r="V1817" s="73"/>
      <c r="W1817" s="73"/>
      <c r="X1817" s="73"/>
      <c r="Y1817" s="73"/>
      <c r="Z1817" s="73"/>
      <c r="AA1817" s="73"/>
      <c r="AB1817" s="73"/>
      <c r="AC1817" s="73"/>
      <c r="AD1817" s="73"/>
      <c r="AE1817" s="73"/>
      <c r="AF1817" s="73"/>
      <c r="AG1817" s="73"/>
      <c r="AH1817" s="73"/>
      <c r="AI1817" s="73"/>
      <c r="AJ1817" s="73"/>
      <c r="AK1817" s="73"/>
      <c r="AL1817" s="73"/>
      <c r="AM1817" s="73"/>
      <c r="AN1817" s="73"/>
      <c r="AO1817" s="73"/>
      <c r="AP1817" s="73"/>
      <c r="AQ1817" s="73"/>
      <c r="AR1817" s="73"/>
      <c r="AS1817" s="73"/>
      <c r="AT1817" s="73"/>
      <c r="AU1817" s="73"/>
      <c r="AV1817" s="73"/>
      <c r="AW1817" s="73"/>
      <c r="AX1817" s="73"/>
      <c r="AY1817" s="73"/>
      <c r="AZ1817" s="73"/>
      <c r="BA1817" s="73"/>
      <c r="BB1817" s="73"/>
      <c r="BC1817" s="73"/>
      <c r="BD1817" s="73"/>
      <c r="BE1817" s="73"/>
      <c r="BF1817" s="73"/>
      <c r="BG1817" s="73"/>
      <c r="BH1817" s="73"/>
      <c r="BI1817" s="73"/>
      <c r="BJ1817" s="73"/>
      <c r="BK1817" s="73"/>
      <c r="BL1817" s="73"/>
      <c r="BM1817" s="73"/>
      <c r="BN1817" s="73"/>
      <c r="BO1817" s="73"/>
      <c r="BP1817" s="73"/>
      <c r="BQ1817" s="73"/>
      <c r="BR1817" s="73"/>
      <c r="BS1817" s="73"/>
      <c r="BT1817" s="73"/>
      <c r="BU1817" s="73"/>
      <c r="BV1817" s="73"/>
      <c r="BW1817" s="73"/>
      <c r="BX1817" s="73"/>
      <c r="BY1817" s="73"/>
      <c r="BZ1817" s="73"/>
      <c r="CA1817" s="73"/>
      <c r="CB1817" s="73"/>
      <c r="CC1817" s="73"/>
      <c r="CD1817" s="73"/>
      <c r="CE1817" s="73"/>
      <c r="CF1817" s="73"/>
      <c r="CG1817" s="73"/>
      <c r="CH1817" s="73"/>
      <c r="CI1817" s="73"/>
      <c r="CJ1817" s="73"/>
      <c r="CK1817" s="73"/>
      <c r="CL1817" s="73"/>
      <c r="CN1817" s="31"/>
      <c r="CO1817" s="73"/>
      <c r="CP1817" s="73"/>
      <c r="CQ1817" s="73"/>
      <c r="CR1817" s="73"/>
      <c r="CS1817" s="73"/>
      <c r="CT1817" s="73"/>
      <c r="CU1817" s="73"/>
      <c r="CV1817" s="73"/>
      <c r="CW1817" s="73"/>
      <c r="CX1817" s="73"/>
      <c r="CY1817" s="73"/>
      <c r="CZ1817" s="73"/>
      <c r="DA1817" s="73"/>
      <c r="DB1817" s="73"/>
      <c r="DC1817" s="73"/>
      <c r="DD1817" s="73"/>
      <c r="DE1817" s="73"/>
      <c r="DF1817" s="73"/>
      <c r="DG1817" s="73"/>
      <c r="DH1817" s="73"/>
      <c r="DI1817" s="73"/>
      <c r="DJ1817" s="73"/>
      <c r="DK1817" s="73"/>
      <c r="DL1817" s="73"/>
    </row>
    <row r="1818" spans="1:116" x14ac:dyDescent="0.4">
      <c r="A1818" s="31"/>
      <c r="B1818" s="31"/>
      <c r="C1818" s="31"/>
      <c r="D1818" t="s">
        <v>427</v>
      </c>
      <c r="E1818" t="str">
        <f t="shared" si="2988"/>
        <v>1818 DTERMY-F</v>
      </c>
      <c r="F1818" s="31"/>
      <c r="G1818" s="127"/>
      <c r="H1818" s="31"/>
      <c r="I1818" s="31"/>
      <c r="J1818" s="31"/>
      <c r="K1818" s="31"/>
      <c r="L1818" s="31"/>
      <c r="M1818" s="31"/>
      <c r="N1818" s="31"/>
      <c r="O1818" s="31"/>
      <c r="P1818" s="31"/>
      <c r="R1818" s="31"/>
      <c r="S1818" s="73"/>
      <c r="T1818" s="73"/>
      <c r="U1818" s="73"/>
      <c r="V1818" s="73"/>
      <c r="W1818" s="73"/>
      <c r="X1818" s="73"/>
      <c r="Y1818" s="73"/>
      <c r="Z1818" s="73"/>
      <c r="AA1818" s="73"/>
      <c r="AB1818" s="73"/>
      <c r="AC1818" s="73"/>
      <c r="AD1818" s="73"/>
      <c r="AE1818" s="73"/>
      <c r="AF1818" s="73"/>
      <c r="AG1818" s="73"/>
      <c r="AH1818" s="73"/>
      <c r="AI1818" s="73"/>
      <c r="AJ1818" s="73"/>
      <c r="AK1818" s="73"/>
      <c r="AL1818" s="73"/>
      <c r="AM1818" s="73"/>
      <c r="AN1818" s="73"/>
      <c r="AO1818" s="73"/>
      <c r="AP1818" s="73"/>
      <c r="AQ1818" s="73"/>
      <c r="AR1818" s="73"/>
      <c r="AS1818" s="73"/>
      <c r="AT1818" s="73"/>
      <c r="AU1818" s="73"/>
      <c r="AV1818" s="73"/>
      <c r="AW1818" s="73"/>
      <c r="AX1818" s="73"/>
      <c r="AY1818" s="73"/>
      <c r="AZ1818" s="73"/>
      <c r="BA1818" s="73"/>
      <c r="BB1818" s="73"/>
      <c r="BC1818" s="73"/>
      <c r="BD1818" s="73"/>
      <c r="BE1818" s="73"/>
      <c r="BF1818" s="73"/>
      <c r="BG1818" s="73"/>
      <c r="BH1818" s="73"/>
      <c r="BI1818" s="73"/>
      <c r="BJ1818" s="73"/>
      <c r="BK1818" s="73"/>
      <c r="BL1818" s="73"/>
      <c r="BM1818" s="73"/>
      <c r="BN1818" s="73"/>
      <c r="BO1818" s="73"/>
      <c r="BP1818" s="73"/>
      <c r="BQ1818" s="73"/>
      <c r="BR1818" s="73"/>
      <c r="BS1818" s="73"/>
      <c r="BT1818" s="73"/>
      <c r="BU1818" s="73"/>
      <c r="BV1818" s="73"/>
      <c r="BW1818" s="73"/>
      <c r="BX1818" s="73"/>
      <c r="BY1818" s="73"/>
      <c r="BZ1818" s="73"/>
      <c r="CA1818" s="73"/>
      <c r="CB1818" s="73"/>
      <c r="CC1818" s="73"/>
      <c r="CD1818" s="73"/>
      <c r="CE1818" s="73"/>
      <c r="CF1818" s="73"/>
      <c r="CG1818" s="73"/>
      <c r="CH1818" s="73"/>
      <c r="CI1818" s="73"/>
      <c r="CJ1818" s="73"/>
      <c r="CK1818" s="73"/>
      <c r="CL1818" s="73"/>
      <c r="CN1818" s="31"/>
      <c r="CO1818" s="73"/>
      <c r="CP1818" s="73"/>
      <c r="CQ1818" s="73"/>
      <c r="CR1818" s="73"/>
      <c r="CS1818" s="73"/>
      <c r="CT1818" s="73"/>
      <c r="CU1818" s="73"/>
      <c r="CV1818" s="73"/>
      <c r="CW1818" s="73"/>
      <c r="CX1818" s="73"/>
      <c r="CY1818" s="73"/>
      <c r="CZ1818" s="73"/>
      <c r="DA1818" s="73"/>
      <c r="DB1818" s="73"/>
      <c r="DC1818" s="73"/>
      <c r="DD1818" s="73"/>
      <c r="DE1818" s="73"/>
      <c r="DF1818" s="73"/>
      <c r="DG1818" s="73"/>
      <c r="DH1818" s="73"/>
      <c r="DI1818" s="73"/>
      <c r="DJ1818" s="73"/>
      <c r="DK1818" s="73"/>
      <c r="DL1818" s="73"/>
    </row>
    <row r="1819" spans="1:116" x14ac:dyDescent="0.4">
      <c r="D1819" t="s">
        <v>427</v>
      </c>
      <c r="E1819" t="str">
        <f t="shared" si="2988"/>
        <v>1819 DTERMY-F</v>
      </c>
      <c r="F1819" s="299"/>
      <c r="G1819" s="95" t="s">
        <v>290</v>
      </c>
      <c r="R1819" s="92"/>
      <c r="S1819" s="154"/>
      <c r="T1819" s="154"/>
      <c r="U1819" s="154"/>
      <c r="V1819" s="154"/>
      <c r="W1819" s="154"/>
      <c r="X1819" s="154"/>
      <c r="Y1819" s="154"/>
      <c r="Z1819" s="154"/>
      <c r="AA1819" s="154"/>
      <c r="AB1819" s="154"/>
      <c r="AC1819" s="154"/>
      <c r="AD1819" s="154"/>
      <c r="AE1819" s="154"/>
      <c r="AF1819" s="154"/>
      <c r="AG1819" s="154"/>
      <c r="AH1819" s="154"/>
      <c r="AI1819" s="154"/>
      <c r="AJ1819" s="154"/>
      <c r="AK1819" s="154"/>
      <c r="AL1819" s="154"/>
      <c r="AM1819" s="154"/>
      <c r="AN1819" s="154"/>
      <c r="AO1819" s="154"/>
      <c r="AP1819" s="154"/>
      <c r="AQ1819" s="154"/>
      <c r="AR1819" s="154"/>
      <c r="AS1819" s="154"/>
      <c r="AT1819" s="154"/>
      <c r="AU1819" s="154"/>
      <c r="AV1819" s="154"/>
      <c r="AW1819" s="154"/>
      <c r="AX1819" s="154"/>
      <c r="AY1819" s="154"/>
      <c r="AZ1819" s="154"/>
      <c r="BA1819" s="154"/>
      <c r="BB1819" s="154"/>
      <c r="BC1819" s="154"/>
      <c r="BD1819" s="154"/>
      <c r="BE1819" s="154"/>
      <c r="BF1819" s="154"/>
      <c r="BG1819" s="154"/>
      <c r="BH1819" s="154"/>
      <c r="BI1819" s="154"/>
      <c r="BJ1819" s="154"/>
      <c r="BK1819" s="154"/>
      <c r="BL1819" s="154"/>
      <c r="BM1819" s="154"/>
      <c r="BN1819" s="154"/>
      <c r="BO1819" s="154"/>
      <c r="BP1819" s="154"/>
      <c r="BQ1819" s="154"/>
      <c r="BR1819" s="154"/>
      <c r="BS1819" s="154"/>
      <c r="BT1819" s="154"/>
      <c r="BU1819" s="154"/>
      <c r="BV1819" s="154"/>
      <c r="BW1819" s="154"/>
      <c r="BX1819" s="154"/>
      <c r="BY1819" s="154"/>
      <c r="BZ1819" s="154"/>
      <c r="CA1819" s="154"/>
      <c r="CB1819" s="154"/>
      <c r="CC1819" s="154"/>
      <c r="CD1819" s="154"/>
      <c r="CE1819" s="154"/>
      <c r="CF1819" s="154"/>
      <c r="CG1819" s="154"/>
      <c r="CH1819" s="154"/>
      <c r="CI1819" s="154"/>
      <c r="CJ1819" s="154"/>
      <c r="CK1819" s="154"/>
      <c r="CL1819" s="154"/>
      <c r="CO1819" s="154"/>
      <c r="CP1819" s="154"/>
      <c r="CQ1819" s="154"/>
      <c r="CR1819" s="154"/>
      <c r="CS1819" s="154"/>
      <c r="CT1819" s="154"/>
      <c r="CU1819" s="154"/>
      <c r="CV1819" s="154"/>
      <c r="CW1819" s="154"/>
      <c r="CX1819" s="154"/>
      <c r="CY1819" s="154"/>
      <c r="CZ1819" s="154"/>
      <c r="DA1819" s="154"/>
      <c r="DB1819" s="154"/>
      <c r="DC1819" s="154"/>
      <c r="DD1819" s="154"/>
      <c r="DE1819" s="154"/>
      <c r="DF1819" s="154"/>
      <c r="DG1819" s="154"/>
      <c r="DH1819" s="154"/>
      <c r="DI1819" s="154"/>
      <c r="DJ1819" s="154"/>
      <c r="DK1819" s="154"/>
      <c r="DL1819" s="154"/>
    </row>
    <row r="1820" spans="1:116" x14ac:dyDescent="0.4">
      <c r="D1820" t="s">
        <v>427</v>
      </c>
      <c r="E1820" t="str">
        <f t="shared" si="2988"/>
        <v>1820 DTERMY-F</v>
      </c>
      <c r="F1820" s="299"/>
      <c r="G1820" s="158" t="s">
        <v>289</v>
      </c>
      <c r="K1820" s="24">
        <f>H1817</f>
        <v>1000</v>
      </c>
      <c r="L1820" s="24">
        <f ca="1">K1823</f>
        <v>2500.0000000000005</v>
      </c>
      <c r="M1820" s="24">
        <f ca="1">L1823</f>
        <v>0</v>
      </c>
      <c r="N1820" s="24">
        <f ca="1">M1823</f>
        <v>0</v>
      </c>
      <c r="O1820" s="24">
        <f ca="1">N1823</f>
        <v>0</v>
      </c>
      <c r="P1820" s="24">
        <f ca="1">O1823</f>
        <v>0</v>
      </c>
      <c r="R1820"/>
      <c r="S1820" s="80">
        <f>H1817</f>
        <v>1000</v>
      </c>
      <c r="T1820" s="62">
        <f t="shared" ref="T1820:AY1829" ca="1" si="2990">S1823</f>
        <v>1833.3333333333335</v>
      </c>
      <c r="U1820" s="62">
        <f t="shared" ca="1" si="2990"/>
        <v>2666.666666666667</v>
      </c>
      <c r="V1820" s="62">
        <f t="shared" ca="1" si="2990"/>
        <v>2500.0000000000005</v>
      </c>
      <c r="W1820" s="62">
        <f t="shared" ca="1" si="2990"/>
        <v>2500.0000000000005</v>
      </c>
      <c r="X1820" s="62">
        <f t="shared" ca="1" si="2990"/>
        <v>2500.0000000000005</v>
      </c>
      <c r="Y1820" s="62">
        <f t="shared" ca="1" si="2990"/>
        <v>2500.0000000000005</v>
      </c>
      <c r="Z1820" s="62">
        <f t="shared" ca="1" si="2990"/>
        <v>2500.0000000000005</v>
      </c>
      <c r="AA1820" s="62">
        <f t="shared" ca="1" si="2990"/>
        <v>2500.0000000000005</v>
      </c>
      <c r="AB1820" s="62">
        <f t="shared" ca="1" si="2990"/>
        <v>2500.0000000000005</v>
      </c>
      <c r="AC1820" s="62">
        <f t="shared" ca="1" si="2990"/>
        <v>2500.0000000000005</v>
      </c>
      <c r="AD1820" s="62">
        <f t="shared" ca="1" si="2990"/>
        <v>2500.0000000000005</v>
      </c>
      <c r="AE1820" s="62">
        <f t="shared" ca="1" si="2990"/>
        <v>2500.0000000000005</v>
      </c>
      <c r="AF1820" s="62">
        <f t="shared" ca="1" si="2990"/>
        <v>1666.666666666667</v>
      </c>
      <c r="AG1820" s="62">
        <f t="shared" ca="1" si="2990"/>
        <v>833.3333333333336</v>
      </c>
      <c r="AH1820" s="62">
        <f t="shared" ca="1" si="2990"/>
        <v>0</v>
      </c>
      <c r="AI1820" s="62">
        <f t="shared" ca="1" si="2990"/>
        <v>0</v>
      </c>
      <c r="AJ1820" s="62">
        <f t="shared" ca="1" si="2990"/>
        <v>0</v>
      </c>
      <c r="AK1820" s="62">
        <f t="shared" ca="1" si="2990"/>
        <v>0</v>
      </c>
      <c r="AL1820" s="62">
        <f t="shared" ca="1" si="2990"/>
        <v>0</v>
      </c>
      <c r="AM1820" s="62">
        <f t="shared" ca="1" si="2990"/>
        <v>0</v>
      </c>
      <c r="AN1820" s="62">
        <f t="shared" ca="1" si="2990"/>
        <v>0</v>
      </c>
      <c r="AO1820" s="62">
        <f t="shared" ca="1" si="2990"/>
        <v>0</v>
      </c>
      <c r="AP1820" s="62">
        <f t="shared" ca="1" si="2990"/>
        <v>0</v>
      </c>
      <c r="AQ1820" s="62">
        <f t="shared" ca="1" si="2990"/>
        <v>0</v>
      </c>
      <c r="AR1820" s="62">
        <f t="shared" ca="1" si="2990"/>
        <v>0</v>
      </c>
      <c r="AS1820" s="62">
        <f t="shared" ca="1" si="2990"/>
        <v>0</v>
      </c>
      <c r="AT1820" s="62">
        <f t="shared" ca="1" si="2990"/>
        <v>0</v>
      </c>
      <c r="AU1820" s="62">
        <f t="shared" ca="1" si="2990"/>
        <v>0</v>
      </c>
      <c r="AV1820" s="62">
        <f t="shared" ca="1" si="2990"/>
        <v>0</v>
      </c>
      <c r="AW1820" s="62">
        <f t="shared" ca="1" si="2990"/>
        <v>0</v>
      </c>
      <c r="AX1820" s="62">
        <f t="shared" ca="1" si="2990"/>
        <v>0</v>
      </c>
      <c r="AY1820" s="62">
        <f t="shared" ca="1" si="2990"/>
        <v>0</v>
      </c>
      <c r="AZ1820" s="62">
        <f t="shared" ref="AZ1820:CE1829" ca="1" si="2991">AY1823</f>
        <v>0</v>
      </c>
      <c r="BA1820" s="62">
        <f t="shared" ca="1" si="2991"/>
        <v>0</v>
      </c>
      <c r="BB1820" s="62">
        <f t="shared" ca="1" si="2991"/>
        <v>0</v>
      </c>
      <c r="BC1820" s="62">
        <f t="shared" ca="1" si="2991"/>
        <v>0</v>
      </c>
      <c r="BD1820" s="62">
        <f t="shared" ca="1" si="2991"/>
        <v>0</v>
      </c>
      <c r="BE1820" s="62">
        <f t="shared" ca="1" si="2991"/>
        <v>0</v>
      </c>
      <c r="BF1820" s="62">
        <f t="shared" ca="1" si="2991"/>
        <v>0</v>
      </c>
      <c r="BG1820" s="62">
        <f t="shared" ca="1" si="2991"/>
        <v>0</v>
      </c>
      <c r="BH1820" s="62">
        <f t="shared" ca="1" si="2991"/>
        <v>0</v>
      </c>
      <c r="BI1820" s="62">
        <f t="shared" ca="1" si="2991"/>
        <v>0</v>
      </c>
      <c r="BJ1820" s="62">
        <f t="shared" ca="1" si="2991"/>
        <v>0</v>
      </c>
      <c r="BK1820" s="62">
        <f t="shared" ca="1" si="2991"/>
        <v>0</v>
      </c>
      <c r="BL1820" s="62">
        <f t="shared" ca="1" si="2991"/>
        <v>0</v>
      </c>
      <c r="BM1820" s="62">
        <f t="shared" ca="1" si="2991"/>
        <v>0</v>
      </c>
      <c r="BN1820" s="62">
        <f t="shared" ca="1" si="2991"/>
        <v>0</v>
      </c>
      <c r="BO1820" s="62">
        <f t="shared" ca="1" si="2991"/>
        <v>0</v>
      </c>
      <c r="BP1820" s="62">
        <f t="shared" ca="1" si="2991"/>
        <v>0</v>
      </c>
      <c r="BQ1820" s="62">
        <f t="shared" ca="1" si="2991"/>
        <v>0</v>
      </c>
      <c r="BR1820" s="62">
        <f t="shared" ca="1" si="2991"/>
        <v>0</v>
      </c>
      <c r="BS1820" s="62">
        <f t="shared" ca="1" si="2991"/>
        <v>0</v>
      </c>
      <c r="BT1820" s="62">
        <f t="shared" ca="1" si="2991"/>
        <v>0</v>
      </c>
      <c r="BU1820" s="62">
        <f t="shared" ca="1" si="2991"/>
        <v>0</v>
      </c>
      <c r="BV1820" s="62">
        <f t="shared" ca="1" si="2991"/>
        <v>0</v>
      </c>
      <c r="BW1820" s="62">
        <f t="shared" ca="1" si="2991"/>
        <v>0</v>
      </c>
      <c r="BX1820" s="62">
        <f t="shared" ca="1" si="2991"/>
        <v>0</v>
      </c>
      <c r="BY1820" s="62">
        <f t="shared" ca="1" si="2991"/>
        <v>0</v>
      </c>
      <c r="BZ1820" s="62">
        <f t="shared" ca="1" si="2991"/>
        <v>0</v>
      </c>
      <c r="CA1820" s="62">
        <f t="shared" ca="1" si="2991"/>
        <v>0</v>
      </c>
      <c r="CB1820" s="62">
        <f t="shared" ca="1" si="2991"/>
        <v>0</v>
      </c>
      <c r="CC1820" s="62">
        <f t="shared" ca="1" si="2991"/>
        <v>0</v>
      </c>
      <c r="CD1820" s="62">
        <f t="shared" ca="1" si="2991"/>
        <v>0</v>
      </c>
      <c r="CE1820" s="62">
        <f t="shared" ca="1" si="2991"/>
        <v>0</v>
      </c>
      <c r="CF1820" s="62">
        <f t="shared" ref="CF1820:CL1829" ca="1" si="2992">CE1823</f>
        <v>0</v>
      </c>
      <c r="CG1820" s="62">
        <f t="shared" ca="1" si="2992"/>
        <v>0</v>
      </c>
      <c r="CH1820" s="62">
        <f t="shared" ca="1" si="2992"/>
        <v>0</v>
      </c>
      <c r="CI1820" s="62">
        <f t="shared" ca="1" si="2992"/>
        <v>0</v>
      </c>
      <c r="CJ1820" s="62">
        <f t="shared" ca="1" si="2992"/>
        <v>0</v>
      </c>
      <c r="CK1820" s="62">
        <f t="shared" ca="1" si="2992"/>
        <v>0</v>
      </c>
      <c r="CL1820" s="62">
        <f t="shared" ca="1" si="2992"/>
        <v>0</v>
      </c>
      <c r="CO1820" s="62">
        <f t="shared" ref="CO1820:DK1829" si="2993">CN1823</f>
        <v>0</v>
      </c>
      <c r="CP1820" s="62">
        <f t="shared" ca="1" si="2993"/>
        <v>0</v>
      </c>
      <c r="CQ1820" s="62">
        <f t="shared" ca="1" si="2993"/>
        <v>0</v>
      </c>
      <c r="CR1820" s="62">
        <f t="shared" ca="1" si="2993"/>
        <v>0</v>
      </c>
      <c r="CS1820" s="62">
        <f t="shared" ca="1" si="2993"/>
        <v>0</v>
      </c>
      <c r="CT1820" s="62">
        <f t="shared" ca="1" si="2993"/>
        <v>0</v>
      </c>
      <c r="CU1820" s="62">
        <f t="shared" ca="1" si="2993"/>
        <v>0</v>
      </c>
      <c r="CV1820" s="62">
        <f t="shared" ca="1" si="2993"/>
        <v>0</v>
      </c>
      <c r="CW1820" s="62">
        <f t="shared" ca="1" si="2993"/>
        <v>0</v>
      </c>
      <c r="CX1820" s="62">
        <f t="shared" ca="1" si="2993"/>
        <v>0</v>
      </c>
      <c r="CY1820" s="62">
        <f t="shared" ca="1" si="2993"/>
        <v>0</v>
      </c>
      <c r="CZ1820" s="62">
        <f t="shared" ca="1" si="2993"/>
        <v>0</v>
      </c>
      <c r="DA1820" s="62">
        <f t="shared" ca="1" si="2993"/>
        <v>0</v>
      </c>
      <c r="DB1820" s="62">
        <f t="shared" ca="1" si="2993"/>
        <v>0</v>
      </c>
      <c r="DC1820" s="62">
        <f t="shared" ca="1" si="2993"/>
        <v>0</v>
      </c>
      <c r="DD1820" s="62">
        <f t="shared" ca="1" si="2993"/>
        <v>0</v>
      </c>
      <c r="DE1820" s="62">
        <f t="shared" ca="1" si="2993"/>
        <v>0</v>
      </c>
      <c r="DF1820" s="62">
        <f t="shared" ca="1" si="2993"/>
        <v>0</v>
      </c>
      <c r="DG1820" s="62">
        <f t="shared" ca="1" si="2993"/>
        <v>0</v>
      </c>
      <c r="DH1820" s="62">
        <f t="shared" ca="1" si="2993"/>
        <v>0</v>
      </c>
      <c r="DI1820" s="62">
        <f t="shared" ca="1" si="2993"/>
        <v>0</v>
      </c>
      <c r="DJ1820" s="62">
        <f t="shared" ca="1" si="2993"/>
        <v>0</v>
      </c>
      <c r="DK1820" s="62">
        <f t="shared" ca="1" si="2993"/>
        <v>0</v>
      </c>
      <c r="DL1820" s="62">
        <f t="shared" ref="DL1820:DL1829" ca="1" si="2994">DK1823</f>
        <v>0</v>
      </c>
    </row>
    <row r="1821" spans="1:116" x14ac:dyDescent="0.4">
      <c r="B1821" t="str">
        <f>E1821</f>
        <v>1821 DTERMY-F</v>
      </c>
      <c r="C1821" t="s">
        <v>236</v>
      </c>
      <c r="D1821" t="s">
        <v>427</v>
      </c>
      <c r="E1821" t="str">
        <f t="shared" si="2988"/>
        <v>1821 DTERMY-F</v>
      </c>
      <c r="G1821" s="158" t="str">
        <f>"New borrowing - "&amp;SUBSTITUTE(G1812,":","")</f>
        <v>New borrowing - Rolling fixed term debt - multiple borrowings w/ annual control</v>
      </c>
      <c r="K1821" s="23">
        <v>10000</v>
      </c>
      <c r="L1821" s="23">
        <f>SUMIF($4:$4,L$2,1819:1819)</f>
        <v>0</v>
      </c>
      <c r="M1821" s="23">
        <f>SUMIF($4:$4,M$2,1819:1819)</f>
        <v>0</v>
      </c>
      <c r="N1821" s="23">
        <f>SUMIF($4:$4,N$2,1819:1819)</f>
        <v>0</v>
      </c>
      <c r="O1821" s="23">
        <f>SUMIF($4:$4,O$2,1819:1819)</f>
        <v>0</v>
      </c>
      <c r="P1821" s="23">
        <f>SUMIF($4:$4,P$2,1819:1819)</f>
        <v>0</v>
      </c>
      <c r="R1821" s="53">
        <f>H1817</f>
        <v>1000</v>
      </c>
      <c r="S1821" s="80" cm="1">
        <f t="array" ref="S1821">IFERROR(INDEX($K:$Q,ROW(),MATCH(S$3,$K$2:$Q$2,0))/12,0)</f>
        <v>833.33333333333337</v>
      </c>
      <c r="T1821" s="80" cm="1">
        <f t="array" ref="T1821">IFERROR(INDEX($K:$Q,ROW(),MATCH(T$3,$K$2:$Q$2,0))/12,0)</f>
        <v>833.33333333333337</v>
      </c>
      <c r="U1821" s="80" cm="1">
        <f t="array" ref="U1821">IFERROR(INDEX($K:$Q,ROW(),MATCH(U$3,$K$2:$Q$2,0))/12,0)</f>
        <v>833.33333333333337</v>
      </c>
      <c r="V1821" s="80" cm="1">
        <f t="array" ref="V1821">IFERROR(INDEX($K:$Q,ROW(),MATCH(V$3,$K$2:$Q$2,0))/12,0)</f>
        <v>833.33333333333337</v>
      </c>
      <c r="W1821" s="80" cm="1">
        <f t="array" ref="W1821">IFERROR(INDEX($K:$Q,ROW(),MATCH(W$3,$K$2:$Q$2,0))/12,0)</f>
        <v>833.33333333333337</v>
      </c>
      <c r="X1821" s="80" cm="1">
        <f t="array" ref="X1821">IFERROR(INDEX($K:$Q,ROW(),MATCH(X$3,$K$2:$Q$2,0))/12,0)</f>
        <v>833.33333333333337</v>
      </c>
      <c r="Y1821" s="80" cm="1">
        <f t="array" ref="Y1821">IFERROR(INDEX($K:$Q,ROW(),MATCH(Y$3,$K$2:$Q$2,0))/12,0)</f>
        <v>833.33333333333337</v>
      </c>
      <c r="Z1821" s="80" cm="1">
        <f t="array" ref="Z1821">IFERROR(INDEX($K:$Q,ROW(),MATCH(Z$3,$K$2:$Q$2,0))/12,0)</f>
        <v>833.33333333333337</v>
      </c>
      <c r="AA1821" s="80" cm="1">
        <f t="array" ref="AA1821">IFERROR(INDEX($K:$Q,ROW(),MATCH(AA$3,$K$2:$Q$2,0))/12,0)</f>
        <v>833.33333333333337</v>
      </c>
      <c r="AB1821" s="80" cm="1">
        <f t="array" ref="AB1821">IFERROR(INDEX($K:$Q,ROW(),MATCH(AB$3,$K$2:$Q$2,0))/12,0)</f>
        <v>833.33333333333337</v>
      </c>
      <c r="AC1821" s="80" cm="1">
        <f t="array" ref="AC1821">IFERROR(INDEX($K:$Q,ROW(),MATCH(AC$3,$K$2:$Q$2,0))/12,0)</f>
        <v>833.33333333333337</v>
      </c>
      <c r="AD1821" s="80" cm="1">
        <f t="array" ref="AD1821">IFERROR(INDEX($K:$Q,ROW(),MATCH(AD$3,$K$2:$Q$2,0))/12,0)</f>
        <v>833.33333333333337</v>
      </c>
      <c r="AE1821" s="80" cm="1">
        <f t="array" ref="AE1821">IFERROR(INDEX($K:$Q,ROW(),MATCH(AE$3,$K$2:$Q$2,0))/12,0)</f>
        <v>0</v>
      </c>
      <c r="AF1821" s="80" cm="1">
        <f t="array" ref="AF1821">IFERROR(INDEX($K:$Q,ROW(),MATCH(AF$3,$K$2:$Q$2,0))/12,0)</f>
        <v>0</v>
      </c>
      <c r="AG1821" s="80" cm="1">
        <f t="array" ref="AG1821">IFERROR(INDEX($K:$Q,ROW(),MATCH(AG$3,$K$2:$Q$2,0))/12,0)</f>
        <v>0</v>
      </c>
      <c r="AH1821" s="80" cm="1">
        <f t="array" ref="AH1821">IFERROR(INDEX($K:$Q,ROW(),MATCH(AH$3,$K$2:$Q$2,0))/12,0)</f>
        <v>0</v>
      </c>
      <c r="AI1821" s="80" cm="1">
        <f t="array" ref="AI1821">IFERROR(INDEX($K:$Q,ROW(),MATCH(AI$3,$K$2:$Q$2,0))/12,0)</f>
        <v>0</v>
      </c>
      <c r="AJ1821" s="80" cm="1">
        <f t="array" ref="AJ1821">IFERROR(INDEX($K:$Q,ROW(),MATCH(AJ$3,$K$2:$Q$2,0))/12,0)</f>
        <v>0</v>
      </c>
      <c r="AK1821" s="80" cm="1">
        <f t="array" ref="AK1821">IFERROR(INDEX($K:$Q,ROW(),MATCH(AK$3,$K$2:$Q$2,0))/12,0)</f>
        <v>0</v>
      </c>
      <c r="AL1821" s="80" cm="1">
        <f t="array" ref="AL1821">IFERROR(INDEX($K:$Q,ROW(),MATCH(AL$3,$K$2:$Q$2,0))/12,0)</f>
        <v>0</v>
      </c>
      <c r="AM1821" s="80" cm="1">
        <f t="array" ref="AM1821">IFERROR(INDEX($K:$Q,ROW(),MATCH(AM$3,$K$2:$Q$2,0))/12,0)</f>
        <v>0</v>
      </c>
      <c r="AN1821" s="80" cm="1">
        <f t="array" ref="AN1821">IFERROR(INDEX($K:$Q,ROW(),MATCH(AN$3,$K$2:$Q$2,0))/12,0)</f>
        <v>0</v>
      </c>
      <c r="AO1821" s="80" cm="1">
        <f t="array" ref="AO1821">IFERROR(INDEX($K:$Q,ROW(),MATCH(AO$3,$K$2:$Q$2,0))/12,0)</f>
        <v>0</v>
      </c>
      <c r="AP1821" s="80" cm="1">
        <f t="array" ref="AP1821">IFERROR(INDEX($K:$Q,ROW(),MATCH(AP$3,$K$2:$Q$2,0))/12,0)</f>
        <v>0</v>
      </c>
      <c r="AQ1821" s="80" cm="1">
        <f t="array" ref="AQ1821">IFERROR(INDEX($K:$Q,ROW(),MATCH(AQ$3,$K$2:$Q$2,0))/12,0)</f>
        <v>0</v>
      </c>
      <c r="AR1821" s="80" cm="1">
        <f t="array" ref="AR1821">IFERROR(INDEX($K:$Q,ROW(),MATCH(AR$3,$K$2:$Q$2,0))/12,0)</f>
        <v>0</v>
      </c>
      <c r="AS1821" s="80" cm="1">
        <f t="array" ref="AS1821">IFERROR(INDEX($K:$Q,ROW(),MATCH(AS$3,$K$2:$Q$2,0))/12,0)</f>
        <v>0</v>
      </c>
      <c r="AT1821" s="80" cm="1">
        <f t="array" ref="AT1821">IFERROR(INDEX($K:$Q,ROW(),MATCH(AT$3,$K$2:$Q$2,0))/12,0)</f>
        <v>0</v>
      </c>
      <c r="AU1821" s="80" cm="1">
        <f t="array" ref="AU1821">IFERROR(INDEX($K:$Q,ROW(),MATCH(AU$3,$K$2:$Q$2,0))/12,0)</f>
        <v>0</v>
      </c>
      <c r="AV1821" s="80" cm="1">
        <f t="array" ref="AV1821">IFERROR(INDEX($K:$Q,ROW(),MATCH(AV$3,$K$2:$Q$2,0))/12,0)</f>
        <v>0</v>
      </c>
      <c r="AW1821" s="80" cm="1">
        <f t="array" ref="AW1821">IFERROR(INDEX($K:$Q,ROW(),MATCH(AW$3,$K$2:$Q$2,0))/12,0)</f>
        <v>0</v>
      </c>
      <c r="AX1821" s="80" cm="1">
        <f t="array" ref="AX1821">IFERROR(INDEX($K:$Q,ROW(),MATCH(AX$3,$K$2:$Q$2,0))/12,0)</f>
        <v>0</v>
      </c>
      <c r="AY1821" s="80" cm="1">
        <f t="array" ref="AY1821">IFERROR(INDEX($K:$Q,ROW(),MATCH(AY$3,$K$2:$Q$2,0))/12,0)</f>
        <v>0</v>
      </c>
      <c r="AZ1821" s="80" cm="1">
        <f t="array" ref="AZ1821">IFERROR(INDEX($K:$Q,ROW(),MATCH(AZ$3,$K$2:$Q$2,0))/12,0)</f>
        <v>0</v>
      </c>
      <c r="BA1821" s="80" cm="1">
        <f t="array" ref="BA1821">IFERROR(INDEX($K:$Q,ROW(),MATCH(BA$3,$K$2:$Q$2,0))/12,0)</f>
        <v>0</v>
      </c>
      <c r="BB1821" s="80" cm="1">
        <f t="array" ref="BB1821">IFERROR(INDEX($K:$Q,ROW(),MATCH(BB$3,$K$2:$Q$2,0))/12,0)</f>
        <v>0</v>
      </c>
      <c r="BC1821" s="80" cm="1">
        <f t="array" ref="BC1821">IFERROR(INDEX($K:$Q,ROW(),MATCH(BC$3,$K$2:$Q$2,0))/12,0)</f>
        <v>0</v>
      </c>
      <c r="BD1821" s="80" cm="1">
        <f t="array" ref="BD1821">IFERROR(INDEX($K:$Q,ROW(),MATCH(BD$3,$K$2:$Q$2,0))/12,0)</f>
        <v>0</v>
      </c>
      <c r="BE1821" s="80" cm="1">
        <f t="array" ref="BE1821">IFERROR(INDEX($K:$Q,ROW(),MATCH(BE$3,$K$2:$Q$2,0))/12,0)</f>
        <v>0</v>
      </c>
      <c r="BF1821" s="80" cm="1">
        <f t="array" ref="BF1821">IFERROR(INDEX($K:$Q,ROW(),MATCH(BF$3,$K$2:$Q$2,0))/12,0)</f>
        <v>0</v>
      </c>
      <c r="BG1821" s="80" cm="1">
        <f t="array" ref="BG1821">IFERROR(INDEX($K:$Q,ROW(),MATCH(BG$3,$K$2:$Q$2,0))/12,0)</f>
        <v>0</v>
      </c>
      <c r="BH1821" s="80" cm="1">
        <f t="array" ref="BH1821">IFERROR(INDEX($K:$Q,ROW(),MATCH(BH$3,$K$2:$Q$2,0))/12,0)</f>
        <v>0</v>
      </c>
      <c r="BI1821" s="80" cm="1">
        <f t="array" ref="BI1821">IFERROR(INDEX($K:$Q,ROW(),MATCH(BI$3,$K$2:$Q$2,0))/12,0)</f>
        <v>0</v>
      </c>
      <c r="BJ1821" s="80" cm="1">
        <f t="array" ref="BJ1821">IFERROR(INDEX($K:$Q,ROW(),MATCH(BJ$3,$K$2:$Q$2,0))/12,0)</f>
        <v>0</v>
      </c>
      <c r="BK1821" s="80" cm="1">
        <f t="array" ref="BK1821">IFERROR(INDEX($K:$Q,ROW(),MATCH(BK$3,$K$2:$Q$2,0))/12,0)</f>
        <v>0</v>
      </c>
      <c r="BL1821" s="80" cm="1">
        <f t="array" ref="BL1821">IFERROR(INDEX($K:$Q,ROW(),MATCH(BL$3,$K$2:$Q$2,0))/12,0)</f>
        <v>0</v>
      </c>
      <c r="BM1821" s="80" cm="1">
        <f t="array" ref="BM1821">IFERROR(INDEX($K:$Q,ROW(),MATCH(BM$3,$K$2:$Q$2,0))/12,0)</f>
        <v>0</v>
      </c>
      <c r="BN1821" s="80" cm="1">
        <f t="array" ref="BN1821">IFERROR(INDEX($K:$Q,ROW(),MATCH(BN$3,$K$2:$Q$2,0))/12,0)</f>
        <v>0</v>
      </c>
      <c r="BO1821" s="80" cm="1">
        <f t="array" ref="BO1821">IFERROR(INDEX($K:$Q,ROW(),MATCH(BO$3,$K$2:$Q$2,0))/12,0)</f>
        <v>0</v>
      </c>
      <c r="BP1821" s="80" cm="1">
        <f t="array" ref="BP1821">IFERROR(INDEX($K:$Q,ROW(),MATCH(BP$3,$K$2:$Q$2,0))/12,0)</f>
        <v>0</v>
      </c>
      <c r="BQ1821" s="80" cm="1">
        <f t="array" ref="BQ1821">IFERROR(INDEX($K:$Q,ROW(),MATCH(BQ$3,$K$2:$Q$2,0))/12,0)</f>
        <v>0</v>
      </c>
      <c r="BR1821" s="80" cm="1">
        <f t="array" ref="BR1821">IFERROR(INDEX($K:$Q,ROW(),MATCH(BR$3,$K$2:$Q$2,0))/12,0)</f>
        <v>0</v>
      </c>
      <c r="BS1821" s="80" cm="1">
        <f t="array" ref="BS1821">IFERROR(INDEX($K:$Q,ROW(),MATCH(BS$3,$K$2:$Q$2,0))/12,0)</f>
        <v>0</v>
      </c>
      <c r="BT1821" s="80" cm="1">
        <f t="array" ref="BT1821">IFERROR(INDEX($K:$Q,ROW(),MATCH(BT$3,$K$2:$Q$2,0))/12,0)</f>
        <v>0</v>
      </c>
      <c r="BU1821" s="80" cm="1">
        <f t="array" ref="BU1821">IFERROR(INDEX($K:$Q,ROW(),MATCH(BU$3,$K$2:$Q$2,0))/12,0)</f>
        <v>0</v>
      </c>
      <c r="BV1821" s="80" cm="1">
        <f t="array" ref="BV1821">IFERROR(INDEX($K:$Q,ROW(),MATCH(BV$3,$K$2:$Q$2,0))/12,0)</f>
        <v>0</v>
      </c>
      <c r="BW1821" s="80" cm="1">
        <f t="array" ref="BW1821">IFERROR(INDEX($K:$Q,ROW(),MATCH(BW$3,$K$2:$Q$2,0))/12,0)</f>
        <v>0</v>
      </c>
      <c r="BX1821" s="80" cm="1">
        <f t="array" ref="BX1821">IFERROR(INDEX($K:$Q,ROW(),MATCH(BX$3,$K$2:$Q$2,0))/12,0)</f>
        <v>0</v>
      </c>
      <c r="BY1821" s="80" cm="1">
        <f t="array" ref="BY1821">IFERROR(INDEX($K:$Q,ROW(),MATCH(BY$3,$K$2:$Q$2,0))/12,0)</f>
        <v>0</v>
      </c>
      <c r="BZ1821" s="80" cm="1">
        <f t="array" ref="BZ1821">IFERROR(INDEX($K:$Q,ROW(),MATCH(BZ$3,$K$2:$Q$2,0))/12,0)</f>
        <v>0</v>
      </c>
      <c r="CA1821" s="80" cm="1">
        <f t="array" ref="CA1821">IFERROR(INDEX($K:$Q,ROW(),MATCH(CA$3,$K$2:$Q$2,0))/12,0)</f>
        <v>0</v>
      </c>
      <c r="CB1821" s="80" cm="1">
        <f t="array" ref="CB1821">IFERROR(INDEX($K:$Q,ROW(),MATCH(CB$3,$K$2:$Q$2,0))/12,0)</f>
        <v>0</v>
      </c>
      <c r="CC1821" s="80" cm="1">
        <f t="array" ref="CC1821">IFERROR(INDEX($K:$Q,ROW(),MATCH(CC$3,$K$2:$Q$2,0))/12,0)</f>
        <v>0</v>
      </c>
      <c r="CD1821" s="80" cm="1">
        <f t="array" ref="CD1821">IFERROR(INDEX($K:$Q,ROW(),MATCH(CD$3,$K$2:$Q$2,0))/12,0)</f>
        <v>0</v>
      </c>
      <c r="CE1821" s="80" cm="1">
        <f t="array" ref="CE1821">IFERROR(INDEX($K:$Q,ROW(),MATCH(CE$3,$K$2:$Q$2,0))/12,0)</f>
        <v>0</v>
      </c>
      <c r="CF1821" s="80" cm="1">
        <f t="array" ref="CF1821">IFERROR(INDEX($K:$Q,ROW(),MATCH(CF$3,$K$2:$Q$2,0))/12,0)</f>
        <v>0</v>
      </c>
      <c r="CG1821" s="80" cm="1">
        <f t="array" ref="CG1821">IFERROR(INDEX($K:$Q,ROW(),MATCH(CG$3,$K$2:$Q$2,0))/12,0)</f>
        <v>0</v>
      </c>
      <c r="CH1821" s="80" cm="1">
        <f t="array" ref="CH1821">IFERROR(INDEX($K:$Q,ROW(),MATCH(CH$3,$K$2:$Q$2,0))/12,0)</f>
        <v>0</v>
      </c>
      <c r="CI1821" s="80" cm="1">
        <f t="array" ref="CI1821">IFERROR(INDEX($K:$Q,ROW(),MATCH(CI$3,$K$2:$Q$2,0))/12,0)</f>
        <v>0</v>
      </c>
      <c r="CJ1821" s="80" cm="1">
        <f t="array" ref="CJ1821">IFERROR(INDEX($K:$Q,ROW(),MATCH(CJ$3,$K$2:$Q$2,0))/12,0)</f>
        <v>0</v>
      </c>
      <c r="CK1821" s="80" cm="1">
        <f t="array" ref="CK1821">IFERROR(INDEX($K:$Q,ROW(),MATCH(CK$3,$K$2:$Q$2,0))/12,0)</f>
        <v>0</v>
      </c>
      <c r="CL1821" s="80" cm="1">
        <f t="array" ref="CL1821">IFERROR(INDEX($K:$Q,ROW(),MATCH(CL$3,$K$2:$Q$2,0))/12,0)</f>
        <v>0</v>
      </c>
      <c r="CO1821" s="80" cm="1">
        <f t="array" ref="CO1821">IFERROR(INDEX($K:$Q,ROW(),MATCH(CO$3,$K$2:$Q$2,0))/CO$5,0)</f>
        <v>0</v>
      </c>
      <c r="CP1821" s="80" cm="1">
        <f t="array" ref="CP1821">IFERROR(INDEX($K:$Q,ROW(),MATCH(CP$3,$K$2:$Q$2,0))/CP$5,0)</f>
        <v>0</v>
      </c>
      <c r="CQ1821" s="80" cm="1">
        <f t="array" ref="CQ1821">IFERROR(INDEX($K:$Q,ROW(),MATCH(CQ$3,$K$2:$Q$2,0))/CQ$5,0)</f>
        <v>0</v>
      </c>
      <c r="CR1821" s="80" cm="1">
        <f t="array" ref="CR1821">IFERROR(INDEX($K:$Q,ROW(),MATCH(CR$3,$K$2:$Q$2,0))/CR$5,0)</f>
        <v>0</v>
      </c>
      <c r="CS1821" s="80" cm="1">
        <f t="array" ref="CS1821">IFERROR(INDEX($K:$Q,ROW(),MATCH(CS$3,$K$2:$Q$2,0))/CS$5,0)</f>
        <v>0</v>
      </c>
      <c r="CT1821" s="80" cm="1">
        <f t="array" ref="CT1821">IFERROR(INDEX($K:$Q,ROW(),MATCH(CT$3,$K$2:$Q$2,0))/CT$5,0)</f>
        <v>0</v>
      </c>
      <c r="CU1821" s="80" cm="1">
        <f t="array" ref="CU1821">IFERROR(INDEX($K:$Q,ROW(),MATCH(CU$3,$K$2:$Q$2,0))/CU$5,0)</f>
        <v>0</v>
      </c>
      <c r="CV1821" s="80" cm="1">
        <f t="array" ref="CV1821">IFERROR(INDEX($K:$Q,ROW(),MATCH(CV$3,$K$2:$Q$2,0))/CV$5,0)</f>
        <v>0</v>
      </c>
      <c r="CW1821" s="80" cm="1">
        <f t="array" ref="CW1821">IFERROR(INDEX($K:$Q,ROW(),MATCH(CW$3,$K$2:$Q$2,0))/CW$5,0)</f>
        <v>0</v>
      </c>
      <c r="CX1821" s="80" cm="1">
        <f t="array" ref="CX1821">IFERROR(INDEX($K:$Q,ROW(),MATCH(CX$3,$K$2:$Q$2,0))/CX$5,0)</f>
        <v>0</v>
      </c>
      <c r="CY1821" s="80" cm="1">
        <f t="array" ref="CY1821">IFERROR(INDEX($K:$Q,ROW(),MATCH(CY$3,$K$2:$Q$2,0))/CL$5,0)</f>
        <v>0</v>
      </c>
      <c r="CZ1821" s="80" cm="1">
        <f t="array" ref="CZ1821">IFERROR(INDEX($K:$Q,ROW(),MATCH(CZ$3,$K$2:$Q$2,0))/CZ$5,0)</f>
        <v>0</v>
      </c>
      <c r="DA1821" s="80" cm="1">
        <f t="array" ref="DA1821">IFERROR(INDEX($K:$Q,ROW(),MATCH(DA$3,$K$2:$Q$2,0))/DA$5,0)</f>
        <v>0</v>
      </c>
      <c r="DB1821" s="80" cm="1">
        <f t="array" ref="DB1821">IFERROR(INDEX($K:$Q,ROW(),MATCH(DB$3,$K$2:$Q$2,0))/DB$5,0)</f>
        <v>0</v>
      </c>
      <c r="DC1821" s="80" cm="1">
        <f t="array" ref="DC1821">IFERROR(INDEX($K:$Q,ROW(),MATCH(DC$3,$K$2:$Q$2,0))/DC$5,0)</f>
        <v>0</v>
      </c>
      <c r="DD1821" s="80" cm="1">
        <f t="array" ref="DD1821">IFERROR(INDEX($K:$Q,ROW(),MATCH(DD$3,$K$2:$Q$2,0))/DD$5,0)</f>
        <v>0</v>
      </c>
      <c r="DE1821" s="80" cm="1">
        <f t="array" ref="DE1821">IFERROR(INDEX($K:$Q,ROW(),MATCH(DE$3,$K$2:$Q$2,0))/DE$5,0)</f>
        <v>0</v>
      </c>
      <c r="DF1821" s="80" cm="1">
        <f t="array" ref="DF1821">IFERROR(INDEX($K:$Q,ROW(),MATCH(DF$3,$K$2:$Q$2,0))/DF$5,0)</f>
        <v>0</v>
      </c>
      <c r="DG1821" s="80" cm="1">
        <f t="array" ref="DG1821">IFERROR(INDEX($K:$Q,ROW(),MATCH(DG$3,$K$2:$Q$2,0))/DG$5,0)</f>
        <v>0</v>
      </c>
      <c r="DH1821" s="80" cm="1">
        <f t="array" ref="DH1821">IFERROR(INDEX($K:$Q,ROW(),MATCH(DH$3,$K$2:$Q$2,0))/DH$5,0)</f>
        <v>0</v>
      </c>
      <c r="DI1821" s="80" cm="1">
        <f t="array" ref="DI1821">IFERROR(INDEX($K:$Q,ROW(),MATCH(DI$3,$K$2:$Q$2,0))/DI$5,0)</f>
        <v>0</v>
      </c>
      <c r="DJ1821" s="80" cm="1">
        <f t="array" ref="DJ1821">IFERROR(INDEX($K:$Q,ROW(),MATCH(DJ$3,$K$2:$Q$2,0))/DJ$5,0)</f>
        <v>0</v>
      </c>
      <c r="DK1821" s="80" cm="1">
        <f t="array" ref="DK1821">IFERROR(INDEX($K:$Q,ROW(),MATCH(DK$3,$K$2:$Q$2,0))/DK$5,0)</f>
        <v>0</v>
      </c>
      <c r="DL1821" s="80" cm="1">
        <f t="array" ref="DL1821">IFERROR(INDEX($K:$Q,ROW(),MATCH(DL$3,$K$2:$Q$2,0))/DL$5,0)</f>
        <v>0</v>
      </c>
    </row>
    <row r="1822" spans="1:116" x14ac:dyDescent="0.4">
      <c r="C1822" t="s">
        <v>236</v>
      </c>
      <c r="D1822" t="s">
        <v>427</v>
      </c>
      <c r="E1822" t="str">
        <f t="shared" si="2988"/>
        <v>1822 DTERMY-F</v>
      </c>
      <c r="G1822" s="158" t="str">
        <f>"Repayment - "&amp;SUBSTITUTE(G1812,":","")</f>
        <v>Repayment - Rolling fixed term debt - multiple borrowings w/ annual control</v>
      </c>
      <c r="K1822" s="138">
        <f ca="1">SUMIF($3:$3,K$2,1822:1822)</f>
        <v>-8500</v>
      </c>
      <c r="L1822" s="138">
        <f ca="1">SUMIF($3:$3,L$2,1822:1822)</f>
        <v>-2500</v>
      </c>
      <c r="M1822" s="138">
        <f ca="1">SUMIF($3:$3,M$2,1822:1822)</f>
        <v>0</v>
      </c>
      <c r="N1822" s="138">
        <f ca="1">SUMIF($3:$3,N$2,1822:1822)</f>
        <v>0</v>
      </c>
      <c r="O1822" s="138">
        <f ca="1">SUMIF($3:$3,O$2,1822:1822)</f>
        <v>0</v>
      </c>
      <c r="P1822" s="138">
        <f ca="1">SUMIF($3:$3,P$2,1822:1822)</f>
        <v>0</v>
      </c>
      <c r="R1822" s="225"/>
      <c r="S1822" s="226">
        <f ca="1">-IF(COUNT($R1821:S1821)&lt;$H1814,0,OFFSET(S1821,0,-$H1814+1))-$J$1790*(COUNT(R1821:$S1821)=($H1814-$H1815+1))</f>
        <v>0</v>
      </c>
      <c r="T1822" s="226">
        <f ca="1">-IF(COUNT($R1821:T1821)&lt;$H1814,0,OFFSET(T1821,0,-$H1814+1))-$J$1790*(COUNT(S1821:$S1821)=($H1814-$H1815+1))</f>
        <v>0</v>
      </c>
      <c r="U1822" s="226">
        <f ca="1">-IF(COUNT($R1821:U1821)&lt;$H1814,0,OFFSET(U1821,0,-$H1814+1))-$J$1790*(COUNT($S1821:T1821)=($H1814-$H1815+1))</f>
        <v>-1000</v>
      </c>
      <c r="V1822" s="226">
        <f ca="1">-IF(COUNT($R1821:V1821)&lt;$H1814,0,OFFSET(V1821,0,-$H1814+1))-$J$1790*(COUNT($S1821:U1821)=($H1814-$H1815+1))</f>
        <v>-833.33333333333337</v>
      </c>
      <c r="W1822" s="226">
        <f ca="1">-IF(COUNT($R1821:W1821)&lt;$H1814,0,OFFSET(W1821,0,-$H1814+1))-$J$1790*(COUNT($S1821:V1821)=($H1814-$H1815+1))</f>
        <v>-833.33333333333337</v>
      </c>
      <c r="X1822" s="226">
        <f ca="1">-IF(COUNT($R1821:X1821)&lt;$H1814,0,OFFSET(X1821,0,-$H1814+1))-$J$1790*(COUNT($S1821:W1821)=($H1814-$H1815+1))</f>
        <v>-833.33333333333337</v>
      </c>
      <c r="Y1822" s="226">
        <f ca="1">-IF(COUNT($R1821:Y1821)&lt;$H1814,0,OFFSET(Y1821,0,-$H1814+1))-$J$1790*(COUNT($S1821:X1821)=($H1814-$H1815+1))</f>
        <v>-833.33333333333337</v>
      </c>
      <c r="Z1822" s="226">
        <f ca="1">-IF(COUNT($R1821:Z1821)&lt;$H1814,0,OFFSET(Z1821,0,-$H1814+1))-$J$1790*(COUNT($S1821:Y1821)=($H1814-$H1815+1))</f>
        <v>-833.33333333333337</v>
      </c>
      <c r="AA1822" s="226">
        <f ca="1">-IF(COUNT($R1821:AA1821)&lt;$H1814,0,OFFSET(AA1821,0,-$H1814+1))-$J$1790*(COUNT($S1821:Z1821)=($H1814-$H1815+1))</f>
        <v>-833.33333333333337</v>
      </c>
      <c r="AB1822" s="226">
        <f ca="1">-IF(COUNT($R1821:AB1821)&lt;$H1814,0,OFFSET(AB1821,0,-$H1814+1))-$J$1790*(COUNT($S1821:AA1821)=($H1814-$H1815+1))</f>
        <v>-833.33333333333337</v>
      </c>
      <c r="AC1822" s="226">
        <f ca="1">-IF(COUNT($R1821:AC1821)&lt;$H1814,0,OFFSET(AC1821,0,-$H1814+1))-$J$1790*(COUNT($S1821:AB1821)=($H1814-$H1815+1))</f>
        <v>-833.33333333333337</v>
      </c>
      <c r="AD1822" s="226">
        <f ca="1">-IF(COUNT($R1821:AD1821)&lt;$H1814,0,OFFSET(AD1821,0,-$H1814+1))-$J$1790*(COUNT($S1821:AC1821)=($H1814-$H1815+1))</f>
        <v>-833.33333333333337</v>
      </c>
      <c r="AE1822" s="226">
        <f ca="1">-IF(COUNT($R1821:AE1821)&lt;$H1814,0,OFFSET(AE1821,0,-$H1814+1))-$J$1790*(COUNT($S1821:AD1821)=($H1814-$H1815+1))</f>
        <v>-833.33333333333337</v>
      </c>
      <c r="AF1822" s="226">
        <f ca="1">-IF(COUNT($R1821:AF1821)&lt;$H1814,0,OFFSET(AF1821,0,-$H1814+1))-$J$1790*(COUNT($S1821:AE1821)=($H1814-$H1815+1))</f>
        <v>-833.33333333333337</v>
      </c>
      <c r="AG1822" s="226">
        <f ca="1">-IF(COUNT($R1821:AG1821)&lt;$H1814,0,OFFSET(AG1821,0,-$H1814+1))-$J$1790*(COUNT($S1821:AF1821)=($H1814-$H1815+1))</f>
        <v>-833.33333333333337</v>
      </c>
      <c r="AH1822" s="226">
        <f ca="1">-IF(COUNT($R1821:AH1821)&lt;$H1814,0,OFFSET(AH1821,0,-$H1814+1))-$J$1790*(COUNT($S1821:AG1821)=($H1814-$H1815+1))</f>
        <v>0</v>
      </c>
      <c r="AI1822" s="226">
        <f ca="1">-IF(COUNT($R1821:AI1821)&lt;$H1814,0,OFFSET(AI1821,0,-$H1814+1))-$J$1790*(COUNT($S1821:AH1821)=($H1814-$H1815+1))</f>
        <v>0</v>
      </c>
      <c r="AJ1822" s="226">
        <f ca="1">-IF(COUNT($R1821:AJ1821)&lt;$H1814,0,OFFSET(AJ1821,0,-$H1814+1))-$J$1790*(COUNT($S1821:AI1821)=($H1814-$H1815+1))</f>
        <v>0</v>
      </c>
      <c r="AK1822" s="226">
        <f ca="1">-IF(COUNT($R1821:AK1821)&lt;$H1814,0,OFFSET(AK1821,0,-$H1814+1))-$J$1790*(COUNT($S1821:AJ1821)=($H1814-$H1815+1))</f>
        <v>0</v>
      </c>
      <c r="AL1822" s="226">
        <f ca="1">-IF(COUNT($R1821:AL1821)&lt;$H1814,0,OFFSET(AL1821,0,-$H1814+1))-$J$1790*(COUNT($S1821:AK1821)=($H1814-$H1815+1))</f>
        <v>0</v>
      </c>
      <c r="AM1822" s="226">
        <f ca="1">-IF(COUNT($R1821:AM1821)&lt;$H1814,0,OFFSET(AM1821,0,-$H1814+1))-$J$1790*(COUNT($S1821:AL1821)=($H1814-$H1815+1))</f>
        <v>0</v>
      </c>
      <c r="AN1822" s="226">
        <f ca="1">-IF(COUNT($R1821:AN1821)&lt;$H1814,0,OFFSET(AN1821,0,-$H1814+1))-$J$1790*(COUNT($S1821:AM1821)=($H1814-$H1815+1))</f>
        <v>0</v>
      </c>
      <c r="AO1822" s="226">
        <f ca="1">-IF(COUNT($R1821:AO1821)&lt;$H1814,0,OFFSET(AO1821,0,-$H1814+1))-$J$1790*(COUNT($S1821:AN1821)=($H1814-$H1815+1))</f>
        <v>0</v>
      </c>
      <c r="AP1822" s="226">
        <f ca="1">-IF(COUNT($R1821:AP1821)&lt;$H1814,0,OFFSET(AP1821,0,-$H1814+1))-$J$1790*(COUNT($S1821:AO1821)=($H1814-$H1815+1))</f>
        <v>0</v>
      </c>
      <c r="AQ1822" s="226">
        <f ca="1">-IF(COUNT($R1821:AQ1821)&lt;$H1814,0,OFFSET(AQ1821,0,-$H1814+1))-$J$1790*(COUNT($S1821:AP1821)=($H1814-$H1815+1))</f>
        <v>0</v>
      </c>
      <c r="AR1822" s="226">
        <f ca="1">-IF(COUNT($R1821:AR1821)&lt;$H1814,0,OFFSET(AR1821,0,-$H1814+1))-$J$1790*(COUNT($S1821:AQ1821)=($H1814-$H1815+1))</f>
        <v>0</v>
      </c>
      <c r="AS1822" s="226">
        <f ca="1">-IF(COUNT($R1821:AS1821)&lt;$H1814,0,OFFSET(AS1821,0,-$H1814+1))-$J$1790*(COUNT($S1821:AR1821)=($H1814-$H1815+1))</f>
        <v>0</v>
      </c>
      <c r="AT1822" s="226">
        <f ca="1">-IF(COUNT($R1821:AT1821)&lt;$H1814,0,OFFSET(AT1821,0,-$H1814+1))-$J$1790*(COUNT($S1821:AS1821)=($H1814-$H1815+1))</f>
        <v>0</v>
      </c>
      <c r="AU1822" s="226">
        <f ca="1">-IF(COUNT($R1821:AU1821)&lt;$H1814,0,OFFSET(AU1821,0,-$H1814+1))-$J$1790*(COUNT($S1821:AT1821)=($H1814-$H1815+1))</f>
        <v>0</v>
      </c>
      <c r="AV1822" s="226">
        <f ca="1">-IF(COUNT($R1821:AV1821)&lt;$H1814,0,OFFSET(AV1821,0,-$H1814+1))-$J$1790*(COUNT($S1821:AU1821)=($H1814-$H1815+1))</f>
        <v>0</v>
      </c>
      <c r="AW1822" s="226">
        <f ca="1">-IF(COUNT($R1821:AW1821)&lt;$H1814,0,OFFSET(AW1821,0,-$H1814+1))-$J$1790*(COUNT($S1821:AV1821)=($H1814-$H1815+1))</f>
        <v>0</v>
      </c>
      <c r="AX1822" s="226">
        <f ca="1">-IF(COUNT($R1821:AX1821)&lt;$H1814,0,OFFSET(AX1821,0,-$H1814+1))-$J$1790*(COUNT($S1821:AW1821)=($H1814-$H1815+1))</f>
        <v>0</v>
      </c>
      <c r="AY1822" s="226">
        <f ca="1">-IF(COUNT($R1821:AY1821)&lt;$H1814,0,OFFSET(AY1821,0,-$H1814+1))-$J$1790*(COUNT($S1821:AX1821)=($H1814-$H1815+1))</f>
        <v>0</v>
      </c>
      <c r="AZ1822" s="226">
        <f ca="1">-IF(COUNT($R1821:AZ1821)&lt;$H1814,0,OFFSET(AZ1821,0,-$H1814+1))-$J$1790*(COUNT($S1821:AY1821)=($H1814-$H1815+1))</f>
        <v>0</v>
      </c>
      <c r="BA1822" s="226">
        <f ca="1">-IF(COUNT($R1821:BA1821)&lt;$H1814,0,OFFSET(BA1821,0,-$H1814+1))-$J$1790*(COUNT($S1821:AZ1821)=($H1814-$H1815+1))</f>
        <v>0</v>
      </c>
      <c r="BB1822" s="226">
        <f ca="1">-IF(COUNT($R1821:BB1821)&lt;$H1814,0,OFFSET(BB1821,0,-$H1814+1))-$J$1790*(COUNT($S1821:BA1821)=($H1814-$H1815+1))</f>
        <v>0</v>
      </c>
      <c r="BC1822" s="226">
        <f ca="1">-IF(COUNT($R1821:BC1821)&lt;$H1814,0,OFFSET(BC1821,0,-$H1814+1))-$J$1790*(COUNT($S1821:BB1821)=($H1814-$H1815+1))</f>
        <v>0</v>
      </c>
      <c r="BD1822" s="226">
        <f ca="1">-IF(COUNT($R1821:BD1821)&lt;$H1814,0,OFFSET(BD1821,0,-$H1814+1))-$J$1790*(COUNT($S1821:BC1821)=($H1814-$H1815+1))</f>
        <v>0</v>
      </c>
      <c r="BE1822" s="226">
        <f ca="1">-IF(COUNT($R1821:BE1821)&lt;$H1814,0,OFFSET(BE1821,0,-$H1814+1))-$J$1790*(COUNT($S1821:BD1821)=($H1814-$H1815+1))</f>
        <v>0</v>
      </c>
      <c r="BF1822" s="226">
        <f ca="1">-IF(COUNT($R1821:BF1821)&lt;$H1814,0,OFFSET(BF1821,0,-$H1814+1))-$J$1790*(COUNT($S1821:BE1821)=($H1814-$H1815+1))</f>
        <v>0</v>
      </c>
      <c r="BG1822" s="226">
        <f ca="1">-IF(COUNT($R1821:BG1821)&lt;$H1814,0,OFFSET(BG1821,0,-$H1814+1))-$J$1790*(COUNT($S1821:BF1821)=($H1814-$H1815+1))</f>
        <v>0</v>
      </c>
      <c r="BH1822" s="226">
        <f ca="1">-IF(COUNT($R1821:BH1821)&lt;$H1814,0,OFFSET(BH1821,0,-$H1814+1))-$J$1790*(COUNT($S1821:BG1821)=($H1814-$H1815+1))</f>
        <v>0</v>
      </c>
      <c r="BI1822" s="226">
        <f ca="1">-IF(COUNT($R1821:BI1821)&lt;$H1814,0,OFFSET(BI1821,0,-$H1814+1))-$J$1790*(COUNT($S1821:BH1821)=($H1814-$H1815+1))</f>
        <v>0</v>
      </c>
      <c r="BJ1822" s="226">
        <f ca="1">-IF(COUNT($R1821:BJ1821)&lt;$H1814,0,OFFSET(BJ1821,0,-$H1814+1))-$J$1790*(COUNT($S1821:BI1821)=($H1814-$H1815+1))</f>
        <v>0</v>
      </c>
      <c r="BK1822" s="226">
        <f ca="1">-IF(COUNT($R1821:BK1821)&lt;$H1814,0,OFFSET(BK1821,0,-$H1814+1))-$J$1790*(COUNT($S1821:BJ1821)=($H1814-$H1815+1))</f>
        <v>0</v>
      </c>
      <c r="BL1822" s="226">
        <f ca="1">-IF(COUNT($R1821:BL1821)&lt;$H1814,0,OFFSET(BL1821,0,-$H1814+1))-$J$1790*(COUNT($S1821:BK1821)=($H1814-$H1815+1))</f>
        <v>0</v>
      </c>
      <c r="BM1822" s="226">
        <f ca="1">-IF(COUNT($R1821:BM1821)&lt;$H1814,0,OFFSET(BM1821,0,-$H1814+1))-$J$1790*(COUNT($S1821:BL1821)=($H1814-$H1815+1))</f>
        <v>0</v>
      </c>
      <c r="BN1822" s="226">
        <f ca="1">-IF(COUNT($R1821:BN1821)&lt;$H1814,0,OFFSET(BN1821,0,-$H1814+1))-$J$1790*(COUNT($S1821:BM1821)=($H1814-$H1815+1))</f>
        <v>0</v>
      </c>
      <c r="BO1822" s="226">
        <f ca="1">-IF(COUNT($R1821:BO1821)&lt;$H1814,0,OFFSET(BO1821,0,-$H1814+1))-$J$1790*(COUNT($S1821:BN1821)=($H1814-$H1815+1))</f>
        <v>0</v>
      </c>
      <c r="BP1822" s="226">
        <f ca="1">-IF(COUNT($R1821:BP1821)&lt;$H1814,0,OFFSET(BP1821,0,-$H1814+1))-$J$1790*(COUNT($S1821:BO1821)=($H1814-$H1815+1))</f>
        <v>0</v>
      </c>
      <c r="BQ1822" s="226">
        <f ca="1">-IF(COUNT($R1821:BQ1821)&lt;$H1814,0,OFFSET(BQ1821,0,-$H1814+1))-$J$1790*(COUNT($S1821:BP1821)=($H1814-$H1815+1))</f>
        <v>0</v>
      </c>
      <c r="BR1822" s="226">
        <f ca="1">-IF(COUNT($R1821:BR1821)&lt;$H1814,0,OFFSET(BR1821,0,-$H1814+1))-$J$1790*(COUNT($S1821:BQ1821)=($H1814-$H1815+1))</f>
        <v>0</v>
      </c>
      <c r="BS1822" s="226">
        <f ca="1">-IF(COUNT($R1821:BS1821)&lt;$H1814,0,OFFSET(BS1821,0,-$H1814+1))-$J$1790*(COUNT($S1821:BR1821)=($H1814-$H1815+1))</f>
        <v>0</v>
      </c>
      <c r="BT1822" s="226">
        <f ca="1">-IF(COUNT($R1821:BT1821)&lt;$H1814,0,OFFSET(BT1821,0,-$H1814+1))-$J$1790*(COUNT($S1821:BS1821)=($H1814-$H1815+1))</f>
        <v>0</v>
      </c>
      <c r="BU1822" s="226">
        <f ca="1">-IF(COUNT($R1821:BU1821)&lt;$H1814,0,OFFSET(BU1821,0,-$H1814+1))-$J$1790*(COUNT($S1821:BT1821)=($H1814-$H1815+1))</f>
        <v>0</v>
      </c>
      <c r="BV1822" s="226">
        <f ca="1">-IF(COUNT($R1821:BV1821)&lt;$H1814,0,OFFSET(BV1821,0,-$H1814+1))-$J$1790*(COUNT($S1821:BU1821)=($H1814-$H1815+1))</f>
        <v>0</v>
      </c>
      <c r="BW1822" s="226">
        <f ca="1">-IF(COUNT($R1821:BW1821)&lt;$H1814,0,OFFSET(BW1821,0,-$H1814+1))-$J$1790*(COUNT($S1821:BV1821)=($H1814-$H1815+1))</f>
        <v>0</v>
      </c>
      <c r="BX1822" s="226">
        <f ca="1">-IF(COUNT($R1821:BX1821)&lt;$H1814,0,OFFSET(BX1821,0,-$H1814+1))-$J$1790*(COUNT($S1821:BW1821)=($H1814-$H1815+1))</f>
        <v>0</v>
      </c>
      <c r="BY1822" s="226">
        <f ca="1">-IF(COUNT($R1821:BY1821)&lt;$H1814,0,OFFSET(BY1821,0,-$H1814+1))-$J$1790*(COUNT($S1821:BX1821)=($H1814-$H1815+1))</f>
        <v>0</v>
      </c>
      <c r="BZ1822" s="226">
        <f ca="1">-IF(COUNT($R1821:BZ1821)&lt;$H1814,0,OFFSET(BZ1821,0,-$H1814+1))-$J$1790*(COUNT($S1821:BY1821)=($H1814-$H1815+1))</f>
        <v>0</v>
      </c>
      <c r="CA1822" s="226">
        <f ca="1">-IF(COUNT($R1821:CA1821)&lt;$H1814,0,OFFSET(CA1821,0,-$H1814+1))-$J$1790*(COUNT($S1821:BZ1821)=($H1814-$H1815+1))</f>
        <v>0</v>
      </c>
      <c r="CB1822" s="226">
        <f ca="1">-IF(COUNT($R1821:CB1821)&lt;$H1814,0,OFFSET(CB1821,0,-$H1814+1))-$J$1790*(COUNT($S1821:CA1821)=($H1814-$H1815+1))</f>
        <v>0</v>
      </c>
      <c r="CC1822" s="226">
        <f ca="1">-IF(COUNT($R1821:CC1821)&lt;$H1814,0,OFFSET(CC1821,0,-$H1814+1))-$J$1790*(COUNT($S1821:CB1821)=($H1814-$H1815+1))</f>
        <v>0</v>
      </c>
      <c r="CD1822" s="226">
        <f ca="1">-IF(COUNT($R1821:CD1821)&lt;$H1814,0,OFFSET(CD1821,0,-$H1814+1))-$J$1790*(COUNT($S1821:CC1821)=($H1814-$H1815+1))</f>
        <v>0</v>
      </c>
      <c r="CE1822" s="226">
        <f ca="1">-IF(COUNT($R1821:CE1821)&lt;$H1814,0,OFFSET(CE1821,0,-$H1814+1))-$J$1790*(COUNT($S1821:CD1821)=($H1814-$H1815+1))</f>
        <v>0</v>
      </c>
      <c r="CF1822" s="226">
        <f ca="1">-IF(COUNT($R1821:CF1821)&lt;$H1814,0,OFFSET(CF1821,0,-$H1814+1))-$J$1790*(COUNT($S1821:CE1821)=($H1814-$H1815+1))</f>
        <v>0</v>
      </c>
      <c r="CG1822" s="226">
        <f ca="1">-IF(COUNT($R1821:CG1821)&lt;$H1814,0,OFFSET(CG1821,0,-$H1814+1))-$J$1790*(COUNT($S1821:CF1821)=($H1814-$H1815+1))</f>
        <v>0</v>
      </c>
      <c r="CH1822" s="226">
        <f ca="1">-IF(COUNT($R1821:CH1821)&lt;$H1814,0,OFFSET(CH1821,0,-$H1814+1))-$J$1790*(COUNT($S1821:CG1821)=($H1814-$H1815+1))</f>
        <v>0</v>
      </c>
      <c r="CI1822" s="226">
        <f ca="1">-IF(COUNT($R1821:CI1821)&lt;$H1814,0,OFFSET(CI1821,0,-$H1814+1))-$J$1790*(COUNT($S1821:CH1821)=($H1814-$H1815+1))</f>
        <v>0</v>
      </c>
      <c r="CJ1822" s="226">
        <f ca="1">-IF(COUNT($R1821:CJ1821)&lt;$H1814,0,OFFSET(CJ1821,0,-$H1814+1))-$J$1790*(COUNT($S1821:CI1821)=($H1814-$H1815+1))</f>
        <v>0</v>
      </c>
      <c r="CK1822" s="226">
        <f ca="1">-IF(COUNT($R1821:CK1821)&lt;$H1814,0,OFFSET(CK1821,0,-$H1814+1))-$J$1790*(COUNT($S1821:CJ1821)=($H1814-$H1815+1))</f>
        <v>0</v>
      </c>
      <c r="CL1822" s="226">
        <f ca="1">-IF(COUNT($R1821:CL1821)&lt;$H1814,0,OFFSET(CL1821,0,-$H1814+1))-$J$1790*(COUNT($S1821:CK1821)=($H1814-$H1815+1))</f>
        <v>0</v>
      </c>
      <c r="CM1822" s="225"/>
      <c r="CN1822" s="341"/>
      <c r="CO1822" s="226">
        <f ca="1">-IF(COUNT($R1821:CO1821)&lt;$H1814,0,OFFSET(CO1821,0,-$H1814+1))-$J$1790*(COUNT($S1821:CN1821)=($H1814-$H1815+1))</f>
        <v>0</v>
      </c>
      <c r="CP1822" s="226">
        <f ca="1">-IF(COUNT($R1821:CP1821)&lt;$H1814,0,OFFSET(CP1821,0,-$H1814+1))-$J$1790*(COUNT($S1821:CO1821)=($H1814-$H1815+1))</f>
        <v>0</v>
      </c>
      <c r="CQ1822" s="226">
        <f ca="1">-IF(COUNT($R1821:CQ1821)&lt;$H1814,0,OFFSET(CQ1821,0,-$H1814+1))-$J$1790*(COUNT($S1821:CP1821)=($H1814-$H1815+1))</f>
        <v>0</v>
      </c>
      <c r="CR1822" s="226">
        <f ca="1">-IF(COUNT($R1821:CR1821)&lt;$H1814,0,OFFSET(CR1821,0,-$H1814+1))-$J$1790*(COUNT($S1821:CQ1821)=($H1814-$H1815+1))</f>
        <v>0</v>
      </c>
      <c r="CS1822" s="226">
        <f ca="1">-IF(COUNT($R1821:CS1821)&lt;$H1814,0,OFFSET(CS1821,0,-$H1814+1))-$J$1790*(COUNT($S1821:CR1821)=($H1814-$H1815+1))</f>
        <v>0</v>
      </c>
      <c r="CT1822" s="226">
        <f ca="1">-IF(COUNT($R1821:CT1821)&lt;$H1814,0,OFFSET(CT1821,0,-$H1814+1))-$J$1790*(COUNT($S1821:CS1821)=($H1814-$H1815+1))</f>
        <v>0</v>
      </c>
      <c r="CU1822" s="226">
        <f ca="1">-IF(COUNT($R1821:CU1821)&lt;$H1814,0,OFFSET(CU1821,0,-$H1814+1))-$J$1790*(COUNT($S1821:CT1821)=($H1814-$H1815+1))</f>
        <v>0</v>
      </c>
      <c r="CV1822" s="226">
        <f ca="1">-IF(COUNT($R1821:CV1821)&lt;$H1814,0,OFFSET(CV1821,0,-$H1814+1))-$J$1790*(COUNT($S1821:CU1821)=($H1814-$H1815+1))</f>
        <v>0</v>
      </c>
      <c r="CW1822" s="226">
        <f ca="1">-IF(COUNT($R1821:CW1821)&lt;$H1814,0,OFFSET(CW1821,0,-$H1814+1))-$J$1790*(COUNT($S1821:CV1821)=($H1814-$H1815+1))</f>
        <v>0</v>
      </c>
      <c r="CX1822" s="226">
        <f ca="1">-IF(COUNT($R1821:CX1821)&lt;$H1814,0,OFFSET(CX1821,0,-$H1814+1))-$J$1790*(COUNT($S1821:CW1821)=($H1814-$H1815+1))</f>
        <v>0</v>
      </c>
      <c r="CY1822" s="226">
        <f ca="1">-IF(COUNT($R1821:CY1821)&lt;$H1814,0,OFFSET(CY1821,0,-$H1814+1))-$J$1790*(COUNT($S1821:CX1821)=($H1814-$H1815+1))</f>
        <v>0</v>
      </c>
      <c r="CZ1822" s="226">
        <f ca="1">-IF(COUNT($R1821:CZ1821)&lt;$H1814,0,OFFSET(CZ1821,0,-$H1814+1))-$J$1790*(COUNT($S1821:CY1821)=($H1814-$H1815+1))</f>
        <v>0</v>
      </c>
      <c r="DA1822" s="226">
        <f ca="1">-IF(COUNT($R1821:DA1821)&lt;$H1814,0,OFFSET(DA1821,0,-$H1814+1))-$J$1790*(COUNT($S1821:CZ1821)=($H1814-$H1815+1))</f>
        <v>0</v>
      </c>
      <c r="DB1822" s="226">
        <f ca="1">-IF(COUNT($R1821:DB1821)&lt;$H1814,0,OFFSET(DB1821,0,-$H1814+1))-$J$1790*(COUNT($S1821:DA1821)=($H1814-$H1815+1))</f>
        <v>0</v>
      </c>
      <c r="DC1822" s="226">
        <f ca="1">-IF(COUNT($R1821:DC1821)&lt;$H1814,0,OFFSET(DC1821,0,-$H1814+1))-$J$1790*(COUNT($S1821:DB1821)=($H1814-$H1815+1))</f>
        <v>0</v>
      </c>
      <c r="DD1822" s="226">
        <f ca="1">-IF(COUNT($R1821:DD1821)&lt;$H1814,0,OFFSET(DD1821,0,-$H1814+1))-$J$1790*(COUNT($S1821:DC1821)=($H1814-$H1815+1))</f>
        <v>0</v>
      </c>
      <c r="DE1822" s="226">
        <f ca="1">-IF(COUNT($R1821:DE1821)&lt;$H1814,0,OFFSET(DE1821,0,-$H1814+1))-$J$1790*(COUNT($S1821:DD1821)=($H1814-$H1815+1))</f>
        <v>0</v>
      </c>
      <c r="DF1822" s="226">
        <f ca="1">-IF(COUNT($R1821:DF1821)&lt;$H1814,0,OFFSET(DF1821,0,-$H1814+1))-$J$1790*(COUNT($S1821:DE1821)=($H1814-$H1815+1))</f>
        <v>0</v>
      </c>
      <c r="DG1822" s="226">
        <f ca="1">-IF(COUNT($R1821:DG1821)&lt;$H1814,0,OFFSET(DG1821,0,-$H1814+1))-$J$1790*(COUNT($S1821:DF1821)=($H1814-$H1815+1))</f>
        <v>0</v>
      </c>
      <c r="DH1822" s="226">
        <f ca="1">-IF(COUNT($R1821:DH1821)&lt;$H1814,0,OFFSET(DH1821,0,-$H1814+1))-$J$1790*(COUNT($S1821:DG1821)=($H1814-$H1815+1))</f>
        <v>0</v>
      </c>
      <c r="DI1822" s="226">
        <f ca="1">-IF(COUNT($R1821:DI1821)&lt;$H1814,0,OFFSET(DI1821,0,-$H1814+1))-$J$1790*(COUNT($S1821:DH1821)=($H1814-$H1815+1))</f>
        <v>0</v>
      </c>
      <c r="DJ1822" s="226">
        <f ca="1">-IF(COUNT($R1821:DJ1821)&lt;$H1814,0,OFFSET(DJ1821,0,-$H1814+1))-$J$1790*(COUNT($S1821:DI1821)=($H1814-$H1815+1))</f>
        <v>0</v>
      </c>
      <c r="DK1822" s="226">
        <f ca="1">-IF(COUNT($R1821:DK1821)&lt;$H1814,0,OFFSET(DK1821,0,-$H1814+1))-$J$1790*(COUNT($S1821:DJ1821)=($H1814-$H1815+1))</f>
        <v>0</v>
      </c>
      <c r="DL1822" s="226">
        <f ca="1">-IF(COUNT($R1821:DL1821)&lt;$H1814,0,OFFSET(DL1821,0,-$H1814+1))-$J$1790*(COUNT($S1821:DK1821)=($H1814-$H1815+1))</f>
        <v>0</v>
      </c>
    </row>
    <row r="1823" spans="1:116" x14ac:dyDescent="0.4">
      <c r="C1823" t="s">
        <v>237</v>
      </c>
      <c r="D1823" t="s">
        <v>427</v>
      </c>
      <c r="E1823" t="str">
        <f t="shared" si="2988"/>
        <v>1823 DTERMY-F</v>
      </c>
      <c r="G1823" s="126" t="str">
        <f>"Debt - "&amp;SUBSTITUTE(G1812,":","")</f>
        <v>Debt - Rolling fixed term debt - multiple borrowings w/ annual control</v>
      </c>
      <c r="I1823" s="80"/>
      <c r="J1823" s="80"/>
      <c r="K1823" s="33">
        <f ca="1">SUMIF($4:$4,K$2,1823:1823)</f>
        <v>2500.0000000000005</v>
      </c>
      <c r="L1823" s="33">
        <f ca="1">SUMIF($4:$4,L$2,1823:1823)</f>
        <v>0</v>
      </c>
      <c r="M1823" s="33">
        <f ca="1">SUMIF($4:$4,M$2,1823:1823)</f>
        <v>0</v>
      </c>
      <c r="N1823" s="33">
        <f ca="1">SUMIF($4:$4,N$2,1823:1823)</f>
        <v>0</v>
      </c>
      <c r="O1823" s="33">
        <f ca="1">SUMIF($4:$4,O$2,1823:1823)</f>
        <v>0</v>
      </c>
      <c r="P1823" s="33">
        <f ca="1">SUMIF($4:$4,P$2,1823:1823)</f>
        <v>0</v>
      </c>
      <c r="R1823" s="53">
        <f>S1820</f>
        <v>1000</v>
      </c>
      <c r="S1823" s="93">
        <f t="shared" ref="S1823:AX1832" ca="1" si="2995">SUM(S1820:S1822)</f>
        <v>1833.3333333333335</v>
      </c>
      <c r="T1823" s="93">
        <f t="shared" ca="1" si="2995"/>
        <v>2666.666666666667</v>
      </c>
      <c r="U1823" s="93">
        <f t="shared" ca="1" si="2995"/>
        <v>2500.0000000000005</v>
      </c>
      <c r="V1823" s="93">
        <f t="shared" ca="1" si="2995"/>
        <v>2500.0000000000005</v>
      </c>
      <c r="W1823" s="93">
        <f t="shared" ca="1" si="2995"/>
        <v>2500.0000000000005</v>
      </c>
      <c r="X1823" s="93">
        <f t="shared" ca="1" si="2995"/>
        <v>2500.0000000000005</v>
      </c>
      <c r="Y1823" s="93">
        <f t="shared" ca="1" si="2995"/>
        <v>2500.0000000000005</v>
      </c>
      <c r="Z1823" s="93">
        <f t="shared" ca="1" si="2995"/>
        <v>2500.0000000000005</v>
      </c>
      <c r="AA1823" s="93">
        <f t="shared" ca="1" si="2995"/>
        <v>2500.0000000000005</v>
      </c>
      <c r="AB1823" s="93">
        <f t="shared" ca="1" si="2995"/>
        <v>2500.0000000000005</v>
      </c>
      <c r="AC1823" s="93">
        <f t="shared" ca="1" si="2995"/>
        <v>2500.0000000000005</v>
      </c>
      <c r="AD1823" s="93">
        <f t="shared" ca="1" si="2995"/>
        <v>2500.0000000000005</v>
      </c>
      <c r="AE1823" s="93">
        <f t="shared" ca="1" si="2995"/>
        <v>1666.666666666667</v>
      </c>
      <c r="AF1823" s="93">
        <f t="shared" ca="1" si="2995"/>
        <v>833.3333333333336</v>
      </c>
      <c r="AG1823" s="93">
        <f t="shared" ca="1" si="2995"/>
        <v>0</v>
      </c>
      <c r="AH1823" s="93">
        <f t="shared" ca="1" si="2995"/>
        <v>0</v>
      </c>
      <c r="AI1823" s="93">
        <f t="shared" ca="1" si="2995"/>
        <v>0</v>
      </c>
      <c r="AJ1823" s="93">
        <f t="shared" ca="1" si="2995"/>
        <v>0</v>
      </c>
      <c r="AK1823" s="93">
        <f t="shared" ca="1" si="2995"/>
        <v>0</v>
      </c>
      <c r="AL1823" s="93">
        <f t="shared" ca="1" si="2995"/>
        <v>0</v>
      </c>
      <c r="AM1823" s="93">
        <f t="shared" ca="1" si="2995"/>
        <v>0</v>
      </c>
      <c r="AN1823" s="93">
        <f t="shared" ca="1" si="2995"/>
        <v>0</v>
      </c>
      <c r="AO1823" s="93">
        <f t="shared" ca="1" si="2995"/>
        <v>0</v>
      </c>
      <c r="AP1823" s="93">
        <f t="shared" ca="1" si="2995"/>
        <v>0</v>
      </c>
      <c r="AQ1823" s="93">
        <f t="shared" ca="1" si="2995"/>
        <v>0</v>
      </c>
      <c r="AR1823" s="93">
        <f t="shared" ca="1" si="2995"/>
        <v>0</v>
      </c>
      <c r="AS1823" s="93">
        <f t="shared" ca="1" si="2995"/>
        <v>0</v>
      </c>
      <c r="AT1823" s="93">
        <f t="shared" ca="1" si="2995"/>
        <v>0</v>
      </c>
      <c r="AU1823" s="93">
        <f t="shared" ca="1" si="2995"/>
        <v>0</v>
      </c>
      <c r="AV1823" s="93">
        <f t="shared" ca="1" si="2995"/>
        <v>0</v>
      </c>
      <c r="AW1823" s="93">
        <f t="shared" ca="1" si="2995"/>
        <v>0</v>
      </c>
      <c r="AX1823" s="93">
        <f t="shared" ca="1" si="2995"/>
        <v>0</v>
      </c>
      <c r="AY1823" s="93">
        <f t="shared" ref="AY1823:CD1832" ca="1" si="2996">SUM(AY1820:AY1822)</f>
        <v>0</v>
      </c>
      <c r="AZ1823" s="93">
        <f t="shared" ca="1" si="2996"/>
        <v>0</v>
      </c>
      <c r="BA1823" s="93">
        <f t="shared" ca="1" si="2996"/>
        <v>0</v>
      </c>
      <c r="BB1823" s="93">
        <f t="shared" ca="1" si="2996"/>
        <v>0</v>
      </c>
      <c r="BC1823" s="93">
        <f t="shared" ca="1" si="2996"/>
        <v>0</v>
      </c>
      <c r="BD1823" s="93">
        <f t="shared" ca="1" si="2996"/>
        <v>0</v>
      </c>
      <c r="BE1823" s="93">
        <f t="shared" ca="1" si="2996"/>
        <v>0</v>
      </c>
      <c r="BF1823" s="93">
        <f t="shared" ca="1" si="2996"/>
        <v>0</v>
      </c>
      <c r="BG1823" s="93">
        <f t="shared" ca="1" si="2996"/>
        <v>0</v>
      </c>
      <c r="BH1823" s="93">
        <f t="shared" ca="1" si="2996"/>
        <v>0</v>
      </c>
      <c r="BI1823" s="93">
        <f t="shared" ca="1" si="2996"/>
        <v>0</v>
      </c>
      <c r="BJ1823" s="93">
        <f t="shared" ca="1" si="2996"/>
        <v>0</v>
      </c>
      <c r="BK1823" s="93">
        <f t="shared" ca="1" si="2996"/>
        <v>0</v>
      </c>
      <c r="BL1823" s="93">
        <f t="shared" ca="1" si="2996"/>
        <v>0</v>
      </c>
      <c r="BM1823" s="93">
        <f t="shared" ca="1" si="2996"/>
        <v>0</v>
      </c>
      <c r="BN1823" s="93">
        <f t="shared" ca="1" si="2996"/>
        <v>0</v>
      </c>
      <c r="BO1823" s="93">
        <f t="shared" ca="1" si="2996"/>
        <v>0</v>
      </c>
      <c r="BP1823" s="93">
        <f t="shared" ca="1" si="2996"/>
        <v>0</v>
      </c>
      <c r="BQ1823" s="93">
        <f t="shared" ca="1" si="2996"/>
        <v>0</v>
      </c>
      <c r="BR1823" s="93">
        <f t="shared" ca="1" si="2996"/>
        <v>0</v>
      </c>
      <c r="BS1823" s="93">
        <f t="shared" ca="1" si="2996"/>
        <v>0</v>
      </c>
      <c r="BT1823" s="93">
        <f t="shared" ca="1" si="2996"/>
        <v>0</v>
      </c>
      <c r="BU1823" s="93">
        <f t="shared" ca="1" si="2996"/>
        <v>0</v>
      </c>
      <c r="BV1823" s="93">
        <f t="shared" ca="1" si="2996"/>
        <v>0</v>
      </c>
      <c r="BW1823" s="93">
        <f t="shared" ca="1" si="2996"/>
        <v>0</v>
      </c>
      <c r="BX1823" s="93">
        <f t="shared" ca="1" si="2996"/>
        <v>0</v>
      </c>
      <c r="BY1823" s="93">
        <f t="shared" ca="1" si="2996"/>
        <v>0</v>
      </c>
      <c r="BZ1823" s="93">
        <f t="shared" ca="1" si="2996"/>
        <v>0</v>
      </c>
      <c r="CA1823" s="93">
        <f t="shared" ca="1" si="2996"/>
        <v>0</v>
      </c>
      <c r="CB1823" s="93">
        <f t="shared" ca="1" si="2996"/>
        <v>0</v>
      </c>
      <c r="CC1823" s="93">
        <f t="shared" ca="1" si="2996"/>
        <v>0</v>
      </c>
      <c r="CD1823" s="93">
        <f t="shared" ca="1" si="2996"/>
        <v>0</v>
      </c>
      <c r="CE1823" s="93">
        <f t="shared" ref="CE1823:CL1832" ca="1" si="2997">SUM(CE1820:CE1822)</f>
        <v>0</v>
      </c>
      <c r="CF1823" s="93">
        <f t="shared" ca="1" si="2997"/>
        <v>0</v>
      </c>
      <c r="CG1823" s="93">
        <f t="shared" ca="1" si="2997"/>
        <v>0</v>
      </c>
      <c r="CH1823" s="93">
        <f t="shared" ca="1" si="2997"/>
        <v>0</v>
      </c>
      <c r="CI1823" s="93">
        <f t="shared" ca="1" si="2997"/>
        <v>0</v>
      </c>
      <c r="CJ1823" s="93">
        <f t="shared" ca="1" si="2997"/>
        <v>0</v>
      </c>
      <c r="CK1823" s="93">
        <f t="shared" ca="1" si="2997"/>
        <v>0</v>
      </c>
      <c r="CL1823" s="93">
        <f t="shared" ca="1" si="2997"/>
        <v>0</v>
      </c>
      <c r="CN1823" s="80"/>
      <c r="CO1823" s="93">
        <f t="shared" ref="CO1823:DL1832" ca="1" si="2998">SUM(CO1820:CO1822)</f>
        <v>0</v>
      </c>
      <c r="CP1823" s="93">
        <f t="shared" ca="1" si="2998"/>
        <v>0</v>
      </c>
      <c r="CQ1823" s="93">
        <f t="shared" ca="1" si="2998"/>
        <v>0</v>
      </c>
      <c r="CR1823" s="93">
        <f t="shared" ca="1" si="2998"/>
        <v>0</v>
      </c>
      <c r="CS1823" s="93">
        <f t="shared" ca="1" si="2998"/>
        <v>0</v>
      </c>
      <c r="CT1823" s="93">
        <f t="shared" ca="1" si="2998"/>
        <v>0</v>
      </c>
      <c r="CU1823" s="93">
        <f t="shared" ca="1" si="2998"/>
        <v>0</v>
      </c>
      <c r="CV1823" s="93">
        <f t="shared" ca="1" si="2998"/>
        <v>0</v>
      </c>
      <c r="CW1823" s="93">
        <f t="shared" ca="1" si="2998"/>
        <v>0</v>
      </c>
      <c r="CX1823" s="93">
        <f t="shared" ca="1" si="2998"/>
        <v>0</v>
      </c>
      <c r="CY1823" s="93">
        <f t="shared" ca="1" si="2998"/>
        <v>0</v>
      </c>
      <c r="CZ1823" s="93">
        <f t="shared" ca="1" si="2998"/>
        <v>0</v>
      </c>
      <c r="DA1823" s="93">
        <f t="shared" ca="1" si="2998"/>
        <v>0</v>
      </c>
      <c r="DB1823" s="93">
        <f t="shared" ca="1" si="2998"/>
        <v>0</v>
      </c>
      <c r="DC1823" s="93">
        <f t="shared" ca="1" si="2998"/>
        <v>0</v>
      </c>
      <c r="DD1823" s="93">
        <f t="shared" ca="1" si="2998"/>
        <v>0</v>
      </c>
      <c r="DE1823" s="93">
        <f t="shared" ca="1" si="2998"/>
        <v>0</v>
      </c>
      <c r="DF1823" s="93">
        <f t="shared" ca="1" si="2998"/>
        <v>0</v>
      </c>
      <c r="DG1823" s="93">
        <f t="shared" ca="1" si="2998"/>
        <v>0</v>
      </c>
      <c r="DH1823" s="93">
        <f t="shared" ca="1" si="2998"/>
        <v>0</v>
      </c>
      <c r="DI1823" s="93">
        <f t="shared" ca="1" si="2998"/>
        <v>0</v>
      </c>
      <c r="DJ1823" s="93">
        <f t="shared" ca="1" si="2998"/>
        <v>0</v>
      </c>
      <c r="DK1823" s="93">
        <f t="shared" ca="1" si="2998"/>
        <v>0</v>
      </c>
      <c r="DL1823" s="93">
        <f t="shared" ca="1" si="2998"/>
        <v>0</v>
      </c>
    </row>
    <row r="1824" spans="1:116" x14ac:dyDescent="0.4">
      <c r="A1824" s="98"/>
      <c r="B1824" s="59"/>
      <c r="C1824" s="59"/>
      <c r="D1824" t="s">
        <v>427</v>
      </c>
      <c r="E1824" t="str">
        <f t="shared" si="2988"/>
        <v>1824 DTERMY-F</v>
      </c>
      <c r="G1824" s="125"/>
      <c r="R1824"/>
      <c r="S1824" s="62"/>
      <c r="T1824" s="62"/>
      <c r="U1824" s="62"/>
      <c r="V1824" s="62"/>
      <c r="W1824" s="62"/>
      <c r="X1824" s="62"/>
      <c r="Y1824" s="62"/>
      <c r="Z1824" s="62"/>
      <c r="AA1824" s="62"/>
      <c r="AB1824" s="62"/>
      <c r="AC1824" s="62"/>
      <c r="AD1824" s="62"/>
      <c r="AE1824" s="62"/>
      <c r="AF1824" s="62"/>
      <c r="AG1824" s="62"/>
      <c r="AH1824" s="62"/>
      <c r="AI1824" s="62"/>
      <c r="AJ1824" s="62"/>
      <c r="AK1824" s="62"/>
      <c r="AL1824" s="62"/>
      <c r="AM1824" s="62"/>
      <c r="AN1824" s="62"/>
      <c r="AO1824" s="62"/>
      <c r="AP1824" s="62"/>
      <c r="AQ1824" s="62"/>
      <c r="AR1824" s="62"/>
      <c r="AS1824" s="62"/>
      <c r="AT1824" s="62"/>
      <c r="AU1824" s="62"/>
      <c r="AV1824" s="62"/>
      <c r="AW1824" s="62"/>
      <c r="AX1824" s="62"/>
      <c r="AY1824" s="62"/>
      <c r="AZ1824" s="62"/>
      <c r="BA1824" s="62"/>
      <c r="BB1824" s="62"/>
      <c r="BC1824" s="62"/>
      <c r="BD1824" s="62"/>
      <c r="BE1824" s="62"/>
      <c r="BF1824" s="62"/>
      <c r="BG1824" s="62"/>
      <c r="BH1824" s="62"/>
      <c r="BI1824" s="62"/>
      <c r="BJ1824" s="62"/>
      <c r="BK1824" s="62"/>
      <c r="BL1824" s="62"/>
      <c r="BM1824" s="62"/>
      <c r="BN1824" s="62"/>
      <c r="BO1824" s="62"/>
      <c r="BP1824" s="62"/>
      <c r="BQ1824" s="62"/>
      <c r="BR1824" s="62"/>
      <c r="BS1824" s="62"/>
      <c r="BT1824" s="62"/>
      <c r="BU1824" s="62"/>
      <c r="BV1824" s="62"/>
      <c r="BW1824" s="62"/>
      <c r="BX1824" s="62"/>
      <c r="BY1824" s="62"/>
      <c r="BZ1824" s="62"/>
      <c r="CA1824" s="62"/>
      <c r="CB1824" s="62"/>
      <c r="CC1824" s="62"/>
      <c r="CD1824" s="62"/>
      <c r="CE1824" s="62"/>
      <c r="CF1824" s="62"/>
      <c r="CG1824" s="62"/>
      <c r="CH1824" s="62"/>
      <c r="CI1824" s="62"/>
      <c r="CJ1824" s="62"/>
      <c r="CK1824" s="62"/>
      <c r="CL1824" s="62"/>
      <c r="CO1824" s="62"/>
      <c r="CP1824" s="62"/>
      <c r="CQ1824" s="62"/>
      <c r="CR1824" s="62"/>
      <c r="CS1824" s="62"/>
      <c r="CT1824" s="62"/>
      <c r="CU1824" s="62"/>
      <c r="CV1824" s="62"/>
      <c r="CW1824" s="62"/>
      <c r="CX1824" s="62"/>
      <c r="CY1824" s="62"/>
      <c r="CZ1824" s="62"/>
      <c r="DA1824" s="62"/>
      <c r="DB1824" s="62"/>
      <c r="DC1824" s="62"/>
      <c r="DD1824" s="62"/>
      <c r="DE1824" s="62"/>
      <c r="DF1824" s="62"/>
      <c r="DG1824" s="62"/>
      <c r="DH1824" s="62"/>
      <c r="DI1824" s="62"/>
      <c r="DJ1824" s="62"/>
      <c r="DK1824" s="62"/>
      <c r="DL1824" s="62"/>
    </row>
    <row r="1825" spans="1:116" x14ac:dyDescent="0.4">
      <c r="A1825" s="98"/>
      <c r="C1825" t="s">
        <v>228</v>
      </c>
      <c r="D1825" t="s">
        <v>427</v>
      </c>
      <c r="E1825" t="str">
        <f t="shared" si="2988"/>
        <v>1825 DTERMY-F</v>
      </c>
      <c r="G1825" s="126" t="str">
        <f>"Interest expense - "&amp;SUBSTITUTE(G1812,":","")</f>
        <v>Interest expense - Rolling fixed term debt - multiple borrowings w/ annual control</v>
      </c>
      <c r="J1825" s="93">
        <f>SUMIF($5:$5,I$2,1823:1823)</f>
        <v>0</v>
      </c>
      <c r="K1825" s="28">
        <f ca="1">SUMIF($3:$3,K$2,1825:1825)</f>
        <v>-316.66666666666669</v>
      </c>
      <c r="L1825" s="28">
        <f ca="1">SUMIF($3:$3,L$2,1825:1825)</f>
        <v>-41.666666666666679</v>
      </c>
      <c r="M1825" s="28">
        <f ca="1">SUMIF($3:$3,M$2,1825:1825)</f>
        <v>0</v>
      </c>
      <c r="N1825" s="28">
        <f ca="1">SUMIF($3:$3,N$2,1825:1825)</f>
        <v>0</v>
      </c>
      <c r="O1825" s="28">
        <f ca="1">SUMIF($3:$3,O$2,1825:1825)</f>
        <v>0</v>
      </c>
      <c r="P1825" s="28">
        <f ca="1">SUMIF($3:$3,P$2,1825:1825)</f>
        <v>0</v>
      </c>
      <c r="R1825" s="27"/>
      <c r="S1825" s="93">
        <f t="shared" ref="S1825:AX1834" si="2999">-SUM(S1819:S1821)*$H1816/12</f>
        <v>-15.27777777777778</v>
      </c>
      <c r="T1825" s="93">
        <f t="shared" ca="1" si="2999"/>
        <v>-22.222222222222225</v>
      </c>
      <c r="U1825" s="93">
        <f t="shared" ca="1" si="2999"/>
        <v>-29.166666666666671</v>
      </c>
      <c r="V1825" s="93">
        <f t="shared" ca="1" si="2999"/>
        <v>-27.777777777777786</v>
      </c>
      <c r="W1825" s="93">
        <f t="shared" ca="1" si="2999"/>
        <v>-27.777777777777786</v>
      </c>
      <c r="X1825" s="93">
        <f t="shared" ca="1" si="2999"/>
        <v>-27.777777777777786</v>
      </c>
      <c r="Y1825" s="93">
        <f t="shared" ca="1" si="2999"/>
        <v>-27.777777777777786</v>
      </c>
      <c r="Z1825" s="93">
        <f t="shared" ca="1" si="2999"/>
        <v>-27.777777777777786</v>
      </c>
      <c r="AA1825" s="93">
        <f t="shared" ca="1" si="2999"/>
        <v>-27.777777777777786</v>
      </c>
      <c r="AB1825" s="93">
        <f t="shared" ca="1" si="2999"/>
        <v>-27.777777777777786</v>
      </c>
      <c r="AC1825" s="93">
        <f t="shared" ca="1" si="2999"/>
        <v>-27.777777777777786</v>
      </c>
      <c r="AD1825" s="93">
        <f t="shared" ca="1" si="2999"/>
        <v>-27.777777777777786</v>
      </c>
      <c r="AE1825" s="93">
        <f t="shared" ca="1" si="2999"/>
        <v>-20.833333333333339</v>
      </c>
      <c r="AF1825" s="93">
        <f t="shared" ca="1" si="2999"/>
        <v>-13.888888888888893</v>
      </c>
      <c r="AG1825" s="93">
        <f t="shared" ca="1" si="2999"/>
        <v>-6.9444444444444473</v>
      </c>
      <c r="AH1825" s="93">
        <f t="shared" ca="1" si="2999"/>
        <v>0</v>
      </c>
      <c r="AI1825" s="93">
        <f t="shared" ca="1" si="2999"/>
        <v>0</v>
      </c>
      <c r="AJ1825" s="93">
        <f t="shared" ca="1" si="2999"/>
        <v>0</v>
      </c>
      <c r="AK1825" s="93">
        <f t="shared" ca="1" si="2999"/>
        <v>0</v>
      </c>
      <c r="AL1825" s="93">
        <f t="shared" ca="1" si="2999"/>
        <v>0</v>
      </c>
      <c r="AM1825" s="93">
        <f t="shared" ca="1" si="2999"/>
        <v>0</v>
      </c>
      <c r="AN1825" s="93">
        <f t="shared" ca="1" si="2999"/>
        <v>0</v>
      </c>
      <c r="AO1825" s="93">
        <f t="shared" ca="1" si="2999"/>
        <v>0</v>
      </c>
      <c r="AP1825" s="93">
        <f t="shared" ca="1" si="2999"/>
        <v>0</v>
      </c>
      <c r="AQ1825" s="93">
        <f t="shared" ca="1" si="2999"/>
        <v>0</v>
      </c>
      <c r="AR1825" s="93">
        <f t="shared" ca="1" si="2999"/>
        <v>0</v>
      </c>
      <c r="AS1825" s="93">
        <f t="shared" ca="1" si="2999"/>
        <v>0</v>
      </c>
      <c r="AT1825" s="93">
        <f t="shared" ca="1" si="2999"/>
        <v>0</v>
      </c>
      <c r="AU1825" s="93">
        <f t="shared" ca="1" si="2999"/>
        <v>0</v>
      </c>
      <c r="AV1825" s="93">
        <f t="shared" ca="1" si="2999"/>
        <v>0</v>
      </c>
      <c r="AW1825" s="93">
        <f t="shared" ca="1" si="2999"/>
        <v>0</v>
      </c>
      <c r="AX1825" s="93">
        <f t="shared" ca="1" si="2999"/>
        <v>0</v>
      </c>
      <c r="AY1825" s="93">
        <f t="shared" ref="AY1825:CD1834" ca="1" si="3000">-SUM(AY1819:AY1821)*$H1816/12</f>
        <v>0</v>
      </c>
      <c r="AZ1825" s="93">
        <f t="shared" ca="1" si="3000"/>
        <v>0</v>
      </c>
      <c r="BA1825" s="93">
        <f t="shared" ca="1" si="3000"/>
        <v>0</v>
      </c>
      <c r="BB1825" s="93">
        <f t="shared" ca="1" si="3000"/>
        <v>0</v>
      </c>
      <c r="BC1825" s="93">
        <f t="shared" ca="1" si="3000"/>
        <v>0</v>
      </c>
      <c r="BD1825" s="93">
        <f t="shared" ca="1" si="3000"/>
        <v>0</v>
      </c>
      <c r="BE1825" s="93">
        <f t="shared" ca="1" si="3000"/>
        <v>0</v>
      </c>
      <c r="BF1825" s="93">
        <f t="shared" ca="1" si="3000"/>
        <v>0</v>
      </c>
      <c r="BG1825" s="93">
        <f t="shared" ca="1" si="3000"/>
        <v>0</v>
      </c>
      <c r="BH1825" s="93">
        <f t="shared" ca="1" si="3000"/>
        <v>0</v>
      </c>
      <c r="BI1825" s="93">
        <f t="shared" ca="1" si="3000"/>
        <v>0</v>
      </c>
      <c r="BJ1825" s="93">
        <f t="shared" ca="1" si="3000"/>
        <v>0</v>
      </c>
      <c r="BK1825" s="93">
        <f t="shared" ca="1" si="3000"/>
        <v>0</v>
      </c>
      <c r="BL1825" s="93">
        <f t="shared" ca="1" si="3000"/>
        <v>0</v>
      </c>
      <c r="BM1825" s="93">
        <f t="shared" ca="1" si="3000"/>
        <v>0</v>
      </c>
      <c r="BN1825" s="93">
        <f t="shared" ca="1" si="3000"/>
        <v>0</v>
      </c>
      <c r="BO1825" s="93">
        <f t="shared" ca="1" si="3000"/>
        <v>0</v>
      </c>
      <c r="BP1825" s="93">
        <f t="shared" ca="1" si="3000"/>
        <v>0</v>
      </c>
      <c r="BQ1825" s="93">
        <f t="shared" ca="1" si="3000"/>
        <v>0</v>
      </c>
      <c r="BR1825" s="93">
        <f t="shared" ca="1" si="3000"/>
        <v>0</v>
      </c>
      <c r="BS1825" s="93">
        <f t="shared" ca="1" si="3000"/>
        <v>0</v>
      </c>
      <c r="BT1825" s="93">
        <f t="shared" ca="1" si="3000"/>
        <v>0</v>
      </c>
      <c r="BU1825" s="93">
        <f t="shared" ca="1" si="3000"/>
        <v>0</v>
      </c>
      <c r="BV1825" s="93">
        <f t="shared" ca="1" si="3000"/>
        <v>0</v>
      </c>
      <c r="BW1825" s="93">
        <f t="shared" ca="1" si="3000"/>
        <v>0</v>
      </c>
      <c r="BX1825" s="93">
        <f t="shared" ca="1" si="3000"/>
        <v>0</v>
      </c>
      <c r="BY1825" s="93">
        <f t="shared" ca="1" si="3000"/>
        <v>0</v>
      </c>
      <c r="BZ1825" s="93">
        <f t="shared" ca="1" si="3000"/>
        <v>0</v>
      </c>
      <c r="CA1825" s="93">
        <f t="shared" ca="1" si="3000"/>
        <v>0</v>
      </c>
      <c r="CB1825" s="93">
        <f t="shared" ca="1" si="3000"/>
        <v>0</v>
      </c>
      <c r="CC1825" s="93">
        <f t="shared" ca="1" si="3000"/>
        <v>0</v>
      </c>
      <c r="CD1825" s="93">
        <f t="shared" ca="1" si="3000"/>
        <v>0</v>
      </c>
      <c r="CE1825" s="93">
        <f t="shared" ref="CE1825:CL1834" ca="1" si="3001">-SUM(CE1819:CE1821)*$H1816/12</f>
        <v>0</v>
      </c>
      <c r="CF1825" s="93">
        <f t="shared" ca="1" si="3001"/>
        <v>0</v>
      </c>
      <c r="CG1825" s="93">
        <f t="shared" ca="1" si="3001"/>
        <v>0</v>
      </c>
      <c r="CH1825" s="93">
        <f t="shared" ca="1" si="3001"/>
        <v>0</v>
      </c>
      <c r="CI1825" s="93">
        <f t="shared" ca="1" si="3001"/>
        <v>0</v>
      </c>
      <c r="CJ1825" s="93">
        <f t="shared" ca="1" si="3001"/>
        <v>0</v>
      </c>
      <c r="CK1825" s="93">
        <f t="shared" ca="1" si="3001"/>
        <v>0</v>
      </c>
      <c r="CL1825" s="93">
        <f t="shared" ca="1" si="3001"/>
        <v>0</v>
      </c>
      <c r="CN1825" s="93">
        <f>SUMIF($5:$5,CN$2,1823:1823)</f>
        <v>0</v>
      </c>
      <c r="CO1825" s="93">
        <f t="shared" ref="CO1825:CX1825" si="3002">-SUM(CO1819:CO1821)*$H1816/CO$5</f>
        <v>0</v>
      </c>
      <c r="CP1825" s="93">
        <f t="shared" ca="1" si="3002"/>
        <v>0</v>
      </c>
      <c r="CQ1825" s="93">
        <f t="shared" ca="1" si="3002"/>
        <v>0</v>
      </c>
      <c r="CR1825" s="93">
        <f t="shared" ca="1" si="3002"/>
        <v>0</v>
      </c>
      <c r="CS1825" s="93">
        <f t="shared" ca="1" si="3002"/>
        <v>0</v>
      </c>
      <c r="CT1825" s="93">
        <f t="shared" ca="1" si="3002"/>
        <v>0</v>
      </c>
      <c r="CU1825" s="93">
        <f t="shared" ca="1" si="3002"/>
        <v>0</v>
      </c>
      <c r="CV1825" s="93">
        <f t="shared" ca="1" si="3002"/>
        <v>0</v>
      </c>
      <c r="CW1825" s="93">
        <f t="shared" ca="1" si="3002"/>
        <v>0</v>
      </c>
      <c r="CX1825" s="93">
        <f t="shared" ca="1" si="3002"/>
        <v>0</v>
      </c>
      <c r="CY1825" s="93">
        <f ca="1">-SUM(CY1819:CY1821)*$H1816/CL$5</f>
        <v>0</v>
      </c>
      <c r="CZ1825" s="93">
        <f t="shared" ref="CZ1825:DL1825" ca="1" si="3003">-SUM(CZ1819:CZ1821)*$H1816/CZ$5</f>
        <v>0</v>
      </c>
      <c r="DA1825" s="93">
        <f t="shared" ca="1" si="3003"/>
        <v>0</v>
      </c>
      <c r="DB1825" s="93">
        <f t="shared" ca="1" si="3003"/>
        <v>0</v>
      </c>
      <c r="DC1825" s="93">
        <f t="shared" ca="1" si="3003"/>
        <v>0</v>
      </c>
      <c r="DD1825" s="93">
        <f t="shared" ca="1" si="3003"/>
        <v>0</v>
      </c>
      <c r="DE1825" s="93">
        <f t="shared" ca="1" si="3003"/>
        <v>0</v>
      </c>
      <c r="DF1825" s="93">
        <f t="shared" ca="1" si="3003"/>
        <v>0</v>
      </c>
      <c r="DG1825" s="93">
        <f t="shared" ca="1" si="3003"/>
        <v>0</v>
      </c>
      <c r="DH1825" s="93">
        <f t="shared" ca="1" si="3003"/>
        <v>0</v>
      </c>
      <c r="DI1825" s="93">
        <f t="shared" ca="1" si="3003"/>
        <v>0</v>
      </c>
      <c r="DJ1825" s="93">
        <f t="shared" ca="1" si="3003"/>
        <v>0</v>
      </c>
      <c r="DK1825" s="93">
        <f t="shared" ca="1" si="3003"/>
        <v>0</v>
      </c>
      <c r="DL1825" s="93">
        <f t="shared" ca="1" si="3003"/>
        <v>0</v>
      </c>
    </row>
    <row r="1826" spans="1:116" x14ac:dyDescent="0.4">
      <c r="A1826" s="98"/>
      <c r="D1826" t="s">
        <v>427</v>
      </c>
      <c r="E1826" t="str">
        <f t="shared" ref="E1826:E1835" si="3004">ROW()&amp;" "&amp;D1826</f>
        <v>1826 DTERMY-F</v>
      </c>
      <c r="G1826" s="126"/>
      <c r="J1826" s="93"/>
      <c r="K1826" s="28"/>
      <c r="L1826" s="28"/>
      <c r="M1826" s="28"/>
      <c r="N1826" s="28"/>
      <c r="O1826" s="28"/>
      <c r="P1826" s="28"/>
      <c r="R1826" s="27"/>
      <c r="S1826" s="93"/>
      <c r="T1826" s="93"/>
      <c r="U1826" s="93"/>
      <c r="V1826" s="93"/>
      <c r="W1826" s="93"/>
      <c r="X1826" s="93"/>
      <c r="Y1826" s="93"/>
      <c r="Z1826" s="93"/>
      <c r="AA1826" s="93"/>
      <c r="AB1826" s="93"/>
      <c r="AC1826" s="93"/>
      <c r="AD1826" s="93"/>
      <c r="AE1826" s="93"/>
      <c r="AF1826" s="93"/>
      <c r="AG1826" s="93"/>
      <c r="AH1826" s="93"/>
      <c r="AI1826" s="93"/>
      <c r="AJ1826" s="93"/>
      <c r="AK1826" s="93"/>
      <c r="AL1826" s="93"/>
      <c r="AM1826" s="93"/>
      <c r="AN1826" s="93"/>
      <c r="AO1826" s="93"/>
      <c r="AP1826" s="93"/>
      <c r="AQ1826" s="93"/>
      <c r="AR1826" s="93"/>
      <c r="AS1826" s="93"/>
      <c r="AT1826" s="93"/>
      <c r="AU1826" s="93"/>
      <c r="AV1826" s="93"/>
      <c r="AW1826" s="93"/>
      <c r="AX1826" s="93"/>
      <c r="AY1826" s="93"/>
      <c r="AZ1826" s="93"/>
      <c r="BA1826" s="93"/>
      <c r="BB1826" s="93"/>
      <c r="BC1826" s="93"/>
      <c r="BD1826" s="93"/>
      <c r="BE1826" s="93"/>
      <c r="BF1826" s="93"/>
      <c r="BG1826" s="93"/>
      <c r="BH1826" s="93"/>
      <c r="BI1826" s="93"/>
      <c r="BJ1826" s="93"/>
      <c r="BK1826" s="93"/>
      <c r="BL1826" s="93"/>
      <c r="BM1826" s="93"/>
      <c r="BN1826" s="93"/>
      <c r="BO1826" s="93"/>
      <c r="BP1826" s="93"/>
      <c r="BQ1826" s="93"/>
      <c r="BR1826" s="93"/>
      <c r="BS1826" s="93"/>
      <c r="BT1826" s="93"/>
      <c r="BU1826" s="93"/>
      <c r="BV1826" s="93"/>
      <c r="BW1826" s="93"/>
      <c r="BX1826" s="93"/>
      <c r="BY1826" s="93"/>
      <c r="BZ1826" s="93"/>
      <c r="CA1826" s="93"/>
      <c r="CB1826" s="93"/>
      <c r="CC1826" s="93"/>
      <c r="CD1826" s="93"/>
      <c r="CE1826" s="93"/>
      <c r="CF1826" s="93"/>
      <c r="CG1826" s="93"/>
      <c r="CH1826" s="93"/>
      <c r="CI1826" s="93"/>
      <c r="CJ1826" s="93"/>
      <c r="CK1826" s="93"/>
      <c r="CL1826" s="93"/>
      <c r="CN1826" s="93"/>
      <c r="CO1826" s="93"/>
      <c r="CP1826" s="93"/>
      <c r="CQ1826" s="93"/>
      <c r="CR1826" s="93"/>
      <c r="CS1826" s="93"/>
      <c r="CT1826" s="93"/>
      <c r="CU1826" s="93"/>
      <c r="CV1826" s="93"/>
      <c r="CW1826" s="93"/>
      <c r="CX1826" s="93"/>
      <c r="CY1826" s="93"/>
      <c r="CZ1826" s="93"/>
      <c r="DA1826" s="93"/>
      <c r="DB1826" s="93"/>
      <c r="DC1826" s="93"/>
      <c r="DD1826" s="93"/>
      <c r="DE1826" s="93"/>
      <c r="DF1826" s="93"/>
      <c r="DG1826" s="93"/>
      <c r="DH1826" s="93"/>
      <c r="DI1826" s="93"/>
      <c r="DJ1826" s="93"/>
      <c r="DK1826" s="93"/>
      <c r="DL1826" s="93"/>
    </row>
    <row r="1827" spans="1:116" x14ac:dyDescent="0.4">
      <c r="B1827" t="s">
        <v>332</v>
      </c>
      <c r="D1827" t="s">
        <v>427</v>
      </c>
      <c r="E1827" s="8" t="str">
        <f t="shared" si="2988"/>
        <v>1827 DTERMY-F</v>
      </c>
      <c r="G1827" s="136" t="str">
        <f>G1804</f>
        <v>(Primary label)</v>
      </c>
      <c r="H1827" s="27"/>
      <c r="I1827" s="78"/>
      <c r="J1827" s="78"/>
      <c r="K1827" s="33"/>
      <c r="L1827" s="33"/>
      <c r="M1827" s="33"/>
      <c r="N1827" s="33"/>
      <c r="O1827" s="33"/>
      <c r="P1827" s="33"/>
      <c r="R1827" s="33"/>
      <c r="S1827" s="77"/>
      <c r="T1827" s="77"/>
      <c r="U1827" s="77"/>
      <c r="V1827" s="77"/>
      <c r="W1827" s="77"/>
      <c r="X1827" s="77"/>
      <c r="Y1827" s="77"/>
      <c r="Z1827" s="77"/>
      <c r="AA1827" s="77"/>
      <c r="AB1827" s="77"/>
      <c r="AC1827" s="77"/>
      <c r="AD1827" s="77"/>
      <c r="AE1827" s="77"/>
      <c r="AF1827" s="77"/>
      <c r="AG1827" s="77"/>
      <c r="AH1827" s="77"/>
      <c r="AI1827" s="77"/>
      <c r="AJ1827" s="77"/>
      <c r="AK1827" s="77"/>
      <c r="AL1827" s="77"/>
      <c r="AM1827" s="77"/>
      <c r="AN1827" s="77"/>
      <c r="AO1827" s="77"/>
      <c r="AP1827" s="77"/>
      <c r="AQ1827" s="77"/>
      <c r="AR1827" s="77"/>
      <c r="AS1827" s="77"/>
      <c r="AT1827" s="77"/>
      <c r="AU1827" s="77"/>
      <c r="AV1827" s="77"/>
      <c r="AW1827" s="77"/>
      <c r="AX1827" s="77"/>
      <c r="AY1827" s="77"/>
      <c r="AZ1827" s="77"/>
      <c r="BA1827" s="77"/>
      <c r="BB1827" s="77"/>
      <c r="BC1827" s="77"/>
      <c r="BD1827" s="77"/>
      <c r="BE1827" s="77"/>
      <c r="BF1827" s="77"/>
      <c r="BG1827" s="77"/>
      <c r="BH1827" s="77"/>
      <c r="BI1827" s="77"/>
      <c r="BJ1827" s="77"/>
      <c r="BK1827" s="77"/>
      <c r="BL1827" s="77"/>
      <c r="BM1827" s="77"/>
      <c r="BN1827" s="77"/>
      <c r="BO1827" s="77"/>
      <c r="BP1827" s="77"/>
      <c r="BQ1827" s="77"/>
      <c r="BR1827" s="77"/>
      <c r="BS1827" s="77"/>
      <c r="BT1827" s="77"/>
      <c r="BU1827" s="77"/>
      <c r="BV1827" s="77"/>
      <c r="BW1827" s="77"/>
      <c r="BX1827" s="77"/>
      <c r="BY1827" s="77"/>
      <c r="BZ1827" s="77"/>
      <c r="CA1827" s="77"/>
      <c r="CB1827" s="77"/>
      <c r="CC1827" s="77"/>
      <c r="CD1827" s="77"/>
      <c r="CE1827" s="77"/>
      <c r="CF1827" s="77"/>
      <c r="CG1827" s="77"/>
      <c r="CH1827" s="77"/>
      <c r="CI1827" s="77"/>
      <c r="CJ1827" s="77"/>
      <c r="CK1827" s="77"/>
      <c r="CL1827" s="77"/>
      <c r="CN1827" s="78"/>
      <c r="CO1827" s="77"/>
      <c r="CP1827" s="77"/>
      <c r="CQ1827" s="77"/>
      <c r="CR1827" s="77"/>
      <c r="CS1827" s="77"/>
      <c r="CT1827" s="77"/>
      <c r="CU1827" s="77"/>
      <c r="CV1827" s="77"/>
      <c r="CW1827" s="77"/>
      <c r="CX1827" s="77"/>
      <c r="CY1827" s="77"/>
      <c r="CZ1827" s="77"/>
      <c r="DA1827" s="77"/>
      <c r="DB1827" s="77"/>
      <c r="DC1827" s="77"/>
      <c r="DD1827" s="77"/>
      <c r="DE1827" s="77"/>
      <c r="DF1827" s="77"/>
      <c r="DG1827" s="77"/>
      <c r="DH1827" s="77"/>
      <c r="DI1827" s="77"/>
      <c r="DJ1827" s="77"/>
      <c r="DK1827" s="77"/>
      <c r="DL1827" s="77"/>
    </row>
    <row r="1828" spans="1:116" x14ac:dyDescent="0.4">
      <c r="B1828" t="s">
        <v>332</v>
      </c>
      <c r="D1828" t="s">
        <v>427</v>
      </c>
      <c r="E1828" s="8" t="str">
        <f t="shared" si="2988"/>
        <v>1828 DTERMY-F</v>
      </c>
      <c r="G1828" s="136" t="str">
        <f>G1805</f>
        <v>primary unit</v>
      </c>
      <c r="H1828" s="27"/>
      <c r="I1828" s="78"/>
      <c r="J1828" s="78"/>
      <c r="K1828" s="33"/>
      <c r="L1828" s="33"/>
      <c r="M1828" s="33"/>
      <c r="N1828" s="33"/>
      <c r="O1828" s="33"/>
      <c r="P1828" s="33"/>
      <c r="R1828" s="33"/>
      <c r="S1828" s="77"/>
      <c r="T1828" s="77"/>
      <c r="U1828" s="77"/>
      <c r="V1828" s="77"/>
      <c r="W1828" s="77"/>
      <c r="X1828" s="77"/>
      <c r="Y1828" s="77"/>
      <c r="Z1828" s="77"/>
      <c r="AA1828" s="77"/>
      <c r="AB1828" s="77"/>
      <c r="AC1828" s="77"/>
      <c r="AD1828" s="77"/>
      <c r="AE1828" s="77"/>
      <c r="AF1828" s="77"/>
      <c r="AG1828" s="77"/>
      <c r="AH1828" s="77"/>
      <c r="AI1828" s="77"/>
      <c r="AJ1828" s="77"/>
      <c r="AK1828" s="77"/>
      <c r="AL1828" s="77"/>
      <c r="AM1828" s="77"/>
      <c r="AN1828" s="77"/>
      <c r="AO1828" s="77"/>
      <c r="AP1828" s="77"/>
      <c r="AQ1828" s="77"/>
      <c r="AR1828" s="77"/>
      <c r="AS1828" s="77"/>
      <c r="AT1828" s="77"/>
      <c r="AU1828" s="77"/>
      <c r="AV1828" s="77"/>
      <c r="AW1828" s="77"/>
      <c r="AX1828" s="77"/>
      <c r="AY1828" s="77"/>
      <c r="AZ1828" s="77"/>
      <c r="BA1828" s="77"/>
      <c r="BB1828" s="77"/>
      <c r="BC1828" s="77"/>
      <c r="BD1828" s="77"/>
      <c r="BE1828" s="77"/>
      <c r="BF1828" s="77"/>
      <c r="BG1828" s="77"/>
      <c r="BH1828" s="77"/>
      <c r="BI1828" s="77"/>
      <c r="BJ1828" s="77"/>
      <c r="BK1828" s="77"/>
      <c r="BL1828" s="77"/>
      <c r="BM1828" s="77"/>
      <c r="BN1828" s="77"/>
      <c r="BO1828" s="77"/>
      <c r="BP1828" s="77"/>
      <c r="BQ1828" s="77"/>
      <c r="BR1828" s="77"/>
      <c r="BS1828" s="77"/>
      <c r="BT1828" s="77"/>
      <c r="BU1828" s="77"/>
      <c r="BV1828" s="77"/>
      <c r="BW1828" s="77"/>
      <c r="BX1828" s="77"/>
      <c r="BY1828" s="77"/>
      <c r="BZ1828" s="77"/>
      <c r="CA1828" s="77"/>
      <c r="CB1828" s="77"/>
      <c r="CC1828" s="77"/>
      <c r="CD1828" s="77"/>
      <c r="CE1828" s="77"/>
      <c r="CF1828" s="77"/>
      <c r="CG1828" s="77"/>
      <c r="CH1828" s="77"/>
      <c r="CI1828" s="77"/>
      <c r="CJ1828" s="77"/>
      <c r="CK1828" s="77"/>
      <c r="CL1828" s="77"/>
      <c r="CN1828" s="78"/>
      <c r="CO1828" s="77"/>
      <c r="CP1828" s="77"/>
      <c r="CQ1828" s="77"/>
      <c r="CR1828" s="77"/>
      <c r="CS1828" s="77"/>
      <c r="CT1828" s="77"/>
      <c r="CU1828" s="77"/>
      <c r="CV1828" s="77"/>
      <c r="CW1828" s="77"/>
      <c r="CX1828" s="77"/>
      <c r="CY1828" s="77"/>
      <c r="CZ1828" s="77"/>
      <c r="DA1828" s="77"/>
      <c r="DB1828" s="77"/>
      <c r="DC1828" s="77"/>
      <c r="DD1828" s="77"/>
      <c r="DE1828" s="77"/>
      <c r="DF1828" s="77"/>
      <c r="DG1828" s="77"/>
      <c r="DH1828" s="77"/>
      <c r="DI1828" s="77"/>
      <c r="DJ1828" s="77"/>
      <c r="DK1828" s="77"/>
      <c r="DL1828" s="77"/>
    </row>
    <row r="1829" spans="1:116" x14ac:dyDescent="0.4">
      <c r="B1829" t="s">
        <v>332</v>
      </c>
      <c r="D1829" t="s">
        <v>427</v>
      </c>
      <c r="E1829" s="8" t="str">
        <f t="shared" si="2988"/>
        <v>1829 DTERMY-F</v>
      </c>
      <c r="G1829" s="136" t="str">
        <f>G1806</f>
        <v>Primary revenue driver</v>
      </c>
      <c r="K1829" s="53"/>
      <c r="L1829" s="53"/>
      <c r="M1829" s="53"/>
      <c r="N1829" s="53"/>
      <c r="O1829" s="53"/>
      <c r="P1829" s="53"/>
      <c r="R1829" s="24"/>
      <c r="S1829" s="179" t="str">
        <f t="shared" ref="S1829:AX1838" si="3005">S1806</f>
        <v>S$16</v>
      </c>
      <c r="T1829" s="179" t="str">
        <f t="shared" si="3005"/>
        <v>T$16</v>
      </c>
      <c r="U1829" s="179" t="str">
        <f t="shared" si="3005"/>
        <v>U$16</v>
      </c>
      <c r="V1829" s="179" t="str">
        <f t="shared" si="3005"/>
        <v>V$16</v>
      </c>
      <c r="W1829" s="179" t="str">
        <f t="shared" si="3005"/>
        <v>W$16</v>
      </c>
      <c r="X1829" s="179" t="str">
        <f t="shared" si="3005"/>
        <v>X$16</v>
      </c>
      <c r="Y1829" s="179" t="str">
        <f t="shared" si="3005"/>
        <v>Y$16</v>
      </c>
      <c r="Z1829" s="179" t="str">
        <f t="shared" si="3005"/>
        <v>Z$16</v>
      </c>
      <c r="AA1829" s="179" t="str">
        <f t="shared" si="3005"/>
        <v>AA$16</v>
      </c>
      <c r="AB1829" s="179" t="str">
        <f t="shared" si="3005"/>
        <v>AB$16</v>
      </c>
      <c r="AC1829" s="179" t="str">
        <f t="shared" si="3005"/>
        <v>AC$16</v>
      </c>
      <c r="AD1829" s="179" t="str">
        <f t="shared" si="3005"/>
        <v>AD$16</v>
      </c>
      <c r="AE1829" s="179" t="str">
        <f t="shared" si="3005"/>
        <v>AE$16</v>
      </c>
      <c r="AF1829" s="179" t="str">
        <f t="shared" si="3005"/>
        <v>AF$16</v>
      </c>
      <c r="AG1829" s="179" t="str">
        <f t="shared" si="3005"/>
        <v>AG$16</v>
      </c>
      <c r="AH1829" s="179" t="str">
        <f t="shared" si="3005"/>
        <v>AH$16</v>
      </c>
      <c r="AI1829" s="179" t="str">
        <f t="shared" si="3005"/>
        <v>AI$16</v>
      </c>
      <c r="AJ1829" s="179" t="str">
        <f t="shared" si="3005"/>
        <v>AJ$16</v>
      </c>
      <c r="AK1829" s="179" t="str">
        <f t="shared" si="3005"/>
        <v>AK$16</v>
      </c>
      <c r="AL1829" s="179" t="str">
        <f t="shared" si="3005"/>
        <v>AL$16</v>
      </c>
      <c r="AM1829" s="179" t="str">
        <f t="shared" si="3005"/>
        <v>AM$16</v>
      </c>
      <c r="AN1829" s="179" t="str">
        <f t="shared" si="3005"/>
        <v>AN$16</v>
      </c>
      <c r="AO1829" s="179" t="str">
        <f t="shared" si="3005"/>
        <v>AO$16</v>
      </c>
      <c r="AP1829" s="179" t="str">
        <f t="shared" si="3005"/>
        <v>AP$16</v>
      </c>
      <c r="AQ1829" s="179" t="str">
        <f t="shared" si="3005"/>
        <v>AQ$16</v>
      </c>
      <c r="AR1829" s="179" t="str">
        <f t="shared" si="3005"/>
        <v>AR$16</v>
      </c>
      <c r="AS1829" s="179" t="str">
        <f t="shared" si="3005"/>
        <v>AS$16</v>
      </c>
      <c r="AT1829" s="179" t="str">
        <f t="shared" si="3005"/>
        <v>AT$16</v>
      </c>
      <c r="AU1829" s="179" t="str">
        <f t="shared" si="3005"/>
        <v>AU$16</v>
      </c>
      <c r="AV1829" s="179" t="str">
        <f t="shared" si="3005"/>
        <v>AV$16</v>
      </c>
      <c r="AW1829" s="179" t="str">
        <f t="shared" si="3005"/>
        <v>AW$16</v>
      </c>
      <c r="AX1829" s="179" t="str">
        <f t="shared" si="3005"/>
        <v>AX$16</v>
      </c>
      <c r="AY1829" s="179" t="str">
        <f t="shared" ref="AY1829:CD1838" si="3006">AY1806</f>
        <v>AY$16</v>
      </c>
      <c r="AZ1829" s="179" t="str">
        <f t="shared" si="3006"/>
        <v>AZ$16</v>
      </c>
      <c r="BA1829" s="179" t="str">
        <f t="shared" si="3006"/>
        <v>BA$16</v>
      </c>
      <c r="BB1829" s="179" t="str">
        <f t="shared" si="3006"/>
        <v>BB$16</v>
      </c>
      <c r="BC1829" s="179" t="str">
        <f t="shared" si="3006"/>
        <v>BC$16</v>
      </c>
      <c r="BD1829" s="179" t="str">
        <f t="shared" si="3006"/>
        <v>BD$16</v>
      </c>
      <c r="BE1829" s="179" t="str">
        <f t="shared" si="3006"/>
        <v>BE$16</v>
      </c>
      <c r="BF1829" s="179" t="str">
        <f t="shared" si="3006"/>
        <v>BF$16</v>
      </c>
      <c r="BG1829" s="179" t="str">
        <f t="shared" si="3006"/>
        <v>BG$16</v>
      </c>
      <c r="BH1829" s="179" t="str">
        <f t="shared" si="3006"/>
        <v>BH$16</v>
      </c>
      <c r="BI1829" s="179" t="str">
        <f t="shared" si="3006"/>
        <v>BI$16</v>
      </c>
      <c r="BJ1829" s="179" t="str">
        <f t="shared" si="3006"/>
        <v>BJ$16</v>
      </c>
      <c r="BK1829" s="179" t="str">
        <f t="shared" si="3006"/>
        <v>BK$16</v>
      </c>
      <c r="BL1829" s="179" t="str">
        <f t="shared" si="3006"/>
        <v>BL$16</v>
      </c>
      <c r="BM1829" s="179" t="str">
        <f t="shared" si="3006"/>
        <v>BM$16</v>
      </c>
      <c r="BN1829" s="179" t="str">
        <f t="shared" si="3006"/>
        <v>BN$16</v>
      </c>
      <c r="BO1829" s="179" t="str">
        <f t="shared" si="3006"/>
        <v>BO$16</v>
      </c>
      <c r="BP1829" s="179" t="str">
        <f t="shared" si="3006"/>
        <v>BP$16</v>
      </c>
      <c r="BQ1829" s="179" t="str">
        <f t="shared" si="3006"/>
        <v>BQ$16</v>
      </c>
      <c r="BR1829" s="179" t="str">
        <f t="shared" si="3006"/>
        <v>BR$16</v>
      </c>
      <c r="BS1829" s="179" t="str">
        <f t="shared" si="3006"/>
        <v>BS$16</v>
      </c>
      <c r="BT1829" s="179" t="str">
        <f t="shared" si="3006"/>
        <v>BT$16</v>
      </c>
      <c r="BU1829" s="179" t="str">
        <f t="shared" si="3006"/>
        <v>BU$16</v>
      </c>
      <c r="BV1829" s="179" t="str">
        <f t="shared" si="3006"/>
        <v>BV$16</v>
      </c>
      <c r="BW1829" s="179" t="str">
        <f t="shared" si="3006"/>
        <v>BW$16</v>
      </c>
      <c r="BX1829" s="179" t="str">
        <f t="shared" si="3006"/>
        <v>BX$16</v>
      </c>
      <c r="BY1829" s="179" t="str">
        <f t="shared" si="3006"/>
        <v>BY$16</v>
      </c>
      <c r="BZ1829" s="179" t="str">
        <f t="shared" si="3006"/>
        <v>BZ$16</v>
      </c>
      <c r="CA1829" s="179" t="str">
        <f t="shared" si="3006"/>
        <v>CA$16</v>
      </c>
      <c r="CB1829" s="179" t="str">
        <f t="shared" si="3006"/>
        <v>CB$16</v>
      </c>
      <c r="CC1829" s="179" t="str">
        <f t="shared" si="3006"/>
        <v>CC$16</v>
      </c>
      <c r="CD1829" s="179" t="str">
        <f t="shared" si="3006"/>
        <v>CD$16</v>
      </c>
      <c r="CE1829" s="179" t="str">
        <f t="shared" ref="CE1829:CL1838" si="3007">CE1806</f>
        <v>CE$16</v>
      </c>
      <c r="CF1829" s="179" t="str">
        <f t="shared" si="3007"/>
        <v>CF$16</v>
      </c>
      <c r="CG1829" s="179" t="str">
        <f t="shared" si="3007"/>
        <v>CG$16</v>
      </c>
      <c r="CH1829" s="179" t="str">
        <f t="shared" si="3007"/>
        <v>CH$16</v>
      </c>
      <c r="CI1829" s="179" t="str">
        <f t="shared" si="3007"/>
        <v>CI$16</v>
      </c>
      <c r="CJ1829" s="179" t="str">
        <f t="shared" si="3007"/>
        <v>CJ$16</v>
      </c>
      <c r="CK1829" s="179" t="str">
        <f t="shared" si="3007"/>
        <v>CK$16</v>
      </c>
      <c r="CL1829" s="179" t="str">
        <f t="shared" si="3007"/>
        <v>CL$16</v>
      </c>
      <c r="CO1829" s="179" t="str">
        <f t="shared" ref="CO1829:DL1838" si="3008">CO1806</f>
        <v>CO$16</v>
      </c>
      <c r="CP1829" s="179" t="str">
        <f t="shared" si="3008"/>
        <v>CP$16</v>
      </c>
      <c r="CQ1829" s="179" t="str">
        <f t="shared" si="3008"/>
        <v>CQ$16</v>
      </c>
      <c r="CR1829" s="179" t="str">
        <f t="shared" si="3008"/>
        <v>CR$16</v>
      </c>
      <c r="CS1829" s="179" t="str">
        <f t="shared" si="3008"/>
        <v>CS$16</v>
      </c>
      <c r="CT1829" s="179" t="str">
        <f t="shared" si="3008"/>
        <v>CT$16</v>
      </c>
      <c r="CU1829" s="179" t="str">
        <f t="shared" si="3008"/>
        <v>CU$16</v>
      </c>
      <c r="CV1829" s="179" t="str">
        <f t="shared" si="3008"/>
        <v>CV$16</v>
      </c>
      <c r="CW1829" s="179" t="str">
        <f t="shared" si="3008"/>
        <v>CW$16</v>
      </c>
      <c r="CX1829" s="179" t="str">
        <f t="shared" si="3008"/>
        <v>CX$16</v>
      </c>
      <c r="CY1829" s="179" t="str">
        <f t="shared" si="3008"/>
        <v>CY$16</v>
      </c>
      <c r="CZ1829" s="179" t="str">
        <f t="shared" si="3008"/>
        <v>CZ$16</v>
      </c>
      <c r="DA1829" s="179" t="str">
        <f t="shared" si="3008"/>
        <v>DA$16</v>
      </c>
      <c r="DB1829" s="179" t="str">
        <f t="shared" si="3008"/>
        <v>DB$16</v>
      </c>
      <c r="DC1829" s="179" t="str">
        <f t="shared" si="3008"/>
        <v>DC$16</v>
      </c>
      <c r="DD1829" s="179" t="str">
        <f t="shared" si="3008"/>
        <v>DD$16</v>
      </c>
      <c r="DE1829" s="179" t="str">
        <f t="shared" si="3008"/>
        <v>DE$16</v>
      </c>
      <c r="DF1829" s="179" t="str">
        <f t="shared" si="3008"/>
        <v>DF$16</v>
      </c>
      <c r="DG1829" s="179" t="str">
        <f t="shared" si="3008"/>
        <v>DG$16</v>
      </c>
      <c r="DH1829" s="179" t="str">
        <f t="shared" si="3008"/>
        <v>DH$16</v>
      </c>
      <c r="DI1829" s="179" t="str">
        <f t="shared" si="3008"/>
        <v>DI$16</v>
      </c>
      <c r="DJ1829" s="179" t="str">
        <f t="shared" si="3008"/>
        <v>DJ$16</v>
      </c>
      <c r="DK1829" s="179" t="str">
        <f t="shared" si="3008"/>
        <v>DK$16</v>
      </c>
      <c r="DL1829" s="179" t="str">
        <f t="shared" si="3008"/>
        <v>DL$16</v>
      </c>
    </row>
    <row r="1830" spans="1:116" x14ac:dyDescent="0.4">
      <c r="B1830" t="s">
        <v>332</v>
      </c>
      <c r="D1830" t="s">
        <v>427</v>
      </c>
      <c r="E1830" s="8" t="str">
        <f t="shared" si="2988"/>
        <v>1830 DTERMY-F</v>
      </c>
      <c r="G1830" s="136" t="str">
        <f>G1807</f>
        <v>Primary volume driver</v>
      </c>
      <c r="H1830" s="12"/>
      <c r="I1830" s="60"/>
      <c r="J1830" s="60"/>
      <c r="K1830" s="15"/>
      <c r="L1830" s="15"/>
      <c r="M1830" s="15"/>
      <c r="N1830" s="15"/>
      <c r="O1830" s="15"/>
      <c r="P1830" s="15"/>
      <c r="R1830" s="15"/>
      <c r="S1830" s="179" t="str">
        <f t="shared" ref="S1830:AX1839" si="3009">S1807</f>
        <v>S$17</v>
      </c>
      <c r="T1830" s="179" t="str">
        <f t="shared" si="3009"/>
        <v>T$17</v>
      </c>
      <c r="U1830" s="179" t="str">
        <f t="shared" si="3009"/>
        <v>U$17</v>
      </c>
      <c r="V1830" s="179" t="str">
        <f t="shared" si="3009"/>
        <v>V$17</v>
      </c>
      <c r="W1830" s="179" t="str">
        <f t="shared" si="3009"/>
        <v>W$17</v>
      </c>
      <c r="X1830" s="179" t="str">
        <f t="shared" si="3009"/>
        <v>X$17</v>
      </c>
      <c r="Y1830" s="179" t="str">
        <f t="shared" si="3009"/>
        <v>Y$17</v>
      </c>
      <c r="Z1830" s="179" t="str">
        <f t="shared" si="3009"/>
        <v>Z$17</v>
      </c>
      <c r="AA1830" s="179" t="str">
        <f t="shared" si="3009"/>
        <v>AA$17</v>
      </c>
      <c r="AB1830" s="179" t="str">
        <f t="shared" si="3009"/>
        <v>AB$17</v>
      </c>
      <c r="AC1830" s="179" t="str">
        <f t="shared" si="3009"/>
        <v>AC$17</v>
      </c>
      <c r="AD1830" s="179" t="str">
        <f t="shared" si="3009"/>
        <v>AD$17</v>
      </c>
      <c r="AE1830" s="179" t="str">
        <f t="shared" si="3009"/>
        <v>AE$17</v>
      </c>
      <c r="AF1830" s="179" t="str">
        <f t="shared" si="3009"/>
        <v>AF$17</v>
      </c>
      <c r="AG1830" s="179" t="str">
        <f t="shared" si="3009"/>
        <v>AG$17</v>
      </c>
      <c r="AH1830" s="179" t="str">
        <f t="shared" si="3009"/>
        <v>AH$17</v>
      </c>
      <c r="AI1830" s="179" t="str">
        <f t="shared" si="3009"/>
        <v>AI$17</v>
      </c>
      <c r="AJ1830" s="179" t="str">
        <f t="shared" si="3009"/>
        <v>AJ$17</v>
      </c>
      <c r="AK1830" s="179" t="str">
        <f t="shared" si="3009"/>
        <v>AK$17</v>
      </c>
      <c r="AL1830" s="179" t="str">
        <f t="shared" si="3009"/>
        <v>AL$17</v>
      </c>
      <c r="AM1830" s="179" t="str">
        <f t="shared" si="3009"/>
        <v>AM$17</v>
      </c>
      <c r="AN1830" s="179" t="str">
        <f t="shared" si="3009"/>
        <v>AN$17</v>
      </c>
      <c r="AO1830" s="179" t="str">
        <f t="shared" si="3009"/>
        <v>AO$17</v>
      </c>
      <c r="AP1830" s="179" t="str">
        <f t="shared" si="3009"/>
        <v>AP$17</v>
      </c>
      <c r="AQ1830" s="179" t="str">
        <f t="shared" si="3009"/>
        <v>AQ$17</v>
      </c>
      <c r="AR1830" s="179" t="str">
        <f t="shared" si="3009"/>
        <v>AR$17</v>
      </c>
      <c r="AS1830" s="179" t="str">
        <f t="shared" si="3009"/>
        <v>AS$17</v>
      </c>
      <c r="AT1830" s="179" t="str">
        <f t="shared" si="3009"/>
        <v>AT$17</v>
      </c>
      <c r="AU1830" s="179" t="str">
        <f t="shared" si="3009"/>
        <v>AU$17</v>
      </c>
      <c r="AV1830" s="179" t="str">
        <f t="shared" si="3009"/>
        <v>AV$17</v>
      </c>
      <c r="AW1830" s="179" t="str">
        <f t="shared" si="3009"/>
        <v>AW$17</v>
      </c>
      <c r="AX1830" s="179" t="str">
        <f t="shared" si="3009"/>
        <v>AX$17</v>
      </c>
      <c r="AY1830" s="179" t="str">
        <f t="shared" ref="AY1830:CD1839" si="3010">AY1807</f>
        <v>AY$17</v>
      </c>
      <c r="AZ1830" s="179" t="str">
        <f t="shared" si="3010"/>
        <v>AZ$17</v>
      </c>
      <c r="BA1830" s="179" t="str">
        <f t="shared" si="3010"/>
        <v>BA$17</v>
      </c>
      <c r="BB1830" s="179" t="str">
        <f t="shared" si="3010"/>
        <v>BB$17</v>
      </c>
      <c r="BC1830" s="179" t="str">
        <f t="shared" si="3010"/>
        <v>BC$17</v>
      </c>
      <c r="BD1830" s="179" t="str">
        <f t="shared" si="3010"/>
        <v>BD$17</v>
      </c>
      <c r="BE1830" s="179" t="str">
        <f t="shared" si="3010"/>
        <v>BE$17</v>
      </c>
      <c r="BF1830" s="179" t="str">
        <f t="shared" si="3010"/>
        <v>BF$17</v>
      </c>
      <c r="BG1830" s="179" t="str">
        <f t="shared" si="3010"/>
        <v>BG$17</v>
      </c>
      <c r="BH1830" s="179" t="str">
        <f t="shared" si="3010"/>
        <v>BH$17</v>
      </c>
      <c r="BI1830" s="179" t="str">
        <f t="shared" si="3010"/>
        <v>BI$17</v>
      </c>
      <c r="BJ1830" s="179" t="str">
        <f t="shared" si="3010"/>
        <v>BJ$17</v>
      </c>
      <c r="BK1830" s="179" t="str">
        <f t="shared" si="3010"/>
        <v>BK$17</v>
      </c>
      <c r="BL1830" s="179" t="str">
        <f t="shared" si="3010"/>
        <v>BL$17</v>
      </c>
      <c r="BM1830" s="179" t="str">
        <f t="shared" si="3010"/>
        <v>BM$17</v>
      </c>
      <c r="BN1830" s="179" t="str">
        <f t="shared" si="3010"/>
        <v>BN$17</v>
      </c>
      <c r="BO1830" s="179" t="str">
        <f t="shared" si="3010"/>
        <v>BO$17</v>
      </c>
      <c r="BP1830" s="179" t="str">
        <f t="shared" si="3010"/>
        <v>BP$17</v>
      </c>
      <c r="BQ1830" s="179" t="str">
        <f t="shared" si="3010"/>
        <v>BQ$17</v>
      </c>
      <c r="BR1830" s="179" t="str">
        <f t="shared" si="3010"/>
        <v>BR$17</v>
      </c>
      <c r="BS1830" s="179" t="str">
        <f t="shared" si="3010"/>
        <v>BS$17</v>
      </c>
      <c r="BT1830" s="179" t="str">
        <f t="shared" si="3010"/>
        <v>BT$17</v>
      </c>
      <c r="BU1830" s="179" t="str">
        <f t="shared" si="3010"/>
        <v>BU$17</v>
      </c>
      <c r="BV1830" s="179" t="str">
        <f t="shared" si="3010"/>
        <v>BV$17</v>
      </c>
      <c r="BW1830" s="179" t="str">
        <f t="shared" si="3010"/>
        <v>BW$17</v>
      </c>
      <c r="BX1830" s="179" t="str">
        <f t="shared" si="3010"/>
        <v>BX$17</v>
      </c>
      <c r="BY1830" s="179" t="str">
        <f t="shared" si="3010"/>
        <v>BY$17</v>
      </c>
      <c r="BZ1830" s="179" t="str">
        <f t="shared" si="3010"/>
        <v>BZ$17</v>
      </c>
      <c r="CA1830" s="179" t="str">
        <f t="shared" si="3010"/>
        <v>CA$17</v>
      </c>
      <c r="CB1830" s="179" t="str">
        <f t="shared" si="3010"/>
        <v>CB$17</v>
      </c>
      <c r="CC1830" s="179" t="str">
        <f t="shared" si="3010"/>
        <v>CC$17</v>
      </c>
      <c r="CD1830" s="179" t="str">
        <f t="shared" si="3010"/>
        <v>CD$17</v>
      </c>
      <c r="CE1830" s="179" t="str">
        <f t="shared" ref="CE1830:CL1839" si="3011">CE1807</f>
        <v>CE$17</v>
      </c>
      <c r="CF1830" s="179" t="str">
        <f t="shared" si="3011"/>
        <v>CF$17</v>
      </c>
      <c r="CG1830" s="179" t="str">
        <f t="shared" si="3011"/>
        <v>CG$17</v>
      </c>
      <c r="CH1830" s="179" t="str">
        <f t="shared" si="3011"/>
        <v>CH$17</v>
      </c>
      <c r="CI1830" s="179" t="str">
        <f t="shared" si="3011"/>
        <v>CI$17</v>
      </c>
      <c r="CJ1830" s="179" t="str">
        <f t="shared" si="3011"/>
        <v>CJ$17</v>
      </c>
      <c r="CK1830" s="179" t="str">
        <f t="shared" si="3011"/>
        <v>CK$17</v>
      </c>
      <c r="CL1830" s="179" t="str">
        <f t="shared" si="3011"/>
        <v>CL$17</v>
      </c>
      <c r="CN1830" s="60"/>
      <c r="CO1830" s="179" t="str">
        <f t="shared" ref="CO1830:DL1839" si="3012">CO1807</f>
        <v>CO$17</v>
      </c>
      <c r="CP1830" s="179" t="str">
        <f t="shared" si="3012"/>
        <v>CP$17</v>
      </c>
      <c r="CQ1830" s="179" t="str">
        <f t="shared" si="3012"/>
        <v>CQ$17</v>
      </c>
      <c r="CR1830" s="179" t="str">
        <f t="shared" si="3012"/>
        <v>CR$17</v>
      </c>
      <c r="CS1830" s="179" t="str">
        <f t="shared" si="3012"/>
        <v>CS$17</v>
      </c>
      <c r="CT1830" s="179" t="str">
        <f t="shared" si="3012"/>
        <v>CT$17</v>
      </c>
      <c r="CU1830" s="179" t="str">
        <f t="shared" si="3012"/>
        <v>CU$17</v>
      </c>
      <c r="CV1830" s="179" t="str">
        <f t="shared" si="3012"/>
        <v>CV$17</v>
      </c>
      <c r="CW1830" s="179" t="str">
        <f t="shared" si="3012"/>
        <v>CW$17</v>
      </c>
      <c r="CX1830" s="179" t="str">
        <f t="shared" si="3012"/>
        <v>CX$17</v>
      </c>
      <c r="CY1830" s="179" t="str">
        <f t="shared" si="3012"/>
        <v>CY$17</v>
      </c>
      <c r="CZ1830" s="179" t="str">
        <f t="shared" si="3012"/>
        <v>CZ$17</v>
      </c>
      <c r="DA1830" s="179" t="str">
        <f t="shared" si="3012"/>
        <v>DA$17</v>
      </c>
      <c r="DB1830" s="179" t="str">
        <f t="shared" si="3012"/>
        <v>DB$17</v>
      </c>
      <c r="DC1830" s="179" t="str">
        <f t="shared" si="3012"/>
        <v>DC$17</v>
      </c>
      <c r="DD1830" s="179" t="str">
        <f t="shared" si="3012"/>
        <v>DD$17</v>
      </c>
      <c r="DE1830" s="179" t="str">
        <f t="shared" si="3012"/>
        <v>DE$17</v>
      </c>
      <c r="DF1830" s="179" t="str">
        <f t="shared" si="3012"/>
        <v>DF$17</v>
      </c>
      <c r="DG1830" s="179" t="str">
        <f t="shared" si="3012"/>
        <v>DG$17</v>
      </c>
      <c r="DH1830" s="179" t="str">
        <f t="shared" si="3012"/>
        <v>DH$17</v>
      </c>
      <c r="DI1830" s="179" t="str">
        <f t="shared" si="3012"/>
        <v>DI$17</v>
      </c>
      <c r="DJ1830" s="179" t="str">
        <f t="shared" si="3012"/>
        <v>DJ$17</v>
      </c>
      <c r="DK1830" s="179" t="str">
        <f t="shared" si="3012"/>
        <v>DK$17</v>
      </c>
      <c r="DL1830" s="179" t="str">
        <f t="shared" si="3012"/>
        <v>DL$17</v>
      </c>
    </row>
    <row r="1831" spans="1:116" x14ac:dyDescent="0.4">
      <c r="B1831" t="s">
        <v>332</v>
      </c>
      <c r="D1831" t="s">
        <v>427</v>
      </c>
      <c r="E1831" s="8" t="str">
        <f t="shared" si="2988"/>
        <v>1831 DTERMY-F</v>
      </c>
      <c r="G1831" s="191" t="str">
        <f>G1812</f>
        <v>Rolling fixed term debt - multiple borrowings w/ annual control:</v>
      </c>
      <c r="H1831" s="12"/>
      <c r="I1831" s="60"/>
      <c r="J1831" s="60"/>
      <c r="K1831" s="15"/>
      <c r="L1831" s="15"/>
      <c r="M1831" s="15"/>
      <c r="N1831" s="15"/>
      <c r="O1831" s="15"/>
      <c r="P1831" s="15"/>
      <c r="R1831" s="15"/>
      <c r="S1831" s="179">
        <f t="shared" ref="S1831:AX1840" si="3013">S1808</f>
        <v>0</v>
      </c>
      <c r="T1831" s="179">
        <f t="shared" si="3013"/>
        <v>0</v>
      </c>
      <c r="U1831" s="179">
        <f t="shared" si="3013"/>
        <v>0</v>
      </c>
      <c r="V1831" s="179">
        <f t="shared" si="3013"/>
        <v>0</v>
      </c>
      <c r="W1831" s="179">
        <f t="shared" si="3013"/>
        <v>0</v>
      </c>
      <c r="X1831" s="179">
        <f t="shared" si="3013"/>
        <v>0</v>
      </c>
      <c r="Y1831" s="179">
        <f t="shared" si="3013"/>
        <v>0</v>
      </c>
      <c r="Z1831" s="179">
        <f t="shared" si="3013"/>
        <v>0</v>
      </c>
      <c r="AA1831" s="179">
        <f t="shared" si="3013"/>
        <v>0</v>
      </c>
      <c r="AB1831" s="179">
        <f t="shared" si="3013"/>
        <v>0</v>
      </c>
      <c r="AC1831" s="179">
        <f t="shared" si="3013"/>
        <v>0</v>
      </c>
      <c r="AD1831" s="179">
        <f t="shared" si="3013"/>
        <v>0</v>
      </c>
      <c r="AE1831" s="179">
        <f t="shared" si="3013"/>
        <v>0</v>
      </c>
      <c r="AF1831" s="179">
        <f t="shared" si="3013"/>
        <v>0</v>
      </c>
      <c r="AG1831" s="179">
        <f t="shared" si="3013"/>
        <v>0</v>
      </c>
      <c r="AH1831" s="179">
        <f t="shared" si="3013"/>
        <v>0</v>
      </c>
      <c r="AI1831" s="179">
        <f t="shared" si="3013"/>
        <v>0</v>
      </c>
      <c r="AJ1831" s="179">
        <f t="shared" si="3013"/>
        <v>0</v>
      </c>
      <c r="AK1831" s="179">
        <f t="shared" si="3013"/>
        <v>0</v>
      </c>
      <c r="AL1831" s="179">
        <f t="shared" si="3013"/>
        <v>0</v>
      </c>
      <c r="AM1831" s="179">
        <f t="shared" si="3013"/>
        <v>0</v>
      </c>
      <c r="AN1831" s="179">
        <f t="shared" si="3013"/>
        <v>0</v>
      </c>
      <c r="AO1831" s="179">
        <f t="shared" si="3013"/>
        <v>0</v>
      </c>
      <c r="AP1831" s="179">
        <f t="shared" si="3013"/>
        <v>0</v>
      </c>
      <c r="AQ1831" s="179">
        <f t="shared" si="3013"/>
        <v>0</v>
      </c>
      <c r="AR1831" s="179">
        <f t="shared" si="3013"/>
        <v>0</v>
      </c>
      <c r="AS1831" s="179">
        <f t="shared" si="3013"/>
        <v>0</v>
      </c>
      <c r="AT1831" s="179">
        <f t="shared" si="3013"/>
        <v>0</v>
      </c>
      <c r="AU1831" s="179">
        <f t="shared" si="3013"/>
        <v>0</v>
      </c>
      <c r="AV1831" s="179">
        <f t="shared" si="3013"/>
        <v>0</v>
      </c>
      <c r="AW1831" s="179">
        <f t="shared" si="3013"/>
        <v>0</v>
      </c>
      <c r="AX1831" s="179">
        <f t="shared" si="3013"/>
        <v>0</v>
      </c>
      <c r="AY1831" s="179">
        <f t="shared" ref="AY1831:CD1840" si="3014">AY1808</f>
        <v>0</v>
      </c>
      <c r="AZ1831" s="179">
        <f t="shared" si="3014"/>
        <v>0</v>
      </c>
      <c r="BA1831" s="179">
        <f t="shared" si="3014"/>
        <v>0</v>
      </c>
      <c r="BB1831" s="179">
        <f t="shared" si="3014"/>
        <v>0</v>
      </c>
      <c r="BC1831" s="179">
        <f t="shared" si="3014"/>
        <v>0</v>
      </c>
      <c r="BD1831" s="179">
        <f t="shared" si="3014"/>
        <v>0</v>
      </c>
      <c r="BE1831" s="179">
        <f t="shared" si="3014"/>
        <v>0</v>
      </c>
      <c r="BF1831" s="179">
        <f t="shared" si="3014"/>
        <v>0</v>
      </c>
      <c r="BG1831" s="179">
        <f t="shared" si="3014"/>
        <v>0</v>
      </c>
      <c r="BH1831" s="179">
        <f t="shared" si="3014"/>
        <v>0</v>
      </c>
      <c r="BI1831" s="179">
        <f t="shared" si="3014"/>
        <v>0</v>
      </c>
      <c r="BJ1831" s="179">
        <f t="shared" si="3014"/>
        <v>0</v>
      </c>
      <c r="BK1831" s="179">
        <f t="shared" si="3014"/>
        <v>0</v>
      </c>
      <c r="BL1831" s="179">
        <f t="shared" si="3014"/>
        <v>0</v>
      </c>
      <c r="BM1831" s="179">
        <f t="shared" si="3014"/>
        <v>0</v>
      </c>
      <c r="BN1831" s="179">
        <f t="shared" si="3014"/>
        <v>0</v>
      </c>
      <c r="BO1831" s="179">
        <f t="shared" si="3014"/>
        <v>0</v>
      </c>
      <c r="BP1831" s="179">
        <f t="shared" si="3014"/>
        <v>0</v>
      </c>
      <c r="BQ1831" s="179">
        <f t="shared" si="3014"/>
        <v>0</v>
      </c>
      <c r="BR1831" s="179">
        <f t="shared" si="3014"/>
        <v>0</v>
      </c>
      <c r="BS1831" s="179">
        <f t="shared" si="3014"/>
        <v>0</v>
      </c>
      <c r="BT1831" s="179">
        <f t="shared" si="3014"/>
        <v>0</v>
      </c>
      <c r="BU1831" s="179">
        <f t="shared" si="3014"/>
        <v>0</v>
      </c>
      <c r="BV1831" s="179">
        <f t="shared" si="3014"/>
        <v>0</v>
      </c>
      <c r="BW1831" s="179">
        <f t="shared" si="3014"/>
        <v>0</v>
      </c>
      <c r="BX1831" s="179">
        <f t="shared" si="3014"/>
        <v>0</v>
      </c>
      <c r="BY1831" s="179">
        <f t="shared" si="3014"/>
        <v>0</v>
      </c>
      <c r="BZ1831" s="179">
        <f t="shared" si="3014"/>
        <v>0</v>
      </c>
      <c r="CA1831" s="179">
        <f t="shared" si="3014"/>
        <v>0</v>
      </c>
      <c r="CB1831" s="179">
        <f t="shared" si="3014"/>
        <v>0</v>
      </c>
      <c r="CC1831" s="179">
        <f t="shared" si="3014"/>
        <v>0</v>
      </c>
      <c r="CD1831" s="179">
        <f t="shared" si="3014"/>
        <v>0</v>
      </c>
      <c r="CE1831" s="179">
        <f t="shared" ref="CE1831:CL1840" si="3015">CE1808</f>
        <v>0</v>
      </c>
      <c r="CF1831" s="179">
        <f t="shared" si="3015"/>
        <v>0</v>
      </c>
      <c r="CG1831" s="179">
        <f t="shared" si="3015"/>
        <v>0</v>
      </c>
      <c r="CH1831" s="179">
        <f t="shared" si="3015"/>
        <v>0</v>
      </c>
      <c r="CI1831" s="179">
        <f t="shared" si="3015"/>
        <v>0</v>
      </c>
      <c r="CJ1831" s="179">
        <f t="shared" si="3015"/>
        <v>0</v>
      </c>
      <c r="CK1831" s="179">
        <f t="shared" si="3015"/>
        <v>0</v>
      </c>
      <c r="CL1831" s="179">
        <f t="shared" si="3015"/>
        <v>0</v>
      </c>
      <c r="CN1831" s="60"/>
      <c r="CO1831" s="179">
        <f t="shared" ref="CO1831:DL1840" si="3016">CO1808</f>
        <v>0</v>
      </c>
      <c r="CP1831" s="179">
        <f t="shared" si="3016"/>
        <v>0</v>
      </c>
      <c r="CQ1831" s="179">
        <f t="shared" si="3016"/>
        <v>0</v>
      </c>
      <c r="CR1831" s="179">
        <f t="shared" si="3016"/>
        <v>0</v>
      </c>
      <c r="CS1831" s="179">
        <f t="shared" si="3016"/>
        <v>0</v>
      </c>
      <c r="CT1831" s="179">
        <f t="shared" si="3016"/>
        <v>0</v>
      </c>
      <c r="CU1831" s="179">
        <f t="shared" si="3016"/>
        <v>0</v>
      </c>
      <c r="CV1831" s="179">
        <f t="shared" si="3016"/>
        <v>0</v>
      </c>
      <c r="CW1831" s="179">
        <f t="shared" si="3016"/>
        <v>0</v>
      </c>
      <c r="CX1831" s="179">
        <f t="shared" si="3016"/>
        <v>0</v>
      </c>
      <c r="CY1831" s="179">
        <f t="shared" si="3016"/>
        <v>0</v>
      </c>
      <c r="CZ1831" s="179">
        <f t="shared" si="3016"/>
        <v>0</v>
      </c>
      <c r="DA1831" s="179">
        <f t="shared" si="3016"/>
        <v>0</v>
      </c>
      <c r="DB1831" s="179">
        <f t="shared" si="3016"/>
        <v>0</v>
      </c>
      <c r="DC1831" s="179">
        <f t="shared" si="3016"/>
        <v>0</v>
      </c>
      <c r="DD1831" s="179">
        <f t="shared" si="3016"/>
        <v>0</v>
      </c>
      <c r="DE1831" s="179">
        <f t="shared" si="3016"/>
        <v>0</v>
      </c>
      <c r="DF1831" s="179">
        <f t="shared" si="3016"/>
        <v>0</v>
      </c>
      <c r="DG1831" s="179">
        <f t="shared" si="3016"/>
        <v>0</v>
      </c>
      <c r="DH1831" s="179">
        <f t="shared" si="3016"/>
        <v>0</v>
      </c>
      <c r="DI1831" s="179">
        <f t="shared" si="3016"/>
        <v>0</v>
      </c>
      <c r="DJ1831" s="179">
        <f t="shared" si="3016"/>
        <v>0</v>
      </c>
      <c r="DK1831" s="179">
        <f t="shared" si="3016"/>
        <v>0</v>
      </c>
      <c r="DL1831" s="179">
        <f t="shared" si="3016"/>
        <v>0</v>
      </c>
    </row>
    <row r="1832" spans="1:116" x14ac:dyDescent="0.4">
      <c r="B1832" t="s">
        <v>332</v>
      </c>
      <c r="D1832" t="s">
        <v>427</v>
      </c>
      <c r="E1832" s="8" t="str">
        <f t="shared" si="2988"/>
        <v>1832 DTERMY-F</v>
      </c>
      <c r="G1832" s="241" t="str">
        <f>IFERROR(SUBSTITUTE(TRIM(MID(G1812, SEARCH("-", G1812) + 1, LEN(G1812))),":",""),"no unit")</f>
        <v>multiple borrowings w/ annual control</v>
      </c>
      <c r="H1832" s="12"/>
      <c r="I1832" s="60"/>
      <c r="J1832" s="60"/>
      <c r="K1832" s="15"/>
      <c r="L1832" s="15"/>
      <c r="M1832" s="15"/>
      <c r="N1832" s="15"/>
      <c r="O1832" s="15"/>
      <c r="P1832" s="15"/>
      <c r="R1832" s="15"/>
      <c r="S1832" s="179"/>
      <c r="T1832" s="179"/>
      <c r="U1832" s="179"/>
      <c r="V1832" s="179"/>
      <c r="W1832" s="179"/>
      <c r="X1832" s="179"/>
      <c r="Y1832" s="179"/>
      <c r="Z1832" s="179"/>
      <c r="AA1832" s="179"/>
      <c r="AB1832" s="179"/>
      <c r="AC1832" s="179"/>
      <c r="AD1832" s="179"/>
      <c r="AE1832" s="179"/>
      <c r="AF1832" s="179"/>
      <c r="AG1832" s="179"/>
      <c r="AH1832" s="179"/>
      <c r="AI1832" s="179"/>
      <c r="AJ1832" s="179"/>
      <c r="AK1832" s="179"/>
      <c r="AL1832" s="179"/>
      <c r="AM1832" s="179"/>
      <c r="AN1832" s="179"/>
      <c r="AO1832" s="179"/>
      <c r="AP1832" s="179"/>
      <c r="AQ1832" s="179"/>
      <c r="AR1832" s="179"/>
      <c r="AS1832" s="179"/>
      <c r="AT1832" s="179"/>
      <c r="AU1832" s="179"/>
      <c r="AV1832" s="179"/>
      <c r="AW1832" s="179"/>
      <c r="AX1832" s="179"/>
      <c r="AY1832" s="179"/>
      <c r="AZ1832" s="179"/>
      <c r="BA1832" s="179"/>
      <c r="BB1832" s="179"/>
      <c r="BC1832" s="179"/>
      <c r="BD1832" s="179"/>
      <c r="BE1832" s="179"/>
      <c r="BF1832" s="179"/>
      <c r="BG1832" s="179"/>
      <c r="BH1832" s="179"/>
      <c r="BI1832" s="179"/>
      <c r="BJ1832" s="179"/>
      <c r="BK1832" s="179"/>
      <c r="BL1832" s="179"/>
      <c r="BM1832" s="179"/>
      <c r="BN1832" s="179"/>
      <c r="BO1832" s="179"/>
      <c r="BP1832" s="179"/>
      <c r="BQ1832" s="179"/>
      <c r="BR1832" s="179"/>
      <c r="BS1832" s="179"/>
      <c r="BT1832" s="179"/>
      <c r="BU1832" s="179"/>
      <c r="BV1832" s="179"/>
      <c r="BW1832" s="179"/>
      <c r="BX1832" s="179"/>
      <c r="BY1832" s="179"/>
      <c r="BZ1832" s="179"/>
      <c r="CA1832" s="179"/>
      <c r="CB1832" s="179"/>
      <c r="CC1832" s="179"/>
      <c r="CD1832" s="179"/>
      <c r="CE1832" s="179"/>
      <c r="CF1832" s="179"/>
      <c r="CG1832" s="179"/>
      <c r="CH1832" s="179"/>
      <c r="CI1832" s="179"/>
      <c r="CJ1832" s="179"/>
      <c r="CK1832" s="179"/>
      <c r="CL1832" s="179"/>
      <c r="CN1832" s="60"/>
      <c r="CO1832" s="179"/>
      <c r="CP1832" s="179"/>
      <c r="CQ1832" s="179"/>
      <c r="CR1832" s="179"/>
      <c r="CS1832" s="179"/>
      <c r="CT1832" s="179"/>
      <c r="CU1832" s="179"/>
      <c r="CV1832" s="179"/>
      <c r="CW1832" s="179"/>
      <c r="CX1832" s="179"/>
      <c r="CY1832" s="179"/>
      <c r="CZ1832" s="179"/>
      <c r="DA1832" s="179"/>
      <c r="DB1832" s="179"/>
      <c r="DC1832" s="179"/>
      <c r="DD1832" s="179"/>
      <c r="DE1832" s="179"/>
      <c r="DF1832" s="179"/>
      <c r="DG1832" s="179"/>
      <c r="DH1832" s="179"/>
      <c r="DI1832" s="179"/>
      <c r="DJ1832" s="179"/>
      <c r="DK1832" s="179"/>
      <c r="DL1832" s="179"/>
    </row>
    <row r="1833" spans="1:116" x14ac:dyDescent="0.4">
      <c r="A1833" s="3"/>
      <c r="B1833" t="s">
        <v>332</v>
      </c>
      <c r="D1833" t="s">
        <v>427</v>
      </c>
      <c r="E1833" s="8" t="str">
        <f t="shared" si="2988"/>
        <v>1833 DTERMY-F</v>
      </c>
      <c r="G1833" s="191" t="str">
        <f>G1810</f>
        <v>Secondary revenue driver</v>
      </c>
      <c r="H1833" s="90"/>
      <c r="I1833" s="213"/>
      <c r="J1833" s="213"/>
      <c r="K1833" s="214"/>
      <c r="L1833" s="214"/>
      <c r="M1833" s="214"/>
      <c r="N1833" s="214"/>
      <c r="O1833" s="214"/>
      <c r="P1833" s="214"/>
      <c r="R1833" s="214"/>
      <c r="S1833" s="4" t="str">
        <f t="shared" ref="S1833:AX1842" si="3017">ADDRESS(ROW(S1823),COLUMN(S1823),2)</f>
        <v>S$1823</v>
      </c>
      <c r="T1833" s="4" t="str">
        <f t="shared" si="3017"/>
        <v>T$1823</v>
      </c>
      <c r="U1833" s="4" t="str">
        <f t="shared" si="3017"/>
        <v>U$1823</v>
      </c>
      <c r="V1833" s="4" t="str">
        <f t="shared" si="3017"/>
        <v>V$1823</v>
      </c>
      <c r="W1833" s="4" t="str">
        <f t="shared" si="3017"/>
        <v>W$1823</v>
      </c>
      <c r="X1833" s="4" t="str">
        <f t="shared" si="3017"/>
        <v>X$1823</v>
      </c>
      <c r="Y1833" s="4" t="str">
        <f t="shared" si="3017"/>
        <v>Y$1823</v>
      </c>
      <c r="Z1833" s="4" t="str">
        <f t="shared" si="3017"/>
        <v>Z$1823</v>
      </c>
      <c r="AA1833" s="4" t="str">
        <f t="shared" si="3017"/>
        <v>AA$1823</v>
      </c>
      <c r="AB1833" s="4" t="str">
        <f t="shared" si="3017"/>
        <v>AB$1823</v>
      </c>
      <c r="AC1833" s="4" t="str">
        <f t="shared" si="3017"/>
        <v>AC$1823</v>
      </c>
      <c r="AD1833" s="4" t="str">
        <f t="shared" si="3017"/>
        <v>AD$1823</v>
      </c>
      <c r="AE1833" s="4" t="str">
        <f t="shared" si="3017"/>
        <v>AE$1823</v>
      </c>
      <c r="AF1833" s="4" t="str">
        <f t="shared" si="3017"/>
        <v>AF$1823</v>
      </c>
      <c r="AG1833" s="4" t="str">
        <f t="shared" si="3017"/>
        <v>AG$1823</v>
      </c>
      <c r="AH1833" s="4" t="str">
        <f t="shared" si="3017"/>
        <v>AH$1823</v>
      </c>
      <c r="AI1833" s="4" t="str">
        <f t="shared" si="3017"/>
        <v>AI$1823</v>
      </c>
      <c r="AJ1833" s="4" t="str">
        <f t="shared" si="3017"/>
        <v>AJ$1823</v>
      </c>
      <c r="AK1833" s="4" t="str">
        <f t="shared" si="3017"/>
        <v>AK$1823</v>
      </c>
      <c r="AL1833" s="4" t="str">
        <f t="shared" si="3017"/>
        <v>AL$1823</v>
      </c>
      <c r="AM1833" s="4" t="str">
        <f t="shared" si="3017"/>
        <v>AM$1823</v>
      </c>
      <c r="AN1833" s="4" t="str">
        <f t="shared" si="3017"/>
        <v>AN$1823</v>
      </c>
      <c r="AO1833" s="4" t="str">
        <f t="shared" si="3017"/>
        <v>AO$1823</v>
      </c>
      <c r="AP1833" s="4" t="str">
        <f t="shared" si="3017"/>
        <v>AP$1823</v>
      </c>
      <c r="AQ1833" s="4" t="str">
        <f t="shared" si="3017"/>
        <v>AQ$1823</v>
      </c>
      <c r="AR1833" s="4" t="str">
        <f t="shared" si="3017"/>
        <v>AR$1823</v>
      </c>
      <c r="AS1833" s="4" t="str">
        <f t="shared" si="3017"/>
        <v>AS$1823</v>
      </c>
      <c r="AT1833" s="4" t="str">
        <f t="shared" si="3017"/>
        <v>AT$1823</v>
      </c>
      <c r="AU1833" s="4" t="str">
        <f t="shared" si="3017"/>
        <v>AU$1823</v>
      </c>
      <c r="AV1833" s="4" t="str">
        <f t="shared" si="3017"/>
        <v>AV$1823</v>
      </c>
      <c r="AW1833" s="4" t="str">
        <f t="shared" si="3017"/>
        <v>AW$1823</v>
      </c>
      <c r="AX1833" s="4" t="str">
        <f t="shared" si="3017"/>
        <v>AX$1823</v>
      </c>
      <c r="AY1833" s="4" t="str">
        <f t="shared" ref="AY1833:CD1842" si="3018">ADDRESS(ROW(AY1823),COLUMN(AY1823),2)</f>
        <v>AY$1823</v>
      </c>
      <c r="AZ1833" s="4" t="str">
        <f t="shared" si="3018"/>
        <v>AZ$1823</v>
      </c>
      <c r="BA1833" s="4" t="str">
        <f t="shared" si="3018"/>
        <v>BA$1823</v>
      </c>
      <c r="BB1833" s="4" t="str">
        <f t="shared" si="3018"/>
        <v>BB$1823</v>
      </c>
      <c r="BC1833" s="4" t="str">
        <f t="shared" si="3018"/>
        <v>BC$1823</v>
      </c>
      <c r="BD1833" s="4" t="str">
        <f t="shared" si="3018"/>
        <v>BD$1823</v>
      </c>
      <c r="BE1833" s="4" t="str">
        <f t="shared" si="3018"/>
        <v>BE$1823</v>
      </c>
      <c r="BF1833" s="4" t="str">
        <f t="shared" si="3018"/>
        <v>BF$1823</v>
      </c>
      <c r="BG1833" s="4" t="str">
        <f t="shared" si="3018"/>
        <v>BG$1823</v>
      </c>
      <c r="BH1833" s="4" t="str">
        <f t="shared" si="3018"/>
        <v>BH$1823</v>
      </c>
      <c r="BI1833" s="4" t="str">
        <f t="shared" si="3018"/>
        <v>BI$1823</v>
      </c>
      <c r="BJ1833" s="4" t="str">
        <f t="shared" si="3018"/>
        <v>BJ$1823</v>
      </c>
      <c r="BK1833" s="4" t="str">
        <f t="shared" si="3018"/>
        <v>BK$1823</v>
      </c>
      <c r="BL1833" s="4" t="str">
        <f t="shared" si="3018"/>
        <v>BL$1823</v>
      </c>
      <c r="BM1833" s="4" t="str">
        <f t="shared" si="3018"/>
        <v>BM$1823</v>
      </c>
      <c r="BN1833" s="4" t="str">
        <f t="shared" si="3018"/>
        <v>BN$1823</v>
      </c>
      <c r="BO1833" s="4" t="str">
        <f t="shared" si="3018"/>
        <v>BO$1823</v>
      </c>
      <c r="BP1833" s="4" t="str">
        <f t="shared" si="3018"/>
        <v>BP$1823</v>
      </c>
      <c r="BQ1833" s="4" t="str">
        <f t="shared" si="3018"/>
        <v>BQ$1823</v>
      </c>
      <c r="BR1833" s="4" t="str">
        <f t="shared" si="3018"/>
        <v>BR$1823</v>
      </c>
      <c r="BS1833" s="4" t="str">
        <f t="shared" si="3018"/>
        <v>BS$1823</v>
      </c>
      <c r="BT1833" s="4" t="str">
        <f t="shared" si="3018"/>
        <v>BT$1823</v>
      </c>
      <c r="BU1833" s="4" t="str">
        <f t="shared" si="3018"/>
        <v>BU$1823</v>
      </c>
      <c r="BV1833" s="4" t="str">
        <f t="shared" si="3018"/>
        <v>BV$1823</v>
      </c>
      <c r="BW1833" s="4" t="str">
        <f t="shared" si="3018"/>
        <v>BW$1823</v>
      </c>
      <c r="BX1833" s="4" t="str">
        <f t="shared" si="3018"/>
        <v>BX$1823</v>
      </c>
      <c r="BY1833" s="4" t="str">
        <f t="shared" si="3018"/>
        <v>BY$1823</v>
      </c>
      <c r="BZ1833" s="4" t="str">
        <f t="shared" si="3018"/>
        <v>BZ$1823</v>
      </c>
      <c r="CA1833" s="4" t="str">
        <f t="shared" si="3018"/>
        <v>CA$1823</v>
      </c>
      <c r="CB1833" s="4" t="str">
        <f t="shared" si="3018"/>
        <v>CB$1823</v>
      </c>
      <c r="CC1833" s="4" t="str">
        <f t="shared" si="3018"/>
        <v>CC$1823</v>
      </c>
      <c r="CD1833" s="4" t="str">
        <f t="shared" si="3018"/>
        <v>CD$1823</v>
      </c>
      <c r="CE1833" s="4" t="str">
        <f t="shared" ref="CE1833:CL1842" si="3019">ADDRESS(ROW(CE1823),COLUMN(CE1823),2)</f>
        <v>CE$1823</v>
      </c>
      <c r="CF1833" s="4" t="str">
        <f t="shared" si="3019"/>
        <v>CF$1823</v>
      </c>
      <c r="CG1833" s="4" t="str">
        <f t="shared" si="3019"/>
        <v>CG$1823</v>
      </c>
      <c r="CH1833" s="4" t="str">
        <f t="shared" si="3019"/>
        <v>CH$1823</v>
      </c>
      <c r="CI1833" s="4" t="str">
        <f t="shared" si="3019"/>
        <v>CI$1823</v>
      </c>
      <c r="CJ1833" s="4" t="str">
        <f t="shared" si="3019"/>
        <v>CJ$1823</v>
      </c>
      <c r="CK1833" s="4" t="str">
        <f t="shared" si="3019"/>
        <v>CK$1823</v>
      </c>
      <c r="CL1833" s="4" t="str">
        <f t="shared" si="3019"/>
        <v>CL$1823</v>
      </c>
      <c r="CN1833" s="213"/>
      <c r="CO1833" s="4" t="str">
        <f t="shared" ref="CO1833:DL1842" si="3020">ADDRESS(ROW(CO1823),COLUMN(CO1823),2)</f>
        <v>CO$1823</v>
      </c>
      <c r="CP1833" s="4" t="str">
        <f t="shared" si="3020"/>
        <v>CP$1823</v>
      </c>
      <c r="CQ1833" s="4" t="str">
        <f t="shared" si="3020"/>
        <v>CQ$1823</v>
      </c>
      <c r="CR1833" s="4" t="str">
        <f t="shared" si="3020"/>
        <v>CR$1823</v>
      </c>
      <c r="CS1833" s="4" t="str">
        <f t="shared" si="3020"/>
        <v>CS$1823</v>
      </c>
      <c r="CT1833" s="4" t="str">
        <f t="shared" si="3020"/>
        <v>CT$1823</v>
      </c>
      <c r="CU1833" s="4" t="str">
        <f t="shared" si="3020"/>
        <v>CU$1823</v>
      </c>
      <c r="CV1833" s="4" t="str">
        <f t="shared" si="3020"/>
        <v>CV$1823</v>
      </c>
      <c r="CW1833" s="4" t="str">
        <f t="shared" si="3020"/>
        <v>CW$1823</v>
      </c>
      <c r="CX1833" s="4" t="str">
        <f t="shared" si="3020"/>
        <v>CX$1823</v>
      </c>
      <c r="CY1833" s="4" t="str">
        <f t="shared" si="3020"/>
        <v>CY$1823</v>
      </c>
      <c r="CZ1833" s="4" t="str">
        <f t="shared" si="3020"/>
        <v>CZ$1823</v>
      </c>
      <c r="DA1833" s="4" t="str">
        <f t="shared" si="3020"/>
        <v>DA$1823</v>
      </c>
      <c r="DB1833" s="4" t="str">
        <f t="shared" si="3020"/>
        <v>DB$1823</v>
      </c>
      <c r="DC1833" s="4" t="str">
        <f t="shared" si="3020"/>
        <v>DC$1823</v>
      </c>
      <c r="DD1833" s="4" t="str">
        <f t="shared" si="3020"/>
        <v>DD$1823</v>
      </c>
      <c r="DE1833" s="4" t="str">
        <f t="shared" si="3020"/>
        <v>DE$1823</v>
      </c>
      <c r="DF1833" s="4" t="str">
        <f t="shared" si="3020"/>
        <v>DF$1823</v>
      </c>
      <c r="DG1833" s="4" t="str">
        <f t="shared" si="3020"/>
        <v>DG$1823</v>
      </c>
      <c r="DH1833" s="4" t="str">
        <f t="shared" si="3020"/>
        <v>DH$1823</v>
      </c>
      <c r="DI1833" s="4" t="str">
        <f t="shared" si="3020"/>
        <v>DI$1823</v>
      </c>
      <c r="DJ1833" s="4" t="str">
        <f t="shared" si="3020"/>
        <v>DJ$1823</v>
      </c>
      <c r="DK1833" s="4" t="str">
        <f t="shared" si="3020"/>
        <v>DK$1823</v>
      </c>
      <c r="DL1833" s="4" t="str">
        <f t="shared" si="3020"/>
        <v>DL$1823</v>
      </c>
    </row>
    <row r="1834" spans="1:116" x14ac:dyDescent="0.4">
      <c r="B1834" t="s">
        <v>332</v>
      </c>
      <c r="D1834" t="s">
        <v>427</v>
      </c>
      <c r="E1834" s="8" t="str">
        <f t="shared" si="2988"/>
        <v>1834 DTERMY-F</v>
      </c>
      <c r="G1834" s="136" t="str">
        <f>G1811</f>
        <v>Secondary volume driver</v>
      </c>
      <c r="H1834" s="12"/>
      <c r="I1834" s="60"/>
      <c r="J1834" s="60"/>
      <c r="K1834" s="15"/>
      <c r="L1834" s="15"/>
      <c r="M1834" s="15"/>
      <c r="N1834" s="15"/>
      <c r="O1834" s="15"/>
      <c r="P1834" s="15"/>
      <c r="R1834" s="15"/>
      <c r="S1834" s="179" t="str">
        <f t="shared" ref="S1834:AX1843" si="3021">S1811</f>
        <v>S$19</v>
      </c>
      <c r="T1834" s="179" t="str">
        <f t="shared" si="3021"/>
        <v>T$19</v>
      </c>
      <c r="U1834" s="179" t="str">
        <f t="shared" si="3021"/>
        <v>U$19</v>
      </c>
      <c r="V1834" s="179" t="str">
        <f t="shared" si="3021"/>
        <v>V$19</v>
      </c>
      <c r="W1834" s="179" t="str">
        <f t="shared" si="3021"/>
        <v>W$19</v>
      </c>
      <c r="X1834" s="179" t="str">
        <f t="shared" si="3021"/>
        <v>X$19</v>
      </c>
      <c r="Y1834" s="179" t="str">
        <f t="shared" si="3021"/>
        <v>Y$19</v>
      </c>
      <c r="Z1834" s="179" t="str">
        <f t="shared" si="3021"/>
        <v>Z$19</v>
      </c>
      <c r="AA1834" s="179" t="str">
        <f t="shared" si="3021"/>
        <v>AA$19</v>
      </c>
      <c r="AB1834" s="179" t="str">
        <f t="shared" si="3021"/>
        <v>AB$19</v>
      </c>
      <c r="AC1834" s="179" t="str">
        <f t="shared" si="3021"/>
        <v>AC$19</v>
      </c>
      <c r="AD1834" s="179" t="str">
        <f t="shared" si="3021"/>
        <v>AD$19</v>
      </c>
      <c r="AE1834" s="179" t="str">
        <f t="shared" si="3021"/>
        <v>AE$19</v>
      </c>
      <c r="AF1834" s="179" t="str">
        <f t="shared" si="3021"/>
        <v>AF$19</v>
      </c>
      <c r="AG1834" s="179" t="str">
        <f t="shared" si="3021"/>
        <v>AG$19</v>
      </c>
      <c r="AH1834" s="179" t="str">
        <f t="shared" si="3021"/>
        <v>AH$19</v>
      </c>
      <c r="AI1834" s="179" t="str">
        <f t="shared" si="3021"/>
        <v>AI$19</v>
      </c>
      <c r="AJ1834" s="179" t="str">
        <f t="shared" si="3021"/>
        <v>AJ$19</v>
      </c>
      <c r="AK1834" s="179" t="str">
        <f t="shared" si="3021"/>
        <v>AK$19</v>
      </c>
      <c r="AL1834" s="179" t="str">
        <f t="shared" si="3021"/>
        <v>AL$19</v>
      </c>
      <c r="AM1834" s="179" t="str">
        <f t="shared" si="3021"/>
        <v>AM$19</v>
      </c>
      <c r="AN1834" s="179" t="str">
        <f t="shared" si="3021"/>
        <v>AN$19</v>
      </c>
      <c r="AO1834" s="179" t="str">
        <f t="shared" si="3021"/>
        <v>AO$19</v>
      </c>
      <c r="AP1834" s="179" t="str">
        <f t="shared" si="3021"/>
        <v>AP$19</v>
      </c>
      <c r="AQ1834" s="179" t="str">
        <f t="shared" si="3021"/>
        <v>AQ$19</v>
      </c>
      <c r="AR1834" s="179" t="str">
        <f t="shared" si="3021"/>
        <v>AR$19</v>
      </c>
      <c r="AS1834" s="179" t="str">
        <f t="shared" si="3021"/>
        <v>AS$19</v>
      </c>
      <c r="AT1834" s="179" t="str">
        <f t="shared" si="3021"/>
        <v>AT$19</v>
      </c>
      <c r="AU1834" s="179" t="str">
        <f t="shared" si="3021"/>
        <v>AU$19</v>
      </c>
      <c r="AV1834" s="179" t="str">
        <f t="shared" si="3021"/>
        <v>AV$19</v>
      </c>
      <c r="AW1834" s="179" t="str">
        <f t="shared" si="3021"/>
        <v>AW$19</v>
      </c>
      <c r="AX1834" s="179" t="str">
        <f t="shared" si="3021"/>
        <v>AX$19</v>
      </c>
      <c r="AY1834" s="179" t="str">
        <f t="shared" ref="AY1834:CD1843" si="3022">AY1811</f>
        <v>AY$19</v>
      </c>
      <c r="AZ1834" s="179" t="str">
        <f t="shared" si="3022"/>
        <v>AZ$19</v>
      </c>
      <c r="BA1834" s="179" t="str">
        <f t="shared" si="3022"/>
        <v>BA$19</v>
      </c>
      <c r="BB1834" s="179" t="str">
        <f t="shared" si="3022"/>
        <v>BB$19</v>
      </c>
      <c r="BC1834" s="179" t="str">
        <f t="shared" si="3022"/>
        <v>BC$19</v>
      </c>
      <c r="BD1834" s="179" t="str">
        <f t="shared" si="3022"/>
        <v>BD$19</v>
      </c>
      <c r="BE1834" s="179" t="str">
        <f t="shared" si="3022"/>
        <v>BE$19</v>
      </c>
      <c r="BF1834" s="179" t="str">
        <f t="shared" si="3022"/>
        <v>BF$19</v>
      </c>
      <c r="BG1834" s="179" t="str">
        <f t="shared" si="3022"/>
        <v>BG$19</v>
      </c>
      <c r="BH1834" s="179" t="str">
        <f t="shared" si="3022"/>
        <v>BH$19</v>
      </c>
      <c r="BI1834" s="179" t="str">
        <f t="shared" si="3022"/>
        <v>BI$19</v>
      </c>
      <c r="BJ1834" s="179" t="str">
        <f t="shared" si="3022"/>
        <v>BJ$19</v>
      </c>
      <c r="BK1834" s="179" t="str">
        <f t="shared" si="3022"/>
        <v>BK$19</v>
      </c>
      <c r="BL1834" s="179" t="str">
        <f t="shared" si="3022"/>
        <v>BL$19</v>
      </c>
      <c r="BM1834" s="179" t="str">
        <f t="shared" si="3022"/>
        <v>BM$19</v>
      </c>
      <c r="BN1834" s="179" t="str">
        <f t="shared" si="3022"/>
        <v>BN$19</v>
      </c>
      <c r="BO1834" s="179" t="str">
        <f t="shared" si="3022"/>
        <v>BO$19</v>
      </c>
      <c r="BP1834" s="179" t="str">
        <f t="shared" si="3022"/>
        <v>BP$19</v>
      </c>
      <c r="BQ1834" s="179" t="str">
        <f t="shared" si="3022"/>
        <v>BQ$19</v>
      </c>
      <c r="BR1834" s="179" t="str">
        <f t="shared" si="3022"/>
        <v>BR$19</v>
      </c>
      <c r="BS1834" s="179" t="str">
        <f t="shared" si="3022"/>
        <v>BS$19</v>
      </c>
      <c r="BT1834" s="179" t="str">
        <f t="shared" si="3022"/>
        <v>BT$19</v>
      </c>
      <c r="BU1834" s="179" t="str">
        <f t="shared" si="3022"/>
        <v>BU$19</v>
      </c>
      <c r="BV1834" s="179" t="str">
        <f t="shared" si="3022"/>
        <v>BV$19</v>
      </c>
      <c r="BW1834" s="179" t="str">
        <f t="shared" si="3022"/>
        <v>BW$19</v>
      </c>
      <c r="BX1834" s="179" t="str">
        <f t="shared" si="3022"/>
        <v>BX$19</v>
      </c>
      <c r="BY1834" s="179" t="str">
        <f t="shared" si="3022"/>
        <v>BY$19</v>
      </c>
      <c r="BZ1834" s="179" t="str">
        <f t="shared" si="3022"/>
        <v>BZ$19</v>
      </c>
      <c r="CA1834" s="179" t="str">
        <f t="shared" si="3022"/>
        <v>CA$19</v>
      </c>
      <c r="CB1834" s="179" t="str">
        <f t="shared" si="3022"/>
        <v>CB$19</v>
      </c>
      <c r="CC1834" s="179" t="str">
        <f t="shared" si="3022"/>
        <v>CC$19</v>
      </c>
      <c r="CD1834" s="179" t="str">
        <f t="shared" si="3022"/>
        <v>CD$19</v>
      </c>
      <c r="CE1834" s="179" t="str">
        <f t="shared" ref="CE1834:CL1843" si="3023">CE1811</f>
        <v>CE$19</v>
      </c>
      <c r="CF1834" s="179" t="str">
        <f t="shared" si="3023"/>
        <v>CF$19</v>
      </c>
      <c r="CG1834" s="179" t="str">
        <f t="shared" si="3023"/>
        <v>CG$19</v>
      </c>
      <c r="CH1834" s="179" t="str">
        <f t="shared" si="3023"/>
        <v>CH$19</v>
      </c>
      <c r="CI1834" s="179" t="str">
        <f t="shared" si="3023"/>
        <v>CI$19</v>
      </c>
      <c r="CJ1834" s="179" t="str">
        <f t="shared" si="3023"/>
        <v>CJ$19</v>
      </c>
      <c r="CK1834" s="179" t="str">
        <f t="shared" si="3023"/>
        <v>CK$19</v>
      </c>
      <c r="CL1834" s="179" t="str">
        <f t="shared" si="3023"/>
        <v>CL$19</v>
      </c>
      <c r="CN1834" s="60"/>
      <c r="CO1834" s="179" t="str">
        <f t="shared" ref="CO1834:DL1843" si="3024">CO1811</f>
        <v>CO$19</v>
      </c>
      <c r="CP1834" s="179" t="str">
        <f t="shared" si="3024"/>
        <v>CP$19</v>
      </c>
      <c r="CQ1834" s="179" t="str">
        <f t="shared" si="3024"/>
        <v>CQ$19</v>
      </c>
      <c r="CR1834" s="179" t="str">
        <f t="shared" si="3024"/>
        <v>CR$19</v>
      </c>
      <c r="CS1834" s="179" t="str">
        <f t="shared" si="3024"/>
        <v>CS$19</v>
      </c>
      <c r="CT1834" s="179" t="str">
        <f t="shared" si="3024"/>
        <v>CT$19</v>
      </c>
      <c r="CU1834" s="179" t="str">
        <f t="shared" si="3024"/>
        <v>CU$19</v>
      </c>
      <c r="CV1834" s="179" t="str">
        <f t="shared" si="3024"/>
        <v>CV$19</v>
      </c>
      <c r="CW1834" s="179" t="str">
        <f t="shared" si="3024"/>
        <v>CW$19</v>
      </c>
      <c r="CX1834" s="179" t="str">
        <f t="shared" si="3024"/>
        <v>CX$19</v>
      </c>
      <c r="CY1834" s="179" t="str">
        <f t="shared" si="3024"/>
        <v>CY$19</v>
      </c>
      <c r="CZ1834" s="179" t="str">
        <f t="shared" si="3024"/>
        <v>CZ$19</v>
      </c>
      <c r="DA1834" s="179" t="str">
        <f t="shared" si="3024"/>
        <v>DA$19</v>
      </c>
      <c r="DB1834" s="179" t="str">
        <f t="shared" si="3024"/>
        <v>DB$19</v>
      </c>
      <c r="DC1834" s="179" t="str">
        <f t="shared" si="3024"/>
        <v>DC$19</v>
      </c>
      <c r="DD1834" s="179" t="str">
        <f t="shared" si="3024"/>
        <v>DD$19</v>
      </c>
      <c r="DE1834" s="179" t="str">
        <f t="shared" si="3024"/>
        <v>DE$19</v>
      </c>
      <c r="DF1834" s="179" t="str">
        <f t="shared" si="3024"/>
        <v>DF$19</v>
      </c>
      <c r="DG1834" s="179" t="str">
        <f t="shared" si="3024"/>
        <v>DG$19</v>
      </c>
      <c r="DH1834" s="179" t="str">
        <f t="shared" si="3024"/>
        <v>DH$19</v>
      </c>
      <c r="DI1834" s="179" t="str">
        <f t="shared" si="3024"/>
        <v>DI$19</v>
      </c>
      <c r="DJ1834" s="179" t="str">
        <f t="shared" si="3024"/>
        <v>DJ$19</v>
      </c>
      <c r="DK1834" s="179" t="str">
        <f t="shared" si="3024"/>
        <v>DK$19</v>
      </c>
      <c r="DL1834" s="179" t="str">
        <f t="shared" si="3024"/>
        <v>DL$19</v>
      </c>
    </row>
    <row r="1835" spans="1:116" x14ac:dyDescent="0.4">
      <c r="E1835" s="8"/>
      <c r="H1835" s="12"/>
      <c r="I1835" s="60"/>
      <c r="J1835" s="60"/>
      <c r="K1835" s="15"/>
      <c r="L1835" s="15"/>
      <c r="M1835" s="15"/>
      <c r="N1835" s="15"/>
      <c r="O1835" s="15"/>
      <c r="P1835" s="15"/>
      <c r="R1835" s="15"/>
      <c r="S1835" s="76"/>
      <c r="T1835" s="76"/>
      <c r="U1835" s="76"/>
      <c r="V1835" s="76"/>
      <c r="W1835" s="76"/>
      <c r="X1835" s="76"/>
      <c r="Y1835" s="76"/>
      <c r="Z1835" s="76"/>
      <c r="AA1835" s="76"/>
      <c r="AB1835" s="76"/>
      <c r="AC1835" s="76"/>
      <c r="AD1835" s="76"/>
      <c r="AE1835" s="76"/>
      <c r="AF1835" s="76"/>
      <c r="AG1835" s="76"/>
      <c r="AH1835" s="76"/>
      <c r="AI1835" s="76"/>
      <c r="AJ1835" s="76"/>
      <c r="AK1835" s="76"/>
      <c r="AL1835" s="76"/>
      <c r="AM1835" s="76"/>
      <c r="AN1835" s="76"/>
      <c r="AO1835" s="76"/>
      <c r="AP1835" s="76"/>
      <c r="AQ1835" s="76"/>
      <c r="AR1835" s="76"/>
      <c r="AS1835" s="76"/>
      <c r="AT1835" s="76"/>
      <c r="AU1835" s="76"/>
      <c r="AV1835" s="76"/>
      <c r="AW1835" s="76"/>
      <c r="AX1835" s="76"/>
      <c r="AY1835" s="76"/>
      <c r="AZ1835" s="76"/>
      <c r="BA1835" s="76"/>
      <c r="BB1835" s="76"/>
      <c r="BC1835" s="76"/>
      <c r="BD1835" s="76"/>
      <c r="BE1835" s="76"/>
      <c r="BF1835" s="76"/>
      <c r="BG1835" s="76"/>
      <c r="BH1835" s="76"/>
      <c r="BI1835" s="76"/>
      <c r="BJ1835" s="76"/>
      <c r="BK1835" s="76"/>
      <c r="BL1835" s="76"/>
      <c r="BM1835" s="76"/>
      <c r="BN1835" s="76"/>
      <c r="BO1835" s="76"/>
      <c r="BP1835" s="76"/>
      <c r="BQ1835" s="76"/>
      <c r="BR1835" s="76"/>
      <c r="BS1835" s="76"/>
      <c r="BT1835" s="76"/>
      <c r="BU1835" s="76"/>
      <c r="BV1835" s="76"/>
      <c r="BW1835" s="76"/>
      <c r="BX1835" s="76"/>
      <c r="BY1835" s="76"/>
      <c r="BZ1835" s="76"/>
      <c r="CA1835" s="76"/>
      <c r="CB1835" s="76"/>
      <c r="CC1835" s="76"/>
      <c r="CD1835" s="76"/>
      <c r="CE1835" s="76"/>
      <c r="CF1835" s="76"/>
      <c r="CG1835" s="76"/>
      <c r="CH1835" s="76"/>
      <c r="CI1835" s="76"/>
      <c r="CJ1835" s="76"/>
      <c r="CK1835" s="76"/>
      <c r="CL1835" s="76"/>
      <c r="CN1835" s="60"/>
      <c r="CO1835" s="76"/>
      <c r="CP1835" s="76"/>
      <c r="CQ1835" s="76"/>
      <c r="CR1835" s="76"/>
      <c r="CS1835" s="76"/>
      <c r="CT1835" s="76"/>
      <c r="CU1835" s="76"/>
      <c r="CV1835" s="76"/>
      <c r="CW1835" s="76"/>
      <c r="CX1835" s="76"/>
      <c r="CY1835" s="76"/>
      <c r="CZ1835" s="76"/>
      <c r="DA1835" s="76"/>
      <c r="DB1835" s="76"/>
      <c r="DC1835" s="76"/>
      <c r="DD1835" s="76"/>
      <c r="DE1835" s="76"/>
      <c r="DF1835" s="76"/>
      <c r="DG1835" s="76"/>
      <c r="DH1835" s="76"/>
      <c r="DI1835" s="76"/>
      <c r="DJ1835" s="76"/>
      <c r="DK1835" s="76"/>
      <c r="DL1835" s="76"/>
    </row>
    <row r="1836" spans="1:116" x14ac:dyDescent="0.4">
      <c r="A1836" s="174"/>
      <c r="E1836" s="8"/>
      <c r="G1836" s="175" t="s">
        <v>490</v>
      </c>
      <c r="H1836" s="174"/>
      <c r="I1836" s="176"/>
      <c r="J1836" s="176"/>
      <c r="K1836" s="197"/>
      <c r="L1836" s="197"/>
      <c r="M1836" s="197"/>
      <c r="N1836" s="197"/>
      <c r="O1836" s="197"/>
      <c r="P1836" s="197"/>
      <c r="R1836" s="198"/>
      <c r="S1836" s="174"/>
      <c r="T1836" s="174"/>
      <c r="U1836" s="174"/>
      <c r="V1836" s="174"/>
      <c r="W1836" s="174"/>
      <c r="X1836" s="174"/>
      <c r="Y1836" s="174"/>
      <c r="Z1836" s="174"/>
      <c r="AA1836" s="174"/>
      <c r="AB1836" s="174"/>
      <c r="AC1836" s="174"/>
      <c r="AD1836" s="174"/>
      <c r="AE1836" s="174"/>
      <c r="AF1836" s="174"/>
      <c r="AG1836" s="174"/>
      <c r="AH1836" s="174"/>
      <c r="AI1836" s="174"/>
      <c r="AJ1836" s="174"/>
      <c r="AK1836" s="174"/>
      <c r="AL1836" s="174"/>
      <c r="AM1836" s="174"/>
      <c r="AN1836" s="174"/>
      <c r="AO1836" s="174"/>
      <c r="AP1836" s="174"/>
      <c r="AQ1836" s="174"/>
      <c r="AR1836" s="174"/>
      <c r="AS1836" s="174"/>
      <c r="AT1836" s="174"/>
      <c r="AU1836" s="174"/>
      <c r="AV1836" s="174"/>
      <c r="AW1836" s="174"/>
      <c r="AX1836" s="174"/>
      <c r="AY1836" s="174"/>
      <c r="AZ1836" s="174"/>
      <c r="BA1836" s="174"/>
      <c r="BB1836" s="174"/>
      <c r="BC1836" s="174"/>
      <c r="BD1836" s="174"/>
      <c r="BE1836" s="174"/>
      <c r="BF1836" s="174"/>
      <c r="BG1836" s="174"/>
      <c r="BH1836" s="174"/>
      <c r="BI1836" s="174"/>
      <c r="BJ1836" s="174"/>
      <c r="BK1836" s="174"/>
      <c r="BL1836" s="174"/>
      <c r="BM1836" s="174"/>
      <c r="BN1836" s="174"/>
      <c r="BO1836" s="174"/>
      <c r="BP1836" s="174"/>
      <c r="BQ1836" s="174"/>
      <c r="BR1836" s="174"/>
      <c r="BS1836" s="174"/>
      <c r="BT1836" s="174"/>
      <c r="BU1836" s="174"/>
      <c r="BV1836" s="174"/>
      <c r="BW1836" s="174"/>
      <c r="BX1836" s="174"/>
      <c r="BY1836" s="174"/>
      <c r="BZ1836" s="174"/>
      <c r="CA1836" s="174"/>
      <c r="CB1836" s="174"/>
      <c r="CC1836" s="174"/>
      <c r="CD1836" s="174"/>
      <c r="CE1836" s="174"/>
      <c r="CF1836" s="174"/>
      <c r="CG1836" s="174"/>
      <c r="CH1836" s="174"/>
      <c r="CI1836" s="174"/>
      <c r="CJ1836" s="174"/>
      <c r="CK1836" s="174"/>
      <c r="CL1836" s="174"/>
      <c r="CN1836" s="176"/>
      <c r="CO1836" s="174"/>
      <c r="CP1836" s="174"/>
      <c r="CQ1836" s="174"/>
      <c r="CR1836" s="174"/>
      <c r="CS1836" s="174"/>
      <c r="CT1836" s="174"/>
      <c r="CU1836" s="174"/>
      <c r="CV1836" s="174"/>
      <c r="CW1836" s="174"/>
      <c r="CX1836" s="174"/>
      <c r="CY1836" s="174"/>
      <c r="CZ1836" s="174"/>
      <c r="DA1836" s="174"/>
      <c r="DB1836" s="174"/>
      <c r="DC1836" s="174"/>
      <c r="DD1836" s="174"/>
      <c r="DE1836" s="174"/>
      <c r="DF1836" s="174"/>
      <c r="DG1836" s="174"/>
      <c r="DH1836" s="174"/>
      <c r="DI1836" s="174"/>
      <c r="DJ1836" s="174"/>
      <c r="DK1836" s="174"/>
      <c r="DL1836" s="174"/>
    </row>
    <row r="1837" spans="1:116" x14ac:dyDescent="0.4">
      <c r="A1837" s="174"/>
      <c r="E1837" s="8"/>
      <c r="G1837" s="175" t="s">
        <v>492</v>
      </c>
      <c r="H1837" s="174"/>
      <c r="I1837" s="176"/>
      <c r="J1837" s="176"/>
      <c r="K1837" s="197"/>
      <c r="L1837" s="197"/>
      <c r="M1837" s="197"/>
      <c r="N1837" s="197"/>
      <c r="O1837" s="197"/>
      <c r="P1837" s="197"/>
      <c r="R1837" s="198"/>
      <c r="S1837" s="174"/>
      <c r="T1837" s="174"/>
      <c r="U1837" s="174"/>
      <c r="V1837" s="174"/>
      <c r="W1837" s="174"/>
      <c r="X1837" s="174"/>
      <c r="Y1837" s="174"/>
      <c r="Z1837" s="174"/>
      <c r="AA1837" s="174"/>
      <c r="AB1837" s="174"/>
      <c r="AC1837" s="174"/>
      <c r="AD1837" s="174"/>
      <c r="AE1837" s="174"/>
      <c r="AF1837" s="174"/>
      <c r="AG1837" s="174"/>
      <c r="AH1837" s="174"/>
      <c r="AI1837" s="174"/>
      <c r="AJ1837" s="174"/>
      <c r="AK1837" s="174"/>
      <c r="AL1837" s="174"/>
      <c r="AM1837" s="174"/>
      <c r="AN1837" s="174"/>
      <c r="AO1837" s="174"/>
      <c r="AP1837" s="174"/>
      <c r="AQ1837" s="174"/>
      <c r="AR1837" s="174"/>
      <c r="AS1837" s="174"/>
      <c r="AT1837" s="174"/>
      <c r="AU1837" s="174"/>
      <c r="AV1837" s="174"/>
      <c r="AW1837" s="174"/>
      <c r="AX1837" s="174"/>
      <c r="AY1837" s="174"/>
      <c r="AZ1837" s="174"/>
      <c r="BA1837" s="174"/>
      <c r="BB1837" s="174"/>
      <c r="BC1837" s="174"/>
      <c r="BD1837" s="174"/>
      <c r="BE1837" s="174"/>
      <c r="BF1837" s="174"/>
      <c r="BG1837" s="174"/>
      <c r="BH1837" s="174"/>
      <c r="BI1837" s="174"/>
      <c r="BJ1837" s="174"/>
      <c r="BK1837" s="174"/>
      <c r="BL1837" s="174"/>
      <c r="BM1837" s="174"/>
      <c r="BN1837" s="174"/>
      <c r="BO1837" s="174"/>
      <c r="BP1837" s="174"/>
      <c r="BQ1837" s="174"/>
      <c r="BR1837" s="174"/>
      <c r="BS1837" s="174"/>
      <c r="BT1837" s="174"/>
      <c r="BU1837" s="174"/>
      <c r="BV1837" s="174"/>
      <c r="BW1837" s="174"/>
      <c r="BX1837" s="174"/>
      <c r="BY1837" s="174"/>
      <c r="BZ1837" s="174"/>
      <c r="CA1837" s="174"/>
      <c r="CB1837" s="174"/>
      <c r="CC1837" s="174"/>
      <c r="CD1837" s="174"/>
      <c r="CE1837" s="174"/>
      <c r="CF1837" s="174"/>
      <c r="CG1837" s="174"/>
      <c r="CH1837" s="174"/>
      <c r="CI1837" s="174"/>
      <c r="CJ1837" s="174"/>
      <c r="CK1837" s="174"/>
      <c r="CL1837" s="174"/>
      <c r="CN1837" s="176"/>
      <c r="CO1837" s="174"/>
      <c r="CP1837" s="174"/>
      <c r="CQ1837" s="174"/>
      <c r="CR1837" s="174"/>
      <c r="CS1837" s="174"/>
      <c r="CT1837" s="174"/>
      <c r="CU1837" s="174"/>
      <c r="CV1837" s="174"/>
      <c r="CW1837" s="174"/>
      <c r="CX1837" s="174"/>
      <c r="CY1837" s="174"/>
      <c r="CZ1837" s="174"/>
      <c r="DA1837" s="174"/>
      <c r="DB1837" s="174"/>
      <c r="DC1837" s="174"/>
      <c r="DD1837" s="174"/>
      <c r="DE1837" s="174"/>
      <c r="DF1837" s="174"/>
      <c r="DG1837" s="174"/>
      <c r="DH1837" s="174"/>
      <c r="DI1837" s="174"/>
      <c r="DJ1837" s="174"/>
      <c r="DK1837" s="174"/>
      <c r="DL1837" s="174"/>
    </row>
    <row r="1838" spans="1:116" x14ac:dyDescent="0.4">
      <c r="A1838" s="174"/>
      <c r="E1838" s="8"/>
      <c r="G1838" s="175" t="s">
        <v>461</v>
      </c>
      <c r="H1838" s="174"/>
      <c r="I1838" s="176"/>
      <c r="J1838" s="176"/>
      <c r="K1838" s="197"/>
      <c r="L1838" s="197"/>
      <c r="M1838" s="197"/>
      <c r="N1838" s="197"/>
      <c r="O1838" s="197"/>
      <c r="P1838" s="197"/>
      <c r="R1838" s="198"/>
      <c r="S1838" s="199" t="str">
        <f t="shared" ref="S1838:AX1838" si="3025">S$20</f>
        <v>S$16</v>
      </c>
      <c r="T1838" s="199" t="str">
        <f t="shared" si="3025"/>
        <v>T$16</v>
      </c>
      <c r="U1838" s="199" t="str">
        <f t="shared" si="3025"/>
        <v>U$16</v>
      </c>
      <c r="V1838" s="199" t="str">
        <f t="shared" si="3025"/>
        <v>V$16</v>
      </c>
      <c r="W1838" s="199" t="str">
        <f t="shared" si="3025"/>
        <v>W$16</v>
      </c>
      <c r="X1838" s="199" t="str">
        <f t="shared" si="3025"/>
        <v>X$16</v>
      </c>
      <c r="Y1838" s="199" t="str">
        <f t="shared" si="3025"/>
        <v>Y$16</v>
      </c>
      <c r="Z1838" s="199" t="str">
        <f t="shared" si="3025"/>
        <v>Z$16</v>
      </c>
      <c r="AA1838" s="199" t="str">
        <f t="shared" si="3025"/>
        <v>AA$16</v>
      </c>
      <c r="AB1838" s="199" t="str">
        <f t="shared" si="3025"/>
        <v>AB$16</v>
      </c>
      <c r="AC1838" s="199" t="str">
        <f t="shared" si="3025"/>
        <v>AC$16</v>
      </c>
      <c r="AD1838" s="199" t="str">
        <f t="shared" si="3025"/>
        <v>AD$16</v>
      </c>
      <c r="AE1838" s="199" t="str">
        <f t="shared" si="3025"/>
        <v>AE$16</v>
      </c>
      <c r="AF1838" s="199" t="str">
        <f t="shared" si="3025"/>
        <v>AF$16</v>
      </c>
      <c r="AG1838" s="199" t="str">
        <f t="shared" si="3025"/>
        <v>AG$16</v>
      </c>
      <c r="AH1838" s="199" t="str">
        <f t="shared" si="3025"/>
        <v>AH$16</v>
      </c>
      <c r="AI1838" s="199" t="str">
        <f t="shared" si="3025"/>
        <v>AI$16</v>
      </c>
      <c r="AJ1838" s="199" t="str">
        <f t="shared" si="3025"/>
        <v>AJ$16</v>
      </c>
      <c r="AK1838" s="199" t="str">
        <f t="shared" si="3025"/>
        <v>AK$16</v>
      </c>
      <c r="AL1838" s="199" t="str">
        <f t="shared" si="3025"/>
        <v>AL$16</v>
      </c>
      <c r="AM1838" s="199" t="str">
        <f t="shared" si="3025"/>
        <v>AM$16</v>
      </c>
      <c r="AN1838" s="199" t="str">
        <f t="shared" si="3025"/>
        <v>AN$16</v>
      </c>
      <c r="AO1838" s="199" t="str">
        <f t="shared" si="3025"/>
        <v>AO$16</v>
      </c>
      <c r="AP1838" s="199" t="str">
        <f t="shared" si="3025"/>
        <v>AP$16</v>
      </c>
      <c r="AQ1838" s="199" t="str">
        <f t="shared" si="3025"/>
        <v>AQ$16</v>
      </c>
      <c r="AR1838" s="199" t="str">
        <f t="shared" si="3025"/>
        <v>AR$16</v>
      </c>
      <c r="AS1838" s="199" t="str">
        <f t="shared" si="3025"/>
        <v>AS$16</v>
      </c>
      <c r="AT1838" s="199" t="str">
        <f t="shared" si="3025"/>
        <v>AT$16</v>
      </c>
      <c r="AU1838" s="199" t="str">
        <f t="shared" si="3025"/>
        <v>AU$16</v>
      </c>
      <c r="AV1838" s="199" t="str">
        <f t="shared" si="3025"/>
        <v>AV$16</v>
      </c>
      <c r="AW1838" s="199" t="str">
        <f t="shared" si="3025"/>
        <v>AW$16</v>
      </c>
      <c r="AX1838" s="199" t="str">
        <f t="shared" si="3025"/>
        <v>AX$16</v>
      </c>
      <c r="AY1838" s="199" t="str">
        <f t="shared" ref="AY1838:CD1838" si="3026">AY$20</f>
        <v>AY$16</v>
      </c>
      <c r="AZ1838" s="199" t="str">
        <f t="shared" si="3026"/>
        <v>AZ$16</v>
      </c>
      <c r="BA1838" s="199" t="str">
        <f t="shared" si="3026"/>
        <v>BA$16</v>
      </c>
      <c r="BB1838" s="199" t="str">
        <f t="shared" si="3026"/>
        <v>BB$16</v>
      </c>
      <c r="BC1838" s="199" t="str">
        <f t="shared" si="3026"/>
        <v>BC$16</v>
      </c>
      <c r="BD1838" s="199" t="str">
        <f t="shared" si="3026"/>
        <v>BD$16</v>
      </c>
      <c r="BE1838" s="199" t="str">
        <f t="shared" si="3026"/>
        <v>BE$16</v>
      </c>
      <c r="BF1838" s="199" t="str">
        <f t="shared" si="3026"/>
        <v>BF$16</v>
      </c>
      <c r="BG1838" s="199" t="str">
        <f t="shared" si="3026"/>
        <v>BG$16</v>
      </c>
      <c r="BH1838" s="199" t="str">
        <f t="shared" si="3026"/>
        <v>BH$16</v>
      </c>
      <c r="BI1838" s="199" t="str">
        <f t="shared" si="3026"/>
        <v>BI$16</v>
      </c>
      <c r="BJ1838" s="199" t="str">
        <f t="shared" si="3026"/>
        <v>BJ$16</v>
      </c>
      <c r="BK1838" s="199" t="str">
        <f t="shared" si="3026"/>
        <v>BK$16</v>
      </c>
      <c r="BL1838" s="199" t="str">
        <f t="shared" si="3026"/>
        <v>BL$16</v>
      </c>
      <c r="BM1838" s="199" t="str">
        <f t="shared" si="3026"/>
        <v>BM$16</v>
      </c>
      <c r="BN1838" s="199" t="str">
        <f t="shared" si="3026"/>
        <v>BN$16</v>
      </c>
      <c r="BO1838" s="199" t="str">
        <f t="shared" si="3026"/>
        <v>BO$16</v>
      </c>
      <c r="BP1838" s="199" t="str">
        <f t="shared" si="3026"/>
        <v>BP$16</v>
      </c>
      <c r="BQ1838" s="199" t="str">
        <f t="shared" si="3026"/>
        <v>BQ$16</v>
      </c>
      <c r="BR1838" s="199" t="str">
        <f t="shared" si="3026"/>
        <v>BR$16</v>
      </c>
      <c r="BS1838" s="199" t="str">
        <f t="shared" si="3026"/>
        <v>BS$16</v>
      </c>
      <c r="BT1838" s="199" t="str">
        <f t="shared" si="3026"/>
        <v>BT$16</v>
      </c>
      <c r="BU1838" s="199" t="str">
        <f t="shared" si="3026"/>
        <v>BU$16</v>
      </c>
      <c r="BV1838" s="199" t="str">
        <f t="shared" si="3026"/>
        <v>BV$16</v>
      </c>
      <c r="BW1838" s="199" t="str">
        <f t="shared" si="3026"/>
        <v>BW$16</v>
      </c>
      <c r="BX1838" s="199" t="str">
        <f t="shared" si="3026"/>
        <v>BX$16</v>
      </c>
      <c r="BY1838" s="199" t="str">
        <f t="shared" si="3026"/>
        <v>BY$16</v>
      </c>
      <c r="BZ1838" s="199" t="str">
        <f t="shared" si="3026"/>
        <v>BZ$16</v>
      </c>
      <c r="CA1838" s="199" t="str">
        <f t="shared" si="3026"/>
        <v>CA$16</v>
      </c>
      <c r="CB1838" s="199" t="str">
        <f t="shared" si="3026"/>
        <v>CB$16</v>
      </c>
      <c r="CC1838" s="199" t="str">
        <f t="shared" si="3026"/>
        <v>CC$16</v>
      </c>
      <c r="CD1838" s="199" t="str">
        <f t="shared" si="3026"/>
        <v>CD$16</v>
      </c>
      <c r="CE1838" s="199" t="str">
        <f t="shared" ref="CE1838:CL1838" si="3027">CE$20</f>
        <v>CE$16</v>
      </c>
      <c r="CF1838" s="199" t="str">
        <f t="shared" si="3027"/>
        <v>CF$16</v>
      </c>
      <c r="CG1838" s="199" t="str">
        <f t="shared" si="3027"/>
        <v>CG$16</v>
      </c>
      <c r="CH1838" s="199" t="str">
        <f t="shared" si="3027"/>
        <v>CH$16</v>
      </c>
      <c r="CI1838" s="199" t="str">
        <f t="shared" si="3027"/>
        <v>CI$16</v>
      </c>
      <c r="CJ1838" s="199" t="str">
        <f t="shared" si="3027"/>
        <v>CJ$16</v>
      </c>
      <c r="CK1838" s="199" t="str">
        <f t="shared" si="3027"/>
        <v>CK$16</v>
      </c>
      <c r="CL1838" s="199" t="str">
        <f t="shared" si="3027"/>
        <v>CL$16</v>
      </c>
      <c r="CN1838" s="176"/>
      <c r="CO1838" s="199" t="str">
        <f t="shared" ref="CO1838:DL1838" si="3028">CO$20</f>
        <v>CO$16</v>
      </c>
      <c r="CP1838" s="199" t="str">
        <f t="shared" si="3028"/>
        <v>CP$16</v>
      </c>
      <c r="CQ1838" s="199" t="str">
        <f t="shared" si="3028"/>
        <v>CQ$16</v>
      </c>
      <c r="CR1838" s="199" t="str">
        <f t="shared" si="3028"/>
        <v>CR$16</v>
      </c>
      <c r="CS1838" s="199" t="str">
        <f t="shared" si="3028"/>
        <v>CS$16</v>
      </c>
      <c r="CT1838" s="199" t="str">
        <f t="shared" si="3028"/>
        <v>CT$16</v>
      </c>
      <c r="CU1838" s="199" t="str">
        <f t="shared" si="3028"/>
        <v>CU$16</v>
      </c>
      <c r="CV1838" s="199" t="str">
        <f t="shared" si="3028"/>
        <v>CV$16</v>
      </c>
      <c r="CW1838" s="199" t="str">
        <f t="shared" si="3028"/>
        <v>CW$16</v>
      </c>
      <c r="CX1838" s="199" t="str">
        <f t="shared" si="3028"/>
        <v>CX$16</v>
      </c>
      <c r="CY1838" s="199" t="str">
        <f t="shared" si="3028"/>
        <v>CY$16</v>
      </c>
      <c r="CZ1838" s="199" t="str">
        <f t="shared" si="3028"/>
        <v>CZ$16</v>
      </c>
      <c r="DA1838" s="199" t="str">
        <f t="shared" si="3028"/>
        <v>DA$16</v>
      </c>
      <c r="DB1838" s="199" t="str">
        <f t="shared" si="3028"/>
        <v>DB$16</v>
      </c>
      <c r="DC1838" s="199" t="str">
        <f t="shared" si="3028"/>
        <v>DC$16</v>
      </c>
      <c r="DD1838" s="199" t="str">
        <f t="shared" si="3028"/>
        <v>DD$16</v>
      </c>
      <c r="DE1838" s="199" t="str">
        <f t="shared" si="3028"/>
        <v>DE$16</v>
      </c>
      <c r="DF1838" s="199" t="str">
        <f t="shared" si="3028"/>
        <v>DF$16</v>
      </c>
      <c r="DG1838" s="199" t="str">
        <f t="shared" si="3028"/>
        <v>DG$16</v>
      </c>
      <c r="DH1838" s="199" t="str">
        <f t="shared" si="3028"/>
        <v>DH$16</v>
      </c>
      <c r="DI1838" s="199" t="str">
        <f t="shared" si="3028"/>
        <v>DI$16</v>
      </c>
      <c r="DJ1838" s="199" t="str">
        <f t="shared" si="3028"/>
        <v>DJ$16</v>
      </c>
      <c r="DK1838" s="199" t="str">
        <f t="shared" si="3028"/>
        <v>DK$16</v>
      </c>
      <c r="DL1838" s="199" t="str">
        <f t="shared" si="3028"/>
        <v>DL$16</v>
      </c>
    </row>
    <row r="1839" spans="1:116" x14ac:dyDescent="0.4">
      <c r="A1839" s="174"/>
      <c r="E1839" s="8"/>
      <c r="G1839" s="175" t="s">
        <v>462</v>
      </c>
      <c r="H1839" s="200"/>
      <c r="I1839" s="201"/>
      <c r="J1839" s="201"/>
      <c r="K1839" s="202"/>
      <c r="L1839" s="202"/>
      <c r="M1839" s="202"/>
      <c r="N1839" s="202"/>
      <c r="O1839" s="202"/>
      <c r="P1839" s="202"/>
      <c r="R1839" s="202"/>
      <c r="S1839" s="199" t="str">
        <f t="shared" ref="S1839:AX1839" si="3029">S$21</f>
        <v>S$17</v>
      </c>
      <c r="T1839" s="199" t="str">
        <f t="shared" si="3029"/>
        <v>T$17</v>
      </c>
      <c r="U1839" s="199" t="str">
        <f t="shared" si="3029"/>
        <v>U$17</v>
      </c>
      <c r="V1839" s="199" t="str">
        <f t="shared" si="3029"/>
        <v>V$17</v>
      </c>
      <c r="W1839" s="199" t="str">
        <f t="shared" si="3029"/>
        <v>W$17</v>
      </c>
      <c r="X1839" s="199" t="str">
        <f t="shared" si="3029"/>
        <v>X$17</v>
      </c>
      <c r="Y1839" s="199" t="str">
        <f t="shared" si="3029"/>
        <v>Y$17</v>
      </c>
      <c r="Z1839" s="199" t="str">
        <f t="shared" si="3029"/>
        <v>Z$17</v>
      </c>
      <c r="AA1839" s="199" t="str">
        <f t="shared" si="3029"/>
        <v>AA$17</v>
      </c>
      <c r="AB1839" s="199" t="str">
        <f t="shared" si="3029"/>
        <v>AB$17</v>
      </c>
      <c r="AC1839" s="199" t="str">
        <f t="shared" si="3029"/>
        <v>AC$17</v>
      </c>
      <c r="AD1839" s="199" t="str">
        <f t="shared" si="3029"/>
        <v>AD$17</v>
      </c>
      <c r="AE1839" s="199" t="str">
        <f t="shared" si="3029"/>
        <v>AE$17</v>
      </c>
      <c r="AF1839" s="199" t="str">
        <f t="shared" si="3029"/>
        <v>AF$17</v>
      </c>
      <c r="AG1839" s="199" t="str">
        <f t="shared" si="3029"/>
        <v>AG$17</v>
      </c>
      <c r="AH1839" s="199" t="str">
        <f t="shared" si="3029"/>
        <v>AH$17</v>
      </c>
      <c r="AI1839" s="199" t="str">
        <f t="shared" si="3029"/>
        <v>AI$17</v>
      </c>
      <c r="AJ1839" s="199" t="str">
        <f t="shared" si="3029"/>
        <v>AJ$17</v>
      </c>
      <c r="AK1839" s="199" t="str">
        <f t="shared" si="3029"/>
        <v>AK$17</v>
      </c>
      <c r="AL1839" s="199" t="str">
        <f t="shared" si="3029"/>
        <v>AL$17</v>
      </c>
      <c r="AM1839" s="199" t="str">
        <f t="shared" si="3029"/>
        <v>AM$17</v>
      </c>
      <c r="AN1839" s="199" t="str">
        <f t="shared" si="3029"/>
        <v>AN$17</v>
      </c>
      <c r="AO1839" s="199" t="str">
        <f t="shared" si="3029"/>
        <v>AO$17</v>
      </c>
      <c r="AP1839" s="199" t="str">
        <f t="shared" si="3029"/>
        <v>AP$17</v>
      </c>
      <c r="AQ1839" s="199" t="str">
        <f t="shared" si="3029"/>
        <v>AQ$17</v>
      </c>
      <c r="AR1839" s="199" t="str">
        <f t="shared" si="3029"/>
        <v>AR$17</v>
      </c>
      <c r="AS1839" s="199" t="str">
        <f t="shared" si="3029"/>
        <v>AS$17</v>
      </c>
      <c r="AT1839" s="199" t="str">
        <f t="shared" si="3029"/>
        <v>AT$17</v>
      </c>
      <c r="AU1839" s="199" t="str">
        <f t="shared" si="3029"/>
        <v>AU$17</v>
      </c>
      <c r="AV1839" s="199" t="str">
        <f t="shared" si="3029"/>
        <v>AV$17</v>
      </c>
      <c r="AW1839" s="199" t="str">
        <f t="shared" si="3029"/>
        <v>AW$17</v>
      </c>
      <c r="AX1839" s="199" t="str">
        <f t="shared" si="3029"/>
        <v>AX$17</v>
      </c>
      <c r="AY1839" s="199" t="str">
        <f t="shared" ref="AY1839:CD1839" si="3030">AY$21</f>
        <v>AY$17</v>
      </c>
      <c r="AZ1839" s="199" t="str">
        <f t="shared" si="3030"/>
        <v>AZ$17</v>
      </c>
      <c r="BA1839" s="199" t="str">
        <f t="shared" si="3030"/>
        <v>BA$17</v>
      </c>
      <c r="BB1839" s="199" t="str">
        <f t="shared" si="3030"/>
        <v>BB$17</v>
      </c>
      <c r="BC1839" s="199" t="str">
        <f t="shared" si="3030"/>
        <v>BC$17</v>
      </c>
      <c r="BD1839" s="199" t="str">
        <f t="shared" si="3030"/>
        <v>BD$17</v>
      </c>
      <c r="BE1839" s="199" t="str">
        <f t="shared" si="3030"/>
        <v>BE$17</v>
      </c>
      <c r="BF1839" s="199" t="str">
        <f t="shared" si="3030"/>
        <v>BF$17</v>
      </c>
      <c r="BG1839" s="199" t="str">
        <f t="shared" si="3030"/>
        <v>BG$17</v>
      </c>
      <c r="BH1839" s="199" t="str">
        <f t="shared" si="3030"/>
        <v>BH$17</v>
      </c>
      <c r="BI1839" s="199" t="str">
        <f t="shared" si="3030"/>
        <v>BI$17</v>
      </c>
      <c r="BJ1839" s="199" t="str">
        <f t="shared" si="3030"/>
        <v>BJ$17</v>
      </c>
      <c r="BK1839" s="199" t="str">
        <f t="shared" si="3030"/>
        <v>BK$17</v>
      </c>
      <c r="BL1839" s="199" t="str">
        <f t="shared" si="3030"/>
        <v>BL$17</v>
      </c>
      <c r="BM1839" s="199" t="str">
        <f t="shared" si="3030"/>
        <v>BM$17</v>
      </c>
      <c r="BN1839" s="199" t="str">
        <f t="shared" si="3030"/>
        <v>BN$17</v>
      </c>
      <c r="BO1839" s="199" t="str">
        <f t="shared" si="3030"/>
        <v>BO$17</v>
      </c>
      <c r="BP1839" s="199" t="str">
        <f t="shared" si="3030"/>
        <v>BP$17</v>
      </c>
      <c r="BQ1839" s="199" t="str">
        <f t="shared" si="3030"/>
        <v>BQ$17</v>
      </c>
      <c r="BR1839" s="199" t="str">
        <f t="shared" si="3030"/>
        <v>BR$17</v>
      </c>
      <c r="BS1839" s="199" t="str">
        <f t="shared" si="3030"/>
        <v>BS$17</v>
      </c>
      <c r="BT1839" s="199" t="str">
        <f t="shared" si="3030"/>
        <v>BT$17</v>
      </c>
      <c r="BU1839" s="199" t="str">
        <f t="shared" si="3030"/>
        <v>BU$17</v>
      </c>
      <c r="BV1839" s="199" t="str">
        <f t="shared" si="3030"/>
        <v>BV$17</v>
      </c>
      <c r="BW1839" s="199" t="str">
        <f t="shared" si="3030"/>
        <v>BW$17</v>
      </c>
      <c r="BX1839" s="199" t="str">
        <f t="shared" si="3030"/>
        <v>BX$17</v>
      </c>
      <c r="BY1839" s="199" t="str">
        <f t="shared" si="3030"/>
        <v>BY$17</v>
      </c>
      <c r="BZ1839" s="199" t="str">
        <f t="shared" si="3030"/>
        <v>BZ$17</v>
      </c>
      <c r="CA1839" s="199" t="str">
        <f t="shared" si="3030"/>
        <v>CA$17</v>
      </c>
      <c r="CB1839" s="199" t="str">
        <f t="shared" si="3030"/>
        <v>CB$17</v>
      </c>
      <c r="CC1839" s="199" t="str">
        <f t="shared" si="3030"/>
        <v>CC$17</v>
      </c>
      <c r="CD1839" s="199" t="str">
        <f t="shared" si="3030"/>
        <v>CD$17</v>
      </c>
      <c r="CE1839" s="199" t="str">
        <f t="shared" ref="CE1839:CL1839" si="3031">CE$21</f>
        <v>CE$17</v>
      </c>
      <c r="CF1839" s="199" t="str">
        <f t="shared" si="3031"/>
        <v>CF$17</v>
      </c>
      <c r="CG1839" s="199" t="str">
        <f t="shared" si="3031"/>
        <v>CG$17</v>
      </c>
      <c r="CH1839" s="199" t="str">
        <f t="shared" si="3031"/>
        <v>CH$17</v>
      </c>
      <c r="CI1839" s="199" t="str">
        <f t="shared" si="3031"/>
        <v>CI$17</v>
      </c>
      <c r="CJ1839" s="199" t="str">
        <f t="shared" si="3031"/>
        <v>CJ$17</v>
      </c>
      <c r="CK1839" s="199" t="str">
        <f t="shared" si="3031"/>
        <v>CK$17</v>
      </c>
      <c r="CL1839" s="199" t="str">
        <f t="shared" si="3031"/>
        <v>CL$17</v>
      </c>
      <c r="CN1839" s="201"/>
      <c r="CO1839" s="199" t="str">
        <f t="shared" ref="CO1839:DL1839" si="3032">CO$21</f>
        <v>CO$17</v>
      </c>
      <c r="CP1839" s="199" t="str">
        <f t="shared" si="3032"/>
        <v>CP$17</v>
      </c>
      <c r="CQ1839" s="199" t="str">
        <f t="shared" si="3032"/>
        <v>CQ$17</v>
      </c>
      <c r="CR1839" s="199" t="str">
        <f t="shared" si="3032"/>
        <v>CR$17</v>
      </c>
      <c r="CS1839" s="199" t="str">
        <f t="shared" si="3032"/>
        <v>CS$17</v>
      </c>
      <c r="CT1839" s="199" t="str">
        <f t="shared" si="3032"/>
        <v>CT$17</v>
      </c>
      <c r="CU1839" s="199" t="str">
        <f t="shared" si="3032"/>
        <v>CU$17</v>
      </c>
      <c r="CV1839" s="199" t="str">
        <f t="shared" si="3032"/>
        <v>CV$17</v>
      </c>
      <c r="CW1839" s="199" t="str">
        <f t="shared" si="3032"/>
        <v>CW$17</v>
      </c>
      <c r="CX1839" s="199" t="str">
        <f t="shared" si="3032"/>
        <v>CX$17</v>
      </c>
      <c r="CY1839" s="199" t="str">
        <f t="shared" si="3032"/>
        <v>CY$17</v>
      </c>
      <c r="CZ1839" s="199" t="str">
        <f t="shared" si="3032"/>
        <v>CZ$17</v>
      </c>
      <c r="DA1839" s="199" t="str">
        <f t="shared" si="3032"/>
        <v>DA$17</v>
      </c>
      <c r="DB1839" s="199" t="str">
        <f t="shared" si="3032"/>
        <v>DB$17</v>
      </c>
      <c r="DC1839" s="199" t="str">
        <f t="shared" si="3032"/>
        <v>DC$17</v>
      </c>
      <c r="DD1839" s="199" t="str">
        <f t="shared" si="3032"/>
        <v>DD$17</v>
      </c>
      <c r="DE1839" s="199" t="str">
        <f t="shared" si="3032"/>
        <v>DE$17</v>
      </c>
      <c r="DF1839" s="199" t="str">
        <f t="shared" si="3032"/>
        <v>DF$17</v>
      </c>
      <c r="DG1839" s="199" t="str">
        <f t="shared" si="3032"/>
        <v>DG$17</v>
      </c>
      <c r="DH1839" s="199" t="str">
        <f t="shared" si="3032"/>
        <v>DH$17</v>
      </c>
      <c r="DI1839" s="199" t="str">
        <f t="shared" si="3032"/>
        <v>DI$17</v>
      </c>
      <c r="DJ1839" s="199" t="str">
        <f t="shared" si="3032"/>
        <v>DJ$17</v>
      </c>
      <c r="DK1839" s="199" t="str">
        <f t="shared" si="3032"/>
        <v>DK$17</v>
      </c>
      <c r="DL1839" s="199" t="str">
        <f t="shared" si="3032"/>
        <v>DL$17</v>
      </c>
    </row>
    <row r="1840" spans="1:116" x14ac:dyDescent="0.4">
      <c r="A1840" s="174"/>
      <c r="E1840" s="8"/>
      <c r="G1840" s="175" t="s">
        <v>491</v>
      </c>
      <c r="H1840" s="200"/>
      <c r="I1840" s="201"/>
      <c r="J1840" s="201"/>
      <c r="K1840" s="202"/>
      <c r="L1840" s="202"/>
      <c r="M1840" s="202"/>
      <c r="N1840" s="202"/>
      <c r="O1840" s="202"/>
      <c r="P1840" s="202"/>
      <c r="R1840" s="202"/>
      <c r="S1840" s="190"/>
      <c r="T1840" s="190"/>
      <c r="U1840" s="190"/>
      <c r="V1840" s="190"/>
      <c r="W1840" s="190"/>
      <c r="X1840" s="190"/>
      <c r="Y1840" s="190"/>
      <c r="Z1840" s="190"/>
      <c r="AA1840" s="190"/>
      <c r="AB1840" s="190"/>
      <c r="AC1840" s="190"/>
      <c r="AD1840" s="190"/>
      <c r="AE1840" s="190"/>
      <c r="AF1840" s="190"/>
      <c r="AG1840" s="190"/>
      <c r="AH1840" s="190"/>
      <c r="AI1840" s="190"/>
      <c r="AJ1840" s="190"/>
      <c r="AK1840" s="190"/>
      <c r="AL1840" s="190"/>
      <c r="AM1840" s="190"/>
      <c r="AN1840" s="190"/>
      <c r="AO1840" s="190"/>
      <c r="AP1840" s="190"/>
      <c r="AQ1840" s="190"/>
      <c r="AR1840" s="190"/>
      <c r="AS1840" s="190"/>
      <c r="AT1840" s="190"/>
      <c r="AU1840" s="190"/>
      <c r="AV1840" s="190"/>
      <c r="AW1840" s="190"/>
      <c r="AX1840" s="190"/>
      <c r="AY1840" s="190"/>
      <c r="AZ1840" s="190"/>
      <c r="BA1840" s="190"/>
      <c r="BB1840" s="190"/>
      <c r="BC1840" s="190"/>
      <c r="BD1840" s="190"/>
      <c r="BE1840" s="190"/>
      <c r="BF1840" s="190"/>
      <c r="BG1840" s="190"/>
      <c r="BH1840" s="190"/>
      <c r="BI1840" s="190"/>
      <c r="BJ1840" s="190"/>
      <c r="BK1840" s="190"/>
      <c r="BL1840" s="190"/>
      <c r="BM1840" s="190"/>
      <c r="BN1840" s="190"/>
      <c r="BO1840" s="190"/>
      <c r="BP1840" s="190"/>
      <c r="BQ1840" s="190"/>
      <c r="BR1840" s="190"/>
      <c r="BS1840" s="190"/>
      <c r="BT1840" s="190"/>
      <c r="BU1840" s="190"/>
      <c r="BV1840" s="190"/>
      <c r="BW1840" s="190"/>
      <c r="BX1840" s="190"/>
      <c r="BY1840" s="190"/>
      <c r="BZ1840" s="190"/>
      <c r="CA1840" s="190"/>
      <c r="CB1840" s="190"/>
      <c r="CC1840" s="190"/>
      <c r="CD1840" s="190"/>
      <c r="CE1840" s="190"/>
      <c r="CF1840" s="190"/>
      <c r="CG1840" s="190"/>
      <c r="CH1840" s="190"/>
      <c r="CI1840" s="190"/>
      <c r="CJ1840" s="190"/>
      <c r="CK1840" s="190"/>
      <c r="CL1840" s="190"/>
      <c r="CN1840" s="201"/>
      <c r="CO1840" s="190"/>
      <c r="CP1840" s="190"/>
      <c r="CQ1840" s="190"/>
      <c r="CR1840" s="190"/>
      <c r="CS1840" s="190"/>
      <c r="CT1840" s="190"/>
      <c r="CU1840" s="190"/>
      <c r="CV1840" s="190"/>
      <c r="CW1840" s="190"/>
      <c r="CX1840" s="190"/>
      <c r="CY1840" s="190"/>
      <c r="CZ1840" s="190"/>
      <c r="DA1840" s="190"/>
      <c r="DB1840" s="190"/>
      <c r="DC1840" s="190"/>
      <c r="DD1840" s="190"/>
      <c r="DE1840" s="190"/>
      <c r="DF1840" s="190"/>
      <c r="DG1840" s="190"/>
      <c r="DH1840" s="190"/>
      <c r="DI1840" s="190"/>
      <c r="DJ1840" s="190"/>
      <c r="DK1840" s="190"/>
      <c r="DL1840" s="190"/>
    </row>
    <row r="1841" spans="1:116" x14ac:dyDescent="0.4">
      <c r="A1841" s="174"/>
      <c r="E1841" s="8"/>
      <c r="G1841" s="175" t="s">
        <v>505</v>
      </c>
      <c r="H1841" s="200"/>
      <c r="I1841" s="201"/>
      <c r="J1841" s="201"/>
      <c r="K1841" s="202"/>
      <c r="L1841" s="202"/>
      <c r="M1841" s="202"/>
      <c r="N1841" s="202"/>
      <c r="O1841" s="202"/>
      <c r="P1841" s="202"/>
      <c r="R1841" s="202"/>
      <c r="S1841" s="190"/>
      <c r="T1841" s="190"/>
      <c r="U1841" s="190"/>
      <c r="V1841" s="190"/>
      <c r="W1841" s="190"/>
      <c r="X1841" s="190"/>
      <c r="Y1841" s="190"/>
      <c r="Z1841" s="190"/>
      <c r="AA1841" s="190"/>
      <c r="AB1841" s="190"/>
      <c r="AC1841" s="190"/>
      <c r="AD1841" s="190"/>
      <c r="AE1841" s="190"/>
      <c r="AF1841" s="190"/>
      <c r="AG1841" s="190"/>
      <c r="AH1841" s="190"/>
      <c r="AI1841" s="190"/>
      <c r="AJ1841" s="190"/>
      <c r="AK1841" s="190"/>
      <c r="AL1841" s="190"/>
      <c r="AM1841" s="190"/>
      <c r="AN1841" s="190"/>
      <c r="AO1841" s="190"/>
      <c r="AP1841" s="190"/>
      <c r="AQ1841" s="190"/>
      <c r="AR1841" s="190"/>
      <c r="AS1841" s="190"/>
      <c r="AT1841" s="190"/>
      <c r="AU1841" s="190"/>
      <c r="AV1841" s="190"/>
      <c r="AW1841" s="190"/>
      <c r="AX1841" s="190"/>
      <c r="AY1841" s="190"/>
      <c r="AZ1841" s="190"/>
      <c r="BA1841" s="190"/>
      <c r="BB1841" s="190"/>
      <c r="BC1841" s="190"/>
      <c r="BD1841" s="190"/>
      <c r="BE1841" s="190"/>
      <c r="BF1841" s="190"/>
      <c r="BG1841" s="190"/>
      <c r="BH1841" s="190"/>
      <c r="BI1841" s="190"/>
      <c r="BJ1841" s="190"/>
      <c r="BK1841" s="190"/>
      <c r="BL1841" s="190"/>
      <c r="BM1841" s="190"/>
      <c r="BN1841" s="190"/>
      <c r="BO1841" s="190"/>
      <c r="BP1841" s="190"/>
      <c r="BQ1841" s="190"/>
      <c r="BR1841" s="190"/>
      <c r="BS1841" s="190"/>
      <c r="BT1841" s="190"/>
      <c r="BU1841" s="190"/>
      <c r="BV1841" s="190"/>
      <c r="BW1841" s="190"/>
      <c r="BX1841" s="190"/>
      <c r="BY1841" s="190"/>
      <c r="BZ1841" s="190"/>
      <c r="CA1841" s="190"/>
      <c r="CB1841" s="190"/>
      <c r="CC1841" s="190"/>
      <c r="CD1841" s="190"/>
      <c r="CE1841" s="190"/>
      <c r="CF1841" s="190"/>
      <c r="CG1841" s="190"/>
      <c r="CH1841" s="190"/>
      <c r="CI1841" s="190"/>
      <c r="CJ1841" s="190"/>
      <c r="CK1841" s="190"/>
      <c r="CL1841" s="190"/>
      <c r="CN1841" s="201"/>
      <c r="CO1841" s="190"/>
      <c r="CP1841" s="190"/>
      <c r="CQ1841" s="190"/>
      <c r="CR1841" s="190"/>
      <c r="CS1841" s="190"/>
      <c r="CT1841" s="190"/>
      <c r="CU1841" s="190"/>
      <c r="CV1841" s="190"/>
      <c r="CW1841" s="190"/>
      <c r="CX1841" s="190"/>
      <c r="CY1841" s="190"/>
      <c r="CZ1841" s="190"/>
      <c r="DA1841" s="190"/>
      <c r="DB1841" s="190"/>
      <c r="DC1841" s="190"/>
      <c r="DD1841" s="190"/>
      <c r="DE1841" s="190"/>
      <c r="DF1841" s="190"/>
      <c r="DG1841" s="190"/>
      <c r="DH1841" s="190"/>
      <c r="DI1841" s="190"/>
      <c r="DJ1841" s="190"/>
      <c r="DK1841" s="190"/>
      <c r="DL1841" s="190"/>
    </row>
    <row r="1842" spans="1:116" x14ac:dyDescent="0.4">
      <c r="A1842" s="174"/>
      <c r="E1842" s="8"/>
      <c r="G1842" s="175" t="s">
        <v>463</v>
      </c>
      <c r="H1842" s="200"/>
      <c r="I1842" s="201"/>
      <c r="J1842" s="201"/>
      <c r="K1842" s="202"/>
      <c r="L1842" s="202"/>
      <c r="M1842" s="202"/>
      <c r="N1842" s="202"/>
      <c r="O1842" s="202"/>
      <c r="P1842" s="202"/>
      <c r="R1842" s="202"/>
      <c r="S1842" s="190" t="str">
        <f t="shared" ref="S1842:AX1842" si="3033">S$22</f>
        <v>S$18</v>
      </c>
      <c r="T1842" s="190" t="str">
        <f t="shared" si="3033"/>
        <v>T$18</v>
      </c>
      <c r="U1842" s="190" t="str">
        <f t="shared" si="3033"/>
        <v>U$18</v>
      </c>
      <c r="V1842" s="190" t="str">
        <f t="shared" si="3033"/>
        <v>V$18</v>
      </c>
      <c r="W1842" s="190" t="str">
        <f t="shared" si="3033"/>
        <v>W$18</v>
      </c>
      <c r="X1842" s="190" t="str">
        <f t="shared" si="3033"/>
        <v>X$18</v>
      </c>
      <c r="Y1842" s="190" t="str">
        <f t="shared" si="3033"/>
        <v>Y$18</v>
      </c>
      <c r="Z1842" s="190" t="str">
        <f t="shared" si="3033"/>
        <v>Z$18</v>
      </c>
      <c r="AA1842" s="190" t="str">
        <f t="shared" si="3033"/>
        <v>AA$18</v>
      </c>
      <c r="AB1842" s="190" t="str">
        <f t="shared" si="3033"/>
        <v>AB$18</v>
      </c>
      <c r="AC1842" s="190" t="str">
        <f t="shared" si="3033"/>
        <v>AC$18</v>
      </c>
      <c r="AD1842" s="190" t="str">
        <f t="shared" si="3033"/>
        <v>AD$18</v>
      </c>
      <c r="AE1842" s="190" t="str">
        <f t="shared" si="3033"/>
        <v>AE$18</v>
      </c>
      <c r="AF1842" s="190" t="str">
        <f t="shared" si="3033"/>
        <v>AF$18</v>
      </c>
      <c r="AG1842" s="190" t="str">
        <f t="shared" si="3033"/>
        <v>AG$18</v>
      </c>
      <c r="AH1842" s="190" t="str">
        <f t="shared" si="3033"/>
        <v>AH$18</v>
      </c>
      <c r="AI1842" s="190" t="str">
        <f t="shared" si="3033"/>
        <v>AI$18</v>
      </c>
      <c r="AJ1842" s="190" t="str">
        <f t="shared" si="3033"/>
        <v>AJ$18</v>
      </c>
      <c r="AK1842" s="190" t="str">
        <f t="shared" si="3033"/>
        <v>AK$18</v>
      </c>
      <c r="AL1842" s="190" t="str">
        <f t="shared" si="3033"/>
        <v>AL$18</v>
      </c>
      <c r="AM1842" s="190" t="str">
        <f t="shared" si="3033"/>
        <v>AM$18</v>
      </c>
      <c r="AN1842" s="190" t="str">
        <f t="shared" si="3033"/>
        <v>AN$18</v>
      </c>
      <c r="AO1842" s="190" t="str">
        <f t="shared" si="3033"/>
        <v>AO$18</v>
      </c>
      <c r="AP1842" s="190" t="str">
        <f t="shared" si="3033"/>
        <v>AP$18</v>
      </c>
      <c r="AQ1842" s="190" t="str">
        <f t="shared" si="3033"/>
        <v>AQ$18</v>
      </c>
      <c r="AR1842" s="190" t="str">
        <f t="shared" si="3033"/>
        <v>AR$18</v>
      </c>
      <c r="AS1842" s="190" t="str">
        <f t="shared" si="3033"/>
        <v>AS$18</v>
      </c>
      <c r="AT1842" s="190" t="str">
        <f t="shared" si="3033"/>
        <v>AT$18</v>
      </c>
      <c r="AU1842" s="190" t="str">
        <f t="shared" si="3033"/>
        <v>AU$18</v>
      </c>
      <c r="AV1842" s="190" t="str">
        <f t="shared" si="3033"/>
        <v>AV$18</v>
      </c>
      <c r="AW1842" s="190" t="str">
        <f t="shared" si="3033"/>
        <v>AW$18</v>
      </c>
      <c r="AX1842" s="190" t="str">
        <f t="shared" si="3033"/>
        <v>AX$18</v>
      </c>
      <c r="AY1842" s="190" t="str">
        <f t="shared" ref="AY1842:CD1842" si="3034">AY$22</f>
        <v>AY$18</v>
      </c>
      <c r="AZ1842" s="190" t="str">
        <f t="shared" si="3034"/>
        <v>AZ$18</v>
      </c>
      <c r="BA1842" s="190" t="str">
        <f t="shared" si="3034"/>
        <v>BA$18</v>
      </c>
      <c r="BB1842" s="190" t="str">
        <f t="shared" si="3034"/>
        <v>BB$18</v>
      </c>
      <c r="BC1842" s="190" t="str">
        <f t="shared" si="3034"/>
        <v>BC$18</v>
      </c>
      <c r="BD1842" s="190" t="str">
        <f t="shared" si="3034"/>
        <v>BD$18</v>
      </c>
      <c r="BE1842" s="190" t="str">
        <f t="shared" si="3034"/>
        <v>BE$18</v>
      </c>
      <c r="BF1842" s="190" t="str">
        <f t="shared" si="3034"/>
        <v>BF$18</v>
      </c>
      <c r="BG1842" s="190" t="str">
        <f t="shared" si="3034"/>
        <v>BG$18</v>
      </c>
      <c r="BH1842" s="190" t="str">
        <f t="shared" si="3034"/>
        <v>BH$18</v>
      </c>
      <c r="BI1842" s="190" t="str">
        <f t="shared" si="3034"/>
        <v>BI$18</v>
      </c>
      <c r="BJ1842" s="190" t="str">
        <f t="shared" si="3034"/>
        <v>BJ$18</v>
      </c>
      <c r="BK1842" s="190" t="str">
        <f t="shared" si="3034"/>
        <v>BK$18</v>
      </c>
      <c r="BL1842" s="190" t="str">
        <f t="shared" si="3034"/>
        <v>BL$18</v>
      </c>
      <c r="BM1842" s="190" t="str">
        <f t="shared" si="3034"/>
        <v>BM$18</v>
      </c>
      <c r="BN1842" s="190" t="str">
        <f t="shared" si="3034"/>
        <v>BN$18</v>
      </c>
      <c r="BO1842" s="190" t="str">
        <f t="shared" si="3034"/>
        <v>BO$18</v>
      </c>
      <c r="BP1842" s="190" t="str">
        <f t="shared" si="3034"/>
        <v>BP$18</v>
      </c>
      <c r="BQ1842" s="190" t="str">
        <f t="shared" si="3034"/>
        <v>BQ$18</v>
      </c>
      <c r="BR1842" s="190" t="str">
        <f t="shared" si="3034"/>
        <v>BR$18</v>
      </c>
      <c r="BS1842" s="190" t="str">
        <f t="shared" si="3034"/>
        <v>BS$18</v>
      </c>
      <c r="BT1842" s="190" t="str">
        <f t="shared" si="3034"/>
        <v>BT$18</v>
      </c>
      <c r="BU1842" s="190" t="str">
        <f t="shared" si="3034"/>
        <v>BU$18</v>
      </c>
      <c r="BV1842" s="190" t="str">
        <f t="shared" si="3034"/>
        <v>BV$18</v>
      </c>
      <c r="BW1842" s="190" t="str">
        <f t="shared" si="3034"/>
        <v>BW$18</v>
      </c>
      <c r="BX1842" s="190" t="str">
        <f t="shared" si="3034"/>
        <v>BX$18</v>
      </c>
      <c r="BY1842" s="190" t="str">
        <f t="shared" si="3034"/>
        <v>BY$18</v>
      </c>
      <c r="BZ1842" s="190" t="str">
        <f t="shared" si="3034"/>
        <v>BZ$18</v>
      </c>
      <c r="CA1842" s="190" t="str">
        <f t="shared" si="3034"/>
        <v>CA$18</v>
      </c>
      <c r="CB1842" s="190" t="str">
        <f t="shared" si="3034"/>
        <v>CB$18</v>
      </c>
      <c r="CC1842" s="190" t="str">
        <f t="shared" si="3034"/>
        <v>CC$18</v>
      </c>
      <c r="CD1842" s="190" t="str">
        <f t="shared" si="3034"/>
        <v>CD$18</v>
      </c>
      <c r="CE1842" s="190" t="str">
        <f t="shared" ref="CE1842:CL1842" si="3035">CE$22</f>
        <v>CE$18</v>
      </c>
      <c r="CF1842" s="190" t="str">
        <f t="shared" si="3035"/>
        <v>CF$18</v>
      </c>
      <c r="CG1842" s="190" t="str">
        <f t="shared" si="3035"/>
        <v>CG$18</v>
      </c>
      <c r="CH1842" s="190" t="str">
        <f t="shared" si="3035"/>
        <v>CH$18</v>
      </c>
      <c r="CI1842" s="190" t="str">
        <f t="shared" si="3035"/>
        <v>CI$18</v>
      </c>
      <c r="CJ1842" s="190" t="str">
        <f t="shared" si="3035"/>
        <v>CJ$18</v>
      </c>
      <c r="CK1842" s="190" t="str">
        <f t="shared" si="3035"/>
        <v>CK$18</v>
      </c>
      <c r="CL1842" s="190" t="str">
        <f t="shared" si="3035"/>
        <v>CL$18</v>
      </c>
      <c r="CN1842" s="201"/>
      <c r="CO1842" s="190" t="str">
        <f t="shared" ref="CO1842:DL1842" si="3036">CO$22</f>
        <v>CO$18</v>
      </c>
      <c r="CP1842" s="190" t="str">
        <f t="shared" si="3036"/>
        <v>CP$18</v>
      </c>
      <c r="CQ1842" s="190" t="str">
        <f t="shared" si="3036"/>
        <v>CQ$18</v>
      </c>
      <c r="CR1842" s="190" t="str">
        <f t="shared" si="3036"/>
        <v>CR$18</v>
      </c>
      <c r="CS1842" s="190" t="str">
        <f t="shared" si="3036"/>
        <v>CS$18</v>
      </c>
      <c r="CT1842" s="190" t="str">
        <f t="shared" si="3036"/>
        <v>CT$18</v>
      </c>
      <c r="CU1842" s="190" t="str">
        <f t="shared" si="3036"/>
        <v>CU$18</v>
      </c>
      <c r="CV1842" s="190" t="str">
        <f t="shared" si="3036"/>
        <v>CV$18</v>
      </c>
      <c r="CW1842" s="190" t="str">
        <f t="shared" si="3036"/>
        <v>CW$18</v>
      </c>
      <c r="CX1842" s="190" t="str">
        <f t="shared" si="3036"/>
        <v>CX$18</v>
      </c>
      <c r="CY1842" s="190" t="str">
        <f t="shared" si="3036"/>
        <v>CY$18</v>
      </c>
      <c r="CZ1842" s="190" t="str">
        <f t="shared" si="3036"/>
        <v>CZ$18</v>
      </c>
      <c r="DA1842" s="190" t="str">
        <f t="shared" si="3036"/>
        <v>DA$18</v>
      </c>
      <c r="DB1842" s="190" t="str">
        <f t="shared" si="3036"/>
        <v>DB$18</v>
      </c>
      <c r="DC1842" s="190" t="str">
        <f t="shared" si="3036"/>
        <v>DC$18</v>
      </c>
      <c r="DD1842" s="190" t="str">
        <f t="shared" si="3036"/>
        <v>DD$18</v>
      </c>
      <c r="DE1842" s="190" t="str">
        <f t="shared" si="3036"/>
        <v>DE$18</v>
      </c>
      <c r="DF1842" s="190" t="str">
        <f t="shared" si="3036"/>
        <v>DF$18</v>
      </c>
      <c r="DG1842" s="190" t="str">
        <f t="shared" si="3036"/>
        <v>DG$18</v>
      </c>
      <c r="DH1842" s="190" t="str">
        <f t="shared" si="3036"/>
        <v>DH$18</v>
      </c>
      <c r="DI1842" s="190" t="str">
        <f t="shared" si="3036"/>
        <v>DI$18</v>
      </c>
      <c r="DJ1842" s="190" t="str">
        <f t="shared" si="3036"/>
        <v>DJ$18</v>
      </c>
      <c r="DK1842" s="190" t="str">
        <f t="shared" si="3036"/>
        <v>DK$18</v>
      </c>
      <c r="DL1842" s="190" t="str">
        <f t="shared" si="3036"/>
        <v>DL$18</v>
      </c>
    </row>
    <row r="1843" spans="1:116" x14ac:dyDescent="0.4">
      <c r="A1843" s="174"/>
      <c r="E1843" s="8"/>
      <c r="G1843" s="175" t="s">
        <v>464</v>
      </c>
      <c r="H1843" s="200"/>
      <c r="I1843" s="201"/>
      <c r="J1843" s="201"/>
      <c r="K1843" s="202"/>
      <c r="L1843" s="202"/>
      <c r="M1843" s="202"/>
      <c r="N1843" s="202"/>
      <c r="O1843" s="202"/>
      <c r="P1843" s="202"/>
      <c r="R1843" s="202"/>
      <c r="S1843" s="190" t="str">
        <f t="shared" ref="S1843:AX1843" si="3037">S$23</f>
        <v>S$19</v>
      </c>
      <c r="T1843" s="190" t="str">
        <f t="shared" si="3037"/>
        <v>T$19</v>
      </c>
      <c r="U1843" s="190" t="str">
        <f t="shared" si="3037"/>
        <v>U$19</v>
      </c>
      <c r="V1843" s="190" t="str">
        <f t="shared" si="3037"/>
        <v>V$19</v>
      </c>
      <c r="W1843" s="190" t="str">
        <f t="shared" si="3037"/>
        <v>W$19</v>
      </c>
      <c r="X1843" s="190" t="str">
        <f t="shared" si="3037"/>
        <v>X$19</v>
      </c>
      <c r="Y1843" s="190" t="str">
        <f t="shared" si="3037"/>
        <v>Y$19</v>
      </c>
      <c r="Z1843" s="190" t="str">
        <f t="shared" si="3037"/>
        <v>Z$19</v>
      </c>
      <c r="AA1843" s="190" t="str">
        <f t="shared" si="3037"/>
        <v>AA$19</v>
      </c>
      <c r="AB1843" s="190" t="str">
        <f t="shared" si="3037"/>
        <v>AB$19</v>
      </c>
      <c r="AC1843" s="190" t="str">
        <f t="shared" si="3037"/>
        <v>AC$19</v>
      </c>
      <c r="AD1843" s="190" t="str">
        <f t="shared" si="3037"/>
        <v>AD$19</v>
      </c>
      <c r="AE1843" s="190" t="str">
        <f t="shared" si="3037"/>
        <v>AE$19</v>
      </c>
      <c r="AF1843" s="190" t="str">
        <f t="shared" si="3037"/>
        <v>AF$19</v>
      </c>
      <c r="AG1843" s="190" t="str">
        <f t="shared" si="3037"/>
        <v>AG$19</v>
      </c>
      <c r="AH1843" s="190" t="str">
        <f t="shared" si="3037"/>
        <v>AH$19</v>
      </c>
      <c r="AI1843" s="190" t="str">
        <f t="shared" si="3037"/>
        <v>AI$19</v>
      </c>
      <c r="AJ1843" s="190" t="str">
        <f t="shared" si="3037"/>
        <v>AJ$19</v>
      </c>
      <c r="AK1843" s="190" t="str">
        <f t="shared" si="3037"/>
        <v>AK$19</v>
      </c>
      <c r="AL1843" s="190" t="str">
        <f t="shared" si="3037"/>
        <v>AL$19</v>
      </c>
      <c r="AM1843" s="190" t="str">
        <f t="shared" si="3037"/>
        <v>AM$19</v>
      </c>
      <c r="AN1843" s="190" t="str">
        <f t="shared" si="3037"/>
        <v>AN$19</v>
      </c>
      <c r="AO1843" s="190" t="str">
        <f t="shared" si="3037"/>
        <v>AO$19</v>
      </c>
      <c r="AP1843" s="190" t="str">
        <f t="shared" si="3037"/>
        <v>AP$19</v>
      </c>
      <c r="AQ1843" s="190" t="str">
        <f t="shared" si="3037"/>
        <v>AQ$19</v>
      </c>
      <c r="AR1843" s="190" t="str">
        <f t="shared" si="3037"/>
        <v>AR$19</v>
      </c>
      <c r="AS1843" s="190" t="str">
        <f t="shared" si="3037"/>
        <v>AS$19</v>
      </c>
      <c r="AT1843" s="190" t="str">
        <f t="shared" si="3037"/>
        <v>AT$19</v>
      </c>
      <c r="AU1843" s="190" t="str">
        <f t="shared" si="3037"/>
        <v>AU$19</v>
      </c>
      <c r="AV1843" s="190" t="str">
        <f t="shared" si="3037"/>
        <v>AV$19</v>
      </c>
      <c r="AW1843" s="190" t="str">
        <f t="shared" si="3037"/>
        <v>AW$19</v>
      </c>
      <c r="AX1843" s="190" t="str">
        <f t="shared" si="3037"/>
        <v>AX$19</v>
      </c>
      <c r="AY1843" s="190" t="str">
        <f t="shared" ref="AY1843:CD1843" si="3038">AY$23</f>
        <v>AY$19</v>
      </c>
      <c r="AZ1843" s="190" t="str">
        <f t="shared" si="3038"/>
        <v>AZ$19</v>
      </c>
      <c r="BA1843" s="190" t="str">
        <f t="shared" si="3038"/>
        <v>BA$19</v>
      </c>
      <c r="BB1843" s="190" t="str">
        <f t="shared" si="3038"/>
        <v>BB$19</v>
      </c>
      <c r="BC1843" s="190" t="str">
        <f t="shared" si="3038"/>
        <v>BC$19</v>
      </c>
      <c r="BD1843" s="190" t="str">
        <f t="shared" si="3038"/>
        <v>BD$19</v>
      </c>
      <c r="BE1843" s="190" t="str">
        <f t="shared" si="3038"/>
        <v>BE$19</v>
      </c>
      <c r="BF1843" s="190" t="str">
        <f t="shared" si="3038"/>
        <v>BF$19</v>
      </c>
      <c r="BG1843" s="190" t="str">
        <f t="shared" si="3038"/>
        <v>BG$19</v>
      </c>
      <c r="BH1843" s="190" t="str">
        <f t="shared" si="3038"/>
        <v>BH$19</v>
      </c>
      <c r="BI1843" s="190" t="str">
        <f t="shared" si="3038"/>
        <v>BI$19</v>
      </c>
      <c r="BJ1843" s="190" t="str">
        <f t="shared" si="3038"/>
        <v>BJ$19</v>
      </c>
      <c r="BK1843" s="190" t="str">
        <f t="shared" si="3038"/>
        <v>BK$19</v>
      </c>
      <c r="BL1843" s="190" t="str">
        <f t="shared" si="3038"/>
        <v>BL$19</v>
      </c>
      <c r="BM1843" s="190" t="str">
        <f t="shared" si="3038"/>
        <v>BM$19</v>
      </c>
      <c r="BN1843" s="190" t="str">
        <f t="shared" si="3038"/>
        <v>BN$19</v>
      </c>
      <c r="BO1843" s="190" t="str">
        <f t="shared" si="3038"/>
        <v>BO$19</v>
      </c>
      <c r="BP1843" s="190" t="str">
        <f t="shared" si="3038"/>
        <v>BP$19</v>
      </c>
      <c r="BQ1843" s="190" t="str">
        <f t="shared" si="3038"/>
        <v>BQ$19</v>
      </c>
      <c r="BR1843" s="190" t="str">
        <f t="shared" si="3038"/>
        <v>BR$19</v>
      </c>
      <c r="BS1843" s="190" t="str">
        <f t="shared" si="3038"/>
        <v>BS$19</v>
      </c>
      <c r="BT1843" s="190" t="str">
        <f t="shared" si="3038"/>
        <v>BT$19</v>
      </c>
      <c r="BU1843" s="190" t="str">
        <f t="shared" si="3038"/>
        <v>BU$19</v>
      </c>
      <c r="BV1843" s="190" t="str">
        <f t="shared" si="3038"/>
        <v>BV$19</v>
      </c>
      <c r="BW1843" s="190" t="str">
        <f t="shared" si="3038"/>
        <v>BW$19</v>
      </c>
      <c r="BX1843" s="190" t="str">
        <f t="shared" si="3038"/>
        <v>BX$19</v>
      </c>
      <c r="BY1843" s="190" t="str">
        <f t="shared" si="3038"/>
        <v>BY$19</v>
      </c>
      <c r="BZ1843" s="190" t="str">
        <f t="shared" si="3038"/>
        <v>BZ$19</v>
      </c>
      <c r="CA1843" s="190" t="str">
        <f t="shared" si="3038"/>
        <v>CA$19</v>
      </c>
      <c r="CB1843" s="190" t="str">
        <f t="shared" si="3038"/>
        <v>CB$19</v>
      </c>
      <c r="CC1843" s="190" t="str">
        <f t="shared" si="3038"/>
        <v>CC$19</v>
      </c>
      <c r="CD1843" s="190" t="str">
        <f t="shared" si="3038"/>
        <v>CD$19</v>
      </c>
      <c r="CE1843" s="190" t="str">
        <f t="shared" ref="CE1843:CL1843" si="3039">CE$23</f>
        <v>CE$19</v>
      </c>
      <c r="CF1843" s="190" t="str">
        <f t="shared" si="3039"/>
        <v>CF$19</v>
      </c>
      <c r="CG1843" s="190" t="str">
        <f t="shared" si="3039"/>
        <v>CG$19</v>
      </c>
      <c r="CH1843" s="190" t="str">
        <f t="shared" si="3039"/>
        <v>CH$19</v>
      </c>
      <c r="CI1843" s="190" t="str">
        <f t="shared" si="3039"/>
        <v>CI$19</v>
      </c>
      <c r="CJ1843" s="190" t="str">
        <f t="shared" si="3039"/>
        <v>CJ$19</v>
      </c>
      <c r="CK1843" s="190" t="str">
        <f t="shared" si="3039"/>
        <v>CK$19</v>
      </c>
      <c r="CL1843" s="190" t="str">
        <f t="shared" si="3039"/>
        <v>CL$19</v>
      </c>
      <c r="CN1843" s="201"/>
      <c r="CO1843" s="190" t="str">
        <f t="shared" ref="CO1843:DL1843" si="3040">CO$23</f>
        <v>CO$19</v>
      </c>
      <c r="CP1843" s="190" t="str">
        <f t="shared" si="3040"/>
        <v>CP$19</v>
      </c>
      <c r="CQ1843" s="190" t="str">
        <f t="shared" si="3040"/>
        <v>CQ$19</v>
      </c>
      <c r="CR1843" s="190" t="str">
        <f t="shared" si="3040"/>
        <v>CR$19</v>
      </c>
      <c r="CS1843" s="190" t="str">
        <f t="shared" si="3040"/>
        <v>CS$19</v>
      </c>
      <c r="CT1843" s="190" t="str">
        <f t="shared" si="3040"/>
        <v>CT$19</v>
      </c>
      <c r="CU1843" s="190" t="str">
        <f t="shared" si="3040"/>
        <v>CU$19</v>
      </c>
      <c r="CV1843" s="190" t="str">
        <f t="shared" si="3040"/>
        <v>CV$19</v>
      </c>
      <c r="CW1843" s="190" t="str">
        <f t="shared" si="3040"/>
        <v>CW$19</v>
      </c>
      <c r="CX1843" s="190" t="str">
        <f t="shared" si="3040"/>
        <v>CX$19</v>
      </c>
      <c r="CY1843" s="190" t="str">
        <f t="shared" si="3040"/>
        <v>CY$19</v>
      </c>
      <c r="CZ1843" s="190" t="str">
        <f t="shared" si="3040"/>
        <v>CZ$19</v>
      </c>
      <c r="DA1843" s="190" t="str">
        <f t="shared" si="3040"/>
        <v>DA$19</v>
      </c>
      <c r="DB1843" s="190" t="str">
        <f t="shared" si="3040"/>
        <v>DB$19</v>
      </c>
      <c r="DC1843" s="190" t="str">
        <f t="shared" si="3040"/>
        <v>DC$19</v>
      </c>
      <c r="DD1843" s="190" t="str">
        <f t="shared" si="3040"/>
        <v>DD$19</v>
      </c>
      <c r="DE1843" s="190" t="str">
        <f t="shared" si="3040"/>
        <v>DE$19</v>
      </c>
      <c r="DF1843" s="190" t="str">
        <f t="shared" si="3040"/>
        <v>DF$19</v>
      </c>
      <c r="DG1843" s="190" t="str">
        <f t="shared" si="3040"/>
        <v>DG$19</v>
      </c>
      <c r="DH1843" s="190" t="str">
        <f t="shared" si="3040"/>
        <v>DH$19</v>
      </c>
      <c r="DI1843" s="190" t="str">
        <f t="shared" si="3040"/>
        <v>DI$19</v>
      </c>
      <c r="DJ1843" s="190" t="str">
        <f t="shared" si="3040"/>
        <v>DJ$19</v>
      </c>
      <c r="DK1843" s="190" t="str">
        <f t="shared" si="3040"/>
        <v>DK$19</v>
      </c>
      <c r="DL1843" s="190" t="str">
        <f t="shared" si="3040"/>
        <v>DL$19</v>
      </c>
    </row>
    <row r="1844" spans="1:116" x14ac:dyDescent="0.4">
      <c r="A1844" s="31" t="s">
        <v>218</v>
      </c>
      <c r="B1844" s="31" t="s">
        <v>243</v>
      </c>
      <c r="C1844" s="31"/>
      <c r="D1844" t="s">
        <v>428</v>
      </c>
      <c r="E1844" s="8" t="str">
        <f t="shared" ref="E1844:E1875" si="3041">ROW()&amp;" "&amp;D1844</f>
        <v>1844 DTERM1-F</v>
      </c>
      <c r="F1844" t="s">
        <v>410</v>
      </c>
      <c r="G1844" s="70" t="s">
        <v>300</v>
      </c>
      <c r="H1844" s="48"/>
      <c r="I1844" s="304"/>
      <c r="J1844" s="304"/>
      <c r="K1844" s="48"/>
      <c r="L1844" s="48"/>
      <c r="M1844" s="48"/>
      <c r="N1844" s="48"/>
      <c r="O1844" s="48"/>
      <c r="P1844" s="48"/>
      <c r="R1844" s="70"/>
      <c r="S1844" s="305"/>
      <c r="T1844" s="305"/>
      <c r="U1844" s="305"/>
      <c r="V1844" s="305"/>
      <c r="W1844" s="305"/>
      <c r="X1844" s="305"/>
      <c r="Y1844" s="305"/>
      <c r="Z1844" s="305"/>
      <c r="AA1844" s="305"/>
      <c r="AB1844" s="305"/>
      <c r="AC1844" s="305"/>
      <c r="AD1844" s="305"/>
      <c r="AE1844" s="305"/>
      <c r="AF1844" s="305"/>
      <c r="AG1844" s="305"/>
      <c r="AH1844" s="305"/>
      <c r="AI1844" s="305"/>
      <c r="AJ1844" s="305"/>
      <c r="AK1844" s="305"/>
      <c r="AL1844" s="305"/>
      <c r="AM1844" s="305"/>
      <c r="AN1844" s="305"/>
      <c r="AO1844" s="305"/>
      <c r="AP1844" s="305"/>
      <c r="AQ1844" s="305"/>
      <c r="AR1844" s="305"/>
      <c r="AS1844" s="305"/>
      <c r="AT1844" s="305"/>
      <c r="AU1844" s="305"/>
      <c r="AV1844" s="305"/>
      <c r="AW1844" s="305"/>
      <c r="AX1844" s="305"/>
      <c r="AY1844" s="305"/>
      <c r="AZ1844" s="305"/>
      <c r="BA1844" s="305"/>
      <c r="BB1844" s="305"/>
      <c r="BC1844" s="305"/>
      <c r="BD1844" s="305"/>
      <c r="BE1844" s="305"/>
      <c r="BF1844" s="305"/>
      <c r="BG1844" s="305"/>
      <c r="BH1844" s="305"/>
      <c r="BI1844" s="305"/>
      <c r="BJ1844" s="305"/>
      <c r="BK1844" s="305"/>
      <c r="BL1844" s="305"/>
      <c r="BM1844" s="305"/>
      <c r="BN1844" s="305"/>
      <c r="BO1844" s="305"/>
      <c r="BP1844" s="305"/>
      <c r="BQ1844" s="305"/>
      <c r="BR1844" s="305"/>
      <c r="BS1844" s="305"/>
      <c r="BT1844" s="305"/>
      <c r="BU1844" s="305"/>
      <c r="BV1844" s="305"/>
      <c r="BW1844" s="305"/>
      <c r="BX1844" s="305"/>
      <c r="BY1844" s="305"/>
      <c r="BZ1844" s="305"/>
      <c r="CA1844" s="305"/>
      <c r="CB1844" s="305"/>
      <c r="CC1844" s="305"/>
      <c r="CD1844" s="305"/>
      <c r="CE1844" s="305"/>
      <c r="CF1844" s="305"/>
      <c r="CG1844" s="305"/>
      <c r="CH1844" s="305"/>
      <c r="CI1844" s="305"/>
      <c r="CJ1844" s="305"/>
      <c r="CK1844" s="305"/>
      <c r="CL1844" s="305"/>
      <c r="CN1844" s="304"/>
      <c r="CO1844" s="305"/>
      <c r="CP1844" s="305"/>
      <c r="CQ1844" s="305"/>
      <c r="CR1844" s="305"/>
      <c r="CS1844" s="305"/>
      <c r="CT1844" s="305"/>
      <c r="CU1844" s="305"/>
      <c r="CV1844" s="305"/>
      <c r="CW1844" s="305"/>
      <c r="CX1844" s="305"/>
      <c r="CY1844" s="305"/>
      <c r="CZ1844" s="305"/>
      <c r="DA1844" s="305"/>
      <c r="DB1844" s="305"/>
      <c r="DC1844" s="305"/>
      <c r="DD1844" s="305"/>
      <c r="DE1844" s="305"/>
      <c r="DF1844" s="305"/>
      <c r="DG1844" s="305"/>
      <c r="DH1844" s="305"/>
      <c r="DI1844" s="305"/>
      <c r="DJ1844" s="305"/>
      <c r="DK1844" s="305"/>
      <c r="DL1844" s="305"/>
    </row>
    <row r="1845" spans="1:116" x14ac:dyDescent="0.4">
      <c r="B1845" t="str">
        <f t="shared" ref="B1845:B1859" si="3042">E1845</f>
        <v>1845 DTERM1-F</v>
      </c>
      <c r="D1845" t="s">
        <v>428</v>
      </c>
      <c r="E1845" t="str">
        <f t="shared" ref="E1845:E1854" si="3043">ROW()&amp;" "&amp;D1845</f>
        <v>1845 DTERM1-F</v>
      </c>
      <c r="G1845" s="95" t="str">
        <f>"Assumptions - "&amp;G1844</f>
        <v>Assumptions - Fixed term debt - one-time borrowing</v>
      </c>
      <c r="I1845"/>
      <c r="J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N1845"/>
    </row>
    <row r="1846" spans="1:116" x14ac:dyDescent="0.4">
      <c r="A1846" s="31"/>
      <c r="B1846" t="str">
        <f t="shared" si="3042"/>
        <v>1846 DTERM1-F</v>
      </c>
      <c r="D1846" t="s">
        <v>428</v>
      </c>
      <c r="E1846" t="str">
        <f t="shared" si="3041"/>
        <v>1846 DTERM1-F</v>
      </c>
      <c r="F1846" s="31"/>
      <c r="G1846" s="159" t="s">
        <v>287</v>
      </c>
      <c r="H1846" s="57">
        <v>4</v>
      </c>
      <c r="I1846" s="31"/>
      <c r="J1846" s="31"/>
      <c r="K1846" s="31"/>
      <c r="L1846" s="31"/>
      <c r="M1846" s="31"/>
      <c r="N1846" s="31"/>
      <c r="O1846" s="31"/>
      <c r="P1846" s="31"/>
      <c r="R1846" s="31"/>
      <c r="S1846" s="73"/>
      <c r="T1846" s="73"/>
      <c r="U1846" s="73"/>
      <c r="V1846" s="73"/>
      <c r="W1846" s="73"/>
      <c r="X1846" s="73"/>
      <c r="Y1846" s="73"/>
      <c r="Z1846" s="73"/>
      <c r="AA1846" s="73"/>
      <c r="AB1846" s="73"/>
      <c r="AC1846" s="73"/>
      <c r="AD1846" s="73"/>
      <c r="AE1846" s="73"/>
      <c r="AF1846" s="73"/>
      <c r="AG1846" s="73"/>
      <c r="AH1846" s="73"/>
      <c r="AI1846" s="73"/>
      <c r="AJ1846" s="73"/>
      <c r="AK1846" s="73"/>
      <c r="AL1846" s="73"/>
      <c r="AM1846" s="73"/>
      <c r="AN1846" s="73"/>
      <c r="AO1846" s="73"/>
      <c r="AP1846" s="73"/>
      <c r="AQ1846" s="73"/>
      <c r="AR1846" s="73"/>
      <c r="AS1846" s="73"/>
      <c r="AT1846" s="73"/>
      <c r="AU1846" s="73"/>
      <c r="AV1846" s="73"/>
      <c r="AW1846" s="73"/>
      <c r="AX1846" s="73"/>
      <c r="AY1846" s="73"/>
      <c r="AZ1846" s="73"/>
      <c r="BA1846" s="73"/>
      <c r="BB1846" s="73"/>
      <c r="BC1846" s="73"/>
      <c r="BD1846" s="73"/>
      <c r="BE1846" s="73"/>
      <c r="BF1846" s="73"/>
      <c r="BG1846" s="73"/>
      <c r="BH1846" s="73"/>
      <c r="BI1846" s="73"/>
      <c r="BJ1846" s="73"/>
      <c r="BK1846" s="73"/>
      <c r="BL1846" s="73"/>
      <c r="BM1846" s="73"/>
      <c r="BN1846" s="73"/>
      <c r="BO1846" s="73"/>
      <c r="BP1846" s="73"/>
      <c r="BQ1846" s="73"/>
      <c r="BR1846" s="73"/>
      <c r="BS1846" s="73"/>
      <c r="BT1846" s="73"/>
      <c r="BU1846" s="73"/>
      <c r="BV1846" s="73"/>
      <c r="BW1846" s="73"/>
      <c r="BX1846" s="73"/>
      <c r="BY1846" s="73"/>
      <c r="BZ1846" s="73"/>
      <c r="CA1846" s="73"/>
      <c r="CB1846" s="73"/>
      <c r="CC1846" s="73"/>
      <c r="CD1846" s="73"/>
      <c r="CE1846" s="73"/>
      <c r="CF1846" s="73"/>
      <c r="CG1846" s="73"/>
      <c r="CH1846" s="73"/>
      <c r="CI1846" s="73"/>
      <c r="CJ1846" s="73"/>
      <c r="CK1846" s="73"/>
      <c r="CL1846" s="73"/>
      <c r="CN1846" s="31"/>
      <c r="CO1846" s="73"/>
      <c r="CP1846" s="73"/>
      <c r="CQ1846" s="73"/>
      <c r="CR1846" s="73"/>
      <c r="CS1846" s="73"/>
      <c r="CT1846" s="73"/>
      <c r="CU1846" s="73"/>
      <c r="CV1846" s="73"/>
      <c r="CW1846" s="73"/>
      <c r="CX1846" s="73"/>
      <c r="CY1846" s="73"/>
      <c r="CZ1846" s="73"/>
      <c r="DA1846" s="73"/>
      <c r="DB1846" s="73"/>
      <c r="DC1846" s="73"/>
      <c r="DD1846" s="73"/>
      <c r="DE1846" s="73"/>
      <c r="DF1846" s="73"/>
      <c r="DG1846" s="73"/>
      <c r="DH1846" s="73"/>
      <c r="DI1846" s="73"/>
      <c r="DJ1846" s="73"/>
      <c r="DK1846" s="73"/>
      <c r="DL1846" s="73"/>
    </row>
    <row r="1847" spans="1:116" x14ac:dyDescent="0.4">
      <c r="A1847" s="31"/>
      <c r="B1847" t="str">
        <f t="shared" si="3042"/>
        <v>1847 DTERM1-F</v>
      </c>
      <c r="D1847" t="s">
        <v>428</v>
      </c>
      <c r="E1847" t="str">
        <f t="shared" si="3041"/>
        <v>1847 DTERM1-F</v>
      </c>
      <c r="F1847" s="31"/>
      <c r="G1847" s="159" t="s">
        <v>288</v>
      </c>
      <c r="H1847" s="59">
        <v>0.1</v>
      </c>
      <c r="I1847" s="31"/>
      <c r="J1847" s="31"/>
      <c r="K1847" s="31"/>
      <c r="L1847" s="31"/>
      <c r="M1847" s="31"/>
      <c r="N1847" s="31"/>
      <c r="O1847" s="31"/>
      <c r="P1847" s="31"/>
      <c r="R1847" s="31"/>
      <c r="S1847" s="73"/>
      <c r="T1847" s="73"/>
      <c r="U1847" s="73"/>
      <c r="V1847" s="73"/>
      <c r="W1847" s="73"/>
      <c r="X1847" s="73"/>
      <c r="Y1847" s="73"/>
      <c r="Z1847" s="73"/>
      <c r="AA1847" s="73"/>
      <c r="AB1847" s="73"/>
      <c r="AC1847" s="73"/>
      <c r="AD1847" s="73"/>
      <c r="AE1847" s="73"/>
      <c r="AF1847" s="73"/>
      <c r="AG1847" s="73"/>
      <c r="AH1847" s="73"/>
      <c r="AI1847" s="73"/>
      <c r="AJ1847" s="73"/>
      <c r="AK1847" s="73"/>
      <c r="AL1847" s="73"/>
      <c r="AM1847" s="73"/>
      <c r="AN1847" s="73"/>
      <c r="AO1847" s="73"/>
      <c r="AP1847" s="73"/>
      <c r="AQ1847" s="73"/>
      <c r="AR1847" s="73"/>
      <c r="AS1847" s="73"/>
      <c r="AT1847" s="73"/>
      <c r="AU1847" s="73"/>
      <c r="AV1847" s="73"/>
      <c r="AW1847" s="73"/>
      <c r="AX1847" s="73"/>
      <c r="AY1847" s="73"/>
      <c r="AZ1847" s="73"/>
      <c r="BA1847" s="73"/>
      <c r="BB1847" s="73"/>
      <c r="BC1847" s="73"/>
      <c r="BD1847" s="73"/>
      <c r="BE1847" s="73"/>
      <c r="BF1847" s="73"/>
      <c r="BG1847" s="73"/>
      <c r="BH1847" s="73"/>
      <c r="BI1847" s="73"/>
      <c r="BJ1847" s="73"/>
      <c r="BK1847" s="73"/>
      <c r="BL1847" s="73"/>
      <c r="BM1847" s="73"/>
      <c r="BN1847" s="73"/>
      <c r="BO1847" s="73"/>
      <c r="BP1847" s="73"/>
      <c r="BQ1847" s="73"/>
      <c r="BR1847" s="73"/>
      <c r="BS1847" s="73"/>
      <c r="BT1847" s="73"/>
      <c r="BU1847" s="73"/>
      <c r="BV1847" s="73"/>
      <c r="BW1847" s="73"/>
      <c r="BX1847" s="73"/>
      <c r="BY1847" s="73"/>
      <c r="BZ1847" s="73"/>
      <c r="CA1847" s="73"/>
      <c r="CB1847" s="73"/>
      <c r="CC1847" s="73"/>
      <c r="CD1847" s="73"/>
      <c r="CE1847" s="73"/>
      <c r="CF1847" s="73"/>
      <c r="CG1847" s="73"/>
      <c r="CH1847" s="73"/>
      <c r="CI1847" s="73"/>
      <c r="CJ1847" s="73"/>
      <c r="CK1847" s="73"/>
      <c r="CL1847" s="73"/>
      <c r="CN1847" s="31"/>
      <c r="CO1847" s="73"/>
      <c r="CP1847" s="73"/>
      <c r="CQ1847" s="73"/>
      <c r="CR1847" s="73"/>
      <c r="CS1847" s="73"/>
      <c r="CT1847" s="73"/>
      <c r="CU1847" s="73"/>
      <c r="CV1847" s="73"/>
      <c r="CW1847" s="73"/>
      <c r="CX1847" s="73"/>
      <c r="CY1847" s="73"/>
      <c r="CZ1847" s="73"/>
      <c r="DA1847" s="73"/>
      <c r="DB1847" s="73"/>
      <c r="DC1847" s="73"/>
      <c r="DD1847" s="73"/>
      <c r="DE1847" s="73"/>
      <c r="DF1847" s="73"/>
      <c r="DG1847" s="73"/>
      <c r="DH1847" s="73"/>
      <c r="DI1847" s="73"/>
      <c r="DJ1847" s="73"/>
      <c r="DK1847" s="73"/>
      <c r="DL1847" s="73"/>
    </row>
    <row r="1848" spans="1:116" x14ac:dyDescent="0.4">
      <c r="A1848" s="31"/>
      <c r="B1848" t="str">
        <f t="shared" si="3042"/>
        <v>1848 DTERM1-F</v>
      </c>
      <c r="D1848" t="s">
        <v>428</v>
      </c>
      <c r="E1848" t="str">
        <f t="shared" si="3041"/>
        <v>1848 DTERM1-F</v>
      </c>
      <c r="F1848" s="31"/>
      <c r="G1848" s="158" t="s">
        <v>301</v>
      </c>
      <c r="H1848" s="23">
        <v>1000000</v>
      </c>
      <c r="I1848" s="31"/>
      <c r="J1848" s="31"/>
      <c r="K1848" s="31"/>
      <c r="L1848" s="31"/>
      <c r="M1848" s="31"/>
      <c r="N1848" s="31"/>
      <c r="O1848" s="31"/>
      <c r="P1848" s="31"/>
      <c r="R1848" s="31"/>
      <c r="S1848" s="73"/>
      <c r="T1848" s="73"/>
      <c r="U1848" s="73"/>
      <c r="V1848" s="73"/>
      <c r="W1848" s="73"/>
      <c r="X1848" s="73"/>
      <c r="Y1848" s="73"/>
      <c r="Z1848" s="73"/>
      <c r="AA1848" s="73"/>
      <c r="AB1848" s="73"/>
      <c r="AC1848" s="73"/>
      <c r="AD1848" s="73"/>
      <c r="AE1848" s="73"/>
      <c r="AF1848" s="73"/>
      <c r="AG1848" s="73"/>
      <c r="AH1848" s="73"/>
      <c r="AI1848" s="73"/>
      <c r="AJ1848" s="73"/>
      <c r="AK1848" s="73"/>
      <c r="AL1848" s="73"/>
      <c r="AM1848" s="73"/>
      <c r="AN1848" s="73"/>
      <c r="AO1848" s="73"/>
      <c r="AP1848" s="73"/>
      <c r="AQ1848" s="73"/>
      <c r="AR1848" s="73"/>
      <c r="AS1848" s="73"/>
      <c r="AT1848" s="73"/>
      <c r="AU1848" s="73"/>
      <c r="AV1848" s="73"/>
      <c r="AW1848" s="73"/>
      <c r="AX1848" s="73"/>
      <c r="AY1848" s="73"/>
      <c r="AZ1848" s="73"/>
      <c r="BA1848" s="73"/>
      <c r="BB1848" s="73"/>
      <c r="BC1848" s="73"/>
      <c r="BD1848" s="73"/>
      <c r="BE1848" s="73"/>
      <c r="BF1848" s="73"/>
      <c r="BG1848" s="73"/>
      <c r="BH1848" s="73"/>
      <c r="BI1848" s="73"/>
      <c r="BJ1848" s="73"/>
      <c r="BK1848" s="73"/>
      <c r="BL1848" s="73"/>
      <c r="BM1848" s="73"/>
      <c r="BN1848" s="73"/>
      <c r="BO1848" s="73"/>
      <c r="BP1848" s="73"/>
      <c r="BQ1848" s="73"/>
      <c r="BR1848" s="73"/>
      <c r="BS1848" s="73"/>
      <c r="BT1848" s="73"/>
      <c r="BU1848" s="73"/>
      <c r="BV1848" s="73"/>
      <c r="BW1848" s="73"/>
      <c r="BX1848" s="73"/>
      <c r="BY1848" s="73"/>
      <c r="BZ1848" s="73"/>
      <c r="CA1848" s="73"/>
      <c r="CB1848" s="73"/>
      <c r="CC1848" s="73"/>
      <c r="CD1848" s="73"/>
      <c r="CE1848" s="73"/>
      <c r="CF1848" s="73"/>
      <c r="CG1848" s="73"/>
      <c r="CH1848" s="73"/>
      <c r="CI1848" s="73"/>
      <c r="CJ1848" s="73"/>
      <c r="CK1848" s="73"/>
      <c r="CL1848" s="73"/>
      <c r="CN1848" s="31"/>
      <c r="CO1848" s="73"/>
      <c r="CP1848" s="73"/>
      <c r="CQ1848" s="73"/>
      <c r="CR1848" s="73"/>
      <c r="CS1848" s="73"/>
      <c r="CT1848" s="73"/>
      <c r="CU1848" s="73"/>
      <c r="CV1848" s="73"/>
      <c r="CW1848" s="73"/>
      <c r="CX1848" s="73"/>
      <c r="CY1848" s="73"/>
      <c r="CZ1848" s="73"/>
      <c r="DA1848" s="73"/>
      <c r="DB1848" s="73"/>
      <c r="DC1848" s="73"/>
      <c r="DD1848" s="73"/>
      <c r="DE1848" s="73"/>
      <c r="DF1848" s="73"/>
      <c r="DG1848" s="73"/>
      <c r="DH1848" s="73"/>
      <c r="DI1848" s="73"/>
      <c r="DJ1848" s="73"/>
      <c r="DK1848" s="73"/>
      <c r="DL1848" s="73"/>
    </row>
    <row r="1849" spans="1:116" x14ac:dyDescent="0.4">
      <c r="A1849" s="31"/>
      <c r="B1849" t="str">
        <f t="shared" si="3042"/>
        <v>1849 DTERM1-F</v>
      </c>
      <c r="D1849" t="s">
        <v>428</v>
      </c>
      <c r="E1849" t="str">
        <f t="shared" si="3041"/>
        <v>1849 DTERM1-F</v>
      </c>
      <c r="F1849" s="31"/>
      <c r="G1849" s="158" t="s">
        <v>296</v>
      </c>
      <c r="H1849" s="101">
        <v>45444</v>
      </c>
      <c r="I1849" s="31"/>
      <c r="J1849" s="31"/>
      <c r="K1849" s="31"/>
      <c r="L1849" s="31"/>
      <c r="M1849" s="31"/>
      <c r="N1849" s="31"/>
      <c r="O1849" s="31"/>
      <c r="P1849" s="31"/>
      <c r="R1849" s="31"/>
      <c r="S1849" s="73"/>
      <c r="T1849" s="73"/>
      <c r="U1849" s="73"/>
      <c r="V1849" s="73"/>
      <c r="W1849" s="73"/>
      <c r="X1849" s="73"/>
      <c r="Y1849" s="73"/>
      <c r="Z1849" s="73"/>
      <c r="AA1849" s="73"/>
      <c r="AB1849" s="73"/>
      <c r="AC1849" s="73"/>
      <c r="AD1849" s="73"/>
      <c r="AE1849" s="73"/>
      <c r="AF1849" s="73"/>
      <c r="AG1849" s="73"/>
      <c r="AH1849" s="73"/>
      <c r="AI1849" s="73"/>
      <c r="AJ1849" s="73"/>
      <c r="AK1849" s="73"/>
      <c r="AL1849" s="73"/>
      <c r="AM1849" s="73"/>
      <c r="AN1849" s="73"/>
      <c r="AO1849" s="73"/>
      <c r="AP1849" s="73"/>
      <c r="AQ1849" s="73"/>
      <c r="AR1849" s="73"/>
      <c r="AS1849" s="73"/>
      <c r="AT1849" s="73"/>
      <c r="AU1849" s="73"/>
      <c r="AV1849" s="73"/>
      <c r="AW1849" s="73"/>
      <c r="AX1849" s="73"/>
      <c r="AY1849" s="73"/>
      <c r="AZ1849" s="73"/>
      <c r="BA1849" s="73"/>
      <c r="BB1849" s="73"/>
      <c r="BC1849" s="73"/>
      <c r="BD1849" s="73"/>
      <c r="BE1849" s="73"/>
      <c r="BF1849" s="73"/>
      <c r="BG1849" s="73"/>
      <c r="BH1849" s="73"/>
      <c r="BI1849" s="73"/>
      <c r="BJ1849" s="73"/>
      <c r="BK1849" s="73"/>
      <c r="BL1849" s="73"/>
      <c r="BM1849" s="73"/>
      <c r="BN1849" s="73"/>
      <c r="BO1849" s="73"/>
      <c r="BP1849" s="73"/>
      <c r="BQ1849" s="73"/>
      <c r="BR1849" s="73"/>
      <c r="BS1849" s="73"/>
      <c r="BT1849" s="73"/>
      <c r="BU1849" s="73"/>
      <c r="BV1849" s="73"/>
      <c r="BW1849" s="73"/>
      <c r="BX1849" s="73"/>
      <c r="BY1849" s="73"/>
      <c r="BZ1849" s="73"/>
      <c r="CA1849" s="73"/>
      <c r="CB1849" s="73"/>
      <c r="CC1849" s="73"/>
      <c r="CD1849" s="73"/>
      <c r="CE1849" s="73"/>
      <c r="CF1849" s="73"/>
      <c r="CG1849" s="73"/>
      <c r="CH1849" s="73"/>
      <c r="CI1849" s="73"/>
      <c r="CJ1849" s="73"/>
      <c r="CK1849" s="73"/>
      <c r="CL1849" s="73"/>
      <c r="CN1849" s="31"/>
      <c r="CO1849" s="73"/>
      <c r="CP1849" s="73"/>
      <c r="CQ1849" s="73"/>
      <c r="CR1849" s="73"/>
      <c r="CS1849" s="73"/>
      <c r="CT1849" s="73"/>
      <c r="CU1849" s="73"/>
      <c r="CV1849" s="73"/>
      <c r="CW1849" s="73"/>
      <c r="CX1849" s="73"/>
      <c r="CY1849" s="73"/>
      <c r="CZ1849" s="73"/>
      <c r="DA1849" s="73"/>
      <c r="DB1849" s="73"/>
      <c r="DC1849" s="73"/>
      <c r="DD1849" s="73"/>
      <c r="DE1849" s="73"/>
      <c r="DF1849" s="73"/>
      <c r="DG1849" s="73"/>
      <c r="DH1849" s="73"/>
      <c r="DI1849" s="73"/>
      <c r="DJ1849" s="73"/>
      <c r="DK1849" s="73"/>
      <c r="DL1849" s="73"/>
    </row>
    <row r="1850" spans="1:116" x14ac:dyDescent="0.4">
      <c r="A1850" s="31"/>
      <c r="B1850" t="str">
        <f t="shared" si="3042"/>
        <v>1850 DTERM1-F</v>
      </c>
      <c r="D1850" t="s">
        <v>428</v>
      </c>
      <c r="E1850" t="str">
        <f t="shared" si="3041"/>
        <v>1850 DTERM1-F</v>
      </c>
      <c r="F1850" s="31"/>
      <c r="G1850" s="125"/>
      <c r="H1850" s="23"/>
      <c r="I1850" s="31"/>
      <c r="J1850" s="31"/>
      <c r="K1850" s="31"/>
      <c r="L1850" s="31"/>
      <c r="M1850" s="31"/>
      <c r="N1850" s="31"/>
      <c r="O1850" s="31"/>
      <c r="P1850" s="31"/>
      <c r="R1850" s="31"/>
      <c r="S1850" s="73"/>
      <c r="T1850" s="73"/>
      <c r="U1850" s="73"/>
      <c r="V1850" s="73"/>
      <c r="W1850" s="73"/>
      <c r="X1850" s="73"/>
      <c r="Y1850" s="73"/>
      <c r="Z1850" s="73"/>
      <c r="AA1850" s="73"/>
      <c r="AB1850" s="73"/>
      <c r="AC1850" s="73"/>
      <c r="AD1850" s="73"/>
      <c r="AE1850" s="73"/>
      <c r="AF1850" s="73"/>
      <c r="AG1850" s="73"/>
      <c r="AH1850" s="73"/>
      <c r="AI1850" s="73"/>
      <c r="AJ1850" s="73"/>
      <c r="AK1850" s="73"/>
      <c r="AL1850" s="73"/>
      <c r="AM1850" s="73"/>
      <c r="AN1850" s="73"/>
      <c r="AO1850" s="73"/>
      <c r="AP1850" s="73"/>
      <c r="AQ1850" s="73"/>
      <c r="AR1850" s="73"/>
      <c r="AS1850" s="73"/>
      <c r="AT1850" s="73"/>
      <c r="AU1850" s="73"/>
      <c r="AV1850" s="73"/>
      <c r="AW1850" s="73"/>
      <c r="AX1850" s="73"/>
      <c r="AY1850" s="73"/>
      <c r="AZ1850" s="73"/>
      <c r="BA1850" s="73"/>
      <c r="BB1850" s="73"/>
      <c r="BC1850" s="73"/>
      <c r="BD1850" s="73"/>
      <c r="BE1850" s="73"/>
      <c r="BF1850" s="73"/>
      <c r="BG1850" s="73"/>
      <c r="BH1850" s="73"/>
      <c r="BI1850" s="73"/>
      <c r="BJ1850" s="73"/>
      <c r="BK1850" s="73"/>
      <c r="BL1850" s="73"/>
      <c r="BM1850" s="73"/>
      <c r="BN1850" s="73"/>
      <c r="BO1850" s="73"/>
      <c r="BP1850" s="73"/>
      <c r="BQ1850" s="73"/>
      <c r="BR1850" s="73"/>
      <c r="BS1850" s="73"/>
      <c r="BT1850" s="73"/>
      <c r="BU1850" s="73"/>
      <c r="BV1850" s="73"/>
      <c r="BW1850" s="73"/>
      <c r="BX1850" s="73"/>
      <c r="BY1850" s="73"/>
      <c r="BZ1850" s="73"/>
      <c r="CA1850" s="73"/>
      <c r="CB1850" s="73"/>
      <c r="CC1850" s="73"/>
      <c r="CD1850" s="73"/>
      <c r="CE1850" s="73"/>
      <c r="CF1850" s="73"/>
      <c r="CG1850" s="73"/>
      <c r="CH1850" s="73"/>
      <c r="CI1850" s="73"/>
      <c r="CJ1850" s="73"/>
      <c r="CK1850" s="73"/>
      <c r="CL1850" s="73"/>
      <c r="CN1850" s="31"/>
      <c r="CO1850" s="73"/>
      <c r="CP1850" s="73"/>
      <c r="CQ1850" s="73"/>
      <c r="CR1850" s="73"/>
      <c r="CS1850" s="73"/>
      <c r="CT1850" s="73"/>
      <c r="CU1850" s="73"/>
      <c r="CV1850" s="73"/>
      <c r="CW1850" s="73"/>
      <c r="CX1850" s="73"/>
      <c r="CY1850" s="73"/>
      <c r="CZ1850" s="73"/>
      <c r="DA1850" s="73"/>
      <c r="DB1850" s="73"/>
      <c r="DC1850" s="73"/>
      <c r="DD1850" s="73"/>
      <c r="DE1850" s="73"/>
      <c r="DF1850" s="73"/>
      <c r="DG1850" s="73"/>
      <c r="DH1850" s="73"/>
      <c r="DI1850" s="73"/>
      <c r="DJ1850" s="73"/>
      <c r="DK1850" s="73"/>
      <c r="DL1850" s="73"/>
    </row>
    <row r="1851" spans="1:116" x14ac:dyDescent="0.4">
      <c r="D1851" t="s">
        <v>428</v>
      </c>
      <c r="E1851" t="str">
        <f t="shared" si="3041"/>
        <v>1851 DTERM1-F</v>
      </c>
      <c r="F1851" s="299"/>
      <c r="G1851" s="95" t="s">
        <v>290</v>
      </c>
      <c r="R1851" s="92"/>
      <c r="S1851" s="154"/>
      <c r="T1851" s="154"/>
      <c r="U1851" s="154"/>
      <c r="V1851" s="154"/>
      <c r="W1851" s="154"/>
      <c r="X1851" s="154"/>
      <c r="Y1851" s="154"/>
      <c r="Z1851" s="154"/>
      <c r="AA1851" s="154"/>
      <c r="AB1851" s="154"/>
      <c r="AC1851" s="154"/>
      <c r="AD1851" s="154"/>
      <c r="AE1851" s="154"/>
      <c r="AF1851" s="154"/>
      <c r="AG1851" s="154"/>
      <c r="AH1851" s="154"/>
      <c r="AI1851" s="154"/>
      <c r="AJ1851" s="154"/>
      <c r="AK1851" s="154"/>
      <c r="AL1851" s="154"/>
      <c r="AM1851" s="154"/>
      <c r="AN1851" s="154"/>
      <c r="AO1851" s="154"/>
      <c r="AP1851" s="154"/>
      <c r="AQ1851" s="154"/>
      <c r="AR1851" s="154"/>
      <c r="AS1851" s="154"/>
      <c r="AT1851" s="154"/>
      <c r="AU1851" s="154"/>
      <c r="AV1851" s="154"/>
      <c r="AW1851" s="154"/>
      <c r="AX1851" s="154"/>
      <c r="AY1851" s="154"/>
      <c r="AZ1851" s="154"/>
      <c r="BA1851" s="154"/>
      <c r="BB1851" s="154"/>
      <c r="BC1851" s="154"/>
      <c r="BD1851" s="154"/>
      <c r="BE1851" s="154"/>
      <c r="BF1851" s="154"/>
      <c r="BG1851" s="154"/>
      <c r="BH1851" s="154"/>
      <c r="BI1851" s="154"/>
      <c r="BJ1851" s="154"/>
      <c r="BK1851" s="154"/>
      <c r="BL1851" s="154"/>
      <c r="BM1851" s="154"/>
      <c r="BN1851" s="154"/>
      <c r="BO1851" s="154"/>
      <c r="BP1851" s="154"/>
      <c r="BQ1851" s="154"/>
      <c r="BR1851" s="154"/>
      <c r="BS1851" s="154"/>
      <c r="BT1851" s="154"/>
      <c r="BU1851" s="154"/>
      <c r="BV1851" s="154"/>
      <c r="BW1851" s="154"/>
      <c r="BX1851" s="154"/>
      <c r="BY1851" s="154"/>
      <c r="BZ1851" s="154"/>
      <c r="CA1851" s="154"/>
      <c r="CB1851" s="154"/>
      <c r="CC1851" s="154"/>
      <c r="CD1851" s="154"/>
      <c r="CE1851" s="154"/>
      <c r="CF1851" s="154"/>
      <c r="CG1851" s="154"/>
      <c r="CH1851" s="154"/>
      <c r="CI1851" s="154"/>
      <c r="CJ1851" s="154"/>
      <c r="CK1851" s="154"/>
      <c r="CL1851" s="154"/>
      <c r="CO1851" s="154"/>
      <c r="CP1851" s="154"/>
      <c r="CQ1851" s="154"/>
      <c r="CR1851" s="154"/>
      <c r="CS1851" s="154"/>
      <c r="CT1851" s="154"/>
      <c r="CU1851" s="154"/>
      <c r="CV1851" s="154"/>
      <c r="CW1851" s="154"/>
      <c r="CX1851" s="154"/>
      <c r="CY1851" s="154"/>
      <c r="CZ1851" s="154"/>
      <c r="DA1851" s="154"/>
      <c r="DB1851" s="154"/>
      <c r="DC1851" s="154"/>
      <c r="DD1851" s="154"/>
      <c r="DE1851" s="154"/>
      <c r="DF1851" s="154"/>
      <c r="DG1851" s="154"/>
      <c r="DH1851" s="154"/>
      <c r="DI1851" s="154"/>
      <c r="DJ1851" s="154"/>
      <c r="DK1851" s="154"/>
      <c r="DL1851" s="154"/>
    </row>
    <row r="1852" spans="1:116" x14ac:dyDescent="0.4">
      <c r="D1852" t="s">
        <v>428</v>
      </c>
      <c r="E1852" t="str">
        <f t="shared" si="3041"/>
        <v>1852 DTERM1-F</v>
      </c>
      <c r="F1852" s="299"/>
      <c r="G1852" s="158" t="s">
        <v>289</v>
      </c>
      <c r="K1852" s="24">
        <v>0</v>
      </c>
      <c r="L1852" s="24">
        <f ca="1">K1855</f>
        <v>0</v>
      </c>
      <c r="M1852" s="24">
        <f ca="1">L1855</f>
        <v>0</v>
      </c>
      <c r="N1852" s="24">
        <f ca="1">M1855</f>
        <v>0</v>
      </c>
      <c r="O1852" s="24">
        <f ca="1">N1855</f>
        <v>0</v>
      </c>
      <c r="P1852" s="24">
        <f ca="1">O1855</f>
        <v>0</v>
      </c>
      <c r="R1852"/>
      <c r="S1852" s="80">
        <f>H1850</f>
        <v>0</v>
      </c>
      <c r="T1852" s="62">
        <f t="shared" ref="T1852:AY1861" ca="1" si="3044">S1855</f>
        <v>0</v>
      </c>
      <c r="U1852" s="62">
        <f t="shared" ca="1" si="3044"/>
        <v>0</v>
      </c>
      <c r="V1852" s="62">
        <f t="shared" ca="1" si="3044"/>
        <v>0</v>
      </c>
      <c r="W1852" s="62">
        <f t="shared" ca="1" si="3044"/>
        <v>0</v>
      </c>
      <c r="X1852" s="62">
        <f t="shared" ca="1" si="3044"/>
        <v>0</v>
      </c>
      <c r="Y1852" s="62">
        <f t="shared" ca="1" si="3044"/>
        <v>1000000</v>
      </c>
      <c r="Z1852" s="62">
        <f t="shared" ca="1" si="3044"/>
        <v>1000000</v>
      </c>
      <c r="AA1852" s="62">
        <f t="shared" ca="1" si="3044"/>
        <v>1000000</v>
      </c>
      <c r="AB1852" s="62">
        <f t="shared" ca="1" si="3044"/>
        <v>0</v>
      </c>
      <c r="AC1852" s="62">
        <f t="shared" ca="1" si="3044"/>
        <v>0</v>
      </c>
      <c r="AD1852" s="62">
        <f t="shared" ca="1" si="3044"/>
        <v>0</v>
      </c>
      <c r="AE1852" s="62">
        <f t="shared" ca="1" si="3044"/>
        <v>0</v>
      </c>
      <c r="AF1852" s="62">
        <f t="shared" ca="1" si="3044"/>
        <v>0</v>
      </c>
      <c r="AG1852" s="62">
        <f t="shared" ca="1" si="3044"/>
        <v>0</v>
      </c>
      <c r="AH1852" s="62">
        <f t="shared" ca="1" si="3044"/>
        <v>0</v>
      </c>
      <c r="AI1852" s="62">
        <f t="shared" ca="1" si="3044"/>
        <v>0</v>
      </c>
      <c r="AJ1852" s="62">
        <f t="shared" ca="1" si="3044"/>
        <v>0</v>
      </c>
      <c r="AK1852" s="62">
        <f t="shared" ca="1" si="3044"/>
        <v>0</v>
      </c>
      <c r="AL1852" s="62">
        <f t="shared" ca="1" si="3044"/>
        <v>0</v>
      </c>
      <c r="AM1852" s="62">
        <f t="shared" ca="1" si="3044"/>
        <v>0</v>
      </c>
      <c r="AN1852" s="62">
        <f t="shared" ca="1" si="3044"/>
        <v>0</v>
      </c>
      <c r="AO1852" s="62">
        <f t="shared" ca="1" si="3044"/>
        <v>0</v>
      </c>
      <c r="AP1852" s="62">
        <f t="shared" ca="1" si="3044"/>
        <v>0</v>
      </c>
      <c r="AQ1852" s="62">
        <f t="shared" ca="1" si="3044"/>
        <v>0</v>
      </c>
      <c r="AR1852" s="62">
        <f t="shared" ca="1" si="3044"/>
        <v>0</v>
      </c>
      <c r="AS1852" s="62">
        <f t="shared" ca="1" si="3044"/>
        <v>0</v>
      </c>
      <c r="AT1852" s="62">
        <f t="shared" ca="1" si="3044"/>
        <v>0</v>
      </c>
      <c r="AU1852" s="62">
        <f t="shared" ca="1" si="3044"/>
        <v>0</v>
      </c>
      <c r="AV1852" s="62">
        <f t="shared" ca="1" si="3044"/>
        <v>0</v>
      </c>
      <c r="AW1852" s="62">
        <f t="shared" ca="1" si="3044"/>
        <v>0</v>
      </c>
      <c r="AX1852" s="62">
        <f t="shared" ca="1" si="3044"/>
        <v>0</v>
      </c>
      <c r="AY1852" s="62">
        <f t="shared" ca="1" si="3044"/>
        <v>0</v>
      </c>
      <c r="AZ1852" s="62">
        <f t="shared" ref="AZ1852:CE1861" ca="1" si="3045">AY1855</f>
        <v>0</v>
      </c>
      <c r="BA1852" s="62">
        <f t="shared" ca="1" si="3045"/>
        <v>0</v>
      </c>
      <c r="BB1852" s="62">
        <f t="shared" ca="1" si="3045"/>
        <v>0</v>
      </c>
      <c r="BC1852" s="62">
        <f t="shared" ca="1" si="3045"/>
        <v>0</v>
      </c>
      <c r="BD1852" s="62">
        <f t="shared" ca="1" si="3045"/>
        <v>0</v>
      </c>
      <c r="BE1852" s="62">
        <f t="shared" ca="1" si="3045"/>
        <v>0</v>
      </c>
      <c r="BF1852" s="62">
        <f t="shared" ca="1" si="3045"/>
        <v>0</v>
      </c>
      <c r="BG1852" s="62">
        <f t="shared" ca="1" si="3045"/>
        <v>0</v>
      </c>
      <c r="BH1852" s="62">
        <f t="shared" ca="1" si="3045"/>
        <v>0</v>
      </c>
      <c r="BI1852" s="62">
        <f t="shared" ca="1" si="3045"/>
        <v>0</v>
      </c>
      <c r="BJ1852" s="62">
        <f t="shared" ca="1" si="3045"/>
        <v>0</v>
      </c>
      <c r="BK1852" s="62">
        <f t="shared" ca="1" si="3045"/>
        <v>0</v>
      </c>
      <c r="BL1852" s="62">
        <f t="shared" ca="1" si="3045"/>
        <v>0</v>
      </c>
      <c r="BM1852" s="62">
        <f t="shared" ca="1" si="3045"/>
        <v>0</v>
      </c>
      <c r="BN1852" s="62">
        <f t="shared" ca="1" si="3045"/>
        <v>0</v>
      </c>
      <c r="BO1852" s="62">
        <f t="shared" ca="1" si="3045"/>
        <v>0</v>
      </c>
      <c r="BP1852" s="62">
        <f t="shared" ca="1" si="3045"/>
        <v>0</v>
      </c>
      <c r="BQ1852" s="62">
        <f t="shared" ca="1" si="3045"/>
        <v>0</v>
      </c>
      <c r="BR1852" s="62">
        <f t="shared" ca="1" si="3045"/>
        <v>0</v>
      </c>
      <c r="BS1852" s="62">
        <f t="shared" ca="1" si="3045"/>
        <v>0</v>
      </c>
      <c r="BT1852" s="62">
        <f t="shared" ca="1" si="3045"/>
        <v>0</v>
      </c>
      <c r="BU1852" s="62">
        <f t="shared" ca="1" si="3045"/>
        <v>0</v>
      </c>
      <c r="BV1852" s="62">
        <f t="shared" ca="1" si="3045"/>
        <v>0</v>
      </c>
      <c r="BW1852" s="62">
        <f t="shared" ca="1" si="3045"/>
        <v>0</v>
      </c>
      <c r="BX1852" s="62">
        <f t="shared" ca="1" si="3045"/>
        <v>0</v>
      </c>
      <c r="BY1852" s="62">
        <f t="shared" ca="1" si="3045"/>
        <v>0</v>
      </c>
      <c r="BZ1852" s="62">
        <f t="shared" ca="1" si="3045"/>
        <v>0</v>
      </c>
      <c r="CA1852" s="62">
        <f t="shared" ca="1" si="3045"/>
        <v>0</v>
      </c>
      <c r="CB1852" s="62">
        <f t="shared" ca="1" si="3045"/>
        <v>0</v>
      </c>
      <c r="CC1852" s="62">
        <f t="shared" ca="1" si="3045"/>
        <v>0</v>
      </c>
      <c r="CD1852" s="62">
        <f t="shared" ca="1" si="3045"/>
        <v>0</v>
      </c>
      <c r="CE1852" s="62">
        <f t="shared" ca="1" si="3045"/>
        <v>0</v>
      </c>
      <c r="CF1852" s="62">
        <f t="shared" ref="CF1852:CL1861" ca="1" si="3046">CE1855</f>
        <v>0</v>
      </c>
      <c r="CG1852" s="62">
        <f t="shared" ca="1" si="3046"/>
        <v>0</v>
      </c>
      <c r="CH1852" s="62">
        <f t="shared" ca="1" si="3046"/>
        <v>0</v>
      </c>
      <c r="CI1852" s="62">
        <f t="shared" ca="1" si="3046"/>
        <v>0</v>
      </c>
      <c r="CJ1852" s="62">
        <f t="shared" ca="1" si="3046"/>
        <v>0</v>
      </c>
      <c r="CK1852" s="62">
        <f t="shared" ca="1" si="3046"/>
        <v>0</v>
      </c>
      <c r="CL1852" s="62">
        <f t="shared" ca="1" si="3046"/>
        <v>0</v>
      </c>
      <c r="CO1852" s="62">
        <f t="shared" ref="CO1852:DK1861" si="3047">CN1855</f>
        <v>0</v>
      </c>
      <c r="CP1852" s="62">
        <f t="shared" ca="1" si="3047"/>
        <v>0</v>
      </c>
      <c r="CQ1852" s="62">
        <f t="shared" ca="1" si="3047"/>
        <v>1000000</v>
      </c>
      <c r="CR1852" s="62">
        <f t="shared" ca="1" si="3047"/>
        <v>1000000</v>
      </c>
      <c r="CS1852" s="62">
        <f t="shared" ca="1" si="3047"/>
        <v>1000000</v>
      </c>
      <c r="CT1852" s="62">
        <f t="shared" ca="1" si="3047"/>
        <v>0</v>
      </c>
      <c r="CU1852" s="62">
        <f t="shared" ca="1" si="3047"/>
        <v>0</v>
      </c>
      <c r="CV1852" s="62">
        <f t="shared" ca="1" si="3047"/>
        <v>0</v>
      </c>
      <c r="CW1852" s="62">
        <f t="shared" ca="1" si="3047"/>
        <v>0</v>
      </c>
      <c r="CX1852" s="62">
        <f t="shared" ca="1" si="3047"/>
        <v>0</v>
      </c>
      <c r="CY1852" s="62">
        <f t="shared" ca="1" si="3047"/>
        <v>0</v>
      </c>
      <c r="CZ1852" s="62">
        <f t="shared" ca="1" si="3047"/>
        <v>0</v>
      </c>
      <c r="DA1852" s="62">
        <f t="shared" ca="1" si="3047"/>
        <v>0</v>
      </c>
      <c r="DB1852" s="62">
        <f t="shared" ca="1" si="3047"/>
        <v>0</v>
      </c>
      <c r="DC1852" s="62">
        <f t="shared" ca="1" si="3047"/>
        <v>0</v>
      </c>
      <c r="DD1852" s="62">
        <f t="shared" ca="1" si="3047"/>
        <v>0</v>
      </c>
      <c r="DE1852" s="62">
        <f t="shared" ca="1" si="3047"/>
        <v>0</v>
      </c>
      <c r="DF1852" s="62">
        <f t="shared" ca="1" si="3047"/>
        <v>0</v>
      </c>
      <c r="DG1852" s="62">
        <f t="shared" ca="1" si="3047"/>
        <v>0</v>
      </c>
      <c r="DH1852" s="62">
        <f t="shared" ca="1" si="3047"/>
        <v>0</v>
      </c>
      <c r="DI1852" s="62">
        <f t="shared" ca="1" si="3047"/>
        <v>0</v>
      </c>
      <c r="DJ1852" s="62">
        <f t="shared" ca="1" si="3047"/>
        <v>0</v>
      </c>
      <c r="DK1852" s="62">
        <f t="shared" ca="1" si="3047"/>
        <v>0</v>
      </c>
      <c r="DL1852" s="62">
        <f t="shared" ref="DL1852:DL1861" ca="1" si="3048">DK1855</f>
        <v>0</v>
      </c>
    </row>
    <row r="1853" spans="1:116" x14ac:dyDescent="0.4">
      <c r="B1853" t="str">
        <f>E1853</f>
        <v>1853 DTERM1-F</v>
      </c>
      <c r="C1853" t="s">
        <v>236</v>
      </c>
      <c r="D1853" t="s">
        <v>428</v>
      </c>
      <c r="E1853" t="str">
        <f t="shared" si="3041"/>
        <v>1853 DTERM1-F</v>
      </c>
      <c r="G1853" s="158" t="str">
        <f>"New borrowing - "&amp;SUBSTITUTE(G1844,":","")</f>
        <v>New borrowing - Fixed term debt - one-time borrowing</v>
      </c>
      <c r="K1853" s="23">
        <f>SUMIF($3:$3,K$2,1853:1853)</f>
        <v>1000000</v>
      </c>
      <c r="L1853" s="23">
        <f>SUMIF($3:$3,L$2,1853:1853)</f>
        <v>0</v>
      </c>
      <c r="M1853" s="23">
        <f>SUMIF($3:$3,M$2,1853:1853)</f>
        <v>0</v>
      </c>
      <c r="N1853" s="23">
        <f>SUMIF($3:$3,N$2,1853:1853)</f>
        <v>0</v>
      </c>
      <c r="O1853" s="23">
        <f>SUMIF($3:$3,O$2,1853:1853)</f>
        <v>0</v>
      </c>
      <c r="P1853" s="23">
        <f>SUMIF($3:$3,P$2,1853:1853)</f>
        <v>0</v>
      </c>
      <c r="R1853" s="53">
        <f t="shared" ref="R1853:AW1853" si="3049">$H1848*(R$2=EOMONTH($H1849,0))</f>
        <v>0</v>
      </c>
      <c r="S1853" s="62">
        <f t="shared" si="3049"/>
        <v>0</v>
      </c>
      <c r="T1853" s="62">
        <f t="shared" si="3049"/>
        <v>0</v>
      </c>
      <c r="U1853" s="62">
        <f t="shared" si="3049"/>
        <v>0</v>
      </c>
      <c r="V1853" s="62">
        <f t="shared" si="3049"/>
        <v>0</v>
      </c>
      <c r="W1853" s="62">
        <f t="shared" si="3049"/>
        <v>0</v>
      </c>
      <c r="X1853" s="62">
        <f t="shared" si="3049"/>
        <v>1000000</v>
      </c>
      <c r="Y1853" s="62">
        <f t="shared" si="3049"/>
        <v>0</v>
      </c>
      <c r="Z1853" s="62">
        <f t="shared" si="3049"/>
        <v>0</v>
      </c>
      <c r="AA1853" s="62">
        <f t="shared" si="3049"/>
        <v>0</v>
      </c>
      <c r="AB1853" s="62">
        <f t="shared" si="3049"/>
        <v>0</v>
      </c>
      <c r="AC1853" s="62">
        <f t="shared" si="3049"/>
        <v>0</v>
      </c>
      <c r="AD1853" s="62">
        <f t="shared" si="3049"/>
        <v>0</v>
      </c>
      <c r="AE1853" s="62">
        <f t="shared" si="3049"/>
        <v>0</v>
      </c>
      <c r="AF1853" s="62">
        <f t="shared" si="3049"/>
        <v>0</v>
      </c>
      <c r="AG1853" s="62">
        <f t="shared" si="3049"/>
        <v>0</v>
      </c>
      <c r="AH1853" s="62">
        <f t="shared" si="3049"/>
        <v>0</v>
      </c>
      <c r="AI1853" s="62">
        <f t="shared" si="3049"/>
        <v>0</v>
      </c>
      <c r="AJ1853" s="62">
        <f t="shared" si="3049"/>
        <v>0</v>
      </c>
      <c r="AK1853" s="62">
        <f t="shared" si="3049"/>
        <v>0</v>
      </c>
      <c r="AL1853" s="62">
        <f t="shared" si="3049"/>
        <v>0</v>
      </c>
      <c r="AM1853" s="62">
        <f t="shared" si="3049"/>
        <v>0</v>
      </c>
      <c r="AN1853" s="62">
        <f t="shared" si="3049"/>
        <v>0</v>
      </c>
      <c r="AO1853" s="62">
        <f t="shared" si="3049"/>
        <v>0</v>
      </c>
      <c r="AP1853" s="62">
        <f t="shared" si="3049"/>
        <v>0</v>
      </c>
      <c r="AQ1853" s="62">
        <f t="shared" si="3049"/>
        <v>0</v>
      </c>
      <c r="AR1853" s="62">
        <f t="shared" si="3049"/>
        <v>0</v>
      </c>
      <c r="AS1853" s="62">
        <f t="shared" si="3049"/>
        <v>0</v>
      </c>
      <c r="AT1853" s="62">
        <f t="shared" si="3049"/>
        <v>0</v>
      </c>
      <c r="AU1853" s="62">
        <f t="shared" si="3049"/>
        <v>0</v>
      </c>
      <c r="AV1853" s="62">
        <f t="shared" si="3049"/>
        <v>0</v>
      </c>
      <c r="AW1853" s="62">
        <f t="shared" si="3049"/>
        <v>0</v>
      </c>
      <c r="AX1853" s="62">
        <f t="shared" ref="AX1853:CC1853" si="3050">$H1848*(AX$2=EOMONTH($H1849,0))</f>
        <v>0</v>
      </c>
      <c r="AY1853" s="62">
        <f t="shared" si="3050"/>
        <v>0</v>
      </c>
      <c r="AZ1853" s="62">
        <f t="shared" si="3050"/>
        <v>0</v>
      </c>
      <c r="BA1853" s="62">
        <f t="shared" si="3050"/>
        <v>0</v>
      </c>
      <c r="BB1853" s="62">
        <f t="shared" si="3050"/>
        <v>0</v>
      </c>
      <c r="BC1853" s="62">
        <f t="shared" si="3050"/>
        <v>0</v>
      </c>
      <c r="BD1853" s="62">
        <f t="shared" si="3050"/>
        <v>0</v>
      </c>
      <c r="BE1853" s="62">
        <f t="shared" si="3050"/>
        <v>0</v>
      </c>
      <c r="BF1853" s="62">
        <f t="shared" si="3050"/>
        <v>0</v>
      </c>
      <c r="BG1853" s="62">
        <f t="shared" si="3050"/>
        <v>0</v>
      </c>
      <c r="BH1853" s="62">
        <f t="shared" si="3050"/>
        <v>0</v>
      </c>
      <c r="BI1853" s="62">
        <f t="shared" si="3050"/>
        <v>0</v>
      </c>
      <c r="BJ1853" s="62">
        <f t="shared" si="3050"/>
        <v>0</v>
      </c>
      <c r="BK1853" s="62">
        <f t="shared" si="3050"/>
        <v>0</v>
      </c>
      <c r="BL1853" s="62">
        <f t="shared" si="3050"/>
        <v>0</v>
      </c>
      <c r="BM1853" s="62">
        <f t="shared" si="3050"/>
        <v>0</v>
      </c>
      <c r="BN1853" s="62">
        <f t="shared" si="3050"/>
        <v>0</v>
      </c>
      <c r="BO1853" s="62">
        <f t="shared" si="3050"/>
        <v>0</v>
      </c>
      <c r="BP1853" s="62">
        <f t="shared" si="3050"/>
        <v>0</v>
      </c>
      <c r="BQ1853" s="62">
        <f t="shared" si="3050"/>
        <v>0</v>
      </c>
      <c r="BR1853" s="62">
        <f t="shared" si="3050"/>
        <v>0</v>
      </c>
      <c r="BS1853" s="62">
        <f t="shared" si="3050"/>
        <v>0</v>
      </c>
      <c r="BT1853" s="62">
        <f t="shared" si="3050"/>
        <v>0</v>
      </c>
      <c r="BU1853" s="62">
        <f t="shared" si="3050"/>
        <v>0</v>
      </c>
      <c r="BV1853" s="62">
        <f t="shared" si="3050"/>
        <v>0</v>
      </c>
      <c r="BW1853" s="62">
        <f t="shared" si="3050"/>
        <v>0</v>
      </c>
      <c r="BX1853" s="62">
        <f t="shared" si="3050"/>
        <v>0</v>
      </c>
      <c r="BY1853" s="62">
        <f t="shared" si="3050"/>
        <v>0</v>
      </c>
      <c r="BZ1853" s="62">
        <f t="shared" si="3050"/>
        <v>0</v>
      </c>
      <c r="CA1853" s="62">
        <f t="shared" si="3050"/>
        <v>0</v>
      </c>
      <c r="CB1853" s="62">
        <f t="shared" si="3050"/>
        <v>0</v>
      </c>
      <c r="CC1853" s="62">
        <f t="shared" si="3050"/>
        <v>0</v>
      </c>
      <c r="CD1853" s="62">
        <f t="shared" ref="CD1853:CL1853" si="3051">$H1848*(CD$2=EOMONTH($H1849,0))</f>
        <v>0</v>
      </c>
      <c r="CE1853" s="62">
        <f t="shared" si="3051"/>
        <v>0</v>
      </c>
      <c r="CF1853" s="62">
        <f t="shared" si="3051"/>
        <v>0</v>
      </c>
      <c r="CG1853" s="62">
        <f t="shared" si="3051"/>
        <v>0</v>
      </c>
      <c r="CH1853" s="62">
        <f t="shared" si="3051"/>
        <v>0</v>
      </c>
      <c r="CI1853" s="62">
        <f t="shared" si="3051"/>
        <v>0</v>
      </c>
      <c r="CJ1853" s="62">
        <f t="shared" si="3051"/>
        <v>0</v>
      </c>
      <c r="CK1853" s="62">
        <f t="shared" si="3051"/>
        <v>0</v>
      </c>
      <c r="CL1853" s="62">
        <f t="shared" si="3051"/>
        <v>0</v>
      </c>
      <c r="CO1853" s="62">
        <f t="shared" ref="CO1853:DK1853" si="3052">$H1848*(CO$2=EOMONTH($H1849,0))</f>
        <v>0</v>
      </c>
      <c r="CP1853" s="62">
        <f t="shared" si="3052"/>
        <v>1000000</v>
      </c>
      <c r="CQ1853" s="62">
        <f t="shared" si="3052"/>
        <v>0</v>
      </c>
      <c r="CR1853" s="62">
        <f t="shared" si="3052"/>
        <v>0</v>
      </c>
      <c r="CS1853" s="62">
        <f t="shared" si="3052"/>
        <v>0</v>
      </c>
      <c r="CT1853" s="62">
        <f t="shared" si="3052"/>
        <v>0</v>
      </c>
      <c r="CU1853" s="62">
        <f t="shared" si="3052"/>
        <v>0</v>
      </c>
      <c r="CV1853" s="62">
        <f t="shared" si="3052"/>
        <v>0</v>
      </c>
      <c r="CW1853" s="62">
        <f t="shared" si="3052"/>
        <v>0</v>
      </c>
      <c r="CX1853" s="62">
        <f t="shared" si="3052"/>
        <v>0</v>
      </c>
      <c r="CY1853" s="62">
        <f t="shared" si="3052"/>
        <v>0</v>
      </c>
      <c r="CZ1853" s="62">
        <f t="shared" si="3052"/>
        <v>0</v>
      </c>
      <c r="DA1853" s="62">
        <f t="shared" si="3052"/>
        <v>0</v>
      </c>
      <c r="DB1853" s="62">
        <f t="shared" si="3052"/>
        <v>0</v>
      </c>
      <c r="DC1853" s="62">
        <f t="shared" si="3052"/>
        <v>0</v>
      </c>
      <c r="DD1853" s="62">
        <f t="shared" si="3052"/>
        <v>0</v>
      </c>
      <c r="DE1853" s="62">
        <f t="shared" si="3052"/>
        <v>0</v>
      </c>
      <c r="DF1853" s="62">
        <f t="shared" si="3052"/>
        <v>0</v>
      </c>
      <c r="DG1853" s="62">
        <f t="shared" si="3052"/>
        <v>0</v>
      </c>
      <c r="DH1853" s="62">
        <f t="shared" si="3052"/>
        <v>0</v>
      </c>
      <c r="DI1853" s="62">
        <f t="shared" si="3052"/>
        <v>0</v>
      </c>
      <c r="DJ1853" s="62">
        <f t="shared" si="3052"/>
        <v>0</v>
      </c>
      <c r="DK1853" s="62">
        <f t="shared" si="3052"/>
        <v>0</v>
      </c>
      <c r="DL1853" s="62">
        <f t="shared" ref="DL1853" si="3053">$H1848*(DL$2=EOMONTH($H1849,0))</f>
        <v>0</v>
      </c>
    </row>
    <row r="1854" spans="1:116" x14ac:dyDescent="0.4">
      <c r="C1854" t="s">
        <v>236</v>
      </c>
      <c r="D1854" t="s">
        <v>428</v>
      </c>
      <c r="E1854" t="str">
        <f t="shared" si="3041"/>
        <v>1854 DTERM1-F</v>
      </c>
      <c r="G1854" s="158" t="str">
        <f>"Repayment - "&amp;SUBSTITUTE(G1844,":","")</f>
        <v>Repayment - Fixed term debt - one-time borrowing</v>
      </c>
      <c r="K1854" s="138">
        <f ca="1">SUMIF($3:$3,K$2,1854:1854)</f>
        <v>-1000000</v>
      </c>
      <c r="L1854" s="138">
        <f ca="1">SUMIF($3:$3,L$2,1854:1854)</f>
        <v>0</v>
      </c>
      <c r="M1854" s="138">
        <f ca="1">SUMIF($3:$3,M$2,1854:1854)</f>
        <v>0</v>
      </c>
      <c r="N1854" s="138">
        <f ca="1">SUMIF($3:$3,N$2,1854:1854)</f>
        <v>0</v>
      </c>
      <c r="O1854" s="138">
        <f ca="1">SUMIF($3:$3,O$2,1854:1854)</f>
        <v>0</v>
      </c>
      <c r="P1854" s="138">
        <f ca="1">SUMIF($3:$3,P$2,1854:1854)</f>
        <v>0</v>
      </c>
      <c r="R1854" s="225"/>
      <c r="S1854" s="226">
        <f ca="1">-IF(COUNT($R1853:S1853)&lt;$H1846,0,OFFSET(S1853,0,-$H1846+1))</f>
        <v>0</v>
      </c>
      <c r="T1854" s="226">
        <f ca="1">-IF(COUNT($R1853:T1853)&lt;$H1846,0,OFFSET(T1853,0,-$H1846+1))</f>
        <v>0</v>
      </c>
      <c r="U1854" s="226">
        <f ca="1">-IF(COUNT($R1853:U1853)&lt;$H1846,0,OFFSET(U1853,0,-$H1846+1))</f>
        <v>0</v>
      </c>
      <c r="V1854" s="226">
        <f ca="1">-IF(COUNT($R1853:V1853)&lt;$H1846,0,OFFSET(V1853,0,-$H1846+1))</f>
        <v>0</v>
      </c>
      <c r="W1854" s="226">
        <f ca="1">-IF(COUNT($R1853:W1853)&lt;$H1846,0,OFFSET(W1853,0,-$H1846+1))</f>
        <v>0</v>
      </c>
      <c r="X1854" s="226">
        <f ca="1">-IF(COUNT($R1853:X1853)&lt;$H1846,0,OFFSET(X1853,0,-$H1846+1))</f>
        <v>0</v>
      </c>
      <c r="Y1854" s="226">
        <f ca="1">-IF(COUNT($R1853:Y1853)&lt;$H1846,0,OFFSET(Y1853,0,-$H1846+1))</f>
        <v>0</v>
      </c>
      <c r="Z1854" s="226">
        <f ca="1">-IF(COUNT($R1853:Z1853)&lt;$H1846,0,OFFSET(Z1853,0,-$H1846+1))</f>
        <v>0</v>
      </c>
      <c r="AA1854" s="226">
        <f ca="1">-IF(COUNT($R1853:AA1853)&lt;$H1846,0,OFFSET(AA1853,0,-$H1846+1))</f>
        <v>-1000000</v>
      </c>
      <c r="AB1854" s="226">
        <f ca="1">-IF(COUNT($R1853:AB1853)&lt;$H1846,0,OFFSET(AB1853,0,-$H1846+1))</f>
        <v>0</v>
      </c>
      <c r="AC1854" s="226">
        <f ca="1">-IF(COUNT($R1853:AC1853)&lt;$H1846,0,OFFSET(AC1853,0,-$H1846+1))</f>
        <v>0</v>
      </c>
      <c r="AD1854" s="226">
        <f ca="1">-IF(COUNT($R1853:AD1853)&lt;$H1846,0,OFFSET(AD1853,0,-$H1846+1))</f>
        <v>0</v>
      </c>
      <c r="AE1854" s="226">
        <f ca="1">-IF(COUNT($R1853:AE1853)&lt;$H1846,0,OFFSET(AE1853,0,-$H1846+1))</f>
        <v>0</v>
      </c>
      <c r="AF1854" s="226">
        <f ca="1">-IF(COUNT($R1853:AF1853)&lt;$H1846,0,OFFSET(AF1853,0,-$H1846+1))</f>
        <v>0</v>
      </c>
      <c r="AG1854" s="226">
        <f ca="1">-IF(COUNT($R1853:AG1853)&lt;$H1846,0,OFFSET(AG1853,0,-$H1846+1))</f>
        <v>0</v>
      </c>
      <c r="AH1854" s="226">
        <f ca="1">-IF(COUNT($R1853:AH1853)&lt;$H1846,0,OFFSET(AH1853,0,-$H1846+1))</f>
        <v>0</v>
      </c>
      <c r="AI1854" s="226">
        <f ca="1">-IF(COUNT($R1853:AI1853)&lt;$H1846,0,OFFSET(AI1853,0,-$H1846+1))</f>
        <v>0</v>
      </c>
      <c r="AJ1854" s="226">
        <f ca="1">-IF(COUNT($R1853:AJ1853)&lt;$H1846,0,OFFSET(AJ1853,0,-$H1846+1))</f>
        <v>0</v>
      </c>
      <c r="AK1854" s="226">
        <f ca="1">-IF(COUNT($R1853:AK1853)&lt;$H1846,0,OFFSET(AK1853,0,-$H1846+1))</f>
        <v>0</v>
      </c>
      <c r="AL1854" s="226">
        <f ca="1">-IF(COUNT($R1853:AL1853)&lt;$H1846,0,OFFSET(AL1853,0,-$H1846+1))</f>
        <v>0</v>
      </c>
      <c r="AM1854" s="226">
        <f ca="1">-IF(COUNT($R1853:AM1853)&lt;$H1846,0,OFFSET(AM1853,0,-$H1846+1))</f>
        <v>0</v>
      </c>
      <c r="AN1854" s="226">
        <f ca="1">-IF(COUNT($R1853:AN1853)&lt;$H1846,0,OFFSET(AN1853,0,-$H1846+1))</f>
        <v>0</v>
      </c>
      <c r="AO1854" s="226">
        <f ca="1">-IF(COUNT($R1853:AO1853)&lt;$H1846,0,OFFSET(AO1853,0,-$H1846+1))</f>
        <v>0</v>
      </c>
      <c r="AP1854" s="226">
        <f ca="1">-IF(COUNT($R1853:AP1853)&lt;$H1846,0,OFFSET(AP1853,0,-$H1846+1))</f>
        <v>0</v>
      </c>
      <c r="AQ1854" s="226">
        <f ca="1">-IF(COUNT($R1853:AQ1853)&lt;$H1846,0,OFFSET(AQ1853,0,-$H1846+1))</f>
        <v>0</v>
      </c>
      <c r="AR1854" s="226">
        <f ca="1">-IF(COUNT($R1853:AR1853)&lt;$H1846,0,OFFSET(AR1853,0,-$H1846+1))</f>
        <v>0</v>
      </c>
      <c r="AS1854" s="226">
        <f ca="1">-IF(COUNT($R1853:AS1853)&lt;$H1846,0,OFFSET(AS1853,0,-$H1846+1))</f>
        <v>0</v>
      </c>
      <c r="AT1854" s="226">
        <f ca="1">-IF(COUNT($R1853:AT1853)&lt;$H1846,0,OFFSET(AT1853,0,-$H1846+1))</f>
        <v>0</v>
      </c>
      <c r="AU1854" s="226">
        <f ca="1">-IF(COUNT($R1853:AU1853)&lt;$H1846,0,OFFSET(AU1853,0,-$H1846+1))</f>
        <v>0</v>
      </c>
      <c r="AV1854" s="226">
        <f ca="1">-IF(COUNT($R1853:AV1853)&lt;$H1846,0,OFFSET(AV1853,0,-$H1846+1))</f>
        <v>0</v>
      </c>
      <c r="AW1854" s="226">
        <f ca="1">-IF(COUNT($R1853:AW1853)&lt;$H1846,0,OFFSET(AW1853,0,-$H1846+1))</f>
        <v>0</v>
      </c>
      <c r="AX1854" s="226">
        <f ca="1">-IF(COUNT($R1853:AX1853)&lt;$H1846,0,OFFSET(AX1853,0,-$H1846+1))</f>
        <v>0</v>
      </c>
      <c r="AY1854" s="226">
        <f ca="1">-IF(COUNT($R1853:AY1853)&lt;$H1846,0,OFFSET(AY1853,0,-$H1846+1))</f>
        <v>0</v>
      </c>
      <c r="AZ1854" s="226">
        <f ca="1">-IF(COUNT($R1853:AZ1853)&lt;$H1846,0,OFFSET(AZ1853,0,-$H1846+1))</f>
        <v>0</v>
      </c>
      <c r="BA1854" s="226">
        <f ca="1">-IF(COUNT($R1853:BA1853)&lt;$H1846,0,OFFSET(BA1853,0,-$H1846+1))</f>
        <v>0</v>
      </c>
      <c r="BB1854" s="226">
        <f ca="1">-IF(COUNT($R1853:BB1853)&lt;$H1846,0,OFFSET(BB1853,0,-$H1846+1))</f>
        <v>0</v>
      </c>
      <c r="BC1854" s="226">
        <f ca="1">-IF(COUNT($R1853:BC1853)&lt;$H1846,0,OFFSET(BC1853,0,-$H1846+1))</f>
        <v>0</v>
      </c>
      <c r="BD1854" s="226">
        <f ca="1">-IF(COUNT($R1853:BD1853)&lt;$H1846,0,OFFSET(BD1853,0,-$H1846+1))</f>
        <v>0</v>
      </c>
      <c r="BE1854" s="226">
        <f ca="1">-IF(COUNT($R1853:BE1853)&lt;$H1846,0,OFFSET(BE1853,0,-$H1846+1))</f>
        <v>0</v>
      </c>
      <c r="BF1854" s="226">
        <f ca="1">-IF(COUNT($R1853:BF1853)&lt;$H1846,0,OFFSET(BF1853,0,-$H1846+1))</f>
        <v>0</v>
      </c>
      <c r="BG1854" s="226">
        <f ca="1">-IF(COUNT($R1853:BG1853)&lt;$H1846,0,OFFSET(BG1853,0,-$H1846+1))</f>
        <v>0</v>
      </c>
      <c r="BH1854" s="226">
        <f ca="1">-IF(COUNT($R1853:BH1853)&lt;$H1846,0,OFFSET(BH1853,0,-$H1846+1))</f>
        <v>0</v>
      </c>
      <c r="BI1854" s="226">
        <f ca="1">-IF(COUNT($R1853:BI1853)&lt;$H1846,0,OFFSET(BI1853,0,-$H1846+1))</f>
        <v>0</v>
      </c>
      <c r="BJ1854" s="226">
        <f ca="1">-IF(COUNT($R1853:BJ1853)&lt;$H1846,0,OFFSET(BJ1853,0,-$H1846+1))</f>
        <v>0</v>
      </c>
      <c r="BK1854" s="226">
        <f ca="1">-IF(COUNT($R1853:BK1853)&lt;$H1846,0,OFFSET(BK1853,0,-$H1846+1))</f>
        <v>0</v>
      </c>
      <c r="BL1854" s="226">
        <f ca="1">-IF(COUNT($R1853:BL1853)&lt;$H1846,0,OFFSET(BL1853,0,-$H1846+1))</f>
        <v>0</v>
      </c>
      <c r="BM1854" s="226">
        <f ca="1">-IF(COUNT($R1853:BM1853)&lt;$H1846,0,OFFSET(BM1853,0,-$H1846+1))</f>
        <v>0</v>
      </c>
      <c r="BN1854" s="226">
        <f ca="1">-IF(COUNT($R1853:BN1853)&lt;$H1846,0,OFFSET(BN1853,0,-$H1846+1))</f>
        <v>0</v>
      </c>
      <c r="BO1854" s="226">
        <f ca="1">-IF(COUNT($R1853:BO1853)&lt;$H1846,0,OFFSET(BO1853,0,-$H1846+1))</f>
        <v>0</v>
      </c>
      <c r="BP1854" s="226">
        <f ca="1">-IF(COUNT($R1853:BP1853)&lt;$H1846,0,OFFSET(BP1853,0,-$H1846+1))</f>
        <v>0</v>
      </c>
      <c r="BQ1854" s="226">
        <f ca="1">-IF(COUNT($R1853:BQ1853)&lt;$H1846,0,OFFSET(BQ1853,0,-$H1846+1))</f>
        <v>0</v>
      </c>
      <c r="BR1854" s="226">
        <f ca="1">-IF(COUNT($R1853:BR1853)&lt;$H1846,0,OFFSET(BR1853,0,-$H1846+1))</f>
        <v>0</v>
      </c>
      <c r="BS1854" s="226">
        <f ca="1">-IF(COUNT($R1853:BS1853)&lt;$H1846,0,OFFSET(BS1853,0,-$H1846+1))</f>
        <v>0</v>
      </c>
      <c r="BT1854" s="226">
        <f ca="1">-IF(COUNT($R1853:BT1853)&lt;$H1846,0,OFFSET(BT1853,0,-$H1846+1))</f>
        <v>0</v>
      </c>
      <c r="BU1854" s="226">
        <f ca="1">-IF(COUNT($R1853:BU1853)&lt;$H1846,0,OFFSET(BU1853,0,-$H1846+1))</f>
        <v>0</v>
      </c>
      <c r="BV1854" s="226">
        <f ca="1">-IF(COUNT($R1853:BV1853)&lt;$H1846,0,OFFSET(BV1853,0,-$H1846+1))</f>
        <v>0</v>
      </c>
      <c r="BW1854" s="226">
        <f ca="1">-IF(COUNT($R1853:BW1853)&lt;$H1846,0,OFFSET(BW1853,0,-$H1846+1))</f>
        <v>0</v>
      </c>
      <c r="BX1854" s="226">
        <f ca="1">-IF(COUNT($R1853:BX1853)&lt;$H1846,0,OFFSET(BX1853,0,-$H1846+1))</f>
        <v>0</v>
      </c>
      <c r="BY1854" s="226">
        <f ca="1">-IF(COUNT($R1853:BY1853)&lt;$H1846,0,OFFSET(BY1853,0,-$H1846+1))</f>
        <v>0</v>
      </c>
      <c r="BZ1854" s="226">
        <f ca="1">-IF(COUNT($R1853:BZ1853)&lt;$H1846,0,OFFSET(BZ1853,0,-$H1846+1))</f>
        <v>0</v>
      </c>
      <c r="CA1854" s="226">
        <f ca="1">-IF(COUNT($R1853:CA1853)&lt;$H1846,0,OFFSET(CA1853,0,-$H1846+1))</f>
        <v>0</v>
      </c>
      <c r="CB1854" s="226">
        <f ca="1">-IF(COUNT($R1853:CB1853)&lt;$H1846,0,OFFSET(CB1853,0,-$H1846+1))</f>
        <v>0</v>
      </c>
      <c r="CC1854" s="226">
        <f ca="1">-IF(COUNT($R1853:CC1853)&lt;$H1846,0,OFFSET(CC1853,0,-$H1846+1))</f>
        <v>0</v>
      </c>
      <c r="CD1854" s="226">
        <f ca="1">-IF(COUNT($R1853:CD1853)&lt;$H1846,0,OFFSET(CD1853,0,-$H1846+1))</f>
        <v>0</v>
      </c>
      <c r="CE1854" s="226">
        <f ca="1">-IF(COUNT($R1853:CE1853)&lt;$H1846,0,OFFSET(CE1853,0,-$H1846+1))</f>
        <v>0</v>
      </c>
      <c r="CF1854" s="226">
        <f ca="1">-IF(COUNT($R1853:CF1853)&lt;$H1846,0,OFFSET(CF1853,0,-$H1846+1))</f>
        <v>0</v>
      </c>
      <c r="CG1854" s="226">
        <f ca="1">-IF(COUNT($R1853:CG1853)&lt;$H1846,0,OFFSET(CG1853,0,-$H1846+1))</f>
        <v>0</v>
      </c>
      <c r="CH1854" s="226">
        <f ca="1">-IF(COUNT($R1853:CH1853)&lt;$H1846,0,OFFSET(CH1853,0,-$H1846+1))</f>
        <v>0</v>
      </c>
      <c r="CI1854" s="226">
        <f ca="1">-IF(COUNT($R1853:CI1853)&lt;$H1846,0,OFFSET(CI1853,0,-$H1846+1))</f>
        <v>0</v>
      </c>
      <c r="CJ1854" s="226">
        <f ca="1">-IF(COUNT($R1853:CJ1853)&lt;$H1846,0,OFFSET(CJ1853,0,-$H1846+1))</f>
        <v>0</v>
      </c>
      <c r="CK1854" s="226">
        <f ca="1">-IF(COUNT($R1853:CK1853)&lt;$H1846,0,OFFSET(CK1853,0,-$H1846+1))</f>
        <v>0</v>
      </c>
      <c r="CL1854" s="226">
        <f ca="1">-IF(COUNT($R1853:CL1853)&lt;$H1846,0,OFFSET(CL1853,0,-$H1846+1))</f>
        <v>0</v>
      </c>
      <c r="CO1854" s="226">
        <f ca="1">-IF(COUNT($R1853:CO1853)&lt;$H1846,0,OFFSET(CO1853,0,-$H1846+1))</f>
        <v>0</v>
      </c>
      <c r="CP1854" s="226">
        <f ca="1">-IF(COUNT($R1853:CP1853)&lt;$H1846,0,OFFSET(CP1853,0,-$H1846+1))</f>
        <v>0</v>
      </c>
      <c r="CQ1854" s="226">
        <f ca="1">-IF(COUNT($R1853:CQ1853)&lt;$H1846,0,OFFSET(CQ1853,0,-$H1846+1))</f>
        <v>0</v>
      </c>
      <c r="CR1854" s="226">
        <f ca="1">-IF(COUNT($R1853:CR1853)&lt;$H1846,0,OFFSET(CR1853,0,-$H1846+1))</f>
        <v>0</v>
      </c>
      <c r="CS1854" s="226">
        <f ca="1">-IF(COUNT($R1853:CS1853)&lt;$H1846,0,OFFSET(CS1853,0,-$H1846+1))</f>
        <v>-1000000</v>
      </c>
      <c r="CT1854" s="226">
        <f ca="1">-IF(COUNT($R1853:CT1853)&lt;$H1846,0,OFFSET(CT1853,0,-$H1846+1))</f>
        <v>0</v>
      </c>
      <c r="CU1854" s="226">
        <f ca="1">-IF(COUNT($R1853:CU1853)&lt;$H1846,0,OFFSET(CU1853,0,-$H1846+1))</f>
        <v>0</v>
      </c>
      <c r="CV1854" s="226">
        <f ca="1">-IF(COUNT($R1853:CV1853)&lt;$H1846,0,OFFSET(CV1853,0,-$H1846+1))</f>
        <v>0</v>
      </c>
      <c r="CW1854" s="226">
        <f ca="1">-IF(COUNT($R1853:CW1853)&lt;$H1846,0,OFFSET(CW1853,0,-$H1846+1))</f>
        <v>0</v>
      </c>
      <c r="CX1854" s="226">
        <f ca="1">-IF(COUNT($R1853:CX1853)&lt;$H1846,0,OFFSET(CX1853,0,-$H1846+1))</f>
        <v>0</v>
      </c>
      <c r="CY1854" s="226">
        <f ca="1">-IF(COUNT($R1853:CY1853)&lt;$H1846,0,OFFSET(CY1853,0,-$H1846+1))</f>
        <v>0</v>
      </c>
      <c r="CZ1854" s="226">
        <f ca="1">-IF(COUNT($R1853:CZ1853)&lt;$H1846,0,OFFSET(CZ1853,0,-$H1846+1))</f>
        <v>0</v>
      </c>
      <c r="DA1854" s="226">
        <f ca="1">-IF(COUNT($R1853:DA1853)&lt;$H1846,0,OFFSET(DA1853,0,-$H1846+1))</f>
        <v>0</v>
      </c>
      <c r="DB1854" s="226">
        <f ca="1">-IF(COUNT($R1853:DB1853)&lt;$H1846,0,OFFSET(DB1853,0,-$H1846+1))</f>
        <v>0</v>
      </c>
      <c r="DC1854" s="226">
        <f ca="1">-IF(COUNT($R1853:DC1853)&lt;$H1846,0,OFFSET(DC1853,0,-$H1846+1))</f>
        <v>0</v>
      </c>
      <c r="DD1854" s="226">
        <f ca="1">-IF(COUNT($R1853:DD1853)&lt;$H1846,0,OFFSET(DD1853,0,-$H1846+1))</f>
        <v>0</v>
      </c>
      <c r="DE1854" s="226">
        <f ca="1">-IF(COUNT($R1853:DE1853)&lt;$H1846,0,OFFSET(DE1853,0,-$H1846+1))</f>
        <v>0</v>
      </c>
      <c r="DF1854" s="226">
        <f ca="1">-IF(COUNT($R1853:DF1853)&lt;$H1846,0,OFFSET(DF1853,0,-$H1846+1))</f>
        <v>0</v>
      </c>
      <c r="DG1854" s="226">
        <f ca="1">-IF(COUNT($R1853:DG1853)&lt;$H1846,0,OFFSET(DG1853,0,-$H1846+1))</f>
        <v>0</v>
      </c>
      <c r="DH1854" s="226">
        <f ca="1">-IF(COUNT($R1853:DH1853)&lt;$H1846,0,OFFSET(DH1853,0,-$H1846+1))</f>
        <v>0</v>
      </c>
      <c r="DI1854" s="226">
        <f ca="1">-IF(COUNT($R1853:DI1853)&lt;$H1846,0,OFFSET(DI1853,0,-$H1846+1))</f>
        <v>0</v>
      </c>
      <c r="DJ1854" s="226">
        <f ca="1">-IF(COUNT($R1853:DJ1853)&lt;$H1846,0,OFFSET(DJ1853,0,-$H1846+1))</f>
        <v>0</v>
      </c>
      <c r="DK1854" s="226">
        <f ca="1">-IF(COUNT($R1853:DK1853)&lt;$H1846,0,OFFSET(DK1853,0,-$H1846+1))</f>
        <v>0</v>
      </c>
      <c r="DL1854" s="226">
        <f ca="1">-IF(COUNT($R1853:DL1853)&lt;$H1846,0,OFFSET(DL1853,0,-$H1846+1))</f>
        <v>0</v>
      </c>
    </row>
    <row r="1855" spans="1:116" x14ac:dyDescent="0.4">
      <c r="C1855" t="s">
        <v>237</v>
      </c>
      <c r="D1855" t="s">
        <v>428</v>
      </c>
      <c r="E1855" t="str">
        <f t="shared" si="3041"/>
        <v>1855 DTERM1-F</v>
      </c>
      <c r="G1855" s="126" t="str">
        <f>"Debt - "&amp;SUBSTITUTE(G1844,":","")</f>
        <v>Debt - Fixed term debt - one-time borrowing</v>
      </c>
      <c r="I1855" s="80"/>
      <c r="J1855" s="80"/>
      <c r="K1855" s="33">
        <f ca="1">SUMIF($4:$4,K$2,1855:1855)</f>
        <v>0</v>
      </c>
      <c r="L1855" s="33">
        <f ca="1">SUMIF($4:$4,L$2,1855:1855)</f>
        <v>0</v>
      </c>
      <c r="M1855" s="33">
        <f ca="1">SUMIF($4:$4,M$2,1855:1855)</f>
        <v>0</v>
      </c>
      <c r="N1855" s="33">
        <f ca="1">SUMIF($4:$4,N$2,1855:1855)</f>
        <v>0</v>
      </c>
      <c r="O1855" s="33">
        <f ca="1">SUMIF($4:$4,O$2,1855:1855)</f>
        <v>0</v>
      </c>
      <c r="P1855" s="33">
        <f ca="1">SUMIF($4:$4,P$2,1855:1855)</f>
        <v>0</v>
      </c>
      <c r="R1855" s="53">
        <f>S1852</f>
        <v>0</v>
      </c>
      <c r="S1855" s="93">
        <f t="shared" ref="S1855:AX1864" ca="1" si="3054">SUM(S1852:S1854)</f>
        <v>0</v>
      </c>
      <c r="T1855" s="93">
        <f t="shared" ca="1" si="3054"/>
        <v>0</v>
      </c>
      <c r="U1855" s="93">
        <f t="shared" ca="1" si="3054"/>
        <v>0</v>
      </c>
      <c r="V1855" s="93">
        <f t="shared" ca="1" si="3054"/>
        <v>0</v>
      </c>
      <c r="W1855" s="93">
        <f t="shared" ca="1" si="3054"/>
        <v>0</v>
      </c>
      <c r="X1855" s="93">
        <f t="shared" ca="1" si="3054"/>
        <v>1000000</v>
      </c>
      <c r="Y1855" s="93">
        <f t="shared" ca="1" si="3054"/>
        <v>1000000</v>
      </c>
      <c r="Z1855" s="93">
        <f t="shared" ca="1" si="3054"/>
        <v>1000000</v>
      </c>
      <c r="AA1855" s="93">
        <f t="shared" ca="1" si="3054"/>
        <v>0</v>
      </c>
      <c r="AB1855" s="93">
        <f t="shared" ca="1" si="3054"/>
        <v>0</v>
      </c>
      <c r="AC1855" s="93">
        <f t="shared" ca="1" si="3054"/>
        <v>0</v>
      </c>
      <c r="AD1855" s="93">
        <f t="shared" ca="1" si="3054"/>
        <v>0</v>
      </c>
      <c r="AE1855" s="93">
        <f t="shared" ca="1" si="3054"/>
        <v>0</v>
      </c>
      <c r="AF1855" s="93">
        <f t="shared" ca="1" si="3054"/>
        <v>0</v>
      </c>
      <c r="AG1855" s="93">
        <f t="shared" ca="1" si="3054"/>
        <v>0</v>
      </c>
      <c r="AH1855" s="93">
        <f t="shared" ca="1" si="3054"/>
        <v>0</v>
      </c>
      <c r="AI1855" s="93">
        <f t="shared" ca="1" si="3054"/>
        <v>0</v>
      </c>
      <c r="AJ1855" s="93">
        <f t="shared" ca="1" si="3054"/>
        <v>0</v>
      </c>
      <c r="AK1855" s="93">
        <f t="shared" ca="1" si="3054"/>
        <v>0</v>
      </c>
      <c r="AL1855" s="93">
        <f t="shared" ca="1" si="3054"/>
        <v>0</v>
      </c>
      <c r="AM1855" s="93">
        <f t="shared" ca="1" si="3054"/>
        <v>0</v>
      </c>
      <c r="AN1855" s="93">
        <f t="shared" ca="1" si="3054"/>
        <v>0</v>
      </c>
      <c r="AO1855" s="93">
        <f t="shared" ca="1" si="3054"/>
        <v>0</v>
      </c>
      <c r="AP1855" s="93">
        <f t="shared" ca="1" si="3054"/>
        <v>0</v>
      </c>
      <c r="AQ1855" s="93">
        <f t="shared" ca="1" si="3054"/>
        <v>0</v>
      </c>
      <c r="AR1855" s="93">
        <f t="shared" ca="1" si="3054"/>
        <v>0</v>
      </c>
      <c r="AS1855" s="93">
        <f t="shared" ca="1" si="3054"/>
        <v>0</v>
      </c>
      <c r="AT1855" s="93">
        <f t="shared" ca="1" si="3054"/>
        <v>0</v>
      </c>
      <c r="AU1855" s="93">
        <f t="shared" ca="1" si="3054"/>
        <v>0</v>
      </c>
      <c r="AV1855" s="93">
        <f t="shared" ca="1" si="3054"/>
        <v>0</v>
      </c>
      <c r="AW1855" s="93">
        <f t="shared" ca="1" si="3054"/>
        <v>0</v>
      </c>
      <c r="AX1855" s="93">
        <f t="shared" ca="1" si="3054"/>
        <v>0</v>
      </c>
      <c r="AY1855" s="93">
        <f t="shared" ref="AY1855:CD1864" ca="1" si="3055">SUM(AY1852:AY1854)</f>
        <v>0</v>
      </c>
      <c r="AZ1855" s="93">
        <f t="shared" ca="1" si="3055"/>
        <v>0</v>
      </c>
      <c r="BA1855" s="93">
        <f t="shared" ca="1" si="3055"/>
        <v>0</v>
      </c>
      <c r="BB1855" s="93">
        <f t="shared" ca="1" si="3055"/>
        <v>0</v>
      </c>
      <c r="BC1855" s="93">
        <f t="shared" ca="1" si="3055"/>
        <v>0</v>
      </c>
      <c r="BD1855" s="93">
        <f t="shared" ca="1" si="3055"/>
        <v>0</v>
      </c>
      <c r="BE1855" s="93">
        <f t="shared" ca="1" si="3055"/>
        <v>0</v>
      </c>
      <c r="BF1855" s="93">
        <f t="shared" ca="1" si="3055"/>
        <v>0</v>
      </c>
      <c r="BG1855" s="93">
        <f t="shared" ca="1" si="3055"/>
        <v>0</v>
      </c>
      <c r="BH1855" s="93">
        <f t="shared" ca="1" si="3055"/>
        <v>0</v>
      </c>
      <c r="BI1855" s="93">
        <f t="shared" ca="1" si="3055"/>
        <v>0</v>
      </c>
      <c r="BJ1855" s="93">
        <f t="shared" ca="1" si="3055"/>
        <v>0</v>
      </c>
      <c r="BK1855" s="93">
        <f t="shared" ca="1" si="3055"/>
        <v>0</v>
      </c>
      <c r="BL1855" s="93">
        <f t="shared" ca="1" si="3055"/>
        <v>0</v>
      </c>
      <c r="BM1855" s="93">
        <f t="shared" ca="1" si="3055"/>
        <v>0</v>
      </c>
      <c r="BN1855" s="93">
        <f t="shared" ca="1" si="3055"/>
        <v>0</v>
      </c>
      <c r="BO1855" s="93">
        <f t="shared" ca="1" si="3055"/>
        <v>0</v>
      </c>
      <c r="BP1855" s="93">
        <f t="shared" ca="1" si="3055"/>
        <v>0</v>
      </c>
      <c r="BQ1855" s="93">
        <f t="shared" ca="1" si="3055"/>
        <v>0</v>
      </c>
      <c r="BR1855" s="93">
        <f t="shared" ca="1" si="3055"/>
        <v>0</v>
      </c>
      <c r="BS1855" s="93">
        <f t="shared" ca="1" si="3055"/>
        <v>0</v>
      </c>
      <c r="BT1855" s="93">
        <f t="shared" ca="1" si="3055"/>
        <v>0</v>
      </c>
      <c r="BU1855" s="93">
        <f t="shared" ca="1" si="3055"/>
        <v>0</v>
      </c>
      <c r="BV1855" s="93">
        <f t="shared" ca="1" si="3055"/>
        <v>0</v>
      </c>
      <c r="BW1855" s="93">
        <f t="shared" ca="1" si="3055"/>
        <v>0</v>
      </c>
      <c r="BX1855" s="93">
        <f t="shared" ca="1" si="3055"/>
        <v>0</v>
      </c>
      <c r="BY1855" s="93">
        <f t="shared" ca="1" si="3055"/>
        <v>0</v>
      </c>
      <c r="BZ1855" s="93">
        <f t="shared" ca="1" si="3055"/>
        <v>0</v>
      </c>
      <c r="CA1855" s="93">
        <f t="shared" ca="1" si="3055"/>
        <v>0</v>
      </c>
      <c r="CB1855" s="93">
        <f t="shared" ca="1" si="3055"/>
        <v>0</v>
      </c>
      <c r="CC1855" s="93">
        <f t="shared" ca="1" si="3055"/>
        <v>0</v>
      </c>
      <c r="CD1855" s="93">
        <f t="shared" ca="1" si="3055"/>
        <v>0</v>
      </c>
      <c r="CE1855" s="93">
        <f t="shared" ref="CE1855:CL1864" ca="1" si="3056">SUM(CE1852:CE1854)</f>
        <v>0</v>
      </c>
      <c r="CF1855" s="93">
        <f t="shared" ca="1" si="3056"/>
        <v>0</v>
      </c>
      <c r="CG1855" s="93">
        <f t="shared" ca="1" si="3056"/>
        <v>0</v>
      </c>
      <c r="CH1855" s="93">
        <f t="shared" ca="1" si="3056"/>
        <v>0</v>
      </c>
      <c r="CI1855" s="93">
        <f t="shared" ca="1" si="3056"/>
        <v>0</v>
      </c>
      <c r="CJ1855" s="93">
        <f t="shared" ca="1" si="3056"/>
        <v>0</v>
      </c>
      <c r="CK1855" s="93">
        <f t="shared" ca="1" si="3056"/>
        <v>0</v>
      </c>
      <c r="CL1855" s="93">
        <f t="shared" ca="1" si="3056"/>
        <v>0</v>
      </c>
      <c r="CN1855" s="80"/>
      <c r="CO1855" s="93">
        <f t="shared" ref="CO1855:DL1864" ca="1" si="3057">SUM(CO1852:CO1854)</f>
        <v>0</v>
      </c>
      <c r="CP1855" s="93">
        <f t="shared" ca="1" si="3057"/>
        <v>1000000</v>
      </c>
      <c r="CQ1855" s="93">
        <f t="shared" ca="1" si="3057"/>
        <v>1000000</v>
      </c>
      <c r="CR1855" s="93">
        <f t="shared" ca="1" si="3057"/>
        <v>1000000</v>
      </c>
      <c r="CS1855" s="93">
        <f t="shared" ca="1" si="3057"/>
        <v>0</v>
      </c>
      <c r="CT1855" s="93">
        <f t="shared" ca="1" si="3057"/>
        <v>0</v>
      </c>
      <c r="CU1855" s="93">
        <f t="shared" ca="1" si="3057"/>
        <v>0</v>
      </c>
      <c r="CV1855" s="93">
        <f t="shared" ca="1" si="3057"/>
        <v>0</v>
      </c>
      <c r="CW1855" s="93">
        <f t="shared" ca="1" si="3057"/>
        <v>0</v>
      </c>
      <c r="CX1855" s="93">
        <f t="shared" ca="1" si="3057"/>
        <v>0</v>
      </c>
      <c r="CY1855" s="93">
        <f t="shared" ca="1" si="3057"/>
        <v>0</v>
      </c>
      <c r="CZ1855" s="93">
        <f t="shared" ca="1" si="3057"/>
        <v>0</v>
      </c>
      <c r="DA1855" s="93">
        <f t="shared" ca="1" si="3057"/>
        <v>0</v>
      </c>
      <c r="DB1855" s="93">
        <f t="shared" ca="1" si="3057"/>
        <v>0</v>
      </c>
      <c r="DC1855" s="93">
        <f t="shared" ca="1" si="3057"/>
        <v>0</v>
      </c>
      <c r="DD1855" s="93">
        <f t="shared" ca="1" si="3057"/>
        <v>0</v>
      </c>
      <c r="DE1855" s="93">
        <f t="shared" ca="1" si="3057"/>
        <v>0</v>
      </c>
      <c r="DF1855" s="93">
        <f t="shared" ca="1" si="3057"/>
        <v>0</v>
      </c>
      <c r="DG1855" s="93">
        <f t="shared" ca="1" si="3057"/>
        <v>0</v>
      </c>
      <c r="DH1855" s="93">
        <f t="shared" ca="1" si="3057"/>
        <v>0</v>
      </c>
      <c r="DI1855" s="93">
        <f t="shared" ca="1" si="3057"/>
        <v>0</v>
      </c>
      <c r="DJ1855" s="93">
        <f t="shared" ca="1" si="3057"/>
        <v>0</v>
      </c>
      <c r="DK1855" s="93">
        <f t="shared" ca="1" si="3057"/>
        <v>0</v>
      </c>
      <c r="DL1855" s="93">
        <f t="shared" ca="1" si="3057"/>
        <v>0</v>
      </c>
    </row>
    <row r="1856" spans="1:116" x14ac:dyDescent="0.4">
      <c r="A1856" s="98"/>
      <c r="B1856" s="59"/>
      <c r="C1856" s="59"/>
      <c r="D1856" t="s">
        <v>428</v>
      </c>
      <c r="E1856" t="str">
        <f t="shared" si="3041"/>
        <v>1856 DTERM1-F</v>
      </c>
      <c r="G1856" s="125"/>
      <c r="R1856"/>
      <c r="S1856" s="62"/>
      <c r="T1856" s="62"/>
      <c r="U1856" s="62"/>
      <c r="V1856" s="62"/>
      <c r="W1856" s="62"/>
      <c r="X1856" s="62"/>
      <c r="Y1856" s="62"/>
      <c r="Z1856" s="62"/>
      <c r="AA1856" s="62"/>
      <c r="AB1856" s="62"/>
      <c r="AC1856" s="62"/>
      <c r="AD1856" s="62"/>
      <c r="AE1856" s="62"/>
      <c r="AF1856" s="62"/>
      <c r="AG1856" s="62"/>
      <c r="AH1856" s="62"/>
      <c r="AI1856" s="62"/>
      <c r="AJ1856" s="62"/>
      <c r="AK1856" s="62"/>
      <c r="AL1856" s="62"/>
      <c r="AM1856" s="62"/>
      <c r="AN1856" s="62"/>
      <c r="AO1856" s="62"/>
      <c r="AP1856" s="62"/>
      <c r="AQ1856" s="62"/>
      <c r="AR1856" s="62"/>
      <c r="AS1856" s="62"/>
      <c r="AT1856" s="62"/>
      <c r="AU1856" s="62"/>
      <c r="AV1856" s="62"/>
      <c r="AW1856" s="62"/>
      <c r="AX1856" s="62"/>
      <c r="AY1856" s="62"/>
      <c r="AZ1856" s="62"/>
      <c r="BA1856" s="62"/>
      <c r="BB1856" s="62"/>
      <c r="BC1856" s="62"/>
      <c r="BD1856" s="62"/>
      <c r="BE1856" s="62"/>
      <c r="BF1856" s="62"/>
      <c r="BG1856" s="62"/>
      <c r="BH1856" s="62"/>
      <c r="BI1856" s="62"/>
      <c r="BJ1856" s="62"/>
      <c r="BK1856" s="62"/>
      <c r="BL1856" s="62"/>
      <c r="BM1856" s="62"/>
      <c r="BN1856" s="62"/>
      <c r="BO1856" s="62"/>
      <c r="BP1856" s="62"/>
      <c r="BQ1856" s="62"/>
      <c r="BR1856" s="62"/>
      <c r="BS1856" s="62"/>
      <c r="BT1856" s="62"/>
      <c r="BU1856" s="62"/>
      <c r="BV1856" s="62"/>
      <c r="BW1856" s="62"/>
      <c r="BX1856" s="62"/>
      <c r="BY1856" s="62"/>
      <c r="BZ1856" s="62"/>
      <c r="CA1856" s="62"/>
      <c r="CB1856" s="62"/>
      <c r="CC1856" s="62"/>
      <c r="CD1856" s="62"/>
      <c r="CE1856" s="62"/>
      <c r="CF1856" s="62"/>
      <c r="CG1856" s="62"/>
      <c r="CH1856" s="62"/>
      <c r="CI1856" s="62"/>
      <c r="CJ1856" s="62"/>
      <c r="CK1856" s="62"/>
      <c r="CL1856" s="62"/>
      <c r="CO1856" s="62"/>
      <c r="CP1856" s="62"/>
      <c r="CQ1856" s="62"/>
      <c r="CR1856" s="62"/>
      <c r="CS1856" s="62"/>
      <c r="CT1856" s="62"/>
      <c r="CU1856" s="62"/>
      <c r="CV1856" s="62"/>
      <c r="CW1856" s="62"/>
      <c r="CX1856" s="62"/>
      <c r="CY1856" s="62"/>
      <c r="CZ1856" s="62"/>
      <c r="DA1856" s="62"/>
      <c r="DB1856" s="62"/>
      <c r="DC1856" s="62"/>
      <c r="DD1856" s="62"/>
      <c r="DE1856" s="62"/>
      <c r="DF1856" s="62"/>
      <c r="DG1856" s="62"/>
      <c r="DH1856" s="62"/>
      <c r="DI1856" s="62"/>
      <c r="DJ1856" s="62"/>
      <c r="DK1856" s="62"/>
      <c r="DL1856" s="62"/>
    </row>
    <row r="1857" spans="1:116" x14ac:dyDescent="0.4">
      <c r="A1857" s="98"/>
      <c r="C1857" t="s">
        <v>228</v>
      </c>
      <c r="D1857" t="s">
        <v>428</v>
      </c>
      <c r="E1857" t="str">
        <f t="shared" si="3041"/>
        <v>1857 DTERM1-F</v>
      </c>
      <c r="G1857" s="126" t="str">
        <f>"Interest expense - "&amp;SUBSTITUTE(G1844,":","")</f>
        <v>Interest expense - Fixed term debt - one-time borrowing</v>
      </c>
      <c r="J1857" s="93">
        <f>SUMIF($5:$5,I$2,1855:1855)</f>
        <v>0</v>
      </c>
      <c r="K1857" s="28">
        <f ca="1">SUMIF($3:$3,K$2,1857:1857)</f>
        <v>-33333.333333333336</v>
      </c>
      <c r="L1857" s="28">
        <f ca="1">SUMIF($3:$3,L$2,1857:1857)</f>
        <v>0</v>
      </c>
      <c r="M1857" s="28">
        <f ca="1">SUMIF($3:$3,M$2,1857:1857)</f>
        <v>0</v>
      </c>
      <c r="N1857" s="28">
        <f ca="1">SUMIF($3:$3,N$2,1857:1857)</f>
        <v>0</v>
      </c>
      <c r="O1857" s="28">
        <f ca="1">SUMIF($3:$3,O$2,1857:1857)</f>
        <v>0</v>
      </c>
      <c r="P1857" s="28">
        <f ca="1">SUMIF($3:$3,P$2,1857:1857)</f>
        <v>0</v>
      </c>
      <c r="R1857" s="27"/>
      <c r="S1857" s="93">
        <f t="shared" ref="S1857:AX1866" si="3058">-SUM(S1851:S1853)*$H1847/12</f>
        <v>0</v>
      </c>
      <c r="T1857" s="93">
        <f t="shared" ca="1" si="3058"/>
        <v>0</v>
      </c>
      <c r="U1857" s="93">
        <f t="shared" ca="1" si="3058"/>
        <v>0</v>
      </c>
      <c r="V1857" s="93">
        <f t="shared" ca="1" si="3058"/>
        <v>0</v>
      </c>
      <c r="W1857" s="93">
        <f t="shared" ca="1" si="3058"/>
        <v>0</v>
      </c>
      <c r="X1857" s="93">
        <f t="shared" ca="1" si="3058"/>
        <v>-8333.3333333333339</v>
      </c>
      <c r="Y1857" s="93">
        <f t="shared" ca="1" si="3058"/>
        <v>-8333.3333333333339</v>
      </c>
      <c r="Z1857" s="93">
        <f t="shared" ca="1" si="3058"/>
        <v>-8333.3333333333339</v>
      </c>
      <c r="AA1857" s="93">
        <f t="shared" ca="1" si="3058"/>
        <v>-8333.3333333333339</v>
      </c>
      <c r="AB1857" s="93">
        <f t="shared" ca="1" si="3058"/>
        <v>0</v>
      </c>
      <c r="AC1857" s="93">
        <f t="shared" ca="1" si="3058"/>
        <v>0</v>
      </c>
      <c r="AD1857" s="93">
        <f t="shared" ca="1" si="3058"/>
        <v>0</v>
      </c>
      <c r="AE1857" s="93">
        <f t="shared" ca="1" si="3058"/>
        <v>0</v>
      </c>
      <c r="AF1857" s="93">
        <f t="shared" ca="1" si="3058"/>
        <v>0</v>
      </c>
      <c r="AG1857" s="93">
        <f t="shared" ca="1" si="3058"/>
        <v>0</v>
      </c>
      <c r="AH1857" s="93">
        <f t="shared" ca="1" si="3058"/>
        <v>0</v>
      </c>
      <c r="AI1857" s="93">
        <f t="shared" ca="1" si="3058"/>
        <v>0</v>
      </c>
      <c r="AJ1857" s="93">
        <f t="shared" ca="1" si="3058"/>
        <v>0</v>
      </c>
      <c r="AK1857" s="93">
        <f t="shared" ca="1" si="3058"/>
        <v>0</v>
      </c>
      <c r="AL1857" s="93">
        <f t="shared" ca="1" si="3058"/>
        <v>0</v>
      </c>
      <c r="AM1857" s="93">
        <f t="shared" ca="1" si="3058"/>
        <v>0</v>
      </c>
      <c r="AN1857" s="93">
        <f t="shared" ca="1" si="3058"/>
        <v>0</v>
      </c>
      <c r="AO1857" s="93">
        <f t="shared" ca="1" si="3058"/>
        <v>0</v>
      </c>
      <c r="AP1857" s="93">
        <f t="shared" ca="1" si="3058"/>
        <v>0</v>
      </c>
      <c r="AQ1857" s="93">
        <f t="shared" ca="1" si="3058"/>
        <v>0</v>
      </c>
      <c r="AR1857" s="93">
        <f t="shared" ca="1" si="3058"/>
        <v>0</v>
      </c>
      <c r="AS1857" s="93">
        <f t="shared" ca="1" si="3058"/>
        <v>0</v>
      </c>
      <c r="AT1857" s="93">
        <f t="shared" ca="1" si="3058"/>
        <v>0</v>
      </c>
      <c r="AU1857" s="93">
        <f t="shared" ca="1" si="3058"/>
        <v>0</v>
      </c>
      <c r="AV1857" s="93">
        <f t="shared" ca="1" si="3058"/>
        <v>0</v>
      </c>
      <c r="AW1857" s="93">
        <f t="shared" ca="1" si="3058"/>
        <v>0</v>
      </c>
      <c r="AX1857" s="93">
        <f t="shared" ca="1" si="3058"/>
        <v>0</v>
      </c>
      <c r="AY1857" s="93">
        <f t="shared" ref="AY1857:CD1866" ca="1" si="3059">-SUM(AY1851:AY1853)*$H1847/12</f>
        <v>0</v>
      </c>
      <c r="AZ1857" s="93">
        <f t="shared" ca="1" si="3059"/>
        <v>0</v>
      </c>
      <c r="BA1857" s="93">
        <f t="shared" ca="1" si="3059"/>
        <v>0</v>
      </c>
      <c r="BB1857" s="93">
        <f t="shared" ca="1" si="3059"/>
        <v>0</v>
      </c>
      <c r="BC1857" s="93">
        <f t="shared" ca="1" si="3059"/>
        <v>0</v>
      </c>
      <c r="BD1857" s="93">
        <f t="shared" ca="1" si="3059"/>
        <v>0</v>
      </c>
      <c r="BE1857" s="93">
        <f t="shared" ca="1" si="3059"/>
        <v>0</v>
      </c>
      <c r="BF1857" s="93">
        <f t="shared" ca="1" si="3059"/>
        <v>0</v>
      </c>
      <c r="BG1857" s="93">
        <f t="shared" ca="1" si="3059"/>
        <v>0</v>
      </c>
      <c r="BH1857" s="93">
        <f t="shared" ca="1" si="3059"/>
        <v>0</v>
      </c>
      <c r="BI1857" s="93">
        <f t="shared" ca="1" si="3059"/>
        <v>0</v>
      </c>
      <c r="BJ1857" s="93">
        <f t="shared" ca="1" si="3059"/>
        <v>0</v>
      </c>
      <c r="BK1857" s="93">
        <f t="shared" ca="1" si="3059"/>
        <v>0</v>
      </c>
      <c r="BL1857" s="93">
        <f t="shared" ca="1" si="3059"/>
        <v>0</v>
      </c>
      <c r="BM1857" s="93">
        <f t="shared" ca="1" si="3059"/>
        <v>0</v>
      </c>
      <c r="BN1857" s="93">
        <f t="shared" ca="1" si="3059"/>
        <v>0</v>
      </c>
      <c r="BO1857" s="93">
        <f t="shared" ca="1" si="3059"/>
        <v>0</v>
      </c>
      <c r="BP1857" s="93">
        <f t="shared" ca="1" si="3059"/>
        <v>0</v>
      </c>
      <c r="BQ1857" s="93">
        <f t="shared" ca="1" si="3059"/>
        <v>0</v>
      </c>
      <c r="BR1857" s="93">
        <f t="shared" ca="1" si="3059"/>
        <v>0</v>
      </c>
      <c r="BS1857" s="93">
        <f t="shared" ca="1" si="3059"/>
        <v>0</v>
      </c>
      <c r="BT1857" s="93">
        <f t="shared" ca="1" si="3059"/>
        <v>0</v>
      </c>
      <c r="BU1857" s="93">
        <f t="shared" ca="1" si="3059"/>
        <v>0</v>
      </c>
      <c r="BV1857" s="93">
        <f t="shared" ca="1" si="3059"/>
        <v>0</v>
      </c>
      <c r="BW1857" s="93">
        <f t="shared" ca="1" si="3059"/>
        <v>0</v>
      </c>
      <c r="BX1857" s="93">
        <f t="shared" ca="1" si="3059"/>
        <v>0</v>
      </c>
      <c r="BY1857" s="93">
        <f t="shared" ca="1" si="3059"/>
        <v>0</v>
      </c>
      <c r="BZ1857" s="93">
        <f t="shared" ca="1" si="3059"/>
        <v>0</v>
      </c>
      <c r="CA1857" s="93">
        <f t="shared" ca="1" si="3059"/>
        <v>0</v>
      </c>
      <c r="CB1857" s="93">
        <f t="shared" ca="1" si="3059"/>
        <v>0</v>
      </c>
      <c r="CC1857" s="93">
        <f t="shared" ca="1" si="3059"/>
        <v>0</v>
      </c>
      <c r="CD1857" s="93">
        <f t="shared" ca="1" si="3059"/>
        <v>0</v>
      </c>
      <c r="CE1857" s="93">
        <f t="shared" ref="CE1857:CL1866" ca="1" si="3060">-SUM(CE1851:CE1853)*$H1847/12</f>
        <v>0</v>
      </c>
      <c r="CF1857" s="93">
        <f t="shared" ca="1" si="3060"/>
        <v>0</v>
      </c>
      <c r="CG1857" s="93">
        <f t="shared" ca="1" si="3060"/>
        <v>0</v>
      </c>
      <c r="CH1857" s="93">
        <f t="shared" ca="1" si="3060"/>
        <v>0</v>
      </c>
      <c r="CI1857" s="93">
        <f t="shared" ca="1" si="3060"/>
        <v>0</v>
      </c>
      <c r="CJ1857" s="93">
        <f t="shared" ca="1" si="3060"/>
        <v>0</v>
      </c>
      <c r="CK1857" s="93">
        <f t="shared" ca="1" si="3060"/>
        <v>0</v>
      </c>
      <c r="CL1857" s="93">
        <f t="shared" ca="1" si="3060"/>
        <v>0</v>
      </c>
      <c r="CN1857" s="93">
        <f>SUMIF($5:$5,CN$2,1855:1855)</f>
        <v>0</v>
      </c>
      <c r="CO1857" s="93">
        <f t="shared" ref="CO1857:CX1857" si="3061">-SUM(CO1851:CO1853)*$H1847/CO$5</f>
        <v>0</v>
      </c>
      <c r="CP1857" s="93">
        <f t="shared" ca="1" si="3061"/>
        <v>-25000</v>
      </c>
      <c r="CQ1857" s="93">
        <f t="shared" ca="1" si="3061"/>
        <v>-25000</v>
      </c>
      <c r="CR1857" s="93">
        <f t="shared" ca="1" si="3061"/>
        <v>-25000</v>
      </c>
      <c r="CS1857" s="93">
        <f t="shared" ca="1" si="3061"/>
        <v>-25000</v>
      </c>
      <c r="CT1857" s="93">
        <f t="shared" ca="1" si="3061"/>
        <v>0</v>
      </c>
      <c r="CU1857" s="93">
        <f t="shared" ca="1" si="3061"/>
        <v>0</v>
      </c>
      <c r="CV1857" s="93">
        <f t="shared" ca="1" si="3061"/>
        <v>0</v>
      </c>
      <c r="CW1857" s="93">
        <f t="shared" ca="1" si="3061"/>
        <v>0</v>
      </c>
      <c r="CX1857" s="93">
        <f t="shared" ca="1" si="3061"/>
        <v>0</v>
      </c>
      <c r="CY1857" s="93">
        <f ca="1">-SUM(CY1851:CY1853)*$H1847/CL$5</f>
        <v>0</v>
      </c>
      <c r="CZ1857" s="93">
        <f t="shared" ref="CZ1857:DL1857" ca="1" si="3062">-SUM(CZ1851:CZ1853)*$H1847/CZ$5</f>
        <v>0</v>
      </c>
      <c r="DA1857" s="93">
        <f t="shared" ca="1" si="3062"/>
        <v>0</v>
      </c>
      <c r="DB1857" s="93">
        <f t="shared" ca="1" si="3062"/>
        <v>0</v>
      </c>
      <c r="DC1857" s="93">
        <f t="shared" ca="1" si="3062"/>
        <v>0</v>
      </c>
      <c r="DD1857" s="93">
        <f t="shared" ca="1" si="3062"/>
        <v>0</v>
      </c>
      <c r="DE1857" s="93">
        <f t="shared" ca="1" si="3062"/>
        <v>0</v>
      </c>
      <c r="DF1857" s="93">
        <f t="shared" ca="1" si="3062"/>
        <v>0</v>
      </c>
      <c r="DG1857" s="93">
        <f t="shared" ca="1" si="3062"/>
        <v>0</v>
      </c>
      <c r="DH1857" s="93">
        <f t="shared" ca="1" si="3062"/>
        <v>0</v>
      </c>
      <c r="DI1857" s="93">
        <f t="shared" ca="1" si="3062"/>
        <v>0</v>
      </c>
      <c r="DJ1857" s="93">
        <f t="shared" ca="1" si="3062"/>
        <v>0</v>
      </c>
      <c r="DK1857" s="93">
        <f t="shared" ca="1" si="3062"/>
        <v>0</v>
      </c>
      <c r="DL1857" s="93">
        <f t="shared" ca="1" si="3062"/>
        <v>0</v>
      </c>
    </row>
    <row r="1858" spans="1:116" x14ac:dyDescent="0.4">
      <c r="A1858" s="98"/>
      <c r="D1858" t="s">
        <v>428</v>
      </c>
      <c r="E1858" t="str">
        <f t="shared" ref="E1858:E1867" si="3063">ROW()&amp;" "&amp;D1858</f>
        <v>1858 DTERM1-F</v>
      </c>
      <c r="G1858" s="126"/>
      <c r="J1858" s="93"/>
      <c r="K1858" s="28"/>
      <c r="L1858" s="28"/>
      <c r="M1858" s="28"/>
      <c r="N1858" s="28"/>
      <c r="O1858" s="28"/>
      <c r="P1858" s="28"/>
      <c r="R1858" s="27"/>
      <c r="S1858" s="93"/>
      <c r="T1858" s="93"/>
      <c r="U1858" s="93"/>
      <c r="V1858" s="93"/>
      <c r="W1858" s="93"/>
      <c r="X1858" s="93"/>
      <c r="Y1858" s="93"/>
      <c r="Z1858" s="93"/>
      <c r="AA1858" s="93"/>
      <c r="AB1858" s="93"/>
      <c r="AC1858" s="93"/>
      <c r="AD1858" s="93"/>
      <c r="AE1858" s="93"/>
      <c r="AF1858" s="93"/>
      <c r="AG1858" s="93"/>
      <c r="AH1858" s="93"/>
      <c r="AI1858" s="93"/>
      <c r="AJ1858" s="93"/>
      <c r="AK1858" s="93"/>
      <c r="AL1858" s="93"/>
      <c r="AM1858" s="93"/>
      <c r="AN1858" s="93"/>
      <c r="AO1858" s="93"/>
      <c r="AP1858" s="93"/>
      <c r="AQ1858" s="93"/>
      <c r="AR1858" s="93"/>
      <c r="AS1858" s="93"/>
      <c r="AT1858" s="93"/>
      <c r="AU1858" s="93"/>
      <c r="AV1858" s="93"/>
      <c r="AW1858" s="93"/>
      <c r="AX1858" s="93"/>
      <c r="AY1858" s="93"/>
      <c r="AZ1858" s="93"/>
      <c r="BA1858" s="93"/>
      <c r="BB1858" s="93"/>
      <c r="BC1858" s="93"/>
      <c r="BD1858" s="93"/>
      <c r="BE1858" s="93"/>
      <c r="BF1858" s="93"/>
      <c r="BG1858" s="93"/>
      <c r="BH1858" s="93"/>
      <c r="BI1858" s="93"/>
      <c r="BJ1858" s="93"/>
      <c r="BK1858" s="93"/>
      <c r="BL1858" s="93"/>
      <c r="BM1858" s="93"/>
      <c r="BN1858" s="93"/>
      <c r="BO1858" s="93"/>
      <c r="BP1858" s="93"/>
      <c r="BQ1858" s="93"/>
      <c r="BR1858" s="93"/>
      <c r="BS1858" s="93"/>
      <c r="BT1858" s="93"/>
      <c r="BU1858" s="93"/>
      <c r="BV1858" s="93"/>
      <c r="BW1858" s="93"/>
      <c r="BX1858" s="93"/>
      <c r="BY1858" s="93"/>
      <c r="BZ1858" s="93"/>
      <c r="CA1858" s="93"/>
      <c r="CB1858" s="93"/>
      <c r="CC1858" s="93"/>
      <c r="CD1858" s="93"/>
      <c r="CE1858" s="93"/>
      <c r="CF1858" s="93"/>
      <c r="CG1858" s="93"/>
      <c r="CH1858" s="93"/>
      <c r="CI1858" s="93"/>
      <c r="CJ1858" s="93"/>
      <c r="CK1858" s="93"/>
      <c r="CL1858" s="93"/>
      <c r="CN1858" s="93"/>
      <c r="CO1858" s="93"/>
      <c r="CP1858" s="93"/>
      <c r="CQ1858" s="93"/>
      <c r="CR1858" s="93"/>
      <c r="CS1858" s="93"/>
      <c r="CT1858" s="93"/>
      <c r="CU1858" s="93"/>
      <c r="CV1858" s="93"/>
      <c r="CW1858" s="93"/>
      <c r="CX1858" s="93"/>
      <c r="CY1858" s="93"/>
      <c r="CZ1858" s="93"/>
      <c r="DA1858" s="93"/>
      <c r="DB1858" s="93"/>
      <c r="DC1858" s="93"/>
      <c r="DD1858" s="93"/>
      <c r="DE1858" s="93"/>
      <c r="DF1858" s="93"/>
      <c r="DG1858" s="93"/>
      <c r="DH1858" s="93"/>
      <c r="DI1858" s="93"/>
      <c r="DJ1858" s="93"/>
      <c r="DK1858" s="93"/>
      <c r="DL1858" s="93"/>
    </row>
    <row r="1859" spans="1:116" x14ac:dyDescent="0.4">
      <c r="B1859" t="s">
        <v>332</v>
      </c>
      <c r="D1859" t="s">
        <v>428</v>
      </c>
      <c r="E1859" s="8" t="str">
        <f t="shared" si="3041"/>
        <v>1859 DTERM1-F</v>
      </c>
      <c r="G1859" s="136" t="str">
        <f>G1836</f>
        <v>(Primary label)</v>
      </c>
      <c r="H1859" s="27"/>
      <c r="I1859" s="78"/>
      <c r="J1859" s="78"/>
      <c r="K1859" s="33"/>
      <c r="L1859" s="33"/>
      <c r="M1859" s="33"/>
      <c r="N1859" s="33"/>
      <c r="O1859" s="33"/>
      <c r="P1859" s="33"/>
      <c r="R1859" s="33"/>
      <c r="S1859" s="77"/>
      <c r="T1859" s="77"/>
      <c r="U1859" s="77"/>
      <c r="V1859" s="77"/>
      <c r="W1859" s="77"/>
      <c r="X1859" s="77"/>
      <c r="Y1859" s="77"/>
      <c r="Z1859" s="77"/>
      <c r="AA1859" s="77"/>
      <c r="AB1859" s="77"/>
      <c r="AC1859" s="77"/>
      <c r="AD1859" s="77"/>
      <c r="AE1859" s="77"/>
      <c r="AF1859" s="77"/>
      <c r="AG1859" s="77"/>
      <c r="AH1859" s="77"/>
      <c r="AI1859" s="77"/>
      <c r="AJ1859" s="77"/>
      <c r="AK1859" s="77"/>
      <c r="AL1859" s="77"/>
      <c r="AM1859" s="77"/>
      <c r="AN1859" s="77"/>
      <c r="AO1859" s="77"/>
      <c r="AP1859" s="77"/>
      <c r="AQ1859" s="77"/>
      <c r="AR1859" s="77"/>
      <c r="AS1859" s="77"/>
      <c r="AT1859" s="77"/>
      <c r="AU1859" s="77"/>
      <c r="AV1859" s="77"/>
      <c r="AW1859" s="77"/>
      <c r="AX1859" s="77"/>
      <c r="AY1859" s="77"/>
      <c r="AZ1859" s="77"/>
      <c r="BA1859" s="77"/>
      <c r="BB1859" s="77"/>
      <c r="BC1859" s="77"/>
      <c r="BD1859" s="77"/>
      <c r="BE1859" s="77"/>
      <c r="BF1859" s="77"/>
      <c r="BG1859" s="77"/>
      <c r="BH1859" s="77"/>
      <c r="BI1859" s="77"/>
      <c r="BJ1859" s="77"/>
      <c r="BK1859" s="77"/>
      <c r="BL1859" s="77"/>
      <c r="BM1859" s="77"/>
      <c r="BN1859" s="77"/>
      <c r="BO1859" s="77"/>
      <c r="BP1859" s="77"/>
      <c r="BQ1859" s="77"/>
      <c r="BR1859" s="77"/>
      <c r="BS1859" s="77"/>
      <c r="BT1859" s="77"/>
      <c r="BU1859" s="77"/>
      <c r="BV1859" s="77"/>
      <c r="BW1859" s="77"/>
      <c r="BX1859" s="77"/>
      <c r="BY1859" s="77"/>
      <c r="BZ1859" s="77"/>
      <c r="CA1859" s="77"/>
      <c r="CB1859" s="77"/>
      <c r="CC1859" s="77"/>
      <c r="CD1859" s="77"/>
      <c r="CE1859" s="77"/>
      <c r="CF1859" s="77"/>
      <c r="CG1859" s="77"/>
      <c r="CH1859" s="77"/>
      <c r="CI1859" s="77"/>
      <c r="CJ1859" s="77"/>
      <c r="CK1859" s="77"/>
      <c r="CL1859" s="77"/>
      <c r="CN1859" s="78"/>
      <c r="CO1859" s="77"/>
      <c r="CP1859" s="77"/>
      <c r="CQ1859" s="77"/>
      <c r="CR1859" s="77"/>
      <c r="CS1859" s="77"/>
      <c r="CT1859" s="77"/>
      <c r="CU1859" s="77"/>
      <c r="CV1859" s="77"/>
      <c r="CW1859" s="77"/>
      <c r="CX1859" s="77"/>
      <c r="CY1859" s="77"/>
      <c r="CZ1859" s="77"/>
      <c r="DA1859" s="77"/>
      <c r="DB1859" s="77"/>
      <c r="DC1859" s="77"/>
      <c r="DD1859" s="77"/>
      <c r="DE1859" s="77"/>
      <c r="DF1859" s="77"/>
      <c r="DG1859" s="77"/>
      <c r="DH1859" s="77"/>
      <c r="DI1859" s="77"/>
      <c r="DJ1859" s="77"/>
      <c r="DK1859" s="77"/>
      <c r="DL1859" s="77"/>
    </row>
    <row r="1860" spans="1:116" x14ac:dyDescent="0.4">
      <c r="B1860" t="s">
        <v>332</v>
      </c>
      <c r="D1860" t="s">
        <v>428</v>
      </c>
      <c r="E1860" s="8" t="str">
        <f t="shared" si="3041"/>
        <v>1860 DTERM1-F</v>
      </c>
      <c r="G1860" s="136" t="str">
        <f>G1837</f>
        <v>primary unit</v>
      </c>
      <c r="H1860" s="27"/>
      <c r="I1860" s="78"/>
      <c r="J1860" s="78"/>
      <c r="K1860" s="33"/>
      <c r="L1860" s="33"/>
      <c r="M1860" s="33"/>
      <c r="N1860" s="33"/>
      <c r="O1860" s="33"/>
      <c r="P1860" s="33"/>
      <c r="R1860" s="33"/>
      <c r="S1860" s="77"/>
      <c r="T1860" s="77"/>
      <c r="U1860" s="77"/>
      <c r="V1860" s="77"/>
      <c r="W1860" s="77"/>
      <c r="X1860" s="77"/>
      <c r="Y1860" s="77"/>
      <c r="Z1860" s="77"/>
      <c r="AA1860" s="77"/>
      <c r="AB1860" s="77"/>
      <c r="AC1860" s="77"/>
      <c r="AD1860" s="77"/>
      <c r="AE1860" s="77"/>
      <c r="AF1860" s="77"/>
      <c r="AG1860" s="77"/>
      <c r="AH1860" s="77"/>
      <c r="AI1860" s="77"/>
      <c r="AJ1860" s="77"/>
      <c r="AK1860" s="77"/>
      <c r="AL1860" s="77"/>
      <c r="AM1860" s="77"/>
      <c r="AN1860" s="77"/>
      <c r="AO1860" s="77"/>
      <c r="AP1860" s="77"/>
      <c r="AQ1860" s="77"/>
      <c r="AR1860" s="77"/>
      <c r="AS1860" s="77"/>
      <c r="AT1860" s="77"/>
      <c r="AU1860" s="77"/>
      <c r="AV1860" s="77"/>
      <c r="AW1860" s="77"/>
      <c r="AX1860" s="77"/>
      <c r="AY1860" s="77"/>
      <c r="AZ1860" s="77"/>
      <c r="BA1860" s="77"/>
      <c r="BB1860" s="77"/>
      <c r="BC1860" s="77"/>
      <c r="BD1860" s="77"/>
      <c r="BE1860" s="77"/>
      <c r="BF1860" s="77"/>
      <c r="BG1860" s="77"/>
      <c r="BH1860" s="77"/>
      <c r="BI1860" s="77"/>
      <c r="BJ1860" s="77"/>
      <c r="BK1860" s="77"/>
      <c r="BL1860" s="77"/>
      <c r="BM1860" s="77"/>
      <c r="BN1860" s="77"/>
      <c r="BO1860" s="77"/>
      <c r="BP1860" s="77"/>
      <c r="BQ1860" s="77"/>
      <c r="BR1860" s="77"/>
      <c r="BS1860" s="77"/>
      <c r="BT1860" s="77"/>
      <c r="BU1860" s="77"/>
      <c r="BV1860" s="77"/>
      <c r="BW1860" s="77"/>
      <c r="BX1860" s="77"/>
      <c r="BY1860" s="77"/>
      <c r="BZ1860" s="77"/>
      <c r="CA1860" s="77"/>
      <c r="CB1860" s="77"/>
      <c r="CC1860" s="77"/>
      <c r="CD1860" s="77"/>
      <c r="CE1860" s="77"/>
      <c r="CF1860" s="77"/>
      <c r="CG1860" s="77"/>
      <c r="CH1860" s="77"/>
      <c r="CI1860" s="77"/>
      <c r="CJ1860" s="77"/>
      <c r="CK1860" s="77"/>
      <c r="CL1860" s="77"/>
      <c r="CN1860" s="78"/>
      <c r="CO1860" s="77"/>
      <c r="CP1860" s="77"/>
      <c r="CQ1860" s="77"/>
      <c r="CR1860" s="77"/>
      <c r="CS1860" s="77"/>
      <c r="CT1860" s="77"/>
      <c r="CU1860" s="77"/>
      <c r="CV1860" s="77"/>
      <c r="CW1860" s="77"/>
      <c r="CX1860" s="77"/>
      <c r="CY1860" s="77"/>
      <c r="CZ1860" s="77"/>
      <c r="DA1860" s="77"/>
      <c r="DB1860" s="77"/>
      <c r="DC1860" s="77"/>
      <c r="DD1860" s="77"/>
      <c r="DE1860" s="77"/>
      <c r="DF1860" s="77"/>
      <c r="DG1860" s="77"/>
      <c r="DH1860" s="77"/>
      <c r="DI1860" s="77"/>
      <c r="DJ1860" s="77"/>
      <c r="DK1860" s="77"/>
      <c r="DL1860" s="77"/>
    </row>
    <row r="1861" spans="1:116" x14ac:dyDescent="0.4">
      <c r="B1861" t="s">
        <v>332</v>
      </c>
      <c r="D1861" t="s">
        <v>428</v>
      </c>
      <c r="E1861" s="8" t="str">
        <f t="shared" si="3041"/>
        <v>1861 DTERM1-F</v>
      </c>
      <c r="G1861" s="136" t="str">
        <f>G1838</f>
        <v>Primary revenue driver</v>
      </c>
      <c r="K1861" s="53"/>
      <c r="L1861" s="53"/>
      <c r="M1861" s="53"/>
      <c r="N1861" s="53"/>
      <c r="O1861" s="53"/>
      <c r="P1861" s="53"/>
      <c r="R1861" s="24"/>
      <c r="S1861" s="80" t="str">
        <f t="shared" ref="S1861:AX1870" si="3064">S1838</f>
        <v>S$16</v>
      </c>
      <c r="T1861" s="80" t="str">
        <f t="shared" si="3064"/>
        <v>T$16</v>
      </c>
      <c r="U1861" s="80" t="str">
        <f t="shared" si="3064"/>
        <v>U$16</v>
      </c>
      <c r="V1861" s="80" t="str">
        <f t="shared" si="3064"/>
        <v>V$16</v>
      </c>
      <c r="W1861" s="80" t="str">
        <f t="shared" si="3064"/>
        <v>W$16</v>
      </c>
      <c r="X1861" s="80" t="str">
        <f t="shared" si="3064"/>
        <v>X$16</v>
      </c>
      <c r="Y1861" s="80" t="str">
        <f t="shared" si="3064"/>
        <v>Y$16</v>
      </c>
      <c r="Z1861" s="80" t="str">
        <f t="shared" si="3064"/>
        <v>Z$16</v>
      </c>
      <c r="AA1861" s="80" t="str">
        <f t="shared" si="3064"/>
        <v>AA$16</v>
      </c>
      <c r="AB1861" s="80" t="str">
        <f t="shared" si="3064"/>
        <v>AB$16</v>
      </c>
      <c r="AC1861" s="80" t="str">
        <f t="shared" si="3064"/>
        <v>AC$16</v>
      </c>
      <c r="AD1861" s="80" t="str">
        <f t="shared" si="3064"/>
        <v>AD$16</v>
      </c>
      <c r="AE1861" s="80" t="str">
        <f t="shared" si="3064"/>
        <v>AE$16</v>
      </c>
      <c r="AF1861" s="80" t="str">
        <f t="shared" si="3064"/>
        <v>AF$16</v>
      </c>
      <c r="AG1861" s="80" t="str">
        <f t="shared" si="3064"/>
        <v>AG$16</v>
      </c>
      <c r="AH1861" s="80" t="str">
        <f t="shared" si="3064"/>
        <v>AH$16</v>
      </c>
      <c r="AI1861" s="80" t="str">
        <f t="shared" si="3064"/>
        <v>AI$16</v>
      </c>
      <c r="AJ1861" s="80" t="str">
        <f t="shared" si="3064"/>
        <v>AJ$16</v>
      </c>
      <c r="AK1861" s="80" t="str">
        <f t="shared" si="3064"/>
        <v>AK$16</v>
      </c>
      <c r="AL1861" s="80" t="str">
        <f t="shared" si="3064"/>
        <v>AL$16</v>
      </c>
      <c r="AM1861" s="80" t="str">
        <f t="shared" si="3064"/>
        <v>AM$16</v>
      </c>
      <c r="AN1861" s="80" t="str">
        <f t="shared" si="3064"/>
        <v>AN$16</v>
      </c>
      <c r="AO1861" s="80" t="str">
        <f t="shared" si="3064"/>
        <v>AO$16</v>
      </c>
      <c r="AP1861" s="80" t="str">
        <f t="shared" si="3064"/>
        <v>AP$16</v>
      </c>
      <c r="AQ1861" s="80" t="str">
        <f t="shared" si="3064"/>
        <v>AQ$16</v>
      </c>
      <c r="AR1861" s="80" t="str">
        <f t="shared" si="3064"/>
        <v>AR$16</v>
      </c>
      <c r="AS1861" s="80" t="str">
        <f t="shared" si="3064"/>
        <v>AS$16</v>
      </c>
      <c r="AT1861" s="80" t="str">
        <f t="shared" si="3064"/>
        <v>AT$16</v>
      </c>
      <c r="AU1861" s="80" t="str">
        <f t="shared" si="3064"/>
        <v>AU$16</v>
      </c>
      <c r="AV1861" s="80" t="str">
        <f t="shared" si="3064"/>
        <v>AV$16</v>
      </c>
      <c r="AW1861" s="80" t="str">
        <f t="shared" si="3064"/>
        <v>AW$16</v>
      </c>
      <c r="AX1861" s="80" t="str">
        <f t="shared" si="3064"/>
        <v>AX$16</v>
      </c>
      <c r="AY1861" s="80" t="str">
        <f t="shared" ref="AY1861:CD1870" si="3065">AY1838</f>
        <v>AY$16</v>
      </c>
      <c r="AZ1861" s="80" t="str">
        <f t="shared" si="3065"/>
        <v>AZ$16</v>
      </c>
      <c r="BA1861" s="80" t="str">
        <f t="shared" si="3065"/>
        <v>BA$16</v>
      </c>
      <c r="BB1861" s="80" t="str">
        <f t="shared" si="3065"/>
        <v>BB$16</v>
      </c>
      <c r="BC1861" s="80" t="str">
        <f t="shared" si="3065"/>
        <v>BC$16</v>
      </c>
      <c r="BD1861" s="80" t="str">
        <f t="shared" si="3065"/>
        <v>BD$16</v>
      </c>
      <c r="BE1861" s="80" t="str">
        <f t="shared" si="3065"/>
        <v>BE$16</v>
      </c>
      <c r="BF1861" s="80" t="str">
        <f t="shared" si="3065"/>
        <v>BF$16</v>
      </c>
      <c r="BG1861" s="80" t="str">
        <f t="shared" si="3065"/>
        <v>BG$16</v>
      </c>
      <c r="BH1861" s="80" t="str">
        <f t="shared" si="3065"/>
        <v>BH$16</v>
      </c>
      <c r="BI1861" s="80" t="str">
        <f t="shared" si="3065"/>
        <v>BI$16</v>
      </c>
      <c r="BJ1861" s="80" t="str">
        <f t="shared" si="3065"/>
        <v>BJ$16</v>
      </c>
      <c r="BK1861" s="80" t="str">
        <f t="shared" si="3065"/>
        <v>BK$16</v>
      </c>
      <c r="BL1861" s="80" t="str">
        <f t="shared" si="3065"/>
        <v>BL$16</v>
      </c>
      <c r="BM1861" s="80" t="str">
        <f t="shared" si="3065"/>
        <v>BM$16</v>
      </c>
      <c r="BN1861" s="80" t="str">
        <f t="shared" si="3065"/>
        <v>BN$16</v>
      </c>
      <c r="BO1861" s="80" t="str">
        <f t="shared" si="3065"/>
        <v>BO$16</v>
      </c>
      <c r="BP1861" s="80" t="str">
        <f t="shared" si="3065"/>
        <v>BP$16</v>
      </c>
      <c r="BQ1861" s="80" t="str">
        <f t="shared" si="3065"/>
        <v>BQ$16</v>
      </c>
      <c r="BR1861" s="80" t="str">
        <f t="shared" si="3065"/>
        <v>BR$16</v>
      </c>
      <c r="BS1861" s="80" t="str">
        <f t="shared" si="3065"/>
        <v>BS$16</v>
      </c>
      <c r="BT1861" s="80" t="str">
        <f t="shared" si="3065"/>
        <v>BT$16</v>
      </c>
      <c r="BU1861" s="80" t="str">
        <f t="shared" si="3065"/>
        <v>BU$16</v>
      </c>
      <c r="BV1861" s="80" t="str">
        <f t="shared" si="3065"/>
        <v>BV$16</v>
      </c>
      <c r="BW1861" s="80" t="str">
        <f t="shared" si="3065"/>
        <v>BW$16</v>
      </c>
      <c r="BX1861" s="80" t="str">
        <f t="shared" si="3065"/>
        <v>BX$16</v>
      </c>
      <c r="BY1861" s="80" t="str">
        <f t="shared" si="3065"/>
        <v>BY$16</v>
      </c>
      <c r="BZ1861" s="80" t="str">
        <f t="shared" si="3065"/>
        <v>BZ$16</v>
      </c>
      <c r="CA1861" s="80" t="str">
        <f t="shared" si="3065"/>
        <v>CA$16</v>
      </c>
      <c r="CB1861" s="80" t="str">
        <f t="shared" si="3065"/>
        <v>CB$16</v>
      </c>
      <c r="CC1861" s="80" t="str">
        <f t="shared" si="3065"/>
        <v>CC$16</v>
      </c>
      <c r="CD1861" s="80" t="str">
        <f t="shared" si="3065"/>
        <v>CD$16</v>
      </c>
      <c r="CE1861" s="80" t="str">
        <f t="shared" ref="CE1861:CL1870" si="3066">CE1838</f>
        <v>CE$16</v>
      </c>
      <c r="CF1861" s="80" t="str">
        <f t="shared" si="3066"/>
        <v>CF$16</v>
      </c>
      <c r="CG1861" s="80" t="str">
        <f t="shared" si="3066"/>
        <v>CG$16</v>
      </c>
      <c r="CH1861" s="80" t="str">
        <f t="shared" si="3066"/>
        <v>CH$16</v>
      </c>
      <c r="CI1861" s="80" t="str">
        <f t="shared" si="3066"/>
        <v>CI$16</v>
      </c>
      <c r="CJ1861" s="80" t="str">
        <f t="shared" si="3066"/>
        <v>CJ$16</v>
      </c>
      <c r="CK1861" s="80" t="str">
        <f t="shared" si="3066"/>
        <v>CK$16</v>
      </c>
      <c r="CL1861" s="80" t="str">
        <f t="shared" si="3066"/>
        <v>CL$16</v>
      </c>
      <c r="CO1861" s="80" t="str">
        <f t="shared" ref="CO1861:DL1870" si="3067">CO1838</f>
        <v>CO$16</v>
      </c>
      <c r="CP1861" s="80" t="str">
        <f t="shared" si="3067"/>
        <v>CP$16</v>
      </c>
      <c r="CQ1861" s="80" t="str">
        <f t="shared" si="3067"/>
        <v>CQ$16</v>
      </c>
      <c r="CR1861" s="80" t="str">
        <f t="shared" si="3067"/>
        <v>CR$16</v>
      </c>
      <c r="CS1861" s="80" t="str">
        <f t="shared" si="3067"/>
        <v>CS$16</v>
      </c>
      <c r="CT1861" s="80" t="str">
        <f t="shared" si="3067"/>
        <v>CT$16</v>
      </c>
      <c r="CU1861" s="80" t="str">
        <f t="shared" si="3067"/>
        <v>CU$16</v>
      </c>
      <c r="CV1861" s="80" t="str">
        <f t="shared" si="3067"/>
        <v>CV$16</v>
      </c>
      <c r="CW1861" s="80" t="str">
        <f t="shared" si="3067"/>
        <v>CW$16</v>
      </c>
      <c r="CX1861" s="80" t="str">
        <f t="shared" si="3067"/>
        <v>CX$16</v>
      </c>
      <c r="CY1861" s="80" t="str">
        <f t="shared" si="3067"/>
        <v>CY$16</v>
      </c>
      <c r="CZ1861" s="80" t="str">
        <f t="shared" si="3067"/>
        <v>CZ$16</v>
      </c>
      <c r="DA1861" s="80" t="str">
        <f t="shared" si="3067"/>
        <v>DA$16</v>
      </c>
      <c r="DB1861" s="80" t="str">
        <f t="shared" si="3067"/>
        <v>DB$16</v>
      </c>
      <c r="DC1861" s="80" t="str">
        <f t="shared" si="3067"/>
        <v>DC$16</v>
      </c>
      <c r="DD1861" s="80" t="str">
        <f t="shared" si="3067"/>
        <v>DD$16</v>
      </c>
      <c r="DE1861" s="80" t="str">
        <f t="shared" si="3067"/>
        <v>DE$16</v>
      </c>
      <c r="DF1861" s="80" t="str">
        <f t="shared" si="3067"/>
        <v>DF$16</v>
      </c>
      <c r="DG1861" s="80" t="str">
        <f t="shared" si="3067"/>
        <v>DG$16</v>
      </c>
      <c r="DH1861" s="80" t="str">
        <f t="shared" si="3067"/>
        <v>DH$16</v>
      </c>
      <c r="DI1861" s="80" t="str">
        <f t="shared" si="3067"/>
        <v>DI$16</v>
      </c>
      <c r="DJ1861" s="80" t="str">
        <f t="shared" si="3067"/>
        <v>DJ$16</v>
      </c>
      <c r="DK1861" s="80" t="str">
        <f t="shared" si="3067"/>
        <v>DK$16</v>
      </c>
      <c r="DL1861" s="80" t="str">
        <f t="shared" si="3067"/>
        <v>DL$16</v>
      </c>
    </row>
    <row r="1862" spans="1:116" x14ac:dyDescent="0.4">
      <c r="B1862" t="s">
        <v>332</v>
      </c>
      <c r="D1862" t="s">
        <v>428</v>
      </c>
      <c r="E1862" s="8" t="str">
        <f t="shared" si="3041"/>
        <v>1862 DTERM1-F</v>
      </c>
      <c r="G1862" s="136" t="str">
        <f>G1839</f>
        <v>Primary volume driver</v>
      </c>
      <c r="H1862" s="12"/>
      <c r="I1862" s="60"/>
      <c r="J1862" s="60"/>
      <c r="K1862" s="15"/>
      <c r="L1862" s="15"/>
      <c r="M1862" s="15"/>
      <c r="N1862" s="15"/>
      <c r="O1862" s="15"/>
      <c r="P1862" s="15"/>
      <c r="R1862" s="15"/>
      <c r="S1862" s="80" t="str">
        <f t="shared" ref="S1862:AX1871" si="3068">S1839</f>
        <v>S$17</v>
      </c>
      <c r="T1862" s="80" t="str">
        <f t="shared" si="3068"/>
        <v>T$17</v>
      </c>
      <c r="U1862" s="80" t="str">
        <f t="shared" si="3068"/>
        <v>U$17</v>
      </c>
      <c r="V1862" s="80" t="str">
        <f t="shared" si="3068"/>
        <v>V$17</v>
      </c>
      <c r="W1862" s="80" t="str">
        <f t="shared" si="3068"/>
        <v>W$17</v>
      </c>
      <c r="X1862" s="80" t="str">
        <f t="shared" si="3068"/>
        <v>X$17</v>
      </c>
      <c r="Y1862" s="80" t="str">
        <f t="shared" si="3068"/>
        <v>Y$17</v>
      </c>
      <c r="Z1862" s="80" t="str">
        <f t="shared" si="3068"/>
        <v>Z$17</v>
      </c>
      <c r="AA1862" s="80" t="str">
        <f t="shared" si="3068"/>
        <v>AA$17</v>
      </c>
      <c r="AB1862" s="80" t="str">
        <f t="shared" si="3068"/>
        <v>AB$17</v>
      </c>
      <c r="AC1862" s="80" t="str">
        <f t="shared" si="3068"/>
        <v>AC$17</v>
      </c>
      <c r="AD1862" s="80" t="str">
        <f t="shared" si="3068"/>
        <v>AD$17</v>
      </c>
      <c r="AE1862" s="80" t="str">
        <f t="shared" si="3068"/>
        <v>AE$17</v>
      </c>
      <c r="AF1862" s="80" t="str">
        <f t="shared" si="3068"/>
        <v>AF$17</v>
      </c>
      <c r="AG1862" s="80" t="str">
        <f t="shared" si="3068"/>
        <v>AG$17</v>
      </c>
      <c r="AH1862" s="80" t="str">
        <f t="shared" si="3068"/>
        <v>AH$17</v>
      </c>
      <c r="AI1862" s="80" t="str">
        <f t="shared" si="3068"/>
        <v>AI$17</v>
      </c>
      <c r="AJ1862" s="80" t="str">
        <f t="shared" si="3068"/>
        <v>AJ$17</v>
      </c>
      <c r="AK1862" s="80" t="str">
        <f t="shared" si="3068"/>
        <v>AK$17</v>
      </c>
      <c r="AL1862" s="80" t="str">
        <f t="shared" si="3068"/>
        <v>AL$17</v>
      </c>
      <c r="AM1862" s="80" t="str">
        <f t="shared" si="3068"/>
        <v>AM$17</v>
      </c>
      <c r="AN1862" s="80" t="str">
        <f t="shared" si="3068"/>
        <v>AN$17</v>
      </c>
      <c r="AO1862" s="80" t="str">
        <f t="shared" si="3068"/>
        <v>AO$17</v>
      </c>
      <c r="AP1862" s="80" t="str">
        <f t="shared" si="3068"/>
        <v>AP$17</v>
      </c>
      <c r="AQ1862" s="80" t="str">
        <f t="shared" si="3068"/>
        <v>AQ$17</v>
      </c>
      <c r="AR1862" s="80" t="str">
        <f t="shared" si="3068"/>
        <v>AR$17</v>
      </c>
      <c r="AS1862" s="80" t="str">
        <f t="shared" si="3068"/>
        <v>AS$17</v>
      </c>
      <c r="AT1862" s="80" t="str">
        <f t="shared" si="3068"/>
        <v>AT$17</v>
      </c>
      <c r="AU1862" s="80" t="str">
        <f t="shared" si="3068"/>
        <v>AU$17</v>
      </c>
      <c r="AV1862" s="80" t="str">
        <f t="shared" si="3068"/>
        <v>AV$17</v>
      </c>
      <c r="AW1862" s="80" t="str">
        <f t="shared" si="3068"/>
        <v>AW$17</v>
      </c>
      <c r="AX1862" s="80" t="str">
        <f t="shared" si="3068"/>
        <v>AX$17</v>
      </c>
      <c r="AY1862" s="80" t="str">
        <f t="shared" ref="AY1862:CD1871" si="3069">AY1839</f>
        <v>AY$17</v>
      </c>
      <c r="AZ1862" s="80" t="str">
        <f t="shared" si="3069"/>
        <v>AZ$17</v>
      </c>
      <c r="BA1862" s="80" t="str">
        <f t="shared" si="3069"/>
        <v>BA$17</v>
      </c>
      <c r="BB1862" s="80" t="str">
        <f t="shared" si="3069"/>
        <v>BB$17</v>
      </c>
      <c r="BC1862" s="80" t="str">
        <f t="shared" si="3069"/>
        <v>BC$17</v>
      </c>
      <c r="BD1862" s="80" t="str">
        <f t="shared" si="3069"/>
        <v>BD$17</v>
      </c>
      <c r="BE1862" s="80" t="str">
        <f t="shared" si="3069"/>
        <v>BE$17</v>
      </c>
      <c r="BF1862" s="80" t="str">
        <f t="shared" si="3069"/>
        <v>BF$17</v>
      </c>
      <c r="BG1862" s="80" t="str">
        <f t="shared" si="3069"/>
        <v>BG$17</v>
      </c>
      <c r="BH1862" s="80" t="str">
        <f t="shared" si="3069"/>
        <v>BH$17</v>
      </c>
      <c r="BI1862" s="80" t="str">
        <f t="shared" si="3069"/>
        <v>BI$17</v>
      </c>
      <c r="BJ1862" s="80" t="str">
        <f t="shared" si="3069"/>
        <v>BJ$17</v>
      </c>
      <c r="BK1862" s="80" t="str">
        <f t="shared" si="3069"/>
        <v>BK$17</v>
      </c>
      <c r="BL1862" s="80" t="str">
        <f t="shared" si="3069"/>
        <v>BL$17</v>
      </c>
      <c r="BM1862" s="80" t="str">
        <f t="shared" si="3069"/>
        <v>BM$17</v>
      </c>
      <c r="BN1862" s="80" t="str">
        <f t="shared" si="3069"/>
        <v>BN$17</v>
      </c>
      <c r="BO1862" s="80" t="str">
        <f t="shared" si="3069"/>
        <v>BO$17</v>
      </c>
      <c r="BP1862" s="80" t="str">
        <f t="shared" si="3069"/>
        <v>BP$17</v>
      </c>
      <c r="BQ1862" s="80" t="str">
        <f t="shared" si="3069"/>
        <v>BQ$17</v>
      </c>
      <c r="BR1862" s="80" t="str">
        <f t="shared" si="3069"/>
        <v>BR$17</v>
      </c>
      <c r="BS1862" s="80" t="str">
        <f t="shared" si="3069"/>
        <v>BS$17</v>
      </c>
      <c r="BT1862" s="80" t="str">
        <f t="shared" si="3069"/>
        <v>BT$17</v>
      </c>
      <c r="BU1862" s="80" t="str">
        <f t="shared" si="3069"/>
        <v>BU$17</v>
      </c>
      <c r="BV1862" s="80" t="str">
        <f t="shared" si="3069"/>
        <v>BV$17</v>
      </c>
      <c r="BW1862" s="80" t="str">
        <f t="shared" si="3069"/>
        <v>BW$17</v>
      </c>
      <c r="BX1862" s="80" t="str">
        <f t="shared" si="3069"/>
        <v>BX$17</v>
      </c>
      <c r="BY1862" s="80" t="str">
        <f t="shared" si="3069"/>
        <v>BY$17</v>
      </c>
      <c r="BZ1862" s="80" t="str">
        <f t="shared" si="3069"/>
        <v>BZ$17</v>
      </c>
      <c r="CA1862" s="80" t="str">
        <f t="shared" si="3069"/>
        <v>CA$17</v>
      </c>
      <c r="CB1862" s="80" t="str">
        <f t="shared" si="3069"/>
        <v>CB$17</v>
      </c>
      <c r="CC1862" s="80" t="str">
        <f t="shared" si="3069"/>
        <v>CC$17</v>
      </c>
      <c r="CD1862" s="80" t="str">
        <f t="shared" si="3069"/>
        <v>CD$17</v>
      </c>
      <c r="CE1862" s="80" t="str">
        <f t="shared" ref="CE1862:CL1871" si="3070">CE1839</f>
        <v>CE$17</v>
      </c>
      <c r="CF1862" s="80" t="str">
        <f t="shared" si="3070"/>
        <v>CF$17</v>
      </c>
      <c r="CG1862" s="80" t="str">
        <f t="shared" si="3070"/>
        <v>CG$17</v>
      </c>
      <c r="CH1862" s="80" t="str">
        <f t="shared" si="3070"/>
        <v>CH$17</v>
      </c>
      <c r="CI1862" s="80" t="str">
        <f t="shared" si="3070"/>
        <v>CI$17</v>
      </c>
      <c r="CJ1862" s="80" t="str">
        <f t="shared" si="3070"/>
        <v>CJ$17</v>
      </c>
      <c r="CK1862" s="80" t="str">
        <f t="shared" si="3070"/>
        <v>CK$17</v>
      </c>
      <c r="CL1862" s="80" t="str">
        <f t="shared" si="3070"/>
        <v>CL$17</v>
      </c>
      <c r="CN1862" s="60"/>
      <c r="CO1862" s="80" t="str">
        <f t="shared" ref="CO1862:DL1871" si="3071">CO1839</f>
        <v>CO$17</v>
      </c>
      <c r="CP1862" s="80" t="str">
        <f t="shared" si="3071"/>
        <v>CP$17</v>
      </c>
      <c r="CQ1862" s="80" t="str">
        <f t="shared" si="3071"/>
        <v>CQ$17</v>
      </c>
      <c r="CR1862" s="80" t="str">
        <f t="shared" si="3071"/>
        <v>CR$17</v>
      </c>
      <c r="CS1862" s="80" t="str">
        <f t="shared" si="3071"/>
        <v>CS$17</v>
      </c>
      <c r="CT1862" s="80" t="str">
        <f t="shared" si="3071"/>
        <v>CT$17</v>
      </c>
      <c r="CU1862" s="80" t="str">
        <f t="shared" si="3071"/>
        <v>CU$17</v>
      </c>
      <c r="CV1862" s="80" t="str">
        <f t="shared" si="3071"/>
        <v>CV$17</v>
      </c>
      <c r="CW1862" s="80" t="str">
        <f t="shared" si="3071"/>
        <v>CW$17</v>
      </c>
      <c r="CX1862" s="80" t="str">
        <f t="shared" si="3071"/>
        <v>CX$17</v>
      </c>
      <c r="CY1862" s="80" t="str">
        <f t="shared" si="3071"/>
        <v>CY$17</v>
      </c>
      <c r="CZ1862" s="80" t="str">
        <f t="shared" si="3071"/>
        <v>CZ$17</v>
      </c>
      <c r="DA1862" s="80" t="str">
        <f t="shared" si="3071"/>
        <v>DA$17</v>
      </c>
      <c r="DB1862" s="80" t="str">
        <f t="shared" si="3071"/>
        <v>DB$17</v>
      </c>
      <c r="DC1862" s="80" t="str">
        <f t="shared" si="3071"/>
        <v>DC$17</v>
      </c>
      <c r="DD1862" s="80" t="str">
        <f t="shared" si="3071"/>
        <v>DD$17</v>
      </c>
      <c r="DE1862" s="80" t="str">
        <f t="shared" si="3071"/>
        <v>DE$17</v>
      </c>
      <c r="DF1862" s="80" t="str">
        <f t="shared" si="3071"/>
        <v>DF$17</v>
      </c>
      <c r="DG1862" s="80" t="str">
        <f t="shared" si="3071"/>
        <v>DG$17</v>
      </c>
      <c r="DH1862" s="80" t="str">
        <f t="shared" si="3071"/>
        <v>DH$17</v>
      </c>
      <c r="DI1862" s="80" t="str">
        <f t="shared" si="3071"/>
        <v>DI$17</v>
      </c>
      <c r="DJ1862" s="80" t="str">
        <f t="shared" si="3071"/>
        <v>DJ$17</v>
      </c>
      <c r="DK1862" s="80" t="str">
        <f t="shared" si="3071"/>
        <v>DK$17</v>
      </c>
      <c r="DL1862" s="80" t="str">
        <f t="shared" si="3071"/>
        <v>DL$17</v>
      </c>
    </row>
    <row r="1863" spans="1:116" x14ac:dyDescent="0.4">
      <c r="B1863" t="s">
        <v>332</v>
      </c>
      <c r="D1863" t="s">
        <v>428</v>
      </c>
      <c r="E1863" s="8" t="str">
        <f t="shared" si="3041"/>
        <v>1863 DTERM1-F</v>
      </c>
      <c r="G1863" s="191" t="str">
        <f>G1844</f>
        <v>Fixed term debt - one-time borrowing</v>
      </c>
      <c r="H1863" s="12"/>
      <c r="I1863" s="60"/>
      <c r="J1863" s="60"/>
      <c r="K1863" s="15"/>
      <c r="L1863" s="15"/>
      <c r="M1863" s="15"/>
      <c r="N1863" s="15"/>
      <c r="O1863" s="15"/>
      <c r="P1863" s="15"/>
      <c r="R1863" s="15"/>
      <c r="S1863" s="179">
        <f t="shared" ref="S1863:AX1872" si="3072">S1840</f>
        <v>0</v>
      </c>
      <c r="T1863" s="179">
        <f t="shared" si="3072"/>
        <v>0</v>
      </c>
      <c r="U1863" s="179">
        <f t="shared" si="3072"/>
        <v>0</v>
      </c>
      <c r="V1863" s="179">
        <f t="shared" si="3072"/>
        <v>0</v>
      </c>
      <c r="W1863" s="179">
        <f t="shared" si="3072"/>
        <v>0</v>
      </c>
      <c r="X1863" s="179">
        <f t="shared" si="3072"/>
        <v>0</v>
      </c>
      <c r="Y1863" s="179">
        <f t="shared" si="3072"/>
        <v>0</v>
      </c>
      <c r="Z1863" s="179">
        <f t="shared" si="3072"/>
        <v>0</v>
      </c>
      <c r="AA1863" s="179">
        <f t="shared" si="3072"/>
        <v>0</v>
      </c>
      <c r="AB1863" s="179">
        <f t="shared" si="3072"/>
        <v>0</v>
      </c>
      <c r="AC1863" s="179">
        <f t="shared" si="3072"/>
        <v>0</v>
      </c>
      <c r="AD1863" s="179">
        <f t="shared" si="3072"/>
        <v>0</v>
      </c>
      <c r="AE1863" s="179">
        <f t="shared" si="3072"/>
        <v>0</v>
      </c>
      <c r="AF1863" s="179">
        <f t="shared" si="3072"/>
        <v>0</v>
      </c>
      <c r="AG1863" s="179">
        <f t="shared" si="3072"/>
        <v>0</v>
      </c>
      <c r="AH1863" s="179">
        <f t="shared" si="3072"/>
        <v>0</v>
      </c>
      <c r="AI1863" s="179">
        <f t="shared" si="3072"/>
        <v>0</v>
      </c>
      <c r="AJ1863" s="179">
        <f t="shared" si="3072"/>
        <v>0</v>
      </c>
      <c r="AK1863" s="179">
        <f t="shared" si="3072"/>
        <v>0</v>
      </c>
      <c r="AL1863" s="179">
        <f t="shared" si="3072"/>
        <v>0</v>
      </c>
      <c r="AM1863" s="179">
        <f t="shared" si="3072"/>
        <v>0</v>
      </c>
      <c r="AN1863" s="179">
        <f t="shared" si="3072"/>
        <v>0</v>
      </c>
      <c r="AO1863" s="179">
        <f t="shared" si="3072"/>
        <v>0</v>
      </c>
      <c r="AP1863" s="179">
        <f t="shared" si="3072"/>
        <v>0</v>
      </c>
      <c r="AQ1863" s="179">
        <f t="shared" si="3072"/>
        <v>0</v>
      </c>
      <c r="AR1863" s="179">
        <f t="shared" si="3072"/>
        <v>0</v>
      </c>
      <c r="AS1863" s="179">
        <f t="shared" si="3072"/>
        <v>0</v>
      </c>
      <c r="AT1863" s="179">
        <f t="shared" si="3072"/>
        <v>0</v>
      </c>
      <c r="AU1863" s="179">
        <f t="shared" si="3072"/>
        <v>0</v>
      </c>
      <c r="AV1863" s="179">
        <f t="shared" si="3072"/>
        <v>0</v>
      </c>
      <c r="AW1863" s="179">
        <f t="shared" si="3072"/>
        <v>0</v>
      </c>
      <c r="AX1863" s="179">
        <f t="shared" si="3072"/>
        <v>0</v>
      </c>
      <c r="AY1863" s="179">
        <f t="shared" ref="AY1863:CD1872" si="3073">AY1840</f>
        <v>0</v>
      </c>
      <c r="AZ1863" s="179">
        <f t="shared" si="3073"/>
        <v>0</v>
      </c>
      <c r="BA1863" s="179">
        <f t="shared" si="3073"/>
        <v>0</v>
      </c>
      <c r="BB1863" s="179">
        <f t="shared" si="3073"/>
        <v>0</v>
      </c>
      <c r="BC1863" s="179">
        <f t="shared" si="3073"/>
        <v>0</v>
      </c>
      <c r="BD1863" s="179">
        <f t="shared" si="3073"/>
        <v>0</v>
      </c>
      <c r="BE1863" s="179">
        <f t="shared" si="3073"/>
        <v>0</v>
      </c>
      <c r="BF1863" s="179">
        <f t="shared" si="3073"/>
        <v>0</v>
      </c>
      <c r="BG1863" s="179">
        <f t="shared" si="3073"/>
        <v>0</v>
      </c>
      <c r="BH1863" s="179">
        <f t="shared" si="3073"/>
        <v>0</v>
      </c>
      <c r="BI1863" s="179">
        <f t="shared" si="3073"/>
        <v>0</v>
      </c>
      <c r="BJ1863" s="179">
        <f t="shared" si="3073"/>
        <v>0</v>
      </c>
      <c r="BK1863" s="179">
        <f t="shared" si="3073"/>
        <v>0</v>
      </c>
      <c r="BL1863" s="179">
        <f t="shared" si="3073"/>
        <v>0</v>
      </c>
      <c r="BM1863" s="179">
        <f t="shared" si="3073"/>
        <v>0</v>
      </c>
      <c r="BN1863" s="179">
        <f t="shared" si="3073"/>
        <v>0</v>
      </c>
      <c r="BO1863" s="179">
        <f t="shared" si="3073"/>
        <v>0</v>
      </c>
      <c r="BP1863" s="179">
        <f t="shared" si="3073"/>
        <v>0</v>
      </c>
      <c r="BQ1863" s="179">
        <f t="shared" si="3073"/>
        <v>0</v>
      </c>
      <c r="BR1863" s="179">
        <f t="shared" si="3073"/>
        <v>0</v>
      </c>
      <c r="BS1863" s="179">
        <f t="shared" si="3073"/>
        <v>0</v>
      </c>
      <c r="BT1863" s="179">
        <f t="shared" si="3073"/>
        <v>0</v>
      </c>
      <c r="BU1863" s="179">
        <f t="shared" si="3073"/>
        <v>0</v>
      </c>
      <c r="BV1863" s="179">
        <f t="shared" si="3073"/>
        <v>0</v>
      </c>
      <c r="BW1863" s="179">
        <f t="shared" si="3073"/>
        <v>0</v>
      </c>
      <c r="BX1863" s="179">
        <f t="shared" si="3073"/>
        <v>0</v>
      </c>
      <c r="BY1863" s="179">
        <f t="shared" si="3073"/>
        <v>0</v>
      </c>
      <c r="BZ1863" s="179">
        <f t="shared" si="3073"/>
        <v>0</v>
      </c>
      <c r="CA1863" s="179">
        <f t="shared" si="3073"/>
        <v>0</v>
      </c>
      <c r="CB1863" s="179">
        <f t="shared" si="3073"/>
        <v>0</v>
      </c>
      <c r="CC1863" s="179">
        <f t="shared" si="3073"/>
        <v>0</v>
      </c>
      <c r="CD1863" s="179">
        <f t="shared" si="3073"/>
        <v>0</v>
      </c>
      <c r="CE1863" s="179">
        <f t="shared" ref="CE1863:CL1872" si="3074">CE1840</f>
        <v>0</v>
      </c>
      <c r="CF1863" s="179">
        <f t="shared" si="3074"/>
        <v>0</v>
      </c>
      <c r="CG1863" s="179">
        <f t="shared" si="3074"/>
        <v>0</v>
      </c>
      <c r="CH1863" s="179">
        <f t="shared" si="3074"/>
        <v>0</v>
      </c>
      <c r="CI1863" s="179">
        <f t="shared" si="3074"/>
        <v>0</v>
      </c>
      <c r="CJ1863" s="179">
        <f t="shared" si="3074"/>
        <v>0</v>
      </c>
      <c r="CK1863" s="179">
        <f t="shared" si="3074"/>
        <v>0</v>
      </c>
      <c r="CL1863" s="179">
        <f t="shared" si="3074"/>
        <v>0</v>
      </c>
      <c r="CN1863" s="60"/>
      <c r="CO1863" s="179">
        <f t="shared" ref="CO1863:DL1872" si="3075">CO1840</f>
        <v>0</v>
      </c>
      <c r="CP1863" s="179">
        <f t="shared" si="3075"/>
        <v>0</v>
      </c>
      <c r="CQ1863" s="179">
        <f t="shared" si="3075"/>
        <v>0</v>
      </c>
      <c r="CR1863" s="179">
        <f t="shared" si="3075"/>
        <v>0</v>
      </c>
      <c r="CS1863" s="179">
        <f t="shared" si="3075"/>
        <v>0</v>
      </c>
      <c r="CT1863" s="179">
        <f t="shared" si="3075"/>
        <v>0</v>
      </c>
      <c r="CU1863" s="179">
        <f t="shared" si="3075"/>
        <v>0</v>
      </c>
      <c r="CV1863" s="179">
        <f t="shared" si="3075"/>
        <v>0</v>
      </c>
      <c r="CW1863" s="179">
        <f t="shared" si="3075"/>
        <v>0</v>
      </c>
      <c r="CX1863" s="179">
        <f t="shared" si="3075"/>
        <v>0</v>
      </c>
      <c r="CY1863" s="179">
        <f t="shared" si="3075"/>
        <v>0</v>
      </c>
      <c r="CZ1863" s="179">
        <f t="shared" si="3075"/>
        <v>0</v>
      </c>
      <c r="DA1863" s="179">
        <f t="shared" si="3075"/>
        <v>0</v>
      </c>
      <c r="DB1863" s="179">
        <f t="shared" si="3075"/>
        <v>0</v>
      </c>
      <c r="DC1863" s="179">
        <f t="shared" si="3075"/>
        <v>0</v>
      </c>
      <c r="DD1863" s="179">
        <f t="shared" si="3075"/>
        <v>0</v>
      </c>
      <c r="DE1863" s="179">
        <f t="shared" si="3075"/>
        <v>0</v>
      </c>
      <c r="DF1863" s="179">
        <f t="shared" si="3075"/>
        <v>0</v>
      </c>
      <c r="DG1863" s="179">
        <f t="shared" si="3075"/>
        <v>0</v>
      </c>
      <c r="DH1863" s="179">
        <f t="shared" si="3075"/>
        <v>0</v>
      </c>
      <c r="DI1863" s="179">
        <f t="shared" si="3075"/>
        <v>0</v>
      </c>
      <c r="DJ1863" s="179">
        <f t="shared" si="3075"/>
        <v>0</v>
      </c>
      <c r="DK1863" s="179">
        <f t="shared" si="3075"/>
        <v>0</v>
      </c>
      <c r="DL1863" s="179">
        <f t="shared" si="3075"/>
        <v>0</v>
      </c>
    </row>
    <row r="1864" spans="1:116" x14ac:dyDescent="0.4">
      <c r="B1864" t="s">
        <v>332</v>
      </c>
      <c r="D1864" t="s">
        <v>428</v>
      </c>
      <c r="E1864" s="8" t="str">
        <f t="shared" si="3041"/>
        <v>1864 DTERM1-F</v>
      </c>
      <c r="G1864" s="241" t="str">
        <f>IFERROR(SUBSTITUTE(TRIM(MID(G1844, SEARCH("-", G1844) + 1, LEN(G1844))),":",""),"no unit")</f>
        <v>one-time borrowing</v>
      </c>
      <c r="H1864" s="12"/>
      <c r="I1864" s="60"/>
      <c r="J1864" s="60"/>
      <c r="K1864" s="15"/>
      <c r="L1864" s="15"/>
      <c r="M1864" s="15"/>
      <c r="N1864" s="15"/>
      <c r="O1864" s="15"/>
      <c r="P1864" s="15"/>
      <c r="R1864" s="15"/>
      <c r="S1864" s="179"/>
      <c r="T1864" s="179"/>
      <c r="U1864" s="179"/>
      <c r="V1864" s="179"/>
      <c r="W1864" s="179"/>
      <c r="X1864" s="179"/>
      <c r="Y1864" s="179"/>
      <c r="Z1864" s="179"/>
      <c r="AA1864" s="179"/>
      <c r="AB1864" s="179"/>
      <c r="AC1864" s="179"/>
      <c r="AD1864" s="179"/>
      <c r="AE1864" s="179"/>
      <c r="AF1864" s="179"/>
      <c r="AG1864" s="179"/>
      <c r="AH1864" s="179"/>
      <c r="AI1864" s="179"/>
      <c r="AJ1864" s="179"/>
      <c r="AK1864" s="179"/>
      <c r="AL1864" s="179"/>
      <c r="AM1864" s="179"/>
      <c r="AN1864" s="179"/>
      <c r="AO1864" s="179"/>
      <c r="AP1864" s="179"/>
      <c r="AQ1864" s="179"/>
      <c r="AR1864" s="179"/>
      <c r="AS1864" s="179"/>
      <c r="AT1864" s="179"/>
      <c r="AU1864" s="179"/>
      <c r="AV1864" s="179"/>
      <c r="AW1864" s="179"/>
      <c r="AX1864" s="179"/>
      <c r="AY1864" s="179"/>
      <c r="AZ1864" s="179"/>
      <c r="BA1864" s="179"/>
      <c r="BB1864" s="179"/>
      <c r="BC1864" s="179"/>
      <c r="BD1864" s="179"/>
      <c r="BE1864" s="179"/>
      <c r="BF1864" s="179"/>
      <c r="BG1864" s="179"/>
      <c r="BH1864" s="179"/>
      <c r="BI1864" s="179"/>
      <c r="BJ1864" s="179"/>
      <c r="BK1864" s="179"/>
      <c r="BL1864" s="179"/>
      <c r="BM1864" s="179"/>
      <c r="BN1864" s="179"/>
      <c r="BO1864" s="179"/>
      <c r="BP1864" s="179"/>
      <c r="BQ1864" s="179"/>
      <c r="BR1864" s="179"/>
      <c r="BS1864" s="179"/>
      <c r="BT1864" s="179"/>
      <c r="BU1864" s="179"/>
      <c r="BV1864" s="179"/>
      <c r="BW1864" s="179"/>
      <c r="BX1864" s="179"/>
      <c r="BY1864" s="179"/>
      <c r="BZ1864" s="179"/>
      <c r="CA1864" s="179"/>
      <c r="CB1864" s="179"/>
      <c r="CC1864" s="179"/>
      <c r="CD1864" s="179"/>
      <c r="CE1864" s="179"/>
      <c r="CF1864" s="179"/>
      <c r="CG1864" s="179"/>
      <c r="CH1864" s="179"/>
      <c r="CI1864" s="179"/>
      <c r="CJ1864" s="179"/>
      <c r="CK1864" s="179"/>
      <c r="CL1864" s="179"/>
      <c r="CN1864" s="60"/>
      <c r="CO1864" s="179"/>
      <c r="CP1864" s="179"/>
      <c r="CQ1864" s="179"/>
      <c r="CR1864" s="179"/>
      <c r="CS1864" s="179"/>
      <c r="CT1864" s="179"/>
      <c r="CU1864" s="179"/>
      <c r="CV1864" s="179"/>
      <c r="CW1864" s="179"/>
      <c r="CX1864" s="179"/>
      <c r="CY1864" s="179"/>
      <c r="CZ1864" s="179"/>
      <c r="DA1864" s="179"/>
      <c r="DB1864" s="179"/>
      <c r="DC1864" s="179"/>
      <c r="DD1864" s="179"/>
      <c r="DE1864" s="179"/>
      <c r="DF1864" s="179"/>
      <c r="DG1864" s="179"/>
      <c r="DH1864" s="179"/>
      <c r="DI1864" s="179"/>
      <c r="DJ1864" s="179"/>
      <c r="DK1864" s="179"/>
      <c r="DL1864" s="179"/>
    </row>
    <row r="1865" spans="1:116" x14ac:dyDescent="0.4">
      <c r="A1865" s="3"/>
      <c r="B1865" t="s">
        <v>332</v>
      </c>
      <c r="D1865" t="s">
        <v>428</v>
      </c>
      <c r="E1865" s="8" t="str">
        <f t="shared" si="3041"/>
        <v>1865 DTERM1-F</v>
      </c>
      <c r="G1865" s="191" t="str">
        <f>G1842</f>
        <v>Secondary revenue driver</v>
      </c>
      <c r="H1865" s="90"/>
      <c r="I1865" s="213"/>
      <c r="J1865" s="213"/>
      <c r="K1865" s="214"/>
      <c r="L1865" s="214"/>
      <c r="M1865" s="214"/>
      <c r="N1865" s="214"/>
      <c r="O1865" s="214"/>
      <c r="P1865" s="214"/>
      <c r="R1865" s="214"/>
      <c r="S1865" s="4" t="str">
        <f t="shared" ref="S1865:AX1874" si="3076">ADDRESS(ROW(S1855),COLUMN(S1855),2)</f>
        <v>S$1855</v>
      </c>
      <c r="T1865" s="4" t="str">
        <f t="shared" si="3076"/>
        <v>T$1855</v>
      </c>
      <c r="U1865" s="4" t="str">
        <f t="shared" si="3076"/>
        <v>U$1855</v>
      </c>
      <c r="V1865" s="4" t="str">
        <f t="shared" si="3076"/>
        <v>V$1855</v>
      </c>
      <c r="W1865" s="4" t="str">
        <f t="shared" si="3076"/>
        <v>W$1855</v>
      </c>
      <c r="X1865" s="4" t="str">
        <f t="shared" si="3076"/>
        <v>X$1855</v>
      </c>
      <c r="Y1865" s="4" t="str">
        <f t="shared" si="3076"/>
        <v>Y$1855</v>
      </c>
      <c r="Z1865" s="4" t="str">
        <f t="shared" si="3076"/>
        <v>Z$1855</v>
      </c>
      <c r="AA1865" s="4" t="str">
        <f t="shared" si="3076"/>
        <v>AA$1855</v>
      </c>
      <c r="AB1865" s="4" t="str">
        <f t="shared" si="3076"/>
        <v>AB$1855</v>
      </c>
      <c r="AC1865" s="4" t="str">
        <f t="shared" si="3076"/>
        <v>AC$1855</v>
      </c>
      <c r="AD1865" s="4" t="str">
        <f t="shared" si="3076"/>
        <v>AD$1855</v>
      </c>
      <c r="AE1865" s="4" t="str">
        <f t="shared" si="3076"/>
        <v>AE$1855</v>
      </c>
      <c r="AF1865" s="4" t="str">
        <f t="shared" si="3076"/>
        <v>AF$1855</v>
      </c>
      <c r="AG1865" s="4" t="str">
        <f t="shared" si="3076"/>
        <v>AG$1855</v>
      </c>
      <c r="AH1865" s="4" t="str">
        <f t="shared" si="3076"/>
        <v>AH$1855</v>
      </c>
      <c r="AI1865" s="4" t="str">
        <f t="shared" si="3076"/>
        <v>AI$1855</v>
      </c>
      <c r="AJ1865" s="4" t="str">
        <f t="shared" si="3076"/>
        <v>AJ$1855</v>
      </c>
      <c r="AK1865" s="4" t="str">
        <f t="shared" si="3076"/>
        <v>AK$1855</v>
      </c>
      <c r="AL1865" s="4" t="str">
        <f t="shared" si="3076"/>
        <v>AL$1855</v>
      </c>
      <c r="AM1865" s="4" t="str">
        <f t="shared" si="3076"/>
        <v>AM$1855</v>
      </c>
      <c r="AN1865" s="4" t="str">
        <f t="shared" si="3076"/>
        <v>AN$1855</v>
      </c>
      <c r="AO1865" s="4" t="str">
        <f t="shared" si="3076"/>
        <v>AO$1855</v>
      </c>
      <c r="AP1865" s="4" t="str">
        <f t="shared" si="3076"/>
        <v>AP$1855</v>
      </c>
      <c r="AQ1865" s="4" t="str">
        <f t="shared" si="3076"/>
        <v>AQ$1855</v>
      </c>
      <c r="AR1865" s="4" t="str">
        <f t="shared" si="3076"/>
        <v>AR$1855</v>
      </c>
      <c r="AS1865" s="4" t="str">
        <f t="shared" si="3076"/>
        <v>AS$1855</v>
      </c>
      <c r="AT1865" s="4" t="str">
        <f t="shared" si="3076"/>
        <v>AT$1855</v>
      </c>
      <c r="AU1865" s="4" t="str">
        <f t="shared" si="3076"/>
        <v>AU$1855</v>
      </c>
      <c r="AV1865" s="4" t="str">
        <f t="shared" si="3076"/>
        <v>AV$1855</v>
      </c>
      <c r="AW1865" s="4" t="str">
        <f t="shared" si="3076"/>
        <v>AW$1855</v>
      </c>
      <c r="AX1865" s="4" t="str">
        <f t="shared" si="3076"/>
        <v>AX$1855</v>
      </c>
      <c r="AY1865" s="4" t="str">
        <f t="shared" ref="AY1865:CD1874" si="3077">ADDRESS(ROW(AY1855),COLUMN(AY1855),2)</f>
        <v>AY$1855</v>
      </c>
      <c r="AZ1865" s="4" t="str">
        <f t="shared" si="3077"/>
        <v>AZ$1855</v>
      </c>
      <c r="BA1865" s="4" t="str">
        <f t="shared" si="3077"/>
        <v>BA$1855</v>
      </c>
      <c r="BB1865" s="4" t="str">
        <f t="shared" si="3077"/>
        <v>BB$1855</v>
      </c>
      <c r="BC1865" s="4" t="str">
        <f t="shared" si="3077"/>
        <v>BC$1855</v>
      </c>
      <c r="BD1865" s="4" t="str">
        <f t="shared" si="3077"/>
        <v>BD$1855</v>
      </c>
      <c r="BE1865" s="4" t="str">
        <f t="shared" si="3077"/>
        <v>BE$1855</v>
      </c>
      <c r="BF1865" s="4" t="str">
        <f t="shared" si="3077"/>
        <v>BF$1855</v>
      </c>
      <c r="BG1865" s="4" t="str">
        <f t="shared" si="3077"/>
        <v>BG$1855</v>
      </c>
      <c r="BH1865" s="4" t="str">
        <f t="shared" si="3077"/>
        <v>BH$1855</v>
      </c>
      <c r="BI1865" s="4" t="str">
        <f t="shared" si="3077"/>
        <v>BI$1855</v>
      </c>
      <c r="BJ1865" s="4" t="str">
        <f t="shared" si="3077"/>
        <v>BJ$1855</v>
      </c>
      <c r="BK1865" s="4" t="str">
        <f t="shared" si="3077"/>
        <v>BK$1855</v>
      </c>
      <c r="BL1865" s="4" t="str">
        <f t="shared" si="3077"/>
        <v>BL$1855</v>
      </c>
      <c r="BM1865" s="4" t="str">
        <f t="shared" si="3077"/>
        <v>BM$1855</v>
      </c>
      <c r="BN1865" s="4" t="str">
        <f t="shared" si="3077"/>
        <v>BN$1855</v>
      </c>
      <c r="BO1865" s="4" t="str">
        <f t="shared" si="3077"/>
        <v>BO$1855</v>
      </c>
      <c r="BP1865" s="4" t="str">
        <f t="shared" si="3077"/>
        <v>BP$1855</v>
      </c>
      <c r="BQ1865" s="4" t="str">
        <f t="shared" si="3077"/>
        <v>BQ$1855</v>
      </c>
      <c r="BR1865" s="4" t="str">
        <f t="shared" si="3077"/>
        <v>BR$1855</v>
      </c>
      <c r="BS1865" s="4" t="str">
        <f t="shared" si="3077"/>
        <v>BS$1855</v>
      </c>
      <c r="BT1865" s="4" t="str">
        <f t="shared" si="3077"/>
        <v>BT$1855</v>
      </c>
      <c r="BU1865" s="4" t="str">
        <f t="shared" si="3077"/>
        <v>BU$1855</v>
      </c>
      <c r="BV1865" s="4" t="str">
        <f t="shared" si="3077"/>
        <v>BV$1855</v>
      </c>
      <c r="BW1865" s="4" t="str">
        <f t="shared" si="3077"/>
        <v>BW$1855</v>
      </c>
      <c r="BX1865" s="4" t="str">
        <f t="shared" si="3077"/>
        <v>BX$1855</v>
      </c>
      <c r="BY1865" s="4" t="str">
        <f t="shared" si="3077"/>
        <v>BY$1855</v>
      </c>
      <c r="BZ1865" s="4" t="str">
        <f t="shared" si="3077"/>
        <v>BZ$1855</v>
      </c>
      <c r="CA1865" s="4" t="str">
        <f t="shared" si="3077"/>
        <v>CA$1855</v>
      </c>
      <c r="CB1865" s="4" t="str">
        <f t="shared" si="3077"/>
        <v>CB$1855</v>
      </c>
      <c r="CC1865" s="4" t="str">
        <f t="shared" si="3077"/>
        <v>CC$1855</v>
      </c>
      <c r="CD1865" s="4" t="str">
        <f t="shared" si="3077"/>
        <v>CD$1855</v>
      </c>
      <c r="CE1865" s="4" t="str">
        <f t="shared" ref="CE1865:CL1874" si="3078">ADDRESS(ROW(CE1855),COLUMN(CE1855),2)</f>
        <v>CE$1855</v>
      </c>
      <c r="CF1865" s="4" t="str">
        <f t="shared" si="3078"/>
        <v>CF$1855</v>
      </c>
      <c r="CG1865" s="4" t="str">
        <f t="shared" si="3078"/>
        <v>CG$1855</v>
      </c>
      <c r="CH1865" s="4" t="str">
        <f t="shared" si="3078"/>
        <v>CH$1855</v>
      </c>
      <c r="CI1865" s="4" t="str">
        <f t="shared" si="3078"/>
        <v>CI$1855</v>
      </c>
      <c r="CJ1865" s="4" t="str">
        <f t="shared" si="3078"/>
        <v>CJ$1855</v>
      </c>
      <c r="CK1865" s="4" t="str">
        <f t="shared" si="3078"/>
        <v>CK$1855</v>
      </c>
      <c r="CL1865" s="4" t="str">
        <f t="shared" si="3078"/>
        <v>CL$1855</v>
      </c>
      <c r="CN1865" s="213"/>
      <c r="CO1865" s="4" t="str">
        <f t="shared" ref="CO1865:DL1874" si="3079">ADDRESS(ROW(CO1855),COLUMN(CO1855),2)</f>
        <v>CO$1855</v>
      </c>
      <c r="CP1865" s="4" t="str">
        <f t="shared" si="3079"/>
        <v>CP$1855</v>
      </c>
      <c r="CQ1865" s="4" t="str">
        <f t="shared" si="3079"/>
        <v>CQ$1855</v>
      </c>
      <c r="CR1865" s="4" t="str">
        <f t="shared" si="3079"/>
        <v>CR$1855</v>
      </c>
      <c r="CS1865" s="4" t="str">
        <f t="shared" si="3079"/>
        <v>CS$1855</v>
      </c>
      <c r="CT1865" s="4" t="str">
        <f t="shared" si="3079"/>
        <v>CT$1855</v>
      </c>
      <c r="CU1865" s="4" t="str">
        <f t="shared" si="3079"/>
        <v>CU$1855</v>
      </c>
      <c r="CV1865" s="4" t="str">
        <f t="shared" si="3079"/>
        <v>CV$1855</v>
      </c>
      <c r="CW1865" s="4" t="str">
        <f t="shared" si="3079"/>
        <v>CW$1855</v>
      </c>
      <c r="CX1865" s="4" t="str">
        <f t="shared" si="3079"/>
        <v>CX$1855</v>
      </c>
      <c r="CY1865" s="4" t="str">
        <f t="shared" si="3079"/>
        <v>CY$1855</v>
      </c>
      <c r="CZ1865" s="4" t="str">
        <f t="shared" si="3079"/>
        <v>CZ$1855</v>
      </c>
      <c r="DA1865" s="4" t="str">
        <f t="shared" si="3079"/>
        <v>DA$1855</v>
      </c>
      <c r="DB1865" s="4" t="str">
        <f t="shared" si="3079"/>
        <v>DB$1855</v>
      </c>
      <c r="DC1865" s="4" t="str">
        <f t="shared" si="3079"/>
        <v>DC$1855</v>
      </c>
      <c r="DD1865" s="4" t="str">
        <f t="shared" si="3079"/>
        <v>DD$1855</v>
      </c>
      <c r="DE1865" s="4" t="str">
        <f t="shared" si="3079"/>
        <v>DE$1855</v>
      </c>
      <c r="DF1865" s="4" t="str">
        <f t="shared" si="3079"/>
        <v>DF$1855</v>
      </c>
      <c r="DG1865" s="4" t="str">
        <f t="shared" si="3079"/>
        <v>DG$1855</v>
      </c>
      <c r="DH1865" s="4" t="str">
        <f t="shared" si="3079"/>
        <v>DH$1855</v>
      </c>
      <c r="DI1865" s="4" t="str">
        <f t="shared" si="3079"/>
        <v>DI$1855</v>
      </c>
      <c r="DJ1865" s="4" t="str">
        <f t="shared" si="3079"/>
        <v>DJ$1855</v>
      </c>
      <c r="DK1865" s="4" t="str">
        <f t="shared" si="3079"/>
        <v>DK$1855</v>
      </c>
      <c r="DL1865" s="4" t="str">
        <f t="shared" si="3079"/>
        <v>DL$1855</v>
      </c>
    </row>
    <row r="1866" spans="1:116" x14ac:dyDescent="0.4">
      <c r="B1866" t="s">
        <v>332</v>
      </c>
      <c r="D1866" t="s">
        <v>428</v>
      </c>
      <c r="E1866" s="8" t="str">
        <f t="shared" si="3041"/>
        <v>1866 DTERM1-F</v>
      </c>
      <c r="G1866" s="136" t="str">
        <f>G1843</f>
        <v>Secondary volume driver</v>
      </c>
      <c r="H1866" s="12"/>
      <c r="I1866" s="60"/>
      <c r="J1866" s="60"/>
      <c r="K1866" s="15"/>
      <c r="L1866" s="15"/>
      <c r="M1866" s="15"/>
      <c r="N1866" s="15"/>
      <c r="O1866" s="15"/>
      <c r="P1866" s="15"/>
      <c r="R1866" s="15"/>
      <c r="S1866" s="80" t="str">
        <f t="shared" ref="S1866:AX1875" si="3080">S1843</f>
        <v>S$19</v>
      </c>
      <c r="T1866" s="80" t="str">
        <f t="shared" si="3080"/>
        <v>T$19</v>
      </c>
      <c r="U1866" s="80" t="str">
        <f t="shared" si="3080"/>
        <v>U$19</v>
      </c>
      <c r="V1866" s="80" t="str">
        <f t="shared" si="3080"/>
        <v>V$19</v>
      </c>
      <c r="W1866" s="80" t="str">
        <f t="shared" si="3080"/>
        <v>W$19</v>
      </c>
      <c r="X1866" s="80" t="str">
        <f t="shared" si="3080"/>
        <v>X$19</v>
      </c>
      <c r="Y1866" s="80" t="str">
        <f t="shared" si="3080"/>
        <v>Y$19</v>
      </c>
      <c r="Z1866" s="80" t="str">
        <f t="shared" si="3080"/>
        <v>Z$19</v>
      </c>
      <c r="AA1866" s="80" t="str">
        <f t="shared" si="3080"/>
        <v>AA$19</v>
      </c>
      <c r="AB1866" s="80" t="str">
        <f t="shared" si="3080"/>
        <v>AB$19</v>
      </c>
      <c r="AC1866" s="80" t="str">
        <f t="shared" si="3080"/>
        <v>AC$19</v>
      </c>
      <c r="AD1866" s="80" t="str">
        <f t="shared" si="3080"/>
        <v>AD$19</v>
      </c>
      <c r="AE1866" s="80" t="str">
        <f t="shared" si="3080"/>
        <v>AE$19</v>
      </c>
      <c r="AF1866" s="80" t="str">
        <f t="shared" si="3080"/>
        <v>AF$19</v>
      </c>
      <c r="AG1866" s="80" t="str">
        <f t="shared" si="3080"/>
        <v>AG$19</v>
      </c>
      <c r="AH1866" s="80" t="str">
        <f t="shared" si="3080"/>
        <v>AH$19</v>
      </c>
      <c r="AI1866" s="80" t="str">
        <f t="shared" si="3080"/>
        <v>AI$19</v>
      </c>
      <c r="AJ1866" s="80" t="str">
        <f t="shared" si="3080"/>
        <v>AJ$19</v>
      </c>
      <c r="AK1866" s="80" t="str">
        <f t="shared" si="3080"/>
        <v>AK$19</v>
      </c>
      <c r="AL1866" s="80" t="str">
        <f t="shared" si="3080"/>
        <v>AL$19</v>
      </c>
      <c r="AM1866" s="80" t="str">
        <f t="shared" si="3080"/>
        <v>AM$19</v>
      </c>
      <c r="AN1866" s="80" t="str">
        <f t="shared" si="3080"/>
        <v>AN$19</v>
      </c>
      <c r="AO1866" s="80" t="str">
        <f t="shared" si="3080"/>
        <v>AO$19</v>
      </c>
      <c r="AP1866" s="80" t="str">
        <f t="shared" si="3080"/>
        <v>AP$19</v>
      </c>
      <c r="AQ1866" s="80" t="str">
        <f t="shared" si="3080"/>
        <v>AQ$19</v>
      </c>
      <c r="AR1866" s="80" t="str">
        <f t="shared" si="3080"/>
        <v>AR$19</v>
      </c>
      <c r="AS1866" s="80" t="str">
        <f t="shared" si="3080"/>
        <v>AS$19</v>
      </c>
      <c r="AT1866" s="80" t="str">
        <f t="shared" si="3080"/>
        <v>AT$19</v>
      </c>
      <c r="AU1866" s="80" t="str">
        <f t="shared" si="3080"/>
        <v>AU$19</v>
      </c>
      <c r="AV1866" s="80" t="str">
        <f t="shared" si="3080"/>
        <v>AV$19</v>
      </c>
      <c r="AW1866" s="80" t="str">
        <f t="shared" si="3080"/>
        <v>AW$19</v>
      </c>
      <c r="AX1866" s="80" t="str">
        <f t="shared" si="3080"/>
        <v>AX$19</v>
      </c>
      <c r="AY1866" s="80" t="str">
        <f t="shared" ref="AY1866:CD1875" si="3081">AY1843</f>
        <v>AY$19</v>
      </c>
      <c r="AZ1866" s="80" t="str">
        <f t="shared" si="3081"/>
        <v>AZ$19</v>
      </c>
      <c r="BA1866" s="80" t="str">
        <f t="shared" si="3081"/>
        <v>BA$19</v>
      </c>
      <c r="BB1866" s="80" t="str">
        <f t="shared" si="3081"/>
        <v>BB$19</v>
      </c>
      <c r="BC1866" s="80" t="str">
        <f t="shared" si="3081"/>
        <v>BC$19</v>
      </c>
      <c r="BD1866" s="80" t="str">
        <f t="shared" si="3081"/>
        <v>BD$19</v>
      </c>
      <c r="BE1866" s="80" t="str">
        <f t="shared" si="3081"/>
        <v>BE$19</v>
      </c>
      <c r="BF1866" s="80" t="str">
        <f t="shared" si="3081"/>
        <v>BF$19</v>
      </c>
      <c r="BG1866" s="80" t="str">
        <f t="shared" si="3081"/>
        <v>BG$19</v>
      </c>
      <c r="BH1866" s="80" t="str">
        <f t="shared" si="3081"/>
        <v>BH$19</v>
      </c>
      <c r="BI1866" s="80" t="str">
        <f t="shared" si="3081"/>
        <v>BI$19</v>
      </c>
      <c r="BJ1866" s="80" t="str">
        <f t="shared" si="3081"/>
        <v>BJ$19</v>
      </c>
      <c r="BK1866" s="80" t="str">
        <f t="shared" si="3081"/>
        <v>BK$19</v>
      </c>
      <c r="BL1866" s="80" t="str">
        <f t="shared" si="3081"/>
        <v>BL$19</v>
      </c>
      <c r="BM1866" s="80" t="str">
        <f t="shared" si="3081"/>
        <v>BM$19</v>
      </c>
      <c r="BN1866" s="80" t="str">
        <f t="shared" si="3081"/>
        <v>BN$19</v>
      </c>
      <c r="BO1866" s="80" t="str">
        <f t="shared" si="3081"/>
        <v>BO$19</v>
      </c>
      <c r="BP1866" s="80" t="str">
        <f t="shared" si="3081"/>
        <v>BP$19</v>
      </c>
      <c r="BQ1866" s="80" t="str">
        <f t="shared" si="3081"/>
        <v>BQ$19</v>
      </c>
      <c r="BR1866" s="80" t="str">
        <f t="shared" si="3081"/>
        <v>BR$19</v>
      </c>
      <c r="BS1866" s="80" t="str">
        <f t="shared" si="3081"/>
        <v>BS$19</v>
      </c>
      <c r="BT1866" s="80" t="str">
        <f t="shared" si="3081"/>
        <v>BT$19</v>
      </c>
      <c r="BU1866" s="80" t="str">
        <f t="shared" si="3081"/>
        <v>BU$19</v>
      </c>
      <c r="BV1866" s="80" t="str">
        <f t="shared" si="3081"/>
        <v>BV$19</v>
      </c>
      <c r="BW1866" s="80" t="str">
        <f t="shared" si="3081"/>
        <v>BW$19</v>
      </c>
      <c r="BX1866" s="80" t="str">
        <f t="shared" si="3081"/>
        <v>BX$19</v>
      </c>
      <c r="BY1866" s="80" t="str">
        <f t="shared" si="3081"/>
        <v>BY$19</v>
      </c>
      <c r="BZ1866" s="80" t="str">
        <f t="shared" si="3081"/>
        <v>BZ$19</v>
      </c>
      <c r="CA1866" s="80" t="str">
        <f t="shared" si="3081"/>
        <v>CA$19</v>
      </c>
      <c r="CB1866" s="80" t="str">
        <f t="shared" si="3081"/>
        <v>CB$19</v>
      </c>
      <c r="CC1866" s="80" t="str">
        <f t="shared" si="3081"/>
        <v>CC$19</v>
      </c>
      <c r="CD1866" s="80" t="str">
        <f t="shared" si="3081"/>
        <v>CD$19</v>
      </c>
      <c r="CE1866" s="80" t="str">
        <f t="shared" ref="CE1866:CL1875" si="3082">CE1843</f>
        <v>CE$19</v>
      </c>
      <c r="CF1866" s="80" t="str">
        <f t="shared" si="3082"/>
        <v>CF$19</v>
      </c>
      <c r="CG1866" s="80" t="str">
        <f t="shared" si="3082"/>
        <v>CG$19</v>
      </c>
      <c r="CH1866" s="80" t="str">
        <f t="shared" si="3082"/>
        <v>CH$19</v>
      </c>
      <c r="CI1866" s="80" t="str">
        <f t="shared" si="3082"/>
        <v>CI$19</v>
      </c>
      <c r="CJ1866" s="80" t="str">
        <f t="shared" si="3082"/>
        <v>CJ$19</v>
      </c>
      <c r="CK1866" s="80" t="str">
        <f t="shared" si="3082"/>
        <v>CK$19</v>
      </c>
      <c r="CL1866" s="80" t="str">
        <f t="shared" si="3082"/>
        <v>CL$19</v>
      </c>
      <c r="CN1866" s="60"/>
      <c r="CO1866" s="80" t="str">
        <f t="shared" ref="CO1866:DL1875" si="3083">CO1843</f>
        <v>CO$19</v>
      </c>
      <c r="CP1866" s="80" t="str">
        <f t="shared" si="3083"/>
        <v>CP$19</v>
      </c>
      <c r="CQ1866" s="80" t="str">
        <f t="shared" si="3083"/>
        <v>CQ$19</v>
      </c>
      <c r="CR1866" s="80" t="str">
        <f t="shared" si="3083"/>
        <v>CR$19</v>
      </c>
      <c r="CS1866" s="80" t="str">
        <f t="shared" si="3083"/>
        <v>CS$19</v>
      </c>
      <c r="CT1866" s="80" t="str">
        <f t="shared" si="3083"/>
        <v>CT$19</v>
      </c>
      <c r="CU1866" s="80" t="str">
        <f t="shared" si="3083"/>
        <v>CU$19</v>
      </c>
      <c r="CV1866" s="80" t="str">
        <f t="shared" si="3083"/>
        <v>CV$19</v>
      </c>
      <c r="CW1866" s="80" t="str">
        <f t="shared" si="3083"/>
        <v>CW$19</v>
      </c>
      <c r="CX1866" s="80" t="str">
        <f t="shared" si="3083"/>
        <v>CX$19</v>
      </c>
      <c r="CY1866" s="80" t="str">
        <f t="shared" si="3083"/>
        <v>CY$19</v>
      </c>
      <c r="CZ1866" s="80" t="str">
        <f t="shared" si="3083"/>
        <v>CZ$19</v>
      </c>
      <c r="DA1866" s="80" t="str">
        <f t="shared" si="3083"/>
        <v>DA$19</v>
      </c>
      <c r="DB1866" s="80" t="str">
        <f t="shared" si="3083"/>
        <v>DB$19</v>
      </c>
      <c r="DC1866" s="80" t="str">
        <f t="shared" si="3083"/>
        <v>DC$19</v>
      </c>
      <c r="DD1866" s="80" t="str">
        <f t="shared" si="3083"/>
        <v>DD$19</v>
      </c>
      <c r="DE1866" s="80" t="str">
        <f t="shared" si="3083"/>
        <v>DE$19</v>
      </c>
      <c r="DF1866" s="80" t="str">
        <f t="shared" si="3083"/>
        <v>DF$19</v>
      </c>
      <c r="DG1866" s="80" t="str">
        <f t="shared" si="3083"/>
        <v>DG$19</v>
      </c>
      <c r="DH1866" s="80" t="str">
        <f t="shared" si="3083"/>
        <v>DH$19</v>
      </c>
      <c r="DI1866" s="80" t="str">
        <f t="shared" si="3083"/>
        <v>DI$19</v>
      </c>
      <c r="DJ1866" s="80" t="str">
        <f t="shared" si="3083"/>
        <v>DJ$19</v>
      </c>
      <c r="DK1866" s="80" t="str">
        <f t="shared" si="3083"/>
        <v>DK$19</v>
      </c>
      <c r="DL1866" s="80" t="str">
        <f t="shared" si="3083"/>
        <v>DL$19</v>
      </c>
    </row>
    <row r="1867" spans="1:116" x14ac:dyDescent="0.4">
      <c r="A1867" s="27"/>
      <c r="B1867" s="27"/>
      <c r="C1867" s="27"/>
      <c r="D1867" s="27"/>
      <c r="E1867" s="27"/>
      <c r="F1867" s="27"/>
      <c r="G1867" s="27"/>
      <c r="H1867" s="27"/>
      <c r="I1867" s="27"/>
      <c r="J1867" s="27"/>
      <c r="K1867" s="27"/>
      <c r="L1867" s="27"/>
      <c r="M1867" s="27"/>
      <c r="N1867" s="27"/>
      <c r="O1867" s="27"/>
      <c r="P1867" s="27"/>
      <c r="CN1867" s="27"/>
    </row>
    <row r="1868" spans="1:116" x14ac:dyDescent="0.4">
      <c r="A1868" s="174"/>
      <c r="E1868" s="8"/>
      <c r="G1868" s="175" t="s">
        <v>490</v>
      </c>
      <c r="H1868" s="174"/>
      <c r="I1868" s="176"/>
      <c r="J1868" s="176"/>
      <c r="K1868" s="197"/>
      <c r="L1868" s="197"/>
      <c r="M1868" s="197"/>
      <c r="N1868" s="197"/>
      <c r="O1868" s="197"/>
      <c r="P1868" s="197"/>
      <c r="R1868" s="198"/>
      <c r="S1868" s="174"/>
      <c r="T1868" s="174"/>
      <c r="U1868" s="174"/>
      <c r="V1868" s="174"/>
      <c r="W1868" s="174"/>
      <c r="X1868" s="174"/>
      <c r="Y1868" s="174"/>
      <c r="Z1868" s="174"/>
      <c r="AA1868" s="174"/>
      <c r="AB1868" s="174"/>
      <c r="AC1868" s="174"/>
      <c r="AD1868" s="174"/>
      <c r="AE1868" s="174"/>
      <c r="AF1868" s="174"/>
      <c r="AG1868" s="174"/>
      <c r="AH1868" s="174"/>
      <c r="AI1868" s="174"/>
      <c r="AJ1868" s="174"/>
      <c r="AK1868" s="174"/>
      <c r="AL1868" s="174"/>
      <c r="AM1868" s="174"/>
      <c r="AN1868" s="174"/>
      <c r="AO1868" s="174"/>
      <c r="AP1868" s="174"/>
      <c r="AQ1868" s="174"/>
      <c r="AR1868" s="174"/>
      <c r="AS1868" s="174"/>
      <c r="AT1868" s="174"/>
      <c r="AU1868" s="174"/>
      <c r="AV1868" s="174"/>
      <c r="AW1868" s="174"/>
      <c r="AX1868" s="174"/>
      <c r="AY1868" s="174"/>
      <c r="AZ1868" s="174"/>
      <c r="BA1868" s="174"/>
      <c r="BB1868" s="174"/>
      <c r="BC1868" s="174"/>
      <c r="BD1868" s="174"/>
      <c r="BE1868" s="174"/>
      <c r="BF1868" s="174"/>
      <c r="BG1868" s="174"/>
      <c r="BH1868" s="174"/>
      <c r="BI1868" s="174"/>
      <c r="BJ1868" s="174"/>
      <c r="BK1868" s="174"/>
      <c r="BL1868" s="174"/>
      <c r="BM1868" s="174"/>
      <c r="BN1868" s="174"/>
      <c r="BO1868" s="174"/>
      <c r="BP1868" s="174"/>
      <c r="BQ1868" s="174"/>
      <c r="BR1868" s="174"/>
      <c r="BS1868" s="174"/>
      <c r="BT1868" s="174"/>
      <c r="BU1868" s="174"/>
      <c r="BV1868" s="174"/>
      <c r="BW1868" s="174"/>
      <c r="BX1868" s="174"/>
      <c r="BY1868" s="174"/>
      <c r="BZ1868" s="174"/>
      <c r="CA1868" s="174"/>
      <c r="CB1868" s="174"/>
      <c r="CC1868" s="174"/>
      <c r="CD1868" s="174"/>
      <c r="CE1868" s="174"/>
      <c r="CF1868" s="174"/>
      <c r="CG1868" s="174"/>
      <c r="CH1868" s="174"/>
      <c r="CI1868" s="174"/>
      <c r="CJ1868" s="174"/>
      <c r="CK1868" s="174"/>
      <c r="CL1868" s="174"/>
      <c r="CN1868" s="176"/>
      <c r="CO1868" s="174"/>
      <c r="CP1868" s="174"/>
      <c r="CQ1868" s="174"/>
      <c r="CR1868" s="174"/>
      <c r="CS1868" s="174"/>
      <c r="CT1868" s="174"/>
      <c r="CU1868" s="174"/>
      <c r="CV1868" s="174"/>
      <c r="CW1868" s="174"/>
      <c r="CX1868" s="174"/>
      <c r="CY1868" s="174"/>
      <c r="CZ1868" s="174"/>
      <c r="DA1868" s="174"/>
      <c r="DB1868" s="174"/>
      <c r="DC1868" s="174"/>
      <c r="DD1868" s="174"/>
      <c r="DE1868" s="174"/>
      <c r="DF1868" s="174"/>
      <c r="DG1868" s="174"/>
      <c r="DH1868" s="174"/>
      <c r="DI1868" s="174"/>
      <c r="DJ1868" s="174"/>
      <c r="DK1868" s="174"/>
      <c r="DL1868" s="174"/>
    </row>
    <row r="1869" spans="1:116" x14ac:dyDescent="0.4">
      <c r="A1869" s="174"/>
      <c r="E1869" s="8"/>
      <c r="G1869" s="175" t="s">
        <v>492</v>
      </c>
      <c r="H1869" s="174"/>
      <c r="I1869" s="176"/>
      <c r="J1869" s="176"/>
      <c r="K1869" s="197"/>
      <c r="L1869" s="197"/>
      <c r="M1869" s="197"/>
      <c r="N1869" s="197"/>
      <c r="O1869" s="197"/>
      <c r="P1869" s="197"/>
      <c r="R1869" s="198"/>
      <c r="S1869" s="174"/>
      <c r="T1869" s="174"/>
      <c r="U1869" s="174"/>
      <c r="V1869" s="174"/>
      <c r="W1869" s="174"/>
      <c r="X1869" s="174"/>
      <c r="Y1869" s="174"/>
      <c r="Z1869" s="174"/>
      <c r="AA1869" s="174"/>
      <c r="AB1869" s="174"/>
      <c r="AC1869" s="174"/>
      <c r="AD1869" s="174"/>
      <c r="AE1869" s="174"/>
      <c r="AF1869" s="174"/>
      <c r="AG1869" s="174"/>
      <c r="AH1869" s="174"/>
      <c r="AI1869" s="174"/>
      <c r="AJ1869" s="174"/>
      <c r="AK1869" s="174"/>
      <c r="AL1869" s="174"/>
      <c r="AM1869" s="174"/>
      <c r="AN1869" s="174"/>
      <c r="AO1869" s="174"/>
      <c r="AP1869" s="174"/>
      <c r="AQ1869" s="174"/>
      <c r="AR1869" s="174"/>
      <c r="AS1869" s="174"/>
      <c r="AT1869" s="174"/>
      <c r="AU1869" s="174"/>
      <c r="AV1869" s="174"/>
      <c r="AW1869" s="174"/>
      <c r="AX1869" s="174"/>
      <c r="AY1869" s="174"/>
      <c r="AZ1869" s="174"/>
      <c r="BA1869" s="174"/>
      <c r="BB1869" s="174"/>
      <c r="BC1869" s="174"/>
      <c r="BD1869" s="174"/>
      <c r="BE1869" s="174"/>
      <c r="BF1869" s="174"/>
      <c r="BG1869" s="174"/>
      <c r="BH1869" s="174"/>
      <c r="BI1869" s="174"/>
      <c r="BJ1869" s="174"/>
      <c r="BK1869" s="174"/>
      <c r="BL1869" s="174"/>
      <c r="BM1869" s="174"/>
      <c r="BN1869" s="174"/>
      <c r="BO1869" s="174"/>
      <c r="BP1869" s="174"/>
      <c r="BQ1869" s="174"/>
      <c r="BR1869" s="174"/>
      <c r="BS1869" s="174"/>
      <c r="BT1869" s="174"/>
      <c r="BU1869" s="174"/>
      <c r="BV1869" s="174"/>
      <c r="BW1869" s="174"/>
      <c r="BX1869" s="174"/>
      <c r="BY1869" s="174"/>
      <c r="BZ1869" s="174"/>
      <c r="CA1869" s="174"/>
      <c r="CB1869" s="174"/>
      <c r="CC1869" s="174"/>
      <c r="CD1869" s="174"/>
      <c r="CE1869" s="174"/>
      <c r="CF1869" s="174"/>
      <c r="CG1869" s="174"/>
      <c r="CH1869" s="174"/>
      <c r="CI1869" s="174"/>
      <c r="CJ1869" s="174"/>
      <c r="CK1869" s="174"/>
      <c r="CL1869" s="174"/>
      <c r="CN1869" s="176"/>
      <c r="CO1869" s="174"/>
      <c r="CP1869" s="174"/>
      <c r="CQ1869" s="174"/>
      <c r="CR1869" s="174"/>
      <c r="CS1869" s="174"/>
      <c r="CT1869" s="174"/>
      <c r="CU1869" s="174"/>
      <c r="CV1869" s="174"/>
      <c r="CW1869" s="174"/>
      <c r="CX1869" s="174"/>
      <c r="CY1869" s="174"/>
      <c r="CZ1869" s="174"/>
      <c r="DA1869" s="174"/>
      <c r="DB1869" s="174"/>
      <c r="DC1869" s="174"/>
      <c r="DD1869" s="174"/>
      <c r="DE1869" s="174"/>
      <c r="DF1869" s="174"/>
      <c r="DG1869" s="174"/>
      <c r="DH1869" s="174"/>
      <c r="DI1869" s="174"/>
      <c r="DJ1869" s="174"/>
      <c r="DK1869" s="174"/>
      <c r="DL1869" s="174"/>
    </row>
    <row r="1870" spans="1:116" x14ac:dyDescent="0.4">
      <c r="A1870" s="174"/>
      <c r="E1870" s="8"/>
      <c r="G1870" s="175" t="s">
        <v>461</v>
      </c>
      <c r="H1870" s="174"/>
      <c r="I1870" s="176"/>
      <c r="J1870" s="176"/>
      <c r="K1870" s="197"/>
      <c r="L1870" s="197"/>
      <c r="M1870" s="197"/>
      <c r="N1870" s="197"/>
      <c r="O1870" s="197"/>
      <c r="P1870" s="197"/>
      <c r="R1870" s="198"/>
      <c r="S1870" s="199" t="str">
        <f t="shared" ref="S1870:AX1870" si="3084">S$20</f>
        <v>S$16</v>
      </c>
      <c r="T1870" s="199" t="str">
        <f t="shared" si="3084"/>
        <v>T$16</v>
      </c>
      <c r="U1870" s="199" t="str">
        <f t="shared" si="3084"/>
        <v>U$16</v>
      </c>
      <c r="V1870" s="199" t="str">
        <f t="shared" si="3084"/>
        <v>V$16</v>
      </c>
      <c r="W1870" s="199" t="str">
        <f t="shared" si="3084"/>
        <v>W$16</v>
      </c>
      <c r="X1870" s="199" t="str">
        <f t="shared" si="3084"/>
        <v>X$16</v>
      </c>
      <c r="Y1870" s="199" t="str">
        <f t="shared" si="3084"/>
        <v>Y$16</v>
      </c>
      <c r="Z1870" s="199" t="str">
        <f t="shared" si="3084"/>
        <v>Z$16</v>
      </c>
      <c r="AA1870" s="199" t="str">
        <f t="shared" si="3084"/>
        <v>AA$16</v>
      </c>
      <c r="AB1870" s="199" t="str">
        <f t="shared" si="3084"/>
        <v>AB$16</v>
      </c>
      <c r="AC1870" s="199" t="str">
        <f t="shared" si="3084"/>
        <v>AC$16</v>
      </c>
      <c r="AD1870" s="199" t="str">
        <f t="shared" si="3084"/>
        <v>AD$16</v>
      </c>
      <c r="AE1870" s="199" t="str">
        <f t="shared" si="3084"/>
        <v>AE$16</v>
      </c>
      <c r="AF1870" s="199" t="str">
        <f t="shared" si="3084"/>
        <v>AF$16</v>
      </c>
      <c r="AG1870" s="199" t="str">
        <f t="shared" si="3084"/>
        <v>AG$16</v>
      </c>
      <c r="AH1870" s="199" t="str">
        <f t="shared" si="3084"/>
        <v>AH$16</v>
      </c>
      <c r="AI1870" s="199" t="str">
        <f t="shared" si="3084"/>
        <v>AI$16</v>
      </c>
      <c r="AJ1870" s="199" t="str">
        <f t="shared" si="3084"/>
        <v>AJ$16</v>
      </c>
      <c r="AK1870" s="199" t="str">
        <f t="shared" si="3084"/>
        <v>AK$16</v>
      </c>
      <c r="AL1870" s="199" t="str">
        <f t="shared" si="3084"/>
        <v>AL$16</v>
      </c>
      <c r="AM1870" s="199" t="str">
        <f t="shared" si="3084"/>
        <v>AM$16</v>
      </c>
      <c r="AN1870" s="199" t="str">
        <f t="shared" si="3084"/>
        <v>AN$16</v>
      </c>
      <c r="AO1870" s="199" t="str">
        <f t="shared" si="3084"/>
        <v>AO$16</v>
      </c>
      <c r="AP1870" s="199" t="str">
        <f t="shared" si="3084"/>
        <v>AP$16</v>
      </c>
      <c r="AQ1870" s="199" t="str">
        <f t="shared" si="3084"/>
        <v>AQ$16</v>
      </c>
      <c r="AR1870" s="199" t="str">
        <f t="shared" si="3084"/>
        <v>AR$16</v>
      </c>
      <c r="AS1870" s="199" t="str">
        <f t="shared" si="3084"/>
        <v>AS$16</v>
      </c>
      <c r="AT1870" s="199" t="str">
        <f t="shared" si="3084"/>
        <v>AT$16</v>
      </c>
      <c r="AU1870" s="199" t="str">
        <f t="shared" si="3084"/>
        <v>AU$16</v>
      </c>
      <c r="AV1870" s="199" t="str">
        <f t="shared" si="3084"/>
        <v>AV$16</v>
      </c>
      <c r="AW1870" s="199" t="str">
        <f t="shared" si="3084"/>
        <v>AW$16</v>
      </c>
      <c r="AX1870" s="199" t="str">
        <f t="shared" si="3084"/>
        <v>AX$16</v>
      </c>
      <c r="AY1870" s="199" t="str">
        <f t="shared" ref="AY1870:CD1870" si="3085">AY$20</f>
        <v>AY$16</v>
      </c>
      <c r="AZ1870" s="199" t="str">
        <f t="shared" si="3085"/>
        <v>AZ$16</v>
      </c>
      <c r="BA1870" s="199" t="str">
        <f t="shared" si="3085"/>
        <v>BA$16</v>
      </c>
      <c r="BB1870" s="199" t="str">
        <f t="shared" si="3085"/>
        <v>BB$16</v>
      </c>
      <c r="BC1870" s="199" t="str">
        <f t="shared" si="3085"/>
        <v>BC$16</v>
      </c>
      <c r="BD1870" s="199" t="str">
        <f t="shared" si="3085"/>
        <v>BD$16</v>
      </c>
      <c r="BE1870" s="199" t="str">
        <f t="shared" si="3085"/>
        <v>BE$16</v>
      </c>
      <c r="BF1870" s="199" t="str">
        <f t="shared" si="3085"/>
        <v>BF$16</v>
      </c>
      <c r="BG1870" s="199" t="str">
        <f t="shared" si="3085"/>
        <v>BG$16</v>
      </c>
      <c r="BH1870" s="199" t="str">
        <f t="shared" si="3085"/>
        <v>BH$16</v>
      </c>
      <c r="BI1870" s="199" t="str">
        <f t="shared" si="3085"/>
        <v>BI$16</v>
      </c>
      <c r="BJ1870" s="199" t="str">
        <f t="shared" si="3085"/>
        <v>BJ$16</v>
      </c>
      <c r="BK1870" s="199" t="str">
        <f t="shared" si="3085"/>
        <v>BK$16</v>
      </c>
      <c r="BL1870" s="199" t="str">
        <f t="shared" si="3085"/>
        <v>BL$16</v>
      </c>
      <c r="BM1870" s="199" t="str">
        <f t="shared" si="3085"/>
        <v>BM$16</v>
      </c>
      <c r="BN1870" s="199" t="str">
        <f t="shared" si="3085"/>
        <v>BN$16</v>
      </c>
      <c r="BO1870" s="199" t="str">
        <f t="shared" si="3085"/>
        <v>BO$16</v>
      </c>
      <c r="BP1870" s="199" t="str">
        <f t="shared" si="3085"/>
        <v>BP$16</v>
      </c>
      <c r="BQ1870" s="199" t="str">
        <f t="shared" si="3085"/>
        <v>BQ$16</v>
      </c>
      <c r="BR1870" s="199" t="str">
        <f t="shared" si="3085"/>
        <v>BR$16</v>
      </c>
      <c r="BS1870" s="199" t="str">
        <f t="shared" si="3085"/>
        <v>BS$16</v>
      </c>
      <c r="BT1870" s="199" t="str">
        <f t="shared" si="3085"/>
        <v>BT$16</v>
      </c>
      <c r="BU1870" s="199" t="str">
        <f t="shared" si="3085"/>
        <v>BU$16</v>
      </c>
      <c r="BV1870" s="199" t="str">
        <f t="shared" si="3085"/>
        <v>BV$16</v>
      </c>
      <c r="BW1870" s="199" t="str">
        <f t="shared" si="3085"/>
        <v>BW$16</v>
      </c>
      <c r="BX1870" s="199" t="str">
        <f t="shared" si="3085"/>
        <v>BX$16</v>
      </c>
      <c r="BY1870" s="199" t="str">
        <f t="shared" si="3085"/>
        <v>BY$16</v>
      </c>
      <c r="BZ1870" s="199" t="str">
        <f t="shared" si="3085"/>
        <v>BZ$16</v>
      </c>
      <c r="CA1870" s="199" t="str">
        <f t="shared" si="3085"/>
        <v>CA$16</v>
      </c>
      <c r="CB1870" s="199" t="str">
        <f t="shared" si="3085"/>
        <v>CB$16</v>
      </c>
      <c r="CC1870" s="199" t="str">
        <f t="shared" si="3085"/>
        <v>CC$16</v>
      </c>
      <c r="CD1870" s="199" t="str">
        <f t="shared" si="3085"/>
        <v>CD$16</v>
      </c>
      <c r="CE1870" s="199" t="str">
        <f t="shared" ref="CE1870:CL1870" si="3086">CE$20</f>
        <v>CE$16</v>
      </c>
      <c r="CF1870" s="199" t="str">
        <f t="shared" si="3086"/>
        <v>CF$16</v>
      </c>
      <c r="CG1870" s="199" t="str">
        <f t="shared" si="3086"/>
        <v>CG$16</v>
      </c>
      <c r="CH1870" s="199" t="str">
        <f t="shared" si="3086"/>
        <v>CH$16</v>
      </c>
      <c r="CI1870" s="199" t="str">
        <f t="shared" si="3086"/>
        <v>CI$16</v>
      </c>
      <c r="CJ1870" s="199" t="str">
        <f t="shared" si="3086"/>
        <v>CJ$16</v>
      </c>
      <c r="CK1870" s="199" t="str">
        <f t="shared" si="3086"/>
        <v>CK$16</v>
      </c>
      <c r="CL1870" s="199" t="str">
        <f t="shared" si="3086"/>
        <v>CL$16</v>
      </c>
      <c r="CN1870" s="176"/>
      <c r="CO1870" s="199" t="str">
        <f t="shared" ref="CO1870:DL1870" si="3087">CO$20</f>
        <v>CO$16</v>
      </c>
      <c r="CP1870" s="199" t="str">
        <f t="shared" si="3087"/>
        <v>CP$16</v>
      </c>
      <c r="CQ1870" s="199" t="str">
        <f t="shared" si="3087"/>
        <v>CQ$16</v>
      </c>
      <c r="CR1870" s="199" t="str">
        <f t="shared" si="3087"/>
        <v>CR$16</v>
      </c>
      <c r="CS1870" s="199" t="str">
        <f t="shared" si="3087"/>
        <v>CS$16</v>
      </c>
      <c r="CT1870" s="199" t="str">
        <f t="shared" si="3087"/>
        <v>CT$16</v>
      </c>
      <c r="CU1870" s="199" t="str">
        <f t="shared" si="3087"/>
        <v>CU$16</v>
      </c>
      <c r="CV1870" s="199" t="str">
        <f t="shared" si="3087"/>
        <v>CV$16</v>
      </c>
      <c r="CW1870" s="199" t="str">
        <f t="shared" si="3087"/>
        <v>CW$16</v>
      </c>
      <c r="CX1870" s="199" t="str">
        <f t="shared" si="3087"/>
        <v>CX$16</v>
      </c>
      <c r="CY1870" s="199" t="str">
        <f t="shared" si="3087"/>
        <v>CY$16</v>
      </c>
      <c r="CZ1870" s="199" t="str">
        <f t="shared" si="3087"/>
        <v>CZ$16</v>
      </c>
      <c r="DA1870" s="199" t="str">
        <f t="shared" si="3087"/>
        <v>DA$16</v>
      </c>
      <c r="DB1870" s="199" t="str">
        <f t="shared" si="3087"/>
        <v>DB$16</v>
      </c>
      <c r="DC1870" s="199" t="str">
        <f t="shared" si="3087"/>
        <v>DC$16</v>
      </c>
      <c r="DD1870" s="199" t="str">
        <f t="shared" si="3087"/>
        <v>DD$16</v>
      </c>
      <c r="DE1870" s="199" t="str">
        <f t="shared" si="3087"/>
        <v>DE$16</v>
      </c>
      <c r="DF1870" s="199" t="str">
        <f t="shared" si="3087"/>
        <v>DF$16</v>
      </c>
      <c r="DG1870" s="199" t="str">
        <f t="shared" si="3087"/>
        <v>DG$16</v>
      </c>
      <c r="DH1870" s="199" t="str">
        <f t="shared" si="3087"/>
        <v>DH$16</v>
      </c>
      <c r="DI1870" s="199" t="str">
        <f t="shared" si="3087"/>
        <v>DI$16</v>
      </c>
      <c r="DJ1870" s="199" t="str">
        <f t="shared" si="3087"/>
        <v>DJ$16</v>
      </c>
      <c r="DK1870" s="199" t="str">
        <f t="shared" si="3087"/>
        <v>DK$16</v>
      </c>
      <c r="DL1870" s="199" t="str">
        <f t="shared" si="3087"/>
        <v>DL$16</v>
      </c>
    </row>
    <row r="1871" spans="1:116" x14ac:dyDescent="0.4">
      <c r="A1871" s="174"/>
      <c r="E1871" s="8"/>
      <c r="G1871" s="175" t="s">
        <v>462</v>
      </c>
      <c r="H1871" s="200"/>
      <c r="I1871" s="201"/>
      <c r="J1871" s="201"/>
      <c r="K1871" s="202"/>
      <c r="L1871" s="202"/>
      <c r="M1871" s="202"/>
      <c r="N1871" s="202"/>
      <c r="O1871" s="202"/>
      <c r="P1871" s="202"/>
      <c r="R1871" s="202"/>
      <c r="S1871" s="199" t="str">
        <f t="shared" ref="S1871:AX1871" si="3088">S$21</f>
        <v>S$17</v>
      </c>
      <c r="T1871" s="199" t="str">
        <f t="shared" si="3088"/>
        <v>T$17</v>
      </c>
      <c r="U1871" s="199" t="str">
        <f t="shared" si="3088"/>
        <v>U$17</v>
      </c>
      <c r="V1871" s="199" t="str">
        <f t="shared" si="3088"/>
        <v>V$17</v>
      </c>
      <c r="W1871" s="199" t="str">
        <f t="shared" si="3088"/>
        <v>W$17</v>
      </c>
      <c r="X1871" s="199" t="str">
        <f t="shared" si="3088"/>
        <v>X$17</v>
      </c>
      <c r="Y1871" s="199" t="str">
        <f t="shared" si="3088"/>
        <v>Y$17</v>
      </c>
      <c r="Z1871" s="199" t="str">
        <f t="shared" si="3088"/>
        <v>Z$17</v>
      </c>
      <c r="AA1871" s="199" t="str">
        <f t="shared" si="3088"/>
        <v>AA$17</v>
      </c>
      <c r="AB1871" s="199" t="str">
        <f t="shared" si="3088"/>
        <v>AB$17</v>
      </c>
      <c r="AC1871" s="199" t="str">
        <f t="shared" si="3088"/>
        <v>AC$17</v>
      </c>
      <c r="AD1871" s="199" t="str">
        <f t="shared" si="3088"/>
        <v>AD$17</v>
      </c>
      <c r="AE1871" s="199" t="str">
        <f t="shared" si="3088"/>
        <v>AE$17</v>
      </c>
      <c r="AF1871" s="199" t="str">
        <f t="shared" si="3088"/>
        <v>AF$17</v>
      </c>
      <c r="AG1871" s="199" t="str">
        <f t="shared" si="3088"/>
        <v>AG$17</v>
      </c>
      <c r="AH1871" s="199" t="str">
        <f t="shared" si="3088"/>
        <v>AH$17</v>
      </c>
      <c r="AI1871" s="199" t="str">
        <f t="shared" si="3088"/>
        <v>AI$17</v>
      </c>
      <c r="AJ1871" s="199" t="str">
        <f t="shared" si="3088"/>
        <v>AJ$17</v>
      </c>
      <c r="AK1871" s="199" t="str">
        <f t="shared" si="3088"/>
        <v>AK$17</v>
      </c>
      <c r="AL1871" s="199" t="str">
        <f t="shared" si="3088"/>
        <v>AL$17</v>
      </c>
      <c r="AM1871" s="199" t="str">
        <f t="shared" si="3088"/>
        <v>AM$17</v>
      </c>
      <c r="AN1871" s="199" t="str">
        <f t="shared" si="3088"/>
        <v>AN$17</v>
      </c>
      <c r="AO1871" s="199" t="str">
        <f t="shared" si="3088"/>
        <v>AO$17</v>
      </c>
      <c r="AP1871" s="199" t="str">
        <f t="shared" si="3088"/>
        <v>AP$17</v>
      </c>
      <c r="AQ1871" s="199" t="str">
        <f t="shared" si="3088"/>
        <v>AQ$17</v>
      </c>
      <c r="AR1871" s="199" t="str">
        <f t="shared" si="3088"/>
        <v>AR$17</v>
      </c>
      <c r="AS1871" s="199" t="str">
        <f t="shared" si="3088"/>
        <v>AS$17</v>
      </c>
      <c r="AT1871" s="199" t="str">
        <f t="shared" si="3088"/>
        <v>AT$17</v>
      </c>
      <c r="AU1871" s="199" t="str">
        <f t="shared" si="3088"/>
        <v>AU$17</v>
      </c>
      <c r="AV1871" s="199" t="str">
        <f t="shared" si="3088"/>
        <v>AV$17</v>
      </c>
      <c r="AW1871" s="199" t="str">
        <f t="shared" si="3088"/>
        <v>AW$17</v>
      </c>
      <c r="AX1871" s="199" t="str">
        <f t="shared" si="3088"/>
        <v>AX$17</v>
      </c>
      <c r="AY1871" s="199" t="str">
        <f t="shared" ref="AY1871:CD1871" si="3089">AY$21</f>
        <v>AY$17</v>
      </c>
      <c r="AZ1871" s="199" t="str">
        <f t="shared" si="3089"/>
        <v>AZ$17</v>
      </c>
      <c r="BA1871" s="199" t="str">
        <f t="shared" si="3089"/>
        <v>BA$17</v>
      </c>
      <c r="BB1871" s="199" t="str">
        <f t="shared" si="3089"/>
        <v>BB$17</v>
      </c>
      <c r="BC1871" s="199" t="str">
        <f t="shared" si="3089"/>
        <v>BC$17</v>
      </c>
      <c r="BD1871" s="199" t="str">
        <f t="shared" si="3089"/>
        <v>BD$17</v>
      </c>
      <c r="BE1871" s="199" t="str">
        <f t="shared" si="3089"/>
        <v>BE$17</v>
      </c>
      <c r="BF1871" s="199" t="str">
        <f t="shared" si="3089"/>
        <v>BF$17</v>
      </c>
      <c r="BG1871" s="199" t="str">
        <f t="shared" si="3089"/>
        <v>BG$17</v>
      </c>
      <c r="BH1871" s="199" t="str">
        <f t="shared" si="3089"/>
        <v>BH$17</v>
      </c>
      <c r="BI1871" s="199" t="str">
        <f t="shared" si="3089"/>
        <v>BI$17</v>
      </c>
      <c r="BJ1871" s="199" t="str">
        <f t="shared" si="3089"/>
        <v>BJ$17</v>
      </c>
      <c r="BK1871" s="199" t="str">
        <f t="shared" si="3089"/>
        <v>BK$17</v>
      </c>
      <c r="BL1871" s="199" t="str">
        <f t="shared" si="3089"/>
        <v>BL$17</v>
      </c>
      <c r="BM1871" s="199" t="str">
        <f t="shared" si="3089"/>
        <v>BM$17</v>
      </c>
      <c r="BN1871" s="199" t="str">
        <f t="shared" si="3089"/>
        <v>BN$17</v>
      </c>
      <c r="BO1871" s="199" t="str">
        <f t="shared" si="3089"/>
        <v>BO$17</v>
      </c>
      <c r="BP1871" s="199" t="str">
        <f t="shared" si="3089"/>
        <v>BP$17</v>
      </c>
      <c r="BQ1871" s="199" t="str">
        <f t="shared" si="3089"/>
        <v>BQ$17</v>
      </c>
      <c r="BR1871" s="199" t="str">
        <f t="shared" si="3089"/>
        <v>BR$17</v>
      </c>
      <c r="BS1871" s="199" t="str">
        <f t="shared" si="3089"/>
        <v>BS$17</v>
      </c>
      <c r="BT1871" s="199" t="str">
        <f t="shared" si="3089"/>
        <v>BT$17</v>
      </c>
      <c r="BU1871" s="199" t="str">
        <f t="shared" si="3089"/>
        <v>BU$17</v>
      </c>
      <c r="BV1871" s="199" t="str">
        <f t="shared" si="3089"/>
        <v>BV$17</v>
      </c>
      <c r="BW1871" s="199" t="str">
        <f t="shared" si="3089"/>
        <v>BW$17</v>
      </c>
      <c r="BX1871" s="199" t="str">
        <f t="shared" si="3089"/>
        <v>BX$17</v>
      </c>
      <c r="BY1871" s="199" t="str">
        <f t="shared" si="3089"/>
        <v>BY$17</v>
      </c>
      <c r="BZ1871" s="199" t="str">
        <f t="shared" si="3089"/>
        <v>BZ$17</v>
      </c>
      <c r="CA1871" s="199" t="str">
        <f t="shared" si="3089"/>
        <v>CA$17</v>
      </c>
      <c r="CB1871" s="199" t="str">
        <f t="shared" si="3089"/>
        <v>CB$17</v>
      </c>
      <c r="CC1871" s="199" t="str">
        <f t="shared" si="3089"/>
        <v>CC$17</v>
      </c>
      <c r="CD1871" s="199" t="str">
        <f t="shared" si="3089"/>
        <v>CD$17</v>
      </c>
      <c r="CE1871" s="199" t="str">
        <f t="shared" ref="CE1871:CL1871" si="3090">CE$21</f>
        <v>CE$17</v>
      </c>
      <c r="CF1871" s="199" t="str">
        <f t="shared" si="3090"/>
        <v>CF$17</v>
      </c>
      <c r="CG1871" s="199" t="str">
        <f t="shared" si="3090"/>
        <v>CG$17</v>
      </c>
      <c r="CH1871" s="199" t="str">
        <f t="shared" si="3090"/>
        <v>CH$17</v>
      </c>
      <c r="CI1871" s="199" t="str">
        <f t="shared" si="3090"/>
        <v>CI$17</v>
      </c>
      <c r="CJ1871" s="199" t="str">
        <f t="shared" si="3090"/>
        <v>CJ$17</v>
      </c>
      <c r="CK1871" s="199" t="str">
        <f t="shared" si="3090"/>
        <v>CK$17</v>
      </c>
      <c r="CL1871" s="199" t="str">
        <f t="shared" si="3090"/>
        <v>CL$17</v>
      </c>
      <c r="CN1871" s="201"/>
      <c r="CO1871" s="199" t="str">
        <f t="shared" ref="CO1871:DL1871" si="3091">CO$21</f>
        <v>CO$17</v>
      </c>
      <c r="CP1871" s="199" t="str">
        <f t="shared" si="3091"/>
        <v>CP$17</v>
      </c>
      <c r="CQ1871" s="199" t="str">
        <f t="shared" si="3091"/>
        <v>CQ$17</v>
      </c>
      <c r="CR1871" s="199" t="str">
        <f t="shared" si="3091"/>
        <v>CR$17</v>
      </c>
      <c r="CS1871" s="199" t="str">
        <f t="shared" si="3091"/>
        <v>CS$17</v>
      </c>
      <c r="CT1871" s="199" t="str">
        <f t="shared" si="3091"/>
        <v>CT$17</v>
      </c>
      <c r="CU1871" s="199" t="str">
        <f t="shared" si="3091"/>
        <v>CU$17</v>
      </c>
      <c r="CV1871" s="199" t="str">
        <f t="shared" si="3091"/>
        <v>CV$17</v>
      </c>
      <c r="CW1871" s="199" t="str">
        <f t="shared" si="3091"/>
        <v>CW$17</v>
      </c>
      <c r="CX1871" s="199" t="str">
        <f t="shared" si="3091"/>
        <v>CX$17</v>
      </c>
      <c r="CY1871" s="199" t="str">
        <f t="shared" si="3091"/>
        <v>CY$17</v>
      </c>
      <c r="CZ1871" s="199" t="str">
        <f t="shared" si="3091"/>
        <v>CZ$17</v>
      </c>
      <c r="DA1871" s="199" t="str">
        <f t="shared" si="3091"/>
        <v>DA$17</v>
      </c>
      <c r="DB1871" s="199" t="str">
        <f t="shared" si="3091"/>
        <v>DB$17</v>
      </c>
      <c r="DC1871" s="199" t="str">
        <f t="shared" si="3091"/>
        <v>DC$17</v>
      </c>
      <c r="DD1871" s="199" t="str">
        <f t="shared" si="3091"/>
        <v>DD$17</v>
      </c>
      <c r="DE1871" s="199" t="str">
        <f t="shared" si="3091"/>
        <v>DE$17</v>
      </c>
      <c r="DF1871" s="199" t="str">
        <f t="shared" si="3091"/>
        <v>DF$17</v>
      </c>
      <c r="DG1871" s="199" t="str">
        <f t="shared" si="3091"/>
        <v>DG$17</v>
      </c>
      <c r="DH1871" s="199" t="str">
        <f t="shared" si="3091"/>
        <v>DH$17</v>
      </c>
      <c r="DI1871" s="199" t="str">
        <f t="shared" si="3091"/>
        <v>DI$17</v>
      </c>
      <c r="DJ1871" s="199" t="str">
        <f t="shared" si="3091"/>
        <v>DJ$17</v>
      </c>
      <c r="DK1871" s="199" t="str">
        <f t="shared" si="3091"/>
        <v>DK$17</v>
      </c>
      <c r="DL1871" s="199" t="str">
        <f t="shared" si="3091"/>
        <v>DL$17</v>
      </c>
    </row>
    <row r="1872" spans="1:116" x14ac:dyDescent="0.4">
      <c r="A1872" s="174"/>
      <c r="E1872" s="8"/>
      <c r="G1872" s="175" t="s">
        <v>491</v>
      </c>
      <c r="H1872" s="200"/>
      <c r="I1872" s="201"/>
      <c r="J1872" s="201"/>
      <c r="K1872" s="202"/>
      <c r="L1872" s="202"/>
      <c r="M1872" s="202"/>
      <c r="N1872" s="202"/>
      <c r="O1872" s="202"/>
      <c r="P1872" s="202"/>
      <c r="R1872" s="202"/>
      <c r="S1872" s="190"/>
      <c r="T1872" s="190"/>
      <c r="U1872" s="190"/>
      <c r="V1872" s="190"/>
      <c r="W1872" s="190"/>
      <c r="X1872" s="190"/>
      <c r="Y1872" s="190"/>
      <c r="Z1872" s="190"/>
      <c r="AA1872" s="190"/>
      <c r="AB1872" s="190"/>
      <c r="AC1872" s="190"/>
      <c r="AD1872" s="190"/>
      <c r="AE1872" s="190"/>
      <c r="AF1872" s="190"/>
      <c r="AG1872" s="190"/>
      <c r="AH1872" s="190"/>
      <c r="AI1872" s="190"/>
      <c r="AJ1872" s="190"/>
      <c r="AK1872" s="190"/>
      <c r="AL1872" s="190"/>
      <c r="AM1872" s="190"/>
      <c r="AN1872" s="190"/>
      <c r="AO1872" s="190"/>
      <c r="AP1872" s="190"/>
      <c r="AQ1872" s="190"/>
      <c r="AR1872" s="190"/>
      <c r="AS1872" s="190"/>
      <c r="AT1872" s="190"/>
      <c r="AU1872" s="190"/>
      <c r="AV1872" s="190"/>
      <c r="AW1872" s="190"/>
      <c r="AX1872" s="190"/>
      <c r="AY1872" s="190"/>
      <c r="AZ1872" s="190"/>
      <c r="BA1872" s="190"/>
      <c r="BB1872" s="190"/>
      <c r="BC1872" s="190"/>
      <c r="BD1872" s="190"/>
      <c r="BE1872" s="190"/>
      <c r="BF1872" s="190"/>
      <c r="BG1872" s="190"/>
      <c r="BH1872" s="190"/>
      <c r="BI1872" s="190"/>
      <c r="BJ1872" s="190"/>
      <c r="BK1872" s="190"/>
      <c r="BL1872" s="190"/>
      <c r="BM1872" s="190"/>
      <c r="BN1872" s="190"/>
      <c r="BO1872" s="190"/>
      <c r="BP1872" s="190"/>
      <c r="BQ1872" s="190"/>
      <c r="BR1872" s="190"/>
      <c r="BS1872" s="190"/>
      <c r="BT1872" s="190"/>
      <c r="BU1872" s="190"/>
      <c r="BV1872" s="190"/>
      <c r="BW1872" s="190"/>
      <c r="BX1872" s="190"/>
      <c r="BY1872" s="190"/>
      <c r="BZ1872" s="190"/>
      <c r="CA1872" s="190"/>
      <c r="CB1872" s="190"/>
      <c r="CC1872" s="190"/>
      <c r="CD1872" s="190"/>
      <c r="CE1872" s="190"/>
      <c r="CF1872" s="190"/>
      <c r="CG1872" s="190"/>
      <c r="CH1872" s="190"/>
      <c r="CI1872" s="190"/>
      <c r="CJ1872" s="190"/>
      <c r="CK1872" s="190"/>
      <c r="CL1872" s="190"/>
      <c r="CN1872" s="201"/>
      <c r="CO1872" s="190"/>
      <c r="CP1872" s="190"/>
      <c r="CQ1872" s="190"/>
      <c r="CR1872" s="190"/>
      <c r="CS1872" s="190"/>
      <c r="CT1872" s="190"/>
      <c r="CU1872" s="190"/>
      <c r="CV1872" s="190"/>
      <c r="CW1872" s="190"/>
      <c r="CX1872" s="190"/>
      <c r="CY1872" s="190"/>
      <c r="CZ1872" s="190"/>
      <c r="DA1872" s="190"/>
      <c r="DB1872" s="190"/>
      <c r="DC1872" s="190"/>
      <c r="DD1872" s="190"/>
      <c r="DE1872" s="190"/>
      <c r="DF1872" s="190"/>
      <c r="DG1872" s="190"/>
      <c r="DH1872" s="190"/>
      <c r="DI1872" s="190"/>
      <c r="DJ1872" s="190"/>
      <c r="DK1872" s="190"/>
      <c r="DL1872" s="190"/>
    </row>
    <row r="1873" spans="1:116" x14ac:dyDescent="0.4">
      <c r="A1873" s="174"/>
      <c r="E1873" s="8"/>
      <c r="G1873" s="175" t="s">
        <v>505</v>
      </c>
      <c r="H1873" s="200"/>
      <c r="I1873" s="201"/>
      <c r="J1873" s="201"/>
      <c r="K1873" s="202"/>
      <c r="L1873" s="202"/>
      <c r="M1873" s="202"/>
      <c r="N1873" s="202"/>
      <c r="O1873" s="202"/>
      <c r="P1873" s="202"/>
      <c r="R1873" s="202"/>
      <c r="S1873" s="190"/>
      <c r="T1873" s="190"/>
      <c r="U1873" s="190"/>
      <c r="V1873" s="190"/>
      <c r="W1873" s="190"/>
      <c r="X1873" s="190"/>
      <c r="Y1873" s="190"/>
      <c r="Z1873" s="190"/>
      <c r="AA1873" s="190"/>
      <c r="AB1873" s="190"/>
      <c r="AC1873" s="190"/>
      <c r="AD1873" s="190"/>
      <c r="AE1873" s="190"/>
      <c r="AF1873" s="190"/>
      <c r="AG1873" s="190"/>
      <c r="AH1873" s="190"/>
      <c r="AI1873" s="190"/>
      <c r="AJ1873" s="190"/>
      <c r="AK1873" s="190"/>
      <c r="AL1873" s="190"/>
      <c r="AM1873" s="190"/>
      <c r="AN1873" s="190"/>
      <c r="AO1873" s="190"/>
      <c r="AP1873" s="190"/>
      <c r="AQ1873" s="190"/>
      <c r="AR1873" s="190"/>
      <c r="AS1873" s="190"/>
      <c r="AT1873" s="190"/>
      <c r="AU1873" s="190"/>
      <c r="AV1873" s="190"/>
      <c r="AW1873" s="190"/>
      <c r="AX1873" s="190"/>
      <c r="AY1873" s="190"/>
      <c r="AZ1873" s="190"/>
      <c r="BA1873" s="190"/>
      <c r="BB1873" s="190"/>
      <c r="BC1873" s="190"/>
      <c r="BD1873" s="190"/>
      <c r="BE1873" s="190"/>
      <c r="BF1873" s="190"/>
      <c r="BG1873" s="190"/>
      <c r="BH1873" s="190"/>
      <c r="BI1873" s="190"/>
      <c r="BJ1873" s="190"/>
      <c r="BK1873" s="190"/>
      <c r="BL1873" s="190"/>
      <c r="BM1873" s="190"/>
      <c r="BN1873" s="190"/>
      <c r="BO1873" s="190"/>
      <c r="BP1873" s="190"/>
      <c r="BQ1873" s="190"/>
      <c r="BR1873" s="190"/>
      <c r="BS1873" s="190"/>
      <c r="BT1873" s="190"/>
      <c r="BU1873" s="190"/>
      <c r="BV1873" s="190"/>
      <c r="BW1873" s="190"/>
      <c r="BX1873" s="190"/>
      <c r="BY1873" s="190"/>
      <c r="BZ1873" s="190"/>
      <c r="CA1873" s="190"/>
      <c r="CB1873" s="190"/>
      <c r="CC1873" s="190"/>
      <c r="CD1873" s="190"/>
      <c r="CE1873" s="190"/>
      <c r="CF1873" s="190"/>
      <c r="CG1873" s="190"/>
      <c r="CH1873" s="190"/>
      <c r="CI1873" s="190"/>
      <c r="CJ1873" s="190"/>
      <c r="CK1873" s="190"/>
      <c r="CL1873" s="190"/>
      <c r="CN1873" s="201"/>
      <c r="CO1873" s="190"/>
      <c r="CP1873" s="190"/>
      <c r="CQ1873" s="190"/>
      <c r="CR1873" s="190"/>
      <c r="CS1873" s="190"/>
      <c r="CT1873" s="190"/>
      <c r="CU1873" s="190"/>
      <c r="CV1873" s="190"/>
      <c r="CW1873" s="190"/>
      <c r="CX1873" s="190"/>
      <c r="CY1873" s="190"/>
      <c r="CZ1873" s="190"/>
      <c r="DA1873" s="190"/>
      <c r="DB1873" s="190"/>
      <c r="DC1873" s="190"/>
      <c r="DD1873" s="190"/>
      <c r="DE1873" s="190"/>
      <c r="DF1873" s="190"/>
      <c r="DG1873" s="190"/>
      <c r="DH1873" s="190"/>
      <c r="DI1873" s="190"/>
      <c r="DJ1873" s="190"/>
      <c r="DK1873" s="190"/>
      <c r="DL1873" s="190"/>
    </row>
    <row r="1874" spans="1:116" x14ac:dyDescent="0.4">
      <c r="A1874" s="174"/>
      <c r="E1874" s="8"/>
      <c r="G1874" s="175" t="s">
        <v>463</v>
      </c>
      <c r="H1874" s="200"/>
      <c r="I1874" s="201"/>
      <c r="J1874" s="201"/>
      <c r="K1874" s="202"/>
      <c r="L1874" s="202"/>
      <c r="M1874" s="202"/>
      <c r="N1874" s="202"/>
      <c r="O1874" s="202"/>
      <c r="P1874" s="202"/>
      <c r="R1874" s="202"/>
      <c r="S1874" s="190" t="str">
        <f t="shared" ref="S1874:AX1874" si="3092">S$22</f>
        <v>S$18</v>
      </c>
      <c r="T1874" s="190" t="str">
        <f t="shared" si="3092"/>
        <v>T$18</v>
      </c>
      <c r="U1874" s="190" t="str">
        <f t="shared" si="3092"/>
        <v>U$18</v>
      </c>
      <c r="V1874" s="190" t="str">
        <f t="shared" si="3092"/>
        <v>V$18</v>
      </c>
      <c r="W1874" s="190" t="str">
        <f t="shared" si="3092"/>
        <v>W$18</v>
      </c>
      <c r="X1874" s="190" t="str">
        <f t="shared" si="3092"/>
        <v>X$18</v>
      </c>
      <c r="Y1874" s="190" t="str">
        <f t="shared" si="3092"/>
        <v>Y$18</v>
      </c>
      <c r="Z1874" s="190" t="str">
        <f t="shared" si="3092"/>
        <v>Z$18</v>
      </c>
      <c r="AA1874" s="190" t="str">
        <f t="shared" si="3092"/>
        <v>AA$18</v>
      </c>
      <c r="AB1874" s="190" t="str">
        <f t="shared" si="3092"/>
        <v>AB$18</v>
      </c>
      <c r="AC1874" s="190" t="str">
        <f t="shared" si="3092"/>
        <v>AC$18</v>
      </c>
      <c r="AD1874" s="190" t="str">
        <f t="shared" si="3092"/>
        <v>AD$18</v>
      </c>
      <c r="AE1874" s="190" t="str">
        <f t="shared" si="3092"/>
        <v>AE$18</v>
      </c>
      <c r="AF1874" s="190" t="str">
        <f t="shared" si="3092"/>
        <v>AF$18</v>
      </c>
      <c r="AG1874" s="190" t="str">
        <f t="shared" si="3092"/>
        <v>AG$18</v>
      </c>
      <c r="AH1874" s="190" t="str">
        <f t="shared" si="3092"/>
        <v>AH$18</v>
      </c>
      <c r="AI1874" s="190" t="str">
        <f t="shared" si="3092"/>
        <v>AI$18</v>
      </c>
      <c r="AJ1874" s="190" t="str">
        <f t="shared" si="3092"/>
        <v>AJ$18</v>
      </c>
      <c r="AK1874" s="190" t="str">
        <f t="shared" si="3092"/>
        <v>AK$18</v>
      </c>
      <c r="AL1874" s="190" t="str">
        <f t="shared" si="3092"/>
        <v>AL$18</v>
      </c>
      <c r="AM1874" s="190" t="str">
        <f t="shared" si="3092"/>
        <v>AM$18</v>
      </c>
      <c r="AN1874" s="190" t="str">
        <f t="shared" si="3092"/>
        <v>AN$18</v>
      </c>
      <c r="AO1874" s="190" t="str">
        <f t="shared" si="3092"/>
        <v>AO$18</v>
      </c>
      <c r="AP1874" s="190" t="str">
        <f t="shared" si="3092"/>
        <v>AP$18</v>
      </c>
      <c r="AQ1874" s="190" t="str">
        <f t="shared" si="3092"/>
        <v>AQ$18</v>
      </c>
      <c r="AR1874" s="190" t="str">
        <f t="shared" si="3092"/>
        <v>AR$18</v>
      </c>
      <c r="AS1874" s="190" t="str">
        <f t="shared" si="3092"/>
        <v>AS$18</v>
      </c>
      <c r="AT1874" s="190" t="str">
        <f t="shared" si="3092"/>
        <v>AT$18</v>
      </c>
      <c r="AU1874" s="190" t="str">
        <f t="shared" si="3092"/>
        <v>AU$18</v>
      </c>
      <c r="AV1874" s="190" t="str">
        <f t="shared" si="3092"/>
        <v>AV$18</v>
      </c>
      <c r="AW1874" s="190" t="str">
        <f t="shared" si="3092"/>
        <v>AW$18</v>
      </c>
      <c r="AX1874" s="190" t="str">
        <f t="shared" si="3092"/>
        <v>AX$18</v>
      </c>
      <c r="AY1874" s="190" t="str">
        <f t="shared" ref="AY1874:CD1874" si="3093">AY$22</f>
        <v>AY$18</v>
      </c>
      <c r="AZ1874" s="190" t="str">
        <f t="shared" si="3093"/>
        <v>AZ$18</v>
      </c>
      <c r="BA1874" s="190" t="str">
        <f t="shared" si="3093"/>
        <v>BA$18</v>
      </c>
      <c r="BB1874" s="190" t="str">
        <f t="shared" si="3093"/>
        <v>BB$18</v>
      </c>
      <c r="BC1874" s="190" t="str">
        <f t="shared" si="3093"/>
        <v>BC$18</v>
      </c>
      <c r="BD1874" s="190" t="str">
        <f t="shared" si="3093"/>
        <v>BD$18</v>
      </c>
      <c r="BE1874" s="190" t="str">
        <f t="shared" si="3093"/>
        <v>BE$18</v>
      </c>
      <c r="BF1874" s="190" t="str">
        <f t="shared" si="3093"/>
        <v>BF$18</v>
      </c>
      <c r="BG1874" s="190" t="str">
        <f t="shared" si="3093"/>
        <v>BG$18</v>
      </c>
      <c r="BH1874" s="190" t="str">
        <f t="shared" si="3093"/>
        <v>BH$18</v>
      </c>
      <c r="BI1874" s="190" t="str">
        <f t="shared" si="3093"/>
        <v>BI$18</v>
      </c>
      <c r="BJ1874" s="190" t="str">
        <f t="shared" si="3093"/>
        <v>BJ$18</v>
      </c>
      <c r="BK1874" s="190" t="str">
        <f t="shared" si="3093"/>
        <v>BK$18</v>
      </c>
      <c r="BL1874" s="190" t="str">
        <f t="shared" si="3093"/>
        <v>BL$18</v>
      </c>
      <c r="BM1874" s="190" t="str">
        <f t="shared" si="3093"/>
        <v>BM$18</v>
      </c>
      <c r="BN1874" s="190" t="str">
        <f t="shared" si="3093"/>
        <v>BN$18</v>
      </c>
      <c r="BO1874" s="190" t="str">
        <f t="shared" si="3093"/>
        <v>BO$18</v>
      </c>
      <c r="BP1874" s="190" t="str">
        <f t="shared" si="3093"/>
        <v>BP$18</v>
      </c>
      <c r="BQ1874" s="190" t="str">
        <f t="shared" si="3093"/>
        <v>BQ$18</v>
      </c>
      <c r="BR1874" s="190" t="str">
        <f t="shared" si="3093"/>
        <v>BR$18</v>
      </c>
      <c r="BS1874" s="190" t="str">
        <f t="shared" si="3093"/>
        <v>BS$18</v>
      </c>
      <c r="BT1874" s="190" t="str">
        <f t="shared" si="3093"/>
        <v>BT$18</v>
      </c>
      <c r="BU1874" s="190" t="str">
        <f t="shared" si="3093"/>
        <v>BU$18</v>
      </c>
      <c r="BV1874" s="190" t="str">
        <f t="shared" si="3093"/>
        <v>BV$18</v>
      </c>
      <c r="BW1874" s="190" t="str">
        <f t="shared" si="3093"/>
        <v>BW$18</v>
      </c>
      <c r="BX1874" s="190" t="str">
        <f t="shared" si="3093"/>
        <v>BX$18</v>
      </c>
      <c r="BY1874" s="190" t="str">
        <f t="shared" si="3093"/>
        <v>BY$18</v>
      </c>
      <c r="BZ1874" s="190" t="str">
        <f t="shared" si="3093"/>
        <v>BZ$18</v>
      </c>
      <c r="CA1874" s="190" t="str">
        <f t="shared" si="3093"/>
        <v>CA$18</v>
      </c>
      <c r="CB1874" s="190" t="str">
        <f t="shared" si="3093"/>
        <v>CB$18</v>
      </c>
      <c r="CC1874" s="190" t="str">
        <f t="shared" si="3093"/>
        <v>CC$18</v>
      </c>
      <c r="CD1874" s="190" t="str">
        <f t="shared" si="3093"/>
        <v>CD$18</v>
      </c>
      <c r="CE1874" s="190" t="str">
        <f t="shared" ref="CE1874:CL1874" si="3094">CE$22</f>
        <v>CE$18</v>
      </c>
      <c r="CF1874" s="190" t="str">
        <f t="shared" si="3094"/>
        <v>CF$18</v>
      </c>
      <c r="CG1874" s="190" t="str">
        <f t="shared" si="3094"/>
        <v>CG$18</v>
      </c>
      <c r="CH1874" s="190" t="str">
        <f t="shared" si="3094"/>
        <v>CH$18</v>
      </c>
      <c r="CI1874" s="190" t="str">
        <f t="shared" si="3094"/>
        <v>CI$18</v>
      </c>
      <c r="CJ1874" s="190" t="str">
        <f t="shared" si="3094"/>
        <v>CJ$18</v>
      </c>
      <c r="CK1874" s="190" t="str">
        <f t="shared" si="3094"/>
        <v>CK$18</v>
      </c>
      <c r="CL1874" s="190" t="str">
        <f t="shared" si="3094"/>
        <v>CL$18</v>
      </c>
      <c r="CN1874" s="201"/>
      <c r="CO1874" s="190" t="str">
        <f t="shared" ref="CO1874:DL1874" si="3095">CO$22</f>
        <v>CO$18</v>
      </c>
      <c r="CP1874" s="190" t="str">
        <f t="shared" si="3095"/>
        <v>CP$18</v>
      </c>
      <c r="CQ1874" s="190" t="str">
        <f t="shared" si="3095"/>
        <v>CQ$18</v>
      </c>
      <c r="CR1874" s="190" t="str">
        <f t="shared" si="3095"/>
        <v>CR$18</v>
      </c>
      <c r="CS1874" s="190" t="str">
        <f t="shared" si="3095"/>
        <v>CS$18</v>
      </c>
      <c r="CT1874" s="190" t="str">
        <f t="shared" si="3095"/>
        <v>CT$18</v>
      </c>
      <c r="CU1874" s="190" t="str">
        <f t="shared" si="3095"/>
        <v>CU$18</v>
      </c>
      <c r="CV1874" s="190" t="str">
        <f t="shared" si="3095"/>
        <v>CV$18</v>
      </c>
      <c r="CW1874" s="190" t="str">
        <f t="shared" si="3095"/>
        <v>CW$18</v>
      </c>
      <c r="CX1874" s="190" t="str">
        <f t="shared" si="3095"/>
        <v>CX$18</v>
      </c>
      <c r="CY1874" s="190" t="str">
        <f t="shared" si="3095"/>
        <v>CY$18</v>
      </c>
      <c r="CZ1874" s="190" t="str">
        <f t="shared" si="3095"/>
        <v>CZ$18</v>
      </c>
      <c r="DA1874" s="190" t="str">
        <f t="shared" si="3095"/>
        <v>DA$18</v>
      </c>
      <c r="DB1874" s="190" t="str">
        <f t="shared" si="3095"/>
        <v>DB$18</v>
      </c>
      <c r="DC1874" s="190" t="str">
        <f t="shared" si="3095"/>
        <v>DC$18</v>
      </c>
      <c r="DD1874" s="190" t="str">
        <f t="shared" si="3095"/>
        <v>DD$18</v>
      </c>
      <c r="DE1874" s="190" t="str">
        <f t="shared" si="3095"/>
        <v>DE$18</v>
      </c>
      <c r="DF1874" s="190" t="str">
        <f t="shared" si="3095"/>
        <v>DF$18</v>
      </c>
      <c r="DG1874" s="190" t="str">
        <f t="shared" si="3095"/>
        <v>DG$18</v>
      </c>
      <c r="DH1874" s="190" t="str">
        <f t="shared" si="3095"/>
        <v>DH$18</v>
      </c>
      <c r="DI1874" s="190" t="str">
        <f t="shared" si="3095"/>
        <v>DI$18</v>
      </c>
      <c r="DJ1874" s="190" t="str">
        <f t="shared" si="3095"/>
        <v>DJ$18</v>
      </c>
      <c r="DK1874" s="190" t="str">
        <f t="shared" si="3095"/>
        <v>DK$18</v>
      </c>
      <c r="DL1874" s="190" t="str">
        <f t="shared" si="3095"/>
        <v>DL$18</v>
      </c>
    </row>
    <row r="1875" spans="1:116" x14ac:dyDescent="0.4">
      <c r="A1875" s="174"/>
      <c r="E1875" s="8"/>
      <c r="G1875" s="175" t="s">
        <v>464</v>
      </c>
      <c r="H1875" s="200"/>
      <c r="I1875" s="201"/>
      <c r="J1875" s="201"/>
      <c r="K1875" s="202"/>
      <c r="L1875" s="202"/>
      <c r="M1875" s="202"/>
      <c r="N1875" s="202"/>
      <c r="O1875" s="202"/>
      <c r="P1875" s="202"/>
      <c r="R1875" s="202"/>
      <c r="S1875" s="190" t="str">
        <f t="shared" ref="S1875:AX1875" si="3096">S$23</f>
        <v>S$19</v>
      </c>
      <c r="T1875" s="190" t="str">
        <f t="shared" si="3096"/>
        <v>T$19</v>
      </c>
      <c r="U1875" s="190" t="str">
        <f t="shared" si="3096"/>
        <v>U$19</v>
      </c>
      <c r="V1875" s="190" t="str">
        <f t="shared" si="3096"/>
        <v>V$19</v>
      </c>
      <c r="W1875" s="190" t="str">
        <f t="shared" si="3096"/>
        <v>W$19</v>
      </c>
      <c r="X1875" s="190" t="str">
        <f t="shared" si="3096"/>
        <v>X$19</v>
      </c>
      <c r="Y1875" s="190" t="str">
        <f t="shared" si="3096"/>
        <v>Y$19</v>
      </c>
      <c r="Z1875" s="190" t="str">
        <f t="shared" si="3096"/>
        <v>Z$19</v>
      </c>
      <c r="AA1875" s="190" t="str">
        <f t="shared" si="3096"/>
        <v>AA$19</v>
      </c>
      <c r="AB1875" s="190" t="str">
        <f t="shared" si="3096"/>
        <v>AB$19</v>
      </c>
      <c r="AC1875" s="190" t="str">
        <f t="shared" si="3096"/>
        <v>AC$19</v>
      </c>
      <c r="AD1875" s="190" t="str">
        <f t="shared" si="3096"/>
        <v>AD$19</v>
      </c>
      <c r="AE1875" s="190" t="str">
        <f t="shared" si="3096"/>
        <v>AE$19</v>
      </c>
      <c r="AF1875" s="190" t="str">
        <f t="shared" si="3096"/>
        <v>AF$19</v>
      </c>
      <c r="AG1875" s="190" t="str">
        <f t="shared" si="3096"/>
        <v>AG$19</v>
      </c>
      <c r="AH1875" s="190" t="str">
        <f t="shared" si="3096"/>
        <v>AH$19</v>
      </c>
      <c r="AI1875" s="190" t="str">
        <f t="shared" si="3096"/>
        <v>AI$19</v>
      </c>
      <c r="AJ1875" s="190" t="str">
        <f t="shared" si="3096"/>
        <v>AJ$19</v>
      </c>
      <c r="AK1875" s="190" t="str">
        <f t="shared" si="3096"/>
        <v>AK$19</v>
      </c>
      <c r="AL1875" s="190" t="str">
        <f t="shared" si="3096"/>
        <v>AL$19</v>
      </c>
      <c r="AM1875" s="190" t="str">
        <f t="shared" si="3096"/>
        <v>AM$19</v>
      </c>
      <c r="AN1875" s="190" t="str">
        <f t="shared" si="3096"/>
        <v>AN$19</v>
      </c>
      <c r="AO1875" s="190" t="str">
        <f t="shared" si="3096"/>
        <v>AO$19</v>
      </c>
      <c r="AP1875" s="190" t="str">
        <f t="shared" si="3096"/>
        <v>AP$19</v>
      </c>
      <c r="AQ1875" s="190" t="str">
        <f t="shared" si="3096"/>
        <v>AQ$19</v>
      </c>
      <c r="AR1875" s="190" t="str">
        <f t="shared" si="3096"/>
        <v>AR$19</v>
      </c>
      <c r="AS1875" s="190" t="str">
        <f t="shared" si="3096"/>
        <v>AS$19</v>
      </c>
      <c r="AT1875" s="190" t="str">
        <f t="shared" si="3096"/>
        <v>AT$19</v>
      </c>
      <c r="AU1875" s="190" t="str">
        <f t="shared" si="3096"/>
        <v>AU$19</v>
      </c>
      <c r="AV1875" s="190" t="str">
        <f t="shared" si="3096"/>
        <v>AV$19</v>
      </c>
      <c r="AW1875" s="190" t="str">
        <f t="shared" si="3096"/>
        <v>AW$19</v>
      </c>
      <c r="AX1875" s="190" t="str">
        <f t="shared" si="3096"/>
        <v>AX$19</v>
      </c>
      <c r="AY1875" s="190" t="str">
        <f t="shared" ref="AY1875:CD1875" si="3097">AY$23</f>
        <v>AY$19</v>
      </c>
      <c r="AZ1875" s="190" t="str">
        <f t="shared" si="3097"/>
        <v>AZ$19</v>
      </c>
      <c r="BA1875" s="190" t="str">
        <f t="shared" si="3097"/>
        <v>BA$19</v>
      </c>
      <c r="BB1875" s="190" t="str">
        <f t="shared" si="3097"/>
        <v>BB$19</v>
      </c>
      <c r="BC1875" s="190" t="str">
        <f t="shared" si="3097"/>
        <v>BC$19</v>
      </c>
      <c r="BD1875" s="190" t="str">
        <f t="shared" si="3097"/>
        <v>BD$19</v>
      </c>
      <c r="BE1875" s="190" t="str">
        <f t="shared" si="3097"/>
        <v>BE$19</v>
      </c>
      <c r="BF1875" s="190" t="str">
        <f t="shared" si="3097"/>
        <v>BF$19</v>
      </c>
      <c r="BG1875" s="190" t="str">
        <f t="shared" si="3097"/>
        <v>BG$19</v>
      </c>
      <c r="BH1875" s="190" t="str">
        <f t="shared" si="3097"/>
        <v>BH$19</v>
      </c>
      <c r="BI1875" s="190" t="str">
        <f t="shared" si="3097"/>
        <v>BI$19</v>
      </c>
      <c r="BJ1875" s="190" t="str">
        <f t="shared" si="3097"/>
        <v>BJ$19</v>
      </c>
      <c r="BK1875" s="190" t="str">
        <f t="shared" si="3097"/>
        <v>BK$19</v>
      </c>
      <c r="BL1875" s="190" t="str">
        <f t="shared" si="3097"/>
        <v>BL$19</v>
      </c>
      <c r="BM1875" s="190" t="str">
        <f t="shared" si="3097"/>
        <v>BM$19</v>
      </c>
      <c r="BN1875" s="190" t="str">
        <f t="shared" si="3097"/>
        <v>BN$19</v>
      </c>
      <c r="BO1875" s="190" t="str">
        <f t="shared" si="3097"/>
        <v>BO$19</v>
      </c>
      <c r="BP1875" s="190" t="str">
        <f t="shared" si="3097"/>
        <v>BP$19</v>
      </c>
      <c r="BQ1875" s="190" t="str">
        <f t="shared" si="3097"/>
        <v>BQ$19</v>
      </c>
      <c r="BR1875" s="190" t="str">
        <f t="shared" si="3097"/>
        <v>BR$19</v>
      </c>
      <c r="BS1875" s="190" t="str">
        <f t="shared" si="3097"/>
        <v>BS$19</v>
      </c>
      <c r="BT1875" s="190" t="str">
        <f t="shared" si="3097"/>
        <v>BT$19</v>
      </c>
      <c r="BU1875" s="190" t="str">
        <f t="shared" si="3097"/>
        <v>BU$19</v>
      </c>
      <c r="BV1875" s="190" t="str">
        <f t="shared" si="3097"/>
        <v>BV$19</v>
      </c>
      <c r="BW1875" s="190" t="str">
        <f t="shared" si="3097"/>
        <v>BW$19</v>
      </c>
      <c r="BX1875" s="190" t="str">
        <f t="shared" si="3097"/>
        <v>BX$19</v>
      </c>
      <c r="BY1875" s="190" t="str">
        <f t="shared" si="3097"/>
        <v>BY$19</v>
      </c>
      <c r="BZ1875" s="190" t="str">
        <f t="shared" si="3097"/>
        <v>BZ$19</v>
      </c>
      <c r="CA1875" s="190" t="str">
        <f t="shared" si="3097"/>
        <v>CA$19</v>
      </c>
      <c r="CB1875" s="190" t="str">
        <f t="shared" si="3097"/>
        <v>CB$19</v>
      </c>
      <c r="CC1875" s="190" t="str">
        <f t="shared" si="3097"/>
        <v>CC$19</v>
      </c>
      <c r="CD1875" s="190" t="str">
        <f t="shared" si="3097"/>
        <v>CD$19</v>
      </c>
      <c r="CE1875" s="190" t="str">
        <f t="shared" ref="CE1875:CL1875" si="3098">CE$23</f>
        <v>CE$19</v>
      </c>
      <c r="CF1875" s="190" t="str">
        <f t="shared" si="3098"/>
        <v>CF$19</v>
      </c>
      <c r="CG1875" s="190" t="str">
        <f t="shared" si="3098"/>
        <v>CG$19</v>
      </c>
      <c r="CH1875" s="190" t="str">
        <f t="shared" si="3098"/>
        <v>CH$19</v>
      </c>
      <c r="CI1875" s="190" t="str">
        <f t="shared" si="3098"/>
        <v>CI$19</v>
      </c>
      <c r="CJ1875" s="190" t="str">
        <f t="shared" si="3098"/>
        <v>CJ$19</v>
      </c>
      <c r="CK1875" s="190" t="str">
        <f t="shared" si="3098"/>
        <v>CK$19</v>
      </c>
      <c r="CL1875" s="190" t="str">
        <f t="shared" si="3098"/>
        <v>CL$19</v>
      </c>
      <c r="CN1875" s="201"/>
      <c r="CO1875" s="190" t="str">
        <f t="shared" ref="CO1875:DL1875" si="3099">CO$23</f>
        <v>CO$19</v>
      </c>
      <c r="CP1875" s="190" t="str">
        <f t="shared" si="3099"/>
        <v>CP$19</v>
      </c>
      <c r="CQ1875" s="190" t="str">
        <f t="shared" si="3099"/>
        <v>CQ$19</v>
      </c>
      <c r="CR1875" s="190" t="str">
        <f t="shared" si="3099"/>
        <v>CR$19</v>
      </c>
      <c r="CS1875" s="190" t="str">
        <f t="shared" si="3099"/>
        <v>CS$19</v>
      </c>
      <c r="CT1875" s="190" t="str">
        <f t="shared" si="3099"/>
        <v>CT$19</v>
      </c>
      <c r="CU1875" s="190" t="str">
        <f t="shared" si="3099"/>
        <v>CU$19</v>
      </c>
      <c r="CV1875" s="190" t="str">
        <f t="shared" si="3099"/>
        <v>CV$19</v>
      </c>
      <c r="CW1875" s="190" t="str">
        <f t="shared" si="3099"/>
        <v>CW$19</v>
      </c>
      <c r="CX1875" s="190" t="str">
        <f t="shared" si="3099"/>
        <v>CX$19</v>
      </c>
      <c r="CY1875" s="190" t="str">
        <f t="shared" si="3099"/>
        <v>CY$19</v>
      </c>
      <c r="CZ1875" s="190" t="str">
        <f t="shared" si="3099"/>
        <v>CZ$19</v>
      </c>
      <c r="DA1875" s="190" t="str">
        <f t="shared" si="3099"/>
        <v>DA$19</v>
      </c>
      <c r="DB1875" s="190" t="str">
        <f t="shared" si="3099"/>
        <v>DB$19</v>
      </c>
      <c r="DC1875" s="190" t="str">
        <f t="shared" si="3099"/>
        <v>DC$19</v>
      </c>
      <c r="DD1875" s="190" t="str">
        <f t="shared" si="3099"/>
        <v>DD$19</v>
      </c>
      <c r="DE1875" s="190" t="str">
        <f t="shared" si="3099"/>
        <v>DE$19</v>
      </c>
      <c r="DF1875" s="190" t="str">
        <f t="shared" si="3099"/>
        <v>DF$19</v>
      </c>
      <c r="DG1875" s="190" t="str">
        <f t="shared" si="3099"/>
        <v>DG$19</v>
      </c>
      <c r="DH1875" s="190" t="str">
        <f t="shared" si="3099"/>
        <v>DH$19</v>
      </c>
      <c r="DI1875" s="190" t="str">
        <f t="shared" si="3099"/>
        <v>DI$19</v>
      </c>
      <c r="DJ1875" s="190" t="str">
        <f t="shared" si="3099"/>
        <v>DJ$19</v>
      </c>
      <c r="DK1875" s="190" t="str">
        <f t="shared" si="3099"/>
        <v>DK$19</v>
      </c>
      <c r="DL1875" s="190" t="str">
        <f t="shared" si="3099"/>
        <v>DL$19</v>
      </c>
    </row>
    <row r="1876" spans="1:116" x14ac:dyDescent="0.4">
      <c r="A1876" s="31" t="s">
        <v>218</v>
      </c>
      <c r="B1876" s="31" t="s">
        <v>243</v>
      </c>
      <c r="C1876" s="31"/>
      <c r="D1876" t="s">
        <v>425</v>
      </c>
      <c r="E1876" s="8" t="str">
        <f t="shared" ref="E1876:E1906" si="3100">ROW()&amp;" "&amp;D1876</f>
        <v>1876 FAPPE-F</v>
      </c>
      <c r="F1876" t="s">
        <v>348</v>
      </c>
      <c r="G1876" s="70" t="s">
        <v>281</v>
      </c>
      <c r="H1876" s="48"/>
      <c r="I1876" s="304"/>
      <c r="J1876" s="304"/>
      <c r="K1876" s="48"/>
      <c r="L1876" s="48"/>
      <c r="M1876" s="48"/>
      <c r="N1876" s="48"/>
      <c r="O1876" s="48"/>
      <c r="P1876" s="48"/>
      <c r="R1876" s="70"/>
      <c r="S1876" s="305"/>
      <c r="T1876" s="305"/>
      <c r="U1876" s="305"/>
      <c r="V1876" s="305"/>
      <c r="W1876" s="305"/>
      <c r="X1876" s="305"/>
      <c r="Y1876" s="305"/>
      <c r="Z1876" s="305"/>
      <c r="AA1876" s="305"/>
      <c r="AB1876" s="305"/>
      <c r="AC1876" s="305"/>
      <c r="AD1876" s="305"/>
      <c r="AE1876" s="305"/>
      <c r="AF1876" s="305"/>
      <c r="AG1876" s="305"/>
      <c r="AH1876" s="305"/>
      <c r="AI1876" s="305"/>
      <c r="AJ1876" s="305"/>
      <c r="AK1876" s="305"/>
      <c r="AL1876" s="305"/>
      <c r="AM1876" s="305"/>
      <c r="AN1876" s="305"/>
      <c r="AO1876" s="305"/>
      <c r="AP1876" s="305"/>
      <c r="AQ1876" s="305"/>
      <c r="AR1876" s="305"/>
      <c r="AS1876" s="305"/>
      <c r="AT1876" s="305"/>
      <c r="AU1876" s="305"/>
      <c r="AV1876" s="305"/>
      <c r="AW1876" s="305"/>
      <c r="AX1876" s="305"/>
      <c r="AY1876" s="305"/>
      <c r="AZ1876" s="305"/>
      <c r="BA1876" s="305"/>
      <c r="BB1876" s="305"/>
      <c r="BC1876" s="305"/>
      <c r="BD1876" s="305"/>
      <c r="BE1876" s="305"/>
      <c r="BF1876" s="305"/>
      <c r="BG1876" s="305"/>
      <c r="BH1876" s="305"/>
      <c r="BI1876" s="305"/>
      <c r="BJ1876" s="305"/>
      <c r="BK1876" s="305"/>
      <c r="BL1876" s="305"/>
      <c r="BM1876" s="305"/>
      <c r="BN1876" s="305"/>
      <c r="BO1876" s="305"/>
      <c r="BP1876" s="305"/>
      <c r="BQ1876" s="305"/>
      <c r="BR1876" s="305"/>
      <c r="BS1876" s="305"/>
      <c r="BT1876" s="305"/>
      <c r="BU1876" s="305"/>
      <c r="BV1876" s="305"/>
      <c r="BW1876" s="305"/>
      <c r="BX1876" s="305"/>
      <c r="BY1876" s="305"/>
      <c r="BZ1876" s="305"/>
      <c r="CA1876" s="305"/>
      <c r="CB1876" s="305"/>
      <c r="CC1876" s="305"/>
      <c r="CD1876" s="305"/>
      <c r="CE1876" s="305"/>
      <c r="CF1876" s="305"/>
      <c r="CG1876" s="305"/>
      <c r="CH1876" s="305"/>
      <c r="CI1876" s="305"/>
      <c r="CJ1876" s="305"/>
      <c r="CK1876" s="305"/>
      <c r="CL1876" s="305"/>
      <c r="CN1876" s="304"/>
      <c r="CO1876" s="305"/>
      <c r="CP1876" s="305"/>
      <c r="CQ1876" s="305"/>
      <c r="CR1876" s="305"/>
      <c r="CS1876" s="305"/>
      <c r="CT1876" s="305"/>
      <c r="CU1876" s="305"/>
      <c r="CV1876" s="305"/>
      <c r="CW1876" s="305"/>
      <c r="CX1876" s="305"/>
      <c r="CY1876" s="305"/>
      <c r="CZ1876" s="305"/>
      <c r="DA1876" s="305"/>
      <c r="DB1876" s="305"/>
      <c r="DC1876" s="305"/>
      <c r="DD1876" s="305"/>
      <c r="DE1876" s="305"/>
      <c r="DF1876" s="305"/>
      <c r="DG1876" s="305"/>
      <c r="DH1876" s="305"/>
      <c r="DI1876" s="305"/>
      <c r="DJ1876" s="305"/>
      <c r="DK1876" s="305"/>
      <c r="DL1876" s="305"/>
    </row>
    <row r="1877" spans="1:116" x14ac:dyDescent="0.4">
      <c r="B1877" t="str">
        <f>E1877</f>
        <v>1877 FAPPE-F</v>
      </c>
      <c r="D1877" t="s">
        <v>425</v>
      </c>
      <c r="E1877" s="8" t="str">
        <f t="shared" ref="E1877:E1886" si="3101">ROW()&amp;" "&amp;D1877</f>
        <v>1877 FAPPE-F</v>
      </c>
      <c r="G1877" s="95" t="str">
        <f>"Assumptions - "&amp;G1876</f>
        <v>Assumptions - Fixed secondary PPE:</v>
      </c>
      <c r="I1877"/>
      <c r="J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N1877"/>
    </row>
    <row r="1878" spans="1:116" x14ac:dyDescent="0.4">
      <c r="B1878" t="str">
        <f>E1878</f>
        <v>1878 FAPPE-F</v>
      </c>
      <c r="D1878" t="s">
        <v>425</v>
      </c>
      <c r="E1878" s="8" t="str">
        <f t="shared" si="3100"/>
        <v>1878 FAPPE-F</v>
      </c>
      <c r="G1878" s="145" t="s">
        <v>206</v>
      </c>
      <c r="H1878" s="57">
        <v>5</v>
      </c>
      <c r="S1878" s="72"/>
      <c r="T1878" s="72"/>
      <c r="U1878" s="72"/>
      <c r="V1878" s="72"/>
      <c r="W1878" s="72"/>
      <c r="X1878" s="72"/>
      <c r="Y1878" s="72"/>
      <c r="Z1878" s="72"/>
      <c r="AA1878" s="72"/>
      <c r="AB1878" s="72"/>
      <c r="AC1878" s="72"/>
      <c r="AD1878" s="72"/>
      <c r="AE1878" s="72"/>
      <c r="AF1878" s="72"/>
      <c r="AG1878" s="72"/>
      <c r="AH1878" s="72"/>
      <c r="AI1878" s="72"/>
      <c r="AJ1878" s="72"/>
      <c r="AK1878" s="72"/>
      <c r="AL1878" s="72"/>
      <c r="AM1878" s="72"/>
      <c r="AN1878" s="72"/>
      <c r="AO1878" s="72"/>
      <c r="AP1878" s="72"/>
      <c r="AQ1878" s="72"/>
      <c r="AR1878" s="72"/>
      <c r="AS1878" s="72"/>
      <c r="AT1878" s="72"/>
      <c r="AU1878" s="72"/>
      <c r="AV1878" s="72"/>
      <c r="AW1878" s="72"/>
      <c r="AX1878" s="72"/>
      <c r="AY1878" s="72"/>
      <c r="AZ1878" s="72"/>
      <c r="BA1878" s="72"/>
      <c r="BB1878" s="72"/>
      <c r="BC1878" s="72"/>
      <c r="BD1878" s="72"/>
      <c r="BE1878" s="72"/>
      <c r="BF1878" s="72"/>
      <c r="BG1878" s="72"/>
      <c r="BH1878" s="72"/>
      <c r="BI1878" s="72"/>
      <c r="BJ1878" s="72"/>
      <c r="BK1878" s="72"/>
      <c r="BL1878" s="72"/>
      <c r="BM1878" s="72"/>
      <c r="BN1878" s="72"/>
      <c r="BO1878" s="72"/>
      <c r="BP1878" s="72"/>
      <c r="BQ1878" s="72"/>
      <c r="BR1878" s="72"/>
      <c r="BS1878" s="72"/>
      <c r="BT1878" s="72"/>
      <c r="BU1878" s="72"/>
      <c r="BV1878" s="72"/>
      <c r="BW1878" s="72"/>
      <c r="BX1878" s="72"/>
      <c r="BY1878" s="72"/>
      <c r="BZ1878" s="72"/>
      <c r="CA1878" s="72"/>
      <c r="CB1878" s="72"/>
      <c r="CC1878" s="72"/>
      <c r="CD1878" s="72"/>
      <c r="CE1878" s="72"/>
      <c r="CF1878" s="72"/>
      <c r="CG1878" s="72"/>
      <c r="CH1878" s="72"/>
      <c r="CI1878" s="72"/>
      <c r="CJ1878" s="72"/>
      <c r="CK1878" s="72"/>
      <c r="CL1878" s="72"/>
      <c r="CO1878" s="72"/>
      <c r="CP1878" s="72"/>
      <c r="CQ1878" s="72"/>
      <c r="CR1878" s="72"/>
      <c r="CS1878" s="72"/>
      <c r="CT1878" s="72"/>
      <c r="CU1878" s="72"/>
      <c r="CV1878" s="72"/>
      <c r="CW1878" s="72"/>
      <c r="CX1878" s="72"/>
      <c r="CY1878" s="72"/>
      <c r="CZ1878" s="72"/>
      <c r="DA1878" s="72"/>
      <c r="DB1878" s="72"/>
      <c r="DC1878" s="72"/>
      <c r="DD1878" s="72"/>
      <c r="DE1878" s="72"/>
      <c r="DF1878" s="72"/>
      <c r="DG1878" s="72"/>
      <c r="DH1878" s="72"/>
      <c r="DI1878" s="72"/>
      <c r="DJ1878" s="72"/>
      <c r="DK1878" s="72"/>
      <c r="DL1878" s="72"/>
    </row>
    <row r="1879" spans="1:116" x14ac:dyDescent="0.4">
      <c r="B1879" t="str">
        <f>E1879</f>
        <v>1879 FAPPE-F</v>
      </c>
      <c r="D1879" t="s">
        <v>425</v>
      </c>
      <c r="E1879" s="8" t="str">
        <f t="shared" si="3100"/>
        <v>1879 FAPPE-F</v>
      </c>
      <c r="G1879" s="145" t="s">
        <v>207</v>
      </c>
      <c r="H1879" s="57">
        <v>3</v>
      </c>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c r="CO1879" s="72"/>
      <c r="CP1879" s="72"/>
      <c r="CQ1879" s="72"/>
      <c r="CR1879" s="72"/>
      <c r="CS1879" s="72"/>
      <c r="CT1879" s="72"/>
      <c r="CU1879" s="72"/>
      <c r="CV1879" s="72"/>
      <c r="CW1879" s="72"/>
      <c r="CX1879" s="72"/>
      <c r="CY1879" s="72"/>
      <c r="CZ1879" s="72"/>
      <c r="DA1879" s="72"/>
      <c r="DB1879" s="72"/>
      <c r="DC1879" s="72"/>
      <c r="DD1879" s="72"/>
      <c r="DE1879" s="72"/>
      <c r="DF1879" s="72"/>
      <c r="DG1879" s="72"/>
      <c r="DH1879" s="72"/>
      <c r="DI1879" s="72"/>
      <c r="DJ1879" s="72"/>
      <c r="DK1879" s="72"/>
      <c r="DL1879" s="72"/>
    </row>
    <row r="1880" spans="1:116" x14ac:dyDescent="0.4">
      <c r="D1880" t="s">
        <v>425</v>
      </c>
      <c r="E1880" s="8" t="str">
        <f t="shared" si="3100"/>
        <v>1880 FAPPE-F</v>
      </c>
      <c r="S1880" s="72"/>
      <c r="T1880" s="72"/>
      <c r="U1880" s="72"/>
      <c r="V1880" s="72"/>
      <c r="W1880" s="72"/>
      <c r="X1880" s="72"/>
      <c r="Y1880" s="72"/>
      <c r="Z1880" s="72"/>
      <c r="AA1880" s="72"/>
      <c r="AB1880" s="72"/>
      <c r="AC1880" s="72"/>
      <c r="AD1880" s="72"/>
      <c r="AE1880" s="72"/>
      <c r="AF1880" s="72"/>
      <c r="AG1880" s="72"/>
      <c r="AH1880" s="72"/>
      <c r="AI1880" s="72"/>
      <c r="AJ1880" s="72"/>
      <c r="AK1880" s="72"/>
      <c r="AL1880" s="72"/>
      <c r="AM1880" s="72"/>
      <c r="AN1880" s="72"/>
      <c r="AO1880" s="72"/>
      <c r="AP1880" s="72"/>
      <c r="AQ1880" s="72"/>
      <c r="AR1880" s="72"/>
      <c r="AS1880" s="72"/>
      <c r="AT1880" s="72"/>
      <c r="AU1880" s="72"/>
      <c r="AV1880" s="72"/>
      <c r="AW1880" s="72"/>
      <c r="AX1880" s="72"/>
      <c r="AY1880" s="72"/>
      <c r="AZ1880" s="72"/>
      <c r="BA1880" s="72"/>
      <c r="BB1880" s="72"/>
      <c r="BC1880" s="72"/>
      <c r="BD1880" s="72"/>
      <c r="BE1880" s="72"/>
      <c r="BF1880" s="72"/>
      <c r="BG1880" s="72"/>
      <c r="BH1880" s="72"/>
      <c r="BI1880" s="72"/>
      <c r="BJ1880" s="72"/>
      <c r="BK1880" s="72"/>
      <c r="BL1880" s="72"/>
      <c r="BM1880" s="72"/>
      <c r="BN1880" s="72"/>
      <c r="BO1880" s="72"/>
      <c r="BP1880" s="72"/>
      <c r="BQ1880" s="72"/>
      <c r="BR1880" s="72"/>
      <c r="BS1880" s="72"/>
      <c r="BT1880" s="72"/>
      <c r="BU1880" s="72"/>
      <c r="BV1880" s="72"/>
      <c r="BW1880" s="72"/>
      <c r="BX1880" s="72"/>
      <c r="BY1880" s="72"/>
      <c r="BZ1880" s="72"/>
      <c r="CA1880" s="72"/>
      <c r="CB1880" s="72"/>
      <c r="CC1880" s="72"/>
      <c r="CD1880" s="72"/>
      <c r="CE1880" s="72"/>
      <c r="CF1880" s="72"/>
      <c r="CG1880" s="72"/>
      <c r="CH1880" s="72"/>
      <c r="CI1880" s="72"/>
      <c r="CJ1880" s="72"/>
      <c r="CK1880" s="72"/>
      <c r="CL1880" s="72"/>
      <c r="CO1880" s="72"/>
      <c r="CP1880" s="72"/>
      <c r="CQ1880" s="72"/>
      <c r="CR1880" s="72"/>
      <c r="CS1880" s="72"/>
      <c r="CT1880" s="72"/>
      <c r="CU1880" s="72"/>
      <c r="CV1880" s="72"/>
      <c r="CW1880" s="72"/>
      <c r="CX1880" s="72"/>
      <c r="CY1880" s="72"/>
      <c r="CZ1880" s="72"/>
      <c r="DA1880" s="72"/>
      <c r="DB1880" s="72"/>
      <c r="DC1880" s="72"/>
      <c r="DD1880" s="72"/>
      <c r="DE1880" s="72"/>
      <c r="DF1880" s="72"/>
      <c r="DG1880" s="72"/>
      <c r="DH1880" s="72"/>
      <c r="DI1880" s="72"/>
      <c r="DJ1880" s="72"/>
      <c r="DK1880" s="72"/>
      <c r="DL1880" s="72"/>
    </row>
    <row r="1881" spans="1:116" x14ac:dyDescent="0.4">
      <c r="B1881" t="str">
        <f>E1881</f>
        <v>1881 FAPPE-F</v>
      </c>
      <c r="C1881" t="s">
        <v>235</v>
      </c>
      <c r="D1881" t="s">
        <v>425</v>
      </c>
      <c r="E1881" s="8" t="str">
        <f t="shared" si="3100"/>
        <v>1881 FAPPE-F</v>
      </c>
      <c r="G1881" s="125" t="str">
        <f>"Capital expenditures - "&amp;SUBSTITUTE(G1876,":","")</f>
        <v>Capital expenditures - Fixed secondary PPE</v>
      </c>
      <c r="I1881" s="74"/>
      <c r="J1881" s="74"/>
      <c r="K1881" s="23">
        <v>-1000</v>
      </c>
      <c r="L1881" s="23">
        <v>-2000</v>
      </c>
      <c r="M1881" s="23">
        <v>-4000</v>
      </c>
      <c r="N1881" s="23">
        <v>-8000</v>
      </c>
      <c r="O1881" s="23">
        <v>-16000</v>
      </c>
      <c r="P1881" s="23">
        <v>-32000</v>
      </c>
      <c r="R1881" s="24"/>
      <c r="S1881" s="80" cm="1">
        <f t="array" ref="S1881">INDEX($K:$Q,ROW(),MATCH(S$3,$K$2:$Q$2,0))/12</f>
        <v>-83.333333333333329</v>
      </c>
      <c r="T1881" s="80" cm="1">
        <f t="array" ref="T1881">INDEX($K:$Q,ROW(),MATCH(T$3,$K$2:$Q$2,0))/12</f>
        <v>-83.333333333333329</v>
      </c>
      <c r="U1881" s="80" cm="1">
        <f t="array" ref="U1881">INDEX($K:$Q,ROW(),MATCH(U$3,$K$2:$Q$2,0))/12</f>
        <v>-83.333333333333329</v>
      </c>
      <c r="V1881" s="80" cm="1">
        <f t="array" ref="V1881">INDEX($K:$Q,ROW(),MATCH(V$3,$K$2:$Q$2,0))/12</f>
        <v>-83.333333333333329</v>
      </c>
      <c r="W1881" s="80" cm="1">
        <f t="array" ref="W1881">INDEX($K:$Q,ROW(),MATCH(W$3,$K$2:$Q$2,0))/12</f>
        <v>-83.333333333333329</v>
      </c>
      <c r="X1881" s="80" cm="1">
        <f t="array" ref="X1881">INDEX($K:$Q,ROW(),MATCH(X$3,$K$2:$Q$2,0))/12</f>
        <v>-83.333333333333329</v>
      </c>
      <c r="Y1881" s="80" cm="1">
        <f t="array" ref="Y1881">INDEX($K:$Q,ROW(),MATCH(Y$3,$K$2:$Q$2,0))/12</f>
        <v>-83.333333333333329</v>
      </c>
      <c r="Z1881" s="80" cm="1">
        <f t="array" ref="Z1881">INDEX($K:$Q,ROW(),MATCH(Z$3,$K$2:$Q$2,0))/12</f>
        <v>-83.333333333333329</v>
      </c>
      <c r="AA1881" s="80" cm="1">
        <f t="array" ref="AA1881">INDEX($K:$Q,ROW(),MATCH(AA$3,$K$2:$Q$2,0))/12</f>
        <v>-83.333333333333329</v>
      </c>
      <c r="AB1881" s="80" cm="1">
        <f t="array" ref="AB1881">INDEX($K:$Q,ROW(),MATCH(AB$3,$K$2:$Q$2,0))/12</f>
        <v>-83.333333333333329</v>
      </c>
      <c r="AC1881" s="80" cm="1">
        <f t="array" ref="AC1881">INDEX($K:$Q,ROW(),MATCH(AC$3,$K$2:$Q$2,0))/12</f>
        <v>-83.333333333333329</v>
      </c>
      <c r="AD1881" s="80" cm="1">
        <f t="array" ref="AD1881">INDEX($K:$Q,ROW(),MATCH(AD$3,$K$2:$Q$2,0))/12</f>
        <v>-83.333333333333329</v>
      </c>
      <c r="AE1881" s="80" cm="1">
        <f t="array" ref="AE1881">INDEX($K:$Q,ROW(),MATCH(AE$3,$K$2:$Q$2,0))/12</f>
        <v>-166.66666666666666</v>
      </c>
      <c r="AF1881" s="80" cm="1">
        <f t="array" ref="AF1881">INDEX($K:$Q,ROW(),MATCH(AF$3,$K$2:$Q$2,0))/12</f>
        <v>-166.66666666666666</v>
      </c>
      <c r="AG1881" s="80" cm="1">
        <f t="array" ref="AG1881">INDEX($K:$Q,ROW(),MATCH(AG$3,$K$2:$Q$2,0))/12</f>
        <v>-166.66666666666666</v>
      </c>
      <c r="AH1881" s="80" cm="1">
        <f t="array" ref="AH1881">INDEX($K:$Q,ROW(),MATCH(AH$3,$K$2:$Q$2,0))/12</f>
        <v>-166.66666666666666</v>
      </c>
      <c r="AI1881" s="80" cm="1">
        <f t="array" ref="AI1881">INDEX($K:$Q,ROW(),MATCH(AI$3,$K$2:$Q$2,0))/12</f>
        <v>-166.66666666666666</v>
      </c>
      <c r="AJ1881" s="80" cm="1">
        <f t="array" ref="AJ1881">INDEX($K:$Q,ROW(),MATCH(AJ$3,$K$2:$Q$2,0))/12</f>
        <v>-166.66666666666666</v>
      </c>
      <c r="AK1881" s="80" cm="1">
        <f t="array" ref="AK1881">INDEX($K:$Q,ROW(),MATCH(AK$3,$K$2:$Q$2,0))/12</f>
        <v>-166.66666666666666</v>
      </c>
      <c r="AL1881" s="80" cm="1">
        <f t="array" ref="AL1881">INDEX($K:$Q,ROW(),MATCH(AL$3,$K$2:$Q$2,0))/12</f>
        <v>-166.66666666666666</v>
      </c>
      <c r="AM1881" s="80" cm="1">
        <f t="array" ref="AM1881">INDEX($K:$Q,ROW(),MATCH(AM$3,$K$2:$Q$2,0))/12</f>
        <v>-166.66666666666666</v>
      </c>
      <c r="AN1881" s="80" cm="1">
        <f t="array" ref="AN1881">INDEX($K:$Q,ROW(),MATCH(AN$3,$K$2:$Q$2,0))/12</f>
        <v>-166.66666666666666</v>
      </c>
      <c r="AO1881" s="80" cm="1">
        <f t="array" ref="AO1881">INDEX($K:$Q,ROW(),MATCH(AO$3,$K$2:$Q$2,0))/12</f>
        <v>-166.66666666666666</v>
      </c>
      <c r="AP1881" s="80" cm="1">
        <f t="array" ref="AP1881">INDEX($K:$Q,ROW(),MATCH(AP$3,$K$2:$Q$2,0))/12</f>
        <v>-166.66666666666666</v>
      </c>
      <c r="AQ1881" s="80" cm="1">
        <f t="array" ref="AQ1881">INDEX($K:$Q,ROW(),MATCH(AQ$3,$K$2:$Q$2,0))/12</f>
        <v>-333.33333333333331</v>
      </c>
      <c r="AR1881" s="80" cm="1">
        <f t="array" ref="AR1881">INDEX($K:$Q,ROW(),MATCH(AR$3,$K$2:$Q$2,0))/12</f>
        <v>-333.33333333333331</v>
      </c>
      <c r="AS1881" s="80" cm="1">
        <f t="array" ref="AS1881">INDEX($K:$Q,ROW(),MATCH(AS$3,$K$2:$Q$2,0))/12</f>
        <v>-333.33333333333331</v>
      </c>
      <c r="AT1881" s="80" cm="1">
        <f t="array" ref="AT1881">INDEX($K:$Q,ROW(),MATCH(AT$3,$K$2:$Q$2,0))/12</f>
        <v>-333.33333333333331</v>
      </c>
      <c r="AU1881" s="80" cm="1">
        <f t="array" ref="AU1881">INDEX($K:$Q,ROW(),MATCH(AU$3,$K$2:$Q$2,0))/12</f>
        <v>-333.33333333333331</v>
      </c>
      <c r="AV1881" s="80" cm="1">
        <f t="array" ref="AV1881">INDEX($K:$Q,ROW(),MATCH(AV$3,$K$2:$Q$2,0))/12</f>
        <v>-333.33333333333331</v>
      </c>
      <c r="AW1881" s="80" cm="1">
        <f t="array" ref="AW1881">INDEX($K:$Q,ROW(),MATCH(AW$3,$K$2:$Q$2,0))/12</f>
        <v>-333.33333333333331</v>
      </c>
      <c r="AX1881" s="80" cm="1">
        <f t="array" ref="AX1881">INDEX($K:$Q,ROW(),MATCH(AX$3,$K$2:$Q$2,0))/12</f>
        <v>-333.33333333333331</v>
      </c>
      <c r="AY1881" s="80" cm="1">
        <f t="array" ref="AY1881">INDEX($K:$Q,ROW(),MATCH(AY$3,$K$2:$Q$2,0))/12</f>
        <v>-333.33333333333331</v>
      </c>
      <c r="AZ1881" s="80" cm="1">
        <f t="array" ref="AZ1881">INDEX($K:$Q,ROW(),MATCH(AZ$3,$K$2:$Q$2,0))/12</f>
        <v>-333.33333333333331</v>
      </c>
      <c r="BA1881" s="80" cm="1">
        <f t="array" ref="BA1881">INDEX($K:$Q,ROW(),MATCH(BA$3,$K$2:$Q$2,0))/12</f>
        <v>-333.33333333333331</v>
      </c>
      <c r="BB1881" s="80" cm="1">
        <f t="array" ref="BB1881">INDEX($K:$Q,ROW(),MATCH(BB$3,$K$2:$Q$2,0))/12</f>
        <v>-333.33333333333331</v>
      </c>
      <c r="BC1881" s="80" cm="1">
        <f t="array" ref="BC1881">INDEX($K:$Q,ROW(),MATCH(BC$3,$K$2:$Q$2,0))/12</f>
        <v>-666.66666666666663</v>
      </c>
      <c r="BD1881" s="80" cm="1">
        <f t="array" ref="BD1881">INDEX($K:$Q,ROW(),MATCH(BD$3,$K$2:$Q$2,0))/12</f>
        <v>-666.66666666666663</v>
      </c>
      <c r="BE1881" s="80" cm="1">
        <f t="array" ref="BE1881">INDEX($K:$Q,ROW(),MATCH(BE$3,$K$2:$Q$2,0))/12</f>
        <v>-666.66666666666663</v>
      </c>
      <c r="BF1881" s="80" cm="1">
        <f t="array" ref="BF1881">INDEX($K:$Q,ROW(),MATCH(BF$3,$K$2:$Q$2,0))/12</f>
        <v>-666.66666666666663</v>
      </c>
      <c r="BG1881" s="80" cm="1">
        <f t="array" ref="BG1881">INDEX($K:$Q,ROW(),MATCH(BG$3,$K$2:$Q$2,0))/12</f>
        <v>-666.66666666666663</v>
      </c>
      <c r="BH1881" s="80" cm="1">
        <f t="array" ref="BH1881">INDEX($K:$Q,ROW(),MATCH(BH$3,$K$2:$Q$2,0))/12</f>
        <v>-666.66666666666663</v>
      </c>
      <c r="BI1881" s="80" cm="1">
        <f t="array" ref="BI1881">INDEX($K:$Q,ROW(),MATCH(BI$3,$K$2:$Q$2,0))/12</f>
        <v>-666.66666666666663</v>
      </c>
      <c r="BJ1881" s="80" cm="1">
        <f t="array" ref="BJ1881">INDEX($K:$Q,ROW(),MATCH(BJ$3,$K$2:$Q$2,0))/12</f>
        <v>-666.66666666666663</v>
      </c>
      <c r="BK1881" s="80" cm="1">
        <f t="array" ref="BK1881">INDEX($K:$Q,ROW(),MATCH(BK$3,$K$2:$Q$2,0))/12</f>
        <v>-666.66666666666663</v>
      </c>
      <c r="BL1881" s="80" cm="1">
        <f t="array" ref="BL1881">INDEX($K:$Q,ROW(),MATCH(BL$3,$K$2:$Q$2,0))/12</f>
        <v>-666.66666666666663</v>
      </c>
      <c r="BM1881" s="80" cm="1">
        <f t="array" ref="BM1881">INDEX($K:$Q,ROW(),MATCH(BM$3,$K$2:$Q$2,0))/12</f>
        <v>-666.66666666666663</v>
      </c>
      <c r="BN1881" s="80" cm="1">
        <f t="array" ref="BN1881">INDEX($K:$Q,ROW(),MATCH(BN$3,$K$2:$Q$2,0))/12</f>
        <v>-666.66666666666663</v>
      </c>
      <c r="BO1881" s="80" cm="1">
        <f t="array" ref="BO1881">INDEX($K:$Q,ROW(),MATCH(BO$3,$K$2:$Q$2,0))/12</f>
        <v>-1333.3333333333333</v>
      </c>
      <c r="BP1881" s="80" cm="1">
        <f t="array" ref="BP1881">INDEX($K:$Q,ROW(),MATCH(BP$3,$K$2:$Q$2,0))/12</f>
        <v>-1333.3333333333333</v>
      </c>
      <c r="BQ1881" s="80" cm="1">
        <f t="array" ref="BQ1881">INDEX($K:$Q,ROW(),MATCH(BQ$3,$K$2:$Q$2,0))/12</f>
        <v>-1333.3333333333333</v>
      </c>
      <c r="BR1881" s="80" cm="1">
        <f t="array" ref="BR1881">INDEX($K:$Q,ROW(),MATCH(BR$3,$K$2:$Q$2,0))/12</f>
        <v>-1333.3333333333333</v>
      </c>
      <c r="BS1881" s="80" cm="1">
        <f t="array" ref="BS1881">INDEX($K:$Q,ROW(),MATCH(BS$3,$K$2:$Q$2,0))/12</f>
        <v>-1333.3333333333333</v>
      </c>
      <c r="BT1881" s="80" cm="1">
        <f t="array" ref="BT1881">INDEX($K:$Q,ROW(),MATCH(BT$3,$K$2:$Q$2,0))/12</f>
        <v>-1333.3333333333333</v>
      </c>
      <c r="BU1881" s="80" cm="1">
        <f t="array" ref="BU1881">INDEX($K:$Q,ROW(),MATCH(BU$3,$K$2:$Q$2,0))/12</f>
        <v>-1333.3333333333333</v>
      </c>
      <c r="BV1881" s="80" cm="1">
        <f t="array" ref="BV1881">INDEX($K:$Q,ROW(),MATCH(BV$3,$K$2:$Q$2,0))/12</f>
        <v>-1333.3333333333333</v>
      </c>
      <c r="BW1881" s="80" cm="1">
        <f t="array" ref="BW1881">INDEX($K:$Q,ROW(),MATCH(BW$3,$K$2:$Q$2,0))/12</f>
        <v>-1333.3333333333333</v>
      </c>
      <c r="BX1881" s="80" cm="1">
        <f t="array" ref="BX1881">INDEX($K:$Q,ROW(),MATCH(BX$3,$K$2:$Q$2,0))/12</f>
        <v>-1333.3333333333333</v>
      </c>
      <c r="BY1881" s="80" cm="1">
        <f t="array" ref="BY1881">INDEX($K:$Q,ROW(),MATCH(BY$3,$K$2:$Q$2,0))/12</f>
        <v>-1333.3333333333333</v>
      </c>
      <c r="BZ1881" s="80" cm="1">
        <f t="array" ref="BZ1881">INDEX($K:$Q,ROW(),MATCH(BZ$3,$K$2:$Q$2,0))/12</f>
        <v>-1333.3333333333333</v>
      </c>
      <c r="CA1881" s="80" cm="1">
        <f t="array" ref="CA1881">INDEX($K:$Q,ROW(),MATCH(CA$3,$K$2:$Q$2,0))/12</f>
        <v>-2666.6666666666665</v>
      </c>
      <c r="CB1881" s="80" cm="1">
        <f t="array" ref="CB1881">INDEX($K:$Q,ROW(),MATCH(CB$3,$K$2:$Q$2,0))/12</f>
        <v>-2666.6666666666665</v>
      </c>
      <c r="CC1881" s="80" cm="1">
        <f t="array" ref="CC1881">INDEX($K:$Q,ROW(),MATCH(CC$3,$K$2:$Q$2,0))/12</f>
        <v>-2666.6666666666665</v>
      </c>
      <c r="CD1881" s="80" cm="1">
        <f t="array" ref="CD1881">INDEX($K:$Q,ROW(),MATCH(CD$3,$K$2:$Q$2,0))/12</f>
        <v>-2666.6666666666665</v>
      </c>
      <c r="CE1881" s="80" cm="1">
        <f t="array" ref="CE1881">INDEX($K:$Q,ROW(),MATCH(CE$3,$K$2:$Q$2,0))/12</f>
        <v>-2666.6666666666665</v>
      </c>
      <c r="CF1881" s="80" cm="1">
        <f t="array" ref="CF1881">INDEX($K:$Q,ROW(),MATCH(CF$3,$K$2:$Q$2,0))/12</f>
        <v>-2666.6666666666665</v>
      </c>
      <c r="CG1881" s="80" cm="1">
        <f t="array" ref="CG1881">INDEX($K:$Q,ROW(),MATCH(CG$3,$K$2:$Q$2,0))/12</f>
        <v>-2666.6666666666665</v>
      </c>
      <c r="CH1881" s="80" cm="1">
        <f t="array" ref="CH1881">INDEX($K:$Q,ROW(),MATCH(CH$3,$K$2:$Q$2,0))/12</f>
        <v>-2666.6666666666665</v>
      </c>
      <c r="CI1881" s="80" cm="1">
        <f t="array" ref="CI1881">INDEX($K:$Q,ROW(),MATCH(CI$3,$K$2:$Q$2,0))/12</f>
        <v>-2666.6666666666665</v>
      </c>
      <c r="CJ1881" s="80" cm="1">
        <f t="array" ref="CJ1881">INDEX($K:$Q,ROW(),MATCH(CJ$3,$K$2:$Q$2,0))/12</f>
        <v>-2666.6666666666665</v>
      </c>
      <c r="CK1881" s="80" cm="1">
        <f t="array" ref="CK1881">INDEX($K:$Q,ROW(),MATCH(CK$3,$K$2:$Q$2,0))/12</f>
        <v>-2666.6666666666665</v>
      </c>
      <c r="CL1881" s="80" cm="1">
        <f t="array" ref="CL1881">INDEX($K:$Q,ROW(),MATCH(CL$3,$K$2:$Q$2,0))/12</f>
        <v>-2666.6666666666665</v>
      </c>
      <c r="CN1881" s="74"/>
      <c r="CO1881" s="80" t="e" cm="1">
        <f t="array" ref="CO1881">INDEX($K:$Q,ROW(),MATCH(CO$3,$K$2:$Q$2,0))/CO$5</f>
        <v>#N/A</v>
      </c>
      <c r="CP1881" s="80" t="e" cm="1">
        <f t="array" ref="CP1881">INDEX($K:$Q,ROW(),MATCH(CP$3,$K$2:$Q$2,0))/CP$5</f>
        <v>#N/A</v>
      </c>
      <c r="CQ1881" s="80" t="e" cm="1">
        <f t="array" ref="CQ1881">INDEX($K:$Q,ROW(),MATCH(CQ$3,$K$2:$Q$2,0))/CQ$5</f>
        <v>#N/A</v>
      </c>
      <c r="CR1881" s="80" t="e" cm="1">
        <f t="array" ref="CR1881">INDEX($K:$Q,ROW(),MATCH(CR$3,$K$2:$Q$2,0))/CR$5</f>
        <v>#N/A</v>
      </c>
      <c r="CS1881" s="80" t="e" cm="1">
        <f t="array" ref="CS1881">INDEX($K:$Q,ROW(),MATCH(CS$3,$K$2:$Q$2,0))/CS$5</f>
        <v>#N/A</v>
      </c>
      <c r="CT1881" s="80" t="e" cm="1">
        <f t="array" ref="CT1881">INDEX($K:$Q,ROW(),MATCH(CT$3,$K$2:$Q$2,0))/CT$5</f>
        <v>#N/A</v>
      </c>
      <c r="CU1881" s="80" t="e" cm="1">
        <f t="array" ref="CU1881">INDEX($K:$Q,ROW(),MATCH(CU$3,$K$2:$Q$2,0))/CU$5</f>
        <v>#N/A</v>
      </c>
      <c r="CV1881" s="80" t="e" cm="1">
        <f t="array" ref="CV1881">INDEX($K:$Q,ROW(),MATCH(CV$3,$K$2:$Q$2,0))/CV$5</f>
        <v>#N/A</v>
      </c>
      <c r="CW1881" s="80" t="e" cm="1">
        <f t="array" ref="CW1881">INDEX($K:$Q,ROW(),MATCH(CW$3,$K$2:$Q$2,0))/CW$5</f>
        <v>#N/A</v>
      </c>
      <c r="CX1881" s="80" t="e" cm="1">
        <f t="array" ref="CX1881">INDEX($K:$Q,ROW(),MATCH(CX$3,$K$2:$Q$2,0))/CX$5</f>
        <v>#N/A</v>
      </c>
      <c r="CY1881" s="80" t="e" cm="1">
        <f t="array" ref="CY1881">INDEX($K:$Q,ROW(),MATCH(CY$3,$K$2:$Q$2,0))/CL$5</f>
        <v>#N/A</v>
      </c>
      <c r="CZ1881" s="80" t="e" cm="1">
        <f t="array" ref="CZ1881">INDEX($K:$Q,ROW(),MATCH(CZ$3,$K$2:$Q$2,0))/CZ$5</f>
        <v>#N/A</v>
      </c>
      <c r="DA1881" s="80" t="e" cm="1">
        <f t="array" ref="DA1881">INDEX($K:$Q,ROW(),MATCH(DA$3,$K$2:$Q$2,0))/DA$5</f>
        <v>#N/A</v>
      </c>
      <c r="DB1881" s="80" t="e" cm="1">
        <f t="array" ref="DB1881">INDEX($K:$Q,ROW(),MATCH(DB$3,$K$2:$Q$2,0))/DB$5</f>
        <v>#N/A</v>
      </c>
      <c r="DC1881" s="80" t="e" cm="1">
        <f t="array" ref="DC1881">INDEX($K:$Q,ROW(),MATCH(DC$3,$K$2:$Q$2,0))/DC$5</f>
        <v>#N/A</v>
      </c>
      <c r="DD1881" s="80" t="e" cm="1">
        <f t="array" ref="DD1881">INDEX($K:$Q,ROW(),MATCH(DD$3,$K$2:$Q$2,0))/DD$5</f>
        <v>#N/A</v>
      </c>
      <c r="DE1881" s="80" t="e" cm="1">
        <f t="array" ref="DE1881">INDEX($K:$Q,ROW(),MATCH(DE$3,$K$2:$Q$2,0))/DE$5</f>
        <v>#N/A</v>
      </c>
      <c r="DF1881" s="80" t="e" cm="1">
        <f t="array" ref="DF1881">INDEX($K:$Q,ROW(),MATCH(DF$3,$K$2:$Q$2,0))/DF$5</f>
        <v>#N/A</v>
      </c>
      <c r="DG1881" s="80" t="e" cm="1">
        <f t="array" ref="DG1881">INDEX($K:$Q,ROW(),MATCH(DG$3,$K$2:$Q$2,0))/DG$5</f>
        <v>#N/A</v>
      </c>
      <c r="DH1881" s="80" t="e" cm="1">
        <f t="array" ref="DH1881">INDEX($K:$Q,ROW(),MATCH(DH$3,$K$2:$Q$2,0))/DH$5</f>
        <v>#N/A</v>
      </c>
      <c r="DI1881" s="80" t="e" cm="1">
        <f t="array" ref="DI1881">INDEX($K:$Q,ROW(),MATCH(DI$3,$K$2:$Q$2,0))/DI$5</f>
        <v>#N/A</v>
      </c>
      <c r="DJ1881" s="80" t="e" cm="1">
        <f t="array" ref="DJ1881">INDEX($K:$Q,ROW(),MATCH(DJ$3,$K$2:$Q$2,0))/DJ$5</f>
        <v>#N/A</v>
      </c>
      <c r="DK1881" s="80" t="e" cm="1">
        <f t="array" ref="DK1881">INDEX($K:$Q,ROW(),MATCH(DK$3,$K$2:$Q$2,0))/DK$5</f>
        <v>#N/A</v>
      </c>
      <c r="DL1881" s="80" t="e" cm="1">
        <f t="array" ref="DL1881">INDEX($K:$Q,ROW(),MATCH(DL$3,$K$2:$Q$2,0))/DL$5</f>
        <v>#N/A</v>
      </c>
    </row>
    <row r="1882" spans="1:116" x14ac:dyDescent="0.4">
      <c r="D1882" t="s">
        <v>425</v>
      </c>
      <c r="E1882" s="8" t="str">
        <f t="shared" si="3100"/>
        <v>1882 FAPPE-F</v>
      </c>
      <c r="G1882" s="125"/>
      <c r="S1882" s="80"/>
      <c r="T1882" s="72"/>
      <c r="U1882" s="72"/>
      <c r="V1882" s="72"/>
      <c r="W1882" s="72"/>
      <c r="X1882" s="72"/>
      <c r="Y1882" s="72"/>
      <c r="Z1882" s="72"/>
      <c r="AA1882" s="72"/>
      <c r="AB1882" s="72"/>
      <c r="AC1882" s="72"/>
      <c r="AD1882" s="72"/>
      <c r="AE1882" s="72"/>
      <c r="AF1882" s="72"/>
      <c r="AG1882" s="72"/>
      <c r="AH1882" s="72"/>
      <c r="AI1882" s="72"/>
      <c r="AJ1882" s="72"/>
      <c r="AK1882" s="72"/>
      <c r="AL1882" s="72"/>
      <c r="AM1882" s="72"/>
      <c r="AN1882" s="72"/>
      <c r="AO1882" s="72"/>
      <c r="AP1882" s="72"/>
      <c r="AQ1882" s="72"/>
      <c r="AR1882" s="72"/>
      <c r="AS1882" s="72"/>
      <c r="AT1882" s="72"/>
      <c r="AU1882" s="72"/>
      <c r="AV1882" s="72"/>
      <c r="AW1882" s="72"/>
      <c r="AX1882" s="72"/>
      <c r="AY1882" s="72"/>
      <c r="AZ1882" s="72"/>
      <c r="BA1882" s="72"/>
      <c r="BB1882" s="72"/>
      <c r="BC1882" s="72"/>
      <c r="BD1882" s="72"/>
      <c r="BE1882" s="72"/>
      <c r="BF1882" s="72"/>
      <c r="BG1882" s="72"/>
      <c r="BH1882" s="72"/>
      <c r="BI1882" s="72"/>
      <c r="BJ1882" s="72"/>
      <c r="BK1882" s="72"/>
      <c r="BL1882" s="72"/>
      <c r="BM1882" s="72"/>
      <c r="BN1882" s="72"/>
      <c r="BO1882" s="72"/>
      <c r="BP1882" s="72"/>
      <c r="BQ1882" s="72"/>
      <c r="BR1882" s="72"/>
      <c r="BS1882" s="72"/>
      <c r="BT1882" s="72"/>
      <c r="BU1882" s="72"/>
      <c r="BV1882" s="72"/>
      <c r="BW1882" s="72"/>
      <c r="BX1882" s="72"/>
      <c r="BY1882" s="72"/>
      <c r="BZ1882" s="72"/>
      <c r="CA1882" s="72"/>
      <c r="CB1882" s="72"/>
      <c r="CC1882" s="72"/>
      <c r="CD1882" s="72"/>
      <c r="CE1882" s="72"/>
      <c r="CF1882" s="72"/>
      <c r="CG1882" s="72"/>
      <c r="CH1882" s="72"/>
      <c r="CI1882" s="72"/>
      <c r="CJ1882" s="72"/>
      <c r="CK1882" s="72"/>
      <c r="CL1882" s="72"/>
      <c r="CO1882" s="72"/>
      <c r="CP1882" s="72"/>
      <c r="CQ1882" s="72"/>
      <c r="CR1882" s="72"/>
      <c r="CS1882" s="72"/>
      <c r="CT1882" s="72"/>
      <c r="CU1882" s="72"/>
      <c r="CV1882" s="72"/>
      <c r="CW1882" s="72"/>
      <c r="CX1882" s="72"/>
      <c r="CY1882" s="72"/>
      <c r="CZ1882" s="72"/>
      <c r="DA1882" s="72"/>
      <c r="DB1882" s="72"/>
      <c r="DC1882" s="72"/>
      <c r="DD1882" s="72"/>
      <c r="DE1882" s="72"/>
      <c r="DF1882" s="72"/>
      <c r="DG1882" s="72"/>
      <c r="DH1882" s="72"/>
      <c r="DI1882" s="72"/>
      <c r="DJ1882" s="72"/>
      <c r="DK1882" s="72"/>
      <c r="DL1882" s="72"/>
    </row>
    <row r="1883" spans="1:116" x14ac:dyDescent="0.4">
      <c r="D1883" t="s">
        <v>425</v>
      </c>
      <c r="E1883" s="8" t="str">
        <f t="shared" si="3100"/>
        <v>1883 FAPPE-F</v>
      </c>
      <c r="G1883" s="95" t="s">
        <v>204</v>
      </c>
      <c r="H1883" s="12"/>
      <c r="S1883" s="72"/>
      <c r="T1883" s="72"/>
      <c r="U1883" s="72"/>
      <c r="V1883" s="72"/>
      <c r="W1883" s="72"/>
      <c r="X1883" s="72"/>
      <c r="Y1883" s="72"/>
      <c r="Z1883" s="72"/>
      <c r="AA1883" s="72"/>
      <c r="AB1883" s="72"/>
      <c r="AC1883" s="72"/>
      <c r="AD1883" s="72"/>
      <c r="AE1883" s="72"/>
      <c r="AF1883" s="72"/>
      <c r="AG1883" s="72"/>
      <c r="AH1883" s="72"/>
      <c r="AI1883" s="72"/>
      <c r="AJ1883" s="72"/>
      <c r="AK1883" s="72"/>
      <c r="AL1883" s="72"/>
      <c r="AM1883" s="72"/>
      <c r="AN1883" s="72"/>
      <c r="AO1883" s="72"/>
      <c r="AP1883" s="72"/>
      <c r="AQ1883" s="72"/>
      <c r="AR1883" s="72"/>
      <c r="AS1883" s="72"/>
      <c r="AT1883" s="72"/>
      <c r="AU1883" s="72"/>
      <c r="AV1883" s="72"/>
      <c r="AW1883" s="72"/>
      <c r="AX1883" s="72"/>
      <c r="AY1883" s="72"/>
      <c r="AZ1883" s="72"/>
      <c r="BA1883" s="72"/>
      <c r="BB1883" s="72"/>
      <c r="BC1883" s="72"/>
      <c r="BD1883" s="72"/>
      <c r="BE1883" s="72"/>
      <c r="BF1883" s="72"/>
      <c r="BG1883" s="72"/>
      <c r="BH1883" s="72"/>
      <c r="BI1883" s="72"/>
      <c r="BJ1883" s="72"/>
      <c r="BK1883" s="72"/>
      <c r="BL1883" s="72"/>
      <c r="BM1883" s="72"/>
      <c r="BN1883" s="72"/>
      <c r="BO1883" s="72"/>
      <c r="BP1883" s="72"/>
      <c r="BQ1883" s="72"/>
      <c r="BR1883" s="72"/>
      <c r="BS1883" s="72"/>
      <c r="BT1883" s="72"/>
      <c r="BU1883" s="72"/>
      <c r="BV1883" s="72"/>
      <c r="BW1883" s="72"/>
      <c r="BX1883" s="72"/>
      <c r="BY1883" s="72"/>
      <c r="BZ1883" s="72"/>
      <c r="CA1883" s="72"/>
      <c r="CB1883" s="72"/>
      <c r="CC1883" s="72"/>
      <c r="CD1883" s="72"/>
      <c r="CE1883" s="72"/>
      <c r="CF1883" s="72"/>
      <c r="CG1883" s="72"/>
      <c r="CH1883" s="72"/>
      <c r="CI1883" s="72"/>
      <c r="CJ1883" s="72"/>
      <c r="CK1883" s="72"/>
      <c r="CL1883" s="72"/>
      <c r="CO1883" s="72"/>
      <c r="CP1883" s="72"/>
      <c r="CQ1883" s="72"/>
      <c r="CR1883" s="72"/>
      <c r="CS1883" s="72"/>
      <c r="CT1883" s="72"/>
      <c r="CU1883" s="72"/>
      <c r="CV1883" s="72"/>
      <c r="CW1883" s="72"/>
      <c r="CX1883" s="72"/>
      <c r="CY1883" s="72"/>
      <c r="CZ1883" s="72"/>
      <c r="DA1883" s="72"/>
      <c r="DB1883" s="72"/>
      <c r="DC1883" s="72"/>
      <c r="DD1883" s="72"/>
      <c r="DE1883" s="72"/>
      <c r="DF1883" s="72"/>
      <c r="DG1883" s="72"/>
      <c r="DH1883" s="72"/>
      <c r="DI1883" s="72"/>
      <c r="DJ1883" s="72"/>
      <c r="DK1883" s="72"/>
      <c r="DL1883" s="72"/>
    </row>
    <row r="1884" spans="1:116" x14ac:dyDescent="0.4">
      <c r="C1884" t="s">
        <v>233</v>
      </c>
      <c r="D1884" t="s">
        <v>425</v>
      </c>
      <c r="E1884" s="8" t="str">
        <f t="shared" si="3100"/>
        <v>1884 FAPPE-F</v>
      </c>
      <c r="G1884" s="158" t="str">
        <f>"Depreciation - "&amp;SUBSTITUTE(G1876,":","")</f>
        <v>Depreciation - Fixed secondary PPE</v>
      </c>
      <c r="J1884" s="80">
        <f>SUMIF($5:$5,I$2,1882:1882)</f>
        <v>0</v>
      </c>
      <c r="K1884" s="24">
        <f ca="1">SUMIF($3:$3,K$2,1884:1884)</f>
        <v>-139.66165856103825</v>
      </c>
      <c r="L1884" s="24">
        <f ca="1">SUMIF($3:$3,L$2,1884:1884)</f>
        <v>-511.64930342364386</v>
      </c>
      <c r="M1884" s="24">
        <f ca="1">SUMIF($3:$3,M$2,1884:1884)</f>
        <v>-1275.6173201828369</v>
      </c>
      <c r="N1884" s="24">
        <f ca="1">SUMIF($3:$3,N$2,1884:1884)</f>
        <v>-2860.9263605892866</v>
      </c>
      <c r="O1884" s="24">
        <f ca="1">SUMIF($3:$3,O$2,1884:1884)</f>
        <v>-6046.4615683227339</v>
      </c>
      <c r="P1884" s="24">
        <f ca="1">SUMIF($3:$3,P$2,1884:1884)</f>
        <v>-12310.543508908444</v>
      </c>
      <c r="R1884" s="24"/>
      <c r="S1884" s="80" cm="1">
        <f t="array" aca="1" ref="S1884" ca="1">(SUM(INDEX(1879:1879,1,MAX(COLUMN($R:$R),COLUMN()-($H1878*12-1))):S1881)/($H1878*12)+IF($R1886=0,0,SUM(INDEX(1884:1884,1,MAX(COLUMN($R:$R),COLUMN()-(($H1878-$H1879)*12))):S1886)/(($H1878)*12)))</f>
        <v>-3.1073446327683616</v>
      </c>
      <c r="T1884" s="80" cm="1">
        <f t="array" aca="1" ref="T1884" ca="1">(SUM(INDEX(1879:1879,1,MAX(COLUMN($R:$R),COLUMN()-($H1878*12-1))):T1881)/($H1878*12)+IF($R1886=0,0,SUM(INDEX(1884:1884,1,MAX(COLUMN($R:$R),COLUMN()-(($H1878-$H1879)*12))):T1886)/(($H1878)*12)))</f>
        <v>-4.5724408694819498</v>
      </c>
      <c r="U1884" s="80" cm="1">
        <f t="array" aca="1" ref="U1884" ca="1">(SUM(INDEX(1879:1879,1,MAX(COLUMN($R:$R),COLUMN()-($H1878*12-1))):U1881)/($H1878*12)+IF($R1886=0,0,SUM(INDEX(1884:1884,1,MAX(COLUMN($R:$R),COLUMN()-(($H1878-$H1879)*12))):U1886)/(($H1878)*12)))</f>
        <v>-6.0623692458008529</v>
      </c>
      <c r="V1884" s="80" cm="1">
        <f t="array" aca="1" ref="V1884" ca="1">(SUM(INDEX(1879:1879,1,MAX(COLUMN($R:$R),COLUMN()-($H1878*12-1))):V1881)/($H1878*12)+IF($R1886=0,0,SUM(INDEX(1884:1884,1,MAX(COLUMN($R:$R),COLUMN()-(($H1878-$H1879)*12))):V1886)/(($H1878)*12)))</f>
        <v>-7.5775506454471948</v>
      </c>
      <c r="W1884" s="80" cm="1">
        <f t="array" aca="1" ref="W1884" ca="1">(SUM(INDEX(1879:1879,1,MAX(COLUMN($R:$R),COLUMN()-($H1878*12-1))):W1881)/($H1878*12)+IF($R1886=0,0,SUM(INDEX(1884:1884,1,MAX(COLUMN($R:$R),COLUMN()-(($H1878-$H1879)*12))):W1886)/(($H1878)*12)))</f>
        <v>-9.1184130857655088</v>
      </c>
      <c r="X1884" s="80" cm="1">
        <f t="array" aca="1" ref="X1884" ca="1">(SUM(INDEX(1879:1879,1,MAX(COLUMN($R:$R),COLUMN()-($H1878*12-1))):X1881)/($H1878*12)+IF($R1886=0,0,SUM(INDEX(1884:1884,1,MAX(COLUMN($R:$R),COLUMN()-(($H1878-$H1879)*12))):X1886)/(($H1878)*12)))</f>
        <v>-10.68539183863159</v>
      </c>
      <c r="Y1884" s="80" cm="1">
        <f t="array" aca="1" ref="Y1884" ca="1">(SUM(INDEX(1879:1879,1,MAX(COLUMN($R:$R),COLUMN()-($H1878*12-1))):Y1881)/($H1878*12)+IF($R1886=0,0,SUM(INDEX(1884:1884,1,MAX(COLUMN($R:$R),COLUMN()-(($H1878-$H1879)*12))):Y1886)/(($H1878)*12)))</f>
        <v>-12.278929553410656</v>
      </c>
      <c r="Z1884" s="80" cm="1">
        <f t="array" aca="1" ref="Z1884" ca="1">(SUM(INDEX(1879:1879,1,MAX(COLUMN($R:$R),COLUMN()-($H1878*12-1))):Z1881)/($H1878*12)+IF($R1886=0,0,SUM(INDEX(1884:1884,1,MAX(COLUMN($R:$R),COLUMN()-(($H1878-$H1879)*12))):Z1886)/(($H1878)*12)))</f>
        <v>-13.899476381999538</v>
      </c>
      <c r="AA1884" s="80" cm="1">
        <f t="array" aca="1" ref="AA1884" ca="1">(SUM(INDEX(1879:1879,1,MAX(COLUMN($R:$R),COLUMN()-($H1878*12-1))):AA1881)/($H1878*12)+IF($R1886=0,0,SUM(INDEX(1884:1884,1,MAX(COLUMN($R:$R),COLUMN()-(($H1878-$H1879)*12))):AA1886)/(($H1878)*12)))</f>
        <v>-15.547490105988231</v>
      </c>
      <c r="AB1884" s="80" cm="1">
        <f t="array" aca="1" ref="AB1884" ca="1">(SUM(INDEX(1879:1879,1,MAX(COLUMN($R:$R),COLUMN()-($H1878*12-1))):AB1881)/($H1878*12)+IF($R1886=0,0,SUM(INDEX(1884:1884,1,MAX(COLUMN($R:$R),COLUMN()-(($H1878-$H1879)*12))):AB1886)/(($H1878)*12)))</f>
        <v>-17.223436265976733</v>
      </c>
      <c r="AC1884" s="80" cm="1">
        <f t="array" aca="1" ref="AC1884" ca="1">(SUM(INDEX(1879:1879,1,MAX(COLUMN($R:$R),COLUMN()-($H1878*12-1))):AC1881)/($H1878*12)+IF($R1886=0,0,SUM(INDEX(1884:1884,1,MAX(COLUMN($R:$R),COLUMN()-(($H1878-$H1879)*12))):AC1886)/(($H1878)*12)))</f>
        <v>-18.927788293083683</v>
      </c>
      <c r="AD1884" s="80" cm="1">
        <f t="array" aca="1" ref="AD1884" ca="1">(SUM(INDEX(1879:1879,1,MAX(COLUMN($R:$R),COLUMN()-($H1878*12-1))):AD1881)/($H1878*12)+IF($R1886=0,0,SUM(INDEX(1884:1884,1,MAX(COLUMN($R:$R),COLUMN()-(($H1878-$H1879)*12))):AD1886)/(($H1878)*12)))</f>
        <v>-20.661027642683973</v>
      </c>
      <c r="AE1884" s="80" cm="1">
        <f t="array" aca="1" ref="AE1884" ca="1">(SUM(INDEX(1879:1879,1,MAX(COLUMN($R:$R),COLUMN()-($H1878*12-1))):AE1881)/($H1878*12)+IF($R1886=0,0,SUM(INDEX(1884:1884,1,MAX(COLUMN($R:$R),COLUMN()-(($H1878-$H1879)*12))):AE1886)/(($H1878)*12)))</f>
        <v>-23.836073308944155</v>
      </c>
      <c r="AF1884" s="80" cm="1">
        <f t="array" aca="1" ref="AF1884" ca="1">(SUM(INDEX(1879:1879,1,MAX(COLUMN($R:$R),COLUMN()-($H1878*12-1))):AF1881)/($H1878*12)+IF($R1886=0,0,SUM(INDEX(1884:1884,1,MAX(COLUMN($R:$R),COLUMN()-(($H1878-$H1879)*12))):AF1886)/(($H1878)*12)))</f>
        <v>-27.064933308530776</v>
      </c>
      <c r="AG1884" s="80" cm="1">
        <f t="array" aca="1" ref="AG1884" ca="1">(SUM(INDEX(1879:1879,1,MAX(COLUMN($R:$R),COLUMN()-($H1878*12-1))):AG1881)/($H1878*12)+IF($R1886=0,0,SUM(INDEX(1884:1884,1,MAX(COLUMN($R:$R),COLUMN()-(($H1878-$H1879)*12))):AG1886)/(($H1878)*12)))</f>
        <v>-30.348519748788362</v>
      </c>
      <c r="AH1884" s="80" cm="1">
        <f t="array" aca="1" ref="AH1884" ca="1">(SUM(INDEX(1879:1879,1,MAX(COLUMN($R:$R),COLUMN()-($H1878*12-1))):AH1881)/($H1878*12)+IF($R1886=0,0,SUM(INDEX(1884:1884,1,MAX(COLUMN($R:$R),COLUMN()-(($H1878-$H1879)*12))):AH1886)/(($H1878)*12)))</f>
        <v>-33.687760196507938</v>
      </c>
      <c r="AI1884" s="80" cm="1">
        <f t="array" aca="1" ref="AI1884" ca="1">(SUM(INDEX(1879:1879,1,MAX(COLUMN($R:$R),COLUMN()-($H1878*12-1))):AI1881)/($H1878*12)+IF($R1886=0,0,SUM(INDEX(1884:1884,1,MAX(COLUMN($R:$R),COLUMN()-(($H1878-$H1879)*12))):AI1886)/(($H1878)*12)))</f>
        <v>-37.083597939951581</v>
      </c>
      <c r="AJ1884" s="80" cm="1">
        <f t="array" aca="1" ref="AJ1884" ca="1">(SUM(INDEX(1879:1879,1,MAX(COLUMN($R:$R),COLUMN()-($H1878*12-1))):AJ1881)/($H1878*12)+IF($R1886=0,0,SUM(INDEX(1884:1884,1,MAX(COLUMN($R:$R),COLUMN()-(($H1878-$H1879)*12))):AJ1886)/(($H1878)*12)))</f>
        <v>-40.536992255317998</v>
      </c>
      <c r="AK1884" s="80" cm="1">
        <f t="array" aca="1" ref="AK1884" ca="1">(SUM(INDEX(1879:1879,1,MAX(COLUMN($R:$R),COLUMN()-($H1878*12-1))):AK1881)/($H1878*12)+IF($R1886=0,0,SUM(INDEX(1884:1884,1,MAX(COLUMN($R:$R),COLUMN()-(($H1878-$H1879)*12))):AK1886)/(($H1878)*12)))</f>
        <v>-44.048918677724508</v>
      </c>
      <c r="AL1884" s="80" cm="1">
        <f t="array" aca="1" ref="AL1884" ca="1">(SUM(INDEX(1879:1879,1,MAX(COLUMN($R:$R),COLUMN()-($H1878*12-1))):AL1881)/($H1878*12)+IF($R1886=0,0,SUM(INDEX(1884:1884,1,MAX(COLUMN($R:$R),COLUMN()-(($H1878-$H1879)*12))):AL1886)/(($H1878)*12)))</f>
        <v>-47.620369276781986</v>
      </c>
      <c r="AM1884" s="80" cm="1">
        <f t="array" aca="1" ref="AM1884" ca="1">(SUM(INDEX(1879:1879,1,MAX(COLUMN($R:$R),COLUMN()-($H1878*12-1))):AM1881)/($H1878*12)+IF($R1886=0,0,SUM(INDEX(1884:1884,1,MAX(COLUMN($R:$R),COLUMN()-(($H1878-$H1879)*12))):AM1886)/(($H1878)*12)))</f>
        <v>-51.252352936840431</v>
      </c>
      <c r="AN1884" s="80" cm="1">
        <f t="array" aca="1" ref="AN1884" ca="1">(SUM(INDEX(1879:1879,1,MAX(COLUMN($R:$R),COLUMN()-($H1878*12-1))):AN1881)/($H1878*12)+IF($R1886=0,0,SUM(INDEX(1884:1884,1,MAX(COLUMN($R:$R),COLUMN()-(($H1878-$H1879)*12))):AN1886)/(($H1878)*12)))</f>
        <v>-54.94589564198462</v>
      </c>
      <c r="AO1884" s="80" cm="1">
        <f t="array" aca="1" ref="AO1884" ca="1">(SUM(INDEX(1879:1879,1,MAX(COLUMN($R:$R),COLUMN()-($H1878*12-1))):AO1881)/($H1878*12)+IF($R1886=0,0,SUM(INDEX(1884:1884,1,MAX(COLUMN($R:$R),COLUMN()-(($H1878-$H1879)*12))):AO1886)/(($H1878)*12)))</f>
        <v>-58.702040765860062</v>
      </c>
      <c r="AP1884" s="80" cm="1">
        <f t="array" aca="1" ref="AP1884" ca="1">(SUM(INDEX(1879:1879,1,MAX(COLUMN($R:$R),COLUMN()-($H1878*12-1))):AP1881)/($H1878*12)+IF($R1886=0,0,SUM(INDEX(1884:1884,1,MAX(COLUMN($R:$R),COLUMN()-(($H1878-$H1879)*12))):AP1886)/(($H1878)*12)))</f>
        <v>-62.521849366411359</v>
      </c>
      <c r="AQ1884" s="80" cm="1">
        <f t="array" aca="1" ref="AQ1884" ca="1">(SUM(INDEX(1879:1879,1,MAX(COLUMN($R:$R),COLUMN()-($H1878*12-1))):AQ1881)/($H1878*12)+IF($R1886=0,0,SUM(INDEX(1884:1884,1,MAX(COLUMN($R:$R),COLUMN()-(($H1878-$H1879)*12))):AQ1886)/(($H1878)*12)))</f>
        <v>-67.536343988440933</v>
      </c>
      <c r="AR1884" s="80" cm="1">
        <f t="array" aca="1" ref="AR1884" ca="1">(SUM(INDEX(1879:1879,1,MAX(COLUMN($R:$R),COLUMN()-($H1878*12-1))):AR1881)/($H1878*12)+IF($R1886=0,0,SUM(INDEX(1884:1884,1,MAX(COLUMN($R:$R),COLUMN()-(($H1878-$H1879)*12))):AR1886)/(($H1878)*12)))</f>
        <v>-74.278078440796975</v>
      </c>
      <c r="AS1884" s="80" cm="1">
        <f t="array" aca="1" ref="AS1884" ca="1">(SUM(INDEX(1879:1879,1,MAX(COLUMN($R:$R),COLUMN()-($H1878*12-1))):AS1881)/($H1878*12)+IF($R1886=0,0,SUM(INDEX(1884:1884,1,MAX(COLUMN($R:$R),COLUMN()-(($H1878-$H1879)*12))):AS1886)/(($H1878)*12)))</f>
        <v>-81.109247439180848</v>
      </c>
      <c r="AT1884" s="80" cm="1">
        <f t="array" aca="1" ref="AT1884" ca="1">(SUM(INDEX(1879:1879,1,MAX(COLUMN($R:$R),COLUMN()-($H1878*12-1))):AT1881)/($H1878*12)+IF($R1886=0,0,SUM(INDEX(1884:1884,1,MAX(COLUMN($R:$R),COLUMN()-(($H1878-$H1879)*12))):AT1886)/(($H1878)*12)))</f>
        <v>-88.030945939633611</v>
      </c>
      <c r="AU1884" s="80" cm="1">
        <f t="array" aca="1" ref="AU1884" ca="1">(SUM(INDEX(1879:1879,1,MAX(COLUMN($R:$R),COLUMN()-($H1878*12-1))):AU1881)/($H1878*12)+IF($R1886=0,0,SUM(INDEX(1884:1884,1,MAX(COLUMN($R:$R),COLUMN()-(($H1878-$H1879)*12))):AU1886)/(($H1878)*12)))</f>
        <v>-95.044280323150886</v>
      </c>
      <c r="AV1884" s="80" cm="1">
        <f t="array" aca="1" ref="AV1884" ca="1">(SUM(INDEX(1879:1879,1,MAX(COLUMN($R:$R),COLUMN()-($H1878*12-1))):AV1881)/($H1878*12)+IF($R1886=0,0,SUM(INDEX(1884:1884,1,MAX(COLUMN($R:$R),COLUMN()-(($H1878-$H1879)*12))):AV1886)/(($H1878)*12)))</f>
        <v>-102.1503684684173</v>
      </c>
      <c r="AW1884" s="80" cm="1">
        <f t="array" aca="1" ref="AW1884" ca="1">(SUM(INDEX(1879:1879,1,MAX(COLUMN($R:$R),COLUMN()-($H1878*12-1))):AW1881)/($H1878*12)+IF($R1886=0,0,SUM(INDEX(1884:1884,1,MAX(COLUMN($R:$R),COLUMN()-(($H1878-$H1879)*12))):AW1886)/(($H1878)*12)))</f>
        <v>-109.3503398237244</v>
      </c>
      <c r="AX1884" s="80" cm="1">
        <f t="array" aca="1" ref="AX1884" ca="1">(SUM(INDEX(1879:1879,1,MAX(COLUMN($R:$R),COLUMN()-($H1878*12-1))):AX1881)/($H1878*12)+IF($R1886=0,0,SUM(INDEX(1884:1884,1,MAX(COLUMN($R:$R),COLUMN()-(($H1878-$H1879)*12))):AX1886)/(($H1878)*12)))</f>
        <v>-116.6453354780235</v>
      </c>
      <c r="AY1884" s="80" cm="1">
        <f t="array" aca="1" ref="AY1884" ca="1">(SUM(INDEX(1879:1879,1,MAX(COLUMN($R:$R),COLUMN()-($H1878*12-1))):AY1881)/($H1878*12)+IF($R1886=0,0,SUM(INDEX(1884:1884,1,MAX(COLUMN($R:$R),COLUMN()-(($H1878-$H1879)*12))):AY1886)/(($H1878)*12)))</f>
        <v>-124.03650823106345</v>
      </c>
      <c r="AZ1884" s="80" cm="1">
        <f t="array" aca="1" ref="AZ1884" ca="1">(SUM(INDEX(1879:1879,1,MAX(COLUMN($R:$R),COLUMN()-($H1878*12-1))):AZ1881)/($H1878*12)+IF($R1886=0,0,SUM(INDEX(1884:1884,1,MAX(COLUMN($R:$R),COLUMN()-(($H1878-$H1879)*12))):AZ1886)/(($H1878)*12)))</f>
        <v>-131.5250226625619</v>
      </c>
      <c r="BA1884" s="80" cm="1">
        <f t="array" aca="1" ref="BA1884" ca="1">(SUM(INDEX(1879:1879,1,MAX(COLUMN($R:$R),COLUMN()-($H1878*12-1))):BA1881)/($H1878*12)+IF($R1886=0,0,SUM(INDEX(1884:1884,1,MAX(COLUMN($R:$R),COLUMN()-(($H1878-$H1879)*12))):BA1886)/(($H1878)*12)))</f>
        <v>-139.1120552003571</v>
      </c>
      <c r="BB1884" s="80" cm="1">
        <f t="array" aca="1" ref="BB1884" ca="1">(SUM(INDEX(1879:1879,1,MAX(COLUMN($R:$R),COLUMN()-($H1878*12-1))):BB1881)/($H1878*12)+IF($R1886=0,0,SUM(INDEX(1884:1884,1,MAX(COLUMN($R:$R),COLUMN()-(($H1878-$H1879)*12))):BB1886)/(($H1878)*12)))</f>
        <v>-146.79879418748604</v>
      </c>
      <c r="BC1884" s="80" cm="1">
        <f t="array" aca="1" ref="BC1884" ca="1">(SUM(INDEX(1879:1879,1,MAX(COLUMN($R:$R),COLUMN()-($H1878*12-1))):BC1881)/($H1878*12)+IF($R1886=0,0,SUM(INDEX(1884:1884,1,MAX(COLUMN($R:$R),COLUMN()-(($H1878-$H1879)*12))):BC1886)/(($H1878)*12)))</f>
        <v>-160.2361574622567</v>
      </c>
      <c r="BD1884" s="80" cm="1">
        <f t="array" aca="1" ref="BD1884" ca="1">(SUM(INDEX(1879:1879,1,MAX(COLUMN($R:$R),COLUMN()-($H1878*12-1))):BD1881)/($H1878*12)+IF($R1886=0,0,SUM(INDEX(1884:1884,1,MAX(COLUMN($R:$R),COLUMN()-(($H1878-$H1879)*12))):BD1886)/(($H1878)*12)))</f>
        <v>-173.84745832361227</v>
      </c>
      <c r="BE1884" s="80" cm="1">
        <f t="array" aca="1" ref="BE1884" ca="1">(SUM(INDEX(1879:1879,1,MAX(COLUMN($R:$R),COLUMN()-($H1878*12-1))):BE1881)/($H1878*12)+IF($R1886=0,0,SUM(INDEX(1884:1884,1,MAX(COLUMN($R:$R),COLUMN()-(($H1878-$H1879)*12))):BE1886)/(($H1878)*12)))</f>
        <v>-187.63473275889612</v>
      </c>
      <c r="BF1884" s="80" cm="1">
        <f t="array" aca="1" ref="BF1884" ca="1">(SUM(INDEX(1879:1879,1,MAX(COLUMN($R:$R),COLUMN()-($H1878*12-1))):BF1881)/($H1878*12)+IF($R1886=0,0,SUM(INDEX(1884:1884,1,MAX(COLUMN($R:$R),COLUMN()-(($H1878-$H1879)*12))):BF1886)/(($H1878)*12)))</f>
        <v>-201.60003580426516</v>
      </c>
      <c r="BG1884" s="80" cm="1">
        <f t="array" aca="1" ref="BG1884" ca="1">(SUM(INDEX(1879:1879,1,MAX(COLUMN($R:$R),COLUMN()-($H1878*12-1))):BG1881)/($H1878*12)+IF($R1886=0,0,SUM(INDEX(1884:1884,1,MAX(COLUMN($R:$R),COLUMN()-(($H1878-$H1879)*12))):BG1886)/(($H1878)*12)))</f>
        <v>-215.74544160552659</v>
      </c>
      <c r="BH1884" s="80" cm="1">
        <f t="array" aca="1" ref="BH1884" ca="1">(SUM(INDEX(1879:1879,1,MAX(COLUMN($R:$R),COLUMN()-($H1878*12-1))):BH1881)/($H1878*12)+IF($R1886=0,0,SUM(INDEX(1884:1884,1,MAX(COLUMN($R:$R),COLUMN()-(($H1878-$H1879)*12))):BH1886)/(($H1878)*12)))</f>
        <v>-230.07304347556456</v>
      </c>
      <c r="BI1884" s="80" cm="1">
        <f t="array" aca="1" ref="BI1884" ca="1">(SUM(INDEX(1879:1879,1,MAX(COLUMN($R:$R),COLUMN()-($H1878*12-1))):BI1881)/($H1878*12)+IF($R1886=0,0,SUM(INDEX(1884:1884,1,MAX(COLUMN($R:$R),COLUMN()-(($H1878-$H1879)*12))):BI1886)/(($H1878)*12)))</f>
        <v>-244.5849539482241</v>
      </c>
      <c r="BJ1884" s="80" cm="1">
        <f t="array" aca="1" ref="BJ1884" ca="1">(SUM(INDEX(1879:1879,1,MAX(COLUMN($R:$R),COLUMN()-($H1878*12-1))):BJ1881)/($H1878*12)+IF($R1886=0,0,SUM(INDEX(1884:1884,1,MAX(COLUMN($R:$R),COLUMN()-(($H1878-$H1879)*12))):BJ1886)/(($H1878)*12)))</f>
        <v>-259.28330482851504</v>
      </c>
      <c r="BK1884" s="80" cm="1">
        <f t="array" aca="1" ref="BK1884" ca="1">(SUM(INDEX(1879:1879,1,MAX(COLUMN($R:$R),COLUMN()-($H1878*12-1))):BK1881)/($H1878*12)+IF($R1886=0,0,SUM(INDEX(1884:1884,1,MAX(COLUMN($R:$R),COLUMN()-(($H1878-$H1879)*12))):BK1886)/(($H1878)*12)))</f>
        <v>-274.17024723899641</v>
      </c>
      <c r="BL1884" s="80" cm="1">
        <f t="array" aca="1" ref="BL1884" ca="1">(SUM(INDEX(1879:1879,1,MAX(COLUMN($R:$R),COLUMN()-($H1878*12-1))):BL1881)/($H1878*12)+IF($R1886=0,0,SUM(INDEX(1884:1884,1,MAX(COLUMN($R:$R),COLUMN()-(($H1878-$H1879)*12))):BL1886)/(($H1878)*12)))</f>
        <v>-289.24795166219678</v>
      </c>
      <c r="BM1884" s="80" cm="1">
        <f t="array" aca="1" ref="BM1884" ca="1">(SUM(INDEX(1879:1879,1,MAX(COLUMN($R:$R),COLUMN()-($H1878*12-1))):BM1881)/($H1878*12)+IF($R1886=0,0,SUM(INDEX(1884:1884,1,MAX(COLUMN($R:$R),COLUMN()-(($H1878-$H1879)*12))):BM1886)/(($H1878)*12)))</f>
        <v>-304.51860797892351</v>
      </c>
      <c r="BN1884" s="80" cm="1">
        <f t="array" aca="1" ref="BN1884" ca="1">(SUM(INDEX(1879:1879,1,MAX(COLUMN($R:$R),COLUMN()-($H1878*12-1))):BN1881)/($H1878*12)+IF($R1886=0,0,SUM(INDEX(1884:1884,1,MAX(COLUMN($R:$R),COLUMN()-(($H1878-$H1879)*12))):BN1886)/(($H1878)*12)))</f>
        <v>-319.9844255023088</v>
      </c>
      <c r="BO1884" s="80" cm="1">
        <f t="array" aca="1" ref="BO1884" ca="1">(SUM(INDEX(1879:1879,1,MAX(COLUMN($R:$R),COLUMN()-($H1878*12-1))):BO1881)/($H1878*12)+IF($R1886=0,0,SUM(INDEX(1884:1884,1,MAX(COLUMN($R:$R),COLUMN()-(($H1878-$H1879)*12))):BO1886)/(($H1878)*12)))</f>
        <v>-346.94706803568556</v>
      </c>
      <c r="BP1884" s="80" cm="1">
        <f t="array" aca="1" ref="BP1884" ca="1">(SUM(INDEX(1879:1879,1,MAX(COLUMN($R:$R),COLUMN()-($H1878*12-1))):BP1881)/($H1878*12)+IF($R1886=0,0,SUM(INDEX(1884:1884,1,MAX(COLUMN($R:$R),COLUMN()-(($H1878-$H1879)*12))):BP1886)/(($H1878)*12)))</f>
        <v>-374.28171307603429</v>
      </c>
      <c r="BQ1884" s="80" cm="1">
        <f t="array" aca="1" ref="BQ1884" ca="1">(SUM(INDEX(1879:1879,1,MAX(COLUMN($R:$R),COLUMN()-($H1878*12-1))):BQ1881)/($H1878*12)+IF($R1886=0,0,SUM(INDEX(1884:1884,1,MAX(COLUMN($R:$R),COLUMN()-(($H1878-$H1879)*12))):BQ1886)/(($H1878)*12)))</f>
        <v>-401.96539049923035</v>
      </c>
      <c r="BR1884" s="80" cm="1">
        <f t="array" aca="1" ref="BR1884" ca="1">(SUM(INDEX(1879:1879,1,MAX(COLUMN($R:$R),COLUMN()-($H1878*12-1))):BR1881)/($H1878*12)+IF($R1886=0,0,SUM(INDEX(1884:1884,1,MAX(COLUMN($R:$R),COLUMN()-(($H1878-$H1879)*12))):BR1886)/(($H1878)*12)))</f>
        <v>-430.00250026860977</v>
      </c>
      <c r="BS1884" s="80" cm="1">
        <f t="array" aca="1" ref="BS1884" ca="1">(SUM(INDEX(1879:1879,1,MAX(COLUMN($R:$R),COLUMN()-($H1878*12-1))):BS1881)/($H1878*12)+IF($R1886=0,0,SUM(INDEX(1884:1884,1,MAX(COLUMN($R:$R),COLUMN()-(($H1878-$H1879)*12))):BS1886)/(($H1878)*12)))</f>
        <v>-458.39749836458111</v>
      </c>
      <c r="BT1884" s="80" cm="1">
        <f t="array" aca="1" ref="BT1884" ca="1">(SUM(INDEX(1879:1879,1,MAX(COLUMN($R:$R),COLUMN()-($H1878*12-1))):BT1881)/($H1878*12)+IF($R1886=0,0,SUM(INDEX(1884:1884,1,MAX(COLUMN($R:$R),COLUMN()-(($H1878-$H1879)*12))):BT1886)/(($H1878)*12)))</f>
        <v>-487.15489754042449</v>
      </c>
      <c r="BU1884" s="80" cm="1">
        <f t="array" aca="1" ref="BU1884" ca="1">(SUM(INDEX(1879:1879,1,MAX(COLUMN($R:$R),COLUMN()-($H1878*12-1))):BU1881)/($H1878*12)+IF($R1886=0,0,SUM(INDEX(1884:1884,1,MAX(COLUMN($R:$R),COLUMN()-(($H1878-$H1879)*12))):BU1886)/(($H1878)*12)))</f>
        <v>-516.27926808966754</v>
      </c>
      <c r="BV1884" s="80" cm="1">
        <f t="array" aca="1" ref="BV1884" ca="1">(SUM(INDEX(1879:1879,1,MAX(COLUMN($R:$R),COLUMN()-($H1878*12-1))):BV1881)/($H1878*12)+IF($R1886=0,0,SUM(INDEX(1884:1884,1,MAX(COLUMN($R:$R),COLUMN()-(($H1878-$H1879)*12))):BV1886)/(($H1878)*12)))</f>
        <v>-545.77523862524845</v>
      </c>
      <c r="BW1884" s="80" cm="1">
        <f t="array" aca="1" ref="BW1884" ca="1">(SUM(INDEX(1879:1879,1,MAX(COLUMN($R:$R),COLUMN()-($H1878*12-1))):BW1881)/($H1878*12)+IF($R1886=0,0,SUM(INDEX(1884:1884,1,MAX(COLUMN($R:$R),COLUMN()-(($H1878-$H1879)*12))):BW1886)/(($H1878)*12)))</f>
        <v>-575.64749687068172</v>
      </c>
      <c r="BX1884" s="80" cm="1">
        <f t="array" aca="1" ref="BX1884" ca="1">(SUM(INDEX(1879:1879,1,MAX(COLUMN($R:$R),COLUMN()-($H1878*12-1))):BX1881)/($H1878*12)+IF($R1886=0,0,SUM(INDEX(1884:1884,1,MAX(COLUMN($R:$R),COLUMN()-(($H1878-$H1879)*12))):BX1886)/(($H1878)*12)))</f>
        <v>-605.90079046344351</v>
      </c>
      <c r="BY1884" s="80" cm="1">
        <f t="array" aca="1" ref="BY1884" ca="1">(SUM(INDEX(1879:1879,1,MAX(COLUMN($R:$R),COLUMN()-($H1878*12-1))):BY1881)/($H1878*12)+IF($R1886=0,0,SUM(INDEX(1884:1884,1,MAX(COLUMN($R:$R),COLUMN()-(($H1878-$H1879)*12))):BY1886)/(($H1878)*12)))</f>
        <v>-636.53992777080316</v>
      </c>
      <c r="BZ1884" s="80" cm="1">
        <f t="array" aca="1" ref="BZ1884" ca="1">(SUM(INDEX(1879:1879,1,MAX(COLUMN($R:$R),COLUMN()-($H1878*12-1))):BZ1881)/($H1878*12)+IF($R1886=0,0,SUM(INDEX(1884:1884,1,MAX(COLUMN($R:$R),COLUMN()-(($H1878-$H1879)*12))):BZ1886)/(($H1878)*12)))</f>
        <v>-667.56977871832476</v>
      </c>
      <c r="CA1884" s="80" cm="1">
        <f t="array" aca="1" ref="CA1884" ca="1">(SUM(INDEX(1879:1879,1,MAX(COLUMN($R:$R),COLUMN()-($H1878*12-1))):CA1881)/($H1878*12)+IF($R1886=0,0,SUM(INDEX(1884:1884,1,MAX(COLUMN($R:$R),COLUMN()-(($H1878-$H1879)*12))):CA1886)/(($H1878)*12)))</f>
        <v>-720.18171630924303</v>
      </c>
      <c r="CB1884" s="80" cm="1">
        <f t="array" aca="1" ref="CB1884" ca="1">(SUM(INDEX(1879:1879,1,MAX(COLUMN($R:$R),COLUMN()-($H1878*12-1))):CB1881)/($H1878*12)+IF($R1886=0,0,SUM(INDEX(1884:1884,1,MAX(COLUMN($R:$R),COLUMN()-(($H1878-$H1879)*12))):CB1886)/(($H1878)*12)))</f>
        <v>-773.45762973602791</v>
      </c>
      <c r="CC1884" s="80" cm="1">
        <f t="array" aca="1" ref="CC1884" ca="1">(SUM(INDEX(1879:1879,1,MAX(COLUMN($R:$R),COLUMN()-($H1878*12-1))):CC1881)/($H1878*12)+IF($R1886=0,0,SUM(INDEX(1884:1884,1,MAX(COLUMN($R:$R),COLUMN()-(($H1878-$H1879)*12))):CC1886)/(($H1878)*12)))</f>
        <v>-827.40582473171867</v>
      </c>
      <c r="CD1884" s="80" cm="1">
        <f t="array" aca="1" ref="CD1884" ca="1">(SUM(INDEX(1879:1879,1,MAX(COLUMN($R:$R),COLUMN()-($H1878*12-1))):CD1881)/($H1878*12)+IF($R1886=0,0,SUM(INDEX(1884:1884,1,MAX(COLUMN($R:$R),COLUMN()-(($H1878-$H1879)*12))):CD1886)/(($H1878)*12)))</f>
        <v>-882.03471329622971</v>
      </c>
      <c r="CE1884" s="80" cm="1">
        <f t="array" aca="1" ref="CE1884" ca="1">(SUM(INDEX(1879:1879,1,MAX(COLUMN($R:$R),COLUMN()-($H1878*12-1))):CE1881)/($H1878*12)+IF($R1886=0,0,SUM(INDEX(1884:1884,1,MAX(COLUMN($R:$R),COLUMN()-(($H1878-$H1879)*12))):CE1886)/(($H1878)*12)))</f>
        <v>-937.35281517462454</v>
      </c>
      <c r="CF1884" s="80" cm="1">
        <f t="array" aca="1" ref="CF1884" ca="1">(SUM(INDEX(1879:1879,1,MAX(COLUMN($R:$R),COLUMN()-($H1878*12-1))):CF1881)/($H1878*12)+IF($R1886=0,0,SUM(INDEX(1884:1884,1,MAX(COLUMN($R:$R),COLUMN()-(($H1878-$H1879)*12))):CF1886)/(($H1878)*12)))</f>
        <v>-993.36875935941157</v>
      </c>
      <c r="CG1884" s="80" cm="1">
        <f t="array" aca="1" ref="CG1884" ca="1">(SUM(INDEX(1879:1879,1,MAX(COLUMN($R:$R),COLUMN()-($H1878*12-1))):CG1881)/($H1878*12)+IF($R1886=0,0,SUM(INDEX(1884:1884,1,MAX(COLUMN($R:$R),COLUMN()-(($H1878-$H1879)*12))):CG1886)/(($H1878)*12)))</f>
        <v>-1050.0912856173297</v>
      </c>
      <c r="CH1884" s="80" cm="1">
        <f t="array" aca="1" ref="CH1884" ca="1">(SUM(INDEX(1879:1879,1,MAX(COLUMN($R:$R),COLUMN()-($H1878*12-1))):CH1881)/($H1878*12)+IF($R1886=0,0,SUM(INDEX(1884:1884,1,MAX(COLUMN($R:$R),COLUMN()-(($H1878-$H1879)*12))):CH1886)/(($H1878)*12)))</f>
        <v>-1107.5292460410999</v>
      </c>
      <c r="CI1884" s="80" cm="1">
        <f t="array" aca="1" ref="CI1884" ca="1">(SUM(INDEX(1879:1879,1,MAX(COLUMN($R:$R),COLUMN()-($H1878*12-1))):CI1881)/($H1878*12)+IF($R1886=0,0,SUM(INDEX(1884:1884,1,MAX(COLUMN($R:$R),COLUMN()-(($H1878-$H1879)*12))):CI1886)/(($H1878)*12)))</f>
        <v>-1165.691606626624</v>
      </c>
      <c r="CJ1884" s="80" cm="1">
        <f t="array" aca="1" ref="CJ1884" ca="1">(SUM(INDEX(1879:1879,1,MAX(COLUMN($R:$R),COLUMN()-($H1878*12-1))):CJ1881)/($H1878*12)+IF($R1886=0,0,SUM(INDEX(1884:1884,1,MAX(COLUMN($R:$R),COLUMN()-(($H1878-$H1879)*12))):CJ1886)/(($H1878)*12)))</f>
        <v>-1224.5874488761315</v>
      </c>
      <c r="CK1884" s="80" cm="1">
        <f t="array" aca="1" ref="CK1884" ca="1">(SUM(INDEX(1879:1879,1,MAX(COLUMN($R:$R),COLUMN()-($H1878*12-1))):CK1881)/($H1878*12)+IF($R1886=0,0,SUM(INDEX(1884:1884,1,MAX(COLUMN($R:$R),COLUMN()-(($H1878-$H1879)*12))):CK1886)/(($H1878)*12)))</f>
        <v>-1284.2259714277802</v>
      </c>
      <c r="CL1884" s="80" cm="1">
        <f t="array" aca="1" ref="CL1884" ca="1">(SUM(INDEX(1879:1879,1,MAX(COLUMN($R:$R),COLUMN()-($H1878*12-1))):CL1881)/($H1878*12)+IF($R1886=0,0,SUM(INDEX(1884:1884,1,MAX(COLUMN($R:$R),COLUMN()-(($H1878-$H1879)*12))):CL1886)/(($H1878)*12)))</f>
        <v>-1344.6164917122239</v>
      </c>
      <c r="CN1884" s="80">
        <f>SUMIF($5:$5,CN$2,1882:1882)</f>
        <v>0</v>
      </c>
      <c r="CO1884" s="80" t="e" cm="1">
        <f t="array" aca="1" ref="CO1884" ca="1">(SUM(INDEX(1879:1879,1,MAX(COLUMN($CN:$CN),COLUMN()-($H1878*4-1))):CO1881)/($H1878*4)-IF($CN1886=0,0,SUM(INDEX(1884:1884,1,MAX(COLUMN($CN:$CN),COLUMN()-(($H1878-$H1879)*4))):CO1886)/(($H1878)*4)))</f>
        <v>#N/A</v>
      </c>
      <c r="CP1884" s="80" t="e" cm="1">
        <f t="array" aca="1" ref="CP1884" ca="1">(SUM(INDEX(1879:1879,1,MAX(COLUMN($CN:$CN),COLUMN()-($H1878*4-1))):CP1881)/($H1878*4)-IF($CN1886=0,0,SUM(INDEX(1884:1884,1,MAX(COLUMN($CN:$CN),COLUMN()-(($H1878-$H1879)*4))):CP1886)/(($H1878)*4)))</f>
        <v>#N/A</v>
      </c>
      <c r="CQ1884" s="80" t="e" cm="1">
        <f t="array" aca="1" ref="CQ1884" ca="1">(SUM(INDEX(1879:1879,1,MAX(COLUMN($CN:$CN),COLUMN()-($H1878*4-1))):CQ1881)/($H1878*4)-IF($CN1886=0,0,SUM(INDEX(1884:1884,1,MAX(COLUMN($CN:$CN),COLUMN()-(($H1878-$H1879)*4))):CQ1886)/(($H1878)*4)))</f>
        <v>#N/A</v>
      </c>
      <c r="CR1884" s="80" t="e" cm="1">
        <f t="array" aca="1" ref="CR1884" ca="1">(SUM(INDEX(1879:1879,1,MAX(COLUMN($CN:$CN),COLUMN()-($H1878*4-1))):CR1881)/($H1878*4)-IF($CN1886=0,0,SUM(INDEX(1884:1884,1,MAX(COLUMN($CN:$CN),COLUMN()-(($H1878-$H1879)*4))):CR1886)/(($H1878)*4)))</f>
        <v>#N/A</v>
      </c>
      <c r="CS1884" s="80" t="e" cm="1">
        <f t="array" aca="1" ref="CS1884" ca="1">(SUM(INDEX(1879:1879,1,MAX(COLUMN($CN:$CN),COLUMN()-($H1878*4-1))):CS1881)/($H1878*4)-IF($CN1886=0,0,SUM(INDEX(1884:1884,1,MAX(COLUMN($CN:$CN),COLUMN()-(($H1878-$H1879)*4))):CS1886)/(($H1878)*4)))</f>
        <v>#N/A</v>
      </c>
      <c r="CT1884" s="80" t="e" cm="1">
        <f t="array" aca="1" ref="CT1884" ca="1">(SUM(INDEX(1879:1879,1,MAX(COLUMN($CN:$CN),COLUMN()-($H1878*4-1))):CT1881)/($H1878*4)-IF($CN1886=0,0,SUM(INDEX(1884:1884,1,MAX(COLUMN($CN:$CN),COLUMN()-(($H1878-$H1879)*4))):CT1886)/(($H1878)*4)))</f>
        <v>#N/A</v>
      </c>
      <c r="CU1884" s="80" t="e" cm="1">
        <f t="array" aca="1" ref="CU1884" ca="1">(SUM(INDEX(1879:1879,1,MAX(COLUMN($CN:$CN),COLUMN()-($H1878*4-1))):CU1881)/($H1878*4)-IF($CN1886=0,0,SUM(INDEX(1884:1884,1,MAX(COLUMN($CN:$CN),COLUMN()-(($H1878-$H1879)*4))):CU1886)/(($H1878)*4)))</f>
        <v>#N/A</v>
      </c>
      <c r="CV1884" s="80" t="e" cm="1">
        <f t="array" aca="1" ref="CV1884" ca="1">(SUM(INDEX(1879:1879,1,MAX(COLUMN($CN:$CN),COLUMN()-($H1878*4-1))):CV1881)/($H1878*4)-IF($CN1886=0,0,SUM(INDEX(1884:1884,1,MAX(COLUMN($CN:$CN),COLUMN()-(($H1878-$H1879)*4))):CV1886)/(($H1878)*4)))</f>
        <v>#N/A</v>
      </c>
      <c r="CW1884" s="80" t="e" cm="1">
        <f t="array" aca="1" ref="CW1884" ca="1">(SUM(INDEX(1879:1879,1,MAX(COLUMN($CN:$CN),COLUMN()-($H1878*4-1))):CW1881)/($H1878*4)-IF($CN1886=0,0,SUM(INDEX(1884:1884,1,MAX(COLUMN($CN:$CN),COLUMN()-(($H1878-$H1879)*4))):CW1886)/(($H1878)*4)))</f>
        <v>#N/A</v>
      </c>
      <c r="CX1884" s="80" t="e" cm="1">
        <f t="array" aca="1" ref="CX1884" ca="1">(SUM(INDEX(1879:1879,1,MAX(COLUMN($CN:$CN),COLUMN()-($H1878*4-1))):CX1881)/($H1878*4)-IF($CN1886=0,0,SUM(INDEX(1884:1884,1,MAX(COLUMN($CN:$CN),COLUMN()-(($H1878-$H1879)*4))):CX1886)/(($H1878)*4)))</f>
        <v>#N/A</v>
      </c>
      <c r="CY1884" s="80" t="e" cm="1">
        <f t="array" aca="1" ref="CY1884" ca="1">(SUM(INDEX(1879:1879,1,MAX(COLUMN($CN:$CN),COLUMN()-($H1878*4-1))):CY1881)/($H1878*4)-IF($CN1886=0,0,SUM(INDEX(1884:1884,1,MAX(COLUMN($CN:$CN),COLUMN()-(($H1878-$H1879)*4))):CY1886)/(($H1878)*4)))</f>
        <v>#N/A</v>
      </c>
      <c r="CZ1884" s="80" t="e" cm="1">
        <f t="array" aca="1" ref="CZ1884" ca="1">(SUM(INDEX(1879:1879,1,MAX(COLUMN($CN:$CN),COLUMN()-($H1878*4-1))):CZ1881)/($H1878*4)-IF($CN1886=0,0,SUM(INDEX(1884:1884,1,MAX(COLUMN($CN:$CN),COLUMN()-(($H1878-$H1879)*4))):CZ1886)/(($H1878)*4)))</f>
        <v>#N/A</v>
      </c>
      <c r="DA1884" s="80" t="e" cm="1">
        <f t="array" aca="1" ref="DA1884" ca="1">(SUM(INDEX(1879:1879,1,MAX(COLUMN($CN:$CN),COLUMN()-($H1878*4-1))):DA1881)/($H1878*4)-IF($CN1886=0,0,SUM(INDEX(1884:1884,1,MAX(COLUMN($CN:$CN),COLUMN()-(($H1878-$H1879)*4))):DA1886)/(($H1878)*4)))</f>
        <v>#N/A</v>
      </c>
      <c r="DB1884" s="80" t="e" cm="1">
        <f t="array" aca="1" ref="DB1884" ca="1">(SUM(INDEX(1879:1879,1,MAX(COLUMN($CN:$CN),COLUMN()-($H1878*4-1))):DB1881)/($H1878*4)-IF($CN1886=0,0,SUM(INDEX(1884:1884,1,MAX(COLUMN($CN:$CN),COLUMN()-(($H1878-$H1879)*4))):DB1886)/(($H1878)*4)))</f>
        <v>#N/A</v>
      </c>
      <c r="DC1884" s="80" t="e" cm="1">
        <f t="array" aca="1" ref="DC1884" ca="1">(SUM(INDEX(1879:1879,1,MAX(COLUMN($CN:$CN),COLUMN()-($H1878*4-1))):DC1881)/($H1878*4)-IF($CN1886=0,0,SUM(INDEX(1884:1884,1,MAX(COLUMN($CN:$CN),COLUMN()-(($H1878-$H1879)*4))):DC1886)/(($H1878)*4)))</f>
        <v>#N/A</v>
      </c>
      <c r="DD1884" s="80" t="e" cm="1">
        <f t="array" aca="1" ref="DD1884" ca="1">(SUM(INDEX(1879:1879,1,MAX(COLUMN($CN:$CN),COLUMN()-($H1878*4-1))):DD1881)/($H1878*4)-IF($CN1886=0,0,SUM(INDEX(1884:1884,1,MAX(COLUMN($CN:$CN),COLUMN()-(($H1878-$H1879)*4))):DD1886)/(($H1878)*4)))</f>
        <v>#N/A</v>
      </c>
      <c r="DE1884" s="80" t="e" cm="1">
        <f t="array" aca="1" ref="DE1884" ca="1">(SUM(INDEX(1879:1879,1,MAX(COLUMN($CN:$CN),COLUMN()-($H1878*4-1))):DE1881)/($H1878*4)-IF($CN1886=0,0,SUM(INDEX(1884:1884,1,MAX(COLUMN($CN:$CN),COLUMN()-(($H1878-$H1879)*4))):DE1886)/(($H1878)*4)))</f>
        <v>#N/A</v>
      </c>
      <c r="DF1884" s="80" t="e" cm="1">
        <f t="array" aca="1" ref="DF1884" ca="1">(SUM(INDEX(1879:1879,1,MAX(COLUMN($CN:$CN),COLUMN()-($H1878*4-1))):DF1881)/($H1878*4)-IF($CN1886=0,0,SUM(INDEX(1884:1884,1,MAX(COLUMN($CN:$CN),COLUMN()-(($H1878-$H1879)*4))):DF1886)/(($H1878)*4)))</f>
        <v>#N/A</v>
      </c>
      <c r="DG1884" s="80" t="e" cm="1">
        <f t="array" aca="1" ref="DG1884" ca="1">(SUM(INDEX(1879:1879,1,MAX(COLUMN($CN:$CN),COLUMN()-($H1878*4-1))):DG1881)/($H1878*4)-IF($CN1886=0,0,SUM(INDEX(1884:1884,1,MAX(COLUMN($CN:$CN),COLUMN()-(($H1878-$H1879)*4))):DG1886)/(($H1878)*4)))</f>
        <v>#N/A</v>
      </c>
      <c r="DH1884" s="80" t="e" cm="1">
        <f t="array" aca="1" ref="DH1884" ca="1">(SUM(INDEX(1879:1879,1,MAX(COLUMN($CN:$CN),COLUMN()-($H1878*4-1))):DH1881)/($H1878*4)-IF($CN1886=0,0,SUM(INDEX(1884:1884,1,MAX(COLUMN($CN:$CN),COLUMN()-(($H1878-$H1879)*4))):DH1886)/(($H1878)*4)))</f>
        <v>#N/A</v>
      </c>
      <c r="DI1884" s="80" t="e" cm="1">
        <f t="array" aca="1" ref="DI1884" ca="1">(SUM(INDEX(1879:1879,1,MAX(COLUMN($CN:$CN),COLUMN()-($H1878*4-1))):DI1881)/($H1878*4)-IF($CN1886=0,0,SUM(INDEX(1884:1884,1,MAX(COLUMN($CN:$CN),COLUMN()-(($H1878-$H1879)*4))):DI1886)/(($H1878)*4)))</f>
        <v>#N/A</v>
      </c>
      <c r="DJ1884" s="80" t="e" cm="1">
        <f t="array" aca="1" ref="DJ1884" ca="1">(SUM(INDEX(1879:1879,1,MAX(COLUMN($CN:$CN),COLUMN()-($H1878*4-1))):DJ1881)/($H1878*4)-IF($CN1886=0,0,SUM(INDEX(1884:1884,1,MAX(COLUMN($CN:$CN),COLUMN()-(($H1878-$H1879)*4))):DJ1886)/(($H1878)*4)))</f>
        <v>#N/A</v>
      </c>
      <c r="DK1884" s="80" t="e" cm="1">
        <f t="array" aca="1" ref="DK1884" ca="1">(SUM(INDEX(1879:1879,1,MAX(COLUMN($CN:$CN),COLUMN()-($H1878*4-1))):DK1881)/($H1878*4)-IF($CN1886=0,0,SUM(INDEX(1884:1884,1,MAX(COLUMN($CN:$CN),COLUMN()-(($H1878-$H1879)*4))):DK1886)/(($H1878)*4)))</f>
        <v>#N/A</v>
      </c>
      <c r="DL1884" s="80" t="e" cm="1">
        <f t="array" aca="1" ref="DL1884" ca="1">(SUM(INDEX(1879:1879,1,MAX(COLUMN($CN:$CN),COLUMN()-($H1878*4-1))):DL1881)/($H1878*4)-IF($CN1886=0,0,SUM(INDEX(1884:1884,1,MAX(COLUMN($CN:$CN),COLUMN()-(($H1878-$H1879)*4))):DL1886)/(($H1878)*4)))</f>
        <v>#N/A</v>
      </c>
    </row>
    <row r="1885" spans="1:116" x14ac:dyDescent="0.4">
      <c r="D1885" t="s">
        <v>425</v>
      </c>
      <c r="E1885" s="8" t="str">
        <f t="shared" si="3100"/>
        <v>1885 FAPPE-F</v>
      </c>
      <c r="G1885" s="125"/>
      <c r="J1885" s="62"/>
      <c r="K1885" s="53"/>
      <c r="L1885" s="53"/>
      <c r="M1885" s="53"/>
      <c r="N1885" s="53"/>
      <c r="O1885" s="53"/>
      <c r="P1885" s="53"/>
      <c r="R1885" s="82"/>
      <c r="S1885" s="153"/>
      <c r="T1885" s="153"/>
      <c r="U1885" s="153"/>
      <c r="V1885" s="153"/>
      <c r="W1885" s="153"/>
      <c r="X1885" s="153"/>
      <c r="Y1885" s="153"/>
      <c r="Z1885" s="153"/>
      <c r="AA1885" s="153"/>
      <c r="AB1885" s="153"/>
      <c r="AC1885" s="153"/>
      <c r="AD1885" s="153"/>
      <c r="AE1885" s="153"/>
      <c r="AF1885" s="153"/>
      <c r="AG1885" s="153"/>
      <c r="AH1885" s="153"/>
      <c r="AI1885" s="153"/>
      <c r="AJ1885" s="153"/>
      <c r="AK1885" s="153"/>
      <c r="AL1885" s="153"/>
      <c r="AM1885" s="153"/>
      <c r="AN1885" s="153"/>
      <c r="AO1885" s="153"/>
      <c r="AP1885" s="153"/>
      <c r="AQ1885" s="153"/>
      <c r="AR1885" s="153"/>
      <c r="AS1885" s="153"/>
      <c r="AT1885" s="153"/>
      <c r="AU1885" s="153"/>
      <c r="AV1885" s="153"/>
      <c r="AW1885" s="153"/>
      <c r="AX1885" s="153"/>
      <c r="AY1885" s="153"/>
      <c r="AZ1885" s="153"/>
      <c r="BA1885" s="153"/>
      <c r="BB1885" s="153"/>
      <c r="BC1885" s="153"/>
      <c r="BD1885" s="153"/>
      <c r="BE1885" s="153"/>
      <c r="BF1885" s="153"/>
      <c r="BG1885" s="153"/>
      <c r="BH1885" s="153"/>
      <c r="BI1885" s="153"/>
      <c r="BJ1885" s="153"/>
      <c r="BK1885" s="153"/>
      <c r="BL1885" s="153"/>
      <c r="BM1885" s="153"/>
      <c r="BN1885" s="153"/>
      <c r="BO1885" s="153"/>
      <c r="BP1885" s="153"/>
      <c r="BQ1885" s="153"/>
      <c r="BR1885" s="153"/>
      <c r="BS1885" s="153"/>
      <c r="BT1885" s="153"/>
      <c r="BU1885" s="153"/>
      <c r="BV1885" s="153"/>
      <c r="BW1885" s="153"/>
      <c r="BX1885" s="153"/>
      <c r="BY1885" s="153"/>
      <c r="BZ1885" s="153"/>
      <c r="CA1885" s="153"/>
      <c r="CB1885" s="153"/>
      <c r="CC1885" s="153"/>
      <c r="CD1885" s="153"/>
      <c r="CE1885" s="153"/>
      <c r="CF1885" s="153"/>
      <c r="CG1885" s="153"/>
      <c r="CH1885" s="153"/>
      <c r="CI1885" s="153"/>
      <c r="CJ1885" s="153"/>
      <c r="CK1885" s="153"/>
      <c r="CL1885" s="153"/>
      <c r="CN1885" s="62"/>
      <c r="CO1885" s="153"/>
      <c r="CP1885" s="153"/>
      <c r="CQ1885" s="153"/>
      <c r="CR1885" s="153"/>
      <c r="CS1885" s="153"/>
      <c r="CT1885" s="153"/>
      <c r="CU1885" s="153"/>
      <c r="CV1885" s="153"/>
      <c r="CW1885" s="153"/>
      <c r="CX1885" s="153"/>
      <c r="CY1885" s="153"/>
      <c r="CZ1885" s="153"/>
      <c r="DA1885" s="153"/>
      <c r="DB1885" s="153"/>
      <c r="DC1885" s="153"/>
      <c r="DD1885" s="153"/>
      <c r="DE1885" s="153"/>
      <c r="DF1885" s="153"/>
      <c r="DG1885" s="153"/>
      <c r="DH1885" s="153"/>
      <c r="DI1885" s="153"/>
      <c r="DJ1885" s="153"/>
      <c r="DK1885" s="153"/>
      <c r="DL1885" s="153"/>
    </row>
    <row r="1886" spans="1:116" x14ac:dyDescent="0.4">
      <c r="B1886" t="str">
        <f>E1886</f>
        <v>1886 FAPPE-F</v>
      </c>
      <c r="D1886" t="s">
        <v>425</v>
      </c>
      <c r="E1886" s="8" t="str">
        <f t="shared" si="3100"/>
        <v>1886 FAPPE-F</v>
      </c>
      <c r="G1886" s="125" t="s">
        <v>219</v>
      </c>
      <c r="J1886" s="74">
        <v>100</v>
      </c>
      <c r="K1886" s="53"/>
      <c r="L1886" s="53"/>
      <c r="M1886" s="53"/>
      <c r="N1886" s="53"/>
      <c r="O1886" s="53"/>
      <c r="P1886" s="53"/>
      <c r="R1886" s="82">
        <f>-$J1886</f>
        <v>-100</v>
      </c>
      <c r="S1886" s="153"/>
      <c r="T1886" s="153"/>
      <c r="U1886" s="153"/>
      <c r="V1886" s="153"/>
      <c r="W1886" s="153"/>
      <c r="X1886" s="153"/>
      <c r="Y1886" s="153"/>
      <c r="Z1886" s="153"/>
      <c r="AA1886" s="153"/>
      <c r="AB1886" s="153"/>
      <c r="AC1886" s="153"/>
      <c r="AD1886" s="153"/>
      <c r="AE1886" s="153"/>
      <c r="AF1886" s="153"/>
      <c r="AG1886" s="153"/>
      <c r="AH1886" s="153"/>
      <c r="AI1886" s="153"/>
      <c r="AJ1886" s="153"/>
      <c r="AK1886" s="153"/>
      <c r="AL1886" s="153"/>
      <c r="AM1886" s="153"/>
      <c r="AN1886" s="153"/>
      <c r="AO1886" s="153"/>
      <c r="AP1886" s="153"/>
      <c r="AQ1886" s="153"/>
      <c r="AR1886" s="153"/>
      <c r="AS1886" s="153"/>
      <c r="AT1886" s="153"/>
      <c r="AU1886" s="153"/>
      <c r="AV1886" s="153"/>
      <c r="AW1886" s="153"/>
      <c r="AX1886" s="153"/>
      <c r="AY1886" s="153"/>
      <c r="AZ1886" s="153"/>
      <c r="BA1886" s="153"/>
      <c r="BB1886" s="153"/>
      <c r="BC1886" s="153"/>
      <c r="BD1886" s="153"/>
      <c r="BE1886" s="153"/>
      <c r="BF1886" s="153"/>
      <c r="BG1886" s="153"/>
      <c r="BH1886" s="153"/>
      <c r="BI1886" s="153"/>
      <c r="BJ1886" s="153"/>
      <c r="BK1886" s="153"/>
      <c r="BL1886" s="153"/>
      <c r="BM1886" s="153"/>
      <c r="BN1886" s="153"/>
      <c r="BO1886" s="153"/>
      <c r="BP1886" s="153"/>
      <c r="BQ1886" s="153"/>
      <c r="BR1886" s="153"/>
      <c r="BS1886" s="153"/>
      <c r="BT1886" s="153"/>
      <c r="BU1886" s="153"/>
      <c r="BV1886" s="153"/>
      <c r="BW1886" s="153"/>
      <c r="BX1886" s="153"/>
      <c r="BY1886" s="153"/>
      <c r="BZ1886" s="153"/>
      <c r="CA1886" s="153"/>
      <c r="CB1886" s="153"/>
      <c r="CC1886" s="153"/>
      <c r="CD1886" s="153"/>
      <c r="CE1886" s="153"/>
      <c r="CF1886" s="153"/>
      <c r="CG1886" s="153"/>
      <c r="CH1886" s="153"/>
      <c r="CI1886" s="153"/>
      <c r="CJ1886" s="153"/>
      <c r="CK1886" s="153"/>
      <c r="CL1886" s="153"/>
      <c r="CN1886" s="74">
        <f>J1886</f>
        <v>100</v>
      </c>
      <c r="CO1886" s="153"/>
      <c r="CP1886" s="153"/>
      <c r="CQ1886" s="153"/>
      <c r="CR1886" s="153"/>
      <c r="CS1886" s="153"/>
      <c r="CT1886" s="153"/>
      <c r="CU1886" s="153"/>
      <c r="CV1886" s="153"/>
      <c r="CW1886" s="153"/>
      <c r="CX1886" s="153"/>
      <c r="CY1886" s="153"/>
      <c r="CZ1886" s="153"/>
      <c r="DA1886" s="153"/>
      <c r="DB1886" s="153"/>
      <c r="DC1886" s="153"/>
      <c r="DD1886" s="153"/>
      <c r="DE1886" s="153"/>
      <c r="DF1886" s="153"/>
      <c r="DG1886" s="153"/>
      <c r="DH1886" s="153"/>
      <c r="DI1886" s="153"/>
      <c r="DJ1886" s="153"/>
      <c r="DK1886" s="153"/>
      <c r="DL1886" s="153"/>
    </row>
    <row r="1887" spans="1:116" x14ac:dyDescent="0.4">
      <c r="D1887" t="s">
        <v>425</v>
      </c>
      <c r="E1887" s="8" t="str">
        <f t="shared" si="3100"/>
        <v>1887 FAPPE-F</v>
      </c>
      <c r="G1887" s="125"/>
      <c r="S1887" s="72"/>
      <c r="T1887" s="72"/>
      <c r="U1887" s="72"/>
      <c r="V1887" s="72"/>
      <c r="W1887" s="72"/>
      <c r="X1887" s="72"/>
      <c r="Y1887" s="72"/>
      <c r="Z1887" s="72"/>
      <c r="AA1887" s="72"/>
      <c r="AB1887" s="72"/>
      <c r="AC1887" s="72"/>
      <c r="AD1887" s="72"/>
      <c r="AE1887" s="72"/>
      <c r="AF1887" s="72"/>
      <c r="AG1887" s="72"/>
      <c r="AH1887" s="72"/>
      <c r="AI1887" s="72"/>
      <c r="AJ1887" s="72"/>
      <c r="AK1887" s="72"/>
      <c r="AL1887" s="72"/>
      <c r="AM1887" s="72"/>
      <c r="AN1887" s="72"/>
      <c r="AO1887" s="72"/>
      <c r="AP1887" s="72"/>
      <c r="AQ1887" s="72"/>
      <c r="AR1887" s="72"/>
      <c r="AS1887" s="72"/>
      <c r="AT1887" s="72"/>
      <c r="AU1887" s="72"/>
      <c r="AV1887" s="72"/>
      <c r="AW1887" s="72"/>
      <c r="AX1887" s="72"/>
      <c r="AY1887" s="72"/>
      <c r="AZ1887" s="72"/>
      <c r="BA1887" s="72"/>
      <c r="BB1887" s="72"/>
      <c r="BC1887" s="72"/>
      <c r="BD1887" s="72"/>
      <c r="BE1887" s="72"/>
      <c r="BF1887" s="72"/>
      <c r="BG1887" s="72"/>
      <c r="BH1887" s="72"/>
      <c r="BI1887" s="72"/>
      <c r="BJ1887" s="72"/>
      <c r="BK1887" s="72"/>
      <c r="BL1887" s="72"/>
      <c r="BM1887" s="72"/>
      <c r="BN1887" s="72"/>
      <c r="BO1887" s="72"/>
      <c r="BP1887" s="72"/>
      <c r="BQ1887" s="72"/>
      <c r="BR1887" s="72"/>
      <c r="BS1887" s="72"/>
      <c r="BT1887" s="72"/>
      <c r="BU1887" s="72"/>
      <c r="BV1887" s="72"/>
      <c r="BW1887" s="72"/>
      <c r="BX1887" s="72"/>
      <c r="BY1887" s="72"/>
      <c r="BZ1887" s="72"/>
      <c r="CA1887" s="72"/>
      <c r="CB1887" s="72"/>
      <c r="CC1887" s="72"/>
      <c r="CD1887" s="72"/>
      <c r="CE1887" s="72"/>
      <c r="CF1887" s="72"/>
      <c r="CG1887" s="72"/>
      <c r="CH1887" s="72"/>
      <c r="CI1887" s="72"/>
      <c r="CJ1887" s="72"/>
      <c r="CK1887" s="72"/>
      <c r="CL1887" s="72"/>
      <c r="CO1887" s="72"/>
      <c r="CP1887" s="72"/>
      <c r="CQ1887" s="72"/>
      <c r="CR1887" s="72"/>
      <c r="CS1887" s="72"/>
      <c r="CT1887" s="72"/>
      <c r="CU1887" s="72"/>
      <c r="CV1887" s="72"/>
      <c r="CW1887" s="72"/>
      <c r="CX1887" s="72"/>
      <c r="CY1887" s="72"/>
      <c r="CZ1887" s="72"/>
      <c r="DA1887" s="72"/>
      <c r="DB1887" s="72"/>
      <c r="DC1887" s="72"/>
      <c r="DD1887" s="72"/>
      <c r="DE1887" s="72"/>
      <c r="DF1887" s="72"/>
      <c r="DG1887" s="72"/>
      <c r="DH1887" s="72"/>
      <c r="DI1887" s="72"/>
      <c r="DJ1887" s="72"/>
      <c r="DK1887" s="72"/>
      <c r="DL1887" s="72"/>
    </row>
    <row r="1888" spans="1:116" x14ac:dyDescent="0.4">
      <c r="D1888" t="s">
        <v>425</v>
      </c>
      <c r="E1888" s="8" t="str">
        <f t="shared" si="3100"/>
        <v>1888 FAPPE-F</v>
      </c>
      <c r="G1888" s="95" t="s">
        <v>205</v>
      </c>
      <c r="H1888" s="12"/>
      <c r="S1888" s="72"/>
      <c r="T1888" s="72"/>
      <c r="U1888" s="72"/>
      <c r="V1888" s="72"/>
      <c r="W1888" s="72"/>
      <c r="X1888" s="72"/>
      <c r="Y1888" s="72"/>
      <c r="Z1888" s="72"/>
      <c r="AA1888" s="72"/>
      <c r="AB1888" s="72"/>
      <c r="AC1888" s="72"/>
      <c r="AD1888" s="72"/>
      <c r="AE1888" s="72"/>
      <c r="AF1888" s="72"/>
      <c r="AG1888" s="72"/>
      <c r="AH1888" s="72"/>
      <c r="AI1888" s="72"/>
      <c r="AJ1888" s="72"/>
      <c r="AK1888" s="72"/>
      <c r="AL1888" s="72"/>
      <c r="AM1888" s="72"/>
      <c r="AN1888" s="72"/>
      <c r="AO1888" s="72"/>
      <c r="AP1888" s="72"/>
      <c r="AQ1888" s="72"/>
      <c r="AR1888" s="72"/>
      <c r="AS1888" s="72"/>
      <c r="AT1888" s="72"/>
      <c r="AU1888" s="72"/>
      <c r="AV1888" s="72"/>
      <c r="AW1888" s="72"/>
      <c r="AX1888" s="72"/>
      <c r="AY1888" s="72"/>
      <c r="AZ1888" s="72"/>
      <c r="BA1888" s="72"/>
      <c r="BB1888" s="72"/>
      <c r="BC1888" s="72"/>
      <c r="BD1888" s="72"/>
      <c r="BE1888" s="72"/>
      <c r="BF1888" s="72"/>
      <c r="BG1888" s="72"/>
      <c r="BH1888" s="72"/>
      <c r="BI1888" s="72"/>
      <c r="BJ1888" s="72"/>
      <c r="BK1888" s="72"/>
      <c r="BL1888" s="72"/>
      <c r="BM1888" s="72"/>
      <c r="BN1888" s="72"/>
      <c r="BO1888" s="72"/>
      <c r="BP1888" s="72"/>
      <c r="BQ1888" s="72"/>
      <c r="BR1888" s="72"/>
      <c r="BS1888" s="72"/>
      <c r="BT1888" s="72"/>
      <c r="BU1888" s="72"/>
      <c r="BV1888" s="72"/>
      <c r="BW1888" s="72"/>
      <c r="BX1888" s="72"/>
      <c r="BY1888" s="72"/>
      <c r="BZ1888" s="72"/>
      <c r="CA1888" s="72"/>
      <c r="CB1888" s="72"/>
      <c r="CC1888" s="72"/>
      <c r="CD1888" s="72"/>
      <c r="CE1888" s="72"/>
      <c r="CF1888" s="72"/>
      <c r="CG1888" s="72"/>
      <c r="CH1888" s="72"/>
      <c r="CI1888" s="72"/>
      <c r="CJ1888" s="72"/>
      <c r="CK1888" s="72"/>
      <c r="CL1888" s="72"/>
      <c r="CO1888" s="72"/>
      <c r="CP1888" s="72"/>
      <c r="CQ1888" s="72"/>
      <c r="CR1888" s="72"/>
      <c r="CS1888" s="72"/>
      <c r="CT1888" s="72"/>
      <c r="CU1888" s="72"/>
      <c r="CV1888" s="72"/>
      <c r="CW1888" s="72"/>
      <c r="CX1888" s="72"/>
      <c r="CY1888" s="72"/>
      <c r="CZ1888" s="72"/>
      <c r="DA1888" s="72"/>
      <c r="DB1888" s="72"/>
      <c r="DC1888" s="72"/>
      <c r="DD1888" s="72"/>
      <c r="DE1888" s="72"/>
      <c r="DF1888" s="72"/>
      <c r="DG1888" s="72"/>
      <c r="DH1888" s="72"/>
      <c r="DI1888" s="72"/>
      <c r="DJ1888" s="72"/>
      <c r="DK1888" s="72"/>
      <c r="DL1888" s="72"/>
    </row>
    <row r="1889" spans="1:116" x14ac:dyDescent="0.4">
      <c r="D1889" t="s">
        <v>425</v>
      </c>
      <c r="E1889" s="8" t="str">
        <f t="shared" si="3100"/>
        <v>1889 FAPPE-F</v>
      </c>
      <c r="G1889" s="158" t="str">
        <f>"Gross PP&amp;E - "&amp;SUBSTITUTE(G1876,":","")</f>
        <v>Gross PP&amp;E - Fixed secondary PPE</v>
      </c>
      <c r="J1889" s="80">
        <f>J1886</f>
        <v>100</v>
      </c>
      <c r="K1889" s="53">
        <f>SUMIF($4:$4,K$2,1889:1889)</f>
        <v>1100.0000000000002</v>
      </c>
      <c r="L1889" s="53">
        <f>SUMIF($4:$4,L$2,1889:1889)</f>
        <v>3099.9999999999995</v>
      </c>
      <c r="M1889" s="53">
        <f>SUMIF($4:$4,M$2,1889:1889)</f>
        <v>7099.9999999999973</v>
      </c>
      <c r="N1889" s="53">
        <f>SUMIF($4:$4,N$2,1889:1889)</f>
        <v>15099.999999999991</v>
      </c>
      <c r="O1889" s="53">
        <f>SUMIF($4:$4,O$2,1889:1889)</f>
        <v>31099.999999999978</v>
      </c>
      <c r="P1889" s="53">
        <f>SUMIF($4:$4,P$2,1889:1889)</f>
        <v>63099.999999999949</v>
      </c>
      <c r="R1889" s="24">
        <f>$J1889</f>
        <v>100</v>
      </c>
      <c r="S1889" s="80">
        <f t="shared" ref="S1889:AX1898" si="3102">-S1881+R1889</f>
        <v>183.33333333333331</v>
      </c>
      <c r="T1889" s="80">
        <f t="shared" si="3102"/>
        <v>266.66666666666663</v>
      </c>
      <c r="U1889" s="80">
        <f t="shared" si="3102"/>
        <v>349.99999999999994</v>
      </c>
      <c r="V1889" s="80">
        <f t="shared" si="3102"/>
        <v>433.33333333333326</v>
      </c>
      <c r="W1889" s="80">
        <f t="shared" si="3102"/>
        <v>516.66666666666663</v>
      </c>
      <c r="X1889" s="80">
        <f t="shared" si="3102"/>
        <v>600</v>
      </c>
      <c r="Y1889" s="80">
        <f t="shared" si="3102"/>
        <v>683.33333333333337</v>
      </c>
      <c r="Z1889" s="80">
        <f t="shared" si="3102"/>
        <v>766.66666666666674</v>
      </c>
      <c r="AA1889" s="80">
        <f t="shared" si="3102"/>
        <v>850.00000000000011</v>
      </c>
      <c r="AB1889" s="80">
        <f t="shared" si="3102"/>
        <v>933.33333333333348</v>
      </c>
      <c r="AC1889" s="80">
        <f t="shared" si="3102"/>
        <v>1016.6666666666669</v>
      </c>
      <c r="AD1889" s="80">
        <f t="shared" si="3102"/>
        <v>1100.0000000000002</v>
      </c>
      <c r="AE1889" s="80">
        <f t="shared" si="3102"/>
        <v>1266.666666666667</v>
      </c>
      <c r="AF1889" s="80">
        <f t="shared" si="3102"/>
        <v>1433.3333333333337</v>
      </c>
      <c r="AG1889" s="80">
        <f t="shared" si="3102"/>
        <v>1600.0000000000005</v>
      </c>
      <c r="AH1889" s="80">
        <f t="shared" si="3102"/>
        <v>1766.6666666666672</v>
      </c>
      <c r="AI1889" s="80">
        <f t="shared" si="3102"/>
        <v>1933.3333333333339</v>
      </c>
      <c r="AJ1889" s="80">
        <f t="shared" si="3102"/>
        <v>2100.0000000000005</v>
      </c>
      <c r="AK1889" s="80">
        <f t="shared" si="3102"/>
        <v>2266.666666666667</v>
      </c>
      <c r="AL1889" s="80">
        <f t="shared" si="3102"/>
        <v>2433.3333333333335</v>
      </c>
      <c r="AM1889" s="80">
        <f t="shared" si="3102"/>
        <v>2600</v>
      </c>
      <c r="AN1889" s="80">
        <f t="shared" si="3102"/>
        <v>2766.6666666666665</v>
      </c>
      <c r="AO1889" s="80">
        <f t="shared" si="3102"/>
        <v>2933.333333333333</v>
      </c>
      <c r="AP1889" s="80">
        <f t="shared" si="3102"/>
        <v>3099.9999999999995</v>
      </c>
      <c r="AQ1889" s="80">
        <f t="shared" si="3102"/>
        <v>3433.333333333333</v>
      </c>
      <c r="AR1889" s="80">
        <f t="shared" si="3102"/>
        <v>3766.6666666666665</v>
      </c>
      <c r="AS1889" s="80">
        <f t="shared" si="3102"/>
        <v>4100</v>
      </c>
      <c r="AT1889" s="80">
        <f t="shared" si="3102"/>
        <v>4433.333333333333</v>
      </c>
      <c r="AU1889" s="80">
        <f t="shared" si="3102"/>
        <v>4766.6666666666661</v>
      </c>
      <c r="AV1889" s="80">
        <f t="shared" si="3102"/>
        <v>5099.9999999999991</v>
      </c>
      <c r="AW1889" s="80">
        <f t="shared" si="3102"/>
        <v>5433.3333333333321</v>
      </c>
      <c r="AX1889" s="80">
        <f t="shared" si="3102"/>
        <v>5766.6666666666652</v>
      </c>
      <c r="AY1889" s="80">
        <f t="shared" ref="AY1889:CD1898" si="3103">-AY1881+AX1889</f>
        <v>6099.9999999999982</v>
      </c>
      <c r="AZ1889" s="80">
        <f t="shared" si="3103"/>
        <v>6433.3333333333312</v>
      </c>
      <c r="BA1889" s="80">
        <f t="shared" si="3103"/>
        <v>6766.6666666666642</v>
      </c>
      <c r="BB1889" s="80">
        <f t="shared" si="3103"/>
        <v>7099.9999999999973</v>
      </c>
      <c r="BC1889" s="80">
        <f t="shared" si="3103"/>
        <v>7766.6666666666642</v>
      </c>
      <c r="BD1889" s="80">
        <f t="shared" si="3103"/>
        <v>8433.3333333333303</v>
      </c>
      <c r="BE1889" s="80">
        <f t="shared" si="3103"/>
        <v>9099.9999999999964</v>
      </c>
      <c r="BF1889" s="80">
        <f t="shared" si="3103"/>
        <v>9766.6666666666624</v>
      </c>
      <c r="BG1889" s="80">
        <f t="shared" si="3103"/>
        <v>10433.333333333328</v>
      </c>
      <c r="BH1889" s="80">
        <f t="shared" si="3103"/>
        <v>11099.999999999995</v>
      </c>
      <c r="BI1889" s="80">
        <f t="shared" si="3103"/>
        <v>11766.666666666661</v>
      </c>
      <c r="BJ1889" s="80">
        <f t="shared" si="3103"/>
        <v>12433.333333333327</v>
      </c>
      <c r="BK1889" s="80">
        <f t="shared" si="3103"/>
        <v>13099.999999999993</v>
      </c>
      <c r="BL1889" s="80">
        <f t="shared" si="3103"/>
        <v>13766.666666666659</v>
      </c>
      <c r="BM1889" s="80">
        <f t="shared" si="3103"/>
        <v>14433.333333333325</v>
      </c>
      <c r="BN1889" s="80">
        <f t="shared" si="3103"/>
        <v>15099.999999999991</v>
      </c>
      <c r="BO1889" s="80">
        <f t="shared" si="3103"/>
        <v>16433.333333333325</v>
      </c>
      <c r="BP1889" s="80">
        <f t="shared" si="3103"/>
        <v>17766.666666666657</v>
      </c>
      <c r="BQ1889" s="80">
        <f t="shared" si="3103"/>
        <v>19099.999999999989</v>
      </c>
      <c r="BR1889" s="80">
        <f t="shared" si="3103"/>
        <v>20433.333333333321</v>
      </c>
      <c r="BS1889" s="80">
        <f t="shared" si="3103"/>
        <v>21766.666666666653</v>
      </c>
      <c r="BT1889" s="80">
        <f t="shared" si="3103"/>
        <v>23099.999999999985</v>
      </c>
      <c r="BU1889" s="80">
        <f t="shared" si="3103"/>
        <v>24433.333333333318</v>
      </c>
      <c r="BV1889" s="80">
        <f t="shared" si="3103"/>
        <v>25766.66666666665</v>
      </c>
      <c r="BW1889" s="80">
        <f t="shared" si="3103"/>
        <v>27099.999999999982</v>
      </c>
      <c r="BX1889" s="80">
        <f t="shared" si="3103"/>
        <v>28433.333333333314</v>
      </c>
      <c r="BY1889" s="80">
        <f t="shared" si="3103"/>
        <v>29766.666666666646</v>
      </c>
      <c r="BZ1889" s="80">
        <f t="shared" si="3103"/>
        <v>31099.999999999978</v>
      </c>
      <c r="CA1889" s="80">
        <f t="shared" si="3103"/>
        <v>33766.666666666642</v>
      </c>
      <c r="CB1889" s="80">
        <f t="shared" si="3103"/>
        <v>36433.333333333307</v>
      </c>
      <c r="CC1889" s="80">
        <f t="shared" si="3103"/>
        <v>39099.999999999971</v>
      </c>
      <c r="CD1889" s="80">
        <f t="shared" si="3103"/>
        <v>41766.666666666635</v>
      </c>
      <c r="CE1889" s="80">
        <f t="shared" ref="CE1889:CL1898" si="3104">-CE1881+CD1889</f>
        <v>44433.333333333299</v>
      </c>
      <c r="CF1889" s="80">
        <f t="shared" si="3104"/>
        <v>47099.999999999964</v>
      </c>
      <c r="CG1889" s="80">
        <f t="shared" si="3104"/>
        <v>49766.666666666628</v>
      </c>
      <c r="CH1889" s="80">
        <f t="shared" si="3104"/>
        <v>52433.333333333292</v>
      </c>
      <c r="CI1889" s="80">
        <f t="shared" si="3104"/>
        <v>55099.999999999956</v>
      </c>
      <c r="CJ1889" s="80">
        <f t="shared" si="3104"/>
        <v>57766.666666666621</v>
      </c>
      <c r="CK1889" s="80">
        <f t="shared" si="3104"/>
        <v>60433.333333333285</v>
      </c>
      <c r="CL1889" s="80">
        <f t="shared" si="3104"/>
        <v>63099.999999999949</v>
      </c>
      <c r="CN1889" s="80">
        <f>CN1886</f>
        <v>100</v>
      </c>
      <c r="CO1889" s="80" t="e">
        <f t="shared" ref="CO1889:CO1898" si="3105">-CO1881+CN1889</f>
        <v>#N/A</v>
      </c>
      <c r="CP1889" s="80" t="e">
        <f t="shared" ref="CP1889:CP1898" si="3106">-CP1881+CO1889</f>
        <v>#N/A</v>
      </c>
      <c r="CQ1889" s="80" t="e">
        <f t="shared" ref="CQ1889:CQ1898" si="3107">-CQ1881+CP1889</f>
        <v>#N/A</v>
      </c>
      <c r="CR1889" s="80" t="e">
        <f t="shared" ref="CR1889:CR1898" si="3108">-CR1881+CQ1889</f>
        <v>#N/A</v>
      </c>
      <c r="CS1889" s="80" t="e">
        <f t="shared" ref="CS1889:CS1898" si="3109">-CS1881+CR1889</f>
        <v>#N/A</v>
      </c>
      <c r="CT1889" s="80" t="e">
        <f t="shared" ref="CT1889:CT1898" si="3110">-CT1881+CS1889</f>
        <v>#N/A</v>
      </c>
      <c r="CU1889" s="80" t="e">
        <f t="shared" ref="CU1889:CU1898" si="3111">-CU1881+CT1889</f>
        <v>#N/A</v>
      </c>
      <c r="CV1889" s="80" t="e">
        <f t="shared" ref="CV1889:CV1898" si="3112">-CV1881+CU1889</f>
        <v>#N/A</v>
      </c>
      <c r="CW1889" s="80" t="e">
        <f t="shared" ref="CW1889:CW1898" si="3113">-CW1881+CV1889</f>
        <v>#N/A</v>
      </c>
      <c r="CX1889" s="80" t="e">
        <f t="shared" ref="CX1889:CX1898" si="3114">-CX1881+CW1889</f>
        <v>#N/A</v>
      </c>
      <c r="CY1889" s="80" t="e">
        <f t="shared" ref="CY1889:CY1898" si="3115">-CY1881+CX1889</f>
        <v>#N/A</v>
      </c>
      <c r="CZ1889" s="80" t="e">
        <f t="shared" ref="CZ1889:CZ1898" si="3116">-CZ1881+CY1889</f>
        <v>#N/A</v>
      </c>
      <c r="DA1889" s="80" t="e">
        <f t="shared" ref="DA1889:DA1898" si="3117">-DA1881+CZ1889</f>
        <v>#N/A</v>
      </c>
      <c r="DB1889" s="80" t="e">
        <f t="shared" ref="DB1889:DB1898" si="3118">-DB1881+DA1889</f>
        <v>#N/A</v>
      </c>
      <c r="DC1889" s="80" t="e">
        <f t="shared" ref="DC1889:DC1898" si="3119">-DC1881+DB1889</f>
        <v>#N/A</v>
      </c>
      <c r="DD1889" s="80" t="e">
        <f t="shared" ref="DD1889:DD1898" si="3120">-DD1881+DC1889</f>
        <v>#N/A</v>
      </c>
      <c r="DE1889" s="80" t="e">
        <f t="shared" ref="DE1889:DE1898" si="3121">-DE1881+DD1889</f>
        <v>#N/A</v>
      </c>
      <c r="DF1889" s="80" t="e">
        <f t="shared" ref="DF1889:DF1898" si="3122">-DF1881+DE1889</f>
        <v>#N/A</v>
      </c>
      <c r="DG1889" s="80" t="e">
        <f t="shared" ref="DG1889:DG1898" si="3123">-DG1881+DF1889</f>
        <v>#N/A</v>
      </c>
      <c r="DH1889" s="80" t="e">
        <f t="shared" ref="DH1889:DH1898" si="3124">-DH1881+DG1889</f>
        <v>#N/A</v>
      </c>
      <c r="DI1889" s="80" t="e">
        <f t="shared" ref="DI1889:DI1898" si="3125">-DI1881+DH1889</f>
        <v>#N/A</v>
      </c>
      <c r="DJ1889" s="80" t="e">
        <f t="shared" ref="DJ1889:DJ1898" si="3126">-DJ1881+DI1889</f>
        <v>#N/A</v>
      </c>
      <c r="DK1889" s="80" t="e">
        <f t="shared" ref="DK1889:DL1898" si="3127">-DK1881+DJ1889</f>
        <v>#N/A</v>
      </c>
      <c r="DL1889" s="80" t="e">
        <f t="shared" si="3127"/>
        <v>#N/A</v>
      </c>
    </row>
    <row r="1890" spans="1:116" x14ac:dyDescent="0.4">
      <c r="D1890" t="s">
        <v>425</v>
      </c>
      <c r="E1890" s="8" t="str">
        <f t="shared" si="3100"/>
        <v>1890 FAPPE-F</v>
      </c>
      <c r="G1890" s="158" t="str">
        <f>"Accumulated depreciation - "&amp;SUBSTITUTE(G1876,":","")</f>
        <v>Accumulated depreciation - Fixed secondary PPE</v>
      </c>
      <c r="J1890" s="81">
        <f>-H1879/H1878*J1889</f>
        <v>-60</v>
      </c>
      <c r="K1890" s="43">
        <f ca="1">SUMIF($4:$4,K$2,1890:1890)</f>
        <v>-199.66165856103828</v>
      </c>
      <c r="L1890" s="43">
        <f ca="1">SUMIF($4:$4,L$2,1890:1890)</f>
        <v>-711.31096198468208</v>
      </c>
      <c r="M1890" s="43">
        <f ca="1">SUMIF($4:$4,M$2,1890:1890)</f>
        <v>-1986.9282821675192</v>
      </c>
      <c r="N1890" s="43">
        <f ca="1">SUMIF($4:$4,N$2,1890:1890)</f>
        <v>-4847.8546427568062</v>
      </c>
      <c r="O1890" s="43">
        <f ca="1">SUMIF($4:$4,O$2,1890:1890)</f>
        <v>-10894.316211079542</v>
      </c>
      <c r="P1890" s="43">
        <f ca="1">SUMIF($4:$4,P$2,1890:1890)</f>
        <v>-23204.859719987988</v>
      </c>
      <c r="R1890" s="37">
        <f>$J1890</f>
        <v>-60</v>
      </c>
      <c r="S1890" s="81">
        <f ca="1">R1890+S1884</f>
        <v>-63.10734463276836</v>
      </c>
      <c r="T1890" s="81">
        <f t="shared" ref="T1890:CE1899" ca="1" si="3128">S1890+T1884</f>
        <v>-67.679785502250311</v>
      </c>
      <c r="U1890" s="81">
        <f t="shared" ca="1" si="3128"/>
        <v>-73.742154748051163</v>
      </c>
      <c r="V1890" s="81">
        <f t="shared" ca="1" si="3128"/>
        <v>-81.319705393498353</v>
      </c>
      <c r="W1890" s="81">
        <f t="shared" ca="1" si="3128"/>
        <v>-90.438118479263863</v>
      </c>
      <c r="X1890" s="81">
        <f t="shared" ca="1" si="3128"/>
        <v>-101.12351031789545</v>
      </c>
      <c r="Y1890" s="81">
        <f t="shared" ca="1" si="3128"/>
        <v>-113.40243987130611</v>
      </c>
      <c r="Z1890" s="81">
        <f t="shared" ca="1" si="3128"/>
        <v>-127.30191625330565</v>
      </c>
      <c r="AA1890" s="81">
        <f t="shared" ca="1" si="3128"/>
        <v>-142.84940635929388</v>
      </c>
      <c r="AB1890" s="81">
        <f t="shared" ca="1" si="3128"/>
        <v>-160.07284262527062</v>
      </c>
      <c r="AC1890" s="81">
        <f t="shared" ca="1" si="3128"/>
        <v>-179.00063091835432</v>
      </c>
      <c r="AD1890" s="81">
        <f t="shared" ca="1" si="3128"/>
        <v>-199.66165856103828</v>
      </c>
      <c r="AE1890" s="81">
        <f t="shared" ca="1" si="3128"/>
        <v>-223.49773186998243</v>
      </c>
      <c r="AF1890" s="81">
        <f t="shared" ca="1" si="3128"/>
        <v>-250.56266517851321</v>
      </c>
      <c r="AG1890" s="81">
        <f t="shared" ca="1" si="3128"/>
        <v>-280.91118492730158</v>
      </c>
      <c r="AH1890" s="81">
        <f t="shared" ca="1" si="3128"/>
        <v>-314.59894512380953</v>
      </c>
      <c r="AI1890" s="81">
        <f t="shared" ca="1" si="3128"/>
        <v>-351.6825430637611</v>
      </c>
      <c r="AJ1890" s="81">
        <f t="shared" ca="1" si="3128"/>
        <v>-392.21953531907911</v>
      </c>
      <c r="AK1890" s="81">
        <f t="shared" ca="1" si="3128"/>
        <v>-436.2684539968036</v>
      </c>
      <c r="AL1890" s="81">
        <f t="shared" ca="1" si="3128"/>
        <v>-483.88882327358556</v>
      </c>
      <c r="AM1890" s="81">
        <f t="shared" ca="1" si="3128"/>
        <v>-535.14117621042601</v>
      </c>
      <c r="AN1890" s="81">
        <f t="shared" ca="1" si="3128"/>
        <v>-590.08707185241065</v>
      </c>
      <c r="AO1890" s="81">
        <f t="shared" ca="1" si="3128"/>
        <v>-648.78911261827068</v>
      </c>
      <c r="AP1890" s="81">
        <f t="shared" ca="1" si="3128"/>
        <v>-711.31096198468208</v>
      </c>
      <c r="AQ1890" s="81">
        <f t="shared" ca="1" si="3128"/>
        <v>-778.84730597312296</v>
      </c>
      <c r="AR1890" s="81">
        <f t="shared" ca="1" si="3128"/>
        <v>-853.12538441391996</v>
      </c>
      <c r="AS1890" s="81">
        <f t="shared" ca="1" si="3128"/>
        <v>-934.23463185310084</v>
      </c>
      <c r="AT1890" s="81">
        <f t="shared" ca="1" si="3128"/>
        <v>-1022.2655777927345</v>
      </c>
      <c r="AU1890" s="81">
        <f t="shared" ca="1" si="3128"/>
        <v>-1117.3098581158854</v>
      </c>
      <c r="AV1890" s="81">
        <f t="shared" ca="1" si="3128"/>
        <v>-1219.4602265843027</v>
      </c>
      <c r="AW1890" s="81">
        <f t="shared" ca="1" si="3128"/>
        <v>-1328.8105664080272</v>
      </c>
      <c r="AX1890" s="81">
        <f t="shared" ca="1" si="3128"/>
        <v>-1445.4559018860507</v>
      </c>
      <c r="AY1890" s="81">
        <f t="shared" ca="1" si="3128"/>
        <v>-1569.4924101171141</v>
      </c>
      <c r="AZ1890" s="81">
        <f t="shared" ca="1" si="3128"/>
        <v>-1701.017432779676</v>
      </c>
      <c r="BA1890" s="81">
        <f t="shared" ca="1" si="3128"/>
        <v>-1840.1294879800332</v>
      </c>
      <c r="BB1890" s="81">
        <f t="shared" ca="1" si="3128"/>
        <v>-1986.9282821675192</v>
      </c>
      <c r="BC1890" s="81">
        <f t="shared" ca="1" si="3128"/>
        <v>-2147.1644396297761</v>
      </c>
      <c r="BD1890" s="81">
        <f t="shared" ca="1" si="3128"/>
        <v>-2321.0118979533881</v>
      </c>
      <c r="BE1890" s="81">
        <f t="shared" ca="1" si="3128"/>
        <v>-2508.6466307122841</v>
      </c>
      <c r="BF1890" s="81">
        <f t="shared" ca="1" si="3128"/>
        <v>-2710.2466665165493</v>
      </c>
      <c r="BG1890" s="81">
        <f t="shared" ca="1" si="3128"/>
        <v>-2925.9921081220759</v>
      </c>
      <c r="BH1890" s="81">
        <f t="shared" ca="1" si="3128"/>
        <v>-3156.0651515976406</v>
      </c>
      <c r="BI1890" s="81">
        <f t="shared" ca="1" si="3128"/>
        <v>-3400.6501055458648</v>
      </c>
      <c r="BJ1890" s="81">
        <f t="shared" ca="1" si="3128"/>
        <v>-3659.9334103743799</v>
      </c>
      <c r="BK1890" s="81">
        <f t="shared" ca="1" si="3128"/>
        <v>-3934.1036576133765</v>
      </c>
      <c r="BL1890" s="81">
        <f t="shared" ca="1" si="3128"/>
        <v>-4223.3516092755735</v>
      </c>
      <c r="BM1890" s="81">
        <f t="shared" ca="1" si="3128"/>
        <v>-4527.8702172544972</v>
      </c>
      <c r="BN1890" s="81">
        <f t="shared" ca="1" si="3128"/>
        <v>-4847.8546427568062</v>
      </c>
      <c r="BO1890" s="81">
        <f t="shared" ca="1" si="3128"/>
        <v>-5194.8017107924916</v>
      </c>
      <c r="BP1890" s="81">
        <f t="shared" ca="1" si="3128"/>
        <v>-5569.0834238685256</v>
      </c>
      <c r="BQ1890" s="81">
        <f t="shared" ca="1" si="3128"/>
        <v>-5971.0488143677558</v>
      </c>
      <c r="BR1890" s="81">
        <f t="shared" ca="1" si="3128"/>
        <v>-6401.0513146363655</v>
      </c>
      <c r="BS1890" s="81">
        <f t="shared" ca="1" si="3128"/>
        <v>-6859.4488130009468</v>
      </c>
      <c r="BT1890" s="81">
        <f t="shared" ca="1" si="3128"/>
        <v>-7346.6037105413716</v>
      </c>
      <c r="BU1890" s="81">
        <f t="shared" ca="1" si="3128"/>
        <v>-7862.8829786310389</v>
      </c>
      <c r="BV1890" s="81">
        <f t="shared" ca="1" si="3128"/>
        <v>-8408.6582172562867</v>
      </c>
      <c r="BW1890" s="81">
        <f t="shared" ca="1" si="3128"/>
        <v>-8984.3057141269692</v>
      </c>
      <c r="BX1890" s="81">
        <f t="shared" ca="1" si="3128"/>
        <v>-9590.2065045904128</v>
      </c>
      <c r="BY1890" s="81">
        <f t="shared" ca="1" si="3128"/>
        <v>-10226.746432361217</v>
      </c>
      <c r="BZ1890" s="81">
        <f t="shared" ca="1" si="3128"/>
        <v>-10894.316211079542</v>
      </c>
      <c r="CA1890" s="81">
        <f t="shared" ca="1" si="3128"/>
        <v>-11614.497927388786</v>
      </c>
      <c r="CB1890" s="81">
        <f t="shared" ca="1" si="3128"/>
        <v>-12387.955557124813</v>
      </c>
      <c r="CC1890" s="81">
        <f t="shared" ca="1" si="3128"/>
        <v>-13215.361381856532</v>
      </c>
      <c r="CD1890" s="81">
        <f t="shared" ca="1" si="3128"/>
        <v>-14097.396095152762</v>
      </c>
      <c r="CE1890" s="81">
        <f t="shared" ca="1" si="3128"/>
        <v>-15034.748910327387</v>
      </c>
      <c r="CF1890" s="81">
        <f t="shared" ref="CF1890:CL1899" ca="1" si="3129">CE1890+CF1884</f>
        <v>-16028.117669686799</v>
      </c>
      <c r="CG1890" s="81">
        <f t="shared" ca="1" si="3129"/>
        <v>-17078.20895530413</v>
      </c>
      <c r="CH1890" s="81">
        <f t="shared" ca="1" si="3129"/>
        <v>-18185.73820134523</v>
      </c>
      <c r="CI1890" s="81">
        <f t="shared" ca="1" si="3129"/>
        <v>-19351.429807971854</v>
      </c>
      <c r="CJ1890" s="81">
        <f t="shared" ca="1" si="3129"/>
        <v>-20576.017256847987</v>
      </c>
      <c r="CK1890" s="81">
        <f t="shared" ca="1" si="3129"/>
        <v>-21860.243228275765</v>
      </c>
      <c r="CL1890" s="81">
        <f t="shared" ca="1" si="3129"/>
        <v>-23204.859719987988</v>
      </c>
      <c r="CN1890" s="245">
        <f>-H1879/H1878*CN1889</f>
        <v>-60</v>
      </c>
      <c r="CO1890" s="81" t="e">
        <f t="shared" ref="CO1890:CO1899" ca="1" si="3130">CN1890+CO1884</f>
        <v>#N/A</v>
      </c>
      <c r="CP1890" s="81" t="e">
        <f t="shared" ref="CP1890:CP1899" ca="1" si="3131">CO1890+CP1884</f>
        <v>#N/A</v>
      </c>
      <c r="CQ1890" s="81" t="e">
        <f t="shared" ref="CQ1890:CQ1899" ca="1" si="3132">CP1890+CQ1884</f>
        <v>#N/A</v>
      </c>
      <c r="CR1890" s="81" t="e">
        <f t="shared" ref="CR1890:CR1899" ca="1" si="3133">CQ1890+CR1884</f>
        <v>#N/A</v>
      </c>
      <c r="CS1890" s="81" t="e">
        <f t="shared" ref="CS1890:CS1899" ca="1" si="3134">CR1890+CS1884</f>
        <v>#N/A</v>
      </c>
      <c r="CT1890" s="81" t="e">
        <f t="shared" ref="CT1890:CT1899" ca="1" si="3135">CS1890+CT1884</f>
        <v>#N/A</v>
      </c>
      <c r="CU1890" s="81" t="e">
        <f t="shared" ref="CU1890:CU1899" ca="1" si="3136">CT1890+CU1884</f>
        <v>#N/A</v>
      </c>
      <c r="CV1890" s="81" t="e">
        <f t="shared" ref="CV1890:CV1899" ca="1" si="3137">CU1890+CV1884</f>
        <v>#N/A</v>
      </c>
      <c r="CW1890" s="81" t="e">
        <f t="shared" ref="CW1890:CW1899" ca="1" si="3138">CV1890+CW1884</f>
        <v>#N/A</v>
      </c>
      <c r="CX1890" s="81" t="e">
        <f t="shared" ref="CX1890:CX1899" ca="1" si="3139">CW1890+CX1884</f>
        <v>#N/A</v>
      </c>
      <c r="CY1890" s="81" t="e">
        <f t="shared" ref="CY1890:CY1899" ca="1" si="3140">CX1890+CY1884</f>
        <v>#N/A</v>
      </c>
      <c r="CZ1890" s="81" t="e">
        <f t="shared" ref="CZ1890:CZ1899" ca="1" si="3141">CY1890+CZ1884</f>
        <v>#N/A</v>
      </c>
      <c r="DA1890" s="81" t="e">
        <f t="shared" ref="DA1890:DA1899" ca="1" si="3142">CZ1890+DA1884</f>
        <v>#N/A</v>
      </c>
      <c r="DB1890" s="81" t="e">
        <f t="shared" ref="DB1890:DB1899" ca="1" si="3143">DA1890+DB1884</f>
        <v>#N/A</v>
      </c>
      <c r="DC1890" s="81" t="e">
        <f t="shared" ref="DC1890:DC1899" ca="1" si="3144">DB1890+DC1884</f>
        <v>#N/A</v>
      </c>
      <c r="DD1890" s="81" t="e">
        <f t="shared" ref="DD1890:DD1899" ca="1" si="3145">DC1890+DD1884</f>
        <v>#N/A</v>
      </c>
      <c r="DE1890" s="81" t="e">
        <f t="shared" ref="DE1890:DE1899" ca="1" si="3146">DD1890+DE1884</f>
        <v>#N/A</v>
      </c>
      <c r="DF1890" s="81" t="e">
        <f t="shared" ref="DF1890:DF1899" ca="1" si="3147">DE1890+DF1884</f>
        <v>#N/A</v>
      </c>
      <c r="DG1890" s="81" t="e">
        <f t="shared" ref="DG1890:DG1899" ca="1" si="3148">DF1890+DG1884</f>
        <v>#N/A</v>
      </c>
      <c r="DH1890" s="81" t="e">
        <f t="shared" ref="DH1890:DH1899" ca="1" si="3149">DG1890+DH1884</f>
        <v>#N/A</v>
      </c>
      <c r="DI1890" s="81" t="e">
        <f t="shared" ref="DI1890:DI1899" ca="1" si="3150">DH1890+DI1884</f>
        <v>#N/A</v>
      </c>
      <c r="DJ1890" s="81" t="e">
        <f t="shared" ref="DJ1890:DJ1899" ca="1" si="3151">DI1890+DJ1884</f>
        <v>#N/A</v>
      </c>
      <c r="DK1890" s="81" t="e">
        <f t="shared" ref="DK1890:DL1899" ca="1" si="3152">DJ1890+DK1884</f>
        <v>#N/A</v>
      </c>
      <c r="DL1890" s="81" t="e">
        <f t="shared" ca="1" si="3152"/>
        <v>#N/A</v>
      </c>
    </row>
    <row r="1891" spans="1:116" x14ac:dyDescent="0.4">
      <c r="C1891" t="s">
        <v>240</v>
      </c>
      <c r="D1891" t="s">
        <v>425</v>
      </c>
      <c r="E1891" s="8" t="str">
        <f t="shared" si="3100"/>
        <v>1891 FAPPE-F</v>
      </c>
      <c r="G1891" s="126" t="str">
        <f>"Net PP&amp;E - "&amp;SUBSTITUTE(G1876,":","")</f>
        <v>Net PP&amp;E - Fixed secondary PPE</v>
      </c>
      <c r="H1891" s="27"/>
      <c r="J1891" s="77">
        <f>SUM(J1889:J1890)</f>
        <v>40</v>
      </c>
      <c r="K1891" s="28">
        <f ca="1">SUMIF($4:$4,K$2,1891:1891)</f>
        <v>900.33834143896195</v>
      </c>
      <c r="L1891" s="28">
        <f ca="1">SUMIF($4:$4,L$2,1891:1891)</f>
        <v>2388.6890380153172</v>
      </c>
      <c r="M1891" s="28">
        <f ca="1">SUMIF($4:$4,M$2,1891:1891)</f>
        <v>5113.0717178324776</v>
      </c>
      <c r="N1891" s="28">
        <f ca="1">SUMIF($4:$4,N$2,1891:1891)</f>
        <v>10252.145357243186</v>
      </c>
      <c r="O1891" s="28">
        <f ca="1">SUMIF($4:$4,O$2,1891:1891)</f>
        <v>20205.683788920436</v>
      </c>
      <c r="P1891" s="28">
        <f ca="1">SUMIF($4:$4,P$2,1891:1891)</f>
        <v>39895.140280011961</v>
      </c>
      <c r="R1891" s="33">
        <f>$J1891</f>
        <v>40</v>
      </c>
      <c r="S1891" s="77">
        <f t="shared" ref="S1891:CB1900" ca="1" si="3153">SUM(S1889:S1890)</f>
        <v>120.22598870056495</v>
      </c>
      <c r="T1891" s="77">
        <f t="shared" ca="1" si="3153"/>
        <v>198.98688116441633</v>
      </c>
      <c r="U1891" s="77">
        <f t="shared" ca="1" si="3153"/>
        <v>276.25784525194877</v>
      </c>
      <c r="V1891" s="77">
        <f t="shared" ca="1" si="3153"/>
        <v>352.01362793983492</v>
      </c>
      <c r="W1891" s="77">
        <f t="shared" ca="1" si="3153"/>
        <v>426.22854818740279</v>
      </c>
      <c r="X1891" s="77">
        <f t="shared" ca="1" si="3153"/>
        <v>498.87648968210453</v>
      </c>
      <c r="Y1891" s="77">
        <f t="shared" ca="1" si="3153"/>
        <v>569.93089346202726</v>
      </c>
      <c r="Z1891" s="77">
        <f t="shared" ca="1" si="3153"/>
        <v>639.36475041336109</v>
      </c>
      <c r="AA1891" s="77">
        <f t="shared" ca="1" si="3153"/>
        <v>707.15059364070623</v>
      </c>
      <c r="AB1891" s="77">
        <f t="shared" ca="1" si="3153"/>
        <v>773.26049070806289</v>
      </c>
      <c r="AC1891" s="77">
        <f t="shared" ca="1" si="3153"/>
        <v>837.66603574831254</v>
      </c>
      <c r="AD1891" s="77">
        <f t="shared" ca="1" si="3153"/>
        <v>900.33834143896195</v>
      </c>
      <c r="AE1891" s="77">
        <f t="shared" ca="1" si="3153"/>
        <v>1043.1689347966844</v>
      </c>
      <c r="AF1891" s="77">
        <f t="shared" ca="1" si="3153"/>
        <v>1182.7706681548204</v>
      </c>
      <c r="AG1891" s="77">
        <f t="shared" ca="1" si="3153"/>
        <v>1319.0888150726989</v>
      </c>
      <c r="AH1891" s="77">
        <f t="shared" ca="1" si="3153"/>
        <v>1452.0677215428577</v>
      </c>
      <c r="AI1891" s="77">
        <f t="shared" ca="1" si="3153"/>
        <v>1581.6507902695728</v>
      </c>
      <c r="AJ1891" s="77">
        <f t="shared" ca="1" si="3153"/>
        <v>1707.7804646809213</v>
      </c>
      <c r="AK1891" s="77">
        <f t="shared" ca="1" si="3153"/>
        <v>1830.3982126698634</v>
      </c>
      <c r="AL1891" s="77">
        <f t="shared" ca="1" si="3153"/>
        <v>1949.4445100597479</v>
      </c>
      <c r="AM1891" s="77">
        <f t="shared" ca="1" si="3153"/>
        <v>2064.8588237895738</v>
      </c>
      <c r="AN1891" s="77">
        <f t="shared" ca="1" si="3153"/>
        <v>2176.5795948142559</v>
      </c>
      <c r="AO1891" s="77">
        <f t="shared" ca="1" si="3153"/>
        <v>2284.5442207150622</v>
      </c>
      <c r="AP1891" s="77">
        <f t="shared" ca="1" si="3153"/>
        <v>2388.6890380153172</v>
      </c>
      <c r="AQ1891" s="77">
        <f t="shared" ca="1" si="3153"/>
        <v>2654.4860273602098</v>
      </c>
      <c r="AR1891" s="77">
        <f t="shared" ca="1" si="3153"/>
        <v>2913.5412822527464</v>
      </c>
      <c r="AS1891" s="77">
        <f t="shared" ca="1" si="3153"/>
        <v>3165.7653681468992</v>
      </c>
      <c r="AT1891" s="77">
        <f t="shared" ca="1" si="3153"/>
        <v>3411.0677555405987</v>
      </c>
      <c r="AU1891" s="77">
        <f t="shared" ca="1" si="3153"/>
        <v>3649.3568085507804</v>
      </c>
      <c r="AV1891" s="77">
        <f t="shared" ca="1" si="3153"/>
        <v>3880.5397734156963</v>
      </c>
      <c r="AW1891" s="77">
        <f t="shared" ca="1" si="3153"/>
        <v>4104.5227669253054</v>
      </c>
      <c r="AX1891" s="77">
        <f t="shared" ca="1" si="3153"/>
        <v>4321.2107647806142</v>
      </c>
      <c r="AY1891" s="77">
        <f t="shared" ca="1" si="3153"/>
        <v>4530.5075898828836</v>
      </c>
      <c r="AZ1891" s="77">
        <f t="shared" ca="1" si="3153"/>
        <v>4732.3159005536554</v>
      </c>
      <c r="BA1891" s="77">
        <f t="shared" ca="1" si="3153"/>
        <v>4926.5371786866308</v>
      </c>
      <c r="BB1891" s="77">
        <f t="shared" ca="1" si="3153"/>
        <v>5113.0717178324776</v>
      </c>
      <c r="BC1891" s="77">
        <f t="shared" ca="1" si="3153"/>
        <v>5619.5022270368881</v>
      </c>
      <c r="BD1891" s="77">
        <f t="shared" ca="1" si="3153"/>
        <v>6112.3214353799422</v>
      </c>
      <c r="BE1891" s="77">
        <f t="shared" ca="1" si="3153"/>
        <v>6591.3533692877118</v>
      </c>
      <c r="BF1891" s="77">
        <f t="shared" ca="1" si="3153"/>
        <v>7056.4200001501131</v>
      </c>
      <c r="BG1891" s="77">
        <f t="shared" ca="1" si="3153"/>
        <v>7507.3412252112521</v>
      </c>
      <c r="BH1891" s="77">
        <f t="shared" ca="1" si="3153"/>
        <v>7943.934848402354</v>
      </c>
      <c r="BI1891" s="77">
        <f t="shared" ca="1" si="3153"/>
        <v>8366.0165611207958</v>
      </c>
      <c r="BJ1891" s="77">
        <f t="shared" ca="1" si="3153"/>
        <v>8773.3999229589463</v>
      </c>
      <c r="BK1891" s="77">
        <f t="shared" ca="1" si="3153"/>
        <v>9165.8963423866153</v>
      </c>
      <c r="BL1891" s="77">
        <f t="shared" ca="1" si="3153"/>
        <v>9543.3150573910862</v>
      </c>
      <c r="BM1891" s="77">
        <f t="shared" ca="1" si="3153"/>
        <v>9905.4631160788267</v>
      </c>
      <c r="BN1891" s="77">
        <f t="shared" ca="1" si="3153"/>
        <v>10252.145357243186</v>
      </c>
      <c r="BO1891" s="77">
        <f t="shared" ca="1" si="3153"/>
        <v>11238.531622540833</v>
      </c>
      <c r="BP1891" s="77">
        <f t="shared" ca="1" si="3153"/>
        <v>12197.583242798131</v>
      </c>
      <c r="BQ1891" s="77">
        <f t="shared" ca="1" si="3153"/>
        <v>13128.951185632233</v>
      </c>
      <c r="BR1891" s="77">
        <f t="shared" ca="1" si="3153"/>
        <v>14032.282018696955</v>
      </c>
      <c r="BS1891" s="77">
        <f t="shared" ca="1" si="3153"/>
        <v>14907.217853665707</v>
      </c>
      <c r="BT1891" s="77">
        <f t="shared" ca="1" si="3153"/>
        <v>15753.396289458615</v>
      </c>
      <c r="BU1891" s="77">
        <f t="shared" ca="1" si="3153"/>
        <v>16570.45035470228</v>
      </c>
      <c r="BV1891" s="77">
        <f t="shared" ca="1" si="3153"/>
        <v>17358.008449410365</v>
      </c>
      <c r="BW1891" s="77">
        <f t="shared" ca="1" si="3153"/>
        <v>18115.694285873011</v>
      </c>
      <c r="BX1891" s="77">
        <f t="shared" ca="1" si="3153"/>
        <v>18843.126828742901</v>
      </c>
      <c r="BY1891" s="77">
        <f t="shared" ca="1" si="3153"/>
        <v>19539.920234305428</v>
      </c>
      <c r="BZ1891" s="77">
        <f t="shared" ca="1" si="3153"/>
        <v>20205.683788920436</v>
      </c>
      <c r="CA1891" s="77">
        <f t="shared" ca="1" si="3153"/>
        <v>22152.168739277855</v>
      </c>
      <c r="CB1891" s="77">
        <f t="shared" ca="1" si="3153"/>
        <v>24045.377776208494</v>
      </c>
      <c r="CC1891" s="77">
        <f t="shared" ref="CC1891:CL1900" ca="1" si="3154">SUM(CC1889:CC1890)</f>
        <v>25884.638618143439</v>
      </c>
      <c r="CD1891" s="77">
        <f t="shared" ca="1" si="3154"/>
        <v>27669.270571513873</v>
      </c>
      <c r="CE1891" s="77">
        <f t="shared" ca="1" si="3154"/>
        <v>29398.584423005912</v>
      </c>
      <c r="CF1891" s="77">
        <f t="shared" ca="1" si="3154"/>
        <v>31071.882330313165</v>
      </c>
      <c r="CG1891" s="77">
        <f t="shared" ca="1" si="3154"/>
        <v>32688.457711362498</v>
      </c>
      <c r="CH1891" s="77">
        <f t="shared" ca="1" si="3154"/>
        <v>34247.595131988062</v>
      </c>
      <c r="CI1891" s="77">
        <f t="shared" ca="1" si="3154"/>
        <v>35748.570192028099</v>
      </c>
      <c r="CJ1891" s="77">
        <f t="shared" ca="1" si="3154"/>
        <v>37190.649409818638</v>
      </c>
      <c r="CK1891" s="77">
        <f t="shared" ca="1" si="3154"/>
        <v>38573.090105057519</v>
      </c>
      <c r="CL1891" s="77">
        <f t="shared" ca="1" si="3154"/>
        <v>39895.140280011961</v>
      </c>
      <c r="CN1891" s="77">
        <f>SUM(CN1889:CN1890)</f>
        <v>40</v>
      </c>
      <c r="CO1891" s="77" t="e">
        <f t="shared" ref="CO1891:DK1900" si="3155">SUM(CO1889:CO1890)</f>
        <v>#N/A</v>
      </c>
      <c r="CP1891" s="77" t="e">
        <f t="shared" si="3155"/>
        <v>#N/A</v>
      </c>
      <c r="CQ1891" s="77" t="e">
        <f t="shared" si="3155"/>
        <v>#N/A</v>
      </c>
      <c r="CR1891" s="77" t="e">
        <f t="shared" si="3155"/>
        <v>#N/A</v>
      </c>
      <c r="CS1891" s="77" t="e">
        <f t="shared" si="3155"/>
        <v>#N/A</v>
      </c>
      <c r="CT1891" s="77" t="e">
        <f t="shared" si="3155"/>
        <v>#N/A</v>
      </c>
      <c r="CU1891" s="77" t="e">
        <f t="shared" si="3155"/>
        <v>#N/A</v>
      </c>
      <c r="CV1891" s="77" t="e">
        <f t="shared" si="3155"/>
        <v>#N/A</v>
      </c>
      <c r="CW1891" s="77" t="e">
        <f t="shared" si="3155"/>
        <v>#N/A</v>
      </c>
      <c r="CX1891" s="77" t="e">
        <f t="shared" si="3155"/>
        <v>#N/A</v>
      </c>
      <c r="CY1891" s="77" t="e">
        <f t="shared" si="3155"/>
        <v>#N/A</v>
      </c>
      <c r="CZ1891" s="77" t="e">
        <f t="shared" si="3155"/>
        <v>#N/A</v>
      </c>
      <c r="DA1891" s="77" t="e">
        <f t="shared" si="3155"/>
        <v>#N/A</v>
      </c>
      <c r="DB1891" s="77" t="e">
        <f t="shared" si="3155"/>
        <v>#N/A</v>
      </c>
      <c r="DC1891" s="77" t="e">
        <f t="shared" si="3155"/>
        <v>#N/A</v>
      </c>
      <c r="DD1891" s="77" t="e">
        <f t="shared" si="3155"/>
        <v>#N/A</v>
      </c>
      <c r="DE1891" s="77" t="e">
        <f t="shared" si="3155"/>
        <v>#N/A</v>
      </c>
      <c r="DF1891" s="77" t="e">
        <f t="shared" si="3155"/>
        <v>#N/A</v>
      </c>
      <c r="DG1891" s="77" t="e">
        <f t="shared" si="3155"/>
        <v>#N/A</v>
      </c>
      <c r="DH1891" s="77" t="e">
        <f t="shared" si="3155"/>
        <v>#N/A</v>
      </c>
      <c r="DI1891" s="77" t="e">
        <f t="shared" si="3155"/>
        <v>#N/A</v>
      </c>
      <c r="DJ1891" s="77" t="e">
        <f t="shared" si="3155"/>
        <v>#N/A</v>
      </c>
      <c r="DK1891" s="77" t="e">
        <f t="shared" si="3155"/>
        <v>#N/A</v>
      </c>
      <c r="DL1891" s="77" t="e">
        <f t="shared" ref="DL1891:DL1900" si="3156">SUM(DL1889:DL1890)</f>
        <v>#N/A</v>
      </c>
    </row>
    <row r="1892" spans="1:116" x14ac:dyDescent="0.4">
      <c r="D1892" t="s">
        <v>425</v>
      </c>
      <c r="E1892" s="8" t="str">
        <f t="shared" ref="E1892:E1901" si="3157">ROW()&amp;" "&amp;D1892</f>
        <v>1892 FAPPE-F</v>
      </c>
      <c r="G1892" s="126"/>
      <c r="H1892" s="27"/>
      <c r="J1892" s="77"/>
      <c r="K1892" s="28"/>
      <c r="L1892" s="28"/>
      <c r="M1892" s="28"/>
      <c r="N1892" s="28"/>
      <c r="O1892" s="28"/>
      <c r="P1892" s="28"/>
      <c r="R1892" s="33"/>
      <c r="S1892" s="77"/>
      <c r="T1892" s="77"/>
      <c r="U1892" s="77"/>
      <c r="V1892" s="77"/>
      <c r="W1892" s="77"/>
      <c r="X1892" s="77"/>
      <c r="Y1892" s="77"/>
      <c r="Z1892" s="77"/>
      <c r="AA1892" s="77"/>
      <c r="AB1892" s="77"/>
      <c r="AC1892" s="77"/>
      <c r="AD1892" s="77"/>
      <c r="AE1892" s="77"/>
      <c r="AF1892" s="77"/>
      <c r="AG1892" s="77"/>
      <c r="AH1892" s="77"/>
      <c r="AI1892" s="77"/>
      <c r="AJ1892" s="77"/>
      <c r="AK1892" s="77"/>
      <c r="AL1892" s="77"/>
      <c r="AM1892" s="77"/>
      <c r="AN1892" s="77"/>
      <c r="AO1892" s="77"/>
      <c r="AP1892" s="77"/>
      <c r="AQ1892" s="77"/>
      <c r="AR1892" s="77"/>
      <c r="AS1892" s="77"/>
      <c r="AT1892" s="77"/>
      <c r="AU1892" s="77"/>
      <c r="AV1892" s="77"/>
      <c r="AW1892" s="77"/>
      <c r="AX1892" s="77"/>
      <c r="AY1892" s="77"/>
      <c r="AZ1892" s="77"/>
      <c r="BA1892" s="77"/>
      <c r="BB1892" s="77"/>
      <c r="BC1892" s="77"/>
      <c r="BD1892" s="77"/>
      <c r="BE1892" s="77"/>
      <c r="BF1892" s="77"/>
      <c r="BG1892" s="77"/>
      <c r="BH1892" s="77"/>
      <c r="BI1892" s="77"/>
      <c r="BJ1892" s="77"/>
      <c r="BK1892" s="77"/>
      <c r="BL1892" s="77"/>
      <c r="BM1892" s="77"/>
      <c r="BN1892" s="77"/>
      <c r="BO1892" s="77"/>
      <c r="BP1892" s="77"/>
      <c r="BQ1892" s="77"/>
      <c r="BR1892" s="77"/>
      <c r="BS1892" s="77"/>
      <c r="BT1892" s="77"/>
      <c r="BU1892" s="77"/>
      <c r="BV1892" s="77"/>
      <c r="BW1892" s="77"/>
      <c r="BX1892" s="77"/>
      <c r="BY1892" s="77"/>
      <c r="BZ1892" s="77"/>
      <c r="CA1892" s="77"/>
      <c r="CB1892" s="77"/>
      <c r="CC1892" s="77"/>
      <c r="CD1892" s="77"/>
      <c r="CE1892" s="77"/>
      <c r="CF1892" s="77"/>
      <c r="CG1892" s="77"/>
      <c r="CH1892" s="77"/>
      <c r="CI1892" s="77"/>
      <c r="CJ1892" s="77"/>
      <c r="CK1892" s="77"/>
      <c r="CL1892" s="77"/>
      <c r="CN1892" s="77"/>
      <c r="CO1892" s="77"/>
      <c r="CP1892" s="77"/>
      <c r="CQ1892" s="77"/>
      <c r="CR1892" s="77"/>
      <c r="CS1892" s="77"/>
      <c r="CT1892" s="77"/>
      <c r="CU1892" s="77"/>
      <c r="CV1892" s="77"/>
      <c r="CW1892" s="77"/>
      <c r="CX1892" s="77"/>
      <c r="CY1892" s="77"/>
      <c r="CZ1892" s="77"/>
      <c r="DA1892" s="77"/>
      <c r="DB1892" s="77"/>
      <c r="DC1892" s="77"/>
      <c r="DD1892" s="77"/>
      <c r="DE1892" s="77"/>
      <c r="DF1892" s="77"/>
      <c r="DG1892" s="77"/>
      <c r="DH1892" s="77"/>
      <c r="DI1892" s="77"/>
      <c r="DJ1892" s="77"/>
      <c r="DK1892" s="77"/>
      <c r="DL1892" s="77"/>
    </row>
    <row r="1893" spans="1:116" x14ac:dyDescent="0.4">
      <c r="B1893" t="s">
        <v>332</v>
      </c>
      <c r="D1893" t="s">
        <v>425</v>
      </c>
      <c r="E1893" s="8" t="str">
        <f t="shared" si="3100"/>
        <v>1893 FAPPE-F</v>
      </c>
      <c r="G1893" s="136" t="str">
        <f>G1868</f>
        <v>(Primary label)</v>
      </c>
      <c r="H1893" s="27"/>
      <c r="I1893" s="78"/>
      <c r="J1893" s="78"/>
      <c r="K1893" s="33"/>
      <c r="L1893" s="33"/>
      <c r="M1893" s="33"/>
      <c r="N1893" s="33"/>
      <c r="O1893" s="33"/>
      <c r="P1893" s="33"/>
      <c r="R1893" s="33"/>
      <c r="S1893" s="77"/>
      <c r="T1893" s="77"/>
      <c r="U1893" s="77"/>
      <c r="V1893" s="77"/>
      <c r="W1893" s="77"/>
      <c r="X1893" s="77"/>
      <c r="Y1893" s="77"/>
      <c r="Z1893" s="77"/>
      <c r="AA1893" s="77"/>
      <c r="AB1893" s="77"/>
      <c r="AC1893" s="77"/>
      <c r="AD1893" s="77"/>
      <c r="AE1893" s="77"/>
      <c r="AF1893" s="77"/>
      <c r="AG1893" s="77"/>
      <c r="AH1893" s="77"/>
      <c r="AI1893" s="77"/>
      <c r="AJ1893" s="77"/>
      <c r="AK1893" s="77"/>
      <c r="AL1893" s="77"/>
      <c r="AM1893" s="77"/>
      <c r="AN1893" s="77"/>
      <c r="AO1893" s="77"/>
      <c r="AP1893" s="77"/>
      <c r="AQ1893" s="77"/>
      <c r="AR1893" s="77"/>
      <c r="AS1893" s="77"/>
      <c r="AT1893" s="77"/>
      <c r="AU1893" s="77"/>
      <c r="AV1893" s="77"/>
      <c r="AW1893" s="77"/>
      <c r="AX1893" s="77"/>
      <c r="AY1893" s="77"/>
      <c r="AZ1893" s="77"/>
      <c r="BA1893" s="77"/>
      <c r="BB1893" s="77"/>
      <c r="BC1893" s="77"/>
      <c r="BD1893" s="77"/>
      <c r="BE1893" s="77"/>
      <c r="BF1893" s="77"/>
      <c r="BG1893" s="77"/>
      <c r="BH1893" s="77"/>
      <c r="BI1893" s="77"/>
      <c r="BJ1893" s="77"/>
      <c r="BK1893" s="77"/>
      <c r="BL1893" s="77"/>
      <c r="BM1893" s="77"/>
      <c r="BN1893" s="77"/>
      <c r="BO1893" s="77"/>
      <c r="BP1893" s="77"/>
      <c r="BQ1893" s="77"/>
      <c r="BR1893" s="77"/>
      <c r="BS1893" s="77"/>
      <c r="BT1893" s="77"/>
      <c r="BU1893" s="77"/>
      <c r="BV1893" s="77"/>
      <c r="BW1893" s="77"/>
      <c r="BX1893" s="77"/>
      <c r="BY1893" s="77"/>
      <c r="BZ1893" s="77"/>
      <c r="CA1893" s="77"/>
      <c r="CB1893" s="77"/>
      <c r="CC1893" s="77"/>
      <c r="CD1893" s="77"/>
      <c r="CE1893" s="77"/>
      <c r="CF1893" s="77"/>
      <c r="CG1893" s="77"/>
      <c r="CH1893" s="77"/>
      <c r="CI1893" s="77"/>
      <c r="CJ1893" s="77"/>
      <c r="CK1893" s="77"/>
      <c r="CL1893" s="77"/>
      <c r="CN1893" s="78"/>
      <c r="CO1893" s="77"/>
      <c r="CP1893" s="77"/>
      <c r="CQ1893" s="77"/>
      <c r="CR1893" s="77"/>
      <c r="CS1893" s="77"/>
      <c r="CT1893" s="77"/>
      <c r="CU1893" s="77"/>
      <c r="CV1893" s="77"/>
      <c r="CW1893" s="77"/>
      <c r="CX1893" s="77"/>
      <c r="CY1893" s="77"/>
      <c r="CZ1893" s="77"/>
      <c r="DA1893" s="77"/>
      <c r="DB1893" s="77"/>
      <c r="DC1893" s="77"/>
      <c r="DD1893" s="77"/>
      <c r="DE1893" s="77"/>
      <c r="DF1893" s="77"/>
      <c r="DG1893" s="77"/>
      <c r="DH1893" s="77"/>
      <c r="DI1893" s="77"/>
      <c r="DJ1893" s="77"/>
      <c r="DK1893" s="77"/>
      <c r="DL1893" s="77"/>
    </row>
    <row r="1894" spans="1:116" x14ac:dyDescent="0.4">
      <c r="B1894" t="s">
        <v>332</v>
      </c>
      <c r="D1894" t="s">
        <v>425</v>
      </c>
      <c r="E1894" s="8" t="str">
        <f t="shared" si="3100"/>
        <v>1894 FAPPE-F</v>
      </c>
      <c r="G1894" s="136" t="str">
        <f>G1869</f>
        <v>primary unit</v>
      </c>
      <c r="H1894" s="27"/>
      <c r="I1894" s="78"/>
      <c r="J1894" s="78"/>
      <c r="K1894" s="33"/>
      <c r="L1894" s="33"/>
      <c r="M1894" s="33"/>
      <c r="N1894" s="33"/>
      <c r="O1894" s="33"/>
      <c r="P1894" s="33"/>
      <c r="R1894" s="33"/>
      <c r="S1894" s="77"/>
      <c r="T1894" s="77"/>
      <c r="U1894" s="77"/>
      <c r="V1894" s="77"/>
      <c r="W1894" s="77"/>
      <c r="X1894" s="77"/>
      <c r="Y1894" s="77"/>
      <c r="Z1894" s="77"/>
      <c r="AA1894" s="77"/>
      <c r="AB1894" s="77"/>
      <c r="AC1894" s="77"/>
      <c r="AD1894" s="77"/>
      <c r="AE1894" s="77"/>
      <c r="AF1894" s="77"/>
      <c r="AG1894" s="77"/>
      <c r="AH1894" s="77"/>
      <c r="AI1894" s="77"/>
      <c r="AJ1894" s="77"/>
      <c r="AK1894" s="77"/>
      <c r="AL1894" s="77"/>
      <c r="AM1894" s="77"/>
      <c r="AN1894" s="77"/>
      <c r="AO1894" s="77"/>
      <c r="AP1894" s="77"/>
      <c r="AQ1894" s="77"/>
      <c r="AR1894" s="77"/>
      <c r="AS1894" s="77"/>
      <c r="AT1894" s="77"/>
      <c r="AU1894" s="77"/>
      <c r="AV1894" s="77"/>
      <c r="AW1894" s="77"/>
      <c r="AX1894" s="77"/>
      <c r="AY1894" s="77"/>
      <c r="AZ1894" s="77"/>
      <c r="BA1894" s="77"/>
      <c r="BB1894" s="77"/>
      <c r="BC1894" s="77"/>
      <c r="BD1894" s="77"/>
      <c r="BE1894" s="77"/>
      <c r="BF1894" s="77"/>
      <c r="BG1894" s="77"/>
      <c r="BH1894" s="77"/>
      <c r="BI1894" s="77"/>
      <c r="BJ1894" s="77"/>
      <c r="BK1894" s="77"/>
      <c r="BL1894" s="77"/>
      <c r="BM1894" s="77"/>
      <c r="BN1894" s="77"/>
      <c r="BO1894" s="77"/>
      <c r="BP1894" s="77"/>
      <c r="BQ1894" s="77"/>
      <c r="BR1894" s="77"/>
      <c r="BS1894" s="77"/>
      <c r="BT1894" s="77"/>
      <c r="BU1894" s="77"/>
      <c r="BV1894" s="77"/>
      <c r="BW1894" s="77"/>
      <c r="BX1894" s="77"/>
      <c r="BY1894" s="77"/>
      <c r="BZ1894" s="77"/>
      <c r="CA1894" s="77"/>
      <c r="CB1894" s="77"/>
      <c r="CC1894" s="77"/>
      <c r="CD1894" s="77"/>
      <c r="CE1894" s="77"/>
      <c r="CF1894" s="77"/>
      <c r="CG1894" s="77"/>
      <c r="CH1894" s="77"/>
      <c r="CI1894" s="77"/>
      <c r="CJ1894" s="77"/>
      <c r="CK1894" s="77"/>
      <c r="CL1894" s="77"/>
      <c r="CN1894" s="78"/>
      <c r="CO1894" s="77"/>
      <c r="CP1894" s="77"/>
      <c r="CQ1894" s="77"/>
      <c r="CR1894" s="77"/>
      <c r="CS1894" s="77"/>
      <c r="CT1894" s="77"/>
      <c r="CU1894" s="77"/>
      <c r="CV1894" s="77"/>
      <c r="CW1894" s="77"/>
      <c r="CX1894" s="77"/>
      <c r="CY1894" s="77"/>
      <c r="CZ1894" s="77"/>
      <c r="DA1894" s="77"/>
      <c r="DB1894" s="77"/>
      <c r="DC1894" s="77"/>
      <c r="DD1894" s="77"/>
      <c r="DE1894" s="77"/>
      <c r="DF1894" s="77"/>
      <c r="DG1894" s="77"/>
      <c r="DH1894" s="77"/>
      <c r="DI1894" s="77"/>
      <c r="DJ1894" s="77"/>
      <c r="DK1894" s="77"/>
      <c r="DL1894" s="77"/>
    </row>
    <row r="1895" spans="1:116" x14ac:dyDescent="0.4">
      <c r="B1895" t="s">
        <v>332</v>
      </c>
      <c r="D1895" t="s">
        <v>425</v>
      </c>
      <c r="E1895" s="8" t="str">
        <f t="shared" si="3100"/>
        <v>1895 FAPPE-F</v>
      </c>
      <c r="G1895" s="136" t="str">
        <f>G1870</f>
        <v>Primary revenue driver</v>
      </c>
      <c r="K1895" s="53"/>
      <c r="L1895" s="53"/>
      <c r="M1895" s="53"/>
      <c r="N1895" s="53"/>
      <c r="O1895" s="53"/>
      <c r="P1895" s="53"/>
      <c r="R1895" s="24"/>
      <c r="S1895" s="179" t="str">
        <f t="shared" ref="S1895:AX1904" si="3158">S1870</f>
        <v>S$16</v>
      </c>
      <c r="T1895" s="179" t="str">
        <f t="shared" si="3158"/>
        <v>T$16</v>
      </c>
      <c r="U1895" s="179" t="str">
        <f t="shared" si="3158"/>
        <v>U$16</v>
      </c>
      <c r="V1895" s="179" t="str">
        <f t="shared" si="3158"/>
        <v>V$16</v>
      </c>
      <c r="W1895" s="179" t="str">
        <f t="shared" si="3158"/>
        <v>W$16</v>
      </c>
      <c r="X1895" s="179" t="str">
        <f t="shared" si="3158"/>
        <v>X$16</v>
      </c>
      <c r="Y1895" s="179" t="str">
        <f t="shared" si="3158"/>
        <v>Y$16</v>
      </c>
      <c r="Z1895" s="179" t="str">
        <f t="shared" si="3158"/>
        <v>Z$16</v>
      </c>
      <c r="AA1895" s="179" t="str">
        <f t="shared" si="3158"/>
        <v>AA$16</v>
      </c>
      <c r="AB1895" s="179" t="str">
        <f t="shared" si="3158"/>
        <v>AB$16</v>
      </c>
      <c r="AC1895" s="179" t="str">
        <f t="shared" si="3158"/>
        <v>AC$16</v>
      </c>
      <c r="AD1895" s="179" t="str">
        <f t="shared" si="3158"/>
        <v>AD$16</v>
      </c>
      <c r="AE1895" s="179" t="str">
        <f t="shared" si="3158"/>
        <v>AE$16</v>
      </c>
      <c r="AF1895" s="179" t="str">
        <f t="shared" si="3158"/>
        <v>AF$16</v>
      </c>
      <c r="AG1895" s="179" t="str">
        <f t="shared" si="3158"/>
        <v>AG$16</v>
      </c>
      <c r="AH1895" s="179" t="str">
        <f t="shared" si="3158"/>
        <v>AH$16</v>
      </c>
      <c r="AI1895" s="179" t="str">
        <f t="shared" si="3158"/>
        <v>AI$16</v>
      </c>
      <c r="AJ1895" s="179" t="str">
        <f t="shared" si="3158"/>
        <v>AJ$16</v>
      </c>
      <c r="AK1895" s="179" t="str">
        <f t="shared" si="3158"/>
        <v>AK$16</v>
      </c>
      <c r="AL1895" s="179" t="str">
        <f t="shared" si="3158"/>
        <v>AL$16</v>
      </c>
      <c r="AM1895" s="179" t="str">
        <f t="shared" si="3158"/>
        <v>AM$16</v>
      </c>
      <c r="AN1895" s="179" t="str">
        <f t="shared" si="3158"/>
        <v>AN$16</v>
      </c>
      <c r="AO1895" s="179" t="str">
        <f t="shared" si="3158"/>
        <v>AO$16</v>
      </c>
      <c r="AP1895" s="179" t="str">
        <f t="shared" si="3158"/>
        <v>AP$16</v>
      </c>
      <c r="AQ1895" s="179" t="str">
        <f t="shared" si="3158"/>
        <v>AQ$16</v>
      </c>
      <c r="AR1895" s="179" t="str">
        <f t="shared" si="3158"/>
        <v>AR$16</v>
      </c>
      <c r="AS1895" s="179" t="str">
        <f t="shared" si="3158"/>
        <v>AS$16</v>
      </c>
      <c r="AT1895" s="179" t="str">
        <f t="shared" si="3158"/>
        <v>AT$16</v>
      </c>
      <c r="AU1895" s="179" t="str">
        <f t="shared" si="3158"/>
        <v>AU$16</v>
      </c>
      <c r="AV1895" s="179" t="str">
        <f t="shared" si="3158"/>
        <v>AV$16</v>
      </c>
      <c r="AW1895" s="179" t="str">
        <f t="shared" si="3158"/>
        <v>AW$16</v>
      </c>
      <c r="AX1895" s="179" t="str">
        <f t="shared" si="3158"/>
        <v>AX$16</v>
      </c>
      <c r="AY1895" s="179" t="str">
        <f t="shared" ref="AY1895:CD1904" si="3159">AY1870</f>
        <v>AY$16</v>
      </c>
      <c r="AZ1895" s="179" t="str">
        <f t="shared" si="3159"/>
        <v>AZ$16</v>
      </c>
      <c r="BA1895" s="179" t="str">
        <f t="shared" si="3159"/>
        <v>BA$16</v>
      </c>
      <c r="BB1895" s="179" t="str">
        <f t="shared" si="3159"/>
        <v>BB$16</v>
      </c>
      <c r="BC1895" s="179" t="str">
        <f t="shared" si="3159"/>
        <v>BC$16</v>
      </c>
      <c r="BD1895" s="179" t="str">
        <f t="shared" si="3159"/>
        <v>BD$16</v>
      </c>
      <c r="BE1895" s="179" t="str">
        <f t="shared" si="3159"/>
        <v>BE$16</v>
      </c>
      <c r="BF1895" s="179" t="str">
        <f t="shared" si="3159"/>
        <v>BF$16</v>
      </c>
      <c r="BG1895" s="179" t="str">
        <f t="shared" si="3159"/>
        <v>BG$16</v>
      </c>
      <c r="BH1895" s="179" t="str">
        <f t="shared" si="3159"/>
        <v>BH$16</v>
      </c>
      <c r="BI1895" s="179" t="str">
        <f t="shared" si="3159"/>
        <v>BI$16</v>
      </c>
      <c r="BJ1895" s="179" t="str">
        <f t="shared" si="3159"/>
        <v>BJ$16</v>
      </c>
      <c r="BK1895" s="179" t="str">
        <f t="shared" si="3159"/>
        <v>BK$16</v>
      </c>
      <c r="BL1895" s="179" t="str">
        <f t="shared" si="3159"/>
        <v>BL$16</v>
      </c>
      <c r="BM1895" s="179" t="str">
        <f t="shared" si="3159"/>
        <v>BM$16</v>
      </c>
      <c r="BN1895" s="179" t="str">
        <f t="shared" si="3159"/>
        <v>BN$16</v>
      </c>
      <c r="BO1895" s="179" t="str">
        <f t="shared" si="3159"/>
        <v>BO$16</v>
      </c>
      <c r="BP1895" s="179" t="str">
        <f t="shared" si="3159"/>
        <v>BP$16</v>
      </c>
      <c r="BQ1895" s="179" t="str">
        <f t="shared" si="3159"/>
        <v>BQ$16</v>
      </c>
      <c r="BR1895" s="179" t="str">
        <f t="shared" si="3159"/>
        <v>BR$16</v>
      </c>
      <c r="BS1895" s="179" t="str">
        <f t="shared" si="3159"/>
        <v>BS$16</v>
      </c>
      <c r="BT1895" s="179" t="str">
        <f t="shared" si="3159"/>
        <v>BT$16</v>
      </c>
      <c r="BU1895" s="179" t="str">
        <f t="shared" si="3159"/>
        <v>BU$16</v>
      </c>
      <c r="BV1895" s="179" t="str">
        <f t="shared" si="3159"/>
        <v>BV$16</v>
      </c>
      <c r="BW1895" s="179" t="str">
        <f t="shared" si="3159"/>
        <v>BW$16</v>
      </c>
      <c r="BX1895" s="179" t="str">
        <f t="shared" si="3159"/>
        <v>BX$16</v>
      </c>
      <c r="BY1895" s="179" t="str">
        <f t="shared" si="3159"/>
        <v>BY$16</v>
      </c>
      <c r="BZ1895" s="179" t="str">
        <f t="shared" si="3159"/>
        <v>BZ$16</v>
      </c>
      <c r="CA1895" s="179" t="str">
        <f t="shared" si="3159"/>
        <v>CA$16</v>
      </c>
      <c r="CB1895" s="179" t="str">
        <f t="shared" si="3159"/>
        <v>CB$16</v>
      </c>
      <c r="CC1895" s="179" t="str">
        <f t="shared" si="3159"/>
        <v>CC$16</v>
      </c>
      <c r="CD1895" s="179" t="str">
        <f t="shared" si="3159"/>
        <v>CD$16</v>
      </c>
      <c r="CE1895" s="179" t="str">
        <f t="shared" ref="CE1895:CL1904" si="3160">CE1870</f>
        <v>CE$16</v>
      </c>
      <c r="CF1895" s="179" t="str">
        <f t="shared" si="3160"/>
        <v>CF$16</v>
      </c>
      <c r="CG1895" s="179" t="str">
        <f t="shared" si="3160"/>
        <v>CG$16</v>
      </c>
      <c r="CH1895" s="179" t="str">
        <f t="shared" si="3160"/>
        <v>CH$16</v>
      </c>
      <c r="CI1895" s="179" t="str">
        <f t="shared" si="3160"/>
        <v>CI$16</v>
      </c>
      <c r="CJ1895" s="179" t="str">
        <f t="shared" si="3160"/>
        <v>CJ$16</v>
      </c>
      <c r="CK1895" s="179" t="str">
        <f t="shared" si="3160"/>
        <v>CK$16</v>
      </c>
      <c r="CL1895" s="179" t="str">
        <f t="shared" si="3160"/>
        <v>CL$16</v>
      </c>
      <c r="CO1895" s="179" t="str">
        <f t="shared" ref="CO1895:DL1904" si="3161">CO1870</f>
        <v>CO$16</v>
      </c>
      <c r="CP1895" s="179" t="str">
        <f t="shared" si="3161"/>
        <v>CP$16</v>
      </c>
      <c r="CQ1895" s="179" t="str">
        <f t="shared" si="3161"/>
        <v>CQ$16</v>
      </c>
      <c r="CR1895" s="179" t="str">
        <f t="shared" si="3161"/>
        <v>CR$16</v>
      </c>
      <c r="CS1895" s="179" t="str">
        <f t="shared" si="3161"/>
        <v>CS$16</v>
      </c>
      <c r="CT1895" s="179" t="str">
        <f t="shared" si="3161"/>
        <v>CT$16</v>
      </c>
      <c r="CU1895" s="179" t="str">
        <f t="shared" si="3161"/>
        <v>CU$16</v>
      </c>
      <c r="CV1895" s="179" t="str">
        <f t="shared" si="3161"/>
        <v>CV$16</v>
      </c>
      <c r="CW1895" s="179" t="str">
        <f t="shared" si="3161"/>
        <v>CW$16</v>
      </c>
      <c r="CX1895" s="179" t="str">
        <f t="shared" si="3161"/>
        <v>CX$16</v>
      </c>
      <c r="CY1895" s="179" t="str">
        <f t="shared" si="3161"/>
        <v>CY$16</v>
      </c>
      <c r="CZ1895" s="179" t="str">
        <f t="shared" si="3161"/>
        <v>CZ$16</v>
      </c>
      <c r="DA1895" s="179" t="str">
        <f t="shared" si="3161"/>
        <v>DA$16</v>
      </c>
      <c r="DB1895" s="179" t="str">
        <f t="shared" si="3161"/>
        <v>DB$16</v>
      </c>
      <c r="DC1895" s="179" t="str">
        <f t="shared" si="3161"/>
        <v>DC$16</v>
      </c>
      <c r="DD1895" s="179" t="str">
        <f t="shared" si="3161"/>
        <v>DD$16</v>
      </c>
      <c r="DE1895" s="179" t="str">
        <f t="shared" si="3161"/>
        <v>DE$16</v>
      </c>
      <c r="DF1895" s="179" t="str">
        <f t="shared" si="3161"/>
        <v>DF$16</v>
      </c>
      <c r="DG1895" s="179" t="str">
        <f t="shared" si="3161"/>
        <v>DG$16</v>
      </c>
      <c r="DH1895" s="179" t="str">
        <f t="shared" si="3161"/>
        <v>DH$16</v>
      </c>
      <c r="DI1895" s="179" t="str">
        <f t="shared" si="3161"/>
        <v>DI$16</v>
      </c>
      <c r="DJ1895" s="179" t="str">
        <f t="shared" si="3161"/>
        <v>DJ$16</v>
      </c>
      <c r="DK1895" s="179" t="str">
        <f t="shared" si="3161"/>
        <v>DK$16</v>
      </c>
      <c r="DL1895" s="179" t="str">
        <f t="shared" si="3161"/>
        <v>DL$16</v>
      </c>
    </row>
    <row r="1896" spans="1:116" x14ac:dyDescent="0.4">
      <c r="B1896" t="s">
        <v>332</v>
      </c>
      <c r="D1896" t="s">
        <v>425</v>
      </c>
      <c r="E1896" s="8" t="str">
        <f t="shared" si="3100"/>
        <v>1896 FAPPE-F</v>
      </c>
      <c r="G1896" s="136" t="str">
        <f>G1871</f>
        <v>Primary volume driver</v>
      </c>
      <c r="H1896" s="12"/>
      <c r="I1896" s="60"/>
      <c r="J1896" s="60"/>
      <c r="K1896" s="15"/>
      <c r="L1896" s="15"/>
      <c r="M1896" s="15"/>
      <c r="N1896" s="15"/>
      <c r="O1896" s="15"/>
      <c r="P1896" s="15"/>
      <c r="R1896" s="15"/>
      <c r="S1896" s="179" t="str">
        <f t="shared" ref="S1896:AX1905" si="3162">S1871</f>
        <v>S$17</v>
      </c>
      <c r="T1896" s="179" t="str">
        <f t="shared" si="3162"/>
        <v>T$17</v>
      </c>
      <c r="U1896" s="179" t="str">
        <f t="shared" si="3162"/>
        <v>U$17</v>
      </c>
      <c r="V1896" s="179" t="str">
        <f t="shared" si="3162"/>
        <v>V$17</v>
      </c>
      <c r="W1896" s="179" t="str">
        <f t="shared" si="3162"/>
        <v>W$17</v>
      </c>
      <c r="X1896" s="179" t="str">
        <f t="shared" si="3162"/>
        <v>X$17</v>
      </c>
      <c r="Y1896" s="179" t="str">
        <f t="shared" si="3162"/>
        <v>Y$17</v>
      </c>
      <c r="Z1896" s="179" t="str">
        <f t="shared" si="3162"/>
        <v>Z$17</v>
      </c>
      <c r="AA1896" s="179" t="str">
        <f t="shared" si="3162"/>
        <v>AA$17</v>
      </c>
      <c r="AB1896" s="179" t="str">
        <f t="shared" si="3162"/>
        <v>AB$17</v>
      </c>
      <c r="AC1896" s="179" t="str">
        <f t="shared" si="3162"/>
        <v>AC$17</v>
      </c>
      <c r="AD1896" s="179" t="str">
        <f t="shared" si="3162"/>
        <v>AD$17</v>
      </c>
      <c r="AE1896" s="179" t="str">
        <f t="shared" si="3162"/>
        <v>AE$17</v>
      </c>
      <c r="AF1896" s="179" t="str">
        <f t="shared" si="3162"/>
        <v>AF$17</v>
      </c>
      <c r="AG1896" s="179" t="str">
        <f t="shared" si="3162"/>
        <v>AG$17</v>
      </c>
      <c r="AH1896" s="179" t="str">
        <f t="shared" si="3162"/>
        <v>AH$17</v>
      </c>
      <c r="AI1896" s="179" t="str">
        <f t="shared" si="3162"/>
        <v>AI$17</v>
      </c>
      <c r="AJ1896" s="179" t="str">
        <f t="shared" si="3162"/>
        <v>AJ$17</v>
      </c>
      <c r="AK1896" s="179" t="str">
        <f t="shared" si="3162"/>
        <v>AK$17</v>
      </c>
      <c r="AL1896" s="179" t="str">
        <f t="shared" si="3162"/>
        <v>AL$17</v>
      </c>
      <c r="AM1896" s="179" t="str">
        <f t="shared" si="3162"/>
        <v>AM$17</v>
      </c>
      <c r="AN1896" s="179" t="str">
        <f t="shared" si="3162"/>
        <v>AN$17</v>
      </c>
      <c r="AO1896" s="179" t="str">
        <f t="shared" si="3162"/>
        <v>AO$17</v>
      </c>
      <c r="AP1896" s="179" t="str">
        <f t="shared" si="3162"/>
        <v>AP$17</v>
      </c>
      <c r="AQ1896" s="179" t="str">
        <f t="shared" si="3162"/>
        <v>AQ$17</v>
      </c>
      <c r="AR1896" s="179" t="str">
        <f t="shared" si="3162"/>
        <v>AR$17</v>
      </c>
      <c r="AS1896" s="179" t="str">
        <f t="shared" si="3162"/>
        <v>AS$17</v>
      </c>
      <c r="AT1896" s="179" t="str">
        <f t="shared" si="3162"/>
        <v>AT$17</v>
      </c>
      <c r="AU1896" s="179" t="str">
        <f t="shared" si="3162"/>
        <v>AU$17</v>
      </c>
      <c r="AV1896" s="179" t="str">
        <f t="shared" si="3162"/>
        <v>AV$17</v>
      </c>
      <c r="AW1896" s="179" t="str">
        <f t="shared" si="3162"/>
        <v>AW$17</v>
      </c>
      <c r="AX1896" s="179" t="str">
        <f t="shared" si="3162"/>
        <v>AX$17</v>
      </c>
      <c r="AY1896" s="179" t="str">
        <f t="shared" ref="AY1896:CD1905" si="3163">AY1871</f>
        <v>AY$17</v>
      </c>
      <c r="AZ1896" s="179" t="str">
        <f t="shared" si="3163"/>
        <v>AZ$17</v>
      </c>
      <c r="BA1896" s="179" t="str">
        <f t="shared" si="3163"/>
        <v>BA$17</v>
      </c>
      <c r="BB1896" s="179" t="str">
        <f t="shared" si="3163"/>
        <v>BB$17</v>
      </c>
      <c r="BC1896" s="179" t="str">
        <f t="shared" si="3163"/>
        <v>BC$17</v>
      </c>
      <c r="BD1896" s="179" t="str">
        <f t="shared" si="3163"/>
        <v>BD$17</v>
      </c>
      <c r="BE1896" s="179" t="str">
        <f t="shared" si="3163"/>
        <v>BE$17</v>
      </c>
      <c r="BF1896" s="179" t="str">
        <f t="shared" si="3163"/>
        <v>BF$17</v>
      </c>
      <c r="BG1896" s="179" t="str">
        <f t="shared" si="3163"/>
        <v>BG$17</v>
      </c>
      <c r="BH1896" s="179" t="str">
        <f t="shared" si="3163"/>
        <v>BH$17</v>
      </c>
      <c r="BI1896" s="179" t="str">
        <f t="shared" si="3163"/>
        <v>BI$17</v>
      </c>
      <c r="BJ1896" s="179" t="str">
        <f t="shared" si="3163"/>
        <v>BJ$17</v>
      </c>
      <c r="BK1896" s="179" t="str">
        <f t="shared" si="3163"/>
        <v>BK$17</v>
      </c>
      <c r="BL1896" s="179" t="str">
        <f t="shared" si="3163"/>
        <v>BL$17</v>
      </c>
      <c r="BM1896" s="179" t="str">
        <f t="shared" si="3163"/>
        <v>BM$17</v>
      </c>
      <c r="BN1896" s="179" t="str">
        <f t="shared" si="3163"/>
        <v>BN$17</v>
      </c>
      <c r="BO1896" s="179" t="str">
        <f t="shared" si="3163"/>
        <v>BO$17</v>
      </c>
      <c r="BP1896" s="179" t="str">
        <f t="shared" si="3163"/>
        <v>BP$17</v>
      </c>
      <c r="BQ1896" s="179" t="str">
        <f t="shared" si="3163"/>
        <v>BQ$17</v>
      </c>
      <c r="BR1896" s="179" t="str">
        <f t="shared" si="3163"/>
        <v>BR$17</v>
      </c>
      <c r="BS1896" s="179" t="str">
        <f t="shared" si="3163"/>
        <v>BS$17</v>
      </c>
      <c r="BT1896" s="179" t="str">
        <f t="shared" si="3163"/>
        <v>BT$17</v>
      </c>
      <c r="BU1896" s="179" t="str">
        <f t="shared" si="3163"/>
        <v>BU$17</v>
      </c>
      <c r="BV1896" s="179" t="str">
        <f t="shared" si="3163"/>
        <v>BV$17</v>
      </c>
      <c r="BW1896" s="179" t="str">
        <f t="shared" si="3163"/>
        <v>BW$17</v>
      </c>
      <c r="BX1896" s="179" t="str">
        <f t="shared" si="3163"/>
        <v>BX$17</v>
      </c>
      <c r="BY1896" s="179" t="str">
        <f t="shared" si="3163"/>
        <v>BY$17</v>
      </c>
      <c r="BZ1896" s="179" t="str">
        <f t="shared" si="3163"/>
        <v>BZ$17</v>
      </c>
      <c r="CA1896" s="179" t="str">
        <f t="shared" si="3163"/>
        <v>CA$17</v>
      </c>
      <c r="CB1896" s="179" t="str">
        <f t="shared" si="3163"/>
        <v>CB$17</v>
      </c>
      <c r="CC1896" s="179" t="str">
        <f t="shared" si="3163"/>
        <v>CC$17</v>
      </c>
      <c r="CD1896" s="179" t="str">
        <f t="shared" si="3163"/>
        <v>CD$17</v>
      </c>
      <c r="CE1896" s="179" t="str">
        <f t="shared" ref="CE1896:CL1905" si="3164">CE1871</f>
        <v>CE$17</v>
      </c>
      <c r="CF1896" s="179" t="str">
        <f t="shared" si="3164"/>
        <v>CF$17</v>
      </c>
      <c r="CG1896" s="179" t="str">
        <f t="shared" si="3164"/>
        <v>CG$17</v>
      </c>
      <c r="CH1896" s="179" t="str">
        <f t="shared" si="3164"/>
        <v>CH$17</v>
      </c>
      <c r="CI1896" s="179" t="str">
        <f t="shared" si="3164"/>
        <v>CI$17</v>
      </c>
      <c r="CJ1896" s="179" t="str">
        <f t="shared" si="3164"/>
        <v>CJ$17</v>
      </c>
      <c r="CK1896" s="179" t="str">
        <f t="shared" si="3164"/>
        <v>CK$17</v>
      </c>
      <c r="CL1896" s="179" t="str">
        <f t="shared" si="3164"/>
        <v>CL$17</v>
      </c>
      <c r="CN1896" s="60"/>
      <c r="CO1896" s="179" t="str">
        <f t="shared" ref="CO1896:DL1905" si="3165">CO1871</f>
        <v>CO$17</v>
      </c>
      <c r="CP1896" s="179" t="str">
        <f t="shared" si="3165"/>
        <v>CP$17</v>
      </c>
      <c r="CQ1896" s="179" t="str">
        <f t="shared" si="3165"/>
        <v>CQ$17</v>
      </c>
      <c r="CR1896" s="179" t="str">
        <f t="shared" si="3165"/>
        <v>CR$17</v>
      </c>
      <c r="CS1896" s="179" t="str">
        <f t="shared" si="3165"/>
        <v>CS$17</v>
      </c>
      <c r="CT1896" s="179" t="str">
        <f t="shared" si="3165"/>
        <v>CT$17</v>
      </c>
      <c r="CU1896" s="179" t="str">
        <f t="shared" si="3165"/>
        <v>CU$17</v>
      </c>
      <c r="CV1896" s="179" t="str">
        <f t="shared" si="3165"/>
        <v>CV$17</v>
      </c>
      <c r="CW1896" s="179" t="str">
        <f t="shared" si="3165"/>
        <v>CW$17</v>
      </c>
      <c r="CX1896" s="179" t="str">
        <f t="shared" si="3165"/>
        <v>CX$17</v>
      </c>
      <c r="CY1896" s="179" t="str">
        <f t="shared" si="3165"/>
        <v>CY$17</v>
      </c>
      <c r="CZ1896" s="179" t="str">
        <f t="shared" si="3165"/>
        <v>CZ$17</v>
      </c>
      <c r="DA1896" s="179" t="str">
        <f t="shared" si="3165"/>
        <v>DA$17</v>
      </c>
      <c r="DB1896" s="179" t="str">
        <f t="shared" si="3165"/>
        <v>DB$17</v>
      </c>
      <c r="DC1896" s="179" t="str">
        <f t="shared" si="3165"/>
        <v>DC$17</v>
      </c>
      <c r="DD1896" s="179" t="str">
        <f t="shared" si="3165"/>
        <v>DD$17</v>
      </c>
      <c r="DE1896" s="179" t="str">
        <f t="shared" si="3165"/>
        <v>DE$17</v>
      </c>
      <c r="DF1896" s="179" t="str">
        <f t="shared" si="3165"/>
        <v>DF$17</v>
      </c>
      <c r="DG1896" s="179" t="str">
        <f t="shared" si="3165"/>
        <v>DG$17</v>
      </c>
      <c r="DH1896" s="179" t="str">
        <f t="shared" si="3165"/>
        <v>DH$17</v>
      </c>
      <c r="DI1896" s="179" t="str">
        <f t="shared" si="3165"/>
        <v>DI$17</v>
      </c>
      <c r="DJ1896" s="179" t="str">
        <f t="shared" si="3165"/>
        <v>DJ$17</v>
      </c>
      <c r="DK1896" s="179" t="str">
        <f t="shared" si="3165"/>
        <v>DK$17</v>
      </c>
      <c r="DL1896" s="179" t="str">
        <f t="shared" si="3165"/>
        <v>DL$17</v>
      </c>
    </row>
    <row r="1897" spans="1:116" x14ac:dyDescent="0.4">
      <c r="B1897" t="s">
        <v>332</v>
      </c>
      <c r="D1897" t="s">
        <v>425</v>
      </c>
      <c r="E1897" s="8" t="str">
        <f t="shared" si="3100"/>
        <v>1897 FAPPE-F</v>
      </c>
      <c r="G1897" s="191" t="str">
        <f>G1876</f>
        <v>Fixed secondary PPE:</v>
      </c>
      <c r="H1897" s="12"/>
      <c r="I1897" s="60"/>
      <c r="J1897" s="60"/>
      <c r="K1897" s="15"/>
      <c r="L1897" s="15"/>
      <c r="M1897" s="15"/>
      <c r="N1897" s="15"/>
      <c r="O1897" s="15"/>
      <c r="P1897" s="15"/>
      <c r="R1897" s="15"/>
      <c r="S1897" s="179">
        <f t="shared" ref="S1897:AX1906" si="3166">S1872</f>
        <v>0</v>
      </c>
      <c r="T1897" s="179">
        <f t="shared" si="3166"/>
        <v>0</v>
      </c>
      <c r="U1897" s="179">
        <f t="shared" si="3166"/>
        <v>0</v>
      </c>
      <c r="V1897" s="179">
        <f t="shared" si="3166"/>
        <v>0</v>
      </c>
      <c r="W1897" s="179">
        <f t="shared" si="3166"/>
        <v>0</v>
      </c>
      <c r="X1897" s="179">
        <f t="shared" si="3166"/>
        <v>0</v>
      </c>
      <c r="Y1897" s="179">
        <f t="shared" si="3166"/>
        <v>0</v>
      </c>
      <c r="Z1897" s="179">
        <f t="shared" si="3166"/>
        <v>0</v>
      </c>
      <c r="AA1897" s="179">
        <f t="shared" si="3166"/>
        <v>0</v>
      </c>
      <c r="AB1897" s="179">
        <f t="shared" si="3166"/>
        <v>0</v>
      </c>
      <c r="AC1897" s="179">
        <f t="shared" si="3166"/>
        <v>0</v>
      </c>
      <c r="AD1897" s="179">
        <f t="shared" si="3166"/>
        <v>0</v>
      </c>
      <c r="AE1897" s="179">
        <f t="shared" si="3166"/>
        <v>0</v>
      </c>
      <c r="AF1897" s="179">
        <f t="shared" si="3166"/>
        <v>0</v>
      </c>
      <c r="AG1897" s="179">
        <f t="shared" si="3166"/>
        <v>0</v>
      </c>
      <c r="AH1897" s="179">
        <f t="shared" si="3166"/>
        <v>0</v>
      </c>
      <c r="AI1897" s="179">
        <f t="shared" si="3166"/>
        <v>0</v>
      </c>
      <c r="AJ1897" s="179">
        <f t="shared" si="3166"/>
        <v>0</v>
      </c>
      <c r="AK1897" s="179">
        <f t="shared" si="3166"/>
        <v>0</v>
      </c>
      <c r="AL1897" s="179">
        <f t="shared" si="3166"/>
        <v>0</v>
      </c>
      <c r="AM1897" s="179">
        <f t="shared" si="3166"/>
        <v>0</v>
      </c>
      <c r="AN1897" s="179">
        <f t="shared" si="3166"/>
        <v>0</v>
      </c>
      <c r="AO1897" s="179">
        <f t="shared" si="3166"/>
        <v>0</v>
      </c>
      <c r="AP1897" s="179">
        <f t="shared" si="3166"/>
        <v>0</v>
      </c>
      <c r="AQ1897" s="179">
        <f t="shared" si="3166"/>
        <v>0</v>
      </c>
      <c r="AR1897" s="179">
        <f t="shared" si="3166"/>
        <v>0</v>
      </c>
      <c r="AS1897" s="179">
        <f t="shared" si="3166"/>
        <v>0</v>
      </c>
      <c r="AT1897" s="179">
        <f t="shared" si="3166"/>
        <v>0</v>
      </c>
      <c r="AU1897" s="179">
        <f t="shared" si="3166"/>
        <v>0</v>
      </c>
      <c r="AV1897" s="179">
        <f t="shared" si="3166"/>
        <v>0</v>
      </c>
      <c r="AW1897" s="179">
        <f t="shared" si="3166"/>
        <v>0</v>
      </c>
      <c r="AX1897" s="179">
        <f t="shared" si="3166"/>
        <v>0</v>
      </c>
      <c r="AY1897" s="179">
        <f t="shared" ref="AY1897:CD1906" si="3167">AY1872</f>
        <v>0</v>
      </c>
      <c r="AZ1897" s="179">
        <f t="shared" si="3167"/>
        <v>0</v>
      </c>
      <c r="BA1897" s="179">
        <f t="shared" si="3167"/>
        <v>0</v>
      </c>
      <c r="BB1897" s="179">
        <f t="shared" si="3167"/>
        <v>0</v>
      </c>
      <c r="BC1897" s="179">
        <f t="shared" si="3167"/>
        <v>0</v>
      </c>
      <c r="BD1897" s="179">
        <f t="shared" si="3167"/>
        <v>0</v>
      </c>
      <c r="BE1897" s="179">
        <f t="shared" si="3167"/>
        <v>0</v>
      </c>
      <c r="BF1897" s="179">
        <f t="shared" si="3167"/>
        <v>0</v>
      </c>
      <c r="BG1897" s="179">
        <f t="shared" si="3167"/>
        <v>0</v>
      </c>
      <c r="BH1897" s="179">
        <f t="shared" si="3167"/>
        <v>0</v>
      </c>
      <c r="BI1897" s="179">
        <f t="shared" si="3167"/>
        <v>0</v>
      </c>
      <c r="BJ1897" s="179">
        <f t="shared" si="3167"/>
        <v>0</v>
      </c>
      <c r="BK1897" s="179">
        <f t="shared" si="3167"/>
        <v>0</v>
      </c>
      <c r="BL1897" s="179">
        <f t="shared" si="3167"/>
        <v>0</v>
      </c>
      <c r="BM1897" s="179">
        <f t="shared" si="3167"/>
        <v>0</v>
      </c>
      <c r="BN1897" s="179">
        <f t="shared" si="3167"/>
        <v>0</v>
      </c>
      <c r="BO1897" s="179">
        <f t="shared" si="3167"/>
        <v>0</v>
      </c>
      <c r="BP1897" s="179">
        <f t="shared" si="3167"/>
        <v>0</v>
      </c>
      <c r="BQ1897" s="179">
        <f t="shared" si="3167"/>
        <v>0</v>
      </c>
      <c r="BR1897" s="179">
        <f t="shared" si="3167"/>
        <v>0</v>
      </c>
      <c r="BS1897" s="179">
        <f t="shared" si="3167"/>
        <v>0</v>
      </c>
      <c r="BT1897" s="179">
        <f t="shared" si="3167"/>
        <v>0</v>
      </c>
      <c r="BU1897" s="179">
        <f t="shared" si="3167"/>
        <v>0</v>
      </c>
      <c r="BV1897" s="179">
        <f t="shared" si="3167"/>
        <v>0</v>
      </c>
      <c r="BW1897" s="179">
        <f t="shared" si="3167"/>
        <v>0</v>
      </c>
      <c r="BX1897" s="179">
        <f t="shared" si="3167"/>
        <v>0</v>
      </c>
      <c r="BY1897" s="179">
        <f t="shared" si="3167"/>
        <v>0</v>
      </c>
      <c r="BZ1897" s="179">
        <f t="shared" si="3167"/>
        <v>0</v>
      </c>
      <c r="CA1897" s="179">
        <f t="shared" si="3167"/>
        <v>0</v>
      </c>
      <c r="CB1897" s="179">
        <f t="shared" si="3167"/>
        <v>0</v>
      </c>
      <c r="CC1897" s="179">
        <f t="shared" si="3167"/>
        <v>0</v>
      </c>
      <c r="CD1897" s="179">
        <f t="shared" si="3167"/>
        <v>0</v>
      </c>
      <c r="CE1897" s="179">
        <f t="shared" ref="CE1897:CL1906" si="3168">CE1872</f>
        <v>0</v>
      </c>
      <c r="CF1897" s="179">
        <f t="shared" si="3168"/>
        <v>0</v>
      </c>
      <c r="CG1897" s="179">
        <f t="shared" si="3168"/>
        <v>0</v>
      </c>
      <c r="CH1897" s="179">
        <f t="shared" si="3168"/>
        <v>0</v>
      </c>
      <c r="CI1897" s="179">
        <f t="shared" si="3168"/>
        <v>0</v>
      </c>
      <c r="CJ1897" s="179">
        <f t="shared" si="3168"/>
        <v>0</v>
      </c>
      <c r="CK1897" s="179">
        <f t="shared" si="3168"/>
        <v>0</v>
      </c>
      <c r="CL1897" s="179">
        <f t="shared" si="3168"/>
        <v>0</v>
      </c>
      <c r="CN1897" s="60"/>
      <c r="CO1897" s="179">
        <f t="shared" ref="CO1897:DL1906" si="3169">CO1872</f>
        <v>0</v>
      </c>
      <c r="CP1897" s="179">
        <f t="shared" si="3169"/>
        <v>0</v>
      </c>
      <c r="CQ1897" s="179">
        <f t="shared" si="3169"/>
        <v>0</v>
      </c>
      <c r="CR1897" s="179">
        <f t="shared" si="3169"/>
        <v>0</v>
      </c>
      <c r="CS1897" s="179">
        <f t="shared" si="3169"/>
        <v>0</v>
      </c>
      <c r="CT1897" s="179">
        <f t="shared" si="3169"/>
        <v>0</v>
      </c>
      <c r="CU1897" s="179">
        <f t="shared" si="3169"/>
        <v>0</v>
      </c>
      <c r="CV1897" s="179">
        <f t="shared" si="3169"/>
        <v>0</v>
      </c>
      <c r="CW1897" s="179">
        <f t="shared" si="3169"/>
        <v>0</v>
      </c>
      <c r="CX1897" s="179">
        <f t="shared" si="3169"/>
        <v>0</v>
      </c>
      <c r="CY1897" s="179">
        <f t="shared" si="3169"/>
        <v>0</v>
      </c>
      <c r="CZ1897" s="179">
        <f t="shared" si="3169"/>
        <v>0</v>
      </c>
      <c r="DA1897" s="179">
        <f t="shared" si="3169"/>
        <v>0</v>
      </c>
      <c r="DB1897" s="179">
        <f t="shared" si="3169"/>
        <v>0</v>
      </c>
      <c r="DC1897" s="179">
        <f t="shared" si="3169"/>
        <v>0</v>
      </c>
      <c r="DD1897" s="179">
        <f t="shared" si="3169"/>
        <v>0</v>
      </c>
      <c r="DE1897" s="179">
        <f t="shared" si="3169"/>
        <v>0</v>
      </c>
      <c r="DF1897" s="179">
        <f t="shared" si="3169"/>
        <v>0</v>
      </c>
      <c r="DG1897" s="179">
        <f t="shared" si="3169"/>
        <v>0</v>
      </c>
      <c r="DH1897" s="179">
        <f t="shared" si="3169"/>
        <v>0</v>
      </c>
      <c r="DI1897" s="179">
        <f t="shared" si="3169"/>
        <v>0</v>
      </c>
      <c r="DJ1897" s="179">
        <f t="shared" si="3169"/>
        <v>0</v>
      </c>
      <c r="DK1897" s="179">
        <f t="shared" si="3169"/>
        <v>0</v>
      </c>
      <c r="DL1897" s="179">
        <f t="shared" si="3169"/>
        <v>0</v>
      </c>
    </row>
    <row r="1898" spans="1:116" x14ac:dyDescent="0.4">
      <c r="B1898" t="s">
        <v>332</v>
      </c>
      <c r="D1898" t="s">
        <v>425</v>
      </c>
      <c r="E1898" s="8" t="str">
        <f t="shared" ref="E1898:E1907" si="3170">ROW()&amp;" "&amp;D1898</f>
        <v>1898 FAPPE-F</v>
      </c>
      <c r="G1898" s="241" t="str">
        <f>IFERROR(SUBSTITUTE(TRIM(MID(G1876, SEARCH("-", G1876) + 1, LEN(G1876))),":",""),"no unit")</f>
        <v>no unit</v>
      </c>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A1899" s="3"/>
      <c r="B1899" t="s">
        <v>332</v>
      </c>
      <c r="D1899" t="s">
        <v>425</v>
      </c>
      <c r="E1899" s="8" t="str">
        <f>ROW()&amp;" "&amp;D1899</f>
        <v>1899 FAPPE-F</v>
      </c>
      <c r="G1899" s="191" t="str">
        <f>G1874</f>
        <v>Secondary revenue driver</v>
      </c>
      <c r="H1899" s="90"/>
      <c r="I1899" s="213"/>
      <c r="J1899" s="213"/>
      <c r="K1899" s="214"/>
      <c r="L1899" s="214"/>
      <c r="M1899" s="214"/>
      <c r="N1899" s="214"/>
      <c r="O1899" s="214"/>
      <c r="P1899" s="214"/>
      <c r="R1899" s="214"/>
      <c r="S1899" s="4" t="str">
        <f t="shared" ref="S1899:AX1908" si="3171">ADDRESS(ROW(S1891),COLUMN(S1891),2)</f>
        <v>S$1891</v>
      </c>
      <c r="T1899" s="4" t="str">
        <f t="shared" si="3171"/>
        <v>T$1891</v>
      </c>
      <c r="U1899" s="4" t="str">
        <f t="shared" si="3171"/>
        <v>U$1891</v>
      </c>
      <c r="V1899" s="4" t="str">
        <f t="shared" si="3171"/>
        <v>V$1891</v>
      </c>
      <c r="W1899" s="4" t="str">
        <f t="shared" si="3171"/>
        <v>W$1891</v>
      </c>
      <c r="X1899" s="4" t="str">
        <f t="shared" si="3171"/>
        <v>X$1891</v>
      </c>
      <c r="Y1899" s="4" t="str">
        <f t="shared" si="3171"/>
        <v>Y$1891</v>
      </c>
      <c r="Z1899" s="4" t="str">
        <f t="shared" si="3171"/>
        <v>Z$1891</v>
      </c>
      <c r="AA1899" s="4" t="str">
        <f t="shared" si="3171"/>
        <v>AA$1891</v>
      </c>
      <c r="AB1899" s="4" t="str">
        <f t="shared" si="3171"/>
        <v>AB$1891</v>
      </c>
      <c r="AC1899" s="4" t="str">
        <f t="shared" si="3171"/>
        <v>AC$1891</v>
      </c>
      <c r="AD1899" s="4" t="str">
        <f t="shared" si="3171"/>
        <v>AD$1891</v>
      </c>
      <c r="AE1899" s="4" t="str">
        <f t="shared" si="3171"/>
        <v>AE$1891</v>
      </c>
      <c r="AF1899" s="4" t="str">
        <f t="shared" si="3171"/>
        <v>AF$1891</v>
      </c>
      <c r="AG1899" s="4" t="str">
        <f t="shared" si="3171"/>
        <v>AG$1891</v>
      </c>
      <c r="AH1899" s="4" t="str">
        <f t="shared" si="3171"/>
        <v>AH$1891</v>
      </c>
      <c r="AI1899" s="4" t="str">
        <f t="shared" si="3171"/>
        <v>AI$1891</v>
      </c>
      <c r="AJ1899" s="4" t="str">
        <f t="shared" si="3171"/>
        <v>AJ$1891</v>
      </c>
      <c r="AK1899" s="4" t="str">
        <f t="shared" si="3171"/>
        <v>AK$1891</v>
      </c>
      <c r="AL1899" s="4" t="str">
        <f t="shared" si="3171"/>
        <v>AL$1891</v>
      </c>
      <c r="AM1899" s="4" t="str">
        <f t="shared" si="3171"/>
        <v>AM$1891</v>
      </c>
      <c r="AN1899" s="4" t="str">
        <f t="shared" si="3171"/>
        <v>AN$1891</v>
      </c>
      <c r="AO1899" s="4" t="str">
        <f t="shared" si="3171"/>
        <v>AO$1891</v>
      </c>
      <c r="AP1899" s="4" t="str">
        <f t="shared" si="3171"/>
        <v>AP$1891</v>
      </c>
      <c r="AQ1899" s="4" t="str">
        <f t="shared" si="3171"/>
        <v>AQ$1891</v>
      </c>
      <c r="AR1899" s="4" t="str">
        <f t="shared" si="3171"/>
        <v>AR$1891</v>
      </c>
      <c r="AS1899" s="4" t="str">
        <f t="shared" si="3171"/>
        <v>AS$1891</v>
      </c>
      <c r="AT1899" s="4" t="str">
        <f t="shared" si="3171"/>
        <v>AT$1891</v>
      </c>
      <c r="AU1899" s="4" t="str">
        <f t="shared" si="3171"/>
        <v>AU$1891</v>
      </c>
      <c r="AV1899" s="4" t="str">
        <f t="shared" si="3171"/>
        <v>AV$1891</v>
      </c>
      <c r="AW1899" s="4" t="str">
        <f t="shared" si="3171"/>
        <v>AW$1891</v>
      </c>
      <c r="AX1899" s="4" t="str">
        <f t="shared" si="3171"/>
        <v>AX$1891</v>
      </c>
      <c r="AY1899" s="4" t="str">
        <f t="shared" ref="AY1899:CD1908" si="3172">ADDRESS(ROW(AY1891),COLUMN(AY1891),2)</f>
        <v>AY$1891</v>
      </c>
      <c r="AZ1899" s="4" t="str">
        <f t="shared" si="3172"/>
        <v>AZ$1891</v>
      </c>
      <c r="BA1899" s="4" t="str">
        <f t="shared" si="3172"/>
        <v>BA$1891</v>
      </c>
      <c r="BB1899" s="4" t="str">
        <f t="shared" si="3172"/>
        <v>BB$1891</v>
      </c>
      <c r="BC1899" s="4" t="str">
        <f t="shared" si="3172"/>
        <v>BC$1891</v>
      </c>
      <c r="BD1899" s="4" t="str">
        <f t="shared" si="3172"/>
        <v>BD$1891</v>
      </c>
      <c r="BE1899" s="4" t="str">
        <f t="shared" si="3172"/>
        <v>BE$1891</v>
      </c>
      <c r="BF1899" s="4" t="str">
        <f t="shared" si="3172"/>
        <v>BF$1891</v>
      </c>
      <c r="BG1899" s="4" t="str">
        <f t="shared" si="3172"/>
        <v>BG$1891</v>
      </c>
      <c r="BH1899" s="4" t="str">
        <f t="shared" si="3172"/>
        <v>BH$1891</v>
      </c>
      <c r="BI1899" s="4" t="str">
        <f t="shared" si="3172"/>
        <v>BI$1891</v>
      </c>
      <c r="BJ1899" s="4" t="str">
        <f t="shared" si="3172"/>
        <v>BJ$1891</v>
      </c>
      <c r="BK1899" s="4" t="str">
        <f t="shared" si="3172"/>
        <v>BK$1891</v>
      </c>
      <c r="BL1899" s="4" t="str">
        <f t="shared" si="3172"/>
        <v>BL$1891</v>
      </c>
      <c r="BM1899" s="4" t="str">
        <f t="shared" si="3172"/>
        <v>BM$1891</v>
      </c>
      <c r="BN1899" s="4" t="str">
        <f t="shared" si="3172"/>
        <v>BN$1891</v>
      </c>
      <c r="BO1899" s="4" t="str">
        <f t="shared" si="3172"/>
        <v>BO$1891</v>
      </c>
      <c r="BP1899" s="4" t="str">
        <f t="shared" si="3172"/>
        <v>BP$1891</v>
      </c>
      <c r="BQ1899" s="4" t="str">
        <f t="shared" si="3172"/>
        <v>BQ$1891</v>
      </c>
      <c r="BR1899" s="4" t="str">
        <f t="shared" si="3172"/>
        <v>BR$1891</v>
      </c>
      <c r="BS1899" s="4" t="str">
        <f t="shared" si="3172"/>
        <v>BS$1891</v>
      </c>
      <c r="BT1899" s="4" t="str">
        <f t="shared" si="3172"/>
        <v>BT$1891</v>
      </c>
      <c r="BU1899" s="4" t="str">
        <f t="shared" si="3172"/>
        <v>BU$1891</v>
      </c>
      <c r="BV1899" s="4" t="str">
        <f t="shared" si="3172"/>
        <v>BV$1891</v>
      </c>
      <c r="BW1899" s="4" t="str">
        <f t="shared" si="3172"/>
        <v>BW$1891</v>
      </c>
      <c r="BX1899" s="4" t="str">
        <f t="shared" si="3172"/>
        <v>BX$1891</v>
      </c>
      <c r="BY1899" s="4" t="str">
        <f t="shared" si="3172"/>
        <v>BY$1891</v>
      </c>
      <c r="BZ1899" s="4" t="str">
        <f t="shared" si="3172"/>
        <v>BZ$1891</v>
      </c>
      <c r="CA1899" s="4" t="str">
        <f t="shared" si="3172"/>
        <v>CA$1891</v>
      </c>
      <c r="CB1899" s="4" t="str">
        <f t="shared" si="3172"/>
        <v>CB$1891</v>
      </c>
      <c r="CC1899" s="4" t="str">
        <f t="shared" si="3172"/>
        <v>CC$1891</v>
      </c>
      <c r="CD1899" s="4" t="str">
        <f t="shared" si="3172"/>
        <v>CD$1891</v>
      </c>
      <c r="CE1899" s="4" t="str">
        <f t="shared" ref="CE1899:CL1908" si="3173">ADDRESS(ROW(CE1891),COLUMN(CE1891),2)</f>
        <v>CE$1891</v>
      </c>
      <c r="CF1899" s="4" t="str">
        <f t="shared" si="3173"/>
        <v>CF$1891</v>
      </c>
      <c r="CG1899" s="4" t="str">
        <f t="shared" si="3173"/>
        <v>CG$1891</v>
      </c>
      <c r="CH1899" s="4" t="str">
        <f t="shared" si="3173"/>
        <v>CH$1891</v>
      </c>
      <c r="CI1899" s="4" t="str">
        <f t="shared" si="3173"/>
        <v>CI$1891</v>
      </c>
      <c r="CJ1899" s="4" t="str">
        <f t="shared" si="3173"/>
        <v>CJ$1891</v>
      </c>
      <c r="CK1899" s="4" t="str">
        <f t="shared" si="3173"/>
        <v>CK$1891</v>
      </c>
      <c r="CL1899" s="4" t="str">
        <f t="shared" si="3173"/>
        <v>CL$1891</v>
      </c>
      <c r="CN1899" s="213"/>
      <c r="CO1899" s="4" t="str">
        <f t="shared" ref="CO1899:DL1908" si="3174">ADDRESS(ROW(CO1891),COLUMN(CO1891),2)</f>
        <v>CO$1891</v>
      </c>
      <c r="CP1899" s="4" t="str">
        <f t="shared" si="3174"/>
        <v>CP$1891</v>
      </c>
      <c r="CQ1899" s="4" t="str">
        <f t="shared" si="3174"/>
        <v>CQ$1891</v>
      </c>
      <c r="CR1899" s="4" t="str">
        <f t="shared" si="3174"/>
        <v>CR$1891</v>
      </c>
      <c r="CS1899" s="4" t="str">
        <f t="shared" si="3174"/>
        <v>CS$1891</v>
      </c>
      <c r="CT1899" s="4" t="str">
        <f t="shared" si="3174"/>
        <v>CT$1891</v>
      </c>
      <c r="CU1899" s="4" t="str">
        <f t="shared" si="3174"/>
        <v>CU$1891</v>
      </c>
      <c r="CV1899" s="4" t="str">
        <f t="shared" si="3174"/>
        <v>CV$1891</v>
      </c>
      <c r="CW1899" s="4" t="str">
        <f t="shared" si="3174"/>
        <v>CW$1891</v>
      </c>
      <c r="CX1899" s="4" t="str">
        <f t="shared" si="3174"/>
        <v>CX$1891</v>
      </c>
      <c r="CY1899" s="4" t="str">
        <f t="shared" si="3174"/>
        <v>CY$1891</v>
      </c>
      <c r="CZ1899" s="4" t="str">
        <f t="shared" si="3174"/>
        <v>CZ$1891</v>
      </c>
      <c r="DA1899" s="4" t="str">
        <f t="shared" si="3174"/>
        <v>DA$1891</v>
      </c>
      <c r="DB1899" s="4" t="str">
        <f t="shared" si="3174"/>
        <v>DB$1891</v>
      </c>
      <c r="DC1899" s="4" t="str">
        <f t="shared" si="3174"/>
        <v>DC$1891</v>
      </c>
      <c r="DD1899" s="4" t="str">
        <f t="shared" si="3174"/>
        <v>DD$1891</v>
      </c>
      <c r="DE1899" s="4" t="str">
        <f t="shared" si="3174"/>
        <v>DE$1891</v>
      </c>
      <c r="DF1899" s="4" t="str">
        <f t="shared" si="3174"/>
        <v>DF$1891</v>
      </c>
      <c r="DG1899" s="4" t="str">
        <f t="shared" si="3174"/>
        <v>DG$1891</v>
      </c>
      <c r="DH1899" s="4" t="str">
        <f t="shared" si="3174"/>
        <v>DH$1891</v>
      </c>
      <c r="DI1899" s="4" t="str">
        <f t="shared" si="3174"/>
        <v>DI$1891</v>
      </c>
      <c r="DJ1899" s="4" t="str">
        <f t="shared" si="3174"/>
        <v>DJ$1891</v>
      </c>
      <c r="DK1899" s="4" t="str">
        <f t="shared" si="3174"/>
        <v>DK$1891</v>
      </c>
      <c r="DL1899" s="4" t="str">
        <f t="shared" si="3174"/>
        <v>DL$1891</v>
      </c>
    </row>
    <row r="1900" spans="1:116" x14ac:dyDescent="0.4">
      <c r="B1900" t="s">
        <v>332</v>
      </c>
      <c r="D1900" t="s">
        <v>425</v>
      </c>
      <c r="E1900" s="8" t="str">
        <f>ROW()&amp;" "&amp;D1900</f>
        <v>1900 FAPPE-F</v>
      </c>
      <c r="G1900" s="136" t="str">
        <f>G1875</f>
        <v>Secondary volume driver</v>
      </c>
      <c r="H1900" s="12"/>
      <c r="I1900" s="60"/>
      <c r="J1900" s="60"/>
      <c r="K1900" s="15"/>
      <c r="L1900" s="15"/>
      <c r="M1900" s="15"/>
      <c r="N1900" s="15"/>
      <c r="O1900" s="15"/>
      <c r="P1900" s="15"/>
      <c r="R1900" s="15"/>
      <c r="S1900" s="179" t="str">
        <f t="shared" ref="S1900:AX1909" si="3175">S1875</f>
        <v>S$19</v>
      </c>
      <c r="T1900" s="179" t="str">
        <f t="shared" si="3175"/>
        <v>T$19</v>
      </c>
      <c r="U1900" s="179" t="str">
        <f t="shared" si="3175"/>
        <v>U$19</v>
      </c>
      <c r="V1900" s="179" t="str">
        <f t="shared" si="3175"/>
        <v>V$19</v>
      </c>
      <c r="W1900" s="179" t="str">
        <f t="shared" si="3175"/>
        <v>W$19</v>
      </c>
      <c r="X1900" s="179" t="str">
        <f t="shared" si="3175"/>
        <v>X$19</v>
      </c>
      <c r="Y1900" s="179" t="str">
        <f t="shared" si="3175"/>
        <v>Y$19</v>
      </c>
      <c r="Z1900" s="179" t="str">
        <f t="shared" si="3175"/>
        <v>Z$19</v>
      </c>
      <c r="AA1900" s="179" t="str">
        <f t="shared" si="3175"/>
        <v>AA$19</v>
      </c>
      <c r="AB1900" s="179" t="str">
        <f t="shared" si="3175"/>
        <v>AB$19</v>
      </c>
      <c r="AC1900" s="179" t="str">
        <f t="shared" si="3175"/>
        <v>AC$19</v>
      </c>
      <c r="AD1900" s="179" t="str">
        <f t="shared" si="3175"/>
        <v>AD$19</v>
      </c>
      <c r="AE1900" s="179" t="str">
        <f t="shared" si="3175"/>
        <v>AE$19</v>
      </c>
      <c r="AF1900" s="179" t="str">
        <f t="shared" si="3175"/>
        <v>AF$19</v>
      </c>
      <c r="AG1900" s="179" t="str">
        <f t="shared" si="3175"/>
        <v>AG$19</v>
      </c>
      <c r="AH1900" s="179" t="str">
        <f t="shared" si="3175"/>
        <v>AH$19</v>
      </c>
      <c r="AI1900" s="179" t="str">
        <f t="shared" si="3175"/>
        <v>AI$19</v>
      </c>
      <c r="AJ1900" s="179" t="str">
        <f t="shared" si="3175"/>
        <v>AJ$19</v>
      </c>
      <c r="AK1900" s="179" t="str">
        <f t="shared" si="3175"/>
        <v>AK$19</v>
      </c>
      <c r="AL1900" s="179" t="str">
        <f t="shared" si="3175"/>
        <v>AL$19</v>
      </c>
      <c r="AM1900" s="179" t="str">
        <f t="shared" si="3175"/>
        <v>AM$19</v>
      </c>
      <c r="AN1900" s="179" t="str">
        <f t="shared" si="3175"/>
        <v>AN$19</v>
      </c>
      <c r="AO1900" s="179" t="str">
        <f t="shared" si="3175"/>
        <v>AO$19</v>
      </c>
      <c r="AP1900" s="179" t="str">
        <f t="shared" si="3175"/>
        <v>AP$19</v>
      </c>
      <c r="AQ1900" s="179" t="str">
        <f t="shared" si="3175"/>
        <v>AQ$19</v>
      </c>
      <c r="AR1900" s="179" t="str">
        <f t="shared" si="3175"/>
        <v>AR$19</v>
      </c>
      <c r="AS1900" s="179" t="str">
        <f t="shared" si="3175"/>
        <v>AS$19</v>
      </c>
      <c r="AT1900" s="179" t="str">
        <f t="shared" si="3175"/>
        <v>AT$19</v>
      </c>
      <c r="AU1900" s="179" t="str">
        <f t="shared" si="3175"/>
        <v>AU$19</v>
      </c>
      <c r="AV1900" s="179" t="str">
        <f t="shared" si="3175"/>
        <v>AV$19</v>
      </c>
      <c r="AW1900" s="179" t="str">
        <f t="shared" si="3175"/>
        <v>AW$19</v>
      </c>
      <c r="AX1900" s="179" t="str">
        <f t="shared" si="3175"/>
        <v>AX$19</v>
      </c>
      <c r="AY1900" s="179" t="str">
        <f t="shared" ref="AY1900:CD1909" si="3176">AY1875</f>
        <v>AY$19</v>
      </c>
      <c r="AZ1900" s="179" t="str">
        <f t="shared" si="3176"/>
        <v>AZ$19</v>
      </c>
      <c r="BA1900" s="179" t="str">
        <f t="shared" si="3176"/>
        <v>BA$19</v>
      </c>
      <c r="BB1900" s="179" t="str">
        <f t="shared" si="3176"/>
        <v>BB$19</v>
      </c>
      <c r="BC1900" s="179" t="str">
        <f t="shared" si="3176"/>
        <v>BC$19</v>
      </c>
      <c r="BD1900" s="179" t="str">
        <f t="shared" si="3176"/>
        <v>BD$19</v>
      </c>
      <c r="BE1900" s="179" t="str">
        <f t="shared" si="3176"/>
        <v>BE$19</v>
      </c>
      <c r="BF1900" s="179" t="str">
        <f t="shared" si="3176"/>
        <v>BF$19</v>
      </c>
      <c r="BG1900" s="179" t="str">
        <f t="shared" si="3176"/>
        <v>BG$19</v>
      </c>
      <c r="BH1900" s="179" t="str">
        <f t="shared" si="3176"/>
        <v>BH$19</v>
      </c>
      <c r="BI1900" s="179" t="str">
        <f t="shared" si="3176"/>
        <v>BI$19</v>
      </c>
      <c r="BJ1900" s="179" t="str">
        <f t="shared" si="3176"/>
        <v>BJ$19</v>
      </c>
      <c r="BK1900" s="179" t="str">
        <f t="shared" si="3176"/>
        <v>BK$19</v>
      </c>
      <c r="BL1900" s="179" t="str">
        <f t="shared" si="3176"/>
        <v>BL$19</v>
      </c>
      <c r="BM1900" s="179" t="str">
        <f t="shared" si="3176"/>
        <v>BM$19</v>
      </c>
      <c r="BN1900" s="179" t="str">
        <f t="shared" si="3176"/>
        <v>BN$19</v>
      </c>
      <c r="BO1900" s="179" t="str">
        <f t="shared" si="3176"/>
        <v>BO$19</v>
      </c>
      <c r="BP1900" s="179" t="str">
        <f t="shared" si="3176"/>
        <v>BP$19</v>
      </c>
      <c r="BQ1900" s="179" t="str">
        <f t="shared" si="3176"/>
        <v>BQ$19</v>
      </c>
      <c r="BR1900" s="179" t="str">
        <f t="shared" si="3176"/>
        <v>BR$19</v>
      </c>
      <c r="BS1900" s="179" t="str">
        <f t="shared" si="3176"/>
        <v>BS$19</v>
      </c>
      <c r="BT1900" s="179" t="str">
        <f t="shared" si="3176"/>
        <v>BT$19</v>
      </c>
      <c r="BU1900" s="179" t="str">
        <f t="shared" si="3176"/>
        <v>BU$19</v>
      </c>
      <c r="BV1900" s="179" t="str">
        <f t="shared" si="3176"/>
        <v>BV$19</v>
      </c>
      <c r="BW1900" s="179" t="str">
        <f t="shared" si="3176"/>
        <v>BW$19</v>
      </c>
      <c r="BX1900" s="179" t="str">
        <f t="shared" si="3176"/>
        <v>BX$19</v>
      </c>
      <c r="BY1900" s="179" t="str">
        <f t="shared" si="3176"/>
        <v>BY$19</v>
      </c>
      <c r="BZ1900" s="179" t="str">
        <f t="shared" si="3176"/>
        <v>BZ$19</v>
      </c>
      <c r="CA1900" s="179" t="str">
        <f t="shared" si="3176"/>
        <v>CA$19</v>
      </c>
      <c r="CB1900" s="179" t="str">
        <f t="shared" si="3176"/>
        <v>CB$19</v>
      </c>
      <c r="CC1900" s="179" t="str">
        <f t="shared" si="3176"/>
        <v>CC$19</v>
      </c>
      <c r="CD1900" s="179" t="str">
        <f t="shared" si="3176"/>
        <v>CD$19</v>
      </c>
      <c r="CE1900" s="179" t="str">
        <f t="shared" ref="CE1900:CL1909" si="3177">CE1875</f>
        <v>CE$19</v>
      </c>
      <c r="CF1900" s="179" t="str">
        <f t="shared" si="3177"/>
        <v>CF$19</v>
      </c>
      <c r="CG1900" s="179" t="str">
        <f t="shared" si="3177"/>
        <v>CG$19</v>
      </c>
      <c r="CH1900" s="179" t="str">
        <f t="shared" si="3177"/>
        <v>CH$19</v>
      </c>
      <c r="CI1900" s="179" t="str">
        <f t="shared" si="3177"/>
        <v>CI$19</v>
      </c>
      <c r="CJ1900" s="179" t="str">
        <f t="shared" si="3177"/>
        <v>CJ$19</v>
      </c>
      <c r="CK1900" s="179" t="str">
        <f t="shared" si="3177"/>
        <v>CK$19</v>
      </c>
      <c r="CL1900" s="179" t="str">
        <f t="shared" si="3177"/>
        <v>CL$19</v>
      </c>
      <c r="CN1900" s="60"/>
      <c r="CO1900" s="179" t="str">
        <f t="shared" ref="CO1900:DL1909" si="3178">CO1875</f>
        <v>CO$19</v>
      </c>
      <c r="CP1900" s="179" t="str">
        <f t="shared" si="3178"/>
        <v>CP$19</v>
      </c>
      <c r="CQ1900" s="179" t="str">
        <f t="shared" si="3178"/>
        <v>CQ$19</v>
      </c>
      <c r="CR1900" s="179" t="str">
        <f t="shared" si="3178"/>
        <v>CR$19</v>
      </c>
      <c r="CS1900" s="179" t="str">
        <f t="shared" si="3178"/>
        <v>CS$19</v>
      </c>
      <c r="CT1900" s="179" t="str">
        <f t="shared" si="3178"/>
        <v>CT$19</v>
      </c>
      <c r="CU1900" s="179" t="str">
        <f t="shared" si="3178"/>
        <v>CU$19</v>
      </c>
      <c r="CV1900" s="179" t="str">
        <f t="shared" si="3178"/>
        <v>CV$19</v>
      </c>
      <c r="CW1900" s="179" t="str">
        <f t="shared" si="3178"/>
        <v>CW$19</v>
      </c>
      <c r="CX1900" s="179" t="str">
        <f t="shared" si="3178"/>
        <v>CX$19</v>
      </c>
      <c r="CY1900" s="179" t="str">
        <f t="shared" si="3178"/>
        <v>CY$19</v>
      </c>
      <c r="CZ1900" s="179" t="str">
        <f t="shared" si="3178"/>
        <v>CZ$19</v>
      </c>
      <c r="DA1900" s="179" t="str">
        <f t="shared" si="3178"/>
        <v>DA$19</v>
      </c>
      <c r="DB1900" s="179" t="str">
        <f t="shared" si="3178"/>
        <v>DB$19</v>
      </c>
      <c r="DC1900" s="179" t="str">
        <f t="shared" si="3178"/>
        <v>DC$19</v>
      </c>
      <c r="DD1900" s="179" t="str">
        <f t="shared" si="3178"/>
        <v>DD$19</v>
      </c>
      <c r="DE1900" s="179" t="str">
        <f t="shared" si="3178"/>
        <v>DE$19</v>
      </c>
      <c r="DF1900" s="179" t="str">
        <f t="shared" si="3178"/>
        <v>DF$19</v>
      </c>
      <c r="DG1900" s="179" t="str">
        <f t="shared" si="3178"/>
        <v>DG$19</v>
      </c>
      <c r="DH1900" s="179" t="str">
        <f t="shared" si="3178"/>
        <v>DH$19</v>
      </c>
      <c r="DI1900" s="179" t="str">
        <f t="shared" si="3178"/>
        <v>DI$19</v>
      </c>
      <c r="DJ1900" s="179" t="str">
        <f t="shared" si="3178"/>
        <v>DJ$19</v>
      </c>
      <c r="DK1900" s="179" t="str">
        <f t="shared" si="3178"/>
        <v>DK$19</v>
      </c>
      <c r="DL1900" s="179" t="str">
        <f t="shared" si="3178"/>
        <v>DL$19</v>
      </c>
    </row>
    <row r="1901" spans="1:116" x14ac:dyDescent="0.4">
      <c r="A1901" s="27"/>
      <c r="B1901" s="27"/>
      <c r="C1901" s="27"/>
      <c r="D1901" s="27"/>
      <c r="E1901" s="27"/>
      <c r="F1901" s="27"/>
      <c r="G1901" s="27"/>
      <c r="H1901" s="27"/>
      <c r="I1901" s="27"/>
      <c r="J1901" s="27"/>
      <c r="K1901" s="27"/>
      <c r="L1901" s="27"/>
      <c r="M1901" s="27"/>
      <c r="N1901" s="27"/>
      <c r="O1901" s="27"/>
      <c r="P1901" s="27"/>
      <c r="CN1901" s="27"/>
    </row>
    <row r="1902" spans="1:116" x14ac:dyDescent="0.4">
      <c r="A1902" s="174"/>
      <c r="E1902" s="8"/>
      <c r="G1902" s="175" t="s">
        <v>490</v>
      </c>
      <c r="H1902" s="174"/>
      <c r="I1902" s="176"/>
      <c r="J1902" s="176"/>
      <c r="K1902" s="197"/>
      <c r="L1902" s="197"/>
      <c r="M1902" s="197"/>
      <c r="N1902" s="197"/>
      <c r="O1902" s="197"/>
      <c r="P1902" s="197"/>
      <c r="R1902" s="198"/>
      <c r="S1902" s="174"/>
      <c r="T1902" s="174"/>
      <c r="U1902" s="174"/>
      <c r="V1902" s="174"/>
      <c r="W1902" s="174"/>
      <c r="X1902" s="174"/>
      <c r="Y1902" s="174"/>
      <c r="Z1902" s="174"/>
      <c r="AA1902" s="174"/>
      <c r="AB1902" s="174"/>
      <c r="AC1902" s="174"/>
      <c r="AD1902" s="174"/>
      <c r="AE1902" s="174"/>
      <c r="AF1902" s="174"/>
      <c r="AG1902" s="174"/>
      <c r="AH1902" s="174"/>
      <c r="AI1902" s="174"/>
      <c r="AJ1902" s="174"/>
      <c r="AK1902" s="174"/>
      <c r="AL1902" s="174"/>
      <c r="AM1902" s="174"/>
      <c r="AN1902" s="174"/>
      <c r="AO1902" s="174"/>
      <c r="AP1902" s="174"/>
      <c r="AQ1902" s="174"/>
      <c r="AR1902" s="174"/>
      <c r="AS1902" s="174"/>
      <c r="AT1902" s="174"/>
      <c r="AU1902" s="174"/>
      <c r="AV1902" s="174"/>
      <c r="AW1902" s="174"/>
      <c r="AX1902" s="174"/>
      <c r="AY1902" s="174"/>
      <c r="AZ1902" s="174"/>
      <c r="BA1902" s="174"/>
      <c r="BB1902" s="174"/>
      <c r="BC1902" s="174"/>
      <c r="BD1902" s="174"/>
      <c r="BE1902" s="174"/>
      <c r="BF1902" s="174"/>
      <c r="BG1902" s="174"/>
      <c r="BH1902" s="174"/>
      <c r="BI1902" s="174"/>
      <c r="BJ1902" s="174"/>
      <c r="BK1902" s="174"/>
      <c r="BL1902" s="174"/>
      <c r="BM1902" s="174"/>
      <c r="BN1902" s="174"/>
      <c r="BO1902" s="174"/>
      <c r="BP1902" s="174"/>
      <c r="BQ1902" s="174"/>
      <c r="BR1902" s="174"/>
      <c r="BS1902" s="174"/>
      <c r="BT1902" s="174"/>
      <c r="BU1902" s="174"/>
      <c r="BV1902" s="174"/>
      <c r="BW1902" s="174"/>
      <c r="BX1902" s="174"/>
      <c r="BY1902" s="174"/>
      <c r="BZ1902" s="174"/>
      <c r="CA1902" s="174"/>
      <c r="CB1902" s="174"/>
      <c r="CC1902" s="174"/>
      <c r="CD1902" s="174"/>
      <c r="CE1902" s="174"/>
      <c r="CF1902" s="174"/>
      <c r="CG1902" s="174"/>
      <c r="CH1902" s="174"/>
      <c r="CI1902" s="174"/>
      <c r="CJ1902" s="174"/>
      <c r="CK1902" s="174"/>
      <c r="CL1902" s="174"/>
      <c r="CN1902" s="176"/>
      <c r="CO1902" s="174"/>
      <c r="CP1902" s="174"/>
      <c r="CQ1902" s="174"/>
      <c r="CR1902" s="174"/>
      <c r="CS1902" s="174"/>
      <c r="CT1902" s="174"/>
      <c r="CU1902" s="174"/>
      <c r="CV1902" s="174"/>
      <c r="CW1902" s="174"/>
      <c r="CX1902" s="174"/>
      <c r="CY1902" s="174"/>
      <c r="CZ1902" s="174"/>
      <c r="DA1902" s="174"/>
      <c r="DB1902" s="174"/>
      <c r="DC1902" s="174"/>
      <c r="DD1902" s="174"/>
      <c r="DE1902" s="174"/>
      <c r="DF1902" s="174"/>
      <c r="DG1902" s="174"/>
      <c r="DH1902" s="174"/>
      <c r="DI1902" s="174"/>
      <c r="DJ1902" s="174"/>
      <c r="DK1902" s="174"/>
      <c r="DL1902" s="174"/>
    </row>
    <row r="1903" spans="1:116" x14ac:dyDescent="0.4">
      <c r="A1903" s="174"/>
      <c r="E1903" s="8"/>
      <c r="G1903" s="175" t="s">
        <v>492</v>
      </c>
      <c r="H1903" s="174"/>
      <c r="I1903" s="176"/>
      <c r="J1903" s="176"/>
      <c r="K1903" s="197"/>
      <c r="L1903" s="197"/>
      <c r="M1903" s="197"/>
      <c r="N1903" s="197"/>
      <c r="O1903" s="197"/>
      <c r="P1903" s="197"/>
      <c r="R1903" s="198"/>
      <c r="S1903" s="174"/>
      <c r="T1903" s="174"/>
      <c r="U1903" s="174"/>
      <c r="V1903" s="174"/>
      <c r="W1903" s="174"/>
      <c r="X1903" s="174"/>
      <c r="Y1903" s="174"/>
      <c r="Z1903" s="174"/>
      <c r="AA1903" s="174"/>
      <c r="AB1903" s="174"/>
      <c r="AC1903" s="174"/>
      <c r="AD1903" s="174"/>
      <c r="AE1903" s="174"/>
      <c r="AF1903" s="174"/>
      <c r="AG1903" s="174"/>
      <c r="AH1903" s="174"/>
      <c r="AI1903" s="174"/>
      <c r="AJ1903" s="174"/>
      <c r="AK1903" s="174"/>
      <c r="AL1903" s="174"/>
      <c r="AM1903" s="174"/>
      <c r="AN1903" s="174"/>
      <c r="AO1903" s="174"/>
      <c r="AP1903" s="174"/>
      <c r="AQ1903" s="174"/>
      <c r="AR1903" s="174"/>
      <c r="AS1903" s="174"/>
      <c r="AT1903" s="174"/>
      <c r="AU1903" s="174"/>
      <c r="AV1903" s="174"/>
      <c r="AW1903" s="174"/>
      <c r="AX1903" s="174"/>
      <c r="AY1903" s="174"/>
      <c r="AZ1903" s="174"/>
      <c r="BA1903" s="174"/>
      <c r="BB1903" s="174"/>
      <c r="BC1903" s="174"/>
      <c r="BD1903" s="174"/>
      <c r="BE1903" s="174"/>
      <c r="BF1903" s="174"/>
      <c r="BG1903" s="174"/>
      <c r="BH1903" s="174"/>
      <c r="BI1903" s="174"/>
      <c r="BJ1903" s="174"/>
      <c r="BK1903" s="174"/>
      <c r="BL1903" s="174"/>
      <c r="BM1903" s="174"/>
      <c r="BN1903" s="174"/>
      <c r="BO1903" s="174"/>
      <c r="BP1903" s="174"/>
      <c r="BQ1903" s="174"/>
      <c r="BR1903" s="174"/>
      <c r="BS1903" s="174"/>
      <c r="BT1903" s="174"/>
      <c r="BU1903" s="174"/>
      <c r="BV1903" s="174"/>
      <c r="BW1903" s="174"/>
      <c r="BX1903" s="174"/>
      <c r="BY1903" s="174"/>
      <c r="BZ1903" s="174"/>
      <c r="CA1903" s="174"/>
      <c r="CB1903" s="174"/>
      <c r="CC1903" s="174"/>
      <c r="CD1903" s="174"/>
      <c r="CE1903" s="174"/>
      <c r="CF1903" s="174"/>
      <c r="CG1903" s="174"/>
      <c r="CH1903" s="174"/>
      <c r="CI1903" s="174"/>
      <c r="CJ1903" s="174"/>
      <c r="CK1903" s="174"/>
      <c r="CL1903" s="174"/>
      <c r="CN1903" s="176"/>
      <c r="CO1903" s="174"/>
      <c r="CP1903" s="174"/>
      <c r="CQ1903" s="174"/>
      <c r="CR1903" s="174"/>
      <c r="CS1903" s="174"/>
      <c r="CT1903" s="174"/>
      <c r="CU1903" s="174"/>
      <c r="CV1903" s="174"/>
      <c r="CW1903" s="174"/>
      <c r="CX1903" s="174"/>
      <c r="CY1903" s="174"/>
      <c r="CZ1903" s="174"/>
      <c r="DA1903" s="174"/>
      <c r="DB1903" s="174"/>
      <c r="DC1903" s="174"/>
      <c r="DD1903" s="174"/>
      <c r="DE1903" s="174"/>
      <c r="DF1903" s="174"/>
      <c r="DG1903" s="174"/>
      <c r="DH1903" s="174"/>
      <c r="DI1903" s="174"/>
      <c r="DJ1903" s="174"/>
      <c r="DK1903" s="174"/>
      <c r="DL1903" s="174"/>
    </row>
    <row r="1904" spans="1:116" x14ac:dyDescent="0.4">
      <c r="A1904" s="174"/>
      <c r="E1904" s="8"/>
      <c r="G1904" s="175" t="s">
        <v>461</v>
      </c>
      <c r="H1904" s="174"/>
      <c r="I1904" s="176"/>
      <c r="J1904" s="176"/>
      <c r="K1904" s="197"/>
      <c r="L1904" s="197"/>
      <c r="M1904" s="197"/>
      <c r="N1904" s="197"/>
      <c r="O1904" s="197"/>
      <c r="P1904" s="197"/>
      <c r="R1904" s="198"/>
      <c r="S1904" s="199" t="str">
        <f t="shared" ref="S1904:AX1904" si="3179">S$20</f>
        <v>S$16</v>
      </c>
      <c r="T1904" s="199" t="str">
        <f t="shared" si="3179"/>
        <v>T$16</v>
      </c>
      <c r="U1904" s="199" t="str">
        <f t="shared" si="3179"/>
        <v>U$16</v>
      </c>
      <c r="V1904" s="199" t="str">
        <f t="shared" si="3179"/>
        <v>V$16</v>
      </c>
      <c r="W1904" s="199" t="str">
        <f t="shared" si="3179"/>
        <v>W$16</v>
      </c>
      <c r="X1904" s="199" t="str">
        <f t="shared" si="3179"/>
        <v>X$16</v>
      </c>
      <c r="Y1904" s="199" t="str">
        <f t="shared" si="3179"/>
        <v>Y$16</v>
      </c>
      <c r="Z1904" s="199" t="str">
        <f t="shared" si="3179"/>
        <v>Z$16</v>
      </c>
      <c r="AA1904" s="199" t="str">
        <f t="shared" si="3179"/>
        <v>AA$16</v>
      </c>
      <c r="AB1904" s="199" t="str">
        <f t="shared" si="3179"/>
        <v>AB$16</v>
      </c>
      <c r="AC1904" s="199" t="str">
        <f t="shared" si="3179"/>
        <v>AC$16</v>
      </c>
      <c r="AD1904" s="199" t="str">
        <f t="shared" si="3179"/>
        <v>AD$16</v>
      </c>
      <c r="AE1904" s="199" t="str">
        <f t="shared" si="3179"/>
        <v>AE$16</v>
      </c>
      <c r="AF1904" s="199" t="str">
        <f t="shared" si="3179"/>
        <v>AF$16</v>
      </c>
      <c r="AG1904" s="199" t="str">
        <f t="shared" si="3179"/>
        <v>AG$16</v>
      </c>
      <c r="AH1904" s="199" t="str">
        <f t="shared" si="3179"/>
        <v>AH$16</v>
      </c>
      <c r="AI1904" s="199" t="str">
        <f t="shared" si="3179"/>
        <v>AI$16</v>
      </c>
      <c r="AJ1904" s="199" t="str">
        <f t="shared" si="3179"/>
        <v>AJ$16</v>
      </c>
      <c r="AK1904" s="199" t="str">
        <f t="shared" si="3179"/>
        <v>AK$16</v>
      </c>
      <c r="AL1904" s="199" t="str">
        <f t="shared" si="3179"/>
        <v>AL$16</v>
      </c>
      <c r="AM1904" s="199" t="str">
        <f t="shared" si="3179"/>
        <v>AM$16</v>
      </c>
      <c r="AN1904" s="199" t="str">
        <f t="shared" si="3179"/>
        <v>AN$16</v>
      </c>
      <c r="AO1904" s="199" t="str">
        <f t="shared" si="3179"/>
        <v>AO$16</v>
      </c>
      <c r="AP1904" s="199" t="str">
        <f t="shared" si="3179"/>
        <v>AP$16</v>
      </c>
      <c r="AQ1904" s="199" t="str">
        <f t="shared" si="3179"/>
        <v>AQ$16</v>
      </c>
      <c r="AR1904" s="199" t="str">
        <f t="shared" si="3179"/>
        <v>AR$16</v>
      </c>
      <c r="AS1904" s="199" t="str">
        <f t="shared" si="3179"/>
        <v>AS$16</v>
      </c>
      <c r="AT1904" s="199" t="str">
        <f t="shared" si="3179"/>
        <v>AT$16</v>
      </c>
      <c r="AU1904" s="199" t="str">
        <f t="shared" si="3179"/>
        <v>AU$16</v>
      </c>
      <c r="AV1904" s="199" t="str">
        <f t="shared" si="3179"/>
        <v>AV$16</v>
      </c>
      <c r="AW1904" s="199" t="str">
        <f t="shared" si="3179"/>
        <v>AW$16</v>
      </c>
      <c r="AX1904" s="199" t="str">
        <f t="shared" si="3179"/>
        <v>AX$16</v>
      </c>
      <c r="AY1904" s="199" t="str">
        <f t="shared" ref="AY1904:CD1904" si="3180">AY$20</f>
        <v>AY$16</v>
      </c>
      <c r="AZ1904" s="199" t="str">
        <f t="shared" si="3180"/>
        <v>AZ$16</v>
      </c>
      <c r="BA1904" s="199" t="str">
        <f t="shared" si="3180"/>
        <v>BA$16</v>
      </c>
      <c r="BB1904" s="199" t="str">
        <f t="shared" si="3180"/>
        <v>BB$16</v>
      </c>
      <c r="BC1904" s="199" t="str">
        <f t="shared" si="3180"/>
        <v>BC$16</v>
      </c>
      <c r="BD1904" s="199" t="str">
        <f t="shared" si="3180"/>
        <v>BD$16</v>
      </c>
      <c r="BE1904" s="199" t="str">
        <f t="shared" si="3180"/>
        <v>BE$16</v>
      </c>
      <c r="BF1904" s="199" t="str">
        <f t="shared" si="3180"/>
        <v>BF$16</v>
      </c>
      <c r="BG1904" s="199" t="str">
        <f t="shared" si="3180"/>
        <v>BG$16</v>
      </c>
      <c r="BH1904" s="199" t="str">
        <f t="shared" si="3180"/>
        <v>BH$16</v>
      </c>
      <c r="BI1904" s="199" t="str">
        <f t="shared" si="3180"/>
        <v>BI$16</v>
      </c>
      <c r="BJ1904" s="199" t="str">
        <f t="shared" si="3180"/>
        <v>BJ$16</v>
      </c>
      <c r="BK1904" s="199" t="str">
        <f t="shared" si="3180"/>
        <v>BK$16</v>
      </c>
      <c r="BL1904" s="199" t="str">
        <f t="shared" si="3180"/>
        <v>BL$16</v>
      </c>
      <c r="BM1904" s="199" t="str">
        <f t="shared" si="3180"/>
        <v>BM$16</v>
      </c>
      <c r="BN1904" s="199" t="str">
        <f t="shared" si="3180"/>
        <v>BN$16</v>
      </c>
      <c r="BO1904" s="199" t="str">
        <f t="shared" si="3180"/>
        <v>BO$16</v>
      </c>
      <c r="BP1904" s="199" t="str">
        <f t="shared" si="3180"/>
        <v>BP$16</v>
      </c>
      <c r="BQ1904" s="199" t="str">
        <f t="shared" si="3180"/>
        <v>BQ$16</v>
      </c>
      <c r="BR1904" s="199" t="str">
        <f t="shared" si="3180"/>
        <v>BR$16</v>
      </c>
      <c r="BS1904" s="199" t="str">
        <f t="shared" si="3180"/>
        <v>BS$16</v>
      </c>
      <c r="BT1904" s="199" t="str">
        <f t="shared" si="3180"/>
        <v>BT$16</v>
      </c>
      <c r="BU1904" s="199" t="str">
        <f t="shared" si="3180"/>
        <v>BU$16</v>
      </c>
      <c r="BV1904" s="199" t="str">
        <f t="shared" si="3180"/>
        <v>BV$16</v>
      </c>
      <c r="BW1904" s="199" t="str">
        <f t="shared" si="3180"/>
        <v>BW$16</v>
      </c>
      <c r="BX1904" s="199" t="str">
        <f t="shared" si="3180"/>
        <v>BX$16</v>
      </c>
      <c r="BY1904" s="199" t="str">
        <f t="shared" si="3180"/>
        <v>BY$16</v>
      </c>
      <c r="BZ1904" s="199" t="str">
        <f t="shared" si="3180"/>
        <v>BZ$16</v>
      </c>
      <c r="CA1904" s="199" t="str">
        <f t="shared" si="3180"/>
        <v>CA$16</v>
      </c>
      <c r="CB1904" s="199" t="str">
        <f t="shared" si="3180"/>
        <v>CB$16</v>
      </c>
      <c r="CC1904" s="199" t="str">
        <f t="shared" si="3180"/>
        <v>CC$16</v>
      </c>
      <c r="CD1904" s="199" t="str">
        <f t="shared" si="3180"/>
        <v>CD$16</v>
      </c>
      <c r="CE1904" s="199" t="str">
        <f t="shared" ref="CE1904:CL1904" si="3181">CE$20</f>
        <v>CE$16</v>
      </c>
      <c r="CF1904" s="199" t="str">
        <f t="shared" si="3181"/>
        <v>CF$16</v>
      </c>
      <c r="CG1904" s="199" t="str">
        <f t="shared" si="3181"/>
        <v>CG$16</v>
      </c>
      <c r="CH1904" s="199" t="str">
        <f t="shared" si="3181"/>
        <v>CH$16</v>
      </c>
      <c r="CI1904" s="199" t="str">
        <f t="shared" si="3181"/>
        <v>CI$16</v>
      </c>
      <c r="CJ1904" s="199" t="str">
        <f t="shared" si="3181"/>
        <v>CJ$16</v>
      </c>
      <c r="CK1904" s="199" t="str">
        <f t="shared" si="3181"/>
        <v>CK$16</v>
      </c>
      <c r="CL1904" s="199" t="str">
        <f t="shared" si="3181"/>
        <v>CL$16</v>
      </c>
      <c r="CN1904" s="176"/>
      <c r="CO1904" s="199" t="str">
        <f t="shared" ref="CO1904:DL1904" si="3182">CO$20</f>
        <v>CO$16</v>
      </c>
      <c r="CP1904" s="199" t="str">
        <f t="shared" si="3182"/>
        <v>CP$16</v>
      </c>
      <c r="CQ1904" s="199" t="str">
        <f t="shared" si="3182"/>
        <v>CQ$16</v>
      </c>
      <c r="CR1904" s="199" t="str">
        <f t="shared" si="3182"/>
        <v>CR$16</v>
      </c>
      <c r="CS1904" s="199" t="str">
        <f t="shared" si="3182"/>
        <v>CS$16</v>
      </c>
      <c r="CT1904" s="199" t="str">
        <f t="shared" si="3182"/>
        <v>CT$16</v>
      </c>
      <c r="CU1904" s="199" t="str">
        <f t="shared" si="3182"/>
        <v>CU$16</v>
      </c>
      <c r="CV1904" s="199" t="str">
        <f t="shared" si="3182"/>
        <v>CV$16</v>
      </c>
      <c r="CW1904" s="199" t="str">
        <f t="shared" si="3182"/>
        <v>CW$16</v>
      </c>
      <c r="CX1904" s="199" t="str">
        <f t="shared" si="3182"/>
        <v>CX$16</v>
      </c>
      <c r="CY1904" s="199" t="str">
        <f t="shared" si="3182"/>
        <v>CY$16</v>
      </c>
      <c r="CZ1904" s="199" t="str">
        <f t="shared" si="3182"/>
        <v>CZ$16</v>
      </c>
      <c r="DA1904" s="199" t="str">
        <f t="shared" si="3182"/>
        <v>DA$16</v>
      </c>
      <c r="DB1904" s="199" t="str">
        <f t="shared" si="3182"/>
        <v>DB$16</v>
      </c>
      <c r="DC1904" s="199" t="str">
        <f t="shared" si="3182"/>
        <v>DC$16</v>
      </c>
      <c r="DD1904" s="199" t="str">
        <f t="shared" si="3182"/>
        <v>DD$16</v>
      </c>
      <c r="DE1904" s="199" t="str">
        <f t="shared" si="3182"/>
        <v>DE$16</v>
      </c>
      <c r="DF1904" s="199" t="str">
        <f t="shared" si="3182"/>
        <v>DF$16</v>
      </c>
      <c r="DG1904" s="199" t="str">
        <f t="shared" si="3182"/>
        <v>DG$16</v>
      </c>
      <c r="DH1904" s="199" t="str">
        <f t="shared" si="3182"/>
        <v>DH$16</v>
      </c>
      <c r="DI1904" s="199" t="str">
        <f t="shared" si="3182"/>
        <v>DI$16</v>
      </c>
      <c r="DJ1904" s="199" t="str">
        <f t="shared" si="3182"/>
        <v>DJ$16</v>
      </c>
      <c r="DK1904" s="199" t="str">
        <f t="shared" si="3182"/>
        <v>DK$16</v>
      </c>
      <c r="DL1904" s="199" t="str">
        <f t="shared" si="3182"/>
        <v>DL$16</v>
      </c>
    </row>
    <row r="1905" spans="1:116" x14ac:dyDescent="0.4">
      <c r="A1905" s="174"/>
      <c r="E1905" s="8"/>
      <c r="G1905" s="175" t="s">
        <v>462</v>
      </c>
      <c r="H1905" s="200"/>
      <c r="I1905" s="201"/>
      <c r="J1905" s="201"/>
      <c r="K1905" s="202"/>
      <c r="L1905" s="202"/>
      <c r="M1905" s="202"/>
      <c r="N1905" s="202"/>
      <c r="O1905" s="202"/>
      <c r="P1905" s="202"/>
      <c r="R1905" s="202"/>
      <c r="S1905" s="199" t="str">
        <f t="shared" ref="S1905:AX1905" si="3183">S$21</f>
        <v>S$17</v>
      </c>
      <c r="T1905" s="199" t="str">
        <f t="shared" si="3183"/>
        <v>T$17</v>
      </c>
      <c r="U1905" s="199" t="str">
        <f t="shared" si="3183"/>
        <v>U$17</v>
      </c>
      <c r="V1905" s="199" t="str">
        <f t="shared" si="3183"/>
        <v>V$17</v>
      </c>
      <c r="W1905" s="199" t="str">
        <f t="shared" si="3183"/>
        <v>W$17</v>
      </c>
      <c r="X1905" s="199" t="str">
        <f t="shared" si="3183"/>
        <v>X$17</v>
      </c>
      <c r="Y1905" s="199" t="str">
        <f t="shared" si="3183"/>
        <v>Y$17</v>
      </c>
      <c r="Z1905" s="199" t="str">
        <f t="shared" si="3183"/>
        <v>Z$17</v>
      </c>
      <c r="AA1905" s="199" t="str">
        <f t="shared" si="3183"/>
        <v>AA$17</v>
      </c>
      <c r="AB1905" s="199" t="str">
        <f t="shared" si="3183"/>
        <v>AB$17</v>
      </c>
      <c r="AC1905" s="199" t="str">
        <f t="shared" si="3183"/>
        <v>AC$17</v>
      </c>
      <c r="AD1905" s="199" t="str">
        <f t="shared" si="3183"/>
        <v>AD$17</v>
      </c>
      <c r="AE1905" s="199" t="str">
        <f t="shared" si="3183"/>
        <v>AE$17</v>
      </c>
      <c r="AF1905" s="199" t="str">
        <f t="shared" si="3183"/>
        <v>AF$17</v>
      </c>
      <c r="AG1905" s="199" t="str">
        <f t="shared" si="3183"/>
        <v>AG$17</v>
      </c>
      <c r="AH1905" s="199" t="str">
        <f t="shared" si="3183"/>
        <v>AH$17</v>
      </c>
      <c r="AI1905" s="199" t="str">
        <f t="shared" si="3183"/>
        <v>AI$17</v>
      </c>
      <c r="AJ1905" s="199" t="str">
        <f t="shared" si="3183"/>
        <v>AJ$17</v>
      </c>
      <c r="AK1905" s="199" t="str">
        <f t="shared" si="3183"/>
        <v>AK$17</v>
      </c>
      <c r="AL1905" s="199" t="str">
        <f t="shared" si="3183"/>
        <v>AL$17</v>
      </c>
      <c r="AM1905" s="199" t="str">
        <f t="shared" si="3183"/>
        <v>AM$17</v>
      </c>
      <c r="AN1905" s="199" t="str">
        <f t="shared" si="3183"/>
        <v>AN$17</v>
      </c>
      <c r="AO1905" s="199" t="str">
        <f t="shared" si="3183"/>
        <v>AO$17</v>
      </c>
      <c r="AP1905" s="199" t="str">
        <f t="shared" si="3183"/>
        <v>AP$17</v>
      </c>
      <c r="AQ1905" s="199" t="str">
        <f t="shared" si="3183"/>
        <v>AQ$17</v>
      </c>
      <c r="AR1905" s="199" t="str">
        <f t="shared" si="3183"/>
        <v>AR$17</v>
      </c>
      <c r="AS1905" s="199" t="str">
        <f t="shared" si="3183"/>
        <v>AS$17</v>
      </c>
      <c r="AT1905" s="199" t="str">
        <f t="shared" si="3183"/>
        <v>AT$17</v>
      </c>
      <c r="AU1905" s="199" t="str">
        <f t="shared" si="3183"/>
        <v>AU$17</v>
      </c>
      <c r="AV1905" s="199" t="str">
        <f t="shared" si="3183"/>
        <v>AV$17</v>
      </c>
      <c r="AW1905" s="199" t="str">
        <f t="shared" si="3183"/>
        <v>AW$17</v>
      </c>
      <c r="AX1905" s="199" t="str">
        <f t="shared" si="3183"/>
        <v>AX$17</v>
      </c>
      <c r="AY1905" s="199" t="str">
        <f t="shared" ref="AY1905:CD1905" si="3184">AY$21</f>
        <v>AY$17</v>
      </c>
      <c r="AZ1905" s="199" t="str">
        <f t="shared" si="3184"/>
        <v>AZ$17</v>
      </c>
      <c r="BA1905" s="199" t="str">
        <f t="shared" si="3184"/>
        <v>BA$17</v>
      </c>
      <c r="BB1905" s="199" t="str">
        <f t="shared" si="3184"/>
        <v>BB$17</v>
      </c>
      <c r="BC1905" s="199" t="str">
        <f t="shared" si="3184"/>
        <v>BC$17</v>
      </c>
      <c r="BD1905" s="199" t="str">
        <f t="shared" si="3184"/>
        <v>BD$17</v>
      </c>
      <c r="BE1905" s="199" t="str">
        <f t="shared" si="3184"/>
        <v>BE$17</v>
      </c>
      <c r="BF1905" s="199" t="str">
        <f t="shared" si="3184"/>
        <v>BF$17</v>
      </c>
      <c r="BG1905" s="199" t="str">
        <f t="shared" si="3184"/>
        <v>BG$17</v>
      </c>
      <c r="BH1905" s="199" t="str">
        <f t="shared" si="3184"/>
        <v>BH$17</v>
      </c>
      <c r="BI1905" s="199" t="str">
        <f t="shared" si="3184"/>
        <v>BI$17</v>
      </c>
      <c r="BJ1905" s="199" t="str">
        <f t="shared" si="3184"/>
        <v>BJ$17</v>
      </c>
      <c r="BK1905" s="199" t="str">
        <f t="shared" si="3184"/>
        <v>BK$17</v>
      </c>
      <c r="BL1905" s="199" t="str">
        <f t="shared" si="3184"/>
        <v>BL$17</v>
      </c>
      <c r="BM1905" s="199" t="str">
        <f t="shared" si="3184"/>
        <v>BM$17</v>
      </c>
      <c r="BN1905" s="199" t="str">
        <f t="shared" si="3184"/>
        <v>BN$17</v>
      </c>
      <c r="BO1905" s="199" t="str">
        <f t="shared" si="3184"/>
        <v>BO$17</v>
      </c>
      <c r="BP1905" s="199" t="str">
        <f t="shared" si="3184"/>
        <v>BP$17</v>
      </c>
      <c r="BQ1905" s="199" t="str">
        <f t="shared" si="3184"/>
        <v>BQ$17</v>
      </c>
      <c r="BR1905" s="199" t="str">
        <f t="shared" si="3184"/>
        <v>BR$17</v>
      </c>
      <c r="BS1905" s="199" t="str">
        <f t="shared" si="3184"/>
        <v>BS$17</v>
      </c>
      <c r="BT1905" s="199" t="str">
        <f t="shared" si="3184"/>
        <v>BT$17</v>
      </c>
      <c r="BU1905" s="199" t="str">
        <f t="shared" si="3184"/>
        <v>BU$17</v>
      </c>
      <c r="BV1905" s="199" t="str">
        <f t="shared" si="3184"/>
        <v>BV$17</v>
      </c>
      <c r="BW1905" s="199" t="str">
        <f t="shared" si="3184"/>
        <v>BW$17</v>
      </c>
      <c r="BX1905" s="199" t="str">
        <f t="shared" si="3184"/>
        <v>BX$17</v>
      </c>
      <c r="BY1905" s="199" t="str">
        <f t="shared" si="3184"/>
        <v>BY$17</v>
      </c>
      <c r="BZ1905" s="199" t="str">
        <f t="shared" si="3184"/>
        <v>BZ$17</v>
      </c>
      <c r="CA1905" s="199" t="str">
        <f t="shared" si="3184"/>
        <v>CA$17</v>
      </c>
      <c r="CB1905" s="199" t="str">
        <f t="shared" si="3184"/>
        <v>CB$17</v>
      </c>
      <c r="CC1905" s="199" t="str">
        <f t="shared" si="3184"/>
        <v>CC$17</v>
      </c>
      <c r="CD1905" s="199" t="str">
        <f t="shared" si="3184"/>
        <v>CD$17</v>
      </c>
      <c r="CE1905" s="199" t="str">
        <f t="shared" ref="CE1905:CL1905" si="3185">CE$21</f>
        <v>CE$17</v>
      </c>
      <c r="CF1905" s="199" t="str">
        <f t="shared" si="3185"/>
        <v>CF$17</v>
      </c>
      <c r="CG1905" s="199" t="str">
        <f t="shared" si="3185"/>
        <v>CG$17</v>
      </c>
      <c r="CH1905" s="199" t="str">
        <f t="shared" si="3185"/>
        <v>CH$17</v>
      </c>
      <c r="CI1905" s="199" t="str">
        <f t="shared" si="3185"/>
        <v>CI$17</v>
      </c>
      <c r="CJ1905" s="199" t="str">
        <f t="shared" si="3185"/>
        <v>CJ$17</v>
      </c>
      <c r="CK1905" s="199" t="str">
        <f t="shared" si="3185"/>
        <v>CK$17</v>
      </c>
      <c r="CL1905" s="199" t="str">
        <f t="shared" si="3185"/>
        <v>CL$17</v>
      </c>
      <c r="CN1905" s="201"/>
      <c r="CO1905" s="199" t="str">
        <f t="shared" ref="CO1905:DL1905" si="3186">CO$21</f>
        <v>CO$17</v>
      </c>
      <c r="CP1905" s="199" t="str">
        <f t="shared" si="3186"/>
        <v>CP$17</v>
      </c>
      <c r="CQ1905" s="199" t="str">
        <f t="shared" si="3186"/>
        <v>CQ$17</v>
      </c>
      <c r="CR1905" s="199" t="str">
        <f t="shared" si="3186"/>
        <v>CR$17</v>
      </c>
      <c r="CS1905" s="199" t="str">
        <f t="shared" si="3186"/>
        <v>CS$17</v>
      </c>
      <c r="CT1905" s="199" t="str">
        <f t="shared" si="3186"/>
        <v>CT$17</v>
      </c>
      <c r="CU1905" s="199" t="str">
        <f t="shared" si="3186"/>
        <v>CU$17</v>
      </c>
      <c r="CV1905" s="199" t="str">
        <f t="shared" si="3186"/>
        <v>CV$17</v>
      </c>
      <c r="CW1905" s="199" t="str">
        <f t="shared" si="3186"/>
        <v>CW$17</v>
      </c>
      <c r="CX1905" s="199" t="str">
        <f t="shared" si="3186"/>
        <v>CX$17</v>
      </c>
      <c r="CY1905" s="199" t="str">
        <f t="shared" si="3186"/>
        <v>CY$17</v>
      </c>
      <c r="CZ1905" s="199" t="str">
        <f t="shared" si="3186"/>
        <v>CZ$17</v>
      </c>
      <c r="DA1905" s="199" t="str">
        <f t="shared" si="3186"/>
        <v>DA$17</v>
      </c>
      <c r="DB1905" s="199" t="str">
        <f t="shared" si="3186"/>
        <v>DB$17</v>
      </c>
      <c r="DC1905" s="199" t="str">
        <f t="shared" si="3186"/>
        <v>DC$17</v>
      </c>
      <c r="DD1905" s="199" t="str">
        <f t="shared" si="3186"/>
        <v>DD$17</v>
      </c>
      <c r="DE1905" s="199" t="str">
        <f t="shared" si="3186"/>
        <v>DE$17</v>
      </c>
      <c r="DF1905" s="199" t="str">
        <f t="shared" si="3186"/>
        <v>DF$17</v>
      </c>
      <c r="DG1905" s="199" t="str">
        <f t="shared" si="3186"/>
        <v>DG$17</v>
      </c>
      <c r="DH1905" s="199" t="str">
        <f t="shared" si="3186"/>
        <v>DH$17</v>
      </c>
      <c r="DI1905" s="199" t="str">
        <f t="shared" si="3186"/>
        <v>DI$17</v>
      </c>
      <c r="DJ1905" s="199" t="str">
        <f t="shared" si="3186"/>
        <v>DJ$17</v>
      </c>
      <c r="DK1905" s="199" t="str">
        <f t="shared" si="3186"/>
        <v>DK$17</v>
      </c>
      <c r="DL1905" s="199" t="str">
        <f t="shared" si="3186"/>
        <v>DL$17</v>
      </c>
    </row>
    <row r="1906" spans="1:116" x14ac:dyDescent="0.4">
      <c r="A1906" s="174"/>
      <c r="E1906" s="8"/>
      <c r="G1906" s="175" t="s">
        <v>491</v>
      </c>
      <c r="H1906" s="200"/>
      <c r="I1906" s="201"/>
      <c r="J1906" s="201"/>
      <c r="K1906" s="202"/>
      <c r="L1906" s="202"/>
      <c r="M1906" s="202"/>
      <c r="N1906" s="202"/>
      <c r="O1906" s="202"/>
      <c r="P1906" s="202"/>
      <c r="R1906" s="202"/>
      <c r="S1906" s="190"/>
      <c r="T1906" s="190"/>
      <c r="U1906" s="190"/>
      <c r="V1906" s="190"/>
      <c r="W1906" s="190"/>
      <c r="X1906" s="190"/>
      <c r="Y1906" s="190"/>
      <c r="Z1906" s="190"/>
      <c r="AA1906" s="190"/>
      <c r="AB1906" s="190"/>
      <c r="AC1906" s="190"/>
      <c r="AD1906" s="190"/>
      <c r="AE1906" s="190"/>
      <c r="AF1906" s="190"/>
      <c r="AG1906" s="190"/>
      <c r="AH1906" s="190"/>
      <c r="AI1906" s="190"/>
      <c r="AJ1906" s="190"/>
      <c r="AK1906" s="190"/>
      <c r="AL1906" s="190"/>
      <c r="AM1906" s="190"/>
      <c r="AN1906" s="190"/>
      <c r="AO1906" s="190"/>
      <c r="AP1906" s="190"/>
      <c r="AQ1906" s="190"/>
      <c r="AR1906" s="190"/>
      <c r="AS1906" s="190"/>
      <c r="AT1906" s="190"/>
      <c r="AU1906" s="190"/>
      <c r="AV1906" s="190"/>
      <c r="AW1906" s="190"/>
      <c r="AX1906" s="190"/>
      <c r="AY1906" s="190"/>
      <c r="AZ1906" s="190"/>
      <c r="BA1906" s="190"/>
      <c r="BB1906" s="190"/>
      <c r="BC1906" s="190"/>
      <c r="BD1906" s="190"/>
      <c r="BE1906" s="190"/>
      <c r="BF1906" s="190"/>
      <c r="BG1906" s="190"/>
      <c r="BH1906" s="190"/>
      <c r="BI1906" s="190"/>
      <c r="BJ1906" s="190"/>
      <c r="BK1906" s="190"/>
      <c r="BL1906" s="190"/>
      <c r="BM1906" s="190"/>
      <c r="BN1906" s="190"/>
      <c r="BO1906" s="190"/>
      <c r="BP1906" s="190"/>
      <c r="BQ1906" s="190"/>
      <c r="BR1906" s="190"/>
      <c r="BS1906" s="190"/>
      <c r="BT1906" s="190"/>
      <c r="BU1906" s="190"/>
      <c r="BV1906" s="190"/>
      <c r="BW1906" s="190"/>
      <c r="BX1906" s="190"/>
      <c r="BY1906" s="190"/>
      <c r="BZ1906" s="190"/>
      <c r="CA1906" s="190"/>
      <c r="CB1906" s="190"/>
      <c r="CC1906" s="190"/>
      <c r="CD1906" s="190"/>
      <c r="CE1906" s="190"/>
      <c r="CF1906" s="190"/>
      <c r="CG1906" s="190"/>
      <c r="CH1906" s="190"/>
      <c r="CI1906" s="190"/>
      <c r="CJ1906" s="190"/>
      <c r="CK1906" s="190"/>
      <c r="CL1906" s="190"/>
      <c r="CN1906" s="201"/>
      <c r="CO1906" s="190"/>
      <c r="CP1906" s="190"/>
      <c r="CQ1906" s="190"/>
      <c r="CR1906" s="190"/>
      <c r="CS1906" s="190"/>
      <c r="CT1906" s="190"/>
      <c r="CU1906" s="190"/>
      <c r="CV1906" s="190"/>
      <c r="CW1906" s="190"/>
      <c r="CX1906" s="190"/>
      <c r="CY1906" s="190"/>
      <c r="CZ1906" s="190"/>
      <c r="DA1906" s="190"/>
      <c r="DB1906" s="190"/>
      <c r="DC1906" s="190"/>
      <c r="DD1906" s="190"/>
      <c r="DE1906" s="190"/>
      <c r="DF1906" s="190"/>
      <c r="DG1906" s="190"/>
      <c r="DH1906" s="190"/>
      <c r="DI1906" s="190"/>
      <c r="DJ1906" s="190"/>
      <c r="DK1906" s="190"/>
      <c r="DL1906" s="190"/>
    </row>
    <row r="1907" spans="1:116" x14ac:dyDescent="0.4">
      <c r="A1907" s="174"/>
      <c r="E1907" s="8"/>
      <c r="G1907" s="175" t="s">
        <v>505</v>
      </c>
      <c r="H1907" s="200"/>
      <c r="I1907" s="201"/>
      <c r="J1907" s="201"/>
      <c r="K1907" s="202"/>
      <c r="L1907" s="202"/>
      <c r="M1907" s="202"/>
      <c r="N1907" s="202"/>
      <c r="O1907" s="202"/>
      <c r="P1907" s="202"/>
      <c r="R1907" s="202"/>
      <c r="S1907" s="190"/>
      <c r="T1907" s="190"/>
      <c r="U1907" s="190"/>
      <c r="V1907" s="190"/>
      <c r="W1907" s="190"/>
      <c r="X1907" s="190"/>
      <c r="Y1907" s="190"/>
      <c r="Z1907" s="190"/>
      <c r="AA1907" s="190"/>
      <c r="AB1907" s="190"/>
      <c r="AC1907" s="190"/>
      <c r="AD1907" s="190"/>
      <c r="AE1907" s="190"/>
      <c r="AF1907" s="190"/>
      <c r="AG1907" s="190"/>
      <c r="AH1907" s="190"/>
      <c r="AI1907" s="190"/>
      <c r="AJ1907" s="190"/>
      <c r="AK1907" s="190"/>
      <c r="AL1907" s="190"/>
      <c r="AM1907" s="190"/>
      <c r="AN1907" s="190"/>
      <c r="AO1907" s="190"/>
      <c r="AP1907" s="190"/>
      <c r="AQ1907" s="190"/>
      <c r="AR1907" s="190"/>
      <c r="AS1907" s="190"/>
      <c r="AT1907" s="190"/>
      <c r="AU1907" s="190"/>
      <c r="AV1907" s="190"/>
      <c r="AW1907" s="190"/>
      <c r="AX1907" s="190"/>
      <c r="AY1907" s="190"/>
      <c r="AZ1907" s="190"/>
      <c r="BA1907" s="190"/>
      <c r="BB1907" s="190"/>
      <c r="BC1907" s="190"/>
      <c r="BD1907" s="190"/>
      <c r="BE1907" s="190"/>
      <c r="BF1907" s="190"/>
      <c r="BG1907" s="190"/>
      <c r="BH1907" s="190"/>
      <c r="BI1907" s="190"/>
      <c r="BJ1907" s="190"/>
      <c r="BK1907" s="190"/>
      <c r="BL1907" s="190"/>
      <c r="BM1907" s="190"/>
      <c r="BN1907" s="190"/>
      <c r="BO1907" s="190"/>
      <c r="BP1907" s="190"/>
      <c r="BQ1907" s="190"/>
      <c r="BR1907" s="190"/>
      <c r="BS1907" s="190"/>
      <c r="BT1907" s="190"/>
      <c r="BU1907" s="190"/>
      <c r="BV1907" s="190"/>
      <c r="BW1907" s="190"/>
      <c r="BX1907" s="190"/>
      <c r="BY1907" s="190"/>
      <c r="BZ1907" s="190"/>
      <c r="CA1907" s="190"/>
      <c r="CB1907" s="190"/>
      <c r="CC1907" s="190"/>
      <c r="CD1907" s="190"/>
      <c r="CE1907" s="190"/>
      <c r="CF1907" s="190"/>
      <c r="CG1907" s="190"/>
      <c r="CH1907" s="190"/>
      <c r="CI1907" s="190"/>
      <c r="CJ1907" s="190"/>
      <c r="CK1907" s="190"/>
      <c r="CL1907" s="190"/>
      <c r="CN1907" s="201"/>
      <c r="CO1907" s="190"/>
      <c r="CP1907" s="190"/>
      <c r="CQ1907" s="190"/>
      <c r="CR1907" s="190"/>
      <c r="CS1907" s="190"/>
      <c r="CT1907" s="190"/>
      <c r="CU1907" s="190"/>
      <c r="CV1907" s="190"/>
      <c r="CW1907" s="190"/>
      <c r="CX1907" s="190"/>
      <c r="CY1907" s="190"/>
      <c r="CZ1907" s="190"/>
      <c r="DA1907" s="190"/>
      <c r="DB1907" s="190"/>
      <c r="DC1907" s="190"/>
      <c r="DD1907" s="190"/>
      <c r="DE1907" s="190"/>
      <c r="DF1907" s="190"/>
      <c r="DG1907" s="190"/>
      <c r="DH1907" s="190"/>
      <c r="DI1907" s="190"/>
      <c r="DJ1907" s="190"/>
      <c r="DK1907" s="190"/>
      <c r="DL1907" s="190"/>
    </row>
    <row r="1908" spans="1:116" x14ac:dyDescent="0.4">
      <c r="A1908" s="174"/>
      <c r="E1908" s="8"/>
      <c r="G1908" s="175" t="s">
        <v>463</v>
      </c>
      <c r="H1908" s="200"/>
      <c r="I1908" s="201"/>
      <c r="J1908" s="201"/>
      <c r="K1908" s="202"/>
      <c r="L1908" s="202"/>
      <c r="M1908" s="202"/>
      <c r="N1908" s="202"/>
      <c r="O1908" s="202"/>
      <c r="P1908" s="202"/>
      <c r="R1908" s="202"/>
      <c r="S1908" s="190" t="str">
        <f t="shared" ref="S1908:AX1908" si="3187">S$22</f>
        <v>S$18</v>
      </c>
      <c r="T1908" s="190" t="str">
        <f t="shared" si="3187"/>
        <v>T$18</v>
      </c>
      <c r="U1908" s="190" t="str">
        <f t="shared" si="3187"/>
        <v>U$18</v>
      </c>
      <c r="V1908" s="190" t="str">
        <f t="shared" si="3187"/>
        <v>V$18</v>
      </c>
      <c r="W1908" s="190" t="str">
        <f t="shared" si="3187"/>
        <v>W$18</v>
      </c>
      <c r="X1908" s="190" t="str">
        <f t="shared" si="3187"/>
        <v>X$18</v>
      </c>
      <c r="Y1908" s="190" t="str">
        <f t="shared" si="3187"/>
        <v>Y$18</v>
      </c>
      <c r="Z1908" s="190" t="str">
        <f t="shared" si="3187"/>
        <v>Z$18</v>
      </c>
      <c r="AA1908" s="190" t="str">
        <f t="shared" si="3187"/>
        <v>AA$18</v>
      </c>
      <c r="AB1908" s="190" t="str">
        <f t="shared" si="3187"/>
        <v>AB$18</v>
      </c>
      <c r="AC1908" s="190" t="str">
        <f t="shared" si="3187"/>
        <v>AC$18</v>
      </c>
      <c r="AD1908" s="190" t="str">
        <f t="shared" si="3187"/>
        <v>AD$18</v>
      </c>
      <c r="AE1908" s="190" t="str">
        <f t="shared" si="3187"/>
        <v>AE$18</v>
      </c>
      <c r="AF1908" s="190" t="str">
        <f t="shared" si="3187"/>
        <v>AF$18</v>
      </c>
      <c r="AG1908" s="190" t="str">
        <f t="shared" si="3187"/>
        <v>AG$18</v>
      </c>
      <c r="AH1908" s="190" t="str">
        <f t="shared" si="3187"/>
        <v>AH$18</v>
      </c>
      <c r="AI1908" s="190" t="str">
        <f t="shared" si="3187"/>
        <v>AI$18</v>
      </c>
      <c r="AJ1908" s="190" t="str">
        <f t="shared" si="3187"/>
        <v>AJ$18</v>
      </c>
      <c r="AK1908" s="190" t="str">
        <f t="shared" si="3187"/>
        <v>AK$18</v>
      </c>
      <c r="AL1908" s="190" t="str">
        <f t="shared" si="3187"/>
        <v>AL$18</v>
      </c>
      <c r="AM1908" s="190" t="str">
        <f t="shared" si="3187"/>
        <v>AM$18</v>
      </c>
      <c r="AN1908" s="190" t="str">
        <f t="shared" si="3187"/>
        <v>AN$18</v>
      </c>
      <c r="AO1908" s="190" t="str">
        <f t="shared" si="3187"/>
        <v>AO$18</v>
      </c>
      <c r="AP1908" s="190" t="str">
        <f t="shared" si="3187"/>
        <v>AP$18</v>
      </c>
      <c r="AQ1908" s="190" t="str">
        <f t="shared" si="3187"/>
        <v>AQ$18</v>
      </c>
      <c r="AR1908" s="190" t="str">
        <f t="shared" si="3187"/>
        <v>AR$18</v>
      </c>
      <c r="AS1908" s="190" t="str">
        <f t="shared" si="3187"/>
        <v>AS$18</v>
      </c>
      <c r="AT1908" s="190" t="str">
        <f t="shared" si="3187"/>
        <v>AT$18</v>
      </c>
      <c r="AU1908" s="190" t="str">
        <f t="shared" si="3187"/>
        <v>AU$18</v>
      </c>
      <c r="AV1908" s="190" t="str">
        <f t="shared" si="3187"/>
        <v>AV$18</v>
      </c>
      <c r="AW1908" s="190" t="str">
        <f t="shared" si="3187"/>
        <v>AW$18</v>
      </c>
      <c r="AX1908" s="190" t="str">
        <f t="shared" si="3187"/>
        <v>AX$18</v>
      </c>
      <c r="AY1908" s="190" t="str">
        <f t="shared" ref="AY1908:CD1908" si="3188">AY$22</f>
        <v>AY$18</v>
      </c>
      <c r="AZ1908" s="190" t="str">
        <f t="shared" si="3188"/>
        <v>AZ$18</v>
      </c>
      <c r="BA1908" s="190" t="str">
        <f t="shared" si="3188"/>
        <v>BA$18</v>
      </c>
      <c r="BB1908" s="190" t="str">
        <f t="shared" si="3188"/>
        <v>BB$18</v>
      </c>
      <c r="BC1908" s="190" t="str">
        <f t="shared" si="3188"/>
        <v>BC$18</v>
      </c>
      <c r="BD1908" s="190" t="str">
        <f t="shared" si="3188"/>
        <v>BD$18</v>
      </c>
      <c r="BE1908" s="190" t="str">
        <f t="shared" si="3188"/>
        <v>BE$18</v>
      </c>
      <c r="BF1908" s="190" t="str">
        <f t="shared" si="3188"/>
        <v>BF$18</v>
      </c>
      <c r="BG1908" s="190" t="str">
        <f t="shared" si="3188"/>
        <v>BG$18</v>
      </c>
      <c r="BH1908" s="190" t="str">
        <f t="shared" si="3188"/>
        <v>BH$18</v>
      </c>
      <c r="BI1908" s="190" t="str">
        <f t="shared" si="3188"/>
        <v>BI$18</v>
      </c>
      <c r="BJ1908" s="190" t="str">
        <f t="shared" si="3188"/>
        <v>BJ$18</v>
      </c>
      <c r="BK1908" s="190" t="str">
        <f t="shared" si="3188"/>
        <v>BK$18</v>
      </c>
      <c r="BL1908" s="190" t="str">
        <f t="shared" si="3188"/>
        <v>BL$18</v>
      </c>
      <c r="BM1908" s="190" t="str">
        <f t="shared" si="3188"/>
        <v>BM$18</v>
      </c>
      <c r="BN1908" s="190" t="str">
        <f t="shared" si="3188"/>
        <v>BN$18</v>
      </c>
      <c r="BO1908" s="190" t="str">
        <f t="shared" si="3188"/>
        <v>BO$18</v>
      </c>
      <c r="BP1908" s="190" t="str">
        <f t="shared" si="3188"/>
        <v>BP$18</v>
      </c>
      <c r="BQ1908" s="190" t="str">
        <f t="shared" si="3188"/>
        <v>BQ$18</v>
      </c>
      <c r="BR1908" s="190" t="str">
        <f t="shared" si="3188"/>
        <v>BR$18</v>
      </c>
      <c r="BS1908" s="190" t="str">
        <f t="shared" si="3188"/>
        <v>BS$18</v>
      </c>
      <c r="BT1908" s="190" t="str">
        <f t="shared" si="3188"/>
        <v>BT$18</v>
      </c>
      <c r="BU1908" s="190" t="str">
        <f t="shared" si="3188"/>
        <v>BU$18</v>
      </c>
      <c r="BV1908" s="190" t="str">
        <f t="shared" si="3188"/>
        <v>BV$18</v>
      </c>
      <c r="BW1908" s="190" t="str">
        <f t="shared" si="3188"/>
        <v>BW$18</v>
      </c>
      <c r="BX1908" s="190" t="str">
        <f t="shared" si="3188"/>
        <v>BX$18</v>
      </c>
      <c r="BY1908" s="190" t="str">
        <f t="shared" si="3188"/>
        <v>BY$18</v>
      </c>
      <c r="BZ1908" s="190" t="str">
        <f t="shared" si="3188"/>
        <v>BZ$18</v>
      </c>
      <c r="CA1908" s="190" t="str">
        <f t="shared" si="3188"/>
        <v>CA$18</v>
      </c>
      <c r="CB1908" s="190" t="str">
        <f t="shared" si="3188"/>
        <v>CB$18</v>
      </c>
      <c r="CC1908" s="190" t="str">
        <f t="shared" si="3188"/>
        <v>CC$18</v>
      </c>
      <c r="CD1908" s="190" t="str">
        <f t="shared" si="3188"/>
        <v>CD$18</v>
      </c>
      <c r="CE1908" s="190" t="str">
        <f t="shared" ref="CE1908:CL1908" si="3189">CE$22</f>
        <v>CE$18</v>
      </c>
      <c r="CF1908" s="190" t="str">
        <f t="shared" si="3189"/>
        <v>CF$18</v>
      </c>
      <c r="CG1908" s="190" t="str">
        <f t="shared" si="3189"/>
        <v>CG$18</v>
      </c>
      <c r="CH1908" s="190" t="str">
        <f t="shared" si="3189"/>
        <v>CH$18</v>
      </c>
      <c r="CI1908" s="190" t="str">
        <f t="shared" si="3189"/>
        <v>CI$18</v>
      </c>
      <c r="CJ1908" s="190" t="str">
        <f t="shared" si="3189"/>
        <v>CJ$18</v>
      </c>
      <c r="CK1908" s="190" t="str">
        <f t="shared" si="3189"/>
        <v>CK$18</v>
      </c>
      <c r="CL1908" s="190" t="str">
        <f t="shared" si="3189"/>
        <v>CL$18</v>
      </c>
      <c r="CN1908" s="201"/>
      <c r="CO1908" s="190" t="str">
        <f t="shared" ref="CO1908:DL1908" si="3190">CO$22</f>
        <v>CO$18</v>
      </c>
      <c r="CP1908" s="190" t="str">
        <f t="shared" si="3190"/>
        <v>CP$18</v>
      </c>
      <c r="CQ1908" s="190" t="str">
        <f t="shared" si="3190"/>
        <v>CQ$18</v>
      </c>
      <c r="CR1908" s="190" t="str">
        <f t="shared" si="3190"/>
        <v>CR$18</v>
      </c>
      <c r="CS1908" s="190" t="str">
        <f t="shared" si="3190"/>
        <v>CS$18</v>
      </c>
      <c r="CT1908" s="190" t="str">
        <f t="shared" si="3190"/>
        <v>CT$18</v>
      </c>
      <c r="CU1908" s="190" t="str">
        <f t="shared" si="3190"/>
        <v>CU$18</v>
      </c>
      <c r="CV1908" s="190" t="str">
        <f t="shared" si="3190"/>
        <v>CV$18</v>
      </c>
      <c r="CW1908" s="190" t="str">
        <f t="shared" si="3190"/>
        <v>CW$18</v>
      </c>
      <c r="CX1908" s="190" t="str">
        <f t="shared" si="3190"/>
        <v>CX$18</v>
      </c>
      <c r="CY1908" s="190" t="str">
        <f t="shared" si="3190"/>
        <v>CY$18</v>
      </c>
      <c r="CZ1908" s="190" t="str">
        <f t="shared" si="3190"/>
        <v>CZ$18</v>
      </c>
      <c r="DA1908" s="190" t="str">
        <f t="shared" si="3190"/>
        <v>DA$18</v>
      </c>
      <c r="DB1908" s="190" t="str">
        <f t="shared" si="3190"/>
        <v>DB$18</v>
      </c>
      <c r="DC1908" s="190" t="str">
        <f t="shared" si="3190"/>
        <v>DC$18</v>
      </c>
      <c r="DD1908" s="190" t="str">
        <f t="shared" si="3190"/>
        <v>DD$18</v>
      </c>
      <c r="DE1908" s="190" t="str">
        <f t="shared" si="3190"/>
        <v>DE$18</v>
      </c>
      <c r="DF1908" s="190" t="str">
        <f t="shared" si="3190"/>
        <v>DF$18</v>
      </c>
      <c r="DG1908" s="190" t="str">
        <f t="shared" si="3190"/>
        <v>DG$18</v>
      </c>
      <c r="DH1908" s="190" t="str">
        <f t="shared" si="3190"/>
        <v>DH$18</v>
      </c>
      <c r="DI1908" s="190" t="str">
        <f t="shared" si="3190"/>
        <v>DI$18</v>
      </c>
      <c r="DJ1908" s="190" t="str">
        <f t="shared" si="3190"/>
        <v>DJ$18</v>
      </c>
      <c r="DK1908" s="190" t="str">
        <f t="shared" si="3190"/>
        <v>DK$18</v>
      </c>
      <c r="DL1908" s="190" t="str">
        <f t="shared" si="3190"/>
        <v>DL$18</v>
      </c>
    </row>
    <row r="1909" spans="1:116" x14ac:dyDescent="0.4">
      <c r="A1909" s="174"/>
      <c r="E1909" s="8"/>
      <c r="G1909" s="175" t="s">
        <v>464</v>
      </c>
      <c r="H1909" s="200"/>
      <c r="I1909" s="201"/>
      <c r="J1909" s="201"/>
      <c r="K1909" s="202"/>
      <c r="L1909" s="202"/>
      <c r="M1909" s="202"/>
      <c r="N1909" s="202"/>
      <c r="O1909" s="202"/>
      <c r="P1909" s="202"/>
      <c r="R1909" s="202"/>
      <c r="S1909" s="190" t="str">
        <f t="shared" ref="S1909:AX1909" si="3191">S$23</f>
        <v>S$19</v>
      </c>
      <c r="T1909" s="190" t="str">
        <f t="shared" si="3191"/>
        <v>T$19</v>
      </c>
      <c r="U1909" s="190" t="str">
        <f t="shared" si="3191"/>
        <v>U$19</v>
      </c>
      <c r="V1909" s="190" t="str">
        <f t="shared" si="3191"/>
        <v>V$19</v>
      </c>
      <c r="W1909" s="190" t="str">
        <f t="shared" si="3191"/>
        <v>W$19</v>
      </c>
      <c r="X1909" s="190" t="str">
        <f t="shared" si="3191"/>
        <v>X$19</v>
      </c>
      <c r="Y1909" s="190" t="str">
        <f t="shared" si="3191"/>
        <v>Y$19</v>
      </c>
      <c r="Z1909" s="190" t="str">
        <f t="shared" si="3191"/>
        <v>Z$19</v>
      </c>
      <c r="AA1909" s="190" t="str">
        <f t="shared" si="3191"/>
        <v>AA$19</v>
      </c>
      <c r="AB1909" s="190" t="str">
        <f t="shared" si="3191"/>
        <v>AB$19</v>
      </c>
      <c r="AC1909" s="190" t="str">
        <f t="shared" si="3191"/>
        <v>AC$19</v>
      </c>
      <c r="AD1909" s="190" t="str">
        <f t="shared" si="3191"/>
        <v>AD$19</v>
      </c>
      <c r="AE1909" s="190" t="str">
        <f t="shared" si="3191"/>
        <v>AE$19</v>
      </c>
      <c r="AF1909" s="190" t="str">
        <f t="shared" si="3191"/>
        <v>AF$19</v>
      </c>
      <c r="AG1909" s="190" t="str">
        <f t="shared" si="3191"/>
        <v>AG$19</v>
      </c>
      <c r="AH1909" s="190" t="str">
        <f t="shared" si="3191"/>
        <v>AH$19</v>
      </c>
      <c r="AI1909" s="190" t="str">
        <f t="shared" si="3191"/>
        <v>AI$19</v>
      </c>
      <c r="AJ1909" s="190" t="str">
        <f t="shared" si="3191"/>
        <v>AJ$19</v>
      </c>
      <c r="AK1909" s="190" t="str">
        <f t="shared" si="3191"/>
        <v>AK$19</v>
      </c>
      <c r="AL1909" s="190" t="str">
        <f t="shared" si="3191"/>
        <v>AL$19</v>
      </c>
      <c r="AM1909" s="190" t="str">
        <f t="shared" si="3191"/>
        <v>AM$19</v>
      </c>
      <c r="AN1909" s="190" t="str">
        <f t="shared" si="3191"/>
        <v>AN$19</v>
      </c>
      <c r="AO1909" s="190" t="str">
        <f t="shared" si="3191"/>
        <v>AO$19</v>
      </c>
      <c r="AP1909" s="190" t="str">
        <f t="shared" si="3191"/>
        <v>AP$19</v>
      </c>
      <c r="AQ1909" s="190" t="str">
        <f t="shared" si="3191"/>
        <v>AQ$19</v>
      </c>
      <c r="AR1909" s="190" t="str">
        <f t="shared" si="3191"/>
        <v>AR$19</v>
      </c>
      <c r="AS1909" s="190" t="str">
        <f t="shared" si="3191"/>
        <v>AS$19</v>
      </c>
      <c r="AT1909" s="190" t="str">
        <f t="shared" si="3191"/>
        <v>AT$19</v>
      </c>
      <c r="AU1909" s="190" t="str">
        <f t="shared" si="3191"/>
        <v>AU$19</v>
      </c>
      <c r="AV1909" s="190" t="str">
        <f t="shared" si="3191"/>
        <v>AV$19</v>
      </c>
      <c r="AW1909" s="190" t="str">
        <f t="shared" si="3191"/>
        <v>AW$19</v>
      </c>
      <c r="AX1909" s="190" t="str">
        <f t="shared" si="3191"/>
        <v>AX$19</v>
      </c>
      <c r="AY1909" s="190" t="str">
        <f t="shared" ref="AY1909:CD1909" si="3192">AY$23</f>
        <v>AY$19</v>
      </c>
      <c r="AZ1909" s="190" t="str">
        <f t="shared" si="3192"/>
        <v>AZ$19</v>
      </c>
      <c r="BA1909" s="190" t="str">
        <f t="shared" si="3192"/>
        <v>BA$19</v>
      </c>
      <c r="BB1909" s="190" t="str">
        <f t="shared" si="3192"/>
        <v>BB$19</v>
      </c>
      <c r="BC1909" s="190" t="str">
        <f t="shared" si="3192"/>
        <v>BC$19</v>
      </c>
      <c r="BD1909" s="190" t="str">
        <f t="shared" si="3192"/>
        <v>BD$19</v>
      </c>
      <c r="BE1909" s="190" t="str">
        <f t="shared" si="3192"/>
        <v>BE$19</v>
      </c>
      <c r="BF1909" s="190" t="str">
        <f t="shared" si="3192"/>
        <v>BF$19</v>
      </c>
      <c r="BG1909" s="190" t="str">
        <f t="shared" si="3192"/>
        <v>BG$19</v>
      </c>
      <c r="BH1909" s="190" t="str">
        <f t="shared" si="3192"/>
        <v>BH$19</v>
      </c>
      <c r="BI1909" s="190" t="str">
        <f t="shared" si="3192"/>
        <v>BI$19</v>
      </c>
      <c r="BJ1909" s="190" t="str">
        <f t="shared" si="3192"/>
        <v>BJ$19</v>
      </c>
      <c r="BK1909" s="190" t="str">
        <f t="shared" si="3192"/>
        <v>BK$19</v>
      </c>
      <c r="BL1909" s="190" t="str">
        <f t="shared" si="3192"/>
        <v>BL$19</v>
      </c>
      <c r="BM1909" s="190" t="str">
        <f t="shared" si="3192"/>
        <v>BM$19</v>
      </c>
      <c r="BN1909" s="190" t="str">
        <f t="shared" si="3192"/>
        <v>BN$19</v>
      </c>
      <c r="BO1909" s="190" t="str">
        <f t="shared" si="3192"/>
        <v>BO$19</v>
      </c>
      <c r="BP1909" s="190" t="str">
        <f t="shared" si="3192"/>
        <v>BP$19</v>
      </c>
      <c r="BQ1909" s="190" t="str">
        <f t="shared" si="3192"/>
        <v>BQ$19</v>
      </c>
      <c r="BR1909" s="190" t="str">
        <f t="shared" si="3192"/>
        <v>BR$19</v>
      </c>
      <c r="BS1909" s="190" t="str">
        <f t="shared" si="3192"/>
        <v>BS$19</v>
      </c>
      <c r="BT1909" s="190" t="str">
        <f t="shared" si="3192"/>
        <v>BT$19</v>
      </c>
      <c r="BU1909" s="190" t="str">
        <f t="shared" si="3192"/>
        <v>BU$19</v>
      </c>
      <c r="BV1909" s="190" t="str">
        <f t="shared" si="3192"/>
        <v>BV$19</v>
      </c>
      <c r="BW1909" s="190" t="str">
        <f t="shared" si="3192"/>
        <v>BW$19</v>
      </c>
      <c r="BX1909" s="190" t="str">
        <f t="shared" si="3192"/>
        <v>BX$19</v>
      </c>
      <c r="BY1909" s="190" t="str">
        <f t="shared" si="3192"/>
        <v>BY$19</v>
      </c>
      <c r="BZ1909" s="190" t="str">
        <f t="shared" si="3192"/>
        <v>BZ$19</v>
      </c>
      <c r="CA1909" s="190" t="str">
        <f t="shared" si="3192"/>
        <v>CA$19</v>
      </c>
      <c r="CB1909" s="190" t="str">
        <f t="shared" si="3192"/>
        <v>CB$19</v>
      </c>
      <c r="CC1909" s="190" t="str">
        <f t="shared" si="3192"/>
        <v>CC$19</v>
      </c>
      <c r="CD1909" s="190" t="str">
        <f t="shared" si="3192"/>
        <v>CD$19</v>
      </c>
      <c r="CE1909" s="190" t="str">
        <f t="shared" ref="CE1909:CL1909" si="3193">CE$23</f>
        <v>CE$19</v>
      </c>
      <c r="CF1909" s="190" t="str">
        <f t="shared" si="3193"/>
        <v>CF$19</v>
      </c>
      <c r="CG1909" s="190" t="str">
        <f t="shared" si="3193"/>
        <v>CG$19</v>
      </c>
      <c r="CH1909" s="190" t="str">
        <f t="shared" si="3193"/>
        <v>CH$19</v>
      </c>
      <c r="CI1909" s="190" t="str">
        <f t="shared" si="3193"/>
        <v>CI$19</v>
      </c>
      <c r="CJ1909" s="190" t="str">
        <f t="shared" si="3193"/>
        <v>CJ$19</v>
      </c>
      <c r="CK1909" s="190" t="str">
        <f t="shared" si="3193"/>
        <v>CK$19</v>
      </c>
      <c r="CL1909" s="190" t="str">
        <f t="shared" si="3193"/>
        <v>CL$19</v>
      </c>
      <c r="CN1909" s="201"/>
      <c r="CO1909" s="190" t="str">
        <f t="shared" ref="CO1909:DL1909" si="3194">CO$23</f>
        <v>CO$19</v>
      </c>
      <c r="CP1909" s="190" t="str">
        <f t="shared" si="3194"/>
        <v>CP$19</v>
      </c>
      <c r="CQ1909" s="190" t="str">
        <f t="shared" si="3194"/>
        <v>CQ$19</v>
      </c>
      <c r="CR1909" s="190" t="str">
        <f t="shared" si="3194"/>
        <v>CR$19</v>
      </c>
      <c r="CS1909" s="190" t="str">
        <f t="shared" si="3194"/>
        <v>CS$19</v>
      </c>
      <c r="CT1909" s="190" t="str">
        <f t="shared" si="3194"/>
        <v>CT$19</v>
      </c>
      <c r="CU1909" s="190" t="str">
        <f t="shared" si="3194"/>
        <v>CU$19</v>
      </c>
      <c r="CV1909" s="190" t="str">
        <f t="shared" si="3194"/>
        <v>CV$19</v>
      </c>
      <c r="CW1909" s="190" t="str">
        <f t="shared" si="3194"/>
        <v>CW$19</v>
      </c>
      <c r="CX1909" s="190" t="str">
        <f t="shared" si="3194"/>
        <v>CX$19</v>
      </c>
      <c r="CY1909" s="190" t="str">
        <f t="shared" si="3194"/>
        <v>CY$19</v>
      </c>
      <c r="CZ1909" s="190" t="str">
        <f t="shared" si="3194"/>
        <v>CZ$19</v>
      </c>
      <c r="DA1909" s="190" t="str">
        <f t="shared" si="3194"/>
        <v>DA$19</v>
      </c>
      <c r="DB1909" s="190" t="str">
        <f t="shared" si="3194"/>
        <v>DB$19</v>
      </c>
      <c r="DC1909" s="190" t="str">
        <f t="shared" si="3194"/>
        <v>DC$19</v>
      </c>
      <c r="DD1909" s="190" t="str">
        <f t="shared" si="3194"/>
        <v>DD$19</v>
      </c>
      <c r="DE1909" s="190" t="str">
        <f t="shared" si="3194"/>
        <v>DE$19</v>
      </c>
      <c r="DF1909" s="190" t="str">
        <f t="shared" si="3194"/>
        <v>DF$19</v>
      </c>
      <c r="DG1909" s="190" t="str">
        <f t="shared" si="3194"/>
        <v>DG$19</v>
      </c>
      <c r="DH1909" s="190" t="str">
        <f t="shared" si="3194"/>
        <v>DH$19</v>
      </c>
      <c r="DI1909" s="190" t="str">
        <f t="shared" si="3194"/>
        <v>DI$19</v>
      </c>
      <c r="DJ1909" s="190" t="str">
        <f t="shared" si="3194"/>
        <v>DJ$19</v>
      </c>
      <c r="DK1909" s="190" t="str">
        <f t="shared" si="3194"/>
        <v>DK$19</v>
      </c>
      <c r="DL1909" s="190" t="str">
        <f t="shared" si="3194"/>
        <v>DL$19</v>
      </c>
    </row>
    <row r="1910" spans="1:116" x14ac:dyDescent="0.4">
      <c r="A1910" s="31" t="s">
        <v>218</v>
      </c>
      <c r="B1910" s="31" t="s">
        <v>243</v>
      </c>
      <c r="C1910" s="31"/>
      <c r="D1910" t="s">
        <v>424</v>
      </c>
      <c r="E1910" s="8" t="str">
        <f t="shared" ref="E1910:E1943" si="3195">ROW()&amp;" "&amp;D1910</f>
        <v>1910 FAINT-F</v>
      </c>
      <c r="F1910" t="s">
        <v>347</v>
      </c>
      <c r="G1910" s="70" t="s">
        <v>282</v>
      </c>
      <c r="H1910" s="48"/>
      <c r="I1910" s="304"/>
      <c r="J1910" s="304"/>
      <c r="K1910" s="48"/>
      <c r="L1910" s="48"/>
      <c r="M1910" s="48"/>
      <c r="N1910" s="48"/>
      <c r="O1910" s="48"/>
      <c r="P1910" s="48"/>
      <c r="R1910" s="70"/>
      <c r="S1910" s="305"/>
      <c r="T1910" s="305"/>
      <c r="U1910" s="305"/>
      <c r="V1910" s="305"/>
      <c r="W1910" s="305"/>
      <c r="X1910" s="305"/>
      <c r="Y1910" s="305"/>
      <c r="Z1910" s="305"/>
      <c r="AA1910" s="305"/>
      <c r="AB1910" s="305"/>
      <c r="AC1910" s="305"/>
      <c r="AD1910" s="305"/>
      <c r="AE1910" s="305"/>
      <c r="AF1910" s="305"/>
      <c r="AG1910" s="305"/>
      <c r="AH1910" s="305"/>
      <c r="AI1910" s="305"/>
      <c r="AJ1910" s="305"/>
      <c r="AK1910" s="305"/>
      <c r="AL1910" s="305"/>
      <c r="AM1910" s="305"/>
      <c r="AN1910" s="305"/>
      <c r="AO1910" s="305"/>
      <c r="AP1910" s="305"/>
      <c r="AQ1910" s="305"/>
      <c r="AR1910" s="305"/>
      <c r="AS1910" s="305"/>
      <c r="AT1910" s="305"/>
      <c r="AU1910" s="305"/>
      <c r="AV1910" s="305"/>
      <c r="AW1910" s="305"/>
      <c r="AX1910" s="305"/>
      <c r="AY1910" s="305"/>
      <c r="AZ1910" s="305"/>
      <c r="BA1910" s="305"/>
      <c r="BB1910" s="305"/>
      <c r="BC1910" s="305"/>
      <c r="BD1910" s="305"/>
      <c r="BE1910" s="305"/>
      <c r="BF1910" s="305"/>
      <c r="BG1910" s="305"/>
      <c r="BH1910" s="305"/>
      <c r="BI1910" s="305"/>
      <c r="BJ1910" s="305"/>
      <c r="BK1910" s="305"/>
      <c r="BL1910" s="305"/>
      <c r="BM1910" s="305"/>
      <c r="BN1910" s="305"/>
      <c r="BO1910" s="305"/>
      <c r="BP1910" s="305"/>
      <c r="BQ1910" s="305"/>
      <c r="BR1910" s="305"/>
      <c r="BS1910" s="305"/>
      <c r="BT1910" s="305"/>
      <c r="BU1910" s="305"/>
      <c r="BV1910" s="305"/>
      <c r="BW1910" s="305"/>
      <c r="BX1910" s="305"/>
      <c r="BY1910" s="305"/>
      <c r="BZ1910" s="305"/>
      <c r="CA1910" s="305"/>
      <c r="CB1910" s="305"/>
      <c r="CC1910" s="305"/>
      <c r="CD1910" s="305"/>
      <c r="CE1910" s="305"/>
      <c r="CF1910" s="305"/>
      <c r="CG1910" s="305"/>
      <c r="CH1910" s="305"/>
      <c r="CI1910" s="305"/>
      <c r="CJ1910" s="305"/>
      <c r="CK1910" s="305"/>
      <c r="CL1910" s="305"/>
      <c r="CN1910" s="304"/>
      <c r="CO1910" s="305"/>
      <c r="CP1910" s="305"/>
      <c r="CQ1910" s="305"/>
      <c r="CR1910" s="305"/>
      <c r="CS1910" s="305"/>
      <c r="CT1910" s="305"/>
      <c r="CU1910" s="305"/>
      <c r="CV1910" s="305"/>
      <c r="CW1910" s="305"/>
      <c r="CX1910" s="305"/>
      <c r="CY1910" s="305"/>
      <c r="CZ1910" s="305"/>
      <c r="DA1910" s="305"/>
      <c r="DB1910" s="305"/>
      <c r="DC1910" s="305"/>
      <c r="DD1910" s="305"/>
      <c r="DE1910" s="305"/>
      <c r="DF1910" s="305"/>
      <c r="DG1910" s="305"/>
      <c r="DH1910" s="305"/>
      <c r="DI1910" s="305"/>
      <c r="DJ1910" s="305"/>
      <c r="DK1910" s="305"/>
      <c r="DL1910" s="305"/>
    </row>
    <row r="1911" spans="1:116" x14ac:dyDescent="0.4">
      <c r="A1911" s="31"/>
      <c r="B1911" t="str">
        <f>E1911</f>
        <v>1911 FAINT-F</v>
      </c>
      <c r="D1911" t="s">
        <v>424</v>
      </c>
      <c r="E1911" s="8" t="str">
        <f t="shared" ref="E1911:E1920" si="3196">ROW()&amp;" "&amp;D1911</f>
        <v>1911 FAINT-F</v>
      </c>
      <c r="G1911" s="95" t="str">
        <f>"Assumptions - "&amp;G1910</f>
        <v>Assumptions - Fixed secondary intangible assets:</v>
      </c>
      <c r="H1911" s="31"/>
      <c r="I1911" s="73"/>
      <c r="J1911" s="73"/>
      <c r="K1911" s="31"/>
      <c r="L1911" s="31"/>
      <c r="M1911" s="31"/>
      <c r="N1911" s="31"/>
      <c r="O1911" s="31"/>
      <c r="P1911" s="31"/>
      <c r="R1911" s="67"/>
      <c r="S1911" s="156"/>
      <c r="T1911" s="156"/>
      <c r="U1911" s="156"/>
      <c r="V1911" s="156"/>
      <c r="W1911" s="156"/>
      <c r="X1911" s="156"/>
      <c r="Y1911" s="156"/>
      <c r="Z1911" s="156"/>
      <c r="AA1911" s="156"/>
      <c r="AB1911" s="156"/>
      <c r="AC1911" s="156"/>
      <c r="AD1911" s="156"/>
      <c r="AE1911" s="156"/>
      <c r="AF1911" s="156"/>
      <c r="AG1911" s="156"/>
      <c r="AH1911" s="156"/>
      <c r="AI1911" s="156"/>
      <c r="AJ1911" s="156"/>
      <c r="AK1911" s="156"/>
      <c r="AL1911" s="156"/>
      <c r="AM1911" s="156"/>
      <c r="AN1911" s="156"/>
      <c r="AO1911" s="156"/>
      <c r="AP1911" s="156"/>
      <c r="AQ1911" s="156"/>
      <c r="AR1911" s="156"/>
      <c r="AS1911" s="156"/>
      <c r="AT1911" s="156"/>
      <c r="AU1911" s="156"/>
      <c r="AV1911" s="156"/>
      <c r="AW1911" s="156"/>
      <c r="AX1911" s="156"/>
      <c r="AY1911" s="156"/>
      <c r="AZ1911" s="156"/>
      <c r="BA1911" s="156"/>
      <c r="BB1911" s="156"/>
      <c r="BC1911" s="156"/>
      <c r="BD1911" s="156"/>
      <c r="BE1911" s="156"/>
      <c r="BF1911" s="156"/>
      <c r="BG1911" s="156"/>
      <c r="BH1911" s="156"/>
      <c r="BI1911" s="156"/>
      <c r="BJ1911" s="156"/>
      <c r="BK1911" s="156"/>
      <c r="BL1911" s="156"/>
      <c r="BM1911" s="156"/>
      <c r="BN1911" s="156"/>
      <c r="BO1911" s="156"/>
      <c r="BP1911" s="156"/>
      <c r="BQ1911" s="156"/>
      <c r="BR1911" s="156"/>
      <c r="BS1911" s="156"/>
      <c r="BT1911" s="156"/>
      <c r="BU1911" s="156"/>
      <c r="BV1911" s="156"/>
      <c r="BW1911" s="156"/>
      <c r="BX1911" s="156"/>
      <c r="BY1911" s="156"/>
      <c r="BZ1911" s="156"/>
      <c r="CA1911" s="156"/>
      <c r="CB1911" s="156"/>
      <c r="CC1911" s="156"/>
      <c r="CD1911" s="156"/>
      <c r="CE1911" s="156"/>
      <c r="CF1911" s="156"/>
      <c r="CG1911" s="156"/>
      <c r="CH1911" s="156"/>
      <c r="CI1911" s="156"/>
      <c r="CJ1911" s="156"/>
      <c r="CK1911" s="156"/>
      <c r="CL1911" s="156"/>
      <c r="CN1911" s="73"/>
      <c r="CO1911" s="156"/>
      <c r="CP1911" s="156"/>
      <c r="CQ1911" s="156"/>
      <c r="CR1911" s="156"/>
      <c r="CS1911" s="156"/>
      <c r="CT1911" s="156"/>
      <c r="CU1911" s="156"/>
      <c r="CV1911" s="156"/>
      <c r="CW1911" s="156"/>
      <c r="CX1911" s="156"/>
      <c r="CY1911" s="156"/>
      <c r="CZ1911" s="156"/>
      <c r="DA1911" s="156"/>
      <c r="DB1911" s="156"/>
      <c r="DC1911" s="156"/>
      <c r="DD1911" s="156"/>
      <c r="DE1911" s="156"/>
      <c r="DF1911" s="156"/>
      <c r="DG1911" s="156"/>
      <c r="DH1911" s="156"/>
      <c r="DI1911" s="156"/>
      <c r="DJ1911" s="156"/>
      <c r="DK1911" s="156"/>
      <c r="DL1911" s="156"/>
    </row>
    <row r="1912" spans="1:116" x14ac:dyDescent="0.4">
      <c r="B1912" t="str">
        <f>E1912</f>
        <v>1912 FAINT-F</v>
      </c>
      <c r="D1912" t="s">
        <v>424</v>
      </c>
      <c r="E1912" s="8" t="str">
        <f t="shared" si="3195"/>
        <v>1912 FAINT-F</v>
      </c>
      <c r="G1912" s="145" t="s">
        <v>206</v>
      </c>
      <c r="H1912" s="57">
        <v>5</v>
      </c>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c r="DK1912" s="72"/>
      <c r="DL1912" s="72"/>
    </row>
    <row r="1913" spans="1:116" x14ac:dyDescent="0.4">
      <c r="B1913" t="str">
        <f>E1913</f>
        <v>1913 FAINT-F</v>
      </c>
      <c r="D1913" t="s">
        <v>424</v>
      </c>
      <c r="E1913" s="8" t="str">
        <f t="shared" si="3195"/>
        <v>1913 FAINT-F</v>
      </c>
      <c r="G1913" s="145" t="s">
        <v>207</v>
      </c>
      <c r="H1913" s="57">
        <v>3</v>
      </c>
      <c r="S1913" s="72"/>
      <c r="T1913" s="72"/>
      <c r="U1913" s="72"/>
      <c r="V1913" s="72"/>
      <c r="W1913" s="72"/>
      <c r="X1913" s="72"/>
      <c r="Y1913" s="72"/>
      <c r="Z1913" s="72"/>
      <c r="AA1913" s="72"/>
      <c r="AB1913" s="72"/>
      <c r="AC1913" s="72"/>
      <c r="AD1913" s="72"/>
      <c r="AE1913" s="72"/>
      <c r="AF1913" s="72"/>
      <c r="AG1913" s="72"/>
      <c r="AH1913" s="72"/>
      <c r="AI1913" s="72"/>
      <c r="AJ1913" s="72"/>
      <c r="AK1913" s="72"/>
      <c r="AL1913" s="72"/>
      <c r="AM1913" s="72"/>
      <c r="AN1913" s="72"/>
      <c r="AO1913" s="72"/>
      <c r="AP1913" s="72"/>
      <c r="AQ1913" s="72"/>
      <c r="AR1913" s="72"/>
      <c r="AS1913" s="72"/>
      <c r="AT1913" s="72"/>
      <c r="AU1913" s="72"/>
      <c r="AV1913" s="72"/>
      <c r="AW1913" s="72"/>
      <c r="AX1913" s="72"/>
      <c r="AY1913" s="72"/>
      <c r="AZ1913" s="72"/>
      <c r="BA1913" s="72"/>
      <c r="BB1913" s="72"/>
      <c r="BC1913" s="72"/>
      <c r="BD1913" s="72"/>
      <c r="BE1913" s="72"/>
      <c r="BF1913" s="72"/>
      <c r="BG1913" s="72"/>
      <c r="BH1913" s="72"/>
      <c r="BI1913" s="72"/>
      <c r="BJ1913" s="72"/>
      <c r="BK1913" s="72"/>
      <c r="BL1913" s="72"/>
      <c r="BM1913" s="72"/>
      <c r="BN1913" s="72"/>
      <c r="BO1913" s="72"/>
      <c r="BP1913" s="72"/>
      <c r="BQ1913" s="72"/>
      <c r="BR1913" s="72"/>
      <c r="BS1913" s="72"/>
      <c r="BT1913" s="72"/>
      <c r="BU1913" s="72"/>
      <c r="BV1913" s="72"/>
      <c r="BW1913" s="72"/>
      <c r="BX1913" s="72"/>
      <c r="BY1913" s="72"/>
      <c r="BZ1913" s="72"/>
      <c r="CA1913" s="72"/>
      <c r="CB1913" s="72"/>
      <c r="CC1913" s="72"/>
      <c r="CD1913" s="72"/>
      <c r="CE1913" s="72"/>
      <c r="CF1913" s="72"/>
      <c r="CG1913" s="72"/>
      <c r="CH1913" s="72"/>
      <c r="CI1913" s="72"/>
      <c r="CJ1913" s="72"/>
      <c r="CK1913" s="72"/>
      <c r="CL1913" s="72"/>
      <c r="CO1913" s="72"/>
      <c r="CP1913" s="72"/>
      <c r="CQ1913" s="72"/>
      <c r="CR1913" s="72"/>
      <c r="CS1913" s="72"/>
      <c r="CT1913" s="72"/>
      <c r="CU1913" s="72"/>
      <c r="CV1913" s="72"/>
      <c r="CW1913" s="72"/>
      <c r="CX1913" s="72"/>
      <c r="CY1913" s="72"/>
      <c r="CZ1913" s="72"/>
      <c r="DA1913" s="72"/>
      <c r="DB1913" s="72"/>
      <c r="DC1913" s="72"/>
      <c r="DD1913" s="72"/>
      <c r="DE1913" s="72"/>
      <c r="DF1913" s="72"/>
      <c r="DG1913" s="72"/>
      <c r="DH1913" s="72"/>
      <c r="DI1913" s="72"/>
      <c r="DJ1913" s="72"/>
      <c r="DK1913" s="72"/>
      <c r="DL1913" s="72"/>
    </row>
    <row r="1914" spans="1:116" x14ac:dyDescent="0.4">
      <c r="D1914" t="s">
        <v>424</v>
      </c>
      <c r="E1914" s="8" t="str">
        <f t="shared" si="3195"/>
        <v>1914 FAINT-F</v>
      </c>
      <c r="G1914" s="8" t="s">
        <v>339</v>
      </c>
      <c r="S1914" s="72"/>
      <c r="T1914" s="72"/>
      <c r="U1914" s="72"/>
      <c r="V1914" s="72"/>
      <c r="W1914" s="72"/>
      <c r="X1914" s="72"/>
      <c r="Y1914" s="72"/>
      <c r="Z1914" s="72"/>
      <c r="AA1914" s="72"/>
      <c r="AB1914" s="72"/>
      <c r="AC1914" s="72"/>
      <c r="AD1914" s="72"/>
      <c r="AE1914" s="72"/>
      <c r="AF1914" s="72"/>
      <c r="AG1914" s="72"/>
      <c r="AH1914" s="72"/>
      <c r="AI1914" s="72"/>
      <c r="AJ1914" s="72"/>
      <c r="AK1914" s="72"/>
      <c r="AL1914" s="72"/>
      <c r="AM1914" s="72"/>
      <c r="AN1914" s="72"/>
      <c r="AO1914" s="72"/>
      <c r="AP1914" s="72"/>
      <c r="AQ1914" s="72"/>
      <c r="AR1914" s="72"/>
      <c r="AS1914" s="72"/>
      <c r="AT1914" s="72"/>
      <c r="AU1914" s="72"/>
      <c r="AV1914" s="72"/>
      <c r="AW1914" s="72"/>
      <c r="AX1914" s="72"/>
      <c r="AY1914" s="72"/>
      <c r="AZ1914" s="72"/>
      <c r="BA1914" s="72"/>
      <c r="BB1914" s="72"/>
      <c r="BC1914" s="72"/>
      <c r="BD1914" s="72"/>
      <c r="BE1914" s="72"/>
      <c r="BF1914" s="72"/>
      <c r="BG1914" s="72"/>
      <c r="BH1914" s="72"/>
      <c r="BI1914" s="72"/>
      <c r="BJ1914" s="72"/>
      <c r="BK1914" s="72"/>
      <c r="BL1914" s="72"/>
      <c r="BM1914" s="72"/>
      <c r="BN1914" s="72"/>
      <c r="BO1914" s="72"/>
      <c r="BP1914" s="72"/>
      <c r="BQ1914" s="72"/>
      <c r="BR1914" s="72"/>
      <c r="BS1914" s="72"/>
      <c r="BT1914" s="72"/>
      <c r="BU1914" s="72"/>
      <c r="BV1914" s="72"/>
      <c r="BW1914" s="72"/>
      <c r="BX1914" s="72"/>
      <c r="BY1914" s="72"/>
      <c r="BZ1914" s="72"/>
      <c r="CA1914" s="72"/>
      <c r="CB1914" s="72"/>
      <c r="CC1914" s="72"/>
      <c r="CD1914" s="72"/>
      <c r="CE1914" s="72"/>
      <c r="CF1914" s="72"/>
      <c r="CG1914" s="72"/>
      <c r="CH1914" s="72"/>
      <c r="CI1914" s="72"/>
      <c r="CJ1914" s="72"/>
      <c r="CK1914" s="72"/>
      <c r="CL1914" s="72"/>
      <c r="CO1914" s="72"/>
      <c r="CP1914" s="72"/>
      <c r="CQ1914" s="72"/>
      <c r="CR1914" s="72"/>
      <c r="CS1914" s="72"/>
      <c r="CT1914" s="72"/>
      <c r="CU1914" s="72"/>
      <c r="CV1914" s="72"/>
      <c r="CW1914" s="72"/>
      <c r="CX1914" s="72"/>
      <c r="CY1914" s="72"/>
      <c r="CZ1914" s="72"/>
      <c r="DA1914" s="72"/>
      <c r="DB1914" s="72"/>
      <c r="DC1914" s="72"/>
      <c r="DD1914" s="72"/>
      <c r="DE1914" s="72"/>
      <c r="DF1914" s="72"/>
      <c r="DG1914" s="72"/>
      <c r="DH1914" s="72"/>
      <c r="DI1914" s="72"/>
      <c r="DJ1914" s="72"/>
      <c r="DK1914" s="72"/>
      <c r="DL1914" s="72"/>
    </row>
    <row r="1915" spans="1:116" x14ac:dyDescent="0.4">
      <c r="B1915" t="str">
        <f>E1915</f>
        <v>1915 FAINT-F</v>
      </c>
      <c r="C1915" t="s">
        <v>235</v>
      </c>
      <c r="D1915" t="s">
        <v>424</v>
      </c>
      <c r="E1915" s="8" t="str">
        <f t="shared" si="3195"/>
        <v>1915 FAINT-F</v>
      </c>
      <c r="G1915" s="125" t="str">
        <f>"Investment in intangibles - "&amp;SUBSTITUTE(G1910,":","")</f>
        <v>Investment in intangibles - Fixed secondary intangible assets</v>
      </c>
      <c r="I1915" s="74"/>
      <c r="J1915" s="74"/>
      <c r="K1915" s="23">
        <v>-1000</v>
      </c>
      <c r="L1915" s="23">
        <v>-1000</v>
      </c>
      <c r="M1915" s="23">
        <v>-1000</v>
      </c>
      <c r="N1915" s="23">
        <v>-1000</v>
      </c>
      <c r="O1915" s="23">
        <v>-1000</v>
      </c>
      <c r="P1915" s="23">
        <v>-1000</v>
      </c>
      <c r="R1915" s="24"/>
      <c r="S1915" s="80" cm="1">
        <f t="array" ref="S1915">INDEX($K:$Q,ROW(),MATCH(S$3,$K$2:$Q$2,0))/12</f>
        <v>-83.333333333333329</v>
      </c>
      <c r="T1915" s="80" cm="1">
        <f t="array" ref="T1915">INDEX($K:$Q,ROW(),MATCH(T$3,$K$2:$Q$2,0))/12</f>
        <v>-83.333333333333329</v>
      </c>
      <c r="U1915" s="80" cm="1">
        <f t="array" ref="U1915">INDEX($K:$Q,ROW(),MATCH(U$3,$K$2:$Q$2,0))/12</f>
        <v>-83.333333333333329</v>
      </c>
      <c r="V1915" s="80" cm="1">
        <f t="array" ref="V1915">INDEX($K:$Q,ROW(),MATCH(V$3,$K$2:$Q$2,0))/12</f>
        <v>-83.333333333333329</v>
      </c>
      <c r="W1915" s="80" cm="1">
        <f t="array" ref="W1915">INDEX($K:$Q,ROW(),MATCH(W$3,$K$2:$Q$2,0))/12</f>
        <v>-83.333333333333329</v>
      </c>
      <c r="X1915" s="80" cm="1">
        <f t="array" ref="X1915">INDEX($K:$Q,ROW(),MATCH(X$3,$K$2:$Q$2,0))/12</f>
        <v>-83.333333333333329</v>
      </c>
      <c r="Y1915" s="80" cm="1">
        <f t="array" ref="Y1915">INDEX($K:$Q,ROW(),MATCH(Y$3,$K$2:$Q$2,0))/12</f>
        <v>-83.333333333333329</v>
      </c>
      <c r="Z1915" s="80" cm="1">
        <f t="array" ref="Z1915">INDEX($K:$Q,ROW(),MATCH(Z$3,$K$2:$Q$2,0))/12</f>
        <v>-83.333333333333329</v>
      </c>
      <c r="AA1915" s="80" cm="1">
        <f t="array" ref="AA1915">INDEX($K:$Q,ROW(),MATCH(AA$3,$K$2:$Q$2,0))/12</f>
        <v>-83.333333333333329</v>
      </c>
      <c r="AB1915" s="80" cm="1">
        <f t="array" ref="AB1915">INDEX($K:$Q,ROW(),MATCH(AB$3,$K$2:$Q$2,0))/12</f>
        <v>-83.333333333333329</v>
      </c>
      <c r="AC1915" s="80" cm="1">
        <f t="array" ref="AC1915">INDEX($K:$Q,ROW(),MATCH(AC$3,$K$2:$Q$2,0))/12</f>
        <v>-83.333333333333329</v>
      </c>
      <c r="AD1915" s="80" cm="1">
        <f t="array" ref="AD1915">INDEX($K:$Q,ROW(),MATCH(AD$3,$K$2:$Q$2,0))/12</f>
        <v>-83.333333333333329</v>
      </c>
      <c r="AE1915" s="80" cm="1">
        <f t="array" ref="AE1915">INDEX($K:$Q,ROW(),MATCH(AE$3,$K$2:$Q$2,0))/12</f>
        <v>-83.333333333333329</v>
      </c>
      <c r="AF1915" s="80" cm="1">
        <f t="array" ref="AF1915">INDEX($K:$Q,ROW(),MATCH(AF$3,$K$2:$Q$2,0))/12</f>
        <v>-83.333333333333329</v>
      </c>
      <c r="AG1915" s="80" cm="1">
        <f t="array" ref="AG1915">INDEX($K:$Q,ROW(),MATCH(AG$3,$K$2:$Q$2,0))/12</f>
        <v>-83.333333333333329</v>
      </c>
      <c r="AH1915" s="80" cm="1">
        <f t="array" ref="AH1915">INDEX($K:$Q,ROW(),MATCH(AH$3,$K$2:$Q$2,0))/12</f>
        <v>-83.333333333333329</v>
      </c>
      <c r="AI1915" s="80" cm="1">
        <f t="array" ref="AI1915">INDEX($K:$Q,ROW(),MATCH(AI$3,$K$2:$Q$2,0))/12</f>
        <v>-83.333333333333329</v>
      </c>
      <c r="AJ1915" s="80" cm="1">
        <f t="array" ref="AJ1915">INDEX($K:$Q,ROW(),MATCH(AJ$3,$K$2:$Q$2,0))/12</f>
        <v>-83.333333333333329</v>
      </c>
      <c r="AK1915" s="80" cm="1">
        <f t="array" ref="AK1915">INDEX($K:$Q,ROW(),MATCH(AK$3,$K$2:$Q$2,0))/12</f>
        <v>-83.333333333333329</v>
      </c>
      <c r="AL1915" s="80" cm="1">
        <f t="array" ref="AL1915">INDEX($K:$Q,ROW(),MATCH(AL$3,$K$2:$Q$2,0))/12</f>
        <v>-83.333333333333329</v>
      </c>
      <c r="AM1915" s="80" cm="1">
        <f t="array" ref="AM1915">INDEX($K:$Q,ROW(),MATCH(AM$3,$K$2:$Q$2,0))/12</f>
        <v>-83.333333333333329</v>
      </c>
      <c r="AN1915" s="80" cm="1">
        <f t="array" ref="AN1915">INDEX($K:$Q,ROW(),MATCH(AN$3,$K$2:$Q$2,0))/12</f>
        <v>-83.333333333333329</v>
      </c>
      <c r="AO1915" s="80" cm="1">
        <f t="array" ref="AO1915">INDEX($K:$Q,ROW(),MATCH(AO$3,$K$2:$Q$2,0))/12</f>
        <v>-83.333333333333329</v>
      </c>
      <c r="AP1915" s="80" cm="1">
        <f t="array" ref="AP1915">INDEX($K:$Q,ROW(),MATCH(AP$3,$K$2:$Q$2,0))/12</f>
        <v>-83.333333333333329</v>
      </c>
      <c r="AQ1915" s="80" cm="1">
        <f t="array" ref="AQ1915">INDEX($K:$Q,ROW(),MATCH(AQ$3,$K$2:$Q$2,0))/12</f>
        <v>-83.333333333333329</v>
      </c>
      <c r="AR1915" s="80" cm="1">
        <f t="array" ref="AR1915">INDEX($K:$Q,ROW(),MATCH(AR$3,$K$2:$Q$2,0))/12</f>
        <v>-83.333333333333329</v>
      </c>
      <c r="AS1915" s="80" cm="1">
        <f t="array" ref="AS1915">INDEX($K:$Q,ROW(),MATCH(AS$3,$K$2:$Q$2,0))/12</f>
        <v>-83.333333333333329</v>
      </c>
      <c r="AT1915" s="80" cm="1">
        <f t="array" ref="AT1915">INDEX($K:$Q,ROW(),MATCH(AT$3,$K$2:$Q$2,0))/12</f>
        <v>-83.333333333333329</v>
      </c>
      <c r="AU1915" s="80" cm="1">
        <f t="array" ref="AU1915">INDEX($K:$Q,ROW(),MATCH(AU$3,$K$2:$Q$2,0))/12</f>
        <v>-83.333333333333329</v>
      </c>
      <c r="AV1915" s="80" cm="1">
        <f t="array" ref="AV1915">INDEX($K:$Q,ROW(),MATCH(AV$3,$K$2:$Q$2,0))/12</f>
        <v>-83.333333333333329</v>
      </c>
      <c r="AW1915" s="80" cm="1">
        <f t="array" ref="AW1915">INDEX($K:$Q,ROW(),MATCH(AW$3,$K$2:$Q$2,0))/12</f>
        <v>-83.333333333333329</v>
      </c>
      <c r="AX1915" s="80" cm="1">
        <f t="array" ref="AX1915">INDEX($K:$Q,ROW(),MATCH(AX$3,$K$2:$Q$2,0))/12</f>
        <v>-83.333333333333329</v>
      </c>
      <c r="AY1915" s="80" cm="1">
        <f t="array" ref="AY1915">INDEX($K:$Q,ROW(),MATCH(AY$3,$K$2:$Q$2,0))/12</f>
        <v>-83.333333333333329</v>
      </c>
      <c r="AZ1915" s="80" cm="1">
        <f t="array" ref="AZ1915">INDEX($K:$Q,ROW(),MATCH(AZ$3,$K$2:$Q$2,0))/12</f>
        <v>-83.333333333333329</v>
      </c>
      <c r="BA1915" s="80" cm="1">
        <f t="array" ref="BA1915">INDEX($K:$Q,ROW(),MATCH(BA$3,$K$2:$Q$2,0))/12</f>
        <v>-83.333333333333329</v>
      </c>
      <c r="BB1915" s="80" cm="1">
        <f t="array" ref="BB1915">INDEX($K:$Q,ROW(),MATCH(BB$3,$K$2:$Q$2,0))/12</f>
        <v>-83.333333333333329</v>
      </c>
      <c r="BC1915" s="80" cm="1">
        <f t="array" ref="BC1915">INDEX($K:$Q,ROW(),MATCH(BC$3,$K$2:$Q$2,0))/12</f>
        <v>-83.333333333333329</v>
      </c>
      <c r="BD1915" s="80" cm="1">
        <f t="array" ref="BD1915">INDEX($K:$Q,ROW(),MATCH(BD$3,$K$2:$Q$2,0))/12</f>
        <v>-83.333333333333329</v>
      </c>
      <c r="BE1915" s="80" cm="1">
        <f t="array" ref="BE1915">INDEX($K:$Q,ROW(),MATCH(BE$3,$K$2:$Q$2,0))/12</f>
        <v>-83.333333333333329</v>
      </c>
      <c r="BF1915" s="80" cm="1">
        <f t="array" ref="BF1915">INDEX($K:$Q,ROW(),MATCH(BF$3,$K$2:$Q$2,0))/12</f>
        <v>-83.333333333333329</v>
      </c>
      <c r="BG1915" s="80" cm="1">
        <f t="array" ref="BG1915">INDEX($K:$Q,ROW(),MATCH(BG$3,$K$2:$Q$2,0))/12</f>
        <v>-83.333333333333329</v>
      </c>
      <c r="BH1915" s="80" cm="1">
        <f t="array" ref="BH1915">INDEX($K:$Q,ROW(),MATCH(BH$3,$K$2:$Q$2,0))/12</f>
        <v>-83.333333333333329</v>
      </c>
      <c r="BI1915" s="80" cm="1">
        <f t="array" ref="BI1915">INDEX($K:$Q,ROW(),MATCH(BI$3,$K$2:$Q$2,0))/12</f>
        <v>-83.333333333333329</v>
      </c>
      <c r="BJ1915" s="80" cm="1">
        <f t="array" ref="BJ1915">INDEX($K:$Q,ROW(),MATCH(BJ$3,$K$2:$Q$2,0))/12</f>
        <v>-83.333333333333329</v>
      </c>
      <c r="BK1915" s="80" cm="1">
        <f t="array" ref="BK1915">INDEX($K:$Q,ROW(),MATCH(BK$3,$K$2:$Q$2,0))/12</f>
        <v>-83.333333333333329</v>
      </c>
      <c r="BL1915" s="80" cm="1">
        <f t="array" ref="BL1915">INDEX($K:$Q,ROW(),MATCH(BL$3,$K$2:$Q$2,0))/12</f>
        <v>-83.333333333333329</v>
      </c>
      <c r="BM1915" s="80" cm="1">
        <f t="array" ref="BM1915">INDEX($K:$Q,ROW(),MATCH(BM$3,$K$2:$Q$2,0))/12</f>
        <v>-83.333333333333329</v>
      </c>
      <c r="BN1915" s="80" cm="1">
        <f t="array" ref="BN1915">INDEX($K:$Q,ROW(),MATCH(BN$3,$K$2:$Q$2,0))/12</f>
        <v>-83.333333333333329</v>
      </c>
      <c r="BO1915" s="80" cm="1">
        <f t="array" ref="BO1915">INDEX($K:$Q,ROW(),MATCH(BO$3,$K$2:$Q$2,0))/12</f>
        <v>-83.333333333333329</v>
      </c>
      <c r="BP1915" s="80" cm="1">
        <f t="array" ref="BP1915">INDEX($K:$Q,ROW(),MATCH(BP$3,$K$2:$Q$2,0))/12</f>
        <v>-83.333333333333329</v>
      </c>
      <c r="BQ1915" s="80" cm="1">
        <f t="array" ref="BQ1915">INDEX($K:$Q,ROW(),MATCH(BQ$3,$K$2:$Q$2,0))/12</f>
        <v>-83.333333333333329</v>
      </c>
      <c r="BR1915" s="80" cm="1">
        <f t="array" ref="BR1915">INDEX($K:$Q,ROW(),MATCH(BR$3,$K$2:$Q$2,0))/12</f>
        <v>-83.333333333333329</v>
      </c>
      <c r="BS1915" s="80" cm="1">
        <f t="array" ref="BS1915">INDEX($K:$Q,ROW(),MATCH(BS$3,$K$2:$Q$2,0))/12</f>
        <v>-83.333333333333329</v>
      </c>
      <c r="BT1915" s="80" cm="1">
        <f t="array" ref="BT1915">INDEX($K:$Q,ROW(),MATCH(BT$3,$K$2:$Q$2,0))/12</f>
        <v>-83.333333333333329</v>
      </c>
      <c r="BU1915" s="80" cm="1">
        <f t="array" ref="BU1915">INDEX($K:$Q,ROW(),MATCH(BU$3,$K$2:$Q$2,0))/12</f>
        <v>-83.333333333333329</v>
      </c>
      <c r="BV1915" s="80" cm="1">
        <f t="array" ref="BV1915">INDEX($K:$Q,ROW(),MATCH(BV$3,$K$2:$Q$2,0))/12</f>
        <v>-83.333333333333329</v>
      </c>
      <c r="BW1915" s="80" cm="1">
        <f t="array" ref="BW1915">INDEX($K:$Q,ROW(),MATCH(BW$3,$K$2:$Q$2,0))/12</f>
        <v>-83.333333333333329</v>
      </c>
      <c r="BX1915" s="80" cm="1">
        <f t="array" ref="BX1915">INDEX($K:$Q,ROW(),MATCH(BX$3,$K$2:$Q$2,0))/12</f>
        <v>-83.333333333333329</v>
      </c>
      <c r="BY1915" s="80" cm="1">
        <f t="array" ref="BY1915">INDEX($K:$Q,ROW(),MATCH(BY$3,$K$2:$Q$2,0))/12</f>
        <v>-83.333333333333329</v>
      </c>
      <c r="BZ1915" s="80" cm="1">
        <f t="array" ref="BZ1915">INDEX($K:$Q,ROW(),MATCH(BZ$3,$K$2:$Q$2,0))/12</f>
        <v>-83.333333333333329</v>
      </c>
      <c r="CA1915" s="80" cm="1">
        <f t="array" ref="CA1915">INDEX($K:$Q,ROW(),MATCH(CA$3,$K$2:$Q$2,0))/12</f>
        <v>-83.333333333333329</v>
      </c>
      <c r="CB1915" s="80" cm="1">
        <f t="array" ref="CB1915">INDEX($K:$Q,ROW(),MATCH(CB$3,$K$2:$Q$2,0))/12</f>
        <v>-83.333333333333329</v>
      </c>
      <c r="CC1915" s="80" cm="1">
        <f t="array" ref="CC1915">INDEX($K:$Q,ROW(),MATCH(CC$3,$K$2:$Q$2,0))/12</f>
        <v>-83.333333333333329</v>
      </c>
      <c r="CD1915" s="80" cm="1">
        <f t="array" ref="CD1915">INDEX($K:$Q,ROW(),MATCH(CD$3,$K$2:$Q$2,0))/12</f>
        <v>-83.333333333333329</v>
      </c>
      <c r="CE1915" s="80" cm="1">
        <f t="array" ref="CE1915">INDEX($K:$Q,ROW(),MATCH(CE$3,$K$2:$Q$2,0))/12</f>
        <v>-83.333333333333329</v>
      </c>
      <c r="CF1915" s="80" cm="1">
        <f t="array" ref="CF1915">INDEX($K:$Q,ROW(),MATCH(CF$3,$K$2:$Q$2,0))/12</f>
        <v>-83.333333333333329</v>
      </c>
      <c r="CG1915" s="80" cm="1">
        <f t="array" ref="CG1915">INDEX($K:$Q,ROW(),MATCH(CG$3,$K$2:$Q$2,0))/12</f>
        <v>-83.333333333333329</v>
      </c>
      <c r="CH1915" s="80" cm="1">
        <f t="array" ref="CH1915">INDEX($K:$Q,ROW(),MATCH(CH$3,$K$2:$Q$2,0))/12</f>
        <v>-83.333333333333329</v>
      </c>
      <c r="CI1915" s="80" cm="1">
        <f t="array" ref="CI1915">INDEX($K:$Q,ROW(),MATCH(CI$3,$K$2:$Q$2,0))/12</f>
        <v>-83.333333333333329</v>
      </c>
      <c r="CJ1915" s="80" cm="1">
        <f t="array" ref="CJ1915">INDEX($K:$Q,ROW(),MATCH(CJ$3,$K$2:$Q$2,0))/12</f>
        <v>-83.333333333333329</v>
      </c>
      <c r="CK1915" s="80" cm="1">
        <f t="array" ref="CK1915">INDEX($K:$Q,ROW(),MATCH(CK$3,$K$2:$Q$2,0))/12</f>
        <v>-83.333333333333329</v>
      </c>
      <c r="CL1915" s="80" cm="1">
        <f t="array" ref="CL1915">INDEX($K:$Q,ROW(),MATCH(CL$3,$K$2:$Q$2,0))/12</f>
        <v>-83.333333333333329</v>
      </c>
      <c r="CN1915" s="74"/>
      <c r="CO1915" s="80" t="e" cm="1">
        <f t="array" ref="CO1915">INDEX($K:$Q,ROW(),MATCH(CO$3,$K$2:$Q$2,0))/CO$5</f>
        <v>#N/A</v>
      </c>
      <c r="CP1915" s="80" t="e" cm="1">
        <f t="array" ref="CP1915">INDEX($K:$Q,ROW(),MATCH(CP$3,$K$2:$Q$2,0))/CP$5</f>
        <v>#N/A</v>
      </c>
      <c r="CQ1915" s="80" t="e" cm="1">
        <f t="array" ref="CQ1915">INDEX($K:$Q,ROW(),MATCH(CQ$3,$K$2:$Q$2,0))/CQ$5</f>
        <v>#N/A</v>
      </c>
      <c r="CR1915" s="80" t="e" cm="1">
        <f t="array" ref="CR1915">INDEX($K:$Q,ROW(),MATCH(CR$3,$K$2:$Q$2,0))/CR$5</f>
        <v>#N/A</v>
      </c>
      <c r="CS1915" s="80" t="e" cm="1">
        <f t="array" ref="CS1915">INDEX($K:$Q,ROW(),MATCH(CS$3,$K$2:$Q$2,0))/CS$5</f>
        <v>#N/A</v>
      </c>
      <c r="CT1915" s="80" t="e" cm="1">
        <f t="array" ref="CT1915">INDEX($K:$Q,ROW(),MATCH(CT$3,$K$2:$Q$2,0))/CT$5</f>
        <v>#N/A</v>
      </c>
      <c r="CU1915" s="80" t="e" cm="1">
        <f t="array" ref="CU1915">INDEX($K:$Q,ROW(),MATCH(CU$3,$K$2:$Q$2,0))/CU$5</f>
        <v>#N/A</v>
      </c>
      <c r="CV1915" s="80" t="e" cm="1">
        <f t="array" ref="CV1915">INDEX($K:$Q,ROW(),MATCH(CV$3,$K$2:$Q$2,0))/CV$5</f>
        <v>#N/A</v>
      </c>
      <c r="CW1915" s="80" t="e" cm="1">
        <f t="array" ref="CW1915">INDEX($K:$Q,ROW(),MATCH(CW$3,$K$2:$Q$2,0))/CW$5</f>
        <v>#N/A</v>
      </c>
      <c r="CX1915" s="80" t="e" cm="1">
        <f t="array" ref="CX1915">INDEX($K:$Q,ROW(),MATCH(CX$3,$K$2:$Q$2,0))/CX$5</f>
        <v>#N/A</v>
      </c>
      <c r="CY1915" s="80" t="e" cm="1">
        <f t="array" ref="CY1915">INDEX($K:$Q,ROW(),MATCH(CY$3,$K$2:$Q$2,0))/CL$5</f>
        <v>#N/A</v>
      </c>
      <c r="CZ1915" s="80" t="e" cm="1">
        <f t="array" ref="CZ1915">INDEX($K:$Q,ROW(),MATCH(CZ$3,$K$2:$Q$2,0))/CZ$5</f>
        <v>#N/A</v>
      </c>
      <c r="DA1915" s="80" t="e" cm="1">
        <f t="array" ref="DA1915">INDEX($K:$Q,ROW(),MATCH(DA$3,$K$2:$Q$2,0))/DA$5</f>
        <v>#N/A</v>
      </c>
      <c r="DB1915" s="80" t="e" cm="1">
        <f t="array" ref="DB1915">INDEX($K:$Q,ROW(),MATCH(DB$3,$K$2:$Q$2,0))/DB$5</f>
        <v>#N/A</v>
      </c>
      <c r="DC1915" s="80" t="e" cm="1">
        <f t="array" ref="DC1915">INDEX($K:$Q,ROW(),MATCH(DC$3,$K$2:$Q$2,0))/DC$5</f>
        <v>#N/A</v>
      </c>
      <c r="DD1915" s="80" t="e" cm="1">
        <f t="array" ref="DD1915">INDEX($K:$Q,ROW(),MATCH(DD$3,$K$2:$Q$2,0))/DD$5</f>
        <v>#N/A</v>
      </c>
      <c r="DE1915" s="80" t="e" cm="1">
        <f t="array" ref="DE1915">INDEX($K:$Q,ROW(),MATCH(DE$3,$K$2:$Q$2,0))/DE$5</f>
        <v>#N/A</v>
      </c>
      <c r="DF1915" s="80" t="e" cm="1">
        <f t="array" ref="DF1915">INDEX($K:$Q,ROW(),MATCH(DF$3,$K$2:$Q$2,0))/DF$5</f>
        <v>#N/A</v>
      </c>
      <c r="DG1915" s="80" t="e" cm="1">
        <f t="array" ref="DG1915">INDEX($K:$Q,ROW(),MATCH(DG$3,$K$2:$Q$2,0))/DG$5</f>
        <v>#N/A</v>
      </c>
      <c r="DH1915" s="80" t="e" cm="1">
        <f t="array" ref="DH1915">INDEX($K:$Q,ROW(),MATCH(DH$3,$K$2:$Q$2,0))/DH$5</f>
        <v>#N/A</v>
      </c>
      <c r="DI1915" s="80" t="e" cm="1">
        <f t="array" ref="DI1915">INDEX($K:$Q,ROW(),MATCH(DI$3,$K$2:$Q$2,0))/DI$5</f>
        <v>#N/A</v>
      </c>
      <c r="DJ1915" s="80" t="e" cm="1">
        <f t="array" ref="DJ1915">INDEX($K:$Q,ROW(),MATCH(DJ$3,$K$2:$Q$2,0))/DJ$5</f>
        <v>#N/A</v>
      </c>
      <c r="DK1915" s="80" t="e" cm="1">
        <f t="array" ref="DK1915">INDEX($K:$Q,ROW(),MATCH(DK$3,$K$2:$Q$2,0))/DK$5</f>
        <v>#N/A</v>
      </c>
      <c r="DL1915" s="80" t="e" cm="1">
        <f t="array" ref="DL1915">INDEX($K:$Q,ROW(),MATCH(DL$3,$K$2:$Q$2,0))/DL$5</f>
        <v>#N/A</v>
      </c>
    </row>
    <row r="1916" spans="1:116" x14ac:dyDescent="0.4">
      <c r="D1916" t="s">
        <v>424</v>
      </c>
      <c r="E1916" s="8" t="str">
        <f t="shared" si="3195"/>
        <v>1916 FAINT-F</v>
      </c>
      <c r="G1916" s="125"/>
      <c r="S1916" s="80"/>
      <c r="T1916" s="72"/>
      <c r="U1916" s="72"/>
      <c r="V1916" s="72"/>
      <c r="W1916" s="72"/>
      <c r="X1916" s="72"/>
      <c r="Y1916" s="72"/>
      <c r="Z1916" s="72"/>
      <c r="AA1916" s="72"/>
      <c r="AB1916" s="72"/>
      <c r="AC1916" s="72"/>
      <c r="AD1916" s="72"/>
      <c r="AE1916" s="72"/>
      <c r="AF1916" s="72"/>
      <c r="AG1916" s="72"/>
      <c r="AH1916" s="72"/>
      <c r="AI1916" s="72"/>
      <c r="AJ1916" s="72"/>
      <c r="AK1916" s="72"/>
      <c r="AL1916" s="72"/>
      <c r="AM1916" s="72"/>
      <c r="AN1916" s="72"/>
      <c r="AO1916" s="72"/>
      <c r="AP1916" s="72"/>
      <c r="AQ1916" s="72"/>
      <c r="AR1916" s="72"/>
      <c r="AS1916" s="72"/>
      <c r="AT1916" s="72"/>
      <c r="AU1916" s="72"/>
      <c r="AV1916" s="72"/>
      <c r="AW1916" s="72"/>
      <c r="AX1916" s="72"/>
      <c r="AY1916" s="72"/>
      <c r="AZ1916" s="72"/>
      <c r="BA1916" s="72"/>
      <c r="BB1916" s="72"/>
      <c r="BC1916" s="72"/>
      <c r="BD1916" s="72"/>
      <c r="BE1916" s="72"/>
      <c r="BF1916" s="72"/>
      <c r="BG1916" s="72"/>
      <c r="BH1916" s="72"/>
      <c r="BI1916" s="72"/>
      <c r="BJ1916" s="72"/>
      <c r="BK1916" s="72"/>
      <c r="BL1916" s="72"/>
      <c r="BM1916" s="72"/>
      <c r="BN1916" s="72"/>
      <c r="BO1916" s="72"/>
      <c r="BP1916" s="72"/>
      <c r="BQ1916" s="72"/>
      <c r="BR1916" s="72"/>
      <c r="BS1916" s="72"/>
      <c r="BT1916" s="72"/>
      <c r="BU1916" s="72"/>
      <c r="BV1916" s="72"/>
      <c r="BW1916" s="72"/>
      <c r="BX1916" s="72"/>
      <c r="BY1916" s="72"/>
      <c r="BZ1916" s="72"/>
      <c r="CA1916" s="72"/>
      <c r="CB1916" s="72"/>
      <c r="CC1916" s="72"/>
      <c r="CD1916" s="72"/>
      <c r="CE1916" s="72"/>
      <c r="CF1916" s="72"/>
      <c r="CG1916" s="72"/>
      <c r="CH1916" s="72"/>
      <c r="CI1916" s="72"/>
      <c r="CJ1916" s="72"/>
      <c r="CK1916" s="72"/>
      <c r="CL1916" s="72"/>
      <c r="CO1916" s="72"/>
      <c r="CP1916" s="72"/>
      <c r="CQ1916" s="72"/>
      <c r="CR1916" s="72"/>
      <c r="CS1916" s="72"/>
      <c r="CT1916" s="72"/>
      <c r="CU1916" s="72"/>
      <c r="CV1916" s="72"/>
      <c r="CW1916" s="72"/>
      <c r="CX1916" s="72"/>
      <c r="CY1916" s="72"/>
      <c r="CZ1916" s="72"/>
      <c r="DA1916" s="72"/>
      <c r="DB1916" s="72"/>
      <c r="DC1916" s="72"/>
      <c r="DD1916" s="72"/>
      <c r="DE1916" s="72"/>
      <c r="DF1916" s="72"/>
      <c r="DG1916" s="72"/>
      <c r="DH1916" s="72"/>
      <c r="DI1916" s="72"/>
      <c r="DJ1916" s="72"/>
      <c r="DK1916" s="72"/>
      <c r="DL1916" s="72"/>
    </row>
    <row r="1917" spans="1:116" x14ac:dyDescent="0.4">
      <c r="D1917" t="s">
        <v>424</v>
      </c>
      <c r="E1917" s="8" t="str">
        <f t="shared" si="3195"/>
        <v>1917 FAINT-F</v>
      </c>
      <c r="G1917" s="95" t="s">
        <v>204</v>
      </c>
      <c r="H1917" s="12"/>
      <c r="S1917" s="72"/>
      <c r="T1917" s="72"/>
      <c r="U1917" s="72"/>
      <c r="V1917" s="72"/>
      <c r="W1917" s="72"/>
      <c r="X1917" s="72"/>
      <c r="Y1917" s="72"/>
      <c r="Z1917" s="72"/>
      <c r="AA1917" s="72"/>
      <c r="AB1917" s="72"/>
      <c r="AC1917" s="72"/>
      <c r="AD1917" s="72"/>
      <c r="AE1917" s="72"/>
      <c r="AF1917" s="72"/>
      <c r="AG1917" s="72"/>
      <c r="AH1917" s="72"/>
      <c r="AI1917" s="72"/>
      <c r="AJ1917" s="72"/>
      <c r="AK1917" s="72"/>
      <c r="AL1917" s="72"/>
      <c r="AM1917" s="72"/>
      <c r="AN1917" s="72"/>
      <c r="AO1917" s="72"/>
      <c r="AP1917" s="72"/>
      <c r="AQ1917" s="72"/>
      <c r="AR1917" s="72"/>
      <c r="AS1917" s="72"/>
      <c r="AT1917" s="72"/>
      <c r="AU1917" s="72"/>
      <c r="AV1917" s="72"/>
      <c r="AW1917" s="72"/>
      <c r="AX1917" s="72"/>
      <c r="AY1917" s="72"/>
      <c r="AZ1917" s="72"/>
      <c r="BA1917" s="72"/>
      <c r="BB1917" s="72"/>
      <c r="BC1917" s="72"/>
      <c r="BD1917" s="72"/>
      <c r="BE1917" s="72"/>
      <c r="BF1917" s="72"/>
      <c r="BG1917" s="72"/>
      <c r="BH1917" s="72"/>
      <c r="BI1917" s="72"/>
      <c r="BJ1917" s="72"/>
      <c r="BK1917" s="72"/>
      <c r="BL1917" s="72"/>
      <c r="BM1917" s="72"/>
      <c r="BN1917" s="72"/>
      <c r="BO1917" s="72"/>
      <c r="BP1917" s="72"/>
      <c r="BQ1917" s="72"/>
      <c r="BR1917" s="72"/>
      <c r="BS1917" s="72"/>
      <c r="BT1917" s="72"/>
      <c r="BU1917" s="72"/>
      <c r="BV1917" s="72"/>
      <c r="BW1917" s="72"/>
      <c r="BX1917" s="72"/>
      <c r="BY1917" s="72"/>
      <c r="BZ1917" s="72"/>
      <c r="CA1917" s="72"/>
      <c r="CB1917" s="72"/>
      <c r="CC1917" s="72"/>
      <c r="CD1917" s="72"/>
      <c r="CE1917" s="72"/>
      <c r="CF1917" s="72"/>
      <c r="CG1917" s="72"/>
      <c r="CH1917" s="72"/>
      <c r="CI1917" s="72"/>
      <c r="CJ1917" s="72"/>
      <c r="CK1917" s="72"/>
      <c r="CL1917" s="72"/>
      <c r="CO1917" s="72"/>
      <c r="CP1917" s="72"/>
      <c r="CQ1917" s="72"/>
      <c r="CR1917" s="72"/>
      <c r="CS1917" s="72"/>
      <c r="CT1917" s="72"/>
      <c r="CU1917" s="72"/>
      <c r="CV1917" s="72"/>
      <c r="CW1917" s="72"/>
      <c r="CX1917" s="72"/>
      <c r="CY1917" s="72"/>
      <c r="CZ1917" s="72"/>
      <c r="DA1917" s="72"/>
      <c r="DB1917" s="72"/>
      <c r="DC1917" s="72"/>
      <c r="DD1917" s="72"/>
      <c r="DE1917" s="72"/>
      <c r="DF1917" s="72"/>
      <c r="DG1917" s="72"/>
      <c r="DH1917" s="72"/>
      <c r="DI1917" s="72"/>
      <c r="DJ1917" s="72"/>
      <c r="DK1917" s="72"/>
      <c r="DL1917" s="72"/>
    </row>
    <row r="1918" spans="1:116" x14ac:dyDescent="0.4">
      <c r="C1918" t="s">
        <v>233</v>
      </c>
      <c r="D1918" t="s">
        <v>424</v>
      </c>
      <c r="E1918" s="8" t="str">
        <f t="shared" si="3195"/>
        <v>1918 FAINT-F</v>
      </c>
      <c r="G1918" s="125" t="str">
        <f>"Amortization - "&amp;SUBSTITUTE(G1910,":","")</f>
        <v>Amortization - Fixed secondary intangible assets</v>
      </c>
      <c r="J1918" s="80">
        <f>SUMIF($3:$3,I$2,1916:1916)</f>
        <v>0</v>
      </c>
      <c r="K1918" s="80">
        <f>SUMIF($3:$3,K$2,1916:1916)</f>
        <v>0</v>
      </c>
      <c r="L1918" s="80">
        <f>SUMIF($3:$3,L$2,1916:1916)</f>
        <v>0</v>
      </c>
      <c r="M1918" s="80">
        <f>SUMIF($3:$3,M$2,1916:1916)</f>
        <v>0</v>
      </c>
      <c r="N1918" s="80">
        <f>SUMIF($3:$3,N$2,1916:1916)</f>
        <v>0</v>
      </c>
      <c r="O1918" s="80">
        <f>SUMIF($3:$3,O$2,1916:1916)</f>
        <v>0</v>
      </c>
      <c r="P1918" s="80">
        <f>SUMIF($3:$3,P$2,1916:1916)</f>
        <v>0</v>
      </c>
      <c r="R1918" s="24"/>
      <c r="S1918" s="80" cm="1">
        <f t="array" aca="1" ref="S1918" ca="1">(SUM(INDEX(1913:1913,1,MAX(COLUMN($R:$R),COLUMN()-($H1912*12-1))):S1915)/($H1912*12)+IF($R1920=0,0,SUM(INDEX(1918:1918,1,MAX(COLUMN($R:$R),COLUMN()-(($H1912-$H1913)*12))):S1920)/(($H1912)*12)))</f>
        <v>-3.1073446327683616</v>
      </c>
      <c r="T1918" s="80" cm="1">
        <f t="array" aca="1" ref="T1918" ca="1">(SUM(INDEX(1913:1913,1,MAX(COLUMN($R:$R),COLUMN()-($H1912*12-1))):T1915)/($H1912*12)+IF($R1920=0,0,SUM(INDEX(1918:1918,1,MAX(COLUMN($R:$R),COLUMN()-(($H1912-$H1913)*12))):T1920)/(($H1912)*12)))</f>
        <v>-4.5724408694819498</v>
      </c>
      <c r="U1918" s="80" cm="1">
        <f t="array" aca="1" ref="U1918" ca="1">(SUM(INDEX(1913:1913,1,MAX(COLUMN($R:$R),COLUMN()-($H1912*12-1))):U1915)/($H1912*12)+IF($R1920=0,0,SUM(INDEX(1918:1918,1,MAX(COLUMN($R:$R),COLUMN()-(($H1912-$H1913)*12))):U1920)/(($H1912)*12)))</f>
        <v>-6.0623692458008529</v>
      </c>
      <c r="V1918" s="80" cm="1">
        <f t="array" aca="1" ref="V1918" ca="1">(SUM(INDEX(1913:1913,1,MAX(COLUMN($R:$R),COLUMN()-($H1912*12-1))):V1915)/($H1912*12)+IF($R1920=0,0,SUM(INDEX(1918:1918,1,MAX(COLUMN($R:$R),COLUMN()-(($H1912-$H1913)*12))):V1920)/(($H1912)*12)))</f>
        <v>-7.5775506454471948</v>
      </c>
      <c r="W1918" s="80" cm="1">
        <f t="array" aca="1" ref="W1918" ca="1">(SUM(INDEX(1913:1913,1,MAX(COLUMN($R:$R),COLUMN()-($H1912*12-1))):W1915)/($H1912*12)+IF($R1920=0,0,SUM(INDEX(1918:1918,1,MAX(COLUMN($R:$R),COLUMN()-(($H1912-$H1913)*12))):W1920)/(($H1912)*12)))</f>
        <v>-9.1184130857655088</v>
      </c>
      <c r="X1918" s="80" cm="1">
        <f t="array" aca="1" ref="X1918" ca="1">(SUM(INDEX(1913:1913,1,MAX(COLUMN($R:$R),COLUMN()-($H1912*12-1))):X1915)/($H1912*12)+IF($R1920=0,0,SUM(INDEX(1918:1918,1,MAX(COLUMN($R:$R),COLUMN()-(($H1912-$H1913)*12))):X1920)/(($H1912)*12)))</f>
        <v>-10.68539183863159</v>
      </c>
      <c r="Y1918" s="80" cm="1">
        <f t="array" aca="1" ref="Y1918" ca="1">(SUM(INDEX(1913:1913,1,MAX(COLUMN($R:$R),COLUMN()-($H1912*12-1))):Y1915)/($H1912*12)+IF($R1920=0,0,SUM(INDEX(1918:1918,1,MAX(COLUMN($R:$R),COLUMN()-(($H1912-$H1913)*12))):Y1920)/(($H1912)*12)))</f>
        <v>-12.278929553410656</v>
      </c>
      <c r="Z1918" s="80" cm="1">
        <f t="array" aca="1" ref="Z1918" ca="1">(SUM(INDEX(1913:1913,1,MAX(COLUMN($R:$R),COLUMN()-($H1912*12-1))):Z1915)/($H1912*12)+IF($R1920=0,0,SUM(INDEX(1918:1918,1,MAX(COLUMN($R:$R),COLUMN()-(($H1912-$H1913)*12))):Z1920)/(($H1912)*12)))</f>
        <v>-13.899476381999538</v>
      </c>
      <c r="AA1918" s="80" cm="1">
        <f t="array" aca="1" ref="AA1918" ca="1">(SUM(INDEX(1913:1913,1,MAX(COLUMN($R:$R),COLUMN()-($H1912*12-1))):AA1915)/($H1912*12)+IF($R1920=0,0,SUM(INDEX(1918:1918,1,MAX(COLUMN($R:$R),COLUMN()-(($H1912-$H1913)*12))):AA1920)/(($H1912)*12)))</f>
        <v>-15.547490105988231</v>
      </c>
      <c r="AB1918" s="80" cm="1">
        <f t="array" aca="1" ref="AB1918" ca="1">(SUM(INDEX(1913:1913,1,MAX(COLUMN($R:$R),COLUMN()-($H1912*12-1))):AB1915)/($H1912*12)+IF($R1920=0,0,SUM(INDEX(1918:1918,1,MAX(COLUMN($R:$R),COLUMN()-(($H1912-$H1913)*12))):AB1920)/(($H1912)*12)))</f>
        <v>-17.223436265976733</v>
      </c>
      <c r="AC1918" s="80" cm="1">
        <f t="array" aca="1" ref="AC1918" ca="1">(SUM(INDEX(1913:1913,1,MAX(COLUMN($R:$R),COLUMN()-($H1912*12-1))):AC1915)/($H1912*12)+IF($R1920=0,0,SUM(INDEX(1918:1918,1,MAX(COLUMN($R:$R),COLUMN()-(($H1912-$H1913)*12))):AC1920)/(($H1912)*12)))</f>
        <v>-18.927788293083683</v>
      </c>
      <c r="AD1918" s="80" cm="1">
        <f t="array" aca="1" ref="AD1918" ca="1">(SUM(INDEX(1913:1913,1,MAX(COLUMN($R:$R),COLUMN()-($H1912*12-1))):AD1915)/($H1912*12)+IF($R1920=0,0,SUM(INDEX(1918:1918,1,MAX(COLUMN($R:$R),COLUMN()-(($H1912-$H1913)*12))):AD1920)/(($H1912)*12)))</f>
        <v>-20.661027642683973</v>
      </c>
      <c r="AE1918" s="80" cm="1">
        <f t="array" aca="1" ref="AE1918" ca="1">(SUM(INDEX(1913:1913,1,MAX(COLUMN($R:$R),COLUMN()-($H1912*12-1))):AE1915)/($H1912*12)+IF($R1920=0,0,SUM(INDEX(1918:1918,1,MAX(COLUMN($R:$R),COLUMN()-(($H1912-$H1913)*12))):AE1920)/(($H1912)*12)))</f>
        <v>-22.423643930413078</v>
      </c>
      <c r="AF1918" s="80" cm="1">
        <f t="array" aca="1" ref="AF1918" ca="1">(SUM(INDEX(1913:1913,1,MAX(COLUMN($R:$R),COLUMN()-($H1912*12-1))):AF1915)/($H1912*12)+IF($R1920=0,0,SUM(INDEX(1918:1918,1,MAX(COLUMN($R:$R),COLUMN()-(($H1912-$H1913)*12))):AF1920)/(($H1912)*12)))</f>
        <v>-24.216135070476579</v>
      </c>
      <c r="AG1918" s="80" cm="1">
        <f t="array" aca="1" ref="AG1918" ca="1">(SUM(INDEX(1913:1913,1,MAX(COLUMN($R:$R),COLUMN()-($H1912*12-1))):AG1915)/($H1912*12)+IF($R1920=0,0,SUM(INDEX(1918:1918,1,MAX(COLUMN($R:$R),COLUMN()-(($H1912-$H1913)*12))):AG1920)/(($H1912)*12)))</f>
        <v>-26.039007416303861</v>
      </c>
      <c r="AH1918" s="80" cm="1">
        <f t="array" aca="1" ref="AH1918" ca="1">(SUM(INDEX(1913:1913,1,MAX(COLUMN($R:$R),COLUMN()-($H1912*12-1))):AH1915)/($H1912*12)+IF($R1920=0,0,SUM(INDEX(1918:1918,1,MAX(COLUMN($R:$R),COLUMN()-(($H1912-$H1913)*12))):AH1920)/(($H1912)*12)))</f>
        <v>-27.89277590358585</v>
      </c>
      <c r="AI1918" s="80" cm="1">
        <f t="array" aca="1" ref="AI1918" ca="1">(SUM(INDEX(1913:1913,1,MAX(COLUMN($R:$R),COLUMN()-($H1912*12-1))):AI1915)/($H1912*12)+IF($R1920=0,0,SUM(INDEX(1918:1918,1,MAX(COLUMN($R:$R),COLUMN()-(($H1912-$H1913)*12))):AI1920)/(($H1912)*12)))</f>
        <v>-29.77796419573702</v>
      </c>
      <c r="AJ1918" s="80" cm="1">
        <f t="array" aca="1" ref="AJ1918" ca="1">(SUM(INDEX(1913:1913,1,MAX(COLUMN($R:$R),COLUMN()-($H1912*12-1))):AJ1915)/($H1912*12)+IF($R1920=0,0,SUM(INDEX(1918:1918,1,MAX(COLUMN($R:$R),COLUMN()-(($H1912-$H1913)*12))):AJ1920)/(($H1912)*12)))</f>
        <v>-31.695104831822956</v>
      </c>
      <c r="AK1918" s="80" cm="1">
        <f t="array" aca="1" ref="AK1918" ca="1">(SUM(INDEX(1913:1913,1,MAX(COLUMN($R:$R),COLUMN()-($H1912*12-1))):AK1915)/($H1912*12)+IF($R1920=0,0,SUM(INDEX(1918:1918,1,MAX(COLUMN($R:$R),COLUMN()-(($H1912-$H1913)*12))):AK1920)/(($H1912)*12)))</f>
        <v>-33.644739376995098</v>
      </c>
      <c r="AL1918" s="80" cm="1">
        <f t="array" aca="1" ref="AL1918" ca="1">(SUM(INDEX(1913:1913,1,MAX(COLUMN($R:$R),COLUMN()-($H1912*12-1))):AL1915)/($H1912*12)+IF($R1920=0,0,SUM(INDEX(1918:1918,1,MAX(COLUMN($R:$R),COLUMN()-(($H1912-$H1913)*12))):AL1920)/(($H1912)*12)))</f>
        <v>-35.627418575475239</v>
      </c>
      <c r="AM1918" s="80" cm="1">
        <f t="array" aca="1" ref="AM1918" ca="1">(SUM(INDEX(1913:1913,1,MAX(COLUMN($R:$R),COLUMN()-($H1912*12-1))):AM1915)/($H1912*12)+IF($R1920=0,0,SUM(INDEX(1918:1918,1,MAX(COLUMN($R:$R),COLUMN()-(($H1912-$H1913)*12))):AM1920)/(($H1912)*12)))</f>
        <v>-37.64370250613301</v>
      </c>
      <c r="AN1918" s="80" cm="1">
        <f t="array" aca="1" ref="AN1918" ca="1">(SUM(INDEX(1913:1913,1,MAX(COLUMN($R:$R),COLUMN()-($H1912*12-1))):AN1915)/($H1912*12)+IF($R1920=0,0,SUM(INDEX(1918:1918,1,MAX(COLUMN($R:$R),COLUMN()-(($H1912-$H1913)*12))):AN1920)/(($H1912)*12)))</f>
        <v>-39.694160740700234</v>
      </c>
      <c r="AO1918" s="80" cm="1">
        <f t="array" aca="1" ref="AO1918" ca="1">(SUM(INDEX(1913:1913,1,MAX(COLUMN($R:$R),COLUMN()-($H1912*12-1))):AO1915)/($H1912*12)+IF($R1920=0,0,SUM(INDEX(1918:1918,1,MAX(COLUMN($R:$R),COLUMN()-(($H1912-$H1913)*12))):AO1920)/(($H1912)*12)))</f>
        <v>-41.77937250466691</v>
      </c>
      <c r="AP1918" s="80" cm="1">
        <f t="array" aca="1" ref="AP1918" ca="1">(SUM(INDEX(1913:1913,1,MAX(COLUMN($R:$R),COLUMN()-($H1912*12-1))):AP1915)/($H1912*12)+IF($R1920=0,0,SUM(INDEX(1918:1918,1,MAX(COLUMN($R:$R),COLUMN()-(($H1912-$H1913)*12))):AP1920)/(($H1912)*12)))</f>
        <v>-43.899926840904193</v>
      </c>
      <c r="AQ1918" s="80" cm="1">
        <f t="array" aca="1" ref="AQ1918" ca="1">(SUM(INDEX(1913:1913,1,MAX(COLUMN($R:$R),COLUMN()-($H1912*12-1))):AQ1915)/($H1912*12)+IF($R1920=0,0,SUM(INDEX(1918:1918,1,MAX(COLUMN($R:$R),COLUMN()-(($H1912-$H1913)*12))):AQ1920)/(($H1912)*12)))</f>
        <v>-44.361507521823469</v>
      </c>
      <c r="AR1918" s="80" cm="1">
        <f t="array" aca="1" ref="AR1918" ca="1">(SUM(INDEX(1913:1913,1,MAX(COLUMN($R:$R),COLUMN()-($H1912*12-1))):AR1915)/($H1912*12)+IF($R1920=0,0,SUM(INDEX(1918:1918,1,MAX(COLUMN($R:$R),COLUMN()-(($H1912-$H1913)*12))):AR1920)/(($H1912)*12)))</f>
        <v>-46.473160000169045</v>
      </c>
      <c r="AS1918" s="80" cm="1">
        <f t="array" aca="1" ref="AS1918" ca="1">(SUM(INDEX(1913:1913,1,MAX(COLUMN($R:$R),COLUMN()-($H1912*12-1))):AS1915)/($H1912*12)+IF($R1920=0,0,SUM(INDEX(1918:1918,1,MAX(COLUMN($R:$R),COLUMN()-(($H1912-$H1913)*12))):AS1920)/(($H1912)*12)))</f>
        <v>-48.595771058881255</v>
      </c>
      <c r="AT1918" s="80" cm="1">
        <f t="array" aca="1" ref="AT1918" ca="1">(SUM(INDEX(1913:1913,1,MAX(COLUMN($R:$R),COLUMN()-($H1912*12-1))):AT1915)/($H1912*12)+IF($R1920=0,0,SUM(INDEX(1918:1918,1,MAX(COLUMN($R:$R),COLUMN()-(($H1912-$H1913)*12))):AT1920)/(($H1912)*12)))</f>
        <v>-50.729105552888271</v>
      </c>
      <c r="AU1918" s="80" cm="1">
        <f t="array" aca="1" ref="AU1918" ca="1">(SUM(INDEX(1913:1913,1,MAX(COLUMN($R:$R),COLUMN()-($H1912*12-1))):AU1915)/($H1912*12)+IF($R1920=0,0,SUM(INDEX(1918:1918,1,MAX(COLUMN($R:$R),COLUMN()-(($H1912-$H1913)*12))):AU1920)/(($H1912)*12)))</f>
        <v>-52.872917217986149</v>
      </c>
      <c r="AV1918" s="80" cm="1">
        <f t="array" aca="1" ref="AV1918" ca="1">(SUM(INDEX(1913:1913,1,MAX(COLUMN($R:$R),COLUMN()-($H1912*12-1))):AV1915)/($H1912*12)+IF($R1920=0,0,SUM(INDEX(1918:1918,1,MAX(COLUMN($R:$R),COLUMN()-(($H1912-$H1913)*12))):AV1920)/(($H1912)*12)))</f>
        <v>-55.026948361470112</v>
      </c>
      <c r="AW1918" s="80" cm="1">
        <f t="array" aca="1" ref="AW1918" ca="1">(SUM(INDEX(1913:1913,1,MAX(COLUMN($R:$R),COLUMN()-($H1912*12-1))):AW1915)/($H1912*12)+IF($R1920=0,0,SUM(INDEX(1918:1918,1,MAX(COLUMN($R:$R),COLUMN()-(($H1912-$H1913)*12))):AW1920)/(($H1912)*12)))</f>
        <v>-57.190929545473026</v>
      </c>
      <c r="AX1918" s="80" cm="1">
        <f t="array" aca="1" ref="AX1918" ca="1">(SUM(INDEX(1913:1913,1,MAX(COLUMN($R:$R),COLUMN()-($H1912*12-1))):AX1915)/($H1912*12)+IF($R1920=0,0,SUM(INDEX(1918:1918,1,MAX(COLUMN($R:$R),COLUMN()-(($H1912-$H1913)*12))):AX1920)/(($H1912)*12)))</f>
        <v>-59.364579262852622</v>
      </c>
      <c r="AY1918" s="80" cm="1">
        <f t="array" aca="1" ref="AY1918" ca="1">(SUM(INDEX(1913:1913,1,MAX(COLUMN($R:$R),COLUMN()-($H1912*12-1))):AY1915)/($H1912*12)+IF($R1920=0,0,SUM(INDEX(1918:1918,1,MAX(COLUMN($R:$R),COLUMN()-(($H1912-$H1913)*12))):AY1920)/(($H1912)*12)))</f>
        <v>-61.547603605465952</v>
      </c>
      <c r="AZ1918" s="80" cm="1">
        <f t="array" aca="1" ref="AZ1918" ca="1">(SUM(INDEX(1913:1913,1,MAX(COLUMN($R:$R),COLUMN()-($H1912*12-1))):AZ1915)/($H1912*12)+IF($R1920=0,0,SUM(INDEX(1918:1918,1,MAX(COLUMN($R:$R),COLUMN()-(($H1912-$H1913)*12))):AZ1920)/(($H1912)*12)))</f>
        <v>-63.739695924666151</v>
      </c>
      <c r="BA1918" s="80" cm="1">
        <f t="array" aca="1" ref="BA1918" ca="1">(SUM(INDEX(1913:1913,1,MAX(COLUMN($R:$R),COLUMN()-($H1912*12-1))):BA1915)/($H1912*12)+IF($R1920=0,0,SUM(INDEX(1918:1918,1,MAX(COLUMN($R:$R),COLUMN()-(($H1912-$H1913)*12))):BA1920)/(($H1912)*12)))</f>
        <v>-65.940536483852966</v>
      </c>
      <c r="BB1918" s="80" cm="1">
        <f t="array" aca="1" ref="BB1918" ca="1">(SUM(INDEX(1913:1913,1,MAX(COLUMN($R:$R),COLUMN()-($H1912*12-1))):BB1915)/($H1912*12)+IF($R1920=0,0,SUM(INDEX(1918:1918,1,MAX(COLUMN($R:$R),COLUMN()-(($H1912-$H1913)*12))):BB1920)/(($H1912)*12)))</f>
        <v>-68.149792102905565</v>
      </c>
      <c r="BC1918" s="80" cm="1">
        <f t="array" aca="1" ref="BC1918" ca="1">(SUM(INDEX(1913:1913,1,MAX(COLUMN($R:$R),COLUMN()-($H1912*12-1))):BC1915)/($H1912*12)+IF($R1920=0,0,SUM(INDEX(1918:1918,1,MAX(COLUMN($R:$R),COLUMN()-(($H1912-$H1913)*12))):BC1920)/(($H1912)*12)))</f>
        <v>-70.367115794321748</v>
      </c>
      <c r="BD1918" s="80" cm="1">
        <f t="array" aca="1" ref="BD1918" ca="1">(SUM(INDEX(1913:1913,1,MAX(COLUMN($R:$R),COLUMN()-($H1912*12-1))):BD1915)/($H1912*12)+IF($R1920=0,0,SUM(INDEX(1918:1918,1,MAX(COLUMN($R:$R),COLUMN()-(($H1912-$H1913)*12))):BD1920)/(($H1912)*12)))</f>
        <v>-72.592146390885176</v>
      </c>
      <c r="BE1918" s="80" cm="1">
        <f t="array" aca="1" ref="BE1918" ca="1">(SUM(INDEX(1913:1913,1,MAX(COLUMN($R:$R),COLUMN()-($H1912*12-1))):BE1915)/($H1912*12)+IF($R1920=0,0,SUM(INDEX(1918:1918,1,MAX(COLUMN($R:$R),COLUMN()-(($H1912-$H1913)*12))):BE1920)/(($H1912)*12)))</f>
        <v>-74.824508164677411</v>
      </c>
      <c r="BF1918" s="80" cm="1">
        <f t="array" aca="1" ref="BF1918" ca="1">(SUM(INDEX(1913:1913,1,MAX(COLUMN($R:$R),COLUMN()-($H1912*12-1))):BF1915)/($H1912*12)+IF($R1920=0,0,SUM(INDEX(1918:1918,1,MAX(COLUMN($R:$R),COLUMN()-(($H1912-$H1913)*12))):BF1920)/(($H1912)*12)))</f>
        <v>-77.063810437248719</v>
      </c>
      <c r="BG1918" s="80" cm="1">
        <f t="array" aca="1" ref="BG1918" ca="1">(SUM(INDEX(1913:1913,1,MAX(COLUMN($R:$R),COLUMN()-($H1912*12-1))):BG1915)/($H1912*12)+IF($R1920=0,0,SUM(INDEX(1918:1918,1,MAX(COLUMN($R:$R),COLUMN()-(($H1912-$H1913)*12))):BG1920)/(($H1912)*12)))</f>
        <v>-79.309647180757125</v>
      </c>
      <c r="BH1918" s="80" cm="1">
        <f t="array" aca="1" ref="BH1918" ca="1">(SUM(INDEX(1913:1913,1,MAX(COLUMN($R:$R),COLUMN()-($H1912*12-1))):BH1915)/($H1912*12)+IF($R1920=0,0,SUM(INDEX(1918:1918,1,MAX(COLUMN($R:$R),COLUMN()-(($H1912-$H1913)*12))):BH1920)/(($H1912)*12)))</f>
        <v>-81.561596609881761</v>
      </c>
      <c r="BI1918" s="80" cm="1">
        <f t="array" aca="1" ref="BI1918" ca="1">(SUM(INDEX(1913:1913,1,MAX(COLUMN($R:$R),COLUMN()-($H1912*12-1))):BI1915)/($H1912*12)+IF($R1920=0,0,SUM(INDEX(1918:1918,1,MAX(COLUMN($R:$R),COLUMN()-(($H1912-$H1913)*12))):BI1920)/(($H1912)*12)))</f>
        <v>-83.819220764312149</v>
      </c>
      <c r="BJ1918" s="80" cm="1">
        <f t="array" aca="1" ref="BJ1918" ca="1">(SUM(INDEX(1913:1913,1,MAX(COLUMN($R:$R),COLUMN()-($H1912*12-1))):BJ1915)/($H1912*12)+IF($R1920=0,0,SUM(INDEX(1918:1918,1,MAX(COLUMN($R:$R),COLUMN()-(($H1912-$H1913)*12))):BJ1920)/(($H1912)*12)))</f>
        <v>-86.082065081611304</v>
      </c>
      <c r="BK1918" s="80" cm="1">
        <f t="array" aca="1" ref="BK1918" ca="1">(SUM(INDEX(1913:1913,1,MAX(COLUMN($R:$R),COLUMN()-($H1912*12-1))):BK1915)/($H1912*12)+IF($R1920=0,0,SUM(INDEX(1918:1918,1,MAX(COLUMN($R:$R),COLUMN()-(($H1912-$H1913)*12))):BK1920)/(($H1912)*12)))</f>
        <v>-88.34965796024639</v>
      </c>
      <c r="BL1918" s="80" cm="1">
        <f t="array" aca="1" ref="BL1918" ca="1">(SUM(INDEX(1913:1913,1,MAX(COLUMN($R:$R),COLUMN()-($H1912*12-1))):BL1915)/($H1912*12)+IF($R1920=0,0,SUM(INDEX(1918:1918,1,MAX(COLUMN($R:$R),COLUMN()-(($H1912-$H1913)*12))):BL1920)/(($H1912)*12)))</f>
        <v>-90.621510312575992</v>
      </c>
      <c r="BM1918" s="80" cm="1">
        <f t="array" aca="1" ref="BM1918" ca="1">(SUM(INDEX(1913:1913,1,MAX(COLUMN($R:$R),COLUMN()-($H1912*12-1))):BM1915)/($H1912*12)+IF($R1920=0,0,SUM(INDEX(1918:1918,1,MAX(COLUMN($R:$R),COLUMN()-(($H1912-$H1913)*12))):BM1920)/(($H1912)*12)))</f>
        <v>-92.897115107579538</v>
      </c>
      <c r="BN1918" s="80" cm="1">
        <f t="array" aca="1" ref="BN1918" ca="1">(SUM(INDEX(1913:1913,1,MAX(COLUMN($R:$R),COLUMN()-($H1912*12-1))):BN1915)/($H1912*12)+IF($R1920=0,0,SUM(INDEX(1918:1918,1,MAX(COLUMN($R:$R),COLUMN()-(($H1912-$H1913)*12))):BN1920)/(($H1912)*12)))</f>
        <v>-95.175946903109136</v>
      </c>
      <c r="BO1918" s="80" cm="1">
        <f t="array" aca="1" ref="BO1918" ca="1">(SUM(INDEX(1913:1913,1,MAX(COLUMN($R:$R),COLUMN()-($H1912*12-1))):BO1915)/($H1912*12)+IF($R1920=0,0,SUM(INDEX(1918:1918,1,MAX(COLUMN($R:$R),COLUMN()-(($H1912-$H1913)*12))):BO1920)/(($H1912)*12)))</f>
        <v>-97.457461367440288</v>
      </c>
      <c r="BP1918" s="80" cm="1">
        <f t="array" aca="1" ref="BP1918" ca="1">(SUM(INDEX(1913:1913,1,MAX(COLUMN($R:$R),COLUMN()-($H1912*12-1))):BP1915)/($H1912*12)+IF($R1920=0,0,SUM(INDEX(1918:1918,1,MAX(COLUMN($R:$R),COLUMN()-(($H1912-$H1913)*12))):BP1920)/(($H1912)*12)))</f>
        <v>-99.769822167083532</v>
      </c>
      <c r="BQ1918" s="80" cm="1">
        <f t="array" aca="1" ref="BQ1918" ca="1">(SUM(INDEX(1913:1913,1,MAX(COLUMN($R:$R),COLUMN()-($H1912*12-1))):BQ1915)/($H1912*12)+IF($R1920=0,0,SUM(INDEX(1918:1918,1,MAX(COLUMN($R:$R),COLUMN()-(($H1912-$H1913)*12))):BQ1920)/(($H1912)*12)))</f>
        <v>-102.08558480268094</v>
      </c>
      <c r="BR1918" s="80" cm="1">
        <f t="array" aca="1" ref="BR1918" ca="1">(SUM(INDEX(1913:1913,1,MAX(COLUMN($R:$R),COLUMN()-($H1912*12-1))):BR1915)/($H1912*12)+IF($R1920=0,0,SUM(INDEX(1918:1918,1,MAX(COLUMN($R:$R),COLUMN()-(($H1912-$H1913)*12))):BR1920)/(($H1912)*12)))</f>
        <v>-104.40462119381877</v>
      </c>
      <c r="BS1918" s="80" cm="1">
        <f t="array" aca="1" ref="BS1918" ca="1">(SUM(INDEX(1913:1913,1,MAX(COLUMN($R:$R),COLUMN()-($H1912*12-1))):BS1915)/($H1912*12)+IF($R1920=0,0,SUM(INDEX(1918:1918,1,MAX(COLUMN($R:$R),COLUMN()-(($H1912-$H1913)*12))):BS1920)/(($H1912)*12)))</f>
        <v>-106.72680507473849</v>
      </c>
      <c r="BT1918" s="80" cm="1">
        <f t="array" aca="1" ref="BT1918" ca="1">(SUM(INDEX(1913:1913,1,MAX(COLUMN($R:$R),COLUMN()-($H1912*12-1))):BT1915)/($H1912*12)+IF($R1920=0,0,SUM(INDEX(1918:1918,1,MAX(COLUMN($R:$R),COLUMN()-(($H1912-$H1913)*12))):BT1920)/(($H1912)*12)))</f>
        <v>-109.0520122135535</v>
      </c>
      <c r="BU1918" s="80" cm="1">
        <f t="array" aca="1" ref="BU1918" ca="1">(SUM(INDEX(1913:1913,1,MAX(COLUMN($R:$R),COLUMN()-($H1912*12-1))):BU1915)/($H1912*12)+IF($R1920=0,0,SUM(INDEX(1918:1918,1,MAX(COLUMN($R:$R),COLUMN()-(($H1912-$H1913)*12))):BU1920)/(($H1912)*12)))</f>
        <v>-111.38012064042496</v>
      </c>
      <c r="BV1918" s="80" cm="1">
        <f t="array" aca="1" ref="BV1918" ca="1">(SUM(INDEX(1913:1913,1,MAX(COLUMN($R:$R),COLUMN()-($H1912*12-1))):BV1915)/($H1912*12)+IF($R1920=0,0,SUM(INDEX(1918:1918,1,MAX(COLUMN($R:$R),COLUMN()-(($H1912-$H1913)*12))):BV1920)/(($H1912)*12)))</f>
        <v>-113.71101088497218</v>
      </c>
      <c r="BW1918" s="80" cm="1">
        <f t="array" aca="1" ref="BW1918" ca="1">(SUM(INDEX(1913:1913,1,MAX(COLUMN($R:$R),COLUMN()-($H1912*12-1))):BW1915)/($H1912*12)+IF($R1920=0,0,SUM(INDEX(1918:1918,1,MAX(COLUMN($R:$R),COLUMN()-(($H1912-$H1913)*12))):BW1920)/(($H1912)*12)))</f>
        <v>-116.04456622320018</v>
      </c>
      <c r="BX1918" s="80" cm="1">
        <f t="array" aca="1" ref="BX1918" ca="1">(SUM(INDEX(1913:1913,1,MAX(COLUMN($R:$R),COLUMN()-($H1912*12-1))):BX1915)/($H1912*12)+IF($R1920=0,0,SUM(INDEX(1918:1918,1,MAX(COLUMN($R:$R),COLUMN()-(($H1912-$H1913)*12))):BX1920)/(($H1912)*12)))</f>
        <v>-118.38067293423522</v>
      </c>
      <c r="BY1918" s="80" cm="1">
        <f t="array" aca="1" ref="BY1918" ca="1">(SUM(INDEX(1913:1913,1,MAX(COLUMN($R:$R),COLUMN()-($H1912*12-1))):BY1915)/($H1912*12)+IF($R1920=0,0,SUM(INDEX(1918:1918,1,MAX(COLUMN($R:$R),COLUMN()-(($H1912-$H1913)*12))):BY1920)/(($H1912)*12)))</f>
        <v>-120.71922056716575</v>
      </c>
      <c r="BZ1918" s="80" cm="1">
        <f t="array" aca="1" ref="BZ1918" ca="1">(SUM(INDEX(1913:1913,1,MAX(COLUMN($R:$R),COLUMN()-($H1912*12-1))):BZ1915)/($H1912*12)+IF($R1920=0,0,SUM(INDEX(1918:1918,1,MAX(COLUMN($R:$R),COLUMN()-(($H1912-$H1913)*12))):BZ1920)/(($H1912)*12)))</f>
        <v>-123.06010221829536</v>
      </c>
      <c r="CA1918" s="80" cm="1">
        <f t="array" aca="1" ref="CA1918" ca="1">(SUM(INDEX(1913:1913,1,MAX(COLUMN($R:$R),COLUMN()-($H1912*12-1))):CA1915)/($H1912*12)+IF($R1920=0,0,SUM(INDEX(1918:1918,1,MAX(COLUMN($R:$R),COLUMN()-(($H1912-$H1913)*12))):CA1920)/(($H1912)*12)))</f>
        <v>-123.99078544059009</v>
      </c>
      <c r="CB1918" s="80" cm="1">
        <f t="array" aca="1" ref="CB1918" ca="1">(SUM(INDEX(1913:1913,1,MAX(COLUMN($R:$R),COLUMN()-($H1912*12-1))):CB1915)/($H1912*12)+IF($R1920=0,0,SUM(INDEX(1918:1918,1,MAX(COLUMN($R:$R),COLUMN()-(($H1912-$H1913)*12))):CB1920)/(($H1912)*12)))</f>
        <v>-124.8996611973065</v>
      </c>
      <c r="CC1918" s="80" cm="1">
        <f t="array" aca="1" ref="CC1918" ca="1">(SUM(INDEX(1913:1913,1,MAX(COLUMN($R:$R),COLUMN()-($H1912*12-1))):CC1915)/($H1912*12)+IF($R1920=0,0,SUM(INDEX(1918:1918,1,MAX(COLUMN($R:$R),COLUMN()-(($H1912-$H1913)*12))):CC1920)/(($H1912)*12)))</f>
        <v>-125.78622924487297</v>
      </c>
      <c r="CD1918" s="80" cm="1">
        <f t="array" aca="1" ref="CD1918" ca="1">(SUM(INDEX(1913:1913,1,MAX(COLUMN($R:$R),COLUMN()-($H1912*12-1))):CD1915)/($H1912*12)+IF($R1920=0,0,SUM(INDEX(1918:1918,1,MAX(COLUMN($R:$R),COLUMN()-(($H1912-$H1913)*12))):CD1920)/(($H1912)*12)))</f>
        <v>-126.64998722928306</v>
      </c>
      <c r="CE1918" s="80" cm="1">
        <f t="array" aca="1" ref="CE1918" ca="1">(SUM(INDEX(1913:1913,1,MAX(COLUMN($R:$R),COLUMN()-($H1912*12-1))):CE1915)/($H1912*12)+IF($R1920=0,0,SUM(INDEX(1918:1918,1,MAX(COLUMN($R:$R),COLUMN()-(($H1912-$H1913)*12))):CE1920)/(($H1912)*12)))</f>
        <v>-127.49043090372433</v>
      </c>
      <c r="CF1918" s="80" cm="1">
        <f t="array" aca="1" ref="CF1918" ca="1">(SUM(INDEX(1913:1913,1,MAX(COLUMN($R:$R),COLUMN()-($H1912*12-1))):CF1915)/($H1912*12)+IF($R1920=0,0,SUM(INDEX(1918:1918,1,MAX(COLUMN($R:$R),COLUMN()-(($H1912-$H1913)*12))):CF1920)/(($H1912)*12)))</f>
        <v>-128.30705435665598</v>
      </c>
      <c r="CG1918" s="80" cm="1">
        <f t="array" aca="1" ref="CG1918" ca="1">(SUM(INDEX(1913:1913,1,MAX(COLUMN($R:$R),COLUMN()-($H1912*12-1))):CG1915)/($H1912*12)+IF($R1920=0,0,SUM(INDEX(1918:1918,1,MAX(COLUMN($R:$R),COLUMN()-(($H1912-$H1913)*12))):CG1920)/(($H1912)*12)))</f>
        <v>-129.09935025066909</v>
      </c>
      <c r="CH1918" s="80" cm="1">
        <f t="array" aca="1" ref="CH1918" ca="1">(SUM(INDEX(1913:1913,1,MAX(COLUMN($R:$R),COLUMN()-($H1912*12-1))):CH1915)/($H1912*12)+IF($R1920=0,0,SUM(INDEX(1918:1918,1,MAX(COLUMN($R:$R),COLUMN()-(($H1912-$H1913)*12))):CH1920)/(($H1912)*12)))</f>
        <v>-129.86681007247176</v>
      </c>
      <c r="CI1918" s="80" cm="1">
        <f t="array" aca="1" ref="CI1918" ca="1">(SUM(INDEX(1913:1913,1,MAX(COLUMN($R:$R),COLUMN()-($H1912*12-1))):CI1915)/($H1912*12)+IF($R1920=0,0,SUM(INDEX(1918:1918,1,MAX(COLUMN($R:$R),COLUMN()-(($H1912-$H1913)*12))):CI1920)/(($H1912)*12)))</f>
        <v>-130.60892439435074</v>
      </c>
      <c r="CJ1918" s="80" cm="1">
        <f t="array" aca="1" ref="CJ1918" ca="1">(SUM(INDEX(1913:1913,1,MAX(COLUMN($R:$R),COLUMN()-($H1912*12-1))):CJ1915)/($H1912*12)+IF($R1920=0,0,SUM(INDEX(1918:1918,1,MAX(COLUMN($R:$R),COLUMN()-(($H1912-$H1913)*12))):CJ1920)/(($H1912)*12)))</f>
        <v>-131.32518314747114</v>
      </c>
      <c r="CK1918" s="80" cm="1">
        <f t="array" aca="1" ref="CK1918" ca="1">(SUM(INDEX(1913:1913,1,MAX(COLUMN($R:$R),COLUMN()-($H1912*12-1))):CK1915)/($H1912*12)+IF($R1920=0,0,SUM(INDEX(1918:1918,1,MAX(COLUMN($R:$R),COLUMN()-(($H1912-$H1913)*12))):CK1920)/(($H1912)*12)))</f>
        <v>-132.01507590738464</v>
      </c>
      <c r="CL1918" s="80" cm="1">
        <f t="array" aca="1" ref="CL1918" ca="1">(SUM(INDEX(1913:1913,1,MAX(COLUMN($R:$R),COLUMN()-($H1912*12-1))):CL1915)/($H1912*12)+IF($R1920=0,0,SUM(INDEX(1918:1918,1,MAX(COLUMN($R:$R),COLUMN()-(($H1912-$H1913)*12))):CL1920)/(($H1912)*12)))</f>
        <v>-132.67809219212708</v>
      </c>
      <c r="CN1918" s="80"/>
      <c r="CO1918" s="80" t="e" cm="1">
        <f t="array" aca="1" ref="CO1918" ca="1">(SUM(INDEX(1913:1913,1,MAX(COLUMN($CN:$CN),COLUMN()-($H1912*4-1))):CO1915)/($H1912*4)-IF($CN1920=0,0,SUM(INDEX(1918:1918,1,MAX(COLUMN($CN:$CN),COLUMN()-(($H1912-$H1913)*4))):CO1920)/(($H1912)*4)))</f>
        <v>#N/A</v>
      </c>
      <c r="CP1918" s="80" t="e" cm="1">
        <f t="array" aca="1" ref="CP1918" ca="1">(SUM(INDEX(1913:1913,1,MAX(COLUMN($CN:$CN),COLUMN()-($H1912*4-1))):CP1915)/($H1912*4)-IF($CN1920=0,0,SUM(INDEX(1918:1918,1,MAX(COLUMN($CN:$CN),COLUMN()-(($H1912-$H1913)*4))):CP1920)/(($H1912)*4)))</f>
        <v>#N/A</v>
      </c>
      <c r="CQ1918" s="80" t="e" cm="1">
        <f t="array" aca="1" ref="CQ1918" ca="1">(SUM(INDEX(1913:1913,1,MAX(COLUMN($CN:$CN),COLUMN()-($H1912*4-1))):CQ1915)/($H1912*4)-IF($CN1920=0,0,SUM(INDEX(1918:1918,1,MAX(COLUMN($CN:$CN),COLUMN()-(($H1912-$H1913)*4))):CQ1920)/(($H1912)*4)))</f>
        <v>#N/A</v>
      </c>
      <c r="CR1918" s="80" t="e" cm="1">
        <f t="array" aca="1" ref="CR1918" ca="1">(SUM(INDEX(1913:1913,1,MAX(COLUMN($CN:$CN),COLUMN()-($H1912*4-1))):CR1915)/($H1912*4)-IF($CN1920=0,0,SUM(INDEX(1918:1918,1,MAX(COLUMN($CN:$CN),COLUMN()-(($H1912-$H1913)*4))):CR1920)/(($H1912)*4)))</f>
        <v>#N/A</v>
      </c>
      <c r="CS1918" s="80" t="e" cm="1">
        <f t="array" aca="1" ref="CS1918" ca="1">(SUM(INDEX(1913:1913,1,MAX(COLUMN($CN:$CN),COLUMN()-($H1912*4-1))):CS1915)/($H1912*4)-IF($CN1920=0,0,SUM(INDEX(1918:1918,1,MAX(COLUMN($CN:$CN),COLUMN()-(($H1912-$H1913)*4))):CS1920)/(($H1912)*4)))</f>
        <v>#N/A</v>
      </c>
      <c r="CT1918" s="80" t="e" cm="1">
        <f t="array" aca="1" ref="CT1918" ca="1">(SUM(INDEX(1913:1913,1,MAX(COLUMN($CN:$CN),COLUMN()-($H1912*4-1))):CT1915)/($H1912*4)-IF($CN1920=0,0,SUM(INDEX(1918:1918,1,MAX(COLUMN($CN:$CN),COLUMN()-(($H1912-$H1913)*4))):CT1920)/(($H1912)*4)))</f>
        <v>#N/A</v>
      </c>
      <c r="CU1918" s="80" t="e" cm="1">
        <f t="array" aca="1" ref="CU1918" ca="1">(SUM(INDEX(1913:1913,1,MAX(COLUMN($CN:$CN),COLUMN()-($H1912*4-1))):CU1915)/($H1912*4)-IF($CN1920=0,0,SUM(INDEX(1918:1918,1,MAX(COLUMN($CN:$CN),COLUMN()-(($H1912-$H1913)*4))):CU1920)/(($H1912)*4)))</f>
        <v>#N/A</v>
      </c>
      <c r="CV1918" s="80" t="e" cm="1">
        <f t="array" aca="1" ref="CV1918" ca="1">(SUM(INDEX(1913:1913,1,MAX(COLUMN($CN:$CN),COLUMN()-($H1912*4-1))):CV1915)/($H1912*4)-IF($CN1920=0,0,SUM(INDEX(1918:1918,1,MAX(COLUMN($CN:$CN),COLUMN()-(($H1912-$H1913)*4))):CV1920)/(($H1912)*4)))</f>
        <v>#N/A</v>
      </c>
      <c r="CW1918" s="80" t="e" cm="1">
        <f t="array" aca="1" ref="CW1918" ca="1">(SUM(INDEX(1913:1913,1,MAX(COLUMN($CN:$CN),COLUMN()-($H1912*4-1))):CW1915)/($H1912*4)-IF($CN1920=0,0,SUM(INDEX(1918:1918,1,MAX(COLUMN($CN:$CN),COLUMN()-(($H1912-$H1913)*4))):CW1920)/(($H1912)*4)))</f>
        <v>#N/A</v>
      </c>
      <c r="CX1918" s="80" t="e" cm="1">
        <f t="array" aca="1" ref="CX1918" ca="1">(SUM(INDEX(1913:1913,1,MAX(COLUMN($CN:$CN),COLUMN()-($H1912*4-1))):CX1915)/($H1912*4)-IF($CN1920=0,0,SUM(INDEX(1918:1918,1,MAX(COLUMN($CN:$CN),COLUMN()-(($H1912-$H1913)*4))):CX1920)/(($H1912)*4)))</f>
        <v>#N/A</v>
      </c>
      <c r="CY1918" s="80" t="e" cm="1">
        <f t="array" aca="1" ref="CY1918" ca="1">(SUM(INDEX(1913:1913,1,MAX(COLUMN($CN:$CN),COLUMN()-($H1912*4-1))):CY1915)/($H1912*4)-IF($CN1920=0,0,SUM(INDEX(1918:1918,1,MAX(COLUMN($CN:$CN),COLUMN()-(($H1912-$H1913)*4))):CY1920)/(($H1912)*4)))</f>
        <v>#N/A</v>
      </c>
      <c r="CZ1918" s="80" t="e" cm="1">
        <f t="array" aca="1" ref="CZ1918" ca="1">(SUM(INDEX(1913:1913,1,MAX(COLUMN($CN:$CN),COLUMN()-($H1912*4-1))):CZ1915)/($H1912*4)-IF($CN1920=0,0,SUM(INDEX(1918:1918,1,MAX(COLUMN($CN:$CN),COLUMN()-(($H1912-$H1913)*4))):CZ1920)/(($H1912)*4)))</f>
        <v>#N/A</v>
      </c>
      <c r="DA1918" s="80" t="e" cm="1">
        <f t="array" aca="1" ref="DA1918" ca="1">(SUM(INDEX(1913:1913,1,MAX(COLUMN($CN:$CN),COLUMN()-($H1912*4-1))):DA1915)/($H1912*4)-IF($CN1920=0,0,SUM(INDEX(1918:1918,1,MAX(COLUMN($CN:$CN),COLUMN()-(($H1912-$H1913)*4))):DA1920)/(($H1912)*4)))</f>
        <v>#N/A</v>
      </c>
      <c r="DB1918" s="80" t="e" cm="1">
        <f t="array" aca="1" ref="DB1918" ca="1">(SUM(INDEX(1913:1913,1,MAX(COLUMN($CN:$CN),COLUMN()-($H1912*4-1))):DB1915)/($H1912*4)-IF($CN1920=0,0,SUM(INDEX(1918:1918,1,MAX(COLUMN($CN:$CN),COLUMN()-(($H1912-$H1913)*4))):DB1920)/(($H1912)*4)))</f>
        <v>#N/A</v>
      </c>
      <c r="DC1918" s="80" t="e" cm="1">
        <f t="array" aca="1" ref="DC1918" ca="1">(SUM(INDEX(1913:1913,1,MAX(COLUMN($CN:$CN),COLUMN()-($H1912*4-1))):DC1915)/($H1912*4)-IF($CN1920=0,0,SUM(INDEX(1918:1918,1,MAX(COLUMN($CN:$CN),COLUMN()-(($H1912-$H1913)*4))):DC1920)/(($H1912)*4)))</f>
        <v>#N/A</v>
      </c>
      <c r="DD1918" s="80" t="e" cm="1">
        <f t="array" aca="1" ref="DD1918" ca="1">(SUM(INDEX(1913:1913,1,MAX(COLUMN($CN:$CN),COLUMN()-($H1912*4-1))):DD1915)/($H1912*4)-IF($CN1920=0,0,SUM(INDEX(1918:1918,1,MAX(COLUMN($CN:$CN),COLUMN()-(($H1912-$H1913)*4))):DD1920)/(($H1912)*4)))</f>
        <v>#N/A</v>
      </c>
      <c r="DE1918" s="80" t="e" cm="1">
        <f t="array" aca="1" ref="DE1918" ca="1">(SUM(INDEX(1913:1913,1,MAX(COLUMN($CN:$CN),COLUMN()-($H1912*4-1))):DE1915)/($H1912*4)-IF($CN1920=0,0,SUM(INDEX(1918:1918,1,MAX(COLUMN($CN:$CN),COLUMN()-(($H1912-$H1913)*4))):DE1920)/(($H1912)*4)))</f>
        <v>#N/A</v>
      </c>
      <c r="DF1918" s="80" t="e" cm="1">
        <f t="array" aca="1" ref="DF1918" ca="1">(SUM(INDEX(1913:1913,1,MAX(COLUMN($CN:$CN),COLUMN()-($H1912*4-1))):DF1915)/($H1912*4)-IF($CN1920=0,0,SUM(INDEX(1918:1918,1,MAX(COLUMN($CN:$CN),COLUMN()-(($H1912-$H1913)*4))):DF1920)/(($H1912)*4)))</f>
        <v>#N/A</v>
      </c>
      <c r="DG1918" s="80" t="e" cm="1">
        <f t="array" aca="1" ref="DG1918" ca="1">(SUM(INDEX(1913:1913,1,MAX(COLUMN($CN:$CN),COLUMN()-($H1912*4-1))):DG1915)/($H1912*4)-IF($CN1920=0,0,SUM(INDEX(1918:1918,1,MAX(COLUMN($CN:$CN),COLUMN()-(($H1912-$H1913)*4))):DG1920)/(($H1912)*4)))</f>
        <v>#N/A</v>
      </c>
      <c r="DH1918" s="80" t="e" cm="1">
        <f t="array" aca="1" ref="DH1918" ca="1">(SUM(INDEX(1913:1913,1,MAX(COLUMN($CN:$CN),COLUMN()-($H1912*4-1))):DH1915)/($H1912*4)-IF($CN1920=0,0,SUM(INDEX(1918:1918,1,MAX(COLUMN($CN:$CN),COLUMN()-(($H1912-$H1913)*4))):DH1920)/(($H1912)*4)))</f>
        <v>#N/A</v>
      </c>
      <c r="DI1918" s="80" t="e" cm="1">
        <f t="array" aca="1" ref="DI1918" ca="1">(SUM(INDEX(1913:1913,1,MAX(COLUMN($CN:$CN),COLUMN()-($H1912*4-1))):DI1915)/($H1912*4)-IF($CN1920=0,0,SUM(INDEX(1918:1918,1,MAX(COLUMN($CN:$CN),COLUMN()-(($H1912-$H1913)*4))):DI1920)/(($H1912)*4)))</f>
        <v>#N/A</v>
      </c>
      <c r="DJ1918" s="80" t="e" cm="1">
        <f t="array" aca="1" ref="DJ1918" ca="1">(SUM(INDEX(1913:1913,1,MAX(COLUMN($CN:$CN),COLUMN()-($H1912*4-1))):DJ1915)/($H1912*4)-IF($CN1920=0,0,SUM(INDEX(1918:1918,1,MAX(COLUMN($CN:$CN),COLUMN()-(($H1912-$H1913)*4))):DJ1920)/(($H1912)*4)))</f>
        <v>#N/A</v>
      </c>
      <c r="DK1918" s="80" t="e" cm="1">
        <f t="array" aca="1" ref="DK1918" ca="1">(SUM(INDEX(1913:1913,1,MAX(COLUMN($CN:$CN),COLUMN()-($H1912*4-1))):DK1915)/($H1912*4)-IF($CN1920=0,0,SUM(INDEX(1918:1918,1,MAX(COLUMN($CN:$CN),COLUMN()-(($H1912-$H1913)*4))):DK1920)/(($H1912)*4)))</f>
        <v>#N/A</v>
      </c>
      <c r="DL1918" s="80" t="e" cm="1">
        <f t="array" aca="1" ref="DL1918" ca="1">(SUM(INDEX(1913:1913,1,MAX(COLUMN($CN:$CN),COLUMN()-($H1912*4-1))):DL1915)/($H1912*4)-IF($CN1920=0,0,SUM(INDEX(1918:1918,1,MAX(COLUMN($CN:$CN),COLUMN()-(($H1912-$H1913)*4))):DL1920)/(($H1912)*4)))</f>
        <v>#N/A</v>
      </c>
    </row>
    <row r="1919" spans="1:116" x14ac:dyDescent="0.4">
      <c r="D1919" t="s">
        <v>424</v>
      </c>
      <c r="E1919" s="8" t="str">
        <f t="shared" si="3195"/>
        <v>1919 FAINT-F</v>
      </c>
      <c r="G1919" s="125"/>
      <c r="J1919" s="62"/>
      <c r="K1919" s="53"/>
      <c r="L1919" s="53"/>
      <c r="M1919" s="53"/>
      <c r="N1919" s="53"/>
      <c r="O1919" s="53"/>
      <c r="P1919" s="53"/>
      <c r="R1919" s="82"/>
      <c r="S1919" s="153"/>
      <c r="T1919" s="153"/>
      <c r="U1919" s="153"/>
      <c r="V1919" s="153"/>
      <c r="W1919" s="153"/>
      <c r="X1919" s="153"/>
      <c r="Y1919" s="153"/>
      <c r="Z1919" s="153"/>
      <c r="AA1919" s="153"/>
      <c r="AB1919" s="153"/>
      <c r="AC1919" s="153"/>
      <c r="AD1919" s="153"/>
      <c r="AE1919" s="153"/>
      <c r="AF1919" s="153"/>
      <c r="AG1919" s="153"/>
      <c r="AH1919" s="153"/>
      <c r="AI1919" s="153"/>
      <c r="AJ1919" s="153"/>
      <c r="AK1919" s="153"/>
      <c r="AL1919" s="153"/>
      <c r="AM1919" s="153"/>
      <c r="AN1919" s="153"/>
      <c r="AO1919" s="153"/>
      <c r="AP1919" s="153"/>
      <c r="AQ1919" s="153"/>
      <c r="AR1919" s="153"/>
      <c r="AS1919" s="153"/>
      <c r="AT1919" s="153"/>
      <c r="AU1919" s="153"/>
      <c r="AV1919" s="153"/>
      <c r="AW1919" s="153"/>
      <c r="AX1919" s="153"/>
      <c r="AY1919" s="153"/>
      <c r="AZ1919" s="153"/>
      <c r="BA1919" s="153"/>
      <c r="BB1919" s="153"/>
      <c r="BC1919" s="153"/>
      <c r="BD1919" s="153"/>
      <c r="BE1919" s="153"/>
      <c r="BF1919" s="153"/>
      <c r="BG1919" s="153"/>
      <c r="BH1919" s="153"/>
      <c r="BI1919" s="153"/>
      <c r="BJ1919" s="153"/>
      <c r="BK1919" s="153"/>
      <c r="BL1919" s="153"/>
      <c r="BM1919" s="153"/>
      <c r="BN1919" s="153"/>
      <c r="BO1919" s="153"/>
      <c r="BP1919" s="153"/>
      <c r="BQ1919" s="153"/>
      <c r="BR1919" s="153"/>
      <c r="BS1919" s="153"/>
      <c r="BT1919" s="153"/>
      <c r="BU1919" s="153"/>
      <c r="BV1919" s="153"/>
      <c r="BW1919" s="153"/>
      <c r="BX1919" s="153"/>
      <c r="BY1919" s="153"/>
      <c r="BZ1919" s="153"/>
      <c r="CA1919" s="153"/>
      <c r="CB1919" s="153"/>
      <c r="CC1919" s="153"/>
      <c r="CD1919" s="153"/>
      <c r="CE1919" s="153"/>
      <c r="CF1919" s="153"/>
      <c r="CG1919" s="153"/>
      <c r="CH1919" s="153"/>
      <c r="CI1919" s="153"/>
      <c r="CJ1919" s="153"/>
      <c r="CK1919" s="153"/>
      <c r="CL1919" s="153"/>
      <c r="CN1919" s="62"/>
      <c r="CO1919" s="153"/>
      <c r="CP1919" s="153"/>
      <c r="CQ1919" s="153"/>
      <c r="CR1919" s="153"/>
      <c r="CS1919" s="153"/>
      <c r="CT1919" s="153"/>
      <c r="CU1919" s="153"/>
      <c r="CV1919" s="153"/>
      <c r="CW1919" s="153"/>
      <c r="CX1919" s="153"/>
      <c r="CY1919" s="153"/>
      <c r="CZ1919" s="153"/>
      <c r="DA1919" s="153"/>
      <c r="DB1919" s="153"/>
      <c r="DC1919" s="153"/>
      <c r="DD1919" s="153"/>
      <c r="DE1919" s="153"/>
      <c r="DF1919" s="153"/>
      <c r="DG1919" s="153"/>
      <c r="DH1919" s="153"/>
      <c r="DI1919" s="153"/>
      <c r="DJ1919" s="153"/>
      <c r="DK1919" s="153"/>
      <c r="DL1919" s="153"/>
    </row>
    <row r="1920" spans="1:116" x14ac:dyDescent="0.4">
      <c r="B1920" t="str">
        <f>E1920</f>
        <v>1920 FAINT-F</v>
      </c>
      <c r="D1920" t="s">
        <v>424</v>
      </c>
      <c r="E1920" s="8" t="str">
        <f t="shared" si="3195"/>
        <v>1920 FAINT-F</v>
      </c>
      <c r="G1920" s="125" t="s">
        <v>219</v>
      </c>
      <c r="J1920" s="74">
        <v>100</v>
      </c>
      <c r="K1920" s="53"/>
      <c r="L1920" s="53"/>
      <c r="M1920" s="53"/>
      <c r="N1920" s="53"/>
      <c r="O1920" s="53"/>
      <c r="P1920" s="53"/>
      <c r="R1920" s="82">
        <f>-$J1920</f>
        <v>-100</v>
      </c>
      <c r="S1920" s="153"/>
      <c r="T1920" s="153"/>
      <c r="U1920" s="153"/>
      <c r="V1920" s="153"/>
      <c r="W1920" s="153"/>
      <c r="X1920" s="153"/>
      <c r="Y1920" s="153"/>
      <c r="Z1920" s="153"/>
      <c r="AA1920" s="153"/>
      <c r="AB1920" s="153"/>
      <c r="AC1920" s="153"/>
      <c r="AD1920" s="153"/>
      <c r="AE1920" s="153"/>
      <c r="AF1920" s="153"/>
      <c r="AG1920" s="153"/>
      <c r="AH1920" s="153"/>
      <c r="AI1920" s="153"/>
      <c r="AJ1920" s="153"/>
      <c r="AK1920" s="153"/>
      <c r="AL1920" s="153"/>
      <c r="AM1920" s="153"/>
      <c r="AN1920" s="153"/>
      <c r="AO1920" s="153"/>
      <c r="AP1920" s="153"/>
      <c r="AQ1920" s="153"/>
      <c r="AR1920" s="153"/>
      <c r="AS1920" s="153"/>
      <c r="AT1920" s="153"/>
      <c r="AU1920" s="153"/>
      <c r="AV1920" s="153"/>
      <c r="AW1920" s="153"/>
      <c r="AX1920" s="153"/>
      <c r="AY1920" s="153"/>
      <c r="AZ1920" s="153"/>
      <c r="BA1920" s="153"/>
      <c r="BB1920" s="153"/>
      <c r="BC1920" s="153"/>
      <c r="BD1920" s="153"/>
      <c r="BE1920" s="153"/>
      <c r="BF1920" s="153"/>
      <c r="BG1920" s="153"/>
      <c r="BH1920" s="153"/>
      <c r="BI1920" s="153"/>
      <c r="BJ1920" s="153"/>
      <c r="BK1920" s="153"/>
      <c r="BL1920" s="153"/>
      <c r="BM1920" s="153"/>
      <c r="BN1920" s="153"/>
      <c r="BO1920" s="153"/>
      <c r="BP1920" s="153"/>
      <c r="BQ1920" s="153"/>
      <c r="BR1920" s="153"/>
      <c r="BS1920" s="153"/>
      <c r="BT1920" s="153"/>
      <c r="BU1920" s="153"/>
      <c r="BV1920" s="153"/>
      <c r="BW1920" s="153"/>
      <c r="BX1920" s="153"/>
      <c r="BY1920" s="153"/>
      <c r="BZ1920" s="153"/>
      <c r="CA1920" s="153"/>
      <c r="CB1920" s="153"/>
      <c r="CC1920" s="153"/>
      <c r="CD1920" s="153"/>
      <c r="CE1920" s="153"/>
      <c r="CF1920" s="153"/>
      <c r="CG1920" s="153"/>
      <c r="CH1920" s="153"/>
      <c r="CI1920" s="153"/>
      <c r="CJ1920" s="153"/>
      <c r="CK1920" s="153"/>
      <c r="CL1920" s="153"/>
      <c r="CN1920" s="74">
        <f>$J1920</f>
        <v>100</v>
      </c>
      <c r="CO1920" s="153"/>
      <c r="CP1920" s="153"/>
      <c r="CQ1920" s="153"/>
      <c r="CR1920" s="153"/>
      <c r="CS1920" s="153"/>
      <c r="CT1920" s="153"/>
      <c r="CU1920" s="153"/>
      <c r="CV1920" s="153"/>
      <c r="CW1920" s="153"/>
      <c r="CX1920" s="153"/>
      <c r="CY1920" s="153"/>
      <c r="CZ1920" s="153"/>
      <c r="DA1920" s="153"/>
      <c r="DB1920" s="153"/>
      <c r="DC1920" s="153"/>
      <c r="DD1920" s="153"/>
      <c r="DE1920" s="153"/>
      <c r="DF1920" s="153"/>
      <c r="DG1920" s="153"/>
      <c r="DH1920" s="153"/>
      <c r="DI1920" s="153"/>
      <c r="DJ1920" s="153"/>
      <c r="DK1920" s="153"/>
      <c r="DL1920" s="153"/>
    </row>
    <row r="1921" spans="1:116" x14ac:dyDescent="0.4">
      <c r="D1921" t="s">
        <v>424</v>
      </c>
      <c r="E1921" s="8" t="str">
        <f t="shared" si="3195"/>
        <v>1921 FAINT-F</v>
      </c>
      <c r="G1921" s="125"/>
      <c r="S1921" s="72"/>
      <c r="T1921" s="72"/>
      <c r="U1921" s="72"/>
      <c r="V1921" s="72"/>
      <c r="W1921" s="72"/>
      <c r="X1921" s="72"/>
      <c r="Y1921" s="72"/>
      <c r="Z1921" s="72"/>
      <c r="AA1921" s="72"/>
      <c r="AB1921" s="72"/>
      <c r="AC1921" s="72"/>
      <c r="AD1921" s="72"/>
      <c r="AE1921" s="72"/>
      <c r="AF1921" s="72"/>
      <c r="AG1921" s="72"/>
      <c r="AH1921" s="72"/>
      <c r="AI1921" s="72"/>
      <c r="AJ1921" s="72"/>
      <c r="AK1921" s="72"/>
      <c r="AL1921" s="72"/>
      <c r="AM1921" s="72"/>
      <c r="AN1921" s="72"/>
      <c r="AO1921" s="72"/>
      <c r="AP1921" s="72"/>
      <c r="AQ1921" s="72"/>
      <c r="AR1921" s="72"/>
      <c r="AS1921" s="72"/>
      <c r="AT1921" s="72"/>
      <c r="AU1921" s="72"/>
      <c r="AV1921" s="72"/>
      <c r="AW1921" s="72"/>
      <c r="AX1921" s="72"/>
      <c r="AY1921" s="72"/>
      <c r="AZ1921" s="72"/>
      <c r="BA1921" s="72"/>
      <c r="BB1921" s="72"/>
      <c r="BC1921" s="72"/>
      <c r="BD1921" s="72"/>
      <c r="BE1921" s="72"/>
      <c r="BF1921" s="72"/>
      <c r="BG1921" s="72"/>
      <c r="BH1921" s="72"/>
      <c r="BI1921" s="72"/>
      <c r="BJ1921" s="72"/>
      <c r="BK1921" s="72"/>
      <c r="BL1921" s="72"/>
      <c r="BM1921" s="72"/>
      <c r="BN1921" s="72"/>
      <c r="BO1921" s="72"/>
      <c r="BP1921" s="72"/>
      <c r="BQ1921" s="72"/>
      <c r="BR1921" s="72"/>
      <c r="BS1921" s="72"/>
      <c r="BT1921" s="72"/>
      <c r="BU1921" s="72"/>
      <c r="BV1921" s="72"/>
      <c r="BW1921" s="72"/>
      <c r="BX1921" s="72"/>
      <c r="BY1921" s="72"/>
      <c r="BZ1921" s="72"/>
      <c r="CA1921" s="72"/>
      <c r="CB1921" s="72"/>
      <c r="CC1921" s="72"/>
      <c r="CD1921" s="72"/>
      <c r="CE1921" s="72"/>
      <c r="CF1921" s="72"/>
      <c r="CG1921" s="72"/>
      <c r="CH1921" s="72"/>
      <c r="CI1921" s="72"/>
      <c r="CJ1921" s="72"/>
      <c r="CK1921" s="72"/>
      <c r="CL1921" s="72"/>
      <c r="CO1921" s="72"/>
      <c r="CP1921" s="72"/>
      <c r="CQ1921" s="72"/>
      <c r="CR1921" s="72"/>
      <c r="CS1921" s="72"/>
      <c r="CT1921" s="72"/>
      <c r="CU1921" s="72"/>
      <c r="CV1921" s="72"/>
      <c r="CW1921" s="72"/>
      <c r="CX1921" s="72"/>
      <c r="CY1921" s="72"/>
      <c r="CZ1921" s="72"/>
      <c r="DA1921" s="72"/>
      <c r="DB1921" s="72"/>
      <c r="DC1921" s="72"/>
      <c r="DD1921" s="72"/>
      <c r="DE1921" s="72"/>
      <c r="DF1921" s="72"/>
      <c r="DG1921" s="72"/>
      <c r="DH1921" s="72"/>
      <c r="DI1921" s="72"/>
      <c r="DJ1921" s="72"/>
      <c r="DK1921" s="72"/>
      <c r="DL1921" s="72"/>
    </row>
    <row r="1922" spans="1:116" x14ac:dyDescent="0.4">
      <c r="D1922" t="s">
        <v>424</v>
      </c>
      <c r="E1922" s="8" t="str">
        <f t="shared" si="3195"/>
        <v>1922 FAINT-F</v>
      </c>
      <c r="G1922" s="95" t="s">
        <v>205</v>
      </c>
      <c r="H1922" s="12"/>
      <c r="S1922" s="72"/>
      <c r="T1922" s="72"/>
      <c r="U1922" s="72"/>
      <c r="V1922" s="72"/>
      <c r="W1922" s="72"/>
      <c r="X1922" s="72"/>
      <c r="Y1922" s="72"/>
      <c r="Z1922" s="72"/>
      <c r="AA1922" s="72"/>
      <c r="AB1922" s="72"/>
      <c r="AC1922" s="72"/>
      <c r="AD1922" s="72"/>
      <c r="AE1922" s="72"/>
      <c r="AF1922" s="72"/>
      <c r="AG1922" s="72"/>
      <c r="AH1922" s="72"/>
      <c r="AI1922" s="72"/>
      <c r="AJ1922" s="72"/>
      <c r="AK1922" s="72"/>
      <c r="AL1922" s="72"/>
      <c r="AM1922" s="72"/>
      <c r="AN1922" s="72"/>
      <c r="AO1922" s="72"/>
      <c r="AP1922" s="72"/>
      <c r="AQ1922" s="72"/>
      <c r="AR1922" s="72"/>
      <c r="AS1922" s="72"/>
      <c r="AT1922" s="72"/>
      <c r="AU1922" s="72"/>
      <c r="AV1922" s="72"/>
      <c r="AW1922" s="72"/>
      <c r="AX1922" s="72"/>
      <c r="AY1922" s="72"/>
      <c r="AZ1922" s="72"/>
      <c r="BA1922" s="72"/>
      <c r="BB1922" s="72"/>
      <c r="BC1922" s="72"/>
      <c r="BD1922" s="72"/>
      <c r="BE1922" s="72"/>
      <c r="BF1922" s="72"/>
      <c r="BG1922" s="72"/>
      <c r="BH1922" s="72"/>
      <c r="BI1922" s="72"/>
      <c r="BJ1922" s="72"/>
      <c r="BK1922" s="72"/>
      <c r="BL1922" s="72"/>
      <c r="BM1922" s="72"/>
      <c r="BN1922" s="72"/>
      <c r="BO1922" s="72"/>
      <c r="BP1922" s="72"/>
      <c r="BQ1922" s="72"/>
      <c r="BR1922" s="72"/>
      <c r="BS1922" s="72"/>
      <c r="BT1922" s="72"/>
      <c r="BU1922" s="72"/>
      <c r="BV1922" s="72"/>
      <c r="BW1922" s="72"/>
      <c r="BX1922" s="72"/>
      <c r="BY1922" s="72"/>
      <c r="BZ1922" s="72"/>
      <c r="CA1922" s="72"/>
      <c r="CB1922" s="72"/>
      <c r="CC1922" s="72"/>
      <c r="CD1922" s="72"/>
      <c r="CE1922" s="72"/>
      <c r="CF1922" s="72"/>
      <c r="CG1922" s="72"/>
      <c r="CH1922" s="72"/>
      <c r="CI1922" s="72"/>
      <c r="CJ1922" s="72"/>
      <c r="CK1922" s="72"/>
      <c r="CL1922" s="72"/>
      <c r="CO1922" s="72"/>
      <c r="CP1922" s="72"/>
      <c r="CQ1922" s="72"/>
      <c r="CR1922" s="72"/>
      <c r="CS1922" s="72"/>
      <c r="CT1922" s="72"/>
      <c r="CU1922" s="72"/>
      <c r="CV1922" s="72"/>
      <c r="CW1922" s="72"/>
      <c r="CX1922" s="72"/>
      <c r="CY1922" s="72"/>
      <c r="CZ1922" s="72"/>
      <c r="DA1922" s="72"/>
      <c r="DB1922" s="72"/>
      <c r="DC1922" s="72"/>
      <c r="DD1922" s="72"/>
      <c r="DE1922" s="72"/>
      <c r="DF1922" s="72"/>
      <c r="DG1922" s="72"/>
      <c r="DH1922" s="72"/>
      <c r="DI1922" s="72"/>
      <c r="DJ1922" s="72"/>
      <c r="DK1922" s="72"/>
      <c r="DL1922" s="72"/>
    </row>
    <row r="1923" spans="1:116" x14ac:dyDescent="0.4">
      <c r="D1923" t="s">
        <v>424</v>
      </c>
      <c r="E1923" s="8" t="str">
        <f t="shared" ref="E1923:E1934" si="3197">ROW()&amp;" "&amp;D1923</f>
        <v>1923 FAINT-F</v>
      </c>
      <c r="G1923" s="125" t="str">
        <f>"Gross Intangibles - "&amp;SUBSTITUTE(G1910,":","")</f>
        <v>Gross Intangibles - Fixed secondary intangible assets</v>
      </c>
      <c r="J1923" s="80">
        <f>J1920</f>
        <v>100</v>
      </c>
      <c r="K1923" s="53">
        <f>SUMIF($4:$4,K$2,1921:1921)</f>
        <v>0</v>
      </c>
      <c r="L1923" s="53">
        <f>SUMIF($4:$4,L$2,1921:1921)</f>
        <v>0</v>
      </c>
      <c r="M1923" s="53">
        <f>SUMIF($4:$4,M$2,1921:1921)</f>
        <v>0</v>
      </c>
      <c r="N1923" s="53">
        <f>SUMIF($4:$4,N$2,1921:1921)</f>
        <v>0</v>
      </c>
      <c r="O1923" s="53">
        <f>SUMIF($4:$4,O$2,1921:1921)</f>
        <v>0</v>
      </c>
      <c r="P1923" s="53">
        <f>SUMIF($4:$4,P$2,1921:1921)</f>
        <v>0</v>
      </c>
      <c r="R1923" s="24">
        <f>$J1923</f>
        <v>100</v>
      </c>
      <c r="S1923" s="80">
        <f t="shared" ref="S1923:CC1932" si="3198">-S1915+R1923</f>
        <v>183.33333333333331</v>
      </c>
      <c r="T1923" s="80">
        <f t="shared" si="3198"/>
        <v>266.66666666666663</v>
      </c>
      <c r="U1923" s="80">
        <f t="shared" si="3198"/>
        <v>349.99999999999994</v>
      </c>
      <c r="V1923" s="80">
        <f t="shared" si="3198"/>
        <v>433.33333333333326</v>
      </c>
      <c r="W1923" s="80">
        <f t="shared" si="3198"/>
        <v>516.66666666666663</v>
      </c>
      <c r="X1923" s="80">
        <f t="shared" si="3198"/>
        <v>600</v>
      </c>
      <c r="Y1923" s="80">
        <f t="shared" si="3198"/>
        <v>683.33333333333337</v>
      </c>
      <c r="Z1923" s="80">
        <f t="shared" si="3198"/>
        <v>766.66666666666674</v>
      </c>
      <c r="AA1923" s="80">
        <f t="shared" si="3198"/>
        <v>850.00000000000011</v>
      </c>
      <c r="AB1923" s="80">
        <f t="shared" si="3198"/>
        <v>933.33333333333348</v>
      </c>
      <c r="AC1923" s="80">
        <f t="shared" si="3198"/>
        <v>1016.6666666666669</v>
      </c>
      <c r="AD1923" s="80">
        <f t="shared" si="3198"/>
        <v>1100.0000000000002</v>
      </c>
      <c r="AE1923" s="80">
        <f t="shared" si="3198"/>
        <v>1183.3333333333335</v>
      </c>
      <c r="AF1923" s="80">
        <f t="shared" si="3198"/>
        <v>1266.6666666666667</v>
      </c>
      <c r="AG1923" s="80">
        <f t="shared" si="3198"/>
        <v>1350</v>
      </c>
      <c r="AH1923" s="80">
        <f t="shared" si="3198"/>
        <v>1433.3333333333333</v>
      </c>
      <c r="AI1923" s="80">
        <f t="shared" si="3198"/>
        <v>1516.6666666666665</v>
      </c>
      <c r="AJ1923" s="80">
        <f t="shared" si="3198"/>
        <v>1599.9999999999998</v>
      </c>
      <c r="AK1923" s="80">
        <f t="shared" si="3198"/>
        <v>1683.333333333333</v>
      </c>
      <c r="AL1923" s="80">
        <f t="shared" si="3198"/>
        <v>1766.6666666666663</v>
      </c>
      <c r="AM1923" s="80">
        <f t="shared" si="3198"/>
        <v>1849.9999999999995</v>
      </c>
      <c r="AN1923" s="80">
        <f t="shared" si="3198"/>
        <v>1933.3333333333328</v>
      </c>
      <c r="AO1923" s="80">
        <f t="shared" si="3198"/>
        <v>2016.6666666666661</v>
      </c>
      <c r="AP1923" s="80">
        <f t="shared" si="3198"/>
        <v>2099.9999999999995</v>
      </c>
      <c r="AQ1923" s="80">
        <f t="shared" si="3198"/>
        <v>2183.333333333333</v>
      </c>
      <c r="AR1923" s="80">
        <f t="shared" si="3198"/>
        <v>2266.6666666666665</v>
      </c>
      <c r="AS1923" s="80">
        <f t="shared" si="3198"/>
        <v>2350</v>
      </c>
      <c r="AT1923" s="80">
        <f t="shared" si="3198"/>
        <v>2433.3333333333335</v>
      </c>
      <c r="AU1923" s="80">
        <f t="shared" si="3198"/>
        <v>2516.666666666667</v>
      </c>
      <c r="AV1923" s="80">
        <f t="shared" si="3198"/>
        <v>2600.0000000000005</v>
      </c>
      <c r="AW1923" s="80">
        <f t="shared" si="3198"/>
        <v>2683.3333333333339</v>
      </c>
      <c r="AX1923" s="80">
        <f t="shared" si="3198"/>
        <v>2766.6666666666674</v>
      </c>
      <c r="AY1923" s="80">
        <f t="shared" si="3198"/>
        <v>2850.0000000000009</v>
      </c>
      <c r="AZ1923" s="80">
        <f t="shared" si="3198"/>
        <v>2933.3333333333344</v>
      </c>
      <c r="BA1923" s="80">
        <f t="shared" si="3198"/>
        <v>3016.6666666666679</v>
      </c>
      <c r="BB1923" s="80">
        <f t="shared" si="3198"/>
        <v>3100.0000000000014</v>
      </c>
      <c r="BC1923" s="80">
        <f t="shared" si="3198"/>
        <v>3183.3333333333348</v>
      </c>
      <c r="BD1923" s="80">
        <f t="shared" si="3198"/>
        <v>3266.6666666666683</v>
      </c>
      <c r="BE1923" s="80">
        <f t="shared" si="3198"/>
        <v>3350.0000000000018</v>
      </c>
      <c r="BF1923" s="80">
        <f t="shared" si="3198"/>
        <v>3433.3333333333353</v>
      </c>
      <c r="BG1923" s="80">
        <f t="shared" si="3198"/>
        <v>3516.6666666666688</v>
      </c>
      <c r="BH1923" s="80">
        <f t="shared" si="3198"/>
        <v>3600.0000000000023</v>
      </c>
      <c r="BI1923" s="80">
        <f t="shared" si="3198"/>
        <v>3683.3333333333358</v>
      </c>
      <c r="BJ1923" s="80">
        <f t="shared" si="3198"/>
        <v>3766.6666666666692</v>
      </c>
      <c r="BK1923" s="80">
        <f t="shared" si="3198"/>
        <v>3850.0000000000027</v>
      </c>
      <c r="BL1923" s="80">
        <f t="shared" si="3198"/>
        <v>3933.3333333333362</v>
      </c>
      <c r="BM1923" s="80">
        <f t="shared" si="3198"/>
        <v>4016.6666666666697</v>
      </c>
      <c r="BN1923" s="80">
        <f t="shared" si="3198"/>
        <v>4100.0000000000027</v>
      </c>
      <c r="BO1923" s="80">
        <f t="shared" si="3198"/>
        <v>4183.3333333333358</v>
      </c>
      <c r="BP1923" s="80">
        <f t="shared" si="3198"/>
        <v>4266.6666666666688</v>
      </c>
      <c r="BQ1923" s="80">
        <f t="shared" si="3198"/>
        <v>4350.0000000000018</v>
      </c>
      <c r="BR1923" s="80">
        <f t="shared" si="3198"/>
        <v>4433.3333333333348</v>
      </c>
      <c r="BS1923" s="80">
        <f t="shared" si="3198"/>
        <v>4516.6666666666679</v>
      </c>
      <c r="BT1923" s="80">
        <f t="shared" si="3198"/>
        <v>4600.0000000000009</v>
      </c>
      <c r="BU1923" s="80">
        <f t="shared" si="3198"/>
        <v>4683.3333333333339</v>
      </c>
      <c r="BV1923" s="80">
        <f t="shared" si="3198"/>
        <v>4766.666666666667</v>
      </c>
      <c r="BW1923" s="80">
        <f t="shared" si="3198"/>
        <v>4850</v>
      </c>
      <c r="BX1923" s="80">
        <f t="shared" si="3198"/>
        <v>4933.333333333333</v>
      </c>
      <c r="BY1923" s="80">
        <f t="shared" si="3198"/>
        <v>5016.6666666666661</v>
      </c>
      <c r="BZ1923" s="80">
        <f t="shared" si="3198"/>
        <v>5099.9999999999991</v>
      </c>
      <c r="CA1923" s="80">
        <f t="shared" si="3198"/>
        <v>5183.3333333333321</v>
      </c>
      <c r="CB1923" s="80">
        <f t="shared" si="3198"/>
        <v>5266.6666666666652</v>
      </c>
      <c r="CC1923" s="80">
        <f t="shared" si="3198"/>
        <v>5349.9999999999982</v>
      </c>
      <c r="CD1923" s="80">
        <f t="shared" ref="CD1923:CL1932" si="3199">-CD1915+CC1923</f>
        <v>5433.3333333333312</v>
      </c>
      <c r="CE1923" s="80">
        <f t="shared" si="3199"/>
        <v>5516.6666666666642</v>
      </c>
      <c r="CF1923" s="80">
        <f t="shared" si="3199"/>
        <v>5599.9999999999973</v>
      </c>
      <c r="CG1923" s="80">
        <f t="shared" si="3199"/>
        <v>5683.3333333333303</v>
      </c>
      <c r="CH1923" s="80">
        <f t="shared" si="3199"/>
        <v>5766.6666666666633</v>
      </c>
      <c r="CI1923" s="80">
        <f t="shared" si="3199"/>
        <v>5849.9999999999964</v>
      </c>
      <c r="CJ1923" s="80">
        <f t="shared" si="3199"/>
        <v>5933.3333333333294</v>
      </c>
      <c r="CK1923" s="80">
        <f t="shared" si="3199"/>
        <v>6016.6666666666624</v>
      </c>
      <c r="CL1923" s="80">
        <f t="shared" si="3199"/>
        <v>6099.9999999999955</v>
      </c>
      <c r="CN1923" s="80">
        <f>CN1920</f>
        <v>100</v>
      </c>
      <c r="CO1923" s="80" t="e">
        <f t="shared" ref="CO1923:CO1932" si="3200">-CO1915+CN1923</f>
        <v>#N/A</v>
      </c>
      <c r="CP1923" s="80" t="e">
        <f t="shared" ref="CP1923:CP1932" si="3201">-CP1915+CO1923</f>
        <v>#N/A</v>
      </c>
      <c r="CQ1923" s="80" t="e">
        <f t="shared" ref="CQ1923:CQ1932" si="3202">-CQ1915+CP1923</f>
        <v>#N/A</v>
      </c>
      <c r="CR1923" s="80" t="e">
        <f t="shared" ref="CR1923:CR1932" si="3203">-CR1915+CQ1923</f>
        <v>#N/A</v>
      </c>
      <c r="CS1923" s="80" t="e">
        <f t="shared" ref="CS1923:CS1932" si="3204">-CS1915+CR1923</f>
        <v>#N/A</v>
      </c>
      <c r="CT1923" s="80" t="e">
        <f t="shared" ref="CT1923:CT1932" si="3205">-CT1915+CS1923</f>
        <v>#N/A</v>
      </c>
      <c r="CU1923" s="80" t="e">
        <f t="shared" ref="CU1923:CU1932" si="3206">-CU1915+CT1923</f>
        <v>#N/A</v>
      </c>
      <c r="CV1923" s="80" t="e">
        <f t="shared" ref="CV1923:CV1932" si="3207">-CV1915+CU1923</f>
        <v>#N/A</v>
      </c>
      <c r="CW1923" s="80" t="e">
        <f t="shared" ref="CW1923:CW1932" si="3208">-CW1915+CV1923</f>
        <v>#N/A</v>
      </c>
      <c r="CX1923" s="80" t="e">
        <f t="shared" ref="CX1923:CX1932" si="3209">-CX1915+CW1923</f>
        <v>#N/A</v>
      </c>
      <c r="CY1923" s="80" t="e">
        <f t="shared" ref="CY1923:CY1932" si="3210">-CY1915+CX1923</f>
        <v>#N/A</v>
      </c>
      <c r="CZ1923" s="80" t="e">
        <f t="shared" ref="CZ1923:CZ1932" si="3211">-CZ1915+CY1923</f>
        <v>#N/A</v>
      </c>
      <c r="DA1923" s="80" t="e">
        <f t="shared" ref="DA1923:DA1932" si="3212">-DA1915+CZ1923</f>
        <v>#N/A</v>
      </c>
      <c r="DB1923" s="80" t="e">
        <f t="shared" ref="DB1923:DB1932" si="3213">-DB1915+DA1923</f>
        <v>#N/A</v>
      </c>
      <c r="DC1923" s="80" t="e">
        <f t="shared" ref="DC1923:DC1932" si="3214">-DC1915+DB1923</f>
        <v>#N/A</v>
      </c>
      <c r="DD1923" s="80" t="e">
        <f t="shared" ref="DD1923:DD1932" si="3215">-DD1915+DC1923</f>
        <v>#N/A</v>
      </c>
      <c r="DE1923" s="80" t="e">
        <f t="shared" ref="DE1923:DE1932" si="3216">-DE1915+DD1923</f>
        <v>#N/A</v>
      </c>
      <c r="DF1923" s="80" t="e">
        <f t="shared" ref="DF1923:DF1932" si="3217">-DF1915+DE1923</f>
        <v>#N/A</v>
      </c>
      <c r="DG1923" s="80" t="e">
        <f t="shared" ref="DG1923:DG1932" si="3218">-DG1915+DF1923</f>
        <v>#N/A</v>
      </c>
      <c r="DH1923" s="80" t="e">
        <f t="shared" ref="DH1923:DH1932" si="3219">-DH1915+DG1923</f>
        <v>#N/A</v>
      </c>
      <c r="DI1923" s="80" t="e">
        <f t="shared" ref="DI1923:DI1932" si="3220">-DI1915+DH1923</f>
        <v>#N/A</v>
      </c>
      <c r="DJ1923" s="80" t="e">
        <f t="shared" ref="DJ1923:DJ1932" si="3221">-DJ1915+DI1923</f>
        <v>#N/A</v>
      </c>
      <c r="DK1923" s="80" t="e">
        <f t="shared" ref="DK1923:DL1932" si="3222">-DK1915+DJ1923</f>
        <v>#N/A</v>
      </c>
      <c r="DL1923" s="80" t="e">
        <f t="shared" si="3222"/>
        <v>#N/A</v>
      </c>
    </row>
    <row r="1924" spans="1:116" x14ac:dyDescent="0.4">
      <c r="D1924" t="s">
        <v>424</v>
      </c>
      <c r="E1924" s="8" t="str">
        <f t="shared" si="3197"/>
        <v>1924 FAINT-F</v>
      </c>
      <c r="G1924" s="125" t="str">
        <f>"Accumulated amortization - "&amp;SUBSTITUTE(G1910,":","")</f>
        <v>Accumulated amortization - Fixed secondary intangible assets</v>
      </c>
      <c r="J1924" s="81">
        <f>-H1913/H1912*J1923</f>
        <v>-60</v>
      </c>
      <c r="K1924" s="43">
        <f>SUMIF($4:$4,K$2,1922:1922)</f>
        <v>0</v>
      </c>
      <c r="L1924" s="43">
        <f>SUMIF($4:$4,L$2,1922:1922)</f>
        <v>0</v>
      </c>
      <c r="M1924" s="43">
        <f>SUMIF($4:$4,M$2,1922:1922)</f>
        <v>0</v>
      </c>
      <c r="N1924" s="43">
        <f>SUMIF($4:$4,N$2,1922:1922)</f>
        <v>0</v>
      </c>
      <c r="O1924" s="43">
        <f>SUMIF($4:$4,O$2,1922:1922)</f>
        <v>0</v>
      </c>
      <c r="P1924" s="43">
        <f>SUMIF($4:$4,P$2,1922:1922)</f>
        <v>0</v>
      </c>
      <c r="R1924" s="37">
        <f>$J1924</f>
        <v>-60</v>
      </c>
      <c r="S1924" s="81">
        <f ca="1">R1924+S1918</f>
        <v>-63.10734463276836</v>
      </c>
      <c r="T1924" s="81">
        <f t="shared" ref="T1924:CE1933" ca="1" si="3223">S1924+T1918</f>
        <v>-67.679785502250311</v>
      </c>
      <c r="U1924" s="81">
        <f t="shared" ca="1" si="3223"/>
        <v>-73.742154748051163</v>
      </c>
      <c r="V1924" s="81">
        <f t="shared" ca="1" si="3223"/>
        <v>-81.319705393498353</v>
      </c>
      <c r="W1924" s="81">
        <f t="shared" ca="1" si="3223"/>
        <v>-90.438118479263863</v>
      </c>
      <c r="X1924" s="81">
        <f t="shared" ca="1" si="3223"/>
        <v>-101.12351031789545</v>
      </c>
      <c r="Y1924" s="81">
        <f t="shared" ca="1" si="3223"/>
        <v>-113.40243987130611</v>
      </c>
      <c r="Z1924" s="81">
        <f t="shared" ca="1" si="3223"/>
        <v>-127.30191625330565</v>
      </c>
      <c r="AA1924" s="81">
        <f t="shared" ca="1" si="3223"/>
        <v>-142.84940635929388</v>
      </c>
      <c r="AB1924" s="81">
        <f t="shared" ca="1" si="3223"/>
        <v>-160.07284262527062</v>
      </c>
      <c r="AC1924" s="81">
        <f t="shared" ca="1" si="3223"/>
        <v>-179.00063091835432</v>
      </c>
      <c r="AD1924" s="81">
        <f t="shared" ca="1" si="3223"/>
        <v>-199.66165856103828</v>
      </c>
      <c r="AE1924" s="81">
        <f t="shared" ca="1" si="3223"/>
        <v>-222.08530249145136</v>
      </c>
      <c r="AF1924" s="81">
        <f t="shared" ca="1" si="3223"/>
        <v>-246.30143756192794</v>
      </c>
      <c r="AG1924" s="81">
        <f t="shared" ca="1" si="3223"/>
        <v>-272.3404449782318</v>
      </c>
      <c r="AH1924" s="81">
        <f t="shared" ca="1" si="3223"/>
        <v>-300.23322088181766</v>
      </c>
      <c r="AI1924" s="81">
        <f t="shared" ca="1" si="3223"/>
        <v>-330.01118507755467</v>
      </c>
      <c r="AJ1924" s="81">
        <f t="shared" ca="1" si="3223"/>
        <v>-361.70628990937763</v>
      </c>
      <c r="AK1924" s="81">
        <f t="shared" ca="1" si="3223"/>
        <v>-395.35102928637275</v>
      </c>
      <c r="AL1924" s="81">
        <f t="shared" ca="1" si="3223"/>
        <v>-430.978447861848</v>
      </c>
      <c r="AM1924" s="81">
        <f t="shared" ca="1" si="3223"/>
        <v>-468.62215036798102</v>
      </c>
      <c r="AN1924" s="81">
        <f t="shared" ca="1" si="3223"/>
        <v>-508.31631110868125</v>
      </c>
      <c r="AO1924" s="81">
        <f t="shared" ca="1" si="3223"/>
        <v>-550.09568361334811</v>
      </c>
      <c r="AP1924" s="81">
        <f t="shared" ca="1" si="3223"/>
        <v>-593.9956104542523</v>
      </c>
      <c r="AQ1924" s="81">
        <f t="shared" ca="1" si="3223"/>
        <v>-638.35711797607576</v>
      </c>
      <c r="AR1924" s="81">
        <f t="shared" ca="1" si="3223"/>
        <v>-684.83027797624482</v>
      </c>
      <c r="AS1924" s="81">
        <f t="shared" ca="1" si="3223"/>
        <v>-733.42604903512608</v>
      </c>
      <c r="AT1924" s="81">
        <f t="shared" ca="1" si="3223"/>
        <v>-784.1551545880144</v>
      </c>
      <c r="AU1924" s="81">
        <f t="shared" ca="1" si="3223"/>
        <v>-837.02807180600053</v>
      </c>
      <c r="AV1924" s="81">
        <f t="shared" ca="1" si="3223"/>
        <v>-892.05502016747062</v>
      </c>
      <c r="AW1924" s="81">
        <f t="shared" ca="1" si="3223"/>
        <v>-949.24594971294368</v>
      </c>
      <c r="AX1924" s="81">
        <f t="shared" ca="1" si="3223"/>
        <v>-1008.6105289757963</v>
      </c>
      <c r="AY1924" s="81">
        <f t="shared" ca="1" si="3223"/>
        <v>-1070.1581325812622</v>
      </c>
      <c r="AZ1924" s="81">
        <f t="shared" ca="1" si="3223"/>
        <v>-1133.8978285059284</v>
      </c>
      <c r="BA1924" s="81">
        <f t="shared" ca="1" si="3223"/>
        <v>-1199.8383649897814</v>
      </c>
      <c r="BB1924" s="81">
        <f t="shared" ca="1" si="3223"/>
        <v>-1267.9881570926871</v>
      </c>
      <c r="BC1924" s="81">
        <f t="shared" ca="1" si="3223"/>
        <v>-1338.3552728870088</v>
      </c>
      <c r="BD1924" s="81">
        <f t="shared" ca="1" si="3223"/>
        <v>-1410.9474192778939</v>
      </c>
      <c r="BE1924" s="81">
        <f t="shared" ca="1" si="3223"/>
        <v>-1485.7719274425713</v>
      </c>
      <c r="BF1924" s="81">
        <f t="shared" ca="1" si="3223"/>
        <v>-1562.83573787982</v>
      </c>
      <c r="BG1924" s="81">
        <f t="shared" ca="1" si="3223"/>
        <v>-1642.1453850605772</v>
      </c>
      <c r="BH1924" s="81">
        <f t="shared" ca="1" si="3223"/>
        <v>-1723.7069816704588</v>
      </c>
      <c r="BI1924" s="81">
        <f t="shared" ca="1" si="3223"/>
        <v>-1807.526202434771</v>
      </c>
      <c r="BJ1924" s="81">
        <f t="shared" ca="1" si="3223"/>
        <v>-1893.6082675163823</v>
      </c>
      <c r="BK1924" s="81">
        <f t="shared" ca="1" si="3223"/>
        <v>-1981.9579254766286</v>
      </c>
      <c r="BL1924" s="81">
        <f t="shared" ca="1" si="3223"/>
        <v>-2072.5794357892046</v>
      </c>
      <c r="BM1924" s="81">
        <f t="shared" ca="1" si="3223"/>
        <v>-2165.4765508967839</v>
      </c>
      <c r="BN1924" s="81">
        <f t="shared" ca="1" si="3223"/>
        <v>-2260.6524977998929</v>
      </c>
      <c r="BO1924" s="81">
        <f t="shared" ca="1" si="3223"/>
        <v>-2358.1099591673333</v>
      </c>
      <c r="BP1924" s="81">
        <f t="shared" ca="1" si="3223"/>
        <v>-2457.8797813344167</v>
      </c>
      <c r="BQ1924" s="81">
        <f t="shared" ca="1" si="3223"/>
        <v>-2559.9653661370976</v>
      </c>
      <c r="BR1924" s="81">
        <f t="shared" ca="1" si="3223"/>
        <v>-2664.3699873309165</v>
      </c>
      <c r="BS1924" s="81">
        <f t="shared" ca="1" si="3223"/>
        <v>-2771.0967924056549</v>
      </c>
      <c r="BT1924" s="81">
        <f t="shared" ca="1" si="3223"/>
        <v>-2880.1488046192085</v>
      </c>
      <c r="BU1924" s="81">
        <f t="shared" ca="1" si="3223"/>
        <v>-2991.5289252596335</v>
      </c>
      <c r="BV1924" s="81">
        <f t="shared" ca="1" si="3223"/>
        <v>-3105.2399361446055</v>
      </c>
      <c r="BW1924" s="81">
        <f t="shared" ca="1" si="3223"/>
        <v>-3221.2845023678055</v>
      </c>
      <c r="BX1924" s="81">
        <f t="shared" ca="1" si="3223"/>
        <v>-3339.6651753020406</v>
      </c>
      <c r="BY1924" s="81">
        <f t="shared" ca="1" si="3223"/>
        <v>-3460.3843958692064</v>
      </c>
      <c r="BZ1924" s="81">
        <f t="shared" ca="1" si="3223"/>
        <v>-3583.4444980875019</v>
      </c>
      <c r="CA1924" s="81">
        <f t="shared" ca="1" si="3223"/>
        <v>-3707.435283528092</v>
      </c>
      <c r="CB1924" s="81">
        <f t="shared" ca="1" si="3223"/>
        <v>-3832.3349447253986</v>
      </c>
      <c r="CC1924" s="81">
        <f t="shared" ca="1" si="3223"/>
        <v>-3958.1211739702717</v>
      </c>
      <c r="CD1924" s="81">
        <f t="shared" ca="1" si="3223"/>
        <v>-4084.7711611995546</v>
      </c>
      <c r="CE1924" s="81">
        <f t="shared" ca="1" si="3223"/>
        <v>-4212.2615921032793</v>
      </c>
      <c r="CF1924" s="81">
        <f t="shared" ref="CF1924:CL1933" ca="1" si="3224">CE1924+CF1918</f>
        <v>-4340.5686464599357</v>
      </c>
      <c r="CG1924" s="81">
        <f t="shared" ca="1" si="3224"/>
        <v>-4469.6679967106047</v>
      </c>
      <c r="CH1924" s="81">
        <f t="shared" ca="1" si="3224"/>
        <v>-4599.5348067830764</v>
      </c>
      <c r="CI1924" s="81">
        <f t="shared" ca="1" si="3224"/>
        <v>-4730.1437311774271</v>
      </c>
      <c r="CJ1924" s="81">
        <f t="shared" ca="1" si="3224"/>
        <v>-4861.4689143248979</v>
      </c>
      <c r="CK1924" s="81">
        <f t="shared" ca="1" si="3224"/>
        <v>-4993.4839902322828</v>
      </c>
      <c r="CL1924" s="81">
        <f t="shared" ca="1" si="3224"/>
        <v>-5126.1620824244101</v>
      </c>
      <c r="CN1924" s="81">
        <f>-H1913/H1912*CN1923</f>
        <v>-60</v>
      </c>
      <c r="CO1924" s="81" t="e">
        <f ca="1">CN1924+CO1918</f>
        <v>#N/A</v>
      </c>
      <c r="CP1924" s="81" t="e">
        <f t="shared" ref="CP1924:DL1933" ca="1" si="3225">CO1924+CP1918</f>
        <v>#N/A</v>
      </c>
      <c r="CQ1924" s="81" t="e">
        <f t="shared" ca="1" si="3225"/>
        <v>#N/A</v>
      </c>
      <c r="CR1924" s="81" t="e">
        <f t="shared" ca="1" si="3225"/>
        <v>#N/A</v>
      </c>
      <c r="CS1924" s="81" t="e">
        <f t="shared" ca="1" si="3225"/>
        <v>#N/A</v>
      </c>
      <c r="CT1924" s="81" t="e">
        <f t="shared" ca="1" si="3225"/>
        <v>#N/A</v>
      </c>
      <c r="CU1924" s="81" t="e">
        <f t="shared" ca="1" si="3225"/>
        <v>#N/A</v>
      </c>
      <c r="CV1924" s="81" t="e">
        <f t="shared" ca="1" si="3225"/>
        <v>#N/A</v>
      </c>
      <c r="CW1924" s="81" t="e">
        <f t="shared" ca="1" si="3225"/>
        <v>#N/A</v>
      </c>
      <c r="CX1924" s="81" t="e">
        <f t="shared" ca="1" si="3225"/>
        <v>#N/A</v>
      </c>
      <c r="CY1924" s="81" t="e">
        <f t="shared" ca="1" si="3225"/>
        <v>#N/A</v>
      </c>
      <c r="CZ1924" s="81" t="e">
        <f t="shared" ca="1" si="3225"/>
        <v>#N/A</v>
      </c>
      <c r="DA1924" s="81" t="e">
        <f t="shared" ca="1" si="3225"/>
        <v>#N/A</v>
      </c>
      <c r="DB1924" s="81" t="e">
        <f t="shared" ca="1" si="3225"/>
        <v>#N/A</v>
      </c>
      <c r="DC1924" s="81" t="e">
        <f t="shared" ca="1" si="3225"/>
        <v>#N/A</v>
      </c>
      <c r="DD1924" s="81" t="e">
        <f t="shared" ca="1" si="3225"/>
        <v>#N/A</v>
      </c>
      <c r="DE1924" s="81" t="e">
        <f t="shared" ca="1" si="3225"/>
        <v>#N/A</v>
      </c>
      <c r="DF1924" s="81" t="e">
        <f t="shared" ca="1" si="3225"/>
        <v>#N/A</v>
      </c>
      <c r="DG1924" s="81" t="e">
        <f t="shared" ca="1" si="3225"/>
        <v>#N/A</v>
      </c>
      <c r="DH1924" s="81" t="e">
        <f t="shared" ca="1" si="3225"/>
        <v>#N/A</v>
      </c>
      <c r="DI1924" s="81" t="e">
        <f t="shared" ca="1" si="3225"/>
        <v>#N/A</v>
      </c>
      <c r="DJ1924" s="81" t="e">
        <f t="shared" ca="1" si="3225"/>
        <v>#N/A</v>
      </c>
      <c r="DK1924" s="81" t="e">
        <f t="shared" ca="1" si="3225"/>
        <v>#N/A</v>
      </c>
      <c r="DL1924" s="81" t="e">
        <f t="shared" ca="1" si="3225"/>
        <v>#N/A</v>
      </c>
    </row>
    <row r="1925" spans="1:116" x14ac:dyDescent="0.4">
      <c r="C1925" t="s">
        <v>240</v>
      </c>
      <c r="D1925" t="s">
        <v>424</v>
      </c>
      <c r="E1925" s="8" t="str">
        <f t="shared" si="3197"/>
        <v>1925 FAINT-F</v>
      </c>
      <c r="G1925" s="126" t="str">
        <f>"Net Intangibles - "&amp;SUBSTITUTE(G1910,":","")</f>
        <v>Net Intangibles - Fixed secondary intangible assets</v>
      </c>
      <c r="H1925" s="27"/>
      <c r="J1925" s="77">
        <f>SUM(J1923:J1924)</f>
        <v>40</v>
      </c>
      <c r="K1925" s="28">
        <f ca="1">SUMIF($4:$4,K$2,1925:1925)</f>
        <v>900.33834143896195</v>
      </c>
      <c r="L1925" s="28">
        <f ca="1">SUMIF($4:$4,L$2,1925:1925)</f>
        <v>1506.0043895457472</v>
      </c>
      <c r="M1925" s="28">
        <f ca="1">SUMIF($4:$4,M$2,1925:1925)</f>
        <v>1832.0118429073143</v>
      </c>
      <c r="N1925" s="28">
        <f ca="1">SUMIF($4:$4,N$2,1925:1925)</f>
        <v>1839.3475022001098</v>
      </c>
      <c r="O1925" s="28">
        <f ca="1">SUMIF($4:$4,O$2,1925:1925)</f>
        <v>1516.5555019124972</v>
      </c>
      <c r="P1925" s="28">
        <f ca="1">SUMIF($4:$4,P$2,1925:1925)</f>
        <v>973.83791757558538</v>
      </c>
      <c r="R1925" s="33">
        <f>$J1925</f>
        <v>40</v>
      </c>
      <c r="S1925" s="77">
        <f t="shared" ref="S1925:CB1934" ca="1" si="3226">SUM(S1923:S1924)</f>
        <v>120.22598870056495</v>
      </c>
      <c r="T1925" s="77">
        <f t="shared" ca="1" si="3226"/>
        <v>198.98688116441633</v>
      </c>
      <c r="U1925" s="77">
        <f t="shared" ca="1" si="3226"/>
        <v>276.25784525194877</v>
      </c>
      <c r="V1925" s="77">
        <f t="shared" ca="1" si="3226"/>
        <v>352.01362793983492</v>
      </c>
      <c r="W1925" s="77">
        <f t="shared" ca="1" si="3226"/>
        <v>426.22854818740279</v>
      </c>
      <c r="X1925" s="77">
        <f t="shared" ca="1" si="3226"/>
        <v>498.87648968210453</v>
      </c>
      <c r="Y1925" s="77">
        <f t="shared" ca="1" si="3226"/>
        <v>569.93089346202726</v>
      </c>
      <c r="Z1925" s="77">
        <f t="shared" ca="1" si="3226"/>
        <v>639.36475041336109</v>
      </c>
      <c r="AA1925" s="77">
        <f t="shared" ca="1" si="3226"/>
        <v>707.15059364070623</v>
      </c>
      <c r="AB1925" s="77">
        <f t="shared" ca="1" si="3226"/>
        <v>773.26049070806289</v>
      </c>
      <c r="AC1925" s="77">
        <f t="shared" ca="1" si="3226"/>
        <v>837.66603574831254</v>
      </c>
      <c r="AD1925" s="77">
        <f t="shared" ca="1" si="3226"/>
        <v>900.33834143896195</v>
      </c>
      <c r="AE1925" s="77">
        <f t="shared" ca="1" si="3226"/>
        <v>961.24803084188216</v>
      </c>
      <c r="AF1925" s="77">
        <f t="shared" ca="1" si="3226"/>
        <v>1020.3652291047388</v>
      </c>
      <c r="AG1925" s="77">
        <f t="shared" ca="1" si="3226"/>
        <v>1077.6595550217683</v>
      </c>
      <c r="AH1925" s="77">
        <f t="shared" ca="1" si="3226"/>
        <v>1133.1001124515155</v>
      </c>
      <c r="AI1925" s="77">
        <f t="shared" ca="1" si="3226"/>
        <v>1186.6554815891118</v>
      </c>
      <c r="AJ1925" s="77">
        <f t="shared" ca="1" si="3226"/>
        <v>1238.2937100906222</v>
      </c>
      <c r="AK1925" s="77">
        <f t="shared" ca="1" si="3226"/>
        <v>1287.9823040469603</v>
      </c>
      <c r="AL1925" s="77">
        <f t="shared" ca="1" si="3226"/>
        <v>1335.6882188048182</v>
      </c>
      <c r="AM1925" s="77">
        <f t="shared" ca="1" si="3226"/>
        <v>1381.3778496320185</v>
      </c>
      <c r="AN1925" s="77">
        <f t="shared" ca="1" si="3226"/>
        <v>1425.0170222246516</v>
      </c>
      <c r="AO1925" s="77">
        <f t="shared" ca="1" si="3226"/>
        <v>1466.5709830533178</v>
      </c>
      <c r="AP1925" s="77">
        <f t="shared" ca="1" si="3226"/>
        <v>1506.0043895457472</v>
      </c>
      <c r="AQ1925" s="77">
        <f t="shared" ca="1" si="3226"/>
        <v>1544.9762153572574</v>
      </c>
      <c r="AR1925" s="77">
        <f t="shared" ca="1" si="3226"/>
        <v>1581.8363886904217</v>
      </c>
      <c r="AS1925" s="77">
        <f t="shared" ca="1" si="3226"/>
        <v>1616.5739509648738</v>
      </c>
      <c r="AT1925" s="77">
        <f t="shared" ca="1" si="3226"/>
        <v>1649.1781787453192</v>
      </c>
      <c r="AU1925" s="77">
        <f t="shared" ca="1" si="3226"/>
        <v>1679.6385948606664</v>
      </c>
      <c r="AV1925" s="77">
        <f t="shared" ca="1" si="3226"/>
        <v>1707.94497983253</v>
      </c>
      <c r="AW1925" s="77">
        <f t="shared" ca="1" si="3226"/>
        <v>1734.0873836203903</v>
      </c>
      <c r="AX1925" s="77">
        <f t="shared" ca="1" si="3226"/>
        <v>1758.0561376908711</v>
      </c>
      <c r="AY1925" s="77">
        <f t="shared" ca="1" si="3226"/>
        <v>1779.8418674187387</v>
      </c>
      <c r="AZ1925" s="77">
        <f t="shared" ca="1" si="3226"/>
        <v>1799.435504827406</v>
      </c>
      <c r="BA1925" s="77">
        <f t="shared" ca="1" si="3226"/>
        <v>1816.8283016768864</v>
      </c>
      <c r="BB1925" s="77">
        <f t="shared" ca="1" si="3226"/>
        <v>1832.0118429073143</v>
      </c>
      <c r="BC1925" s="77">
        <f t="shared" ca="1" si="3226"/>
        <v>1844.978060446326</v>
      </c>
      <c r="BD1925" s="77">
        <f t="shared" ca="1" si="3226"/>
        <v>1855.7192473887744</v>
      </c>
      <c r="BE1925" s="77">
        <f t="shared" ca="1" si="3226"/>
        <v>1864.2280725574306</v>
      </c>
      <c r="BF1925" s="77">
        <f t="shared" ca="1" si="3226"/>
        <v>1870.4975954535153</v>
      </c>
      <c r="BG1925" s="77">
        <f t="shared" ca="1" si="3226"/>
        <v>1874.5212816060916</v>
      </c>
      <c r="BH1925" s="77">
        <f t="shared" ca="1" si="3226"/>
        <v>1876.2930183295434</v>
      </c>
      <c r="BI1925" s="77">
        <f t="shared" ca="1" si="3226"/>
        <v>1875.8071308985648</v>
      </c>
      <c r="BJ1925" s="77">
        <f t="shared" ca="1" si="3226"/>
        <v>1873.058399150287</v>
      </c>
      <c r="BK1925" s="77">
        <f t="shared" ca="1" si="3226"/>
        <v>1868.0420745233741</v>
      </c>
      <c r="BL1925" s="77">
        <f t="shared" ca="1" si="3226"/>
        <v>1860.7538975441316</v>
      </c>
      <c r="BM1925" s="77">
        <f t="shared" ca="1" si="3226"/>
        <v>1851.1901157698858</v>
      </c>
      <c r="BN1925" s="77">
        <f t="shared" ca="1" si="3226"/>
        <v>1839.3475022001098</v>
      </c>
      <c r="BO1925" s="77">
        <f t="shared" ca="1" si="3226"/>
        <v>1825.2233741660025</v>
      </c>
      <c r="BP1925" s="77">
        <f t="shared" ca="1" si="3226"/>
        <v>1808.786885332252</v>
      </c>
      <c r="BQ1925" s="77">
        <f t="shared" ca="1" si="3226"/>
        <v>1790.0346338629042</v>
      </c>
      <c r="BR1925" s="77">
        <f t="shared" ca="1" si="3226"/>
        <v>1768.9633460024183</v>
      </c>
      <c r="BS1925" s="77">
        <f t="shared" ca="1" si="3226"/>
        <v>1745.569874261013</v>
      </c>
      <c r="BT1925" s="77">
        <f t="shared" ca="1" si="3226"/>
        <v>1719.8511953807924</v>
      </c>
      <c r="BU1925" s="77">
        <f t="shared" ca="1" si="3226"/>
        <v>1691.8044080737004</v>
      </c>
      <c r="BV1925" s="77">
        <f t="shared" ca="1" si="3226"/>
        <v>1661.4267305220615</v>
      </c>
      <c r="BW1925" s="77">
        <f t="shared" ca="1" si="3226"/>
        <v>1628.7154976321945</v>
      </c>
      <c r="BX1925" s="77">
        <f t="shared" ca="1" si="3226"/>
        <v>1593.6681580312925</v>
      </c>
      <c r="BY1925" s="77">
        <f t="shared" ca="1" si="3226"/>
        <v>1556.2822707974597</v>
      </c>
      <c r="BZ1925" s="77">
        <f t="shared" ca="1" si="3226"/>
        <v>1516.5555019124972</v>
      </c>
      <c r="CA1925" s="77">
        <f t="shared" ca="1" si="3226"/>
        <v>1475.8980498052401</v>
      </c>
      <c r="CB1925" s="77">
        <f t="shared" ca="1" si="3226"/>
        <v>1434.3317219412666</v>
      </c>
      <c r="CC1925" s="77">
        <f ca="1">SUM(CC1923:CC1924)</f>
        <v>1391.8788260297265</v>
      </c>
      <c r="CD1925" s="77">
        <f t="shared" ref="CD1925:CL1934" ca="1" si="3227">SUM(CD1923:CD1924)</f>
        <v>1348.5621721337766</v>
      </c>
      <c r="CE1925" s="77">
        <f t="shared" ca="1" si="3227"/>
        <v>1304.4050745633849</v>
      </c>
      <c r="CF1925" s="77">
        <f t="shared" ca="1" si="3227"/>
        <v>1259.4313535400615</v>
      </c>
      <c r="CG1925" s="77">
        <f t="shared" ca="1" si="3227"/>
        <v>1213.6653366227256</v>
      </c>
      <c r="CH1925" s="77">
        <f t="shared" ca="1" si="3227"/>
        <v>1167.1318598835869</v>
      </c>
      <c r="CI1925" s="77">
        <f t="shared" ca="1" si="3227"/>
        <v>1119.8562688225693</v>
      </c>
      <c r="CJ1925" s="77">
        <f t="shared" ca="1" si="3227"/>
        <v>1071.8644190084315</v>
      </c>
      <c r="CK1925" s="77">
        <f t="shared" ca="1" si="3227"/>
        <v>1023.1826764343796</v>
      </c>
      <c r="CL1925" s="77">
        <f t="shared" ca="1" si="3227"/>
        <v>973.83791757558538</v>
      </c>
      <c r="CN1925" s="77">
        <f>SUM(CN1923:CN1924)</f>
        <v>40</v>
      </c>
      <c r="CO1925" s="77" t="e">
        <f t="shared" ref="CO1925:DK1934" si="3228">SUM(CO1923:CO1924)</f>
        <v>#N/A</v>
      </c>
      <c r="CP1925" s="77" t="e">
        <f t="shared" si="3228"/>
        <v>#N/A</v>
      </c>
      <c r="CQ1925" s="77" t="e">
        <f t="shared" si="3228"/>
        <v>#N/A</v>
      </c>
      <c r="CR1925" s="77" t="e">
        <f t="shared" si="3228"/>
        <v>#N/A</v>
      </c>
      <c r="CS1925" s="77" t="e">
        <f t="shared" si="3228"/>
        <v>#N/A</v>
      </c>
      <c r="CT1925" s="77" t="e">
        <f t="shared" si="3228"/>
        <v>#N/A</v>
      </c>
      <c r="CU1925" s="77" t="e">
        <f t="shared" si="3228"/>
        <v>#N/A</v>
      </c>
      <c r="CV1925" s="77" t="e">
        <f t="shared" si="3228"/>
        <v>#N/A</v>
      </c>
      <c r="CW1925" s="77" t="e">
        <f t="shared" si="3228"/>
        <v>#N/A</v>
      </c>
      <c r="CX1925" s="77" t="e">
        <f t="shared" si="3228"/>
        <v>#N/A</v>
      </c>
      <c r="CY1925" s="77" t="e">
        <f t="shared" si="3228"/>
        <v>#N/A</v>
      </c>
      <c r="CZ1925" s="77" t="e">
        <f t="shared" si="3228"/>
        <v>#N/A</v>
      </c>
      <c r="DA1925" s="77" t="e">
        <f t="shared" si="3228"/>
        <v>#N/A</v>
      </c>
      <c r="DB1925" s="77" t="e">
        <f t="shared" si="3228"/>
        <v>#N/A</v>
      </c>
      <c r="DC1925" s="77" t="e">
        <f t="shared" si="3228"/>
        <v>#N/A</v>
      </c>
      <c r="DD1925" s="77" t="e">
        <f t="shared" si="3228"/>
        <v>#N/A</v>
      </c>
      <c r="DE1925" s="77" t="e">
        <f t="shared" si="3228"/>
        <v>#N/A</v>
      </c>
      <c r="DF1925" s="77" t="e">
        <f t="shared" si="3228"/>
        <v>#N/A</v>
      </c>
      <c r="DG1925" s="77" t="e">
        <f t="shared" si="3228"/>
        <v>#N/A</v>
      </c>
      <c r="DH1925" s="77" t="e">
        <f t="shared" si="3228"/>
        <v>#N/A</v>
      </c>
      <c r="DI1925" s="77" t="e">
        <f t="shared" si="3228"/>
        <v>#N/A</v>
      </c>
      <c r="DJ1925" s="77" t="e">
        <f t="shared" si="3228"/>
        <v>#N/A</v>
      </c>
      <c r="DK1925" s="77" t="e">
        <f t="shared" si="3228"/>
        <v>#N/A</v>
      </c>
      <c r="DL1925" s="77" t="e">
        <f t="shared" ref="DL1925:DL1934" si="3229">SUM(DL1923:DL1924)</f>
        <v>#N/A</v>
      </c>
    </row>
    <row r="1926" spans="1:116" x14ac:dyDescent="0.4">
      <c r="D1926" t="s">
        <v>424</v>
      </c>
      <c r="E1926" s="8" t="str">
        <f t="shared" ref="E1926:E1935" si="3230">ROW()&amp;" "&amp;D1926</f>
        <v>1926 FAINT-F</v>
      </c>
      <c r="G1926" s="126"/>
      <c r="H1926" s="27"/>
      <c r="J1926" s="77"/>
      <c r="K1926" s="28"/>
      <c r="L1926" s="28"/>
      <c r="M1926" s="28"/>
      <c r="N1926" s="28"/>
      <c r="O1926" s="28"/>
      <c r="P1926" s="28"/>
      <c r="R1926" s="33"/>
      <c r="S1926" s="77"/>
      <c r="T1926" s="77"/>
      <c r="U1926" s="77"/>
      <c r="V1926" s="77"/>
      <c r="W1926" s="77"/>
      <c r="X1926" s="77"/>
      <c r="Y1926" s="77"/>
      <c r="Z1926" s="77"/>
      <c r="AA1926" s="77"/>
      <c r="AB1926" s="77"/>
      <c r="AC1926" s="77"/>
      <c r="AD1926" s="77"/>
      <c r="AE1926" s="77"/>
      <c r="AF1926" s="77"/>
      <c r="AG1926" s="77"/>
      <c r="AH1926" s="77"/>
      <c r="AI1926" s="77"/>
      <c r="AJ1926" s="77"/>
      <c r="AK1926" s="77"/>
      <c r="AL1926" s="77"/>
      <c r="AM1926" s="77"/>
      <c r="AN1926" s="77"/>
      <c r="AO1926" s="77"/>
      <c r="AP1926" s="77"/>
      <c r="AQ1926" s="77"/>
      <c r="AR1926" s="77"/>
      <c r="AS1926" s="77"/>
      <c r="AT1926" s="77"/>
      <c r="AU1926" s="77"/>
      <c r="AV1926" s="77"/>
      <c r="AW1926" s="77"/>
      <c r="AX1926" s="77"/>
      <c r="AY1926" s="77"/>
      <c r="AZ1926" s="77"/>
      <c r="BA1926" s="77"/>
      <c r="BB1926" s="77"/>
      <c r="BC1926" s="77"/>
      <c r="BD1926" s="77"/>
      <c r="BE1926" s="77"/>
      <c r="BF1926" s="77"/>
      <c r="BG1926" s="77"/>
      <c r="BH1926" s="77"/>
      <c r="BI1926" s="77"/>
      <c r="BJ1926" s="77"/>
      <c r="BK1926" s="77"/>
      <c r="BL1926" s="77"/>
      <c r="BM1926" s="77"/>
      <c r="BN1926" s="77"/>
      <c r="BO1926" s="77"/>
      <c r="BP1926" s="77"/>
      <c r="BQ1926" s="77"/>
      <c r="BR1926" s="77"/>
      <c r="BS1926" s="77"/>
      <c r="BT1926" s="77"/>
      <c r="BU1926" s="77"/>
      <c r="BV1926" s="77"/>
      <c r="BW1926" s="77"/>
      <c r="BX1926" s="77"/>
      <c r="BY1926" s="77"/>
      <c r="BZ1926" s="77"/>
      <c r="CA1926" s="77"/>
      <c r="CB1926" s="77"/>
      <c r="CC1926" s="77"/>
      <c r="CD1926" s="77"/>
      <c r="CE1926" s="77"/>
      <c r="CF1926" s="77"/>
      <c r="CG1926" s="77"/>
      <c r="CH1926" s="77"/>
      <c r="CI1926" s="77"/>
      <c r="CJ1926" s="77"/>
      <c r="CK1926" s="77"/>
      <c r="CL1926" s="77"/>
      <c r="CN1926" s="77"/>
      <c r="CO1926" s="77"/>
      <c r="CP1926" s="77"/>
      <c r="CQ1926" s="77"/>
      <c r="CR1926" s="77"/>
      <c r="CS1926" s="77"/>
      <c r="CT1926" s="77"/>
      <c r="CU1926" s="77"/>
      <c r="CV1926" s="77"/>
      <c r="CW1926" s="77"/>
      <c r="CX1926" s="77"/>
      <c r="CY1926" s="77"/>
      <c r="CZ1926" s="77"/>
      <c r="DA1926" s="77"/>
      <c r="DB1926" s="77"/>
      <c r="DC1926" s="77"/>
      <c r="DD1926" s="77"/>
      <c r="DE1926" s="77"/>
      <c r="DF1926" s="77"/>
      <c r="DG1926" s="77"/>
      <c r="DH1926" s="77"/>
      <c r="DI1926" s="77"/>
      <c r="DJ1926" s="77"/>
      <c r="DK1926" s="77"/>
      <c r="DL1926" s="77"/>
    </row>
    <row r="1927" spans="1:116" x14ac:dyDescent="0.4">
      <c r="B1927" t="s">
        <v>332</v>
      </c>
      <c r="D1927" t="s">
        <v>424</v>
      </c>
      <c r="E1927" s="8" t="str">
        <f t="shared" si="3195"/>
        <v>1927 FAINT-F</v>
      </c>
      <c r="G1927" s="136" t="str">
        <f>G1902</f>
        <v>(Primary label)</v>
      </c>
      <c r="H1927" s="27"/>
      <c r="I1927" s="78"/>
      <c r="J1927" s="78"/>
      <c r="K1927" s="33"/>
      <c r="L1927" s="33"/>
      <c r="M1927" s="33"/>
      <c r="N1927" s="33"/>
      <c r="O1927" s="33"/>
      <c r="P1927" s="33"/>
      <c r="R1927" s="33"/>
      <c r="S1927" s="77"/>
      <c r="T1927" s="77"/>
      <c r="U1927" s="77"/>
      <c r="V1927" s="77"/>
      <c r="W1927" s="77"/>
      <c r="X1927" s="77"/>
      <c r="Y1927" s="77"/>
      <c r="Z1927" s="77"/>
      <c r="AA1927" s="77"/>
      <c r="AB1927" s="77"/>
      <c r="AC1927" s="77"/>
      <c r="AD1927" s="77"/>
      <c r="AE1927" s="77"/>
      <c r="AF1927" s="77"/>
      <c r="AG1927" s="77"/>
      <c r="AH1927" s="77"/>
      <c r="AI1927" s="77"/>
      <c r="AJ1927" s="77"/>
      <c r="AK1927" s="77"/>
      <c r="AL1927" s="77"/>
      <c r="AM1927" s="77"/>
      <c r="AN1927" s="77"/>
      <c r="AO1927" s="77"/>
      <c r="AP1927" s="77"/>
      <c r="AQ1927" s="77"/>
      <c r="AR1927" s="77"/>
      <c r="AS1927" s="77"/>
      <c r="AT1927" s="77"/>
      <c r="AU1927" s="77"/>
      <c r="AV1927" s="77"/>
      <c r="AW1927" s="77"/>
      <c r="AX1927" s="77"/>
      <c r="AY1927" s="77"/>
      <c r="AZ1927" s="77"/>
      <c r="BA1927" s="77"/>
      <c r="BB1927" s="77"/>
      <c r="BC1927" s="77"/>
      <c r="BD1927" s="77"/>
      <c r="BE1927" s="77"/>
      <c r="BF1927" s="77"/>
      <c r="BG1927" s="77"/>
      <c r="BH1927" s="77"/>
      <c r="BI1927" s="77"/>
      <c r="BJ1927" s="77"/>
      <c r="BK1927" s="77"/>
      <c r="BL1927" s="77"/>
      <c r="BM1927" s="77"/>
      <c r="BN1927" s="77"/>
      <c r="BO1927" s="77"/>
      <c r="BP1927" s="77"/>
      <c r="BQ1927" s="77"/>
      <c r="BR1927" s="77"/>
      <c r="BS1927" s="77"/>
      <c r="BT1927" s="77"/>
      <c r="BU1927" s="77"/>
      <c r="BV1927" s="77"/>
      <c r="BW1927" s="77"/>
      <c r="BX1927" s="77"/>
      <c r="BY1927" s="77"/>
      <c r="BZ1927" s="77"/>
      <c r="CA1927" s="77"/>
      <c r="CB1927" s="77"/>
      <c r="CC1927" s="77"/>
      <c r="CD1927" s="77"/>
      <c r="CE1927" s="77"/>
      <c r="CF1927" s="77"/>
      <c r="CG1927" s="77"/>
      <c r="CH1927" s="77"/>
      <c r="CI1927" s="77"/>
      <c r="CJ1927" s="77"/>
      <c r="CK1927" s="77"/>
      <c r="CL1927" s="77"/>
      <c r="CN1927" s="78"/>
      <c r="CO1927" s="77"/>
      <c r="CP1927" s="77"/>
      <c r="CQ1927" s="77"/>
      <c r="CR1927" s="77"/>
      <c r="CS1927" s="77"/>
      <c r="CT1927" s="77"/>
      <c r="CU1927" s="77"/>
      <c r="CV1927" s="77"/>
      <c r="CW1927" s="77"/>
      <c r="CX1927" s="77"/>
      <c r="CY1927" s="77"/>
      <c r="CZ1927" s="77"/>
      <c r="DA1927" s="77"/>
      <c r="DB1927" s="77"/>
      <c r="DC1927" s="77"/>
      <c r="DD1927" s="77"/>
      <c r="DE1927" s="77"/>
      <c r="DF1927" s="77"/>
      <c r="DG1927" s="77"/>
      <c r="DH1927" s="77"/>
      <c r="DI1927" s="77"/>
      <c r="DJ1927" s="77"/>
      <c r="DK1927" s="77"/>
      <c r="DL1927" s="77"/>
    </row>
    <row r="1928" spans="1:116" x14ac:dyDescent="0.4">
      <c r="B1928" t="s">
        <v>332</v>
      </c>
      <c r="D1928" t="s">
        <v>424</v>
      </c>
      <c r="E1928" s="8" t="str">
        <f>ROW()&amp;" "&amp;D1928</f>
        <v>1928 FAINT-F</v>
      </c>
      <c r="G1928" s="136" t="str">
        <f>G1903</f>
        <v>primary unit</v>
      </c>
      <c r="S1928" s="72"/>
      <c r="T1928" s="72"/>
      <c r="U1928" s="72"/>
      <c r="V1928" s="72"/>
      <c r="W1928" s="72"/>
      <c r="X1928" s="72"/>
      <c r="Y1928" s="72"/>
      <c r="Z1928" s="72"/>
      <c r="AA1928" s="72"/>
      <c r="AB1928" s="72"/>
      <c r="AC1928" s="72"/>
      <c r="AD1928" s="72"/>
      <c r="AE1928" s="72"/>
      <c r="AF1928" s="72"/>
      <c r="AG1928" s="72"/>
      <c r="AH1928" s="72"/>
      <c r="AI1928" s="72"/>
      <c r="AJ1928" s="72"/>
      <c r="AK1928" s="72"/>
      <c r="AL1928" s="72"/>
      <c r="AM1928" s="72"/>
      <c r="AN1928" s="72"/>
      <c r="AO1928" s="72"/>
      <c r="AP1928" s="72"/>
      <c r="AQ1928" s="72"/>
      <c r="AR1928" s="72"/>
      <c r="AS1928" s="72"/>
      <c r="AT1928" s="72"/>
      <c r="AU1928" s="72"/>
      <c r="AV1928" s="72"/>
      <c r="AW1928" s="72"/>
      <c r="AX1928" s="72"/>
      <c r="AY1928" s="72"/>
      <c r="AZ1928" s="72"/>
      <c r="BA1928" s="72"/>
      <c r="BB1928" s="72"/>
      <c r="BC1928" s="72"/>
      <c r="BD1928" s="72"/>
      <c r="BE1928" s="72"/>
      <c r="BF1928" s="72"/>
      <c r="BG1928" s="72"/>
      <c r="BH1928" s="72"/>
      <c r="BI1928" s="72"/>
      <c r="BJ1928" s="72"/>
      <c r="BK1928" s="72"/>
      <c r="BL1928" s="72"/>
      <c r="BM1928" s="72"/>
      <c r="BN1928" s="72"/>
      <c r="BO1928" s="72"/>
      <c r="BP1928" s="72"/>
      <c r="BQ1928" s="72"/>
      <c r="BR1928" s="72"/>
      <c r="BS1928" s="72"/>
      <c r="BT1928" s="72"/>
      <c r="BU1928" s="72"/>
      <c r="BV1928" s="72"/>
      <c r="BW1928" s="72"/>
      <c r="BX1928" s="72"/>
      <c r="BY1928" s="72"/>
      <c r="BZ1928" s="72"/>
      <c r="CA1928" s="72"/>
      <c r="CB1928" s="72"/>
      <c r="CC1928" s="72"/>
      <c r="CD1928" s="72"/>
      <c r="CE1928" s="72"/>
      <c r="CF1928" s="72"/>
      <c r="CG1928" s="72"/>
      <c r="CH1928" s="72"/>
      <c r="CI1928" s="72"/>
      <c r="CJ1928" s="72"/>
      <c r="CK1928" s="72"/>
      <c r="CL1928" s="72"/>
      <c r="CO1928" s="72"/>
      <c r="CP1928" s="72"/>
      <c r="CQ1928" s="72"/>
      <c r="CR1928" s="72"/>
      <c r="CS1928" s="72"/>
      <c r="CT1928" s="72"/>
      <c r="CU1928" s="72"/>
      <c r="CV1928" s="72"/>
      <c r="CW1928" s="72"/>
      <c r="CX1928" s="72"/>
      <c r="CY1928" s="72"/>
      <c r="CZ1928" s="72"/>
      <c r="DA1928" s="72"/>
      <c r="DB1928" s="72"/>
      <c r="DC1928" s="72"/>
      <c r="DD1928" s="72"/>
      <c r="DE1928" s="72"/>
      <c r="DF1928" s="72"/>
      <c r="DG1928" s="72"/>
      <c r="DH1928" s="72"/>
      <c r="DI1928" s="72"/>
      <c r="DJ1928" s="72"/>
      <c r="DK1928" s="72"/>
      <c r="DL1928" s="72"/>
    </row>
    <row r="1929" spans="1:116" x14ac:dyDescent="0.4">
      <c r="B1929" t="s">
        <v>332</v>
      </c>
      <c r="D1929" t="s">
        <v>424</v>
      </c>
      <c r="E1929" s="8" t="str">
        <f t="shared" si="3195"/>
        <v>1929 FAINT-F</v>
      </c>
      <c r="G1929" s="136" t="str">
        <f>G1904</f>
        <v>Primary revenue driver</v>
      </c>
      <c r="K1929" s="53"/>
      <c r="L1929" s="53"/>
      <c r="M1929" s="53"/>
      <c r="N1929" s="53"/>
      <c r="O1929" s="53"/>
      <c r="P1929" s="53"/>
      <c r="R1929" s="24"/>
      <c r="S1929" s="179" t="str">
        <f t="shared" ref="S1929:AX1938" si="3231">S1904</f>
        <v>S$16</v>
      </c>
      <c r="T1929" s="179" t="str">
        <f t="shared" si="3231"/>
        <v>T$16</v>
      </c>
      <c r="U1929" s="179" t="str">
        <f t="shared" si="3231"/>
        <v>U$16</v>
      </c>
      <c r="V1929" s="179" t="str">
        <f t="shared" si="3231"/>
        <v>V$16</v>
      </c>
      <c r="W1929" s="179" t="str">
        <f t="shared" si="3231"/>
        <v>W$16</v>
      </c>
      <c r="X1929" s="179" t="str">
        <f t="shared" si="3231"/>
        <v>X$16</v>
      </c>
      <c r="Y1929" s="179" t="str">
        <f t="shared" si="3231"/>
        <v>Y$16</v>
      </c>
      <c r="Z1929" s="179" t="str">
        <f t="shared" si="3231"/>
        <v>Z$16</v>
      </c>
      <c r="AA1929" s="179" t="str">
        <f t="shared" si="3231"/>
        <v>AA$16</v>
      </c>
      <c r="AB1929" s="179" t="str">
        <f t="shared" si="3231"/>
        <v>AB$16</v>
      </c>
      <c r="AC1929" s="179" t="str">
        <f t="shared" si="3231"/>
        <v>AC$16</v>
      </c>
      <c r="AD1929" s="179" t="str">
        <f t="shared" si="3231"/>
        <v>AD$16</v>
      </c>
      <c r="AE1929" s="179" t="str">
        <f t="shared" si="3231"/>
        <v>AE$16</v>
      </c>
      <c r="AF1929" s="179" t="str">
        <f t="shared" si="3231"/>
        <v>AF$16</v>
      </c>
      <c r="AG1929" s="179" t="str">
        <f t="shared" si="3231"/>
        <v>AG$16</v>
      </c>
      <c r="AH1929" s="179" t="str">
        <f t="shared" si="3231"/>
        <v>AH$16</v>
      </c>
      <c r="AI1929" s="179" t="str">
        <f t="shared" si="3231"/>
        <v>AI$16</v>
      </c>
      <c r="AJ1929" s="179" t="str">
        <f t="shared" si="3231"/>
        <v>AJ$16</v>
      </c>
      <c r="AK1929" s="179" t="str">
        <f t="shared" si="3231"/>
        <v>AK$16</v>
      </c>
      <c r="AL1929" s="179" t="str">
        <f t="shared" si="3231"/>
        <v>AL$16</v>
      </c>
      <c r="AM1929" s="179" t="str">
        <f t="shared" si="3231"/>
        <v>AM$16</v>
      </c>
      <c r="AN1929" s="179" t="str">
        <f t="shared" si="3231"/>
        <v>AN$16</v>
      </c>
      <c r="AO1929" s="179" t="str">
        <f t="shared" si="3231"/>
        <v>AO$16</v>
      </c>
      <c r="AP1929" s="179" t="str">
        <f t="shared" si="3231"/>
        <v>AP$16</v>
      </c>
      <c r="AQ1929" s="179" t="str">
        <f t="shared" si="3231"/>
        <v>AQ$16</v>
      </c>
      <c r="AR1929" s="179" t="str">
        <f t="shared" si="3231"/>
        <v>AR$16</v>
      </c>
      <c r="AS1929" s="179" t="str">
        <f t="shared" si="3231"/>
        <v>AS$16</v>
      </c>
      <c r="AT1929" s="179" t="str">
        <f t="shared" si="3231"/>
        <v>AT$16</v>
      </c>
      <c r="AU1929" s="179" t="str">
        <f t="shared" si="3231"/>
        <v>AU$16</v>
      </c>
      <c r="AV1929" s="179" t="str">
        <f t="shared" si="3231"/>
        <v>AV$16</v>
      </c>
      <c r="AW1929" s="179" t="str">
        <f t="shared" si="3231"/>
        <v>AW$16</v>
      </c>
      <c r="AX1929" s="179" t="str">
        <f t="shared" si="3231"/>
        <v>AX$16</v>
      </c>
      <c r="AY1929" s="179" t="str">
        <f t="shared" ref="AY1929:CD1938" si="3232">AY1904</f>
        <v>AY$16</v>
      </c>
      <c r="AZ1929" s="179" t="str">
        <f t="shared" si="3232"/>
        <v>AZ$16</v>
      </c>
      <c r="BA1929" s="179" t="str">
        <f t="shared" si="3232"/>
        <v>BA$16</v>
      </c>
      <c r="BB1929" s="179" t="str">
        <f t="shared" si="3232"/>
        <v>BB$16</v>
      </c>
      <c r="BC1929" s="179" t="str">
        <f t="shared" si="3232"/>
        <v>BC$16</v>
      </c>
      <c r="BD1929" s="179" t="str">
        <f t="shared" si="3232"/>
        <v>BD$16</v>
      </c>
      <c r="BE1929" s="179" t="str">
        <f t="shared" si="3232"/>
        <v>BE$16</v>
      </c>
      <c r="BF1929" s="179" t="str">
        <f t="shared" si="3232"/>
        <v>BF$16</v>
      </c>
      <c r="BG1929" s="179" t="str">
        <f t="shared" si="3232"/>
        <v>BG$16</v>
      </c>
      <c r="BH1929" s="179" t="str">
        <f t="shared" si="3232"/>
        <v>BH$16</v>
      </c>
      <c r="BI1929" s="179" t="str">
        <f t="shared" si="3232"/>
        <v>BI$16</v>
      </c>
      <c r="BJ1929" s="179" t="str">
        <f t="shared" si="3232"/>
        <v>BJ$16</v>
      </c>
      <c r="BK1929" s="179" t="str">
        <f t="shared" si="3232"/>
        <v>BK$16</v>
      </c>
      <c r="BL1929" s="179" t="str">
        <f t="shared" si="3232"/>
        <v>BL$16</v>
      </c>
      <c r="BM1929" s="179" t="str">
        <f t="shared" si="3232"/>
        <v>BM$16</v>
      </c>
      <c r="BN1929" s="179" t="str">
        <f t="shared" si="3232"/>
        <v>BN$16</v>
      </c>
      <c r="BO1929" s="179" t="str">
        <f t="shared" si="3232"/>
        <v>BO$16</v>
      </c>
      <c r="BP1929" s="179" t="str">
        <f t="shared" si="3232"/>
        <v>BP$16</v>
      </c>
      <c r="BQ1929" s="179" t="str">
        <f t="shared" si="3232"/>
        <v>BQ$16</v>
      </c>
      <c r="BR1929" s="179" t="str">
        <f t="shared" si="3232"/>
        <v>BR$16</v>
      </c>
      <c r="BS1929" s="179" t="str">
        <f t="shared" si="3232"/>
        <v>BS$16</v>
      </c>
      <c r="BT1929" s="179" t="str">
        <f t="shared" si="3232"/>
        <v>BT$16</v>
      </c>
      <c r="BU1929" s="179" t="str">
        <f t="shared" si="3232"/>
        <v>BU$16</v>
      </c>
      <c r="BV1929" s="179" t="str">
        <f t="shared" si="3232"/>
        <v>BV$16</v>
      </c>
      <c r="BW1929" s="179" t="str">
        <f t="shared" si="3232"/>
        <v>BW$16</v>
      </c>
      <c r="BX1929" s="179" t="str">
        <f t="shared" si="3232"/>
        <v>BX$16</v>
      </c>
      <c r="BY1929" s="179" t="str">
        <f t="shared" si="3232"/>
        <v>BY$16</v>
      </c>
      <c r="BZ1929" s="179" t="str">
        <f t="shared" si="3232"/>
        <v>BZ$16</v>
      </c>
      <c r="CA1929" s="179" t="str">
        <f t="shared" si="3232"/>
        <v>CA$16</v>
      </c>
      <c r="CB1929" s="179" t="str">
        <f t="shared" si="3232"/>
        <v>CB$16</v>
      </c>
      <c r="CC1929" s="179" t="str">
        <f t="shared" si="3232"/>
        <v>CC$16</v>
      </c>
      <c r="CD1929" s="179" t="str">
        <f t="shared" si="3232"/>
        <v>CD$16</v>
      </c>
      <c r="CE1929" s="179" t="str">
        <f t="shared" ref="CE1929:CL1938" si="3233">CE1904</f>
        <v>CE$16</v>
      </c>
      <c r="CF1929" s="179" t="str">
        <f t="shared" si="3233"/>
        <v>CF$16</v>
      </c>
      <c r="CG1929" s="179" t="str">
        <f t="shared" si="3233"/>
        <v>CG$16</v>
      </c>
      <c r="CH1929" s="179" t="str">
        <f t="shared" si="3233"/>
        <v>CH$16</v>
      </c>
      <c r="CI1929" s="179" t="str">
        <f t="shared" si="3233"/>
        <v>CI$16</v>
      </c>
      <c r="CJ1929" s="179" t="str">
        <f t="shared" si="3233"/>
        <v>CJ$16</v>
      </c>
      <c r="CK1929" s="179" t="str">
        <f t="shared" si="3233"/>
        <v>CK$16</v>
      </c>
      <c r="CL1929" s="179" t="str">
        <f t="shared" si="3233"/>
        <v>CL$16</v>
      </c>
      <c r="CO1929" s="179" t="str">
        <f t="shared" ref="CO1929:DL1938" si="3234">CO1904</f>
        <v>CO$16</v>
      </c>
      <c r="CP1929" s="179" t="str">
        <f t="shared" si="3234"/>
        <v>CP$16</v>
      </c>
      <c r="CQ1929" s="179" t="str">
        <f t="shared" si="3234"/>
        <v>CQ$16</v>
      </c>
      <c r="CR1929" s="179" t="str">
        <f t="shared" si="3234"/>
        <v>CR$16</v>
      </c>
      <c r="CS1929" s="179" t="str">
        <f t="shared" si="3234"/>
        <v>CS$16</v>
      </c>
      <c r="CT1929" s="179" t="str">
        <f t="shared" si="3234"/>
        <v>CT$16</v>
      </c>
      <c r="CU1929" s="179" t="str">
        <f t="shared" si="3234"/>
        <v>CU$16</v>
      </c>
      <c r="CV1929" s="179" t="str">
        <f t="shared" si="3234"/>
        <v>CV$16</v>
      </c>
      <c r="CW1929" s="179" t="str">
        <f t="shared" si="3234"/>
        <v>CW$16</v>
      </c>
      <c r="CX1929" s="179" t="str">
        <f t="shared" si="3234"/>
        <v>CX$16</v>
      </c>
      <c r="CY1929" s="179" t="str">
        <f t="shared" si="3234"/>
        <v>CY$16</v>
      </c>
      <c r="CZ1929" s="179" t="str">
        <f t="shared" si="3234"/>
        <v>CZ$16</v>
      </c>
      <c r="DA1929" s="179" t="str">
        <f t="shared" si="3234"/>
        <v>DA$16</v>
      </c>
      <c r="DB1929" s="179" t="str">
        <f t="shared" si="3234"/>
        <v>DB$16</v>
      </c>
      <c r="DC1929" s="179" t="str">
        <f t="shared" si="3234"/>
        <v>DC$16</v>
      </c>
      <c r="DD1929" s="179" t="str">
        <f t="shared" si="3234"/>
        <v>DD$16</v>
      </c>
      <c r="DE1929" s="179" t="str">
        <f t="shared" si="3234"/>
        <v>DE$16</v>
      </c>
      <c r="DF1929" s="179" t="str">
        <f t="shared" si="3234"/>
        <v>DF$16</v>
      </c>
      <c r="DG1929" s="179" t="str">
        <f t="shared" si="3234"/>
        <v>DG$16</v>
      </c>
      <c r="DH1929" s="179" t="str">
        <f t="shared" si="3234"/>
        <v>DH$16</v>
      </c>
      <c r="DI1929" s="179" t="str">
        <f t="shared" si="3234"/>
        <v>DI$16</v>
      </c>
      <c r="DJ1929" s="179" t="str">
        <f t="shared" si="3234"/>
        <v>DJ$16</v>
      </c>
      <c r="DK1929" s="179" t="str">
        <f t="shared" si="3234"/>
        <v>DK$16</v>
      </c>
      <c r="DL1929" s="179" t="str">
        <f t="shared" si="3234"/>
        <v>DL$16</v>
      </c>
    </row>
    <row r="1930" spans="1:116" x14ac:dyDescent="0.4">
      <c r="B1930" t="s">
        <v>332</v>
      </c>
      <c r="D1930" t="s">
        <v>424</v>
      </c>
      <c r="E1930" s="8" t="str">
        <f t="shared" si="3195"/>
        <v>1930 FAINT-F</v>
      </c>
      <c r="G1930" s="136" t="str">
        <f>G1905</f>
        <v>Primary volume driver</v>
      </c>
      <c r="H1930" s="12"/>
      <c r="I1930" s="60"/>
      <c r="J1930" s="60"/>
      <c r="K1930" s="15"/>
      <c r="L1930" s="15"/>
      <c r="M1930" s="15"/>
      <c r="N1930" s="15"/>
      <c r="O1930" s="15"/>
      <c r="P1930" s="15"/>
      <c r="R1930" s="15"/>
      <c r="S1930" s="179" t="str">
        <f t="shared" ref="S1930:AX1939" si="3235">S1905</f>
        <v>S$17</v>
      </c>
      <c r="T1930" s="179" t="str">
        <f t="shared" si="3235"/>
        <v>T$17</v>
      </c>
      <c r="U1930" s="179" t="str">
        <f t="shared" si="3235"/>
        <v>U$17</v>
      </c>
      <c r="V1930" s="179" t="str">
        <f t="shared" si="3235"/>
        <v>V$17</v>
      </c>
      <c r="W1930" s="179" t="str">
        <f t="shared" si="3235"/>
        <v>W$17</v>
      </c>
      <c r="X1930" s="179" t="str">
        <f t="shared" si="3235"/>
        <v>X$17</v>
      </c>
      <c r="Y1930" s="179" t="str">
        <f t="shared" si="3235"/>
        <v>Y$17</v>
      </c>
      <c r="Z1930" s="179" t="str">
        <f t="shared" si="3235"/>
        <v>Z$17</v>
      </c>
      <c r="AA1930" s="179" t="str">
        <f t="shared" si="3235"/>
        <v>AA$17</v>
      </c>
      <c r="AB1930" s="179" t="str">
        <f t="shared" si="3235"/>
        <v>AB$17</v>
      </c>
      <c r="AC1930" s="179" t="str">
        <f t="shared" si="3235"/>
        <v>AC$17</v>
      </c>
      <c r="AD1930" s="179" t="str">
        <f t="shared" si="3235"/>
        <v>AD$17</v>
      </c>
      <c r="AE1930" s="179" t="str">
        <f t="shared" si="3235"/>
        <v>AE$17</v>
      </c>
      <c r="AF1930" s="179" t="str">
        <f t="shared" si="3235"/>
        <v>AF$17</v>
      </c>
      <c r="AG1930" s="179" t="str">
        <f t="shared" si="3235"/>
        <v>AG$17</v>
      </c>
      <c r="AH1930" s="179" t="str">
        <f t="shared" si="3235"/>
        <v>AH$17</v>
      </c>
      <c r="AI1930" s="179" t="str">
        <f t="shared" si="3235"/>
        <v>AI$17</v>
      </c>
      <c r="AJ1930" s="179" t="str">
        <f t="shared" si="3235"/>
        <v>AJ$17</v>
      </c>
      <c r="AK1930" s="179" t="str">
        <f t="shared" si="3235"/>
        <v>AK$17</v>
      </c>
      <c r="AL1930" s="179" t="str">
        <f t="shared" si="3235"/>
        <v>AL$17</v>
      </c>
      <c r="AM1930" s="179" t="str">
        <f t="shared" si="3235"/>
        <v>AM$17</v>
      </c>
      <c r="AN1930" s="179" t="str">
        <f t="shared" si="3235"/>
        <v>AN$17</v>
      </c>
      <c r="AO1930" s="179" t="str">
        <f t="shared" si="3235"/>
        <v>AO$17</v>
      </c>
      <c r="AP1930" s="179" t="str">
        <f t="shared" si="3235"/>
        <v>AP$17</v>
      </c>
      <c r="AQ1930" s="179" t="str">
        <f t="shared" si="3235"/>
        <v>AQ$17</v>
      </c>
      <c r="AR1930" s="179" t="str">
        <f t="shared" si="3235"/>
        <v>AR$17</v>
      </c>
      <c r="AS1930" s="179" t="str">
        <f t="shared" si="3235"/>
        <v>AS$17</v>
      </c>
      <c r="AT1930" s="179" t="str">
        <f t="shared" si="3235"/>
        <v>AT$17</v>
      </c>
      <c r="AU1930" s="179" t="str">
        <f t="shared" si="3235"/>
        <v>AU$17</v>
      </c>
      <c r="AV1930" s="179" t="str">
        <f t="shared" si="3235"/>
        <v>AV$17</v>
      </c>
      <c r="AW1930" s="179" t="str">
        <f t="shared" si="3235"/>
        <v>AW$17</v>
      </c>
      <c r="AX1930" s="179" t="str">
        <f t="shared" si="3235"/>
        <v>AX$17</v>
      </c>
      <c r="AY1930" s="179" t="str">
        <f t="shared" ref="AY1930:CD1939" si="3236">AY1905</f>
        <v>AY$17</v>
      </c>
      <c r="AZ1930" s="179" t="str">
        <f t="shared" si="3236"/>
        <v>AZ$17</v>
      </c>
      <c r="BA1930" s="179" t="str">
        <f t="shared" si="3236"/>
        <v>BA$17</v>
      </c>
      <c r="BB1930" s="179" t="str">
        <f t="shared" si="3236"/>
        <v>BB$17</v>
      </c>
      <c r="BC1930" s="179" t="str">
        <f t="shared" si="3236"/>
        <v>BC$17</v>
      </c>
      <c r="BD1930" s="179" t="str">
        <f t="shared" si="3236"/>
        <v>BD$17</v>
      </c>
      <c r="BE1930" s="179" t="str">
        <f t="shared" si="3236"/>
        <v>BE$17</v>
      </c>
      <c r="BF1930" s="179" t="str">
        <f t="shared" si="3236"/>
        <v>BF$17</v>
      </c>
      <c r="BG1930" s="179" t="str">
        <f t="shared" si="3236"/>
        <v>BG$17</v>
      </c>
      <c r="BH1930" s="179" t="str">
        <f t="shared" si="3236"/>
        <v>BH$17</v>
      </c>
      <c r="BI1930" s="179" t="str">
        <f t="shared" si="3236"/>
        <v>BI$17</v>
      </c>
      <c r="BJ1930" s="179" t="str">
        <f t="shared" si="3236"/>
        <v>BJ$17</v>
      </c>
      <c r="BK1930" s="179" t="str">
        <f t="shared" si="3236"/>
        <v>BK$17</v>
      </c>
      <c r="BL1930" s="179" t="str">
        <f t="shared" si="3236"/>
        <v>BL$17</v>
      </c>
      <c r="BM1930" s="179" t="str">
        <f t="shared" si="3236"/>
        <v>BM$17</v>
      </c>
      <c r="BN1930" s="179" t="str">
        <f t="shared" si="3236"/>
        <v>BN$17</v>
      </c>
      <c r="BO1930" s="179" t="str">
        <f t="shared" si="3236"/>
        <v>BO$17</v>
      </c>
      <c r="BP1930" s="179" t="str">
        <f t="shared" si="3236"/>
        <v>BP$17</v>
      </c>
      <c r="BQ1930" s="179" t="str">
        <f t="shared" si="3236"/>
        <v>BQ$17</v>
      </c>
      <c r="BR1930" s="179" t="str">
        <f t="shared" si="3236"/>
        <v>BR$17</v>
      </c>
      <c r="BS1930" s="179" t="str">
        <f t="shared" si="3236"/>
        <v>BS$17</v>
      </c>
      <c r="BT1930" s="179" t="str">
        <f t="shared" si="3236"/>
        <v>BT$17</v>
      </c>
      <c r="BU1930" s="179" t="str">
        <f t="shared" si="3236"/>
        <v>BU$17</v>
      </c>
      <c r="BV1930" s="179" t="str">
        <f t="shared" si="3236"/>
        <v>BV$17</v>
      </c>
      <c r="BW1930" s="179" t="str">
        <f t="shared" si="3236"/>
        <v>BW$17</v>
      </c>
      <c r="BX1930" s="179" t="str">
        <f t="shared" si="3236"/>
        <v>BX$17</v>
      </c>
      <c r="BY1930" s="179" t="str">
        <f t="shared" si="3236"/>
        <v>BY$17</v>
      </c>
      <c r="BZ1930" s="179" t="str">
        <f t="shared" si="3236"/>
        <v>BZ$17</v>
      </c>
      <c r="CA1930" s="179" t="str">
        <f t="shared" si="3236"/>
        <v>CA$17</v>
      </c>
      <c r="CB1930" s="179" t="str">
        <f t="shared" si="3236"/>
        <v>CB$17</v>
      </c>
      <c r="CC1930" s="179" t="str">
        <f t="shared" si="3236"/>
        <v>CC$17</v>
      </c>
      <c r="CD1930" s="179" t="str">
        <f t="shared" si="3236"/>
        <v>CD$17</v>
      </c>
      <c r="CE1930" s="179" t="str">
        <f t="shared" ref="CE1930:CL1939" si="3237">CE1905</f>
        <v>CE$17</v>
      </c>
      <c r="CF1930" s="179" t="str">
        <f t="shared" si="3237"/>
        <v>CF$17</v>
      </c>
      <c r="CG1930" s="179" t="str">
        <f t="shared" si="3237"/>
        <v>CG$17</v>
      </c>
      <c r="CH1930" s="179" t="str">
        <f t="shared" si="3237"/>
        <v>CH$17</v>
      </c>
      <c r="CI1930" s="179" t="str">
        <f t="shared" si="3237"/>
        <v>CI$17</v>
      </c>
      <c r="CJ1930" s="179" t="str">
        <f t="shared" si="3237"/>
        <v>CJ$17</v>
      </c>
      <c r="CK1930" s="179" t="str">
        <f t="shared" si="3237"/>
        <v>CK$17</v>
      </c>
      <c r="CL1930" s="179" t="str">
        <f t="shared" si="3237"/>
        <v>CL$17</v>
      </c>
      <c r="CN1930" s="60"/>
      <c r="CO1930" s="179" t="str">
        <f t="shared" ref="CO1930:DL1939" si="3238">CO1905</f>
        <v>CO$17</v>
      </c>
      <c r="CP1930" s="179" t="str">
        <f t="shared" si="3238"/>
        <v>CP$17</v>
      </c>
      <c r="CQ1930" s="179" t="str">
        <f t="shared" si="3238"/>
        <v>CQ$17</v>
      </c>
      <c r="CR1930" s="179" t="str">
        <f t="shared" si="3238"/>
        <v>CR$17</v>
      </c>
      <c r="CS1930" s="179" t="str">
        <f t="shared" si="3238"/>
        <v>CS$17</v>
      </c>
      <c r="CT1930" s="179" t="str">
        <f t="shared" si="3238"/>
        <v>CT$17</v>
      </c>
      <c r="CU1930" s="179" t="str">
        <f t="shared" si="3238"/>
        <v>CU$17</v>
      </c>
      <c r="CV1930" s="179" t="str">
        <f t="shared" si="3238"/>
        <v>CV$17</v>
      </c>
      <c r="CW1930" s="179" t="str">
        <f t="shared" si="3238"/>
        <v>CW$17</v>
      </c>
      <c r="CX1930" s="179" t="str">
        <f t="shared" si="3238"/>
        <v>CX$17</v>
      </c>
      <c r="CY1930" s="179" t="str">
        <f t="shared" si="3238"/>
        <v>CY$17</v>
      </c>
      <c r="CZ1930" s="179" t="str">
        <f t="shared" si="3238"/>
        <v>CZ$17</v>
      </c>
      <c r="DA1930" s="179" t="str">
        <f t="shared" si="3238"/>
        <v>DA$17</v>
      </c>
      <c r="DB1930" s="179" t="str">
        <f t="shared" si="3238"/>
        <v>DB$17</v>
      </c>
      <c r="DC1930" s="179" t="str">
        <f t="shared" si="3238"/>
        <v>DC$17</v>
      </c>
      <c r="DD1930" s="179" t="str">
        <f t="shared" si="3238"/>
        <v>DD$17</v>
      </c>
      <c r="DE1930" s="179" t="str">
        <f t="shared" si="3238"/>
        <v>DE$17</v>
      </c>
      <c r="DF1930" s="179" t="str">
        <f t="shared" si="3238"/>
        <v>DF$17</v>
      </c>
      <c r="DG1930" s="179" t="str">
        <f t="shared" si="3238"/>
        <v>DG$17</v>
      </c>
      <c r="DH1930" s="179" t="str">
        <f t="shared" si="3238"/>
        <v>DH$17</v>
      </c>
      <c r="DI1930" s="179" t="str">
        <f t="shared" si="3238"/>
        <v>DI$17</v>
      </c>
      <c r="DJ1930" s="179" t="str">
        <f t="shared" si="3238"/>
        <v>DJ$17</v>
      </c>
      <c r="DK1930" s="179" t="str">
        <f t="shared" si="3238"/>
        <v>DK$17</v>
      </c>
      <c r="DL1930" s="179" t="str">
        <f t="shared" si="3238"/>
        <v>DL$17</v>
      </c>
    </row>
    <row r="1931" spans="1:116" x14ac:dyDescent="0.4">
      <c r="B1931" t="s">
        <v>332</v>
      </c>
      <c r="D1931" t="s">
        <v>424</v>
      </c>
      <c r="E1931" s="8" t="str">
        <f t="shared" si="3195"/>
        <v>1931 FAINT-F</v>
      </c>
      <c r="G1931" s="136" t="str">
        <f>G1910</f>
        <v>Fixed secondary intangible assets:</v>
      </c>
      <c r="H1931" s="12"/>
      <c r="I1931" s="60"/>
      <c r="J1931" s="60"/>
      <c r="K1931" s="15"/>
      <c r="L1931" s="15"/>
      <c r="M1931" s="15"/>
      <c r="N1931" s="15"/>
      <c r="O1931" s="15"/>
      <c r="P1931" s="15"/>
      <c r="R1931" s="15"/>
      <c r="S1931" s="179">
        <f t="shared" ref="S1931:AX1940" si="3239">S1906</f>
        <v>0</v>
      </c>
      <c r="T1931" s="179">
        <f t="shared" si="3239"/>
        <v>0</v>
      </c>
      <c r="U1931" s="179">
        <f t="shared" si="3239"/>
        <v>0</v>
      </c>
      <c r="V1931" s="179">
        <f t="shared" si="3239"/>
        <v>0</v>
      </c>
      <c r="W1931" s="179">
        <f t="shared" si="3239"/>
        <v>0</v>
      </c>
      <c r="X1931" s="179">
        <f t="shared" si="3239"/>
        <v>0</v>
      </c>
      <c r="Y1931" s="179">
        <f t="shared" si="3239"/>
        <v>0</v>
      </c>
      <c r="Z1931" s="179">
        <f t="shared" si="3239"/>
        <v>0</v>
      </c>
      <c r="AA1931" s="179">
        <f t="shared" si="3239"/>
        <v>0</v>
      </c>
      <c r="AB1931" s="179">
        <f t="shared" si="3239"/>
        <v>0</v>
      </c>
      <c r="AC1931" s="179">
        <f t="shared" si="3239"/>
        <v>0</v>
      </c>
      <c r="AD1931" s="179">
        <f t="shared" si="3239"/>
        <v>0</v>
      </c>
      <c r="AE1931" s="179">
        <f t="shared" si="3239"/>
        <v>0</v>
      </c>
      <c r="AF1931" s="179">
        <f t="shared" si="3239"/>
        <v>0</v>
      </c>
      <c r="AG1931" s="179">
        <f t="shared" si="3239"/>
        <v>0</v>
      </c>
      <c r="AH1931" s="179">
        <f t="shared" si="3239"/>
        <v>0</v>
      </c>
      <c r="AI1931" s="179">
        <f t="shared" si="3239"/>
        <v>0</v>
      </c>
      <c r="AJ1931" s="179">
        <f t="shared" si="3239"/>
        <v>0</v>
      </c>
      <c r="AK1931" s="179">
        <f t="shared" si="3239"/>
        <v>0</v>
      </c>
      <c r="AL1931" s="179">
        <f t="shared" si="3239"/>
        <v>0</v>
      </c>
      <c r="AM1931" s="179">
        <f t="shared" si="3239"/>
        <v>0</v>
      </c>
      <c r="AN1931" s="179">
        <f t="shared" si="3239"/>
        <v>0</v>
      </c>
      <c r="AO1931" s="179">
        <f t="shared" si="3239"/>
        <v>0</v>
      </c>
      <c r="AP1931" s="179">
        <f t="shared" si="3239"/>
        <v>0</v>
      </c>
      <c r="AQ1931" s="179">
        <f t="shared" si="3239"/>
        <v>0</v>
      </c>
      <c r="AR1931" s="179">
        <f t="shared" si="3239"/>
        <v>0</v>
      </c>
      <c r="AS1931" s="179">
        <f t="shared" si="3239"/>
        <v>0</v>
      </c>
      <c r="AT1931" s="179">
        <f t="shared" si="3239"/>
        <v>0</v>
      </c>
      <c r="AU1931" s="179">
        <f t="shared" si="3239"/>
        <v>0</v>
      </c>
      <c r="AV1931" s="179">
        <f t="shared" si="3239"/>
        <v>0</v>
      </c>
      <c r="AW1931" s="179">
        <f t="shared" si="3239"/>
        <v>0</v>
      </c>
      <c r="AX1931" s="179">
        <f t="shared" si="3239"/>
        <v>0</v>
      </c>
      <c r="AY1931" s="179">
        <f t="shared" ref="AY1931:CD1940" si="3240">AY1906</f>
        <v>0</v>
      </c>
      <c r="AZ1931" s="179">
        <f t="shared" si="3240"/>
        <v>0</v>
      </c>
      <c r="BA1931" s="179">
        <f t="shared" si="3240"/>
        <v>0</v>
      </c>
      <c r="BB1931" s="179">
        <f t="shared" si="3240"/>
        <v>0</v>
      </c>
      <c r="BC1931" s="179">
        <f t="shared" si="3240"/>
        <v>0</v>
      </c>
      <c r="BD1931" s="179">
        <f t="shared" si="3240"/>
        <v>0</v>
      </c>
      <c r="BE1931" s="179">
        <f t="shared" si="3240"/>
        <v>0</v>
      </c>
      <c r="BF1931" s="179">
        <f t="shared" si="3240"/>
        <v>0</v>
      </c>
      <c r="BG1931" s="179">
        <f t="shared" si="3240"/>
        <v>0</v>
      </c>
      <c r="BH1931" s="179">
        <f t="shared" si="3240"/>
        <v>0</v>
      </c>
      <c r="BI1931" s="179">
        <f t="shared" si="3240"/>
        <v>0</v>
      </c>
      <c r="BJ1931" s="179">
        <f t="shared" si="3240"/>
        <v>0</v>
      </c>
      <c r="BK1931" s="179">
        <f t="shared" si="3240"/>
        <v>0</v>
      </c>
      <c r="BL1931" s="179">
        <f t="shared" si="3240"/>
        <v>0</v>
      </c>
      <c r="BM1931" s="179">
        <f t="shared" si="3240"/>
        <v>0</v>
      </c>
      <c r="BN1931" s="179">
        <f t="shared" si="3240"/>
        <v>0</v>
      </c>
      <c r="BO1931" s="179">
        <f t="shared" si="3240"/>
        <v>0</v>
      </c>
      <c r="BP1931" s="179">
        <f t="shared" si="3240"/>
        <v>0</v>
      </c>
      <c r="BQ1931" s="179">
        <f t="shared" si="3240"/>
        <v>0</v>
      </c>
      <c r="BR1931" s="179">
        <f t="shared" si="3240"/>
        <v>0</v>
      </c>
      <c r="BS1931" s="179">
        <f t="shared" si="3240"/>
        <v>0</v>
      </c>
      <c r="BT1931" s="179">
        <f t="shared" si="3240"/>
        <v>0</v>
      </c>
      <c r="BU1931" s="179">
        <f t="shared" si="3240"/>
        <v>0</v>
      </c>
      <c r="BV1931" s="179">
        <f t="shared" si="3240"/>
        <v>0</v>
      </c>
      <c r="BW1931" s="179">
        <f t="shared" si="3240"/>
        <v>0</v>
      </c>
      <c r="BX1931" s="179">
        <f t="shared" si="3240"/>
        <v>0</v>
      </c>
      <c r="BY1931" s="179">
        <f t="shared" si="3240"/>
        <v>0</v>
      </c>
      <c r="BZ1931" s="179">
        <f t="shared" si="3240"/>
        <v>0</v>
      </c>
      <c r="CA1931" s="179">
        <f t="shared" si="3240"/>
        <v>0</v>
      </c>
      <c r="CB1931" s="179">
        <f t="shared" si="3240"/>
        <v>0</v>
      </c>
      <c r="CC1931" s="179">
        <f t="shared" si="3240"/>
        <v>0</v>
      </c>
      <c r="CD1931" s="179">
        <f t="shared" si="3240"/>
        <v>0</v>
      </c>
      <c r="CE1931" s="179">
        <f t="shared" ref="CE1931:CL1940" si="3241">CE1906</f>
        <v>0</v>
      </c>
      <c r="CF1931" s="179">
        <f t="shared" si="3241"/>
        <v>0</v>
      </c>
      <c r="CG1931" s="179">
        <f t="shared" si="3241"/>
        <v>0</v>
      </c>
      <c r="CH1931" s="179">
        <f t="shared" si="3241"/>
        <v>0</v>
      </c>
      <c r="CI1931" s="179">
        <f t="shared" si="3241"/>
        <v>0</v>
      </c>
      <c r="CJ1931" s="179">
        <f t="shared" si="3241"/>
        <v>0</v>
      </c>
      <c r="CK1931" s="179">
        <f t="shared" si="3241"/>
        <v>0</v>
      </c>
      <c r="CL1931" s="179">
        <f t="shared" si="3241"/>
        <v>0</v>
      </c>
      <c r="CN1931" s="60"/>
      <c r="CO1931" s="179">
        <f t="shared" ref="CO1931:DL1940" si="3242">CO1906</f>
        <v>0</v>
      </c>
      <c r="CP1931" s="179">
        <f t="shared" si="3242"/>
        <v>0</v>
      </c>
      <c r="CQ1931" s="179">
        <f t="shared" si="3242"/>
        <v>0</v>
      </c>
      <c r="CR1931" s="179">
        <f t="shared" si="3242"/>
        <v>0</v>
      </c>
      <c r="CS1931" s="179">
        <f t="shared" si="3242"/>
        <v>0</v>
      </c>
      <c r="CT1931" s="179">
        <f t="shared" si="3242"/>
        <v>0</v>
      </c>
      <c r="CU1931" s="179">
        <f t="shared" si="3242"/>
        <v>0</v>
      </c>
      <c r="CV1931" s="179">
        <f t="shared" si="3242"/>
        <v>0</v>
      </c>
      <c r="CW1931" s="179">
        <f t="shared" si="3242"/>
        <v>0</v>
      </c>
      <c r="CX1931" s="179">
        <f t="shared" si="3242"/>
        <v>0</v>
      </c>
      <c r="CY1931" s="179">
        <f t="shared" si="3242"/>
        <v>0</v>
      </c>
      <c r="CZ1931" s="179">
        <f t="shared" si="3242"/>
        <v>0</v>
      </c>
      <c r="DA1931" s="179">
        <f t="shared" si="3242"/>
        <v>0</v>
      </c>
      <c r="DB1931" s="179">
        <f t="shared" si="3242"/>
        <v>0</v>
      </c>
      <c r="DC1931" s="179">
        <f t="shared" si="3242"/>
        <v>0</v>
      </c>
      <c r="DD1931" s="179">
        <f t="shared" si="3242"/>
        <v>0</v>
      </c>
      <c r="DE1931" s="179">
        <f t="shared" si="3242"/>
        <v>0</v>
      </c>
      <c r="DF1931" s="179">
        <f t="shared" si="3242"/>
        <v>0</v>
      </c>
      <c r="DG1931" s="179">
        <f t="shared" si="3242"/>
        <v>0</v>
      </c>
      <c r="DH1931" s="179">
        <f t="shared" si="3242"/>
        <v>0</v>
      </c>
      <c r="DI1931" s="179">
        <f t="shared" si="3242"/>
        <v>0</v>
      </c>
      <c r="DJ1931" s="179">
        <f t="shared" si="3242"/>
        <v>0</v>
      </c>
      <c r="DK1931" s="179">
        <f t="shared" si="3242"/>
        <v>0</v>
      </c>
      <c r="DL1931" s="179">
        <f t="shared" si="3242"/>
        <v>0</v>
      </c>
    </row>
    <row r="1932" spans="1:116" x14ac:dyDescent="0.4">
      <c r="B1932" t="s">
        <v>332</v>
      </c>
      <c r="D1932" t="s">
        <v>424</v>
      </c>
      <c r="E1932" s="8" t="str">
        <f t="shared" ref="E1932:E1941" si="3243">ROW()&amp;" "&amp;D1932</f>
        <v>1932 FAINT-F</v>
      </c>
      <c r="G1932" s="241" t="str">
        <f>IFERROR(SUBSTITUTE(TRIM(MID(G1910, SEARCH("-", G1910) + 1, LEN(G1910))),":",""),"no unit")</f>
        <v>no unit</v>
      </c>
      <c r="H1932" s="12"/>
      <c r="I1932" s="60"/>
      <c r="J1932" s="60"/>
      <c r="K1932" s="15"/>
      <c r="L1932" s="15"/>
      <c r="M1932" s="15"/>
      <c r="N1932" s="15"/>
      <c r="O1932" s="15"/>
      <c r="P1932" s="15"/>
      <c r="R1932" s="15"/>
      <c r="S1932" s="179"/>
      <c r="T1932" s="179"/>
      <c r="U1932" s="179"/>
      <c r="V1932" s="179"/>
      <c r="W1932" s="179"/>
      <c r="X1932" s="179"/>
      <c r="Y1932" s="179"/>
      <c r="Z1932" s="179"/>
      <c r="AA1932" s="179"/>
      <c r="AB1932" s="179"/>
      <c r="AC1932" s="179"/>
      <c r="AD1932" s="179"/>
      <c r="AE1932" s="179"/>
      <c r="AF1932" s="179"/>
      <c r="AG1932" s="179"/>
      <c r="AH1932" s="179"/>
      <c r="AI1932" s="179"/>
      <c r="AJ1932" s="179"/>
      <c r="AK1932" s="179"/>
      <c r="AL1932" s="179"/>
      <c r="AM1932" s="179"/>
      <c r="AN1932" s="179"/>
      <c r="AO1932" s="179"/>
      <c r="AP1932" s="179"/>
      <c r="AQ1932" s="179"/>
      <c r="AR1932" s="179"/>
      <c r="AS1932" s="179"/>
      <c r="AT1932" s="179"/>
      <c r="AU1932" s="179"/>
      <c r="AV1932" s="179"/>
      <c r="AW1932" s="179"/>
      <c r="AX1932" s="179"/>
      <c r="AY1932" s="179"/>
      <c r="AZ1932" s="179"/>
      <c r="BA1932" s="179"/>
      <c r="BB1932" s="179"/>
      <c r="BC1932" s="179"/>
      <c r="BD1932" s="179"/>
      <c r="BE1932" s="179"/>
      <c r="BF1932" s="179"/>
      <c r="BG1932" s="179"/>
      <c r="BH1932" s="179"/>
      <c r="BI1932" s="179"/>
      <c r="BJ1932" s="179"/>
      <c r="BK1932" s="179"/>
      <c r="BL1932" s="179"/>
      <c r="BM1932" s="179"/>
      <c r="BN1932" s="179"/>
      <c r="BO1932" s="179"/>
      <c r="BP1932" s="179"/>
      <c r="BQ1932" s="179"/>
      <c r="BR1932" s="179"/>
      <c r="BS1932" s="179"/>
      <c r="BT1932" s="179"/>
      <c r="BU1932" s="179"/>
      <c r="BV1932" s="179"/>
      <c r="BW1932" s="179"/>
      <c r="BX1932" s="179"/>
      <c r="BY1932" s="179"/>
      <c r="BZ1932" s="179"/>
      <c r="CA1932" s="179"/>
      <c r="CB1932" s="179"/>
      <c r="CC1932" s="179"/>
      <c r="CD1932" s="179"/>
      <c r="CE1932" s="179"/>
      <c r="CF1932" s="179"/>
      <c r="CG1932" s="179"/>
      <c r="CH1932" s="179"/>
      <c r="CI1932" s="179"/>
      <c r="CJ1932" s="179"/>
      <c r="CK1932" s="179"/>
      <c r="CL1932" s="179"/>
      <c r="CN1932" s="60"/>
      <c r="CO1932" s="179"/>
      <c r="CP1932" s="179"/>
      <c r="CQ1932" s="179"/>
      <c r="CR1932" s="179"/>
      <c r="CS1932" s="179"/>
      <c r="CT1932" s="179"/>
      <c r="CU1932" s="179"/>
      <c r="CV1932" s="179"/>
      <c r="CW1932" s="179"/>
      <c r="CX1932" s="179"/>
      <c r="CY1932" s="179"/>
      <c r="CZ1932" s="179"/>
      <c r="DA1932" s="179"/>
      <c r="DB1932" s="179"/>
      <c r="DC1932" s="179"/>
      <c r="DD1932" s="179"/>
      <c r="DE1932" s="179"/>
      <c r="DF1932" s="179"/>
      <c r="DG1932" s="179"/>
      <c r="DH1932" s="179"/>
      <c r="DI1932" s="179"/>
      <c r="DJ1932" s="179"/>
      <c r="DK1932" s="179"/>
      <c r="DL1932" s="179"/>
    </row>
    <row r="1933" spans="1:116" x14ac:dyDescent="0.4">
      <c r="A1933" s="3"/>
      <c r="B1933" t="s">
        <v>332</v>
      </c>
      <c r="D1933" t="s">
        <v>424</v>
      </c>
      <c r="E1933" s="8" t="str">
        <f t="shared" si="3195"/>
        <v>1933 FAINT-F</v>
      </c>
      <c r="G1933" s="191" t="str">
        <f>G1908</f>
        <v>Secondary revenue driver</v>
      </c>
      <c r="H1933" s="90"/>
      <c r="I1933" s="213"/>
      <c r="J1933" s="213"/>
      <c r="K1933" s="214"/>
      <c r="L1933" s="214"/>
      <c r="M1933" s="214"/>
      <c r="N1933" s="214"/>
      <c r="O1933" s="214"/>
      <c r="P1933" s="214"/>
      <c r="R1933" s="214"/>
      <c r="S1933" s="4" t="str">
        <f t="shared" ref="S1933:AX1942" si="3244">ADDRESS(ROW(S1925),COLUMN(S1925),2)</f>
        <v>S$1925</v>
      </c>
      <c r="T1933" s="4" t="str">
        <f t="shared" si="3244"/>
        <v>T$1925</v>
      </c>
      <c r="U1933" s="4" t="str">
        <f t="shared" si="3244"/>
        <v>U$1925</v>
      </c>
      <c r="V1933" s="4" t="str">
        <f t="shared" si="3244"/>
        <v>V$1925</v>
      </c>
      <c r="W1933" s="4" t="str">
        <f t="shared" si="3244"/>
        <v>W$1925</v>
      </c>
      <c r="X1933" s="4" t="str">
        <f t="shared" si="3244"/>
        <v>X$1925</v>
      </c>
      <c r="Y1933" s="4" t="str">
        <f t="shared" si="3244"/>
        <v>Y$1925</v>
      </c>
      <c r="Z1933" s="4" t="str">
        <f t="shared" si="3244"/>
        <v>Z$1925</v>
      </c>
      <c r="AA1933" s="4" t="str">
        <f t="shared" si="3244"/>
        <v>AA$1925</v>
      </c>
      <c r="AB1933" s="4" t="str">
        <f t="shared" si="3244"/>
        <v>AB$1925</v>
      </c>
      <c r="AC1933" s="4" t="str">
        <f t="shared" si="3244"/>
        <v>AC$1925</v>
      </c>
      <c r="AD1933" s="4" t="str">
        <f t="shared" si="3244"/>
        <v>AD$1925</v>
      </c>
      <c r="AE1933" s="4" t="str">
        <f t="shared" si="3244"/>
        <v>AE$1925</v>
      </c>
      <c r="AF1933" s="4" t="str">
        <f t="shared" si="3244"/>
        <v>AF$1925</v>
      </c>
      <c r="AG1933" s="4" t="str">
        <f t="shared" si="3244"/>
        <v>AG$1925</v>
      </c>
      <c r="AH1933" s="4" t="str">
        <f t="shared" si="3244"/>
        <v>AH$1925</v>
      </c>
      <c r="AI1933" s="4" t="str">
        <f t="shared" si="3244"/>
        <v>AI$1925</v>
      </c>
      <c r="AJ1933" s="4" t="str">
        <f t="shared" si="3244"/>
        <v>AJ$1925</v>
      </c>
      <c r="AK1933" s="4" t="str">
        <f t="shared" si="3244"/>
        <v>AK$1925</v>
      </c>
      <c r="AL1933" s="4" t="str">
        <f t="shared" si="3244"/>
        <v>AL$1925</v>
      </c>
      <c r="AM1933" s="4" t="str">
        <f t="shared" si="3244"/>
        <v>AM$1925</v>
      </c>
      <c r="AN1933" s="4" t="str">
        <f t="shared" si="3244"/>
        <v>AN$1925</v>
      </c>
      <c r="AO1933" s="4" t="str">
        <f t="shared" si="3244"/>
        <v>AO$1925</v>
      </c>
      <c r="AP1933" s="4" t="str">
        <f t="shared" si="3244"/>
        <v>AP$1925</v>
      </c>
      <c r="AQ1933" s="4" t="str">
        <f t="shared" si="3244"/>
        <v>AQ$1925</v>
      </c>
      <c r="AR1933" s="4" t="str">
        <f t="shared" si="3244"/>
        <v>AR$1925</v>
      </c>
      <c r="AS1933" s="4" t="str">
        <f t="shared" si="3244"/>
        <v>AS$1925</v>
      </c>
      <c r="AT1933" s="4" t="str">
        <f t="shared" si="3244"/>
        <v>AT$1925</v>
      </c>
      <c r="AU1933" s="4" t="str">
        <f t="shared" si="3244"/>
        <v>AU$1925</v>
      </c>
      <c r="AV1933" s="4" t="str">
        <f t="shared" si="3244"/>
        <v>AV$1925</v>
      </c>
      <c r="AW1933" s="4" t="str">
        <f t="shared" si="3244"/>
        <v>AW$1925</v>
      </c>
      <c r="AX1933" s="4" t="str">
        <f t="shared" si="3244"/>
        <v>AX$1925</v>
      </c>
      <c r="AY1933" s="4" t="str">
        <f t="shared" ref="AY1933:CD1942" si="3245">ADDRESS(ROW(AY1925),COLUMN(AY1925),2)</f>
        <v>AY$1925</v>
      </c>
      <c r="AZ1933" s="4" t="str">
        <f t="shared" si="3245"/>
        <v>AZ$1925</v>
      </c>
      <c r="BA1933" s="4" t="str">
        <f t="shared" si="3245"/>
        <v>BA$1925</v>
      </c>
      <c r="BB1933" s="4" t="str">
        <f t="shared" si="3245"/>
        <v>BB$1925</v>
      </c>
      <c r="BC1933" s="4" t="str">
        <f t="shared" si="3245"/>
        <v>BC$1925</v>
      </c>
      <c r="BD1933" s="4" t="str">
        <f t="shared" si="3245"/>
        <v>BD$1925</v>
      </c>
      <c r="BE1933" s="4" t="str">
        <f t="shared" si="3245"/>
        <v>BE$1925</v>
      </c>
      <c r="BF1933" s="4" t="str">
        <f t="shared" si="3245"/>
        <v>BF$1925</v>
      </c>
      <c r="BG1933" s="4" t="str">
        <f t="shared" si="3245"/>
        <v>BG$1925</v>
      </c>
      <c r="BH1933" s="4" t="str">
        <f t="shared" si="3245"/>
        <v>BH$1925</v>
      </c>
      <c r="BI1933" s="4" t="str">
        <f t="shared" si="3245"/>
        <v>BI$1925</v>
      </c>
      <c r="BJ1933" s="4" t="str">
        <f t="shared" si="3245"/>
        <v>BJ$1925</v>
      </c>
      <c r="BK1933" s="4" t="str">
        <f t="shared" si="3245"/>
        <v>BK$1925</v>
      </c>
      <c r="BL1933" s="4" t="str">
        <f t="shared" si="3245"/>
        <v>BL$1925</v>
      </c>
      <c r="BM1933" s="4" t="str">
        <f t="shared" si="3245"/>
        <v>BM$1925</v>
      </c>
      <c r="BN1933" s="4" t="str">
        <f t="shared" si="3245"/>
        <v>BN$1925</v>
      </c>
      <c r="BO1933" s="4" t="str">
        <f t="shared" si="3245"/>
        <v>BO$1925</v>
      </c>
      <c r="BP1933" s="4" t="str">
        <f t="shared" si="3245"/>
        <v>BP$1925</v>
      </c>
      <c r="BQ1933" s="4" t="str">
        <f t="shared" si="3245"/>
        <v>BQ$1925</v>
      </c>
      <c r="BR1933" s="4" t="str">
        <f t="shared" si="3245"/>
        <v>BR$1925</v>
      </c>
      <c r="BS1933" s="4" t="str">
        <f t="shared" si="3245"/>
        <v>BS$1925</v>
      </c>
      <c r="BT1933" s="4" t="str">
        <f t="shared" si="3245"/>
        <v>BT$1925</v>
      </c>
      <c r="BU1933" s="4" t="str">
        <f t="shared" si="3245"/>
        <v>BU$1925</v>
      </c>
      <c r="BV1933" s="4" t="str">
        <f t="shared" si="3245"/>
        <v>BV$1925</v>
      </c>
      <c r="BW1933" s="4" t="str">
        <f t="shared" si="3245"/>
        <v>BW$1925</v>
      </c>
      <c r="BX1933" s="4" t="str">
        <f t="shared" si="3245"/>
        <v>BX$1925</v>
      </c>
      <c r="BY1933" s="4" t="str">
        <f t="shared" si="3245"/>
        <v>BY$1925</v>
      </c>
      <c r="BZ1933" s="4" t="str">
        <f t="shared" si="3245"/>
        <v>BZ$1925</v>
      </c>
      <c r="CA1933" s="4" t="str">
        <f t="shared" si="3245"/>
        <v>CA$1925</v>
      </c>
      <c r="CB1933" s="4" t="str">
        <f t="shared" si="3245"/>
        <v>CB$1925</v>
      </c>
      <c r="CC1933" s="4" t="str">
        <f t="shared" si="3245"/>
        <v>CC$1925</v>
      </c>
      <c r="CD1933" s="4" t="str">
        <f t="shared" si="3245"/>
        <v>CD$1925</v>
      </c>
      <c r="CE1933" s="4" t="str">
        <f t="shared" ref="CE1933:CL1942" si="3246">ADDRESS(ROW(CE1925),COLUMN(CE1925),2)</f>
        <v>CE$1925</v>
      </c>
      <c r="CF1933" s="4" t="str">
        <f t="shared" si="3246"/>
        <v>CF$1925</v>
      </c>
      <c r="CG1933" s="4" t="str">
        <f t="shared" si="3246"/>
        <v>CG$1925</v>
      </c>
      <c r="CH1933" s="4" t="str">
        <f t="shared" si="3246"/>
        <v>CH$1925</v>
      </c>
      <c r="CI1933" s="4" t="str">
        <f t="shared" si="3246"/>
        <v>CI$1925</v>
      </c>
      <c r="CJ1933" s="4" t="str">
        <f t="shared" si="3246"/>
        <v>CJ$1925</v>
      </c>
      <c r="CK1933" s="4" t="str">
        <f t="shared" si="3246"/>
        <v>CK$1925</v>
      </c>
      <c r="CL1933" s="4" t="str">
        <f t="shared" si="3246"/>
        <v>CL$1925</v>
      </c>
      <c r="CN1933" s="213"/>
      <c r="CO1933" s="4" t="str">
        <f t="shared" ref="CO1933:DL1942" si="3247">ADDRESS(ROW(CO1925),COLUMN(CO1925),2)</f>
        <v>CO$1925</v>
      </c>
      <c r="CP1933" s="4" t="str">
        <f t="shared" si="3247"/>
        <v>CP$1925</v>
      </c>
      <c r="CQ1933" s="4" t="str">
        <f t="shared" si="3247"/>
        <v>CQ$1925</v>
      </c>
      <c r="CR1933" s="4" t="str">
        <f t="shared" si="3247"/>
        <v>CR$1925</v>
      </c>
      <c r="CS1933" s="4" t="str">
        <f t="shared" si="3247"/>
        <v>CS$1925</v>
      </c>
      <c r="CT1933" s="4" t="str">
        <f t="shared" si="3247"/>
        <v>CT$1925</v>
      </c>
      <c r="CU1933" s="4" t="str">
        <f t="shared" si="3247"/>
        <v>CU$1925</v>
      </c>
      <c r="CV1933" s="4" t="str">
        <f t="shared" si="3247"/>
        <v>CV$1925</v>
      </c>
      <c r="CW1933" s="4" t="str">
        <f t="shared" si="3247"/>
        <v>CW$1925</v>
      </c>
      <c r="CX1933" s="4" t="str">
        <f t="shared" si="3247"/>
        <v>CX$1925</v>
      </c>
      <c r="CY1933" s="4" t="str">
        <f t="shared" si="3247"/>
        <v>CY$1925</v>
      </c>
      <c r="CZ1933" s="4" t="str">
        <f t="shared" si="3247"/>
        <v>CZ$1925</v>
      </c>
      <c r="DA1933" s="4" t="str">
        <f t="shared" si="3247"/>
        <v>DA$1925</v>
      </c>
      <c r="DB1933" s="4" t="str">
        <f t="shared" si="3247"/>
        <v>DB$1925</v>
      </c>
      <c r="DC1933" s="4" t="str">
        <f t="shared" si="3247"/>
        <v>DC$1925</v>
      </c>
      <c r="DD1933" s="4" t="str">
        <f t="shared" si="3247"/>
        <v>DD$1925</v>
      </c>
      <c r="DE1933" s="4" t="str">
        <f t="shared" si="3247"/>
        <v>DE$1925</v>
      </c>
      <c r="DF1933" s="4" t="str">
        <f t="shared" si="3247"/>
        <v>DF$1925</v>
      </c>
      <c r="DG1933" s="4" t="str">
        <f t="shared" si="3247"/>
        <v>DG$1925</v>
      </c>
      <c r="DH1933" s="4" t="str">
        <f t="shared" si="3247"/>
        <v>DH$1925</v>
      </c>
      <c r="DI1933" s="4" t="str">
        <f t="shared" si="3247"/>
        <v>DI$1925</v>
      </c>
      <c r="DJ1933" s="4" t="str">
        <f t="shared" si="3247"/>
        <v>DJ$1925</v>
      </c>
      <c r="DK1933" s="4" t="str">
        <f t="shared" si="3247"/>
        <v>DK$1925</v>
      </c>
      <c r="DL1933" s="4" t="str">
        <f t="shared" si="3247"/>
        <v>DL$1925</v>
      </c>
    </row>
    <row r="1934" spans="1:116" x14ac:dyDescent="0.4">
      <c r="B1934" t="s">
        <v>332</v>
      </c>
      <c r="D1934" t="s">
        <v>424</v>
      </c>
      <c r="E1934" s="8" t="str">
        <f t="shared" si="3195"/>
        <v>1934 FAINT-F</v>
      </c>
      <c r="G1934" s="136" t="str">
        <f>G1909</f>
        <v>Secondary volume driver</v>
      </c>
      <c r="H1934" s="12"/>
      <c r="I1934" s="60"/>
      <c r="J1934" s="60"/>
      <c r="K1934" s="15"/>
      <c r="L1934" s="15"/>
      <c r="M1934" s="15"/>
      <c r="N1934" s="15"/>
      <c r="O1934" s="15"/>
      <c r="P1934" s="15"/>
      <c r="R1934" s="15"/>
      <c r="S1934" s="179" t="str">
        <f t="shared" ref="S1934:AX1943" si="3248">S1909</f>
        <v>S$19</v>
      </c>
      <c r="T1934" s="179" t="str">
        <f t="shared" si="3248"/>
        <v>T$19</v>
      </c>
      <c r="U1934" s="179" t="str">
        <f t="shared" si="3248"/>
        <v>U$19</v>
      </c>
      <c r="V1934" s="179" t="str">
        <f t="shared" si="3248"/>
        <v>V$19</v>
      </c>
      <c r="W1934" s="179" t="str">
        <f t="shared" si="3248"/>
        <v>W$19</v>
      </c>
      <c r="X1934" s="179" t="str">
        <f t="shared" si="3248"/>
        <v>X$19</v>
      </c>
      <c r="Y1934" s="179" t="str">
        <f t="shared" si="3248"/>
        <v>Y$19</v>
      </c>
      <c r="Z1934" s="179" t="str">
        <f t="shared" si="3248"/>
        <v>Z$19</v>
      </c>
      <c r="AA1934" s="179" t="str">
        <f t="shared" si="3248"/>
        <v>AA$19</v>
      </c>
      <c r="AB1934" s="179" t="str">
        <f t="shared" si="3248"/>
        <v>AB$19</v>
      </c>
      <c r="AC1934" s="179" t="str">
        <f t="shared" si="3248"/>
        <v>AC$19</v>
      </c>
      <c r="AD1934" s="179" t="str">
        <f t="shared" si="3248"/>
        <v>AD$19</v>
      </c>
      <c r="AE1934" s="179" t="str">
        <f t="shared" si="3248"/>
        <v>AE$19</v>
      </c>
      <c r="AF1934" s="179" t="str">
        <f t="shared" si="3248"/>
        <v>AF$19</v>
      </c>
      <c r="AG1934" s="179" t="str">
        <f t="shared" si="3248"/>
        <v>AG$19</v>
      </c>
      <c r="AH1934" s="179" t="str">
        <f t="shared" si="3248"/>
        <v>AH$19</v>
      </c>
      <c r="AI1934" s="179" t="str">
        <f t="shared" si="3248"/>
        <v>AI$19</v>
      </c>
      <c r="AJ1934" s="179" t="str">
        <f t="shared" si="3248"/>
        <v>AJ$19</v>
      </c>
      <c r="AK1934" s="179" t="str">
        <f t="shared" si="3248"/>
        <v>AK$19</v>
      </c>
      <c r="AL1934" s="179" t="str">
        <f t="shared" si="3248"/>
        <v>AL$19</v>
      </c>
      <c r="AM1934" s="179" t="str">
        <f t="shared" si="3248"/>
        <v>AM$19</v>
      </c>
      <c r="AN1934" s="179" t="str">
        <f t="shared" si="3248"/>
        <v>AN$19</v>
      </c>
      <c r="AO1934" s="179" t="str">
        <f t="shared" si="3248"/>
        <v>AO$19</v>
      </c>
      <c r="AP1934" s="179" t="str">
        <f t="shared" si="3248"/>
        <v>AP$19</v>
      </c>
      <c r="AQ1934" s="179" t="str">
        <f t="shared" si="3248"/>
        <v>AQ$19</v>
      </c>
      <c r="AR1934" s="179" t="str">
        <f t="shared" si="3248"/>
        <v>AR$19</v>
      </c>
      <c r="AS1934" s="179" t="str">
        <f t="shared" si="3248"/>
        <v>AS$19</v>
      </c>
      <c r="AT1934" s="179" t="str">
        <f t="shared" si="3248"/>
        <v>AT$19</v>
      </c>
      <c r="AU1934" s="179" t="str">
        <f t="shared" si="3248"/>
        <v>AU$19</v>
      </c>
      <c r="AV1934" s="179" t="str">
        <f t="shared" si="3248"/>
        <v>AV$19</v>
      </c>
      <c r="AW1934" s="179" t="str">
        <f t="shared" si="3248"/>
        <v>AW$19</v>
      </c>
      <c r="AX1934" s="179" t="str">
        <f t="shared" si="3248"/>
        <v>AX$19</v>
      </c>
      <c r="AY1934" s="179" t="str">
        <f t="shared" ref="AY1934:CD1943" si="3249">AY1909</f>
        <v>AY$19</v>
      </c>
      <c r="AZ1934" s="179" t="str">
        <f t="shared" si="3249"/>
        <v>AZ$19</v>
      </c>
      <c r="BA1934" s="179" t="str">
        <f t="shared" si="3249"/>
        <v>BA$19</v>
      </c>
      <c r="BB1934" s="179" t="str">
        <f t="shared" si="3249"/>
        <v>BB$19</v>
      </c>
      <c r="BC1934" s="179" t="str">
        <f t="shared" si="3249"/>
        <v>BC$19</v>
      </c>
      <c r="BD1934" s="179" t="str">
        <f t="shared" si="3249"/>
        <v>BD$19</v>
      </c>
      <c r="BE1934" s="179" t="str">
        <f t="shared" si="3249"/>
        <v>BE$19</v>
      </c>
      <c r="BF1934" s="179" t="str">
        <f t="shared" si="3249"/>
        <v>BF$19</v>
      </c>
      <c r="BG1934" s="179" t="str">
        <f t="shared" si="3249"/>
        <v>BG$19</v>
      </c>
      <c r="BH1934" s="179" t="str">
        <f t="shared" si="3249"/>
        <v>BH$19</v>
      </c>
      <c r="BI1934" s="179" t="str">
        <f t="shared" si="3249"/>
        <v>BI$19</v>
      </c>
      <c r="BJ1934" s="179" t="str">
        <f t="shared" si="3249"/>
        <v>BJ$19</v>
      </c>
      <c r="BK1934" s="179" t="str">
        <f t="shared" si="3249"/>
        <v>BK$19</v>
      </c>
      <c r="BL1934" s="179" t="str">
        <f t="shared" si="3249"/>
        <v>BL$19</v>
      </c>
      <c r="BM1934" s="179" t="str">
        <f t="shared" si="3249"/>
        <v>BM$19</v>
      </c>
      <c r="BN1934" s="179" t="str">
        <f t="shared" si="3249"/>
        <v>BN$19</v>
      </c>
      <c r="BO1934" s="179" t="str">
        <f t="shared" si="3249"/>
        <v>BO$19</v>
      </c>
      <c r="BP1934" s="179" t="str">
        <f t="shared" si="3249"/>
        <v>BP$19</v>
      </c>
      <c r="BQ1934" s="179" t="str">
        <f t="shared" si="3249"/>
        <v>BQ$19</v>
      </c>
      <c r="BR1934" s="179" t="str">
        <f t="shared" si="3249"/>
        <v>BR$19</v>
      </c>
      <c r="BS1934" s="179" t="str">
        <f t="shared" si="3249"/>
        <v>BS$19</v>
      </c>
      <c r="BT1934" s="179" t="str">
        <f t="shared" si="3249"/>
        <v>BT$19</v>
      </c>
      <c r="BU1934" s="179" t="str">
        <f t="shared" si="3249"/>
        <v>BU$19</v>
      </c>
      <c r="BV1934" s="179" t="str">
        <f t="shared" si="3249"/>
        <v>BV$19</v>
      </c>
      <c r="BW1934" s="179" t="str">
        <f t="shared" si="3249"/>
        <v>BW$19</v>
      </c>
      <c r="BX1934" s="179" t="str">
        <f t="shared" si="3249"/>
        <v>BX$19</v>
      </c>
      <c r="BY1934" s="179" t="str">
        <f t="shared" si="3249"/>
        <v>BY$19</v>
      </c>
      <c r="BZ1934" s="179" t="str">
        <f t="shared" si="3249"/>
        <v>BZ$19</v>
      </c>
      <c r="CA1934" s="179" t="str">
        <f t="shared" si="3249"/>
        <v>CA$19</v>
      </c>
      <c r="CB1934" s="179" t="str">
        <f t="shared" si="3249"/>
        <v>CB$19</v>
      </c>
      <c r="CC1934" s="179" t="str">
        <f t="shared" si="3249"/>
        <v>CC$19</v>
      </c>
      <c r="CD1934" s="179" t="str">
        <f t="shared" si="3249"/>
        <v>CD$19</v>
      </c>
      <c r="CE1934" s="179" t="str">
        <f t="shared" ref="CE1934:CL1943" si="3250">CE1909</f>
        <v>CE$19</v>
      </c>
      <c r="CF1934" s="179" t="str">
        <f t="shared" si="3250"/>
        <v>CF$19</v>
      </c>
      <c r="CG1934" s="179" t="str">
        <f t="shared" si="3250"/>
        <v>CG$19</v>
      </c>
      <c r="CH1934" s="179" t="str">
        <f t="shared" si="3250"/>
        <v>CH$19</v>
      </c>
      <c r="CI1934" s="179" t="str">
        <f t="shared" si="3250"/>
        <v>CI$19</v>
      </c>
      <c r="CJ1934" s="179" t="str">
        <f t="shared" si="3250"/>
        <v>CJ$19</v>
      </c>
      <c r="CK1934" s="179" t="str">
        <f t="shared" si="3250"/>
        <v>CK$19</v>
      </c>
      <c r="CL1934" s="179" t="str">
        <f t="shared" si="3250"/>
        <v>CL$19</v>
      </c>
      <c r="CN1934" s="60"/>
      <c r="CO1934" s="179" t="str">
        <f t="shared" ref="CO1934:DL1943" si="3251">CO1909</f>
        <v>CO$19</v>
      </c>
      <c r="CP1934" s="179" t="str">
        <f t="shared" si="3251"/>
        <v>CP$19</v>
      </c>
      <c r="CQ1934" s="179" t="str">
        <f t="shared" si="3251"/>
        <v>CQ$19</v>
      </c>
      <c r="CR1934" s="179" t="str">
        <f t="shared" si="3251"/>
        <v>CR$19</v>
      </c>
      <c r="CS1934" s="179" t="str">
        <f t="shared" si="3251"/>
        <v>CS$19</v>
      </c>
      <c r="CT1934" s="179" t="str">
        <f t="shared" si="3251"/>
        <v>CT$19</v>
      </c>
      <c r="CU1934" s="179" t="str">
        <f t="shared" si="3251"/>
        <v>CU$19</v>
      </c>
      <c r="CV1934" s="179" t="str">
        <f t="shared" si="3251"/>
        <v>CV$19</v>
      </c>
      <c r="CW1934" s="179" t="str">
        <f t="shared" si="3251"/>
        <v>CW$19</v>
      </c>
      <c r="CX1934" s="179" t="str">
        <f t="shared" si="3251"/>
        <v>CX$19</v>
      </c>
      <c r="CY1934" s="179" t="str">
        <f t="shared" si="3251"/>
        <v>CY$19</v>
      </c>
      <c r="CZ1934" s="179" t="str">
        <f t="shared" si="3251"/>
        <v>CZ$19</v>
      </c>
      <c r="DA1934" s="179" t="str">
        <f t="shared" si="3251"/>
        <v>DA$19</v>
      </c>
      <c r="DB1934" s="179" t="str">
        <f t="shared" si="3251"/>
        <v>DB$19</v>
      </c>
      <c r="DC1934" s="179" t="str">
        <f t="shared" si="3251"/>
        <v>DC$19</v>
      </c>
      <c r="DD1934" s="179" t="str">
        <f t="shared" si="3251"/>
        <v>DD$19</v>
      </c>
      <c r="DE1934" s="179" t="str">
        <f t="shared" si="3251"/>
        <v>DE$19</v>
      </c>
      <c r="DF1934" s="179" t="str">
        <f t="shared" si="3251"/>
        <v>DF$19</v>
      </c>
      <c r="DG1934" s="179" t="str">
        <f t="shared" si="3251"/>
        <v>DG$19</v>
      </c>
      <c r="DH1934" s="179" t="str">
        <f t="shared" si="3251"/>
        <v>DH$19</v>
      </c>
      <c r="DI1934" s="179" t="str">
        <f t="shared" si="3251"/>
        <v>DI$19</v>
      </c>
      <c r="DJ1934" s="179" t="str">
        <f t="shared" si="3251"/>
        <v>DJ$19</v>
      </c>
      <c r="DK1934" s="179" t="str">
        <f t="shared" si="3251"/>
        <v>DK$19</v>
      </c>
      <c r="DL1934" s="179" t="str">
        <f t="shared" si="3251"/>
        <v>DL$19</v>
      </c>
    </row>
    <row r="1935" spans="1:116" x14ac:dyDescent="0.4">
      <c r="A1935" s="27"/>
      <c r="B1935" s="27"/>
      <c r="C1935" s="27"/>
      <c r="D1935" s="27"/>
      <c r="E1935" s="27"/>
      <c r="F1935" s="27"/>
      <c r="G1935" s="27"/>
      <c r="H1935" s="27"/>
      <c r="I1935" s="27"/>
      <c r="J1935" s="27"/>
      <c r="K1935" s="27"/>
      <c r="L1935" s="27"/>
      <c r="M1935" s="27"/>
      <c r="N1935" s="27"/>
      <c r="O1935" s="27"/>
      <c r="P1935" s="27"/>
      <c r="CN1935" s="27"/>
    </row>
    <row r="1936" spans="1:116" x14ac:dyDescent="0.4">
      <c r="A1936" s="174"/>
      <c r="E1936" s="8"/>
      <c r="G1936" s="175" t="s">
        <v>490</v>
      </c>
      <c r="H1936" s="174"/>
      <c r="I1936" s="176"/>
      <c r="J1936" s="176"/>
      <c r="K1936" s="197"/>
      <c r="L1936" s="197"/>
      <c r="M1936" s="197"/>
      <c r="N1936" s="197"/>
      <c r="O1936" s="197"/>
      <c r="P1936" s="197"/>
      <c r="R1936" s="198"/>
      <c r="S1936" s="174"/>
      <c r="T1936" s="174"/>
      <c r="U1936" s="174"/>
      <c r="V1936" s="174"/>
      <c r="W1936" s="174"/>
      <c r="X1936" s="174"/>
      <c r="Y1936" s="174"/>
      <c r="Z1936" s="174"/>
      <c r="AA1936" s="174"/>
      <c r="AB1936" s="174"/>
      <c r="AC1936" s="174"/>
      <c r="AD1936" s="174"/>
      <c r="AE1936" s="174"/>
      <c r="AF1936" s="174"/>
      <c r="AG1936" s="174"/>
      <c r="AH1936" s="174"/>
      <c r="AI1936" s="174"/>
      <c r="AJ1936" s="174"/>
      <c r="AK1936" s="174"/>
      <c r="AL1936" s="174"/>
      <c r="AM1936" s="174"/>
      <c r="AN1936" s="174"/>
      <c r="AO1936" s="174"/>
      <c r="AP1936" s="174"/>
      <c r="AQ1936" s="174"/>
      <c r="AR1936" s="174"/>
      <c r="AS1936" s="174"/>
      <c r="AT1936" s="174"/>
      <c r="AU1936" s="174"/>
      <c r="AV1936" s="174"/>
      <c r="AW1936" s="174"/>
      <c r="AX1936" s="174"/>
      <c r="AY1936" s="174"/>
      <c r="AZ1936" s="174"/>
      <c r="BA1936" s="174"/>
      <c r="BB1936" s="174"/>
      <c r="BC1936" s="174"/>
      <c r="BD1936" s="174"/>
      <c r="BE1936" s="174"/>
      <c r="BF1936" s="174"/>
      <c r="BG1936" s="174"/>
      <c r="BH1936" s="174"/>
      <c r="BI1936" s="174"/>
      <c r="BJ1936" s="174"/>
      <c r="BK1936" s="174"/>
      <c r="BL1936" s="174"/>
      <c r="BM1936" s="174"/>
      <c r="BN1936" s="174"/>
      <c r="BO1936" s="174"/>
      <c r="BP1936" s="174"/>
      <c r="BQ1936" s="174"/>
      <c r="BR1936" s="174"/>
      <c r="BS1936" s="174"/>
      <c r="BT1936" s="174"/>
      <c r="BU1936" s="174"/>
      <c r="BV1936" s="174"/>
      <c r="BW1936" s="174"/>
      <c r="BX1936" s="174"/>
      <c r="BY1936" s="174"/>
      <c r="BZ1936" s="174"/>
      <c r="CA1936" s="174"/>
      <c r="CB1936" s="174"/>
      <c r="CC1936" s="174"/>
      <c r="CD1936" s="174"/>
      <c r="CE1936" s="174"/>
      <c r="CF1936" s="174"/>
      <c r="CG1936" s="174"/>
      <c r="CH1936" s="174"/>
      <c r="CI1936" s="174"/>
      <c r="CJ1936" s="174"/>
      <c r="CK1936" s="174"/>
      <c r="CL1936" s="174"/>
      <c r="CN1936" s="176"/>
      <c r="CO1936" s="174"/>
      <c r="CP1936" s="174"/>
      <c r="CQ1936" s="174"/>
      <c r="CR1936" s="174"/>
      <c r="CS1936" s="174"/>
      <c r="CT1936" s="174"/>
      <c r="CU1936" s="174"/>
      <c r="CV1936" s="174"/>
      <c r="CW1936" s="174"/>
      <c r="CX1936" s="174"/>
      <c r="CY1936" s="174"/>
      <c r="CZ1936" s="174"/>
      <c r="DA1936" s="174"/>
      <c r="DB1936" s="174"/>
      <c r="DC1936" s="174"/>
      <c r="DD1936" s="174"/>
      <c r="DE1936" s="174"/>
      <c r="DF1936" s="174"/>
      <c r="DG1936" s="174"/>
      <c r="DH1936" s="174"/>
      <c r="DI1936" s="174"/>
      <c r="DJ1936" s="174"/>
      <c r="DK1936" s="174"/>
      <c r="DL1936" s="174"/>
    </row>
    <row r="1937" spans="1:116" x14ac:dyDescent="0.4">
      <c r="A1937" s="174"/>
      <c r="E1937" s="8"/>
      <c r="G1937" s="175" t="s">
        <v>492</v>
      </c>
      <c r="H1937" s="174"/>
      <c r="I1937" s="176"/>
      <c r="J1937" s="176"/>
      <c r="K1937" s="197"/>
      <c r="L1937" s="197"/>
      <c r="M1937" s="197"/>
      <c r="N1937" s="197"/>
      <c r="O1937" s="197"/>
      <c r="P1937" s="197"/>
      <c r="R1937" s="198"/>
      <c r="S1937" s="174"/>
      <c r="T1937" s="174"/>
      <c r="U1937" s="174"/>
      <c r="V1937" s="174"/>
      <c r="W1937" s="174"/>
      <c r="X1937" s="174"/>
      <c r="Y1937" s="174"/>
      <c r="Z1937" s="174"/>
      <c r="AA1937" s="174"/>
      <c r="AB1937" s="174"/>
      <c r="AC1937" s="174"/>
      <c r="AD1937" s="174"/>
      <c r="AE1937" s="174"/>
      <c r="AF1937" s="174"/>
      <c r="AG1937" s="174"/>
      <c r="AH1937" s="174"/>
      <c r="AI1937" s="174"/>
      <c r="AJ1937" s="174"/>
      <c r="AK1937" s="174"/>
      <c r="AL1937" s="174"/>
      <c r="AM1937" s="174"/>
      <c r="AN1937" s="174"/>
      <c r="AO1937" s="174"/>
      <c r="AP1937" s="174"/>
      <c r="AQ1937" s="174"/>
      <c r="AR1937" s="174"/>
      <c r="AS1937" s="174"/>
      <c r="AT1937" s="174"/>
      <c r="AU1937" s="174"/>
      <c r="AV1937" s="174"/>
      <c r="AW1937" s="174"/>
      <c r="AX1937" s="174"/>
      <c r="AY1937" s="174"/>
      <c r="AZ1937" s="174"/>
      <c r="BA1937" s="174"/>
      <c r="BB1937" s="174"/>
      <c r="BC1937" s="174"/>
      <c r="BD1937" s="174"/>
      <c r="BE1937" s="174"/>
      <c r="BF1937" s="174"/>
      <c r="BG1937" s="174"/>
      <c r="BH1937" s="174"/>
      <c r="BI1937" s="174"/>
      <c r="BJ1937" s="174"/>
      <c r="BK1937" s="174"/>
      <c r="BL1937" s="174"/>
      <c r="BM1937" s="174"/>
      <c r="BN1937" s="174"/>
      <c r="BO1937" s="174"/>
      <c r="BP1937" s="174"/>
      <c r="BQ1937" s="174"/>
      <c r="BR1937" s="174"/>
      <c r="BS1937" s="174"/>
      <c r="BT1937" s="174"/>
      <c r="BU1937" s="174"/>
      <c r="BV1937" s="174"/>
      <c r="BW1937" s="174"/>
      <c r="BX1937" s="174"/>
      <c r="BY1937" s="174"/>
      <c r="BZ1937" s="174"/>
      <c r="CA1937" s="174"/>
      <c r="CB1937" s="174"/>
      <c r="CC1937" s="174"/>
      <c r="CD1937" s="174"/>
      <c r="CE1937" s="174"/>
      <c r="CF1937" s="174"/>
      <c r="CG1937" s="174"/>
      <c r="CH1937" s="174"/>
      <c r="CI1937" s="174"/>
      <c r="CJ1937" s="174"/>
      <c r="CK1937" s="174"/>
      <c r="CL1937" s="174"/>
      <c r="CN1937" s="176"/>
      <c r="CO1937" s="174"/>
      <c r="CP1937" s="174"/>
      <c r="CQ1937" s="174"/>
      <c r="CR1937" s="174"/>
      <c r="CS1937" s="174"/>
      <c r="CT1937" s="174"/>
      <c r="CU1937" s="174"/>
      <c r="CV1937" s="174"/>
      <c r="CW1937" s="174"/>
      <c r="CX1937" s="174"/>
      <c r="CY1937" s="174"/>
      <c r="CZ1937" s="174"/>
      <c r="DA1937" s="174"/>
      <c r="DB1937" s="174"/>
      <c r="DC1937" s="174"/>
      <c r="DD1937" s="174"/>
      <c r="DE1937" s="174"/>
      <c r="DF1937" s="174"/>
      <c r="DG1937" s="174"/>
      <c r="DH1937" s="174"/>
      <c r="DI1937" s="174"/>
      <c r="DJ1937" s="174"/>
      <c r="DK1937" s="174"/>
      <c r="DL1937" s="174"/>
    </row>
    <row r="1938" spans="1:116" x14ac:dyDescent="0.4">
      <c r="A1938" s="174"/>
      <c r="E1938" s="8"/>
      <c r="G1938" s="175" t="s">
        <v>461</v>
      </c>
      <c r="H1938" s="174"/>
      <c r="I1938" s="176"/>
      <c r="J1938" s="176"/>
      <c r="K1938" s="197"/>
      <c r="L1938" s="197"/>
      <c r="M1938" s="197"/>
      <c r="N1938" s="197"/>
      <c r="O1938" s="197"/>
      <c r="P1938" s="197"/>
      <c r="R1938" s="198"/>
      <c r="S1938" s="199" t="str">
        <f t="shared" ref="S1938:CD1938" si="3252">S$20</f>
        <v>S$16</v>
      </c>
      <c r="T1938" s="199" t="str">
        <f t="shared" si="3252"/>
        <v>T$16</v>
      </c>
      <c r="U1938" s="199" t="str">
        <f t="shared" si="3252"/>
        <v>U$16</v>
      </c>
      <c r="V1938" s="199" t="str">
        <f t="shared" si="3252"/>
        <v>V$16</v>
      </c>
      <c r="W1938" s="199" t="str">
        <f t="shared" si="3252"/>
        <v>W$16</v>
      </c>
      <c r="X1938" s="199" t="str">
        <f t="shared" si="3252"/>
        <v>X$16</v>
      </c>
      <c r="Y1938" s="199" t="str">
        <f t="shared" si="3252"/>
        <v>Y$16</v>
      </c>
      <c r="Z1938" s="199" t="str">
        <f t="shared" si="3252"/>
        <v>Z$16</v>
      </c>
      <c r="AA1938" s="199" t="str">
        <f t="shared" si="3252"/>
        <v>AA$16</v>
      </c>
      <c r="AB1938" s="199" t="str">
        <f t="shared" si="3252"/>
        <v>AB$16</v>
      </c>
      <c r="AC1938" s="199" t="str">
        <f t="shared" si="3252"/>
        <v>AC$16</v>
      </c>
      <c r="AD1938" s="199" t="str">
        <f t="shared" si="3252"/>
        <v>AD$16</v>
      </c>
      <c r="AE1938" s="199" t="str">
        <f t="shared" si="3252"/>
        <v>AE$16</v>
      </c>
      <c r="AF1938" s="199" t="str">
        <f t="shared" si="3252"/>
        <v>AF$16</v>
      </c>
      <c r="AG1938" s="199" t="str">
        <f t="shared" si="3252"/>
        <v>AG$16</v>
      </c>
      <c r="AH1938" s="199" t="str">
        <f t="shared" si="3252"/>
        <v>AH$16</v>
      </c>
      <c r="AI1938" s="199" t="str">
        <f t="shared" si="3252"/>
        <v>AI$16</v>
      </c>
      <c r="AJ1938" s="199" t="str">
        <f t="shared" si="3252"/>
        <v>AJ$16</v>
      </c>
      <c r="AK1938" s="199" t="str">
        <f t="shared" si="3252"/>
        <v>AK$16</v>
      </c>
      <c r="AL1938" s="199" t="str">
        <f t="shared" si="3252"/>
        <v>AL$16</v>
      </c>
      <c r="AM1938" s="199" t="str">
        <f t="shared" si="3252"/>
        <v>AM$16</v>
      </c>
      <c r="AN1938" s="199" t="str">
        <f t="shared" si="3252"/>
        <v>AN$16</v>
      </c>
      <c r="AO1938" s="199" t="str">
        <f t="shared" si="3252"/>
        <v>AO$16</v>
      </c>
      <c r="AP1938" s="199" t="str">
        <f t="shared" si="3252"/>
        <v>AP$16</v>
      </c>
      <c r="AQ1938" s="199" t="str">
        <f t="shared" si="3252"/>
        <v>AQ$16</v>
      </c>
      <c r="AR1938" s="199" t="str">
        <f t="shared" si="3252"/>
        <v>AR$16</v>
      </c>
      <c r="AS1938" s="199" t="str">
        <f t="shared" si="3252"/>
        <v>AS$16</v>
      </c>
      <c r="AT1938" s="199" t="str">
        <f t="shared" si="3252"/>
        <v>AT$16</v>
      </c>
      <c r="AU1938" s="199" t="str">
        <f t="shared" si="3252"/>
        <v>AU$16</v>
      </c>
      <c r="AV1938" s="199" t="str">
        <f t="shared" si="3252"/>
        <v>AV$16</v>
      </c>
      <c r="AW1938" s="199" t="str">
        <f t="shared" si="3252"/>
        <v>AW$16</v>
      </c>
      <c r="AX1938" s="199" t="str">
        <f t="shared" si="3252"/>
        <v>AX$16</v>
      </c>
      <c r="AY1938" s="199" t="str">
        <f t="shared" si="3252"/>
        <v>AY$16</v>
      </c>
      <c r="AZ1938" s="199" t="str">
        <f t="shared" si="3252"/>
        <v>AZ$16</v>
      </c>
      <c r="BA1938" s="199" t="str">
        <f t="shared" si="3252"/>
        <v>BA$16</v>
      </c>
      <c r="BB1938" s="199" t="str">
        <f t="shared" si="3252"/>
        <v>BB$16</v>
      </c>
      <c r="BC1938" s="199" t="str">
        <f t="shared" si="3252"/>
        <v>BC$16</v>
      </c>
      <c r="BD1938" s="199" t="str">
        <f t="shared" si="3252"/>
        <v>BD$16</v>
      </c>
      <c r="BE1938" s="199" t="str">
        <f t="shared" si="3252"/>
        <v>BE$16</v>
      </c>
      <c r="BF1938" s="199" t="str">
        <f t="shared" si="3252"/>
        <v>BF$16</v>
      </c>
      <c r="BG1938" s="199" t="str">
        <f t="shared" si="3252"/>
        <v>BG$16</v>
      </c>
      <c r="BH1938" s="199" t="str">
        <f t="shared" si="3252"/>
        <v>BH$16</v>
      </c>
      <c r="BI1938" s="199" t="str">
        <f t="shared" si="3252"/>
        <v>BI$16</v>
      </c>
      <c r="BJ1938" s="199" t="str">
        <f t="shared" si="3252"/>
        <v>BJ$16</v>
      </c>
      <c r="BK1938" s="199" t="str">
        <f t="shared" si="3252"/>
        <v>BK$16</v>
      </c>
      <c r="BL1938" s="199" t="str">
        <f t="shared" si="3252"/>
        <v>BL$16</v>
      </c>
      <c r="BM1938" s="199" t="str">
        <f t="shared" si="3252"/>
        <v>BM$16</v>
      </c>
      <c r="BN1938" s="199" t="str">
        <f t="shared" si="3252"/>
        <v>BN$16</v>
      </c>
      <c r="BO1938" s="199" t="str">
        <f t="shared" si="3252"/>
        <v>BO$16</v>
      </c>
      <c r="BP1938" s="199" t="str">
        <f t="shared" si="3252"/>
        <v>BP$16</v>
      </c>
      <c r="BQ1938" s="199" t="str">
        <f t="shared" si="3252"/>
        <v>BQ$16</v>
      </c>
      <c r="BR1938" s="199" t="str">
        <f t="shared" si="3252"/>
        <v>BR$16</v>
      </c>
      <c r="BS1938" s="199" t="str">
        <f t="shared" si="3252"/>
        <v>BS$16</v>
      </c>
      <c r="BT1938" s="199" t="str">
        <f t="shared" si="3252"/>
        <v>BT$16</v>
      </c>
      <c r="BU1938" s="199" t="str">
        <f t="shared" si="3252"/>
        <v>BU$16</v>
      </c>
      <c r="BV1938" s="199" t="str">
        <f t="shared" si="3252"/>
        <v>BV$16</v>
      </c>
      <c r="BW1938" s="199" t="str">
        <f t="shared" si="3252"/>
        <v>BW$16</v>
      </c>
      <c r="BX1938" s="199" t="str">
        <f t="shared" si="3252"/>
        <v>BX$16</v>
      </c>
      <c r="BY1938" s="199" t="str">
        <f t="shared" si="3252"/>
        <v>BY$16</v>
      </c>
      <c r="BZ1938" s="199" t="str">
        <f t="shared" si="3252"/>
        <v>BZ$16</v>
      </c>
      <c r="CA1938" s="199" t="str">
        <f t="shared" si="3252"/>
        <v>CA$16</v>
      </c>
      <c r="CB1938" s="199" t="str">
        <f t="shared" si="3252"/>
        <v>CB$16</v>
      </c>
      <c r="CC1938" s="199" t="str">
        <f t="shared" si="3252"/>
        <v>CC$16</v>
      </c>
      <c r="CD1938" s="199" t="str">
        <f t="shared" si="3252"/>
        <v>CD$16</v>
      </c>
      <c r="CE1938" s="199" t="str">
        <f t="shared" ref="CE1938:CL1938" si="3253">CE$20</f>
        <v>CE$16</v>
      </c>
      <c r="CF1938" s="199" t="str">
        <f t="shared" si="3253"/>
        <v>CF$16</v>
      </c>
      <c r="CG1938" s="199" t="str">
        <f t="shared" si="3253"/>
        <v>CG$16</v>
      </c>
      <c r="CH1938" s="199" t="str">
        <f t="shared" si="3253"/>
        <v>CH$16</v>
      </c>
      <c r="CI1938" s="199" t="str">
        <f t="shared" si="3253"/>
        <v>CI$16</v>
      </c>
      <c r="CJ1938" s="199" t="str">
        <f t="shared" si="3253"/>
        <v>CJ$16</v>
      </c>
      <c r="CK1938" s="199" t="str">
        <f t="shared" si="3253"/>
        <v>CK$16</v>
      </c>
      <c r="CL1938" s="199" t="str">
        <f t="shared" si="3253"/>
        <v>CL$16</v>
      </c>
      <c r="CN1938" s="176"/>
      <c r="CO1938" s="199" t="str">
        <f t="shared" ref="CO1938:DL1938" si="3254">CO$20</f>
        <v>CO$16</v>
      </c>
      <c r="CP1938" s="199" t="str">
        <f t="shared" si="3254"/>
        <v>CP$16</v>
      </c>
      <c r="CQ1938" s="199" t="str">
        <f t="shared" si="3254"/>
        <v>CQ$16</v>
      </c>
      <c r="CR1938" s="199" t="str">
        <f t="shared" si="3254"/>
        <v>CR$16</v>
      </c>
      <c r="CS1938" s="199" t="str">
        <f t="shared" si="3254"/>
        <v>CS$16</v>
      </c>
      <c r="CT1938" s="199" t="str">
        <f t="shared" si="3254"/>
        <v>CT$16</v>
      </c>
      <c r="CU1938" s="199" t="str">
        <f t="shared" si="3254"/>
        <v>CU$16</v>
      </c>
      <c r="CV1938" s="199" t="str">
        <f t="shared" si="3254"/>
        <v>CV$16</v>
      </c>
      <c r="CW1938" s="199" t="str">
        <f t="shared" si="3254"/>
        <v>CW$16</v>
      </c>
      <c r="CX1938" s="199" t="str">
        <f t="shared" si="3254"/>
        <v>CX$16</v>
      </c>
      <c r="CY1938" s="199" t="str">
        <f t="shared" si="3254"/>
        <v>CY$16</v>
      </c>
      <c r="CZ1938" s="199" t="str">
        <f t="shared" si="3254"/>
        <v>CZ$16</v>
      </c>
      <c r="DA1938" s="199" t="str">
        <f t="shared" si="3254"/>
        <v>DA$16</v>
      </c>
      <c r="DB1938" s="199" t="str">
        <f t="shared" si="3254"/>
        <v>DB$16</v>
      </c>
      <c r="DC1938" s="199" t="str">
        <f t="shared" si="3254"/>
        <v>DC$16</v>
      </c>
      <c r="DD1938" s="199" t="str">
        <f t="shared" si="3254"/>
        <v>DD$16</v>
      </c>
      <c r="DE1938" s="199" t="str">
        <f t="shared" si="3254"/>
        <v>DE$16</v>
      </c>
      <c r="DF1938" s="199" t="str">
        <f t="shared" si="3254"/>
        <v>DF$16</v>
      </c>
      <c r="DG1938" s="199" t="str">
        <f t="shared" si="3254"/>
        <v>DG$16</v>
      </c>
      <c r="DH1938" s="199" t="str">
        <f t="shared" si="3254"/>
        <v>DH$16</v>
      </c>
      <c r="DI1938" s="199" t="str">
        <f t="shared" si="3254"/>
        <v>DI$16</v>
      </c>
      <c r="DJ1938" s="199" t="str">
        <f t="shared" si="3254"/>
        <v>DJ$16</v>
      </c>
      <c r="DK1938" s="199" t="str">
        <f t="shared" si="3254"/>
        <v>DK$16</v>
      </c>
      <c r="DL1938" s="199" t="str">
        <f t="shared" si="3254"/>
        <v>DL$16</v>
      </c>
    </row>
    <row r="1939" spans="1:116" x14ac:dyDescent="0.4">
      <c r="A1939" s="174"/>
      <c r="E1939" s="8"/>
      <c r="G1939" s="175" t="s">
        <v>462</v>
      </c>
      <c r="H1939" s="200"/>
      <c r="I1939" s="201"/>
      <c r="J1939" s="201"/>
      <c r="K1939" s="202"/>
      <c r="L1939" s="202"/>
      <c r="M1939" s="202"/>
      <c r="N1939" s="202"/>
      <c r="O1939" s="202"/>
      <c r="P1939" s="202"/>
      <c r="R1939" s="202"/>
      <c r="S1939" s="199" t="str">
        <f t="shared" ref="S1939:CD1939" si="3255">S$21</f>
        <v>S$17</v>
      </c>
      <c r="T1939" s="199" t="str">
        <f t="shared" si="3255"/>
        <v>T$17</v>
      </c>
      <c r="U1939" s="199" t="str">
        <f t="shared" si="3255"/>
        <v>U$17</v>
      </c>
      <c r="V1939" s="199" t="str">
        <f t="shared" si="3255"/>
        <v>V$17</v>
      </c>
      <c r="W1939" s="199" t="str">
        <f t="shared" si="3255"/>
        <v>W$17</v>
      </c>
      <c r="X1939" s="199" t="str">
        <f t="shared" si="3255"/>
        <v>X$17</v>
      </c>
      <c r="Y1939" s="199" t="str">
        <f t="shared" si="3255"/>
        <v>Y$17</v>
      </c>
      <c r="Z1939" s="199" t="str">
        <f t="shared" si="3255"/>
        <v>Z$17</v>
      </c>
      <c r="AA1939" s="199" t="str">
        <f t="shared" si="3255"/>
        <v>AA$17</v>
      </c>
      <c r="AB1939" s="199" t="str">
        <f t="shared" si="3255"/>
        <v>AB$17</v>
      </c>
      <c r="AC1939" s="199" t="str">
        <f t="shared" si="3255"/>
        <v>AC$17</v>
      </c>
      <c r="AD1939" s="199" t="str">
        <f t="shared" si="3255"/>
        <v>AD$17</v>
      </c>
      <c r="AE1939" s="199" t="str">
        <f t="shared" si="3255"/>
        <v>AE$17</v>
      </c>
      <c r="AF1939" s="199" t="str">
        <f t="shared" si="3255"/>
        <v>AF$17</v>
      </c>
      <c r="AG1939" s="199" t="str">
        <f t="shared" si="3255"/>
        <v>AG$17</v>
      </c>
      <c r="AH1939" s="199" t="str">
        <f t="shared" si="3255"/>
        <v>AH$17</v>
      </c>
      <c r="AI1939" s="199" t="str">
        <f t="shared" si="3255"/>
        <v>AI$17</v>
      </c>
      <c r="AJ1939" s="199" t="str">
        <f t="shared" si="3255"/>
        <v>AJ$17</v>
      </c>
      <c r="AK1939" s="199" t="str">
        <f t="shared" si="3255"/>
        <v>AK$17</v>
      </c>
      <c r="AL1939" s="199" t="str">
        <f t="shared" si="3255"/>
        <v>AL$17</v>
      </c>
      <c r="AM1939" s="199" t="str">
        <f t="shared" si="3255"/>
        <v>AM$17</v>
      </c>
      <c r="AN1939" s="199" t="str">
        <f t="shared" si="3255"/>
        <v>AN$17</v>
      </c>
      <c r="AO1939" s="199" t="str">
        <f t="shared" si="3255"/>
        <v>AO$17</v>
      </c>
      <c r="AP1939" s="199" t="str">
        <f t="shared" si="3255"/>
        <v>AP$17</v>
      </c>
      <c r="AQ1939" s="199" t="str">
        <f t="shared" si="3255"/>
        <v>AQ$17</v>
      </c>
      <c r="AR1939" s="199" t="str">
        <f t="shared" si="3255"/>
        <v>AR$17</v>
      </c>
      <c r="AS1939" s="199" t="str">
        <f t="shared" si="3255"/>
        <v>AS$17</v>
      </c>
      <c r="AT1939" s="199" t="str">
        <f t="shared" si="3255"/>
        <v>AT$17</v>
      </c>
      <c r="AU1939" s="199" t="str">
        <f t="shared" si="3255"/>
        <v>AU$17</v>
      </c>
      <c r="AV1939" s="199" t="str">
        <f t="shared" si="3255"/>
        <v>AV$17</v>
      </c>
      <c r="AW1939" s="199" t="str">
        <f t="shared" si="3255"/>
        <v>AW$17</v>
      </c>
      <c r="AX1939" s="199" t="str">
        <f t="shared" si="3255"/>
        <v>AX$17</v>
      </c>
      <c r="AY1939" s="199" t="str">
        <f t="shared" si="3255"/>
        <v>AY$17</v>
      </c>
      <c r="AZ1939" s="199" t="str">
        <f t="shared" si="3255"/>
        <v>AZ$17</v>
      </c>
      <c r="BA1939" s="199" t="str">
        <f t="shared" si="3255"/>
        <v>BA$17</v>
      </c>
      <c r="BB1939" s="199" t="str">
        <f t="shared" si="3255"/>
        <v>BB$17</v>
      </c>
      <c r="BC1939" s="199" t="str">
        <f t="shared" si="3255"/>
        <v>BC$17</v>
      </c>
      <c r="BD1939" s="199" t="str">
        <f t="shared" si="3255"/>
        <v>BD$17</v>
      </c>
      <c r="BE1939" s="199" t="str">
        <f t="shared" si="3255"/>
        <v>BE$17</v>
      </c>
      <c r="BF1939" s="199" t="str">
        <f t="shared" si="3255"/>
        <v>BF$17</v>
      </c>
      <c r="BG1939" s="199" t="str">
        <f t="shared" si="3255"/>
        <v>BG$17</v>
      </c>
      <c r="BH1939" s="199" t="str">
        <f t="shared" si="3255"/>
        <v>BH$17</v>
      </c>
      <c r="BI1939" s="199" t="str">
        <f t="shared" si="3255"/>
        <v>BI$17</v>
      </c>
      <c r="BJ1939" s="199" t="str">
        <f t="shared" si="3255"/>
        <v>BJ$17</v>
      </c>
      <c r="BK1939" s="199" t="str">
        <f t="shared" si="3255"/>
        <v>BK$17</v>
      </c>
      <c r="BL1939" s="199" t="str">
        <f t="shared" si="3255"/>
        <v>BL$17</v>
      </c>
      <c r="BM1939" s="199" t="str">
        <f t="shared" si="3255"/>
        <v>BM$17</v>
      </c>
      <c r="BN1939" s="199" t="str">
        <f t="shared" si="3255"/>
        <v>BN$17</v>
      </c>
      <c r="BO1939" s="199" t="str">
        <f t="shared" si="3255"/>
        <v>BO$17</v>
      </c>
      <c r="BP1939" s="199" t="str">
        <f t="shared" si="3255"/>
        <v>BP$17</v>
      </c>
      <c r="BQ1939" s="199" t="str">
        <f t="shared" si="3255"/>
        <v>BQ$17</v>
      </c>
      <c r="BR1939" s="199" t="str">
        <f t="shared" si="3255"/>
        <v>BR$17</v>
      </c>
      <c r="BS1939" s="199" t="str">
        <f t="shared" si="3255"/>
        <v>BS$17</v>
      </c>
      <c r="BT1939" s="199" t="str">
        <f t="shared" si="3255"/>
        <v>BT$17</v>
      </c>
      <c r="BU1939" s="199" t="str">
        <f t="shared" si="3255"/>
        <v>BU$17</v>
      </c>
      <c r="BV1939" s="199" t="str">
        <f t="shared" si="3255"/>
        <v>BV$17</v>
      </c>
      <c r="BW1939" s="199" t="str">
        <f t="shared" si="3255"/>
        <v>BW$17</v>
      </c>
      <c r="BX1939" s="199" t="str">
        <f t="shared" si="3255"/>
        <v>BX$17</v>
      </c>
      <c r="BY1939" s="199" t="str">
        <f t="shared" si="3255"/>
        <v>BY$17</v>
      </c>
      <c r="BZ1939" s="199" t="str">
        <f t="shared" si="3255"/>
        <v>BZ$17</v>
      </c>
      <c r="CA1939" s="199" t="str">
        <f t="shared" si="3255"/>
        <v>CA$17</v>
      </c>
      <c r="CB1939" s="199" t="str">
        <f t="shared" si="3255"/>
        <v>CB$17</v>
      </c>
      <c r="CC1939" s="199" t="str">
        <f t="shared" si="3255"/>
        <v>CC$17</v>
      </c>
      <c r="CD1939" s="199" t="str">
        <f t="shared" si="3255"/>
        <v>CD$17</v>
      </c>
      <c r="CE1939" s="199" t="str">
        <f t="shared" ref="CE1939:CL1939" si="3256">CE$21</f>
        <v>CE$17</v>
      </c>
      <c r="CF1939" s="199" t="str">
        <f t="shared" si="3256"/>
        <v>CF$17</v>
      </c>
      <c r="CG1939" s="199" t="str">
        <f t="shared" si="3256"/>
        <v>CG$17</v>
      </c>
      <c r="CH1939" s="199" t="str">
        <f t="shared" si="3256"/>
        <v>CH$17</v>
      </c>
      <c r="CI1939" s="199" t="str">
        <f t="shared" si="3256"/>
        <v>CI$17</v>
      </c>
      <c r="CJ1939" s="199" t="str">
        <f t="shared" si="3256"/>
        <v>CJ$17</v>
      </c>
      <c r="CK1939" s="199" t="str">
        <f t="shared" si="3256"/>
        <v>CK$17</v>
      </c>
      <c r="CL1939" s="199" t="str">
        <f t="shared" si="3256"/>
        <v>CL$17</v>
      </c>
      <c r="CN1939" s="201"/>
      <c r="CO1939" s="199" t="str">
        <f t="shared" ref="CO1939:DL1939" si="3257">CO$21</f>
        <v>CO$17</v>
      </c>
      <c r="CP1939" s="199" t="str">
        <f t="shared" si="3257"/>
        <v>CP$17</v>
      </c>
      <c r="CQ1939" s="199" t="str">
        <f t="shared" si="3257"/>
        <v>CQ$17</v>
      </c>
      <c r="CR1939" s="199" t="str">
        <f t="shared" si="3257"/>
        <v>CR$17</v>
      </c>
      <c r="CS1939" s="199" t="str">
        <f t="shared" si="3257"/>
        <v>CS$17</v>
      </c>
      <c r="CT1939" s="199" t="str">
        <f t="shared" si="3257"/>
        <v>CT$17</v>
      </c>
      <c r="CU1939" s="199" t="str">
        <f t="shared" si="3257"/>
        <v>CU$17</v>
      </c>
      <c r="CV1939" s="199" t="str">
        <f t="shared" si="3257"/>
        <v>CV$17</v>
      </c>
      <c r="CW1939" s="199" t="str">
        <f t="shared" si="3257"/>
        <v>CW$17</v>
      </c>
      <c r="CX1939" s="199" t="str">
        <f t="shared" si="3257"/>
        <v>CX$17</v>
      </c>
      <c r="CY1939" s="199" t="str">
        <f t="shared" si="3257"/>
        <v>CY$17</v>
      </c>
      <c r="CZ1939" s="199" t="str">
        <f t="shared" si="3257"/>
        <v>CZ$17</v>
      </c>
      <c r="DA1939" s="199" t="str">
        <f t="shared" si="3257"/>
        <v>DA$17</v>
      </c>
      <c r="DB1939" s="199" t="str">
        <f t="shared" si="3257"/>
        <v>DB$17</v>
      </c>
      <c r="DC1939" s="199" t="str">
        <f t="shared" si="3257"/>
        <v>DC$17</v>
      </c>
      <c r="DD1939" s="199" t="str">
        <f t="shared" si="3257"/>
        <v>DD$17</v>
      </c>
      <c r="DE1939" s="199" t="str">
        <f t="shared" si="3257"/>
        <v>DE$17</v>
      </c>
      <c r="DF1939" s="199" t="str">
        <f t="shared" si="3257"/>
        <v>DF$17</v>
      </c>
      <c r="DG1939" s="199" t="str">
        <f t="shared" si="3257"/>
        <v>DG$17</v>
      </c>
      <c r="DH1939" s="199" t="str">
        <f t="shared" si="3257"/>
        <v>DH$17</v>
      </c>
      <c r="DI1939" s="199" t="str">
        <f t="shared" si="3257"/>
        <v>DI$17</v>
      </c>
      <c r="DJ1939" s="199" t="str">
        <f t="shared" si="3257"/>
        <v>DJ$17</v>
      </c>
      <c r="DK1939" s="199" t="str">
        <f t="shared" si="3257"/>
        <v>DK$17</v>
      </c>
      <c r="DL1939" s="199" t="str">
        <f t="shared" si="3257"/>
        <v>DL$17</v>
      </c>
    </row>
    <row r="1940" spans="1:116" x14ac:dyDescent="0.4">
      <c r="A1940" s="174"/>
      <c r="E1940" s="8"/>
      <c r="G1940" s="175" t="s">
        <v>491</v>
      </c>
      <c r="H1940" s="200"/>
      <c r="I1940" s="201"/>
      <c r="J1940" s="201"/>
      <c r="K1940" s="202"/>
      <c r="L1940" s="202"/>
      <c r="M1940" s="202"/>
      <c r="N1940" s="202"/>
      <c r="O1940" s="202"/>
      <c r="P1940" s="202"/>
      <c r="R1940" s="202"/>
      <c r="S1940" s="190"/>
      <c r="T1940" s="190"/>
      <c r="U1940" s="190"/>
      <c r="V1940" s="190"/>
      <c r="W1940" s="190"/>
      <c r="X1940" s="190"/>
      <c r="Y1940" s="190"/>
      <c r="Z1940" s="190"/>
      <c r="AA1940" s="190"/>
      <c r="AB1940" s="190"/>
      <c r="AC1940" s="190"/>
      <c r="AD1940" s="190"/>
      <c r="AE1940" s="190"/>
      <c r="AF1940" s="190"/>
      <c r="AG1940" s="190"/>
      <c r="AH1940" s="190"/>
      <c r="AI1940" s="190"/>
      <c r="AJ1940" s="190"/>
      <c r="AK1940" s="190"/>
      <c r="AL1940" s="190"/>
      <c r="AM1940" s="190"/>
      <c r="AN1940" s="190"/>
      <c r="AO1940" s="190"/>
      <c r="AP1940" s="190"/>
      <c r="AQ1940" s="190"/>
      <c r="AR1940" s="190"/>
      <c r="AS1940" s="190"/>
      <c r="AT1940" s="190"/>
      <c r="AU1940" s="190"/>
      <c r="AV1940" s="190"/>
      <c r="AW1940" s="190"/>
      <c r="AX1940" s="190"/>
      <c r="AY1940" s="190"/>
      <c r="AZ1940" s="190"/>
      <c r="BA1940" s="190"/>
      <c r="BB1940" s="190"/>
      <c r="BC1940" s="190"/>
      <c r="BD1940" s="190"/>
      <c r="BE1940" s="190"/>
      <c r="BF1940" s="190"/>
      <c r="BG1940" s="190"/>
      <c r="BH1940" s="190"/>
      <c r="BI1940" s="190"/>
      <c r="BJ1940" s="190"/>
      <c r="BK1940" s="190"/>
      <c r="BL1940" s="190"/>
      <c r="BM1940" s="190"/>
      <c r="BN1940" s="190"/>
      <c r="BO1940" s="190"/>
      <c r="BP1940" s="190"/>
      <c r="BQ1940" s="190"/>
      <c r="BR1940" s="190"/>
      <c r="BS1940" s="190"/>
      <c r="BT1940" s="190"/>
      <c r="BU1940" s="190"/>
      <c r="BV1940" s="190"/>
      <c r="BW1940" s="190"/>
      <c r="BX1940" s="190"/>
      <c r="BY1940" s="190"/>
      <c r="BZ1940" s="190"/>
      <c r="CA1940" s="190"/>
      <c r="CB1940" s="190"/>
      <c r="CC1940" s="190"/>
      <c r="CD1940" s="190"/>
      <c r="CE1940" s="190"/>
      <c r="CF1940" s="190"/>
      <c r="CG1940" s="190"/>
      <c r="CH1940" s="190"/>
      <c r="CI1940" s="190"/>
      <c r="CJ1940" s="190"/>
      <c r="CK1940" s="190"/>
      <c r="CL1940" s="190"/>
      <c r="CN1940" s="201"/>
      <c r="CO1940" s="190"/>
      <c r="CP1940" s="190"/>
      <c r="CQ1940" s="190"/>
      <c r="CR1940" s="190"/>
      <c r="CS1940" s="190"/>
      <c r="CT1940" s="190"/>
      <c r="CU1940" s="190"/>
      <c r="CV1940" s="190"/>
      <c r="CW1940" s="190"/>
      <c r="CX1940" s="190"/>
      <c r="CY1940" s="190"/>
      <c r="CZ1940" s="190"/>
      <c r="DA1940" s="190"/>
      <c r="DB1940" s="190"/>
      <c r="DC1940" s="190"/>
      <c r="DD1940" s="190"/>
      <c r="DE1940" s="190"/>
      <c r="DF1940" s="190"/>
      <c r="DG1940" s="190"/>
      <c r="DH1940" s="190"/>
      <c r="DI1940" s="190"/>
      <c r="DJ1940" s="190"/>
      <c r="DK1940" s="190"/>
      <c r="DL1940" s="190"/>
    </row>
    <row r="1941" spans="1:116" x14ac:dyDescent="0.4">
      <c r="A1941" s="174"/>
      <c r="E1941" s="8"/>
      <c r="G1941" s="175" t="s">
        <v>505</v>
      </c>
      <c r="H1941" s="200"/>
      <c r="I1941" s="201"/>
      <c r="J1941" s="201"/>
      <c r="K1941" s="202"/>
      <c r="L1941" s="202"/>
      <c r="M1941" s="202"/>
      <c r="N1941" s="202"/>
      <c r="O1941" s="202"/>
      <c r="P1941" s="202"/>
      <c r="R1941" s="202"/>
      <c r="S1941" s="190"/>
      <c r="T1941" s="190"/>
      <c r="U1941" s="190"/>
      <c r="V1941" s="190"/>
      <c r="W1941" s="190"/>
      <c r="X1941" s="190"/>
      <c r="Y1941" s="190"/>
      <c r="Z1941" s="190"/>
      <c r="AA1941" s="190"/>
      <c r="AB1941" s="190"/>
      <c r="AC1941" s="190"/>
      <c r="AD1941" s="190"/>
      <c r="AE1941" s="190"/>
      <c r="AF1941" s="190"/>
      <c r="AG1941" s="190"/>
      <c r="AH1941" s="190"/>
      <c r="AI1941" s="190"/>
      <c r="AJ1941" s="190"/>
      <c r="AK1941" s="190"/>
      <c r="AL1941" s="190"/>
      <c r="AM1941" s="190"/>
      <c r="AN1941" s="190"/>
      <c r="AO1941" s="190"/>
      <c r="AP1941" s="190"/>
      <c r="AQ1941" s="190"/>
      <c r="AR1941" s="190"/>
      <c r="AS1941" s="190"/>
      <c r="AT1941" s="190"/>
      <c r="AU1941" s="190"/>
      <c r="AV1941" s="190"/>
      <c r="AW1941" s="190"/>
      <c r="AX1941" s="190"/>
      <c r="AY1941" s="190"/>
      <c r="AZ1941" s="190"/>
      <c r="BA1941" s="190"/>
      <c r="BB1941" s="190"/>
      <c r="BC1941" s="190"/>
      <c r="BD1941" s="190"/>
      <c r="BE1941" s="190"/>
      <c r="BF1941" s="190"/>
      <c r="BG1941" s="190"/>
      <c r="BH1941" s="190"/>
      <c r="BI1941" s="190"/>
      <c r="BJ1941" s="190"/>
      <c r="BK1941" s="190"/>
      <c r="BL1941" s="190"/>
      <c r="BM1941" s="190"/>
      <c r="BN1941" s="190"/>
      <c r="BO1941" s="190"/>
      <c r="BP1941" s="190"/>
      <c r="BQ1941" s="190"/>
      <c r="BR1941" s="190"/>
      <c r="BS1941" s="190"/>
      <c r="BT1941" s="190"/>
      <c r="BU1941" s="190"/>
      <c r="BV1941" s="190"/>
      <c r="BW1941" s="190"/>
      <c r="BX1941" s="190"/>
      <c r="BY1941" s="190"/>
      <c r="BZ1941" s="190"/>
      <c r="CA1941" s="190"/>
      <c r="CB1941" s="190"/>
      <c r="CC1941" s="190"/>
      <c r="CD1941" s="190"/>
      <c r="CE1941" s="190"/>
      <c r="CF1941" s="190"/>
      <c r="CG1941" s="190"/>
      <c r="CH1941" s="190"/>
      <c r="CI1941" s="190"/>
      <c r="CJ1941" s="190"/>
      <c r="CK1941" s="190"/>
      <c r="CL1941" s="190"/>
      <c r="CN1941" s="201"/>
      <c r="CO1941" s="190"/>
      <c r="CP1941" s="190"/>
      <c r="CQ1941" s="190"/>
      <c r="CR1941" s="190"/>
      <c r="CS1941" s="190"/>
      <c r="CT1941" s="190"/>
      <c r="CU1941" s="190"/>
      <c r="CV1941" s="190"/>
      <c r="CW1941" s="190"/>
      <c r="CX1941" s="190"/>
      <c r="CY1941" s="190"/>
      <c r="CZ1941" s="190"/>
      <c r="DA1941" s="190"/>
      <c r="DB1941" s="190"/>
      <c r="DC1941" s="190"/>
      <c r="DD1941" s="190"/>
      <c r="DE1941" s="190"/>
      <c r="DF1941" s="190"/>
      <c r="DG1941" s="190"/>
      <c r="DH1941" s="190"/>
      <c r="DI1941" s="190"/>
      <c r="DJ1941" s="190"/>
      <c r="DK1941" s="190"/>
      <c r="DL1941" s="190"/>
    </row>
    <row r="1942" spans="1:116" x14ac:dyDescent="0.4">
      <c r="A1942" s="174"/>
      <c r="E1942" s="8"/>
      <c r="G1942" s="175" t="s">
        <v>463</v>
      </c>
      <c r="H1942" s="200"/>
      <c r="I1942" s="201"/>
      <c r="J1942" s="201"/>
      <c r="K1942" s="202"/>
      <c r="L1942" s="202"/>
      <c r="M1942" s="202"/>
      <c r="N1942" s="202"/>
      <c r="O1942" s="202"/>
      <c r="P1942" s="202"/>
      <c r="R1942" s="202"/>
      <c r="S1942" s="190" t="str">
        <f t="shared" ref="S1942:CD1942" si="3258">S$22</f>
        <v>S$18</v>
      </c>
      <c r="T1942" s="190" t="str">
        <f t="shared" si="3258"/>
        <v>T$18</v>
      </c>
      <c r="U1942" s="190" t="str">
        <f t="shared" si="3258"/>
        <v>U$18</v>
      </c>
      <c r="V1942" s="190" t="str">
        <f t="shared" si="3258"/>
        <v>V$18</v>
      </c>
      <c r="W1942" s="190" t="str">
        <f t="shared" si="3258"/>
        <v>W$18</v>
      </c>
      <c r="X1942" s="190" t="str">
        <f t="shared" si="3258"/>
        <v>X$18</v>
      </c>
      <c r="Y1942" s="190" t="str">
        <f t="shared" si="3258"/>
        <v>Y$18</v>
      </c>
      <c r="Z1942" s="190" t="str">
        <f t="shared" si="3258"/>
        <v>Z$18</v>
      </c>
      <c r="AA1942" s="190" t="str">
        <f t="shared" si="3258"/>
        <v>AA$18</v>
      </c>
      <c r="AB1942" s="190" t="str">
        <f t="shared" si="3258"/>
        <v>AB$18</v>
      </c>
      <c r="AC1942" s="190" t="str">
        <f t="shared" si="3258"/>
        <v>AC$18</v>
      </c>
      <c r="AD1942" s="190" t="str">
        <f t="shared" si="3258"/>
        <v>AD$18</v>
      </c>
      <c r="AE1942" s="190" t="str">
        <f t="shared" si="3258"/>
        <v>AE$18</v>
      </c>
      <c r="AF1942" s="190" t="str">
        <f t="shared" si="3258"/>
        <v>AF$18</v>
      </c>
      <c r="AG1942" s="190" t="str">
        <f t="shared" si="3258"/>
        <v>AG$18</v>
      </c>
      <c r="AH1942" s="190" t="str">
        <f t="shared" si="3258"/>
        <v>AH$18</v>
      </c>
      <c r="AI1942" s="190" t="str">
        <f t="shared" si="3258"/>
        <v>AI$18</v>
      </c>
      <c r="AJ1942" s="190" t="str">
        <f t="shared" si="3258"/>
        <v>AJ$18</v>
      </c>
      <c r="AK1942" s="190" t="str">
        <f t="shared" si="3258"/>
        <v>AK$18</v>
      </c>
      <c r="AL1942" s="190" t="str">
        <f t="shared" si="3258"/>
        <v>AL$18</v>
      </c>
      <c r="AM1942" s="190" t="str">
        <f t="shared" si="3258"/>
        <v>AM$18</v>
      </c>
      <c r="AN1942" s="190" t="str">
        <f t="shared" si="3258"/>
        <v>AN$18</v>
      </c>
      <c r="AO1942" s="190" t="str">
        <f t="shared" si="3258"/>
        <v>AO$18</v>
      </c>
      <c r="AP1942" s="190" t="str">
        <f t="shared" si="3258"/>
        <v>AP$18</v>
      </c>
      <c r="AQ1942" s="190" t="str">
        <f t="shared" si="3258"/>
        <v>AQ$18</v>
      </c>
      <c r="AR1942" s="190" t="str">
        <f t="shared" si="3258"/>
        <v>AR$18</v>
      </c>
      <c r="AS1942" s="190" t="str">
        <f t="shared" si="3258"/>
        <v>AS$18</v>
      </c>
      <c r="AT1942" s="190" t="str">
        <f t="shared" si="3258"/>
        <v>AT$18</v>
      </c>
      <c r="AU1942" s="190" t="str">
        <f t="shared" si="3258"/>
        <v>AU$18</v>
      </c>
      <c r="AV1942" s="190" t="str">
        <f t="shared" si="3258"/>
        <v>AV$18</v>
      </c>
      <c r="AW1942" s="190" t="str">
        <f t="shared" si="3258"/>
        <v>AW$18</v>
      </c>
      <c r="AX1942" s="190" t="str">
        <f t="shared" si="3258"/>
        <v>AX$18</v>
      </c>
      <c r="AY1942" s="190" t="str">
        <f t="shared" si="3258"/>
        <v>AY$18</v>
      </c>
      <c r="AZ1942" s="190" t="str">
        <f t="shared" si="3258"/>
        <v>AZ$18</v>
      </c>
      <c r="BA1942" s="190" t="str">
        <f t="shared" si="3258"/>
        <v>BA$18</v>
      </c>
      <c r="BB1942" s="190" t="str">
        <f t="shared" si="3258"/>
        <v>BB$18</v>
      </c>
      <c r="BC1942" s="190" t="str">
        <f t="shared" si="3258"/>
        <v>BC$18</v>
      </c>
      <c r="BD1942" s="190" t="str">
        <f t="shared" si="3258"/>
        <v>BD$18</v>
      </c>
      <c r="BE1942" s="190" t="str">
        <f t="shared" si="3258"/>
        <v>BE$18</v>
      </c>
      <c r="BF1942" s="190" t="str">
        <f t="shared" si="3258"/>
        <v>BF$18</v>
      </c>
      <c r="BG1942" s="190" t="str">
        <f t="shared" si="3258"/>
        <v>BG$18</v>
      </c>
      <c r="BH1942" s="190" t="str">
        <f t="shared" si="3258"/>
        <v>BH$18</v>
      </c>
      <c r="BI1942" s="190" t="str">
        <f t="shared" si="3258"/>
        <v>BI$18</v>
      </c>
      <c r="BJ1942" s="190" t="str">
        <f t="shared" si="3258"/>
        <v>BJ$18</v>
      </c>
      <c r="BK1942" s="190" t="str">
        <f t="shared" si="3258"/>
        <v>BK$18</v>
      </c>
      <c r="BL1942" s="190" t="str">
        <f t="shared" si="3258"/>
        <v>BL$18</v>
      </c>
      <c r="BM1942" s="190" t="str">
        <f t="shared" si="3258"/>
        <v>BM$18</v>
      </c>
      <c r="BN1942" s="190" t="str">
        <f t="shared" si="3258"/>
        <v>BN$18</v>
      </c>
      <c r="BO1942" s="190" t="str">
        <f t="shared" si="3258"/>
        <v>BO$18</v>
      </c>
      <c r="BP1942" s="190" t="str">
        <f t="shared" si="3258"/>
        <v>BP$18</v>
      </c>
      <c r="BQ1942" s="190" t="str">
        <f t="shared" si="3258"/>
        <v>BQ$18</v>
      </c>
      <c r="BR1942" s="190" t="str">
        <f t="shared" si="3258"/>
        <v>BR$18</v>
      </c>
      <c r="BS1942" s="190" t="str">
        <f t="shared" si="3258"/>
        <v>BS$18</v>
      </c>
      <c r="BT1942" s="190" t="str">
        <f t="shared" si="3258"/>
        <v>BT$18</v>
      </c>
      <c r="BU1942" s="190" t="str">
        <f t="shared" si="3258"/>
        <v>BU$18</v>
      </c>
      <c r="BV1942" s="190" t="str">
        <f t="shared" si="3258"/>
        <v>BV$18</v>
      </c>
      <c r="BW1942" s="190" t="str">
        <f t="shared" si="3258"/>
        <v>BW$18</v>
      </c>
      <c r="BX1942" s="190" t="str">
        <f t="shared" si="3258"/>
        <v>BX$18</v>
      </c>
      <c r="BY1942" s="190" t="str">
        <f t="shared" si="3258"/>
        <v>BY$18</v>
      </c>
      <c r="BZ1942" s="190" t="str">
        <f t="shared" si="3258"/>
        <v>BZ$18</v>
      </c>
      <c r="CA1942" s="190" t="str">
        <f t="shared" si="3258"/>
        <v>CA$18</v>
      </c>
      <c r="CB1942" s="190" t="str">
        <f t="shared" si="3258"/>
        <v>CB$18</v>
      </c>
      <c r="CC1942" s="190" t="str">
        <f t="shared" si="3258"/>
        <v>CC$18</v>
      </c>
      <c r="CD1942" s="190" t="str">
        <f t="shared" si="3258"/>
        <v>CD$18</v>
      </c>
      <c r="CE1942" s="190" t="str">
        <f t="shared" ref="CE1942:CL1942" si="3259">CE$22</f>
        <v>CE$18</v>
      </c>
      <c r="CF1942" s="190" t="str">
        <f t="shared" si="3259"/>
        <v>CF$18</v>
      </c>
      <c r="CG1942" s="190" t="str">
        <f t="shared" si="3259"/>
        <v>CG$18</v>
      </c>
      <c r="CH1942" s="190" t="str">
        <f t="shared" si="3259"/>
        <v>CH$18</v>
      </c>
      <c r="CI1942" s="190" t="str">
        <f t="shared" si="3259"/>
        <v>CI$18</v>
      </c>
      <c r="CJ1942" s="190" t="str">
        <f t="shared" si="3259"/>
        <v>CJ$18</v>
      </c>
      <c r="CK1942" s="190" t="str">
        <f t="shared" si="3259"/>
        <v>CK$18</v>
      </c>
      <c r="CL1942" s="190" t="str">
        <f t="shared" si="3259"/>
        <v>CL$18</v>
      </c>
      <c r="CN1942" s="201"/>
      <c r="CO1942" s="190" t="str">
        <f t="shared" ref="CO1942:DL1942" si="3260">CO$22</f>
        <v>CO$18</v>
      </c>
      <c r="CP1942" s="190" t="str">
        <f t="shared" si="3260"/>
        <v>CP$18</v>
      </c>
      <c r="CQ1942" s="190" t="str">
        <f t="shared" si="3260"/>
        <v>CQ$18</v>
      </c>
      <c r="CR1942" s="190" t="str">
        <f t="shared" si="3260"/>
        <v>CR$18</v>
      </c>
      <c r="CS1942" s="190" t="str">
        <f t="shared" si="3260"/>
        <v>CS$18</v>
      </c>
      <c r="CT1942" s="190" t="str">
        <f t="shared" si="3260"/>
        <v>CT$18</v>
      </c>
      <c r="CU1942" s="190" t="str">
        <f t="shared" si="3260"/>
        <v>CU$18</v>
      </c>
      <c r="CV1942" s="190" t="str">
        <f t="shared" si="3260"/>
        <v>CV$18</v>
      </c>
      <c r="CW1942" s="190" t="str">
        <f t="shared" si="3260"/>
        <v>CW$18</v>
      </c>
      <c r="CX1942" s="190" t="str">
        <f t="shared" si="3260"/>
        <v>CX$18</v>
      </c>
      <c r="CY1942" s="190" t="str">
        <f t="shared" si="3260"/>
        <v>CY$18</v>
      </c>
      <c r="CZ1942" s="190" t="str">
        <f t="shared" si="3260"/>
        <v>CZ$18</v>
      </c>
      <c r="DA1942" s="190" t="str">
        <f t="shared" si="3260"/>
        <v>DA$18</v>
      </c>
      <c r="DB1942" s="190" t="str">
        <f t="shared" si="3260"/>
        <v>DB$18</v>
      </c>
      <c r="DC1942" s="190" t="str">
        <f t="shared" si="3260"/>
        <v>DC$18</v>
      </c>
      <c r="DD1942" s="190" t="str">
        <f t="shared" si="3260"/>
        <v>DD$18</v>
      </c>
      <c r="DE1942" s="190" t="str">
        <f t="shared" si="3260"/>
        <v>DE$18</v>
      </c>
      <c r="DF1942" s="190" t="str">
        <f t="shared" si="3260"/>
        <v>DF$18</v>
      </c>
      <c r="DG1942" s="190" t="str">
        <f t="shared" si="3260"/>
        <v>DG$18</v>
      </c>
      <c r="DH1942" s="190" t="str">
        <f t="shared" si="3260"/>
        <v>DH$18</v>
      </c>
      <c r="DI1942" s="190" t="str">
        <f t="shared" si="3260"/>
        <v>DI$18</v>
      </c>
      <c r="DJ1942" s="190" t="str">
        <f t="shared" si="3260"/>
        <v>DJ$18</v>
      </c>
      <c r="DK1942" s="190" t="str">
        <f t="shared" si="3260"/>
        <v>DK$18</v>
      </c>
      <c r="DL1942" s="190" t="str">
        <f t="shared" si="3260"/>
        <v>DL$18</v>
      </c>
    </row>
    <row r="1943" spans="1:116" x14ac:dyDescent="0.4">
      <c r="A1943" s="174"/>
      <c r="E1943" s="8"/>
      <c r="G1943" s="175" t="s">
        <v>464</v>
      </c>
      <c r="H1943" s="200"/>
      <c r="I1943" s="201"/>
      <c r="J1943" s="201"/>
      <c r="K1943" s="202"/>
      <c r="L1943" s="202"/>
      <c r="M1943" s="202"/>
      <c r="N1943" s="202"/>
      <c r="O1943" s="202"/>
      <c r="P1943" s="202"/>
      <c r="R1943" s="202"/>
      <c r="S1943" s="190" t="str">
        <f t="shared" ref="S1943:CD1943" si="3261">S$23</f>
        <v>S$19</v>
      </c>
      <c r="T1943" s="190" t="str">
        <f t="shared" si="3261"/>
        <v>T$19</v>
      </c>
      <c r="U1943" s="190" t="str">
        <f t="shared" si="3261"/>
        <v>U$19</v>
      </c>
      <c r="V1943" s="190" t="str">
        <f t="shared" si="3261"/>
        <v>V$19</v>
      </c>
      <c r="W1943" s="190" t="str">
        <f t="shared" si="3261"/>
        <v>W$19</v>
      </c>
      <c r="X1943" s="190" t="str">
        <f t="shared" si="3261"/>
        <v>X$19</v>
      </c>
      <c r="Y1943" s="190" t="str">
        <f t="shared" si="3261"/>
        <v>Y$19</v>
      </c>
      <c r="Z1943" s="190" t="str">
        <f t="shared" si="3261"/>
        <v>Z$19</v>
      </c>
      <c r="AA1943" s="190" t="str">
        <f t="shared" si="3261"/>
        <v>AA$19</v>
      </c>
      <c r="AB1943" s="190" t="str">
        <f t="shared" si="3261"/>
        <v>AB$19</v>
      </c>
      <c r="AC1943" s="190" t="str">
        <f t="shared" si="3261"/>
        <v>AC$19</v>
      </c>
      <c r="AD1943" s="190" t="str">
        <f t="shared" si="3261"/>
        <v>AD$19</v>
      </c>
      <c r="AE1943" s="190" t="str">
        <f t="shared" si="3261"/>
        <v>AE$19</v>
      </c>
      <c r="AF1943" s="190" t="str">
        <f t="shared" si="3261"/>
        <v>AF$19</v>
      </c>
      <c r="AG1943" s="190" t="str">
        <f t="shared" si="3261"/>
        <v>AG$19</v>
      </c>
      <c r="AH1943" s="190" t="str">
        <f t="shared" si="3261"/>
        <v>AH$19</v>
      </c>
      <c r="AI1943" s="190" t="str">
        <f t="shared" si="3261"/>
        <v>AI$19</v>
      </c>
      <c r="AJ1943" s="190" t="str">
        <f t="shared" si="3261"/>
        <v>AJ$19</v>
      </c>
      <c r="AK1943" s="190" t="str">
        <f t="shared" si="3261"/>
        <v>AK$19</v>
      </c>
      <c r="AL1943" s="190" t="str">
        <f t="shared" si="3261"/>
        <v>AL$19</v>
      </c>
      <c r="AM1943" s="190" t="str">
        <f t="shared" si="3261"/>
        <v>AM$19</v>
      </c>
      <c r="AN1943" s="190" t="str">
        <f t="shared" si="3261"/>
        <v>AN$19</v>
      </c>
      <c r="AO1943" s="190" t="str">
        <f t="shared" si="3261"/>
        <v>AO$19</v>
      </c>
      <c r="AP1943" s="190" t="str">
        <f t="shared" si="3261"/>
        <v>AP$19</v>
      </c>
      <c r="AQ1943" s="190" t="str">
        <f t="shared" si="3261"/>
        <v>AQ$19</v>
      </c>
      <c r="AR1943" s="190" t="str">
        <f t="shared" si="3261"/>
        <v>AR$19</v>
      </c>
      <c r="AS1943" s="190" t="str">
        <f t="shared" si="3261"/>
        <v>AS$19</v>
      </c>
      <c r="AT1943" s="190" t="str">
        <f t="shared" si="3261"/>
        <v>AT$19</v>
      </c>
      <c r="AU1943" s="190" t="str">
        <f t="shared" si="3261"/>
        <v>AU$19</v>
      </c>
      <c r="AV1943" s="190" t="str">
        <f t="shared" si="3261"/>
        <v>AV$19</v>
      </c>
      <c r="AW1943" s="190" t="str">
        <f t="shared" si="3261"/>
        <v>AW$19</v>
      </c>
      <c r="AX1943" s="190" t="str">
        <f t="shared" si="3261"/>
        <v>AX$19</v>
      </c>
      <c r="AY1943" s="190" t="str">
        <f t="shared" si="3261"/>
        <v>AY$19</v>
      </c>
      <c r="AZ1943" s="190" t="str">
        <f t="shared" si="3261"/>
        <v>AZ$19</v>
      </c>
      <c r="BA1943" s="190" t="str">
        <f t="shared" si="3261"/>
        <v>BA$19</v>
      </c>
      <c r="BB1943" s="190" t="str">
        <f t="shared" si="3261"/>
        <v>BB$19</v>
      </c>
      <c r="BC1943" s="190" t="str">
        <f t="shared" si="3261"/>
        <v>BC$19</v>
      </c>
      <c r="BD1943" s="190" t="str">
        <f t="shared" si="3261"/>
        <v>BD$19</v>
      </c>
      <c r="BE1943" s="190" t="str">
        <f t="shared" si="3261"/>
        <v>BE$19</v>
      </c>
      <c r="BF1943" s="190" t="str">
        <f t="shared" si="3261"/>
        <v>BF$19</v>
      </c>
      <c r="BG1943" s="190" t="str">
        <f t="shared" si="3261"/>
        <v>BG$19</v>
      </c>
      <c r="BH1943" s="190" t="str">
        <f t="shared" si="3261"/>
        <v>BH$19</v>
      </c>
      <c r="BI1943" s="190" t="str">
        <f t="shared" si="3261"/>
        <v>BI$19</v>
      </c>
      <c r="BJ1943" s="190" t="str">
        <f t="shared" si="3261"/>
        <v>BJ$19</v>
      </c>
      <c r="BK1943" s="190" t="str">
        <f t="shared" si="3261"/>
        <v>BK$19</v>
      </c>
      <c r="BL1943" s="190" t="str">
        <f t="shared" si="3261"/>
        <v>BL$19</v>
      </c>
      <c r="BM1943" s="190" t="str">
        <f t="shared" si="3261"/>
        <v>BM$19</v>
      </c>
      <c r="BN1943" s="190" t="str">
        <f t="shared" si="3261"/>
        <v>BN$19</v>
      </c>
      <c r="BO1943" s="190" t="str">
        <f t="shared" si="3261"/>
        <v>BO$19</v>
      </c>
      <c r="BP1943" s="190" t="str">
        <f t="shared" si="3261"/>
        <v>BP$19</v>
      </c>
      <c r="BQ1943" s="190" t="str">
        <f t="shared" si="3261"/>
        <v>BQ$19</v>
      </c>
      <c r="BR1943" s="190" t="str">
        <f t="shared" si="3261"/>
        <v>BR$19</v>
      </c>
      <c r="BS1943" s="190" t="str">
        <f t="shared" si="3261"/>
        <v>BS$19</v>
      </c>
      <c r="BT1943" s="190" t="str">
        <f t="shared" si="3261"/>
        <v>BT$19</v>
      </c>
      <c r="BU1943" s="190" t="str">
        <f t="shared" si="3261"/>
        <v>BU$19</v>
      </c>
      <c r="BV1943" s="190" t="str">
        <f t="shared" si="3261"/>
        <v>BV$19</v>
      </c>
      <c r="BW1943" s="190" t="str">
        <f t="shared" si="3261"/>
        <v>BW$19</v>
      </c>
      <c r="BX1943" s="190" t="str">
        <f t="shared" si="3261"/>
        <v>BX$19</v>
      </c>
      <c r="BY1943" s="190" t="str">
        <f t="shared" si="3261"/>
        <v>BY$19</v>
      </c>
      <c r="BZ1943" s="190" t="str">
        <f t="shared" si="3261"/>
        <v>BZ$19</v>
      </c>
      <c r="CA1943" s="190" t="str">
        <f t="shared" si="3261"/>
        <v>CA$19</v>
      </c>
      <c r="CB1943" s="190" t="str">
        <f t="shared" si="3261"/>
        <v>CB$19</v>
      </c>
      <c r="CC1943" s="190" t="str">
        <f t="shared" si="3261"/>
        <v>CC$19</v>
      </c>
      <c r="CD1943" s="190" t="str">
        <f t="shared" si="3261"/>
        <v>CD$19</v>
      </c>
      <c r="CE1943" s="190" t="str">
        <f t="shared" ref="CE1943:CL1943" si="3262">CE$23</f>
        <v>CE$19</v>
      </c>
      <c r="CF1943" s="190" t="str">
        <f t="shared" si="3262"/>
        <v>CF$19</v>
      </c>
      <c r="CG1943" s="190" t="str">
        <f t="shared" si="3262"/>
        <v>CG$19</v>
      </c>
      <c r="CH1943" s="190" t="str">
        <f t="shared" si="3262"/>
        <v>CH$19</v>
      </c>
      <c r="CI1943" s="190" t="str">
        <f t="shared" si="3262"/>
        <v>CI$19</v>
      </c>
      <c r="CJ1943" s="190" t="str">
        <f t="shared" si="3262"/>
        <v>CJ$19</v>
      </c>
      <c r="CK1943" s="190" t="str">
        <f t="shared" si="3262"/>
        <v>CK$19</v>
      </c>
      <c r="CL1943" s="190" t="str">
        <f t="shared" si="3262"/>
        <v>CL$19</v>
      </c>
      <c r="CN1943" s="201"/>
      <c r="CO1943" s="190" t="str">
        <f t="shared" ref="CO1943:DL1943" si="3263">CO$23</f>
        <v>CO$19</v>
      </c>
      <c r="CP1943" s="190" t="str">
        <f t="shared" si="3263"/>
        <v>CP$19</v>
      </c>
      <c r="CQ1943" s="190" t="str">
        <f t="shared" si="3263"/>
        <v>CQ$19</v>
      </c>
      <c r="CR1943" s="190" t="str">
        <f t="shared" si="3263"/>
        <v>CR$19</v>
      </c>
      <c r="CS1943" s="190" t="str">
        <f t="shared" si="3263"/>
        <v>CS$19</v>
      </c>
      <c r="CT1943" s="190" t="str">
        <f t="shared" si="3263"/>
        <v>CT$19</v>
      </c>
      <c r="CU1943" s="190" t="str">
        <f t="shared" si="3263"/>
        <v>CU$19</v>
      </c>
      <c r="CV1943" s="190" t="str">
        <f t="shared" si="3263"/>
        <v>CV$19</v>
      </c>
      <c r="CW1943" s="190" t="str">
        <f t="shared" si="3263"/>
        <v>CW$19</v>
      </c>
      <c r="CX1943" s="190" t="str">
        <f t="shared" si="3263"/>
        <v>CX$19</v>
      </c>
      <c r="CY1943" s="190" t="str">
        <f t="shared" si="3263"/>
        <v>CY$19</v>
      </c>
      <c r="CZ1943" s="190" t="str">
        <f t="shared" si="3263"/>
        <v>CZ$19</v>
      </c>
      <c r="DA1943" s="190" t="str">
        <f t="shared" si="3263"/>
        <v>DA$19</v>
      </c>
      <c r="DB1943" s="190" t="str">
        <f t="shared" si="3263"/>
        <v>DB$19</v>
      </c>
      <c r="DC1943" s="190" t="str">
        <f t="shared" si="3263"/>
        <v>DC$19</v>
      </c>
      <c r="DD1943" s="190" t="str">
        <f t="shared" si="3263"/>
        <v>DD$19</v>
      </c>
      <c r="DE1943" s="190" t="str">
        <f t="shared" si="3263"/>
        <v>DE$19</v>
      </c>
      <c r="DF1943" s="190" t="str">
        <f t="shared" si="3263"/>
        <v>DF$19</v>
      </c>
      <c r="DG1943" s="190" t="str">
        <f t="shared" si="3263"/>
        <v>DG$19</v>
      </c>
      <c r="DH1943" s="190" t="str">
        <f t="shared" si="3263"/>
        <v>DH$19</v>
      </c>
      <c r="DI1943" s="190" t="str">
        <f t="shared" si="3263"/>
        <v>DI$19</v>
      </c>
      <c r="DJ1943" s="190" t="str">
        <f t="shared" si="3263"/>
        <v>DJ$19</v>
      </c>
      <c r="DK1943" s="190" t="str">
        <f t="shared" si="3263"/>
        <v>DK$19</v>
      </c>
      <c r="DL1943" s="190" t="str">
        <f t="shared" si="3263"/>
        <v>DL$19</v>
      </c>
    </row>
    <row r="1944" spans="1:116" x14ac:dyDescent="0.4">
      <c r="A1944" s="31" t="s">
        <v>218</v>
      </c>
      <c r="B1944" s="31" t="s">
        <v>243</v>
      </c>
      <c r="C1944" s="31"/>
      <c r="D1944" t="s">
        <v>564</v>
      </c>
      <c r="E1944" s="8" t="str">
        <f t="shared" ref="E1944:E1985" si="3264">ROW()&amp;" "&amp;D1944</f>
        <v>1944 FAPPELIST-F</v>
      </c>
      <c r="F1944" t="s">
        <v>570</v>
      </c>
      <c r="G1944" s="70" t="s">
        <v>281</v>
      </c>
      <c r="H1944" s="48"/>
      <c r="I1944" s="304"/>
      <c r="J1944" s="304"/>
      <c r="K1944" s="48"/>
      <c r="L1944" s="48"/>
      <c r="M1944" s="48"/>
      <c r="N1944" s="48"/>
      <c r="O1944" s="48"/>
      <c r="P1944" s="48"/>
      <c r="R1944" s="70"/>
      <c r="S1944" s="305"/>
      <c r="T1944" s="305"/>
      <c r="U1944" s="305"/>
      <c r="V1944" s="305"/>
      <c r="W1944" s="305"/>
      <c r="X1944" s="305"/>
      <c r="Y1944" s="305"/>
      <c r="Z1944" s="305"/>
      <c r="AA1944" s="305"/>
      <c r="AB1944" s="305"/>
      <c r="AC1944" s="305"/>
      <c r="AD1944" s="305"/>
      <c r="AE1944" s="305"/>
      <c r="AF1944" s="305"/>
      <c r="AG1944" s="305"/>
      <c r="AH1944" s="305"/>
      <c r="AI1944" s="305"/>
      <c r="AJ1944" s="305"/>
      <c r="AK1944" s="305"/>
      <c r="AL1944" s="305"/>
      <c r="AM1944" s="305"/>
      <c r="AN1944" s="305"/>
      <c r="AO1944" s="305"/>
      <c r="AP1944" s="305"/>
      <c r="AQ1944" s="305"/>
      <c r="AR1944" s="305"/>
      <c r="AS1944" s="305"/>
      <c r="AT1944" s="305"/>
      <c r="AU1944" s="305"/>
      <c r="AV1944" s="305"/>
      <c r="AW1944" s="305"/>
      <c r="AX1944" s="305"/>
      <c r="AY1944" s="305"/>
      <c r="AZ1944" s="305"/>
      <c r="BA1944" s="305"/>
      <c r="BB1944" s="305"/>
      <c r="BC1944" s="305"/>
      <c r="BD1944" s="305"/>
      <c r="BE1944" s="305"/>
      <c r="BF1944" s="305"/>
      <c r="BG1944" s="305"/>
      <c r="BH1944" s="305"/>
      <c r="BI1944" s="305"/>
      <c r="BJ1944" s="305"/>
      <c r="BK1944" s="305"/>
      <c r="BL1944" s="305"/>
      <c r="BM1944" s="305"/>
      <c r="BN1944" s="305"/>
      <c r="BO1944" s="305"/>
      <c r="BP1944" s="305"/>
      <c r="BQ1944" s="305"/>
      <c r="BR1944" s="305"/>
      <c r="BS1944" s="305"/>
      <c r="BT1944" s="305"/>
      <c r="BU1944" s="305"/>
      <c r="BV1944" s="305"/>
      <c r="BW1944" s="305"/>
      <c r="BX1944" s="305"/>
      <c r="BY1944" s="305"/>
      <c r="BZ1944" s="305"/>
      <c r="CA1944" s="305"/>
      <c r="CB1944" s="305"/>
      <c r="CC1944" s="305"/>
      <c r="CD1944" s="305"/>
      <c r="CE1944" s="305"/>
      <c r="CF1944" s="305"/>
      <c r="CG1944" s="305"/>
      <c r="CH1944" s="305"/>
      <c r="CI1944" s="305"/>
      <c r="CJ1944" s="305"/>
      <c r="CK1944" s="305"/>
      <c r="CL1944" s="305"/>
      <c r="CN1944" s="304"/>
      <c r="CO1944" s="305"/>
      <c r="CP1944" s="305"/>
      <c r="CQ1944" s="305"/>
      <c r="CR1944" s="305"/>
      <c r="CS1944" s="305"/>
      <c r="CT1944" s="305"/>
      <c r="CU1944" s="305"/>
      <c r="CV1944" s="305"/>
      <c r="CW1944" s="305"/>
      <c r="CX1944" s="305"/>
      <c r="CY1944" s="305"/>
      <c r="CZ1944" s="305"/>
      <c r="DA1944" s="305"/>
      <c r="DB1944" s="305"/>
      <c r="DC1944" s="305"/>
      <c r="DD1944" s="305"/>
      <c r="DE1944" s="305"/>
      <c r="DF1944" s="305"/>
      <c r="DG1944" s="305"/>
      <c r="DH1944" s="305"/>
      <c r="DI1944" s="305"/>
      <c r="DJ1944" s="305"/>
      <c r="DK1944" s="305"/>
      <c r="DL1944" s="305"/>
    </row>
    <row r="1945" spans="1:116" x14ac:dyDescent="0.4">
      <c r="B1945" t="str">
        <f>E1945</f>
        <v>1945 FAPPELIST-F</v>
      </c>
      <c r="D1945" t="s">
        <v>564</v>
      </c>
      <c r="E1945" s="8" t="str">
        <f t="shared" ref="E1945:E1954" si="3265">ROW()&amp;" "&amp;D1945</f>
        <v>1945 FAPPELIST-F</v>
      </c>
      <c r="G1945" s="95" t="str">
        <f>"Assumptions - "&amp;G1944</f>
        <v>Assumptions - Fixed secondary PPE:</v>
      </c>
      <c r="I1945"/>
      <c r="J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N1945"/>
    </row>
    <row r="1946" spans="1:116" x14ac:dyDescent="0.4">
      <c r="B1946" t="str">
        <f>E1946</f>
        <v>1946 FAPPELIST-F</v>
      </c>
      <c r="D1946" t="s">
        <v>564</v>
      </c>
      <c r="E1946" s="8" t="str">
        <f t="shared" si="3264"/>
        <v>1946 FAPPELIST-F</v>
      </c>
      <c r="G1946" s="145" t="s">
        <v>206</v>
      </c>
      <c r="H1946" s="57">
        <v>5</v>
      </c>
      <c r="S1946" s="72"/>
      <c r="T1946" s="72"/>
      <c r="U1946" s="72"/>
      <c r="V1946" s="72"/>
      <c r="W1946" s="72"/>
      <c r="X1946" s="72"/>
      <c r="Y1946" s="72"/>
      <c r="Z1946" s="72"/>
      <c r="AA1946" s="72"/>
      <c r="AB1946" s="72"/>
      <c r="AC1946" s="72"/>
      <c r="AD1946" s="72"/>
      <c r="AE1946" s="72"/>
      <c r="AF1946" s="72"/>
      <c r="AG1946" s="72"/>
      <c r="AH1946" s="72"/>
      <c r="AI1946" s="72"/>
      <c r="AJ1946" s="72"/>
      <c r="AK1946" s="72"/>
      <c r="AL1946" s="72"/>
      <c r="AM1946" s="72"/>
      <c r="AN1946" s="72"/>
      <c r="AO1946" s="72"/>
      <c r="AP1946" s="72"/>
      <c r="AQ1946" s="72"/>
      <c r="AR1946" s="72"/>
      <c r="AS1946" s="72"/>
      <c r="AT1946" s="72"/>
      <c r="AU1946" s="72"/>
      <c r="AV1946" s="72"/>
      <c r="AW1946" s="72"/>
      <c r="AX1946" s="72"/>
      <c r="AY1946" s="72"/>
      <c r="AZ1946" s="72"/>
      <c r="BA1946" s="72"/>
      <c r="BB1946" s="72"/>
      <c r="BC1946" s="72"/>
      <c r="BD1946" s="72"/>
      <c r="BE1946" s="72"/>
      <c r="BF1946" s="72"/>
      <c r="BG1946" s="72"/>
      <c r="BH1946" s="72"/>
      <c r="BI1946" s="72"/>
      <c r="BJ1946" s="72"/>
      <c r="BK1946" s="72"/>
      <c r="BL1946" s="72"/>
      <c r="BM1946" s="72"/>
      <c r="BN1946" s="72"/>
      <c r="BO1946" s="72"/>
      <c r="BP1946" s="72"/>
      <c r="BQ1946" s="72"/>
      <c r="BR1946" s="72"/>
      <c r="BS1946" s="72"/>
      <c r="BT1946" s="72"/>
      <c r="BU1946" s="72"/>
      <c r="BV1946" s="72"/>
      <c r="BW1946" s="72"/>
      <c r="BX1946" s="72"/>
      <c r="BY1946" s="72"/>
      <c r="BZ1946" s="72"/>
      <c r="CA1946" s="72"/>
      <c r="CB1946" s="72"/>
      <c r="CC1946" s="72"/>
      <c r="CD1946" s="72"/>
      <c r="CE1946" s="72"/>
      <c r="CF1946" s="72"/>
      <c r="CG1946" s="72"/>
      <c r="CH1946" s="72"/>
      <c r="CI1946" s="72"/>
      <c r="CJ1946" s="72"/>
      <c r="CK1946" s="72"/>
      <c r="CL1946" s="72"/>
      <c r="CO1946" s="72"/>
      <c r="CP1946" s="72"/>
      <c r="CQ1946" s="72"/>
      <c r="CR1946" s="72"/>
      <c r="CS1946" s="72"/>
      <c r="CT1946" s="72"/>
      <c r="CU1946" s="72"/>
      <c r="CV1946" s="72"/>
      <c r="CW1946" s="72"/>
      <c r="CX1946" s="72"/>
      <c r="CY1946" s="72"/>
      <c r="CZ1946" s="72"/>
      <c r="DA1946" s="72"/>
      <c r="DB1946" s="72"/>
      <c r="DC1946" s="72"/>
      <c r="DD1946" s="72"/>
      <c r="DE1946" s="72"/>
      <c r="DF1946" s="72"/>
      <c r="DG1946" s="72"/>
      <c r="DH1946" s="72"/>
      <c r="DI1946" s="72"/>
      <c r="DJ1946" s="72"/>
      <c r="DK1946" s="72"/>
      <c r="DL1946" s="72"/>
    </row>
    <row r="1947" spans="1:116" x14ac:dyDescent="0.4">
      <c r="B1947" t="str">
        <f>E1947</f>
        <v>1947 FAPPELIST-F</v>
      </c>
      <c r="D1947" t="s">
        <v>564</v>
      </c>
      <c r="E1947" s="8" t="str">
        <f t="shared" si="3264"/>
        <v>1947 FAPPELIST-F</v>
      </c>
      <c r="G1947" s="145" t="s">
        <v>207</v>
      </c>
      <c r="H1947" s="57">
        <v>3</v>
      </c>
      <c r="S1947" s="72"/>
      <c r="T1947" s="72"/>
      <c r="U1947" s="72"/>
      <c r="V1947" s="72"/>
      <c r="W1947" s="72"/>
      <c r="X1947" s="72"/>
      <c r="Y1947" s="72"/>
      <c r="Z1947" s="72"/>
      <c r="AA1947" s="72"/>
      <c r="AB1947" s="72"/>
      <c r="AC1947" s="72"/>
      <c r="AD1947" s="72"/>
      <c r="AE1947" s="72"/>
      <c r="AF1947" s="72"/>
      <c r="AG1947" s="72"/>
      <c r="AH1947" s="72"/>
      <c r="AI1947" s="72"/>
      <c r="AJ1947" s="72"/>
      <c r="AK1947" s="72"/>
      <c r="AL1947" s="72"/>
      <c r="AM1947" s="72"/>
      <c r="AN1947" s="72"/>
      <c r="AO1947" s="72"/>
      <c r="AP1947" s="72"/>
      <c r="AQ1947" s="72"/>
      <c r="AR1947" s="72"/>
      <c r="AS1947" s="72"/>
      <c r="AT1947" s="72"/>
      <c r="AU1947" s="72"/>
      <c r="AV1947" s="72"/>
      <c r="AW1947" s="72"/>
      <c r="AX1947" s="72"/>
      <c r="AY1947" s="72"/>
      <c r="AZ1947" s="72"/>
      <c r="BA1947" s="72"/>
      <c r="BB1947" s="72"/>
      <c r="BC1947" s="72"/>
      <c r="BD1947" s="72"/>
      <c r="BE1947" s="72"/>
      <c r="BF1947" s="72"/>
      <c r="BG1947" s="72"/>
      <c r="BH1947" s="72"/>
      <c r="BI1947" s="72"/>
      <c r="BJ1947" s="72"/>
      <c r="BK1947" s="72"/>
      <c r="BL1947" s="72"/>
      <c r="BM1947" s="72"/>
      <c r="BN1947" s="72"/>
      <c r="BO1947" s="72"/>
      <c r="BP1947" s="72"/>
      <c r="BQ1947" s="72"/>
      <c r="BR1947" s="72"/>
      <c r="BS1947" s="72"/>
      <c r="BT1947" s="72"/>
      <c r="BU1947" s="72"/>
      <c r="BV1947" s="72"/>
      <c r="BW1947" s="72"/>
      <c r="BX1947" s="72"/>
      <c r="BY1947" s="72"/>
      <c r="BZ1947" s="72"/>
      <c r="CA1947" s="72"/>
      <c r="CB1947" s="72"/>
      <c r="CC1947" s="72"/>
      <c r="CD1947" s="72"/>
      <c r="CE1947" s="72"/>
      <c r="CF1947" s="72"/>
      <c r="CG1947" s="72"/>
      <c r="CH1947" s="72"/>
      <c r="CI1947" s="72"/>
      <c r="CJ1947" s="72"/>
      <c r="CK1947" s="72"/>
      <c r="CL1947" s="72"/>
      <c r="CO1947" s="72"/>
      <c r="CP1947" s="72"/>
      <c r="CQ1947" s="72"/>
      <c r="CR1947" s="72"/>
      <c r="CS1947" s="72"/>
      <c r="CT1947" s="72"/>
      <c r="CU1947" s="72"/>
      <c r="CV1947" s="72"/>
      <c r="CW1947" s="72"/>
      <c r="CX1947" s="72"/>
      <c r="CY1947" s="72"/>
      <c r="CZ1947" s="72"/>
      <c r="DA1947" s="72"/>
      <c r="DB1947" s="72"/>
      <c r="DC1947" s="72"/>
      <c r="DD1947" s="72"/>
      <c r="DE1947" s="72"/>
      <c r="DF1947" s="72"/>
      <c r="DG1947" s="72"/>
      <c r="DH1947" s="72"/>
      <c r="DI1947" s="72"/>
      <c r="DJ1947" s="72"/>
      <c r="DK1947" s="72"/>
      <c r="DL1947" s="72"/>
    </row>
    <row r="1948" spans="1:116" x14ac:dyDescent="0.4">
      <c r="D1948" t="s">
        <v>564</v>
      </c>
      <c r="E1948" s="8" t="str">
        <f t="shared" si="3264"/>
        <v>1948 FAPPELIST-F</v>
      </c>
      <c r="S1948" s="72"/>
      <c r="T1948" s="72"/>
      <c r="U1948" s="72"/>
      <c r="V1948" s="72"/>
      <c r="W1948" s="72"/>
      <c r="X1948" s="72"/>
      <c r="Y1948" s="72"/>
      <c r="Z1948" s="72"/>
      <c r="AA1948" s="72"/>
      <c r="AB1948" s="72"/>
      <c r="AC1948" s="72"/>
      <c r="AD1948" s="72"/>
      <c r="AE1948" s="72"/>
      <c r="AF1948" s="72"/>
      <c r="AG1948" s="72"/>
      <c r="AH1948" s="72"/>
      <c r="AI1948" s="72"/>
      <c r="AJ1948" s="72"/>
      <c r="AK1948" s="72"/>
      <c r="AL1948" s="72"/>
      <c r="AM1948" s="72"/>
      <c r="AN1948" s="72"/>
      <c r="AO1948" s="72"/>
      <c r="AP1948" s="72"/>
      <c r="AQ1948" s="72"/>
      <c r="AR1948" s="72"/>
      <c r="AS1948" s="72"/>
      <c r="AT1948" s="72"/>
      <c r="AU1948" s="72"/>
      <c r="AV1948" s="72"/>
      <c r="AW1948" s="72"/>
      <c r="AX1948" s="72"/>
      <c r="AY1948" s="72"/>
      <c r="AZ1948" s="72"/>
      <c r="BA1948" s="72"/>
      <c r="BB1948" s="72"/>
      <c r="BC1948" s="72"/>
      <c r="BD1948" s="72"/>
      <c r="BE1948" s="72"/>
      <c r="BF1948" s="72"/>
      <c r="BG1948" s="72"/>
      <c r="BH1948" s="72"/>
      <c r="BI1948" s="72"/>
      <c r="BJ1948" s="72"/>
      <c r="BK1948" s="72"/>
      <c r="BL1948" s="72"/>
      <c r="BM1948" s="72"/>
      <c r="BN1948" s="72"/>
      <c r="BO1948" s="72"/>
      <c r="BP1948" s="72"/>
      <c r="BQ1948" s="72"/>
      <c r="BR1948" s="72"/>
      <c r="BS1948" s="72"/>
      <c r="BT1948" s="72"/>
      <c r="BU1948" s="72"/>
      <c r="BV1948" s="72"/>
      <c r="BW1948" s="72"/>
      <c r="BX1948" s="72"/>
      <c r="BY1948" s="72"/>
      <c r="BZ1948" s="72"/>
      <c r="CA1948" s="72"/>
      <c r="CB1948" s="72"/>
      <c r="CC1948" s="72"/>
      <c r="CD1948" s="72"/>
      <c r="CE1948" s="72"/>
      <c r="CF1948" s="72"/>
      <c r="CG1948" s="72"/>
      <c r="CH1948" s="72"/>
      <c r="CI1948" s="72"/>
      <c r="CJ1948" s="72"/>
      <c r="CK1948" s="72"/>
      <c r="CL1948" s="72"/>
      <c r="CO1948" s="72"/>
      <c r="CP1948" s="72"/>
      <c r="CQ1948" s="72"/>
      <c r="CR1948" s="72"/>
      <c r="CS1948" s="72"/>
      <c r="CT1948" s="72"/>
      <c r="CU1948" s="72"/>
      <c r="CV1948" s="72"/>
      <c r="CW1948" s="72"/>
      <c r="CX1948" s="72"/>
      <c r="CY1948" s="72"/>
      <c r="CZ1948" s="72"/>
      <c r="DA1948" s="72"/>
      <c r="DB1948" s="72"/>
      <c r="DC1948" s="72"/>
      <c r="DD1948" s="72"/>
      <c r="DE1948" s="72"/>
      <c r="DF1948" s="72"/>
      <c r="DG1948" s="72"/>
      <c r="DH1948" s="72"/>
      <c r="DI1948" s="72"/>
      <c r="DJ1948" s="72"/>
      <c r="DK1948" s="72"/>
      <c r="DL1948" s="72"/>
    </row>
    <row r="1949" spans="1:116" x14ac:dyDescent="0.4">
      <c r="D1949" t="s">
        <v>564</v>
      </c>
      <c r="E1949" s="8" t="str">
        <f t="shared" ref="E1949:E1967" si="3266">ROW()&amp;" "&amp;D1949</f>
        <v>1949 FAPPELIST-F</v>
      </c>
      <c r="G1949" s="13" t="str">
        <f>"Capital expenditures - "&amp;G1944</f>
        <v>Capital expenditures - Fixed secondary PPE:</v>
      </c>
      <c r="S1949" s="72"/>
      <c r="T1949" s="72"/>
      <c r="U1949" s="72"/>
      <c r="V1949" s="72"/>
      <c r="W1949" s="72"/>
      <c r="X1949" s="72"/>
      <c r="Y1949" s="72"/>
      <c r="Z1949" s="72"/>
      <c r="AA1949" s="72"/>
      <c r="AB1949" s="72"/>
      <c r="AC1949" s="72"/>
      <c r="AD1949" s="72"/>
      <c r="AE1949" s="72"/>
      <c r="AF1949" s="72"/>
      <c r="AG1949" s="72"/>
      <c r="AH1949" s="72"/>
      <c r="AI1949" s="72"/>
      <c r="AJ1949" s="72"/>
      <c r="AK1949" s="72"/>
      <c r="AL1949" s="72"/>
      <c r="AM1949" s="72"/>
      <c r="AN1949" s="72"/>
      <c r="AO1949" s="72"/>
      <c r="AP1949" s="72"/>
      <c r="AQ1949" s="72"/>
      <c r="AR1949" s="72"/>
      <c r="AS1949" s="72"/>
      <c r="AT1949" s="72"/>
      <c r="AU1949" s="72"/>
      <c r="AV1949" s="72"/>
      <c r="AW1949" s="72"/>
      <c r="AX1949" s="72"/>
      <c r="AY1949" s="72"/>
      <c r="AZ1949" s="72"/>
      <c r="BA1949" s="72"/>
      <c r="BB1949" s="72"/>
      <c r="BC1949" s="72"/>
      <c r="BD1949" s="72"/>
      <c r="BE1949" s="72"/>
      <c r="BF1949" s="72"/>
      <c r="BG1949" s="72"/>
      <c r="BH1949" s="72"/>
      <c r="BI1949" s="72"/>
      <c r="BJ1949" s="72"/>
      <c r="BK1949" s="72"/>
      <c r="BL1949" s="72"/>
      <c r="BM1949" s="72"/>
      <c r="BN1949" s="72"/>
      <c r="BO1949" s="72"/>
      <c r="BP1949" s="72"/>
      <c r="BQ1949" s="72"/>
      <c r="BR1949" s="72"/>
      <c r="BS1949" s="72"/>
      <c r="BT1949" s="72"/>
      <c r="BU1949" s="72"/>
      <c r="BV1949" s="72"/>
      <c r="BW1949" s="72"/>
      <c r="BX1949" s="72"/>
      <c r="BY1949" s="72"/>
      <c r="BZ1949" s="72"/>
      <c r="CA1949" s="72"/>
      <c r="CB1949" s="72"/>
      <c r="CC1949" s="72"/>
      <c r="CD1949" s="72"/>
      <c r="CE1949" s="72"/>
      <c r="CF1949" s="72"/>
      <c r="CG1949" s="72"/>
      <c r="CH1949" s="72"/>
      <c r="CI1949" s="72"/>
      <c r="CJ1949" s="72"/>
      <c r="CK1949" s="72"/>
      <c r="CL1949" s="72"/>
      <c r="CO1949" s="72"/>
      <c r="CP1949" s="72"/>
      <c r="CQ1949" s="72"/>
      <c r="CR1949" s="72"/>
      <c r="CS1949" s="72"/>
      <c r="CT1949" s="72"/>
      <c r="CU1949" s="72"/>
      <c r="CV1949" s="72"/>
      <c r="CW1949" s="72"/>
      <c r="CX1949" s="72"/>
      <c r="CY1949" s="72"/>
      <c r="CZ1949" s="72"/>
      <c r="DA1949" s="72"/>
      <c r="DB1949" s="72"/>
      <c r="DC1949" s="72"/>
      <c r="DD1949" s="72"/>
      <c r="DE1949" s="72"/>
      <c r="DF1949" s="72"/>
      <c r="DG1949" s="72"/>
      <c r="DH1949" s="72"/>
      <c r="DI1949" s="72"/>
      <c r="DJ1949" s="72"/>
      <c r="DK1949" s="72"/>
      <c r="DL1949" s="72"/>
    </row>
    <row r="1950" spans="1:116" x14ac:dyDescent="0.4">
      <c r="D1950" t="s">
        <v>564</v>
      </c>
      <c r="E1950" s="8" t="str">
        <f t="shared" si="3266"/>
        <v>1950 FAPPELIST-F</v>
      </c>
      <c r="G1950" s="141" t="s">
        <v>320</v>
      </c>
      <c r="K1950" s="23">
        <v>-1000</v>
      </c>
      <c r="L1950" s="23">
        <v>-1000</v>
      </c>
      <c r="M1950" s="23">
        <v>-1000</v>
      </c>
      <c r="N1950" s="23">
        <v>-1000</v>
      </c>
      <c r="O1950" s="23">
        <v>-1000</v>
      </c>
      <c r="P1950" s="23">
        <v>-1000</v>
      </c>
      <c r="S1950" s="80" cm="1">
        <f t="array" ref="S1950">INDEX($K:$Q,ROW(),MATCH(S$3,$K$2:$Q$2,0))/12</f>
        <v>-83.333333333333329</v>
      </c>
      <c r="T1950" s="80" cm="1">
        <f t="array" ref="T1950">INDEX($K:$Q,ROW(),MATCH(T$3,$K$2:$Q$2,0))/12</f>
        <v>-83.333333333333329</v>
      </c>
      <c r="U1950" s="80" cm="1">
        <f t="array" ref="U1950">INDEX($K:$Q,ROW(),MATCH(U$3,$K$2:$Q$2,0))/12</f>
        <v>-83.333333333333329</v>
      </c>
      <c r="V1950" s="80" cm="1">
        <f t="array" ref="V1950">INDEX($K:$Q,ROW(),MATCH(V$3,$K$2:$Q$2,0))/12</f>
        <v>-83.333333333333329</v>
      </c>
      <c r="W1950" s="80" cm="1">
        <f t="array" ref="W1950">INDEX($K:$Q,ROW(),MATCH(W$3,$K$2:$Q$2,0))/12</f>
        <v>-83.333333333333329</v>
      </c>
      <c r="X1950" s="80" cm="1">
        <f t="array" ref="X1950">INDEX($K:$Q,ROW(),MATCH(X$3,$K$2:$Q$2,0))/12</f>
        <v>-83.333333333333329</v>
      </c>
      <c r="Y1950" s="80" cm="1">
        <f t="array" ref="Y1950">INDEX($K:$Q,ROW(),MATCH(Y$3,$K$2:$Q$2,0))/12</f>
        <v>-83.333333333333329</v>
      </c>
      <c r="Z1950" s="80" cm="1">
        <f t="array" ref="Z1950">INDEX($K:$Q,ROW(),MATCH(Z$3,$K$2:$Q$2,0))/12</f>
        <v>-83.333333333333329</v>
      </c>
      <c r="AA1950" s="80" cm="1">
        <f t="array" ref="AA1950">INDEX($K:$Q,ROW(),MATCH(AA$3,$K$2:$Q$2,0))/12</f>
        <v>-83.333333333333329</v>
      </c>
      <c r="AB1950" s="80" cm="1">
        <f t="array" ref="AB1950">INDEX($K:$Q,ROW(),MATCH(AB$3,$K$2:$Q$2,0))/12</f>
        <v>-83.333333333333329</v>
      </c>
      <c r="AC1950" s="80" cm="1">
        <f t="array" ref="AC1950">INDEX($K:$Q,ROW(),MATCH(AC$3,$K$2:$Q$2,0))/12</f>
        <v>-83.333333333333329</v>
      </c>
      <c r="AD1950" s="80" cm="1">
        <f t="array" ref="AD1950">INDEX($K:$Q,ROW(),MATCH(AD$3,$K$2:$Q$2,0))/12</f>
        <v>-83.333333333333329</v>
      </c>
      <c r="AE1950" s="80" cm="1">
        <f t="array" ref="AE1950">INDEX($K:$Q,ROW(),MATCH(AE$3,$K$2:$Q$2,0))/12</f>
        <v>-83.333333333333329</v>
      </c>
      <c r="AF1950" s="80" cm="1">
        <f t="array" ref="AF1950">INDEX($K:$Q,ROW(),MATCH(AF$3,$K$2:$Q$2,0))/12</f>
        <v>-83.333333333333329</v>
      </c>
      <c r="AG1950" s="80" cm="1">
        <f t="array" ref="AG1950">INDEX($K:$Q,ROW(),MATCH(AG$3,$K$2:$Q$2,0))/12</f>
        <v>-83.333333333333329</v>
      </c>
      <c r="AH1950" s="80" cm="1">
        <f t="array" ref="AH1950">INDEX($K:$Q,ROW(),MATCH(AH$3,$K$2:$Q$2,0))/12</f>
        <v>-83.333333333333329</v>
      </c>
      <c r="AI1950" s="80" cm="1">
        <f t="array" ref="AI1950">INDEX($K:$Q,ROW(),MATCH(AI$3,$K$2:$Q$2,0))/12</f>
        <v>-83.333333333333329</v>
      </c>
      <c r="AJ1950" s="80" cm="1">
        <f t="array" ref="AJ1950">INDEX($K:$Q,ROW(),MATCH(AJ$3,$K$2:$Q$2,0))/12</f>
        <v>-83.333333333333329</v>
      </c>
      <c r="AK1950" s="80" cm="1">
        <f t="array" ref="AK1950">INDEX($K:$Q,ROW(),MATCH(AK$3,$K$2:$Q$2,0))/12</f>
        <v>-83.333333333333329</v>
      </c>
      <c r="AL1950" s="80" cm="1">
        <f t="array" ref="AL1950">INDEX($K:$Q,ROW(),MATCH(AL$3,$K$2:$Q$2,0))/12</f>
        <v>-83.333333333333329</v>
      </c>
      <c r="AM1950" s="80" cm="1">
        <f t="array" ref="AM1950">INDEX($K:$Q,ROW(),MATCH(AM$3,$K$2:$Q$2,0))/12</f>
        <v>-83.333333333333329</v>
      </c>
      <c r="AN1950" s="80" cm="1">
        <f t="array" ref="AN1950">INDEX($K:$Q,ROW(),MATCH(AN$3,$K$2:$Q$2,0))/12</f>
        <v>-83.333333333333329</v>
      </c>
      <c r="AO1950" s="80" cm="1">
        <f t="array" ref="AO1950">INDEX($K:$Q,ROW(),MATCH(AO$3,$K$2:$Q$2,0))/12</f>
        <v>-83.333333333333329</v>
      </c>
      <c r="AP1950" s="80" cm="1">
        <f t="array" ref="AP1950">INDEX($K:$Q,ROW(),MATCH(AP$3,$K$2:$Q$2,0))/12</f>
        <v>-83.333333333333329</v>
      </c>
      <c r="AQ1950" s="80" cm="1">
        <f t="array" ref="AQ1950">INDEX($K:$Q,ROW(),MATCH(AQ$3,$K$2:$Q$2,0))/12</f>
        <v>-83.333333333333329</v>
      </c>
      <c r="AR1950" s="80" cm="1">
        <f t="array" ref="AR1950">INDEX($K:$Q,ROW(),MATCH(AR$3,$K$2:$Q$2,0))/12</f>
        <v>-83.333333333333329</v>
      </c>
      <c r="AS1950" s="80" cm="1">
        <f t="array" ref="AS1950">INDEX($K:$Q,ROW(),MATCH(AS$3,$K$2:$Q$2,0))/12</f>
        <v>-83.333333333333329</v>
      </c>
      <c r="AT1950" s="80" cm="1">
        <f t="array" ref="AT1950">INDEX($K:$Q,ROW(),MATCH(AT$3,$K$2:$Q$2,0))/12</f>
        <v>-83.333333333333329</v>
      </c>
      <c r="AU1950" s="80" cm="1">
        <f t="array" ref="AU1950">INDEX($K:$Q,ROW(),MATCH(AU$3,$K$2:$Q$2,0))/12</f>
        <v>-83.333333333333329</v>
      </c>
      <c r="AV1950" s="80" cm="1">
        <f t="array" ref="AV1950">INDEX($K:$Q,ROW(),MATCH(AV$3,$K$2:$Q$2,0))/12</f>
        <v>-83.333333333333329</v>
      </c>
      <c r="AW1950" s="80" cm="1">
        <f t="array" ref="AW1950">INDEX($K:$Q,ROW(),MATCH(AW$3,$K$2:$Q$2,0))/12</f>
        <v>-83.333333333333329</v>
      </c>
      <c r="AX1950" s="80" cm="1">
        <f t="array" ref="AX1950">INDEX($K:$Q,ROW(),MATCH(AX$3,$K$2:$Q$2,0))/12</f>
        <v>-83.333333333333329</v>
      </c>
      <c r="AY1950" s="80" cm="1">
        <f t="array" ref="AY1950">INDEX($K:$Q,ROW(),MATCH(AY$3,$K$2:$Q$2,0))/12</f>
        <v>-83.333333333333329</v>
      </c>
      <c r="AZ1950" s="80" cm="1">
        <f t="array" ref="AZ1950">INDEX($K:$Q,ROW(),MATCH(AZ$3,$K$2:$Q$2,0))/12</f>
        <v>-83.333333333333329</v>
      </c>
      <c r="BA1950" s="80" cm="1">
        <f t="array" ref="BA1950">INDEX($K:$Q,ROW(),MATCH(BA$3,$K$2:$Q$2,0))/12</f>
        <v>-83.333333333333329</v>
      </c>
      <c r="BB1950" s="80" cm="1">
        <f t="array" ref="BB1950">INDEX($K:$Q,ROW(),MATCH(BB$3,$K$2:$Q$2,0))/12</f>
        <v>-83.333333333333329</v>
      </c>
      <c r="BC1950" s="80" cm="1">
        <f t="array" ref="BC1950">INDEX($K:$Q,ROW(),MATCH(BC$3,$K$2:$Q$2,0))/12</f>
        <v>-83.333333333333329</v>
      </c>
      <c r="BD1950" s="80" cm="1">
        <f t="array" ref="BD1950">INDEX($K:$Q,ROW(),MATCH(BD$3,$K$2:$Q$2,0))/12</f>
        <v>-83.333333333333329</v>
      </c>
      <c r="BE1950" s="80" cm="1">
        <f t="array" ref="BE1950">INDEX($K:$Q,ROW(),MATCH(BE$3,$K$2:$Q$2,0))/12</f>
        <v>-83.333333333333329</v>
      </c>
      <c r="BF1950" s="80" cm="1">
        <f t="array" ref="BF1950">INDEX($K:$Q,ROW(),MATCH(BF$3,$K$2:$Q$2,0))/12</f>
        <v>-83.333333333333329</v>
      </c>
      <c r="BG1950" s="80" cm="1">
        <f t="array" ref="BG1950">INDEX($K:$Q,ROW(),MATCH(BG$3,$K$2:$Q$2,0))/12</f>
        <v>-83.333333333333329</v>
      </c>
      <c r="BH1950" s="80" cm="1">
        <f t="array" ref="BH1950">INDEX($K:$Q,ROW(),MATCH(BH$3,$K$2:$Q$2,0))/12</f>
        <v>-83.333333333333329</v>
      </c>
      <c r="BI1950" s="80" cm="1">
        <f t="array" ref="BI1950">INDEX($K:$Q,ROW(),MATCH(BI$3,$K$2:$Q$2,0))/12</f>
        <v>-83.333333333333329</v>
      </c>
      <c r="BJ1950" s="80" cm="1">
        <f t="array" ref="BJ1950">INDEX($K:$Q,ROW(),MATCH(BJ$3,$K$2:$Q$2,0))/12</f>
        <v>-83.333333333333329</v>
      </c>
      <c r="BK1950" s="80" cm="1">
        <f t="array" ref="BK1950">INDEX($K:$Q,ROW(),MATCH(BK$3,$K$2:$Q$2,0))/12</f>
        <v>-83.333333333333329</v>
      </c>
      <c r="BL1950" s="80" cm="1">
        <f t="array" ref="BL1950">INDEX($K:$Q,ROW(),MATCH(BL$3,$K$2:$Q$2,0))/12</f>
        <v>-83.333333333333329</v>
      </c>
      <c r="BM1950" s="80" cm="1">
        <f t="array" ref="BM1950">INDEX($K:$Q,ROW(),MATCH(BM$3,$K$2:$Q$2,0))/12</f>
        <v>-83.333333333333329</v>
      </c>
      <c r="BN1950" s="80" cm="1">
        <f t="array" ref="BN1950">INDEX($K:$Q,ROW(),MATCH(BN$3,$K$2:$Q$2,0))/12</f>
        <v>-83.333333333333329</v>
      </c>
      <c r="BO1950" s="80" cm="1">
        <f t="array" ref="BO1950">INDEX($K:$Q,ROW(),MATCH(BO$3,$K$2:$Q$2,0))/12</f>
        <v>-83.333333333333329</v>
      </c>
      <c r="BP1950" s="80" cm="1">
        <f t="array" ref="BP1950">INDEX($K:$Q,ROW(),MATCH(BP$3,$K$2:$Q$2,0))/12</f>
        <v>-83.333333333333329</v>
      </c>
      <c r="BQ1950" s="80" cm="1">
        <f t="array" ref="BQ1950">INDEX($K:$Q,ROW(),MATCH(BQ$3,$K$2:$Q$2,0))/12</f>
        <v>-83.333333333333329</v>
      </c>
      <c r="BR1950" s="80" cm="1">
        <f t="array" ref="BR1950">INDEX($K:$Q,ROW(),MATCH(BR$3,$K$2:$Q$2,0))/12</f>
        <v>-83.333333333333329</v>
      </c>
      <c r="BS1950" s="80" cm="1">
        <f t="array" ref="BS1950">INDEX($K:$Q,ROW(),MATCH(BS$3,$K$2:$Q$2,0))/12</f>
        <v>-83.333333333333329</v>
      </c>
      <c r="BT1950" s="80" cm="1">
        <f t="array" ref="BT1950">INDEX($K:$Q,ROW(),MATCH(BT$3,$K$2:$Q$2,0))/12</f>
        <v>-83.333333333333329</v>
      </c>
      <c r="BU1950" s="80" cm="1">
        <f t="array" ref="BU1950">INDEX($K:$Q,ROW(),MATCH(BU$3,$K$2:$Q$2,0))/12</f>
        <v>-83.333333333333329</v>
      </c>
      <c r="BV1950" s="80" cm="1">
        <f t="array" ref="BV1950">INDEX($K:$Q,ROW(),MATCH(BV$3,$K$2:$Q$2,0))/12</f>
        <v>-83.333333333333329</v>
      </c>
      <c r="BW1950" s="80" cm="1">
        <f t="array" ref="BW1950">INDEX($K:$Q,ROW(),MATCH(BW$3,$K$2:$Q$2,0))/12</f>
        <v>-83.333333333333329</v>
      </c>
      <c r="BX1950" s="80" cm="1">
        <f t="array" ref="BX1950">INDEX($K:$Q,ROW(),MATCH(BX$3,$K$2:$Q$2,0))/12</f>
        <v>-83.333333333333329</v>
      </c>
      <c r="BY1950" s="80" cm="1">
        <f t="array" ref="BY1950">INDEX($K:$Q,ROW(),MATCH(BY$3,$K$2:$Q$2,0))/12</f>
        <v>-83.333333333333329</v>
      </c>
      <c r="BZ1950" s="80" cm="1">
        <f t="array" ref="BZ1950">INDEX($K:$Q,ROW(),MATCH(BZ$3,$K$2:$Q$2,0))/12</f>
        <v>-83.333333333333329</v>
      </c>
      <c r="CA1950" s="80" cm="1">
        <f t="array" ref="CA1950">INDEX($K:$Q,ROW(),MATCH(CA$3,$K$2:$Q$2,0))/12</f>
        <v>-83.333333333333329</v>
      </c>
      <c r="CB1950" s="80" cm="1">
        <f t="array" ref="CB1950">INDEX($K:$Q,ROW(),MATCH(CB$3,$K$2:$Q$2,0))/12</f>
        <v>-83.333333333333329</v>
      </c>
      <c r="CC1950" s="80" cm="1">
        <f t="array" ref="CC1950">INDEX($K:$Q,ROW(),MATCH(CC$3,$K$2:$Q$2,0))/12</f>
        <v>-83.333333333333329</v>
      </c>
      <c r="CD1950" s="80" cm="1">
        <f t="array" ref="CD1950">INDEX($K:$Q,ROW(),MATCH(CD$3,$K$2:$Q$2,0))/12</f>
        <v>-83.333333333333329</v>
      </c>
      <c r="CE1950" s="80" cm="1">
        <f t="array" ref="CE1950">INDEX($K:$Q,ROW(),MATCH(CE$3,$K$2:$Q$2,0))/12</f>
        <v>-83.333333333333329</v>
      </c>
      <c r="CF1950" s="80" cm="1">
        <f t="array" ref="CF1950">INDEX($K:$Q,ROW(),MATCH(CF$3,$K$2:$Q$2,0))/12</f>
        <v>-83.333333333333329</v>
      </c>
      <c r="CG1950" s="80" cm="1">
        <f t="array" ref="CG1950">INDEX($K:$Q,ROW(),MATCH(CG$3,$K$2:$Q$2,0))/12</f>
        <v>-83.333333333333329</v>
      </c>
      <c r="CH1950" s="80" cm="1">
        <f t="array" ref="CH1950">INDEX($K:$Q,ROW(),MATCH(CH$3,$K$2:$Q$2,0))/12</f>
        <v>-83.333333333333329</v>
      </c>
      <c r="CI1950" s="80" cm="1">
        <f t="array" ref="CI1950">INDEX($K:$Q,ROW(),MATCH(CI$3,$K$2:$Q$2,0))/12</f>
        <v>-83.333333333333329</v>
      </c>
      <c r="CJ1950" s="80" cm="1">
        <f t="array" ref="CJ1950">INDEX($K:$Q,ROW(),MATCH(CJ$3,$K$2:$Q$2,0))/12</f>
        <v>-83.333333333333329</v>
      </c>
      <c r="CK1950" s="80" cm="1">
        <f t="array" ref="CK1950">INDEX($K:$Q,ROW(),MATCH(CK$3,$K$2:$Q$2,0))/12</f>
        <v>-83.333333333333329</v>
      </c>
      <c r="CL1950" s="80" cm="1">
        <f t="array" ref="CL1950">INDEX($K:$Q,ROW(),MATCH(CL$3,$K$2:$Q$2,0))/12</f>
        <v>-83.333333333333329</v>
      </c>
      <c r="CN1950" s="74"/>
      <c r="CO1950" s="80" t="e" cm="1">
        <f t="array" ref="CO1950">INDEX($K:$Q,ROW(),MATCH(CO$3,$K$2:$Q$2,0))/CO$5</f>
        <v>#N/A</v>
      </c>
      <c r="CP1950" s="80" t="e" cm="1">
        <f t="array" ref="CP1950">INDEX($K:$Q,ROW(),MATCH(CP$3,$K$2:$Q$2,0))/CP$5</f>
        <v>#N/A</v>
      </c>
      <c r="CQ1950" s="80" t="e" cm="1">
        <f t="array" ref="CQ1950">INDEX($K:$Q,ROW(),MATCH(CQ$3,$K$2:$Q$2,0))/CQ$5</f>
        <v>#N/A</v>
      </c>
      <c r="CR1950" s="80" t="e" cm="1">
        <f t="array" ref="CR1950">INDEX($K:$Q,ROW(),MATCH(CR$3,$K$2:$Q$2,0))/CR$5</f>
        <v>#N/A</v>
      </c>
      <c r="CS1950" s="80" t="e" cm="1">
        <f t="array" ref="CS1950">INDEX($K:$Q,ROW(),MATCH(CS$3,$K$2:$Q$2,0))/CS$5</f>
        <v>#N/A</v>
      </c>
      <c r="CT1950" s="80" t="e" cm="1">
        <f t="array" ref="CT1950">INDEX($K:$Q,ROW(),MATCH(CT$3,$K$2:$Q$2,0))/CT$5</f>
        <v>#N/A</v>
      </c>
      <c r="CU1950" s="80" t="e" cm="1">
        <f t="array" ref="CU1950">INDEX($K:$Q,ROW(),MATCH(CU$3,$K$2:$Q$2,0))/CU$5</f>
        <v>#N/A</v>
      </c>
      <c r="CV1950" s="80" t="e" cm="1">
        <f t="array" ref="CV1950">INDEX($K:$Q,ROW(),MATCH(CV$3,$K$2:$Q$2,0))/CV$5</f>
        <v>#N/A</v>
      </c>
      <c r="CW1950" s="80" t="e" cm="1">
        <f t="array" ref="CW1950">INDEX($K:$Q,ROW(),MATCH(CW$3,$K$2:$Q$2,0))/CW$5</f>
        <v>#N/A</v>
      </c>
      <c r="CX1950" s="80" t="e" cm="1">
        <f t="array" ref="CX1950">INDEX($K:$Q,ROW(),MATCH(CX$3,$K$2:$Q$2,0))/CX$5</f>
        <v>#N/A</v>
      </c>
      <c r="CY1950" s="80" t="e" cm="1">
        <f t="array" ref="CY1950">INDEX($K:$Q,ROW(),MATCH(CY$3,$K$2:$Q$2,0))/CL$5</f>
        <v>#N/A</v>
      </c>
      <c r="CZ1950" s="80" t="e" cm="1">
        <f t="array" ref="CZ1950">INDEX($K:$Q,ROW(),MATCH(CZ$3,$K$2:$Q$2,0))/CZ$5</f>
        <v>#N/A</v>
      </c>
      <c r="DA1950" s="80" t="e" cm="1">
        <f t="array" ref="DA1950">INDEX($K:$Q,ROW(),MATCH(DA$3,$K$2:$Q$2,0))/DA$5</f>
        <v>#N/A</v>
      </c>
      <c r="DB1950" s="80" t="e" cm="1">
        <f t="array" ref="DB1950">INDEX($K:$Q,ROW(),MATCH(DB$3,$K$2:$Q$2,0))/DB$5</f>
        <v>#N/A</v>
      </c>
      <c r="DC1950" s="80" t="e" cm="1">
        <f t="array" ref="DC1950">INDEX($K:$Q,ROW(),MATCH(DC$3,$K$2:$Q$2,0))/DC$5</f>
        <v>#N/A</v>
      </c>
      <c r="DD1950" s="80" t="e" cm="1">
        <f t="array" ref="DD1950">INDEX($K:$Q,ROW(),MATCH(DD$3,$K$2:$Q$2,0))/DD$5</f>
        <v>#N/A</v>
      </c>
      <c r="DE1950" s="80" t="e" cm="1">
        <f t="array" ref="DE1950">INDEX($K:$Q,ROW(),MATCH(DE$3,$K$2:$Q$2,0))/DE$5</f>
        <v>#N/A</v>
      </c>
      <c r="DF1950" s="80" t="e" cm="1">
        <f t="array" ref="DF1950">INDEX($K:$Q,ROW(),MATCH(DF$3,$K$2:$Q$2,0))/DF$5</f>
        <v>#N/A</v>
      </c>
      <c r="DG1950" s="80" t="e" cm="1">
        <f t="array" ref="DG1950">INDEX($K:$Q,ROW(),MATCH(DG$3,$K$2:$Q$2,0))/DG$5</f>
        <v>#N/A</v>
      </c>
      <c r="DH1950" s="80" t="e" cm="1">
        <f t="array" ref="DH1950">INDEX($K:$Q,ROW(),MATCH(DH$3,$K$2:$Q$2,0))/DH$5</f>
        <v>#N/A</v>
      </c>
      <c r="DI1950" s="80" t="e" cm="1">
        <f t="array" ref="DI1950">INDEX($K:$Q,ROW(),MATCH(DI$3,$K$2:$Q$2,0))/DI$5</f>
        <v>#N/A</v>
      </c>
      <c r="DJ1950" s="80" t="e" cm="1">
        <f t="array" ref="DJ1950">INDEX($K:$Q,ROW(),MATCH(DJ$3,$K$2:$Q$2,0))/DJ$5</f>
        <v>#N/A</v>
      </c>
      <c r="DK1950" s="80" t="e" cm="1">
        <f t="array" ref="DK1950">INDEX($K:$Q,ROW(),MATCH(DK$3,$K$2:$Q$2,0))/DK$5</f>
        <v>#N/A</v>
      </c>
      <c r="DL1950" s="80" t="e" cm="1">
        <f t="array" ref="DL1950">INDEX($K:$Q,ROW(),MATCH(DL$3,$K$2:$Q$2,0))/DL$5</f>
        <v>#N/A</v>
      </c>
    </row>
    <row r="1951" spans="1:116" x14ac:dyDescent="0.4">
      <c r="D1951" t="s">
        <v>564</v>
      </c>
      <c r="E1951" s="8" t="str">
        <f t="shared" si="3266"/>
        <v>1951 FAPPELIST-F</v>
      </c>
      <c r="G1951" s="141" t="s">
        <v>321</v>
      </c>
      <c r="K1951" s="23">
        <v>-2000</v>
      </c>
      <c r="L1951" s="23">
        <v>-2000</v>
      </c>
      <c r="M1951" s="23">
        <v>-2000</v>
      </c>
      <c r="N1951" s="23">
        <v>-2000</v>
      </c>
      <c r="O1951" s="23">
        <v>-2000</v>
      </c>
      <c r="P1951" s="23">
        <v>-2000</v>
      </c>
      <c r="S1951" s="80" cm="1">
        <f t="array" ref="S1951">INDEX($K:$Q,ROW(),MATCH(S$3,$K$2:$Q$2,0))/12</f>
        <v>-166.66666666666666</v>
      </c>
      <c r="T1951" s="80" cm="1">
        <f t="array" ref="T1951">INDEX($K:$Q,ROW(),MATCH(T$3,$K$2:$Q$2,0))/12</f>
        <v>-166.66666666666666</v>
      </c>
      <c r="U1951" s="80" cm="1">
        <f t="array" ref="U1951">INDEX($K:$Q,ROW(),MATCH(U$3,$K$2:$Q$2,0))/12</f>
        <v>-166.66666666666666</v>
      </c>
      <c r="V1951" s="80" cm="1">
        <f t="array" ref="V1951">INDEX($K:$Q,ROW(),MATCH(V$3,$K$2:$Q$2,0))/12</f>
        <v>-166.66666666666666</v>
      </c>
      <c r="W1951" s="80" cm="1">
        <f t="array" ref="W1951">INDEX($K:$Q,ROW(),MATCH(W$3,$K$2:$Q$2,0))/12</f>
        <v>-166.66666666666666</v>
      </c>
      <c r="X1951" s="80" cm="1">
        <f t="array" ref="X1951">INDEX($K:$Q,ROW(),MATCH(X$3,$K$2:$Q$2,0))/12</f>
        <v>-166.66666666666666</v>
      </c>
      <c r="Y1951" s="80" cm="1">
        <f t="array" ref="Y1951">INDEX($K:$Q,ROW(),MATCH(Y$3,$K$2:$Q$2,0))/12</f>
        <v>-166.66666666666666</v>
      </c>
      <c r="Z1951" s="80" cm="1">
        <f t="array" ref="Z1951">INDEX($K:$Q,ROW(),MATCH(Z$3,$K$2:$Q$2,0))/12</f>
        <v>-166.66666666666666</v>
      </c>
      <c r="AA1951" s="80" cm="1">
        <f t="array" ref="AA1951">INDEX($K:$Q,ROW(),MATCH(AA$3,$K$2:$Q$2,0))/12</f>
        <v>-166.66666666666666</v>
      </c>
      <c r="AB1951" s="80" cm="1">
        <f t="array" ref="AB1951">INDEX($K:$Q,ROW(),MATCH(AB$3,$K$2:$Q$2,0))/12</f>
        <v>-166.66666666666666</v>
      </c>
      <c r="AC1951" s="80" cm="1">
        <f t="array" ref="AC1951">INDEX($K:$Q,ROW(),MATCH(AC$3,$K$2:$Q$2,0))/12</f>
        <v>-166.66666666666666</v>
      </c>
      <c r="AD1951" s="80" cm="1">
        <f t="array" ref="AD1951">INDEX($K:$Q,ROW(),MATCH(AD$3,$K$2:$Q$2,0))/12</f>
        <v>-166.66666666666666</v>
      </c>
      <c r="AE1951" s="80" cm="1">
        <f t="array" ref="AE1951">INDEX($K:$Q,ROW(),MATCH(AE$3,$K$2:$Q$2,0))/12</f>
        <v>-166.66666666666666</v>
      </c>
      <c r="AF1951" s="80" cm="1">
        <f t="array" ref="AF1951">INDEX($K:$Q,ROW(),MATCH(AF$3,$K$2:$Q$2,0))/12</f>
        <v>-166.66666666666666</v>
      </c>
      <c r="AG1951" s="80" cm="1">
        <f t="array" ref="AG1951">INDEX($K:$Q,ROW(),MATCH(AG$3,$K$2:$Q$2,0))/12</f>
        <v>-166.66666666666666</v>
      </c>
      <c r="AH1951" s="80" cm="1">
        <f t="array" ref="AH1951">INDEX($K:$Q,ROW(),MATCH(AH$3,$K$2:$Q$2,0))/12</f>
        <v>-166.66666666666666</v>
      </c>
      <c r="AI1951" s="80" cm="1">
        <f t="array" ref="AI1951">INDEX($K:$Q,ROW(),MATCH(AI$3,$K$2:$Q$2,0))/12</f>
        <v>-166.66666666666666</v>
      </c>
      <c r="AJ1951" s="80" cm="1">
        <f t="array" ref="AJ1951">INDEX($K:$Q,ROW(),MATCH(AJ$3,$K$2:$Q$2,0))/12</f>
        <v>-166.66666666666666</v>
      </c>
      <c r="AK1951" s="80" cm="1">
        <f t="array" ref="AK1951">INDEX($K:$Q,ROW(),MATCH(AK$3,$K$2:$Q$2,0))/12</f>
        <v>-166.66666666666666</v>
      </c>
      <c r="AL1951" s="80" cm="1">
        <f t="array" ref="AL1951">INDEX($K:$Q,ROW(),MATCH(AL$3,$K$2:$Q$2,0))/12</f>
        <v>-166.66666666666666</v>
      </c>
      <c r="AM1951" s="80" cm="1">
        <f t="array" ref="AM1951">INDEX($K:$Q,ROW(),MATCH(AM$3,$K$2:$Q$2,0))/12</f>
        <v>-166.66666666666666</v>
      </c>
      <c r="AN1951" s="80" cm="1">
        <f t="array" ref="AN1951">INDEX($K:$Q,ROW(),MATCH(AN$3,$K$2:$Q$2,0))/12</f>
        <v>-166.66666666666666</v>
      </c>
      <c r="AO1951" s="80" cm="1">
        <f t="array" ref="AO1951">INDEX($K:$Q,ROW(),MATCH(AO$3,$K$2:$Q$2,0))/12</f>
        <v>-166.66666666666666</v>
      </c>
      <c r="AP1951" s="80" cm="1">
        <f t="array" ref="AP1951">INDEX($K:$Q,ROW(),MATCH(AP$3,$K$2:$Q$2,0))/12</f>
        <v>-166.66666666666666</v>
      </c>
      <c r="AQ1951" s="80" cm="1">
        <f t="array" ref="AQ1951">INDEX($K:$Q,ROW(),MATCH(AQ$3,$K$2:$Q$2,0))/12</f>
        <v>-166.66666666666666</v>
      </c>
      <c r="AR1951" s="80" cm="1">
        <f t="array" ref="AR1951">INDEX($K:$Q,ROW(),MATCH(AR$3,$K$2:$Q$2,0))/12</f>
        <v>-166.66666666666666</v>
      </c>
      <c r="AS1951" s="80" cm="1">
        <f t="array" ref="AS1951">INDEX($K:$Q,ROW(),MATCH(AS$3,$K$2:$Q$2,0))/12</f>
        <v>-166.66666666666666</v>
      </c>
      <c r="AT1951" s="80" cm="1">
        <f t="array" ref="AT1951">INDEX($K:$Q,ROW(),MATCH(AT$3,$K$2:$Q$2,0))/12</f>
        <v>-166.66666666666666</v>
      </c>
      <c r="AU1951" s="80" cm="1">
        <f t="array" ref="AU1951">INDEX($K:$Q,ROW(),MATCH(AU$3,$K$2:$Q$2,0))/12</f>
        <v>-166.66666666666666</v>
      </c>
      <c r="AV1951" s="80" cm="1">
        <f t="array" ref="AV1951">INDEX($K:$Q,ROW(),MATCH(AV$3,$K$2:$Q$2,0))/12</f>
        <v>-166.66666666666666</v>
      </c>
      <c r="AW1951" s="80" cm="1">
        <f t="array" ref="AW1951">INDEX($K:$Q,ROW(),MATCH(AW$3,$K$2:$Q$2,0))/12</f>
        <v>-166.66666666666666</v>
      </c>
      <c r="AX1951" s="80" cm="1">
        <f t="array" ref="AX1951">INDEX($K:$Q,ROW(),MATCH(AX$3,$K$2:$Q$2,0))/12</f>
        <v>-166.66666666666666</v>
      </c>
      <c r="AY1951" s="80" cm="1">
        <f t="array" ref="AY1951">INDEX($K:$Q,ROW(),MATCH(AY$3,$K$2:$Q$2,0))/12</f>
        <v>-166.66666666666666</v>
      </c>
      <c r="AZ1951" s="80" cm="1">
        <f t="array" ref="AZ1951">INDEX($K:$Q,ROW(),MATCH(AZ$3,$K$2:$Q$2,0))/12</f>
        <v>-166.66666666666666</v>
      </c>
      <c r="BA1951" s="80" cm="1">
        <f t="array" ref="BA1951">INDEX($K:$Q,ROW(),MATCH(BA$3,$K$2:$Q$2,0))/12</f>
        <v>-166.66666666666666</v>
      </c>
      <c r="BB1951" s="80" cm="1">
        <f t="array" ref="BB1951">INDEX($K:$Q,ROW(),MATCH(BB$3,$K$2:$Q$2,0))/12</f>
        <v>-166.66666666666666</v>
      </c>
      <c r="BC1951" s="80" cm="1">
        <f t="array" ref="BC1951">INDEX($K:$Q,ROW(),MATCH(BC$3,$K$2:$Q$2,0))/12</f>
        <v>-166.66666666666666</v>
      </c>
      <c r="BD1951" s="80" cm="1">
        <f t="array" ref="BD1951">INDEX($K:$Q,ROW(),MATCH(BD$3,$K$2:$Q$2,0))/12</f>
        <v>-166.66666666666666</v>
      </c>
      <c r="BE1951" s="80" cm="1">
        <f t="array" ref="BE1951">INDEX($K:$Q,ROW(),MATCH(BE$3,$K$2:$Q$2,0))/12</f>
        <v>-166.66666666666666</v>
      </c>
      <c r="BF1951" s="80" cm="1">
        <f t="array" ref="BF1951">INDEX($K:$Q,ROW(),MATCH(BF$3,$K$2:$Q$2,0))/12</f>
        <v>-166.66666666666666</v>
      </c>
      <c r="BG1951" s="80" cm="1">
        <f t="array" ref="BG1951">INDEX($K:$Q,ROW(),MATCH(BG$3,$K$2:$Q$2,0))/12</f>
        <v>-166.66666666666666</v>
      </c>
      <c r="BH1951" s="80" cm="1">
        <f t="array" ref="BH1951">INDEX($K:$Q,ROW(),MATCH(BH$3,$K$2:$Q$2,0))/12</f>
        <v>-166.66666666666666</v>
      </c>
      <c r="BI1951" s="80" cm="1">
        <f t="array" ref="BI1951">INDEX($K:$Q,ROW(),MATCH(BI$3,$K$2:$Q$2,0))/12</f>
        <v>-166.66666666666666</v>
      </c>
      <c r="BJ1951" s="80" cm="1">
        <f t="array" ref="BJ1951">INDEX($K:$Q,ROW(),MATCH(BJ$3,$K$2:$Q$2,0))/12</f>
        <v>-166.66666666666666</v>
      </c>
      <c r="BK1951" s="80" cm="1">
        <f t="array" ref="BK1951">INDEX($K:$Q,ROW(),MATCH(BK$3,$K$2:$Q$2,0))/12</f>
        <v>-166.66666666666666</v>
      </c>
      <c r="BL1951" s="80" cm="1">
        <f t="array" ref="BL1951">INDEX($K:$Q,ROW(),MATCH(BL$3,$K$2:$Q$2,0))/12</f>
        <v>-166.66666666666666</v>
      </c>
      <c r="BM1951" s="80" cm="1">
        <f t="array" ref="BM1951">INDEX($K:$Q,ROW(),MATCH(BM$3,$K$2:$Q$2,0))/12</f>
        <v>-166.66666666666666</v>
      </c>
      <c r="BN1951" s="80" cm="1">
        <f t="array" ref="BN1951">INDEX($K:$Q,ROW(),MATCH(BN$3,$K$2:$Q$2,0))/12</f>
        <v>-166.66666666666666</v>
      </c>
      <c r="BO1951" s="80" cm="1">
        <f t="array" ref="BO1951">INDEX($K:$Q,ROW(),MATCH(BO$3,$K$2:$Q$2,0))/12</f>
        <v>-166.66666666666666</v>
      </c>
      <c r="BP1951" s="80" cm="1">
        <f t="array" ref="BP1951">INDEX($K:$Q,ROW(),MATCH(BP$3,$K$2:$Q$2,0))/12</f>
        <v>-166.66666666666666</v>
      </c>
      <c r="BQ1951" s="80" cm="1">
        <f t="array" ref="BQ1951">INDEX($K:$Q,ROW(),MATCH(BQ$3,$K$2:$Q$2,0))/12</f>
        <v>-166.66666666666666</v>
      </c>
      <c r="BR1951" s="80" cm="1">
        <f t="array" ref="BR1951">INDEX($K:$Q,ROW(),MATCH(BR$3,$K$2:$Q$2,0))/12</f>
        <v>-166.66666666666666</v>
      </c>
      <c r="BS1951" s="80" cm="1">
        <f t="array" ref="BS1951">INDEX($K:$Q,ROW(),MATCH(BS$3,$K$2:$Q$2,0))/12</f>
        <v>-166.66666666666666</v>
      </c>
      <c r="BT1951" s="80" cm="1">
        <f t="array" ref="BT1951">INDEX($K:$Q,ROW(),MATCH(BT$3,$K$2:$Q$2,0))/12</f>
        <v>-166.66666666666666</v>
      </c>
      <c r="BU1951" s="80" cm="1">
        <f t="array" ref="BU1951">INDEX($K:$Q,ROW(),MATCH(BU$3,$K$2:$Q$2,0))/12</f>
        <v>-166.66666666666666</v>
      </c>
      <c r="BV1951" s="80" cm="1">
        <f t="array" ref="BV1951">INDEX($K:$Q,ROW(),MATCH(BV$3,$K$2:$Q$2,0))/12</f>
        <v>-166.66666666666666</v>
      </c>
      <c r="BW1951" s="80" cm="1">
        <f t="array" ref="BW1951">INDEX($K:$Q,ROW(),MATCH(BW$3,$K$2:$Q$2,0))/12</f>
        <v>-166.66666666666666</v>
      </c>
      <c r="BX1951" s="80" cm="1">
        <f t="array" ref="BX1951">INDEX($K:$Q,ROW(),MATCH(BX$3,$K$2:$Q$2,0))/12</f>
        <v>-166.66666666666666</v>
      </c>
      <c r="BY1951" s="80" cm="1">
        <f t="array" ref="BY1951">INDEX($K:$Q,ROW(),MATCH(BY$3,$K$2:$Q$2,0))/12</f>
        <v>-166.66666666666666</v>
      </c>
      <c r="BZ1951" s="80" cm="1">
        <f t="array" ref="BZ1951">INDEX($K:$Q,ROW(),MATCH(BZ$3,$K$2:$Q$2,0))/12</f>
        <v>-166.66666666666666</v>
      </c>
      <c r="CA1951" s="80" cm="1">
        <f t="array" ref="CA1951">INDEX($K:$Q,ROW(),MATCH(CA$3,$K$2:$Q$2,0))/12</f>
        <v>-166.66666666666666</v>
      </c>
      <c r="CB1951" s="80" cm="1">
        <f t="array" ref="CB1951">INDEX($K:$Q,ROW(),MATCH(CB$3,$K$2:$Q$2,0))/12</f>
        <v>-166.66666666666666</v>
      </c>
      <c r="CC1951" s="80" cm="1">
        <f t="array" ref="CC1951">INDEX($K:$Q,ROW(),MATCH(CC$3,$K$2:$Q$2,0))/12</f>
        <v>-166.66666666666666</v>
      </c>
      <c r="CD1951" s="80" cm="1">
        <f t="array" ref="CD1951">INDEX($K:$Q,ROW(),MATCH(CD$3,$K$2:$Q$2,0))/12</f>
        <v>-166.66666666666666</v>
      </c>
      <c r="CE1951" s="80" cm="1">
        <f t="array" ref="CE1951">INDEX($K:$Q,ROW(),MATCH(CE$3,$K$2:$Q$2,0))/12</f>
        <v>-166.66666666666666</v>
      </c>
      <c r="CF1951" s="80" cm="1">
        <f t="array" ref="CF1951">INDEX($K:$Q,ROW(),MATCH(CF$3,$K$2:$Q$2,0))/12</f>
        <v>-166.66666666666666</v>
      </c>
      <c r="CG1951" s="80" cm="1">
        <f t="array" ref="CG1951">INDEX($K:$Q,ROW(),MATCH(CG$3,$K$2:$Q$2,0))/12</f>
        <v>-166.66666666666666</v>
      </c>
      <c r="CH1951" s="80" cm="1">
        <f t="array" ref="CH1951">INDEX($K:$Q,ROW(),MATCH(CH$3,$K$2:$Q$2,0))/12</f>
        <v>-166.66666666666666</v>
      </c>
      <c r="CI1951" s="80" cm="1">
        <f t="array" ref="CI1951">INDEX($K:$Q,ROW(),MATCH(CI$3,$K$2:$Q$2,0))/12</f>
        <v>-166.66666666666666</v>
      </c>
      <c r="CJ1951" s="80" cm="1">
        <f t="array" ref="CJ1951">INDEX($K:$Q,ROW(),MATCH(CJ$3,$K$2:$Q$2,0))/12</f>
        <v>-166.66666666666666</v>
      </c>
      <c r="CK1951" s="80" cm="1">
        <f t="array" ref="CK1951">INDEX($K:$Q,ROW(),MATCH(CK$3,$K$2:$Q$2,0))/12</f>
        <v>-166.66666666666666</v>
      </c>
      <c r="CL1951" s="80" cm="1">
        <f t="array" ref="CL1951">INDEX($K:$Q,ROW(),MATCH(CL$3,$K$2:$Q$2,0))/12</f>
        <v>-166.66666666666666</v>
      </c>
      <c r="CN1951" s="74"/>
      <c r="CO1951" s="80" t="e" cm="1">
        <f t="array" ref="CO1951">INDEX($K:$Q,ROW(),MATCH(CO$3,$K$2:$Q$2,0))/CO$5</f>
        <v>#N/A</v>
      </c>
      <c r="CP1951" s="80" t="e" cm="1">
        <f t="array" ref="CP1951">INDEX($K:$Q,ROW(),MATCH(CP$3,$K$2:$Q$2,0))/CP$5</f>
        <v>#N/A</v>
      </c>
      <c r="CQ1951" s="80" t="e" cm="1">
        <f t="array" ref="CQ1951">INDEX($K:$Q,ROW(),MATCH(CQ$3,$K$2:$Q$2,0))/CQ$5</f>
        <v>#N/A</v>
      </c>
      <c r="CR1951" s="80" t="e" cm="1">
        <f t="array" ref="CR1951">INDEX($K:$Q,ROW(),MATCH(CR$3,$K$2:$Q$2,0))/CR$5</f>
        <v>#N/A</v>
      </c>
      <c r="CS1951" s="80" t="e" cm="1">
        <f t="array" ref="CS1951">INDEX($K:$Q,ROW(),MATCH(CS$3,$K$2:$Q$2,0))/CS$5</f>
        <v>#N/A</v>
      </c>
      <c r="CT1951" s="80" t="e" cm="1">
        <f t="array" ref="CT1951">INDEX($K:$Q,ROW(),MATCH(CT$3,$K$2:$Q$2,0))/CT$5</f>
        <v>#N/A</v>
      </c>
      <c r="CU1951" s="80" t="e" cm="1">
        <f t="array" ref="CU1951">INDEX($K:$Q,ROW(),MATCH(CU$3,$K$2:$Q$2,0))/CU$5</f>
        <v>#N/A</v>
      </c>
      <c r="CV1951" s="80" t="e" cm="1">
        <f t="array" ref="CV1951">INDEX($K:$Q,ROW(),MATCH(CV$3,$K$2:$Q$2,0))/CV$5</f>
        <v>#N/A</v>
      </c>
      <c r="CW1951" s="80" t="e" cm="1">
        <f t="array" ref="CW1951">INDEX($K:$Q,ROW(),MATCH(CW$3,$K$2:$Q$2,0))/CW$5</f>
        <v>#N/A</v>
      </c>
      <c r="CX1951" s="80" t="e" cm="1">
        <f t="array" ref="CX1951">INDEX($K:$Q,ROW(),MATCH(CX$3,$K$2:$Q$2,0))/CX$5</f>
        <v>#N/A</v>
      </c>
      <c r="CY1951" s="80" t="e" cm="1">
        <f t="array" ref="CY1951">INDEX($K:$Q,ROW(),MATCH(CY$3,$K$2:$Q$2,0))/CL$5</f>
        <v>#N/A</v>
      </c>
      <c r="CZ1951" s="80" t="e" cm="1">
        <f t="array" ref="CZ1951">INDEX($K:$Q,ROW(),MATCH(CZ$3,$K$2:$Q$2,0))/CZ$5</f>
        <v>#N/A</v>
      </c>
      <c r="DA1951" s="80" t="e" cm="1">
        <f t="array" ref="DA1951">INDEX($K:$Q,ROW(),MATCH(DA$3,$K$2:$Q$2,0))/DA$5</f>
        <v>#N/A</v>
      </c>
      <c r="DB1951" s="80" t="e" cm="1">
        <f t="array" ref="DB1951">INDEX($K:$Q,ROW(),MATCH(DB$3,$K$2:$Q$2,0))/DB$5</f>
        <v>#N/A</v>
      </c>
      <c r="DC1951" s="80" t="e" cm="1">
        <f t="array" ref="DC1951">INDEX($K:$Q,ROW(),MATCH(DC$3,$K$2:$Q$2,0))/DC$5</f>
        <v>#N/A</v>
      </c>
      <c r="DD1951" s="80" t="e" cm="1">
        <f t="array" ref="DD1951">INDEX($K:$Q,ROW(),MATCH(DD$3,$K$2:$Q$2,0))/DD$5</f>
        <v>#N/A</v>
      </c>
      <c r="DE1951" s="80" t="e" cm="1">
        <f t="array" ref="DE1951">INDEX($K:$Q,ROW(),MATCH(DE$3,$K$2:$Q$2,0))/DE$5</f>
        <v>#N/A</v>
      </c>
      <c r="DF1951" s="80" t="e" cm="1">
        <f t="array" ref="DF1951">INDEX($K:$Q,ROW(),MATCH(DF$3,$K$2:$Q$2,0))/DF$5</f>
        <v>#N/A</v>
      </c>
      <c r="DG1951" s="80" t="e" cm="1">
        <f t="array" ref="DG1951">INDEX($K:$Q,ROW(),MATCH(DG$3,$K$2:$Q$2,0))/DG$5</f>
        <v>#N/A</v>
      </c>
      <c r="DH1951" s="80" t="e" cm="1">
        <f t="array" ref="DH1951">INDEX($K:$Q,ROW(),MATCH(DH$3,$K$2:$Q$2,0))/DH$5</f>
        <v>#N/A</v>
      </c>
      <c r="DI1951" s="80" t="e" cm="1">
        <f t="array" ref="DI1951">INDEX($K:$Q,ROW(),MATCH(DI$3,$K$2:$Q$2,0))/DI$5</f>
        <v>#N/A</v>
      </c>
      <c r="DJ1951" s="80" t="e" cm="1">
        <f t="array" ref="DJ1951">INDEX($K:$Q,ROW(),MATCH(DJ$3,$K$2:$Q$2,0))/DJ$5</f>
        <v>#N/A</v>
      </c>
      <c r="DK1951" s="80" t="e" cm="1">
        <f t="array" ref="DK1951">INDEX($K:$Q,ROW(),MATCH(DK$3,$K$2:$Q$2,0))/DK$5</f>
        <v>#N/A</v>
      </c>
      <c r="DL1951" s="80" t="e" cm="1">
        <f t="array" ref="DL1951">INDEX($K:$Q,ROW(),MATCH(DL$3,$K$2:$Q$2,0))/DL$5</f>
        <v>#N/A</v>
      </c>
    </row>
    <row r="1952" spans="1:116" x14ac:dyDescent="0.4">
      <c r="D1952" t="s">
        <v>564</v>
      </c>
      <c r="E1952" s="8" t="str">
        <f t="shared" si="3266"/>
        <v>1952 FAPPELIST-F</v>
      </c>
      <c r="G1952" s="141" t="s">
        <v>322</v>
      </c>
      <c r="K1952" s="23">
        <v>-4000</v>
      </c>
      <c r="L1952" s="23">
        <v>-4000</v>
      </c>
      <c r="M1952" s="23">
        <v>-4000</v>
      </c>
      <c r="N1952" s="23">
        <v>-4000</v>
      </c>
      <c r="O1952" s="23">
        <v>-4000</v>
      </c>
      <c r="P1952" s="23">
        <v>-4000</v>
      </c>
      <c r="S1952" s="80" cm="1">
        <f t="array" ref="S1952">INDEX($K:$Q,ROW(),MATCH(S$3,$K$2:$Q$2,0))/12</f>
        <v>-333.33333333333331</v>
      </c>
      <c r="T1952" s="80" cm="1">
        <f t="array" ref="T1952">INDEX($K:$Q,ROW(),MATCH(T$3,$K$2:$Q$2,0))/12</f>
        <v>-333.33333333333331</v>
      </c>
      <c r="U1952" s="80" cm="1">
        <f t="array" ref="U1952">INDEX($K:$Q,ROW(),MATCH(U$3,$K$2:$Q$2,0))/12</f>
        <v>-333.33333333333331</v>
      </c>
      <c r="V1952" s="80" cm="1">
        <f t="array" ref="V1952">INDEX($K:$Q,ROW(),MATCH(V$3,$K$2:$Q$2,0))/12</f>
        <v>-333.33333333333331</v>
      </c>
      <c r="W1952" s="80" cm="1">
        <f t="array" ref="W1952">INDEX($K:$Q,ROW(),MATCH(W$3,$K$2:$Q$2,0))/12</f>
        <v>-333.33333333333331</v>
      </c>
      <c r="X1952" s="80" cm="1">
        <f t="array" ref="X1952">INDEX($K:$Q,ROW(),MATCH(X$3,$K$2:$Q$2,0))/12</f>
        <v>-333.33333333333331</v>
      </c>
      <c r="Y1952" s="80" cm="1">
        <f t="array" ref="Y1952">INDEX($K:$Q,ROW(),MATCH(Y$3,$K$2:$Q$2,0))/12</f>
        <v>-333.33333333333331</v>
      </c>
      <c r="Z1952" s="80" cm="1">
        <f t="array" ref="Z1952">INDEX($K:$Q,ROW(),MATCH(Z$3,$K$2:$Q$2,0))/12</f>
        <v>-333.33333333333331</v>
      </c>
      <c r="AA1952" s="80" cm="1">
        <f t="array" ref="AA1952">INDEX($K:$Q,ROW(),MATCH(AA$3,$K$2:$Q$2,0))/12</f>
        <v>-333.33333333333331</v>
      </c>
      <c r="AB1952" s="80" cm="1">
        <f t="array" ref="AB1952">INDEX($K:$Q,ROW(),MATCH(AB$3,$K$2:$Q$2,0))/12</f>
        <v>-333.33333333333331</v>
      </c>
      <c r="AC1952" s="80" cm="1">
        <f t="array" ref="AC1952">INDEX($K:$Q,ROW(),MATCH(AC$3,$K$2:$Q$2,0))/12</f>
        <v>-333.33333333333331</v>
      </c>
      <c r="AD1952" s="80" cm="1">
        <f t="array" ref="AD1952">INDEX($K:$Q,ROW(),MATCH(AD$3,$K$2:$Q$2,0))/12</f>
        <v>-333.33333333333331</v>
      </c>
      <c r="AE1952" s="80" cm="1">
        <f t="array" ref="AE1952">INDEX($K:$Q,ROW(),MATCH(AE$3,$K$2:$Q$2,0))/12</f>
        <v>-333.33333333333331</v>
      </c>
      <c r="AF1952" s="80" cm="1">
        <f t="array" ref="AF1952">INDEX($K:$Q,ROW(),MATCH(AF$3,$K$2:$Q$2,0))/12</f>
        <v>-333.33333333333331</v>
      </c>
      <c r="AG1952" s="80" cm="1">
        <f t="array" ref="AG1952">INDEX($K:$Q,ROW(),MATCH(AG$3,$K$2:$Q$2,0))/12</f>
        <v>-333.33333333333331</v>
      </c>
      <c r="AH1952" s="80" cm="1">
        <f t="array" ref="AH1952">INDEX($K:$Q,ROW(),MATCH(AH$3,$K$2:$Q$2,0))/12</f>
        <v>-333.33333333333331</v>
      </c>
      <c r="AI1952" s="80" cm="1">
        <f t="array" ref="AI1952">INDEX($K:$Q,ROW(),MATCH(AI$3,$K$2:$Q$2,0))/12</f>
        <v>-333.33333333333331</v>
      </c>
      <c r="AJ1952" s="80" cm="1">
        <f t="array" ref="AJ1952">INDEX($K:$Q,ROW(),MATCH(AJ$3,$K$2:$Q$2,0))/12</f>
        <v>-333.33333333333331</v>
      </c>
      <c r="AK1952" s="80" cm="1">
        <f t="array" ref="AK1952">INDEX($K:$Q,ROW(),MATCH(AK$3,$K$2:$Q$2,0))/12</f>
        <v>-333.33333333333331</v>
      </c>
      <c r="AL1952" s="80" cm="1">
        <f t="array" ref="AL1952">INDEX($K:$Q,ROW(),MATCH(AL$3,$K$2:$Q$2,0))/12</f>
        <v>-333.33333333333331</v>
      </c>
      <c r="AM1952" s="80" cm="1">
        <f t="array" ref="AM1952">INDEX($K:$Q,ROW(),MATCH(AM$3,$K$2:$Q$2,0))/12</f>
        <v>-333.33333333333331</v>
      </c>
      <c r="AN1952" s="80" cm="1">
        <f t="array" ref="AN1952">INDEX($K:$Q,ROW(),MATCH(AN$3,$K$2:$Q$2,0))/12</f>
        <v>-333.33333333333331</v>
      </c>
      <c r="AO1952" s="80" cm="1">
        <f t="array" ref="AO1952">INDEX($K:$Q,ROW(),MATCH(AO$3,$K$2:$Q$2,0))/12</f>
        <v>-333.33333333333331</v>
      </c>
      <c r="AP1952" s="80" cm="1">
        <f t="array" ref="AP1952">INDEX($K:$Q,ROW(),MATCH(AP$3,$K$2:$Q$2,0))/12</f>
        <v>-333.33333333333331</v>
      </c>
      <c r="AQ1952" s="80" cm="1">
        <f t="array" ref="AQ1952">INDEX($K:$Q,ROW(),MATCH(AQ$3,$K$2:$Q$2,0))/12</f>
        <v>-333.33333333333331</v>
      </c>
      <c r="AR1952" s="80" cm="1">
        <f t="array" ref="AR1952">INDEX($K:$Q,ROW(),MATCH(AR$3,$K$2:$Q$2,0))/12</f>
        <v>-333.33333333333331</v>
      </c>
      <c r="AS1952" s="80" cm="1">
        <f t="array" ref="AS1952">INDEX($K:$Q,ROW(),MATCH(AS$3,$K$2:$Q$2,0))/12</f>
        <v>-333.33333333333331</v>
      </c>
      <c r="AT1952" s="80" cm="1">
        <f t="array" ref="AT1952">INDEX($K:$Q,ROW(),MATCH(AT$3,$K$2:$Q$2,0))/12</f>
        <v>-333.33333333333331</v>
      </c>
      <c r="AU1952" s="80" cm="1">
        <f t="array" ref="AU1952">INDEX($K:$Q,ROW(),MATCH(AU$3,$K$2:$Q$2,0))/12</f>
        <v>-333.33333333333331</v>
      </c>
      <c r="AV1952" s="80" cm="1">
        <f t="array" ref="AV1952">INDEX($K:$Q,ROW(),MATCH(AV$3,$K$2:$Q$2,0))/12</f>
        <v>-333.33333333333331</v>
      </c>
      <c r="AW1952" s="80" cm="1">
        <f t="array" ref="AW1952">INDEX($K:$Q,ROW(),MATCH(AW$3,$K$2:$Q$2,0))/12</f>
        <v>-333.33333333333331</v>
      </c>
      <c r="AX1952" s="80" cm="1">
        <f t="array" ref="AX1952">INDEX($K:$Q,ROW(),MATCH(AX$3,$K$2:$Q$2,0))/12</f>
        <v>-333.33333333333331</v>
      </c>
      <c r="AY1952" s="80" cm="1">
        <f t="array" ref="AY1952">INDEX($K:$Q,ROW(),MATCH(AY$3,$K$2:$Q$2,0))/12</f>
        <v>-333.33333333333331</v>
      </c>
      <c r="AZ1952" s="80" cm="1">
        <f t="array" ref="AZ1952">INDEX($K:$Q,ROW(),MATCH(AZ$3,$K$2:$Q$2,0))/12</f>
        <v>-333.33333333333331</v>
      </c>
      <c r="BA1952" s="80" cm="1">
        <f t="array" ref="BA1952">INDEX($K:$Q,ROW(),MATCH(BA$3,$K$2:$Q$2,0))/12</f>
        <v>-333.33333333333331</v>
      </c>
      <c r="BB1952" s="80" cm="1">
        <f t="array" ref="BB1952">INDEX($K:$Q,ROW(),MATCH(BB$3,$K$2:$Q$2,0))/12</f>
        <v>-333.33333333333331</v>
      </c>
      <c r="BC1952" s="80" cm="1">
        <f t="array" ref="BC1952">INDEX($K:$Q,ROW(),MATCH(BC$3,$K$2:$Q$2,0))/12</f>
        <v>-333.33333333333331</v>
      </c>
      <c r="BD1952" s="80" cm="1">
        <f t="array" ref="BD1952">INDEX($K:$Q,ROW(),MATCH(BD$3,$K$2:$Q$2,0))/12</f>
        <v>-333.33333333333331</v>
      </c>
      <c r="BE1952" s="80" cm="1">
        <f t="array" ref="BE1952">INDEX($K:$Q,ROW(),MATCH(BE$3,$K$2:$Q$2,0))/12</f>
        <v>-333.33333333333331</v>
      </c>
      <c r="BF1952" s="80" cm="1">
        <f t="array" ref="BF1952">INDEX($K:$Q,ROW(),MATCH(BF$3,$K$2:$Q$2,0))/12</f>
        <v>-333.33333333333331</v>
      </c>
      <c r="BG1952" s="80" cm="1">
        <f t="array" ref="BG1952">INDEX($K:$Q,ROW(),MATCH(BG$3,$K$2:$Q$2,0))/12</f>
        <v>-333.33333333333331</v>
      </c>
      <c r="BH1952" s="80" cm="1">
        <f t="array" ref="BH1952">INDEX($K:$Q,ROW(),MATCH(BH$3,$K$2:$Q$2,0))/12</f>
        <v>-333.33333333333331</v>
      </c>
      <c r="BI1952" s="80" cm="1">
        <f t="array" ref="BI1952">INDEX($K:$Q,ROW(),MATCH(BI$3,$K$2:$Q$2,0))/12</f>
        <v>-333.33333333333331</v>
      </c>
      <c r="BJ1952" s="80" cm="1">
        <f t="array" ref="BJ1952">INDEX($K:$Q,ROW(),MATCH(BJ$3,$K$2:$Q$2,0))/12</f>
        <v>-333.33333333333331</v>
      </c>
      <c r="BK1952" s="80" cm="1">
        <f t="array" ref="BK1952">INDEX($K:$Q,ROW(),MATCH(BK$3,$K$2:$Q$2,0))/12</f>
        <v>-333.33333333333331</v>
      </c>
      <c r="BL1952" s="80" cm="1">
        <f t="array" ref="BL1952">INDEX($K:$Q,ROW(),MATCH(BL$3,$K$2:$Q$2,0))/12</f>
        <v>-333.33333333333331</v>
      </c>
      <c r="BM1952" s="80" cm="1">
        <f t="array" ref="BM1952">INDEX($K:$Q,ROW(),MATCH(BM$3,$K$2:$Q$2,0))/12</f>
        <v>-333.33333333333331</v>
      </c>
      <c r="BN1952" s="80" cm="1">
        <f t="array" ref="BN1952">INDEX($K:$Q,ROW(),MATCH(BN$3,$K$2:$Q$2,0))/12</f>
        <v>-333.33333333333331</v>
      </c>
      <c r="BO1952" s="80" cm="1">
        <f t="array" ref="BO1952">INDEX($K:$Q,ROW(),MATCH(BO$3,$K$2:$Q$2,0))/12</f>
        <v>-333.33333333333331</v>
      </c>
      <c r="BP1952" s="80" cm="1">
        <f t="array" ref="BP1952">INDEX($K:$Q,ROW(),MATCH(BP$3,$K$2:$Q$2,0))/12</f>
        <v>-333.33333333333331</v>
      </c>
      <c r="BQ1952" s="80" cm="1">
        <f t="array" ref="BQ1952">INDEX($K:$Q,ROW(),MATCH(BQ$3,$K$2:$Q$2,0))/12</f>
        <v>-333.33333333333331</v>
      </c>
      <c r="BR1952" s="80" cm="1">
        <f t="array" ref="BR1952">INDEX($K:$Q,ROW(),MATCH(BR$3,$K$2:$Q$2,0))/12</f>
        <v>-333.33333333333331</v>
      </c>
      <c r="BS1952" s="80" cm="1">
        <f t="array" ref="BS1952">INDEX($K:$Q,ROW(),MATCH(BS$3,$K$2:$Q$2,0))/12</f>
        <v>-333.33333333333331</v>
      </c>
      <c r="BT1952" s="80" cm="1">
        <f t="array" ref="BT1952">INDEX($K:$Q,ROW(),MATCH(BT$3,$K$2:$Q$2,0))/12</f>
        <v>-333.33333333333331</v>
      </c>
      <c r="BU1952" s="80" cm="1">
        <f t="array" ref="BU1952">INDEX($K:$Q,ROW(),MATCH(BU$3,$K$2:$Q$2,0))/12</f>
        <v>-333.33333333333331</v>
      </c>
      <c r="BV1952" s="80" cm="1">
        <f t="array" ref="BV1952">INDEX($K:$Q,ROW(),MATCH(BV$3,$K$2:$Q$2,0))/12</f>
        <v>-333.33333333333331</v>
      </c>
      <c r="BW1952" s="80" cm="1">
        <f t="array" ref="BW1952">INDEX($K:$Q,ROW(),MATCH(BW$3,$K$2:$Q$2,0))/12</f>
        <v>-333.33333333333331</v>
      </c>
      <c r="BX1952" s="80" cm="1">
        <f t="array" ref="BX1952">INDEX($K:$Q,ROW(),MATCH(BX$3,$K$2:$Q$2,0))/12</f>
        <v>-333.33333333333331</v>
      </c>
      <c r="BY1952" s="80" cm="1">
        <f t="array" ref="BY1952">INDEX($K:$Q,ROW(),MATCH(BY$3,$K$2:$Q$2,0))/12</f>
        <v>-333.33333333333331</v>
      </c>
      <c r="BZ1952" s="80" cm="1">
        <f t="array" ref="BZ1952">INDEX($K:$Q,ROW(),MATCH(BZ$3,$K$2:$Q$2,0))/12</f>
        <v>-333.33333333333331</v>
      </c>
      <c r="CA1952" s="80" cm="1">
        <f t="array" ref="CA1952">INDEX($K:$Q,ROW(),MATCH(CA$3,$K$2:$Q$2,0))/12</f>
        <v>-333.33333333333331</v>
      </c>
      <c r="CB1952" s="80" cm="1">
        <f t="array" ref="CB1952">INDEX($K:$Q,ROW(),MATCH(CB$3,$K$2:$Q$2,0))/12</f>
        <v>-333.33333333333331</v>
      </c>
      <c r="CC1952" s="80" cm="1">
        <f t="array" ref="CC1952">INDEX($K:$Q,ROW(),MATCH(CC$3,$K$2:$Q$2,0))/12</f>
        <v>-333.33333333333331</v>
      </c>
      <c r="CD1952" s="80" cm="1">
        <f t="array" ref="CD1952">INDEX($K:$Q,ROW(),MATCH(CD$3,$K$2:$Q$2,0))/12</f>
        <v>-333.33333333333331</v>
      </c>
      <c r="CE1952" s="80" cm="1">
        <f t="array" ref="CE1952">INDEX($K:$Q,ROW(),MATCH(CE$3,$K$2:$Q$2,0))/12</f>
        <v>-333.33333333333331</v>
      </c>
      <c r="CF1952" s="80" cm="1">
        <f t="array" ref="CF1952">INDEX($K:$Q,ROW(),MATCH(CF$3,$K$2:$Q$2,0))/12</f>
        <v>-333.33333333333331</v>
      </c>
      <c r="CG1952" s="80" cm="1">
        <f t="array" ref="CG1952">INDEX($K:$Q,ROW(),MATCH(CG$3,$K$2:$Q$2,0))/12</f>
        <v>-333.33333333333331</v>
      </c>
      <c r="CH1952" s="80" cm="1">
        <f t="array" ref="CH1952">INDEX($K:$Q,ROW(),MATCH(CH$3,$K$2:$Q$2,0))/12</f>
        <v>-333.33333333333331</v>
      </c>
      <c r="CI1952" s="80" cm="1">
        <f t="array" ref="CI1952">INDEX($K:$Q,ROW(),MATCH(CI$3,$K$2:$Q$2,0))/12</f>
        <v>-333.33333333333331</v>
      </c>
      <c r="CJ1952" s="80" cm="1">
        <f t="array" ref="CJ1952">INDEX($K:$Q,ROW(),MATCH(CJ$3,$K$2:$Q$2,0))/12</f>
        <v>-333.33333333333331</v>
      </c>
      <c r="CK1952" s="80" cm="1">
        <f t="array" ref="CK1952">INDEX($K:$Q,ROW(),MATCH(CK$3,$K$2:$Q$2,0))/12</f>
        <v>-333.33333333333331</v>
      </c>
      <c r="CL1952" s="80" cm="1">
        <f t="array" ref="CL1952">INDEX($K:$Q,ROW(),MATCH(CL$3,$K$2:$Q$2,0))/12</f>
        <v>-333.33333333333331</v>
      </c>
      <c r="CN1952" s="74"/>
      <c r="CO1952" s="80" t="e" cm="1">
        <f t="array" ref="CO1952">INDEX($K:$Q,ROW(),MATCH(CO$3,$K$2:$Q$2,0))/CO$5</f>
        <v>#N/A</v>
      </c>
      <c r="CP1952" s="80" t="e" cm="1">
        <f t="array" ref="CP1952">INDEX($K:$Q,ROW(),MATCH(CP$3,$K$2:$Q$2,0))/CP$5</f>
        <v>#N/A</v>
      </c>
      <c r="CQ1952" s="80" t="e" cm="1">
        <f t="array" ref="CQ1952">INDEX($K:$Q,ROW(),MATCH(CQ$3,$K$2:$Q$2,0))/CQ$5</f>
        <v>#N/A</v>
      </c>
      <c r="CR1952" s="80" t="e" cm="1">
        <f t="array" ref="CR1952">INDEX($K:$Q,ROW(),MATCH(CR$3,$K$2:$Q$2,0))/CR$5</f>
        <v>#N/A</v>
      </c>
      <c r="CS1952" s="80" t="e" cm="1">
        <f t="array" ref="CS1952">INDEX($K:$Q,ROW(),MATCH(CS$3,$K$2:$Q$2,0))/CS$5</f>
        <v>#N/A</v>
      </c>
      <c r="CT1952" s="80" t="e" cm="1">
        <f t="array" ref="CT1952">INDEX($K:$Q,ROW(),MATCH(CT$3,$K$2:$Q$2,0))/CT$5</f>
        <v>#N/A</v>
      </c>
      <c r="CU1952" s="80" t="e" cm="1">
        <f t="array" ref="CU1952">INDEX($K:$Q,ROW(),MATCH(CU$3,$K$2:$Q$2,0))/CU$5</f>
        <v>#N/A</v>
      </c>
      <c r="CV1952" s="80" t="e" cm="1">
        <f t="array" ref="CV1952">INDEX($K:$Q,ROW(),MATCH(CV$3,$K$2:$Q$2,0))/CV$5</f>
        <v>#N/A</v>
      </c>
      <c r="CW1952" s="80" t="e" cm="1">
        <f t="array" ref="CW1952">INDEX($K:$Q,ROW(),MATCH(CW$3,$K$2:$Q$2,0))/CW$5</f>
        <v>#N/A</v>
      </c>
      <c r="CX1952" s="80" t="e" cm="1">
        <f t="array" ref="CX1952">INDEX($K:$Q,ROW(),MATCH(CX$3,$K$2:$Q$2,0))/CX$5</f>
        <v>#N/A</v>
      </c>
      <c r="CY1952" s="80" t="e" cm="1">
        <f t="array" ref="CY1952">INDEX($K:$Q,ROW(),MATCH(CY$3,$K$2:$Q$2,0))/CL$5</f>
        <v>#N/A</v>
      </c>
      <c r="CZ1952" s="80" t="e" cm="1">
        <f t="array" ref="CZ1952">INDEX($K:$Q,ROW(),MATCH(CZ$3,$K$2:$Q$2,0))/CZ$5</f>
        <v>#N/A</v>
      </c>
      <c r="DA1952" s="80" t="e" cm="1">
        <f t="array" ref="DA1952">INDEX($K:$Q,ROW(),MATCH(DA$3,$K$2:$Q$2,0))/DA$5</f>
        <v>#N/A</v>
      </c>
      <c r="DB1952" s="80" t="e" cm="1">
        <f t="array" ref="DB1952">INDEX($K:$Q,ROW(),MATCH(DB$3,$K$2:$Q$2,0))/DB$5</f>
        <v>#N/A</v>
      </c>
      <c r="DC1952" s="80" t="e" cm="1">
        <f t="array" ref="DC1952">INDEX($K:$Q,ROW(),MATCH(DC$3,$K$2:$Q$2,0))/DC$5</f>
        <v>#N/A</v>
      </c>
      <c r="DD1952" s="80" t="e" cm="1">
        <f t="array" ref="DD1952">INDEX($K:$Q,ROW(),MATCH(DD$3,$K$2:$Q$2,0))/DD$5</f>
        <v>#N/A</v>
      </c>
      <c r="DE1952" s="80" t="e" cm="1">
        <f t="array" ref="DE1952">INDEX($K:$Q,ROW(),MATCH(DE$3,$K$2:$Q$2,0))/DE$5</f>
        <v>#N/A</v>
      </c>
      <c r="DF1952" s="80" t="e" cm="1">
        <f t="array" ref="DF1952">INDEX($K:$Q,ROW(),MATCH(DF$3,$K$2:$Q$2,0))/DF$5</f>
        <v>#N/A</v>
      </c>
      <c r="DG1952" s="80" t="e" cm="1">
        <f t="array" ref="DG1952">INDEX($K:$Q,ROW(),MATCH(DG$3,$K$2:$Q$2,0))/DG$5</f>
        <v>#N/A</v>
      </c>
      <c r="DH1952" s="80" t="e" cm="1">
        <f t="array" ref="DH1952">INDEX($K:$Q,ROW(),MATCH(DH$3,$K$2:$Q$2,0))/DH$5</f>
        <v>#N/A</v>
      </c>
      <c r="DI1952" s="80" t="e" cm="1">
        <f t="array" ref="DI1952">INDEX($K:$Q,ROW(),MATCH(DI$3,$K$2:$Q$2,0))/DI$5</f>
        <v>#N/A</v>
      </c>
      <c r="DJ1952" s="80" t="e" cm="1">
        <f t="array" ref="DJ1952">INDEX($K:$Q,ROW(),MATCH(DJ$3,$K$2:$Q$2,0))/DJ$5</f>
        <v>#N/A</v>
      </c>
      <c r="DK1952" s="80" t="e" cm="1">
        <f t="array" ref="DK1952">INDEX($K:$Q,ROW(),MATCH(DK$3,$K$2:$Q$2,0))/DK$5</f>
        <v>#N/A</v>
      </c>
      <c r="DL1952" s="80" t="e" cm="1">
        <f t="array" ref="DL1952">INDEX($K:$Q,ROW(),MATCH(DL$3,$K$2:$Q$2,0))/DL$5</f>
        <v>#N/A</v>
      </c>
    </row>
    <row r="1953" spans="2:116" x14ac:dyDescent="0.4">
      <c r="D1953" t="s">
        <v>564</v>
      </c>
      <c r="E1953" s="8" t="str">
        <f t="shared" si="3266"/>
        <v>1953 FAPPELIST-F</v>
      </c>
      <c r="G1953" s="141" t="s">
        <v>323</v>
      </c>
      <c r="K1953" s="23">
        <v>-8000</v>
      </c>
      <c r="L1953" s="23">
        <v>-8000</v>
      </c>
      <c r="M1953" s="23">
        <v>-8000</v>
      </c>
      <c r="N1953" s="23">
        <v>-8000</v>
      </c>
      <c r="O1953" s="23">
        <v>-8000</v>
      </c>
      <c r="P1953" s="23">
        <v>-8000</v>
      </c>
      <c r="S1953" s="80" cm="1">
        <f t="array" ref="S1953">INDEX($K:$Q,ROW(),MATCH(S$3,$K$2:$Q$2,0))/12</f>
        <v>-666.66666666666663</v>
      </c>
      <c r="T1953" s="80" cm="1">
        <f t="array" ref="T1953">INDEX($K:$Q,ROW(),MATCH(T$3,$K$2:$Q$2,0))/12</f>
        <v>-666.66666666666663</v>
      </c>
      <c r="U1953" s="80" cm="1">
        <f t="array" ref="U1953">INDEX($K:$Q,ROW(),MATCH(U$3,$K$2:$Q$2,0))/12</f>
        <v>-666.66666666666663</v>
      </c>
      <c r="V1953" s="80" cm="1">
        <f t="array" ref="V1953">INDEX($K:$Q,ROW(),MATCH(V$3,$K$2:$Q$2,0))/12</f>
        <v>-666.66666666666663</v>
      </c>
      <c r="W1953" s="80" cm="1">
        <f t="array" ref="W1953">INDEX($K:$Q,ROW(),MATCH(W$3,$K$2:$Q$2,0))/12</f>
        <v>-666.66666666666663</v>
      </c>
      <c r="X1953" s="80" cm="1">
        <f t="array" ref="X1953">INDEX($K:$Q,ROW(),MATCH(X$3,$K$2:$Q$2,0))/12</f>
        <v>-666.66666666666663</v>
      </c>
      <c r="Y1953" s="80" cm="1">
        <f t="array" ref="Y1953">INDEX($K:$Q,ROW(),MATCH(Y$3,$K$2:$Q$2,0))/12</f>
        <v>-666.66666666666663</v>
      </c>
      <c r="Z1953" s="80" cm="1">
        <f t="array" ref="Z1953">INDEX($K:$Q,ROW(),MATCH(Z$3,$K$2:$Q$2,0))/12</f>
        <v>-666.66666666666663</v>
      </c>
      <c r="AA1953" s="80" cm="1">
        <f t="array" ref="AA1953">INDEX($K:$Q,ROW(),MATCH(AA$3,$K$2:$Q$2,0))/12</f>
        <v>-666.66666666666663</v>
      </c>
      <c r="AB1953" s="80" cm="1">
        <f t="array" ref="AB1953">INDEX($K:$Q,ROW(),MATCH(AB$3,$K$2:$Q$2,0))/12</f>
        <v>-666.66666666666663</v>
      </c>
      <c r="AC1953" s="80" cm="1">
        <f t="array" ref="AC1953">INDEX($K:$Q,ROW(),MATCH(AC$3,$K$2:$Q$2,0))/12</f>
        <v>-666.66666666666663</v>
      </c>
      <c r="AD1953" s="80" cm="1">
        <f t="array" ref="AD1953">INDEX($K:$Q,ROW(),MATCH(AD$3,$K$2:$Q$2,0))/12</f>
        <v>-666.66666666666663</v>
      </c>
      <c r="AE1953" s="80" cm="1">
        <f t="array" ref="AE1953">INDEX($K:$Q,ROW(),MATCH(AE$3,$K$2:$Q$2,0))/12</f>
        <v>-666.66666666666663</v>
      </c>
      <c r="AF1953" s="80" cm="1">
        <f t="array" ref="AF1953">INDEX($K:$Q,ROW(),MATCH(AF$3,$K$2:$Q$2,0))/12</f>
        <v>-666.66666666666663</v>
      </c>
      <c r="AG1953" s="80" cm="1">
        <f t="array" ref="AG1953">INDEX($K:$Q,ROW(),MATCH(AG$3,$K$2:$Q$2,0))/12</f>
        <v>-666.66666666666663</v>
      </c>
      <c r="AH1953" s="80" cm="1">
        <f t="array" ref="AH1953">INDEX($K:$Q,ROW(),MATCH(AH$3,$K$2:$Q$2,0))/12</f>
        <v>-666.66666666666663</v>
      </c>
      <c r="AI1953" s="80" cm="1">
        <f t="array" ref="AI1953">INDEX($K:$Q,ROW(),MATCH(AI$3,$K$2:$Q$2,0))/12</f>
        <v>-666.66666666666663</v>
      </c>
      <c r="AJ1953" s="80" cm="1">
        <f t="array" ref="AJ1953">INDEX($K:$Q,ROW(),MATCH(AJ$3,$K$2:$Q$2,0))/12</f>
        <v>-666.66666666666663</v>
      </c>
      <c r="AK1953" s="80" cm="1">
        <f t="array" ref="AK1953">INDEX($K:$Q,ROW(),MATCH(AK$3,$K$2:$Q$2,0))/12</f>
        <v>-666.66666666666663</v>
      </c>
      <c r="AL1953" s="80" cm="1">
        <f t="array" ref="AL1953">INDEX($K:$Q,ROW(),MATCH(AL$3,$K$2:$Q$2,0))/12</f>
        <v>-666.66666666666663</v>
      </c>
      <c r="AM1953" s="80" cm="1">
        <f t="array" ref="AM1953">INDEX($K:$Q,ROW(),MATCH(AM$3,$K$2:$Q$2,0))/12</f>
        <v>-666.66666666666663</v>
      </c>
      <c r="AN1953" s="80" cm="1">
        <f t="array" ref="AN1953">INDEX($K:$Q,ROW(),MATCH(AN$3,$K$2:$Q$2,0))/12</f>
        <v>-666.66666666666663</v>
      </c>
      <c r="AO1953" s="80" cm="1">
        <f t="array" ref="AO1953">INDEX($K:$Q,ROW(),MATCH(AO$3,$K$2:$Q$2,0))/12</f>
        <v>-666.66666666666663</v>
      </c>
      <c r="AP1953" s="80" cm="1">
        <f t="array" ref="AP1953">INDEX($K:$Q,ROW(),MATCH(AP$3,$K$2:$Q$2,0))/12</f>
        <v>-666.66666666666663</v>
      </c>
      <c r="AQ1953" s="80" cm="1">
        <f t="array" ref="AQ1953">INDEX($K:$Q,ROW(),MATCH(AQ$3,$K$2:$Q$2,0))/12</f>
        <v>-666.66666666666663</v>
      </c>
      <c r="AR1953" s="80" cm="1">
        <f t="array" ref="AR1953">INDEX($K:$Q,ROW(),MATCH(AR$3,$K$2:$Q$2,0))/12</f>
        <v>-666.66666666666663</v>
      </c>
      <c r="AS1953" s="80" cm="1">
        <f t="array" ref="AS1953">INDEX($K:$Q,ROW(),MATCH(AS$3,$K$2:$Q$2,0))/12</f>
        <v>-666.66666666666663</v>
      </c>
      <c r="AT1953" s="80" cm="1">
        <f t="array" ref="AT1953">INDEX($K:$Q,ROW(),MATCH(AT$3,$K$2:$Q$2,0))/12</f>
        <v>-666.66666666666663</v>
      </c>
      <c r="AU1953" s="80" cm="1">
        <f t="array" ref="AU1953">INDEX($K:$Q,ROW(),MATCH(AU$3,$K$2:$Q$2,0))/12</f>
        <v>-666.66666666666663</v>
      </c>
      <c r="AV1953" s="80" cm="1">
        <f t="array" ref="AV1953">INDEX($K:$Q,ROW(),MATCH(AV$3,$K$2:$Q$2,0))/12</f>
        <v>-666.66666666666663</v>
      </c>
      <c r="AW1953" s="80" cm="1">
        <f t="array" ref="AW1953">INDEX($K:$Q,ROW(),MATCH(AW$3,$K$2:$Q$2,0))/12</f>
        <v>-666.66666666666663</v>
      </c>
      <c r="AX1953" s="80" cm="1">
        <f t="array" ref="AX1953">INDEX($K:$Q,ROW(),MATCH(AX$3,$K$2:$Q$2,0))/12</f>
        <v>-666.66666666666663</v>
      </c>
      <c r="AY1953" s="80" cm="1">
        <f t="array" ref="AY1953">INDEX($K:$Q,ROW(),MATCH(AY$3,$K$2:$Q$2,0))/12</f>
        <v>-666.66666666666663</v>
      </c>
      <c r="AZ1953" s="80" cm="1">
        <f t="array" ref="AZ1953">INDEX($K:$Q,ROW(),MATCH(AZ$3,$K$2:$Q$2,0))/12</f>
        <v>-666.66666666666663</v>
      </c>
      <c r="BA1953" s="80" cm="1">
        <f t="array" ref="BA1953">INDEX($K:$Q,ROW(),MATCH(BA$3,$K$2:$Q$2,0))/12</f>
        <v>-666.66666666666663</v>
      </c>
      <c r="BB1953" s="80" cm="1">
        <f t="array" ref="BB1953">INDEX($K:$Q,ROW(),MATCH(BB$3,$K$2:$Q$2,0))/12</f>
        <v>-666.66666666666663</v>
      </c>
      <c r="BC1953" s="80" cm="1">
        <f t="array" ref="BC1953">INDEX($K:$Q,ROW(),MATCH(BC$3,$K$2:$Q$2,0))/12</f>
        <v>-666.66666666666663</v>
      </c>
      <c r="BD1953" s="80" cm="1">
        <f t="array" ref="BD1953">INDEX($K:$Q,ROW(),MATCH(BD$3,$K$2:$Q$2,0))/12</f>
        <v>-666.66666666666663</v>
      </c>
      <c r="BE1953" s="80" cm="1">
        <f t="array" ref="BE1953">INDEX($K:$Q,ROW(),MATCH(BE$3,$K$2:$Q$2,0))/12</f>
        <v>-666.66666666666663</v>
      </c>
      <c r="BF1953" s="80" cm="1">
        <f t="array" ref="BF1953">INDEX($K:$Q,ROW(),MATCH(BF$3,$K$2:$Q$2,0))/12</f>
        <v>-666.66666666666663</v>
      </c>
      <c r="BG1953" s="80" cm="1">
        <f t="array" ref="BG1953">INDEX($K:$Q,ROW(),MATCH(BG$3,$K$2:$Q$2,0))/12</f>
        <v>-666.66666666666663</v>
      </c>
      <c r="BH1953" s="80" cm="1">
        <f t="array" ref="BH1953">INDEX($K:$Q,ROW(),MATCH(BH$3,$K$2:$Q$2,0))/12</f>
        <v>-666.66666666666663</v>
      </c>
      <c r="BI1953" s="80" cm="1">
        <f t="array" ref="BI1953">INDEX($K:$Q,ROW(),MATCH(BI$3,$K$2:$Q$2,0))/12</f>
        <v>-666.66666666666663</v>
      </c>
      <c r="BJ1953" s="80" cm="1">
        <f t="array" ref="BJ1953">INDEX($K:$Q,ROW(),MATCH(BJ$3,$K$2:$Q$2,0))/12</f>
        <v>-666.66666666666663</v>
      </c>
      <c r="BK1953" s="80" cm="1">
        <f t="array" ref="BK1953">INDEX($K:$Q,ROW(),MATCH(BK$3,$K$2:$Q$2,0))/12</f>
        <v>-666.66666666666663</v>
      </c>
      <c r="BL1953" s="80" cm="1">
        <f t="array" ref="BL1953">INDEX($K:$Q,ROW(),MATCH(BL$3,$K$2:$Q$2,0))/12</f>
        <v>-666.66666666666663</v>
      </c>
      <c r="BM1953" s="80" cm="1">
        <f t="array" ref="BM1953">INDEX($K:$Q,ROW(),MATCH(BM$3,$K$2:$Q$2,0))/12</f>
        <v>-666.66666666666663</v>
      </c>
      <c r="BN1953" s="80" cm="1">
        <f t="array" ref="BN1953">INDEX($K:$Q,ROW(),MATCH(BN$3,$K$2:$Q$2,0))/12</f>
        <v>-666.66666666666663</v>
      </c>
      <c r="BO1953" s="80" cm="1">
        <f t="array" ref="BO1953">INDEX($K:$Q,ROW(),MATCH(BO$3,$K$2:$Q$2,0))/12</f>
        <v>-666.66666666666663</v>
      </c>
      <c r="BP1953" s="80" cm="1">
        <f t="array" ref="BP1953">INDEX($K:$Q,ROW(),MATCH(BP$3,$K$2:$Q$2,0))/12</f>
        <v>-666.66666666666663</v>
      </c>
      <c r="BQ1953" s="80" cm="1">
        <f t="array" ref="BQ1953">INDEX($K:$Q,ROW(),MATCH(BQ$3,$K$2:$Q$2,0))/12</f>
        <v>-666.66666666666663</v>
      </c>
      <c r="BR1953" s="80" cm="1">
        <f t="array" ref="BR1953">INDEX($K:$Q,ROW(),MATCH(BR$3,$K$2:$Q$2,0))/12</f>
        <v>-666.66666666666663</v>
      </c>
      <c r="BS1953" s="80" cm="1">
        <f t="array" ref="BS1953">INDEX($K:$Q,ROW(),MATCH(BS$3,$K$2:$Q$2,0))/12</f>
        <v>-666.66666666666663</v>
      </c>
      <c r="BT1953" s="80" cm="1">
        <f t="array" ref="BT1953">INDEX($K:$Q,ROW(),MATCH(BT$3,$K$2:$Q$2,0))/12</f>
        <v>-666.66666666666663</v>
      </c>
      <c r="BU1953" s="80" cm="1">
        <f t="array" ref="BU1953">INDEX($K:$Q,ROW(),MATCH(BU$3,$K$2:$Q$2,0))/12</f>
        <v>-666.66666666666663</v>
      </c>
      <c r="BV1953" s="80" cm="1">
        <f t="array" ref="BV1953">INDEX($K:$Q,ROW(),MATCH(BV$3,$K$2:$Q$2,0))/12</f>
        <v>-666.66666666666663</v>
      </c>
      <c r="BW1953" s="80" cm="1">
        <f t="array" ref="BW1953">INDEX($K:$Q,ROW(),MATCH(BW$3,$K$2:$Q$2,0))/12</f>
        <v>-666.66666666666663</v>
      </c>
      <c r="BX1953" s="80" cm="1">
        <f t="array" ref="BX1953">INDEX($K:$Q,ROW(),MATCH(BX$3,$K$2:$Q$2,0))/12</f>
        <v>-666.66666666666663</v>
      </c>
      <c r="BY1953" s="80" cm="1">
        <f t="array" ref="BY1953">INDEX($K:$Q,ROW(),MATCH(BY$3,$K$2:$Q$2,0))/12</f>
        <v>-666.66666666666663</v>
      </c>
      <c r="BZ1953" s="80" cm="1">
        <f t="array" ref="BZ1953">INDEX($K:$Q,ROW(),MATCH(BZ$3,$K$2:$Q$2,0))/12</f>
        <v>-666.66666666666663</v>
      </c>
      <c r="CA1953" s="80" cm="1">
        <f t="array" ref="CA1953">INDEX($K:$Q,ROW(),MATCH(CA$3,$K$2:$Q$2,0))/12</f>
        <v>-666.66666666666663</v>
      </c>
      <c r="CB1953" s="80" cm="1">
        <f t="array" ref="CB1953">INDEX($K:$Q,ROW(),MATCH(CB$3,$K$2:$Q$2,0))/12</f>
        <v>-666.66666666666663</v>
      </c>
      <c r="CC1953" s="80" cm="1">
        <f t="array" ref="CC1953">INDEX($K:$Q,ROW(),MATCH(CC$3,$K$2:$Q$2,0))/12</f>
        <v>-666.66666666666663</v>
      </c>
      <c r="CD1953" s="80" cm="1">
        <f t="array" ref="CD1953">INDEX($K:$Q,ROW(),MATCH(CD$3,$K$2:$Q$2,0))/12</f>
        <v>-666.66666666666663</v>
      </c>
      <c r="CE1953" s="80" cm="1">
        <f t="array" ref="CE1953">INDEX($K:$Q,ROW(),MATCH(CE$3,$K$2:$Q$2,0))/12</f>
        <v>-666.66666666666663</v>
      </c>
      <c r="CF1953" s="80" cm="1">
        <f t="array" ref="CF1953">INDEX($K:$Q,ROW(),MATCH(CF$3,$K$2:$Q$2,0))/12</f>
        <v>-666.66666666666663</v>
      </c>
      <c r="CG1953" s="80" cm="1">
        <f t="array" ref="CG1953">INDEX($K:$Q,ROW(),MATCH(CG$3,$K$2:$Q$2,0))/12</f>
        <v>-666.66666666666663</v>
      </c>
      <c r="CH1953" s="80" cm="1">
        <f t="array" ref="CH1953">INDEX($K:$Q,ROW(),MATCH(CH$3,$K$2:$Q$2,0))/12</f>
        <v>-666.66666666666663</v>
      </c>
      <c r="CI1953" s="80" cm="1">
        <f t="array" ref="CI1953">INDEX($K:$Q,ROW(),MATCH(CI$3,$K$2:$Q$2,0))/12</f>
        <v>-666.66666666666663</v>
      </c>
      <c r="CJ1953" s="80" cm="1">
        <f t="array" ref="CJ1953">INDEX($K:$Q,ROW(),MATCH(CJ$3,$K$2:$Q$2,0))/12</f>
        <v>-666.66666666666663</v>
      </c>
      <c r="CK1953" s="80" cm="1">
        <f t="array" ref="CK1953">INDEX($K:$Q,ROW(),MATCH(CK$3,$K$2:$Q$2,0))/12</f>
        <v>-666.66666666666663</v>
      </c>
      <c r="CL1953" s="80" cm="1">
        <f t="array" ref="CL1953">INDEX($K:$Q,ROW(),MATCH(CL$3,$K$2:$Q$2,0))/12</f>
        <v>-666.66666666666663</v>
      </c>
      <c r="CN1953" s="74"/>
      <c r="CO1953" s="80" t="e" cm="1">
        <f t="array" ref="CO1953">INDEX($K:$Q,ROW(),MATCH(CO$3,$K$2:$Q$2,0))/CO$5</f>
        <v>#N/A</v>
      </c>
      <c r="CP1953" s="80" t="e" cm="1">
        <f t="array" ref="CP1953">INDEX($K:$Q,ROW(),MATCH(CP$3,$K$2:$Q$2,0))/CP$5</f>
        <v>#N/A</v>
      </c>
      <c r="CQ1953" s="80" t="e" cm="1">
        <f t="array" ref="CQ1953">INDEX($K:$Q,ROW(),MATCH(CQ$3,$K$2:$Q$2,0))/CQ$5</f>
        <v>#N/A</v>
      </c>
      <c r="CR1953" s="80" t="e" cm="1">
        <f t="array" ref="CR1953">INDEX($K:$Q,ROW(),MATCH(CR$3,$K$2:$Q$2,0))/CR$5</f>
        <v>#N/A</v>
      </c>
      <c r="CS1953" s="80" t="e" cm="1">
        <f t="array" ref="CS1953">INDEX($K:$Q,ROW(),MATCH(CS$3,$K$2:$Q$2,0))/CS$5</f>
        <v>#N/A</v>
      </c>
      <c r="CT1953" s="80" t="e" cm="1">
        <f t="array" ref="CT1953">INDEX($K:$Q,ROW(),MATCH(CT$3,$K$2:$Q$2,0))/CT$5</f>
        <v>#N/A</v>
      </c>
      <c r="CU1953" s="80" t="e" cm="1">
        <f t="array" ref="CU1953">INDEX($K:$Q,ROW(),MATCH(CU$3,$K$2:$Q$2,0))/CU$5</f>
        <v>#N/A</v>
      </c>
      <c r="CV1953" s="80" t="e" cm="1">
        <f t="array" ref="CV1953">INDEX($K:$Q,ROW(),MATCH(CV$3,$K$2:$Q$2,0))/CV$5</f>
        <v>#N/A</v>
      </c>
      <c r="CW1953" s="80" t="e" cm="1">
        <f t="array" ref="CW1953">INDEX($K:$Q,ROW(),MATCH(CW$3,$K$2:$Q$2,0))/CW$5</f>
        <v>#N/A</v>
      </c>
      <c r="CX1953" s="80" t="e" cm="1">
        <f t="array" ref="CX1953">INDEX($K:$Q,ROW(),MATCH(CX$3,$K$2:$Q$2,0))/CX$5</f>
        <v>#N/A</v>
      </c>
      <c r="CY1953" s="80" t="e" cm="1">
        <f t="array" ref="CY1953">INDEX($K:$Q,ROW(),MATCH(CY$3,$K$2:$Q$2,0))/CL$5</f>
        <v>#N/A</v>
      </c>
      <c r="CZ1953" s="80" t="e" cm="1">
        <f t="array" ref="CZ1953">INDEX($K:$Q,ROW(),MATCH(CZ$3,$K$2:$Q$2,0))/CZ$5</f>
        <v>#N/A</v>
      </c>
      <c r="DA1953" s="80" t="e" cm="1">
        <f t="array" ref="DA1953">INDEX($K:$Q,ROW(),MATCH(DA$3,$K$2:$Q$2,0))/DA$5</f>
        <v>#N/A</v>
      </c>
      <c r="DB1953" s="80" t="e" cm="1">
        <f t="array" ref="DB1953">INDEX($K:$Q,ROW(),MATCH(DB$3,$K$2:$Q$2,0))/DB$5</f>
        <v>#N/A</v>
      </c>
      <c r="DC1953" s="80" t="e" cm="1">
        <f t="array" ref="DC1953">INDEX($K:$Q,ROW(),MATCH(DC$3,$K$2:$Q$2,0))/DC$5</f>
        <v>#N/A</v>
      </c>
      <c r="DD1953" s="80" t="e" cm="1">
        <f t="array" ref="DD1953">INDEX($K:$Q,ROW(),MATCH(DD$3,$K$2:$Q$2,0))/DD$5</f>
        <v>#N/A</v>
      </c>
      <c r="DE1953" s="80" t="e" cm="1">
        <f t="array" ref="DE1953">INDEX($K:$Q,ROW(),MATCH(DE$3,$K$2:$Q$2,0))/DE$5</f>
        <v>#N/A</v>
      </c>
      <c r="DF1953" s="80" t="e" cm="1">
        <f t="array" ref="DF1953">INDEX($K:$Q,ROW(),MATCH(DF$3,$K$2:$Q$2,0))/DF$5</f>
        <v>#N/A</v>
      </c>
      <c r="DG1953" s="80" t="e" cm="1">
        <f t="array" ref="DG1953">INDEX($K:$Q,ROW(),MATCH(DG$3,$K$2:$Q$2,0))/DG$5</f>
        <v>#N/A</v>
      </c>
      <c r="DH1953" s="80" t="e" cm="1">
        <f t="array" ref="DH1953">INDEX($K:$Q,ROW(),MATCH(DH$3,$K$2:$Q$2,0))/DH$5</f>
        <v>#N/A</v>
      </c>
      <c r="DI1953" s="80" t="e" cm="1">
        <f t="array" ref="DI1953">INDEX($K:$Q,ROW(),MATCH(DI$3,$K$2:$Q$2,0))/DI$5</f>
        <v>#N/A</v>
      </c>
      <c r="DJ1953" s="80" t="e" cm="1">
        <f t="array" ref="DJ1953">INDEX($K:$Q,ROW(),MATCH(DJ$3,$K$2:$Q$2,0))/DJ$5</f>
        <v>#N/A</v>
      </c>
      <c r="DK1953" s="80" t="e" cm="1">
        <f t="array" ref="DK1953">INDEX($K:$Q,ROW(),MATCH(DK$3,$K$2:$Q$2,0))/DK$5</f>
        <v>#N/A</v>
      </c>
      <c r="DL1953" s="80" t="e" cm="1">
        <f t="array" ref="DL1953">INDEX($K:$Q,ROW(),MATCH(DL$3,$K$2:$Q$2,0))/DL$5</f>
        <v>#N/A</v>
      </c>
    </row>
    <row r="1954" spans="2:116" x14ac:dyDescent="0.4">
      <c r="D1954" t="s">
        <v>564</v>
      </c>
      <c r="E1954" s="8" t="str">
        <f t="shared" si="3266"/>
        <v>1954 FAPPELIST-F</v>
      </c>
      <c r="G1954" s="141" t="s">
        <v>566</v>
      </c>
      <c r="K1954" s="23">
        <v>-16000</v>
      </c>
      <c r="L1954" s="23">
        <v>-16000</v>
      </c>
      <c r="M1954" s="23">
        <v>-16000</v>
      </c>
      <c r="N1954" s="23">
        <v>-16000</v>
      </c>
      <c r="O1954" s="23">
        <v>-16000</v>
      </c>
      <c r="P1954" s="23">
        <v>-16000</v>
      </c>
      <c r="S1954" s="80" cm="1">
        <f t="array" ref="S1954">INDEX($K:$Q,ROW(),MATCH(S$3,$K$2:$Q$2,0))/12</f>
        <v>-1333.3333333333333</v>
      </c>
      <c r="T1954" s="80" cm="1">
        <f t="array" ref="T1954">INDEX($K:$Q,ROW(),MATCH(T$3,$K$2:$Q$2,0))/12</f>
        <v>-1333.3333333333333</v>
      </c>
      <c r="U1954" s="80" cm="1">
        <f t="array" ref="U1954">INDEX($K:$Q,ROW(),MATCH(U$3,$K$2:$Q$2,0))/12</f>
        <v>-1333.3333333333333</v>
      </c>
      <c r="V1954" s="80" cm="1">
        <f t="array" ref="V1954">INDEX($K:$Q,ROW(),MATCH(V$3,$K$2:$Q$2,0))/12</f>
        <v>-1333.3333333333333</v>
      </c>
      <c r="W1954" s="80" cm="1">
        <f t="array" ref="W1954">INDEX($K:$Q,ROW(),MATCH(W$3,$K$2:$Q$2,0))/12</f>
        <v>-1333.3333333333333</v>
      </c>
      <c r="X1954" s="80" cm="1">
        <f t="array" ref="X1954">INDEX($K:$Q,ROW(),MATCH(X$3,$K$2:$Q$2,0))/12</f>
        <v>-1333.3333333333333</v>
      </c>
      <c r="Y1954" s="80" cm="1">
        <f t="array" ref="Y1954">INDEX($K:$Q,ROW(),MATCH(Y$3,$K$2:$Q$2,0))/12</f>
        <v>-1333.3333333333333</v>
      </c>
      <c r="Z1954" s="80" cm="1">
        <f t="array" ref="Z1954">INDEX($K:$Q,ROW(),MATCH(Z$3,$K$2:$Q$2,0))/12</f>
        <v>-1333.3333333333333</v>
      </c>
      <c r="AA1954" s="80" cm="1">
        <f t="array" ref="AA1954">INDEX($K:$Q,ROW(),MATCH(AA$3,$K$2:$Q$2,0))/12</f>
        <v>-1333.3333333333333</v>
      </c>
      <c r="AB1954" s="80" cm="1">
        <f t="array" ref="AB1954">INDEX($K:$Q,ROW(),MATCH(AB$3,$K$2:$Q$2,0))/12</f>
        <v>-1333.3333333333333</v>
      </c>
      <c r="AC1954" s="80" cm="1">
        <f t="array" ref="AC1954">INDEX($K:$Q,ROW(),MATCH(AC$3,$K$2:$Q$2,0))/12</f>
        <v>-1333.3333333333333</v>
      </c>
      <c r="AD1954" s="80" cm="1">
        <f t="array" ref="AD1954">INDEX($K:$Q,ROW(),MATCH(AD$3,$K$2:$Q$2,0))/12</f>
        <v>-1333.3333333333333</v>
      </c>
      <c r="AE1954" s="80" cm="1">
        <f t="array" ref="AE1954">INDEX($K:$Q,ROW(),MATCH(AE$3,$K$2:$Q$2,0))/12</f>
        <v>-1333.3333333333333</v>
      </c>
      <c r="AF1954" s="80" cm="1">
        <f t="array" ref="AF1954">INDEX($K:$Q,ROW(),MATCH(AF$3,$K$2:$Q$2,0))/12</f>
        <v>-1333.3333333333333</v>
      </c>
      <c r="AG1954" s="80" cm="1">
        <f t="array" ref="AG1954">INDEX($K:$Q,ROW(),MATCH(AG$3,$K$2:$Q$2,0))/12</f>
        <v>-1333.3333333333333</v>
      </c>
      <c r="AH1954" s="80" cm="1">
        <f t="array" ref="AH1954">INDEX($K:$Q,ROW(),MATCH(AH$3,$K$2:$Q$2,0))/12</f>
        <v>-1333.3333333333333</v>
      </c>
      <c r="AI1954" s="80" cm="1">
        <f t="array" ref="AI1954">INDEX($K:$Q,ROW(),MATCH(AI$3,$K$2:$Q$2,0))/12</f>
        <v>-1333.3333333333333</v>
      </c>
      <c r="AJ1954" s="80" cm="1">
        <f t="array" ref="AJ1954">INDEX($K:$Q,ROW(),MATCH(AJ$3,$K$2:$Q$2,0))/12</f>
        <v>-1333.3333333333333</v>
      </c>
      <c r="AK1954" s="80" cm="1">
        <f t="array" ref="AK1954">INDEX($K:$Q,ROW(),MATCH(AK$3,$K$2:$Q$2,0))/12</f>
        <v>-1333.3333333333333</v>
      </c>
      <c r="AL1954" s="80" cm="1">
        <f t="array" ref="AL1954">INDEX($K:$Q,ROW(),MATCH(AL$3,$K$2:$Q$2,0))/12</f>
        <v>-1333.3333333333333</v>
      </c>
      <c r="AM1954" s="80" cm="1">
        <f t="array" ref="AM1954">INDEX($K:$Q,ROW(),MATCH(AM$3,$K$2:$Q$2,0))/12</f>
        <v>-1333.3333333333333</v>
      </c>
      <c r="AN1954" s="80" cm="1">
        <f t="array" ref="AN1954">INDEX($K:$Q,ROW(),MATCH(AN$3,$K$2:$Q$2,0))/12</f>
        <v>-1333.3333333333333</v>
      </c>
      <c r="AO1954" s="80" cm="1">
        <f t="array" ref="AO1954">INDEX($K:$Q,ROW(),MATCH(AO$3,$K$2:$Q$2,0))/12</f>
        <v>-1333.3333333333333</v>
      </c>
      <c r="AP1954" s="80" cm="1">
        <f t="array" ref="AP1954">INDEX($K:$Q,ROW(),MATCH(AP$3,$K$2:$Q$2,0))/12</f>
        <v>-1333.3333333333333</v>
      </c>
      <c r="AQ1954" s="80" cm="1">
        <f t="array" ref="AQ1954">INDEX($K:$Q,ROW(),MATCH(AQ$3,$K$2:$Q$2,0))/12</f>
        <v>-1333.3333333333333</v>
      </c>
      <c r="AR1954" s="80" cm="1">
        <f t="array" ref="AR1954">INDEX($K:$Q,ROW(),MATCH(AR$3,$K$2:$Q$2,0))/12</f>
        <v>-1333.3333333333333</v>
      </c>
      <c r="AS1954" s="80" cm="1">
        <f t="array" ref="AS1954">INDEX($K:$Q,ROW(),MATCH(AS$3,$K$2:$Q$2,0))/12</f>
        <v>-1333.3333333333333</v>
      </c>
      <c r="AT1954" s="80" cm="1">
        <f t="array" ref="AT1954">INDEX($K:$Q,ROW(),MATCH(AT$3,$K$2:$Q$2,0))/12</f>
        <v>-1333.3333333333333</v>
      </c>
      <c r="AU1954" s="80" cm="1">
        <f t="array" ref="AU1954">INDEX($K:$Q,ROW(),MATCH(AU$3,$K$2:$Q$2,0))/12</f>
        <v>-1333.3333333333333</v>
      </c>
      <c r="AV1954" s="80" cm="1">
        <f t="array" ref="AV1954">INDEX($K:$Q,ROW(),MATCH(AV$3,$K$2:$Q$2,0))/12</f>
        <v>-1333.3333333333333</v>
      </c>
      <c r="AW1954" s="80" cm="1">
        <f t="array" ref="AW1954">INDEX($K:$Q,ROW(),MATCH(AW$3,$K$2:$Q$2,0))/12</f>
        <v>-1333.3333333333333</v>
      </c>
      <c r="AX1954" s="80" cm="1">
        <f t="array" ref="AX1954">INDEX($K:$Q,ROW(),MATCH(AX$3,$K$2:$Q$2,0))/12</f>
        <v>-1333.3333333333333</v>
      </c>
      <c r="AY1954" s="80" cm="1">
        <f t="array" ref="AY1954">INDEX($K:$Q,ROW(),MATCH(AY$3,$K$2:$Q$2,0))/12</f>
        <v>-1333.3333333333333</v>
      </c>
      <c r="AZ1954" s="80" cm="1">
        <f t="array" ref="AZ1954">INDEX($K:$Q,ROW(),MATCH(AZ$3,$K$2:$Q$2,0))/12</f>
        <v>-1333.3333333333333</v>
      </c>
      <c r="BA1954" s="80" cm="1">
        <f t="array" ref="BA1954">INDEX($K:$Q,ROW(),MATCH(BA$3,$K$2:$Q$2,0))/12</f>
        <v>-1333.3333333333333</v>
      </c>
      <c r="BB1954" s="80" cm="1">
        <f t="array" ref="BB1954">INDEX($K:$Q,ROW(),MATCH(BB$3,$K$2:$Q$2,0))/12</f>
        <v>-1333.3333333333333</v>
      </c>
      <c r="BC1954" s="80" cm="1">
        <f t="array" ref="BC1954">INDEX($K:$Q,ROW(),MATCH(BC$3,$K$2:$Q$2,0))/12</f>
        <v>-1333.3333333333333</v>
      </c>
      <c r="BD1954" s="80" cm="1">
        <f t="array" ref="BD1954">INDEX($K:$Q,ROW(),MATCH(BD$3,$K$2:$Q$2,0))/12</f>
        <v>-1333.3333333333333</v>
      </c>
      <c r="BE1954" s="80" cm="1">
        <f t="array" ref="BE1954">INDEX($K:$Q,ROW(),MATCH(BE$3,$K$2:$Q$2,0))/12</f>
        <v>-1333.3333333333333</v>
      </c>
      <c r="BF1954" s="80" cm="1">
        <f t="array" ref="BF1954">INDEX($K:$Q,ROW(),MATCH(BF$3,$K$2:$Q$2,0))/12</f>
        <v>-1333.3333333333333</v>
      </c>
      <c r="BG1954" s="80" cm="1">
        <f t="array" ref="BG1954">INDEX($K:$Q,ROW(),MATCH(BG$3,$K$2:$Q$2,0))/12</f>
        <v>-1333.3333333333333</v>
      </c>
      <c r="BH1954" s="80" cm="1">
        <f t="array" ref="BH1954">INDEX($K:$Q,ROW(),MATCH(BH$3,$K$2:$Q$2,0))/12</f>
        <v>-1333.3333333333333</v>
      </c>
      <c r="BI1954" s="80" cm="1">
        <f t="array" ref="BI1954">INDEX($K:$Q,ROW(),MATCH(BI$3,$K$2:$Q$2,0))/12</f>
        <v>-1333.3333333333333</v>
      </c>
      <c r="BJ1954" s="80" cm="1">
        <f t="array" ref="BJ1954">INDEX($K:$Q,ROW(),MATCH(BJ$3,$K$2:$Q$2,0))/12</f>
        <v>-1333.3333333333333</v>
      </c>
      <c r="BK1954" s="80" cm="1">
        <f t="array" ref="BK1954">INDEX($K:$Q,ROW(),MATCH(BK$3,$K$2:$Q$2,0))/12</f>
        <v>-1333.3333333333333</v>
      </c>
      <c r="BL1954" s="80" cm="1">
        <f t="array" ref="BL1954">INDEX($K:$Q,ROW(),MATCH(BL$3,$K$2:$Q$2,0))/12</f>
        <v>-1333.3333333333333</v>
      </c>
      <c r="BM1954" s="80" cm="1">
        <f t="array" ref="BM1954">INDEX($K:$Q,ROW(),MATCH(BM$3,$K$2:$Q$2,0))/12</f>
        <v>-1333.3333333333333</v>
      </c>
      <c r="BN1954" s="80" cm="1">
        <f t="array" ref="BN1954">INDEX($K:$Q,ROW(),MATCH(BN$3,$K$2:$Q$2,0))/12</f>
        <v>-1333.3333333333333</v>
      </c>
      <c r="BO1954" s="80" cm="1">
        <f t="array" ref="BO1954">INDEX($K:$Q,ROW(),MATCH(BO$3,$K$2:$Q$2,0))/12</f>
        <v>-1333.3333333333333</v>
      </c>
      <c r="BP1954" s="80" cm="1">
        <f t="array" ref="BP1954">INDEX($K:$Q,ROW(),MATCH(BP$3,$K$2:$Q$2,0))/12</f>
        <v>-1333.3333333333333</v>
      </c>
      <c r="BQ1954" s="80" cm="1">
        <f t="array" ref="BQ1954">INDEX($K:$Q,ROW(),MATCH(BQ$3,$K$2:$Q$2,0))/12</f>
        <v>-1333.3333333333333</v>
      </c>
      <c r="BR1954" s="80" cm="1">
        <f t="array" ref="BR1954">INDEX($K:$Q,ROW(),MATCH(BR$3,$K$2:$Q$2,0))/12</f>
        <v>-1333.3333333333333</v>
      </c>
      <c r="BS1954" s="80" cm="1">
        <f t="array" ref="BS1954">INDEX($K:$Q,ROW(),MATCH(BS$3,$K$2:$Q$2,0))/12</f>
        <v>-1333.3333333333333</v>
      </c>
      <c r="BT1954" s="80" cm="1">
        <f t="array" ref="BT1954">INDEX($K:$Q,ROW(),MATCH(BT$3,$K$2:$Q$2,0))/12</f>
        <v>-1333.3333333333333</v>
      </c>
      <c r="BU1954" s="80" cm="1">
        <f t="array" ref="BU1954">INDEX($K:$Q,ROW(),MATCH(BU$3,$K$2:$Q$2,0))/12</f>
        <v>-1333.3333333333333</v>
      </c>
      <c r="BV1954" s="80" cm="1">
        <f t="array" ref="BV1954">INDEX($K:$Q,ROW(),MATCH(BV$3,$K$2:$Q$2,0))/12</f>
        <v>-1333.3333333333333</v>
      </c>
      <c r="BW1954" s="80" cm="1">
        <f t="array" ref="BW1954">INDEX($K:$Q,ROW(),MATCH(BW$3,$K$2:$Q$2,0))/12</f>
        <v>-1333.3333333333333</v>
      </c>
      <c r="BX1954" s="80" cm="1">
        <f t="array" ref="BX1954">INDEX($K:$Q,ROW(),MATCH(BX$3,$K$2:$Q$2,0))/12</f>
        <v>-1333.3333333333333</v>
      </c>
      <c r="BY1954" s="80" cm="1">
        <f t="array" ref="BY1954">INDEX($K:$Q,ROW(),MATCH(BY$3,$K$2:$Q$2,0))/12</f>
        <v>-1333.3333333333333</v>
      </c>
      <c r="BZ1954" s="80" cm="1">
        <f t="array" ref="BZ1954">INDEX($K:$Q,ROW(),MATCH(BZ$3,$K$2:$Q$2,0))/12</f>
        <v>-1333.3333333333333</v>
      </c>
      <c r="CA1954" s="80" cm="1">
        <f t="array" ref="CA1954">INDEX($K:$Q,ROW(),MATCH(CA$3,$K$2:$Q$2,0))/12</f>
        <v>-1333.3333333333333</v>
      </c>
      <c r="CB1954" s="80" cm="1">
        <f t="array" ref="CB1954">INDEX($K:$Q,ROW(),MATCH(CB$3,$K$2:$Q$2,0))/12</f>
        <v>-1333.3333333333333</v>
      </c>
      <c r="CC1954" s="80" cm="1">
        <f t="array" ref="CC1954">INDEX($K:$Q,ROW(),MATCH(CC$3,$K$2:$Q$2,0))/12</f>
        <v>-1333.3333333333333</v>
      </c>
      <c r="CD1954" s="80" cm="1">
        <f t="array" ref="CD1954">INDEX($K:$Q,ROW(),MATCH(CD$3,$K$2:$Q$2,0))/12</f>
        <v>-1333.3333333333333</v>
      </c>
      <c r="CE1954" s="80" cm="1">
        <f t="array" ref="CE1954">INDEX($K:$Q,ROW(),MATCH(CE$3,$K$2:$Q$2,0))/12</f>
        <v>-1333.3333333333333</v>
      </c>
      <c r="CF1954" s="80" cm="1">
        <f t="array" ref="CF1954">INDEX($K:$Q,ROW(),MATCH(CF$3,$K$2:$Q$2,0))/12</f>
        <v>-1333.3333333333333</v>
      </c>
      <c r="CG1954" s="80" cm="1">
        <f t="array" ref="CG1954">INDEX($K:$Q,ROW(),MATCH(CG$3,$K$2:$Q$2,0))/12</f>
        <v>-1333.3333333333333</v>
      </c>
      <c r="CH1954" s="80" cm="1">
        <f t="array" ref="CH1954">INDEX($K:$Q,ROW(),MATCH(CH$3,$K$2:$Q$2,0))/12</f>
        <v>-1333.3333333333333</v>
      </c>
      <c r="CI1954" s="80" cm="1">
        <f t="array" ref="CI1954">INDEX($K:$Q,ROW(),MATCH(CI$3,$K$2:$Q$2,0))/12</f>
        <v>-1333.3333333333333</v>
      </c>
      <c r="CJ1954" s="80" cm="1">
        <f t="array" ref="CJ1954">INDEX($K:$Q,ROW(),MATCH(CJ$3,$K$2:$Q$2,0))/12</f>
        <v>-1333.3333333333333</v>
      </c>
      <c r="CK1954" s="80" cm="1">
        <f t="array" ref="CK1954">INDEX($K:$Q,ROW(),MATCH(CK$3,$K$2:$Q$2,0))/12</f>
        <v>-1333.3333333333333</v>
      </c>
      <c r="CL1954" s="80" cm="1">
        <f t="array" ref="CL1954">INDEX($K:$Q,ROW(),MATCH(CL$3,$K$2:$Q$2,0))/12</f>
        <v>-1333.3333333333333</v>
      </c>
      <c r="CN1954" s="74"/>
      <c r="CO1954" s="80" t="e" cm="1">
        <f t="array" ref="CO1954">INDEX($K:$Q,ROW(),MATCH(CO$3,$K$2:$Q$2,0))/CO$5</f>
        <v>#N/A</v>
      </c>
      <c r="CP1954" s="80" t="e" cm="1">
        <f t="array" ref="CP1954">INDEX($K:$Q,ROW(),MATCH(CP$3,$K$2:$Q$2,0))/CP$5</f>
        <v>#N/A</v>
      </c>
      <c r="CQ1954" s="80" t="e" cm="1">
        <f t="array" ref="CQ1954">INDEX($K:$Q,ROW(),MATCH(CQ$3,$K$2:$Q$2,0))/CQ$5</f>
        <v>#N/A</v>
      </c>
      <c r="CR1954" s="80" t="e" cm="1">
        <f t="array" ref="CR1954">INDEX($K:$Q,ROW(),MATCH(CR$3,$K$2:$Q$2,0))/CR$5</f>
        <v>#N/A</v>
      </c>
      <c r="CS1954" s="80" t="e" cm="1">
        <f t="array" ref="CS1954">INDEX($K:$Q,ROW(),MATCH(CS$3,$K$2:$Q$2,0))/CS$5</f>
        <v>#N/A</v>
      </c>
      <c r="CT1954" s="80" t="e" cm="1">
        <f t="array" ref="CT1954">INDEX($K:$Q,ROW(),MATCH(CT$3,$K$2:$Q$2,0))/CT$5</f>
        <v>#N/A</v>
      </c>
      <c r="CU1954" s="80" t="e" cm="1">
        <f t="array" ref="CU1954">INDEX($K:$Q,ROW(),MATCH(CU$3,$K$2:$Q$2,0))/CU$5</f>
        <v>#N/A</v>
      </c>
      <c r="CV1954" s="80" t="e" cm="1">
        <f t="array" ref="CV1954">INDEX($K:$Q,ROW(),MATCH(CV$3,$K$2:$Q$2,0))/CV$5</f>
        <v>#N/A</v>
      </c>
      <c r="CW1954" s="80" t="e" cm="1">
        <f t="array" ref="CW1954">INDEX($K:$Q,ROW(),MATCH(CW$3,$K$2:$Q$2,0))/CW$5</f>
        <v>#N/A</v>
      </c>
      <c r="CX1954" s="80" t="e" cm="1">
        <f t="array" ref="CX1954">INDEX($K:$Q,ROW(),MATCH(CX$3,$K$2:$Q$2,0))/CX$5</f>
        <v>#N/A</v>
      </c>
      <c r="CY1954" s="80" t="e" cm="1">
        <f t="array" ref="CY1954">INDEX($K:$Q,ROW(),MATCH(CY$3,$K$2:$Q$2,0))/CL$5</f>
        <v>#N/A</v>
      </c>
      <c r="CZ1954" s="80" t="e" cm="1">
        <f t="array" ref="CZ1954">INDEX($K:$Q,ROW(),MATCH(CZ$3,$K$2:$Q$2,0))/CZ$5</f>
        <v>#N/A</v>
      </c>
      <c r="DA1954" s="80" t="e" cm="1">
        <f t="array" ref="DA1954">INDEX($K:$Q,ROW(),MATCH(DA$3,$K$2:$Q$2,0))/DA$5</f>
        <v>#N/A</v>
      </c>
      <c r="DB1954" s="80" t="e" cm="1">
        <f t="array" ref="DB1954">INDEX($K:$Q,ROW(),MATCH(DB$3,$K$2:$Q$2,0))/DB$5</f>
        <v>#N/A</v>
      </c>
      <c r="DC1954" s="80" t="e" cm="1">
        <f t="array" ref="DC1954">INDEX($K:$Q,ROW(),MATCH(DC$3,$K$2:$Q$2,0))/DC$5</f>
        <v>#N/A</v>
      </c>
      <c r="DD1954" s="80" t="e" cm="1">
        <f t="array" ref="DD1954">INDEX($K:$Q,ROW(),MATCH(DD$3,$K$2:$Q$2,0))/DD$5</f>
        <v>#N/A</v>
      </c>
      <c r="DE1954" s="80" t="e" cm="1">
        <f t="array" ref="DE1954">INDEX($K:$Q,ROW(),MATCH(DE$3,$K$2:$Q$2,0))/DE$5</f>
        <v>#N/A</v>
      </c>
      <c r="DF1954" s="80" t="e" cm="1">
        <f t="array" ref="DF1954">INDEX($K:$Q,ROW(),MATCH(DF$3,$K$2:$Q$2,0))/DF$5</f>
        <v>#N/A</v>
      </c>
      <c r="DG1954" s="80" t="e" cm="1">
        <f t="array" ref="DG1954">INDEX($K:$Q,ROW(),MATCH(DG$3,$K$2:$Q$2,0))/DG$5</f>
        <v>#N/A</v>
      </c>
      <c r="DH1954" s="80" t="e" cm="1">
        <f t="array" ref="DH1954">INDEX($K:$Q,ROW(),MATCH(DH$3,$K$2:$Q$2,0))/DH$5</f>
        <v>#N/A</v>
      </c>
      <c r="DI1954" s="80" t="e" cm="1">
        <f t="array" ref="DI1954">INDEX($K:$Q,ROW(),MATCH(DI$3,$K$2:$Q$2,0))/DI$5</f>
        <v>#N/A</v>
      </c>
      <c r="DJ1954" s="80" t="e" cm="1">
        <f t="array" ref="DJ1954">INDEX($K:$Q,ROW(),MATCH(DJ$3,$K$2:$Q$2,0))/DJ$5</f>
        <v>#N/A</v>
      </c>
      <c r="DK1954" s="80" t="e" cm="1">
        <f t="array" ref="DK1954">INDEX($K:$Q,ROW(),MATCH(DK$3,$K$2:$Q$2,0))/DK$5</f>
        <v>#N/A</v>
      </c>
      <c r="DL1954" s="80" t="e" cm="1">
        <f t="array" ref="DL1954">INDEX($K:$Q,ROW(),MATCH(DL$3,$K$2:$Q$2,0))/DL$5</f>
        <v>#N/A</v>
      </c>
    </row>
    <row r="1955" spans="2:116" x14ac:dyDescent="0.4">
      <c r="D1955" t="s">
        <v>564</v>
      </c>
      <c r="E1955" s="8" t="str">
        <f t="shared" si="3266"/>
        <v>1955 FAPPELIST-F</v>
      </c>
      <c r="G1955" s="141" t="s">
        <v>567</v>
      </c>
      <c r="K1955" s="23">
        <v>-32000</v>
      </c>
      <c r="L1955" s="23">
        <v>-32000</v>
      </c>
      <c r="M1955" s="23">
        <v>-32000</v>
      </c>
      <c r="N1955" s="23">
        <v>-32000</v>
      </c>
      <c r="O1955" s="23">
        <v>-32000</v>
      </c>
      <c r="P1955" s="23">
        <v>-32000</v>
      </c>
      <c r="S1955" s="80" cm="1">
        <f t="array" ref="S1955">INDEX($K:$Q,ROW(),MATCH(S$3,$K$2:$Q$2,0))/12</f>
        <v>-2666.6666666666665</v>
      </c>
      <c r="T1955" s="80" cm="1">
        <f t="array" ref="T1955">INDEX($K:$Q,ROW(),MATCH(T$3,$K$2:$Q$2,0))/12</f>
        <v>-2666.6666666666665</v>
      </c>
      <c r="U1955" s="80" cm="1">
        <f t="array" ref="U1955">INDEX($K:$Q,ROW(),MATCH(U$3,$K$2:$Q$2,0))/12</f>
        <v>-2666.6666666666665</v>
      </c>
      <c r="V1955" s="80" cm="1">
        <f t="array" ref="V1955">INDEX($K:$Q,ROW(),MATCH(V$3,$K$2:$Q$2,0))/12</f>
        <v>-2666.6666666666665</v>
      </c>
      <c r="W1955" s="80" cm="1">
        <f t="array" ref="W1955">INDEX($K:$Q,ROW(),MATCH(W$3,$K$2:$Q$2,0))/12</f>
        <v>-2666.6666666666665</v>
      </c>
      <c r="X1955" s="80" cm="1">
        <f t="array" ref="X1955">INDEX($K:$Q,ROW(),MATCH(X$3,$K$2:$Q$2,0))/12</f>
        <v>-2666.6666666666665</v>
      </c>
      <c r="Y1955" s="80" cm="1">
        <f t="array" ref="Y1955">INDEX($K:$Q,ROW(),MATCH(Y$3,$K$2:$Q$2,0))/12</f>
        <v>-2666.6666666666665</v>
      </c>
      <c r="Z1955" s="80" cm="1">
        <f t="array" ref="Z1955">INDEX($K:$Q,ROW(),MATCH(Z$3,$K$2:$Q$2,0))/12</f>
        <v>-2666.6666666666665</v>
      </c>
      <c r="AA1955" s="80" cm="1">
        <f t="array" ref="AA1955">INDEX($K:$Q,ROW(),MATCH(AA$3,$K$2:$Q$2,0))/12</f>
        <v>-2666.6666666666665</v>
      </c>
      <c r="AB1955" s="80" cm="1">
        <f t="array" ref="AB1955">INDEX($K:$Q,ROW(),MATCH(AB$3,$K$2:$Q$2,0))/12</f>
        <v>-2666.6666666666665</v>
      </c>
      <c r="AC1955" s="80" cm="1">
        <f t="array" ref="AC1955">INDEX($K:$Q,ROW(),MATCH(AC$3,$K$2:$Q$2,0))/12</f>
        <v>-2666.6666666666665</v>
      </c>
      <c r="AD1955" s="80" cm="1">
        <f t="array" ref="AD1955">INDEX($K:$Q,ROW(),MATCH(AD$3,$K$2:$Q$2,0))/12</f>
        <v>-2666.6666666666665</v>
      </c>
      <c r="AE1955" s="80" cm="1">
        <f t="array" ref="AE1955">INDEX($K:$Q,ROW(),MATCH(AE$3,$K$2:$Q$2,0))/12</f>
        <v>-2666.6666666666665</v>
      </c>
      <c r="AF1955" s="80" cm="1">
        <f t="array" ref="AF1955">INDEX($K:$Q,ROW(),MATCH(AF$3,$K$2:$Q$2,0))/12</f>
        <v>-2666.6666666666665</v>
      </c>
      <c r="AG1955" s="80" cm="1">
        <f t="array" ref="AG1955">INDEX($K:$Q,ROW(),MATCH(AG$3,$K$2:$Q$2,0))/12</f>
        <v>-2666.6666666666665</v>
      </c>
      <c r="AH1955" s="80" cm="1">
        <f t="array" ref="AH1955">INDEX($K:$Q,ROW(),MATCH(AH$3,$K$2:$Q$2,0))/12</f>
        <v>-2666.6666666666665</v>
      </c>
      <c r="AI1955" s="80" cm="1">
        <f t="array" ref="AI1955">INDEX($K:$Q,ROW(),MATCH(AI$3,$K$2:$Q$2,0))/12</f>
        <v>-2666.6666666666665</v>
      </c>
      <c r="AJ1955" s="80" cm="1">
        <f t="array" ref="AJ1955">INDEX($K:$Q,ROW(),MATCH(AJ$3,$K$2:$Q$2,0))/12</f>
        <v>-2666.6666666666665</v>
      </c>
      <c r="AK1955" s="80" cm="1">
        <f t="array" ref="AK1955">INDEX($K:$Q,ROW(),MATCH(AK$3,$K$2:$Q$2,0))/12</f>
        <v>-2666.6666666666665</v>
      </c>
      <c r="AL1955" s="80" cm="1">
        <f t="array" ref="AL1955">INDEX($K:$Q,ROW(),MATCH(AL$3,$K$2:$Q$2,0))/12</f>
        <v>-2666.6666666666665</v>
      </c>
      <c r="AM1955" s="80" cm="1">
        <f t="array" ref="AM1955">INDEX($K:$Q,ROW(),MATCH(AM$3,$K$2:$Q$2,0))/12</f>
        <v>-2666.6666666666665</v>
      </c>
      <c r="AN1955" s="80" cm="1">
        <f t="array" ref="AN1955">INDEX($K:$Q,ROW(),MATCH(AN$3,$K$2:$Q$2,0))/12</f>
        <v>-2666.6666666666665</v>
      </c>
      <c r="AO1955" s="80" cm="1">
        <f t="array" ref="AO1955">INDEX($K:$Q,ROW(),MATCH(AO$3,$K$2:$Q$2,0))/12</f>
        <v>-2666.6666666666665</v>
      </c>
      <c r="AP1955" s="80" cm="1">
        <f t="array" ref="AP1955">INDEX($K:$Q,ROW(),MATCH(AP$3,$K$2:$Q$2,0))/12</f>
        <v>-2666.6666666666665</v>
      </c>
      <c r="AQ1955" s="80" cm="1">
        <f t="array" ref="AQ1955">INDEX($K:$Q,ROW(),MATCH(AQ$3,$K$2:$Q$2,0))/12</f>
        <v>-2666.6666666666665</v>
      </c>
      <c r="AR1955" s="80" cm="1">
        <f t="array" ref="AR1955">INDEX($K:$Q,ROW(),MATCH(AR$3,$K$2:$Q$2,0))/12</f>
        <v>-2666.6666666666665</v>
      </c>
      <c r="AS1955" s="80" cm="1">
        <f t="array" ref="AS1955">INDEX($K:$Q,ROW(),MATCH(AS$3,$K$2:$Q$2,0))/12</f>
        <v>-2666.6666666666665</v>
      </c>
      <c r="AT1955" s="80" cm="1">
        <f t="array" ref="AT1955">INDEX($K:$Q,ROW(),MATCH(AT$3,$K$2:$Q$2,0))/12</f>
        <v>-2666.6666666666665</v>
      </c>
      <c r="AU1955" s="80" cm="1">
        <f t="array" ref="AU1955">INDEX($K:$Q,ROW(),MATCH(AU$3,$K$2:$Q$2,0))/12</f>
        <v>-2666.6666666666665</v>
      </c>
      <c r="AV1955" s="80" cm="1">
        <f t="array" ref="AV1955">INDEX($K:$Q,ROW(),MATCH(AV$3,$K$2:$Q$2,0))/12</f>
        <v>-2666.6666666666665</v>
      </c>
      <c r="AW1955" s="80" cm="1">
        <f t="array" ref="AW1955">INDEX($K:$Q,ROW(),MATCH(AW$3,$K$2:$Q$2,0))/12</f>
        <v>-2666.6666666666665</v>
      </c>
      <c r="AX1955" s="80" cm="1">
        <f t="array" ref="AX1955">INDEX($K:$Q,ROW(),MATCH(AX$3,$K$2:$Q$2,0))/12</f>
        <v>-2666.6666666666665</v>
      </c>
      <c r="AY1955" s="80" cm="1">
        <f t="array" ref="AY1955">INDEX($K:$Q,ROW(),MATCH(AY$3,$K$2:$Q$2,0))/12</f>
        <v>-2666.6666666666665</v>
      </c>
      <c r="AZ1955" s="80" cm="1">
        <f t="array" ref="AZ1955">INDEX($K:$Q,ROW(),MATCH(AZ$3,$K$2:$Q$2,0))/12</f>
        <v>-2666.6666666666665</v>
      </c>
      <c r="BA1955" s="80" cm="1">
        <f t="array" ref="BA1955">INDEX($K:$Q,ROW(),MATCH(BA$3,$K$2:$Q$2,0))/12</f>
        <v>-2666.6666666666665</v>
      </c>
      <c r="BB1955" s="80" cm="1">
        <f t="array" ref="BB1955">INDEX($K:$Q,ROW(),MATCH(BB$3,$K$2:$Q$2,0))/12</f>
        <v>-2666.6666666666665</v>
      </c>
      <c r="BC1955" s="80" cm="1">
        <f t="array" ref="BC1955">INDEX($K:$Q,ROW(),MATCH(BC$3,$K$2:$Q$2,0))/12</f>
        <v>-2666.6666666666665</v>
      </c>
      <c r="BD1955" s="80" cm="1">
        <f t="array" ref="BD1955">INDEX($K:$Q,ROW(),MATCH(BD$3,$K$2:$Q$2,0))/12</f>
        <v>-2666.6666666666665</v>
      </c>
      <c r="BE1955" s="80" cm="1">
        <f t="array" ref="BE1955">INDEX($K:$Q,ROW(),MATCH(BE$3,$K$2:$Q$2,0))/12</f>
        <v>-2666.6666666666665</v>
      </c>
      <c r="BF1955" s="80" cm="1">
        <f t="array" ref="BF1955">INDEX($K:$Q,ROW(),MATCH(BF$3,$K$2:$Q$2,0))/12</f>
        <v>-2666.6666666666665</v>
      </c>
      <c r="BG1955" s="80" cm="1">
        <f t="array" ref="BG1955">INDEX($K:$Q,ROW(),MATCH(BG$3,$K$2:$Q$2,0))/12</f>
        <v>-2666.6666666666665</v>
      </c>
      <c r="BH1955" s="80" cm="1">
        <f t="array" ref="BH1955">INDEX($K:$Q,ROW(),MATCH(BH$3,$K$2:$Q$2,0))/12</f>
        <v>-2666.6666666666665</v>
      </c>
      <c r="BI1955" s="80" cm="1">
        <f t="array" ref="BI1955">INDEX($K:$Q,ROW(),MATCH(BI$3,$K$2:$Q$2,0))/12</f>
        <v>-2666.6666666666665</v>
      </c>
      <c r="BJ1955" s="80" cm="1">
        <f t="array" ref="BJ1955">INDEX($K:$Q,ROW(),MATCH(BJ$3,$K$2:$Q$2,0))/12</f>
        <v>-2666.6666666666665</v>
      </c>
      <c r="BK1955" s="80" cm="1">
        <f t="array" ref="BK1955">INDEX($K:$Q,ROW(),MATCH(BK$3,$K$2:$Q$2,0))/12</f>
        <v>-2666.6666666666665</v>
      </c>
      <c r="BL1955" s="80" cm="1">
        <f t="array" ref="BL1955">INDEX($K:$Q,ROW(),MATCH(BL$3,$K$2:$Q$2,0))/12</f>
        <v>-2666.6666666666665</v>
      </c>
      <c r="BM1955" s="80" cm="1">
        <f t="array" ref="BM1955">INDEX($K:$Q,ROW(),MATCH(BM$3,$K$2:$Q$2,0))/12</f>
        <v>-2666.6666666666665</v>
      </c>
      <c r="BN1955" s="80" cm="1">
        <f t="array" ref="BN1955">INDEX($K:$Q,ROW(),MATCH(BN$3,$K$2:$Q$2,0))/12</f>
        <v>-2666.6666666666665</v>
      </c>
      <c r="BO1955" s="80" cm="1">
        <f t="array" ref="BO1955">INDEX($K:$Q,ROW(),MATCH(BO$3,$K$2:$Q$2,0))/12</f>
        <v>-2666.6666666666665</v>
      </c>
      <c r="BP1955" s="80" cm="1">
        <f t="array" ref="BP1955">INDEX($K:$Q,ROW(),MATCH(BP$3,$K$2:$Q$2,0))/12</f>
        <v>-2666.6666666666665</v>
      </c>
      <c r="BQ1955" s="80" cm="1">
        <f t="array" ref="BQ1955">INDEX($K:$Q,ROW(),MATCH(BQ$3,$K$2:$Q$2,0))/12</f>
        <v>-2666.6666666666665</v>
      </c>
      <c r="BR1955" s="80" cm="1">
        <f t="array" ref="BR1955">INDEX($K:$Q,ROW(),MATCH(BR$3,$K$2:$Q$2,0))/12</f>
        <v>-2666.6666666666665</v>
      </c>
      <c r="BS1955" s="80" cm="1">
        <f t="array" ref="BS1955">INDEX($K:$Q,ROW(),MATCH(BS$3,$K$2:$Q$2,0))/12</f>
        <v>-2666.6666666666665</v>
      </c>
      <c r="BT1955" s="80" cm="1">
        <f t="array" ref="BT1955">INDEX($K:$Q,ROW(),MATCH(BT$3,$K$2:$Q$2,0))/12</f>
        <v>-2666.6666666666665</v>
      </c>
      <c r="BU1955" s="80" cm="1">
        <f t="array" ref="BU1955">INDEX($K:$Q,ROW(),MATCH(BU$3,$K$2:$Q$2,0))/12</f>
        <v>-2666.6666666666665</v>
      </c>
      <c r="BV1955" s="80" cm="1">
        <f t="array" ref="BV1955">INDEX($K:$Q,ROW(),MATCH(BV$3,$K$2:$Q$2,0))/12</f>
        <v>-2666.6666666666665</v>
      </c>
      <c r="BW1955" s="80" cm="1">
        <f t="array" ref="BW1955">INDEX($K:$Q,ROW(),MATCH(BW$3,$K$2:$Q$2,0))/12</f>
        <v>-2666.6666666666665</v>
      </c>
      <c r="BX1955" s="80" cm="1">
        <f t="array" ref="BX1955">INDEX($K:$Q,ROW(),MATCH(BX$3,$K$2:$Q$2,0))/12</f>
        <v>-2666.6666666666665</v>
      </c>
      <c r="BY1955" s="80" cm="1">
        <f t="array" ref="BY1955">INDEX($K:$Q,ROW(),MATCH(BY$3,$K$2:$Q$2,0))/12</f>
        <v>-2666.6666666666665</v>
      </c>
      <c r="BZ1955" s="80" cm="1">
        <f t="array" ref="BZ1955">INDEX($K:$Q,ROW(),MATCH(BZ$3,$K$2:$Q$2,0))/12</f>
        <v>-2666.6666666666665</v>
      </c>
      <c r="CA1955" s="80" cm="1">
        <f t="array" ref="CA1955">INDEX($K:$Q,ROW(),MATCH(CA$3,$K$2:$Q$2,0))/12</f>
        <v>-2666.6666666666665</v>
      </c>
      <c r="CB1955" s="80" cm="1">
        <f t="array" ref="CB1955">INDEX($K:$Q,ROW(),MATCH(CB$3,$K$2:$Q$2,0))/12</f>
        <v>-2666.6666666666665</v>
      </c>
      <c r="CC1955" s="80" cm="1">
        <f t="array" ref="CC1955">INDEX($K:$Q,ROW(),MATCH(CC$3,$K$2:$Q$2,0))/12</f>
        <v>-2666.6666666666665</v>
      </c>
      <c r="CD1955" s="80" cm="1">
        <f t="array" ref="CD1955">INDEX($K:$Q,ROW(),MATCH(CD$3,$K$2:$Q$2,0))/12</f>
        <v>-2666.6666666666665</v>
      </c>
      <c r="CE1955" s="80" cm="1">
        <f t="array" ref="CE1955">INDEX($K:$Q,ROW(),MATCH(CE$3,$K$2:$Q$2,0))/12</f>
        <v>-2666.6666666666665</v>
      </c>
      <c r="CF1955" s="80" cm="1">
        <f t="array" ref="CF1955">INDEX($K:$Q,ROW(),MATCH(CF$3,$K$2:$Q$2,0))/12</f>
        <v>-2666.6666666666665</v>
      </c>
      <c r="CG1955" s="80" cm="1">
        <f t="array" ref="CG1955">INDEX($K:$Q,ROW(),MATCH(CG$3,$K$2:$Q$2,0))/12</f>
        <v>-2666.6666666666665</v>
      </c>
      <c r="CH1955" s="80" cm="1">
        <f t="array" ref="CH1955">INDEX($K:$Q,ROW(),MATCH(CH$3,$K$2:$Q$2,0))/12</f>
        <v>-2666.6666666666665</v>
      </c>
      <c r="CI1955" s="80" cm="1">
        <f t="array" ref="CI1955">INDEX($K:$Q,ROW(),MATCH(CI$3,$K$2:$Q$2,0))/12</f>
        <v>-2666.6666666666665</v>
      </c>
      <c r="CJ1955" s="80" cm="1">
        <f t="array" ref="CJ1955">INDEX($K:$Q,ROW(),MATCH(CJ$3,$K$2:$Q$2,0))/12</f>
        <v>-2666.6666666666665</v>
      </c>
      <c r="CK1955" s="80" cm="1">
        <f t="array" ref="CK1955">INDEX($K:$Q,ROW(),MATCH(CK$3,$K$2:$Q$2,0))/12</f>
        <v>-2666.6666666666665</v>
      </c>
      <c r="CL1955" s="80" cm="1">
        <f t="array" ref="CL1955">INDEX($K:$Q,ROW(),MATCH(CL$3,$K$2:$Q$2,0))/12</f>
        <v>-2666.6666666666665</v>
      </c>
      <c r="CN1955" s="74"/>
      <c r="CO1955" s="80" t="e" cm="1">
        <f t="array" ref="CO1955">INDEX($K:$Q,ROW(),MATCH(CO$3,$K$2:$Q$2,0))/CO$5</f>
        <v>#N/A</v>
      </c>
      <c r="CP1955" s="80" t="e" cm="1">
        <f t="array" ref="CP1955">INDEX($K:$Q,ROW(),MATCH(CP$3,$K$2:$Q$2,0))/CP$5</f>
        <v>#N/A</v>
      </c>
      <c r="CQ1955" s="80" t="e" cm="1">
        <f t="array" ref="CQ1955">INDEX($K:$Q,ROW(),MATCH(CQ$3,$K$2:$Q$2,0))/CQ$5</f>
        <v>#N/A</v>
      </c>
      <c r="CR1955" s="80" t="e" cm="1">
        <f t="array" ref="CR1955">INDEX($K:$Q,ROW(),MATCH(CR$3,$K$2:$Q$2,0))/CR$5</f>
        <v>#N/A</v>
      </c>
      <c r="CS1955" s="80" t="e" cm="1">
        <f t="array" ref="CS1955">INDEX($K:$Q,ROW(),MATCH(CS$3,$K$2:$Q$2,0))/CS$5</f>
        <v>#N/A</v>
      </c>
      <c r="CT1955" s="80" t="e" cm="1">
        <f t="array" ref="CT1955">INDEX($K:$Q,ROW(),MATCH(CT$3,$K$2:$Q$2,0))/CT$5</f>
        <v>#N/A</v>
      </c>
      <c r="CU1955" s="80" t="e" cm="1">
        <f t="array" ref="CU1955">INDEX($K:$Q,ROW(),MATCH(CU$3,$K$2:$Q$2,0))/CU$5</f>
        <v>#N/A</v>
      </c>
      <c r="CV1955" s="80" t="e" cm="1">
        <f t="array" ref="CV1955">INDEX($K:$Q,ROW(),MATCH(CV$3,$K$2:$Q$2,0))/CV$5</f>
        <v>#N/A</v>
      </c>
      <c r="CW1955" s="80" t="e" cm="1">
        <f t="array" ref="CW1955">INDEX($K:$Q,ROW(),MATCH(CW$3,$K$2:$Q$2,0))/CW$5</f>
        <v>#N/A</v>
      </c>
      <c r="CX1955" s="80" t="e" cm="1">
        <f t="array" ref="CX1955">INDEX($K:$Q,ROW(),MATCH(CX$3,$K$2:$Q$2,0))/CX$5</f>
        <v>#N/A</v>
      </c>
      <c r="CY1955" s="80" t="e" cm="1">
        <f t="array" ref="CY1955">INDEX($K:$Q,ROW(),MATCH(CY$3,$K$2:$Q$2,0))/CL$5</f>
        <v>#N/A</v>
      </c>
      <c r="CZ1955" s="80" t="e" cm="1">
        <f t="array" ref="CZ1955">INDEX($K:$Q,ROW(),MATCH(CZ$3,$K$2:$Q$2,0))/CZ$5</f>
        <v>#N/A</v>
      </c>
      <c r="DA1955" s="80" t="e" cm="1">
        <f t="array" ref="DA1955">INDEX($K:$Q,ROW(),MATCH(DA$3,$K$2:$Q$2,0))/DA$5</f>
        <v>#N/A</v>
      </c>
      <c r="DB1955" s="80" t="e" cm="1">
        <f t="array" ref="DB1955">INDEX($K:$Q,ROW(),MATCH(DB$3,$K$2:$Q$2,0))/DB$5</f>
        <v>#N/A</v>
      </c>
      <c r="DC1955" s="80" t="e" cm="1">
        <f t="array" ref="DC1955">INDEX($K:$Q,ROW(),MATCH(DC$3,$K$2:$Q$2,0))/DC$5</f>
        <v>#N/A</v>
      </c>
      <c r="DD1955" s="80" t="e" cm="1">
        <f t="array" ref="DD1955">INDEX($K:$Q,ROW(),MATCH(DD$3,$K$2:$Q$2,0))/DD$5</f>
        <v>#N/A</v>
      </c>
      <c r="DE1955" s="80" t="e" cm="1">
        <f t="array" ref="DE1955">INDEX($K:$Q,ROW(),MATCH(DE$3,$K$2:$Q$2,0))/DE$5</f>
        <v>#N/A</v>
      </c>
      <c r="DF1955" s="80" t="e" cm="1">
        <f t="array" ref="DF1955">INDEX($K:$Q,ROW(),MATCH(DF$3,$K$2:$Q$2,0))/DF$5</f>
        <v>#N/A</v>
      </c>
      <c r="DG1955" s="80" t="e" cm="1">
        <f t="array" ref="DG1955">INDEX($K:$Q,ROW(),MATCH(DG$3,$K$2:$Q$2,0))/DG$5</f>
        <v>#N/A</v>
      </c>
      <c r="DH1955" s="80" t="e" cm="1">
        <f t="array" ref="DH1955">INDEX($K:$Q,ROW(),MATCH(DH$3,$K$2:$Q$2,0))/DH$5</f>
        <v>#N/A</v>
      </c>
      <c r="DI1955" s="80" t="e" cm="1">
        <f t="array" ref="DI1955">INDEX($K:$Q,ROW(),MATCH(DI$3,$K$2:$Q$2,0))/DI$5</f>
        <v>#N/A</v>
      </c>
      <c r="DJ1955" s="80" t="e" cm="1">
        <f t="array" ref="DJ1955">INDEX($K:$Q,ROW(),MATCH(DJ$3,$K$2:$Q$2,0))/DJ$5</f>
        <v>#N/A</v>
      </c>
      <c r="DK1955" s="80" t="e" cm="1">
        <f t="array" ref="DK1955">INDEX($K:$Q,ROW(),MATCH(DK$3,$K$2:$Q$2,0))/DK$5</f>
        <v>#N/A</v>
      </c>
      <c r="DL1955" s="80" t="e" cm="1">
        <f t="array" ref="DL1955">INDEX($K:$Q,ROW(),MATCH(DL$3,$K$2:$Q$2,0))/DL$5</f>
        <v>#N/A</v>
      </c>
    </row>
    <row r="1956" spans="2:116" x14ac:dyDescent="0.4">
      <c r="D1956" t="s">
        <v>564</v>
      </c>
      <c r="E1956" s="8" t="str">
        <f t="shared" si="3266"/>
        <v>1956 FAPPELIST-F</v>
      </c>
      <c r="G1956" s="141" t="s">
        <v>568</v>
      </c>
      <c r="K1956" s="23">
        <v>-64000</v>
      </c>
      <c r="L1956" s="23">
        <v>-64000</v>
      </c>
      <c r="M1956" s="23">
        <v>-64000</v>
      </c>
      <c r="N1956" s="23">
        <v>-64000</v>
      </c>
      <c r="O1956" s="23">
        <v>-64000</v>
      </c>
      <c r="P1956" s="23">
        <v>-64000</v>
      </c>
      <c r="S1956" s="80" cm="1">
        <f t="array" ref="S1956">INDEX($K:$Q,ROW(),MATCH(S$3,$K$2:$Q$2,0))/12</f>
        <v>-5333.333333333333</v>
      </c>
      <c r="T1956" s="80" cm="1">
        <f t="array" ref="T1956">INDEX($K:$Q,ROW(),MATCH(T$3,$K$2:$Q$2,0))/12</f>
        <v>-5333.333333333333</v>
      </c>
      <c r="U1956" s="80" cm="1">
        <f t="array" ref="U1956">INDEX($K:$Q,ROW(),MATCH(U$3,$K$2:$Q$2,0))/12</f>
        <v>-5333.333333333333</v>
      </c>
      <c r="V1956" s="80" cm="1">
        <f t="array" ref="V1956">INDEX($K:$Q,ROW(),MATCH(V$3,$K$2:$Q$2,0))/12</f>
        <v>-5333.333333333333</v>
      </c>
      <c r="W1956" s="80" cm="1">
        <f t="array" ref="W1956">INDEX($K:$Q,ROW(),MATCH(W$3,$K$2:$Q$2,0))/12</f>
        <v>-5333.333333333333</v>
      </c>
      <c r="X1956" s="80" cm="1">
        <f t="array" ref="X1956">INDEX($K:$Q,ROW(),MATCH(X$3,$K$2:$Q$2,0))/12</f>
        <v>-5333.333333333333</v>
      </c>
      <c r="Y1956" s="80" cm="1">
        <f t="array" ref="Y1956">INDEX($K:$Q,ROW(),MATCH(Y$3,$K$2:$Q$2,0))/12</f>
        <v>-5333.333333333333</v>
      </c>
      <c r="Z1956" s="80" cm="1">
        <f t="array" ref="Z1956">INDEX($K:$Q,ROW(),MATCH(Z$3,$K$2:$Q$2,0))/12</f>
        <v>-5333.333333333333</v>
      </c>
      <c r="AA1956" s="80" cm="1">
        <f t="array" ref="AA1956">INDEX($K:$Q,ROW(),MATCH(AA$3,$K$2:$Q$2,0))/12</f>
        <v>-5333.333333333333</v>
      </c>
      <c r="AB1956" s="80" cm="1">
        <f t="array" ref="AB1956">INDEX($K:$Q,ROW(),MATCH(AB$3,$K$2:$Q$2,0))/12</f>
        <v>-5333.333333333333</v>
      </c>
      <c r="AC1956" s="80" cm="1">
        <f t="array" ref="AC1956">INDEX($K:$Q,ROW(),MATCH(AC$3,$K$2:$Q$2,0))/12</f>
        <v>-5333.333333333333</v>
      </c>
      <c r="AD1956" s="80" cm="1">
        <f t="array" ref="AD1956">INDEX($K:$Q,ROW(),MATCH(AD$3,$K$2:$Q$2,0))/12</f>
        <v>-5333.333333333333</v>
      </c>
      <c r="AE1956" s="80" cm="1">
        <f t="array" ref="AE1956">INDEX($K:$Q,ROW(),MATCH(AE$3,$K$2:$Q$2,0))/12</f>
        <v>-5333.333333333333</v>
      </c>
      <c r="AF1956" s="80" cm="1">
        <f t="array" ref="AF1956">INDEX($K:$Q,ROW(),MATCH(AF$3,$K$2:$Q$2,0))/12</f>
        <v>-5333.333333333333</v>
      </c>
      <c r="AG1956" s="80" cm="1">
        <f t="array" ref="AG1956">INDEX($K:$Q,ROW(),MATCH(AG$3,$K$2:$Q$2,0))/12</f>
        <v>-5333.333333333333</v>
      </c>
      <c r="AH1956" s="80" cm="1">
        <f t="array" ref="AH1956">INDEX($K:$Q,ROW(),MATCH(AH$3,$K$2:$Q$2,0))/12</f>
        <v>-5333.333333333333</v>
      </c>
      <c r="AI1956" s="80" cm="1">
        <f t="array" ref="AI1956">INDEX($K:$Q,ROW(),MATCH(AI$3,$K$2:$Q$2,0))/12</f>
        <v>-5333.333333333333</v>
      </c>
      <c r="AJ1956" s="80" cm="1">
        <f t="array" ref="AJ1956">INDEX($K:$Q,ROW(),MATCH(AJ$3,$K$2:$Q$2,0))/12</f>
        <v>-5333.333333333333</v>
      </c>
      <c r="AK1956" s="80" cm="1">
        <f t="array" ref="AK1956">INDEX($K:$Q,ROW(),MATCH(AK$3,$K$2:$Q$2,0))/12</f>
        <v>-5333.333333333333</v>
      </c>
      <c r="AL1956" s="80" cm="1">
        <f t="array" ref="AL1956">INDEX($K:$Q,ROW(),MATCH(AL$3,$K$2:$Q$2,0))/12</f>
        <v>-5333.333333333333</v>
      </c>
      <c r="AM1956" s="80" cm="1">
        <f t="array" ref="AM1956">INDEX($K:$Q,ROW(),MATCH(AM$3,$K$2:$Q$2,0))/12</f>
        <v>-5333.333333333333</v>
      </c>
      <c r="AN1956" s="80" cm="1">
        <f t="array" ref="AN1956">INDEX($K:$Q,ROW(),MATCH(AN$3,$K$2:$Q$2,0))/12</f>
        <v>-5333.333333333333</v>
      </c>
      <c r="AO1956" s="80" cm="1">
        <f t="array" ref="AO1956">INDEX($K:$Q,ROW(),MATCH(AO$3,$K$2:$Q$2,0))/12</f>
        <v>-5333.333333333333</v>
      </c>
      <c r="AP1956" s="80" cm="1">
        <f t="array" ref="AP1956">INDEX($K:$Q,ROW(),MATCH(AP$3,$K$2:$Q$2,0))/12</f>
        <v>-5333.333333333333</v>
      </c>
      <c r="AQ1956" s="80" cm="1">
        <f t="array" ref="AQ1956">INDEX($K:$Q,ROW(),MATCH(AQ$3,$K$2:$Q$2,0))/12</f>
        <v>-5333.333333333333</v>
      </c>
      <c r="AR1956" s="80" cm="1">
        <f t="array" ref="AR1956">INDEX($K:$Q,ROW(),MATCH(AR$3,$K$2:$Q$2,0))/12</f>
        <v>-5333.333333333333</v>
      </c>
      <c r="AS1956" s="80" cm="1">
        <f t="array" ref="AS1956">INDEX($K:$Q,ROW(),MATCH(AS$3,$K$2:$Q$2,0))/12</f>
        <v>-5333.333333333333</v>
      </c>
      <c r="AT1956" s="80" cm="1">
        <f t="array" ref="AT1956">INDEX($K:$Q,ROW(),MATCH(AT$3,$K$2:$Q$2,0))/12</f>
        <v>-5333.333333333333</v>
      </c>
      <c r="AU1956" s="80" cm="1">
        <f t="array" ref="AU1956">INDEX($K:$Q,ROW(),MATCH(AU$3,$K$2:$Q$2,0))/12</f>
        <v>-5333.333333333333</v>
      </c>
      <c r="AV1956" s="80" cm="1">
        <f t="array" ref="AV1956">INDEX($K:$Q,ROW(),MATCH(AV$3,$K$2:$Q$2,0))/12</f>
        <v>-5333.333333333333</v>
      </c>
      <c r="AW1956" s="80" cm="1">
        <f t="array" ref="AW1956">INDEX($K:$Q,ROW(),MATCH(AW$3,$K$2:$Q$2,0))/12</f>
        <v>-5333.333333333333</v>
      </c>
      <c r="AX1956" s="80" cm="1">
        <f t="array" ref="AX1956">INDEX($K:$Q,ROW(),MATCH(AX$3,$K$2:$Q$2,0))/12</f>
        <v>-5333.333333333333</v>
      </c>
      <c r="AY1956" s="80" cm="1">
        <f t="array" ref="AY1956">INDEX($K:$Q,ROW(),MATCH(AY$3,$K$2:$Q$2,0))/12</f>
        <v>-5333.333333333333</v>
      </c>
      <c r="AZ1956" s="80" cm="1">
        <f t="array" ref="AZ1956">INDEX($K:$Q,ROW(),MATCH(AZ$3,$K$2:$Q$2,0))/12</f>
        <v>-5333.333333333333</v>
      </c>
      <c r="BA1956" s="80" cm="1">
        <f t="array" ref="BA1956">INDEX($K:$Q,ROW(),MATCH(BA$3,$K$2:$Q$2,0))/12</f>
        <v>-5333.333333333333</v>
      </c>
      <c r="BB1956" s="80" cm="1">
        <f t="array" ref="BB1956">INDEX($K:$Q,ROW(),MATCH(BB$3,$K$2:$Q$2,0))/12</f>
        <v>-5333.333333333333</v>
      </c>
      <c r="BC1956" s="80" cm="1">
        <f t="array" ref="BC1956">INDEX($K:$Q,ROW(),MATCH(BC$3,$K$2:$Q$2,0))/12</f>
        <v>-5333.333333333333</v>
      </c>
      <c r="BD1956" s="80" cm="1">
        <f t="array" ref="BD1956">INDEX($K:$Q,ROW(),MATCH(BD$3,$K$2:$Q$2,0))/12</f>
        <v>-5333.333333333333</v>
      </c>
      <c r="BE1956" s="80" cm="1">
        <f t="array" ref="BE1956">INDEX($K:$Q,ROW(),MATCH(BE$3,$K$2:$Q$2,0))/12</f>
        <v>-5333.333333333333</v>
      </c>
      <c r="BF1956" s="80" cm="1">
        <f t="array" ref="BF1956">INDEX($K:$Q,ROW(),MATCH(BF$3,$K$2:$Q$2,0))/12</f>
        <v>-5333.333333333333</v>
      </c>
      <c r="BG1956" s="80" cm="1">
        <f t="array" ref="BG1956">INDEX($K:$Q,ROW(),MATCH(BG$3,$K$2:$Q$2,0))/12</f>
        <v>-5333.333333333333</v>
      </c>
      <c r="BH1956" s="80" cm="1">
        <f t="array" ref="BH1956">INDEX($K:$Q,ROW(),MATCH(BH$3,$K$2:$Q$2,0))/12</f>
        <v>-5333.333333333333</v>
      </c>
      <c r="BI1956" s="80" cm="1">
        <f t="array" ref="BI1956">INDEX($K:$Q,ROW(),MATCH(BI$3,$K$2:$Q$2,0))/12</f>
        <v>-5333.333333333333</v>
      </c>
      <c r="BJ1956" s="80" cm="1">
        <f t="array" ref="BJ1956">INDEX($K:$Q,ROW(),MATCH(BJ$3,$K$2:$Q$2,0))/12</f>
        <v>-5333.333333333333</v>
      </c>
      <c r="BK1956" s="80" cm="1">
        <f t="array" ref="BK1956">INDEX($K:$Q,ROW(),MATCH(BK$3,$K$2:$Q$2,0))/12</f>
        <v>-5333.333333333333</v>
      </c>
      <c r="BL1956" s="80" cm="1">
        <f t="array" ref="BL1956">INDEX($K:$Q,ROW(),MATCH(BL$3,$K$2:$Q$2,0))/12</f>
        <v>-5333.333333333333</v>
      </c>
      <c r="BM1956" s="80" cm="1">
        <f t="array" ref="BM1956">INDEX($K:$Q,ROW(),MATCH(BM$3,$K$2:$Q$2,0))/12</f>
        <v>-5333.333333333333</v>
      </c>
      <c r="BN1956" s="80" cm="1">
        <f t="array" ref="BN1956">INDEX($K:$Q,ROW(),MATCH(BN$3,$K$2:$Q$2,0))/12</f>
        <v>-5333.333333333333</v>
      </c>
      <c r="BO1956" s="80" cm="1">
        <f t="array" ref="BO1956">INDEX($K:$Q,ROW(),MATCH(BO$3,$K$2:$Q$2,0))/12</f>
        <v>-5333.333333333333</v>
      </c>
      <c r="BP1956" s="80" cm="1">
        <f t="array" ref="BP1956">INDEX($K:$Q,ROW(),MATCH(BP$3,$K$2:$Q$2,0))/12</f>
        <v>-5333.333333333333</v>
      </c>
      <c r="BQ1956" s="80" cm="1">
        <f t="array" ref="BQ1956">INDEX($K:$Q,ROW(),MATCH(BQ$3,$K$2:$Q$2,0))/12</f>
        <v>-5333.333333333333</v>
      </c>
      <c r="BR1956" s="80" cm="1">
        <f t="array" ref="BR1956">INDEX($K:$Q,ROW(),MATCH(BR$3,$K$2:$Q$2,0))/12</f>
        <v>-5333.333333333333</v>
      </c>
      <c r="BS1956" s="80" cm="1">
        <f t="array" ref="BS1956">INDEX($K:$Q,ROW(),MATCH(BS$3,$K$2:$Q$2,0))/12</f>
        <v>-5333.333333333333</v>
      </c>
      <c r="BT1956" s="80" cm="1">
        <f t="array" ref="BT1956">INDEX($K:$Q,ROW(),MATCH(BT$3,$K$2:$Q$2,0))/12</f>
        <v>-5333.333333333333</v>
      </c>
      <c r="BU1956" s="80" cm="1">
        <f t="array" ref="BU1956">INDEX($K:$Q,ROW(),MATCH(BU$3,$K$2:$Q$2,0))/12</f>
        <v>-5333.333333333333</v>
      </c>
      <c r="BV1956" s="80" cm="1">
        <f t="array" ref="BV1956">INDEX($K:$Q,ROW(),MATCH(BV$3,$K$2:$Q$2,0))/12</f>
        <v>-5333.333333333333</v>
      </c>
      <c r="BW1956" s="80" cm="1">
        <f t="array" ref="BW1956">INDEX($K:$Q,ROW(),MATCH(BW$3,$K$2:$Q$2,0))/12</f>
        <v>-5333.333333333333</v>
      </c>
      <c r="BX1956" s="80" cm="1">
        <f t="array" ref="BX1956">INDEX($K:$Q,ROW(),MATCH(BX$3,$K$2:$Q$2,0))/12</f>
        <v>-5333.333333333333</v>
      </c>
      <c r="BY1956" s="80" cm="1">
        <f t="array" ref="BY1956">INDEX($K:$Q,ROW(),MATCH(BY$3,$K$2:$Q$2,0))/12</f>
        <v>-5333.333333333333</v>
      </c>
      <c r="BZ1956" s="80" cm="1">
        <f t="array" ref="BZ1956">INDEX($K:$Q,ROW(),MATCH(BZ$3,$K$2:$Q$2,0))/12</f>
        <v>-5333.333333333333</v>
      </c>
      <c r="CA1956" s="80" cm="1">
        <f t="array" ref="CA1956">INDEX($K:$Q,ROW(),MATCH(CA$3,$K$2:$Q$2,0))/12</f>
        <v>-5333.333333333333</v>
      </c>
      <c r="CB1956" s="80" cm="1">
        <f t="array" ref="CB1956">INDEX($K:$Q,ROW(),MATCH(CB$3,$K$2:$Q$2,0))/12</f>
        <v>-5333.333333333333</v>
      </c>
      <c r="CC1956" s="80" cm="1">
        <f t="array" ref="CC1956">INDEX($K:$Q,ROW(),MATCH(CC$3,$K$2:$Q$2,0))/12</f>
        <v>-5333.333333333333</v>
      </c>
      <c r="CD1956" s="80" cm="1">
        <f t="array" ref="CD1956">INDEX($K:$Q,ROW(),MATCH(CD$3,$K$2:$Q$2,0))/12</f>
        <v>-5333.333333333333</v>
      </c>
      <c r="CE1956" s="80" cm="1">
        <f t="array" ref="CE1956">INDEX($K:$Q,ROW(),MATCH(CE$3,$K$2:$Q$2,0))/12</f>
        <v>-5333.333333333333</v>
      </c>
      <c r="CF1956" s="80" cm="1">
        <f t="array" ref="CF1956">INDEX($K:$Q,ROW(),MATCH(CF$3,$K$2:$Q$2,0))/12</f>
        <v>-5333.333333333333</v>
      </c>
      <c r="CG1956" s="80" cm="1">
        <f t="array" ref="CG1956">INDEX($K:$Q,ROW(),MATCH(CG$3,$K$2:$Q$2,0))/12</f>
        <v>-5333.333333333333</v>
      </c>
      <c r="CH1956" s="80" cm="1">
        <f t="array" ref="CH1956">INDEX($K:$Q,ROW(),MATCH(CH$3,$K$2:$Q$2,0))/12</f>
        <v>-5333.333333333333</v>
      </c>
      <c r="CI1956" s="80" cm="1">
        <f t="array" ref="CI1956">INDEX($K:$Q,ROW(),MATCH(CI$3,$K$2:$Q$2,0))/12</f>
        <v>-5333.333333333333</v>
      </c>
      <c r="CJ1956" s="80" cm="1">
        <f t="array" ref="CJ1956">INDEX($K:$Q,ROW(),MATCH(CJ$3,$K$2:$Q$2,0))/12</f>
        <v>-5333.333333333333</v>
      </c>
      <c r="CK1956" s="80" cm="1">
        <f t="array" ref="CK1956">INDEX($K:$Q,ROW(),MATCH(CK$3,$K$2:$Q$2,0))/12</f>
        <v>-5333.333333333333</v>
      </c>
      <c r="CL1956" s="80" cm="1">
        <f t="array" ref="CL1956">INDEX($K:$Q,ROW(),MATCH(CL$3,$K$2:$Q$2,0))/12</f>
        <v>-5333.333333333333</v>
      </c>
      <c r="CN1956" s="74"/>
      <c r="CO1956" s="80" t="e" cm="1">
        <f t="array" ref="CO1956">INDEX($K:$Q,ROW(),MATCH(CO$3,$K$2:$Q$2,0))/CO$5</f>
        <v>#N/A</v>
      </c>
      <c r="CP1956" s="80" t="e" cm="1">
        <f t="array" ref="CP1956">INDEX($K:$Q,ROW(),MATCH(CP$3,$K$2:$Q$2,0))/CP$5</f>
        <v>#N/A</v>
      </c>
      <c r="CQ1956" s="80" t="e" cm="1">
        <f t="array" ref="CQ1956">INDEX($K:$Q,ROW(),MATCH(CQ$3,$K$2:$Q$2,0))/CQ$5</f>
        <v>#N/A</v>
      </c>
      <c r="CR1956" s="80" t="e" cm="1">
        <f t="array" ref="CR1956">INDEX($K:$Q,ROW(),MATCH(CR$3,$K$2:$Q$2,0))/CR$5</f>
        <v>#N/A</v>
      </c>
      <c r="CS1956" s="80" t="e" cm="1">
        <f t="array" ref="CS1956">INDEX($K:$Q,ROW(),MATCH(CS$3,$K$2:$Q$2,0))/CS$5</f>
        <v>#N/A</v>
      </c>
      <c r="CT1956" s="80" t="e" cm="1">
        <f t="array" ref="CT1956">INDEX($K:$Q,ROW(),MATCH(CT$3,$K$2:$Q$2,0))/CT$5</f>
        <v>#N/A</v>
      </c>
      <c r="CU1956" s="80" t="e" cm="1">
        <f t="array" ref="CU1956">INDEX($K:$Q,ROW(),MATCH(CU$3,$K$2:$Q$2,0))/CU$5</f>
        <v>#N/A</v>
      </c>
      <c r="CV1956" s="80" t="e" cm="1">
        <f t="array" ref="CV1956">INDEX($K:$Q,ROW(),MATCH(CV$3,$K$2:$Q$2,0))/CV$5</f>
        <v>#N/A</v>
      </c>
      <c r="CW1956" s="80" t="e" cm="1">
        <f t="array" ref="CW1956">INDEX($K:$Q,ROW(),MATCH(CW$3,$K$2:$Q$2,0))/CW$5</f>
        <v>#N/A</v>
      </c>
      <c r="CX1956" s="80" t="e" cm="1">
        <f t="array" ref="CX1956">INDEX($K:$Q,ROW(),MATCH(CX$3,$K$2:$Q$2,0))/CX$5</f>
        <v>#N/A</v>
      </c>
      <c r="CY1956" s="80" t="e" cm="1">
        <f t="array" ref="CY1956">INDEX($K:$Q,ROW(),MATCH(CY$3,$K$2:$Q$2,0))/CL$5</f>
        <v>#N/A</v>
      </c>
      <c r="CZ1956" s="80" t="e" cm="1">
        <f t="array" ref="CZ1956">INDEX($K:$Q,ROW(),MATCH(CZ$3,$K$2:$Q$2,0))/CZ$5</f>
        <v>#N/A</v>
      </c>
      <c r="DA1956" s="80" t="e" cm="1">
        <f t="array" ref="DA1956">INDEX($K:$Q,ROW(),MATCH(DA$3,$K$2:$Q$2,0))/DA$5</f>
        <v>#N/A</v>
      </c>
      <c r="DB1956" s="80" t="e" cm="1">
        <f t="array" ref="DB1956">INDEX($K:$Q,ROW(),MATCH(DB$3,$K$2:$Q$2,0))/DB$5</f>
        <v>#N/A</v>
      </c>
      <c r="DC1956" s="80" t="e" cm="1">
        <f t="array" ref="DC1956">INDEX($K:$Q,ROW(),MATCH(DC$3,$K$2:$Q$2,0))/DC$5</f>
        <v>#N/A</v>
      </c>
      <c r="DD1956" s="80" t="e" cm="1">
        <f t="array" ref="DD1956">INDEX($K:$Q,ROW(),MATCH(DD$3,$K$2:$Q$2,0))/DD$5</f>
        <v>#N/A</v>
      </c>
      <c r="DE1956" s="80" t="e" cm="1">
        <f t="array" ref="DE1956">INDEX($K:$Q,ROW(),MATCH(DE$3,$K$2:$Q$2,0))/DE$5</f>
        <v>#N/A</v>
      </c>
      <c r="DF1956" s="80" t="e" cm="1">
        <f t="array" ref="DF1956">INDEX($K:$Q,ROW(),MATCH(DF$3,$K$2:$Q$2,0))/DF$5</f>
        <v>#N/A</v>
      </c>
      <c r="DG1956" s="80" t="e" cm="1">
        <f t="array" ref="DG1956">INDEX($K:$Q,ROW(),MATCH(DG$3,$K$2:$Q$2,0))/DG$5</f>
        <v>#N/A</v>
      </c>
      <c r="DH1956" s="80" t="e" cm="1">
        <f t="array" ref="DH1956">INDEX($K:$Q,ROW(),MATCH(DH$3,$K$2:$Q$2,0))/DH$5</f>
        <v>#N/A</v>
      </c>
      <c r="DI1956" s="80" t="e" cm="1">
        <f t="array" ref="DI1956">INDEX($K:$Q,ROW(),MATCH(DI$3,$K$2:$Q$2,0))/DI$5</f>
        <v>#N/A</v>
      </c>
      <c r="DJ1956" s="80" t="e" cm="1">
        <f t="array" ref="DJ1956">INDEX($K:$Q,ROW(),MATCH(DJ$3,$K$2:$Q$2,0))/DJ$5</f>
        <v>#N/A</v>
      </c>
      <c r="DK1956" s="80" t="e" cm="1">
        <f t="array" ref="DK1956">INDEX($K:$Q,ROW(),MATCH(DK$3,$K$2:$Q$2,0))/DK$5</f>
        <v>#N/A</v>
      </c>
      <c r="DL1956" s="80" t="e" cm="1">
        <f t="array" ref="DL1956">INDEX($K:$Q,ROW(),MATCH(DL$3,$K$2:$Q$2,0))/DL$5</f>
        <v>#N/A</v>
      </c>
    </row>
    <row r="1957" spans="2:116" x14ac:dyDescent="0.4">
      <c r="D1957" t="s">
        <v>564</v>
      </c>
      <c r="E1957" s="8" t="str">
        <f t="shared" si="3266"/>
        <v>1957 FAPPELIST-F</v>
      </c>
      <c r="G1957" s="141" t="s">
        <v>569</v>
      </c>
      <c r="K1957" s="23">
        <v>-128000</v>
      </c>
      <c r="L1957" s="23">
        <v>-128000</v>
      </c>
      <c r="M1957" s="23">
        <v>-128000</v>
      </c>
      <c r="N1957" s="23">
        <v>-128000</v>
      </c>
      <c r="O1957" s="23">
        <v>-128000</v>
      </c>
      <c r="P1957" s="23">
        <v>-128000</v>
      </c>
      <c r="S1957" s="80" cm="1">
        <f t="array" ref="S1957">INDEX($K:$Q,ROW(),MATCH(S$3,$K$2:$Q$2,0))/12</f>
        <v>-10666.666666666666</v>
      </c>
      <c r="T1957" s="80" cm="1">
        <f t="array" ref="T1957">INDEX($K:$Q,ROW(),MATCH(T$3,$K$2:$Q$2,0))/12</f>
        <v>-10666.666666666666</v>
      </c>
      <c r="U1957" s="80" cm="1">
        <f t="array" ref="U1957">INDEX($K:$Q,ROW(),MATCH(U$3,$K$2:$Q$2,0))/12</f>
        <v>-10666.666666666666</v>
      </c>
      <c r="V1957" s="80" cm="1">
        <f t="array" ref="V1957">INDEX($K:$Q,ROW(),MATCH(V$3,$K$2:$Q$2,0))/12</f>
        <v>-10666.666666666666</v>
      </c>
      <c r="W1957" s="80" cm="1">
        <f t="array" ref="W1957">INDEX($K:$Q,ROW(),MATCH(W$3,$K$2:$Q$2,0))/12</f>
        <v>-10666.666666666666</v>
      </c>
      <c r="X1957" s="80" cm="1">
        <f t="array" ref="X1957">INDEX($K:$Q,ROW(),MATCH(X$3,$K$2:$Q$2,0))/12</f>
        <v>-10666.666666666666</v>
      </c>
      <c r="Y1957" s="80" cm="1">
        <f t="array" ref="Y1957">INDEX($K:$Q,ROW(),MATCH(Y$3,$K$2:$Q$2,0))/12</f>
        <v>-10666.666666666666</v>
      </c>
      <c r="Z1957" s="80" cm="1">
        <f t="array" ref="Z1957">INDEX($K:$Q,ROW(),MATCH(Z$3,$K$2:$Q$2,0))/12</f>
        <v>-10666.666666666666</v>
      </c>
      <c r="AA1957" s="80" cm="1">
        <f t="array" ref="AA1957">INDEX($K:$Q,ROW(),MATCH(AA$3,$K$2:$Q$2,0))/12</f>
        <v>-10666.666666666666</v>
      </c>
      <c r="AB1957" s="80" cm="1">
        <f t="array" ref="AB1957">INDEX($K:$Q,ROW(),MATCH(AB$3,$K$2:$Q$2,0))/12</f>
        <v>-10666.666666666666</v>
      </c>
      <c r="AC1957" s="80" cm="1">
        <f t="array" ref="AC1957">INDEX($K:$Q,ROW(),MATCH(AC$3,$K$2:$Q$2,0))/12</f>
        <v>-10666.666666666666</v>
      </c>
      <c r="AD1957" s="80" cm="1">
        <f t="array" ref="AD1957">INDEX($K:$Q,ROW(),MATCH(AD$3,$K$2:$Q$2,0))/12</f>
        <v>-10666.666666666666</v>
      </c>
      <c r="AE1957" s="80" cm="1">
        <f t="array" ref="AE1957">INDEX($K:$Q,ROW(),MATCH(AE$3,$K$2:$Q$2,0))/12</f>
        <v>-10666.666666666666</v>
      </c>
      <c r="AF1957" s="80" cm="1">
        <f t="array" ref="AF1957">INDEX($K:$Q,ROW(),MATCH(AF$3,$K$2:$Q$2,0))/12</f>
        <v>-10666.666666666666</v>
      </c>
      <c r="AG1957" s="80" cm="1">
        <f t="array" ref="AG1957">INDEX($K:$Q,ROW(),MATCH(AG$3,$K$2:$Q$2,0))/12</f>
        <v>-10666.666666666666</v>
      </c>
      <c r="AH1957" s="80" cm="1">
        <f t="array" ref="AH1957">INDEX($K:$Q,ROW(),MATCH(AH$3,$K$2:$Q$2,0))/12</f>
        <v>-10666.666666666666</v>
      </c>
      <c r="AI1957" s="80" cm="1">
        <f t="array" ref="AI1957">INDEX($K:$Q,ROW(),MATCH(AI$3,$K$2:$Q$2,0))/12</f>
        <v>-10666.666666666666</v>
      </c>
      <c r="AJ1957" s="80" cm="1">
        <f t="array" ref="AJ1957">INDEX($K:$Q,ROW(),MATCH(AJ$3,$K$2:$Q$2,0))/12</f>
        <v>-10666.666666666666</v>
      </c>
      <c r="AK1957" s="80" cm="1">
        <f t="array" ref="AK1957">INDEX($K:$Q,ROW(),MATCH(AK$3,$K$2:$Q$2,0))/12</f>
        <v>-10666.666666666666</v>
      </c>
      <c r="AL1957" s="80" cm="1">
        <f t="array" ref="AL1957">INDEX($K:$Q,ROW(),MATCH(AL$3,$K$2:$Q$2,0))/12</f>
        <v>-10666.666666666666</v>
      </c>
      <c r="AM1957" s="80" cm="1">
        <f t="array" ref="AM1957">INDEX($K:$Q,ROW(),MATCH(AM$3,$K$2:$Q$2,0))/12</f>
        <v>-10666.666666666666</v>
      </c>
      <c r="AN1957" s="80" cm="1">
        <f t="array" ref="AN1957">INDEX($K:$Q,ROW(),MATCH(AN$3,$K$2:$Q$2,0))/12</f>
        <v>-10666.666666666666</v>
      </c>
      <c r="AO1957" s="80" cm="1">
        <f t="array" ref="AO1957">INDEX($K:$Q,ROW(),MATCH(AO$3,$K$2:$Q$2,0))/12</f>
        <v>-10666.666666666666</v>
      </c>
      <c r="AP1957" s="80" cm="1">
        <f t="array" ref="AP1957">INDEX($K:$Q,ROW(),MATCH(AP$3,$K$2:$Q$2,0))/12</f>
        <v>-10666.666666666666</v>
      </c>
      <c r="AQ1957" s="80" cm="1">
        <f t="array" ref="AQ1957">INDEX($K:$Q,ROW(),MATCH(AQ$3,$K$2:$Q$2,0))/12</f>
        <v>-10666.666666666666</v>
      </c>
      <c r="AR1957" s="80" cm="1">
        <f t="array" ref="AR1957">INDEX($K:$Q,ROW(),MATCH(AR$3,$K$2:$Q$2,0))/12</f>
        <v>-10666.666666666666</v>
      </c>
      <c r="AS1957" s="80" cm="1">
        <f t="array" ref="AS1957">INDEX($K:$Q,ROW(),MATCH(AS$3,$K$2:$Q$2,0))/12</f>
        <v>-10666.666666666666</v>
      </c>
      <c r="AT1957" s="80" cm="1">
        <f t="array" ref="AT1957">INDEX($K:$Q,ROW(),MATCH(AT$3,$K$2:$Q$2,0))/12</f>
        <v>-10666.666666666666</v>
      </c>
      <c r="AU1957" s="80" cm="1">
        <f t="array" ref="AU1957">INDEX($K:$Q,ROW(),MATCH(AU$3,$K$2:$Q$2,0))/12</f>
        <v>-10666.666666666666</v>
      </c>
      <c r="AV1957" s="80" cm="1">
        <f t="array" ref="AV1957">INDEX($K:$Q,ROW(),MATCH(AV$3,$K$2:$Q$2,0))/12</f>
        <v>-10666.666666666666</v>
      </c>
      <c r="AW1957" s="80" cm="1">
        <f t="array" ref="AW1957">INDEX($K:$Q,ROW(),MATCH(AW$3,$K$2:$Q$2,0))/12</f>
        <v>-10666.666666666666</v>
      </c>
      <c r="AX1957" s="80" cm="1">
        <f t="array" ref="AX1957">INDEX($K:$Q,ROW(),MATCH(AX$3,$K$2:$Q$2,0))/12</f>
        <v>-10666.666666666666</v>
      </c>
      <c r="AY1957" s="80" cm="1">
        <f t="array" ref="AY1957">INDEX($K:$Q,ROW(),MATCH(AY$3,$K$2:$Q$2,0))/12</f>
        <v>-10666.666666666666</v>
      </c>
      <c r="AZ1957" s="80" cm="1">
        <f t="array" ref="AZ1957">INDEX($K:$Q,ROW(),MATCH(AZ$3,$K$2:$Q$2,0))/12</f>
        <v>-10666.666666666666</v>
      </c>
      <c r="BA1957" s="80" cm="1">
        <f t="array" ref="BA1957">INDEX($K:$Q,ROW(),MATCH(BA$3,$K$2:$Q$2,0))/12</f>
        <v>-10666.666666666666</v>
      </c>
      <c r="BB1957" s="80" cm="1">
        <f t="array" ref="BB1957">INDEX($K:$Q,ROW(),MATCH(BB$3,$K$2:$Q$2,0))/12</f>
        <v>-10666.666666666666</v>
      </c>
      <c r="BC1957" s="80" cm="1">
        <f t="array" ref="BC1957">INDEX($K:$Q,ROW(),MATCH(BC$3,$K$2:$Q$2,0))/12</f>
        <v>-10666.666666666666</v>
      </c>
      <c r="BD1957" s="80" cm="1">
        <f t="array" ref="BD1957">INDEX($K:$Q,ROW(),MATCH(BD$3,$K$2:$Q$2,0))/12</f>
        <v>-10666.666666666666</v>
      </c>
      <c r="BE1957" s="80" cm="1">
        <f t="array" ref="BE1957">INDEX($K:$Q,ROW(),MATCH(BE$3,$K$2:$Q$2,0))/12</f>
        <v>-10666.666666666666</v>
      </c>
      <c r="BF1957" s="80" cm="1">
        <f t="array" ref="BF1957">INDEX($K:$Q,ROW(),MATCH(BF$3,$K$2:$Q$2,0))/12</f>
        <v>-10666.666666666666</v>
      </c>
      <c r="BG1957" s="80" cm="1">
        <f t="array" ref="BG1957">INDEX($K:$Q,ROW(),MATCH(BG$3,$K$2:$Q$2,0))/12</f>
        <v>-10666.666666666666</v>
      </c>
      <c r="BH1957" s="80" cm="1">
        <f t="array" ref="BH1957">INDEX($K:$Q,ROW(),MATCH(BH$3,$K$2:$Q$2,0))/12</f>
        <v>-10666.666666666666</v>
      </c>
      <c r="BI1957" s="80" cm="1">
        <f t="array" ref="BI1957">INDEX($K:$Q,ROW(),MATCH(BI$3,$K$2:$Q$2,0))/12</f>
        <v>-10666.666666666666</v>
      </c>
      <c r="BJ1957" s="80" cm="1">
        <f t="array" ref="BJ1957">INDEX($K:$Q,ROW(),MATCH(BJ$3,$K$2:$Q$2,0))/12</f>
        <v>-10666.666666666666</v>
      </c>
      <c r="BK1957" s="80" cm="1">
        <f t="array" ref="BK1957">INDEX($K:$Q,ROW(),MATCH(BK$3,$K$2:$Q$2,0))/12</f>
        <v>-10666.666666666666</v>
      </c>
      <c r="BL1957" s="80" cm="1">
        <f t="array" ref="BL1957">INDEX($K:$Q,ROW(),MATCH(BL$3,$K$2:$Q$2,0))/12</f>
        <v>-10666.666666666666</v>
      </c>
      <c r="BM1957" s="80" cm="1">
        <f t="array" ref="BM1957">INDEX($K:$Q,ROW(),MATCH(BM$3,$K$2:$Q$2,0))/12</f>
        <v>-10666.666666666666</v>
      </c>
      <c r="BN1957" s="80" cm="1">
        <f t="array" ref="BN1957">INDEX($K:$Q,ROW(),MATCH(BN$3,$K$2:$Q$2,0))/12</f>
        <v>-10666.666666666666</v>
      </c>
      <c r="BO1957" s="80" cm="1">
        <f t="array" ref="BO1957">INDEX($K:$Q,ROW(),MATCH(BO$3,$K$2:$Q$2,0))/12</f>
        <v>-10666.666666666666</v>
      </c>
      <c r="BP1957" s="80" cm="1">
        <f t="array" ref="BP1957">INDEX($K:$Q,ROW(),MATCH(BP$3,$K$2:$Q$2,0))/12</f>
        <v>-10666.666666666666</v>
      </c>
      <c r="BQ1957" s="80" cm="1">
        <f t="array" ref="BQ1957">INDEX($K:$Q,ROW(),MATCH(BQ$3,$K$2:$Q$2,0))/12</f>
        <v>-10666.666666666666</v>
      </c>
      <c r="BR1957" s="80" cm="1">
        <f t="array" ref="BR1957">INDEX($K:$Q,ROW(),MATCH(BR$3,$K$2:$Q$2,0))/12</f>
        <v>-10666.666666666666</v>
      </c>
      <c r="BS1957" s="80" cm="1">
        <f t="array" ref="BS1957">INDEX($K:$Q,ROW(),MATCH(BS$3,$K$2:$Q$2,0))/12</f>
        <v>-10666.666666666666</v>
      </c>
      <c r="BT1957" s="80" cm="1">
        <f t="array" ref="BT1957">INDEX($K:$Q,ROW(),MATCH(BT$3,$K$2:$Q$2,0))/12</f>
        <v>-10666.666666666666</v>
      </c>
      <c r="BU1957" s="80" cm="1">
        <f t="array" ref="BU1957">INDEX($K:$Q,ROW(),MATCH(BU$3,$K$2:$Q$2,0))/12</f>
        <v>-10666.666666666666</v>
      </c>
      <c r="BV1957" s="80" cm="1">
        <f t="array" ref="BV1957">INDEX($K:$Q,ROW(),MATCH(BV$3,$K$2:$Q$2,0))/12</f>
        <v>-10666.666666666666</v>
      </c>
      <c r="BW1957" s="80" cm="1">
        <f t="array" ref="BW1957">INDEX($K:$Q,ROW(),MATCH(BW$3,$K$2:$Q$2,0))/12</f>
        <v>-10666.666666666666</v>
      </c>
      <c r="BX1957" s="80" cm="1">
        <f t="array" ref="BX1957">INDEX($K:$Q,ROW(),MATCH(BX$3,$K$2:$Q$2,0))/12</f>
        <v>-10666.666666666666</v>
      </c>
      <c r="BY1957" s="80" cm="1">
        <f t="array" ref="BY1957">INDEX($K:$Q,ROW(),MATCH(BY$3,$K$2:$Q$2,0))/12</f>
        <v>-10666.666666666666</v>
      </c>
      <c r="BZ1957" s="80" cm="1">
        <f t="array" ref="BZ1957">INDEX($K:$Q,ROW(),MATCH(BZ$3,$K$2:$Q$2,0))/12</f>
        <v>-10666.666666666666</v>
      </c>
      <c r="CA1957" s="80" cm="1">
        <f t="array" ref="CA1957">INDEX($K:$Q,ROW(),MATCH(CA$3,$K$2:$Q$2,0))/12</f>
        <v>-10666.666666666666</v>
      </c>
      <c r="CB1957" s="80" cm="1">
        <f t="array" ref="CB1957">INDEX($K:$Q,ROW(),MATCH(CB$3,$K$2:$Q$2,0))/12</f>
        <v>-10666.666666666666</v>
      </c>
      <c r="CC1957" s="80" cm="1">
        <f t="array" ref="CC1957">INDEX($K:$Q,ROW(),MATCH(CC$3,$K$2:$Q$2,0))/12</f>
        <v>-10666.666666666666</v>
      </c>
      <c r="CD1957" s="80" cm="1">
        <f t="array" ref="CD1957">INDEX($K:$Q,ROW(),MATCH(CD$3,$K$2:$Q$2,0))/12</f>
        <v>-10666.666666666666</v>
      </c>
      <c r="CE1957" s="80" cm="1">
        <f t="array" ref="CE1957">INDEX($K:$Q,ROW(),MATCH(CE$3,$K$2:$Q$2,0))/12</f>
        <v>-10666.666666666666</v>
      </c>
      <c r="CF1957" s="80" cm="1">
        <f t="array" ref="CF1957">INDEX($K:$Q,ROW(),MATCH(CF$3,$K$2:$Q$2,0))/12</f>
        <v>-10666.666666666666</v>
      </c>
      <c r="CG1957" s="80" cm="1">
        <f t="array" ref="CG1957">INDEX($K:$Q,ROW(),MATCH(CG$3,$K$2:$Q$2,0))/12</f>
        <v>-10666.666666666666</v>
      </c>
      <c r="CH1957" s="80" cm="1">
        <f t="array" ref="CH1957">INDEX($K:$Q,ROW(),MATCH(CH$3,$K$2:$Q$2,0))/12</f>
        <v>-10666.666666666666</v>
      </c>
      <c r="CI1957" s="80" cm="1">
        <f t="array" ref="CI1957">INDEX($K:$Q,ROW(),MATCH(CI$3,$K$2:$Q$2,0))/12</f>
        <v>-10666.666666666666</v>
      </c>
      <c r="CJ1957" s="80" cm="1">
        <f t="array" ref="CJ1957">INDEX($K:$Q,ROW(),MATCH(CJ$3,$K$2:$Q$2,0))/12</f>
        <v>-10666.666666666666</v>
      </c>
      <c r="CK1957" s="80" cm="1">
        <f t="array" ref="CK1957">INDEX($K:$Q,ROW(),MATCH(CK$3,$K$2:$Q$2,0))/12</f>
        <v>-10666.666666666666</v>
      </c>
      <c r="CL1957" s="80" cm="1">
        <f t="array" ref="CL1957">INDEX($K:$Q,ROW(),MATCH(CL$3,$K$2:$Q$2,0))/12</f>
        <v>-10666.666666666666</v>
      </c>
      <c r="CN1957" s="74"/>
      <c r="CO1957" s="80" t="e" cm="1">
        <f t="array" ref="CO1957">INDEX($K:$Q,ROW(),MATCH(CO$3,$K$2:$Q$2,0))/CO$5</f>
        <v>#N/A</v>
      </c>
      <c r="CP1957" s="80" t="e" cm="1">
        <f t="array" ref="CP1957">INDEX($K:$Q,ROW(),MATCH(CP$3,$K$2:$Q$2,0))/CP$5</f>
        <v>#N/A</v>
      </c>
      <c r="CQ1957" s="80" t="e" cm="1">
        <f t="array" ref="CQ1957">INDEX($K:$Q,ROW(),MATCH(CQ$3,$K$2:$Q$2,0))/CQ$5</f>
        <v>#N/A</v>
      </c>
      <c r="CR1957" s="80" t="e" cm="1">
        <f t="array" ref="CR1957">INDEX($K:$Q,ROW(),MATCH(CR$3,$K$2:$Q$2,0))/CR$5</f>
        <v>#N/A</v>
      </c>
      <c r="CS1957" s="80" t="e" cm="1">
        <f t="array" ref="CS1957">INDEX($K:$Q,ROW(),MATCH(CS$3,$K$2:$Q$2,0))/CS$5</f>
        <v>#N/A</v>
      </c>
      <c r="CT1957" s="80" t="e" cm="1">
        <f t="array" ref="CT1957">INDEX($K:$Q,ROW(),MATCH(CT$3,$K$2:$Q$2,0))/CT$5</f>
        <v>#N/A</v>
      </c>
      <c r="CU1957" s="80" t="e" cm="1">
        <f t="array" ref="CU1957">INDEX($K:$Q,ROW(),MATCH(CU$3,$K$2:$Q$2,0))/CU$5</f>
        <v>#N/A</v>
      </c>
      <c r="CV1957" s="80" t="e" cm="1">
        <f t="array" ref="CV1957">INDEX($K:$Q,ROW(),MATCH(CV$3,$K$2:$Q$2,0))/CV$5</f>
        <v>#N/A</v>
      </c>
      <c r="CW1957" s="80" t="e" cm="1">
        <f t="array" ref="CW1957">INDEX($K:$Q,ROW(),MATCH(CW$3,$K$2:$Q$2,0))/CW$5</f>
        <v>#N/A</v>
      </c>
      <c r="CX1957" s="80" t="e" cm="1">
        <f t="array" ref="CX1957">INDEX($K:$Q,ROW(),MATCH(CX$3,$K$2:$Q$2,0))/CX$5</f>
        <v>#N/A</v>
      </c>
      <c r="CY1957" s="80" t="e" cm="1">
        <f t="array" ref="CY1957">INDEX($K:$Q,ROW(),MATCH(CY$3,$K$2:$Q$2,0))/CL$5</f>
        <v>#N/A</v>
      </c>
      <c r="CZ1957" s="80" t="e" cm="1">
        <f t="array" ref="CZ1957">INDEX($K:$Q,ROW(),MATCH(CZ$3,$K$2:$Q$2,0))/CZ$5</f>
        <v>#N/A</v>
      </c>
      <c r="DA1957" s="80" t="e" cm="1">
        <f t="array" ref="DA1957">INDEX($K:$Q,ROW(),MATCH(DA$3,$K$2:$Q$2,0))/DA$5</f>
        <v>#N/A</v>
      </c>
      <c r="DB1957" s="80" t="e" cm="1">
        <f t="array" ref="DB1957">INDEX($K:$Q,ROW(),MATCH(DB$3,$K$2:$Q$2,0))/DB$5</f>
        <v>#N/A</v>
      </c>
      <c r="DC1957" s="80" t="e" cm="1">
        <f t="array" ref="DC1957">INDEX($K:$Q,ROW(),MATCH(DC$3,$K$2:$Q$2,0))/DC$5</f>
        <v>#N/A</v>
      </c>
      <c r="DD1957" s="80" t="e" cm="1">
        <f t="array" ref="DD1957">INDEX($K:$Q,ROW(),MATCH(DD$3,$K$2:$Q$2,0))/DD$5</f>
        <v>#N/A</v>
      </c>
      <c r="DE1957" s="80" t="e" cm="1">
        <f t="array" ref="DE1957">INDEX($K:$Q,ROW(),MATCH(DE$3,$K$2:$Q$2,0))/DE$5</f>
        <v>#N/A</v>
      </c>
      <c r="DF1957" s="80" t="e" cm="1">
        <f t="array" ref="DF1957">INDEX($K:$Q,ROW(),MATCH(DF$3,$K$2:$Q$2,0))/DF$5</f>
        <v>#N/A</v>
      </c>
      <c r="DG1957" s="80" t="e" cm="1">
        <f t="array" ref="DG1957">INDEX($K:$Q,ROW(),MATCH(DG$3,$K$2:$Q$2,0))/DG$5</f>
        <v>#N/A</v>
      </c>
      <c r="DH1957" s="80" t="e" cm="1">
        <f t="array" ref="DH1957">INDEX($K:$Q,ROW(),MATCH(DH$3,$K$2:$Q$2,0))/DH$5</f>
        <v>#N/A</v>
      </c>
      <c r="DI1957" s="80" t="e" cm="1">
        <f t="array" ref="DI1957">INDEX($K:$Q,ROW(),MATCH(DI$3,$K$2:$Q$2,0))/DI$5</f>
        <v>#N/A</v>
      </c>
      <c r="DJ1957" s="80" t="e" cm="1">
        <f t="array" ref="DJ1957">INDEX($K:$Q,ROW(),MATCH(DJ$3,$K$2:$Q$2,0))/DJ$5</f>
        <v>#N/A</v>
      </c>
      <c r="DK1957" s="80" t="e" cm="1">
        <f t="array" ref="DK1957">INDEX($K:$Q,ROW(),MATCH(DK$3,$K$2:$Q$2,0))/DK$5</f>
        <v>#N/A</v>
      </c>
      <c r="DL1957" s="80" t="e" cm="1">
        <f t="array" ref="DL1957">INDEX($K:$Q,ROW(),MATCH(DL$3,$K$2:$Q$2,0))/DL$5</f>
        <v>#N/A</v>
      </c>
    </row>
    <row r="1958" spans="2:116" x14ac:dyDescent="0.4">
      <c r="D1958" t="s">
        <v>564</v>
      </c>
      <c r="E1958" s="8" t="str">
        <f t="shared" si="3266"/>
        <v>1958 FAPPELIST-F</v>
      </c>
      <c r="G1958" s="141" t="s">
        <v>565</v>
      </c>
      <c r="K1958" s="23">
        <v>-256000</v>
      </c>
      <c r="L1958" s="23">
        <v>-256000</v>
      </c>
      <c r="M1958" s="23">
        <v>-256000</v>
      </c>
      <c r="N1958" s="23">
        <v>-256000</v>
      </c>
      <c r="O1958" s="23">
        <v>-256000</v>
      </c>
      <c r="P1958" s="23">
        <v>-256000</v>
      </c>
      <c r="S1958" s="80" cm="1">
        <f t="array" ref="S1958">INDEX($K:$Q,ROW(),MATCH(S$3,$K$2:$Q$2,0))/12</f>
        <v>-21333.333333333332</v>
      </c>
      <c r="T1958" s="80" cm="1">
        <f t="array" ref="T1958">INDEX($K:$Q,ROW(),MATCH(T$3,$K$2:$Q$2,0))/12</f>
        <v>-21333.333333333332</v>
      </c>
      <c r="U1958" s="80" cm="1">
        <f t="array" ref="U1958">INDEX($K:$Q,ROW(),MATCH(U$3,$K$2:$Q$2,0))/12</f>
        <v>-21333.333333333332</v>
      </c>
      <c r="V1958" s="80" cm="1">
        <f t="array" ref="V1958">INDEX($K:$Q,ROW(),MATCH(V$3,$K$2:$Q$2,0))/12</f>
        <v>-21333.333333333332</v>
      </c>
      <c r="W1958" s="80" cm="1">
        <f t="array" ref="W1958">INDEX($K:$Q,ROW(),MATCH(W$3,$K$2:$Q$2,0))/12</f>
        <v>-21333.333333333332</v>
      </c>
      <c r="X1958" s="80" cm="1">
        <f t="array" ref="X1958">INDEX($K:$Q,ROW(),MATCH(X$3,$K$2:$Q$2,0))/12</f>
        <v>-21333.333333333332</v>
      </c>
      <c r="Y1958" s="80" cm="1">
        <f t="array" ref="Y1958">INDEX($K:$Q,ROW(),MATCH(Y$3,$K$2:$Q$2,0))/12</f>
        <v>-21333.333333333332</v>
      </c>
      <c r="Z1958" s="80" cm="1">
        <f t="array" ref="Z1958">INDEX($K:$Q,ROW(),MATCH(Z$3,$K$2:$Q$2,0))/12</f>
        <v>-21333.333333333332</v>
      </c>
      <c r="AA1958" s="80" cm="1">
        <f t="array" ref="AA1958">INDEX($K:$Q,ROW(),MATCH(AA$3,$K$2:$Q$2,0))/12</f>
        <v>-21333.333333333332</v>
      </c>
      <c r="AB1958" s="80" cm="1">
        <f t="array" ref="AB1958">INDEX($K:$Q,ROW(),MATCH(AB$3,$K$2:$Q$2,0))/12</f>
        <v>-21333.333333333332</v>
      </c>
      <c r="AC1958" s="80" cm="1">
        <f t="array" ref="AC1958">INDEX($K:$Q,ROW(),MATCH(AC$3,$K$2:$Q$2,0))/12</f>
        <v>-21333.333333333332</v>
      </c>
      <c r="AD1958" s="80" cm="1">
        <f t="array" ref="AD1958">INDEX($K:$Q,ROW(),MATCH(AD$3,$K$2:$Q$2,0))/12</f>
        <v>-21333.333333333332</v>
      </c>
      <c r="AE1958" s="80" cm="1">
        <f t="array" ref="AE1958">INDEX($K:$Q,ROW(),MATCH(AE$3,$K$2:$Q$2,0))/12</f>
        <v>-21333.333333333332</v>
      </c>
      <c r="AF1958" s="80" cm="1">
        <f t="array" ref="AF1958">INDEX($K:$Q,ROW(),MATCH(AF$3,$K$2:$Q$2,0))/12</f>
        <v>-21333.333333333332</v>
      </c>
      <c r="AG1958" s="80" cm="1">
        <f t="array" ref="AG1958">INDEX($K:$Q,ROW(),MATCH(AG$3,$K$2:$Q$2,0))/12</f>
        <v>-21333.333333333332</v>
      </c>
      <c r="AH1958" s="80" cm="1">
        <f t="array" ref="AH1958">INDEX($K:$Q,ROW(),MATCH(AH$3,$K$2:$Q$2,0))/12</f>
        <v>-21333.333333333332</v>
      </c>
      <c r="AI1958" s="80" cm="1">
        <f t="array" ref="AI1958">INDEX($K:$Q,ROW(),MATCH(AI$3,$K$2:$Q$2,0))/12</f>
        <v>-21333.333333333332</v>
      </c>
      <c r="AJ1958" s="80" cm="1">
        <f t="array" ref="AJ1958">INDEX($K:$Q,ROW(),MATCH(AJ$3,$K$2:$Q$2,0))/12</f>
        <v>-21333.333333333332</v>
      </c>
      <c r="AK1958" s="80" cm="1">
        <f t="array" ref="AK1958">INDEX($K:$Q,ROW(),MATCH(AK$3,$K$2:$Q$2,0))/12</f>
        <v>-21333.333333333332</v>
      </c>
      <c r="AL1958" s="80" cm="1">
        <f t="array" ref="AL1958">INDEX($K:$Q,ROW(),MATCH(AL$3,$K$2:$Q$2,0))/12</f>
        <v>-21333.333333333332</v>
      </c>
      <c r="AM1958" s="80" cm="1">
        <f t="array" ref="AM1958">INDEX($K:$Q,ROW(),MATCH(AM$3,$K$2:$Q$2,0))/12</f>
        <v>-21333.333333333332</v>
      </c>
      <c r="AN1958" s="80" cm="1">
        <f t="array" ref="AN1958">INDEX($K:$Q,ROW(),MATCH(AN$3,$K$2:$Q$2,0))/12</f>
        <v>-21333.333333333332</v>
      </c>
      <c r="AO1958" s="80" cm="1">
        <f t="array" ref="AO1958">INDEX($K:$Q,ROW(),MATCH(AO$3,$K$2:$Q$2,0))/12</f>
        <v>-21333.333333333332</v>
      </c>
      <c r="AP1958" s="80" cm="1">
        <f t="array" ref="AP1958">INDEX($K:$Q,ROW(),MATCH(AP$3,$K$2:$Q$2,0))/12</f>
        <v>-21333.333333333332</v>
      </c>
      <c r="AQ1958" s="80" cm="1">
        <f t="array" ref="AQ1958">INDEX($K:$Q,ROW(),MATCH(AQ$3,$K$2:$Q$2,0))/12</f>
        <v>-21333.333333333332</v>
      </c>
      <c r="AR1958" s="80" cm="1">
        <f t="array" ref="AR1958">INDEX($K:$Q,ROW(),MATCH(AR$3,$K$2:$Q$2,0))/12</f>
        <v>-21333.333333333332</v>
      </c>
      <c r="AS1958" s="80" cm="1">
        <f t="array" ref="AS1958">INDEX($K:$Q,ROW(),MATCH(AS$3,$K$2:$Q$2,0))/12</f>
        <v>-21333.333333333332</v>
      </c>
      <c r="AT1958" s="80" cm="1">
        <f t="array" ref="AT1958">INDEX($K:$Q,ROW(),MATCH(AT$3,$K$2:$Q$2,0))/12</f>
        <v>-21333.333333333332</v>
      </c>
      <c r="AU1958" s="80" cm="1">
        <f t="array" ref="AU1958">INDEX($K:$Q,ROW(),MATCH(AU$3,$K$2:$Q$2,0))/12</f>
        <v>-21333.333333333332</v>
      </c>
      <c r="AV1958" s="80" cm="1">
        <f t="array" ref="AV1958">INDEX($K:$Q,ROW(),MATCH(AV$3,$K$2:$Q$2,0))/12</f>
        <v>-21333.333333333332</v>
      </c>
      <c r="AW1958" s="80" cm="1">
        <f t="array" ref="AW1958">INDEX($K:$Q,ROW(),MATCH(AW$3,$K$2:$Q$2,0))/12</f>
        <v>-21333.333333333332</v>
      </c>
      <c r="AX1958" s="80" cm="1">
        <f t="array" ref="AX1958">INDEX($K:$Q,ROW(),MATCH(AX$3,$K$2:$Q$2,0))/12</f>
        <v>-21333.333333333332</v>
      </c>
      <c r="AY1958" s="80" cm="1">
        <f t="array" ref="AY1958">INDEX($K:$Q,ROW(),MATCH(AY$3,$K$2:$Q$2,0))/12</f>
        <v>-21333.333333333332</v>
      </c>
      <c r="AZ1958" s="80" cm="1">
        <f t="array" ref="AZ1958">INDEX($K:$Q,ROW(),MATCH(AZ$3,$K$2:$Q$2,0))/12</f>
        <v>-21333.333333333332</v>
      </c>
      <c r="BA1958" s="80" cm="1">
        <f t="array" ref="BA1958">INDEX($K:$Q,ROW(),MATCH(BA$3,$K$2:$Q$2,0))/12</f>
        <v>-21333.333333333332</v>
      </c>
      <c r="BB1958" s="80" cm="1">
        <f t="array" ref="BB1958">INDEX($K:$Q,ROW(),MATCH(BB$3,$K$2:$Q$2,0))/12</f>
        <v>-21333.333333333332</v>
      </c>
      <c r="BC1958" s="80" cm="1">
        <f t="array" ref="BC1958">INDEX($K:$Q,ROW(),MATCH(BC$3,$K$2:$Q$2,0))/12</f>
        <v>-21333.333333333332</v>
      </c>
      <c r="BD1958" s="80" cm="1">
        <f t="array" ref="BD1958">INDEX($K:$Q,ROW(),MATCH(BD$3,$K$2:$Q$2,0))/12</f>
        <v>-21333.333333333332</v>
      </c>
      <c r="BE1958" s="80" cm="1">
        <f t="array" ref="BE1958">INDEX($K:$Q,ROW(),MATCH(BE$3,$K$2:$Q$2,0))/12</f>
        <v>-21333.333333333332</v>
      </c>
      <c r="BF1958" s="80" cm="1">
        <f t="array" ref="BF1958">INDEX($K:$Q,ROW(),MATCH(BF$3,$K$2:$Q$2,0))/12</f>
        <v>-21333.333333333332</v>
      </c>
      <c r="BG1958" s="80" cm="1">
        <f t="array" ref="BG1958">INDEX($K:$Q,ROW(),MATCH(BG$3,$K$2:$Q$2,0))/12</f>
        <v>-21333.333333333332</v>
      </c>
      <c r="BH1958" s="80" cm="1">
        <f t="array" ref="BH1958">INDEX($K:$Q,ROW(),MATCH(BH$3,$K$2:$Q$2,0))/12</f>
        <v>-21333.333333333332</v>
      </c>
      <c r="BI1958" s="80" cm="1">
        <f t="array" ref="BI1958">INDEX($K:$Q,ROW(),MATCH(BI$3,$K$2:$Q$2,0))/12</f>
        <v>-21333.333333333332</v>
      </c>
      <c r="BJ1958" s="80" cm="1">
        <f t="array" ref="BJ1958">INDEX($K:$Q,ROW(),MATCH(BJ$3,$K$2:$Q$2,0))/12</f>
        <v>-21333.333333333332</v>
      </c>
      <c r="BK1958" s="80" cm="1">
        <f t="array" ref="BK1958">INDEX($K:$Q,ROW(),MATCH(BK$3,$K$2:$Q$2,0))/12</f>
        <v>-21333.333333333332</v>
      </c>
      <c r="BL1958" s="80" cm="1">
        <f t="array" ref="BL1958">INDEX($K:$Q,ROW(),MATCH(BL$3,$K$2:$Q$2,0))/12</f>
        <v>-21333.333333333332</v>
      </c>
      <c r="BM1958" s="80" cm="1">
        <f t="array" ref="BM1958">INDEX($K:$Q,ROW(),MATCH(BM$3,$K$2:$Q$2,0))/12</f>
        <v>-21333.333333333332</v>
      </c>
      <c r="BN1958" s="80" cm="1">
        <f t="array" ref="BN1958">INDEX($K:$Q,ROW(),MATCH(BN$3,$K$2:$Q$2,0))/12</f>
        <v>-21333.333333333332</v>
      </c>
      <c r="BO1958" s="80" cm="1">
        <f t="array" ref="BO1958">INDEX($K:$Q,ROW(),MATCH(BO$3,$K$2:$Q$2,0))/12</f>
        <v>-21333.333333333332</v>
      </c>
      <c r="BP1958" s="80" cm="1">
        <f t="array" ref="BP1958">INDEX($K:$Q,ROW(),MATCH(BP$3,$K$2:$Q$2,0))/12</f>
        <v>-21333.333333333332</v>
      </c>
      <c r="BQ1958" s="80" cm="1">
        <f t="array" ref="BQ1958">INDEX($K:$Q,ROW(),MATCH(BQ$3,$K$2:$Q$2,0))/12</f>
        <v>-21333.333333333332</v>
      </c>
      <c r="BR1958" s="80" cm="1">
        <f t="array" ref="BR1958">INDEX($K:$Q,ROW(),MATCH(BR$3,$K$2:$Q$2,0))/12</f>
        <v>-21333.333333333332</v>
      </c>
      <c r="BS1958" s="80" cm="1">
        <f t="array" ref="BS1958">INDEX($K:$Q,ROW(),MATCH(BS$3,$K$2:$Q$2,0))/12</f>
        <v>-21333.333333333332</v>
      </c>
      <c r="BT1958" s="80" cm="1">
        <f t="array" ref="BT1958">INDEX($K:$Q,ROW(),MATCH(BT$3,$K$2:$Q$2,0))/12</f>
        <v>-21333.333333333332</v>
      </c>
      <c r="BU1958" s="80" cm="1">
        <f t="array" ref="BU1958">INDEX($K:$Q,ROW(),MATCH(BU$3,$K$2:$Q$2,0))/12</f>
        <v>-21333.333333333332</v>
      </c>
      <c r="BV1958" s="80" cm="1">
        <f t="array" ref="BV1958">INDEX($K:$Q,ROW(),MATCH(BV$3,$K$2:$Q$2,0))/12</f>
        <v>-21333.333333333332</v>
      </c>
      <c r="BW1958" s="80" cm="1">
        <f t="array" ref="BW1958">INDEX($K:$Q,ROW(),MATCH(BW$3,$K$2:$Q$2,0))/12</f>
        <v>-21333.333333333332</v>
      </c>
      <c r="BX1958" s="80" cm="1">
        <f t="array" ref="BX1958">INDEX($K:$Q,ROW(),MATCH(BX$3,$K$2:$Q$2,0))/12</f>
        <v>-21333.333333333332</v>
      </c>
      <c r="BY1958" s="80" cm="1">
        <f t="array" ref="BY1958">INDEX($K:$Q,ROW(),MATCH(BY$3,$K$2:$Q$2,0))/12</f>
        <v>-21333.333333333332</v>
      </c>
      <c r="BZ1958" s="80" cm="1">
        <f t="array" ref="BZ1958">INDEX($K:$Q,ROW(),MATCH(BZ$3,$K$2:$Q$2,0))/12</f>
        <v>-21333.333333333332</v>
      </c>
      <c r="CA1958" s="80" cm="1">
        <f t="array" ref="CA1958">INDEX($K:$Q,ROW(),MATCH(CA$3,$K$2:$Q$2,0))/12</f>
        <v>-21333.333333333332</v>
      </c>
      <c r="CB1958" s="80" cm="1">
        <f t="array" ref="CB1958">INDEX($K:$Q,ROW(),MATCH(CB$3,$K$2:$Q$2,0))/12</f>
        <v>-21333.333333333332</v>
      </c>
      <c r="CC1958" s="80" cm="1">
        <f t="array" ref="CC1958">INDEX($K:$Q,ROW(),MATCH(CC$3,$K$2:$Q$2,0))/12</f>
        <v>-21333.333333333332</v>
      </c>
      <c r="CD1958" s="80" cm="1">
        <f t="array" ref="CD1958">INDEX($K:$Q,ROW(),MATCH(CD$3,$K$2:$Q$2,0))/12</f>
        <v>-21333.333333333332</v>
      </c>
      <c r="CE1958" s="80" cm="1">
        <f t="array" ref="CE1958">INDEX($K:$Q,ROW(),MATCH(CE$3,$K$2:$Q$2,0))/12</f>
        <v>-21333.333333333332</v>
      </c>
      <c r="CF1958" s="80" cm="1">
        <f t="array" ref="CF1958">INDEX($K:$Q,ROW(),MATCH(CF$3,$K$2:$Q$2,0))/12</f>
        <v>-21333.333333333332</v>
      </c>
      <c r="CG1958" s="80" cm="1">
        <f t="array" ref="CG1958">INDEX($K:$Q,ROW(),MATCH(CG$3,$K$2:$Q$2,0))/12</f>
        <v>-21333.333333333332</v>
      </c>
      <c r="CH1958" s="80" cm="1">
        <f t="array" ref="CH1958">INDEX($K:$Q,ROW(),MATCH(CH$3,$K$2:$Q$2,0))/12</f>
        <v>-21333.333333333332</v>
      </c>
      <c r="CI1958" s="80" cm="1">
        <f t="array" ref="CI1958">INDEX($K:$Q,ROW(),MATCH(CI$3,$K$2:$Q$2,0))/12</f>
        <v>-21333.333333333332</v>
      </c>
      <c r="CJ1958" s="80" cm="1">
        <f t="array" ref="CJ1958">INDEX($K:$Q,ROW(),MATCH(CJ$3,$K$2:$Q$2,0))/12</f>
        <v>-21333.333333333332</v>
      </c>
      <c r="CK1958" s="80" cm="1">
        <f t="array" ref="CK1958">INDEX($K:$Q,ROW(),MATCH(CK$3,$K$2:$Q$2,0))/12</f>
        <v>-21333.333333333332</v>
      </c>
      <c r="CL1958" s="80" cm="1">
        <f t="array" ref="CL1958">INDEX($K:$Q,ROW(),MATCH(CL$3,$K$2:$Q$2,0))/12</f>
        <v>-21333.333333333332</v>
      </c>
      <c r="CN1958" s="74"/>
      <c r="CO1958" s="80" t="e" cm="1">
        <f t="array" ref="CO1958">INDEX($K:$Q,ROW(),MATCH(CO$3,$K$2:$Q$2,0))/CO$5</f>
        <v>#N/A</v>
      </c>
      <c r="CP1958" s="80" t="e" cm="1">
        <f t="array" ref="CP1958">INDEX($K:$Q,ROW(),MATCH(CP$3,$K$2:$Q$2,0))/CP$5</f>
        <v>#N/A</v>
      </c>
      <c r="CQ1958" s="80" t="e" cm="1">
        <f t="array" ref="CQ1958">INDEX($K:$Q,ROW(),MATCH(CQ$3,$K$2:$Q$2,0))/CQ$5</f>
        <v>#N/A</v>
      </c>
      <c r="CR1958" s="80" t="e" cm="1">
        <f t="array" ref="CR1958">INDEX($K:$Q,ROW(),MATCH(CR$3,$K$2:$Q$2,0))/CR$5</f>
        <v>#N/A</v>
      </c>
      <c r="CS1958" s="80" t="e" cm="1">
        <f t="array" ref="CS1958">INDEX($K:$Q,ROW(),MATCH(CS$3,$K$2:$Q$2,0))/CS$5</f>
        <v>#N/A</v>
      </c>
      <c r="CT1958" s="80" t="e" cm="1">
        <f t="array" ref="CT1958">INDEX($K:$Q,ROW(),MATCH(CT$3,$K$2:$Q$2,0))/CT$5</f>
        <v>#N/A</v>
      </c>
      <c r="CU1958" s="80" t="e" cm="1">
        <f t="array" ref="CU1958">INDEX($K:$Q,ROW(),MATCH(CU$3,$K$2:$Q$2,0))/CU$5</f>
        <v>#N/A</v>
      </c>
      <c r="CV1958" s="80" t="e" cm="1">
        <f t="array" ref="CV1958">INDEX($K:$Q,ROW(),MATCH(CV$3,$K$2:$Q$2,0))/CV$5</f>
        <v>#N/A</v>
      </c>
      <c r="CW1958" s="80" t="e" cm="1">
        <f t="array" ref="CW1958">INDEX($K:$Q,ROW(),MATCH(CW$3,$K$2:$Q$2,0))/CW$5</f>
        <v>#N/A</v>
      </c>
      <c r="CX1958" s="80" t="e" cm="1">
        <f t="array" ref="CX1958">INDEX($K:$Q,ROW(),MATCH(CX$3,$K$2:$Q$2,0))/CX$5</f>
        <v>#N/A</v>
      </c>
      <c r="CY1958" s="80" t="e" cm="1">
        <f t="array" ref="CY1958">INDEX($K:$Q,ROW(),MATCH(CY$3,$K$2:$Q$2,0))/CY$5</f>
        <v>#N/A</v>
      </c>
      <c r="CZ1958" s="80" t="e" cm="1">
        <f t="array" ref="CZ1958">INDEX($K:$Q,ROW(),MATCH(CZ$3,$K$2:$Q$2,0))/CZ$5</f>
        <v>#N/A</v>
      </c>
      <c r="DA1958" s="80" t="e" cm="1">
        <f t="array" ref="DA1958">INDEX($K:$Q,ROW(),MATCH(DA$3,$K$2:$Q$2,0))/DA$5</f>
        <v>#N/A</v>
      </c>
      <c r="DB1958" s="80" t="e" cm="1">
        <f t="array" ref="DB1958">INDEX($K:$Q,ROW(),MATCH(DB$3,$K$2:$Q$2,0))/DB$5</f>
        <v>#N/A</v>
      </c>
      <c r="DC1958" s="80" t="e" cm="1">
        <f t="array" ref="DC1958">INDEX($K:$Q,ROW(),MATCH(DC$3,$K$2:$Q$2,0))/DC$5</f>
        <v>#N/A</v>
      </c>
      <c r="DD1958" s="80" t="e" cm="1">
        <f t="array" ref="DD1958">INDEX($K:$Q,ROW(),MATCH(DD$3,$K$2:$Q$2,0))/DD$5</f>
        <v>#N/A</v>
      </c>
      <c r="DE1958" s="80" t="e" cm="1">
        <f t="array" ref="DE1958">INDEX($K:$Q,ROW(),MATCH(DE$3,$K$2:$Q$2,0))/DE$5</f>
        <v>#N/A</v>
      </c>
      <c r="DF1958" s="80" t="e" cm="1">
        <f t="array" ref="DF1958">INDEX($K:$Q,ROW(),MATCH(DF$3,$K$2:$Q$2,0))/DF$5</f>
        <v>#N/A</v>
      </c>
      <c r="DG1958" s="80" t="e" cm="1">
        <f t="array" ref="DG1958">INDEX($K:$Q,ROW(),MATCH(DG$3,$K$2:$Q$2,0))/DG$5</f>
        <v>#N/A</v>
      </c>
      <c r="DH1958" s="80" t="e" cm="1">
        <f t="array" ref="DH1958">INDEX($K:$Q,ROW(),MATCH(DH$3,$K$2:$Q$2,0))/DH$5</f>
        <v>#N/A</v>
      </c>
      <c r="DI1958" s="80" t="e" cm="1">
        <f t="array" ref="DI1958">INDEX($K:$Q,ROW(),MATCH(DI$3,$K$2:$Q$2,0))/DI$5</f>
        <v>#N/A</v>
      </c>
      <c r="DJ1958" s="80" t="e" cm="1">
        <f t="array" ref="DJ1958">INDEX($K:$Q,ROW(),MATCH(DJ$3,$K$2:$Q$2,0))/DJ$5</f>
        <v>#N/A</v>
      </c>
      <c r="DK1958" s="80" t="e" cm="1">
        <f t="array" ref="DK1958">INDEX($K:$Q,ROW(),MATCH(DK$3,$K$2:$Q$2,0))/DK$5</f>
        <v>#N/A</v>
      </c>
      <c r="DL1958" s="80" t="e" cm="1">
        <f t="array" ref="DL1958">INDEX($K:$Q,ROW(),MATCH(DL$3,$K$2:$Q$2,0))/DL$5</f>
        <v>#N/A</v>
      </c>
    </row>
    <row r="1959" spans="2:116" x14ac:dyDescent="0.4">
      <c r="B1959" t="str">
        <f>E1959</f>
        <v>1959 FAPPELIST-F</v>
      </c>
      <c r="C1959" t="s">
        <v>235</v>
      </c>
      <c r="D1959" t="s">
        <v>564</v>
      </c>
      <c r="E1959" s="8" t="str">
        <f t="shared" si="3264"/>
        <v>1959 FAPPELIST-F</v>
      </c>
      <c r="G1959" s="126" t="str">
        <f>"Total capital expenditures - "&amp;SUBSTITUTE(G1944,":","")</f>
        <v>Total capital expenditures - Fixed secondary PPE</v>
      </c>
      <c r="I1959" s="74"/>
      <c r="J1959" s="74"/>
      <c r="K1959" s="118">
        <f>SUMIF($3:$3,K$2,1959:1959)</f>
        <v>-510999.99999999983</v>
      </c>
      <c r="L1959" s="118">
        <f>SUMIF($3:$3,L$2,1959:1959)</f>
        <v>-510999.99999999983</v>
      </c>
      <c r="M1959" s="118">
        <f>SUMIF($3:$3,M$2,1959:1959)</f>
        <v>-510999.99999999983</v>
      </c>
      <c r="N1959" s="118">
        <f>SUMIF($3:$3,N$2,1959:1959)</f>
        <v>-510999.99999999983</v>
      </c>
      <c r="O1959" s="118">
        <f>SUMIF($3:$3,O$2,1959:1959)</f>
        <v>-510999.99999999983</v>
      </c>
      <c r="P1959" s="118">
        <f>SUMIF($3:$3,P$2,1959:1959)</f>
        <v>-510999.99999999983</v>
      </c>
      <c r="R1959" s="24"/>
      <c r="S1959" s="148">
        <f>SUM(S1950:S1958)</f>
        <v>-42583.333333333328</v>
      </c>
      <c r="T1959" s="148">
        <f t="shared" ref="T1959:CE1968" si="3267">SUM(T1950:T1958)</f>
        <v>-42583.333333333328</v>
      </c>
      <c r="U1959" s="148">
        <f t="shared" si="3267"/>
        <v>-42583.333333333328</v>
      </c>
      <c r="V1959" s="148">
        <f t="shared" si="3267"/>
        <v>-42583.333333333328</v>
      </c>
      <c r="W1959" s="148">
        <f t="shared" si="3267"/>
        <v>-42583.333333333328</v>
      </c>
      <c r="X1959" s="148">
        <f t="shared" si="3267"/>
        <v>-42583.333333333328</v>
      </c>
      <c r="Y1959" s="148">
        <f t="shared" si="3267"/>
        <v>-42583.333333333328</v>
      </c>
      <c r="Z1959" s="148">
        <f t="shared" si="3267"/>
        <v>-42583.333333333328</v>
      </c>
      <c r="AA1959" s="148">
        <f t="shared" si="3267"/>
        <v>-42583.333333333328</v>
      </c>
      <c r="AB1959" s="148">
        <f t="shared" si="3267"/>
        <v>-42583.333333333328</v>
      </c>
      <c r="AC1959" s="148">
        <f t="shared" si="3267"/>
        <v>-42583.333333333328</v>
      </c>
      <c r="AD1959" s="148">
        <f t="shared" si="3267"/>
        <v>-42583.333333333328</v>
      </c>
      <c r="AE1959" s="148">
        <f t="shared" si="3267"/>
        <v>-42583.333333333328</v>
      </c>
      <c r="AF1959" s="148">
        <f t="shared" si="3267"/>
        <v>-42583.333333333328</v>
      </c>
      <c r="AG1959" s="148">
        <f t="shared" si="3267"/>
        <v>-42583.333333333328</v>
      </c>
      <c r="AH1959" s="148">
        <f t="shared" si="3267"/>
        <v>-42583.333333333328</v>
      </c>
      <c r="AI1959" s="148">
        <f t="shared" si="3267"/>
        <v>-42583.333333333328</v>
      </c>
      <c r="AJ1959" s="148">
        <f t="shared" si="3267"/>
        <v>-42583.333333333328</v>
      </c>
      <c r="AK1959" s="148">
        <f t="shared" si="3267"/>
        <v>-42583.333333333328</v>
      </c>
      <c r="AL1959" s="148">
        <f t="shared" si="3267"/>
        <v>-42583.333333333328</v>
      </c>
      <c r="AM1959" s="148">
        <f t="shared" si="3267"/>
        <v>-42583.333333333328</v>
      </c>
      <c r="AN1959" s="148">
        <f t="shared" si="3267"/>
        <v>-42583.333333333328</v>
      </c>
      <c r="AO1959" s="148">
        <f t="shared" si="3267"/>
        <v>-42583.333333333328</v>
      </c>
      <c r="AP1959" s="148">
        <f t="shared" si="3267"/>
        <v>-42583.333333333328</v>
      </c>
      <c r="AQ1959" s="148">
        <f t="shared" si="3267"/>
        <v>-42583.333333333328</v>
      </c>
      <c r="AR1959" s="148">
        <f t="shared" si="3267"/>
        <v>-42583.333333333328</v>
      </c>
      <c r="AS1959" s="148">
        <f t="shared" si="3267"/>
        <v>-42583.333333333328</v>
      </c>
      <c r="AT1959" s="148">
        <f t="shared" si="3267"/>
        <v>-42583.333333333328</v>
      </c>
      <c r="AU1959" s="148">
        <f t="shared" si="3267"/>
        <v>-42583.333333333328</v>
      </c>
      <c r="AV1959" s="148">
        <f t="shared" si="3267"/>
        <v>-42583.333333333328</v>
      </c>
      <c r="AW1959" s="148">
        <f t="shared" si="3267"/>
        <v>-42583.333333333328</v>
      </c>
      <c r="AX1959" s="148">
        <f t="shared" si="3267"/>
        <v>-42583.333333333328</v>
      </c>
      <c r="AY1959" s="148">
        <f t="shared" si="3267"/>
        <v>-42583.333333333328</v>
      </c>
      <c r="AZ1959" s="148">
        <f t="shared" si="3267"/>
        <v>-42583.333333333328</v>
      </c>
      <c r="BA1959" s="148">
        <f t="shared" si="3267"/>
        <v>-42583.333333333328</v>
      </c>
      <c r="BB1959" s="148">
        <f t="shared" si="3267"/>
        <v>-42583.333333333328</v>
      </c>
      <c r="BC1959" s="148">
        <f t="shared" si="3267"/>
        <v>-42583.333333333328</v>
      </c>
      <c r="BD1959" s="148">
        <f t="shared" si="3267"/>
        <v>-42583.333333333328</v>
      </c>
      <c r="BE1959" s="148">
        <f t="shared" si="3267"/>
        <v>-42583.333333333328</v>
      </c>
      <c r="BF1959" s="148">
        <f t="shared" si="3267"/>
        <v>-42583.333333333328</v>
      </c>
      <c r="BG1959" s="148">
        <f t="shared" si="3267"/>
        <v>-42583.333333333328</v>
      </c>
      <c r="BH1959" s="148">
        <f t="shared" si="3267"/>
        <v>-42583.333333333328</v>
      </c>
      <c r="BI1959" s="148">
        <f t="shared" si="3267"/>
        <v>-42583.333333333328</v>
      </c>
      <c r="BJ1959" s="148">
        <f t="shared" si="3267"/>
        <v>-42583.333333333328</v>
      </c>
      <c r="BK1959" s="148">
        <f t="shared" si="3267"/>
        <v>-42583.333333333328</v>
      </c>
      <c r="BL1959" s="148">
        <f t="shared" si="3267"/>
        <v>-42583.333333333328</v>
      </c>
      <c r="BM1959" s="148">
        <f t="shared" si="3267"/>
        <v>-42583.333333333328</v>
      </c>
      <c r="BN1959" s="148">
        <f t="shared" si="3267"/>
        <v>-42583.333333333328</v>
      </c>
      <c r="BO1959" s="148">
        <f t="shared" si="3267"/>
        <v>-42583.333333333328</v>
      </c>
      <c r="BP1959" s="148">
        <f t="shared" si="3267"/>
        <v>-42583.333333333328</v>
      </c>
      <c r="BQ1959" s="148">
        <f t="shared" si="3267"/>
        <v>-42583.333333333328</v>
      </c>
      <c r="BR1959" s="148">
        <f t="shared" si="3267"/>
        <v>-42583.333333333328</v>
      </c>
      <c r="BS1959" s="148">
        <f t="shared" si="3267"/>
        <v>-42583.333333333328</v>
      </c>
      <c r="BT1959" s="148">
        <f t="shared" si="3267"/>
        <v>-42583.333333333328</v>
      </c>
      <c r="BU1959" s="148">
        <f t="shared" si="3267"/>
        <v>-42583.333333333328</v>
      </c>
      <c r="BV1959" s="148">
        <f t="shared" si="3267"/>
        <v>-42583.333333333328</v>
      </c>
      <c r="BW1959" s="148">
        <f t="shared" si="3267"/>
        <v>-42583.333333333328</v>
      </c>
      <c r="BX1959" s="148">
        <f t="shared" si="3267"/>
        <v>-42583.333333333328</v>
      </c>
      <c r="BY1959" s="148">
        <f t="shared" si="3267"/>
        <v>-42583.333333333328</v>
      </c>
      <c r="BZ1959" s="148">
        <f t="shared" si="3267"/>
        <v>-42583.333333333328</v>
      </c>
      <c r="CA1959" s="148">
        <f t="shared" si="3267"/>
        <v>-42583.333333333328</v>
      </c>
      <c r="CB1959" s="148">
        <f t="shared" si="3267"/>
        <v>-42583.333333333328</v>
      </c>
      <c r="CC1959" s="148">
        <f t="shared" si="3267"/>
        <v>-42583.333333333328</v>
      </c>
      <c r="CD1959" s="148">
        <f t="shared" si="3267"/>
        <v>-42583.333333333328</v>
      </c>
      <c r="CE1959" s="148">
        <f t="shared" si="3267"/>
        <v>-42583.333333333328</v>
      </c>
      <c r="CF1959" s="148">
        <f t="shared" ref="CF1959:CL1968" si="3268">SUM(CF1950:CF1958)</f>
        <v>-42583.333333333328</v>
      </c>
      <c r="CG1959" s="148">
        <f t="shared" si="3268"/>
        <v>-42583.333333333328</v>
      </c>
      <c r="CH1959" s="148">
        <f t="shared" si="3268"/>
        <v>-42583.333333333328</v>
      </c>
      <c r="CI1959" s="148">
        <f t="shared" si="3268"/>
        <v>-42583.333333333328</v>
      </c>
      <c r="CJ1959" s="148">
        <f t="shared" si="3268"/>
        <v>-42583.333333333328</v>
      </c>
      <c r="CK1959" s="148">
        <f t="shared" si="3268"/>
        <v>-42583.333333333328</v>
      </c>
      <c r="CL1959" s="148">
        <f t="shared" si="3268"/>
        <v>-42583.333333333328</v>
      </c>
      <c r="CN1959" s="74"/>
      <c r="CO1959" s="148" t="e">
        <f>SUM(CO1950:CO1958)</f>
        <v>#N/A</v>
      </c>
      <c r="CP1959" s="148" t="e">
        <f t="shared" ref="CP1959:DL1968" si="3269">SUM(CP1950:CP1958)</f>
        <v>#N/A</v>
      </c>
      <c r="CQ1959" s="148" t="e">
        <f t="shared" si="3269"/>
        <v>#N/A</v>
      </c>
      <c r="CR1959" s="148" t="e">
        <f t="shared" si="3269"/>
        <v>#N/A</v>
      </c>
      <c r="CS1959" s="148" t="e">
        <f t="shared" si="3269"/>
        <v>#N/A</v>
      </c>
      <c r="CT1959" s="148" t="e">
        <f t="shared" si="3269"/>
        <v>#N/A</v>
      </c>
      <c r="CU1959" s="148" t="e">
        <f t="shared" si="3269"/>
        <v>#N/A</v>
      </c>
      <c r="CV1959" s="148" t="e">
        <f t="shared" si="3269"/>
        <v>#N/A</v>
      </c>
      <c r="CW1959" s="148" t="e">
        <f t="shared" si="3269"/>
        <v>#N/A</v>
      </c>
      <c r="CX1959" s="148" t="e">
        <f t="shared" si="3269"/>
        <v>#N/A</v>
      </c>
      <c r="CY1959" s="148" t="e">
        <f t="shared" si="3269"/>
        <v>#N/A</v>
      </c>
      <c r="CZ1959" s="148" t="e">
        <f t="shared" si="3269"/>
        <v>#N/A</v>
      </c>
      <c r="DA1959" s="148" t="e">
        <f t="shared" si="3269"/>
        <v>#N/A</v>
      </c>
      <c r="DB1959" s="148" t="e">
        <f t="shared" si="3269"/>
        <v>#N/A</v>
      </c>
      <c r="DC1959" s="148" t="e">
        <f t="shared" si="3269"/>
        <v>#N/A</v>
      </c>
      <c r="DD1959" s="148" t="e">
        <f t="shared" si="3269"/>
        <v>#N/A</v>
      </c>
      <c r="DE1959" s="148" t="e">
        <f t="shared" si="3269"/>
        <v>#N/A</v>
      </c>
      <c r="DF1959" s="148" t="e">
        <f t="shared" si="3269"/>
        <v>#N/A</v>
      </c>
      <c r="DG1959" s="148" t="e">
        <f t="shared" si="3269"/>
        <v>#N/A</v>
      </c>
      <c r="DH1959" s="148" t="e">
        <f t="shared" si="3269"/>
        <v>#N/A</v>
      </c>
      <c r="DI1959" s="148" t="e">
        <f t="shared" si="3269"/>
        <v>#N/A</v>
      </c>
      <c r="DJ1959" s="148" t="e">
        <f t="shared" si="3269"/>
        <v>#N/A</v>
      </c>
      <c r="DK1959" s="148" t="e">
        <f t="shared" si="3269"/>
        <v>#N/A</v>
      </c>
      <c r="DL1959" s="148" t="e">
        <f t="shared" si="3269"/>
        <v>#N/A</v>
      </c>
    </row>
    <row r="1960" spans="2:116" x14ac:dyDescent="0.4">
      <c r="D1960" t="s">
        <v>564</v>
      </c>
      <c r="E1960" s="8" t="str">
        <f t="shared" si="3264"/>
        <v>1960 FAPPELIST-F</v>
      </c>
      <c r="G1960" s="125"/>
      <c r="S1960" s="80"/>
      <c r="T1960" s="72"/>
      <c r="U1960" s="72"/>
      <c r="V1960" s="72"/>
      <c r="W1960" s="72"/>
      <c r="X1960" s="72"/>
      <c r="Y1960" s="72"/>
      <c r="Z1960" s="72"/>
      <c r="AA1960" s="72"/>
      <c r="AB1960" s="72"/>
      <c r="AC1960" s="72"/>
      <c r="AD1960" s="72"/>
      <c r="AE1960" s="72"/>
      <c r="AF1960" s="72"/>
      <c r="AG1960" s="72"/>
      <c r="AH1960" s="72"/>
      <c r="AI1960" s="72"/>
      <c r="AJ1960" s="72"/>
      <c r="AK1960" s="72"/>
      <c r="AL1960" s="72"/>
      <c r="AM1960" s="72"/>
      <c r="AN1960" s="72"/>
      <c r="AO1960" s="72"/>
      <c r="AP1960" s="72"/>
      <c r="AQ1960" s="72"/>
      <c r="AR1960" s="72"/>
      <c r="AS1960" s="72"/>
      <c r="AT1960" s="72"/>
      <c r="AU1960" s="72"/>
      <c r="AV1960" s="72"/>
      <c r="AW1960" s="72"/>
      <c r="AX1960" s="72"/>
      <c r="AY1960" s="72"/>
      <c r="AZ1960" s="72"/>
      <c r="BA1960" s="72"/>
      <c r="BB1960" s="72"/>
      <c r="BC1960" s="72"/>
      <c r="BD1960" s="72"/>
      <c r="BE1960" s="72"/>
      <c r="BF1960" s="72"/>
      <c r="BG1960" s="72"/>
      <c r="BH1960" s="72"/>
      <c r="BI1960" s="72"/>
      <c r="BJ1960" s="72"/>
      <c r="BK1960" s="72"/>
      <c r="BL1960" s="72"/>
      <c r="BM1960" s="72"/>
      <c r="BN1960" s="72"/>
      <c r="BO1960" s="72"/>
      <c r="BP1960" s="72"/>
      <c r="BQ1960" s="72"/>
      <c r="BR1960" s="72"/>
      <c r="BS1960" s="72"/>
      <c r="BT1960" s="72"/>
      <c r="BU1960" s="72"/>
      <c r="BV1960" s="72"/>
      <c r="BW1960" s="72"/>
      <c r="BX1960" s="72"/>
      <c r="BY1960" s="72"/>
      <c r="BZ1960" s="72"/>
      <c r="CA1960" s="72"/>
      <c r="CB1960" s="72"/>
      <c r="CC1960" s="72"/>
      <c r="CD1960" s="72"/>
      <c r="CE1960" s="72"/>
      <c r="CF1960" s="72"/>
      <c r="CG1960" s="72"/>
      <c r="CH1960" s="72"/>
      <c r="CI1960" s="72"/>
      <c r="CJ1960" s="72"/>
      <c r="CK1960" s="72"/>
      <c r="CL1960" s="72"/>
      <c r="CO1960" s="72"/>
      <c r="CP1960" s="72"/>
      <c r="CQ1960" s="72"/>
      <c r="CR1960" s="72"/>
      <c r="CS1960" s="72"/>
      <c r="CT1960" s="72"/>
      <c r="CU1960" s="72"/>
      <c r="CV1960" s="72"/>
      <c r="CW1960" s="72"/>
      <c r="CX1960" s="72"/>
      <c r="CY1960" s="72"/>
      <c r="CZ1960" s="72"/>
      <c r="DA1960" s="72"/>
      <c r="DB1960" s="72"/>
      <c r="DC1960" s="72"/>
      <c r="DD1960" s="72"/>
      <c r="DE1960" s="72"/>
      <c r="DF1960" s="72"/>
      <c r="DG1960" s="72"/>
      <c r="DH1960" s="72"/>
      <c r="DI1960" s="72"/>
      <c r="DJ1960" s="72"/>
      <c r="DK1960" s="72"/>
      <c r="DL1960" s="72"/>
    </row>
    <row r="1961" spans="2:116" x14ac:dyDescent="0.4">
      <c r="D1961" t="s">
        <v>564</v>
      </c>
      <c r="E1961" s="8" t="str">
        <f t="shared" si="3264"/>
        <v>1961 FAPPELIST-F</v>
      </c>
      <c r="G1961" s="95" t="s">
        <v>204</v>
      </c>
      <c r="H1961" s="12"/>
      <c r="S1961" s="72"/>
      <c r="T1961" s="72"/>
      <c r="U1961" s="72"/>
      <c r="V1961" s="72"/>
      <c r="W1961" s="72"/>
      <c r="X1961" s="72"/>
      <c r="Y1961" s="72"/>
      <c r="Z1961" s="72"/>
      <c r="AA1961" s="72"/>
      <c r="AB1961" s="72"/>
      <c r="AC1961" s="72"/>
      <c r="AD1961" s="72"/>
      <c r="AE1961" s="72"/>
      <c r="AF1961" s="72"/>
      <c r="AG1961" s="72"/>
      <c r="AH1961" s="72"/>
      <c r="AI1961" s="72"/>
      <c r="AJ1961" s="72"/>
      <c r="AK1961" s="72"/>
      <c r="AL1961" s="72"/>
      <c r="AM1961" s="72"/>
      <c r="AN1961" s="72"/>
      <c r="AO1961" s="72"/>
      <c r="AP1961" s="72"/>
      <c r="AQ1961" s="72"/>
      <c r="AR1961" s="72"/>
      <c r="AS1961" s="72"/>
      <c r="AT1961" s="72"/>
      <c r="AU1961" s="72"/>
      <c r="AV1961" s="72"/>
      <c r="AW1961" s="72"/>
      <c r="AX1961" s="72"/>
      <c r="AY1961" s="72"/>
      <c r="AZ1961" s="72"/>
      <c r="BA1961" s="72"/>
      <c r="BB1961" s="72"/>
      <c r="BC1961" s="72"/>
      <c r="BD1961" s="72"/>
      <c r="BE1961" s="72"/>
      <c r="BF1961" s="72"/>
      <c r="BG1961" s="72"/>
      <c r="BH1961" s="72"/>
      <c r="BI1961" s="72"/>
      <c r="BJ1961" s="72"/>
      <c r="BK1961" s="72"/>
      <c r="BL1961" s="72"/>
      <c r="BM1961" s="72"/>
      <c r="BN1961" s="72"/>
      <c r="BO1961" s="72"/>
      <c r="BP1961" s="72"/>
      <c r="BQ1961" s="72"/>
      <c r="BR1961" s="72"/>
      <c r="BS1961" s="72"/>
      <c r="BT1961" s="72"/>
      <c r="BU1961" s="72"/>
      <c r="BV1961" s="72"/>
      <c r="BW1961" s="72"/>
      <c r="BX1961" s="72"/>
      <c r="BY1961" s="72"/>
      <c r="BZ1961" s="72"/>
      <c r="CA1961" s="72"/>
      <c r="CB1961" s="72"/>
      <c r="CC1961" s="72"/>
      <c r="CD1961" s="72"/>
      <c r="CE1961" s="72"/>
      <c r="CF1961" s="72"/>
      <c r="CG1961" s="72"/>
      <c r="CH1961" s="72"/>
      <c r="CI1961" s="72"/>
      <c r="CJ1961" s="72"/>
      <c r="CK1961" s="72"/>
      <c r="CL1961" s="72"/>
      <c r="CO1961" s="72"/>
      <c r="CP1961" s="72"/>
      <c r="CQ1961" s="72"/>
      <c r="CR1961" s="72"/>
      <c r="CS1961" s="72"/>
      <c r="CT1961" s="72"/>
      <c r="CU1961" s="72"/>
      <c r="CV1961" s="72"/>
      <c r="CW1961" s="72"/>
      <c r="CX1961" s="72"/>
      <c r="CY1961" s="72"/>
      <c r="CZ1961" s="72"/>
      <c r="DA1961" s="72"/>
      <c r="DB1961" s="72"/>
      <c r="DC1961" s="72"/>
      <c r="DD1961" s="72"/>
      <c r="DE1961" s="72"/>
      <c r="DF1961" s="72"/>
      <c r="DG1961" s="72"/>
      <c r="DH1961" s="72"/>
      <c r="DI1961" s="72"/>
      <c r="DJ1961" s="72"/>
      <c r="DK1961" s="72"/>
      <c r="DL1961" s="72"/>
    </row>
    <row r="1962" spans="2:116" x14ac:dyDescent="0.4">
      <c r="C1962" t="s">
        <v>233</v>
      </c>
      <c r="D1962" t="s">
        <v>564</v>
      </c>
      <c r="E1962" s="8" t="str">
        <f t="shared" si="3264"/>
        <v>1962 FAPPELIST-F</v>
      </c>
      <c r="G1962" s="158" t="str">
        <f>"Depreciation - "&amp;SUBSTITUTE(G1944,":","")</f>
        <v>Depreciation - Fixed secondary PPE</v>
      </c>
      <c r="J1962" s="80">
        <f>SUMIF($5:$5,I$2,1960:1960)</f>
        <v>0</v>
      </c>
      <c r="K1962" s="24">
        <f ca="1">SUMIF($3:$3,K$2,1962:1962)</f>
        <v>-105019.58592676517</v>
      </c>
      <c r="L1962" s="24">
        <f ca="1">SUMIF($3:$3,L$2,1962:1962)</f>
        <v>-328487.03296418075</v>
      </c>
      <c r="M1962" s="24">
        <f ca="1">SUMIF($3:$3,M$2,1962:1962)</f>
        <v>-595195.14322382701</v>
      </c>
      <c r="N1962" s="24">
        <f ca="1">SUMIF($3:$3,N$2,1962:1962)</f>
        <v>-883500.76661495247</v>
      </c>
      <c r="O1962" s="24">
        <f ca="1">SUMIF($3:$3,O$2,1962:1962)</f>
        <v>-1181837.9809204384</v>
      </c>
      <c r="P1962" s="24">
        <f ca="1">SUMIF($3:$3,P$2,1962:1962)</f>
        <v>-1379727.1898561567</v>
      </c>
      <c r="R1962" s="24"/>
      <c r="S1962" s="80" cm="1">
        <f t="array" aca="1" ref="S1962" ca="1">(SUM(INDEX(1957:1957,1,MAX(COLUMN($R:$R),COLUMN()-($H1946*12-1))):S1959)/($H1946*12)+IF($R1964=0,0,SUM(INDEX(1962:1962,1,MAX(COLUMN($R:$R),COLUMN()-(($H1946-$H1947)*12))):S1964)/(($H1946)*12)))</f>
        <v>-1265.8192090395478</v>
      </c>
      <c r="T1962" s="80" cm="1">
        <f t="array" aca="1" ref="T1962" ca="1">(SUM(INDEX(1957:1957,1,MAX(COLUMN($R:$R),COLUMN()-($H1946*12-1))):T1959)/($H1946*12)+IF($R1964=0,0,SUM(INDEX(1962:1962,1,MAX(COLUMN($R:$R),COLUMN()-(($H1946-$H1947)*12))):T1964)/(($H1946)*12)))</f>
        <v>-2551.3980656899357</v>
      </c>
      <c r="U1962" s="80" cm="1">
        <f t="array" aca="1" ref="U1962" ca="1">(SUM(INDEX(1957:1957,1,MAX(COLUMN($R:$R),COLUMN()-($H1946*12-1))):U1959)/($H1946*12)+IF($R1964=0,0,SUM(INDEX(1962:1962,1,MAX(COLUMN($R:$R),COLUMN()-(($H1946-$H1947)*12))):U1964)/(($H1946)*12)))</f>
        <v>-3858.7663944869391</v>
      </c>
      <c r="V1962" s="80" cm="1">
        <f t="array" aca="1" ref="V1962" ca="1">(SUM(INDEX(1957:1957,1,MAX(COLUMN($R:$R),COLUMN()-($H1946*12-1))):V1959)/($H1946*12)+IF($R1964=0,0,SUM(INDEX(1962:1962,1,MAX(COLUMN($R:$R),COLUMN()-(($H1946-$H1947)*12))):V1964)/(($H1946)*12)))</f>
        <v>-5188.2935085177915</v>
      </c>
      <c r="W1962" s="80" cm="1">
        <f t="array" aca="1" ref="W1962" ca="1">(SUM(INDEX(1957:1957,1,MAX(COLUMN($R:$R),COLUMN()-($H1946*12-1))):W1959)/($H1946*12)+IF($R1964=0,0,SUM(INDEX(1962:1962,1,MAX(COLUMN($R:$R),COLUMN()-(($H1946-$H1947)*12))):W1964)/(($H1946)*12)))</f>
        <v>-6540.3549804135728</v>
      </c>
      <c r="X1962" s="80" cm="1">
        <f t="array" aca="1" ref="X1962" ca="1">(SUM(INDEX(1957:1957,1,MAX(COLUMN($R:$R),COLUMN()-($H1946*12-1))):X1959)/($H1946*12)+IF($R1964=0,0,SUM(INDEX(1962:1962,1,MAX(COLUMN($R:$R),COLUMN()-(($H1946-$H1947)*12))):X1964)/(($H1946)*12)))</f>
        <v>-7915.3327484431811</v>
      </c>
      <c r="Y1962" s="80" cm="1">
        <f t="array" aca="1" ref="Y1962" ca="1">(SUM(INDEX(1957:1957,1,MAX(COLUMN($R:$R),COLUMN()-($H1946*12-1))):Y1959)/($H1946*12)+IF($R1964=0,0,SUM(INDEX(1962:1962,1,MAX(COLUMN($R:$R),COLUMN()-(($H1946-$H1947)*12))):Y1964)/(($H1946)*12)))</f>
        <v>-9313.6152244054938</v>
      </c>
      <c r="Z1962" s="80" cm="1">
        <f t="array" aca="1" ref="Z1962" ca="1">(SUM(INDEX(1957:1957,1,MAX(COLUMN($R:$R),COLUMN()-($H1946*12-1))):Z1959)/($H1946*12)+IF($R1964=0,0,SUM(INDEX(1962:1962,1,MAX(COLUMN($R:$R),COLUMN()-(($H1946-$H1947)*12))):Z1964)/(($H1946)*12)))</f>
        <v>-10735.597403350221</v>
      </c>
      <c r="AA1962" s="80" cm="1">
        <f t="array" aca="1" ref="AA1962" ca="1">(SUM(INDEX(1957:1957,1,MAX(COLUMN($R:$R),COLUMN()-($H1946*12-1))):AA1959)/($H1946*12)+IF($R1964=0,0,SUM(INDEX(1962:1962,1,MAX(COLUMN($R:$R),COLUMN()-(($H1946-$H1947)*12))):AA1964)/(($H1946)*12)))</f>
        <v>-12181.680975158419</v>
      </c>
      <c r="AB1962" s="80" cm="1">
        <f t="array" aca="1" ref="AB1962" ca="1">(SUM(INDEX(1957:1957,1,MAX(COLUMN($R:$R),COLUMN()-($H1946*12-1))):AB1959)/($H1946*12)+IF($R1964=0,0,SUM(INDEX(1962:1962,1,MAX(COLUMN($R:$R),COLUMN()-(($H1946-$H1947)*12))):AB1964)/(($H1946)*12)))</f>
        <v>-13652.274438014214</v>
      </c>
      <c r="AC1962" s="80" cm="1">
        <f t="array" aca="1" ref="AC1962" ca="1">(SUM(INDEX(1957:1957,1,MAX(COLUMN($R:$R),COLUMN()-($H1946*12-1))):AC1959)/($H1946*12)+IF($R1964=0,0,SUM(INDEX(1962:1962,1,MAX(COLUMN($R:$R),COLUMN()-(($H1946-$H1947)*12))):AC1964)/(($H1946)*12)))</f>
        <v>-15147.793213799767</v>
      </c>
      <c r="AD1962" s="80" cm="1">
        <f t="array" aca="1" ref="AD1962" ca="1">(SUM(INDEX(1957:1957,1,MAX(COLUMN($R:$R),COLUMN()-($H1946*12-1))):AD1959)/($H1946*12)+IF($R1964=0,0,SUM(INDEX(1962:1962,1,MAX(COLUMN($R:$R),COLUMN()-(($H1946-$H1947)*12))):AD1964)/(($H1946)*12)))</f>
        <v>-16668.659765446089</v>
      </c>
      <c r="AE1962" s="80" cm="1">
        <f t="array" aca="1" ref="AE1962" ca="1">(SUM(INDEX(1957:1957,1,MAX(COLUMN($R:$R),COLUMN()-($H1946*12-1))):AE1959)/($H1946*12)+IF($R1964=0,0,SUM(INDEX(1962:1962,1,MAX(COLUMN($R:$R),COLUMN()-(($H1946-$H1947)*12))):AE1964)/(($H1946)*12)))</f>
        <v>-18215.303716272861</v>
      </c>
      <c r="AF1962" s="80" cm="1">
        <f t="array" aca="1" ref="AF1962" ca="1">(SUM(INDEX(1957:1957,1,MAX(COLUMN($R:$R),COLUMN()-($H1946*12-1))):AF1959)/($H1946*12)+IF($R1964=0,0,SUM(INDEX(1962:1962,1,MAX(COLUMN($R:$R),COLUMN()-(($H1946-$H1947)*12))):AF1964)/(($H1946)*12)))</f>
        <v>-19788.161971350935</v>
      </c>
      <c r="AG1962" s="80" cm="1">
        <f t="array" aca="1" ref="AG1962" ca="1">(SUM(INDEX(1957:1957,1,MAX(COLUMN($R:$R),COLUMN()-($H1946*12-1))):AG1959)/($H1946*12)+IF($R1964=0,0,SUM(INDEX(1962:1962,1,MAX(COLUMN($R:$R),COLUMN()-(($H1946-$H1947)*12))):AG1964)/(($H1946)*12)))</f>
        <v>-21387.67884092185</v>
      </c>
      <c r="AH1962" s="80" cm="1">
        <f t="array" aca="1" ref="AH1962" ca="1">(SUM(INDEX(1957:1957,1,MAX(COLUMN($R:$R),COLUMN()-($H1946*12-1))):AH1959)/($H1946*12)+IF($R1964=0,0,SUM(INDEX(1962:1962,1,MAX(COLUMN($R:$R),COLUMN()-(($H1946-$H1947)*12))):AH1964)/(($H1946)*12)))</f>
        <v>-23014.30616590922</v>
      </c>
      <c r="AI1962" s="80" cm="1">
        <f t="array" aca="1" ref="AI1962" ca="1">(SUM(INDEX(1957:1957,1,MAX(COLUMN($R:$R),COLUMN()-($H1946*12-1))):AI1959)/($H1946*12)+IF($R1964=0,0,SUM(INDEX(1962:1962,1,MAX(COLUMN($R:$R),COLUMN()-(($H1946-$H1947)*12))):AI1964)/(($H1946)*12)))</f>
        <v>-24668.503445557399</v>
      </c>
      <c r="AJ1962" s="80" cm="1">
        <f t="array" aca="1" ref="AJ1962" ca="1">(SUM(INDEX(1957:1957,1,MAX(COLUMN($R:$R),COLUMN()-($H1946*12-1))):AJ1959)/($H1946*12)+IF($R1964=0,0,SUM(INDEX(1962:1962,1,MAX(COLUMN($R:$R),COLUMN()-(($H1946-$H1947)*12))):AJ1964)/(($H1946)*12)))</f>
        <v>-26350.737967233512</v>
      </c>
      <c r="AK1962" s="80" cm="1">
        <f t="array" aca="1" ref="AK1962" ca="1">(SUM(INDEX(1957:1957,1,MAX(COLUMN($R:$R),COLUMN()-($H1946*12-1))):AK1959)/($H1946*12)+IF($R1964=0,0,SUM(INDEX(1962:1962,1,MAX(COLUMN($R:$R),COLUMN()-(($H1946-$H1947)*12))):AK1964)/(($H1946)*12)))</f>
        <v>-28061.484938429559</v>
      </c>
      <c r="AL1962" s="80" cm="1">
        <f t="array" aca="1" ref="AL1962" ca="1">(SUM(INDEX(1957:1957,1,MAX(COLUMN($R:$R),COLUMN()-($H1946*12-1))):AL1959)/($H1946*12)+IF($R1964=0,0,SUM(INDEX(1962:1962,1,MAX(COLUMN($R:$R),COLUMN()-(($H1946-$H1947)*12))):AL1964)/(($H1946)*12)))</f>
        <v>-29801.22762100181</v>
      </c>
      <c r="AM1962" s="80" cm="1">
        <f t="array" aca="1" ref="AM1962" ca="1">(SUM(INDEX(1957:1957,1,MAX(COLUMN($R:$R),COLUMN()-($H1946*12-1))):AM1959)/($H1946*12)+IF($R1964=0,0,SUM(INDEX(1962:1962,1,MAX(COLUMN($R:$R),COLUMN()-(($H1946-$H1947)*12))):AM1964)/(($H1946)*12)))</f>
        <v>-31570.45746768545</v>
      </c>
      <c r="AN1962" s="80" cm="1">
        <f t="array" aca="1" ref="AN1962" ca="1">(SUM(INDEX(1957:1957,1,MAX(COLUMN($R:$R),COLUMN()-($H1946*12-1))):AN1959)/($H1946*12)+IF($R1964=0,0,SUM(INDEX(1962:1962,1,MAX(COLUMN($R:$R),COLUMN()-(($H1946-$H1947)*12))):AN1964)/(($H1946)*12)))</f>
        <v>-33369.674260923057</v>
      </c>
      <c r="AO1962" s="80" cm="1">
        <f t="array" aca="1" ref="AO1962" ca="1">(SUM(INDEX(1957:1957,1,MAX(COLUMN($R:$R),COLUMN()-($H1946*12-1))):AO1959)/($H1946*12)+IF($R1964=0,0,SUM(INDEX(1962:1962,1,MAX(COLUMN($R:$R),COLUMN()-(($H1946-$H1947)*12))):AO1964)/(($H1946)*12)))</f>
        <v>-35199.386254046047</v>
      </c>
      <c r="AP1962" s="80" cm="1">
        <f t="array" aca="1" ref="AP1962" ca="1">(SUM(INDEX(1957:1957,1,MAX(COLUMN($R:$R),COLUMN()-($H1946*12-1))):AP1959)/($H1946*12)+IF($R1964=0,0,SUM(INDEX(1962:1962,1,MAX(COLUMN($R:$R),COLUMN()-(($H1946-$H1947)*12))):AP1964)/(($H1946)*12)))</f>
        <v>-37060.11031484908</v>
      </c>
      <c r="AQ1962" s="80" cm="1">
        <f t="array" aca="1" ref="AQ1962" ca="1">(SUM(INDEX(1957:1957,1,MAX(COLUMN($R:$R),COLUMN()-($H1946*12-1))):AQ1959)/($H1946*12)+IF($R1964=0,0,SUM(INDEX(1962:1962,1,MAX(COLUMN($R:$R),COLUMN()-(($H1946-$H1947)*12))):AQ1964)/(($H1946)*12)))</f>
        <v>-38950.6771563437</v>
      </c>
      <c r="AR1962" s="80" cm="1">
        <f t="array" aca="1" ref="AR1962" ca="1">(SUM(INDEX(1957:1957,1,MAX(COLUMN($R:$R),COLUMN()-($H1946*12-1))):AR1959)/($H1946*12)+IF($R1964=0,0,SUM(INDEX(1962:1962,1,MAX(COLUMN($R:$R),COLUMN()-(($H1946-$H1947)*12))):AR1964)/(($H1946)*12)))</f>
        <v>-40853.52785601552</v>
      </c>
      <c r="AS1962" s="80" cm="1">
        <f t="array" aca="1" ref="AS1962" ca="1">(SUM(INDEX(1957:1957,1,MAX(COLUMN($R:$R),COLUMN()-($H1946*12-1))):AS1959)/($H1946*12)+IF($R1964=0,0,SUM(INDEX(1962:1962,1,MAX(COLUMN($R:$R),COLUMN()-(($H1946-$H1947)*12))):AS1964)/(($H1946)*12)))</f>
        <v>-42766.840790314818</v>
      </c>
      <c r="AT1962" s="80" cm="1">
        <f t="array" aca="1" ref="AT1962" ca="1">(SUM(INDEX(1957:1957,1,MAX(COLUMN($R:$R),COLUMN()-($H1946*12-1))):AT1959)/($H1946*12)+IF($R1964=0,0,SUM(INDEX(1962:1962,1,MAX(COLUMN($R:$R),COLUMN()-(($H1946-$H1947)*12))):AT1964)/(($H1946)*12)))</f>
        <v>-44690.423972165008</v>
      </c>
      <c r="AU1962" s="80" cm="1">
        <f t="array" aca="1" ref="AU1962" ca="1">(SUM(INDEX(1957:1957,1,MAX(COLUMN($R:$R),COLUMN()-($H1946*12-1))):AU1959)/($H1946*12)+IF($R1964=0,0,SUM(INDEX(1962:1962,1,MAX(COLUMN($R:$R),COLUMN()-(($H1946-$H1947)*12))):AU1964)/(($H1946)*12)))</f>
        <v>-46624.075900927397</v>
      </c>
      <c r="AV1962" s="80" cm="1">
        <f t="array" aca="1" ref="AV1962" ca="1">(SUM(INDEX(1957:1957,1,MAX(COLUMN($R:$R),COLUMN()-($H1946*12-1))):AV1959)/($H1946*12)+IF($R1964=0,0,SUM(INDEX(1962:1962,1,MAX(COLUMN($R:$R),COLUMN()-(($H1946-$H1947)*12))):AV1964)/(($H1946)*12)))</f>
        <v>-48567.585295060409</v>
      </c>
      <c r="AW1962" s="80" cm="1">
        <f t="array" aca="1" ref="AW1962" ca="1">(SUM(INDEX(1957:1957,1,MAX(COLUMN($R:$R),COLUMN()-($H1946*12-1))):AW1959)/($H1946*12)+IF($R1964=0,0,SUM(INDEX(1962:1962,1,MAX(COLUMN($R:$R),COLUMN()-(($H1946-$H1947)*12))):AW1964)/(($H1946)*12)))</f>
        <v>-50520.730818449403</v>
      </c>
      <c r="AX1962" s="80" cm="1">
        <f t="array" aca="1" ref="AX1962" ca="1">(SUM(INDEX(1957:1957,1,MAX(COLUMN($R:$R),COLUMN()-($H1946*12-1))):AX1959)/($H1946*12)+IF($R1964=0,0,SUM(INDEX(1962:1962,1,MAX(COLUMN($R:$R),COLUMN()-(($H1946-$H1947)*12))):AX1964)/(($H1946)*12)))</f>
        <v>-52483.280800269356</v>
      </c>
      <c r="AY1962" s="80" cm="1">
        <f t="array" aca="1" ref="AY1962" ca="1">(SUM(INDEX(1957:1957,1,MAX(COLUMN($R:$R),COLUMN()-($H1946*12-1))):AY1959)/($H1946*12)+IF($R1964=0,0,SUM(INDEX(1962:1962,1,MAX(COLUMN($R:$R),COLUMN()-(($H1946-$H1947)*12))):AY1964)/(($H1946)*12)))</f>
        <v>-54454.992948239749</v>
      </c>
      <c r="AZ1962" s="80" cm="1">
        <f t="array" aca="1" ref="AZ1962" ca="1">(SUM(INDEX(1957:1957,1,MAX(COLUMN($R:$R),COLUMN()-($H1946*12-1))):AZ1959)/($H1946*12)+IF($R1964=0,0,SUM(INDEX(1962:1962,1,MAX(COLUMN($R:$R),COLUMN()-(($H1946-$H1947)*12))):AZ1964)/(($H1946)*12)))</f>
        <v>-56435.614055128142</v>
      </c>
      <c r="BA1962" s="80" cm="1">
        <f t="array" aca="1" ref="BA1962" ca="1">(SUM(INDEX(1957:1957,1,MAX(COLUMN($R:$R),COLUMN()-($H1946*12-1))):BA1959)/($H1946*12)+IF($R1964=0,0,SUM(INDEX(1962:1962,1,MAX(COLUMN($R:$R),COLUMN()-(($H1946-$H1947)*12))):BA1964)/(($H1946)*12)))</f>
        <v>-58424.879698356061</v>
      </c>
      <c r="BB1962" s="80" cm="1">
        <f t="array" aca="1" ref="BB1962" ca="1">(SUM(INDEX(1957:1957,1,MAX(COLUMN($R:$R),COLUMN()-($H1946*12-1))):BB1959)/($H1946*12)+IF($R1964=0,0,SUM(INDEX(1962:1962,1,MAX(COLUMN($R:$R),COLUMN()-(($H1946-$H1947)*12))):BB1964)/(($H1946)*12)))</f>
        <v>-60422.51393255758</v>
      </c>
      <c r="BC1962" s="80" cm="1">
        <f t="array" aca="1" ref="BC1962" ca="1">(SUM(INDEX(1957:1957,1,MAX(COLUMN($R:$R),COLUMN()-($H1946*12-1))):BC1959)/($H1946*12)+IF($R1964=0,0,SUM(INDEX(1962:1962,1,MAX(COLUMN($R:$R),COLUMN()-(($H1946-$H1947)*12))):BC1964)/(($H1946)*12)))</f>
        <v>-62428.228974938014</v>
      </c>
      <c r="BD1962" s="80" cm="1">
        <f t="array" aca="1" ref="BD1962" ca="1">(SUM(INDEX(1957:1957,1,MAX(COLUMN($R:$R),COLUMN()-($H1946*12-1))):BD1959)/($H1946*12)+IF($R1964=0,0,SUM(INDEX(1962:1962,1,MAX(COLUMN($R:$R),COLUMN()-(($H1946-$H1947)*12))):BD1964)/(($H1946)*12)))</f>
        <v>-64441.724883276969</v>
      </c>
      <c r="BE1962" s="80" cm="1">
        <f t="array" aca="1" ref="BE1962" ca="1">(SUM(INDEX(1957:1957,1,MAX(COLUMN($R:$R),COLUMN()-($H1946*12-1))):BE1959)/($H1946*12)+IF($R1964=0,0,SUM(INDEX(1962:1962,1,MAX(COLUMN($R:$R),COLUMN()-(($H1946-$H1947)*12))):BE1964)/(($H1946)*12)))</f>
        <v>-66462.689226416973</v>
      </c>
      <c r="BF1962" s="80" cm="1">
        <f t="array" aca="1" ref="BF1962" ca="1">(SUM(INDEX(1957:1957,1,MAX(COLUMN($R:$R),COLUMN()-($H1946*12-1))):BF1959)/($H1946*12)+IF($R1964=0,0,SUM(INDEX(1962:1962,1,MAX(COLUMN($R:$R),COLUMN()-(($H1946-$H1947)*12))):BF1964)/(($H1946)*12)))</f>
        <v>-68490.796747075074</v>
      </c>
      <c r="BG1962" s="80" cm="1">
        <f t="array" aca="1" ref="BG1962" ca="1">(SUM(INDEX(1957:1957,1,MAX(COLUMN($R:$R),COLUMN()-($H1946*12-1))):BG1959)/($H1946*12)+IF($R1964=0,0,SUM(INDEX(1962:1962,1,MAX(COLUMN($R:$R),COLUMN()-(($H1946-$H1947)*12))):BG1964)/(($H1946)*12)))</f>
        <v>-70525.709016812354</v>
      </c>
      <c r="BH1962" s="80" cm="1">
        <f t="array" aca="1" ref="BH1962" ca="1">(SUM(INDEX(1957:1957,1,MAX(COLUMN($R:$R),COLUMN()-($H1946*12-1))):BH1959)/($H1946*12)+IF($R1964=0,0,SUM(INDEX(1962:1962,1,MAX(COLUMN($R:$R),COLUMN()-(($H1946-$H1947)*12))):BH1964)/(($H1946)*12)))</f>
        <v>-72567.074082991821</v>
      </c>
      <c r="BI1962" s="80" cm="1">
        <f t="array" aca="1" ref="BI1962" ca="1">(SUM(INDEX(1957:1957,1,MAX(COLUMN($R:$R),COLUMN()-($H1946*12-1))):BI1959)/($H1946*12)+IF($R1964=0,0,SUM(INDEX(1962:1962,1,MAX(COLUMN($R:$R),COLUMN()-(($H1946-$H1947)*12))):BI1964)/(($H1946)*12)))</f>
        <v>-74614.526107552709</v>
      </c>
      <c r="BJ1962" s="80" cm="1">
        <f t="array" aca="1" ref="BJ1962" ca="1">(SUM(INDEX(1957:1957,1,MAX(COLUMN($R:$R),COLUMN()-($H1946*12-1))):BJ1959)/($H1946*12)+IF($R1964=0,0,SUM(INDEX(1962:1962,1,MAX(COLUMN($R:$R),COLUMN()-(($H1946-$H1947)*12))):BJ1964)/(($H1946)*12)))</f>
        <v>-76667.684997424847</v>
      </c>
      <c r="BK1962" s="80" cm="1">
        <f t="array" aca="1" ref="BK1962" ca="1">(SUM(INDEX(1957:1957,1,MAX(COLUMN($R:$R),COLUMN()-($H1946*12-1))):BK1959)/($H1946*12)+IF($R1964=0,0,SUM(INDEX(1962:1962,1,MAX(COLUMN($R:$R),COLUMN()-(($H1946-$H1947)*12))):BK1964)/(($H1946)*12)))</f>
        <v>-78726.156026403769</v>
      </c>
      <c r="BL1962" s="80" cm="1">
        <f t="array" aca="1" ref="BL1962" ca="1">(SUM(INDEX(1957:1957,1,MAX(COLUMN($R:$R),COLUMN()-($H1946*12-1))):BL1959)/($H1946*12)+IF($R1964=0,0,SUM(INDEX(1962:1962,1,MAX(COLUMN($R:$R),COLUMN()-(($H1946-$H1947)*12))):BL1964)/(($H1946)*12)))</f>
        <v>-80789.529448302957</v>
      </c>
      <c r="BM1962" s="80" cm="1">
        <f t="array" aca="1" ref="BM1962" ca="1">(SUM(INDEX(1957:1957,1,MAX(COLUMN($R:$R),COLUMN()-($H1946*12-1))):BM1959)/($H1946*12)+IF($R1964=0,0,SUM(INDEX(1962:1962,1,MAX(COLUMN($R:$R),COLUMN()-(($H1946-$H1947)*12))):BM1964)/(($H1946)*12)))</f>
        <v>-82857.38010119641</v>
      </c>
      <c r="BN1962" s="80" cm="1">
        <f t="array" aca="1" ref="BN1962" ca="1">(SUM(INDEX(1957:1957,1,MAX(COLUMN($R:$R),COLUMN()-($H1946*12-1))):BN1959)/($H1946*12)+IF($R1964=0,0,SUM(INDEX(1962:1962,1,MAX(COLUMN($R:$R),COLUMN()-(($H1946-$H1947)*12))):BN1964)/(($H1946)*12)))</f>
        <v>-84929.267002560548</v>
      </c>
      <c r="BO1962" s="80" cm="1">
        <f t="array" aca="1" ref="BO1962" ca="1">(SUM(INDEX(1957:1957,1,MAX(COLUMN($R:$R),COLUMN()-($H1946*12-1))):BO1959)/($H1946*12)+IF($R1964=0,0,SUM(INDEX(1962:1962,1,MAX(COLUMN($R:$R),COLUMN()-(($H1946-$H1947)*12))):BO1964)/(($H1946)*12)))</f>
        <v>-87004.732935120628</v>
      </c>
      <c r="BP1962" s="80" cm="1">
        <f t="array" aca="1" ref="BP1962" ca="1">(SUM(INDEX(1957:1957,1,MAX(COLUMN($R:$R),COLUMN()-($H1946*12-1))):BP1959)/($H1946*12)+IF($R1964=0,0,SUM(INDEX(1962:1962,1,MAX(COLUMN($R:$R),COLUMN()-(($H1946-$H1947)*12))):BP1964)/(($H1946)*12)))</f>
        <v>-89083.332750580128</v>
      </c>
      <c r="BQ1962" s="80" cm="1">
        <f t="array" aca="1" ref="BQ1962" ca="1">(SUM(INDEX(1957:1957,1,MAX(COLUMN($R:$R),COLUMN()-($H1946*12-1))):BQ1959)/($H1946*12)+IF($R1964=0,0,SUM(INDEX(1962:1962,1,MAX(COLUMN($R:$R),COLUMN()-(($H1946-$H1947)*12))):BQ1964)/(($H1946)*12)))</f>
        <v>-91164.911364612301</v>
      </c>
      <c r="BR1962" s="80" cm="1">
        <f t="array" aca="1" ref="BR1962" ca="1">(SUM(INDEX(1957:1957,1,MAX(COLUMN($R:$R),COLUMN()-($H1946*12-1))):BR1959)/($H1946*12)+IF($R1964=0,0,SUM(INDEX(1962:1962,1,MAX(COLUMN($R:$R),COLUMN()-(($H1946-$H1947)*12))):BR1964)/(($H1946)*12)))</f>
        <v>-93249.341939317907</v>
      </c>
      <c r="BS1962" s="80" cm="1">
        <f t="array" aca="1" ref="BS1962" ca="1">(SUM(INDEX(1957:1957,1,MAX(COLUMN($R:$R),COLUMN()-($H1946*12-1))):BS1959)/($H1946*12)+IF($R1964=0,0,SUM(INDEX(1962:1962,1,MAX(COLUMN($R:$R),COLUMN()-(($H1946-$H1947)*12))):BS1964)/(($H1946)*12)))</f>
        <v>-95336.498741021074</v>
      </c>
      <c r="BT1962" s="80" cm="1">
        <f t="array" aca="1" ref="BT1962" ca="1">(SUM(INDEX(1957:1957,1,MAX(COLUMN($R:$R),COLUMN()-($H1946*12-1))):BT1959)/($H1946*12)+IF($R1964=0,0,SUM(INDEX(1962:1962,1,MAX(COLUMN($R:$R),COLUMN()-(($H1946-$H1947)*12))):BT1964)/(($H1946)*12)))</f>
        <v>-97426.2573202317</v>
      </c>
      <c r="BU1962" s="80" cm="1">
        <f t="array" aca="1" ref="BU1962" ca="1">(SUM(INDEX(1957:1957,1,MAX(COLUMN($R:$R),COLUMN()-($H1946*12-1))):BU1959)/($H1946*12)+IF($R1964=0,0,SUM(INDEX(1962:1962,1,MAX(COLUMN($R:$R),COLUMN()-(($H1946-$H1947)*12))):BU1964)/(($H1946)*12)))</f>
        <v>-99518.49469918941</v>
      </c>
      <c r="BV1962" s="80" cm="1">
        <f t="array" aca="1" ref="BV1962" ca="1">(SUM(INDEX(1957:1957,1,MAX(COLUMN($R:$R),COLUMN()-($H1946*12-1))):BV1959)/($H1946*12)+IF($R1964=0,0,SUM(INDEX(1962:1962,1,MAX(COLUMN($R:$R),COLUMN()-(($H1946-$H1947)*12))):BV1964)/(($H1946)*12)))</f>
        <v>-101613.08956722455</v>
      </c>
      <c r="BW1962" s="80" cm="1">
        <f t="array" aca="1" ref="BW1962" ca="1">(SUM(INDEX(1957:1957,1,MAX(COLUMN($R:$R),COLUMN()-($H1946*12-1))):BW1959)/($H1946*12)+IF($R1964=0,0,SUM(INDEX(1962:1962,1,MAX(COLUMN($R:$R),COLUMN()-(($H1946-$H1947)*12))):BW1964)/(($H1946)*12)))</f>
        <v>-103709.92248417859</v>
      </c>
      <c r="BX1962" s="80" cm="1">
        <f t="array" aca="1" ref="BX1962" ca="1">(SUM(INDEX(1957:1957,1,MAX(COLUMN($R:$R),COLUMN()-($H1946*12-1))):BX1959)/($H1946*12)+IF($R1964=0,0,SUM(INDEX(1962:1962,1,MAX(COLUMN($R:$R),COLUMN()-(($H1946-$H1947)*12))):BX1964)/(($H1946)*12)))</f>
        <v>-105808.87609213236</v>
      </c>
      <c r="BY1962" s="80" cm="1">
        <f t="array" aca="1" ref="BY1962" ca="1">(SUM(INDEX(1957:1957,1,MAX(COLUMN($R:$R),COLUMN()-($H1946*12-1))):BY1959)/($H1946*12)+IF($R1964=0,0,SUM(INDEX(1962:1962,1,MAX(COLUMN($R:$R),COLUMN()-(($H1946-$H1947)*12))):BY1964)/(($H1946)*12)))</f>
        <v>-107909.83533569737</v>
      </c>
      <c r="BZ1962" s="80" cm="1">
        <f t="array" aca="1" ref="BZ1962" ca="1">(SUM(INDEX(1957:1957,1,MAX(COLUMN($R:$R),COLUMN()-($H1946*12-1))):BZ1959)/($H1946*12)+IF($R1964=0,0,SUM(INDEX(1962:1962,1,MAX(COLUMN($R:$R),COLUMN()-(($H1946-$H1947)*12))):BZ1964)/(($H1946)*12)))</f>
        <v>-110012.68769113254</v>
      </c>
      <c r="CA1962" s="80" cm="1">
        <f t="array" aca="1" ref="CA1962" ca="1">(SUM(INDEX(1957:1957,1,MAX(COLUMN($R:$R),COLUMN()-($H1946*12-1))):CA1959)/($H1946*12)+IF($R1964=0,0,SUM(INDEX(1962:1962,1,MAX(COLUMN($R:$R),COLUMN()-(($H1946-$H1947)*12))):CA1964)/(($H1946)*12)))</f>
        <v>-110853.1991107694</v>
      </c>
      <c r="CB1962" s="80" cm="1">
        <f t="array" aca="1" ref="CB1962" ca="1">(SUM(INDEX(1957:1957,1,MAX(COLUMN($R:$R),COLUMN()-($H1946*12-1))):CB1959)/($H1946*12)+IF($R1964=0,0,SUM(INDEX(1962:1962,1,MAX(COLUMN($R:$R),COLUMN()-(($H1946-$H1947)*12))):CB1964)/(($H1946)*12)))</f>
        <v>-111673.96131646146</v>
      </c>
      <c r="CC1962" s="80" cm="1">
        <f t="array" aca="1" ref="CC1962" ca="1">(SUM(INDEX(1957:1957,1,MAX(COLUMN($R:$R),COLUMN()-($H1946*12-1))):CC1959)/($H1946*12)+IF($R1964=0,0,SUM(INDEX(1962:1962,1,MAX(COLUMN($R:$R),COLUMN()-(($H1946-$H1947)*12))):CC1964)/(($H1946)*12)))</f>
        <v>-112474.50769668492</v>
      </c>
      <c r="CD1962" s="80" cm="1">
        <f t="array" aca="1" ref="CD1962" ca="1">(SUM(INDEX(1957:1957,1,MAX(COLUMN($R:$R),COLUMN()-($H1946*12-1))):CD1959)/($H1946*12)+IF($R1964=0,0,SUM(INDEX(1962:1962,1,MAX(COLUMN($R:$R),COLUMN()-(($H1946-$H1947)*12))):CD1964)/(($H1946)*12)))</f>
        <v>-113254.36902668946</v>
      </c>
      <c r="CE1962" s="80" cm="1">
        <f t="array" aca="1" ref="CE1962" ca="1">(SUM(INDEX(1957:1957,1,MAX(COLUMN($R:$R),COLUMN()-($H1946*12-1))):CE1959)/($H1946*12)+IF($R1964=0,0,SUM(INDEX(1962:1962,1,MAX(COLUMN($R:$R),COLUMN()-(($H1946-$H1947)*12))):CE1964)/(($H1946)*12)))</f>
        <v>-114013.07364159817</v>
      </c>
      <c r="CF1962" s="80" cm="1">
        <f t="array" aca="1" ref="CF1962" ca="1">(SUM(INDEX(1957:1957,1,MAX(COLUMN($R:$R),COLUMN()-($H1946*12-1))):CF1959)/($H1946*12)+IF($R1964=0,0,SUM(INDEX(1962:1962,1,MAX(COLUMN($R:$R),COLUMN()-(($H1946-$H1947)*12))):CF1964)/(($H1946)*12)))</f>
        <v>-114750.14761828945</v>
      </c>
      <c r="CG1962" s="80" cm="1">
        <f t="array" aca="1" ref="CG1962" ca="1">(SUM(INDEX(1957:1957,1,MAX(COLUMN($R:$R),COLUMN()-($H1946*12-1))):CG1959)/($H1946*12)+IF($R1964=0,0,SUM(INDEX(1962:1962,1,MAX(COLUMN($R:$R),COLUMN()-(($H1946-$H1947)*12))):CG1964)/(($H1946)*12)))</f>
        <v>-115465.11496634535</v>
      </c>
      <c r="CH1962" s="80" cm="1">
        <f t="array" aca="1" ref="CH1962" ca="1">(SUM(INDEX(1957:1957,1,MAX(COLUMN($R:$R),COLUMN()-($H1946*12-1))):CH1959)/($H1946*12)+IF($R1964=0,0,SUM(INDEX(1962:1962,1,MAX(COLUMN($R:$R),COLUMN()-(($H1946-$H1947)*12))):CH1964)/(($H1946)*12)))</f>
        <v>-116157.49782835878</v>
      </c>
      <c r="CI1962" s="80" cm="1">
        <f t="array" aca="1" ref="CI1962" ca="1">(SUM(INDEX(1957:1957,1,MAX(COLUMN($R:$R),COLUMN()-($H1946*12-1))):CI1959)/($H1946*12)+IF($R1964=0,0,SUM(INDEX(1962:1962,1,MAX(COLUMN($R:$R),COLUMN()-(($H1946-$H1947)*12))):CI1964)/(($H1946)*12)))</f>
        <v>-116826.81668990004</v>
      </c>
      <c r="CJ1962" s="80" cm="1">
        <f t="array" aca="1" ref="CJ1962" ca="1">(SUM(INDEX(1957:1957,1,MAX(COLUMN($R:$R),COLUMN()-($H1946*12-1))):CJ1959)/($H1946*12)+IF($R1964=0,0,SUM(INDEX(1962:1962,1,MAX(COLUMN($R:$R),COLUMN()-(($H1946-$H1947)*12))):CJ1964)/(($H1946)*12)))</f>
        <v>-117472.59059945084</v>
      </c>
      <c r="CK1962" s="80" cm="1">
        <f t="array" aca="1" ref="CK1962" ca="1">(SUM(INDEX(1957:1957,1,MAX(COLUMN($R:$R),COLUMN()-($H1946*12-1))):CK1959)/($H1946*12)+IF($R1964=0,0,SUM(INDEX(1962:1962,1,MAX(COLUMN($R:$R),COLUMN()-(($H1946-$H1947)*12))):CK1964)/(($H1946)*12)))</f>
        <v>-118094.33739862283</v>
      </c>
      <c r="CL1962" s="80" cm="1">
        <f t="array" aca="1" ref="CL1962" ca="1">(SUM(INDEX(1957:1957,1,MAX(COLUMN($R:$R),COLUMN()-($H1946*12-1))):CL1959)/($H1946*12)+IF($R1964=0,0,SUM(INDEX(1962:1962,1,MAX(COLUMN($R:$R),COLUMN()-(($H1946-$H1947)*12))):CL1964)/(($H1946)*12)))</f>
        <v>-118691.57396298599</v>
      </c>
      <c r="CN1962" s="80">
        <f>SUMIF($5:$5,CN$2,1960:1960)</f>
        <v>0</v>
      </c>
      <c r="CO1962" s="80" t="e" cm="1">
        <f t="array" aca="1" ref="CO1962" ca="1">(SUM(INDEX(1957:1957,1,MAX(COLUMN($CN:$CN),COLUMN()-($H1946*4-1))):CO1959)/($H1946*4)-IF($CN1964=0,0,SUM(INDEX(1962:1962,1,MAX(COLUMN($CN:$CN),COLUMN()-(($H1946-$H1947)*4))):CO1964)/(($H1946)*4)))</f>
        <v>#N/A</v>
      </c>
      <c r="CP1962" s="80" t="e" cm="1">
        <f t="array" aca="1" ref="CP1962" ca="1">(SUM(INDEX(1957:1957,1,MAX(COLUMN($CN:$CN),COLUMN()-($H1946*4-1))):CP1959)/($H1946*4)-IF($CN1964=0,0,SUM(INDEX(1962:1962,1,MAX(COLUMN($CN:$CN),COLUMN()-(($H1946-$H1947)*4))):CP1964)/(($H1946)*4)))</f>
        <v>#N/A</v>
      </c>
      <c r="CQ1962" s="80" t="e" cm="1">
        <f t="array" aca="1" ref="CQ1962" ca="1">(SUM(INDEX(1957:1957,1,MAX(COLUMN($CN:$CN),COLUMN()-($H1946*4-1))):CQ1959)/($H1946*4)-IF($CN1964=0,0,SUM(INDEX(1962:1962,1,MAX(COLUMN($CN:$CN),COLUMN()-(($H1946-$H1947)*4))):CQ1964)/(($H1946)*4)))</f>
        <v>#N/A</v>
      </c>
      <c r="CR1962" s="80" t="e" cm="1">
        <f t="array" aca="1" ref="CR1962" ca="1">(SUM(INDEX(1957:1957,1,MAX(COLUMN($CN:$CN),COLUMN()-($H1946*4-1))):CR1959)/($H1946*4)-IF($CN1964=0,0,SUM(INDEX(1962:1962,1,MAX(COLUMN($CN:$CN),COLUMN()-(($H1946-$H1947)*4))):CR1964)/(($H1946)*4)))</f>
        <v>#N/A</v>
      </c>
      <c r="CS1962" s="80" t="e" cm="1">
        <f t="array" aca="1" ref="CS1962" ca="1">(SUM(INDEX(1957:1957,1,MAX(COLUMN($CN:$CN),COLUMN()-($H1946*4-1))):CS1959)/($H1946*4)-IF($CN1964=0,0,SUM(INDEX(1962:1962,1,MAX(COLUMN($CN:$CN),COLUMN()-(($H1946-$H1947)*4))):CS1964)/(($H1946)*4)))</f>
        <v>#N/A</v>
      </c>
      <c r="CT1962" s="80" t="e" cm="1">
        <f t="array" aca="1" ref="CT1962" ca="1">(SUM(INDEX(1957:1957,1,MAX(COLUMN($CN:$CN),COLUMN()-($H1946*4-1))):CT1959)/($H1946*4)-IF($CN1964=0,0,SUM(INDEX(1962:1962,1,MAX(COLUMN($CN:$CN),COLUMN()-(($H1946-$H1947)*4))):CT1964)/(($H1946)*4)))</f>
        <v>#N/A</v>
      </c>
      <c r="CU1962" s="80" t="e" cm="1">
        <f t="array" aca="1" ref="CU1962" ca="1">(SUM(INDEX(1957:1957,1,MAX(COLUMN($CN:$CN),COLUMN()-($H1946*4-1))):CU1959)/($H1946*4)-IF($CN1964=0,0,SUM(INDEX(1962:1962,1,MAX(COLUMN($CN:$CN),COLUMN()-(($H1946-$H1947)*4))):CU1964)/(($H1946)*4)))</f>
        <v>#N/A</v>
      </c>
      <c r="CV1962" s="80" t="e" cm="1">
        <f t="array" aca="1" ref="CV1962" ca="1">(SUM(INDEX(1957:1957,1,MAX(COLUMN($CN:$CN),COLUMN()-($H1946*4-1))):CV1959)/($H1946*4)-IF($CN1964=0,0,SUM(INDEX(1962:1962,1,MAX(COLUMN($CN:$CN),COLUMN()-(($H1946-$H1947)*4))):CV1964)/(($H1946)*4)))</f>
        <v>#N/A</v>
      </c>
      <c r="CW1962" s="80" t="e" cm="1">
        <f t="array" aca="1" ref="CW1962" ca="1">(SUM(INDEX(1957:1957,1,MAX(COLUMN($CN:$CN),COLUMN()-($H1946*4-1))):CW1959)/($H1946*4)-IF($CN1964=0,0,SUM(INDEX(1962:1962,1,MAX(COLUMN($CN:$CN),COLUMN()-(($H1946-$H1947)*4))):CW1964)/(($H1946)*4)))</f>
        <v>#N/A</v>
      </c>
      <c r="CX1962" s="80" t="e" cm="1">
        <f t="array" aca="1" ref="CX1962" ca="1">(SUM(INDEX(1957:1957,1,MAX(COLUMN($CN:$CN),COLUMN()-($H1946*4-1))):CX1959)/($H1946*4)-IF($CN1964=0,0,SUM(INDEX(1962:1962,1,MAX(COLUMN($CN:$CN),COLUMN()-(($H1946-$H1947)*4))):CX1964)/(($H1946)*4)))</f>
        <v>#N/A</v>
      </c>
      <c r="CY1962" s="80" t="e" cm="1">
        <f t="array" aca="1" ref="CY1962" ca="1">(SUM(INDEX(1957:1957,1,MAX(COLUMN($CN:$CN),COLUMN()-($H1946*4-1))):CY1959)/($H1946*4)-IF($CN1964=0,0,SUM(INDEX(1962:1962,1,MAX(COLUMN($CN:$CN),COLUMN()-(($H1946-$H1947)*4))):CY1964)/(($H1946)*4)))</f>
        <v>#N/A</v>
      </c>
      <c r="CZ1962" s="80" t="e" cm="1">
        <f t="array" aca="1" ref="CZ1962" ca="1">(SUM(INDEX(1957:1957,1,MAX(COLUMN($CN:$CN),COLUMN()-($H1946*4-1))):CZ1959)/($H1946*4)-IF($CN1964=0,0,SUM(INDEX(1962:1962,1,MAX(COLUMN($CN:$CN),COLUMN()-(($H1946-$H1947)*4))):CZ1964)/(($H1946)*4)))</f>
        <v>#N/A</v>
      </c>
      <c r="DA1962" s="80" t="e" cm="1">
        <f t="array" aca="1" ref="DA1962" ca="1">(SUM(INDEX(1957:1957,1,MAX(COLUMN($CN:$CN),COLUMN()-($H1946*4-1))):DA1959)/($H1946*4)-IF($CN1964=0,0,SUM(INDEX(1962:1962,1,MAX(COLUMN($CN:$CN),COLUMN()-(($H1946-$H1947)*4))):DA1964)/(($H1946)*4)))</f>
        <v>#N/A</v>
      </c>
      <c r="DB1962" s="80" t="e" cm="1">
        <f t="array" aca="1" ref="DB1962" ca="1">(SUM(INDEX(1957:1957,1,MAX(COLUMN($CN:$CN),COLUMN()-($H1946*4-1))):DB1959)/($H1946*4)-IF($CN1964=0,0,SUM(INDEX(1962:1962,1,MAX(COLUMN($CN:$CN),COLUMN()-(($H1946-$H1947)*4))):DB1964)/(($H1946)*4)))</f>
        <v>#N/A</v>
      </c>
      <c r="DC1962" s="80" t="e" cm="1">
        <f t="array" aca="1" ref="DC1962" ca="1">(SUM(INDEX(1957:1957,1,MAX(COLUMN($CN:$CN),COLUMN()-($H1946*4-1))):DC1959)/($H1946*4)-IF($CN1964=0,0,SUM(INDEX(1962:1962,1,MAX(COLUMN($CN:$CN),COLUMN()-(($H1946-$H1947)*4))):DC1964)/(($H1946)*4)))</f>
        <v>#N/A</v>
      </c>
      <c r="DD1962" s="80" t="e" cm="1">
        <f t="array" aca="1" ref="DD1962" ca="1">(SUM(INDEX(1957:1957,1,MAX(COLUMN($CN:$CN),COLUMN()-($H1946*4-1))):DD1959)/($H1946*4)-IF($CN1964=0,0,SUM(INDEX(1962:1962,1,MAX(COLUMN($CN:$CN),COLUMN()-(($H1946-$H1947)*4))):DD1964)/(($H1946)*4)))</f>
        <v>#N/A</v>
      </c>
      <c r="DE1962" s="80" t="e" cm="1">
        <f t="array" aca="1" ref="DE1962" ca="1">(SUM(INDEX(1957:1957,1,MAX(COLUMN($CN:$CN),COLUMN()-($H1946*4-1))):DE1959)/($H1946*4)-IF($CN1964=0,0,SUM(INDEX(1962:1962,1,MAX(COLUMN($CN:$CN),COLUMN()-(($H1946-$H1947)*4))):DE1964)/(($H1946)*4)))</f>
        <v>#N/A</v>
      </c>
      <c r="DF1962" s="80" t="e" cm="1">
        <f t="array" aca="1" ref="DF1962" ca="1">(SUM(INDEX(1957:1957,1,MAX(COLUMN($CN:$CN),COLUMN()-($H1946*4-1))):DF1959)/($H1946*4)-IF($CN1964=0,0,SUM(INDEX(1962:1962,1,MAX(COLUMN($CN:$CN),COLUMN()-(($H1946-$H1947)*4))):DF1964)/(($H1946)*4)))</f>
        <v>#N/A</v>
      </c>
      <c r="DG1962" s="80" t="e" cm="1">
        <f t="array" aca="1" ref="DG1962" ca="1">(SUM(INDEX(1957:1957,1,MAX(COLUMN($CN:$CN),COLUMN()-($H1946*4-1))):DG1959)/($H1946*4)-IF($CN1964=0,0,SUM(INDEX(1962:1962,1,MAX(COLUMN($CN:$CN),COLUMN()-(($H1946-$H1947)*4))):DG1964)/(($H1946)*4)))</f>
        <v>#N/A</v>
      </c>
      <c r="DH1962" s="80" t="e" cm="1">
        <f t="array" aca="1" ref="DH1962" ca="1">(SUM(INDEX(1957:1957,1,MAX(COLUMN($CN:$CN),COLUMN()-($H1946*4-1))):DH1959)/($H1946*4)-IF($CN1964=0,0,SUM(INDEX(1962:1962,1,MAX(COLUMN($CN:$CN),COLUMN()-(($H1946-$H1947)*4))):DH1964)/(($H1946)*4)))</f>
        <v>#N/A</v>
      </c>
      <c r="DI1962" s="80" t="e" cm="1">
        <f t="array" aca="1" ref="DI1962" ca="1">(SUM(INDEX(1957:1957,1,MAX(COLUMN($CN:$CN),COLUMN()-($H1946*4-1))):DI1959)/($H1946*4)-IF($CN1964=0,0,SUM(INDEX(1962:1962,1,MAX(COLUMN($CN:$CN),COLUMN()-(($H1946-$H1947)*4))):DI1964)/(($H1946)*4)))</f>
        <v>#N/A</v>
      </c>
      <c r="DJ1962" s="80" t="e" cm="1">
        <f t="array" aca="1" ref="DJ1962" ca="1">(SUM(INDEX(1957:1957,1,MAX(COLUMN($CN:$CN),COLUMN()-($H1946*4-1))):DJ1959)/($H1946*4)-IF($CN1964=0,0,SUM(INDEX(1962:1962,1,MAX(COLUMN($CN:$CN),COLUMN()-(($H1946-$H1947)*4))):DJ1964)/(($H1946)*4)))</f>
        <v>#N/A</v>
      </c>
      <c r="DK1962" s="80" t="e" cm="1">
        <f t="array" aca="1" ref="DK1962" ca="1">(SUM(INDEX(1957:1957,1,MAX(COLUMN($CN:$CN),COLUMN()-($H1946*4-1))):DK1959)/($H1946*4)-IF($CN1964=0,0,SUM(INDEX(1962:1962,1,MAX(COLUMN($CN:$CN),COLUMN()-(($H1946-$H1947)*4))):DK1964)/(($H1946)*4)))</f>
        <v>#N/A</v>
      </c>
      <c r="DL1962" s="80" t="e" cm="1">
        <f t="array" aca="1" ref="DL1962" ca="1">(SUM(INDEX(1957:1957,1,MAX(COLUMN($CN:$CN),COLUMN()-($H1946*4-1))):DL1959)/($H1946*4)-IF($CN1964=0,0,SUM(INDEX(1962:1962,1,MAX(COLUMN($CN:$CN),COLUMN()-(($H1946-$H1947)*4))):DL1964)/(($H1946)*4)))</f>
        <v>#N/A</v>
      </c>
    </row>
    <row r="1963" spans="2:116" x14ac:dyDescent="0.4">
      <c r="D1963" t="s">
        <v>564</v>
      </c>
      <c r="E1963" s="8" t="str">
        <f t="shared" si="3264"/>
        <v>1963 FAPPELIST-F</v>
      </c>
      <c r="G1963" s="125"/>
      <c r="J1963" s="62"/>
      <c r="K1963" s="53"/>
      <c r="L1963" s="53"/>
      <c r="M1963" s="53"/>
      <c r="N1963" s="53"/>
      <c r="O1963" s="53"/>
      <c r="P1963" s="53"/>
      <c r="R1963" s="82"/>
      <c r="S1963" s="153"/>
      <c r="T1963" s="153"/>
      <c r="U1963" s="153"/>
      <c r="V1963" s="153"/>
      <c r="W1963" s="153"/>
      <c r="X1963" s="153"/>
      <c r="Y1963" s="153"/>
      <c r="Z1963" s="153"/>
      <c r="AA1963" s="153"/>
      <c r="AB1963" s="153"/>
      <c r="AC1963" s="153"/>
      <c r="AD1963" s="153"/>
      <c r="AE1963" s="153"/>
      <c r="AF1963" s="153"/>
      <c r="AG1963" s="153"/>
      <c r="AH1963" s="153"/>
      <c r="AI1963" s="153"/>
      <c r="AJ1963" s="153"/>
      <c r="AK1963" s="153"/>
      <c r="AL1963" s="153"/>
      <c r="AM1963" s="153"/>
      <c r="AN1963" s="153"/>
      <c r="AO1963" s="153"/>
      <c r="AP1963" s="153"/>
      <c r="AQ1963" s="153"/>
      <c r="AR1963" s="153"/>
      <c r="AS1963" s="153"/>
      <c r="AT1963" s="153"/>
      <c r="AU1963" s="153"/>
      <c r="AV1963" s="153"/>
      <c r="AW1963" s="153"/>
      <c r="AX1963" s="153"/>
      <c r="AY1963" s="153"/>
      <c r="AZ1963" s="153"/>
      <c r="BA1963" s="153"/>
      <c r="BB1963" s="153"/>
      <c r="BC1963" s="153"/>
      <c r="BD1963" s="153"/>
      <c r="BE1963" s="153"/>
      <c r="BF1963" s="153"/>
      <c r="BG1963" s="153"/>
      <c r="BH1963" s="153"/>
      <c r="BI1963" s="153"/>
      <c r="BJ1963" s="153"/>
      <c r="BK1963" s="153"/>
      <c r="BL1963" s="153"/>
      <c r="BM1963" s="153"/>
      <c r="BN1963" s="153"/>
      <c r="BO1963" s="153"/>
      <c r="BP1963" s="153"/>
      <c r="BQ1963" s="153"/>
      <c r="BR1963" s="153"/>
      <c r="BS1963" s="153"/>
      <c r="BT1963" s="153"/>
      <c r="BU1963" s="153"/>
      <c r="BV1963" s="153"/>
      <c r="BW1963" s="153"/>
      <c r="BX1963" s="153"/>
      <c r="BY1963" s="153"/>
      <c r="BZ1963" s="153"/>
      <c r="CA1963" s="153"/>
      <c r="CB1963" s="153"/>
      <c r="CC1963" s="153"/>
      <c r="CD1963" s="153"/>
      <c r="CE1963" s="153"/>
      <c r="CF1963" s="153"/>
      <c r="CG1963" s="153"/>
      <c r="CH1963" s="153"/>
      <c r="CI1963" s="153"/>
      <c r="CJ1963" s="153"/>
      <c r="CK1963" s="153"/>
      <c r="CL1963" s="153"/>
      <c r="CN1963" s="62"/>
      <c r="CO1963" s="153"/>
      <c r="CP1963" s="153"/>
      <c r="CQ1963" s="153"/>
      <c r="CR1963" s="153"/>
      <c r="CS1963" s="153"/>
      <c r="CT1963" s="153"/>
      <c r="CU1963" s="153"/>
      <c r="CV1963" s="153"/>
      <c r="CW1963" s="153"/>
      <c r="CX1963" s="153"/>
      <c r="CY1963" s="153"/>
      <c r="CZ1963" s="153"/>
      <c r="DA1963" s="153"/>
      <c r="DB1963" s="153"/>
      <c r="DC1963" s="153"/>
      <c r="DD1963" s="153"/>
      <c r="DE1963" s="153"/>
      <c r="DF1963" s="153"/>
      <c r="DG1963" s="153"/>
      <c r="DH1963" s="153"/>
      <c r="DI1963" s="153"/>
      <c r="DJ1963" s="153"/>
      <c r="DK1963" s="153"/>
      <c r="DL1963" s="153"/>
    </row>
    <row r="1964" spans="2:116" x14ac:dyDescent="0.4">
      <c r="B1964" t="str">
        <f>E1964</f>
        <v>1964 FAPPELIST-F</v>
      </c>
      <c r="D1964" t="s">
        <v>564</v>
      </c>
      <c r="E1964" s="8" t="str">
        <f t="shared" si="3264"/>
        <v>1964 FAPPELIST-F</v>
      </c>
      <c r="G1964" s="125" t="s">
        <v>219</v>
      </c>
      <c r="J1964" s="74">
        <v>100</v>
      </c>
      <c r="K1964" s="53"/>
      <c r="L1964" s="53"/>
      <c r="M1964" s="53"/>
      <c r="N1964" s="53"/>
      <c r="O1964" s="53"/>
      <c r="P1964" s="53"/>
      <c r="R1964" s="82">
        <f>-$J1964</f>
        <v>-100</v>
      </c>
      <c r="S1964" s="153"/>
      <c r="T1964" s="153"/>
      <c r="U1964" s="153"/>
      <c r="V1964" s="153"/>
      <c r="W1964" s="153"/>
      <c r="X1964" s="153"/>
      <c r="Y1964" s="153"/>
      <c r="Z1964" s="153"/>
      <c r="AA1964" s="153"/>
      <c r="AB1964" s="153"/>
      <c r="AC1964" s="153"/>
      <c r="AD1964" s="153"/>
      <c r="AE1964" s="153"/>
      <c r="AF1964" s="153"/>
      <c r="AG1964" s="153"/>
      <c r="AH1964" s="153"/>
      <c r="AI1964" s="153"/>
      <c r="AJ1964" s="153"/>
      <c r="AK1964" s="153"/>
      <c r="AL1964" s="153"/>
      <c r="AM1964" s="153"/>
      <c r="AN1964" s="153"/>
      <c r="AO1964" s="153"/>
      <c r="AP1964" s="153"/>
      <c r="AQ1964" s="153"/>
      <c r="AR1964" s="153"/>
      <c r="AS1964" s="153"/>
      <c r="AT1964" s="153"/>
      <c r="AU1964" s="153"/>
      <c r="AV1964" s="153"/>
      <c r="AW1964" s="153"/>
      <c r="AX1964" s="153"/>
      <c r="AY1964" s="153"/>
      <c r="AZ1964" s="153"/>
      <c r="BA1964" s="153"/>
      <c r="BB1964" s="153"/>
      <c r="BC1964" s="153"/>
      <c r="BD1964" s="153"/>
      <c r="BE1964" s="153"/>
      <c r="BF1964" s="153"/>
      <c r="BG1964" s="153"/>
      <c r="BH1964" s="153"/>
      <c r="BI1964" s="153"/>
      <c r="BJ1964" s="153"/>
      <c r="BK1964" s="153"/>
      <c r="BL1964" s="153"/>
      <c r="BM1964" s="153"/>
      <c r="BN1964" s="153"/>
      <c r="BO1964" s="153"/>
      <c r="BP1964" s="153"/>
      <c r="BQ1964" s="153"/>
      <c r="BR1964" s="153"/>
      <c r="BS1964" s="153"/>
      <c r="BT1964" s="153"/>
      <c r="BU1964" s="153"/>
      <c r="BV1964" s="153"/>
      <c r="BW1964" s="153"/>
      <c r="BX1964" s="153"/>
      <c r="BY1964" s="153"/>
      <c r="BZ1964" s="153"/>
      <c r="CA1964" s="153"/>
      <c r="CB1964" s="153"/>
      <c r="CC1964" s="153"/>
      <c r="CD1964" s="153"/>
      <c r="CE1964" s="153"/>
      <c r="CF1964" s="153"/>
      <c r="CG1964" s="153"/>
      <c r="CH1964" s="153"/>
      <c r="CI1964" s="153"/>
      <c r="CJ1964" s="153"/>
      <c r="CK1964" s="153"/>
      <c r="CL1964" s="153"/>
      <c r="CN1964" s="74">
        <f>J1964</f>
        <v>100</v>
      </c>
      <c r="CO1964" s="153"/>
      <c r="CP1964" s="153"/>
      <c r="CQ1964" s="153"/>
      <c r="CR1964" s="153"/>
      <c r="CS1964" s="153"/>
      <c r="CT1964" s="153"/>
      <c r="CU1964" s="153"/>
      <c r="CV1964" s="153"/>
      <c r="CW1964" s="153"/>
      <c r="CX1964" s="153"/>
      <c r="CY1964" s="153"/>
      <c r="CZ1964" s="153"/>
      <c r="DA1964" s="153"/>
      <c r="DB1964" s="153"/>
      <c r="DC1964" s="153"/>
      <c r="DD1964" s="153"/>
      <c r="DE1964" s="153"/>
      <c r="DF1964" s="153"/>
      <c r="DG1964" s="153"/>
      <c r="DH1964" s="153"/>
      <c r="DI1964" s="153"/>
      <c r="DJ1964" s="153"/>
      <c r="DK1964" s="153"/>
      <c r="DL1964" s="153"/>
    </row>
    <row r="1965" spans="2:116" x14ac:dyDescent="0.4">
      <c r="D1965" t="s">
        <v>564</v>
      </c>
      <c r="E1965" s="8" t="str">
        <f t="shared" si="3264"/>
        <v>1965 FAPPELIST-F</v>
      </c>
      <c r="G1965" s="125"/>
      <c r="S1965" s="72"/>
      <c r="T1965" s="72"/>
      <c r="U1965" s="72"/>
      <c r="V1965" s="72"/>
      <c r="W1965" s="72"/>
      <c r="X1965" s="72"/>
      <c r="Y1965" s="72"/>
      <c r="Z1965" s="72"/>
      <c r="AA1965" s="72"/>
      <c r="AB1965" s="72"/>
      <c r="AC1965" s="72"/>
      <c r="AD1965" s="72"/>
      <c r="AE1965" s="72"/>
      <c r="AF1965" s="72"/>
      <c r="AG1965" s="72"/>
      <c r="AH1965" s="72"/>
      <c r="AI1965" s="72"/>
      <c r="AJ1965" s="72"/>
      <c r="AK1965" s="72"/>
      <c r="AL1965" s="72"/>
      <c r="AM1965" s="72"/>
      <c r="AN1965" s="72"/>
      <c r="AO1965" s="72"/>
      <c r="AP1965" s="72"/>
      <c r="AQ1965" s="72"/>
      <c r="AR1965" s="72"/>
      <c r="AS1965" s="72"/>
      <c r="AT1965" s="72"/>
      <c r="AU1965" s="72"/>
      <c r="AV1965" s="72"/>
      <c r="AW1965" s="72"/>
      <c r="AX1965" s="72"/>
      <c r="AY1965" s="72"/>
      <c r="AZ1965" s="72"/>
      <c r="BA1965" s="72"/>
      <c r="BB1965" s="72"/>
      <c r="BC1965" s="72"/>
      <c r="BD1965" s="72"/>
      <c r="BE1965" s="72"/>
      <c r="BF1965" s="72"/>
      <c r="BG1965" s="72"/>
      <c r="BH1965" s="72"/>
      <c r="BI1965" s="72"/>
      <c r="BJ1965" s="72"/>
      <c r="BK1965" s="72"/>
      <c r="BL1965" s="72"/>
      <c r="BM1965" s="72"/>
      <c r="BN1965" s="72"/>
      <c r="BO1965" s="72"/>
      <c r="BP1965" s="72"/>
      <c r="BQ1965" s="72"/>
      <c r="BR1965" s="72"/>
      <c r="BS1965" s="72"/>
      <c r="BT1965" s="72"/>
      <c r="BU1965" s="72"/>
      <c r="BV1965" s="72"/>
      <c r="BW1965" s="72"/>
      <c r="BX1965" s="72"/>
      <c r="BY1965" s="72"/>
      <c r="BZ1965" s="72"/>
      <c r="CA1965" s="72"/>
      <c r="CB1965" s="72"/>
      <c r="CC1965" s="72"/>
      <c r="CD1965" s="72"/>
      <c r="CE1965" s="72"/>
      <c r="CF1965" s="72"/>
      <c r="CG1965" s="72"/>
      <c r="CH1965" s="72"/>
      <c r="CI1965" s="72"/>
      <c r="CJ1965" s="72"/>
      <c r="CK1965" s="72"/>
      <c r="CL1965" s="72"/>
      <c r="CO1965" s="72"/>
      <c r="CP1965" s="72"/>
      <c r="CQ1965" s="72"/>
      <c r="CR1965" s="72"/>
      <c r="CS1965" s="72"/>
      <c r="CT1965" s="72"/>
      <c r="CU1965" s="72"/>
      <c r="CV1965" s="72"/>
      <c r="CW1965" s="72"/>
      <c r="CX1965" s="72"/>
      <c r="CY1965" s="72"/>
      <c r="CZ1965" s="72"/>
      <c r="DA1965" s="72"/>
      <c r="DB1965" s="72"/>
      <c r="DC1965" s="72"/>
      <c r="DD1965" s="72"/>
      <c r="DE1965" s="72"/>
      <c r="DF1965" s="72"/>
      <c r="DG1965" s="72"/>
      <c r="DH1965" s="72"/>
      <c r="DI1965" s="72"/>
      <c r="DJ1965" s="72"/>
      <c r="DK1965" s="72"/>
      <c r="DL1965" s="72"/>
    </row>
    <row r="1966" spans="2:116" x14ac:dyDescent="0.4">
      <c r="D1966" t="s">
        <v>564</v>
      </c>
      <c r="E1966" s="8" t="str">
        <f t="shared" si="3264"/>
        <v>1966 FAPPELIST-F</v>
      </c>
      <c r="G1966" s="95" t="s">
        <v>205</v>
      </c>
      <c r="H1966" s="12"/>
      <c r="S1966" s="72"/>
      <c r="T1966" s="72"/>
      <c r="U1966" s="72"/>
      <c r="V1966" s="72"/>
      <c r="W1966" s="72"/>
      <c r="X1966" s="72"/>
      <c r="Y1966" s="72"/>
      <c r="Z1966" s="72"/>
      <c r="AA1966" s="72"/>
      <c r="AB1966" s="72"/>
      <c r="AC1966" s="72"/>
      <c r="AD1966" s="72"/>
      <c r="AE1966" s="72"/>
      <c r="AF1966" s="72"/>
      <c r="AG1966" s="72"/>
      <c r="AH1966" s="72"/>
      <c r="AI1966" s="72"/>
      <c r="AJ1966" s="72"/>
      <c r="AK1966" s="72"/>
      <c r="AL1966" s="72"/>
      <c r="AM1966" s="72"/>
      <c r="AN1966" s="72"/>
      <c r="AO1966" s="72"/>
      <c r="AP1966" s="72"/>
      <c r="AQ1966" s="72"/>
      <c r="AR1966" s="72"/>
      <c r="AS1966" s="72"/>
      <c r="AT1966" s="72"/>
      <c r="AU1966" s="72"/>
      <c r="AV1966" s="72"/>
      <c r="AW1966" s="72"/>
      <c r="AX1966" s="72"/>
      <c r="AY1966" s="72"/>
      <c r="AZ1966" s="72"/>
      <c r="BA1966" s="72"/>
      <c r="BB1966" s="72"/>
      <c r="BC1966" s="72"/>
      <c r="BD1966" s="72"/>
      <c r="BE1966" s="72"/>
      <c r="BF1966" s="72"/>
      <c r="BG1966" s="72"/>
      <c r="BH1966" s="72"/>
      <c r="BI1966" s="72"/>
      <c r="BJ1966" s="72"/>
      <c r="BK1966" s="72"/>
      <c r="BL1966" s="72"/>
      <c r="BM1966" s="72"/>
      <c r="BN1966" s="72"/>
      <c r="BO1966" s="72"/>
      <c r="BP1966" s="72"/>
      <c r="BQ1966" s="72"/>
      <c r="BR1966" s="72"/>
      <c r="BS1966" s="72"/>
      <c r="BT1966" s="72"/>
      <c r="BU1966" s="72"/>
      <c r="BV1966" s="72"/>
      <c r="BW1966" s="72"/>
      <c r="BX1966" s="72"/>
      <c r="BY1966" s="72"/>
      <c r="BZ1966" s="72"/>
      <c r="CA1966" s="72"/>
      <c r="CB1966" s="72"/>
      <c r="CC1966" s="72"/>
      <c r="CD1966" s="72"/>
      <c r="CE1966" s="72"/>
      <c r="CF1966" s="72"/>
      <c r="CG1966" s="72"/>
      <c r="CH1966" s="72"/>
      <c r="CI1966" s="72"/>
      <c r="CJ1966" s="72"/>
      <c r="CK1966" s="72"/>
      <c r="CL1966" s="72"/>
      <c r="CO1966" s="72"/>
      <c r="CP1966" s="72"/>
      <c r="CQ1966" s="72"/>
      <c r="CR1966" s="72"/>
      <c r="CS1966" s="72"/>
      <c r="CT1966" s="72"/>
      <c r="CU1966" s="72"/>
      <c r="CV1966" s="72"/>
      <c r="CW1966" s="72"/>
      <c r="CX1966" s="72"/>
      <c r="CY1966" s="72"/>
      <c r="CZ1966" s="72"/>
      <c r="DA1966" s="72"/>
      <c r="DB1966" s="72"/>
      <c r="DC1966" s="72"/>
      <c r="DD1966" s="72"/>
      <c r="DE1966" s="72"/>
      <c r="DF1966" s="72"/>
      <c r="DG1966" s="72"/>
      <c r="DH1966" s="72"/>
      <c r="DI1966" s="72"/>
      <c r="DJ1966" s="72"/>
      <c r="DK1966" s="72"/>
      <c r="DL1966" s="72"/>
    </row>
    <row r="1967" spans="2:116" x14ac:dyDescent="0.4">
      <c r="D1967" t="s">
        <v>564</v>
      </c>
      <c r="E1967" s="8" t="str">
        <f t="shared" si="3264"/>
        <v>1967 FAPPELIST-F</v>
      </c>
      <c r="G1967" s="158" t="str">
        <f>"Gross PP&amp;E - "&amp;SUBSTITUTE(G1944,":","")</f>
        <v>Gross PP&amp;E - Fixed secondary PPE</v>
      </c>
      <c r="J1967" s="80">
        <f>J1964</f>
        <v>100</v>
      </c>
      <c r="K1967" s="53">
        <f>SUMIF($4:$4,K$2,1967:1967)</f>
        <v>511099.99999999983</v>
      </c>
      <c r="L1967" s="53">
        <f>SUMIF($4:$4,L$2,1967:1967)</f>
        <v>1022100.0000000002</v>
      </c>
      <c r="M1967" s="53">
        <f>SUMIF($4:$4,M$2,1967:1967)</f>
        <v>1533099.9999999993</v>
      </c>
      <c r="N1967" s="53">
        <f>SUMIF($4:$4,N$2,1967:1967)</f>
        <v>2044099.9999999984</v>
      </c>
      <c r="O1967" s="53">
        <f>SUMIF($4:$4,O$2,1967:1967)</f>
        <v>2555100</v>
      </c>
      <c r="P1967" s="53">
        <f>SUMIF($4:$4,P$2,1967:1967)</f>
        <v>3066100.0000000019</v>
      </c>
      <c r="R1967" s="24">
        <f>$J1967</f>
        <v>100</v>
      </c>
      <c r="S1967" s="80">
        <f t="shared" ref="S1967:AX1976" si="3270">-S1959+R1967</f>
        <v>42683.333333333328</v>
      </c>
      <c r="T1967" s="80">
        <f t="shared" si="3270"/>
        <v>85266.666666666657</v>
      </c>
      <c r="U1967" s="80">
        <f t="shared" si="3270"/>
        <v>127849.99999999999</v>
      </c>
      <c r="V1967" s="80">
        <f t="shared" si="3270"/>
        <v>170433.33333333331</v>
      </c>
      <c r="W1967" s="80">
        <f t="shared" si="3270"/>
        <v>213016.66666666663</v>
      </c>
      <c r="X1967" s="80">
        <f t="shared" si="3270"/>
        <v>255599.99999999994</v>
      </c>
      <c r="Y1967" s="80">
        <f t="shared" si="3270"/>
        <v>298183.33333333326</v>
      </c>
      <c r="Z1967" s="80">
        <f t="shared" si="3270"/>
        <v>340766.66666666657</v>
      </c>
      <c r="AA1967" s="80">
        <f t="shared" si="3270"/>
        <v>383349.99999999988</v>
      </c>
      <c r="AB1967" s="80">
        <f t="shared" si="3270"/>
        <v>425933.3333333332</v>
      </c>
      <c r="AC1967" s="80">
        <f t="shared" si="3270"/>
        <v>468516.66666666651</v>
      </c>
      <c r="AD1967" s="80">
        <f t="shared" si="3270"/>
        <v>511099.99999999983</v>
      </c>
      <c r="AE1967" s="80">
        <f t="shared" si="3270"/>
        <v>553683.33333333314</v>
      </c>
      <c r="AF1967" s="80">
        <f t="shared" si="3270"/>
        <v>596266.66666666651</v>
      </c>
      <c r="AG1967" s="80">
        <f t="shared" si="3270"/>
        <v>638849.99999999988</v>
      </c>
      <c r="AH1967" s="80">
        <f t="shared" si="3270"/>
        <v>681433.33333333326</v>
      </c>
      <c r="AI1967" s="80">
        <f t="shared" si="3270"/>
        <v>724016.66666666663</v>
      </c>
      <c r="AJ1967" s="80">
        <f t="shared" si="3270"/>
        <v>766600</v>
      </c>
      <c r="AK1967" s="80">
        <f t="shared" si="3270"/>
        <v>809183.33333333337</v>
      </c>
      <c r="AL1967" s="80">
        <f t="shared" si="3270"/>
        <v>851766.66666666674</v>
      </c>
      <c r="AM1967" s="80">
        <f t="shared" si="3270"/>
        <v>894350.00000000012</v>
      </c>
      <c r="AN1967" s="80">
        <f t="shared" si="3270"/>
        <v>936933.33333333349</v>
      </c>
      <c r="AO1967" s="80">
        <f t="shared" si="3270"/>
        <v>979516.66666666686</v>
      </c>
      <c r="AP1967" s="80">
        <f t="shared" si="3270"/>
        <v>1022100.0000000002</v>
      </c>
      <c r="AQ1967" s="80">
        <f t="shared" si="3270"/>
        <v>1064683.3333333335</v>
      </c>
      <c r="AR1967" s="80">
        <f t="shared" si="3270"/>
        <v>1107266.6666666667</v>
      </c>
      <c r="AS1967" s="80">
        <f t="shared" si="3270"/>
        <v>1149850</v>
      </c>
      <c r="AT1967" s="80">
        <f t="shared" si="3270"/>
        <v>1192433.3333333333</v>
      </c>
      <c r="AU1967" s="80">
        <f t="shared" si="3270"/>
        <v>1235016.6666666665</v>
      </c>
      <c r="AV1967" s="80">
        <f t="shared" si="3270"/>
        <v>1277599.9999999998</v>
      </c>
      <c r="AW1967" s="80">
        <f t="shared" si="3270"/>
        <v>1320183.333333333</v>
      </c>
      <c r="AX1967" s="80">
        <f t="shared" si="3270"/>
        <v>1362766.6666666663</v>
      </c>
      <c r="AY1967" s="80">
        <f t="shared" ref="AY1967:CD1976" si="3271">-AY1959+AX1967</f>
        <v>1405349.9999999995</v>
      </c>
      <c r="AZ1967" s="80">
        <f t="shared" si="3271"/>
        <v>1447933.3333333328</v>
      </c>
      <c r="BA1967" s="80">
        <f t="shared" si="3271"/>
        <v>1490516.666666666</v>
      </c>
      <c r="BB1967" s="80">
        <f t="shared" si="3271"/>
        <v>1533099.9999999993</v>
      </c>
      <c r="BC1967" s="80">
        <f t="shared" si="3271"/>
        <v>1575683.3333333326</v>
      </c>
      <c r="BD1967" s="80">
        <f t="shared" si="3271"/>
        <v>1618266.6666666658</v>
      </c>
      <c r="BE1967" s="80">
        <f t="shared" si="3271"/>
        <v>1660849.9999999991</v>
      </c>
      <c r="BF1967" s="80">
        <f t="shared" si="3271"/>
        <v>1703433.3333333323</v>
      </c>
      <c r="BG1967" s="80">
        <f t="shared" si="3271"/>
        <v>1746016.6666666656</v>
      </c>
      <c r="BH1967" s="80">
        <f t="shared" si="3271"/>
        <v>1788599.9999999988</v>
      </c>
      <c r="BI1967" s="80">
        <f t="shared" si="3271"/>
        <v>1831183.3333333321</v>
      </c>
      <c r="BJ1967" s="80">
        <f t="shared" si="3271"/>
        <v>1873766.6666666653</v>
      </c>
      <c r="BK1967" s="80">
        <f t="shared" si="3271"/>
        <v>1916349.9999999986</v>
      </c>
      <c r="BL1967" s="80">
        <f t="shared" si="3271"/>
        <v>1958933.3333333319</v>
      </c>
      <c r="BM1967" s="80">
        <f t="shared" si="3271"/>
        <v>2001516.6666666651</v>
      </c>
      <c r="BN1967" s="80">
        <f t="shared" si="3271"/>
        <v>2044099.9999999984</v>
      </c>
      <c r="BO1967" s="80">
        <f t="shared" si="3271"/>
        <v>2086683.3333333316</v>
      </c>
      <c r="BP1967" s="80">
        <f t="shared" si="3271"/>
        <v>2129266.6666666651</v>
      </c>
      <c r="BQ1967" s="80">
        <f t="shared" si="3271"/>
        <v>2171849.9999999986</v>
      </c>
      <c r="BR1967" s="80">
        <f t="shared" si="3271"/>
        <v>2214433.3333333321</v>
      </c>
      <c r="BS1967" s="80">
        <f t="shared" si="3271"/>
        <v>2257016.6666666656</v>
      </c>
      <c r="BT1967" s="80">
        <f t="shared" si="3271"/>
        <v>2299599.9999999991</v>
      </c>
      <c r="BU1967" s="80">
        <f t="shared" si="3271"/>
        <v>2342183.3333333326</v>
      </c>
      <c r="BV1967" s="80">
        <f t="shared" si="3271"/>
        <v>2384766.666666666</v>
      </c>
      <c r="BW1967" s="80">
        <f t="shared" si="3271"/>
        <v>2427349.9999999995</v>
      </c>
      <c r="BX1967" s="80">
        <f t="shared" si="3271"/>
        <v>2469933.333333333</v>
      </c>
      <c r="BY1967" s="80">
        <f t="shared" si="3271"/>
        <v>2512516.6666666665</v>
      </c>
      <c r="BZ1967" s="80">
        <f t="shared" si="3271"/>
        <v>2555100</v>
      </c>
      <c r="CA1967" s="80">
        <f t="shared" si="3271"/>
        <v>2597683.3333333335</v>
      </c>
      <c r="CB1967" s="80">
        <f t="shared" si="3271"/>
        <v>2640266.666666667</v>
      </c>
      <c r="CC1967" s="80">
        <f t="shared" si="3271"/>
        <v>2682850.0000000005</v>
      </c>
      <c r="CD1967" s="80">
        <f t="shared" si="3271"/>
        <v>2725433.333333334</v>
      </c>
      <c r="CE1967" s="80">
        <f t="shared" ref="CE1967:CL1976" si="3272">-CE1959+CD1967</f>
        <v>2768016.6666666674</v>
      </c>
      <c r="CF1967" s="80">
        <f t="shared" si="3272"/>
        <v>2810600.0000000009</v>
      </c>
      <c r="CG1967" s="80">
        <f t="shared" si="3272"/>
        <v>2853183.3333333344</v>
      </c>
      <c r="CH1967" s="80">
        <f t="shared" si="3272"/>
        <v>2895766.6666666679</v>
      </c>
      <c r="CI1967" s="80">
        <f t="shared" si="3272"/>
        <v>2938350.0000000014</v>
      </c>
      <c r="CJ1967" s="80">
        <f t="shared" si="3272"/>
        <v>2980933.3333333349</v>
      </c>
      <c r="CK1967" s="80">
        <f t="shared" si="3272"/>
        <v>3023516.6666666684</v>
      </c>
      <c r="CL1967" s="80">
        <f t="shared" si="3272"/>
        <v>3066100.0000000019</v>
      </c>
      <c r="CN1967" s="80">
        <f>CN1964</f>
        <v>100</v>
      </c>
      <c r="CO1967" s="80" t="e">
        <f t="shared" ref="CO1967:DL1976" si="3273">-CO1959+CN1967</f>
        <v>#N/A</v>
      </c>
      <c r="CP1967" s="80" t="e">
        <f t="shared" si="3273"/>
        <v>#N/A</v>
      </c>
      <c r="CQ1967" s="80" t="e">
        <f t="shared" si="3273"/>
        <v>#N/A</v>
      </c>
      <c r="CR1967" s="80" t="e">
        <f t="shared" si="3273"/>
        <v>#N/A</v>
      </c>
      <c r="CS1967" s="80" t="e">
        <f t="shared" si="3273"/>
        <v>#N/A</v>
      </c>
      <c r="CT1967" s="80" t="e">
        <f t="shared" si="3273"/>
        <v>#N/A</v>
      </c>
      <c r="CU1967" s="80" t="e">
        <f t="shared" si="3273"/>
        <v>#N/A</v>
      </c>
      <c r="CV1967" s="80" t="e">
        <f t="shared" si="3273"/>
        <v>#N/A</v>
      </c>
      <c r="CW1967" s="80" t="e">
        <f t="shared" si="3273"/>
        <v>#N/A</v>
      </c>
      <c r="CX1967" s="80" t="e">
        <f t="shared" si="3273"/>
        <v>#N/A</v>
      </c>
      <c r="CY1967" s="80" t="e">
        <f t="shared" si="3273"/>
        <v>#N/A</v>
      </c>
      <c r="CZ1967" s="80" t="e">
        <f t="shared" si="3273"/>
        <v>#N/A</v>
      </c>
      <c r="DA1967" s="80" t="e">
        <f t="shared" si="3273"/>
        <v>#N/A</v>
      </c>
      <c r="DB1967" s="80" t="e">
        <f t="shared" si="3273"/>
        <v>#N/A</v>
      </c>
      <c r="DC1967" s="80" t="e">
        <f t="shared" si="3273"/>
        <v>#N/A</v>
      </c>
      <c r="DD1967" s="80" t="e">
        <f t="shared" si="3273"/>
        <v>#N/A</v>
      </c>
      <c r="DE1967" s="80" t="e">
        <f t="shared" si="3273"/>
        <v>#N/A</v>
      </c>
      <c r="DF1967" s="80" t="e">
        <f t="shared" si="3273"/>
        <v>#N/A</v>
      </c>
      <c r="DG1967" s="80" t="e">
        <f t="shared" si="3273"/>
        <v>#N/A</v>
      </c>
      <c r="DH1967" s="80" t="e">
        <f t="shared" si="3273"/>
        <v>#N/A</v>
      </c>
      <c r="DI1967" s="80" t="e">
        <f t="shared" si="3273"/>
        <v>#N/A</v>
      </c>
      <c r="DJ1967" s="80" t="e">
        <f t="shared" si="3273"/>
        <v>#N/A</v>
      </c>
      <c r="DK1967" s="80" t="e">
        <f t="shared" si="3273"/>
        <v>#N/A</v>
      </c>
      <c r="DL1967" s="80" t="e">
        <f t="shared" si="3273"/>
        <v>#N/A</v>
      </c>
    </row>
    <row r="1968" spans="2:116" x14ac:dyDescent="0.4">
      <c r="D1968" t="s">
        <v>564</v>
      </c>
      <c r="E1968" s="8" t="str">
        <f t="shared" si="3264"/>
        <v>1968 FAPPELIST-F</v>
      </c>
      <c r="G1968" s="158" t="str">
        <f>"Accumulated depreciation - "&amp;SUBSTITUTE(G1944,":","")</f>
        <v>Accumulated depreciation - Fixed secondary PPE</v>
      </c>
      <c r="J1968" s="81">
        <f>-H1947/H1946*J1967</f>
        <v>-60</v>
      </c>
      <c r="K1968" s="43">
        <f ca="1">SUMIF($4:$4,K$2,1968:1968)</f>
        <v>-105079.58592676517</v>
      </c>
      <c r="L1968" s="43">
        <f ca="1">SUMIF($4:$4,L$2,1968:1968)</f>
        <v>-433566.61889094597</v>
      </c>
      <c r="M1968" s="43">
        <f ca="1">SUMIF($4:$4,M$2,1968:1968)</f>
        <v>-1028761.7621147732</v>
      </c>
      <c r="N1968" s="43">
        <f ca="1">SUMIF($4:$4,N$2,1968:1968)</f>
        <v>-1912262.5287297256</v>
      </c>
      <c r="O1968" s="43">
        <f ca="1">SUMIF($4:$4,O$2,1968:1968)</f>
        <v>-3094100.5096501638</v>
      </c>
      <c r="P1968" s="43">
        <f ca="1">SUMIF($4:$4,P$2,1968:1968)</f>
        <v>-4473827.699506321</v>
      </c>
      <c r="R1968" s="37">
        <f>$J1968</f>
        <v>-60</v>
      </c>
      <c r="S1968" s="81">
        <f t="shared" ref="S1968:AX1977" ca="1" si="3274">R1968+S1962</f>
        <v>-1325.8192090395478</v>
      </c>
      <c r="T1968" s="81">
        <f t="shared" ca="1" si="3274"/>
        <v>-3877.2172747294835</v>
      </c>
      <c r="U1968" s="81">
        <f t="shared" ca="1" si="3274"/>
        <v>-7735.9836692164226</v>
      </c>
      <c r="V1968" s="81">
        <f t="shared" ca="1" si="3274"/>
        <v>-12924.277177734213</v>
      </c>
      <c r="W1968" s="81">
        <f t="shared" ca="1" si="3274"/>
        <v>-19464.632158147786</v>
      </c>
      <c r="X1968" s="81">
        <f t="shared" ca="1" si="3274"/>
        <v>-27379.964906590969</v>
      </c>
      <c r="Y1968" s="81">
        <f t="shared" ca="1" si="3274"/>
        <v>-36693.580130996459</v>
      </c>
      <c r="Z1968" s="81">
        <f t="shared" ca="1" si="3274"/>
        <v>-47429.17753434668</v>
      </c>
      <c r="AA1968" s="81">
        <f t="shared" ca="1" si="3274"/>
        <v>-59610.858509505095</v>
      </c>
      <c r="AB1968" s="81">
        <f t="shared" ca="1" si="3274"/>
        <v>-73263.132947519305</v>
      </c>
      <c r="AC1968" s="81">
        <f t="shared" ca="1" si="3274"/>
        <v>-88410.926161319076</v>
      </c>
      <c r="AD1968" s="81">
        <f t="shared" ca="1" si="3274"/>
        <v>-105079.58592676517</v>
      </c>
      <c r="AE1968" s="81">
        <f t="shared" ca="1" si="3274"/>
        <v>-123294.88964303803</v>
      </c>
      <c r="AF1968" s="81">
        <f t="shared" ca="1" si="3274"/>
        <v>-143083.05161438897</v>
      </c>
      <c r="AG1968" s="81">
        <f t="shared" ca="1" si="3274"/>
        <v>-164470.73045531081</v>
      </c>
      <c r="AH1968" s="81">
        <f t="shared" ca="1" si="3274"/>
        <v>-187485.03662122003</v>
      </c>
      <c r="AI1968" s="81">
        <f t="shared" ca="1" si="3274"/>
        <v>-212153.54006677744</v>
      </c>
      <c r="AJ1968" s="81">
        <f t="shared" ca="1" si="3274"/>
        <v>-238504.27803401096</v>
      </c>
      <c r="AK1968" s="81">
        <f t="shared" ca="1" si="3274"/>
        <v>-266565.76297244051</v>
      </c>
      <c r="AL1968" s="81">
        <f t="shared" ca="1" si="3274"/>
        <v>-296366.99059344234</v>
      </c>
      <c r="AM1968" s="81">
        <f t="shared" ca="1" si="3274"/>
        <v>-327937.4480611278</v>
      </c>
      <c r="AN1968" s="81">
        <f t="shared" ca="1" si="3274"/>
        <v>-361307.12232205085</v>
      </c>
      <c r="AO1968" s="81">
        <f t="shared" ca="1" si="3274"/>
        <v>-396506.50857609691</v>
      </c>
      <c r="AP1968" s="81">
        <f t="shared" ca="1" si="3274"/>
        <v>-433566.61889094597</v>
      </c>
      <c r="AQ1968" s="81">
        <f t="shared" ca="1" si="3274"/>
        <v>-472517.29604728968</v>
      </c>
      <c r="AR1968" s="81">
        <f t="shared" ca="1" si="3274"/>
        <v>-513370.82390330522</v>
      </c>
      <c r="AS1968" s="81">
        <f t="shared" ca="1" si="3274"/>
        <v>-556137.66469362006</v>
      </c>
      <c r="AT1968" s="81">
        <f t="shared" ca="1" si="3274"/>
        <v>-600828.08866578504</v>
      </c>
      <c r="AU1968" s="81">
        <f t="shared" ca="1" si="3274"/>
        <v>-647452.16456671245</v>
      </c>
      <c r="AV1968" s="81">
        <f t="shared" ca="1" si="3274"/>
        <v>-696019.74986177287</v>
      </c>
      <c r="AW1968" s="81">
        <f t="shared" ca="1" si="3274"/>
        <v>-746540.48068022227</v>
      </c>
      <c r="AX1968" s="81">
        <f t="shared" ca="1" si="3274"/>
        <v>-799023.76148049161</v>
      </c>
      <c r="AY1968" s="81">
        <f t="shared" ref="AY1968:CD1977" ca="1" si="3275">AX1968+AY1962</f>
        <v>-853478.75442873139</v>
      </c>
      <c r="AZ1968" s="81">
        <f t="shared" ca="1" si="3275"/>
        <v>-909914.36848385958</v>
      </c>
      <c r="BA1968" s="81">
        <f t="shared" ca="1" si="3275"/>
        <v>-968339.24818221561</v>
      </c>
      <c r="BB1968" s="81">
        <f t="shared" ca="1" si="3275"/>
        <v>-1028761.7621147732</v>
      </c>
      <c r="BC1968" s="81">
        <f t="shared" ca="1" si="3275"/>
        <v>-1091189.9910897112</v>
      </c>
      <c r="BD1968" s="81">
        <f t="shared" ca="1" si="3275"/>
        <v>-1155631.7159729882</v>
      </c>
      <c r="BE1968" s="81">
        <f t="shared" ca="1" si="3275"/>
        <v>-1222094.405199405</v>
      </c>
      <c r="BF1968" s="81">
        <f t="shared" ca="1" si="3275"/>
        <v>-1290585.2019464802</v>
      </c>
      <c r="BG1968" s="81">
        <f t="shared" ca="1" si="3275"/>
        <v>-1361110.9109632925</v>
      </c>
      <c r="BH1968" s="81">
        <f t="shared" ca="1" si="3275"/>
        <v>-1433677.9850462843</v>
      </c>
      <c r="BI1968" s="81">
        <f t="shared" ca="1" si="3275"/>
        <v>-1508292.511153837</v>
      </c>
      <c r="BJ1968" s="81">
        <f t="shared" ca="1" si="3275"/>
        <v>-1584960.1961512619</v>
      </c>
      <c r="BK1968" s="81">
        <f t="shared" ca="1" si="3275"/>
        <v>-1663686.3521776656</v>
      </c>
      <c r="BL1968" s="81">
        <f t="shared" ca="1" si="3275"/>
        <v>-1744475.8816259685</v>
      </c>
      <c r="BM1968" s="81">
        <f t="shared" ca="1" si="3275"/>
        <v>-1827333.261727165</v>
      </c>
      <c r="BN1968" s="81">
        <f t="shared" ca="1" si="3275"/>
        <v>-1912262.5287297256</v>
      </c>
      <c r="BO1968" s="81">
        <f t="shared" ca="1" si="3275"/>
        <v>-1999267.2616648462</v>
      </c>
      <c r="BP1968" s="81">
        <f t="shared" ca="1" si="3275"/>
        <v>-2088350.5944154263</v>
      </c>
      <c r="BQ1968" s="81">
        <f t="shared" ca="1" si="3275"/>
        <v>-2179515.5057800384</v>
      </c>
      <c r="BR1968" s="81">
        <f t="shared" ca="1" si="3275"/>
        <v>-2272764.8477193564</v>
      </c>
      <c r="BS1968" s="81">
        <f t="shared" ca="1" si="3275"/>
        <v>-2368101.3464603773</v>
      </c>
      <c r="BT1968" s="81">
        <f t="shared" ca="1" si="3275"/>
        <v>-2465527.6037806091</v>
      </c>
      <c r="BU1968" s="81">
        <f t="shared" ca="1" si="3275"/>
        <v>-2565046.0984797985</v>
      </c>
      <c r="BV1968" s="81">
        <f t="shared" ca="1" si="3275"/>
        <v>-2666659.188047023</v>
      </c>
      <c r="BW1968" s="81">
        <f t="shared" ca="1" si="3275"/>
        <v>-2770369.1105312016</v>
      </c>
      <c r="BX1968" s="81">
        <f t="shared" ca="1" si="3275"/>
        <v>-2876177.9866233338</v>
      </c>
      <c r="BY1968" s="81">
        <f t="shared" ca="1" si="3275"/>
        <v>-2984087.8219590313</v>
      </c>
      <c r="BZ1968" s="81">
        <f t="shared" ca="1" si="3275"/>
        <v>-3094100.5096501638</v>
      </c>
      <c r="CA1968" s="81">
        <f t="shared" ca="1" si="3275"/>
        <v>-3204953.708760933</v>
      </c>
      <c r="CB1968" s="81">
        <f t="shared" ca="1" si="3275"/>
        <v>-3316627.6700773947</v>
      </c>
      <c r="CC1968" s="81">
        <f t="shared" ca="1" si="3275"/>
        <v>-3429102.1777740796</v>
      </c>
      <c r="CD1968" s="81">
        <f t="shared" ca="1" si="3275"/>
        <v>-3542356.5468007689</v>
      </c>
      <c r="CE1968" s="81">
        <f t="shared" ref="CE1968:CL1977" ca="1" si="3276">CD1968+CE1962</f>
        <v>-3656369.6204423672</v>
      </c>
      <c r="CF1968" s="81">
        <f t="shared" ca="1" si="3276"/>
        <v>-3771119.7680606567</v>
      </c>
      <c r="CG1968" s="81">
        <f t="shared" ca="1" si="3276"/>
        <v>-3886584.8830270022</v>
      </c>
      <c r="CH1968" s="81">
        <f t="shared" ca="1" si="3276"/>
        <v>-4002742.380855361</v>
      </c>
      <c r="CI1968" s="81">
        <f t="shared" ca="1" si="3276"/>
        <v>-4119569.1975452611</v>
      </c>
      <c r="CJ1968" s="81">
        <f t="shared" ca="1" si="3276"/>
        <v>-4237041.7881447123</v>
      </c>
      <c r="CK1968" s="81">
        <f t="shared" ca="1" si="3276"/>
        <v>-4355136.1255433355</v>
      </c>
      <c r="CL1968" s="81">
        <f t="shared" ca="1" si="3276"/>
        <v>-4473827.699506321</v>
      </c>
      <c r="CN1968" s="245">
        <f>-H1947/H1946*CN1967</f>
        <v>-60</v>
      </c>
      <c r="CO1968" s="81" t="e">
        <f t="shared" ref="CO1968:DL1977" ca="1" si="3277">CN1968+CO1962</f>
        <v>#N/A</v>
      </c>
      <c r="CP1968" s="81" t="e">
        <f t="shared" ca="1" si="3277"/>
        <v>#N/A</v>
      </c>
      <c r="CQ1968" s="81" t="e">
        <f t="shared" ca="1" si="3277"/>
        <v>#N/A</v>
      </c>
      <c r="CR1968" s="81" t="e">
        <f t="shared" ca="1" si="3277"/>
        <v>#N/A</v>
      </c>
      <c r="CS1968" s="81" t="e">
        <f t="shared" ca="1" si="3277"/>
        <v>#N/A</v>
      </c>
      <c r="CT1968" s="81" t="e">
        <f t="shared" ca="1" si="3277"/>
        <v>#N/A</v>
      </c>
      <c r="CU1968" s="81" t="e">
        <f t="shared" ca="1" si="3277"/>
        <v>#N/A</v>
      </c>
      <c r="CV1968" s="81" t="e">
        <f t="shared" ca="1" si="3277"/>
        <v>#N/A</v>
      </c>
      <c r="CW1968" s="81" t="e">
        <f t="shared" ca="1" si="3277"/>
        <v>#N/A</v>
      </c>
      <c r="CX1968" s="81" t="e">
        <f t="shared" ca="1" si="3277"/>
        <v>#N/A</v>
      </c>
      <c r="CY1968" s="81" t="e">
        <f t="shared" ca="1" si="3277"/>
        <v>#N/A</v>
      </c>
      <c r="CZ1968" s="81" t="e">
        <f t="shared" ca="1" si="3277"/>
        <v>#N/A</v>
      </c>
      <c r="DA1968" s="81" t="e">
        <f t="shared" ca="1" si="3277"/>
        <v>#N/A</v>
      </c>
      <c r="DB1968" s="81" t="e">
        <f t="shared" ca="1" si="3277"/>
        <v>#N/A</v>
      </c>
      <c r="DC1968" s="81" t="e">
        <f t="shared" ca="1" si="3277"/>
        <v>#N/A</v>
      </c>
      <c r="DD1968" s="81" t="e">
        <f t="shared" ca="1" si="3277"/>
        <v>#N/A</v>
      </c>
      <c r="DE1968" s="81" t="e">
        <f t="shared" ca="1" si="3277"/>
        <v>#N/A</v>
      </c>
      <c r="DF1968" s="81" t="e">
        <f t="shared" ca="1" si="3277"/>
        <v>#N/A</v>
      </c>
      <c r="DG1968" s="81" t="e">
        <f t="shared" ca="1" si="3277"/>
        <v>#N/A</v>
      </c>
      <c r="DH1968" s="81" t="e">
        <f t="shared" ca="1" si="3277"/>
        <v>#N/A</v>
      </c>
      <c r="DI1968" s="81" t="e">
        <f t="shared" ca="1" si="3277"/>
        <v>#N/A</v>
      </c>
      <c r="DJ1968" s="81" t="e">
        <f t="shared" ca="1" si="3277"/>
        <v>#N/A</v>
      </c>
      <c r="DK1968" s="81" t="e">
        <f t="shared" ca="1" si="3277"/>
        <v>#N/A</v>
      </c>
      <c r="DL1968" s="81" t="e">
        <f t="shared" ca="1" si="3277"/>
        <v>#N/A</v>
      </c>
    </row>
    <row r="1969" spans="1:116" x14ac:dyDescent="0.4">
      <c r="C1969" t="s">
        <v>240</v>
      </c>
      <c r="D1969" t="s">
        <v>564</v>
      </c>
      <c r="E1969" s="8" t="str">
        <f t="shared" si="3264"/>
        <v>1969 FAPPELIST-F</v>
      </c>
      <c r="G1969" s="126" t="str">
        <f>"Net PP&amp;E - "&amp;SUBSTITUTE(G1944,":","")</f>
        <v>Net PP&amp;E - Fixed secondary PPE</v>
      </c>
      <c r="H1969" s="27"/>
      <c r="J1969" s="77">
        <f>SUM(J1967:J1968)</f>
        <v>40</v>
      </c>
      <c r="K1969" s="28">
        <f ca="1">SUMIF($4:$4,K$2,1969:1969)</f>
        <v>406020.41407323466</v>
      </c>
      <c r="L1969" s="28">
        <f ca="1">SUMIF($4:$4,L$2,1969:1969)</f>
        <v>588533.3811090542</v>
      </c>
      <c r="M1969" s="28">
        <f ca="1">SUMIF($4:$4,M$2,1969:1969)</f>
        <v>504338.23788522615</v>
      </c>
      <c r="N1969" s="28">
        <f ca="1">SUMIF($4:$4,N$2,1969:1969)</f>
        <v>131837.47127027274</v>
      </c>
      <c r="O1969" s="28">
        <f ca="1">SUMIF($4:$4,O$2,1969:1969)</f>
        <v>-539000.50965016382</v>
      </c>
      <c r="P1969" s="28">
        <f ca="1">SUMIF($4:$4,P$2,1969:1969)</f>
        <v>-1407727.6995063191</v>
      </c>
      <c r="R1969" s="33">
        <f>$J1969</f>
        <v>40</v>
      </c>
      <c r="S1969" s="77">
        <f t="shared" ref="S1969:CD1978" ca="1" si="3278">SUM(S1967:S1968)</f>
        <v>41357.514124293783</v>
      </c>
      <c r="T1969" s="77">
        <f t="shared" ca="1" si="3278"/>
        <v>81389.449391937174</v>
      </c>
      <c r="U1969" s="77">
        <f t="shared" ca="1" si="3278"/>
        <v>120114.01633078356</v>
      </c>
      <c r="V1969" s="77">
        <f t="shared" ca="1" si="3278"/>
        <v>157509.0561555991</v>
      </c>
      <c r="W1969" s="77">
        <f t="shared" ca="1" si="3278"/>
        <v>193552.03450851885</v>
      </c>
      <c r="X1969" s="77">
        <f t="shared" ca="1" si="3278"/>
        <v>228220.03509340898</v>
      </c>
      <c r="Y1969" s="77">
        <f t="shared" ca="1" si="3278"/>
        <v>261489.75320233678</v>
      </c>
      <c r="Z1969" s="77">
        <f t="shared" ca="1" si="3278"/>
        <v>293337.48913231987</v>
      </c>
      <c r="AA1969" s="77">
        <f t="shared" ca="1" si="3278"/>
        <v>323739.14149049477</v>
      </c>
      <c r="AB1969" s="77">
        <f t="shared" ca="1" si="3278"/>
        <v>352670.20038581389</v>
      </c>
      <c r="AC1969" s="77">
        <f t="shared" ca="1" si="3278"/>
        <v>380105.74050534744</v>
      </c>
      <c r="AD1969" s="77">
        <f t="shared" ca="1" si="3278"/>
        <v>406020.41407323466</v>
      </c>
      <c r="AE1969" s="77">
        <f t="shared" ca="1" si="3278"/>
        <v>430388.4436902951</v>
      </c>
      <c r="AF1969" s="77">
        <f t="shared" ca="1" si="3278"/>
        <v>453183.61505227757</v>
      </c>
      <c r="AG1969" s="77">
        <f t="shared" ca="1" si="3278"/>
        <v>474379.2695446891</v>
      </c>
      <c r="AH1969" s="77">
        <f t="shared" ca="1" si="3278"/>
        <v>493948.2967121132</v>
      </c>
      <c r="AI1969" s="77">
        <f t="shared" ca="1" si="3278"/>
        <v>511863.12659988919</v>
      </c>
      <c r="AJ1969" s="77">
        <f t="shared" ca="1" si="3278"/>
        <v>528095.7219659891</v>
      </c>
      <c r="AK1969" s="77">
        <f t="shared" ca="1" si="3278"/>
        <v>542617.57036089292</v>
      </c>
      <c r="AL1969" s="77">
        <f t="shared" ca="1" si="3278"/>
        <v>555399.6760732244</v>
      </c>
      <c r="AM1969" s="77">
        <f t="shared" ca="1" si="3278"/>
        <v>566412.55193887232</v>
      </c>
      <c r="AN1969" s="77">
        <f t="shared" ca="1" si="3278"/>
        <v>575626.21101128263</v>
      </c>
      <c r="AO1969" s="77">
        <f t="shared" ca="1" si="3278"/>
        <v>583010.15809057001</v>
      </c>
      <c r="AP1969" s="77">
        <f t="shared" ca="1" si="3278"/>
        <v>588533.3811090542</v>
      </c>
      <c r="AQ1969" s="77">
        <f t="shared" ca="1" si="3278"/>
        <v>592166.03728604387</v>
      </c>
      <c r="AR1969" s="77">
        <f t="shared" ca="1" si="3278"/>
        <v>593895.84276336152</v>
      </c>
      <c r="AS1969" s="77">
        <f t="shared" ca="1" si="3278"/>
        <v>593712.33530637994</v>
      </c>
      <c r="AT1969" s="77">
        <f t="shared" ca="1" si="3278"/>
        <v>591605.24466754822</v>
      </c>
      <c r="AU1969" s="77">
        <f t="shared" ca="1" si="3278"/>
        <v>587564.50209995406</v>
      </c>
      <c r="AV1969" s="77">
        <f t="shared" ca="1" si="3278"/>
        <v>581580.2501382269</v>
      </c>
      <c r="AW1969" s="77">
        <f t="shared" ca="1" si="3278"/>
        <v>573642.85265311075</v>
      </c>
      <c r="AX1969" s="77">
        <f t="shared" ca="1" si="3278"/>
        <v>563742.90518617467</v>
      </c>
      <c r="AY1969" s="77">
        <f t="shared" ca="1" si="3278"/>
        <v>551871.24557126814</v>
      </c>
      <c r="AZ1969" s="77">
        <f t="shared" ca="1" si="3278"/>
        <v>538018.96484947321</v>
      </c>
      <c r="BA1969" s="77">
        <f t="shared" ca="1" si="3278"/>
        <v>522177.41848445043</v>
      </c>
      <c r="BB1969" s="77">
        <f t="shared" ca="1" si="3278"/>
        <v>504338.23788522615</v>
      </c>
      <c r="BC1969" s="77">
        <f t="shared" ca="1" si="3278"/>
        <v>484493.34224362136</v>
      </c>
      <c r="BD1969" s="77">
        <f t="shared" ca="1" si="3278"/>
        <v>462634.95069367765</v>
      </c>
      <c r="BE1969" s="77">
        <f t="shared" ca="1" si="3278"/>
        <v>438755.59480059403</v>
      </c>
      <c r="BF1969" s="77">
        <f t="shared" ca="1" si="3278"/>
        <v>412848.13138685212</v>
      </c>
      <c r="BG1969" s="77">
        <f t="shared" ca="1" si="3278"/>
        <v>384905.75570337311</v>
      </c>
      <c r="BH1969" s="77">
        <f t="shared" ca="1" si="3278"/>
        <v>354922.01495371456</v>
      </c>
      <c r="BI1969" s="77">
        <f t="shared" ca="1" si="3278"/>
        <v>322890.82217949512</v>
      </c>
      <c r="BJ1969" s="77">
        <f t="shared" ca="1" si="3278"/>
        <v>288806.47051540343</v>
      </c>
      <c r="BK1969" s="77">
        <f t="shared" ca="1" si="3278"/>
        <v>252663.64782233303</v>
      </c>
      <c r="BL1969" s="77">
        <f t="shared" ca="1" si="3278"/>
        <v>214457.45170736336</v>
      </c>
      <c r="BM1969" s="77">
        <f t="shared" ca="1" si="3278"/>
        <v>174183.40493950015</v>
      </c>
      <c r="BN1969" s="77">
        <f t="shared" ca="1" si="3278"/>
        <v>131837.47127027274</v>
      </c>
      <c r="BO1969" s="77">
        <f t="shared" ca="1" si="3278"/>
        <v>87416.071668485412</v>
      </c>
      <c r="BP1969" s="77">
        <f t="shared" ca="1" si="3278"/>
        <v>40916.07225123886</v>
      </c>
      <c r="BQ1969" s="77">
        <f t="shared" ca="1" si="3278"/>
        <v>-7665.5057800398208</v>
      </c>
      <c r="BR1969" s="77">
        <f t="shared" ca="1" si="3278"/>
        <v>-58331.514386024326</v>
      </c>
      <c r="BS1969" s="77">
        <f t="shared" ca="1" si="3278"/>
        <v>-111084.67979371175</v>
      </c>
      <c r="BT1969" s="77">
        <f t="shared" ca="1" si="3278"/>
        <v>-165927.60378061002</v>
      </c>
      <c r="BU1969" s="77">
        <f t="shared" ca="1" si="3278"/>
        <v>-222862.76514646597</v>
      </c>
      <c r="BV1969" s="77">
        <f t="shared" ca="1" si="3278"/>
        <v>-281892.52138035698</v>
      </c>
      <c r="BW1969" s="77">
        <f t="shared" ca="1" si="3278"/>
        <v>-343019.11053120205</v>
      </c>
      <c r="BX1969" s="77">
        <f t="shared" ca="1" si="3278"/>
        <v>-406244.65329000074</v>
      </c>
      <c r="BY1969" s="77">
        <f t="shared" ca="1" si="3278"/>
        <v>-471571.15529236477</v>
      </c>
      <c r="BZ1969" s="77">
        <f t="shared" ca="1" si="3278"/>
        <v>-539000.50965016382</v>
      </c>
      <c r="CA1969" s="77">
        <f t="shared" ca="1" si="3278"/>
        <v>-607270.37542759953</v>
      </c>
      <c r="CB1969" s="77">
        <f t="shared" ca="1" si="3278"/>
        <v>-676361.00341072772</v>
      </c>
      <c r="CC1969" s="77">
        <f t="shared" ca="1" si="3278"/>
        <v>-746252.17777407914</v>
      </c>
      <c r="CD1969" s="77">
        <f t="shared" ca="1" si="3278"/>
        <v>-816923.21346743498</v>
      </c>
      <c r="CE1969" s="77">
        <f t="shared" ref="CE1969:CL1978" ca="1" si="3279">SUM(CE1967:CE1968)</f>
        <v>-888352.95377569972</v>
      </c>
      <c r="CF1969" s="77">
        <f t="shared" ca="1" si="3279"/>
        <v>-960519.7680606558</v>
      </c>
      <c r="CG1969" s="77">
        <f t="shared" ca="1" si="3279"/>
        <v>-1033401.5496936678</v>
      </c>
      <c r="CH1969" s="77">
        <f t="shared" ca="1" si="3279"/>
        <v>-1106975.7141886931</v>
      </c>
      <c r="CI1969" s="77">
        <f t="shared" ca="1" si="3279"/>
        <v>-1181219.1975452597</v>
      </c>
      <c r="CJ1969" s="77">
        <f t="shared" ca="1" si="3279"/>
        <v>-1256108.4548113775</v>
      </c>
      <c r="CK1969" s="77">
        <f t="shared" ca="1" si="3279"/>
        <v>-1331619.4588766671</v>
      </c>
      <c r="CL1969" s="77">
        <f t="shared" ca="1" si="3279"/>
        <v>-1407727.6995063191</v>
      </c>
      <c r="CN1969" s="77">
        <f>SUM(CN1967:CN1968)</f>
        <v>40</v>
      </c>
      <c r="CO1969" s="77" t="e">
        <f t="shared" ref="CO1969:DL1978" si="3280">SUM(CO1967:CO1968)</f>
        <v>#N/A</v>
      </c>
      <c r="CP1969" s="77" t="e">
        <f t="shared" si="3280"/>
        <v>#N/A</v>
      </c>
      <c r="CQ1969" s="77" t="e">
        <f t="shared" si="3280"/>
        <v>#N/A</v>
      </c>
      <c r="CR1969" s="77" t="e">
        <f t="shared" si="3280"/>
        <v>#N/A</v>
      </c>
      <c r="CS1969" s="77" t="e">
        <f t="shared" si="3280"/>
        <v>#N/A</v>
      </c>
      <c r="CT1969" s="77" t="e">
        <f t="shared" si="3280"/>
        <v>#N/A</v>
      </c>
      <c r="CU1969" s="77" t="e">
        <f t="shared" si="3280"/>
        <v>#N/A</v>
      </c>
      <c r="CV1969" s="77" t="e">
        <f t="shared" si="3280"/>
        <v>#N/A</v>
      </c>
      <c r="CW1969" s="77" t="e">
        <f t="shared" si="3280"/>
        <v>#N/A</v>
      </c>
      <c r="CX1969" s="77" t="e">
        <f t="shared" si="3280"/>
        <v>#N/A</v>
      </c>
      <c r="CY1969" s="77" t="e">
        <f t="shared" si="3280"/>
        <v>#N/A</v>
      </c>
      <c r="CZ1969" s="77" t="e">
        <f t="shared" si="3280"/>
        <v>#N/A</v>
      </c>
      <c r="DA1969" s="77" t="e">
        <f t="shared" si="3280"/>
        <v>#N/A</v>
      </c>
      <c r="DB1969" s="77" t="e">
        <f t="shared" si="3280"/>
        <v>#N/A</v>
      </c>
      <c r="DC1969" s="77" t="e">
        <f t="shared" si="3280"/>
        <v>#N/A</v>
      </c>
      <c r="DD1969" s="77" t="e">
        <f t="shared" si="3280"/>
        <v>#N/A</v>
      </c>
      <c r="DE1969" s="77" t="e">
        <f t="shared" si="3280"/>
        <v>#N/A</v>
      </c>
      <c r="DF1969" s="77" t="e">
        <f t="shared" si="3280"/>
        <v>#N/A</v>
      </c>
      <c r="DG1969" s="77" t="e">
        <f t="shared" si="3280"/>
        <v>#N/A</v>
      </c>
      <c r="DH1969" s="77" t="e">
        <f t="shared" si="3280"/>
        <v>#N/A</v>
      </c>
      <c r="DI1969" s="77" t="e">
        <f t="shared" si="3280"/>
        <v>#N/A</v>
      </c>
      <c r="DJ1969" s="77" t="e">
        <f t="shared" si="3280"/>
        <v>#N/A</v>
      </c>
      <c r="DK1969" s="77" t="e">
        <f t="shared" si="3280"/>
        <v>#N/A</v>
      </c>
      <c r="DL1969" s="77" t="e">
        <f t="shared" si="3280"/>
        <v>#N/A</v>
      </c>
    </row>
    <row r="1970" spans="1:116" x14ac:dyDescent="0.4">
      <c r="D1970" t="s">
        <v>564</v>
      </c>
      <c r="E1970" s="8" t="str">
        <f t="shared" ref="E1970:E1979" si="3281">ROW()&amp;" "&amp;D1970</f>
        <v>1970 FAPPELIST-F</v>
      </c>
      <c r="G1970" s="126"/>
      <c r="H1970" s="27"/>
      <c r="J1970" s="77"/>
      <c r="K1970" s="28"/>
      <c r="L1970" s="28"/>
      <c r="M1970" s="28"/>
      <c r="N1970" s="28"/>
      <c r="O1970" s="28"/>
      <c r="P1970" s="28"/>
      <c r="R1970" s="33"/>
      <c r="S1970" s="77"/>
      <c r="T1970" s="77"/>
      <c r="U1970" s="77"/>
      <c r="V1970" s="77"/>
      <c r="W1970" s="77"/>
      <c r="X1970" s="77"/>
      <c r="Y1970" s="77"/>
      <c r="Z1970" s="77"/>
      <c r="AA1970" s="77"/>
      <c r="AB1970" s="77"/>
      <c r="AC1970" s="77"/>
      <c r="AD1970" s="77"/>
      <c r="AE1970" s="77"/>
      <c r="AF1970" s="77"/>
      <c r="AG1970" s="77"/>
      <c r="AH1970" s="77"/>
      <c r="AI1970" s="77"/>
      <c r="AJ1970" s="77"/>
      <c r="AK1970" s="77"/>
      <c r="AL1970" s="77"/>
      <c r="AM1970" s="77"/>
      <c r="AN1970" s="77"/>
      <c r="AO1970" s="77"/>
      <c r="AP1970" s="77"/>
      <c r="AQ1970" s="77"/>
      <c r="AR1970" s="77"/>
      <c r="AS1970" s="77"/>
      <c r="AT1970" s="77"/>
      <c r="AU1970" s="77"/>
      <c r="AV1970" s="77"/>
      <c r="AW1970" s="77"/>
      <c r="AX1970" s="77"/>
      <c r="AY1970" s="77"/>
      <c r="AZ1970" s="77"/>
      <c r="BA1970" s="77"/>
      <c r="BB1970" s="77"/>
      <c r="BC1970" s="77"/>
      <c r="BD1970" s="77"/>
      <c r="BE1970" s="77"/>
      <c r="BF1970" s="77"/>
      <c r="BG1970" s="77"/>
      <c r="BH1970" s="77"/>
      <c r="BI1970" s="77"/>
      <c r="BJ1970" s="77"/>
      <c r="BK1970" s="77"/>
      <c r="BL1970" s="77"/>
      <c r="BM1970" s="77"/>
      <c r="BN1970" s="77"/>
      <c r="BO1970" s="77"/>
      <c r="BP1970" s="77"/>
      <c r="BQ1970" s="77"/>
      <c r="BR1970" s="77"/>
      <c r="BS1970" s="77"/>
      <c r="BT1970" s="77"/>
      <c r="BU1970" s="77"/>
      <c r="BV1970" s="77"/>
      <c r="BW1970" s="77"/>
      <c r="BX1970" s="77"/>
      <c r="BY1970" s="77"/>
      <c r="BZ1970" s="77"/>
      <c r="CA1970" s="77"/>
      <c r="CB1970" s="77"/>
      <c r="CC1970" s="77"/>
      <c r="CD1970" s="77"/>
      <c r="CE1970" s="77"/>
      <c r="CF1970" s="77"/>
      <c r="CG1970" s="77"/>
      <c r="CH1970" s="77"/>
      <c r="CI1970" s="77"/>
      <c r="CJ1970" s="77"/>
      <c r="CK1970" s="77"/>
      <c r="CL1970" s="77"/>
      <c r="CN1970" s="77"/>
      <c r="CO1970" s="77"/>
      <c r="CP1970" s="77"/>
      <c r="CQ1970" s="77"/>
      <c r="CR1970" s="77"/>
      <c r="CS1970" s="77"/>
      <c r="CT1970" s="77"/>
      <c r="CU1970" s="77"/>
      <c r="CV1970" s="77"/>
      <c r="CW1970" s="77"/>
      <c r="CX1970" s="77"/>
      <c r="CY1970" s="77"/>
      <c r="CZ1970" s="77"/>
      <c r="DA1970" s="77"/>
      <c r="DB1970" s="77"/>
      <c r="DC1970" s="77"/>
      <c r="DD1970" s="77"/>
      <c r="DE1970" s="77"/>
      <c r="DF1970" s="77"/>
      <c r="DG1970" s="77"/>
      <c r="DH1970" s="77"/>
      <c r="DI1970" s="77"/>
      <c r="DJ1970" s="77"/>
      <c r="DK1970" s="77"/>
      <c r="DL1970" s="77"/>
    </row>
    <row r="1971" spans="1:116" x14ac:dyDescent="0.4">
      <c r="B1971" t="s">
        <v>332</v>
      </c>
      <c r="D1971" t="s">
        <v>564</v>
      </c>
      <c r="E1971" s="8" t="str">
        <f t="shared" si="3264"/>
        <v>1971 FAPPELIST-F</v>
      </c>
      <c r="G1971" s="136" t="str">
        <f t="shared" ref="G1971:G1987" si="3282">G1936</f>
        <v>(Primary label)</v>
      </c>
      <c r="H1971" s="27"/>
      <c r="I1971" s="78"/>
      <c r="J1971" s="78"/>
      <c r="K1971" s="33"/>
      <c r="L1971" s="33"/>
      <c r="M1971" s="33"/>
      <c r="N1971" s="33"/>
      <c r="O1971" s="33"/>
      <c r="P1971" s="33"/>
      <c r="R1971" s="33"/>
      <c r="S1971" s="77"/>
      <c r="T1971" s="77"/>
      <c r="U1971" s="77"/>
      <c r="V1971" s="77"/>
      <c r="W1971" s="77"/>
      <c r="X1971" s="77"/>
      <c r="Y1971" s="77"/>
      <c r="Z1971" s="77"/>
      <c r="AA1971" s="77"/>
      <c r="AB1971" s="77"/>
      <c r="AC1971" s="77"/>
      <c r="AD1971" s="77"/>
      <c r="AE1971" s="77"/>
      <c r="AF1971" s="77"/>
      <c r="AG1971" s="77"/>
      <c r="AH1971" s="77"/>
      <c r="AI1971" s="77"/>
      <c r="AJ1971" s="77"/>
      <c r="AK1971" s="77"/>
      <c r="AL1971" s="77"/>
      <c r="AM1971" s="77"/>
      <c r="AN1971" s="77"/>
      <c r="AO1971" s="77"/>
      <c r="AP1971" s="77"/>
      <c r="AQ1971" s="77"/>
      <c r="AR1971" s="77"/>
      <c r="AS1971" s="77"/>
      <c r="AT1971" s="77"/>
      <c r="AU1971" s="77"/>
      <c r="AV1971" s="77"/>
      <c r="AW1971" s="77"/>
      <c r="AX1971" s="77"/>
      <c r="AY1971" s="77"/>
      <c r="AZ1971" s="77"/>
      <c r="BA1971" s="77"/>
      <c r="BB1971" s="77"/>
      <c r="BC1971" s="77"/>
      <c r="BD1971" s="77"/>
      <c r="BE1971" s="77"/>
      <c r="BF1971" s="77"/>
      <c r="BG1971" s="77"/>
      <c r="BH1971" s="77"/>
      <c r="BI1971" s="77"/>
      <c r="BJ1971" s="77"/>
      <c r="BK1971" s="77"/>
      <c r="BL1971" s="77"/>
      <c r="BM1971" s="77"/>
      <c r="BN1971" s="77"/>
      <c r="BO1971" s="77"/>
      <c r="BP1971" s="77"/>
      <c r="BQ1971" s="77"/>
      <c r="BR1971" s="77"/>
      <c r="BS1971" s="77"/>
      <c r="BT1971" s="77"/>
      <c r="BU1971" s="77"/>
      <c r="BV1971" s="77"/>
      <c r="BW1971" s="77"/>
      <c r="BX1971" s="77"/>
      <c r="BY1971" s="77"/>
      <c r="BZ1971" s="77"/>
      <c r="CA1971" s="77"/>
      <c r="CB1971" s="77"/>
      <c r="CC1971" s="77"/>
      <c r="CD1971" s="77"/>
      <c r="CE1971" s="77"/>
      <c r="CF1971" s="77"/>
      <c r="CG1971" s="77"/>
      <c r="CH1971" s="77"/>
      <c r="CI1971" s="77"/>
      <c r="CJ1971" s="77"/>
      <c r="CK1971" s="77"/>
      <c r="CL1971" s="77"/>
      <c r="CN1971" s="78"/>
      <c r="CO1971" s="77"/>
      <c r="CP1971" s="77"/>
      <c r="CQ1971" s="77"/>
      <c r="CR1971" s="77"/>
      <c r="CS1971" s="77"/>
      <c r="CT1971" s="77"/>
      <c r="CU1971" s="77"/>
      <c r="CV1971" s="77"/>
      <c r="CW1971" s="77"/>
      <c r="CX1971" s="77"/>
      <c r="CY1971" s="77"/>
      <c r="CZ1971" s="77"/>
      <c r="DA1971" s="77"/>
      <c r="DB1971" s="77"/>
      <c r="DC1971" s="77"/>
      <c r="DD1971" s="77"/>
      <c r="DE1971" s="77"/>
      <c r="DF1971" s="77"/>
      <c r="DG1971" s="77"/>
      <c r="DH1971" s="77"/>
      <c r="DI1971" s="77"/>
      <c r="DJ1971" s="77"/>
      <c r="DK1971" s="77"/>
      <c r="DL1971" s="77"/>
    </row>
    <row r="1972" spans="1:116" x14ac:dyDescent="0.4">
      <c r="B1972" t="s">
        <v>332</v>
      </c>
      <c r="D1972" t="s">
        <v>564</v>
      </c>
      <c r="E1972" s="8" t="str">
        <f t="shared" si="3264"/>
        <v>1972 FAPPELIST-F</v>
      </c>
      <c r="G1972" s="136" t="str">
        <f t="shared" si="3282"/>
        <v>primary unit</v>
      </c>
      <c r="H1972" s="27"/>
      <c r="I1972" s="78"/>
      <c r="J1972" s="78"/>
      <c r="K1972" s="33"/>
      <c r="L1972" s="33"/>
      <c r="M1972" s="33"/>
      <c r="N1972" s="33"/>
      <c r="O1972" s="33"/>
      <c r="P1972" s="33"/>
      <c r="R1972" s="33"/>
      <c r="CN1972" s="78"/>
      <c r="CO1972" s="77"/>
      <c r="CP1972" s="77"/>
      <c r="CQ1972" s="77"/>
      <c r="CR1972" s="77"/>
      <c r="CS1972" s="77"/>
      <c r="CT1972" s="77"/>
      <c r="CU1972" s="77"/>
      <c r="CV1972" s="77"/>
      <c r="CW1972" s="77"/>
      <c r="CX1972" s="77"/>
      <c r="CY1972" s="77"/>
      <c r="CZ1972" s="77"/>
      <c r="DA1972" s="77"/>
      <c r="DB1972" s="77"/>
      <c r="DC1972" s="77"/>
      <c r="DD1972" s="77"/>
      <c r="DE1972" s="77"/>
      <c r="DF1972" s="77"/>
      <c r="DG1972" s="77"/>
      <c r="DH1972" s="77"/>
      <c r="DI1972" s="77"/>
      <c r="DJ1972" s="77"/>
      <c r="DK1972" s="77"/>
      <c r="DL1972" s="77"/>
    </row>
    <row r="1973" spans="1:116" x14ac:dyDescent="0.4">
      <c r="B1973" t="s">
        <v>332</v>
      </c>
      <c r="D1973" t="s">
        <v>564</v>
      </c>
      <c r="E1973" s="8" t="str">
        <f t="shared" si="3264"/>
        <v>1973 FAPPELIST-F</v>
      </c>
      <c r="G1973" s="136" t="str">
        <f t="shared" si="3282"/>
        <v>Primary revenue driver</v>
      </c>
      <c r="K1973" s="53"/>
      <c r="L1973" s="53"/>
      <c r="M1973" s="53"/>
      <c r="N1973" s="53"/>
      <c r="O1973" s="53"/>
      <c r="P1973" s="53"/>
      <c r="R1973" s="24"/>
      <c r="S1973" s="80" t="str">
        <f t="shared" ref="S1973:AX1982" si="3283">S1938</f>
        <v>S$16</v>
      </c>
      <c r="T1973" s="80" t="str">
        <f t="shared" si="3283"/>
        <v>T$16</v>
      </c>
      <c r="U1973" s="80" t="str">
        <f t="shared" si="3283"/>
        <v>U$16</v>
      </c>
      <c r="V1973" s="80" t="str">
        <f t="shared" si="3283"/>
        <v>V$16</v>
      </c>
      <c r="W1973" s="80" t="str">
        <f t="shared" si="3283"/>
        <v>W$16</v>
      </c>
      <c r="X1973" s="80" t="str">
        <f t="shared" si="3283"/>
        <v>X$16</v>
      </c>
      <c r="Y1973" s="80" t="str">
        <f t="shared" si="3283"/>
        <v>Y$16</v>
      </c>
      <c r="Z1973" s="80" t="str">
        <f t="shared" si="3283"/>
        <v>Z$16</v>
      </c>
      <c r="AA1973" s="80" t="str">
        <f t="shared" si="3283"/>
        <v>AA$16</v>
      </c>
      <c r="AB1973" s="80" t="str">
        <f t="shared" si="3283"/>
        <v>AB$16</v>
      </c>
      <c r="AC1973" s="80" t="str">
        <f t="shared" si="3283"/>
        <v>AC$16</v>
      </c>
      <c r="AD1973" s="80" t="str">
        <f t="shared" si="3283"/>
        <v>AD$16</v>
      </c>
      <c r="AE1973" s="80" t="str">
        <f t="shared" si="3283"/>
        <v>AE$16</v>
      </c>
      <c r="AF1973" s="80" t="str">
        <f t="shared" si="3283"/>
        <v>AF$16</v>
      </c>
      <c r="AG1973" s="80" t="str">
        <f t="shared" si="3283"/>
        <v>AG$16</v>
      </c>
      <c r="AH1973" s="80" t="str">
        <f t="shared" si="3283"/>
        <v>AH$16</v>
      </c>
      <c r="AI1973" s="80" t="str">
        <f t="shared" si="3283"/>
        <v>AI$16</v>
      </c>
      <c r="AJ1973" s="80" t="str">
        <f t="shared" si="3283"/>
        <v>AJ$16</v>
      </c>
      <c r="AK1973" s="80" t="str">
        <f t="shared" si="3283"/>
        <v>AK$16</v>
      </c>
      <c r="AL1973" s="80" t="str">
        <f t="shared" si="3283"/>
        <v>AL$16</v>
      </c>
      <c r="AM1973" s="80" t="str">
        <f t="shared" si="3283"/>
        <v>AM$16</v>
      </c>
      <c r="AN1973" s="80" t="str">
        <f t="shared" si="3283"/>
        <v>AN$16</v>
      </c>
      <c r="AO1973" s="80" t="str">
        <f t="shared" si="3283"/>
        <v>AO$16</v>
      </c>
      <c r="AP1973" s="80" t="str">
        <f t="shared" si="3283"/>
        <v>AP$16</v>
      </c>
      <c r="AQ1973" s="80" t="str">
        <f t="shared" si="3283"/>
        <v>AQ$16</v>
      </c>
      <c r="AR1973" s="80" t="str">
        <f t="shared" si="3283"/>
        <v>AR$16</v>
      </c>
      <c r="AS1973" s="80" t="str">
        <f t="shared" si="3283"/>
        <v>AS$16</v>
      </c>
      <c r="AT1973" s="80" t="str">
        <f t="shared" si="3283"/>
        <v>AT$16</v>
      </c>
      <c r="AU1973" s="80" t="str">
        <f t="shared" si="3283"/>
        <v>AU$16</v>
      </c>
      <c r="AV1973" s="80" t="str">
        <f t="shared" si="3283"/>
        <v>AV$16</v>
      </c>
      <c r="AW1973" s="80" t="str">
        <f t="shared" si="3283"/>
        <v>AW$16</v>
      </c>
      <c r="AX1973" s="80" t="str">
        <f t="shared" si="3283"/>
        <v>AX$16</v>
      </c>
      <c r="AY1973" s="80" t="str">
        <f t="shared" ref="AY1973:CD1982" si="3284">AY1938</f>
        <v>AY$16</v>
      </c>
      <c r="AZ1973" s="80" t="str">
        <f t="shared" si="3284"/>
        <v>AZ$16</v>
      </c>
      <c r="BA1973" s="80" t="str">
        <f t="shared" si="3284"/>
        <v>BA$16</v>
      </c>
      <c r="BB1973" s="80" t="str">
        <f t="shared" si="3284"/>
        <v>BB$16</v>
      </c>
      <c r="BC1973" s="80" t="str">
        <f t="shared" si="3284"/>
        <v>BC$16</v>
      </c>
      <c r="BD1973" s="80" t="str">
        <f t="shared" si="3284"/>
        <v>BD$16</v>
      </c>
      <c r="BE1973" s="80" t="str">
        <f t="shared" si="3284"/>
        <v>BE$16</v>
      </c>
      <c r="BF1973" s="80" t="str">
        <f t="shared" si="3284"/>
        <v>BF$16</v>
      </c>
      <c r="BG1973" s="80" t="str">
        <f t="shared" si="3284"/>
        <v>BG$16</v>
      </c>
      <c r="BH1973" s="80" t="str">
        <f t="shared" si="3284"/>
        <v>BH$16</v>
      </c>
      <c r="BI1973" s="80" t="str">
        <f t="shared" si="3284"/>
        <v>BI$16</v>
      </c>
      <c r="BJ1973" s="80" t="str">
        <f t="shared" si="3284"/>
        <v>BJ$16</v>
      </c>
      <c r="BK1973" s="80" t="str">
        <f t="shared" si="3284"/>
        <v>BK$16</v>
      </c>
      <c r="BL1973" s="80" t="str">
        <f t="shared" si="3284"/>
        <v>BL$16</v>
      </c>
      <c r="BM1973" s="80" t="str">
        <f t="shared" si="3284"/>
        <v>BM$16</v>
      </c>
      <c r="BN1973" s="80" t="str">
        <f t="shared" si="3284"/>
        <v>BN$16</v>
      </c>
      <c r="BO1973" s="80" t="str">
        <f t="shared" si="3284"/>
        <v>BO$16</v>
      </c>
      <c r="BP1973" s="80" t="str">
        <f t="shared" si="3284"/>
        <v>BP$16</v>
      </c>
      <c r="BQ1973" s="80" t="str">
        <f t="shared" si="3284"/>
        <v>BQ$16</v>
      </c>
      <c r="BR1973" s="80" t="str">
        <f t="shared" si="3284"/>
        <v>BR$16</v>
      </c>
      <c r="BS1973" s="80" t="str">
        <f t="shared" si="3284"/>
        <v>BS$16</v>
      </c>
      <c r="BT1973" s="80" t="str">
        <f t="shared" si="3284"/>
        <v>BT$16</v>
      </c>
      <c r="BU1973" s="80" t="str">
        <f t="shared" si="3284"/>
        <v>BU$16</v>
      </c>
      <c r="BV1973" s="80" t="str">
        <f t="shared" si="3284"/>
        <v>BV$16</v>
      </c>
      <c r="BW1973" s="80" t="str">
        <f t="shared" si="3284"/>
        <v>BW$16</v>
      </c>
      <c r="BX1973" s="80" t="str">
        <f t="shared" si="3284"/>
        <v>BX$16</v>
      </c>
      <c r="BY1973" s="80" t="str">
        <f t="shared" si="3284"/>
        <v>BY$16</v>
      </c>
      <c r="BZ1973" s="80" t="str">
        <f t="shared" si="3284"/>
        <v>BZ$16</v>
      </c>
      <c r="CA1973" s="80" t="str">
        <f t="shared" si="3284"/>
        <v>CA$16</v>
      </c>
      <c r="CB1973" s="80" t="str">
        <f t="shared" si="3284"/>
        <v>CB$16</v>
      </c>
      <c r="CC1973" s="80" t="str">
        <f t="shared" si="3284"/>
        <v>CC$16</v>
      </c>
      <c r="CD1973" s="80" t="str">
        <f t="shared" si="3284"/>
        <v>CD$16</v>
      </c>
      <c r="CE1973" s="80" t="str">
        <f t="shared" ref="CE1973:CL1982" si="3285">CE1938</f>
        <v>CE$16</v>
      </c>
      <c r="CF1973" s="80" t="str">
        <f t="shared" si="3285"/>
        <v>CF$16</v>
      </c>
      <c r="CG1973" s="80" t="str">
        <f t="shared" si="3285"/>
        <v>CG$16</v>
      </c>
      <c r="CH1973" s="80" t="str">
        <f t="shared" si="3285"/>
        <v>CH$16</v>
      </c>
      <c r="CI1973" s="80" t="str">
        <f t="shared" si="3285"/>
        <v>CI$16</v>
      </c>
      <c r="CJ1973" s="80" t="str">
        <f t="shared" si="3285"/>
        <v>CJ$16</v>
      </c>
      <c r="CK1973" s="80" t="str">
        <f t="shared" si="3285"/>
        <v>CK$16</v>
      </c>
      <c r="CL1973" s="80" t="str">
        <f t="shared" si="3285"/>
        <v>CL$16</v>
      </c>
      <c r="CO1973" s="179" t="str">
        <f t="shared" ref="CO1973:DL1982" si="3286">CO1930</f>
        <v>CO$17</v>
      </c>
      <c r="CP1973" s="179" t="str">
        <f t="shared" si="3286"/>
        <v>CP$17</v>
      </c>
      <c r="CQ1973" s="179" t="str">
        <f t="shared" si="3286"/>
        <v>CQ$17</v>
      </c>
      <c r="CR1973" s="179" t="str">
        <f t="shared" si="3286"/>
        <v>CR$17</v>
      </c>
      <c r="CS1973" s="179" t="str">
        <f t="shared" si="3286"/>
        <v>CS$17</v>
      </c>
      <c r="CT1973" s="179" t="str">
        <f t="shared" si="3286"/>
        <v>CT$17</v>
      </c>
      <c r="CU1973" s="179" t="str">
        <f t="shared" si="3286"/>
        <v>CU$17</v>
      </c>
      <c r="CV1973" s="179" t="str">
        <f t="shared" si="3286"/>
        <v>CV$17</v>
      </c>
      <c r="CW1973" s="179" t="str">
        <f t="shared" si="3286"/>
        <v>CW$17</v>
      </c>
      <c r="CX1973" s="179" t="str">
        <f t="shared" si="3286"/>
        <v>CX$17</v>
      </c>
      <c r="CY1973" s="179" t="str">
        <f t="shared" si="3286"/>
        <v>CY$17</v>
      </c>
      <c r="CZ1973" s="179" t="str">
        <f t="shared" si="3286"/>
        <v>CZ$17</v>
      </c>
      <c r="DA1973" s="179" t="str">
        <f t="shared" si="3286"/>
        <v>DA$17</v>
      </c>
      <c r="DB1973" s="179" t="str">
        <f t="shared" si="3286"/>
        <v>DB$17</v>
      </c>
      <c r="DC1973" s="179" t="str">
        <f t="shared" si="3286"/>
        <v>DC$17</v>
      </c>
      <c r="DD1973" s="179" t="str">
        <f t="shared" si="3286"/>
        <v>DD$17</v>
      </c>
      <c r="DE1973" s="179" t="str">
        <f t="shared" si="3286"/>
        <v>DE$17</v>
      </c>
      <c r="DF1973" s="179" t="str">
        <f t="shared" si="3286"/>
        <v>DF$17</v>
      </c>
      <c r="DG1973" s="179" t="str">
        <f t="shared" si="3286"/>
        <v>DG$17</v>
      </c>
      <c r="DH1973" s="179" t="str">
        <f t="shared" si="3286"/>
        <v>DH$17</v>
      </c>
      <c r="DI1973" s="179" t="str">
        <f t="shared" si="3286"/>
        <v>DI$17</v>
      </c>
      <c r="DJ1973" s="179" t="str">
        <f t="shared" si="3286"/>
        <v>DJ$17</v>
      </c>
      <c r="DK1973" s="179" t="str">
        <f t="shared" si="3286"/>
        <v>DK$17</v>
      </c>
      <c r="DL1973" s="179" t="str">
        <f t="shared" si="3286"/>
        <v>DL$17</v>
      </c>
    </row>
    <row r="1974" spans="1:116" x14ac:dyDescent="0.4">
      <c r="B1974" t="s">
        <v>332</v>
      </c>
      <c r="D1974" t="s">
        <v>564</v>
      </c>
      <c r="E1974" s="8" t="str">
        <f t="shared" si="3264"/>
        <v>1974 FAPPELIST-F</v>
      </c>
      <c r="G1974" s="136" t="str">
        <f t="shared" si="3282"/>
        <v>Primary volume driver</v>
      </c>
      <c r="H1974" s="12"/>
      <c r="I1974" s="60"/>
      <c r="J1974" s="60"/>
      <c r="K1974" s="15"/>
      <c r="L1974" s="15"/>
      <c r="M1974" s="15"/>
      <c r="N1974" s="15"/>
      <c r="O1974" s="15"/>
      <c r="P1974" s="15"/>
      <c r="R1974" s="15"/>
      <c r="S1974" s="80" t="str">
        <f t="shared" ref="S1974:AX1983" si="3287">S1939</f>
        <v>S$17</v>
      </c>
      <c r="T1974" s="80" t="str">
        <f t="shared" si="3287"/>
        <v>T$17</v>
      </c>
      <c r="U1974" s="80" t="str">
        <f t="shared" si="3287"/>
        <v>U$17</v>
      </c>
      <c r="V1974" s="80" t="str">
        <f t="shared" si="3287"/>
        <v>V$17</v>
      </c>
      <c r="W1974" s="80" t="str">
        <f t="shared" si="3287"/>
        <v>W$17</v>
      </c>
      <c r="X1974" s="80" t="str">
        <f t="shared" si="3287"/>
        <v>X$17</v>
      </c>
      <c r="Y1974" s="80" t="str">
        <f t="shared" si="3287"/>
        <v>Y$17</v>
      </c>
      <c r="Z1974" s="80" t="str">
        <f t="shared" si="3287"/>
        <v>Z$17</v>
      </c>
      <c r="AA1974" s="80" t="str">
        <f t="shared" si="3287"/>
        <v>AA$17</v>
      </c>
      <c r="AB1974" s="80" t="str">
        <f t="shared" si="3287"/>
        <v>AB$17</v>
      </c>
      <c r="AC1974" s="80" t="str">
        <f t="shared" si="3287"/>
        <v>AC$17</v>
      </c>
      <c r="AD1974" s="80" t="str">
        <f t="shared" si="3287"/>
        <v>AD$17</v>
      </c>
      <c r="AE1974" s="80" t="str">
        <f t="shared" si="3287"/>
        <v>AE$17</v>
      </c>
      <c r="AF1974" s="80" t="str">
        <f t="shared" si="3287"/>
        <v>AF$17</v>
      </c>
      <c r="AG1974" s="80" t="str">
        <f t="shared" si="3287"/>
        <v>AG$17</v>
      </c>
      <c r="AH1974" s="80" t="str">
        <f t="shared" si="3287"/>
        <v>AH$17</v>
      </c>
      <c r="AI1974" s="80" t="str">
        <f t="shared" si="3287"/>
        <v>AI$17</v>
      </c>
      <c r="AJ1974" s="80" t="str">
        <f t="shared" si="3287"/>
        <v>AJ$17</v>
      </c>
      <c r="AK1974" s="80" t="str">
        <f t="shared" si="3287"/>
        <v>AK$17</v>
      </c>
      <c r="AL1974" s="80" t="str">
        <f t="shared" si="3287"/>
        <v>AL$17</v>
      </c>
      <c r="AM1974" s="80" t="str">
        <f t="shared" si="3287"/>
        <v>AM$17</v>
      </c>
      <c r="AN1974" s="80" t="str">
        <f t="shared" si="3287"/>
        <v>AN$17</v>
      </c>
      <c r="AO1974" s="80" t="str">
        <f t="shared" si="3287"/>
        <v>AO$17</v>
      </c>
      <c r="AP1974" s="80" t="str">
        <f t="shared" si="3287"/>
        <v>AP$17</v>
      </c>
      <c r="AQ1974" s="80" t="str">
        <f t="shared" si="3287"/>
        <v>AQ$17</v>
      </c>
      <c r="AR1974" s="80" t="str">
        <f t="shared" si="3287"/>
        <v>AR$17</v>
      </c>
      <c r="AS1974" s="80" t="str">
        <f t="shared" si="3287"/>
        <v>AS$17</v>
      </c>
      <c r="AT1974" s="80" t="str">
        <f t="shared" si="3287"/>
        <v>AT$17</v>
      </c>
      <c r="AU1974" s="80" t="str">
        <f t="shared" si="3287"/>
        <v>AU$17</v>
      </c>
      <c r="AV1974" s="80" t="str">
        <f t="shared" si="3287"/>
        <v>AV$17</v>
      </c>
      <c r="AW1974" s="80" t="str">
        <f t="shared" si="3287"/>
        <v>AW$17</v>
      </c>
      <c r="AX1974" s="80" t="str">
        <f t="shared" si="3287"/>
        <v>AX$17</v>
      </c>
      <c r="AY1974" s="80" t="str">
        <f t="shared" ref="AY1974:CD1983" si="3288">AY1939</f>
        <v>AY$17</v>
      </c>
      <c r="AZ1974" s="80" t="str">
        <f t="shared" si="3288"/>
        <v>AZ$17</v>
      </c>
      <c r="BA1974" s="80" t="str">
        <f t="shared" si="3288"/>
        <v>BA$17</v>
      </c>
      <c r="BB1974" s="80" t="str">
        <f t="shared" si="3288"/>
        <v>BB$17</v>
      </c>
      <c r="BC1974" s="80" t="str">
        <f t="shared" si="3288"/>
        <v>BC$17</v>
      </c>
      <c r="BD1974" s="80" t="str">
        <f t="shared" si="3288"/>
        <v>BD$17</v>
      </c>
      <c r="BE1974" s="80" t="str">
        <f t="shared" si="3288"/>
        <v>BE$17</v>
      </c>
      <c r="BF1974" s="80" t="str">
        <f t="shared" si="3288"/>
        <v>BF$17</v>
      </c>
      <c r="BG1974" s="80" t="str">
        <f t="shared" si="3288"/>
        <v>BG$17</v>
      </c>
      <c r="BH1974" s="80" t="str">
        <f t="shared" si="3288"/>
        <v>BH$17</v>
      </c>
      <c r="BI1974" s="80" t="str">
        <f t="shared" si="3288"/>
        <v>BI$17</v>
      </c>
      <c r="BJ1974" s="80" t="str">
        <f t="shared" si="3288"/>
        <v>BJ$17</v>
      </c>
      <c r="BK1974" s="80" t="str">
        <f t="shared" si="3288"/>
        <v>BK$17</v>
      </c>
      <c r="BL1974" s="80" t="str">
        <f t="shared" si="3288"/>
        <v>BL$17</v>
      </c>
      <c r="BM1974" s="80" t="str">
        <f t="shared" si="3288"/>
        <v>BM$17</v>
      </c>
      <c r="BN1974" s="80" t="str">
        <f t="shared" si="3288"/>
        <v>BN$17</v>
      </c>
      <c r="BO1974" s="80" t="str">
        <f t="shared" si="3288"/>
        <v>BO$17</v>
      </c>
      <c r="BP1974" s="80" t="str">
        <f t="shared" si="3288"/>
        <v>BP$17</v>
      </c>
      <c r="BQ1974" s="80" t="str">
        <f t="shared" si="3288"/>
        <v>BQ$17</v>
      </c>
      <c r="BR1974" s="80" t="str">
        <f t="shared" si="3288"/>
        <v>BR$17</v>
      </c>
      <c r="BS1974" s="80" t="str">
        <f t="shared" si="3288"/>
        <v>BS$17</v>
      </c>
      <c r="BT1974" s="80" t="str">
        <f t="shared" si="3288"/>
        <v>BT$17</v>
      </c>
      <c r="BU1974" s="80" t="str">
        <f t="shared" si="3288"/>
        <v>BU$17</v>
      </c>
      <c r="BV1974" s="80" t="str">
        <f t="shared" si="3288"/>
        <v>BV$17</v>
      </c>
      <c r="BW1974" s="80" t="str">
        <f t="shared" si="3288"/>
        <v>BW$17</v>
      </c>
      <c r="BX1974" s="80" t="str">
        <f t="shared" si="3288"/>
        <v>BX$17</v>
      </c>
      <c r="BY1974" s="80" t="str">
        <f t="shared" si="3288"/>
        <v>BY$17</v>
      </c>
      <c r="BZ1974" s="80" t="str">
        <f t="shared" si="3288"/>
        <v>BZ$17</v>
      </c>
      <c r="CA1974" s="80" t="str">
        <f t="shared" si="3288"/>
        <v>CA$17</v>
      </c>
      <c r="CB1974" s="80" t="str">
        <f t="shared" si="3288"/>
        <v>CB$17</v>
      </c>
      <c r="CC1974" s="80" t="str">
        <f t="shared" si="3288"/>
        <v>CC$17</v>
      </c>
      <c r="CD1974" s="80" t="str">
        <f t="shared" si="3288"/>
        <v>CD$17</v>
      </c>
      <c r="CE1974" s="80" t="str">
        <f t="shared" ref="CE1974:CL1983" si="3289">CE1939</f>
        <v>CE$17</v>
      </c>
      <c r="CF1974" s="80" t="str">
        <f t="shared" si="3289"/>
        <v>CF$17</v>
      </c>
      <c r="CG1974" s="80" t="str">
        <f t="shared" si="3289"/>
        <v>CG$17</v>
      </c>
      <c r="CH1974" s="80" t="str">
        <f t="shared" si="3289"/>
        <v>CH$17</v>
      </c>
      <c r="CI1974" s="80" t="str">
        <f t="shared" si="3289"/>
        <v>CI$17</v>
      </c>
      <c r="CJ1974" s="80" t="str">
        <f t="shared" si="3289"/>
        <v>CJ$17</v>
      </c>
      <c r="CK1974" s="80" t="str">
        <f t="shared" si="3289"/>
        <v>CK$17</v>
      </c>
      <c r="CL1974" s="80" t="str">
        <f t="shared" si="3289"/>
        <v>CL$17</v>
      </c>
      <c r="CN1974" s="60"/>
      <c r="CO1974" s="179">
        <f t="shared" ref="CO1974:DL1983" si="3290">CO1931</f>
        <v>0</v>
      </c>
      <c r="CP1974" s="179">
        <f t="shared" si="3290"/>
        <v>0</v>
      </c>
      <c r="CQ1974" s="179">
        <f t="shared" si="3290"/>
        <v>0</v>
      </c>
      <c r="CR1974" s="179">
        <f t="shared" si="3290"/>
        <v>0</v>
      </c>
      <c r="CS1974" s="179">
        <f t="shared" si="3290"/>
        <v>0</v>
      </c>
      <c r="CT1974" s="179">
        <f t="shared" si="3290"/>
        <v>0</v>
      </c>
      <c r="CU1974" s="179">
        <f t="shared" si="3290"/>
        <v>0</v>
      </c>
      <c r="CV1974" s="179">
        <f t="shared" si="3290"/>
        <v>0</v>
      </c>
      <c r="CW1974" s="179">
        <f t="shared" si="3290"/>
        <v>0</v>
      </c>
      <c r="CX1974" s="179">
        <f t="shared" si="3290"/>
        <v>0</v>
      </c>
      <c r="CY1974" s="179">
        <f t="shared" si="3290"/>
        <v>0</v>
      </c>
      <c r="CZ1974" s="179">
        <f t="shared" si="3290"/>
        <v>0</v>
      </c>
      <c r="DA1974" s="179">
        <f t="shared" si="3290"/>
        <v>0</v>
      </c>
      <c r="DB1974" s="179">
        <f t="shared" si="3290"/>
        <v>0</v>
      </c>
      <c r="DC1974" s="179">
        <f t="shared" si="3290"/>
        <v>0</v>
      </c>
      <c r="DD1974" s="179">
        <f t="shared" si="3290"/>
        <v>0</v>
      </c>
      <c r="DE1974" s="179">
        <f t="shared" si="3290"/>
        <v>0</v>
      </c>
      <c r="DF1974" s="179">
        <f t="shared" si="3290"/>
        <v>0</v>
      </c>
      <c r="DG1974" s="179">
        <f t="shared" si="3290"/>
        <v>0</v>
      </c>
      <c r="DH1974" s="179">
        <f t="shared" si="3290"/>
        <v>0</v>
      </c>
      <c r="DI1974" s="179">
        <f t="shared" si="3290"/>
        <v>0</v>
      </c>
      <c r="DJ1974" s="179">
        <f t="shared" si="3290"/>
        <v>0</v>
      </c>
      <c r="DK1974" s="179">
        <f t="shared" si="3290"/>
        <v>0</v>
      </c>
      <c r="DL1974" s="179">
        <f t="shared" si="3290"/>
        <v>0</v>
      </c>
    </row>
    <row r="1975" spans="1:116" x14ac:dyDescent="0.4">
      <c r="B1975" t="s">
        <v>332</v>
      </c>
      <c r="D1975" t="s">
        <v>564</v>
      </c>
      <c r="E1975" s="8" t="str">
        <f t="shared" si="3264"/>
        <v>1975 FAPPELIST-F</v>
      </c>
      <c r="G1975" s="136" t="str">
        <f t="shared" si="3282"/>
        <v>(Secondary label)</v>
      </c>
      <c r="H1975" s="12"/>
      <c r="I1975" s="60"/>
      <c r="J1975" s="60"/>
      <c r="K1975" s="15"/>
      <c r="L1975" s="15"/>
      <c r="M1975" s="15"/>
      <c r="N1975" s="15"/>
      <c r="O1975" s="15"/>
      <c r="P1975" s="15"/>
      <c r="R1975" s="15"/>
      <c r="S1975" s="179"/>
      <c r="T1975" s="179"/>
      <c r="U1975" s="179"/>
      <c r="V1975" s="179"/>
      <c r="W1975" s="179"/>
      <c r="X1975" s="179"/>
      <c r="Y1975" s="179"/>
      <c r="Z1975" s="179"/>
      <c r="AA1975" s="179"/>
      <c r="AB1975" s="179"/>
      <c r="AC1975" s="179"/>
      <c r="AD1975" s="179"/>
      <c r="AE1975" s="179"/>
      <c r="AF1975" s="179"/>
      <c r="AG1975" s="179"/>
      <c r="AH1975" s="179"/>
      <c r="AI1975" s="179"/>
      <c r="AJ1975" s="179"/>
      <c r="AK1975" s="179"/>
      <c r="AL1975" s="179"/>
      <c r="AM1975" s="179"/>
      <c r="AN1975" s="179"/>
      <c r="AO1975" s="179"/>
      <c r="AP1975" s="179"/>
      <c r="AQ1975" s="179"/>
      <c r="AR1975" s="179"/>
      <c r="AS1975" s="179"/>
      <c r="AT1975" s="179"/>
      <c r="AU1975" s="179"/>
      <c r="AV1975" s="179"/>
      <c r="AW1975" s="179"/>
      <c r="AX1975" s="179"/>
      <c r="AY1975" s="179"/>
      <c r="AZ1975" s="179"/>
      <c r="BA1975" s="179"/>
      <c r="BB1975" s="179"/>
      <c r="BC1975" s="179"/>
      <c r="BD1975" s="179"/>
      <c r="BE1975" s="179"/>
      <c r="BF1975" s="179"/>
      <c r="BG1975" s="179"/>
      <c r="BH1975" s="179"/>
      <c r="BI1975" s="179"/>
      <c r="BJ1975" s="179"/>
      <c r="BK1975" s="179"/>
      <c r="BL1975" s="179"/>
      <c r="BM1975" s="179"/>
      <c r="BN1975" s="179"/>
      <c r="BO1975" s="179"/>
      <c r="BP1975" s="179"/>
      <c r="BQ1975" s="179"/>
      <c r="BR1975" s="179"/>
      <c r="BS1975" s="179"/>
      <c r="BT1975" s="179"/>
      <c r="BU1975" s="179"/>
      <c r="BV1975" s="179"/>
      <c r="BW1975" s="179"/>
      <c r="BX1975" s="179"/>
      <c r="BY1975" s="179"/>
      <c r="BZ1975" s="179"/>
      <c r="CA1975" s="179"/>
      <c r="CB1975" s="179"/>
      <c r="CC1975" s="179"/>
      <c r="CD1975" s="179"/>
      <c r="CE1975" s="179"/>
      <c r="CF1975" s="179"/>
      <c r="CG1975" s="179"/>
      <c r="CH1975" s="179"/>
      <c r="CI1975" s="179"/>
      <c r="CJ1975" s="179"/>
      <c r="CK1975" s="179"/>
      <c r="CL1975" s="179"/>
      <c r="CN1975" s="60"/>
      <c r="CO1975" s="179">
        <f t="shared" ref="CO1975:DL1984" si="3291">CO1932</f>
        <v>0</v>
      </c>
      <c r="CP1975" s="179">
        <f t="shared" si="3291"/>
        <v>0</v>
      </c>
      <c r="CQ1975" s="179">
        <f t="shared" si="3291"/>
        <v>0</v>
      </c>
      <c r="CR1975" s="179">
        <f t="shared" si="3291"/>
        <v>0</v>
      </c>
      <c r="CS1975" s="179">
        <f t="shared" si="3291"/>
        <v>0</v>
      </c>
      <c r="CT1975" s="179">
        <f t="shared" si="3291"/>
        <v>0</v>
      </c>
      <c r="CU1975" s="179">
        <f t="shared" si="3291"/>
        <v>0</v>
      </c>
      <c r="CV1975" s="179">
        <f t="shared" si="3291"/>
        <v>0</v>
      </c>
      <c r="CW1975" s="179">
        <f t="shared" si="3291"/>
        <v>0</v>
      </c>
      <c r="CX1975" s="179">
        <f t="shared" si="3291"/>
        <v>0</v>
      </c>
      <c r="CY1975" s="179">
        <f t="shared" si="3291"/>
        <v>0</v>
      </c>
      <c r="CZ1975" s="179">
        <f t="shared" si="3291"/>
        <v>0</v>
      </c>
      <c r="DA1975" s="179">
        <f t="shared" si="3291"/>
        <v>0</v>
      </c>
      <c r="DB1975" s="179">
        <f t="shared" si="3291"/>
        <v>0</v>
      </c>
      <c r="DC1975" s="179">
        <f t="shared" si="3291"/>
        <v>0</v>
      </c>
      <c r="DD1975" s="179">
        <f t="shared" si="3291"/>
        <v>0</v>
      </c>
      <c r="DE1975" s="179">
        <f t="shared" si="3291"/>
        <v>0</v>
      </c>
      <c r="DF1975" s="179">
        <f t="shared" si="3291"/>
        <v>0</v>
      </c>
      <c r="DG1975" s="179">
        <f t="shared" si="3291"/>
        <v>0</v>
      </c>
      <c r="DH1975" s="179">
        <f t="shared" si="3291"/>
        <v>0</v>
      </c>
      <c r="DI1975" s="179">
        <f t="shared" si="3291"/>
        <v>0</v>
      </c>
      <c r="DJ1975" s="179">
        <f t="shared" si="3291"/>
        <v>0</v>
      </c>
      <c r="DK1975" s="179">
        <f t="shared" si="3291"/>
        <v>0</v>
      </c>
      <c r="DL1975" s="179">
        <f t="shared" si="3291"/>
        <v>0</v>
      </c>
    </row>
    <row r="1976" spans="1:116" x14ac:dyDescent="0.4">
      <c r="B1976" t="s">
        <v>332</v>
      </c>
      <c r="D1976" t="s">
        <v>564</v>
      </c>
      <c r="E1976" s="8" t="str">
        <f t="shared" si="3264"/>
        <v>1976 FAPPELIST-F</v>
      </c>
      <c r="G1976" s="136" t="str">
        <f t="shared" si="3282"/>
        <v xml:space="preserve">secondary unit </v>
      </c>
      <c r="H1976" s="12"/>
      <c r="I1976" s="60"/>
      <c r="J1976" s="60"/>
      <c r="K1976" s="15"/>
      <c r="L1976" s="15"/>
      <c r="M1976" s="15"/>
      <c r="N1976" s="15"/>
      <c r="O1976" s="15"/>
      <c r="P1976" s="15"/>
      <c r="R1976" s="15"/>
      <c r="S1976" s="80"/>
      <c r="T1976" s="80"/>
      <c r="U1976" s="80"/>
      <c r="V1976" s="80"/>
      <c r="W1976" s="80"/>
      <c r="X1976" s="80"/>
      <c r="Y1976" s="80"/>
      <c r="Z1976" s="80"/>
      <c r="AA1976" s="80"/>
      <c r="AB1976" s="80"/>
      <c r="AC1976" s="80"/>
      <c r="AD1976" s="80"/>
      <c r="AE1976" s="80"/>
      <c r="AF1976" s="80"/>
      <c r="AG1976" s="80"/>
      <c r="AH1976" s="80"/>
      <c r="AI1976" s="80"/>
      <c r="AJ1976" s="80"/>
      <c r="AK1976" s="80"/>
      <c r="AL1976" s="80"/>
      <c r="AM1976" s="80"/>
      <c r="AN1976" s="80"/>
      <c r="AO1976" s="80"/>
      <c r="AP1976" s="80"/>
      <c r="AQ1976" s="80"/>
      <c r="AR1976" s="80"/>
      <c r="AS1976" s="80"/>
      <c r="AT1976" s="80"/>
      <c r="AU1976" s="80"/>
      <c r="AV1976" s="80"/>
      <c r="AW1976" s="80"/>
      <c r="AX1976" s="80"/>
      <c r="AY1976" s="80"/>
      <c r="AZ1976" s="80"/>
      <c r="BA1976" s="80"/>
      <c r="BB1976" s="80"/>
      <c r="BC1976" s="80"/>
      <c r="BD1976" s="80"/>
      <c r="BE1976" s="80"/>
      <c r="BF1976" s="80"/>
      <c r="BG1976" s="80"/>
      <c r="BH1976" s="80"/>
      <c r="BI1976" s="80"/>
      <c r="BJ1976" s="80"/>
      <c r="BK1976" s="80"/>
      <c r="BL1976" s="80"/>
      <c r="BM1976" s="80"/>
      <c r="BN1976" s="80"/>
      <c r="BO1976" s="80"/>
      <c r="BP1976" s="80"/>
      <c r="BQ1976" s="80"/>
      <c r="BR1976" s="80"/>
      <c r="BS1976" s="80"/>
      <c r="BT1976" s="80"/>
      <c r="BU1976" s="80"/>
      <c r="BV1976" s="80"/>
      <c r="BW1976" s="80"/>
      <c r="BX1976" s="80"/>
      <c r="BY1976" s="80"/>
      <c r="BZ1976" s="80"/>
      <c r="CA1976" s="80"/>
      <c r="CB1976" s="80"/>
      <c r="CC1976" s="80"/>
      <c r="CD1976" s="80"/>
      <c r="CE1976" s="80"/>
      <c r="CF1976" s="80"/>
      <c r="CG1976" s="80"/>
      <c r="CH1976" s="80"/>
      <c r="CI1976" s="80"/>
      <c r="CJ1976" s="80"/>
      <c r="CK1976" s="80"/>
      <c r="CL1976" s="80"/>
      <c r="CN1976" s="60"/>
      <c r="CO1976" s="179"/>
      <c r="CP1976" s="179"/>
      <c r="CQ1976" s="179"/>
      <c r="CR1976" s="179"/>
      <c r="CS1976" s="179"/>
      <c r="CT1976" s="179"/>
      <c r="CU1976" s="179"/>
      <c r="CV1976" s="179"/>
      <c r="CW1976" s="179"/>
      <c r="CX1976" s="179"/>
      <c r="CY1976" s="179"/>
      <c r="CZ1976" s="179"/>
      <c r="DA1976" s="179"/>
      <c r="DB1976" s="179"/>
      <c r="DC1976" s="179"/>
      <c r="DD1976" s="179"/>
      <c r="DE1976" s="179"/>
      <c r="DF1976" s="179"/>
      <c r="DG1976" s="179"/>
      <c r="DH1976" s="179"/>
      <c r="DI1976" s="179"/>
      <c r="DJ1976" s="179"/>
      <c r="DK1976" s="179"/>
      <c r="DL1976" s="179"/>
    </row>
    <row r="1977" spans="1:116" x14ac:dyDescent="0.4">
      <c r="B1977" t="s">
        <v>332</v>
      </c>
      <c r="D1977" t="s">
        <v>564</v>
      </c>
      <c r="E1977" s="8" t="str">
        <f>ROW()&amp;" "&amp;D1977</f>
        <v>1977 FAPPELIST-F</v>
      </c>
      <c r="G1977" s="136" t="str">
        <f t="shared" si="3282"/>
        <v>Secondary revenue driver</v>
      </c>
      <c r="H1977" s="12"/>
      <c r="I1977" s="60"/>
      <c r="J1977" s="60"/>
      <c r="K1977" s="15"/>
      <c r="L1977" s="15"/>
      <c r="M1977" s="15"/>
      <c r="N1977" s="15"/>
      <c r="O1977" s="15"/>
      <c r="P1977" s="15"/>
      <c r="R1977" s="15"/>
      <c r="S1977" s="80" t="str">
        <f t="shared" ref="S1977:AX1986" si="3292">S1942</f>
        <v>S$18</v>
      </c>
      <c r="T1977" s="80" t="str">
        <f t="shared" si="3292"/>
        <v>T$18</v>
      </c>
      <c r="U1977" s="80" t="str">
        <f t="shared" si="3292"/>
        <v>U$18</v>
      </c>
      <c r="V1977" s="80" t="str">
        <f t="shared" si="3292"/>
        <v>V$18</v>
      </c>
      <c r="W1977" s="80" t="str">
        <f t="shared" si="3292"/>
        <v>W$18</v>
      </c>
      <c r="X1977" s="80" t="str">
        <f t="shared" si="3292"/>
        <v>X$18</v>
      </c>
      <c r="Y1977" s="80" t="str">
        <f t="shared" si="3292"/>
        <v>Y$18</v>
      </c>
      <c r="Z1977" s="80" t="str">
        <f t="shared" si="3292"/>
        <v>Z$18</v>
      </c>
      <c r="AA1977" s="80" t="str">
        <f t="shared" si="3292"/>
        <v>AA$18</v>
      </c>
      <c r="AB1977" s="80" t="str">
        <f t="shared" si="3292"/>
        <v>AB$18</v>
      </c>
      <c r="AC1977" s="80" t="str">
        <f t="shared" si="3292"/>
        <v>AC$18</v>
      </c>
      <c r="AD1977" s="80" t="str">
        <f t="shared" si="3292"/>
        <v>AD$18</v>
      </c>
      <c r="AE1977" s="80" t="str">
        <f t="shared" si="3292"/>
        <v>AE$18</v>
      </c>
      <c r="AF1977" s="80" t="str">
        <f t="shared" si="3292"/>
        <v>AF$18</v>
      </c>
      <c r="AG1977" s="80" t="str">
        <f t="shared" si="3292"/>
        <v>AG$18</v>
      </c>
      <c r="AH1977" s="80" t="str">
        <f t="shared" si="3292"/>
        <v>AH$18</v>
      </c>
      <c r="AI1977" s="80" t="str">
        <f t="shared" si="3292"/>
        <v>AI$18</v>
      </c>
      <c r="AJ1977" s="80" t="str">
        <f t="shared" si="3292"/>
        <v>AJ$18</v>
      </c>
      <c r="AK1977" s="80" t="str">
        <f t="shared" si="3292"/>
        <v>AK$18</v>
      </c>
      <c r="AL1977" s="80" t="str">
        <f t="shared" si="3292"/>
        <v>AL$18</v>
      </c>
      <c r="AM1977" s="80" t="str">
        <f t="shared" si="3292"/>
        <v>AM$18</v>
      </c>
      <c r="AN1977" s="80" t="str">
        <f t="shared" si="3292"/>
        <v>AN$18</v>
      </c>
      <c r="AO1977" s="80" t="str">
        <f t="shared" si="3292"/>
        <v>AO$18</v>
      </c>
      <c r="AP1977" s="80" t="str">
        <f t="shared" si="3292"/>
        <v>AP$18</v>
      </c>
      <c r="AQ1977" s="80" t="str">
        <f t="shared" si="3292"/>
        <v>AQ$18</v>
      </c>
      <c r="AR1977" s="80" t="str">
        <f t="shared" si="3292"/>
        <v>AR$18</v>
      </c>
      <c r="AS1977" s="80" t="str">
        <f t="shared" si="3292"/>
        <v>AS$18</v>
      </c>
      <c r="AT1977" s="80" t="str">
        <f t="shared" si="3292"/>
        <v>AT$18</v>
      </c>
      <c r="AU1977" s="80" t="str">
        <f t="shared" si="3292"/>
        <v>AU$18</v>
      </c>
      <c r="AV1977" s="80" t="str">
        <f t="shared" si="3292"/>
        <v>AV$18</v>
      </c>
      <c r="AW1977" s="80" t="str">
        <f t="shared" si="3292"/>
        <v>AW$18</v>
      </c>
      <c r="AX1977" s="80" t="str">
        <f t="shared" si="3292"/>
        <v>AX$18</v>
      </c>
      <c r="AY1977" s="80" t="str">
        <f t="shared" ref="AY1977:CD1986" si="3293">AY1942</f>
        <v>AY$18</v>
      </c>
      <c r="AZ1977" s="80" t="str">
        <f t="shared" si="3293"/>
        <v>AZ$18</v>
      </c>
      <c r="BA1977" s="80" t="str">
        <f t="shared" si="3293"/>
        <v>BA$18</v>
      </c>
      <c r="BB1977" s="80" t="str">
        <f t="shared" si="3293"/>
        <v>BB$18</v>
      </c>
      <c r="BC1977" s="80" t="str">
        <f t="shared" si="3293"/>
        <v>BC$18</v>
      </c>
      <c r="BD1977" s="80" t="str">
        <f t="shared" si="3293"/>
        <v>BD$18</v>
      </c>
      <c r="BE1977" s="80" t="str">
        <f t="shared" si="3293"/>
        <v>BE$18</v>
      </c>
      <c r="BF1977" s="80" t="str">
        <f t="shared" si="3293"/>
        <v>BF$18</v>
      </c>
      <c r="BG1977" s="80" t="str">
        <f t="shared" si="3293"/>
        <v>BG$18</v>
      </c>
      <c r="BH1977" s="80" t="str">
        <f t="shared" si="3293"/>
        <v>BH$18</v>
      </c>
      <c r="BI1977" s="80" t="str">
        <f t="shared" si="3293"/>
        <v>BI$18</v>
      </c>
      <c r="BJ1977" s="80" t="str">
        <f t="shared" si="3293"/>
        <v>BJ$18</v>
      </c>
      <c r="BK1977" s="80" t="str">
        <f t="shared" si="3293"/>
        <v>BK$18</v>
      </c>
      <c r="BL1977" s="80" t="str">
        <f t="shared" si="3293"/>
        <v>BL$18</v>
      </c>
      <c r="BM1977" s="80" t="str">
        <f t="shared" si="3293"/>
        <v>BM$18</v>
      </c>
      <c r="BN1977" s="80" t="str">
        <f t="shared" si="3293"/>
        <v>BN$18</v>
      </c>
      <c r="BO1977" s="80" t="str">
        <f t="shared" si="3293"/>
        <v>BO$18</v>
      </c>
      <c r="BP1977" s="80" t="str">
        <f t="shared" si="3293"/>
        <v>BP$18</v>
      </c>
      <c r="BQ1977" s="80" t="str">
        <f t="shared" si="3293"/>
        <v>BQ$18</v>
      </c>
      <c r="BR1977" s="80" t="str">
        <f t="shared" si="3293"/>
        <v>BR$18</v>
      </c>
      <c r="BS1977" s="80" t="str">
        <f t="shared" si="3293"/>
        <v>BS$18</v>
      </c>
      <c r="BT1977" s="80" t="str">
        <f t="shared" si="3293"/>
        <v>BT$18</v>
      </c>
      <c r="BU1977" s="80" t="str">
        <f t="shared" si="3293"/>
        <v>BU$18</v>
      </c>
      <c r="BV1977" s="80" t="str">
        <f t="shared" si="3293"/>
        <v>BV$18</v>
      </c>
      <c r="BW1977" s="80" t="str">
        <f t="shared" si="3293"/>
        <v>BW$18</v>
      </c>
      <c r="BX1977" s="80" t="str">
        <f t="shared" si="3293"/>
        <v>BX$18</v>
      </c>
      <c r="BY1977" s="80" t="str">
        <f t="shared" si="3293"/>
        <v>BY$18</v>
      </c>
      <c r="BZ1977" s="80" t="str">
        <f t="shared" si="3293"/>
        <v>BZ$18</v>
      </c>
      <c r="CA1977" s="80" t="str">
        <f t="shared" si="3293"/>
        <v>CA$18</v>
      </c>
      <c r="CB1977" s="80" t="str">
        <f t="shared" si="3293"/>
        <v>CB$18</v>
      </c>
      <c r="CC1977" s="80" t="str">
        <f t="shared" si="3293"/>
        <v>CC$18</v>
      </c>
      <c r="CD1977" s="80" t="str">
        <f t="shared" si="3293"/>
        <v>CD$18</v>
      </c>
      <c r="CE1977" s="80" t="str">
        <f t="shared" ref="CE1977:CL1986" si="3294">CE1942</f>
        <v>CE$18</v>
      </c>
      <c r="CF1977" s="80" t="str">
        <f t="shared" si="3294"/>
        <v>CF$18</v>
      </c>
      <c r="CG1977" s="80" t="str">
        <f t="shared" si="3294"/>
        <v>CG$18</v>
      </c>
      <c r="CH1977" s="80" t="str">
        <f t="shared" si="3294"/>
        <v>CH$18</v>
      </c>
      <c r="CI1977" s="80" t="str">
        <f t="shared" si="3294"/>
        <v>CI$18</v>
      </c>
      <c r="CJ1977" s="80" t="str">
        <f t="shared" si="3294"/>
        <v>CJ$18</v>
      </c>
      <c r="CK1977" s="80" t="str">
        <f t="shared" si="3294"/>
        <v>CK$18</v>
      </c>
      <c r="CL1977" s="80" t="str">
        <f t="shared" si="3294"/>
        <v>CL$18</v>
      </c>
      <c r="CN1977" s="60"/>
      <c r="CO1977" s="1" t="str">
        <f t="shared" ref="CO1977:DL1986" si="3295">ADDRESS(ROW(CO1969),COLUMN(CO1969),2)</f>
        <v>CO$1969</v>
      </c>
      <c r="CP1977" s="1" t="str">
        <f t="shared" si="3295"/>
        <v>CP$1969</v>
      </c>
      <c r="CQ1977" s="1" t="str">
        <f t="shared" si="3295"/>
        <v>CQ$1969</v>
      </c>
      <c r="CR1977" s="1" t="str">
        <f t="shared" si="3295"/>
        <v>CR$1969</v>
      </c>
      <c r="CS1977" s="1" t="str">
        <f t="shared" si="3295"/>
        <v>CS$1969</v>
      </c>
      <c r="CT1977" s="1" t="str">
        <f t="shared" si="3295"/>
        <v>CT$1969</v>
      </c>
      <c r="CU1977" s="1" t="str">
        <f t="shared" si="3295"/>
        <v>CU$1969</v>
      </c>
      <c r="CV1977" s="1" t="str">
        <f t="shared" si="3295"/>
        <v>CV$1969</v>
      </c>
      <c r="CW1977" s="1" t="str">
        <f t="shared" si="3295"/>
        <v>CW$1969</v>
      </c>
      <c r="CX1977" s="1" t="str">
        <f t="shared" si="3295"/>
        <v>CX$1969</v>
      </c>
      <c r="CY1977" s="1" t="str">
        <f t="shared" si="3295"/>
        <v>CY$1969</v>
      </c>
      <c r="CZ1977" s="1" t="str">
        <f t="shared" si="3295"/>
        <v>CZ$1969</v>
      </c>
      <c r="DA1977" s="1" t="str">
        <f t="shared" si="3295"/>
        <v>DA$1969</v>
      </c>
      <c r="DB1977" s="1" t="str">
        <f t="shared" si="3295"/>
        <v>DB$1969</v>
      </c>
      <c r="DC1977" s="1" t="str">
        <f t="shared" si="3295"/>
        <v>DC$1969</v>
      </c>
      <c r="DD1977" s="1" t="str">
        <f t="shared" si="3295"/>
        <v>DD$1969</v>
      </c>
      <c r="DE1977" s="1" t="str">
        <f t="shared" si="3295"/>
        <v>DE$1969</v>
      </c>
      <c r="DF1977" s="1" t="str">
        <f t="shared" si="3295"/>
        <v>DF$1969</v>
      </c>
      <c r="DG1977" s="1" t="str">
        <f t="shared" si="3295"/>
        <v>DG$1969</v>
      </c>
      <c r="DH1977" s="1" t="str">
        <f t="shared" si="3295"/>
        <v>DH$1969</v>
      </c>
      <c r="DI1977" s="1" t="str">
        <f t="shared" si="3295"/>
        <v>DI$1969</v>
      </c>
      <c r="DJ1977" s="1" t="str">
        <f t="shared" si="3295"/>
        <v>DJ$1969</v>
      </c>
      <c r="DK1977" s="1" t="str">
        <f t="shared" si="3295"/>
        <v>DK$1969</v>
      </c>
      <c r="DL1977" s="1" t="str">
        <f t="shared" si="3295"/>
        <v>DL$1969</v>
      </c>
    </row>
    <row r="1978" spans="1:116" x14ac:dyDescent="0.4">
      <c r="B1978" t="s">
        <v>332</v>
      </c>
      <c r="D1978" t="s">
        <v>564</v>
      </c>
      <c r="E1978" s="8" t="str">
        <f>ROW()&amp;" "&amp;D1978</f>
        <v>1978 FAPPELIST-F</v>
      </c>
      <c r="G1978" s="136" t="str">
        <f t="shared" si="3282"/>
        <v>Secondary volume driver</v>
      </c>
      <c r="H1978" s="12"/>
      <c r="I1978" s="60"/>
      <c r="J1978" s="60"/>
      <c r="K1978" s="15"/>
      <c r="L1978" s="15"/>
      <c r="M1978" s="15"/>
      <c r="N1978" s="15"/>
      <c r="O1978" s="15"/>
      <c r="P1978" s="15"/>
      <c r="R1978" s="15"/>
      <c r="S1978" s="80" t="str">
        <f t="shared" ref="S1978:AX1987" si="3296">S1943</f>
        <v>S$19</v>
      </c>
      <c r="T1978" s="80" t="str">
        <f t="shared" si="3296"/>
        <v>T$19</v>
      </c>
      <c r="U1978" s="80" t="str">
        <f t="shared" si="3296"/>
        <v>U$19</v>
      </c>
      <c r="V1978" s="80" t="str">
        <f t="shared" si="3296"/>
        <v>V$19</v>
      </c>
      <c r="W1978" s="80" t="str">
        <f t="shared" si="3296"/>
        <v>W$19</v>
      </c>
      <c r="X1978" s="80" t="str">
        <f t="shared" si="3296"/>
        <v>X$19</v>
      </c>
      <c r="Y1978" s="80" t="str">
        <f t="shared" si="3296"/>
        <v>Y$19</v>
      </c>
      <c r="Z1978" s="80" t="str">
        <f t="shared" si="3296"/>
        <v>Z$19</v>
      </c>
      <c r="AA1978" s="80" t="str">
        <f t="shared" si="3296"/>
        <v>AA$19</v>
      </c>
      <c r="AB1978" s="80" t="str">
        <f t="shared" si="3296"/>
        <v>AB$19</v>
      </c>
      <c r="AC1978" s="80" t="str">
        <f t="shared" si="3296"/>
        <v>AC$19</v>
      </c>
      <c r="AD1978" s="80" t="str">
        <f t="shared" si="3296"/>
        <v>AD$19</v>
      </c>
      <c r="AE1978" s="80" t="str">
        <f t="shared" si="3296"/>
        <v>AE$19</v>
      </c>
      <c r="AF1978" s="80" t="str">
        <f t="shared" si="3296"/>
        <v>AF$19</v>
      </c>
      <c r="AG1978" s="80" t="str">
        <f t="shared" si="3296"/>
        <v>AG$19</v>
      </c>
      <c r="AH1978" s="80" t="str">
        <f t="shared" si="3296"/>
        <v>AH$19</v>
      </c>
      <c r="AI1978" s="80" t="str">
        <f t="shared" si="3296"/>
        <v>AI$19</v>
      </c>
      <c r="AJ1978" s="80" t="str">
        <f t="shared" si="3296"/>
        <v>AJ$19</v>
      </c>
      <c r="AK1978" s="80" t="str">
        <f t="shared" si="3296"/>
        <v>AK$19</v>
      </c>
      <c r="AL1978" s="80" t="str">
        <f t="shared" si="3296"/>
        <v>AL$19</v>
      </c>
      <c r="AM1978" s="80" t="str">
        <f t="shared" si="3296"/>
        <v>AM$19</v>
      </c>
      <c r="AN1978" s="80" t="str">
        <f t="shared" si="3296"/>
        <v>AN$19</v>
      </c>
      <c r="AO1978" s="80" t="str">
        <f t="shared" si="3296"/>
        <v>AO$19</v>
      </c>
      <c r="AP1978" s="80" t="str">
        <f t="shared" si="3296"/>
        <v>AP$19</v>
      </c>
      <c r="AQ1978" s="80" t="str">
        <f t="shared" si="3296"/>
        <v>AQ$19</v>
      </c>
      <c r="AR1978" s="80" t="str">
        <f t="shared" si="3296"/>
        <v>AR$19</v>
      </c>
      <c r="AS1978" s="80" t="str">
        <f t="shared" si="3296"/>
        <v>AS$19</v>
      </c>
      <c r="AT1978" s="80" t="str">
        <f t="shared" si="3296"/>
        <v>AT$19</v>
      </c>
      <c r="AU1978" s="80" t="str">
        <f t="shared" si="3296"/>
        <v>AU$19</v>
      </c>
      <c r="AV1978" s="80" t="str">
        <f t="shared" si="3296"/>
        <v>AV$19</v>
      </c>
      <c r="AW1978" s="80" t="str">
        <f t="shared" si="3296"/>
        <v>AW$19</v>
      </c>
      <c r="AX1978" s="80" t="str">
        <f t="shared" si="3296"/>
        <v>AX$19</v>
      </c>
      <c r="AY1978" s="80" t="str">
        <f t="shared" ref="AY1978:CD1987" si="3297">AY1943</f>
        <v>AY$19</v>
      </c>
      <c r="AZ1978" s="80" t="str">
        <f t="shared" si="3297"/>
        <v>AZ$19</v>
      </c>
      <c r="BA1978" s="80" t="str">
        <f t="shared" si="3297"/>
        <v>BA$19</v>
      </c>
      <c r="BB1978" s="80" t="str">
        <f t="shared" si="3297"/>
        <v>BB$19</v>
      </c>
      <c r="BC1978" s="80" t="str">
        <f t="shared" si="3297"/>
        <v>BC$19</v>
      </c>
      <c r="BD1978" s="80" t="str">
        <f t="shared" si="3297"/>
        <v>BD$19</v>
      </c>
      <c r="BE1978" s="80" t="str">
        <f t="shared" si="3297"/>
        <v>BE$19</v>
      </c>
      <c r="BF1978" s="80" t="str">
        <f t="shared" si="3297"/>
        <v>BF$19</v>
      </c>
      <c r="BG1978" s="80" t="str">
        <f t="shared" si="3297"/>
        <v>BG$19</v>
      </c>
      <c r="BH1978" s="80" t="str">
        <f t="shared" si="3297"/>
        <v>BH$19</v>
      </c>
      <c r="BI1978" s="80" t="str">
        <f t="shared" si="3297"/>
        <v>BI$19</v>
      </c>
      <c r="BJ1978" s="80" t="str">
        <f t="shared" si="3297"/>
        <v>BJ$19</v>
      </c>
      <c r="BK1978" s="80" t="str">
        <f t="shared" si="3297"/>
        <v>BK$19</v>
      </c>
      <c r="BL1978" s="80" t="str">
        <f t="shared" si="3297"/>
        <v>BL$19</v>
      </c>
      <c r="BM1978" s="80" t="str">
        <f t="shared" si="3297"/>
        <v>BM$19</v>
      </c>
      <c r="BN1978" s="80" t="str">
        <f t="shared" si="3297"/>
        <v>BN$19</v>
      </c>
      <c r="BO1978" s="80" t="str">
        <f t="shared" si="3297"/>
        <v>BO$19</v>
      </c>
      <c r="BP1978" s="80" t="str">
        <f t="shared" si="3297"/>
        <v>BP$19</v>
      </c>
      <c r="BQ1978" s="80" t="str">
        <f t="shared" si="3297"/>
        <v>BQ$19</v>
      </c>
      <c r="BR1978" s="80" t="str">
        <f t="shared" si="3297"/>
        <v>BR$19</v>
      </c>
      <c r="BS1978" s="80" t="str">
        <f t="shared" si="3297"/>
        <v>BS$19</v>
      </c>
      <c r="BT1978" s="80" t="str">
        <f t="shared" si="3297"/>
        <v>BT$19</v>
      </c>
      <c r="BU1978" s="80" t="str">
        <f t="shared" si="3297"/>
        <v>BU$19</v>
      </c>
      <c r="BV1978" s="80" t="str">
        <f t="shared" si="3297"/>
        <v>BV$19</v>
      </c>
      <c r="BW1978" s="80" t="str">
        <f t="shared" si="3297"/>
        <v>BW$19</v>
      </c>
      <c r="BX1978" s="80" t="str">
        <f t="shared" si="3297"/>
        <v>BX$19</v>
      </c>
      <c r="BY1978" s="80" t="str">
        <f t="shared" si="3297"/>
        <v>BY$19</v>
      </c>
      <c r="BZ1978" s="80" t="str">
        <f t="shared" si="3297"/>
        <v>BZ$19</v>
      </c>
      <c r="CA1978" s="80" t="str">
        <f t="shared" si="3297"/>
        <v>CA$19</v>
      </c>
      <c r="CB1978" s="80" t="str">
        <f t="shared" si="3297"/>
        <v>CB$19</v>
      </c>
      <c r="CC1978" s="80" t="str">
        <f t="shared" si="3297"/>
        <v>CC$19</v>
      </c>
      <c r="CD1978" s="80" t="str">
        <f t="shared" si="3297"/>
        <v>CD$19</v>
      </c>
      <c r="CE1978" s="80" t="str">
        <f t="shared" ref="CE1978:CL1987" si="3298">CE1943</f>
        <v>CE$19</v>
      </c>
      <c r="CF1978" s="80" t="str">
        <f t="shared" si="3298"/>
        <v>CF$19</v>
      </c>
      <c r="CG1978" s="80" t="str">
        <f t="shared" si="3298"/>
        <v>CG$19</v>
      </c>
      <c r="CH1978" s="80" t="str">
        <f t="shared" si="3298"/>
        <v>CH$19</v>
      </c>
      <c r="CI1978" s="80" t="str">
        <f t="shared" si="3298"/>
        <v>CI$19</v>
      </c>
      <c r="CJ1978" s="80" t="str">
        <f t="shared" si="3298"/>
        <v>CJ$19</v>
      </c>
      <c r="CK1978" s="80" t="str">
        <f t="shared" si="3298"/>
        <v>CK$19</v>
      </c>
      <c r="CL1978" s="80" t="str">
        <f t="shared" si="3298"/>
        <v>CL$19</v>
      </c>
      <c r="CN1978" s="60"/>
      <c r="CO1978" s="179">
        <f t="shared" ref="CO1978:DL1987" si="3299">CO1935</f>
        <v>0</v>
      </c>
      <c r="CP1978" s="179">
        <f t="shared" si="3299"/>
        <v>0</v>
      </c>
      <c r="CQ1978" s="179">
        <f t="shared" si="3299"/>
        <v>0</v>
      </c>
      <c r="CR1978" s="179">
        <f t="shared" si="3299"/>
        <v>0</v>
      </c>
      <c r="CS1978" s="179">
        <f t="shared" si="3299"/>
        <v>0</v>
      </c>
      <c r="CT1978" s="179">
        <f t="shared" si="3299"/>
        <v>0</v>
      </c>
      <c r="CU1978" s="179">
        <f t="shared" si="3299"/>
        <v>0</v>
      </c>
      <c r="CV1978" s="179">
        <f t="shared" si="3299"/>
        <v>0</v>
      </c>
      <c r="CW1978" s="179">
        <f t="shared" si="3299"/>
        <v>0</v>
      </c>
      <c r="CX1978" s="179">
        <f t="shared" si="3299"/>
        <v>0</v>
      </c>
      <c r="CY1978" s="179">
        <f t="shared" si="3299"/>
        <v>0</v>
      </c>
      <c r="CZ1978" s="179">
        <f t="shared" si="3299"/>
        <v>0</v>
      </c>
      <c r="DA1978" s="179">
        <f t="shared" si="3299"/>
        <v>0</v>
      </c>
      <c r="DB1978" s="179">
        <f t="shared" si="3299"/>
        <v>0</v>
      </c>
      <c r="DC1978" s="179">
        <f t="shared" si="3299"/>
        <v>0</v>
      </c>
      <c r="DD1978" s="179">
        <f t="shared" si="3299"/>
        <v>0</v>
      </c>
      <c r="DE1978" s="179">
        <f t="shared" si="3299"/>
        <v>0</v>
      </c>
      <c r="DF1978" s="179">
        <f t="shared" si="3299"/>
        <v>0</v>
      </c>
      <c r="DG1978" s="179">
        <f t="shared" si="3299"/>
        <v>0</v>
      </c>
      <c r="DH1978" s="179">
        <f t="shared" si="3299"/>
        <v>0</v>
      </c>
      <c r="DI1978" s="179">
        <f t="shared" si="3299"/>
        <v>0</v>
      </c>
      <c r="DJ1978" s="179">
        <f t="shared" si="3299"/>
        <v>0</v>
      </c>
      <c r="DK1978" s="179">
        <f t="shared" si="3299"/>
        <v>0</v>
      </c>
      <c r="DL1978" s="179">
        <f t="shared" si="3299"/>
        <v>0</v>
      </c>
    </row>
    <row r="1979" spans="1:116" x14ac:dyDescent="0.4">
      <c r="E1979" s="8"/>
      <c r="G1979" s="136"/>
      <c r="H1979" s="12"/>
      <c r="I1979" s="60"/>
      <c r="J1979" s="60"/>
      <c r="K1979" s="15"/>
      <c r="L1979" s="15"/>
      <c r="M1979" s="15"/>
      <c r="N1979" s="15"/>
      <c r="O1979" s="15"/>
      <c r="P1979" s="15"/>
      <c r="R1979" s="15"/>
      <c r="S1979" s="80"/>
      <c r="T1979" s="80"/>
      <c r="U1979" s="80"/>
      <c r="V1979" s="80"/>
      <c r="W1979" s="80"/>
      <c r="X1979" s="80"/>
      <c r="Y1979" s="80"/>
      <c r="Z1979" s="80"/>
      <c r="AA1979" s="80"/>
      <c r="AB1979" s="80"/>
      <c r="AC1979" s="80"/>
      <c r="AD1979" s="80"/>
      <c r="AE1979" s="80"/>
      <c r="AF1979" s="80"/>
      <c r="AG1979" s="80"/>
      <c r="AH1979" s="80"/>
      <c r="AI1979" s="80"/>
      <c r="AJ1979" s="80"/>
      <c r="AK1979" s="80"/>
      <c r="AL1979" s="80"/>
      <c r="AM1979" s="80"/>
      <c r="AN1979" s="80"/>
      <c r="AO1979" s="80"/>
      <c r="AP1979" s="80"/>
      <c r="AQ1979" s="80"/>
      <c r="AR1979" s="80"/>
      <c r="AS1979" s="80"/>
      <c r="AT1979" s="80"/>
      <c r="AU1979" s="80"/>
      <c r="AV1979" s="80"/>
      <c r="AW1979" s="80"/>
      <c r="AX1979" s="80"/>
      <c r="AY1979" s="80"/>
      <c r="AZ1979" s="80"/>
      <c r="BA1979" s="80"/>
      <c r="BB1979" s="80"/>
      <c r="BC1979" s="80"/>
      <c r="BD1979" s="80"/>
      <c r="BE1979" s="80"/>
      <c r="BF1979" s="80"/>
      <c r="BG1979" s="80"/>
      <c r="BH1979" s="80"/>
      <c r="BI1979" s="80"/>
      <c r="BJ1979" s="80"/>
      <c r="BK1979" s="80"/>
      <c r="BL1979" s="80"/>
      <c r="BM1979" s="80"/>
      <c r="BN1979" s="80"/>
      <c r="BO1979" s="80"/>
      <c r="BP1979" s="80"/>
      <c r="BQ1979" s="80"/>
      <c r="BR1979" s="80"/>
      <c r="BS1979" s="80"/>
      <c r="BT1979" s="80"/>
      <c r="BU1979" s="80"/>
      <c r="BV1979" s="80"/>
      <c r="BW1979" s="80"/>
      <c r="BX1979" s="80"/>
      <c r="BY1979" s="80"/>
      <c r="BZ1979" s="80"/>
      <c r="CA1979" s="80"/>
      <c r="CB1979" s="80"/>
      <c r="CC1979" s="80"/>
      <c r="CD1979" s="80"/>
      <c r="CE1979" s="80"/>
      <c r="CF1979" s="80"/>
      <c r="CG1979" s="80"/>
      <c r="CH1979" s="80"/>
      <c r="CI1979" s="80"/>
      <c r="CJ1979" s="80"/>
      <c r="CK1979" s="80"/>
      <c r="CL1979" s="80"/>
      <c r="CN1979" s="60"/>
      <c r="CO1979" s="179"/>
      <c r="CP1979" s="179"/>
      <c r="CQ1979" s="179"/>
      <c r="CR1979" s="179"/>
      <c r="CS1979" s="179"/>
      <c r="CT1979" s="179"/>
      <c r="CU1979" s="179"/>
      <c r="CV1979" s="179"/>
      <c r="CW1979" s="179"/>
      <c r="CX1979" s="179"/>
      <c r="CY1979" s="179"/>
      <c r="CZ1979" s="179"/>
      <c r="DA1979" s="179"/>
      <c r="DB1979" s="179"/>
      <c r="DC1979" s="179"/>
      <c r="DD1979" s="179"/>
      <c r="DE1979" s="179"/>
      <c r="DF1979" s="179"/>
      <c r="DG1979" s="179"/>
      <c r="DH1979" s="179"/>
      <c r="DI1979" s="179"/>
      <c r="DJ1979" s="179"/>
      <c r="DK1979" s="179"/>
      <c r="DL1979" s="179"/>
    </row>
    <row r="1980" spans="1:116" x14ac:dyDescent="0.4">
      <c r="A1980" s="174"/>
      <c r="E1980" s="8"/>
      <c r="G1980" s="175" t="s">
        <v>490</v>
      </c>
      <c r="H1980" s="174"/>
      <c r="I1980" s="176"/>
      <c r="J1980" s="176"/>
      <c r="K1980" s="197"/>
      <c r="L1980" s="197"/>
      <c r="M1980" s="197"/>
      <c r="N1980" s="197"/>
      <c r="O1980" s="197"/>
      <c r="P1980" s="197"/>
      <c r="R1980" s="198"/>
      <c r="S1980" s="174"/>
      <c r="T1980" s="174"/>
      <c r="U1980" s="174"/>
      <c r="V1980" s="174"/>
      <c r="W1980" s="174"/>
      <c r="X1980" s="174"/>
      <c r="Y1980" s="174"/>
      <c r="Z1980" s="174"/>
      <c r="AA1980" s="174"/>
      <c r="AB1980" s="174"/>
      <c r="AC1980" s="174"/>
      <c r="AD1980" s="174"/>
      <c r="AE1980" s="174"/>
      <c r="AF1980" s="174"/>
      <c r="AG1980" s="174"/>
      <c r="AH1980" s="174"/>
      <c r="AI1980" s="174"/>
      <c r="AJ1980" s="174"/>
      <c r="AK1980" s="174"/>
      <c r="AL1980" s="174"/>
      <c r="AM1980" s="174"/>
      <c r="AN1980" s="174"/>
      <c r="AO1980" s="174"/>
      <c r="AP1980" s="174"/>
      <c r="AQ1980" s="174"/>
      <c r="AR1980" s="174"/>
      <c r="AS1980" s="174"/>
      <c r="AT1980" s="174"/>
      <c r="AU1980" s="174"/>
      <c r="AV1980" s="174"/>
      <c r="AW1980" s="174"/>
      <c r="AX1980" s="174"/>
      <c r="AY1980" s="174"/>
      <c r="AZ1980" s="174"/>
      <c r="BA1980" s="174"/>
      <c r="BB1980" s="174"/>
      <c r="BC1980" s="174"/>
      <c r="BD1980" s="174"/>
      <c r="BE1980" s="174"/>
      <c r="BF1980" s="174"/>
      <c r="BG1980" s="174"/>
      <c r="BH1980" s="174"/>
      <c r="BI1980" s="174"/>
      <c r="BJ1980" s="174"/>
      <c r="BK1980" s="174"/>
      <c r="BL1980" s="174"/>
      <c r="BM1980" s="174"/>
      <c r="BN1980" s="174"/>
      <c r="BO1980" s="174"/>
      <c r="BP1980" s="174"/>
      <c r="BQ1980" s="174"/>
      <c r="BR1980" s="174"/>
      <c r="BS1980" s="174"/>
      <c r="BT1980" s="174"/>
      <c r="BU1980" s="174"/>
      <c r="BV1980" s="174"/>
      <c r="BW1980" s="174"/>
      <c r="BX1980" s="174"/>
      <c r="BY1980" s="174"/>
      <c r="BZ1980" s="174"/>
      <c r="CA1980" s="174"/>
      <c r="CB1980" s="174"/>
      <c r="CC1980" s="174"/>
      <c r="CD1980" s="174"/>
      <c r="CE1980" s="174"/>
      <c r="CF1980" s="174"/>
      <c r="CG1980" s="174"/>
      <c r="CH1980" s="174"/>
      <c r="CI1980" s="174"/>
      <c r="CJ1980" s="174"/>
      <c r="CK1980" s="174"/>
      <c r="CL1980" s="174"/>
      <c r="CN1980" s="176"/>
      <c r="CO1980" s="174"/>
      <c r="CP1980" s="174"/>
      <c r="CQ1980" s="174"/>
      <c r="CR1980" s="174"/>
      <c r="CS1980" s="174"/>
      <c r="CT1980" s="174"/>
      <c r="CU1980" s="174"/>
      <c r="CV1980" s="174"/>
      <c r="CW1980" s="174"/>
      <c r="CX1980" s="174"/>
      <c r="CY1980" s="174"/>
      <c r="CZ1980" s="174"/>
      <c r="DA1980" s="174"/>
      <c r="DB1980" s="174"/>
      <c r="DC1980" s="174"/>
      <c r="DD1980" s="174"/>
      <c r="DE1980" s="174"/>
      <c r="DF1980" s="174"/>
      <c r="DG1980" s="174"/>
      <c r="DH1980" s="174"/>
      <c r="DI1980" s="174"/>
      <c r="DJ1980" s="174"/>
      <c r="DK1980" s="174"/>
      <c r="DL1980" s="174"/>
    </row>
    <row r="1981" spans="1:116" x14ac:dyDescent="0.4">
      <c r="A1981" s="174"/>
      <c r="E1981" s="8"/>
      <c r="G1981" s="175" t="s">
        <v>492</v>
      </c>
      <c r="H1981" s="174"/>
      <c r="I1981" s="176"/>
      <c r="J1981" s="176"/>
      <c r="K1981" s="197"/>
      <c r="L1981" s="197"/>
      <c r="M1981" s="197"/>
      <c r="N1981" s="197"/>
      <c r="O1981" s="197"/>
      <c r="P1981" s="197"/>
      <c r="R1981" s="198"/>
      <c r="S1981" s="174"/>
      <c r="T1981" s="174"/>
      <c r="U1981" s="174"/>
      <c r="V1981" s="174"/>
      <c r="W1981" s="174"/>
      <c r="X1981" s="174"/>
      <c r="Y1981" s="174"/>
      <c r="Z1981" s="174"/>
      <c r="AA1981" s="174"/>
      <c r="AB1981" s="174"/>
      <c r="AC1981" s="174"/>
      <c r="AD1981" s="174"/>
      <c r="AE1981" s="174"/>
      <c r="AF1981" s="174"/>
      <c r="AG1981" s="174"/>
      <c r="AH1981" s="174"/>
      <c r="AI1981" s="174"/>
      <c r="AJ1981" s="174"/>
      <c r="AK1981" s="174"/>
      <c r="AL1981" s="174"/>
      <c r="AM1981" s="174"/>
      <c r="AN1981" s="174"/>
      <c r="AO1981" s="174"/>
      <c r="AP1981" s="174"/>
      <c r="AQ1981" s="174"/>
      <c r="AR1981" s="174"/>
      <c r="AS1981" s="174"/>
      <c r="AT1981" s="174"/>
      <c r="AU1981" s="174"/>
      <c r="AV1981" s="174"/>
      <c r="AW1981" s="174"/>
      <c r="AX1981" s="174"/>
      <c r="AY1981" s="174"/>
      <c r="AZ1981" s="174"/>
      <c r="BA1981" s="174"/>
      <c r="BB1981" s="174"/>
      <c r="BC1981" s="174"/>
      <c r="BD1981" s="174"/>
      <c r="BE1981" s="174"/>
      <c r="BF1981" s="174"/>
      <c r="BG1981" s="174"/>
      <c r="BH1981" s="174"/>
      <c r="BI1981" s="174"/>
      <c r="BJ1981" s="174"/>
      <c r="BK1981" s="174"/>
      <c r="BL1981" s="174"/>
      <c r="BM1981" s="174"/>
      <c r="BN1981" s="174"/>
      <c r="BO1981" s="174"/>
      <c r="BP1981" s="174"/>
      <c r="BQ1981" s="174"/>
      <c r="BR1981" s="174"/>
      <c r="BS1981" s="174"/>
      <c r="BT1981" s="174"/>
      <c r="BU1981" s="174"/>
      <c r="BV1981" s="174"/>
      <c r="BW1981" s="174"/>
      <c r="BX1981" s="174"/>
      <c r="BY1981" s="174"/>
      <c r="BZ1981" s="174"/>
      <c r="CA1981" s="174"/>
      <c r="CB1981" s="174"/>
      <c r="CC1981" s="174"/>
      <c r="CD1981" s="174"/>
      <c r="CE1981" s="174"/>
      <c r="CF1981" s="174"/>
      <c r="CG1981" s="174"/>
      <c r="CH1981" s="174"/>
      <c r="CI1981" s="174"/>
      <c r="CJ1981" s="174"/>
      <c r="CK1981" s="174"/>
      <c r="CL1981" s="174"/>
      <c r="CN1981" s="176"/>
      <c r="CO1981" s="174"/>
      <c r="CP1981" s="174"/>
      <c r="CQ1981" s="174"/>
      <c r="CR1981" s="174"/>
      <c r="CS1981" s="174"/>
      <c r="CT1981" s="174"/>
      <c r="CU1981" s="174"/>
      <c r="CV1981" s="174"/>
      <c r="CW1981" s="174"/>
      <c r="CX1981" s="174"/>
      <c r="CY1981" s="174"/>
      <c r="CZ1981" s="174"/>
      <c r="DA1981" s="174"/>
      <c r="DB1981" s="174"/>
      <c r="DC1981" s="174"/>
      <c r="DD1981" s="174"/>
      <c r="DE1981" s="174"/>
      <c r="DF1981" s="174"/>
      <c r="DG1981" s="174"/>
      <c r="DH1981" s="174"/>
      <c r="DI1981" s="174"/>
      <c r="DJ1981" s="174"/>
      <c r="DK1981" s="174"/>
      <c r="DL1981" s="174"/>
    </row>
    <row r="1982" spans="1:116" x14ac:dyDescent="0.4">
      <c r="A1982" s="174"/>
      <c r="E1982" s="8"/>
      <c r="G1982" s="175" t="s">
        <v>461</v>
      </c>
      <c r="H1982" s="174"/>
      <c r="I1982" s="176"/>
      <c r="J1982" s="176"/>
      <c r="K1982" s="197"/>
      <c r="L1982" s="197"/>
      <c r="M1982" s="197"/>
      <c r="N1982" s="197"/>
      <c r="O1982" s="197"/>
      <c r="P1982" s="197"/>
      <c r="R1982" s="198"/>
      <c r="S1982" s="199" t="str">
        <f t="shared" ref="S1982:CD1982" si="3300">S$20</f>
        <v>S$16</v>
      </c>
      <c r="T1982" s="199" t="str">
        <f t="shared" si="3300"/>
        <v>T$16</v>
      </c>
      <c r="U1982" s="199" t="str">
        <f t="shared" si="3300"/>
        <v>U$16</v>
      </c>
      <c r="V1982" s="199" t="str">
        <f t="shared" si="3300"/>
        <v>V$16</v>
      </c>
      <c r="W1982" s="199" t="str">
        <f t="shared" si="3300"/>
        <v>W$16</v>
      </c>
      <c r="X1982" s="199" t="str">
        <f t="shared" si="3300"/>
        <v>X$16</v>
      </c>
      <c r="Y1982" s="199" t="str">
        <f t="shared" si="3300"/>
        <v>Y$16</v>
      </c>
      <c r="Z1982" s="199" t="str">
        <f t="shared" si="3300"/>
        <v>Z$16</v>
      </c>
      <c r="AA1982" s="199" t="str">
        <f t="shared" si="3300"/>
        <v>AA$16</v>
      </c>
      <c r="AB1982" s="199" t="str">
        <f t="shared" si="3300"/>
        <v>AB$16</v>
      </c>
      <c r="AC1982" s="199" t="str">
        <f t="shared" si="3300"/>
        <v>AC$16</v>
      </c>
      <c r="AD1982" s="199" t="str">
        <f t="shared" si="3300"/>
        <v>AD$16</v>
      </c>
      <c r="AE1982" s="199" t="str">
        <f t="shared" si="3300"/>
        <v>AE$16</v>
      </c>
      <c r="AF1982" s="199" t="str">
        <f t="shared" si="3300"/>
        <v>AF$16</v>
      </c>
      <c r="AG1982" s="199" t="str">
        <f t="shared" si="3300"/>
        <v>AG$16</v>
      </c>
      <c r="AH1982" s="199" t="str">
        <f t="shared" si="3300"/>
        <v>AH$16</v>
      </c>
      <c r="AI1982" s="199" t="str">
        <f t="shared" si="3300"/>
        <v>AI$16</v>
      </c>
      <c r="AJ1982" s="199" t="str">
        <f t="shared" si="3300"/>
        <v>AJ$16</v>
      </c>
      <c r="AK1982" s="199" t="str">
        <f t="shared" si="3300"/>
        <v>AK$16</v>
      </c>
      <c r="AL1982" s="199" t="str">
        <f t="shared" si="3300"/>
        <v>AL$16</v>
      </c>
      <c r="AM1982" s="199" t="str">
        <f t="shared" si="3300"/>
        <v>AM$16</v>
      </c>
      <c r="AN1982" s="199" t="str">
        <f t="shared" si="3300"/>
        <v>AN$16</v>
      </c>
      <c r="AO1982" s="199" t="str">
        <f t="shared" si="3300"/>
        <v>AO$16</v>
      </c>
      <c r="AP1982" s="199" t="str">
        <f t="shared" si="3300"/>
        <v>AP$16</v>
      </c>
      <c r="AQ1982" s="199" t="str">
        <f t="shared" si="3300"/>
        <v>AQ$16</v>
      </c>
      <c r="AR1982" s="199" t="str">
        <f t="shared" si="3300"/>
        <v>AR$16</v>
      </c>
      <c r="AS1982" s="199" t="str">
        <f t="shared" si="3300"/>
        <v>AS$16</v>
      </c>
      <c r="AT1982" s="199" t="str">
        <f t="shared" si="3300"/>
        <v>AT$16</v>
      </c>
      <c r="AU1982" s="199" t="str">
        <f t="shared" si="3300"/>
        <v>AU$16</v>
      </c>
      <c r="AV1982" s="199" t="str">
        <f t="shared" si="3300"/>
        <v>AV$16</v>
      </c>
      <c r="AW1982" s="199" t="str">
        <f t="shared" si="3300"/>
        <v>AW$16</v>
      </c>
      <c r="AX1982" s="199" t="str">
        <f t="shared" si="3300"/>
        <v>AX$16</v>
      </c>
      <c r="AY1982" s="199" t="str">
        <f t="shared" si="3300"/>
        <v>AY$16</v>
      </c>
      <c r="AZ1982" s="199" t="str">
        <f t="shared" si="3300"/>
        <v>AZ$16</v>
      </c>
      <c r="BA1982" s="199" t="str">
        <f t="shared" si="3300"/>
        <v>BA$16</v>
      </c>
      <c r="BB1982" s="199" t="str">
        <f t="shared" si="3300"/>
        <v>BB$16</v>
      </c>
      <c r="BC1982" s="199" t="str">
        <f t="shared" si="3300"/>
        <v>BC$16</v>
      </c>
      <c r="BD1982" s="199" t="str">
        <f t="shared" si="3300"/>
        <v>BD$16</v>
      </c>
      <c r="BE1982" s="199" t="str">
        <f t="shared" si="3300"/>
        <v>BE$16</v>
      </c>
      <c r="BF1982" s="199" t="str">
        <f t="shared" si="3300"/>
        <v>BF$16</v>
      </c>
      <c r="BG1982" s="199" t="str">
        <f t="shared" si="3300"/>
        <v>BG$16</v>
      </c>
      <c r="BH1982" s="199" t="str">
        <f t="shared" si="3300"/>
        <v>BH$16</v>
      </c>
      <c r="BI1982" s="199" t="str">
        <f t="shared" si="3300"/>
        <v>BI$16</v>
      </c>
      <c r="BJ1982" s="199" t="str">
        <f t="shared" si="3300"/>
        <v>BJ$16</v>
      </c>
      <c r="BK1982" s="199" t="str">
        <f t="shared" si="3300"/>
        <v>BK$16</v>
      </c>
      <c r="BL1982" s="199" t="str">
        <f t="shared" si="3300"/>
        <v>BL$16</v>
      </c>
      <c r="BM1982" s="199" t="str">
        <f t="shared" si="3300"/>
        <v>BM$16</v>
      </c>
      <c r="BN1982" s="199" t="str">
        <f t="shared" si="3300"/>
        <v>BN$16</v>
      </c>
      <c r="BO1982" s="199" t="str">
        <f t="shared" si="3300"/>
        <v>BO$16</v>
      </c>
      <c r="BP1982" s="199" t="str">
        <f t="shared" si="3300"/>
        <v>BP$16</v>
      </c>
      <c r="BQ1982" s="199" t="str">
        <f t="shared" si="3300"/>
        <v>BQ$16</v>
      </c>
      <c r="BR1982" s="199" t="str">
        <f t="shared" si="3300"/>
        <v>BR$16</v>
      </c>
      <c r="BS1982" s="199" t="str">
        <f t="shared" si="3300"/>
        <v>BS$16</v>
      </c>
      <c r="BT1982" s="199" t="str">
        <f t="shared" si="3300"/>
        <v>BT$16</v>
      </c>
      <c r="BU1982" s="199" t="str">
        <f t="shared" si="3300"/>
        <v>BU$16</v>
      </c>
      <c r="BV1982" s="199" t="str">
        <f t="shared" si="3300"/>
        <v>BV$16</v>
      </c>
      <c r="BW1982" s="199" t="str">
        <f t="shared" si="3300"/>
        <v>BW$16</v>
      </c>
      <c r="BX1982" s="199" t="str">
        <f t="shared" si="3300"/>
        <v>BX$16</v>
      </c>
      <c r="BY1982" s="199" t="str">
        <f t="shared" si="3300"/>
        <v>BY$16</v>
      </c>
      <c r="BZ1982" s="199" t="str">
        <f t="shared" si="3300"/>
        <v>BZ$16</v>
      </c>
      <c r="CA1982" s="199" t="str">
        <f t="shared" si="3300"/>
        <v>CA$16</v>
      </c>
      <c r="CB1982" s="199" t="str">
        <f t="shared" si="3300"/>
        <v>CB$16</v>
      </c>
      <c r="CC1982" s="199" t="str">
        <f t="shared" si="3300"/>
        <v>CC$16</v>
      </c>
      <c r="CD1982" s="199" t="str">
        <f t="shared" si="3300"/>
        <v>CD$16</v>
      </c>
      <c r="CE1982" s="199" t="str">
        <f t="shared" ref="CE1982:CL1982" si="3301">CE$20</f>
        <v>CE$16</v>
      </c>
      <c r="CF1982" s="199" t="str">
        <f t="shared" si="3301"/>
        <v>CF$16</v>
      </c>
      <c r="CG1982" s="199" t="str">
        <f t="shared" si="3301"/>
        <v>CG$16</v>
      </c>
      <c r="CH1982" s="199" t="str">
        <f t="shared" si="3301"/>
        <v>CH$16</v>
      </c>
      <c r="CI1982" s="199" t="str">
        <f t="shared" si="3301"/>
        <v>CI$16</v>
      </c>
      <c r="CJ1982" s="199" t="str">
        <f t="shared" si="3301"/>
        <v>CJ$16</v>
      </c>
      <c r="CK1982" s="199" t="str">
        <f t="shared" si="3301"/>
        <v>CK$16</v>
      </c>
      <c r="CL1982" s="199" t="str">
        <f t="shared" si="3301"/>
        <v>CL$16</v>
      </c>
      <c r="CN1982" s="176"/>
      <c r="CO1982" s="199" t="str">
        <f t="shared" ref="CO1982:DL1982" si="3302">CO$20</f>
        <v>CO$16</v>
      </c>
      <c r="CP1982" s="199" t="str">
        <f t="shared" si="3302"/>
        <v>CP$16</v>
      </c>
      <c r="CQ1982" s="199" t="str">
        <f t="shared" si="3302"/>
        <v>CQ$16</v>
      </c>
      <c r="CR1982" s="199" t="str">
        <f t="shared" si="3302"/>
        <v>CR$16</v>
      </c>
      <c r="CS1982" s="199" t="str">
        <f t="shared" si="3302"/>
        <v>CS$16</v>
      </c>
      <c r="CT1982" s="199" t="str">
        <f t="shared" si="3302"/>
        <v>CT$16</v>
      </c>
      <c r="CU1982" s="199" t="str">
        <f t="shared" si="3302"/>
        <v>CU$16</v>
      </c>
      <c r="CV1982" s="199" t="str">
        <f t="shared" si="3302"/>
        <v>CV$16</v>
      </c>
      <c r="CW1982" s="199" t="str">
        <f t="shared" si="3302"/>
        <v>CW$16</v>
      </c>
      <c r="CX1982" s="199" t="str">
        <f t="shared" si="3302"/>
        <v>CX$16</v>
      </c>
      <c r="CY1982" s="199" t="str">
        <f t="shared" si="3302"/>
        <v>CY$16</v>
      </c>
      <c r="CZ1982" s="199" t="str">
        <f t="shared" si="3302"/>
        <v>CZ$16</v>
      </c>
      <c r="DA1982" s="199" t="str">
        <f t="shared" si="3302"/>
        <v>DA$16</v>
      </c>
      <c r="DB1982" s="199" t="str">
        <f t="shared" si="3302"/>
        <v>DB$16</v>
      </c>
      <c r="DC1982" s="199" t="str">
        <f t="shared" si="3302"/>
        <v>DC$16</v>
      </c>
      <c r="DD1982" s="199" t="str">
        <f t="shared" si="3302"/>
        <v>DD$16</v>
      </c>
      <c r="DE1982" s="199" t="str">
        <f t="shared" si="3302"/>
        <v>DE$16</v>
      </c>
      <c r="DF1982" s="199" t="str">
        <f t="shared" si="3302"/>
        <v>DF$16</v>
      </c>
      <c r="DG1982" s="199" t="str">
        <f t="shared" si="3302"/>
        <v>DG$16</v>
      </c>
      <c r="DH1982" s="199" t="str">
        <f t="shared" si="3302"/>
        <v>DH$16</v>
      </c>
      <c r="DI1982" s="199" t="str">
        <f t="shared" si="3302"/>
        <v>DI$16</v>
      </c>
      <c r="DJ1982" s="199" t="str">
        <f t="shared" si="3302"/>
        <v>DJ$16</v>
      </c>
      <c r="DK1982" s="199" t="str">
        <f t="shared" si="3302"/>
        <v>DK$16</v>
      </c>
      <c r="DL1982" s="199" t="str">
        <f t="shared" si="3302"/>
        <v>DL$16</v>
      </c>
    </row>
    <row r="1983" spans="1:116" x14ac:dyDescent="0.4">
      <c r="A1983" s="174"/>
      <c r="E1983" s="8"/>
      <c r="G1983" s="175" t="s">
        <v>462</v>
      </c>
      <c r="H1983" s="200"/>
      <c r="I1983" s="201"/>
      <c r="J1983" s="201"/>
      <c r="K1983" s="202"/>
      <c r="L1983" s="202"/>
      <c r="M1983" s="202"/>
      <c r="N1983" s="202"/>
      <c r="O1983" s="202"/>
      <c r="P1983" s="202"/>
      <c r="R1983" s="202"/>
      <c r="S1983" s="199" t="str">
        <f t="shared" ref="S1983:CD1983" si="3303">S$21</f>
        <v>S$17</v>
      </c>
      <c r="T1983" s="199" t="str">
        <f t="shared" si="3303"/>
        <v>T$17</v>
      </c>
      <c r="U1983" s="199" t="str">
        <f t="shared" si="3303"/>
        <v>U$17</v>
      </c>
      <c r="V1983" s="199" t="str">
        <f t="shared" si="3303"/>
        <v>V$17</v>
      </c>
      <c r="W1983" s="199" t="str">
        <f t="shared" si="3303"/>
        <v>W$17</v>
      </c>
      <c r="X1983" s="199" t="str">
        <f t="shared" si="3303"/>
        <v>X$17</v>
      </c>
      <c r="Y1983" s="199" t="str">
        <f t="shared" si="3303"/>
        <v>Y$17</v>
      </c>
      <c r="Z1983" s="199" t="str">
        <f t="shared" si="3303"/>
        <v>Z$17</v>
      </c>
      <c r="AA1983" s="199" t="str">
        <f t="shared" si="3303"/>
        <v>AA$17</v>
      </c>
      <c r="AB1983" s="199" t="str">
        <f t="shared" si="3303"/>
        <v>AB$17</v>
      </c>
      <c r="AC1983" s="199" t="str">
        <f t="shared" si="3303"/>
        <v>AC$17</v>
      </c>
      <c r="AD1983" s="199" t="str">
        <f t="shared" si="3303"/>
        <v>AD$17</v>
      </c>
      <c r="AE1983" s="199" t="str">
        <f t="shared" si="3303"/>
        <v>AE$17</v>
      </c>
      <c r="AF1983" s="199" t="str">
        <f t="shared" si="3303"/>
        <v>AF$17</v>
      </c>
      <c r="AG1983" s="199" t="str">
        <f t="shared" si="3303"/>
        <v>AG$17</v>
      </c>
      <c r="AH1983" s="199" t="str">
        <f t="shared" si="3303"/>
        <v>AH$17</v>
      </c>
      <c r="AI1983" s="199" t="str">
        <f t="shared" si="3303"/>
        <v>AI$17</v>
      </c>
      <c r="AJ1983" s="199" t="str">
        <f t="shared" si="3303"/>
        <v>AJ$17</v>
      </c>
      <c r="AK1983" s="199" t="str">
        <f t="shared" si="3303"/>
        <v>AK$17</v>
      </c>
      <c r="AL1983" s="199" t="str">
        <f t="shared" si="3303"/>
        <v>AL$17</v>
      </c>
      <c r="AM1983" s="199" t="str">
        <f t="shared" si="3303"/>
        <v>AM$17</v>
      </c>
      <c r="AN1983" s="199" t="str">
        <f t="shared" si="3303"/>
        <v>AN$17</v>
      </c>
      <c r="AO1983" s="199" t="str">
        <f t="shared" si="3303"/>
        <v>AO$17</v>
      </c>
      <c r="AP1983" s="199" t="str">
        <f t="shared" si="3303"/>
        <v>AP$17</v>
      </c>
      <c r="AQ1983" s="199" t="str">
        <f t="shared" si="3303"/>
        <v>AQ$17</v>
      </c>
      <c r="AR1983" s="199" t="str">
        <f t="shared" si="3303"/>
        <v>AR$17</v>
      </c>
      <c r="AS1983" s="199" t="str">
        <f t="shared" si="3303"/>
        <v>AS$17</v>
      </c>
      <c r="AT1983" s="199" t="str">
        <f t="shared" si="3303"/>
        <v>AT$17</v>
      </c>
      <c r="AU1983" s="199" t="str">
        <f t="shared" si="3303"/>
        <v>AU$17</v>
      </c>
      <c r="AV1983" s="199" t="str">
        <f t="shared" si="3303"/>
        <v>AV$17</v>
      </c>
      <c r="AW1983" s="199" t="str">
        <f t="shared" si="3303"/>
        <v>AW$17</v>
      </c>
      <c r="AX1983" s="199" t="str">
        <f t="shared" si="3303"/>
        <v>AX$17</v>
      </c>
      <c r="AY1983" s="199" t="str">
        <f t="shared" si="3303"/>
        <v>AY$17</v>
      </c>
      <c r="AZ1983" s="199" t="str">
        <f t="shared" si="3303"/>
        <v>AZ$17</v>
      </c>
      <c r="BA1983" s="199" t="str">
        <f t="shared" si="3303"/>
        <v>BA$17</v>
      </c>
      <c r="BB1983" s="199" t="str">
        <f t="shared" si="3303"/>
        <v>BB$17</v>
      </c>
      <c r="BC1983" s="199" t="str">
        <f t="shared" si="3303"/>
        <v>BC$17</v>
      </c>
      <c r="BD1983" s="199" t="str">
        <f t="shared" si="3303"/>
        <v>BD$17</v>
      </c>
      <c r="BE1983" s="199" t="str">
        <f t="shared" si="3303"/>
        <v>BE$17</v>
      </c>
      <c r="BF1983" s="199" t="str">
        <f t="shared" si="3303"/>
        <v>BF$17</v>
      </c>
      <c r="BG1983" s="199" t="str">
        <f t="shared" si="3303"/>
        <v>BG$17</v>
      </c>
      <c r="BH1983" s="199" t="str">
        <f t="shared" si="3303"/>
        <v>BH$17</v>
      </c>
      <c r="BI1983" s="199" t="str">
        <f t="shared" si="3303"/>
        <v>BI$17</v>
      </c>
      <c r="BJ1983" s="199" t="str">
        <f t="shared" si="3303"/>
        <v>BJ$17</v>
      </c>
      <c r="BK1983" s="199" t="str">
        <f t="shared" si="3303"/>
        <v>BK$17</v>
      </c>
      <c r="BL1983" s="199" t="str">
        <f t="shared" si="3303"/>
        <v>BL$17</v>
      </c>
      <c r="BM1983" s="199" t="str">
        <f t="shared" si="3303"/>
        <v>BM$17</v>
      </c>
      <c r="BN1983" s="199" t="str">
        <f t="shared" si="3303"/>
        <v>BN$17</v>
      </c>
      <c r="BO1983" s="199" t="str">
        <f t="shared" si="3303"/>
        <v>BO$17</v>
      </c>
      <c r="BP1983" s="199" t="str">
        <f t="shared" si="3303"/>
        <v>BP$17</v>
      </c>
      <c r="BQ1983" s="199" t="str">
        <f t="shared" si="3303"/>
        <v>BQ$17</v>
      </c>
      <c r="BR1983" s="199" t="str">
        <f t="shared" si="3303"/>
        <v>BR$17</v>
      </c>
      <c r="BS1983" s="199" t="str">
        <f t="shared" si="3303"/>
        <v>BS$17</v>
      </c>
      <c r="BT1983" s="199" t="str">
        <f t="shared" si="3303"/>
        <v>BT$17</v>
      </c>
      <c r="BU1983" s="199" t="str">
        <f t="shared" si="3303"/>
        <v>BU$17</v>
      </c>
      <c r="BV1983" s="199" t="str">
        <f t="shared" si="3303"/>
        <v>BV$17</v>
      </c>
      <c r="BW1983" s="199" t="str">
        <f t="shared" si="3303"/>
        <v>BW$17</v>
      </c>
      <c r="BX1983" s="199" t="str">
        <f t="shared" si="3303"/>
        <v>BX$17</v>
      </c>
      <c r="BY1983" s="199" t="str">
        <f t="shared" si="3303"/>
        <v>BY$17</v>
      </c>
      <c r="BZ1983" s="199" t="str">
        <f t="shared" si="3303"/>
        <v>BZ$17</v>
      </c>
      <c r="CA1983" s="199" t="str">
        <f t="shared" si="3303"/>
        <v>CA$17</v>
      </c>
      <c r="CB1983" s="199" t="str">
        <f t="shared" si="3303"/>
        <v>CB$17</v>
      </c>
      <c r="CC1983" s="199" t="str">
        <f t="shared" si="3303"/>
        <v>CC$17</v>
      </c>
      <c r="CD1983" s="199" t="str">
        <f t="shared" si="3303"/>
        <v>CD$17</v>
      </c>
      <c r="CE1983" s="199" t="str">
        <f t="shared" ref="CE1983:CL1983" si="3304">CE$21</f>
        <v>CE$17</v>
      </c>
      <c r="CF1983" s="199" t="str">
        <f t="shared" si="3304"/>
        <v>CF$17</v>
      </c>
      <c r="CG1983" s="199" t="str">
        <f t="shared" si="3304"/>
        <v>CG$17</v>
      </c>
      <c r="CH1983" s="199" t="str">
        <f t="shared" si="3304"/>
        <v>CH$17</v>
      </c>
      <c r="CI1983" s="199" t="str">
        <f t="shared" si="3304"/>
        <v>CI$17</v>
      </c>
      <c r="CJ1983" s="199" t="str">
        <f t="shared" si="3304"/>
        <v>CJ$17</v>
      </c>
      <c r="CK1983" s="199" t="str">
        <f t="shared" si="3304"/>
        <v>CK$17</v>
      </c>
      <c r="CL1983" s="199" t="str">
        <f t="shared" si="3304"/>
        <v>CL$17</v>
      </c>
      <c r="CN1983" s="201"/>
      <c r="CO1983" s="199" t="str">
        <f t="shared" ref="CO1983:DL1983" si="3305">CO$21</f>
        <v>CO$17</v>
      </c>
      <c r="CP1983" s="199" t="str">
        <f t="shared" si="3305"/>
        <v>CP$17</v>
      </c>
      <c r="CQ1983" s="199" t="str">
        <f t="shared" si="3305"/>
        <v>CQ$17</v>
      </c>
      <c r="CR1983" s="199" t="str">
        <f t="shared" si="3305"/>
        <v>CR$17</v>
      </c>
      <c r="CS1983" s="199" t="str">
        <f t="shared" si="3305"/>
        <v>CS$17</v>
      </c>
      <c r="CT1983" s="199" t="str">
        <f t="shared" si="3305"/>
        <v>CT$17</v>
      </c>
      <c r="CU1983" s="199" t="str">
        <f t="shared" si="3305"/>
        <v>CU$17</v>
      </c>
      <c r="CV1983" s="199" t="str">
        <f t="shared" si="3305"/>
        <v>CV$17</v>
      </c>
      <c r="CW1983" s="199" t="str">
        <f t="shared" si="3305"/>
        <v>CW$17</v>
      </c>
      <c r="CX1983" s="199" t="str">
        <f t="shared" si="3305"/>
        <v>CX$17</v>
      </c>
      <c r="CY1983" s="199" t="str">
        <f t="shared" si="3305"/>
        <v>CY$17</v>
      </c>
      <c r="CZ1983" s="199" t="str">
        <f t="shared" si="3305"/>
        <v>CZ$17</v>
      </c>
      <c r="DA1983" s="199" t="str">
        <f t="shared" si="3305"/>
        <v>DA$17</v>
      </c>
      <c r="DB1983" s="199" t="str">
        <f t="shared" si="3305"/>
        <v>DB$17</v>
      </c>
      <c r="DC1983" s="199" t="str">
        <f t="shared" si="3305"/>
        <v>DC$17</v>
      </c>
      <c r="DD1983" s="199" t="str">
        <f t="shared" si="3305"/>
        <v>DD$17</v>
      </c>
      <c r="DE1983" s="199" t="str">
        <f t="shared" si="3305"/>
        <v>DE$17</v>
      </c>
      <c r="DF1983" s="199" t="str">
        <f t="shared" si="3305"/>
        <v>DF$17</v>
      </c>
      <c r="DG1983" s="199" t="str">
        <f t="shared" si="3305"/>
        <v>DG$17</v>
      </c>
      <c r="DH1983" s="199" t="str">
        <f t="shared" si="3305"/>
        <v>DH$17</v>
      </c>
      <c r="DI1983" s="199" t="str">
        <f t="shared" si="3305"/>
        <v>DI$17</v>
      </c>
      <c r="DJ1983" s="199" t="str">
        <f t="shared" si="3305"/>
        <v>DJ$17</v>
      </c>
      <c r="DK1983" s="199" t="str">
        <f t="shared" si="3305"/>
        <v>DK$17</v>
      </c>
      <c r="DL1983" s="199" t="str">
        <f t="shared" si="3305"/>
        <v>DL$17</v>
      </c>
    </row>
    <row r="1984" spans="1:116" x14ac:dyDescent="0.4">
      <c r="A1984" s="174"/>
      <c r="E1984" s="8"/>
      <c r="G1984" s="175" t="s">
        <v>491</v>
      </c>
      <c r="H1984" s="200"/>
      <c r="I1984" s="201"/>
      <c r="J1984" s="201"/>
      <c r="K1984" s="202"/>
      <c r="L1984" s="202"/>
      <c r="M1984" s="202"/>
      <c r="N1984" s="202"/>
      <c r="O1984" s="202"/>
      <c r="P1984" s="202"/>
      <c r="R1984" s="202"/>
      <c r="S1984" s="190"/>
      <c r="T1984" s="190"/>
      <c r="U1984" s="190"/>
      <c r="V1984" s="190"/>
      <c r="W1984" s="190"/>
      <c r="X1984" s="190"/>
      <c r="Y1984" s="190"/>
      <c r="Z1984" s="190"/>
      <c r="AA1984" s="190"/>
      <c r="AB1984" s="190"/>
      <c r="AC1984" s="190"/>
      <c r="AD1984" s="190"/>
      <c r="AE1984" s="190"/>
      <c r="AF1984" s="190"/>
      <c r="AG1984" s="190"/>
      <c r="AH1984" s="190"/>
      <c r="AI1984" s="190"/>
      <c r="AJ1984" s="190"/>
      <c r="AK1984" s="190"/>
      <c r="AL1984" s="190"/>
      <c r="AM1984" s="190"/>
      <c r="AN1984" s="190"/>
      <c r="AO1984" s="190"/>
      <c r="AP1984" s="190"/>
      <c r="AQ1984" s="190"/>
      <c r="AR1984" s="190"/>
      <c r="AS1984" s="190"/>
      <c r="AT1984" s="190"/>
      <c r="AU1984" s="190"/>
      <c r="AV1984" s="190"/>
      <c r="AW1984" s="190"/>
      <c r="AX1984" s="190"/>
      <c r="AY1984" s="190"/>
      <c r="AZ1984" s="190"/>
      <c r="BA1984" s="190"/>
      <c r="BB1984" s="190"/>
      <c r="BC1984" s="190"/>
      <c r="BD1984" s="190"/>
      <c r="BE1984" s="190"/>
      <c r="BF1984" s="190"/>
      <c r="BG1984" s="190"/>
      <c r="BH1984" s="190"/>
      <c r="BI1984" s="190"/>
      <c r="BJ1984" s="190"/>
      <c r="BK1984" s="190"/>
      <c r="BL1984" s="190"/>
      <c r="BM1984" s="190"/>
      <c r="BN1984" s="190"/>
      <c r="BO1984" s="190"/>
      <c r="BP1984" s="190"/>
      <c r="BQ1984" s="190"/>
      <c r="BR1984" s="190"/>
      <c r="BS1984" s="190"/>
      <c r="BT1984" s="190"/>
      <c r="BU1984" s="190"/>
      <c r="BV1984" s="190"/>
      <c r="BW1984" s="190"/>
      <c r="BX1984" s="190"/>
      <c r="BY1984" s="190"/>
      <c r="BZ1984" s="190"/>
      <c r="CA1984" s="190"/>
      <c r="CB1984" s="190"/>
      <c r="CC1984" s="190"/>
      <c r="CD1984" s="190"/>
      <c r="CE1984" s="190"/>
      <c r="CF1984" s="190"/>
      <c r="CG1984" s="190"/>
      <c r="CH1984" s="190"/>
      <c r="CI1984" s="190"/>
      <c r="CJ1984" s="190"/>
      <c r="CK1984" s="190"/>
      <c r="CL1984" s="190"/>
      <c r="CN1984" s="201"/>
      <c r="CO1984" s="190"/>
      <c r="CP1984" s="190"/>
      <c r="CQ1984" s="190"/>
      <c r="CR1984" s="190"/>
      <c r="CS1984" s="190"/>
      <c r="CT1984" s="190"/>
      <c r="CU1984" s="190"/>
      <c r="CV1984" s="190"/>
      <c r="CW1984" s="190"/>
      <c r="CX1984" s="190"/>
      <c r="CY1984" s="190"/>
      <c r="CZ1984" s="190"/>
      <c r="DA1984" s="190"/>
      <c r="DB1984" s="190"/>
      <c r="DC1984" s="190"/>
      <c r="DD1984" s="190"/>
      <c r="DE1984" s="190"/>
      <c r="DF1984" s="190"/>
      <c r="DG1984" s="190"/>
      <c r="DH1984" s="190"/>
      <c r="DI1984" s="190"/>
      <c r="DJ1984" s="190"/>
      <c r="DK1984" s="190"/>
      <c r="DL1984" s="190"/>
    </row>
    <row r="1985" spans="1:116" x14ac:dyDescent="0.4">
      <c r="A1985" s="174"/>
      <c r="E1985" s="8"/>
      <c r="G1985" s="175" t="s">
        <v>505</v>
      </c>
      <c r="H1985" s="200"/>
      <c r="I1985" s="201"/>
      <c r="J1985" s="201"/>
      <c r="K1985" s="202"/>
      <c r="L1985" s="202"/>
      <c r="M1985" s="202"/>
      <c r="N1985" s="202"/>
      <c r="O1985" s="202"/>
      <c r="P1985" s="202"/>
      <c r="R1985" s="202"/>
      <c r="S1985" s="190"/>
      <c r="T1985" s="190"/>
      <c r="U1985" s="190"/>
      <c r="V1985" s="190"/>
      <c r="W1985" s="190"/>
      <c r="X1985" s="190"/>
      <c r="Y1985" s="190"/>
      <c r="Z1985" s="190"/>
      <c r="AA1985" s="190"/>
      <c r="AB1985" s="190"/>
      <c r="AC1985" s="190"/>
      <c r="AD1985" s="190"/>
      <c r="AE1985" s="190"/>
      <c r="AF1985" s="190"/>
      <c r="AG1985" s="190"/>
      <c r="AH1985" s="190"/>
      <c r="AI1985" s="190"/>
      <c r="AJ1985" s="190"/>
      <c r="AK1985" s="190"/>
      <c r="AL1985" s="190"/>
      <c r="AM1985" s="190"/>
      <c r="AN1985" s="190"/>
      <c r="AO1985" s="190"/>
      <c r="AP1985" s="190"/>
      <c r="AQ1985" s="190"/>
      <c r="AR1985" s="190"/>
      <c r="AS1985" s="190"/>
      <c r="AT1985" s="190"/>
      <c r="AU1985" s="190"/>
      <c r="AV1985" s="190"/>
      <c r="AW1985" s="190"/>
      <c r="AX1985" s="190"/>
      <c r="AY1985" s="190"/>
      <c r="AZ1985" s="190"/>
      <c r="BA1985" s="190"/>
      <c r="BB1985" s="190"/>
      <c r="BC1985" s="190"/>
      <c r="BD1985" s="190"/>
      <c r="BE1985" s="190"/>
      <c r="BF1985" s="190"/>
      <c r="BG1985" s="190"/>
      <c r="BH1985" s="190"/>
      <c r="BI1985" s="190"/>
      <c r="BJ1985" s="190"/>
      <c r="BK1985" s="190"/>
      <c r="BL1985" s="190"/>
      <c r="BM1985" s="190"/>
      <c r="BN1985" s="190"/>
      <c r="BO1985" s="190"/>
      <c r="BP1985" s="190"/>
      <c r="BQ1985" s="190"/>
      <c r="BR1985" s="190"/>
      <c r="BS1985" s="190"/>
      <c r="BT1985" s="190"/>
      <c r="BU1985" s="190"/>
      <c r="BV1985" s="190"/>
      <c r="BW1985" s="190"/>
      <c r="BX1985" s="190"/>
      <c r="BY1985" s="190"/>
      <c r="BZ1985" s="190"/>
      <c r="CA1985" s="190"/>
      <c r="CB1985" s="190"/>
      <c r="CC1985" s="190"/>
      <c r="CD1985" s="190"/>
      <c r="CE1985" s="190"/>
      <c r="CF1985" s="190"/>
      <c r="CG1985" s="190"/>
      <c r="CH1985" s="190"/>
      <c r="CI1985" s="190"/>
      <c r="CJ1985" s="190"/>
      <c r="CK1985" s="190"/>
      <c r="CL1985" s="190"/>
      <c r="CN1985" s="201"/>
      <c r="CO1985" s="190"/>
      <c r="CP1985" s="190"/>
      <c r="CQ1985" s="190"/>
      <c r="CR1985" s="190"/>
      <c r="CS1985" s="190"/>
      <c r="CT1985" s="190"/>
      <c r="CU1985" s="190"/>
      <c r="CV1985" s="190"/>
      <c r="CW1985" s="190"/>
      <c r="CX1985" s="190"/>
      <c r="CY1985" s="190"/>
      <c r="CZ1985" s="190"/>
      <c r="DA1985" s="190"/>
      <c r="DB1985" s="190"/>
      <c r="DC1985" s="190"/>
      <c r="DD1985" s="190"/>
      <c r="DE1985" s="190"/>
      <c r="DF1985" s="190"/>
      <c r="DG1985" s="190"/>
      <c r="DH1985" s="190"/>
      <c r="DI1985" s="190"/>
      <c r="DJ1985" s="190"/>
      <c r="DK1985" s="190"/>
      <c r="DL1985" s="190"/>
    </row>
    <row r="1986" spans="1:116" x14ac:dyDescent="0.4">
      <c r="A1986" s="174"/>
      <c r="E1986" s="8"/>
      <c r="G1986" s="175" t="s">
        <v>463</v>
      </c>
      <c r="H1986" s="200"/>
      <c r="I1986" s="201"/>
      <c r="J1986" s="201"/>
      <c r="K1986" s="202"/>
      <c r="L1986" s="202"/>
      <c r="M1986" s="202"/>
      <c r="N1986" s="202"/>
      <c r="O1986" s="202"/>
      <c r="P1986" s="202"/>
      <c r="R1986" s="202"/>
      <c r="S1986" s="190" t="str">
        <f t="shared" ref="S1986:CD1986" si="3306">S$22</f>
        <v>S$18</v>
      </c>
      <c r="T1986" s="190" t="str">
        <f t="shared" si="3306"/>
        <v>T$18</v>
      </c>
      <c r="U1986" s="190" t="str">
        <f t="shared" si="3306"/>
        <v>U$18</v>
      </c>
      <c r="V1986" s="190" t="str">
        <f t="shared" si="3306"/>
        <v>V$18</v>
      </c>
      <c r="W1986" s="190" t="str">
        <f t="shared" si="3306"/>
        <v>W$18</v>
      </c>
      <c r="X1986" s="190" t="str">
        <f t="shared" si="3306"/>
        <v>X$18</v>
      </c>
      <c r="Y1986" s="190" t="str">
        <f t="shared" si="3306"/>
        <v>Y$18</v>
      </c>
      <c r="Z1986" s="190" t="str">
        <f t="shared" si="3306"/>
        <v>Z$18</v>
      </c>
      <c r="AA1986" s="190" t="str">
        <f t="shared" si="3306"/>
        <v>AA$18</v>
      </c>
      <c r="AB1986" s="190" t="str">
        <f t="shared" si="3306"/>
        <v>AB$18</v>
      </c>
      <c r="AC1986" s="190" t="str">
        <f t="shared" si="3306"/>
        <v>AC$18</v>
      </c>
      <c r="AD1986" s="190" t="str">
        <f t="shared" si="3306"/>
        <v>AD$18</v>
      </c>
      <c r="AE1986" s="190" t="str">
        <f t="shared" si="3306"/>
        <v>AE$18</v>
      </c>
      <c r="AF1986" s="190" t="str">
        <f t="shared" si="3306"/>
        <v>AF$18</v>
      </c>
      <c r="AG1986" s="190" t="str">
        <f t="shared" si="3306"/>
        <v>AG$18</v>
      </c>
      <c r="AH1986" s="190" t="str">
        <f t="shared" si="3306"/>
        <v>AH$18</v>
      </c>
      <c r="AI1986" s="190" t="str">
        <f t="shared" si="3306"/>
        <v>AI$18</v>
      </c>
      <c r="AJ1986" s="190" t="str">
        <f t="shared" si="3306"/>
        <v>AJ$18</v>
      </c>
      <c r="AK1986" s="190" t="str">
        <f t="shared" si="3306"/>
        <v>AK$18</v>
      </c>
      <c r="AL1986" s="190" t="str">
        <f t="shared" si="3306"/>
        <v>AL$18</v>
      </c>
      <c r="AM1986" s="190" t="str">
        <f t="shared" si="3306"/>
        <v>AM$18</v>
      </c>
      <c r="AN1986" s="190" t="str">
        <f t="shared" si="3306"/>
        <v>AN$18</v>
      </c>
      <c r="AO1986" s="190" t="str">
        <f t="shared" si="3306"/>
        <v>AO$18</v>
      </c>
      <c r="AP1986" s="190" t="str">
        <f t="shared" si="3306"/>
        <v>AP$18</v>
      </c>
      <c r="AQ1986" s="190" t="str">
        <f t="shared" si="3306"/>
        <v>AQ$18</v>
      </c>
      <c r="AR1986" s="190" t="str">
        <f t="shared" si="3306"/>
        <v>AR$18</v>
      </c>
      <c r="AS1986" s="190" t="str">
        <f t="shared" si="3306"/>
        <v>AS$18</v>
      </c>
      <c r="AT1986" s="190" t="str">
        <f t="shared" si="3306"/>
        <v>AT$18</v>
      </c>
      <c r="AU1986" s="190" t="str">
        <f t="shared" si="3306"/>
        <v>AU$18</v>
      </c>
      <c r="AV1986" s="190" t="str">
        <f t="shared" si="3306"/>
        <v>AV$18</v>
      </c>
      <c r="AW1986" s="190" t="str">
        <f t="shared" si="3306"/>
        <v>AW$18</v>
      </c>
      <c r="AX1986" s="190" t="str">
        <f t="shared" si="3306"/>
        <v>AX$18</v>
      </c>
      <c r="AY1986" s="190" t="str">
        <f t="shared" si="3306"/>
        <v>AY$18</v>
      </c>
      <c r="AZ1986" s="190" t="str">
        <f t="shared" si="3306"/>
        <v>AZ$18</v>
      </c>
      <c r="BA1986" s="190" t="str">
        <f t="shared" si="3306"/>
        <v>BA$18</v>
      </c>
      <c r="BB1986" s="190" t="str">
        <f t="shared" si="3306"/>
        <v>BB$18</v>
      </c>
      <c r="BC1986" s="190" t="str">
        <f t="shared" si="3306"/>
        <v>BC$18</v>
      </c>
      <c r="BD1986" s="190" t="str">
        <f t="shared" si="3306"/>
        <v>BD$18</v>
      </c>
      <c r="BE1986" s="190" t="str">
        <f t="shared" si="3306"/>
        <v>BE$18</v>
      </c>
      <c r="BF1986" s="190" t="str">
        <f t="shared" si="3306"/>
        <v>BF$18</v>
      </c>
      <c r="BG1986" s="190" t="str">
        <f t="shared" si="3306"/>
        <v>BG$18</v>
      </c>
      <c r="BH1986" s="190" t="str">
        <f t="shared" si="3306"/>
        <v>BH$18</v>
      </c>
      <c r="BI1986" s="190" t="str">
        <f t="shared" si="3306"/>
        <v>BI$18</v>
      </c>
      <c r="BJ1986" s="190" t="str">
        <f t="shared" si="3306"/>
        <v>BJ$18</v>
      </c>
      <c r="BK1986" s="190" t="str">
        <f t="shared" si="3306"/>
        <v>BK$18</v>
      </c>
      <c r="BL1986" s="190" t="str">
        <f t="shared" si="3306"/>
        <v>BL$18</v>
      </c>
      <c r="BM1986" s="190" t="str">
        <f t="shared" si="3306"/>
        <v>BM$18</v>
      </c>
      <c r="BN1986" s="190" t="str">
        <f t="shared" si="3306"/>
        <v>BN$18</v>
      </c>
      <c r="BO1986" s="190" t="str">
        <f t="shared" si="3306"/>
        <v>BO$18</v>
      </c>
      <c r="BP1986" s="190" t="str">
        <f t="shared" si="3306"/>
        <v>BP$18</v>
      </c>
      <c r="BQ1986" s="190" t="str">
        <f t="shared" si="3306"/>
        <v>BQ$18</v>
      </c>
      <c r="BR1986" s="190" t="str">
        <f t="shared" si="3306"/>
        <v>BR$18</v>
      </c>
      <c r="BS1986" s="190" t="str">
        <f t="shared" si="3306"/>
        <v>BS$18</v>
      </c>
      <c r="BT1986" s="190" t="str">
        <f t="shared" si="3306"/>
        <v>BT$18</v>
      </c>
      <c r="BU1986" s="190" t="str">
        <f t="shared" si="3306"/>
        <v>BU$18</v>
      </c>
      <c r="BV1986" s="190" t="str">
        <f t="shared" si="3306"/>
        <v>BV$18</v>
      </c>
      <c r="BW1986" s="190" t="str">
        <f t="shared" si="3306"/>
        <v>BW$18</v>
      </c>
      <c r="BX1986" s="190" t="str">
        <f t="shared" si="3306"/>
        <v>BX$18</v>
      </c>
      <c r="BY1986" s="190" t="str">
        <f t="shared" si="3306"/>
        <v>BY$18</v>
      </c>
      <c r="BZ1986" s="190" t="str">
        <f t="shared" si="3306"/>
        <v>BZ$18</v>
      </c>
      <c r="CA1986" s="190" t="str">
        <f t="shared" si="3306"/>
        <v>CA$18</v>
      </c>
      <c r="CB1986" s="190" t="str">
        <f t="shared" si="3306"/>
        <v>CB$18</v>
      </c>
      <c r="CC1986" s="190" t="str">
        <f t="shared" si="3306"/>
        <v>CC$18</v>
      </c>
      <c r="CD1986" s="190" t="str">
        <f t="shared" si="3306"/>
        <v>CD$18</v>
      </c>
      <c r="CE1986" s="190" t="str">
        <f t="shared" ref="CE1986:CL1986" si="3307">CE$22</f>
        <v>CE$18</v>
      </c>
      <c r="CF1986" s="190" t="str">
        <f t="shared" si="3307"/>
        <v>CF$18</v>
      </c>
      <c r="CG1986" s="190" t="str">
        <f t="shared" si="3307"/>
        <v>CG$18</v>
      </c>
      <c r="CH1986" s="190" t="str">
        <f t="shared" si="3307"/>
        <v>CH$18</v>
      </c>
      <c r="CI1986" s="190" t="str">
        <f t="shared" si="3307"/>
        <v>CI$18</v>
      </c>
      <c r="CJ1986" s="190" t="str">
        <f t="shared" si="3307"/>
        <v>CJ$18</v>
      </c>
      <c r="CK1986" s="190" t="str">
        <f t="shared" si="3307"/>
        <v>CK$18</v>
      </c>
      <c r="CL1986" s="190" t="str">
        <f t="shared" si="3307"/>
        <v>CL$18</v>
      </c>
      <c r="CN1986" s="201"/>
      <c r="CO1986" s="190" t="str">
        <f t="shared" ref="CO1986:DL1986" si="3308">CO$22</f>
        <v>CO$18</v>
      </c>
      <c r="CP1986" s="190" t="str">
        <f t="shared" si="3308"/>
        <v>CP$18</v>
      </c>
      <c r="CQ1986" s="190" t="str">
        <f t="shared" si="3308"/>
        <v>CQ$18</v>
      </c>
      <c r="CR1986" s="190" t="str">
        <f t="shared" si="3308"/>
        <v>CR$18</v>
      </c>
      <c r="CS1986" s="190" t="str">
        <f t="shared" si="3308"/>
        <v>CS$18</v>
      </c>
      <c r="CT1986" s="190" t="str">
        <f t="shared" si="3308"/>
        <v>CT$18</v>
      </c>
      <c r="CU1986" s="190" t="str">
        <f t="shared" si="3308"/>
        <v>CU$18</v>
      </c>
      <c r="CV1986" s="190" t="str">
        <f t="shared" si="3308"/>
        <v>CV$18</v>
      </c>
      <c r="CW1986" s="190" t="str">
        <f t="shared" si="3308"/>
        <v>CW$18</v>
      </c>
      <c r="CX1986" s="190" t="str">
        <f t="shared" si="3308"/>
        <v>CX$18</v>
      </c>
      <c r="CY1986" s="190" t="str">
        <f t="shared" si="3308"/>
        <v>CY$18</v>
      </c>
      <c r="CZ1986" s="190" t="str">
        <f t="shared" si="3308"/>
        <v>CZ$18</v>
      </c>
      <c r="DA1986" s="190" t="str">
        <f t="shared" si="3308"/>
        <v>DA$18</v>
      </c>
      <c r="DB1986" s="190" t="str">
        <f t="shared" si="3308"/>
        <v>DB$18</v>
      </c>
      <c r="DC1986" s="190" t="str">
        <f t="shared" si="3308"/>
        <v>DC$18</v>
      </c>
      <c r="DD1986" s="190" t="str">
        <f t="shared" si="3308"/>
        <v>DD$18</v>
      </c>
      <c r="DE1986" s="190" t="str">
        <f t="shared" si="3308"/>
        <v>DE$18</v>
      </c>
      <c r="DF1986" s="190" t="str">
        <f t="shared" si="3308"/>
        <v>DF$18</v>
      </c>
      <c r="DG1986" s="190" t="str">
        <f t="shared" si="3308"/>
        <v>DG$18</v>
      </c>
      <c r="DH1986" s="190" t="str">
        <f t="shared" si="3308"/>
        <v>DH$18</v>
      </c>
      <c r="DI1986" s="190" t="str">
        <f t="shared" si="3308"/>
        <v>DI$18</v>
      </c>
      <c r="DJ1986" s="190" t="str">
        <f t="shared" si="3308"/>
        <v>DJ$18</v>
      </c>
      <c r="DK1986" s="190" t="str">
        <f t="shared" si="3308"/>
        <v>DK$18</v>
      </c>
      <c r="DL1986" s="190" t="str">
        <f t="shared" si="3308"/>
        <v>DL$18</v>
      </c>
    </row>
    <row r="1987" spans="1:116" x14ac:dyDescent="0.4">
      <c r="A1987" s="174"/>
      <c r="E1987" s="8"/>
      <c r="G1987" s="175" t="s">
        <v>464</v>
      </c>
      <c r="H1987" s="200"/>
      <c r="I1987" s="201"/>
      <c r="J1987" s="201"/>
      <c r="K1987" s="202"/>
      <c r="L1987" s="202"/>
      <c r="M1987" s="202"/>
      <c r="N1987" s="202"/>
      <c r="O1987" s="202"/>
      <c r="P1987" s="202"/>
      <c r="R1987" s="202"/>
      <c r="S1987" s="190" t="str">
        <f t="shared" ref="S1987:CD1987" si="3309">S$23</f>
        <v>S$19</v>
      </c>
      <c r="T1987" s="190" t="str">
        <f t="shared" si="3309"/>
        <v>T$19</v>
      </c>
      <c r="U1987" s="190" t="str">
        <f t="shared" si="3309"/>
        <v>U$19</v>
      </c>
      <c r="V1987" s="190" t="str">
        <f t="shared" si="3309"/>
        <v>V$19</v>
      </c>
      <c r="W1987" s="190" t="str">
        <f t="shared" si="3309"/>
        <v>W$19</v>
      </c>
      <c r="X1987" s="190" t="str">
        <f t="shared" si="3309"/>
        <v>X$19</v>
      </c>
      <c r="Y1987" s="190" t="str">
        <f t="shared" si="3309"/>
        <v>Y$19</v>
      </c>
      <c r="Z1987" s="190" t="str">
        <f t="shared" si="3309"/>
        <v>Z$19</v>
      </c>
      <c r="AA1987" s="190" t="str">
        <f t="shared" si="3309"/>
        <v>AA$19</v>
      </c>
      <c r="AB1987" s="190" t="str">
        <f t="shared" si="3309"/>
        <v>AB$19</v>
      </c>
      <c r="AC1987" s="190" t="str">
        <f t="shared" si="3309"/>
        <v>AC$19</v>
      </c>
      <c r="AD1987" s="190" t="str">
        <f t="shared" si="3309"/>
        <v>AD$19</v>
      </c>
      <c r="AE1987" s="190" t="str">
        <f t="shared" si="3309"/>
        <v>AE$19</v>
      </c>
      <c r="AF1987" s="190" t="str">
        <f t="shared" si="3309"/>
        <v>AF$19</v>
      </c>
      <c r="AG1987" s="190" t="str">
        <f t="shared" si="3309"/>
        <v>AG$19</v>
      </c>
      <c r="AH1987" s="190" t="str">
        <f t="shared" si="3309"/>
        <v>AH$19</v>
      </c>
      <c r="AI1987" s="190" t="str">
        <f t="shared" si="3309"/>
        <v>AI$19</v>
      </c>
      <c r="AJ1987" s="190" t="str">
        <f t="shared" si="3309"/>
        <v>AJ$19</v>
      </c>
      <c r="AK1987" s="190" t="str">
        <f t="shared" si="3309"/>
        <v>AK$19</v>
      </c>
      <c r="AL1987" s="190" t="str">
        <f t="shared" si="3309"/>
        <v>AL$19</v>
      </c>
      <c r="AM1987" s="190" t="str">
        <f t="shared" si="3309"/>
        <v>AM$19</v>
      </c>
      <c r="AN1987" s="190" t="str">
        <f t="shared" si="3309"/>
        <v>AN$19</v>
      </c>
      <c r="AO1987" s="190" t="str">
        <f t="shared" si="3309"/>
        <v>AO$19</v>
      </c>
      <c r="AP1987" s="190" t="str">
        <f t="shared" si="3309"/>
        <v>AP$19</v>
      </c>
      <c r="AQ1987" s="190" t="str">
        <f t="shared" si="3309"/>
        <v>AQ$19</v>
      </c>
      <c r="AR1987" s="190" t="str">
        <f t="shared" si="3309"/>
        <v>AR$19</v>
      </c>
      <c r="AS1987" s="190" t="str">
        <f t="shared" si="3309"/>
        <v>AS$19</v>
      </c>
      <c r="AT1987" s="190" t="str">
        <f t="shared" si="3309"/>
        <v>AT$19</v>
      </c>
      <c r="AU1987" s="190" t="str">
        <f t="shared" si="3309"/>
        <v>AU$19</v>
      </c>
      <c r="AV1987" s="190" t="str">
        <f t="shared" si="3309"/>
        <v>AV$19</v>
      </c>
      <c r="AW1987" s="190" t="str">
        <f t="shared" si="3309"/>
        <v>AW$19</v>
      </c>
      <c r="AX1987" s="190" t="str">
        <f t="shared" si="3309"/>
        <v>AX$19</v>
      </c>
      <c r="AY1987" s="190" t="str">
        <f t="shared" si="3309"/>
        <v>AY$19</v>
      </c>
      <c r="AZ1987" s="190" t="str">
        <f t="shared" si="3309"/>
        <v>AZ$19</v>
      </c>
      <c r="BA1987" s="190" t="str">
        <f t="shared" si="3309"/>
        <v>BA$19</v>
      </c>
      <c r="BB1987" s="190" t="str">
        <f t="shared" si="3309"/>
        <v>BB$19</v>
      </c>
      <c r="BC1987" s="190" t="str">
        <f t="shared" si="3309"/>
        <v>BC$19</v>
      </c>
      <c r="BD1987" s="190" t="str">
        <f t="shared" si="3309"/>
        <v>BD$19</v>
      </c>
      <c r="BE1987" s="190" t="str">
        <f t="shared" si="3309"/>
        <v>BE$19</v>
      </c>
      <c r="BF1987" s="190" t="str">
        <f t="shared" si="3309"/>
        <v>BF$19</v>
      </c>
      <c r="BG1987" s="190" t="str">
        <f t="shared" si="3309"/>
        <v>BG$19</v>
      </c>
      <c r="BH1987" s="190" t="str">
        <f t="shared" si="3309"/>
        <v>BH$19</v>
      </c>
      <c r="BI1987" s="190" t="str">
        <f t="shared" si="3309"/>
        <v>BI$19</v>
      </c>
      <c r="BJ1987" s="190" t="str">
        <f t="shared" si="3309"/>
        <v>BJ$19</v>
      </c>
      <c r="BK1987" s="190" t="str">
        <f t="shared" si="3309"/>
        <v>BK$19</v>
      </c>
      <c r="BL1987" s="190" t="str">
        <f t="shared" si="3309"/>
        <v>BL$19</v>
      </c>
      <c r="BM1987" s="190" t="str">
        <f t="shared" si="3309"/>
        <v>BM$19</v>
      </c>
      <c r="BN1987" s="190" t="str">
        <f t="shared" si="3309"/>
        <v>BN$19</v>
      </c>
      <c r="BO1987" s="190" t="str">
        <f t="shared" si="3309"/>
        <v>BO$19</v>
      </c>
      <c r="BP1987" s="190" t="str">
        <f t="shared" si="3309"/>
        <v>BP$19</v>
      </c>
      <c r="BQ1987" s="190" t="str">
        <f t="shared" si="3309"/>
        <v>BQ$19</v>
      </c>
      <c r="BR1987" s="190" t="str">
        <f t="shared" si="3309"/>
        <v>BR$19</v>
      </c>
      <c r="BS1987" s="190" t="str">
        <f t="shared" si="3309"/>
        <v>BS$19</v>
      </c>
      <c r="BT1987" s="190" t="str">
        <f t="shared" si="3309"/>
        <v>BT$19</v>
      </c>
      <c r="BU1987" s="190" t="str">
        <f t="shared" si="3309"/>
        <v>BU$19</v>
      </c>
      <c r="BV1987" s="190" t="str">
        <f t="shared" si="3309"/>
        <v>BV$19</v>
      </c>
      <c r="BW1987" s="190" t="str">
        <f t="shared" si="3309"/>
        <v>BW$19</v>
      </c>
      <c r="BX1987" s="190" t="str">
        <f t="shared" si="3309"/>
        <v>BX$19</v>
      </c>
      <c r="BY1987" s="190" t="str">
        <f t="shared" si="3309"/>
        <v>BY$19</v>
      </c>
      <c r="BZ1987" s="190" t="str">
        <f t="shared" si="3309"/>
        <v>BZ$19</v>
      </c>
      <c r="CA1987" s="190" t="str">
        <f t="shared" si="3309"/>
        <v>CA$19</v>
      </c>
      <c r="CB1987" s="190" t="str">
        <f t="shared" si="3309"/>
        <v>CB$19</v>
      </c>
      <c r="CC1987" s="190" t="str">
        <f t="shared" si="3309"/>
        <v>CC$19</v>
      </c>
      <c r="CD1987" s="190" t="str">
        <f t="shared" si="3309"/>
        <v>CD$19</v>
      </c>
      <c r="CE1987" s="190" t="str">
        <f t="shared" ref="CE1987:CL1987" si="3310">CE$23</f>
        <v>CE$19</v>
      </c>
      <c r="CF1987" s="190" t="str">
        <f t="shared" si="3310"/>
        <v>CF$19</v>
      </c>
      <c r="CG1987" s="190" t="str">
        <f t="shared" si="3310"/>
        <v>CG$19</v>
      </c>
      <c r="CH1987" s="190" t="str">
        <f t="shared" si="3310"/>
        <v>CH$19</v>
      </c>
      <c r="CI1987" s="190" t="str">
        <f t="shared" si="3310"/>
        <v>CI$19</v>
      </c>
      <c r="CJ1987" s="190" t="str">
        <f t="shared" si="3310"/>
        <v>CJ$19</v>
      </c>
      <c r="CK1987" s="190" t="str">
        <f t="shared" si="3310"/>
        <v>CK$19</v>
      </c>
      <c r="CL1987" s="190" t="str">
        <f t="shared" si="3310"/>
        <v>CL$19</v>
      </c>
      <c r="CN1987" s="201"/>
      <c r="CO1987" s="190" t="str">
        <f t="shared" ref="CO1987:DL1987" si="3311">CO$23</f>
        <v>CO$19</v>
      </c>
      <c r="CP1987" s="190" t="str">
        <f t="shared" si="3311"/>
        <v>CP$19</v>
      </c>
      <c r="CQ1987" s="190" t="str">
        <f t="shared" si="3311"/>
        <v>CQ$19</v>
      </c>
      <c r="CR1987" s="190" t="str">
        <f t="shared" si="3311"/>
        <v>CR$19</v>
      </c>
      <c r="CS1987" s="190" t="str">
        <f t="shared" si="3311"/>
        <v>CS$19</v>
      </c>
      <c r="CT1987" s="190" t="str">
        <f t="shared" si="3311"/>
        <v>CT$19</v>
      </c>
      <c r="CU1987" s="190" t="str">
        <f t="shared" si="3311"/>
        <v>CU$19</v>
      </c>
      <c r="CV1987" s="190" t="str">
        <f t="shared" si="3311"/>
        <v>CV$19</v>
      </c>
      <c r="CW1987" s="190" t="str">
        <f t="shared" si="3311"/>
        <v>CW$19</v>
      </c>
      <c r="CX1987" s="190" t="str">
        <f t="shared" si="3311"/>
        <v>CX$19</v>
      </c>
      <c r="CY1987" s="190" t="str">
        <f t="shared" si="3311"/>
        <v>CY$19</v>
      </c>
      <c r="CZ1987" s="190" t="str">
        <f t="shared" si="3311"/>
        <v>CZ$19</v>
      </c>
      <c r="DA1987" s="190" t="str">
        <f t="shared" si="3311"/>
        <v>DA$19</v>
      </c>
      <c r="DB1987" s="190" t="str">
        <f t="shared" si="3311"/>
        <v>DB$19</v>
      </c>
      <c r="DC1987" s="190" t="str">
        <f t="shared" si="3311"/>
        <v>DC$19</v>
      </c>
      <c r="DD1987" s="190" t="str">
        <f t="shared" si="3311"/>
        <v>DD$19</v>
      </c>
      <c r="DE1987" s="190" t="str">
        <f t="shared" si="3311"/>
        <v>DE$19</v>
      </c>
      <c r="DF1987" s="190" t="str">
        <f t="shared" si="3311"/>
        <v>DF$19</v>
      </c>
      <c r="DG1987" s="190" t="str">
        <f t="shared" si="3311"/>
        <v>DG$19</v>
      </c>
      <c r="DH1987" s="190" t="str">
        <f t="shared" si="3311"/>
        <v>DH$19</v>
      </c>
      <c r="DI1987" s="190" t="str">
        <f t="shared" si="3311"/>
        <v>DI$19</v>
      </c>
      <c r="DJ1987" s="190" t="str">
        <f t="shared" si="3311"/>
        <v>DJ$19</v>
      </c>
      <c r="DK1987" s="190" t="str">
        <f t="shared" si="3311"/>
        <v>DK$19</v>
      </c>
      <c r="DL1987" s="190" t="str">
        <f t="shared" si="3311"/>
        <v>DL$19</v>
      </c>
    </row>
    <row r="1988" spans="1:116" x14ac:dyDescent="0.4">
      <c r="E1988" s="8"/>
      <c r="G1988" s="136"/>
      <c r="H1988" s="12"/>
      <c r="I1988" s="60"/>
      <c r="J1988" s="60"/>
      <c r="K1988" s="15"/>
      <c r="L1988" s="15"/>
      <c r="M1988" s="15"/>
      <c r="N1988" s="15"/>
      <c r="O1988" s="15"/>
      <c r="P1988" s="15"/>
      <c r="R1988" s="15"/>
      <c r="S1988" s="80"/>
      <c r="T1988" s="80"/>
      <c r="U1988" s="80"/>
      <c r="V1988" s="80"/>
      <c r="W1988" s="80"/>
      <c r="X1988" s="80"/>
      <c r="Y1988" s="80"/>
      <c r="Z1988" s="80"/>
      <c r="AA1988" s="80"/>
      <c r="AB1988" s="80"/>
      <c r="AC1988" s="80"/>
      <c r="AD1988" s="80"/>
      <c r="AE1988" s="80"/>
      <c r="AF1988" s="80"/>
      <c r="AG1988" s="80"/>
      <c r="AH1988" s="80"/>
      <c r="AI1988" s="80"/>
      <c r="AJ1988" s="80"/>
      <c r="AK1988" s="80"/>
      <c r="AL1988" s="80"/>
      <c r="AM1988" s="80"/>
      <c r="AN1988" s="80"/>
      <c r="AO1988" s="80"/>
      <c r="AP1988" s="80"/>
      <c r="AQ1988" s="80"/>
      <c r="AR1988" s="80"/>
      <c r="AS1988" s="80"/>
      <c r="AT1988" s="80"/>
      <c r="AU1988" s="80"/>
      <c r="AV1988" s="80"/>
      <c r="AW1988" s="80"/>
      <c r="AX1988" s="80"/>
      <c r="AY1988" s="80"/>
      <c r="AZ1988" s="80"/>
      <c r="BA1988" s="80"/>
      <c r="BB1988" s="80"/>
      <c r="BC1988" s="80"/>
      <c r="BD1988" s="80"/>
      <c r="BE1988" s="80"/>
      <c r="BF1988" s="80"/>
      <c r="BG1988" s="80"/>
      <c r="BH1988" s="80"/>
      <c r="BI1988" s="80"/>
      <c r="BJ1988" s="80"/>
      <c r="BK1988" s="80"/>
      <c r="BL1988" s="80"/>
      <c r="BM1988" s="80"/>
      <c r="BN1988" s="80"/>
      <c r="BO1988" s="80"/>
      <c r="BP1988" s="80"/>
      <c r="BQ1988" s="80"/>
      <c r="BR1988" s="80"/>
      <c r="BS1988" s="80"/>
      <c r="BT1988" s="80"/>
      <c r="BU1988" s="80"/>
      <c r="BV1988" s="80"/>
      <c r="BW1988" s="80"/>
      <c r="BX1988" s="80"/>
      <c r="BY1988" s="80"/>
      <c r="BZ1988" s="80"/>
      <c r="CA1988" s="80"/>
      <c r="CB1988" s="80"/>
      <c r="CC1988" s="80"/>
      <c r="CD1988" s="80"/>
      <c r="CE1988" s="80"/>
      <c r="CF1988" s="80"/>
      <c r="CG1988" s="80"/>
      <c r="CH1988" s="80"/>
      <c r="CI1988" s="80"/>
      <c r="CJ1988" s="80"/>
      <c r="CK1988" s="80"/>
      <c r="CL1988" s="80"/>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E1989" s="8"/>
      <c r="G1989" s="136"/>
      <c r="H1989" s="12"/>
      <c r="I1989" s="60"/>
      <c r="J1989" s="60"/>
      <c r="K1989" s="15"/>
      <c r="L1989" s="15"/>
      <c r="M1989" s="15"/>
      <c r="N1989" s="15"/>
      <c r="O1989" s="15"/>
      <c r="P1989" s="15"/>
      <c r="R1989" s="15"/>
      <c r="S1989" s="80"/>
      <c r="T1989" s="80"/>
      <c r="U1989" s="80"/>
      <c r="V1989" s="80"/>
      <c r="W1989" s="80"/>
      <c r="X1989" s="80"/>
      <c r="Y1989" s="80"/>
      <c r="Z1989" s="80"/>
      <c r="AA1989" s="80"/>
      <c r="AB1989" s="80"/>
      <c r="AC1989" s="80"/>
      <c r="AD1989" s="80"/>
      <c r="AE1989" s="80"/>
      <c r="AF1989" s="80"/>
      <c r="AG1989" s="80"/>
      <c r="AH1989" s="80"/>
      <c r="AI1989" s="80"/>
      <c r="AJ1989" s="80"/>
      <c r="AK1989" s="80"/>
      <c r="AL1989" s="80"/>
      <c r="AM1989" s="80"/>
      <c r="AN1989" s="80"/>
      <c r="AO1989" s="80"/>
      <c r="AP1989" s="80"/>
      <c r="AQ1989" s="80"/>
      <c r="AR1989" s="80"/>
      <c r="AS1989" s="80"/>
      <c r="AT1989" s="80"/>
      <c r="AU1989" s="80"/>
      <c r="AV1989" s="80"/>
      <c r="AW1989" s="80"/>
      <c r="AX1989" s="80"/>
      <c r="AY1989" s="80"/>
      <c r="AZ1989" s="80"/>
      <c r="BA1989" s="80"/>
      <c r="BB1989" s="80"/>
      <c r="BC1989" s="80"/>
      <c r="BD1989" s="80"/>
      <c r="BE1989" s="80"/>
      <c r="BF1989" s="80"/>
      <c r="BG1989" s="80"/>
      <c r="BH1989" s="80"/>
      <c r="BI1989" s="80"/>
      <c r="BJ1989" s="80"/>
      <c r="BK1989" s="80"/>
      <c r="BL1989" s="80"/>
      <c r="BM1989" s="80"/>
      <c r="BN1989" s="80"/>
      <c r="BO1989" s="80"/>
      <c r="BP1989" s="80"/>
      <c r="BQ1989" s="80"/>
      <c r="BR1989" s="80"/>
      <c r="BS1989" s="80"/>
      <c r="BT1989" s="80"/>
      <c r="BU1989" s="80"/>
      <c r="BV1989" s="80"/>
      <c r="BW1989" s="80"/>
      <c r="BX1989" s="80"/>
      <c r="BY1989" s="80"/>
      <c r="BZ1989" s="80"/>
      <c r="CA1989" s="80"/>
      <c r="CB1989" s="80"/>
      <c r="CC1989" s="80"/>
      <c r="CD1989" s="80"/>
      <c r="CE1989" s="80"/>
      <c r="CF1989" s="80"/>
      <c r="CG1989" s="80"/>
      <c r="CH1989" s="80"/>
      <c r="CI1989" s="80"/>
      <c r="CJ1989" s="80"/>
      <c r="CK1989" s="80"/>
      <c r="CL1989" s="80"/>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E1990" s="8"/>
      <c r="G1990" s="136"/>
      <c r="H1990" s="12"/>
      <c r="I1990" s="60"/>
      <c r="J1990" s="60"/>
      <c r="K1990" s="15"/>
      <c r="L1990" s="15"/>
      <c r="M1990" s="15"/>
      <c r="N1990" s="15"/>
      <c r="O1990" s="15"/>
      <c r="P1990" s="15"/>
      <c r="R1990" s="15"/>
      <c r="S1990" s="80"/>
      <c r="T1990" s="80"/>
      <c r="U1990" s="80"/>
      <c r="V1990" s="80"/>
      <c r="W1990" s="80"/>
      <c r="X1990" s="80"/>
      <c r="Y1990" s="80"/>
      <c r="Z1990" s="80"/>
      <c r="AA1990" s="80"/>
      <c r="AB1990" s="80"/>
      <c r="AC1990" s="80"/>
      <c r="AD1990" s="80"/>
      <c r="AE1990" s="80"/>
      <c r="AF1990" s="80"/>
      <c r="AG1990" s="80"/>
      <c r="AH1990" s="80"/>
      <c r="AI1990" s="80"/>
      <c r="AJ1990" s="80"/>
      <c r="AK1990" s="80"/>
      <c r="AL1990" s="80"/>
      <c r="AM1990" s="80"/>
      <c r="AN1990" s="80"/>
      <c r="AO1990" s="80"/>
      <c r="AP1990" s="80"/>
      <c r="AQ1990" s="80"/>
      <c r="AR1990" s="80"/>
      <c r="AS1990" s="80"/>
      <c r="AT1990" s="80"/>
      <c r="AU1990" s="80"/>
      <c r="AV1990" s="80"/>
      <c r="AW1990" s="80"/>
      <c r="AX1990" s="80"/>
      <c r="AY1990" s="80"/>
      <c r="AZ1990" s="80"/>
      <c r="BA1990" s="80"/>
      <c r="BB1990" s="80"/>
      <c r="BC1990" s="80"/>
      <c r="BD1990" s="80"/>
      <c r="BE1990" s="80"/>
      <c r="BF1990" s="80"/>
      <c r="BG1990" s="80"/>
      <c r="BH1990" s="80"/>
      <c r="BI1990" s="80"/>
      <c r="BJ1990" s="80"/>
      <c r="BK1990" s="80"/>
      <c r="BL1990" s="80"/>
      <c r="BM1990" s="80"/>
      <c r="BN1990" s="80"/>
      <c r="BO1990" s="80"/>
      <c r="BP1990" s="80"/>
      <c r="BQ1990" s="80"/>
      <c r="BR1990" s="80"/>
      <c r="BS1990" s="80"/>
      <c r="BT1990" s="80"/>
      <c r="BU1990" s="80"/>
      <c r="BV1990" s="80"/>
      <c r="BW1990" s="80"/>
      <c r="BX1990" s="80"/>
      <c r="BY1990" s="80"/>
      <c r="BZ1990" s="80"/>
      <c r="CA1990" s="80"/>
      <c r="CB1990" s="80"/>
      <c r="CC1990" s="80"/>
      <c r="CD1990" s="80"/>
      <c r="CE1990" s="80"/>
      <c r="CF1990" s="80"/>
      <c r="CG1990" s="80"/>
      <c r="CH1990" s="80"/>
      <c r="CI1990" s="80"/>
      <c r="CJ1990" s="80"/>
      <c r="CK1990" s="80"/>
      <c r="CL1990" s="80"/>
      <c r="CN1990" s="60"/>
      <c r="CO1990" s="179"/>
      <c r="CP1990" s="179"/>
      <c r="CQ1990" s="179"/>
      <c r="CR1990" s="179"/>
      <c r="CS1990" s="179"/>
      <c r="CT1990" s="179"/>
      <c r="CU1990" s="179"/>
      <c r="CV1990" s="179"/>
      <c r="CW1990" s="179"/>
      <c r="CX1990" s="179"/>
      <c r="CY1990" s="179"/>
      <c r="CZ1990" s="179"/>
      <c r="DA1990" s="179"/>
      <c r="DB1990" s="179"/>
      <c r="DC1990" s="179"/>
      <c r="DD1990" s="179"/>
      <c r="DE1990" s="179"/>
      <c r="DF1990" s="179"/>
      <c r="DG1990" s="179"/>
      <c r="DH1990" s="179"/>
      <c r="DI1990" s="179"/>
      <c r="DJ1990" s="179"/>
      <c r="DK1990" s="179"/>
      <c r="DL1990" s="179"/>
    </row>
    <row r="1991" spans="1:116" x14ac:dyDescent="0.4">
      <c r="E1991" s="8"/>
      <c r="G1991" s="136"/>
      <c r="H1991" s="12"/>
      <c r="I1991" s="60"/>
      <c r="J1991" s="60"/>
      <c r="K1991" s="15"/>
      <c r="L1991" s="15"/>
      <c r="M1991" s="15"/>
      <c r="N1991" s="15"/>
      <c r="O1991" s="15"/>
      <c r="P1991" s="15"/>
      <c r="R1991" s="15"/>
      <c r="S1991" s="80"/>
      <c r="T1991" s="80"/>
      <c r="U1991" s="80"/>
      <c r="V1991" s="80"/>
      <c r="W1991" s="80"/>
      <c r="X1991" s="80"/>
      <c r="Y1991" s="80"/>
      <c r="Z1991" s="80"/>
      <c r="AA1991" s="80"/>
      <c r="AB1991" s="80"/>
      <c r="AC1991" s="80"/>
      <c r="AD1991" s="80"/>
      <c r="AE1991" s="80"/>
      <c r="AF1991" s="80"/>
      <c r="AG1991" s="80"/>
      <c r="AH1991" s="80"/>
      <c r="AI1991" s="80"/>
      <c r="AJ1991" s="80"/>
      <c r="AK1991" s="80"/>
      <c r="AL1991" s="80"/>
      <c r="AM1991" s="80"/>
      <c r="AN1991" s="80"/>
      <c r="AO1991" s="80"/>
      <c r="AP1991" s="80"/>
      <c r="AQ1991" s="80"/>
      <c r="AR1991" s="80"/>
      <c r="AS1991" s="80"/>
      <c r="AT1991" s="80"/>
      <c r="AU1991" s="80"/>
      <c r="AV1991" s="80"/>
      <c r="AW1991" s="80"/>
      <c r="AX1991" s="80"/>
      <c r="AY1991" s="80"/>
      <c r="AZ1991" s="80"/>
      <c r="BA1991" s="80"/>
      <c r="BB1991" s="80"/>
      <c r="BC1991" s="80"/>
      <c r="BD1991" s="80"/>
      <c r="BE1991" s="80"/>
      <c r="BF1991" s="80"/>
      <c r="BG1991" s="80"/>
      <c r="BH1991" s="80"/>
      <c r="BI1991" s="80"/>
      <c r="BJ1991" s="80"/>
      <c r="BK1991" s="80"/>
      <c r="BL1991" s="80"/>
      <c r="BM1991" s="80"/>
      <c r="BN1991" s="80"/>
      <c r="BO1991" s="80"/>
      <c r="BP1991" s="80"/>
      <c r="BQ1991" s="80"/>
      <c r="BR1991" s="80"/>
      <c r="BS1991" s="80"/>
      <c r="BT1991" s="80"/>
      <c r="BU1991" s="80"/>
      <c r="BV1991" s="80"/>
      <c r="BW1991" s="80"/>
      <c r="BX1991" s="80"/>
      <c r="BY1991" s="80"/>
      <c r="BZ1991" s="80"/>
      <c r="CA1991" s="80"/>
      <c r="CB1991" s="80"/>
      <c r="CC1991" s="80"/>
      <c r="CD1991" s="80"/>
      <c r="CE1991" s="80"/>
      <c r="CF1991" s="80"/>
      <c r="CG1991" s="80"/>
      <c r="CH1991" s="80"/>
      <c r="CI1991" s="80"/>
      <c r="CJ1991" s="80"/>
      <c r="CK1991" s="80"/>
      <c r="CL1991" s="80"/>
      <c r="CN1991" s="60"/>
      <c r="CO1991" s="179"/>
      <c r="CP1991" s="179"/>
      <c r="CQ1991" s="179"/>
      <c r="CR1991" s="179"/>
      <c r="CS1991" s="179"/>
      <c r="CT1991" s="179"/>
      <c r="CU1991" s="179"/>
      <c r="CV1991" s="179"/>
      <c r="CW1991" s="179"/>
      <c r="CX1991" s="179"/>
      <c r="CY1991" s="179"/>
      <c r="CZ1991" s="179"/>
      <c r="DA1991" s="179"/>
      <c r="DB1991" s="179"/>
      <c r="DC1991" s="179"/>
      <c r="DD1991" s="179"/>
      <c r="DE1991" s="179"/>
      <c r="DF1991" s="179"/>
      <c r="DG1991" s="179"/>
      <c r="DH1991" s="179"/>
      <c r="DI1991" s="179"/>
      <c r="DJ1991" s="179"/>
      <c r="DK1991" s="179"/>
      <c r="DL1991" s="179"/>
    </row>
    <row r="1992" spans="1:116" x14ac:dyDescent="0.4">
      <c r="E1992" s="8"/>
      <c r="G1992" s="136"/>
      <c r="H1992" s="12"/>
      <c r="I1992" s="60"/>
      <c r="J1992" s="60"/>
      <c r="K1992" s="15"/>
      <c r="L1992" s="15"/>
      <c r="M1992" s="15"/>
      <c r="N1992" s="15"/>
      <c r="O1992" s="15"/>
      <c r="P1992" s="15"/>
      <c r="R1992" s="15"/>
      <c r="S1992" s="80"/>
      <c r="T1992" s="80"/>
      <c r="U1992" s="80"/>
      <c r="V1992" s="80"/>
      <c r="W1992" s="80"/>
      <c r="X1992" s="80"/>
      <c r="Y1992" s="80"/>
      <c r="Z1992" s="80"/>
      <c r="AA1992" s="80"/>
      <c r="AB1992" s="80"/>
      <c r="AC1992" s="80"/>
      <c r="AD1992" s="80"/>
      <c r="AE1992" s="80"/>
      <c r="AF1992" s="80"/>
      <c r="AG1992" s="80"/>
      <c r="AH1992" s="80"/>
      <c r="AI1992" s="80"/>
      <c r="AJ1992" s="80"/>
      <c r="AK1992" s="80"/>
      <c r="AL1992" s="80"/>
      <c r="AM1992" s="80"/>
      <c r="AN1992" s="80"/>
      <c r="AO1992" s="80"/>
      <c r="AP1992" s="80"/>
      <c r="AQ1992" s="80"/>
      <c r="AR1992" s="80"/>
      <c r="AS1992" s="80"/>
      <c r="AT1992" s="80"/>
      <c r="AU1992" s="80"/>
      <c r="AV1992" s="80"/>
      <c r="AW1992" s="80"/>
      <c r="AX1992" s="80"/>
      <c r="AY1992" s="80"/>
      <c r="AZ1992" s="80"/>
      <c r="BA1992" s="80"/>
      <c r="BB1992" s="80"/>
      <c r="BC1992" s="80"/>
      <c r="BD1992" s="80"/>
      <c r="BE1992" s="80"/>
      <c r="BF1992" s="80"/>
      <c r="BG1992" s="80"/>
      <c r="BH1992" s="80"/>
      <c r="BI1992" s="80"/>
      <c r="BJ1992" s="80"/>
      <c r="BK1992" s="80"/>
      <c r="BL1992" s="80"/>
      <c r="BM1992" s="80"/>
      <c r="BN1992" s="80"/>
      <c r="BO1992" s="80"/>
      <c r="BP1992" s="80"/>
      <c r="BQ1992" s="80"/>
      <c r="BR1992" s="80"/>
      <c r="BS1992" s="80"/>
      <c r="BT1992" s="80"/>
      <c r="BU1992" s="80"/>
      <c r="BV1992" s="80"/>
      <c r="BW1992" s="80"/>
      <c r="BX1992" s="80"/>
      <c r="BY1992" s="80"/>
      <c r="BZ1992" s="80"/>
      <c r="CA1992" s="80"/>
      <c r="CB1992" s="80"/>
      <c r="CC1992" s="80"/>
      <c r="CD1992" s="80"/>
      <c r="CE1992" s="80"/>
      <c r="CF1992" s="80"/>
      <c r="CG1992" s="80"/>
      <c r="CH1992" s="80"/>
      <c r="CI1992" s="80"/>
      <c r="CJ1992" s="80"/>
      <c r="CK1992" s="80"/>
      <c r="CL1992" s="80"/>
      <c r="CN1992" s="60"/>
      <c r="CO1992" s="179"/>
      <c r="CP1992" s="179"/>
      <c r="CQ1992" s="179"/>
      <c r="CR1992" s="179"/>
      <c r="CS1992" s="179"/>
      <c r="CT1992" s="179"/>
      <c r="CU1992" s="179"/>
      <c r="CV1992" s="179"/>
      <c r="CW1992" s="179"/>
      <c r="CX1992" s="179"/>
      <c r="CY1992" s="179"/>
      <c r="CZ1992" s="179"/>
      <c r="DA1992" s="179"/>
      <c r="DB1992" s="179"/>
      <c r="DC1992" s="179"/>
      <c r="DD1992" s="179"/>
      <c r="DE1992" s="179"/>
      <c r="DF1992" s="179"/>
      <c r="DG1992" s="179"/>
      <c r="DH1992" s="179"/>
      <c r="DI1992" s="179"/>
      <c r="DJ1992" s="179"/>
      <c r="DK1992" s="179"/>
      <c r="DL1992" s="179"/>
    </row>
    <row r="1993" spans="1:116" x14ac:dyDescent="0.4">
      <c r="E1993" s="8"/>
      <c r="G1993" s="136"/>
      <c r="H1993" s="12"/>
      <c r="I1993" s="60"/>
      <c r="J1993" s="60"/>
      <c r="K1993" s="15"/>
      <c r="L1993" s="15"/>
      <c r="M1993" s="15"/>
      <c r="N1993" s="15"/>
      <c r="O1993" s="15"/>
      <c r="P1993" s="15"/>
      <c r="R1993" s="15"/>
      <c r="S1993" s="80"/>
      <c r="T1993" s="80"/>
      <c r="U1993" s="80"/>
      <c r="V1993" s="80"/>
      <c r="W1993" s="80"/>
      <c r="X1993" s="80"/>
      <c r="Y1993" s="80"/>
      <c r="Z1993" s="80"/>
      <c r="AA1993" s="80"/>
      <c r="AB1993" s="80"/>
      <c r="AC1993" s="80"/>
      <c r="AD1993" s="80"/>
      <c r="AE1993" s="80"/>
      <c r="AF1993" s="80"/>
      <c r="AG1993" s="80"/>
      <c r="AH1993" s="80"/>
      <c r="AI1993" s="80"/>
      <c r="AJ1993" s="80"/>
      <c r="AK1993" s="80"/>
      <c r="AL1993" s="80"/>
      <c r="AM1993" s="80"/>
      <c r="AN1993" s="80"/>
      <c r="AO1993" s="80"/>
      <c r="AP1993" s="80"/>
      <c r="AQ1993" s="80"/>
      <c r="AR1993" s="80"/>
      <c r="AS1993" s="80"/>
      <c r="AT1993" s="80"/>
      <c r="AU1993" s="80"/>
      <c r="AV1993" s="80"/>
      <c r="AW1993" s="80"/>
      <c r="AX1993" s="80"/>
      <c r="AY1993" s="80"/>
      <c r="AZ1993" s="80"/>
      <c r="BA1993" s="80"/>
      <c r="BB1993" s="80"/>
      <c r="BC1993" s="80"/>
      <c r="BD1993" s="80"/>
      <c r="BE1993" s="80"/>
      <c r="BF1993" s="80"/>
      <c r="BG1993" s="80"/>
      <c r="BH1993" s="80"/>
      <c r="BI1993" s="80"/>
      <c r="BJ1993" s="80"/>
      <c r="BK1993" s="80"/>
      <c r="BL1993" s="80"/>
      <c r="BM1993" s="80"/>
      <c r="BN1993" s="80"/>
      <c r="BO1993" s="80"/>
      <c r="BP1993" s="80"/>
      <c r="BQ1993" s="80"/>
      <c r="BR1993" s="80"/>
      <c r="BS1993" s="80"/>
      <c r="BT1993" s="80"/>
      <c r="BU1993" s="80"/>
      <c r="BV1993" s="80"/>
      <c r="BW1993" s="80"/>
      <c r="BX1993" s="80"/>
      <c r="BY1993" s="80"/>
      <c r="BZ1993" s="80"/>
      <c r="CA1993" s="80"/>
      <c r="CB1993" s="80"/>
      <c r="CC1993" s="80"/>
      <c r="CD1993" s="80"/>
      <c r="CE1993" s="80"/>
      <c r="CF1993" s="80"/>
      <c r="CG1993" s="80"/>
      <c r="CH1993" s="80"/>
      <c r="CI1993" s="80"/>
      <c r="CJ1993" s="80"/>
      <c r="CK1993" s="80"/>
      <c r="CL1993" s="80"/>
      <c r="CN1993" s="60"/>
      <c r="CO1993" s="179"/>
      <c r="CP1993" s="179"/>
      <c r="CQ1993" s="179"/>
      <c r="CR1993" s="179"/>
      <c r="CS1993" s="179"/>
      <c r="CT1993" s="179"/>
      <c r="CU1993" s="179"/>
      <c r="CV1993" s="179"/>
      <c r="CW1993" s="179"/>
      <c r="CX1993" s="179"/>
      <c r="CY1993" s="179"/>
      <c r="CZ1993" s="179"/>
      <c r="DA1993" s="179"/>
      <c r="DB1993" s="179"/>
      <c r="DC1993" s="179"/>
      <c r="DD1993" s="179"/>
      <c r="DE1993" s="179"/>
      <c r="DF1993" s="179"/>
      <c r="DG1993" s="179"/>
      <c r="DH1993" s="179"/>
      <c r="DI1993" s="179"/>
      <c r="DJ1993" s="179"/>
      <c r="DK1993" s="179"/>
      <c r="DL1993" s="179"/>
    </row>
    <row r="1994" spans="1:116" x14ac:dyDescent="0.4">
      <c r="E1994" s="8"/>
      <c r="G1994" s="136"/>
      <c r="H1994" s="12"/>
      <c r="I1994" s="60"/>
      <c r="J1994" s="60"/>
      <c r="K1994" s="15"/>
      <c r="L1994" s="15"/>
      <c r="M1994" s="15"/>
      <c r="N1994" s="15"/>
      <c r="O1994" s="15"/>
      <c r="P1994" s="15"/>
      <c r="R1994" s="15"/>
      <c r="S1994" s="80"/>
      <c r="T1994" s="80"/>
      <c r="U1994" s="80"/>
      <c r="V1994" s="80"/>
      <c r="W1994" s="80"/>
      <c r="X1994" s="80"/>
      <c r="Y1994" s="80"/>
      <c r="Z1994" s="80"/>
      <c r="AA1994" s="80"/>
      <c r="AB1994" s="80"/>
      <c r="AC1994" s="80"/>
      <c r="AD1994" s="80"/>
      <c r="AE1994" s="80"/>
      <c r="AF1994" s="80"/>
      <c r="AG1994" s="80"/>
      <c r="AH1994" s="80"/>
      <c r="AI1994" s="80"/>
      <c r="AJ1994" s="80"/>
      <c r="AK1994" s="80"/>
      <c r="AL1994" s="80"/>
      <c r="AM1994" s="80"/>
      <c r="AN1994" s="80"/>
      <c r="AO1994" s="80"/>
      <c r="AP1994" s="80"/>
      <c r="AQ1994" s="80"/>
      <c r="AR1994" s="80"/>
      <c r="AS1994" s="80"/>
      <c r="AT1994" s="80"/>
      <c r="AU1994" s="80"/>
      <c r="AV1994" s="80"/>
      <c r="AW1994" s="80"/>
      <c r="AX1994" s="80"/>
      <c r="AY1994" s="80"/>
      <c r="AZ1994" s="80"/>
      <c r="BA1994" s="80"/>
      <c r="BB1994" s="80"/>
      <c r="BC1994" s="80"/>
      <c r="BD1994" s="80"/>
      <c r="BE1994" s="80"/>
      <c r="BF1994" s="80"/>
      <c r="BG1994" s="80"/>
      <c r="BH1994" s="80"/>
      <c r="BI1994" s="80"/>
      <c r="BJ1994" s="80"/>
      <c r="BK1994" s="80"/>
      <c r="BL1994" s="80"/>
      <c r="BM1994" s="80"/>
      <c r="BN1994" s="80"/>
      <c r="BO1994" s="80"/>
      <c r="BP1994" s="80"/>
      <c r="BQ1994" s="80"/>
      <c r="BR1994" s="80"/>
      <c r="BS1994" s="80"/>
      <c r="BT1994" s="80"/>
      <c r="BU1994" s="80"/>
      <c r="BV1994" s="80"/>
      <c r="BW1994" s="80"/>
      <c r="BX1994" s="80"/>
      <c r="BY1994" s="80"/>
      <c r="BZ1994" s="80"/>
      <c r="CA1994" s="80"/>
      <c r="CB1994" s="80"/>
      <c r="CC1994" s="80"/>
      <c r="CD1994" s="80"/>
      <c r="CE1994" s="80"/>
      <c r="CF1994" s="80"/>
      <c r="CG1994" s="80"/>
      <c r="CH1994" s="80"/>
      <c r="CI1994" s="80"/>
      <c r="CJ1994" s="80"/>
      <c r="CK1994" s="80"/>
      <c r="CL1994" s="80"/>
      <c r="CN1994" s="60"/>
      <c r="CO1994" s="179"/>
      <c r="CP1994" s="179"/>
      <c r="CQ1994" s="179"/>
      <c r="CR1994" s="179"/>
      <c r="CS1994" s="179"/>
      <c r="CT1994" s="179"/>
      <c r="CU1994" s="179"/>
      <c r="CV1994" s="179"/>
      <c r="CW1994" s="179"/>
      <c r="CX1994" s="179"/>
      <c r="CY1994" s="179"/>
      <c r="CZ1994" s="179"/>
      <c r="DA1994" s="179"/>
      <c r="DB1994" s="179"/>
      <c r="DC1994" s="179"/>
      <c r="DD1994" s="179"/>
      <c r="DE1994" s="179"/>
      <c r="DF1994" s="179"/>
      <c r="DG1994" s="179"/>
      <c r="DH1994" s="179"/>
      <c r="DI1994" s="179"/>
      <c r="DJ1994" s="179"/>
      <c r="DK1994" s="179"/>
      <c r="DL1994" s="179"/>
    </row>
    <row r="1995" spans="1:116" x14ac:dyDescent="0.4">
      <c r="E1995" s="8"/>
      <c r="G1995" s="136"/>
      <c r="H1995" s="12"/>
      <c r="I1995" s="60"/>
      <c r="J1995" s="60"/>
      <c r="K1995" s="15"/>
      <c r="L1995" s="15"/>
      <c r="M1995" s="15"/>
      <c r="N1995" s="15"/>
      <c r="O1995" s="15"/>
      <c r="P1995" s="15"/>
      <c r="R1995" s="15"/>
      <c r="S1995" s="80"/>
      <c r="T1995" s="80"/>
      <c r="U1995" s="80"/>
      <c r="V1995" s="80"/>
      <c r="W1995" s="80"/>
      <c r="X1995" s="80"/>
      <c r="Y1995" s="80"/>
      <c r="Z1995" s="80"/>
      <c r="AA1995" s="80"/>
      <c r="AB1995" s="80"/>
      <c r="AC1995" s="80"/>
      <c r="AD1995" s="80"/>
      <c r="AE1995" s="80"/>
      <c r="AF1995" s="80"/>
      <c r="AG1995" s="80"/>
      <c r="AH1995" s="80"/>
      <c r="AI1995" s="80"/>
      <c r="AJ1995" s="80"/>
      <c r="AK1995" s="80"/>
      <c r="AL1995" s="80"/>
      <c r="AM1995" s="80"/>
      <c r="AN1995" s="80"/>
      <c r="AO1995" s="80"/>
      <c r="AP1995" s="80"/>
      <c r="AQ1995" s="80"/>
      <c r="AR1995" s="80"/>
      <c r="AS1995" s="80"/>
      <c r="AT1995" s="80"/>
      <c r="AU1995" s="80"/>
      <c r="AV1995" s="80"/>
      <c r="AW1995" s="80"/>
      <c r="AX1995" s="80"/>
      <c r="AY1995" s="80"/>
      <c r="AZ1995" s="80"/>
      <c r="BA1995" s="80"/>
      <c r="BB1995" s="80"/>
      <c r="BC1995" s="80"/>
      <c r="BD1995" s="80"/>
      <c r="BE1995" s="80"/>
      <c r="BF1995" s="80"/>
      <c r="BG1995" s="80"/>
      <c r="BH1995" s="80"/>
      <c r="BI1995" s="80"/>
      <c r="BJ1995" s="80"/>
      <c r="BK1995" s="80"/>
      <c r="BL1995" s="80"/>
      <c r="BM1995" s="80"/>
      <c r="BN1995" s="80"/>
      <c r="BO1995" s="80"/>
      <c r="BP1995" s="80"/>
      <c r="BQ1995" s="80"/>
      <c r="BR1995" s="80"/>
      <c r="BS1995" s="80"/>
      <c r="BT1995" s="80"/>
      <c r="BU1995" s="80"/>
      <c r="BV1995" s="80"/>
      <c r="BW1995" s="80"/>
      <c r="BX1995" s="80"/>
      <c r="BY1995" s="80"/>
      <c r="BZ1995" s="80"/>
      <c r="CA1995" s="80"/>
      <c r="CB1995" s="80"/>
      <c r="CC1995" s="80"/>
      <c r="CD1995" s="80"/>
      <c r="CE1995" s="80"/>
      <c r="CF1995" s="80"/>
      <c r="CG1995" s="80"/>
      <c r="CH1995" s="80"/>
      <c r="CI1995" s="80"/>
      <c r="CJ1995" s="80"/>
      <c r="CK1995" s="80"/>
      <c r="CL1995" s="80"/>
      <c r="CN1995" s="60"/>
      <c r="CO1995" s="179"/>
      <c r="CP1995" s="179"/>
      <c r="CQ1995" s="179"/>
      <c r="CR1995" s="179"/>
      <c r="CS1995" s="179"/>
      <c r="CT1995" s="179"/>
      <c r="CU1995" s="179"/>
      <c r="CV1995" s="179"/>
      <c r="CW1995" s="179"/>
      <c r="CX1995" s="179"/>
      <c r="CY1995" s="179"/>
      <c r="CZ1995" s="179"/>
      <c r="DA1995" s="179"/>
      <c r="DB1995" s="179"/>
      <c r="DC1995" s="179"/>
      <c r="DD1995" s="179"/>
      <c r="DE1995" s="179"/>
      <c r="DF1995" s="179"/>
      <c r="DG1995" s="179"/>
      <c r="DH1995" s="179"/>
      <c r="DI1995" s="179"/>
      <c r="DJ1995" s="179"/>
      <c r="DK1995" s="179"/>
      <c r="DL1995" s="179"/>
    </row>
    <row r="1996" spans="1:116" x14ac:dyDescent="0.4">
      <c r="E1996" s="8"/>
      <c r="G1996" s="136"/>
      <c r="H1996" s="12"/>
      <c r="I1996" s="60"/>
      <c r="J1996" s="60"/>
      <c r="K1996" s="15"/>
      <c r="L1996" s="15"/>
      <c r="M1996" s="15"/>
      <c r="N1996" s="15"/>
      <c r="O1996" s="15"/>
      <c r="P1996" s="15"/>
      <c r="R1996" s="15"/>
      <c r="S1996" s="80"/>
      <c r="T1996" s="80"/>
      <c r="U1996" s="80"/>
      <c r="V1996" s="80"/>
      <c r="W1996" s="80"/>
      <c r="X1996" s="80"/>
      <c r="Y1996" s="80"/>
      <c r="Z1996" s="80"/>
      <c r="AA1996" s="80"/>
      <c r="AB1996" s="80"/>
      <c r="AC1996" s="80"/>
      <c r="AD1996" s="80"/>
      <c r="AE1996" s="80"/>
      <c r="AF1996" s="80"/>
      <c r="AG1996" s="80"/>
      <c r="AH1996" s="80"/>
      <c r="AI1996" s="80"/>
      <c r="AJ1996" s="80"/>
      <c r="AK1996" s="80"/>
      <c r="AL1996" s="80"/>
      <c r="AM1996" s="80"/>
      <c r="AN1996" s="80"/>
      <c r="AO1996" s="80"/>
      <c r="AP1996" s="80"/>
      <c r="AQ1996" s="80"/>
      <c r="AR1996" s="80"/>
      <c r="AS1996" s="80"/>
      <c r="AT1996" s="80"/>
      <c r="AU1996" s="80"/>
      <c r="AV1996" s="80"/>
      <c r="AW1996" s="80"/>
      <c r="AX1996" s="80"/>
      <c r="AY1996" s="80"/>
      <c r="AZ1996" s="80"/>
      <c r="BA1996" s="80"/>
      <c r="BB1996" s="80"/>
      <c r="BC1996" s="80"/>
      <c r="BD1996" s="80"/>
      <c r="BE1996" s="80"/>
      <c r="BF1996" s="80"/>
      <c r="BG1996" s="80"/>
      <c r="BH1996" s="80"/>
      <c r="BI1996" s="80"/>
      <c r="BJ1996" s="80"/>
      <c r="BK1996" s="80"/>
      <c r="BL1996" s="80"/>
      <c r="BM1996" s="80"/>
      <c r="BN1996" s="80"/>
      <c r="BO1996" s="80"/>
      <c r="BP1996" s="80"/>
      <c r="BQ1996" s="80"/>
      <c r="BR1996" s="80"/>
      <c r="BS1996" s="80"/>
      <c r="BT1996" s="80"/>
      <c r="BU1996" s="80"/>
      <c r="BV1996" s="80"/>
      <c r="BW1996" s="80"/>
      <c r="BX1996" s="80"/>
      <c r="BY1996" s="80"/>
      <c r="BZ1996" s="80"/>
      <c r="CA1996" s="80"/>
      <c r="CB1996" s="80"/>
      <c r="CC1996" s="80"/>
      <c r="CD1996" s="80"/>
      <c r="CE1996" s="80"/>
      <c r="CF1996" s="80"/>
      <c r="CG1996" s="80"/>
      <c r="CH1996" s="80"/>
      <c r="CI1996" s="80"/>
      <c r="CJ1996" s="80"/>
      <c r="CK1996" s="80"/>
      <c r="CL1996" s="80"/>
      <c r="CN1996" s="60"/>
      <c r="CO1996" s="179"/>
      <c r="CP1996" s="179"/>
      <c r="CQ1996" s="179"/>
      <c r="CR1996" s="179"/>
      <c r="CS1996" s="179"/>
      <c r="CT1996" s="179"/>
      <c r="CU1996" s="179"/>
      <c r="CV1996" s="179"/>
      <c r="CW1996" s="179"/>
      <c r="CX1996" s="179"/>
      <c r="CY1996" s="179"/>
      <c r="CZ1996" s="179"/>
      <c r="DA1996" s="179"/>
      <c r="DB1996" s="179"/>
      <c r="DC1996" s="179"/>
      <c r="DD1996" s="179"/>
      <c r="DE1996" s="179"/>
      <c r="DF1996" s="179"/>
      <c r="DG1996" s="179"/>
      <c r="DH1996" s="179"/>
      <c r="DI1996" s="179"/>
      <c r="DJ1996" s="179"/>
      <c r="DK1996" s="179"/>
      <c r="DL1996" s="179"/>
    </row>
    <row r="1997" spans="1:116" x14ac:dyDescent="0.4">
      <c r="E1997" s="8"/>
      <c r="G1997" s="136"/>
      <c r="H1997" s="12"/>
      <c r="I1997" s="60"/>
      <c r="J1997" s="60"/>
      <c r="K1997" s="15"/>
      <c r="L1997" s="15"/>
      <c r="M1997" s="15"/>
      <c r="N1997" s="15"/>
      <c r="O1997" s="15"/>
      <c r="P1997" s="15"/>
      <c r="R1997" s="15"/>
      <c r="S1997" s="80"/>
      <c r="T1997" s="80"/>
      <c r="U1997" s="80"/>
      <c r="V1997" s="80"/>
      <c r="W1997" s="80"/>
      <c r="X1997" s="80"/>
      <c r="Y1997" s="80"/>
      <c r="Z1997" s="80"/>
      <c r="AA1997" s="80"/>
      <c r="AB1997" s="80"/>
      <c r="AC1997" s="80"/>
      <c r="AD1997" s="80"/>
      <c r="AE1997" s="80"/>
      <c r="AF1997" s="80"/>
      <c r="AG1997" s="80"/>
      <c r="AH1997" s="80"/>
      <c r="AI1997" s="80"/>
      <c r="AJ1997" s="80"/>
      <c r="AK1997" s="80"/>
      <c r="AL1997" s="80"/>
      <c r="AM1997" s="80"/>
      <c r="AN1997" s="80"/>
      <c r="AO1997" s="80"/>
      <c r="AP1997" s="80"/>
      <c r="AQ1997" s="80"/>
      <c r="AR1997" s="80"/>
      <c r="AS1997" s="80"/>
      <c r="AT1997" s="80"/>
      <c r="AU1997" s="80"/>
      <c r="AV1997" s="80"/>
      <c r="AW1997" s="80"/>
      <c r="AX1997" s="80"/>
      <c r="AY1997" s="80"/>
      <c r="AZ1997" s="80"/>
      <c r="BA1997" s="80"/>
      <c r="BB1997" s="80"/>
      <c r="BC1997" s="80"/>
      <c r="BD1997" s="80"/>
      <c r="BE1997" s="80"/>
      <c r="BF1997" s="80"/>
      <c r="BG1997" s="80"/>
      <c r="BH1997" s="80"/>
      <c r="BI1997" s="80"/>
      <c r="BJ1997" s="80"/>
      <c r="BK1997" s="80"/>
      <c r="BL1997" s="80"/>
      <c r="BM1997" s="80"/>
      <c r="BN1997" s="80"/>
      <c r="BO1997" s="80"/>
      <c r="BP1997" s="80"/>
      <c r="BQ1997" s="80"/>
      <c r="BR1997" s="80"/>
      <c r="BS1997" s="80"/>
      <c r="BT1997" s="80"/>
      <c r="BU1997" s="80"/>
      <c r="BV1997" s="80"/>
      <c r="BW1997" s="80"/>
      <c r="BX1997" s="80"/>
      <c r="BY1997" s="80"/>
      <c r="BZ1997" s="80"/>
      <c r="CA1997" s="80"/>
      <c r="CB1997" s="80"/>
      <c r="CC1997" s="80"/>
      <c r="CD1997" s="80"/>
      <c r="CE1997" s="80"/>
      <c r="CF1997" s="80"/>
      <c r="CG1997" s="80"/>
      <c r="CH1997" s="80"/>
      <c r="CI1997" s="80"/>
      <c r="CJ1997" s="80"/>
      <c r="CK1997" s="80"/>
      <c r="CL1997" s="80"/>
      <c r="CN1997" s="60"/>
      <c r="CO1997" s="179"/>
      <c r="CP1997" s="179"/>
      <c r="CQ1997" s="179"/>
      <c r="CR1997" s="179"/>
      <c r="CS1997" s="179"/>
      <c r="CT1997" s="179"/>
      <c r="CU1997" s="179"/>
      <c r="CV1997" s="179"/>
      <c r="CW1997" s="179"/>
      <c r="CX1997" s="179"/>
      <c r="CY1997" s="179"/>
      <c r="CZ1997" s="179"/>
      <c r="DA1997" s="179"/>
      <c r="DB1997" s="179"/>
      <c r="DC1997" s="179"/>
      <c r="DD1997" s="179"/>
      <c r="DE1997" s="179"/>
      <c r="DF1997" s="179"/>
      <c r="DG1997" s="179"/>
      <c r="DH1997" s="179"/>
      <c r="DI1997" s="179"/>
      <c r="DJ1997" s="179"/>
      <c r="DK1997" s="179"/>
      <c r="DL1997" s="179"/>
    </row>
    <row r="1998" spans="1:116" x14ac:dyDescent="0.4">
      <c r="A1998" s="27"/>
      <c r="B1998" s="27"/>
      <c r="C1998" s="27"/>
      <c r="D1998" s="27"/>
      <c r="E1998" s="27"/>
      <c r="F1998" s="27"/>
      <c r="G1998" s="27"/>
      <c r="H1998" s="27"/>
      <c r="I1998" s="27"/>
      <c r="J1998" s="27"/>
      <c r="K1998" s="27"/>
      <c r="L1998" s="27"/>
      <c r="M1998" s="27"/>
      <c r="N1998" s="27"/>
      <c r="O1998" s="27"/>
      <c r="P1998" s="27"/>
      <c r="CN1998" s="27"/>
    </row>
    <row r="2005" spans="1:116" x14ac:dyDescent="0.4">
      <c r="A2005" s="27"/>
      <c r="B2005" s="27"/>
      <c r="C2005" s="27"/>
      <c r="D2005" s="27"/>
      <c r="E2005" s="27"/>
      <c r="F2005" s="27"/>
      <c r="G2005" s="27"/>
      <c r="H2005" s="27"/>
      <c r="I2005" s="27"/>
      <c r="J2005" s="27"/>
      <c r="K2005" s="27"/>
      <c r="L2005" s="27"/>
      <c r="M2005" s="27"/>
      <c r="N2005" s="27"/>
      <c r="O2005" s="27"/>
      <c r="P2005" s="27"/>
      <c r="CN2005" s="27"/>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27"/>
      <c r="B2007" s="27"/>
      <c r="C2007" s="27"/>
      <c r="D2007" s="27"/>
      <c r="E2007" s="27"/>
      <c r="F2007" s="27"/>
      <c r="G2007" s="27"/>
      <c r="H2007" s="27"/>
      <c r="I2007" s="27"/>
      <c r="J2007" s="27"/>
      <c r="K2007" s="27"/>
      <c r="L2007" s="27"/>
      <c r="M2007" s="27"/>
      <c r="N2007" s="27"/>
      <c r="O2007" s="27"/>
      <c r="P2007" s="27"/>
      <c r="CN2007" s="27"/>
    </row>
    <row r="2008" spans="1:116" x14ac:dyDescent="0.4">
      <c r="A2008" s="27"/>
      <c r="B2008" s="27"/>
      <c r="C2008" s="27"/>
      <c r="D2008" s="27"/>
      <c r="E2008" s="27"/>
      <c r="F2008" s="27"/>
      <c r="G2008" s="27"/>
      <c r="H2008" s="27"/>
      <c r="I2008" s="27"/>
      <c r="J2008" s="27"/>
      <c r="K2008" s="27"/>
      <c r="L2008" s="27"/>
      <c r="M2008" s="27"/>
      <c r="N2008" s="27"/>
      <c r="O2008" s="27"/>
      <c r="P2008" s="27"/>
      <c r="CN2008" s="27"/>
    </row>
    <row r="2009" spans="1:116" x14ac:dyDescent="0.4">
      <c r="A2009" s="27"/>
      <c r="B2009" s="27"/>
      <c r="C2009" s="27"/>
      <c r="D2009" s="27"/>
      <c r="E2009" s="27"/>
      <c r="F2009" s="27"/>
      <c r="G2009" s="27"/>
      <c r="H2009" s="27"/>
      <c r="I2009" s="27"/>
      <c r="J2009" s="27"/>
      <c r="K2009" s="27"/>
      <c r="L2009" s="27"/>
      <c r="M2009" s="27"/>
      <c r="N2009" s="27"/>
      <c r="O2009" s="27"/>
      <c r="P2009" s="27"/>
      <c r="CN2009" s="27"/>
    </row>
    <row r="2010" spans="1:116" x14ac:dyDescent="0.4">
      <c r="A2010" s="27"/>
      <c r="B2010" s="27"/>
      <c r="C2010" s="27"/>
      <c r="D2010" s="27"/>
      <c r="E2010" s="27"/>
      <c r="F2010" s="27"/>
      <c r="G2010" s="27"/>
      <c r="H2010" s="27"/>
      <c r="I2010" s="27"/>
      <c r="J2010" s="27"/>
      <c r="K2010" s="27"/>
      <c r="L2010" s="27"/>
      <c r="M2010" s="27"/>
      <c r="N2010" s="27"/>
      <c r="O2010" s="27"/>
      <c r="P2010" s="27"/>
      <c r="CN2010" s="27"/>
    </row>
    <row r="2011" spans="1:116" x14ac:dyDescent="0.4">
      <c r="A2011" s="27"/>
      <c r="B2011" s="27"/>
      <c r="C2011" s="27"/>
      <c r="D2011" s="27"/>
      <c r="E2011" s="27"/>
      <c r="F2011" s="27"/>
      <c r="G2011" s="27"/>
      <c r="H2011" s="27"/>
      <c r="I2011" s="27"/>
      <c r="J2011" s="27"/>
      <c r="K2011" s="27"/>
      <c r="L2011" s="27"/>
      <c r="M2011" s="27"/>
      <c r="N2011" s="27"/>
      <c r="O2011" s="27"/>
      <c r="P2011" s="27"/>
      <c r="CN2011" s="27"/>
    </row>
    <row r="2012" spans="1:116" x14ac:dyDescent="0.4">
      <c r="A2012" s="27"/>
      <c r="B2012" s="27"/>
      <c r="C2012" s="27"/>
      <c r="D2012" s="27"/>
      <c r="E2012" s="27"/>
      <c r="F2012" s="27"/>
      <c r="G2012" s="27"/>
      <c r="H2012" s="27"/>
      <c r="I2012" s="27"/>
      <c r="J2012" s="27"/>
      <c r="K2012" s="27"/>
      <c r="L2012" s="27"/>
      <c r="M2012" s="27"/>
      <c r="N2012" s="27"/>
      <c r="O2012" s="27"/>
      <c r="P2012" s="27"/>
      <c r="CN2012" s="27"/>
    </row>
    <row r="2013" spans="1:116" x14ac:dyDescent="0.4">
      <c r="A2013" s="27"/>
      <c r="B2013" s="27"/>
      <c r="C2013" s="27"/>
      <c r="D2013" s="27"/>
      <c r="E2013" s="27"/>
      <c r="F2013" s="27"/>
      <c r="G2013" s="27"/>
      <c r="H2013" s="27"/>
      <c r="I2013" s="27"/>
      <c r="J2013" s="27"/>
      <c r="K2013" s="27"/>
      <c r="L2013" s="27"/>
      <c r="M2013" s="27"/>
      <c r="N2013" s="27"/>
      <c r="O2013" s="27"/>
      <c r="P2013" s="27"/>
      <c r="CN2013" s="27"/>
    </row>
    <row r="2014" spans="1:116" x14ac:dyDescent="0.4">
      <c r="A2014" s="27"/>
      <c r="B2014" s="27"/>
      <c r="C2014" s="27"/>
      <c r="D2014" s="27"/>
      <c r="E2014" s="27"/>
      <c r="F2014" s="27"/>
      <c r="G2014" s="27"/>
      <c r="H2014" s="27"/>
      <c r="I2014" s="27"/>
      <c r="J2014" s="27"/>
      <c r="K2014" s="27"/>
      <c r="L2014" s="27"/>
      <c r="M2014" s="27"/>
      <c r="N2014" s="27"/>
      <c r="O2014" s="27"/>
      <c r="P2014" s="27"/>
      <c r="CN2014" s="27"/>
    </row>
    <row r="2015" spans="1:116" x14ac:dyDescent="0.4">
      <c r="A2015" s="27"/>
      <c r="B2015" s="27"/>
      <c r="C2015" s="27"/>
      <c r="D2015" s="27"/>
      <c r="E2015" s="27"/>
      <c r="F2015" s="27"/>
      <c r="G2015" s="27"/>
      <c r="H2015" s="27"/>
      <c r="I2015" s="27"/>
      <c r="J2015" s="27"/>
      <c r="K2015" s="27"/>
      <c r="L2015" s="27"/>
      <c r="M2015" s="27"/>
      <c r="N2015" s="27"/>
      <c r="O2015" s="27"/>
      <c r="P2015" s="27"/>
      <c r="CN2015" s="27"/>
    </row>
    <row r="2016" spans="1:116" x14ac:dyDescent="0.4">
      <c r="E2016" s="8"/>
      <c r="G2016" s="136"/>
      <c r="H2016" s="12"/>
      <c r="I2016" s="60"/>
      <c r="J2016" s="60"/>
      <c r="K2016" s="15"/>
      <c r="L2016" s="15"/>
      <c r="M2016" s="15"/>
      <c r="N2016" s="15"/>
      <c r="O2016" s="15"/>
      <c r="P2016" s="15"/>
      <c r="R2016" s="15"/>
      <c r="S2016" s="179"/>
      <c r="T2016" s="179"/>
      <c r="U2016" s="179"/>
      <c r="V2016" s="179"/>
      <c r="W2016" s="179"/>
      <c r="X2016" s="179"/>
      <c r="Y2016" s="179"/>
      <c r="Z2016" s="179"/>
      <c r="AA2016" s="179"/>
      <c r="AB2016" s="179"/>
      <c r="AC2016" s="179"/>
      <c r="AD2016" s="179"/>
      <c r="AE2016" s="179"/>
      <c r="AF2016" s="179"/>
      <c r="AG2016" s="179"/>
      <c r="AH2016" s="179"/>
      <c r="AI2016" s="179"/>
      <c r="AJ2016" s="179"/>
      <c r="AK2016" s="179"/>
      <c r="AL2016" s="179"/>
      <c r="AM2016" s="179"/>
      <c r="AN2016" s="179"/>
      <c r="AO2016" s="179"/>
      <c r="AP2016" s="179"/>
      <c r="AQ2016" s="179"/>
      <c r="AR2016" s="179"/>
      <c r="AS2016" s="179"/>
      <c r="AT2016" s="179"/>
      <c r="AU2016" s="179"/>
      <c r="AV2016" s="179"/>
      <c r="AW2016" s="179"/>
      <c r="AX2016" s="179"/>
      <c r="AY2016" s="179"/>
      <c r="AZ2016" s="179"/>
      <c r="BA2016" s="179"/>
      <c r="BB2016" s="179"/>
      <c r="BC2016" s="179"/>
      <c r="BD2016" s="179"/>
      <c r="BE2016" s="179"/>
      <c r="BF2016" s="179"/>
      <c r="BG2016" s="179"/>
      <c r="BH2016" s="179"/>
      <c r="BI2016" s="179"/>
      <c r="BJ2016" s="179"/>
      <c r="BK2016" s="179"/>
      <c r="BL2016" s="179"/>
      <c r="BM2016" s="179"/>
      <c r="BN2016" s="179"/>
      <c r="BO2016" s="179"/>
      <c r="BP2016" s="179"/>
      <c r="BQ2016" s="179"/>
      <c r="BR2016" s="179"/>
      <c r="BS2016" s="179"/>
      <c r="BT2016" s="179"/>
      <c r="BU2016" s="179"/>
      <c r="BV2016" s="179"/>
      <c r="BW2016" s="179"/>
      <c r="BX2016" s="179"/>
      <c r="BY2016" s="179"/>
      <c r="BZ2016" s="179"/>
      <c r="CA2016" s="179"/>
      <c r="CB2016" s="179"/>
      <c r="CC2016" s="179"/>
      <c r="CD2016" s="179"/>
      <c r="CE2016" s="179"/>
      <c r="CF2016" s="179"/>
      <c r="CG2016" s="179"/>
      <c r="CH2016" s="179"/>
      <c r="CI2016" s="179"/>
      <c r="CJ2016" s="179"/>
      <c r="CK2016" s="179"/>
      <c r="CL2016" s="179"/>
      <c r="CN2016" s="60"/>
      <c r="CO2016" s="179"/>
      <c r="CP2016" s="179"/>
      <c r="CQ2016" s="179"/>
      <c r="CR2016" s="179"/>
      <c r="CS2016" s="179"/>
      <c r="CT2016" s="179"/>
      <c r="CU2016" s="179"/>
      <c r="CV2016" s="179"/>
      <c r="CW2016" s="179"/>
      <c r="CX2016" s="179"/>
      <c r="CY2016" s="179"/>
      <c r="CZ2016" s="179"/>
      <c r="DA2016" s="179"/>
      <c r="DB2016" s="179"/>
      <c r="DC2016" s="179"/>
      <c r="DD2016" s="179"/>
      <c r="DE2016" s="179"/>
      <c r="DF2016" s="179"/>
      <c r="DG2016" s="179"/>
      <c r="DH2016" s="179"/>
      <c r="DI2016" s="179"/>
      <c r="DJ2016" s="179"/>
      <c r="DK2016" s="179"/>
      <c r="DL2016" s="179"/>
    </row>
    <row r="2017" spans="1:116" x14ac:dyDescent="0.4">
      <c r="E2017" s="8"/>
      <c r="G2017" s="136"/>
      <c r="H2017" s="12"/>
      <c r="I2017" s="60"/>
      <c r="J2017" s="60"/>
      <c r="K2017" s="15"/>
      <c r="L2017" s="15"/>
      <c r="M2017" s="15"/>
      <c r="N2017" s="15"/>
      <c r="O2017" s="15"/>
      <c r="P2017" s="15"/>
      <c r="R2017" s="15"/>
      <c r="S2017" s="179"/>
      <c r="T2017" s="179"/>
      <c r="U2017" s="179"/>
      <c r="V2017" s="179"/>
      <c r="W2017" s="179"/>
      <c r="X2017" s="179"/>
      <c r="Y2017" s="179"/>
      <c r="Z2017" s="179"/>
      <c r="AA2017" s="179"/>
      <c r="AB2017" s="179"/>
      <c r="AC2017" s="179"/>
      <c r="AD2017" s="179"/>
      <c r="AE2017" s="179"/>
      <c r="AF2017" s="179"/>
      <c r="AG2017" s="179"/>
      <c r="AH2017" s="179"/>
      <c r="AI2017" s="179"/>
      <c r="AJ2017" s="179"/>
      <c r="AK2017" s="179"/>
      <c r="AL2017" s="179"/>
      <c r="AM2017" s="179"/>
      <c r="AN2017" s="179"/>
      <c r="AO2017" s="179"/>
      <c r="AP2017" s="179"/>
      <c r="AQ2017" s="179"/>
      <c r="AR2017" s="179"/>
      <c r="AS2017" s="179"/>
      <c r="AT2017" s="179"/>
      <c r="AU2017" s="179"/>
      <c r="AV2017" s="179"/>
      <c r="AW2017" s="179"/>
      <c r="AX2017" s="179"/>
      <c r="AY2017" s="179"/>
      <c r="AZ2017" s="179"/>
      <c r="BA2017" s="179"/>
      <c r="BB2017" s="179"/>
      <c r="BC2017" s="179"/>
      <c r="BD2017" s="179"/>
      <c r="BE2017" s="179"/>
      <c r="BF2017" s="179"/>
      <c r="BG2017" s="179"/>
      <c r="BH2017" s="179"/>
      <c r="BI2017" s="179"/>
      <c r="BJ2017" s="179"/>
      <c r="BK2017" s="179"/>
      <c r="BL2017" s="179"/>
      <c r="BM2017" s="179"/>
      <c r="BN2017" s="179"/>
      <c r="BO2017" s="179"/>
      <c r="BP2017" s="179"/>
      <c r="BQ2017" s="179"/>
      <c r="BR2017" s="179"/>
      <c r="BS2017" s="179"/>
      <c r="BT2017" s="179"/>
      <c r="BU2017" s="179"/>
      <c r="BV2017" s="179"/>
      <c r="BW2017" s="179"/>
      <c r="BX2017" s="179"/>
      <c r="BY2017" s="179"/>
      <c r="BZ2017" s="179"/>
      <c r="CA2017" s="179"/>
      <c r="CB2017" s="179"/>
      <c r="CC2017" s="179"/>
      <c r="CD2017" s="179"/>
      <c r="CE2017" s="179"/>
      <c r="CF2017" s="179"/>
      <c r="CG2017" s="179"/>
      <c r="CH2017" s="179"/>
      <c r="CI2017" s="179"/>
      <c r="CJ2017" s="179"/>
      <c r="CK2017" s="179"/>
      <c r="CL2017" s="179"/>
      <c r="CN2017" s="60"/>
      <c r="CO2017" s="179"/>
      <c r="CP2017" s="179"/>
      <c r="CQ2017" s="179"/>
      <c r="CR2017" s="179"/>
      <c r="CS2017" s="179"/>
      <c r="CT2017" s="179"/>
      <c r="CU2017" s="179"/>
      <c r="CV2017" s="179"/>
      <c r="CW2017" s="179"/>
      <c r="CX2017" s="179"/>
      <c r="CY2017" s="179"/>
      <c r="CZ2017" s="179"/>
      <c r="DA2017" s="179"/>
      <c r="DB2017" s="179"/>
      <c r="DC2017" s="179"/>
      <c r="DD2017" s="179"/>
      <c r="DE2017" s="179"/>
      <c r="DF2017" s="179"/>
      <c r="DG2017" s="179"/>
      <c r="DH2017" s="179"/>
      <c r="DI2017" s="179"/>
      <c r="DJ2017" s="179"/>
      <c r="DK2017" s="179"/>
      <c r="DL2017" s="179"/>
    </row>
    <row r="2018" spans="1:116" x14ac:dyDescent="0.4">
      <c r="E2018" s="8"/>
      <c r="G2018" s="136"/>
      <c r="H2018" s="12"/>
      <c r="I2018" s="60"/>
      <c r="J2018" s="60"/>
      <c r="K2018" s="15"/>
      <c r="L2018" s="15"/>
      <c r="M2018" s="15"/>
      <c r="N2018" s="15"/>
      <c r="O2018" s="15"/>
      <c r="P2018" s="15"/>
      <c r="R2018" s="15"/>
      <c r="S2018" s="179"/>
      <c r="T2018" s="179"/>
      <c r="U2018" s="179"/>
      <c r="V2018" s="179"/>
      <c r="W2018" s="179"/>
      <c r="X2018" s="179"/>
      <c r="Y2018" s="179"/>
      <c r="Z2018" s="179"/>
      <c r="AA2018" s="179"/>
      <c r="AB2018" s="179"/>
      <c r="AC2018" s="179"/>
      <c r="AD2018" s="179"/>
      <c r="AE2018" s="179"/>
      <c r="AF2018" s="179"/>
      <c r="AG2018" s="179"/>
      <c r="AH2018" s="179"/>
      <c r="AI2018" s="179"/>
      <c r="AJ2018" s="179"/>
      <c r="AK2018" s="179"/>
      <c r="AL2018" s="179"/>
      <c r="AM2018" s="179"/>
      <c r="AN2018" s="179"/>
      <c r="AO2018" s="179"/>
      <c r="AP2018" s="179"/>
      <c r="AQ2018" s="179"/>
      <c r="AR2018" s="179"/>
      <c r="AS2018" s="179"/>
      <c r="AT2018" s="179"/>
      <c r="AU2018" s="179"/>
      <c r="AV2018" s="179"/>
      <c r="AW2018" s="179"/>
      <c r="AX2018" s="179"/>
      <c r="AY2018" s="179"/>
      <c r="AZ2018" s="179"/>
      <c r="BA2018" s="179"/>
      <c r="BB2018" s="179"/>
      <c r="BC2018" s="179"/>
      <c r="BD2018" s="179"/>
      <c r="BE2018" s="179"/>
      <c r="BF2018" s="179"/>
      <c r="BG2018" s="179"/>
      <c r="BH2018" s="179"/>
      <c r="BI2018" s="179"/>
      <c r="BJ2018" s="179"/>
      <c r="BK2018" s="179"/>
      <c r="BL2018" s="179"/>
      <c r="BM2018" s="179"/>
      <c r="BN2018" s="179"/>
      <c r="BO2018" s="179"/>
      <c r="BP2018" s="179"/>
      <c r="BQ2018" s="179"/>
      <c r="BR2018" s="179"/>
      <c r="BS2018" s="179"/>
      <c r="BT2018" s="179"/>
      <c r="BU2018" s="179"/>
      <c r="BV2018" s="179"/>
      <c r="BW2018" s="179"/>
      <c r="BX2018" s="179"/>
      <c r="BY2018" s="179"/>
      <c r="BZ2018" s="179"/>
      <c r="CA2018" s="179"/>
      <c r="CB2018" s="179"/>
      <c r="CC2018" s="179"/>
      <c r="CD2018" s="179"/>
      <c r="CE2018" s="179"/>
      <c r="CF2018" s="179"/>
      <c r="CG2018" s="179"/>
      <c r="CH2018" s="179"/>
      <c r="CI2018" s="179"/>
      <c r="CJ2018" s="179"/>
      <c r="CK2018" s="179"/>
      <c r="CL2018" s="179"/>
      <c r="CN2018" s="60"/>
      <c r="CO2018" s="179"/>
      <c r="CP2018" s="179"/>
      <c r="CQ2018" s="179"/>
      <c r="CR2018" s="179"/>
      <c r="CS2018" s="179"/>
      <c r="CT2018" s="179"/>
      <c r="CU2018" s="179"/>
      <c r="CV2018" s="179"/>
      <c r="CW2018" s="179"/>
      <c r="CX2018" s="179"/>
      <c r="CY2018" s="179"/>
      <c r="CZ2018" s="179"/>
      <c r="DA2018" s="179"/>
      <c r="DB2018" s="179"/>
      <c r="DC2018" s="179"/>
      <c r="DD2018" s="179"/>
      <c r="DE2018" s="179"/>
      <c r="DF2018" s="179"/>
      <c r="DG2018" s="179"/>
      <c r="DH2018" s="179"/>
      <c r="DI2018" s="179"/>
      <c r="DJ2018" s="179"/>
      <c r="DK2018" s="179"/>
      <c r="DL2018" s="179"/>
    </row>
    <row r="2019" spans="1:116" x14ac:dyDescent="0.4">
      <c r="E2019" s="8"/>
      <c r="G2019" s="136"/>
      <c r="H2019" s="12"/>
      <c r="I2019" s="60"/>
      <c r="J2019" s="60"/>
      <c r="K2019" s="15"/>
      <c r="L2019" s="15"/>
      <c r="M2019" s="15"/>
      <c r="N2019" s="15"/>
      <c r="O2019" s="15"/>
      <c r="P2019" s="15"/>
      <c r="R2019" s="15"/>
      <c r="S2019" s="179"/>
      <c r="T2019" s="179"/>
      <c r="U2019" s="179"/>
      <c r="V2019" s="179"/>
      <c r="W2019" s="179"/>
      <c r="X2019" s="179"/>
      <c r="Y2019" s="179"/>
      <c r="Z2019" s="179"/>
      <c r="AA2019" s="179"/>
      <c r="AB2019" s="179"/>
      <c r="AC2019" s="179"/>
      <c r="AD2019" s="179"/>
      <c r="AE2019" s="179"/>
      <c r="AF2019" s="179"/>
      <c r="AG2019" s="179"/>
      <c r="AH2019" s="179"/>
      <c r="AI2019" s="179"/>
      <c r="AJ2019" s="179"/>
      <c r="AK2019" s="179"/>
      <c r="AL2019" s="179"/>
      <c r="AM2019" s="179"/>
      <c r="AN2019" s="179"/>
      <c r="AO2019" s="179"/>
      <c r="AP2019" s="179"/>
      <c r="AQ2019" s="179"/>
      <c r="AR2019" s="179"/>
      <c r="AS2019" s="179"/>
      <c r="AT2019" s="179"/>
      <c r="AU2019" s="179"/>
      <c r="AV2019" s="179"/>
      <c r="AW2019" s="179"/>
      <c r="AX2019" s="179"/>
      <c r="AY2019" s="179"/>
      <c r="AZ2019" s="179"/>
      <c r="BA2019" s="179"/>
      <c r="BB2019" s="179"/>
      <c r="BC2019" s="179"/>
      <c r="BD2019" s="179"/>
      <c r="BE2019" s="179"/>
      <c r="BF2019" s="179"/>
      <c r="BG2019" s="179"/>
      <c r="BH2019" s="179"/>
      <c r="BI2019" s="179"/>
      <c r="BJ2019" s="179"/>
      <c r="BK2019" s="179"/>
      <c r="BL2019" s="179"/>
      <c r="BM2019" s="179"/>
      <c r="BN2019" s="179"/>
      <c r="BO2019" s="179"/>
      <c r="BP2019" s="179"/>
      <c r="BQ2019" s="179"/>
      <c r="BR2019" s="179"/>
      <c r="BS2019" s="179"/>
      <c r="BT2019" s="179"/>
      <c r="BU2019" s="179"/>
      <c r="BV2019" s="179"/>
      <c r="BW2019" s="179"/>
      <c r="BX2019" s="179"/>
      <c r="BY2019" s="179"/>
      <c r="BZ2019" s="179"/>
      <c r="CA2019" s="179"/>
      <c r="CB2019" s="179"/>
      <c r="CC2019" s="179"/>
      <c r="CD2019" s="179"/>
      <c r="CE2019" s="179"/>
      <c r="CF2019" s="179"/>
      <c r="CG2019" s="179"/>
      <c r="CH2019" s="179"/>
      <c r="CI2019" s="179"/>
      <c r="CJ2019" s="179"/>
      <c r="CK2019" s="179"/>
      <c r="CL2019" s="179"/>
      <c r="CN2019" s="60"/>
      <c r="CO2019" s="179"/>
      <c r="CP2019" s="179"/>
      <c r="CQ2019" s="179"/>
      <c r="CR2019" s="179"/>
      <c r="CS2019" s="179"/>
      <c r="CT2019" s="179"/>
      <c r="CU2019" s="179"/>
      <c r="CV2019" s="179"/>
      <c r="CW2019" s="179"/>
      <c r="CX2019" s="179"/>
      <c r="CY2019" s="179"/>
      <c r="CZ2019" s="179"/>
      <c r="DA2019" s="179"/>
      <c r="DB2019" s="179"/>
      <c r="DC2019" s="179"/>
      <c r="DD2019" s="179"/>
      <c r="DE2019" s="179"/>
      <c r="DF2019" s="179"/>
      <c r="DG2019" s="179"/>
      <c r="DH2019" s="179"/>
      <c r="DI2019" s="179"/>
      <c r="DJ2019" s="179"/>
      <c r="DK2019" s="179"/>
      <c r="DL2019" s="179"/>
    </row>
    <row r="2020" spans="1:116" x14ac:dyDescent="0.4">
      <c r="E2020" s="8"/>
      <c r="G2020" s="136"/>
      <c r="H2020" s="12"/>
      <c r="I2020" s="60"/>
      <c r="J2020" s="60"/>
      <c r="K2020" s="15"/>
      <c r="L2020" s="15"/>
      <c r="M2020" s="15"/>
      <c r="N2020" s="15"/>
      <c r="O2020" s="15"/>
      <c r="P2020" s="15"/>
      <c r="R2020" s="15"/>
      <c r="S2020" s="179"/>
      <c r="T2020" s="179"/>
      <c r="U2020" s="179"/>
      <c r="V2020" s="179"/>
      <c r="W2020" s="179"/>
      <c r="X2020" s="179"/>
      <c r="Y2020" s="179"/>
      <c r="Z2020" s="179"/>
      <c r="AA2020" s="179"/>
      <c r="AB2020" s="179"/>
      <c r="AC2020" s="179"/>
      <c r="AD2020" s="179"/>
      <c r="AE2020" s="179"/>
      <c r="AF2020" s="179"/>
      <c r="AG2020" s="179"/>
      <c r="AH2020" s="179"/>
      <c r="AI2020" s="179"/>
      <c r="AJ2020" s="179"/>
      <c r="AK2020" s="179"/>
      <c r="AL2020" s="179"/>
      <c r="AM2020" s="179"/>
      <c r="AN2020" s="179"/>
      <c r="AO2020" s="179"/>
      <c r="AP2020" s="179"/>
      <c r="AQ2020" s="179"/>
      <c r="AR2020" s="179"/>
      <c r="AS2020" s="179"/>
      <c r="AT2020" s="179"/>
      <c r="AU2020" s="179"/>
      <c r="AV2020" s="179"/>
      <c r="AW2020" s="179"/>
      <c r="AX2020" s="179"/>
      <c r="AY2020" s="179"/>
      <c r="AZ2020" s="179"/>
      <c r="BA2020" s="179"/>
      <c r="BB2020" s="179"/>
      <c r="BC2020" s="179"/>
      <c r="BD2020" s="179"/>
      <c r="BE2020" s="179"/>
      <c r="BF2020" s="179"/>
      <c r="BG2020" s="179"/>
      <c r="BH2020" s="179"/>
      <c r="BI2020" s="179"/>
      <c r="BJ2020" s="179"/>
      <c r="BK2020" s="179"/>
      <c r="BL2020" s="179"/>
      <c r="BM2020" s="179"/>
      <c r="BN2020" s="179"/>
      <c r="BO2020" s="179"/>
      <c r="BP2020" s="179"/>
      <c r="BQ2020" s="179"/>
      <c r="BR2020" s="179"/>
      <c r="BS2020" s="179"/>
      <c r="BT2020" s="179"/>
      <c r="BU2020" s="179"/>
      <c r="BV2020" s="179"/>
      <c r="BW2020" s="179"/>
      <c r="BX2020" s="179"/>
      <c r="BY2020" s="179"/>
      <c r="BZ2020" s="179"/>
      <c r="CA2020" s="179"/>
      <c r="CB2020" s="179"/>
      <c r="CC2020" s="179"/>
      <c r="CD2020" s="179"/>
      <c r="CE2020" s="179"/>
      <c r="CF2020" s="179"/>
      <c r="CG2020" s="179"/>
      <c r="CH2020" s="179"/>
      <c r="CI2020" s="179"/>
      <c r="CJ2020" s="179"/>
      <c r="CK2020" s="179"/>
      <c r="CL2020" s="179"/>
      <c r="CN2020" s="60"/>
      <c r="CO2020" s="179"/>
      <c r="CP2020" s="179"/>
      <c r="CQ2020" s="179"/>
      <c r="CR2020" s="179"/>
      <c r="CS2020" s="179"/>
      <c r="CT2020" s="179"/>
      <c r="CU2020" s="179"/>
      <c r="CV2020" s="179"/>
      <c r="CW2020" s="179"/>
      <c r="CX2020" s="179"/>
      <c r="CY2020" s="179"/>
      <c r="CZ2020" s="179"/>
      <c r="DA2020" s="179"/>
      <c r="DB2020" s="179"/>
      <c r="DC2020" s="179"/>
      <c r="DD2020" s="179"/>
      <c r="DE2020" s="179"/>
      <c r="DF2020" s="179"/>
      <c r="DG2020" s="179"/>
      <c r="DH2020" s="179"/>
      <c r="DI2020" s="179"/>
      <c r="DJ2020" s="179"/>
      <c r="DK2020" s="179"/>
      <c r="DL2020" s="179"/>
    </row>
    <row r="2021" spans="1:116" x14ac:dyDescent="0.4">
      <c r="E2021" s="8"/>
      <c r="G2021" s="136"/>
      <c r="H2021" s="12"/>
      <c r="I2021" s="60"/>
      <c r="J2021" s="60"/>
      <c r="K2021" s="15"/>
      <c r="L2021" s="15"/>
      <c r="M2021" s="15"/>
      <c r="N2021" s="15"/>
      <c r="O2021" s="15"/>
      <c r="P2021" s="15"/>
      <c r="R2021" s="15"/>
      <c r="S2021" s="179"/>
      <c r="T2021" s="179"/>
      <c r="U2021" s="179"/>
      <c r="V2021" s="179"/>
      <c r="W2021" s="179"/>
      <c r="X2021" s="179"/>
      <c r="Y2021" s="179"/>
      <c r="Z2021" s="179"/>
      <c r="AA2021" s="179"/>
      <c r="AB2021" s="179"/>
      <c r="AC2021" s="179"/>
      <c r="AD2021" s="179"/>
      <c r="AE2021" s="179"/>
      <c r="AF2021" s="179"/>
      <c r="AG2021" s="179"/>
      <c r="AH2021" s="179"/>
      <c r="AI2021" s="179"/>
      <c r="AJ2021" s="179"/>
      <c r="AK2021" s="179"/>
      <c r="AL2021" s="179"/>
      <c r="AM2021" s="179"/>
      <c r="AN2021" s="179"/>
      <c r="AO2021" s="179"/>
      <c r="AP2021" s="179"/>
      <c r="AQ2021" s="179"/>
      <c r="AR2021" s="179"/>
      <c r="AS2021" s="179"/>
      <c r="AT2021" s="179"/>
      <c r="AU2021" s="179"/>
      <c r="AV2021" s="179"/>
      <c r="AW2021" s="179"/>
      <c r="AX2021" s="179"/>
      <c r="AY2021" s="179"/>
      <c r="AZ2021" s="179"/>
      <c r="BA2021" s="179"/>
      <c r="BB2021" s="179"/>
      <c r="BC2021" s="179"/>
      <c r="BD2021" s="179"/>
      <c r="BE2021" s="179"/>
      <c r="BF2021" s="179"/>
      <c r="BG2021" s="179"/>
      <c r="BH2021" s="179"/>
      <c r="BI2021" s="179"/>
      <c r="BJ2021" s="179"/>
      <c r="BK2021" s="179"/>
      <c r="BL2021" s="179"/>
      <c r="BM2021" s="179"/>
      <c r="BN2021" s="179"/>
      <c r="BO2021" s="179"/>
      <c r="BP2021" s="179"/>
      <c r="BQ2021" s="179"/>
      <c r="BR2021" s="179"/>
      <c r="BS2021" s="179"/>
      <c r="BT2021" s="179"/>
      <c r="BU2021" s="179"/>
      <c r="BV2021" s="179"/>
      <c r="BW2021" s="179"/>
      <c r="BX2021" s="179"/>
      <c r="BY2021" s="179"/>
      <c r="BZ2021" s="179"/>
      <c r="CA2021" s="179"/>
      <c r="CB2021" s="179"/>
      <c r="CC2021" s="179"/>
      <c r="CD2021" s="179"/>
      <c r="CE2021" s="179"/>
      <c r="CF2021" s="179"/>
      <c r="CG2021" s="179"/>
      <c r="CH2021" s="179"/>
      <c r="CI2021" s="179"/>
      <c r="CJ2021" s="179"/>
      <c r="CK2021" s="179"/>
      <c r="CL2021" s="179"/>
      <c r="CN2021" s="60"/>
      <c r="CO2021" s="179"/>
      <c r="CP2021" s="179"/>
      <c r="CQ2021" s="179"/>
      <c r="CR2021" s="179"/>
      <c r="CS2021" s="179"/>
      <c r="CT2021" s="179"/>
      <c r="CU2021" s="179"/>
      <c r="CV2021" s="179"/>
      <c r="CW2021" s="179"/>
      <c r="CX2021" s="179"/>
      <c r="CY2021" s="179"/>
      <c r="CZ2021" s="179"/>
      <c r="DA2021" s="179"/>
      <c r="DB2021" s="179"/>
      <c r="DC2021" s="179"/>
      <c r="DD2021" s="179"/>
      <c r="DE2021" s="179"/>
      <c r="DF2021" s="179"/>
      <c r="DG2021" s="179"/>
      <c r="DH2021" s="179"/>
      <c r="DI2021" s="179"/>
      <c r="DJ2021" s="179"/>
      <c r="DK2021" s="179"/>
      <c r="DL2021" s="179"/>
    </row>
    <row r="2022" spans="1:116" x14ac:dyDescent="0.4">
      <c r="E2022" s="8"/>
      <c r="G2022" s="136"/>
      <c r="H2022" s="12"/>
      <c r="I2022" s="60"/>
      <c r="J2022" s="60"/>
      <c r="K2022" s="15"/>
      <c r="L2022" s="15"/>
      <c r="M2022" s="15"/>
      <c r="N2022" s="15"/>
      <c r="O2022" s="15"/>
      <c r="P2022" s="15"/>
      <c r="R2022" s="15"/>
      <c r="S2022" s="179"/>
      <c r="T2022" s="179"/>
      <c r="U2022" s="179"/>
      <c r="V2022" s="179"/>
      <c r="W2022" s="179"/>
      <c r="X2022" s="179"/>
      <c r="Y2022" s="179"/>
      <c r="Z2022" s="179"/>
      <c r="AA2022" s="179"/>
      <c r="AB2022" s="179"/>
      <c r="AC2022" s="179"/>
      <c r="AD2022" s="179"/>
      <c r="AE2022" s="179"/>
      <c r="AF2022" s="179"/>
      <c r="AG2022" s="179"/>
      <c r="AH2022" s="179"/>
      <c r="AI2022" s="179"/>
      <c r="AJ2022" s="179"/>
      <c r="AK2022" s="179"/>
      <c r="AL2022" s="179"/>
      <c r="AM2022" s="179"/>
      <c r="AN2022" s="179"/>
      <c r="AO2022" s="179"/>
      <c r="AP2022" s="179"/>
      <c r="AQ2022" s="179"/>
      <c r="AR2022" s="179"/>
      <c r="AS2022" s="179"/>
      <c r="AT2022" s="179"/>
      <c r="AU2022" s="179"/>
      <c r="AV2022" s="179"/>
      <c r="AW2022" s="179"/>
      <c r="AX2022" s="179"/>
      <c r="AY2022" s="179"/>
      <c r="AZ2022" s="179"/>
      <c r="BA2022" s="179"/>
      <c r="BB2022" s="179"/>
      <c r="BC2022" s="179"/>
      <c r="BD2022" s="179"/>
      <c r="BE2022" s="179"/>
      <c r="BF2022" s="179"/>
      <c r="BG2022" s="179"/>
      <c r="BH2022" s="179"/>
      <c r="BI2022" s="179"/>
      <c r="BJ2022" s="179"/>
      <c r="BK2022" s="179"/>
      <c r="BL2022" s="179"/>
      <c r="BM2022" s="179"/>
      <c r="BN2022" s="179"/>
      <c r="BO2022" s="179"/>
      <c r="BP2022" s="179"/>
      <c r="BQ2022" s="179"/>
      <c r="BR2022" s="179"/>
      <c r="BS2022" s="179"/>
      <c r="BT2022" s="179"/>
      <c r="BU2022" s="179"/>
      <c r="BV2022" s="179"/>
      <c r="BW2022" s="179"/>
      <c r="BX2022" s="179"/>
      <c r="BY2022" s="179"/>
      <c r="BZ2022" s="179"/>
      <c r="CA2022" s="179"/>
      <c r="CB2022" s="179"/>
      <c r="CC2022" s="179"/>
      <c r="CD2022" s="179"/>
      <c r="CE2022" s="179"/>
      <c r="CF2022" s="179"/>
      <c r="CG2022" s="179"/>
      <c r="CH2022" s="179"/>
      <c r="CI2022" s="179"/>
      <c r="CJ2022" s="179"/>
      <c r="CK2022" s="179"/>
      <c r="CL2022" s="179"/>
      <c r="CN2022" s="60"/>
      <c r="CO2022" s="179"/>
      <c r="CP2022" s="179"/>
      <c r="CQ2022" s="179"/>
      <c r="CR2022" s="179"/>
      <c r="CS2022" s="179"/>
      <c r="CT2022" s="179"/>
      <c r="CU2022" s="179"/>
      <c r="CV2022" s="179"/>
      <c r="CW2022" s="179"/>
      <c r="CX2022" s="179"/>
      <c r="CY2022" s="179"/>
      <c r="CZ2022" s="179"/>
      <c r="DA2022" s="179"/>
      <c r="DB2022" s="179"/>
      <c r="DC2022" s="179"/>
      <c r="DD2022" s="179"/>
      <c r="DE2022" s="179"/>
      <c r="DF2022" s="179"/>
      <c r="DG2022" s="179"/>
      <c r="DH2022" s="179"/>
      <c r="DI2022" s="179"/>
      <c r="DJ2022" s="179"/>
      <c r="DK2022" s="179"/>
      <c r="DL2022" s="179"/>
    </row>
    <row r="2023" spans="1:116" x14ac:dyDescent="0.4">
      <c r="E2023" s="8"/>
      <c r="G2023" s="136"/>
      <c r="H2023" s="12"/>
      <c r="I2023" s="60"/>
      <c r="J2023" s="60"/>
      <c r="K2023" s="15"/>
      <c r="L2023" s="15"/>
      <c r="M2023" s="15"/>
      <c r="N2023" s="15"/>
      <c r="O2023" s="15"/>
      <c r="P2023" s="15"/>
      <c r="R2023" s="15"/>
      <c r="S2023" s="179"/>
      <c r="T2023" s="179"/>
      <c r="U2023" s="179"/>
      <c r="V2023" s="179"/>
      <c r="W2023" s="179"/>
      <c r="X2023" s="179"/>
      <c r="Y2023" s="179"/>
      <c r="Z2023" s="179"/>
      <c r="AA2023" s="179"/>
      <c r="AB2023" s="179"/>
      <c r="AC2023" s="179"/>
      <c r="AD2023" s="179"/>
      <c r="AE2023" s="179"/>
      <c r="AF2023" s="179"/>
      <c r="AG2023" s="179"/>
      <c r="AH2023" s="179"/>
      <c r="AI2023" s="179"/>
      <c r="AJ2023" s="179"/>
      <c r="AK2023" s="179"/>
      <c r="AL2023" s="179"/>
      <c r="AM2023" s="179"/>
      <c r="AN2023" s="179"/>
      <c r="AO2023" s="179"/>
      <c r="AP2023" s="179"/>
      <c r="AQ2023" s="179"/>
      <c r="AR2023" s="179"/>
      <c r="AS2023" s="179"/>
      <c r="AT2023" s="179"/>
      <c r="AU2023" s="179"/>
      <c r="AV2023" s="179"/>
      <c r="AW2023" s="179"/>
      <c r="AX2023" s="179"/>
      <c r="AY2023" s="179"/>
      <c r="AZ2023" s="179"/>
      <c r="BA2023" s="179"/>
      <c r="BB2023" s="179"/>
      <c r="BC2023" s="179"/>
      <c r="BD2023" s="179"/>
      <c r="BE2023" s="179"/>
      <c r="BF2023" s="179"/>
      <c r="BG2023" s="179"/>
      <c r="BH2023" s="179"/>
      <c r="BI2023" s="179"/>
      <c r="BJ2023" s="179"/>
      <c r="BK2023" s="179"/>
      <c r="BL2023" s="179"/>
      <c r="BM2023" s="179"/>
      <c r="BN2023" s="179"/>
      <c r="BO2023" s="179"/>
      <c r="BP2023" s="179"/>
      <c r="BQ2023" s="179"/>
      <c r="BR2023" s="179"/>
      <c r="BS2023" s="179"/>
      <c r="BT2023" s="179"/>
      <c r="BU2023" s="179"/>
      <c r="BV2023" s="179"/>
      <c r="BW2023" s="179"/>
      <c r="BX2023" s="179"/>
      <c r="BY2023" s="179"/>
      <c r="BZ2023" s="179"/>
      <c r="CA2023" s="179"/>
      <c r="CB2023" s="179"/>
      <c r="CC2023" s="179"/>
      <c r="CD2023" s="179"/>
      <c r="CE2023" s="179"/>
      <c r="CF2023" s="179"/>
      <c r="CG2023" s="179"/>
      <c r="CH2023" s="179"/>
      <c r="CI2023" s="179"/>
      <c r="CJ2023" s="179"/>
      <c r="CK2023" s="179"/>
      <c r="CL2023" s="179"/>
      <c r="CN2023" s="60"/>
      <c r="CO2023" s="179"/>
      <c r="CP2023" s="179"/>
      <c r="CQ2023" s="179"/>
      <c r="CR2023" s="179"/>
      <c r="CS2023" s="179"/>
      <c r="CT2023" s="179"/>
      <c r="CU2023" s="179"/>
      <c r="CV2023" s="179"/>
      <c r="CW2023" s="179"/>
      <c r="CX2023" s="179"/>
      <c r="CY2023" s="179"/>
      <c r="CZ2023" s="179"/>
      <c r="DA2023" s="179"/>
      <c r="DB2023" s="179"/>
      <c r="DC2023" s="179"/>
      <c r="DD2023" s="179"/>
      <c r="DE2023" s="179"/>
      <c r="DF2023" s="179"/>
      <c r="DG2023" s="179"/>
      <c r="DH2023" s="179"/>
      <c r="DI2023" s="179"/>
      <c r="DJ2023" s="179"/>
      <c r="DK2023" s="179"/>
      <c r="DL2023" s="179"/>
    </row>
    <row r="2024" spans="1:116" x14ac:dyDescent="0.4">
      <c r="CO2024" s="8"/>
      <c r="CP2024" s="8"/>
      <c r="CQ2024" s="8"/>
      <c r="CR2024" s="8"/>
      <c r="CS2024" s="8"/>
      <c r="CT2024" s="8"/>
      <c r="CU2024" s="8"/>
      <c r="CV2024" s="8"/>
      <c r="CW2024" s="8"/>
      <c r="CX2024" s="8"/>
      <c r="CY2024" s="8"/>
      <c r="CZ2024" s="8"/>
      <c r="DA2024" s="8"/>
      <c r="DB2024" s="8"/>
      <c r="DC2024" s="8"/>
      <c r="DD2024" s="8"/>
      <c r="DE2024" s="8"/>
      <c r="DF2024" s="8"/>
      <c r="DG2024" s="8"/>
      <c r="DH2024" s="8"/>
      <c r="DI2024" s="8"/>
      <c r="DJ2024" s="8"/>
      <c r="DK2024" s="8"/>
      <c r="DL2024" s="8"/>
    </row>
    <row r="2025" spans="1:116" x14ac:dyDescent="0.4">
      <c r="CO2025" s="8"/>
      <c r="CP2025" s="8"/>
      <c r="CQ2025" s="8"/>
      <c r="CR2025" s="8"/>
      <c r="CS2025" s="8"/>
      <c r="CT2025" s="8"/>
      <c r="CU2025" s="8"/>
      <c r="CV2025" s="8"/>
      <c r="CW2025" s="8"/>
      <c r="CX2025" s="8"/>
      <c r="CY2025" s="8"/>
      <c r="CZ2025" s="8"/>
      <c r="DA2025" s="8"/>
      <c r="DB2025" s="8"/>
      <c r="DC2025" s="8"/>
      <c r="DD2025" s="8"/>
      <c r="DE2025" s="8"/>
      <c r="DF2025" s="8"/>
      <c r="DG2025" s="8"/>
      <c r="DH2025" s="8"/>
      <c r="DI2025" s="8"/>
      <c r="DJ2025" s="8"/>
      <c r="DK2025" s="8"/>
      <c r="DL2025" s="8"/>
    </row>
    <row r="2026" spans="1:116" x14ac:dyDescent="0.4">
      <c r="CO2026" s="8"/>
      <c r="CP2026" s="8"/>
      <c r="CQ2026" s="8"/>
      <c r="CR2026" s="8"/>
      <c r="CS2026" s="8"/>
      <c r="CT2026" s="8"/>
      <c r="CU2026" s="8"/>
      <c r="CV2026" s="8"/>
      <c r="CW2026" s="8"/>
      <c r="CX2026" s="8"/>
      <c r="CY2026" s="8"/>
      <c r="CZ2026" s="8"/>
      <c r="DA2026" s="8"/>
      <c r="DB2026" s="8"/>
      <c r="DC2026" s="8"/>
      <c r="DD2026" s="8"/>
      <c r="DE2026" s="8"/>
      <c r="DF2026" s="8"/>
      <c r="DG2026" s="8"/>
      <c r="DH2026" s="8"/>
      <c r="DI2026" s="8"/>
      <c r="DJ2026" s="8"/>
      <c r="DK2026" s="8"/>
      <c r="DL2026" s="8"/>
    </row>
    <row r="2027" spans="1:116" x14ac:dyDescent="0.4">
      <c r="CO2027" s="8"/>
      <c r="CP2027" s="8"/>
      <c r="CQ2027" s="8"/>
      <c r="CR2027" s="8"/>
      <c r="CS2027" s="8"/>
      <c r="CT2027" s="8"/>
      <c r="CU2027" s="8"/>
      <c r="CV2027" s="8"/>
      <c r="CW2027" s="8"/>
      <c r="CX2027" s="8"/>
      <c r="CY2027" s="8"/>
      <c r="CZ2027" s="8"/>
      <c r="DA2027" s="8"/>
      <c r="DB2027" s="8"/>
      <c r="DC2027" s="8"/>
      <c r="DD2027" s="8"/>
      <c r="DE2027" s="8"/>
      <c r="DF2027" s="8"/>
      <c r="DG2027" s="8"/>
      <c r="DH2027" s="8"/>
      <c r="DI2027" s="8"/>
      <c r="DJ2027" s="8"/>
      <c r="DK2027" s="8"/>
      <c r="DL2027" s="8"/>
    </row>
    <row r="2028" spans="1:116" x14ac:dyDescent="0.4">
      <c r="CO2028" s="8"/>
      <c r="CP2028" s="8"/>
      <c r="CQ2028" s="8"/>
      <c r="CR2028" s="8"/>
      <c r="CS2028" s="8"/>
      <c r="CT2028" s="8"/>
      <c r="CU2028" s="8"/>
      <c r="CV2028" s="8"/>
      <c r="CW2028" s="8"/>
      <c r="CX2028" s="8"/>
      <c r="CY2028" s="8"/>
      <c r="CZ2028" s="8"/>
      <c r="DA2028" s="8"/>
      <c r="DB2028" s="8"/>
      <c r="DC2028" s="8"/>
      <c r="DD2028" s="8"/>
      <c r="DE2028" s="8"/>
      <c r="DF2028" s="8"/>
      <c r="DG2028" s="8"/>
      <c r="DH2028" s="8"/>
      <c r="DI2028" s="8"/>
      <c r="DJ2028" s="8"/>
      <c r="DK2028" s="8"/>
      <c r="DL2028" s="8"/>
    </row>
    <row r="2029" spans="1:116" x14ac:dyDescent="0.4">
      <c r="A2029" s="206" t="s">
        <v>480</v>
      </c>
      <c r="B2029" s="27" t="s">
        <v>480</v>
      </c>
      <c r="C2029" s="27"/>
      <c r="D2029" s="27"/>
      <c r="E2029" s="27" t="s">
        <v>480</v>
      </c>
      <c r="F2029" s="27" t="s">
        <v>480</v>
      </c>
      <c r="G2029" s="206" t="s">
        <v>480</v>
      </c>
      <c r="H2029" s="206" t="s">
        <v>480</v>
      </c>
      <c r="I2029" s="207" t="s">
        <v>480</v>
      </c>
      <c r="J2029" s="207"/>
      <c r="K2029" s="206" t="s">
        <v>480</v>
      </c>
      <c r="L2029" s="206" t="s">
        <v>480</v>
      </c>
      <c r="M2029" s="206" t="s">
        <v>480</v>
      </c>
      <c r="N2029" s="206" t="s">
        <v>480</v>
      </c>
      <c r="O2029" s="206" t="s">
        <v>480</v>
      </c>
      <c r="P2029" s="206" t="s">
        <v>480</v>
      </c>
      <c r="R2029" s="206" t="s">
        <v>480</v>
      </c>
      <c r="S2029" s="206" t="s">
        <v>480</v>
      </c>
      <c r="T2029" s="206" t="s">
        <v>480</v>
      </c>
      <c r="U2029" s="206" t="s">
        <v>480</v>
      </c>
      <c r="V2029" s="206" t="s">
        <v>480</v>
      </c>
      <c r="W2029" s="206" t="s">
        <v>480</v>
      </c>
      <c r="X2029" s="206" t="s">
        <v>480</v>
      </c>
      <c r="Y2029" s="206" t="s">
        <v>480</v>
      </c>
      <c r="Z2029" s="206" t="s">
        <v>480</v>
      </c>
      <c r="AA2029" s="206" t="s">
        <v>480</v>
      </c>
      <c r="AB2029" s="206" t="s">
        <v>480</v>
      </c>
      <c r="AC2029" s="206" t="s">
        <v>480</v>
      </c>
      <c r="AD2029" s="206" t="s">
        <v>480</v>
      </c>
      <c r="AE2029" s="206" t="s">
        <v>480</v>
      </c>
      <c r="AF2029" s="206" t="s">
        <v>480</v>
      </c>
      <c r="AG2029" s="206" t="s">
        <v>480</v>
      </c>
      <c r="AH2029" s="206" t="s">
        <v>480</v>
      </c>
      <c r="AI2029" s="206" t="s">
        <v>480</v>
      </c>
      <c r="AJ2029" s="206" t="s">
        <v>480</v>
      </c>
      <c r="AK2029" s="206" t="s">
        <v>480</v>
      </c>
      <c r="AL2029" s="206" t="s">
        <v>480</v>
      </c>
      <c r="AM2029" s="206" t="s">
        <v>480</v>
      </c>
      <c r="AN2029" s="206" t="s">
        <v>480</v>
      </c>
      <c r="AO2029" s="206" t="s">
        <v>480</v>
      </c>
      <c r="AP2029" s="206" t="s">
        <v>480</v>
      </c>
      <c r="AQ2029" s="206" t="s">
        <v>480</v>
      </c>
      <c r="AR2029" s="206" t="s">
        <v>480</v>
      </c>
      <c r="AS2029" s="206" t="s">
        <v>480</v>
      </c>
      <c r="AT2029" s="206" t="s">
        <v>480</v>
      </c>
      <c r="AU2029" s="206" t="s">
        <v>480</v>
      </c>
      <c r="AV2029" s="206" t="s">
        <v>480</v>
      </c>
      <c r="AW2029" s="206" t="s">
        <v>480</v>
      </c>
      <c r="AX2029" s="206" t="s">
        <v>480</v>
      </c>
      <c r="AY2029" s="206" t="s">
        <v>480</v>
      </c>
      <c r="AZ2029" s="206" t="s">
        <v>480</v>
      </c>
      <c r="BA2029" s="206" t="s">
        <v>480</v>
      </c>
      <c r="BB2029" s="206" t="s">
        <v>480</v>
      </c>
      <c r="BC2029" s="206" t="s">
        <v>480</v>
      </c>
      <c r="BD2029" s="206" t="s">
        <v>480</v>
      </c>
      <c r="BE2029" s="206" t="s">
        <v>480</v>
      </c>
      <c r="BF2029" s="206" t="s">
        <v>480</v>
      </c>
      <c r="BG2029" s="206" t="s">
        <v>480</v>
      </c>
      <c r="BH2029" s="206" t="s">
        <v>480</v>
      </c>
      <c r="BI2029" s="206" t="s">
        <v>480</v>
      </c>
      <c r="BJ2029" s="206" t="s">
        <v>480</v>
      </c>
      <c r="BK2029" s="206" t="s">
        <v>480</v>
      </c>
      <c r="BL2029" s="206" t="s">
        <v>480</v>
      </c>
      <c r="BM2029" s="206" t="s">
        <v>480</v>
      </c>
      <c r="BN2029" s="206" t="s">
        <v>480</v>
      </c>
      <c r="BO2029" s="206" t="s">
        <v>480</v>
      </c>
      <c r="BP2029" s="206" t="s">
        <v>480</v>
      </c>
      <c r="BQ2029" s="206" t="s">
        <v>480</v>
      </c>
      <c r="BR2029" s="206" t="s">
        <v>480</v>
      </c>
      <c r="BS2029" s="206" t="s">
        <v>480</v>
      </c>
      <c r="BT2029" s="206" t="s">
        <v>480</v>
      </c>
      <c r="BU2029" s="206" t="s">
        <v>480</v>
      </c>
      <c r="BV2029" s="206" t="s">
        <v>480</v>
      </c>
      <c r="BW2029" s="206" t="s">
        <v>480</v>
      </c>
      <c r="BX2029" s="206" t="s">
        <v>480</v>
      </c>
      <c r="BY2029" s="206" t="s">
        <v>480</v>
      </c>
      <c r="BZ2029" s="206" t="s">
        <v>480</v>
      </c>
      <c r="CA2029" s="206" t="s">
        <v>480</v>
      </c>
      <c r="CB2029" s="206" t="s">
        <v>480</v>
      </c>
      <c r="CC2029" s="206" t="s">
        <v>480</v>
      </c>
      <c r="CD2029" s="206" t="s">
        <v>480</v>
      </c>
      <c r="CE2029" s="206" t="s">
        <v>480</v>
      </c>
      <c r="CF2029" s="206" t="s">
        <v>480</v>
      </c>
      <c r="CG2029" s="206" t="s">
        <v>480</v>
      </c>
      <c r="CH2029" s="206" t="s">
        <v>480</v>
      </c>
      <c r="CI2029" s="206" t="s">
        <v>480</v>
      </c>
      <c r="CJ2029" s="206" t="s">
        <v>480</v>
      </c>
      <c r="CK2029" s="206" t="s">
        <v>480</v>
      </c>
      <c r="CL2029" s="206" t="s">
        <v>480</v>
      </c>
      <c r="CN2029" s="207" t="s">
        <v>480</v>
      </c>
      <c r="CO2029" s="206" t="s">
        <v>480</v>
      </c>
      <c r="CP2029" s="206" t="s">
        <v>480</v>
      </c>
      <c r="CQ2029" s="206" t="s">
        <v>480</v>
      </c>
      <c r="CR2029" s="206" t="s">
        <v>480</v>
      </c>
      <c r="CS2029" s="206" t="s">
        <v>480</v>
      </c>
      <c r="CT2029" s="206" t="s">
        <v>480</v>
      </c>
      <c r="CU2029" s="206" t="s">
        <v>480</v>
      </c>
      <c r="CV2029" s="206" t="s">
        <v>480</v>
      </c>
      <c r="CW2029" s="206" t="s">
        <v>480</v>
      </c>
      <c r="CX2029" s="206" t="s">
        <v>480</v>
      </c>
      <c r="CY2029" s="206" t="s">
        <v>480</v>
      </c>
      <c r="CZ2029" s="206" t="s">
        <v>480</v>
      </c>
      <c r="DA2029" s="206" t="s">
        <v>480</v>
      </c>
      <c r="DB2029" s="206" t="s">
        <v>480</v>
      </c>
      <c r="DC2029" s="206" t="s">
        <v>480</v>
      </c>
      <c r="DD2029" s="206" t="s">
        <v>480</v>
      </c>
      <c r="DE2029" s="206" t="s">
        <v>480</v>
      </c>
      <c r="DF2029" s="206" t="s">
        <v>480</v>
      </c>
      <c r="DG2029" s="206" t="s">
        <v>480</v>
      </c>
      <c r="DH2029" s="206" t="s">
        <v>480</v>
      </c>
      <c r="DI2029" s="206" t="s">
        <v>480</v>
      </c>
      <c r="DJ2029" s="206" t="s">
        <v>480</v>
      </c>
      <c r="DK2029" s="206" t="s">
        <v>480</v>
      </c>
      <c r="DL2029" s="206" t="s">
        <v>480</v>
      </c>
    </row>
    <row r="2030" spans="1:116" x14ac:dyDescent="0.4">
      <c r="CO2030" s="8"/>
      <c r="CP2030" s="8"/>
      <c r="CQ2030" s="8"/>
      <c r="CR2030" s="8"/>
      <c r="CS2030" s="8"/>
      <c r="CT2030" s="8"/>
      <c r="CU2030" s="8"/>
      <c r="CV2030" s="8"/>
      <c r="CW2030" s="8"/>
      <c r="CX2030" s="8"/>
      <c r="CY2030" s="8"/>
      <c r="CZ2030" s="8"/>
      <c r="DA2030" s="8"/>
      <c r="DB2030" s="8"/>
      <c r="DC2030" s="8"/>
      <c r="DD2030" s="8"/>
      <c r="DE2030" s="8"/>
      <c r="DF2030" s="8"/>
      <c r="DG2030" s="8"/>
      <c r="DH2030" s="8"/>
      <c r="DI2030" s="8"/>
      <c r="DJ2030" s="8"/>
      <c r="DK2030" s="8"/>
      <c r="DL2030" s="8"/>
    </row>
    <row r="2031" spans="1:116" x14ac:dyDescent="0.4">
      <c r="A2031" s="174"/>
      <c r="E2031" s="8"/>
      <c r="G2031" s="175" t="s">
        <v>490</v>
      </c>
      <c r="H2031" s="174"/>
      <c r="I2031" s="176"/>
      <c r="J2031" s="176"/>
      <c r="K2031" s="197"/>
      <c r="L2031" s="197"/>
      <c r="M2031" s="197"/>
      <c r="N2031" s="197"/>
      <c r="O2031" s="197"/>
      <c r="P2031" s="197"/>
      <c r="R2031" s="198"/>
      <c r="S2031" s="174"/>
      <c r="T2031" s="174"/>
      <c r="U2031" s="174"/>
      <c r="V2031" s="174"/>
      <c r="W2031" s="174"/>
      <c r="X2031" s="174"/>
      <c r="Y2031" s="174"/>
      <c r="Z2031" s="174"/>
      <c r="AA2031" s="174"/>
      <c r="AB2031" s="174"/>
      <c r="AC2031" s="174"/>
      <c r="AD2031" s="174"/>
      <c r="AE2031" s="174"/>
      <c r="AF2031" s="174"/>
      <c r="AG2031" s="174"/>
      <c r="AH2031" s="174"/>
      <c r="AI2031" s="174"/>
      <c r="AJ2031" s="174"/>
      <c r="AK2031" s="174"/>
      <c r="AL2031" s="174"/>
      <c r="AM2031" s="174"/>
      <c r="AN2031" s="174"/>
      <c r="AO2031" s="174"/>
      <c r="AP2031" s="174"/>
      <c r="AQ2031" s="174"/>
      <c r="AR2031" s="174"/>
      <c r="AS2031" s="174"/>
      <c r="AT2031" s="174"/>
      <c r="AU2031" s="174"/>
      <c r="AV2031" s="174"/>
      <c r="AW2031" s="174"/>
      <c r="AX2031" s="174"/>
      <c r="AY2031" s="174"/>
      <c r="AZ2031" s="174"/>
      <c r="BA2031" s="174"/>
      <c r="BB2031" s="174"/>
      <c r="BC2031" s="174"/>
      <c r="BD2031" s="174"/>
      <c r="BE2031" s="174"/>
      <c r="BF2031" s="174"/>
      <c r="BG2031" s="174"/>
      <c r="BH2031" s="174"/>
      <c r="BI2031" s="174"/>
      <c r="BJ2031" s="174"/>
      <c r="BK2031" s="174"/>
      <c r="BL2031" s="174"/>
      <c r="BM2031" s="174"/>
      <c r="BN2031" s="174"/>
      <c r="BO2031" s="174"/>
      <c r="BP2031" s="174"/>
      <c r="BQ2031" s="174"/>
      <c r="BR2031" s="174"/>
      <c r="BS2031" s="174"/>
      <c r="BT2031" s="174"/>
      <c r="BU2031" s="174"/>
      <c r="BV2031" s="174"/>
      <c r="BW2031" s="174"/>
      <c r="BX2031" s="174"/>
      <c r="BY2031" s="174"/>
      <c r="BZ2031" s="174"/>
      <c r="CA2031" s="174"/>
      <c r="CB2031" s="174"/>
      <c r="CC2031" s="174"/>
      <c r="CD2031" s="174"/>
      <c r="CE2031" s="174"/>
      <c r="CF2031" s="174"/>
      <c r="CG2031" s="174"/>
      <c r="CH2031" s="174"/>
      <c r="CI2031" s="174"/>
      <c r="CJ2031" s="174"/>
      <c r="CK2031" s="174"/>
      <c r="CL2031" s="174"/>
      <c r="CN2031" s="176"/>
      <c r="CO2031" s="174"/>
      <c r="CP2031" s="174"/>
      <c r="CQ2031" s="174"/>
      <c r="CR2031" s="174"/>
      <c r="CS2031" s="174"/>
      <c r="CT2031" s="174"/>
      <c r="CU2031" s="174"/>
      <c r="CV2031" s="174"/>
      <c r="CW2031" s="174"/>
      <c r="CX2031" s="174"/>
      <c r="CY2031" s="174"/>
      <c r="CZ2031" s="174"/>
      <c r="DA2031" s="174"/>
      <c r="DB2031" s="174"/>
      <c r="DC2031" s="174"/>
      <c r="DD2031" s="174"/>
      <c r="DE2031" s="174"/>
      <c r="DF2031" s="174"/>
      <c r="DG2031" s="174"/>
      <c r="DH2031" s="174"/>
      <c r="DI2031" s="174"/>
      <c r="DJ2031" s="174"/>
      <c r="DK2031" s="174"/>
      <c r="DL2031" s="174"/>
    </row>
    <row r="2032" spans="1:116" x14ac:dyDescent="0.4">
      <c r="A2032" s="174"/>
      <c r="E2032" s="8"/>
      <c r="G2032" s="175" t="s">
        <v>492</v>
      </c>
      <c r="H2032" s="174"/>
      <c r="I2032" s="176"/>
      <c r="J2032" s="176"/>
      <c r="K2032" s="197"/>
      <c r="L2032" s="197"/>
      <c r="M2032" s="197"/>
      <c r="N2032" s="197"/>
      <c r="O2032" s="197"/>
      <c r="P2032" s="197"/>
      <c r="R2032" s="198"/>
      <c r="S2032" s="174"/>
      <c r="T2032" s="174"/>
      <c r="U2032" s="174"/>
      <c r="V2032" s="174"/>
      <c r="W2032" s="174"/>
      <c r="X2032" s="174"/>
      <c r="Y2032" s="174"/>
      <c r="Z2032" s="174"/>
      <c r="AA2032" s="174"/>
      <c r="AB2032" s="174"/>
      <c r="AC2032" s="174"/>
      <c r="AD2032" s="174"/>
      <c r="AE2032" s="174"/>
      <c r="AF2032" s="174"/>
      <c r="AG2032" s="174"/>
      <c r="AH2032" s="174"/>
      <c r="AI2032" s="174"/>
      <c r="AJ2032" s="174"/>
      <c r="AK2032" s="174"/>
      <c r="AL2032" s="174"/>
      <c r="AM2032" s="174"/>
      <c r="AN2032" s="174"/>
      <c r="AO2032" s="174"/>
      <c r="AP2032" s="174"/>
      <c r="AQ2032" s="174"/>
      <c r="AR2032" s="174"/>
      <c r="AS2032" s="174"/>
      <c r="AT2032" s="174"/>
      <c r="AU2032" s="174"/>
      <c r="AV2032" s="174"/>
      <c r="AW2032" s="174"/>
      <c r="AX2032" s="174"/>
      <c r="AY2032" s="174"/>
      <c r="AZ2032" s="174"/>
      <c r="BA2032" s="174"/>
      <c r="BB2032" s="174"/>
      <c r="BC2032" s="174"/>
      <c r="BD2032" s="174"/>
      <c r="BE2032" s="174"/>
      <c r="BF2032" s="174"/>
      <c r="BG2032" s="174"/>
      <c r="BH2032" s="174"/>
      <c r="BI2032" s="174"/>
      <c r="BJ2032" s="174"/>
      <c r="BK2032" s="174"/>
      <c r="BL2032" s="174"/>
      <c r="BM2032" s="174"/>
      <c r="BN2032" s="174"/>
      <c r="BO2032" s="174"/>
      <c r="BP2032" s="174"/>
      <c r="BQ2032" s="174"/>
      <c r="BR2032" s="174"/>
      <c r="BS2032" s="174"/>
      <c r="BT2032" s="174"/>
      <c r="BU2032" s="174"/>
      <c r="BV2032" s="174"/>
      <c r="BW2032" s="174"/>
      <c r="BX2032" s="174"/>
      <c r="BY2032" s="174"/>
      <c r="BZ2032" s="174"/>
      <c r="CA2032" s="174"/>
      <c r="CB2032" s="174"/>
      <c r="CC2032" s="174"/>
      <c r="CD2032" s="174"/>
      <c r="CE2032" s="174"/>
      <c r="CF2032" s="174"/>
      <c r="CG2032" s="174"/>
      <c r="CH2032" s="174"/>
      <c r="CI2032" s="174"/>
      <c r="CJ2032" s="174"/>
      <c r="CK2032" s="174"/>
      <c r="CL2032" s="174"/>
      <c r="CN2032" s="176"/>
      <c r="CO2032" s="174"/>
      <c r="CP2032" s="174"/>
      <c r="CQ2032" s="174"/>
      <c r="CR2032" s="174"/>
      <c r="CS2032" s="174"/>
      <c r="CT2032" s="174"/>
      <c r="CU2032" s="174"/>
      <c r="CV2032" s="174"/>
      <c r="CW2032" s="174"/>
      <c r="CX2032" s="174"/>
      <c r="CY2032" s="174"/>
      <c r="CZ2032" s="174"/>
      <c r="DA2032" s="174"/>
      <c r="DB2032" s="174"/>
      <c r="DC2032" s="174"/>
      <c r="DD2032" s="174"/>
      <c r="DE2032" s="174"/>
      <c r="DF2032" s="174"/>
      <c r="DG2032" s="174"/>
      <c r="DH2032" s="174"/>
      <c r="DI2032" s="174"/>
      <c r="DJ2032" s="174"/>
      <c r="DK2032" s="174"/>
      <c r="DL2032" s="174"/>
    </row>
    <row r="2033" spans="1:116" x14ac:dyDescent="0.4">
      <c r="A2033" s="174"/>
      <c r="E2033" s="8"/>
      <c r="G2033" s="175" t="s">
        <v>461</v>
      </c>
      <c r="H2033" s="174"/>
      <c r="I2033" s="176"/>
      <c r="J2033" s="176"/>
      <c r="K2033" s="197"/>
      <c r="L2033" s="197"/>
      <c r="M2033" s="197"/>
      <c r="N2033" s="197"/>
      <c r="O2033" s="197"/>
      <c r="P2033" s="197"/>
      <c r="R2033" s="198"/>
      <c r="S2033" s="199" t="str">
        <f t="shared" ref="S2033:AX2033" si="3312">S$20</f>
        <v>S$16</v>
      </c>
      <c r="T2033" s="199" t="str">
        <f t="shared" si="3312"/>
        <v>T$16</v>
      </c>
      <c r="U2033" s="199" t="str">
        <f t="shared" si="3312"/>
        <v>U$16</v>
      </c>
      <c r="V2033" s="199" t="str">
        <f t="shared" si="3312"/>
        <v>V$16</v>
      </c>
      <c r="W2033" s="199" t="str">
        <f t="shared" si="3312"/>
        <v>W$16</v>
      </c>
      <c r="X2033" s="199" t="str">
        <f t="shared" si="3312"/>
        <v>X$16</v>
      </c>
      <c r="Y2033" s="199" t="str">
        <f t="shared" si="3312"/>
        <v>Y$16</v>
      </c>
      <c r="Z2033" s="199" t="str">
        <f t="shared" si="3312"/>
        <v>Z$16</v>
      </c>
      <c r="AA2033" s="199" t="str">
        <f t="shared" si="3312"/>
        <v>AA$16</v>
      </c>
      <c r="AB2033" s="199" t="str">
        <f t="shared" si="3312"/>
        <v>AB$16</v>
      </c>
      <c r="AC2033" s="199" t="str">
        <f t="shared" si="3312"/>
        <v>AC$16</v>
      </c>
      <c r="AD2033" s="199" t="str">
        <f t="shared" si="3312"/>
        <v>AD$16</v>
      </c>
      <c r="AE2033" s="199" t="str">
        <f t="shared" si="3312"/>
        <v>AE$16</v>
      </c>
      <c r="AF2033" s="199" t="str">
        <f t="shared" si="3312"/>
        <v>AF$16</v>
      </c>
      <c r="AG2033" s="199" t="str">
        <f t="shared" si="3312"/>
        <v>AG$16</v>
      </c>
      <c r="AH2033" s="199" t="str">
        <f t="shared" si="3312"/>
        <v>AH$16</v>
      </c>
      <c r="AI2033" s="199" t="str">
        <f t="shared" si="3312"/>
        <v>AI$16</v>
      </c>
      <c r="AJ2033" s="199" t="str">
        <f t="shared" si="3312"/>
        <v>AJ$16</v>
      </c>
      <c r="AK2033" s="199" t="str">
        <f t="shared" si="3312"/>
        <v>AK$16</v>
      </c>
      <c r="AL2033" s="199" t="str">
        <f t="shared" si="3312"/>
        <v>AL$16</v>
      </c>
      <c r="AM2033" s="199" t="str">
        <f t="shared" si="3312"/>
        <v>AM$16</v>
      </c>
      <c r="AN2033" s="199" t="str">
        <f t="shared" si="3312"/>
        <v>AN$16</v>
      </c>
      <c r="AO2033" s="199" t="str">
        <f t="shared" si="3312"/>
        <v>AO$16</v>
      </c>
      <c r="AP2033" s="199" t="str">
        <f t="shared" si="3312"/>
        <v>AP$16</v>
      </c>
      <c r="AQ2033" s="199" t="str">
        <f t="shared" si="3312"/>
        <v>AQ$16</v>
      </c>
      <c r="AR2033" s="199" t="str">
        <f t="shared" si="3312"/>
        <v>AR$16</v>
      </c>
      <c r="AS2033" s="199" t="str">
        <f t="shared" si="3312"/>
        <v>AS$16</v>
      </c>
      <c r="AT2033" s="199" t="str">
        <f t="shared" si="3312"/>
        <v>AT$16</v>
      </c>
      <c r="AU2033" s="199" t="str">
        <f t="shared" si="3312"/>
        <v>AU$16</v>
      </c>
      <c r="AV2033" s="199" t="str">
        <f t="shared" si="3312"/>
        <v>AV$16</v>
      </c>
      <c r="AW2033" s="199" t="str">
        <f t="shared" si="3312"/>
        <v>AW$16</v>
      </c>
      <c r="AX2033" s="199" t="str">
        <f t="shared" si="3312"/>
        <v>AX$16</v>
      </c>
      <c r="AY2033" s="199" t="str">
        <f t="shared" ref="AY2033:CD2033" si="3313">AY$20</f>
        <v>AY$16</v>
      </c>
      <c r="AZ2033" s="199" t="str">
        <f t="shared" si="3313"/>
        <v>AZ$16</v>
      </c>
      <c r="BA2033" s="199" t="str">
        <f t="shared" si="3313"/>
        <v>BA$16</v>
      </c>
      <c r="BB2033" s="199" t="str">
        <f t="shared" si="3313"/>
        <v>BB$16</v>
      </c>
      <c r="BC2033" s="199" t="str">
        <f t="shared" si="3313"/>
        <v>BC$16</v>
      </c>
      <c r="BD2033" s="199" t="str">
        <f t="shared" si="3313"/>
        <v>BD$16</v>
      </c>
      <c r="BE2033" s="199" t="str">
        <f t="shared" si="3313"/>
        <v>BE$16</v>
      </c>
      <c r="BF2033" s="199" t="str">
        <f t="shared" si="3313"/>
        <v>BF$16</v>
      </c>
      <c r="BG2033" s="199" t="str">
        <f t="shared" si="3313"/>
        <v>BG$16</v>
      </c>
      <c r="BH2033" s="199" t="str">
        <f t="shared" si="3313"/>
        <v>BH$16</v>
      </c>
      <c r="BI2033" s="199" t="str">
        <f t="shared" si="3313"/>
        <v>BI$16</v>
      </c>
      <c r="BJ2033" s="199" t="str">
        <f t="shared" si="3313"/>
        <v>BJ$16</v>
      </c>
      <c r="BK2033" s="199" t="str">
        <f t="shared" si="3313"/>
        <v>BK$16</v>
      </c>
      <c r="BL2033" s="199" t="str">
        <f t="shared" si="3313"/>
        <v>BL$16</v>
      </c>
      <c r="BM2033" s="199" t="str">
        <f t="shared" si="3313"/>
        <v>BM$16</v>
      </c>
      <c r="BN2033" s="199" t="str">
        <f t="shared" si="3313"/>
        <v>BN$16</v>
      </c>
      <c r="BO2033" s="199" t="str">
        <f t="shared" si="3313"/>
        <v>BO$16</v>
      </c>
      <c r="BP2033" s="199" t="str">
        <f t="shared" si="3313"/>
        <v>BP$16</v>
      </c>
      <c r="BQ2033" s="199" t="str">
        <f t="shared" si="3313"/>
        <v>BQ$16</v>
      </c>
      <c r="BR2033" s="199" t="str">
        <f t="shared" si="3313"/>
        <v>BR$16</v>
      </c>
      <c r="BS2033" s="199" t="str">
        <f t="shared" si="3313"/>
        <v>BS$16</v>
      </c>
      <c r="BT2033" s="199" t="str">
        <f t="shared" si="3313"/>
        <v>BT$16</v>
      </c>
      <c r="BU2033" s="199" t="str">
        <f t="shared" si="3313"/>
        <v>BU$16</v>
      </c>
      <c r="BV2033" s="199" t="str">
        <f t="shared" si="3313"/>
        <v>BV$16</v>
      </c>
      <c r="BW2033" s="199" t="str">
        <f t="shared" si="3313"/>
        <v>BW$16</v>
      </c>
      <c r="BX2033" s="199" t="str">
        <f t="shared" si="3313"/>
        <v>BX$16</v>
      </c>
      <c r="BY2033" s="199" t="str">
        <f t="shared" si="3313"/>
        <v>BY$16</v>
      </c>
      <c r="BZ2033" s="199" t="str">
        <f t="shared" si="3313"/>
        <v>BZ$16</v>
      </c>
      <c r="CA2033" s="199" t="str">
        <f t="shared" si="3313"/>
        <v>CA$16</v>
      </c>
      <c r="CB2033" s="199" t="str">
        <f t="shared" si="3313"/>
        <v>CB$16</v>
      </c>
      <c r="CC2033" s="199" t="str">
        <f t="shared" si="3313"/>
        <v>CC$16</v>
      </c>
      <c r="CD2033" s="199" t="str">
        <f t="shared" si="3313"/>
        <v>CD$16</v>
      </c>
      <c r="CE2033" s="199" t="str">
        <f t="shared" ref="CE2033:CL2033" si="3314">CE$20</f>
        <v>CE$16</v>
      </c>
      <c r="CF2033" s="199" t="str">
        <f t="shared" si="3314"/>
        <v>CF$16</v>
      </c>
      <c r="CG2033" s="199" t="str">
        <f t="shared" si="3314"/>
        <v>CG$16</v>
      </c>
      <c r="CH2033" s="199" t="str">
        <f t="shared" si="3314"/>
        <v>CH$16</v>
      </c>
      <c r="CI2033" s="199" t="str">
        <f t="shared" si="3314"/>
        <v>CI$16</v>
      </c>
      <c r="CJ2033" s="199" t="str">
        <f t="shared" si="3314"/>
        <v>CJ$16</v>
      </c>
      <c r="CK2033" s="199" t="str">
        <f t="shared" si="3314"/>
        <v>CK$16</v>
      </c>
      <c r="CL2033" s="199" t="str">
        <f t="shared" si="3314"/>
        <v>CL$16</v>
      </c>
      <c r="CN2033" s="176"/>
      <c r="CO2033" s="199" t="str">
        <f t="shared" ref="CO2033:DL2033" si="3315">CO$20</f>
        <v>CO$16</v>
      </c>
      <c r="CP2033" s="199" t="str">
        <f t="shared" si="3315"/>
        <v>CP$16</v>
      </c>
      <c r="CQ2033" s="199" t="str">
        <f t="shared" si="3315"/>
        <v>CQ$16</v>
      </c>
      <c r="CR2033" s="199" t="str">
        <f t="shared" si="3315"/>
        <v>CR$16</v>
      </c>
      <c r="CS2033" s="199" t="str">
        <f t="shared" si="3315"/>
        <v>CS$16</v>
      </c>
      <c r="CT2033" s="199" t="str">
        <f t="shared" si="3315"/>
        <v>CT$16</v>
      </c>
      <c r="CU2033" s="199" t="str">
        <f t="shared" si="3315"/>
        <v>CU$16</v>
      </c>
      <c r="CV2033" s="199" t="str">
        <f t="shared" si="3315"/>
        <v>CV$16</v>
      </c>
      <c r="CW2033" s="199" t="str">
        <f t="shared" si="3315"/>
        <v>CW$16</v>
      </c>
      <c r="CX2033" s="199" t="str">
        <f t="shared" si="3315"/>
        <v>CX$16</v>
      </c>
      <c r="CY2033" s="199" t="str">
        <f t="shared" si="3315"/>
        <v>CY$16</v>
      </c>
      <c r="CZ2033" s="199" t="str">
        <f t="shared" si="3315"/>
        <v>CZ$16</v>
      </c>
      <c r="DA2033" s="199" t="str">
        <f t="shared" si="3315"/>
        <v>DA$16</v>
      </c>
      <c r="DB2033" s="199" t="str">
        <f t="shared" si="3315"/>
        <v>DB$16</v>
      </c>
      <c r="DC2033" s="199" t="str">
        <f t="shared" si="3315"/>
        <v>DC$16</v>
      </c>
      <c r="DD2033" s="199" t="str">
        <f t="shared" si="3315"/>
        <v>DD$16</v>
      </c>
      <c r="DE2033" s="199" t="str">
        <f t="shared" si="3315"/>
        <v>DE$16</v>
      </c>
      <c r="DF2033" s="199" t="str">
        <f t="shared" si="3315"/>
        <v>DF$16</v>
      </c>
      <c r="DG2033" s="199" t="str">
        <f t="shared" si="3315"/>
        <v>DG$16</v>
      </c>
      <c r="DH2033" s="199" t="str">
        <f t="shared" si="3315"/>
        <v>DH$16</v>
      </c>
      <c r="DI2033" s="199" t="str">
        <f t="shared" si="3315"/>
        <v>DI$16</v>
      </c>
      <c r="DJ2033" s="199" t="str">
        <f t="shared" si="3315"/>
        <v>DJ$16</v>
      </c>
      <c r="DK2033" s="199" t="str">
        <f t="shared" si="3315"/>
        <v>DK$16</v>
      </c>
      <c r="DL2033" s="199" t="str">
        <f t="shared" si="3315"/>
        <v>DL$16</v>
      </c>
    </row>
    <row r="2034" spans="1:116" x14ac:dyDescent="0.4">
      <c r="A2034" s="174"/>
      <c r="E2034" s="8"/>
      <c r="G2034" s="175" t="s">
        <v>462</v>
      </c>
      <c r="H2034" s="200"/>
      <c r="I2034" s="201"/>
      <c r="J2034" s="201"/>
      <c r="K2034" s="202"/>
      <c r="L2034" s="202"/>
      <c r="M2034" s="202"/>
      <c r="N2034" s="202"/>
      <c r="O2034" s="202"/>
      <c r="P2034" s="202"/>
      <c r="R2034" s="202"/>
      <c r="S2034" s="199" t="str">
        <f t="shared" ref="S2034:AX2034" si="3316">S$21</f>
        <v>S$17</v>
      </c>
      <c r="T2034" s="199" t="str">
        <f t="shared" si="3316"/>
        <v>T$17</v>
      </c>
      <c r="U2034" s="199" t="str">
        <f t="shared" si="3316"/>
        <v>U$17</v>
      </c>
      <c r="V2034" s="199" t="str">
        <f t="shared" si="3316"/>
        <v>V$17</v>
      </c>
      <c r="W2034" s="199" t="str">
        <f t="shared" si="3316"/>
        <v>W$17</v>
      </c>
      <c r="X2034" s="199" t="str">
        <f t="shared" si="3316"/>
        <v>X$17</v>
      </c>
      <c r="Y2034" s="199" t="str">
        <f t="shared" si="3316"/>
        <v>Y$17</v>
      </c>
      <c r="Z2034" s="199" t="str">
        <f t="shared" si="3316"/>
        <v>Z$17</v>
      </c>
      <c r="AA2034" s="199" t="str">
        <f t="shared" si="3316"/>
        <v>AA$17</v>
      </c>
      <c r="AB2034" s="199" t="str">
        <f t="shared" si="3316"/>
        <v>AB$17</v>
      </c>
      <c r="AC2034" s="199" t="str">
        <f t="shared" si="3316"/>
        <v>AC$17</v>
      </c>
      <c r="AD2034" s="199" t="str">
        <f t="shared" si="3316"/>
        <v>AD$17</v>
      </c>
      <c r="AE2034" s="199" t="str">
        <f t="shared" si="3316"/>
        <v>AE$17</v>
      </c>
      <c r="AF2034" s="199" t="str">
        <f t="shared" si="3316"/>
        <v>AF$17</v>
      </c>
      <c r="AG2034" s="199" t="str">
        <f t="shared" si="3316"/>
        <v>AG$17</v>
      </c>
      <c r="AH2034" s="199" t="str">
        <f t="shared" si="3316"/>
        <v>AH$17</v>
      </c>
      <c r="AI2034" s="199" t="str">
        <f t="shared" si="3316"/>
        <v>AI$17</v>
      </c>
      <c r="AJ2034" s="199" t="str">
        <f t="shared" si="3316"/>
        <v>AJ$17</v>
      </c>
      <c r="AK2034" s="199" t="str">
        <f t="shared" si="3316"/>
        <v>AK$17</v>
      </c>
      <c r="AL2034" s="199" t="str">
        <f t="shared" si="3316"/>
        <v>AL$17</v>
      </c>
      <c r="AM2034" s="199" t="str">
        <f t="shared" si="3316"/>
        <v>AM$17</v>
      </c>
      <c r="AN2034" s="199" t="str">
        <f t="shared" si="3316"/>
        <v>AN$17</v>
      </c>
      <c r="AO2034" s="199" t="str">
        <f t="shared" si="3316"/>
        <v>AO$17</v>
      </c>
      <c r="AP2034" s="199" t="str">
        <f t="shared" si="3316"/>
        <v>AP$17</v>
      </c>
      <c r="AQ2034" s="199" t="str">
        <f t="shared" si="3316"/>
        <v>AQ$17</v>
      </c>
      <c r="AR2034" s="199" t="str">
        <f t="shared" si="3316"/>
        <v>AR$17</v>
      </c>
      <c r="AS2034" s="199" t="str">
        <f t="shared" si="3316"/>
        <v>AS$17</v>
      </c>
      <c r="AT2034" s="199" t="str">
        <f t="shared" si="3316"/>
        <v>AT$17</v>
      </c>
      <c r="AU2034" s="199" t="str">
        <f t="shared" si="3316"/>
        <v>AU$17</v>
      </c>
      <c r="AV2034" s="199" t="str">
        <f t="shared" si="3316"/>
        <v>AV$17</v>
      </c>
      <c r="AW2034" s="199" t="str">
        <f t="shared" si="3316"/>
        <v>AW$17</v>
      </c>
      <c r="AX2034" s="199" t="str">
        <f t="shared" si="3316"/>
        <v>AX$17</v>
      </c>
      <c r="AY2034" s="199" t="str">
        <f t="shared" ref="AY2034:CD2034" si="3317">AY$21</f>
        <v>AY$17</v>
      </c>
      <c r="AZ2034" s="199" t="str">
        <f t="shared" si="3317"/>
        <v>AZ$17</v>
      </c>
      <c r="BA2034" s="199" t="str">
        <f t="shared" si="3317"/>
        <v>BA$17</v>
      </c>
      <c r="BB2034" s="199" t="str">
        <f t="shared" si="3317"/>
        <v>BB$17</v>
      </c>
      <c r="BC2034" s="199" t="str">
        <f t="shared" si="3317"/>
        <v>BC$17</v>
      </c>
      <c r="BD2034" s="199" t="str">
        <f t="shared" si="3317"/>
        <v>BD$17</v>
      </c>
      <c r="BE2034" s="199" t="str">
        <f t="shared" si="3317"/>
        <v>BE$17</v>
      </c>
      <c r="BF2034" s="199" t="str">
        <f t="shared" si="3317"/>
        <v>BF$17</v>
      </c>
      <c r="BG2034" s="199" t="str">
        <f t="shared" si="3317"/>
        <v>BG$17</v>
      </c>
      <c r="BH2034" s="199" t="str">
        <f t="shared" si="3317"/>
        <v>BH$17</v>
      </c>
      <c r="BI2034" s="199" t="str">
        <f t="shared" si="3317"/>
        <v>BI$17</v>
      </c>
      <c r="BJ2034" s="199" t="str">
        <f t="shared" si="3317"/>
        <v>BJ$17</v>
      </c>
      <c r="BK2034" s="199" t="str">
        <f t="shared" si="3317"/>
        <v>BK$17</v>
      </c>
      <c r="BL2034" s="199" t="str">
        <f t="shared" si="3317"/>
        <v>BL$17</v>
      </c>
      <c r="BM2034" s="199" t="str">
        <f t="shared" si="3317"/>
        <v>BM$17</v>
      </c>
      <c r="BN2034" s="199" t="str">
        <f t="shared" si="3317"/>
        <v>BN$17</v>
      </c>
      <c r="BO2034" s="199" t="str">
        <f t="shared" si="3317"/>
        <v>BO$17</v>
      </c>
      <c r="BP2034" s="199" t="str">
        <f t="shared" si="3317"/>
        <v>BP$17</v>
      </c>
      <c r="BQ2034" s="199" t="str">
        <f t="shared" si="3317"/>
        <v>BQ$17</v>
      </c>
      <c r="BR2034" s="199" t="str">
        <f t="shared" si="3317"/>
        <v>BR$17</v>
      </c>
      <c r="BS2034" s="199" t="str">
        <f t="shared" si="3317"/>
        <v>BS$17</v>
      </c>
      <c r="BT2034" s="199" t="str">
        <f t="shared" si="3317"/>
        <v>BT$17</v>
      </c>
      <c r="BU2034" s="199" t="str">
        <f t="shared" si="3317"/>
        <v>BU$17</v>
      </c>
      <c r="BV2034" s="199" t="str">
        <f t="shared" si="3317"/>
        <v>BV$17</v>
      </c>
      <c r="BW2034" s="199" t="str">
        <f t="shared" si="3317"/>
        <v>BW$17</v>
      </c>
      <c r="BX2034" s="199" t="str">
        <f t="shared" si="3317"/>
        <v>BX$17</v>
      </c>
      <c r="BY2034" s="199" t="str">
        <f t="shared" si="3317"/>
        <v>BY$17</v>
      </c>
      <c r="BZ2034" s="199" t="str">
        <f t="shared" si="3317"/>
        <v>BZ$17</v>
      </c>
      <c r="CA2034" s="199" t="str">
        <f t="shared" si="3317"/>
        <v>CA$17</v>
      </c>
      <c r="CB2034" s="199" t="str">
        <f t="shared" si="3317"/>
        <v>CB$17</v>
      </c>
      <c r="CC2034" s="199" t="str">
        <f t="shared" si="3317"/>
        <v>CC$17</v>
      </c>
      <c r="CD2034" s="199" t="str">
        <f t="shared" si="3317"/>
        <v>CD$17</v>
      </c>
      <c r="CE2034" s="199" t="str">
        <f t="shared" ref="CE2034:CL2034" si="3318">CE$21</f>
        <v>CE$17</v>
      </c>
      <c r="CF2034" s="199" t="str">
        <f t="shared" si="3318"/>
        <v>CF$17</v>
      </c>
      <c r="CG2034" s="199" t="str">
        <f t="shared" si="3318"/>
        <v>CG$17</v>
      </c>
      <c r="CH2034" s="199" t="str">
        <f t="shared" si="3318"/>
        <v>CH$17</v>
      </c>
      <c r="CI2034" s="199" t="str">
        <f t="shared" si="3318"/>
        <v>CI$17</v>
      </c>
      <c r="CJ2034" s="199" t="str">
        <f t="shared" si="3318"/>
        <v>CJ$17</v>
      </c>
      <c r="CK2034" s="199" t="str">
        <f t="shared" si="3318"/>
        <v>CK$17</v>
      </c>
      <c r="CL2034" s="199" t="str">
        <f t="shared" si="3318"/>
        <v>CL$17</v>
      </c>
      <c r="CN2034" s="201"/>
      <c r="CO2034" s="199" t="str">
        <f t="shared" ref="CO2034:DL2034" si="3319">CO$21</f>
        <v>CO$17</v>
      </c>
      <c r="CP2034" s="199" t="str">
        <f t="shared" si="3319"/>
        <v>CP$17</v>
      </c>
      <c r="CQ2034" s="199" t="str">
        <f t="shared" si="3319"/>
        <v>CQ$17</v>
      </c>
      <c r="CR2034" s="199" t="str">
        <f t="shared" si="3319"/>
        <v>CR$17</v>
      </c>
      <c r="CS2034" s="199" t="str">
        <f t="shared" si="3319"/>
        <v>CS$17</v>
      </c>
      <c r="CT2034" s="199" t="str">
        <f t="shared" si="3319"/>
        <v>CT$17</v>
      </c>
      <c r="CU2034" s="199" t="str">
        <f t="shared" si="3319"/>
        <v>CU$17</v>
      </c>
      <c r="CV2034" s="199" t="str">
        <f t="shared" si="3319"/>
        <v>CV$17</v>
      </c>
      <c r="CW2034" s="199" t="str">
        <f t="shared" si="3319"/>
        <v>CW$17</v>
      </c>
      <c r="CX2034" s="199" t="str">
        <f t="shared" si="3319"/>
        <v>CX$17</v>
      </c>
      <c r="CY2034" s="199" t="str">
        <f t="shared" si="3319"/>
        <v>CY$17</v>
      </c>
      <c r="CZ2034" s="199" t="str">
        <f t="shared" si="3319"/>
        <v>CZ$17</v>
      </c>
      <c r="DA2034" s="199" t="str">
        <f t="shared" si="3319"/>
        <v>DA$17</v>
      </c>
      <c r="DB2034" s="199" t="str">
        <f t="shared" si="3319"/>
        <v>DB$17</v>
      </c>
      <c r="DC2034" s="199" t="str">
        <f t="shared" si="3319"/>
        <v>DC$17</v>
      </c>
      <c r="DD2034" s="199" t="str">
        <f t="shared" si="3319"/>
        <v>DD$17</v>
      </c>
      <c r="DE2034" s="199" t="str">
        <f t="shared" si="3319"/>
        <v>DE$17</v>
      </c>
      <c r="DF2034" s="199" t="str">
        <f t="shared" si="3319"/>
        <v>DF$17</v>
      </c>
      <c r="DG2034" s="199" t="str">
        <f t="shared" si="3319"/>
        <v>DG$17</v>
      </c>
      <c r="DH2034" s="199" t="str">
        <f t="shared" si="3319"/>
        <v>DH$17</v>
      </c>
      <c r="DI2034" s="199" t="str">
        <f t="shared" si="3319"/>
        <v>DI$17</v>
      </c>
      <c r="DJ2034" s="199" t="str">
        <f t="shared" si="3319"/>
        <v>DJ$17</v>
      </c>
      <c r="DK2034" s="199" t="str">
        <f t="shared" si="3319"/>
        <v>DK$17</v>
      </c>
      <c r="DL2034" s="199" t="str">
        <f t="shared" si="3319"/>
        <v>DL$17</v>
      </c>
    </row>
    <row r="2035" spans="1:116" x14ac:dyDescent="0.4">
      <c r="A2035" s="174"/>
      <c r="E2035" s="8"/>
      <c r="G2035" s="175" t="s">
        <v>491</v>
      </c>
      <c r="H2035" s="200"/>
      <c r="I2035" s="201"/>
      <c r="J2035" s="201"/>
      <c r="K2035" s="202"/>
      <c r="L2035" s="202"/>
      <c r="M2035" s="202"/>
      <c r="N2035" s="202"/>
      <c r="O2035" s="202"/>
      <c r="P2035" s="202"/>
      <c r="R2035" s="202"/>
      <c r="S2035" s="190"/>
      <c r="T2035" s="190"/>
      <c r="U2035" s="190"/>
      <c r="V2035" s="190"/>
      <c r="W2035" s="190"/>
      <c r="X2035" s="190"/>
      <c r="Y2035" s="190"/>
      <c r="Z2035" s="190"/>
      <c r="AA2035" s="190"/>
      <c r="AB2035" s="190"/>
      <c r="AC2035" s="190"/>
      <c r="AD2035" s="190"/>
      <c r="AE2035" s="190"/>
      <c r="AF2035" s="190"/>
      <c r="AG2035" s="190"/>
      <c r="AH2035" s="190"/>
      <c r="AI2035" s="190"/>
      <c r="AJ2035" s="190"/>
      <c r="AK2035" s="190"/>
      <c r="AL2035" s="190"/>
      <c r="AM2035" s="190"/>
      <c r="AN2035" s="190"/>
      <c r="AO2035" s="190"/>
      <c r="AP2035" s="190"/>
      <c r="AQ2035" s="190"/>
      <c r="AR2035" s="190"/>
      <c r="AS2035" s="190"/>
      <c r="AT2035" s="190"/>
      <c r="AU2035" s="190"/>
      <c r="AV2035" s="190"/>
      <c r="AW2035" s="190"/>
      <c r="AX2035" s="190"/>
      <c r="AY2035" s="190"/>
      <c r="AZ2035" s="190"/>
      <c r="BA2035" s="190"/>
      <c r="BB2035" s="190"/>
      <c r="BC2035" s="190"/>
      <c r="BD2035" s="190"/>
      <c r="BE2035" s="190"/>
      <c r="BF2035" s="190"/>
      <c r="BG2035" s="190"/>
      <c r="BH2035" s="190"/>
      <c r="BI2035" s="190"/>
      <c r="BJ2035" s="190"/>
      <c r="BK2035" s="190"/>
      <c r="BL2035" s="190"/>
      <c r="BM2035" s="190"/>
      <c r="BN2035" s="190"/>
      <c r="BO2035" s="190"/>
      <c r="BP2035" s="190"/>
      <c r="BQ2035" s="190"/>
      <c r="BR2035" s="190"/>
      <c r="BS2035" s="190"/>
      <c r="BT2035" s="190"/>
      <c r="BU2035" s="190"/>
      <c r="BV2035" s="190"/>
      <c r="BW2035" s="190"/>
      <c r="BX2035" s="190"/>
      <c r="BY2035" s="190"/>
      <c r="BZ2035" s="190"/>
      <c r="CA2035" s="190"/>
      <c r="CB2035" s="190"/>
      <c r="CC2035" s="190"/>
      <c r="CD2035" s="190"/>
      <c r="CE2035" s="190"/>
      <c r="CF2035" s="190"/>
      <c r="CG2035" s="190"/>
      <c r="CH2035" s="190"/>
      <c r="CI2035" s="190"/>
      <c r="CJ2035" s="190"/>
      <c r="CK2035" s="190"/>
      <c r="CL2035" s="190"/>
      <c r="CN2035" s="201"/>
      <c r="CO2035" s="190"/>
      <c r="CP2035" s="190"/>
      <c r="CQ2035" s="190"/>
      <c r="CR2035" s="190"/>
      <c r="CS2035" s="190"/>
      <c r="CT2035" s="190"/>
      <c r="CU2035" s="190"/>
      <c r="CV2035" s="190"/>
      <c r="CW2035" s="190"/>
      <c r="CX2035" s="190"/>
      <c r="CY2035" s="190"/>
      <c r="CZ2035" s="190"/>
      <c r="DA2035" s="190"/>
      <c r="DB2035" s="190"/>
      <c r="DC2035" s="190"/>
      <c r="DD2035" s="190"/>
      <c r="DE2035" s="190"/>
      <c r="DF2035" s="190"/>
      <c r="DG2035" s="190"/>
      <c r="DH2035" s="190"/>
      <c r="DI2035" s="190"/>
      <c r="DJ2035" s="190"/>
      <c r="DK2035" s="190"/>
      <c r="DL2035" s="190"/>
    </row>
    <row r="2036" spans="1:116" x14ac:dyDescent="0.4">
      <c r="A2036" s="174"/>
      <c r="E2036" s="8"/>
      <c r="G2036" s="175" t="s">
        <v>505</v>
      </c>
      <c r="H2036" s="200"/>
      <c r="I2036" s="201"/>
      <c r="J2036" s="201"/>
      <c r="K2036" s="202"/>
      <c r="L2036" s="202"/>
      <c r="M2036" s="202"/>
      <c r="N2036" s="202"/>
      <c r="O2036" s="202"/>
      <c r="P2036" s="202"/>
      <c r="R2036" s="202"/>
      <c r="S2036" s="190"/>
      <c r="T2036" s="190"/>
      <c r="U2036" s="190"/>
      <c r="V2036" s="190"/>
      <c r="W2036" s="190"/>
      <c r="X2036" s="190"/>
      <c r="Y2036" s="190"/>
      <c r="Z2036" s="190"/>
      <c r="AA2036" s="190"/>
      <c r="AB2036" s="190"/>
      <c r="AC2036" s="190"/>
      <c r="AD2036" s="190"/>
      <c r="AE2036" s="190"/>
      <c r="AF2036" s="190"/>
      <c r="AG2036" s="190"/>
      <c r="AH2036" s="190"/>
      <c r="AI2036" s="190"/>
      <c r="AJ2036" s="190"/>
      <c r="AK2036" s="190"/>
      <c r="AL2036" s="190"/>
      <c r="AM2036" s="190"/>
      <c r="AN2036" s="190"/>
      <c r="AO2036" s="190"/>
      <c r="AP2036" s="190"/>
      <c r="AQ2036" s="190"/>
      <c r="AR2036" s="190"/>
      <c r="AS2036" s="190"/>
      <c r="AT2036" s="190"/>
      <c r="AU2036" s="190"/>
      <c r="AV2036" s="190"/>
      <c r="AW2036" s="190"/>
      <c r="AX2036" s="190"/>
      <c r="AY2036" s="190"/>
      <c r="AZ2036" s="190"/>
      <c r="BA2036" s="190"/>
      <c r="BB2036" s="190"/>
      <c r="BC2036" s="190"/>
      <c r="BD2036" s="190"/>
      <c r="BE2036" s="190"/>
      <c r="BF2036" s="190"/>
      <c r="BG2036" s="190"/>
      <c r="BH2036" s="190"/>
      <c r="BI2036" s="190"/>
      <c r="BJ2036" s="190"/>
      <c r="BK2036" s="190"/>
      <c r="BL2036" s="190"/>
      <c r="BM2036" s="190"/>
      <c r="BN2036" s="190"/>
      <c r="BO2036" s="190"/>
      <c r="BP2036" s="190"/>
      <c r="BQ2036" s="190"/>
      <c r="BR2036" s="190"/>
      <c r="BS2036" s="190"/>
      <c r="BT2036" s="190"/>
      <c r="BU2036" s="190"/>
      <c r="BV2036" s="190"/>
      <c r="BW2036" s="190"/>
      <c r="BX2036" s="190"/>
      <c r="BY2036" s="190"/>
      <c r="BZ2036" s="190"/>
      <c r="CA2036" s="190"/>
      <c r="CB2036" s="190"/>
      <c r="CC2036" s="190"/>
      <c r="CD2036" s="190"/>
      <c r="CE2036" s="190"/>
      <c r="CF2036" s="190"/>
      <c r="CG2036" s="190"/>
      <c r="CH2036" s="190"/>
      <c r="CI2036" s="190"/>
      <c r="CJ2036" s="190"/>
      <c r="CK2036" s="190"/>
      <c r="CL2036" s="190"/>
      <c r="CN2036" s="201"/>
      <c r="CO2036" s="190"/>
      <c r="CP2036" s="190"/>
      <c r="CQ2036" s="190"/>
      <c r="CR2036" s="190"/>
      <c r="CS2036" s="190"/>
      <c r="CT2036" s="190"/>
      <c r="CU2036" s="190"/>
      <c r="CV2036" s="190"/>
      <c r="CW2036" s="190"/>
      <c r="CX2036" s="190"/>
      <c r="CY2036" s="190"/>
      <c r="CZ2036" s="190"/>
      <c r="DA2036" s="190"/>
      <c r="DB2036" s="190"/>
      <c r="DC2036" s="190"/>
      <c r="DD2036" s="190"/>
      <c r="DE2036" s="190"/>
      <c r="DF2036" s="190"/>
      <c r="DG2036" s="190"/>
      <c r="DH2036" s="190"/>
      <c r="DI2036" s="190"/>
      <c r="DJ2036" s="190"/>
      <c r="DK2036" s="190"/>
      <c r="DL2036" s="190"/>
    </row>
    <row r="2037" spans="1:116" x14ac:dyDescent="0.4">
      <c r="A2037" s="174"/>
      <c r="E2037" s="8"/>
      <c r="G2037" s="175" t="s">
        <v>463</v>
      </c>
      <c r="H2037" s="200"/>
      <c r="I2037" s="201"/>
      <c r="J2037" s="201"/>
      <c r="K2037" s="202"/>
      <c r="L2037" s="202"/>
      <c r="M2037" s="202"/>
      <c r="N2037" s="202"/>
      <c r="O2037" s="202"/>
      <c r="P2037" s="202"/>
      <c r="R2037" s="202"/>
      <c r="S2037" s="190" t="str">
        <f t="shared" ref="S2037:AX2037" si="3320">S$22</f>
        <v>S$18</v>
      </c>
      <c r="T2037" s="190" t="str">
        <f t="shared" si="3320"/>
        <v>T$18</v>
      </c>
      <c r="U2037" s="190" t="str">
        <f t="shared" si="3320"/>
        <v>U$18</v>
      </c>
      <c r="V2037" s="190" t="str">
        <f t="shared" si="3320"/>
        <v>V$18</v>
      </c>
      <c r="W2037" s="190" t="str">
        <f t="shared" si="3320"/>
        <v>W$18</v>
      </c>
      <c r="X2037" s="190" t="str">
        <f t="shared" si="3320"/>
        <v>X$18</v>
      </c>
      <c r="Y2037" s="190" t="str">
        <f t="shared" si="3320"/>
        <v>Y$18</v>
      </c>
      <c r="Z2037" s="190" t="str">
        <f t="shared" si="3320"/>
        <v>Z$18</v>
      </c>
      <c r="AA2037" s="190" t="str">
        <f t="shared" si="3320"/>
        <v>AA$18</v>
      </c>
      <c r="AB2037" s="190" t="str">
        <f t="shared" si="3320"/>
        <v>AB$18</v>
      </c>
      <c r="AC2037" s="190" t="str">
        <f t="shared" si="3320"/>
        <v>AC$18</v>
      </c>
      <c r="AD2037" s="190" t="str">
        <f t="shared" si="3320"/>
        <v>AD$18</v>
      </c>
      <c r="AE2037" s="190" t="str">
        <f t="shared" si="3320"/>
        <v>AE$18</v>
      </c>
      <c r="AF2037" s="190" t="str">
        <f t="shared" si="3320"/>
        <v>AF$18</v>
      </c>
      <c r="AG2037" s="190" t="str">
        <f t="shared" si="3320"/>
        <v>AG$18</v>
      </c>
      <c r="AH2037" s="190" t="str">
        <f t="shared" si="3320"/>
        <v>AH$18</v>
      </c>
      <c r="AI2037" s="190" t="str">
        <f t="shared" si="3320"/>
        <v>AI$18</v>
      </c>
      <c r="AJ2037" s="190" t="str">
        <f t="shared" si="3320"/>
        <v>AJ$18</v>
      </c>
      <c r="AK2037" s="190" t="str">
        <f t="shared" si="3320"/>
        <v>AK$18</v>
      </c>
      <c r="AL2037" s="190" t="str">
        <f t="shared" si="3320"/>
        <v>AL$18</v>
      </c>
      <c r="AM2037" s="190" t="str">
        <f t="shared" si="3320"/>
        <v>AM$18</v>
      </c>
      <c r="AN2037" s="190" t="str">
        <f t="shared" si="3320"/>
        <v>AN$18</v>
      </c>
      <c r="AO2037" s="190" t="str">
        <f t="shared" si="3320"/>
        <v>AO$18</v>
      </c>
      <c r="AP2037" s="190" t="str">
        <f t="shared" si="3320"/>
        <v>AP$18</v>
      </c>
      <c r="AQ2037" s="190" t="str">
        <f t="shared" si="3320"/>
        <v>AQ$18</v>
      </c>
      <c r="AR2037" s="190" t="str">
        <f t="shared" si="3320"/>
        <v>AR$18</v>
      </c>
      <c r="AS2037" s="190" t="str">
        <f t="shared" si="3320"/>
        <v>AS$18</v>
      </c>
      <c r="AT2037" s="190" t="str">
        <f t="shared" si="3320"/>
        <v>AT$18</v>
      </c>
      <c r="AU2037" s="190" t="str">
        <f t="shared" si="3320"/>
        <v>AU$18</v>
      </c>
      <c r="AV2037" s="190" t="str">
        <f t="shared" si="3320"/>
        <v>AV$18</v>
      </c>
      <c r="AW2037" s="190" t="str">
        <f t="shared" si="3320"/>
        <v>AW$18</v>
      </c>
      <c r="AX2037" s="190" t="str">
        <f t="shared" si="3320"/>
        <v>AX$18</v>
      </c>
      <c r="AY2037" s="190" t="str">
        <f t="shared" ref="AY2037:CD2037" si="3321">AY$22</f>
        <v>AY$18</v>
      </c>
      <c r="AZ2037" s="190" t="str">
        <f t="shared" si="3321"/>
        <v>AZ$18</v>
      </c>
      <c r="BA2037" s="190" t="str">
        <f t="shared" si="3321"/>
        <v>BA$18</v>
      </c>
      <c r="BB2037" s="190" t="str">
        <f t="shared" si="3321"/>
        <v>BB$18</v>
      </c>
      <c r="BC2037" s="190" t="str">
        <f t="shared" si="3321"/>
        <v>BC$18</v>
      </c>
      <c r="BD2037" s="190" t="str">
        <f t="shared" si="3321"/>
        <v>BD$18</v>
      </c>
      <c r="BE2037" s="190" t="str">
        <f t="shared" si="3321"/>
        <v>BE$18</v>
      </c>
      <c r="BF2037" s="190" t="str">
        <f t="shared" si="3321"/>
        <v>BF$18</v>
      </c>
      <c r="BG2037" s="190" t="str">
        <f t="shared" si="3321"/>
        <v>BG$18</v>
      </c>
      <c r="BH2037" s="190" t="str">
        <f t="shared" si="3321"/>
        <v>BH$18</v>
      </c>
      <c r="BI2037" s="190" t="str">
        <f t="shared" si="3321"/>
        <v>BI$18</v>
      </c>
      <c r="BJ2037" s="190" t="str">
        <f t="shared" si="3321"/>
        <v>BJ$18</v>
      </c>
      <c r="BK2037" s="190" t="str">
        <f t="shared" si="3321"/>
        <v>BK$18</v>
      </c>
      <c r="BL2037" s="190" t="str">
        <f t="shared" si="3321"/>
        <v>BL$18</v>
      </c>
      <c r="BM2037" s="190" t="str">
        <f t="shared" si="3321"/>
        <v>BM$18</v>
      </c>
      <c r="BN2037" s="190" t="str">
        <f t="shared" si="3321"/>
        <v>BN$18</v>
      </c>
      <c r="BO2037" s="190" t="str">
        <f t="shared" si="3321"/>
        <v>BO$18</v>
      </c>
      <c r="BP2037" s="190" t="str">
        <f t="shared" si="3321"/>
        <v>BP$18</v>
      </c>
      <c r="BQ2037" s="190" t="str">
        <f t="shared" si="3321"/>
        <v>BQ$18</v>
      </c>
      <c r="BR2037" s="190" t="str">
        <f t="shared" si="3321"/>
        <v>BR$18</v>
      </c>
      <c r="BS2037" s="190" t="str">
        <f t="shared" si="3321"/>
        <v>BS$18</v>
      </c>
      <c r="BT2037" s="190" t="str">
        <f t="shared" si="3321"/>
        <v>BT$18</v>
      </c>
      <c r="BU2037" s="190" t="str">
        <f t="shared" si="3321"/>
        <v>BU$18</v>
      </c>
      <c r="BV2037" s="190" t="str">
        <f t="shared" si="3321"/>
        <v>BV$18</v>
      </c>
      <c r="BW2037" s="190" t="str">
        <f t="shared" si="3321"/>
        <v>BW$18</v>
      </c>
      <c r="BX2037" s="190" t="str">
        <f t="shared" si="3321"/>
        <v>BX$18</v>
      </c>
      <c r="BY2037" s="190" t="str">
        <f t="shared" si="3321"/>
        <v>BY$18</v>
      </c>
      <c r="BZ2037" s="190" t="str">
        <f t="shared" si="3321"/>
        <v>BZ$18</v>
      </c>
      <c r="CA2037" s="190" t="str">
        <f t="shared" si="3321"/>
        <v>CA$18</v>
      </c>
      <c r="CB2037" s="190" t="str">
        <f t="shared" si="3321"/>
        <v>CB$18</v>
      </c>
      <c r="CC2037" s="190" t="str">
        <f t="shared" si="3321"/>
        <v>CC$18</v>
      </c>
      <c r="CD2037" s="190" t="str">
        <f t="shared" si="3321"/>
        <v>CD$18</v>
      </c>
      <c r="CE2037" s="190" t="str">
        <f t="shared" ref="CE2037:CL2037" si="3322">CE$22</f>
        <v>CE$18</v>
      </c>
      <c r="CF2037" s="190" t="str">
        <f t="shared" si="3322"/>
        <v>CF$18</v>
      </c>
      <c r="CG2037" s="190" t="str">
        <f t="shared" si="3322"/>
        <v>CG$18</v>
      </c>
      <c r="CH2037" s="190" t="str">
        <f t="shared" si="3322"/>
        <v>CH$18</v>
      </c>
      <c r="CI2037" s="190" t="str">
        <f t="shared" si="3322"/>
        <v>CI$18</v>
      </c>
      <c r="CJ2037" s="190" t="str">
        <f t="shared" si="3322"/>
        <v>CJ$18</v>
      </c>
      <c r="CK2037" s="190" t="str">
        <f t="shared" si="3322"/>
        <v>CK$18</v>
      </c>
      <c r="CL2037" s="190" t="str">
        <f t="shared" si="3322"/>
        <v>CL$18</v>
      </c>
      <c r="CN2037" s="201"/>
      <c r="CO2037" s="190" t="str">
        <f t="shared" ref="CO2037:DL2037" si="3323">CO$22</f>
        <v>CO$18</v>
      </c>
      <c r="CP2037" s="190" t="str">
        <f t="shared" si="3323"/>
        <v>CP$18</v>
      </c>
      <c r="CQ2037" s="190" t="str">
        <f t="shared" si="3323"/>
        <v>CQ$18</v>
      </c>
      <c r="CR2037" s="190" t="str">
        <f t="shared" si="3323"/>
        <v>CR$18</v>
      </c>
      <c r="CS2037" s="190" t="str">
        <f t="shared" si="3323"/>
        <v>CS$18</v>
      </c>
      <c r="CT2037" s="190" t="str">
        <f t="shared" si="3323"/>
        <v>CT$18</v>
      </c>
      <c r="CU2037" s="190" t="str">
        <f t="shared" si="3323"/>
        <v>CU$18</v>
      </c>
      <c r="CV2037" s="190" t="str">
        <f t="shared" si="3323"/>
        <v>CV$18</v>
      </c>
      <c r="CW2037" s="190" t="str">
        <f t="shared" si="3323"/>
        <v>CW$18</v>
      </c>
      <c r="CX2037" s="190" t="str">
        <f t="shared" si="3323"/>
        <v>CX$18</v>
      </c>
      <c r="CY2037" s="190" t="str">
        <f t="shared" si="3323"/>
        <v>CY$18</v>
      </c>
      <c r="CZ2037" s="190" t="str">
        <f t="shared" si="3323"/>
        <v>CZ$18</v>
      </c>
      <c r="DA2037" s="190" t="str">
        <f t="shared" si="3323"/>
        <v>DA$18</v>
      </c>
      <c r="DB2037" s="190" t="str">
        <f t="shared" si="3323"/>
        <v>DB$18</v>
      </c>
      <c r="DC2037" s="190" t="str">
        <f t="shared" si="3323"/>
        <v>DC$18</v>
      </c>
      <c r="DD2037" s="190" t="str">
        <f t="shared" si="3323"/>
        <v>DD$18</v>
      </c>
      <c r="DE2037" s="190" t="str">
        <f t="shared" si="3323"/>
        <v>DE$18</v>
      </c>
      <c r="DF2037" s="190" t="str">
        <f t="shared" si="3323"/>
        <v>DF$18</v>
      </c>
      <c r="DG2037" s="190" t="str">
        <f t="shared" si="3323"/>
        <v>DG$18</v>
      </c>
      <c r="DH2037" s="190" t="str">
        <f t="shared" si="3323"/>
        <v>DH$18</v>
      </c>
      <c r="DI2037" s="190" t="str">
        <f t="shared" si="3323"/>
        <v>DI$18</v>
      </c>
      <c r="DJ2037" s="190" t="str">
        <f t="shared" si="3323"/>
        <v>DJ$18</v>
      </c>
      <c r="DK2037" s="190" t="str">
        <f t="shared" si="3323"/>
        <v>DK$18</v>
      </c>
      <c r="DL2037" s="190" t="str">
        <f t="shared" si="3323"/>
        <v>DL$18</v>
      </c>
    </row>
    <row r="2038" spans="1:116" x14ac:dyDescent="0.4">
      <c r="A2038" s="174"/>
      <c r="E2038" s="8"/>
      <c r="G2038" s="175" t="s">
        <v>464</v>
      </c>
      <c r="H2038" s="200"/>
      <c r="I2038" s="201"/>
      <c r="J2038" s="201"/>
      <c r="K2038" s="202"/>
      <c r="L2038" s="202"/>
      <c r="M2038" s="202"/>
      <c r="N2038" s="202"/>
      <c r="O2038" s="202"/>
      <c r="P2038" s="202"/>
      <c r="R2038" s="202"/>
      <c r="S2038" s="190" t="str">
        <f t="shared" ref="S2038:AX2038" si="3324">S$23</f>
        <v>S$19</v>
      </c>
      <c r="T2038" s="190" t="str">
        <f t="shared" si="3324"/>
        <v>T$19</v>
      </c>
      <c r="U2038" s="190" t="str">
        <f t="shared" si="3324"/>
        <v>U$19</v>
      </c>
      <c r="V2038" s="190" t="str">
        <f t="shared" si="3324"/>
        <v>V$19</v>
      </c>
      <c r="W2038" s="190" t="str">
        <f t="shared" si="3324"/>
        <v>W$19</v>
      </c>
      <c r="X2038" s="190" t="str">
        <f t="shared" si="3324"/>
        <v>X$19</v>
      </c>
      <c r="Y2038" s="190" t="str">
        <f t="shared" si="3324"/>
        <v>Y$19</v>
      </c>
      <c r="Z2038" s="190" t="str">
        <f t="shared" si="3324"/>
        <v>Z$19</v>
      </c>
      <c r="AA2038" s="190" t="str">
        <f t="shared" si="3324"/>
        <v>AA$19</v>
      </c>
      <c r="AB2038" s="190" t="str">
        <f t="shared" si="3324"/>
        <v>AB$19</v>
      </c>
      <c r="AC2038" s="190" t="str">
        <f t="shared" si="3324"/>
        <v>AC$19</v>
      </c>
      <c r="AD2038" s="190" t="str">
        <f t="shared" si="3324"/>
        <v>AD$19</v>
      </c>
      <c r="AE2038" s="190" t="str">
        <f t="shared" si="3324"/>
        <v>AE$19</v>
      </c>
      <c r="AF2038" s="190" t="str">
        <f t="shared" si="3324"/>
        <v>AF$19</v>
      </c>
      <c r="AG2038" s="190" t="str">
        <f t="shared" si="3324"/>
        <v>AG$19</v>
      </c>
      <c r="AH2038" s="190" t="str">
        <f t="shared" si="3324"/>
        <v>AH$19</v>
      </c>
      <c r="AI2038" s="190" t="str">
        <f t="shared" si="3324"/>
        <v>AI$19</v>
      </c>
      <c r="AJ2038" s="190" t="str">
        <f t="shared" si="3324"/>
        <v>AJ$19</v>
      </c>
      <c r="AK2038" s="190" t="str">
        <f t="shared" si="3324"/>
        <v>AK$19</v>
      </c>
      <c r="AL2038" s="190" t="str">
        <f t="shared" si="3324"/>
        <v>AL$19</v>
      </c>
      <c r="AM2038" s="190" t="str">
        <f t="shared" si="3324"/>
        <v>AM$19</v>
      </c>
      <c r="AN2038" s="190" t="str">
        <f t="shared" si="3324"/>
        <v>AN$19</v>
      </c>
      <c r="AO2038" s="190" t="str">
        <f t="shared" si="3324"/>
        <v>AO$19</v>
      </c>
      <c r="AP2038" s="190" t="str">
        <f t="shared" si="3324"/>
        <v>AP$19</v>
      </c>
      <c r="AQ2038" s="190" t="str">
        <f t="shared" si="3324"/>
        <v>AQ$19</v>
      </c>
      <c r="AR2038" s="190" t="str">
        <f t="shared" si="3324"/>
        <v>AR$19</v>
      </c>
      <c r="AS2038" s="190" t="str">
        <f t="shared" si="3324"/>
        <v>AS$19</v>
      </c>
      <c r="AT2038" s="190" t="str">
        <f t="shared" si="3324"/>
        <v>AT$19</v>
      </c>
      <c r="AU2038" s="190" t="str">
        <f t="shared" si="3324"/>
        <v>AU$19</v>
      </c>
      <c r="AV2038" s="190" t="str">
        <f t="shared" si="3324"/>
        <v>AV$19</v>
      </c>
      <c r="AW2038" s="190" t="str">
        <f t="shared" si="3324"/>
        <v>AW$19</v>
      </c>
      <c r="AX2038" s="190" t="str">
        <f t="shared" si="3324"/>
        <v>AX$19</v>
      </c>
      <c r="AY2038" s="190" t="str">
        <f t="shared" ref="AY2038:CD2038" si="3325">AY$23</f>
        <v>AY$19</v>
      </c>
      <c r="AZ2038" s="190" t="str">
        <f t="shared" si="3325"/>
        <v>AZ$19</v>
      </c>
      <c r="BA2038" s="190" t="str">
        <f t="shared" si="3325"/>
        <v>BA$19</v>
      </c>
      <c r="BB2038" s="190" t="str">
        <f t="shared" si="3325"/>
        <v>BB$19</v>
      </c>
      <c r="BC2038" s="190" t="str">
        <f t="shared" si="3325"/>
        <v>BC$19</v>
      </c>
      <c r="BD2038" s="190" t="str">
        <f t="shared" si="3325"/>
        <v>BD$19</v>
      </c>
      <c r="BE2038" s="190" t="str">
        <f t="shared" si="3325"/>
        <v>BE$19</v>
      </c>
      <c r="BF2038" s="190" t="str">
        <f t="shared" si="3325"/>
        <v>BF$19</v>
      </c>
      <c r="BG2038" s="190" t="str">
        <f t="shared" si="3325"/>
        <v>BG$19</v>
      </c>
      <c r="BH2038" s="190" t="str">
        <f t="shared" si="3325"/>
        <v>BH$19</v>
      </c>
      <c r="BI2038" s="190" t="str">
        <f t="shared" si="3325"/>
        <v>BI$19</v>
      </c>
      <c r="BJ2038" s="190" t="str">
        <f t="shared" si="3325"/>
        <v>BJ$19</v>
      </c>
      <c r="BK2038" s="190" t="str">
        <f t="shared" si="3325"/>
        <v>BK$19</v>
      </c>
      <c r="BL2038" s="190" t="str">
        <f t="shared" si="3325"/>
        <v>BL$19</v>
      </c>
      <c r="BM2038" s="190" t="str">
        <f t="shared" si="3325"/>
        <v>BM$19</v>
      </c>
      <c r="BN2038" s="190" t="str">
        <f t="shared" si="3325"/>
        <v>BN$19</v>
      </c>
      <c r="BO2038" s="190" t="str">
        <f t="shared" si="3325"/>
        <v>BO$19</v>
      </c>
      <c r="BP2038" s="190" t="str">
        <f t="shared" si="3325"/>
        <v>BP$19</v>
      </c>
      <c r="BQ2038" s="190" t="str">
        <f t="shared" si="3325"/>
        <v>BQ$19</v>
      </c>
      <c r="BR2038" s="190" t="str">
        <f t="shared" si="3325"/>
        <v>BR$19</v>
      </c>
      <c r="BS2038" s="190" t="str">
        <f t="shared" si="3325"/>
        <v>BS$19</v>
      </c>
      <c r="BT2038" s="190" t="str">
        <f t="shared" si="3325"/>
        <v>BT$19</v>
      </c>
      <c r="BU2038" s="190" t="str">
        <f t="shared" si="3325"/>
        <v>BU$19</v>
      </c>
      <c r="BV2038" s="190" t="str">
        <f t="shared" si="3325"/>
        <v>BV$19</v>
      </c>
      <c r="BW2038" s="190" t="str">
        <f t="shared" si="3325"/>
        <v>BW$19</v>
      </c>
      <c r="BX2038" s="190" t="str">
        <f t="shared" si="3325"/>
        <v>BX$19</v>
      </c>
      <c r="BY2038" s="190" t="str">
        <f t="shared" si="3325"/>
        <v>BY$19</v>
      </c>
      <c r="BZ2038" s="190" t="str">
        <f t="shared" si="3325"/>
        <v>BZ$19</v>
      </c>
      <c r="CA2038" s="190" t="str">
        <f t="shared" si="3325"/>
        <v>CA$19</v>
      </c>
      <c r="CB2038" s="190" t="str">
        <f t="shared" si="3325"/>
        <v>CB$19</v>
      </c>
      <c r="CC2038" s="190" t="str">
        <f t="shared" si="3325"/>
        <v>CC$19</v>
      </c>
      <c r="CD2038" s="190" t="str">
        <f t="shared" si="3325"/>
        <v>CD$19</v>
      </c>
      <c r="CE2038" s="190" t="str">
        <f t="shared" ref="CE2038:CL2038" si="3326">CE$23</f>
        <v>CE$19</v>
      </c>
      <c r="CF2038" s="190" t="str">
        <f t="shared" si="3326"/>
        <v>CF$19</v>
      </c>
      <c r="CG2038" s="190" t="str">
        <f t="shared" si="3326"/>
        <v>CG$19</v>
      </c>
      <c r="CH2038" s="190" t="str">
        <f t="shared" si="3326"/>
        <v>CH$19</v>
      </c>
      <c r="CI2038" s="190" t="str">
        <f t="shared" si="3326"/>
        <v>CI$19</v>
      </c>
      <c r="CJ2038" s="190" t="str">
        <f t="shared" si="3326"/>
        <v>CJ$19</v>
      </c>
      <c r="CK2038" s="190" t="str">
        <f t="shared" si="3326"/>
        <v>CK$19</v>
      </c>
      <c r="CL2038" s="190" t="str">
        <f t="shared" si="3326"/>
        <v>CL$19</v>
      </c>
      <c r="CN2038" s="201"/>
      <c r="CO2038" s="190" t="str">
        <f t="shared" ref="CO2038:DL2038" si="3327">CO$23</f>
        <v>CO$19</v>
      </c>
      <c r="CP2038" s="190" t="str">
        <f t="shared" si="3327"/>
        <v>CP$19</v>
      </c>
      <c r="CQ2038" s="190" t="str">
        <f t="shared" si="3327"/>
        <v>CQ$19</v>
      </c>
      <c r="CR2038" s="190" t="str">
        <f t="shared" si="3327"/>
        <v>CR$19</v>
      </c>
      <c r="CS2038" s="190" t="str">
        <f t="shared" si="3327"/>
        <v>CS$19</v>
      </c>
      <c r="CT2038" s="190" t="str">
        <f t="shared" si="3327"/>
        <v>CT$19</v>
      </c>
      <c r="CU2038" s="190" t="str">
        <f t="shared" si="3327"/>
        <v>CU$19</v>
      </c>
      <c r="CV2038" s="190" t="str">
        <f t="shared" si="3327"/>
        <v>CV$19</v>
      </c>
      <c r="CW2038" s="190" t="str">
        <f t="shared" si="3327"/>
        <v>CW$19</v>
      </c>
      <c r="CX2038" s="190" t="str">
        <f t="shared" si="3327"/>
        <v>CX$19</v>
      </c>
      <c r="CY2038" s="190" t="str">
        <f t="shared" si="3327"/>
        <v>CY$19</v>
      </c>
      <c r="CZ2038" s="190" t="str">
        <f t="shared" si="3327"/>
        <v>CZ$19</v>
      </c>
      <c r="DA2038" s="190" t="str">
        <f t="shared" si="3327"/>
        <v>DA$19</v>
      </c>
      <c r="DB2038" s="190" t="str">
        <f t="shared" si="3327"/>
        <v>DB$19</v>
      </c>
      <c r="DC2038" s="190" t="str">
        <f t="shared" si="3327"/>
        <v>DC$19</v>
      </c>
      <c r="DD2038" s="190" t="str">
        <f t="shared" si="3327"/>
        <v>DD$19</v>
      </c>
      <c r="DE2038" s="190" t="str">
        <f t="shared" si="3327"/>
        <v>DE$19</v>
      </c>
      <c r="DF2038" s="190" t="str">
        <f t="shared" si="3327"/>
        <v>DF$19</v>
      </c>
      <c r="DG2038" s="190" t="str">
        <f t="shared" si="3327"/>
        <v>DG$19</v>
      </c>
      <c r="DH2038" s="190" t="str">
        <f t="shared" si="3327"/>
        <v>DH$19</v>
      </c>
      <c r="DI2038" s="190" t="str">
        <f t="shared" si="3327"/>
        <v>DI$19</v>
      </c>
      <c r="DJ2038" s="190" t="str">
        <f t="shared" si="3327"/>
        <v>DJ$19</v>
      </c>
      <c r="DK2038" s="190" t="str">
        <f t="shared" si="3327"/>
        <v>DK$19</v>
      </c>
      <c r="DL2038" s="190" t="str">
        <f t="shared" si="3327"/>
        <v>DL$19</v>
      </c>
    </row>
    <row r="2039" spans="1:116" x14ac:dyDescent="0.4">
      <c r="A2039" s="48" t="s">
        <v>218</v>
      </c>
      <c r="B2039" s="31" t="s">
        <v>81</v>
      </c>
      <c r="C2039" s="31"/>
      <c r="D2039" t="s">
        <v>479</v>
      </c>
      <c r="E2039" s="8" t="str">
        <f>ROW()&amp;" "&amp;D2039</f>
        <v>2039 AOV-TR-RV</v>
      </c>
      <c r="F2039" t="s">
        <v>416</v>
      </c>
      <c r="G2039" s="70" t="s">
        <v>437</v>
      </c>
      <c r="H2039" s="48"/>
      <c r="I2039" s="304"/>
      <c r="J2039" s="304"/>
      <c r="K2039" s="48"/>
      <c r="L2039" s="48"/>
      <c r="M2039" s="48"/>
      <c r="N2039" s="48"/>
      <c r="O2039" s="48"/>
      <c r="P2039" s="48"/>
      <c r="R2039" s="70"/>
      <c r="S2039" s="305"/>
      <c r="T2039" s="305"/>
      <c r="U2039" s="305"/>
      <c r="V2039" s="305"/>
      <c r="W2039" s="305"/>
      <c r="X2039" s="305"/>
      <c r="Y2039" s="305"/>
      <c r="Z2039" s="305"/>
      <c r="AA2039" s="305"/>
      <c r="AB2039" s="305"/>
      <c r="AC2039" s="305"/>
      <c r="AD2039" s="305"/>
      <c r="AE2039" s="305"/>
      <c r="AF2039" s="305"/>
      <c r="AG2039" s="305"/>
      <c r="AH2039" s="305"/>
      <c r="AI2039" s="305"/>
      <c r="AJ2039" s="305"/>
      <c r="AK2039" s="305"/>
      <c r="AL2039" s="305"/>
      <c r="AM2039" s="305"/>
      <c r="AN2039" s="305"/>
      <c r="AO2039" s="305"/>
      <c r="AP2039" s="305"/>
      <c r="AQ2039" s="305"/>
      <c r="AR2039" s="305"/>
      <c r="AS2039" s="305"/>
      <c r="AT2039" s="305"/>
      <c r="AU2039" s="305"/>
      <c r="AV2039" s="305"/>
      <c r="AW2039" s="305"/>
      <c r="AX2039" s="305"/>
      <c r="AY2039" s="305"/>
      <c r="AZ2039" s="305"/>
      <c r="BA2039" s="305"/>
      <c r="BB2039" s="305"/>
      <c r="BC2039" s="305"/>
      <c r="BD2039" s="305"/>
      <c r="BE2039" s="305"/>
      <c r="BF2039" s="305"/>
      <c r="BG2039" s="305"/>
      <c r="BH2039" s="305"/>
      <c r="BI2039" s="305"/>
      <c r="BJ2039" s="305"/>
      <c r="BK2039" s="305"/>
      <c r="BL2039" s="305"/>
      <c r="BM2039" s="305"/>
      <c r="BN2039" s="305"/>
      <c r="BO2039" s="305"/>
      <c r="BP2039" s="305"/>
      <c r="BQ2039" s="305"/>
      <c r="BR2039" s="305"/>
      <c r="BS2039" s="305"/>
      <c r="BT2039" s="305"/>
      <c r="BU2039" s="305"/>
      <c r="BV2039" s="305"/>
      <c r="BW2039" s="305"/>
      <c r="BX2039" s="305"/>
      <c r="BY2039" s="305"/>
      <c r="BZ2039" s="305"/>
      <c r="CA2039" s="305"/>
      <c r="CB2039" s="305"/>
      <c r="CC2039" s="305"/>
      <c r="CD2039" s="305"/>
      <c r="CE2039" s="305"/>
      <c r="CF2039" s="305"/>
      <c r="CG2039" s="305"/>
      <c r="CH2039" s="305"/>
      <c r="CI2039" s="305"/>
      <c r="CJ2039" s="305"/>
      <c r="CK2039" s="305"/>
      <c r="CL2039" s="305"/>
      <c r="CN2039" s="304"/>
      <c r="CO2039" s="305"/>
      <c r="CP2039" s="305"/>
      <c r="CQ2039" s="305"/>
      <c r="CR2039" s="305"/>
      <c r="CS2039" s="305"/>
      <c r="CT2039" s="305"/>
      <c r="CU2039" s="305"/>
      <c r="CV2039" s="305"/>
      <c r="CW2039" s="305"/>
      <c r="CX2039" s="305"/>
      <c r="CY2039" s="305"/>
      <c r="CZ2039" s="305"/>
      <c r="DA2039" s="305"/>
      <c r="DB2039" s="305"/>
      <c r="DC2039" s="305"/>
      <c r="DD2039" s="305"/>
      <c r="DE2039" s="305"/>
      <c r="DF2039" s="305"/>
      <c r="DG2039" s="305"/>
      <c r="DH2039" s="305"/>
      <c r="DI2039" s="305"/>
      <c r="DJ2039" s="305"/>
      <c r="DK2039" s="305"/>
      <c r="DL2039" s="305"/>
    </row>
    <row r="2040" spans="1:116" x14ac:dyDescent="0.4">
      <c r="B2040" t="str">
        <f>E2040</f>
        <v>2040 AOV-TR-RV</v>
      </c>
      <c r="D2040" t="s">
        <v>479</v>
      </c>
      <c r="E2040" s="8" t="str">
        <f t="shared" ref="E2040:E2051" si="3328">ROW()&amp;" "&amp;D2040</f>
        <v>2040 AOV-TR-RV</v>
      </c>
      <c r="G2040" s="95" t="s">
        <v>343</v>
      </c>
      <c r="H2040" s="27"/>
      <c r="I2040" s="78"/>
      <c r="J2040" s="78"/>
      <c r="K2040" s="33"/>
      <c r="L2040" s="33"/>
      <c r="M2040" s="33"/>
      <c r="N2040" s="33"/>
      <c r="O2040" s="33"/>
      <c r="P2040" s="33"/>
      <c r="R2040" s="33"/>
      <c r="S2040" s="77"/>
      <c r="T2040" s="77"/>
      <c r="U2040" s="77"/>
      <c r="V2040" s="77"/>
      <c r="W2040" s="77"/>
      <c r="X2040" s="77"/>
      <c r="Y2040" s="77"/>
      <c r="Z2040" s="77"/>
      <c r="AA2040" s="77"/>
      <c r="AB2040" s="77"/>
      <c r="AC2040" s="77"/>
      <c r="AD2040" s="77"/>
      <c r="AE2040" s="77"/>
      <c r="AF2040" s="77"/>
      <c r="AG2040" s="77"/>
      <c r="AH2040" s="77"/>
      <c r="AI2040" s="77"/>
      <c r="AJ2040" s="77"/>
      <c r="AK2040" s="77"/>
      <c r="AL2040" s="77"/>
      <c r="AM2040" s="77"/>
      <c r="AN2040" s="77"/>
      <c r="AO2040" s="77"/>
      <c r="AP2040" s="77"/>
      <c r="AQ2040" s="77"/>
      <c r="AR2040" s="77"/>
      <c r="AS2040" s="77"/>
      <c r="AT2040" s="77"/>
      <c r="AU2040" s="77"/>
      <c r="AV2040" s="77"/>
      <c r="AW2040" s="77"/>
      <c r="AX2040" s="77"/>
      <c r="AY2040" s="77"/>
      <c r="AZ2040" s="77"/>
      <c r="BA2040" s="77"/>
      <c r="BB2040" s="77"/>
      <c r="BC2040" s="77"/>
      <c r="BD2040" s="77"/>
      <c r="BE2040" s="77"/>
      <c r="BF2040" s="77"/>
      <c r="BG2040" s="77"/>
      <c r="BH2040" s="77"/>
      <c r="BI2040" s="77"/>
      <c r="BJ2040" s="77"/>
      <c r="BK2040" s="77"/>
      <c r="BL2040" s="77"/>
      <c r="BM2040" s="77"/>
      <c r="BN2040" s="77"/>
      <c r="BO2040" s="77"/>
      <c r="BP2040" s="77"/>
      <c r="BQ2040" s="77"/>
      <c r="BR2040" s="77"/>
      <c r="BS2040" s="77"/>
      <c r="BT2040" s="77"/>
      <c r="BU2040" s="77"/>
      <c r="BV2040" s="77"/>
      <c r="BW2040" s="77"/>
      <c r="BX2040" s="77"/>
      <c r="BY2040" s="77"/>
      <c r="BZ2040" s="77"/>
      <c r="CA2040" s="77"/>
      <c r="CB2040" s="77"/>
      <c r="CC2040" s="77"/>
      <c r="CD2040" s="77"/>
      <c r="CE2040" s="77"/>
      <c r="CF2040" s="77"/>
      <c r="CG2040" s="77"/>
      <c r="CH2040" s="77"/>
      <c r="CI2040" s="77"/>
      <c r="CJ2040" s="77"/>
      <c r="CK2040" s="77"/>
      <c r="CL2040" s="77"/>
      <c r="CN2040" s="78"/>
      <c r="CO2040" s="77"/>
      <c r="CP2040" s="77"/>
      <c r="CQ2040" s="77"/>
      <c r="CR2040" s="77"/>
      <c r="CS2040" s="77"/>
      <c r="CT2040" s="77"/>
      <c r="CU2040" s="77"/>
      <c r="CV2040" s="77"/>
      <c r="CW2040" s="77"/>
      <c r="CX2040" s="77"/>
      <c r="CY2040" s="77"/>
      <c r="CZ2040" s="77"/>
      <c r="DA2040" s="77"/>
      <c r="DB2040" s="77"/>
      <c r="DC2040" s="77"/>
      <c r="DD2040" s="77"/>
      <c r="DE2040" s="77"/>
      <c r="DF2040" s="77"/>
      <c r="DG2040" s="77"/>
      <c r="DH2040" s="77"/>
      <c r="DI2040" s="77"/>
      <c r="DJ2040" s="77"/>
      <c r="DK2040" s="77"/>
      <c r="DL2040" s="77"/>
    </row>
    <row r="2041" spans="1:116" x14ac:dyDescent="0.4">
      <c r="B2041" t="str">
        <f>E2041</f>
        <v>2041 AOV-TR-RV</v>
      </c>
      <c r="C2041" t="s">
        <v>80</v>
      </c>
      <c r="D2041" t="s">
        <v>479</v>
      </c>
      <c r="E2041" s="8" t="str">
        <f t="shared" si="3328"/>
        <v>2041 AOV-TR-RV</v>
      </c>
      <c r="G2041" s="145" t="s">
        <v>76</v>
      </c>
      <c r="H2041" s="12"/>
      <c r="I2041" s="60"/>
      <c r="J2041" s="60"/>
      <c r="K2041" s="15">
        <f ca="1">SUMIF($3:$3,K$2,2041:2041)</f>
        <v>12000</v>
      </c>
      <c r="L2041" s="15">
        <f ca="1">SUMIF($3:$3,L$2,2041:2041)</f>
        <v>12000</v>
      </c>
      <c r="M2041" s="15">
        <f ca="1">SUMIF($3:$3,M$2,2041:2041)</f>
        <v>12000</v>
      </c>
      <c r="N2041" s="15">
        <f ca="1">SUMIF($3:$3,N$2,2041:2041)</f>
        <v>12000</v>
      </c>
      <c r="O2041" s="15">
        <f ca="1">SUMIF($3:$3,O$2,2041:2041)</f>
        <v>12000</v>
      </c>
      <c r="P2041" s="15">
        <f ca="1">SUMIF($3:$3,P$2,2041:2041)</f>
        <v>12000</v>
      </c>
      <c r="R2041" s="15"/>
      <c r="S2041" s="76" cm="1">
        <f t="array" aca="1" ref="S2041" ca="1">INDIRECT(S2045)/S2042</f>
        <v>1000</v>
      </c>
      <c r="T2041" s="76" cm="1">
        <f t="array" aca="1" ref="T2041" ca="1">INDIRECT(T2045)/T2042</f>
        <v>1000</v>
      </c>
      <c r="U2041" s="76" cm="1">
        <f t="array" aca="1" ref="U2041" ca="1">INDIRECT(U2045)/U2042</f>
        <v>1000</v>
      </c>
      <c r="V2041" s="76" cm="1">
        <f t="array" aca="1" ref="V2041" ca="1">INDIRECT(V2045)/V2042</f>
        <v>1000</v>
      </c>
      <c r="W2041" s="76" cm="1">
        <f t="array" aca="1" ref="W2041" ca="1">INDIRECT(W2045)/W2042</f>
        <v>1000</v>
      </c>
      <c r="X2041" s="76" cm="1">
        <f t="array" aca="1" ref="X2041" ca="1">INDIRECT(X2045)/X2042</f>
        <v>1000</v>
      </c>
      <c r="Y2041" s="76" cm="1">
        <f t="array" aca="1" ref="Y2041" ca="1">INDIRECT(Y2045)/Y2042</f>
        <v>1000</v>
      </c>
      <c r="Z2041" s="76" cm="1">
        <f t="array" aca="1" ref="Z2041" ca="1">INDIRECT(Z2045)/Z2042</f>
        <v>1000</v>
      </c>
      <c r="AA2041" s="76" cm="1">
        <f t="array" aca="1" ref="AA2041" ca="1">INDIRECT(AA2045)/AA2042</f>
        <v>1000</v>
      </c>
      <c r="AB2041" s="76" cm="1">
        <f t="array" aca="1" ref="AB2041" ca="1">INDIRECT(AB2045)/AB2042</f>
        <v>1000</v>
      </c>
      <c r="AC2041" s="76" cm="1">
        <f t="array" aca="1" ref="AC2041" ca="1">INDIRECT(AC2045)/AC2042</f>
        <v>1000</v>
      </c>
      <c r="AD2041" s="76" cm="1">
        <f t="array" aca="1" ref="AD2041" ca="1">INDIRECT(AD2045)/AD2042</f>
        <v>1000</v>
      </c>
      <c r="AE2041" s="76" cm="1">
        <f t="array" aca="1" ref="AE2041" ca="1">INDIRECT(AE2045)/AE2042</f>
        <v>1000</v>
      </c>
      <c r="AF2041" s="76" cm="1">
        <f t="array" aca="1" ref="AF2041" ca="1">INDIRECT(AF2045)/AF2042</f>
        <v>1000</v>
      </c>
      <c r="AG2041" s="76" cm="1">
        <f t="array" aca="1" ref="AG2041" ca="1">INDIRECT(AG2045)/AG2042</f>
        <v>1000</v>
      </c>
      <c r="AH2041" s="76" cm="1">
        <f t="array" aca="1" ref="AH2041" ca="1">INDIRECT(AH2045)/AH2042</f>
        <v>1000</v>
      </c>
      <c r="AI2041" s="76" cm="1">
        <f t="array" aca="1" ref="AI2041" ca="1">INDIRECT(AI2045)/AI2042</f>
        <v>1000</v>
      </c>
      <c r="AJ2041" s="76" cm="1">
        <f t="array" aca="1" ref="AJ2041" ca="1">INDIRECT(AJ2045)/AJ2042</f>
        <v>1000</v>
      </c>
      <c r="AK2041" s="76" cm="1">
        <f t="array" aca="1" ref="AK2041" ca="1">INDIRECT(AK2045)/AK2042</f>
        <v>1000</v>
      </c>
      <c r="AL2041" s="76" cm="1">
        <f t="array" aca="1" ref="AL2041" ca="1">INDIRECT(AL2045)/AL2042</f>
        <v>1000</v>
      </c>
      <c r="AM2041" s="76" cm="1">
        <f t="array" aca="1" ref="AM2041" ca="1">INDIRECT(AM2045)/AM2042</f>
        <v>1000</v>
      </c>
      <c r="AN2041" s="76" cm="1">
        <f t="array" aca="1" ref="AN2041" ca="1">INDIRECT(AN2045)/AN2042</f>
        <v>1000</v>
      </c>
      <c r="AO2041" s="76" cm="1">
        <f t="array" aca="1" ref="AO2041" ca="1">INDIRECT(AO2045)/AO2042</f>
        <v>1000</v>
      </c>
      <c r="AP2041" s="76" cm="1">
        <f t="array" aca="1" ref="AP2041" ca="1">INDIRECT(AP2045)/AP2042</f>
        <v>1000</v>
      </c>
      <c r="AQ2041" s="76" cm="1">
        <f t="array" aca="1" ref="AQ2041" ca="1">INDIRECT(AQ2045)/AQ2042</f>
        <v>1000</v>
      </c>
      <c r="AR2041" s="76" cm="1">
        <f t="array" aca="1" ref="AR2041" ca="1">INDIRECT(AR2045)/AR2042</f>
        <v>1000</v>
      </c>
      <c r="AS2041" s="76" cm="1">
        <f t="array" aca="1" ref="AS2041" ca="1">INDIRECT(AS2045)/AS2042</f>
        <v>1000</v>
      </c>
      <c r="AT2041" s="76" cm="1">
        <f t="array" aca="1" ref="AT2041" ca="1">INDIRECT(AT2045)/AT2042</f>
        <v>1000</v>
      </c>
      <c r="AU2041" s="76" cm="1">
        <f t="array" aca="1" ref="AU2041" ca="1">INDIRECT(AU2045)/AU2042</f>
        <v>1000</v>
      </c>
      <c r="AV2041" s="76" cm="1">
        <f t="array" aca="1" ref="AV2041" ca="1">INDIRECT(AV2045)/AV2042</f>
        <v>1000</v>
      </c>
      <c r="AW2041" s="76" cm="1">
        <f t="array" aca="1" ref="AW2041" ca="1">INDIRECT(AW2045)/AW2042</f>
        <v>1000</v>
      </c>
      <c r="AX2041" s="76" cm="1">
        <f t="array" aca="1" ref="AX2041" ca="1">INDIRECT(AX2045)/AX2042</f>
        <v>1000</v>
      </c>
      <c r="AY2041" s="76" cm="1">
        <f t="array" aca="1" ref="AY2041" ca="1">INDIRECT(AY2045)/AY2042</f>
        <v>1000</v>
      </c>
      <c r="AZ2041" s="76" cm="1">
        <f t="array" aca="1" ref="AZ2041" ca="1">INDIRECT(AZ2045)/AZ2042</f>
        <v>1000</v>
      </c>
      <c r="BA2041" s="76" cm="1">
        <f t="array" aca="1" ref="BA2041" ca="1">INDIRECT(BA2045)/BA2042</f>
        <v>1000</v>
      </c>
      <c r="BB2041" s="76" cm="1">
        <f t="array" aca="1" ref="BB2041" ca="1">INDIRECT(BB2045)/BB2042</f>
        <v>1000</v>
      </c>
      <c r="BC2041" s="76" cm="1">
        <f t="array" aca="1" ref="BC2041" ca="1">INDIRECT(BC2045)/BC2042</f>
        <v>1000</v>
      </c>
      <c r="BD2041" s="76" cm="1">
        <f t="array" aca="1" ref="BD2041" ca="1">INDIRECT(BD2045)/BD2042</f>
        <v>1000</v>
      </c>
      <c r="BE2041" s="76" cm="1">
        <f t="array" aca="1" ref="BE2041" ca="1">INDIRECT(BE2045)/BE2042</f>
        <v>1000</v>
      </c>
      <c r="BF2041" s="76" cm="1">
        <f t="array" aca="1" ref="BF2041" ca="1">INDIRECT(BF2045)/BF2042</f>
        <v>1000</v>
      </c>
      <c r="BG2041" s="76" cm="1">
        <f t="array" aca="1" ref="BG2041" ca="1">INDIRECT(BG2045)/BG2042</f>
        <v>1000</v>
      </c>
      <c r="BH2041" s="76" cm="1">
        <f t="array" aca="1" ref="BH2041" ca="1">INDIRECT(BH2045)/BH2042</f>
        <v>1000</v>
      </c>
      <c r="BI2041" s="76" cm="1">
        <f t="array" aca="1" ref="BI2041" ca="1">INDIRECT(BI2045)/BI2042</f>
        <v>1000</v>
      </c>
      <c r="BJ2041" s="76" cm="1">
        <f t="array" aca="1" ref="BJ2041" ca="1">INDIRECT(BJ2045)/BJ2042</f>
        <v>1000</v>
      </c>
      <c r="BK2041" s="76" cm="1">
        <f t="array" aca="1" ref="BK2041" ca="1">INDIRECT(BK2045)/BK2042</f>
        <v>1000</v>
      </c>
      <c r="BL2041" s="76" cm="1">
        <f t="array" aca="1" ref="BL2041" ca="1">INDIRECT(BL2045)/BL2042</f>
        <v>1000</v>
      </c>
      <c r="BM2041" s="76" cm="1">
        <f t="array" aca="1" ref="BM2041" ca="1">INDIRECT(BM2045)/BM2042</f>
        <v>1000</v>
      </c>
      <c r="BN2041" s="76" cm="1">
        <f t="array" aca="1" ref="BN2041" ca="1">INDIRECT(BN2045)/BN2042</f>
        <v>1000</v>
      </c>
      <c r="BO2041" s="76" cm="1">
        <f t="array" aca="1" ref="BO2041" ca="1">INDIRECT(BO2045)/BO2042</f>
        <v>1000</v>
      </c>
      <c r="BP2041" s="76" cm="1">
        <f t="array" aca="1" ref="BP2041" ca="1">INDIRECT(BP2045)/BP2042</f>
        <v>1000</v>
      </c>
      <c r="BQ2041" s="76" cm="1">
        <f t="array" aca="1" ref="BQ2041" ca="1">INDIRECT(BQ2045)/BQ2042</f>
        <v>1000</v>
      </c>
      <c r="BR2041" s="76" cm="1">
        <f t="array" aca="1" ref="BR2041" ca="1">INDIRECT(BR2045)/BR2042</f>
        <v>1000</v>
      </c>
      <c r="BS2041" s="76" cm="1">
        <f t="array" aca="1" ref="BS2041" ca="1">INDIRECT(BS2045)/BS2042</f>
        <v>1000</v>
      </c>
      <c r="BT2041" s="76" cm="1">
        <f t="array" aca="1" ref="BT2041" ca="1">INDIRECT(BT2045)/BT2042</f>
        <v>1000</v>
      </c>
      <c r="BU2041" s="76" cm="1">
        <f t="array" aca="1" ref="BU2041" ca="1">INDIRECT(BU2045)/BU2042</f>
        <v>1000</v>
      </c>
      <c r="BV2041" s="76" cm="1">
        <f t="array" aca="1" ref="BV2041" ca="1">INDIRECT(BV2045)/BV2042</f>
        <v>1000</v>
      </c>
      <c r="BW2041" s="76" cm="1">
        <f t="array" aca="1" ref="BW2041" ca="1">INDIRECT(BW2045)/BW2042</f>
        <v>1000</v>
      </c>
      <c r="BX2041" s="76" cm="1">
        <f t="array" aca="1" ref="BX2041" ca="1">INDIRECT(BX2045)/BX2042</f>
        <v>1000</v>
      </c>
      <c r="BY2041" s="76" cm="1">
        <f t="array" aca="1" ref="BY2041" ca="1">INDIRECT(BY2045)/BY2042</f>
        <v>1000</v>
      </c>
      <c r="BZ2041" s="76" cm="1">
        <f t="array" aca="1" ref="BZ2041" ca="1">INDIRECT(BZ2045)/BZ2042</f>
        <v>1000</v>
      </c>
      <c r="CA2041" s="76" cm="1">
        <f t="array" aca="1" ref="CA2041" ca="1">INDIRECT(CA2045)/CA2042</f>
        <v>1000</v>
      </c>
      <c r="CB2041" s="76" cm="1">
        <f t="array" aca="1" ref="CB2041" ca="1">INDIRECT(CB2045)/CB2042</f>
        <v>1000</v>
      </c>
      <c r="CC2041" s="76" cm="1">
        <f t="array" aca="1" ref="CC2041" ca="1">INDIRECT(CC2045)/CC2042</f>
        <v>1000</v>
      </c>
      <c r="CD2041" s="76" cm="1">
        <f t="array" aca="1" ref="CD2041" ca="1">INDIRECT(CD2045)/CD2042</f>
        <v>1000</v>
      </c>
      <c r="CE2041" s="76" cm="1">
        <f t="array" aca="1" ref="CE2041" ca="1">INDIRECT(CE2045)/CE2042</f>
        <v>1000</v>
      </c>
      <c r="CF2041" s="76" cm="1">
        <f t="array" aca="1" ref="CF2041" ca="1">INDIRECT(CF2045)/CF2042</f>
        <v>1000</v>
      </c>
      <c r="CG2041" s="76" cm="1">
        <f t="array" aca="1" ref="CG2041" ca="1">INDIRECT(CG2045)/CG2042</f>
        <v>1000</v>
      </c>
      <c r="CH2041" s="76" cm="1">
        <f t="array" aca="1" ref="CH2041" ca="1">INDIRECT(CH2045)/CH2042</f>
        <v>1000</v>
      </c>
      <c r="CI2041" s="76" cm="1">
        <f t="array" aca="1" ref="CI2041" ca="1">INDIRECT(CI2045)/CI2042</f>
        <v>1000</v>
      </c>
      <c r="CJ2041" s="76" cm="1">
        <f t="array" aca="1" ref="CJ2041" ca="1">INDIRECT(CJ2045)/CJ2042</f>
        <v>1000</v>
      </c>
      <c r="CK2041" s="76" cm="1">
        <f t="array" aca="1" ref="CK2041" ca="1">INDIRECT(CK2045)/CK2042</f>
        <v>1000</v>
      </c>
      <c r="CL2041" s="76" cm="1">
        <f t="array" aca="1" ref="CL2041" ca="1">INDIRECT(CL2045)/CL2042</f>
        <v>1000</v>
      </c>
      <c r="CN2041" s="60"/>
      <c r="CO2041" s="76" t="e" cm="1">
        <f t="array" aca="1" ref="CO2041" ca="1">INDIRECT(CO2045)/CO2042</f>
        <v>#N/A</v>
      </c>
      <c r="CP2041" s="76" t="e" cm="1">
        <f t="array" aca="1" ref="CP2041" ca="1">INDIRECT(CP2045)/CP2042</f>
        <v>#N/A</v>
      </c>
      <c r="CQ2041" s="76" t="e" cm="1">
        <f t="array" aca="1" ref="CQ2041" ca="1">INDIRECT(CQ2045)/CQ2042</f>
        <v>#N/A</v>
      </c>
      <c r="CR2041" s="76" t="e" cm="1">
        <f t="array" aca="1" ref="CR2041" ca="1">INDIRECT(CR2045)/CR2042</f>
        <v>#N/A</v>
      </c>
      <c r="CS2041" s="76" t="e" cm="1">
        <f t="array" aca="1" ref="CS2041" ca="1">INDIRECT(CS2045)/CS2042</f>
        <v>#N/A</v>
      </c>
      <c r="CT2041" s="76" t="e" cm="1">
        <f t="array" aca="1" ref="CT2041" ca="1">INDIRECT(CT2045)/CT2042</f>
        <v>#N/A</v>
      </c>
      <c r="CU2041" s="76" t="e" cm="1">
        <f t="array" aca="1" ref="CU2041" ca="1">INDIRECT(CU2045)/CU2042</f>
        <v>#N/A</v>
      </c>
      <c r="CV2041" s="76" t="e" cm="1">
        <f t="array" aca="1" ref="CV2041" ca="1">INDIRECT(CV2045)/CV2042</f>
        <v>#N/A</v>
      </c>
      <c r="CW2041" s="76" t="e" cm="1">
        <f t="array" aca="1" ref="CW2041" ca="1">INDIRECT(CW2045)/CW2042</f>
        <v>#N/A</v>
      </c>
      <c r="CX2041" s="76" t="e" cm="1">
        <f t="array" aca="1" ref="CX2041" ca="1">INDIRECT(CX2045)/CX2042</f>
        <v>#N/A</v>
      </c>
      <c r="CY2041" s="76" t="e" cm="1">
        <f t="array" aca="1" ref="CY2041" ca="1">INDIRECT(CY2045)/CY2042</f>
        <v>#N/A</v>
      </c>
      <c r="CZ2041" s="76" t="e" cm="1">
        <f t="array" aca="1" ref="CZ2041" ca="1">INDIRECT(CZ2045)/CZ2042</f>
        <v>#N/A</v>
      </c>
      <c r="DA2041" s="76" t="e" cm="1">
        <f t="array" aca="1" ref="DA2041" ca="1">INDIRECT(DA2045)/DA2042</f>
        <v>#N/A</v>
      </c>
      <c r="DB2041" s="76" t="e" cm="1">
        <f t="array" aca="1" ref="DB2041" ca="1">INDIRECT(DB2045)/DB2042</f>
        <v>#N/A</v>
      </c>
      <c r="DC2041" s="76" t="e" cm="1">
        <f t="array" aca="1" ref="DC2041" ca="1">INDIRECT(DC2045)/DC2042</f>
        <v>#N/A</v>
      </c>
      <c r="DD2041" s="76" t="e" cm="1">
        <f t="array" aca="1" ref="DD2041" ca="1">INDIRECT(DD2045)/DD2042</f>
        <v>#N/A</v>
      </c>
      <c r="DE2041" s="76" t="e" cm="1">
        <f t="array" aca="1" ref="DE2041" ca="1">INDIRECT(DE2045)/DE2042</f>
        <v>#N/A</v>
      </c>
      <c r="DF2041" s="76" t="e" cm="1">
        <f t="array" aca="1" ref="DF2041" ca="1">INDIRECT(DF2045)/DF2042</f>
        <v>#N/A</v>
      </c>
      <c r="DG2041" s="76" t="e" cm="1">
        <f t="array" aca="1" ref="DG2041" ca="1">INDIRECT(DG2045)/DG2042</f>
        <v>#N/A</v>
      </c>
      <c r="DH2041" s="76" t="e" cm="1">
        <f t="array" aca="1" ref="DH2041" ca="1">INDIRECT(DH2045)/DH2042</f>
        <v>#N/A</v>
      </c>
      <c r="DI2041" s="76" t="e" cm="1">
        <f t="array" aca="1" ref="DI2041" ca="1">INDIRECT(DI2045)/DI2042</f>
        <v>#N/A</v>
      </c>
      <c r="DJ2041" s="76" t="e" cm="1">
        <f t="array" aca="1" ref="DJ2041" ca="1">INDIRECT(DJ2045)/DJ2042</f>
        <v>#N/A</v>
      </c>
      <c r="DK2041" s="76" t="e" cm="1">
        <f t="array" aca="1" ref="DK2041" ca="1">INDIRECT(DK2045)/DK2042</f>
        <v>#N/A</v>
      </c>
      <c r="DL2041" s="76" t="e" cm="1">
        <f t="array" aca="1" ref="DL2041" ca="1">INDIRECT(DL2045)/DL2042</f>
        <v>#N/A</v>
      </c>
    </row>
    <row r="2042" spans="1:116" x14ac:dyDescent="0.4">
      <c r="B2042" t="str">
        <f>E2042</f>
        <v>2042 AOV-TR-RV</v>
      </c>
      <c r="D2042" t="s">
        <v>479</v>
      </c>
      <c r="E2042" s="8" t="str">
        <f t="shared" si="3328"/>
        <v>2042 AOV-TR-RV</v>
      </c>
      <c r="G2042" s="145" t="s">
        <v>77</v>
      </c>
      <c r="H2042" s="12"/>
      <c r="I2042" s="60"/>
      <c r="J2042" s="60"/>
      <c r="K2042" s="18">
        <v>10</v>
      </c>
      <c r="L2042" s="18">
        <v>10</v>
      </c>
      <c r="M2042" s="18">
        <v>10</v>
      </c>
      <c r="N2042" s="18">
        <v>10</v>
      </c>
      <c r="O2042" s="18">
        <v>10</v>
      </c>
      <c r="P2042" s="18">
        <v>10</v>
      </c>
      <c r="R2042" s="19"/>
      <c r="S2042" s="147" cm="1">
        <f t="array" ref="S2042">INDEX($K:$P,ROW(),MATCH(S$3,$K$2:$P$2,0))</f>
        <v>10</v>
      </c>
      <c r="T2042" s="147" cm="1">
        <f t="array" ref="T2042">INDEX($K:$P,ROW(),MATCH(T$3,$K$2:$P$2,0))</f>
        <v>10</v>
      </c>
      <c r="U2042" s="147" cm="1">
        <f t="array" ref="U2042">INDEX($K:$P,ROW(),MATCH(U$3,$K$2:$P$2,0))</f>
        <v>10</v>
      </c>
      <c r="V2042" s="147" cm="1">
        <f t="array" ref="V2042">INDEX($K:$P,ROW(),MATCH(V$3,$K$2:$P$2,0))</f>
        <v>10</v>
      </c>
      <c r="W2042" s="147" cm="1">
        <f t="array" ref="W2042">INDEX($K:$P,ROW(),MATCH(W$3,$K$2:$P$2,0))</f>
        <v>10</v>
      </c>
      <c r="X2042" s="147" cm="1">
        <f t="array" ref="X2042">INDEX($K:$P,ROW(),MATCH(X$3,$K$2:$P$2,0))</f>
        <v>10</v>
      </c>
      <c r="Y2042" s="147" cm="1">
        <f t="array" ref="Y2042">INDEX($K:$P,ROW(),MATCH(Y$3,$K$2:$P$2,0))</f>
        <v>10</v>
      </c>
      <c r="Z2042" s="147" cm="1">
        <f t="array" ref="Z2042">INDEX($K:$P,ROW(),MATCH(Z$3,$K$2:$P$2,0))</f>
        <v>10</v>
      </c>
      <c r="AA2042" s="147" cm="1">
        <f t="array" ref="AA2042">INDEX($K:$P,ROW(),MATCH(AA$3,$K$2:$P$2,0))</f>
        <v>10</v>
      </c>
      <c r="AB2042" s="147" cm="1">
        <f t="array" ref="AB2042">INDEX($K:$P,ROW(),MATCH(AB$3,$K$2:$P$2,0))</f>
        <v>10</v>
      </c>
      <c r="AC2042" s="147" cm="1">
        <f t="array" ref="AC2042">INDEX($K:$P,ROW(),MATCH(AC$3,$K$2:$P$2,0))</f>
        <v>10</v>
      </c>
      <c r="AD2042" s="147" cm="1">
        <f t="array" ref="AD2042">INDEX($K:$P,ROW(),MATCH(AD$3,$K$2:$P$2,0))</f>
        <v>10</v>
      </c>
      <c r="AE2042" s="147" cm="1">
        <f t="array" ref="AE2042">INDEX($K:$P,ROW(),MATCH(AE$3,$K$2:$P$2,0))</f>
        <v>10</v>
      </c>
      <c r="AF2042" s="147" cm="1">
        <f t="array" ref="AF2042">INDEX($K:$P,ROW(),MATCH(AF$3,$K$2:$P$2,0))</f>
        <v>10</v>
      </c>
      <c r="AG2042" s="147" cm="1">
        <f t="array" ref="AG2042">INDEX($K:$P,ROW(),MATCH(AG$3,$K$2:$P$2,0))</f>
        <v>10</v>
      </c>
      <c r="AH2042" s="147" cm="1">
        <f t="array" ref="AH2042">INDEX($K:$P,ROW(),MATCH(AH$3,$K$2:$P$2,0))</f>
        <v>10</v>
      </c>
      <c r="AI2042" s="147" cm="1">
        <f t="array" ref="AI2042">INDEX($K:$P,ROW(),MATCH(AI$3,$K$2:$P$2,0))</f>
        <v>10</v>
      </c>
      <c r="AJ2042" s="147" cm="1">
        <f t="array" ref="AJ2042">INDEX($K:$P,ROW(),MATCH(AJ$3,$K$2:$P$2,0))</f>
        <v>10</v>
      </c>
      <c r="AK2042" s="147" cm="1">
        <f t="array" ref="AK2042">INDEX($K:$P,ROW(),MATCH(AK$3,$K$2:$P$2,0))</f>
        <v>10</v>
      </c>
      <c r="AL2042" s="147" cm="1">
        <f t="array" ref="AL2042">INDEX($K:$P,ROW(),MATCH(AL$3,$K$2:$P$2,0))</f>
        <v>10</v>
      </c>
      <c r="AM2042" s="147" cm="1">
        <f t="array" ref="AM2042">INDEX($K:$P,ROW(),MATCH(AM$3,$K$2:$P$2,0))</f>
        <v>10</v>
      </c>
      <c r="AN2042" s="147" cm="1">
        <f t="array" ref="AN2042">INDEX($K:$P,ROW(),MATCH(AN$3,$K$2:$P$2,0))</f>
        <v>10</v>
      </c>
      <c r="AO2042" s="147" cm="1">
        <f t="array" ref="AO2042">INDEX($K:$P,ROW(),MATCH(AO$3,$K$2:$P$2,0))</f>
        <v>10</v>
      </c>
      <c r="AP2042" s="147" cm="1">
        <f t="array" ref="AP2042">INDEX($K:$P,ROW(),MATCH(AP$3,$K$2:$P$2,0))</f>
        <v>10</v>
      </c>
      <c r="AQ2042" s="147" cm="1">
        <f t="array" ref="AQ2042">INDEX($K:$P,ROW(),MATCH(AQ$3,$K$2:$P$2,0))</f>
        <v>10</v>
      </c>
      <c r="AR2042" s="147" cm="1">
        <f t="array" ref="AR2042">INDEX($K:$P,ROW(),MATCH(AR$3,$K$2:$P$2,0))</f>
        <v>10</v>
      </c>
      <c r="AS2042" s="147" cm="1">
        <f t="array" ref="AS2042">INDEX($K:$P,ROW(),MATCH(AS$3,$K$2:$P$2,0))</f>
        <v>10</v>
      </c>
      <c r="AT2042" s="147" cm="1">
        <f t="array" ref="AT2042">INDEX($K:$P,ROW(),MATCH(AT$3,$K$2:$P$2,0))</f>
        <v>10</v>
      </c>
      <c r="AU2042" s="147" cm="1">
        <f t="array" ref="AU2042">INDEX($K:$P,ROW(),MATCH(AU$3,$K$2:$P$2,0))</f>
        <v>10</v>
      </c>
      <c r="AV2042" s="147" cm="1">
        <f t="array" ref="AV2042">INDEX($K:$P,ROW(),MATCH(AV$3,$K$2:$P$2,0))</f>
        <v>10</v>
      </c>
      <c r="AW2042" s="147" cm="1">
        <f t="array" ref="AW2042">INDEX($K:$P,ROW(),MATCH(AW$3,$K$2:$P$2,0))</f>
        <v>10</v>
      </c>
      <c r="AX2042" s="147" cm="1">
        <f t="array" ref="AX2042">INDEX($K:$P,ROW(),MATCH(AX$3,$K$2:$P$2,0))</f>
        <v>10</v>
      </c>
      <c r="AY2042" s="147" cm="1">
        <f t="array" ref="AY2042">INDEX($K:$P,ROW(),MATCH(AY$3,$K$2:$P$2,0))</f>
        <v>10</v>
      </c>
      <c r="AZ2042" s="147" cm="1">
        <f t="array" ref="AZ2042">INDEX($K:$P,ROW(),MATCH(AZ$3,$K$2:$P$2,0))</f>
        <v>10</v>
      </c>
      <c r="BA2042" s="147" cm="1">
        <f t="array" ref="BA2042">INDEX($K:$P,ROW(),MATCH(BA$3,$K$2:$P$2,0))</f>
        <v>10</v>
      </c>
      <c r="BB2042" s="147" cm="1">
        <f t="array" ref="BB2042">INDEX($K:$P,ROW(),MATCH(BB$3,$K$2:$P$2,0))</f>
        <v>10</v>
      </c>
      <c r="BC2042" s="147" cm="1">
        <f t="array" ref="BC2042">INDEX($K:$P,ROW(),MATCH(BC$3,$K$2:$P$2,0))</f>
        <v>10</v>
      </c>
      <c r="BD2042" s="147" cm="1">
        <f t="array" ref="BD2042">INDEX($K:$P,ROW(),MATCH(BD$3,$K$2:$P$2,0))</f>
        <v>10</v>
      </c>
      <c r="BE2042" s="147" cm="1">
        <f t="array" ref="BE2042">INDEX($K:$P,ROW(),MATCH(BE$3,$K$2:$P$2,0))</f>
        <v>10</v>
      </c>
      <c r="BF2042" s="147" cm="1">
        <f t="array" ref="BF2042">INDEX($K:$P,ROW(),MATCH(BF$3,$K$2:$P$2,0))</f>
        <v>10</v>
      </c>
      <c r="BG2042" s="147" cm="1">
        <f t="array" ref="BG2042">INDEX($K:$P,ROW(),MATCH(BG$3,$K$2:$P$2,0))</f>
        <v>10</v>
      </c>
      <c r="BH2042" s="147" cm="1">
        <f t="array" ref="BH2042">INDEX($K:$P,ROW(),MATCH(BH$3,$K$2:$P$2,0))</f>
        <v>10</v>
      </c>
      <c r="BI2042" s="147" cm="1">
        <f t="array" ref="BI2042">INDEX($K:$P,ROW(),MATCH(BI$3,$K$2:$P$2,0))</f>
        <v>10</v>
      </c>
      <c r="BJ2042" s="147" cm="1">
        <f t="array" ref="BJ2042">INDEX($K:$P,ROW(),MATCH(BJ$3,$K$2:$P$2,0))</f>
        <v>10</v>
      </c>
      <c r="BK2042" s="147" cm="1">
        <f t="array" ref="BK2042">INDEX($K:$P,ROW(),MATCH(BK$3,$K$2:$P$2,0))</f>
        <v>10</v>
      </c>
      <c r="BL2042" s="147" cm="1">
        <f t="array" ref="BL2042">INDEX($K:$P,ROW(),MATCH(BL$3,$K$2:$P$2,0))</f>
        <v>10</v>
      </c>
      <c r="BM2042" s="147" cm="1">
        <f t="array" ref="BM2042">INDEX($K:$P,ROW(),MATCH(BM$3,$K$2:$P$2,0))</f>
        <v>10</v>
      </c>
      <c r="BN2042" s="147" cm="1">
        <f t="array" ref="BN2042">INDEX($K:$P,ROW(),MATCH(BN$3,$K$2:$P$2,0))</f>
        <v>10</v>
      </c>
      <c r="BO2042" s="147" cm="1">
        <f t="array" ref="BO2042">INDEX($K:$P,ROW(),MATCH(BO$3,$K$2:$P$2,0))</f>
        <v>10</v>
      </c>
      <c r="BP2042" s="147" cm="1">
        <f t="array" ref="BP2042">INDEX($K:$P,ROW(),MATCH(BP$3,$K$2:$P$2,0))</f>
        <v>10</v>
      </c>
      <c r="BQ2042" s="147" cm="1">
        <f t="array" ref="BQ2042">INDEX($K:$P,ROW(),MATCH(BQ$3,$K$2:$P$2,0))</f>
        <v>10</v>
      </c>
      <c r="BR2042" s="147" cm="1">
        <f t="array" ref="BR2042">INDEX($K:$P,ROW(),MATCH(BR$3,$K$2:$P$2,0))</f>
        <v>10</v>
      </c>
      <c r="BS2042" s="147" cm="1">
        <f t="array" ref="BS2042">INDEX($K:$P,ROW(),MATCH(BS$3,$K$2:$P$2,0))</f>
        <v>10</v>
      </c>
      <c r="BT2042" s="147" cm="1">
        <f t="array" ref="BT2042">INDEX($K:$P,ROW(),MATCH(BT$3,$K$2:$P$2,0))</f>
        <v>10</v>
      </c>
      <c r="BU2042" s="147" cm="1">
        <f t="array" ref="BU2042">INDEX($K:$P,ROW(),MATCH(BU$3,$K$2:$P$2,0))</f>
        <v>10</v>
      </c>
      <c r="BV2042" s="147" cm="1">
        <f t="array" ref="BV2042">INDEX($K:$P,ROW(),MATCH(BV$3,$K$2:$P$2,0))</f>
        <v>10</v>
      </c>
      <c r="BW2042" s="147" cm="1">
        <f t="array" ref="BW2042">INDEX($K:$P,ROW(),MATCH(BW$3,$K$2:$P$2,0))</f>
        <v>10</v>
      </c>
      <c r="BX2042" s="147" cm="1">
        <f t="array" ref="BX2042">INDEX($K:$P,ROW(),MATCH(BX$3,$K$2:$P$2,0))</f>
        <v>10</v>
      </c>
      <c r="BY2042" s="147" cm="1">
        <f t="array" ref="BY2042">INDEX($K:$P,ROW(),MATCH(BY$3,$K$2:$P$2,0))</f>
        <v>10</v>
      </c>
      <c r="BZ2042" s="147" cm="1">
        <f t="array" ref="BZ2042">INDEX($K:$P,ROW(),MATCH(BZ$3,$K$2:$P$2,0))</f>
        <v>10</v>
      </c>
      <c r="CA2042" s="147" cm="1">
        <f t="array" ref="CA2042">INDEX($K:$P,ROW(),MATCH(CA$3,$K$2:$P$2,0))</f>
        <v>10</v>
      </c>
      <c r="CB2042" s="147" cm="1">
        <f t="array" ref="CB2042">INDEX($K:$P,ROW(),MATCH(CB$3,$K$2:$P$2,0))</f>
        <v>10</v>
      </c>
      <c r="CC2042" s="147" cm="1">
        <f t="array" ref="CC2042">INDEX($K:$P,ROW(),MATCH(CC$3,$K$2:$P$2,0))</f>
        <v>10</v>
      </c>
      <c r="CD2042" s="147" cm="1">
        <f t="array" ref="CD2042">INDEX($K:$P,ROW(),MATCH(CD$3,$K$2:$P$2,0))</f>
        <v>10</v>
      </c>
      <c r="CE2042" s="147" cm="1">
        <f t="array" ref="CE2042">INDEX($K:$P,ROW(),MATCH(CE$3,$K$2:$P$2,0))</f>
        <v>10</v>
      </c>
      <c r="CF2042" s="147" cm="1">
        <f t="array" ref="CF2042">INDEX($K:$P,ROW(),MATCH(CF$3,$K$2:$P$2,0))</f>
        <v>10</v>
      </c>
      <c r="CG2042" s="147" cm="1">
        <f t="array" ref="CG2042">INDEX($K:$P,ROW(),MATCH(CG$3,$K$2:$P$2,0))</f>
        <v>10</v>
      </c>
      <c r="CH2042" s="147" cm="1">
        <f t="array" ref="CH2042">INDEX($K:$P,ROW(),MATCH(CH$3,$K$2:$P$2,0))</f>
        <v>10</v>
      </c>
      <c r="CI2042" s="147" cm="1">
        <f t="array" ref="CI2042">INDEX($K:$P,ROW(),MATCH(CI$3,$K$2:$P$2,0))</f>
        <v>10</v>
      </c>
      <c r="CJ2042" s="147" cm="1">
        <f t="array" ref="CJ2042">INDEX($K:$P,ROW(),MATCH(CJ$3,$K$2:$P$2,0))</f>
        <v>10</v>
      </c>
      <c r="CK2042" s="147" cm="1">
        <f t="array" ref="CK2042">INDEX($K:$P,ROW(),MATCH(CK$3,$K$2:$P$2,0))</f>
        <v>10</v>
      </c>
      <c r="CL2042" s="147" cm="1">
        <f t="array" ref="CL2042">INDEX($K:$P,ROW(),MATCH(CL$3,$K$2:$P$2,0))</f>
        <v>10</v>
      </c>
      <c r="CN2042" s="60"/>
      <c r="CO2042" s="147" t="e" cm="1">
        <f t="array" ref="CO2042">INDEX($K:$P,ROW(),MATCH(CO$3,$K$2:$P$2,0))</f>
        <v>#N/A</v>
      </c>
      <c r="CP2042" s="147" t="e" cm="1">
        <f t="array" ref="CP2042">INDEX($K:$P,ROW(),MATCH(CP$3,$K$2:$P$2,0))</f>
        <v>#N/A</v>
      </c>
      <c r="CQ2042" s="147" t="e" cm="1">
        <f t="array" ref="CQ2042">INDEX($K:$P,ROW(),MATCH(CQ$3,$K$2:$P$2,0))</f>
        <v>#N/A</v>
      </c>
      <c r="CR2042" s="147" t="e" cm="1">
        <f t="array" ref="CR2042">INDEX($K:$P,ROW(),MATCH(CR$3,$K$2:$P$2,0))</f>
        <v>#N/A</v>
      </c>
      <c r="CS2042" s="147" t="e" cm="1">
        <f t="array" ref="CS2042">INDEX($K:$P,ROW(),MATCH(CS$3,$K$2:$P$2,0))</f>
        <v>#N/A</v>
      </c>
      <c r="CT2042" s="147" t="e" cm="1">
        <f t="array" ref="CT2042">INDEX($K:$P,ROW(),MATCH(CT$3,$K$2:$P$2,0))</f>
        <v>#N/A</v>
      </c>
      <c r="CU2042" s="147" t="e" cm="1">
        <f t="array" ref="CU2042">INDEX($K:$P,ROW(),MATCH(CU$3,$K$2:$P$2,0))</f>
        <v>#N/A</v>
      </c>
      <c r="CV2042" s="147" t="e" cm="1">
        <f t="array" ref="CV2042">INDEX($K:$P,ROW(),MATCH(CV$3,$K$2:$P$2,0))</f>
        <v>#N/A</v>
      </c>
      <c r="CW2042" s="147" t="e" cm="1">
        <f t="array" ref="CW2042">INDEX($K:$P,ROW(),MATCH(CW$3,$K$2:$P$2,0))</f>
        <v>#N/A</v>
      </c>
      <c r="CX2042" s="147" t="e" cm="1">
        <f t="array" ref="CX2042">INDEX($K:$P,ROW(),MATCH(CX$3,$K$2:$P$2,0))</f>
        <v>#N/A</v>
      </c>
      <c r="CY2042" s="147" t="e" cm="1">
        <f t="array" ref="CY2042">INDEX($K:$P,ROW(),MATCH(CY$3,$K$2:$P$2,0))</f>
        <v>#N/A</v>
      </c>
      <c r="CZ2042" s="147" t="e" cm="1">
        <f t="array" ref="CZ2042">INDEX($K:$P,ROW(),MATCH(CZ$3,$K$2:$P$2,0))</f>
        <v>#N/A</v>
      </c>
      <c r="DA2042" s="147" t="e" cm="1">
        <f t="array" ref="DA2042">INDEX($K:$P,ROW(),MATCH(DA$3,$K$2:$P$2,0))</f>
        <v>#N/A</v>
      </c>
      <c r="DB2042" s="147" t="e" cm="1">
        <f t="array" ref="DB2042">INDEX($K:$P,ROW(),MATCH(DB$3,$K$2:$P$2,0))</f>
        <v>#N/A</v>
      </c>
      <c r="DC2042" s="147" t="e" cm="1">
        <f t="array" ref="DC2042">INDEX($K:$P,ROW(),MATCH(DC$3,$K$2:$P$2,0))</f>
        <v>#N/A</v>
      </c>
      <c r="DD2042" s="147" t="e" cm="1">
        <f t="array" ref="DD2042">INDEX($K:$P,ROW(),MATCH(DD$3,$K$2:$P$2,0))</f>
        <v>#N/A</v>
      </c>
      <c r="DE2042" s="147" t="e" cm="1">
        <f t="array" ref="DE2042">INDEX($K:$P,ROW(),MATCH(DE$3,$K$2:$P$2,0))</f>
        <v>#N/A</v>
      </c>
      <c r="DF2042" s="147" t="e" cm="1">
        <f t="array" ref="DF2042">INDEX($K:$P,ROW(),MATCH(DF$3,$K$2:$P$2,0))</f>
        <v>#N/A</v>
      </c>
      <c r="DG2042" s="147" t="e" cm="1">
        <f t="array" ref="DG2042">INDEX($K:$P,ROW(),MATCH(DG$3,$K$2:$P$2,0))</f>
        <v>#N/A</v>
      </c>
      <c r="DH2042" s="147" t="e" cm="1">
        <f t="array" ref="DH2042">INDEX($K:$P,ROW(),MATCH(DH$3,$K$2:$P$2,0))</f>
        <v>#N/A</v>
      </c>
      <c r="DI2042" s="147" t="e" cm="1">
        <f t="array" ref="DI2042">INDEX($K:$P,ROW(),MATCH(DI$3,$K$2:$P$2,0))</f>
        <v>#N/A</v>
      </c>
      <c r="DJ2042" s="147" t="e" cm="1">
        <f t="array" ref="DJ2042">INDEX($K:$P,ROW(),MATCH(DJ$3,$K$2:$P$2,0))</f>
        <v>#N/A</v>
      </c>
      <c r="DK2042" s="147" t="e" cm="1">
        <f t="array" ref="DK2042">INDEX($K:$P,ROW(),MATCH(DK$3,$K$2:$P$2,0))</f>
        <v>#N/A</v>
      </c>
      <c r="DL2042" s="147" t="e" cm="1">
        <f t="array" ref="DL2042">INDEX($K:$P,ROW(),MATCH(DL$3,$K$2:$P$2,0))</f>
        <v>#N/A</v>
      </c>
    </row>
    <row r="2043" spans="1:116" x14ac:dyDescent="0.4">
      <c r="B2043" t="s">
        <v>332</v>
      </c>
      <c r="D2043" t="s">
        <v>479</v>
      </c>
      <c r="E2043" s="8" t="str">
        <f t="shared" ref="E2043:E2059" si="3329">ROW()&amp;" "&amp;D2043</f>
        <v>2043 AOV-TR-RV</v>
      </c>
      <c r="G2043" s="136" t="str">
        <f>G2031</f>
        <v>(Primary label)</v>
      </c>
      <c r="H2043" s="27"/>
      <c r="I2043" s="78"/>
      <c r="J2043" s="78"/>
      <c r="K2043" s="33"/>
      <c r="L2043" s="33"/>
      <c r="M2043" s="33"/>
      <c r="N2043" s="33"/>
      <c r="O2043" s="33"/>
      <c r="P2043" s="33"/>
      <c r="R2043" s="33"/>
      <c r="S2043" s="77"/>
      <c r="T2043" s="77"/>
      <c r="U2043" s="77"/>
      <c r="V2043" s="77"/>
      <c r="W2043" s="77"/>
      <c r="X2043" s="77"/>
      <c r="Y2043" s="77"/>
      <c r="Z2043" s="77"/>
      <c r="AA2043" s="77"/>
      <c r="AB2043" s="77"/>
      <c r="AC2043" s="77"/>
      <c r="AD2043" s="77"/>
      <c r="AE2043" s="77"/>
      <c r="AF2043" s="77"/>
      <c r="AG2043" s="77"/>
      <c r="AH2043" s="77"/>
      <c r="AI2043" s="77"/>
      <c r="AJ2043" s="77"/>
      <c r="AK2043" s="77"/>
      <c r="AL2043" s="77"/>
      <c r="AM2043" s="77"/>
      <c r="AN2043" s="77"/>
      <c r="AO2043" s="77"/>
      <c r="AP2043" s="77"/>
      <c r="AQ2043" s="77"/>
      <c r="AR2043" s="77"/>
      <c r="AS2043" s="77"/>
      <c r="AT2043" s="77"/>
      <c r="AU2043" s="77"/>
      <c r="AV2043" s="77"/>
      <c r="AW2043" s="77"/>
      <c r="AX2043" s="77"/>
      <c r="AY2043" s="77"/>
      <c r="AZ2043" s="77"/>
      <c r="BA2043" s="77"/>
      <c r="BB2043" s="77"/>
      <c r="BC2043" s="77"/>
      <c r="BD2043" s="77"/>
      <c r="BE2043" s="77"/>
      <c r="BF2043" s="77"/>
      <c r="BG2043" s="77"/>
      <c r="BH2043" s="77"/>
      <c r="BI2043" s="77"/>
      <c r="BJ2043" s="77"/>
      <c r="BK2043" s="77"/>
      <c r="BL2043" s="77"/>
      <c r="BM2043" s="77"/>
      <c r="BN2043" s="77"/>
      <c r="BO2043" s="77"/>
      <c r="BP2043" s="77"/>
      <c r="BQ2043" s="77"/>
      <c r="BR2043" s="77"/>
      <c r="BS2043" s="77"/>
      <c r="BT2043" s="77"/>
      <c r="BU2043" s="77"/>
      <c r="BV2043" s="77"/>
      <c r="BW2043" s="77"/>
      <c r="BX2043" s="77"/>
      <c r="BY2043" s="77"/>
      <c r="BZ2043" s="77"/>
      <c r="CA2043" s="77"/>
      <c r="CB2043" s="77"/>
      <c r="CC2043" s="77"/>
      <c r="CD2043" s="77"/>
      <c r="CE2043" s="77"/>
      <c r="CF2043" s="77"/>
      <c r="CG2043" s="77"/>
      <c r="CH2043" s="77"/>
      <c r="CI2043" s="77"/>
      <c r="CJ2043" s="77"/>
      <c r="CK2043" s="77"/>
      <c r="CL2043" s="77"/>
      <c r="CN2043" s="78"/>
      <c r="CO2043" s="77"/>
      <c r="CP2043" s="77"/>
      <c r="CQ2043" s="77"/>
      <c r="CR2043" s="77"/>
      <c r="CS2043" s="77"/>
      <c r="CT2043" s="77"/>
      <c r="CU2043" s="77"/>
      <c r="CV2043" s="77"/>
      <c r="CW2043" s="77"/>
      <c r="CX2043" s="77"/>
      <c r="CY2043" s="77"/>
      <c r="CZ2043" s="77"/>
      <c r="DA2043" s="77"/>
      <c r="DB2043" s="77"/>
      <c r="DC2043" s="77"/>
      <c r="DD2043" s="77"/>
      <c r="DE2043" s="77"/>
      <c r="DF2043" s="77"/>
      <c r="DG2043" s="77"/>
      <c r="DH2043" s="77"/>
      <c r="DI2043" s="77"/>
      <c r="DJ2043" s="77"/>
      <c r="DK2043" s="77"/>
      <c r="DL2043" s="77"/>
    </row>
    <row r="2044" spans="1:116" x14ac:dyDescent="0.4">
      <c r="B2044" t="s">
        <v>332</v>
      </c>
      <c r="D2044" t="s">
        <v>479</v>
      </c>
      <c r="E2044" s="8" t="str">
        <f>ROW()&amp;" "&amp;D2044</f>
        <v>2044 AOV-TR-RV</v>
      </c>
      <c r="G2044" s="136" t="str">
        <f>G2032</f>
        <v>primary unit</v>
      </c>
      <c r="H2044" s="27"/>
      <c r="I2044" s="78"/>
      <c r="J2044" s="78"/>
      <c r="K2044" s="33"/>
      <c r="L2044" s="33"/>
      <c r="M2044" s="33"/>
      <c r="N2044" s="33"/>
      <c r="O2044" s="33"/>
      <c r="P2044" s="33"/>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8"/>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1:116" x14ac:dyDescent="0.4">
      <c r="B2045" t="s">
        <v>332</v>
      </c>
      <c r="D2045" t="s">
        <v>479</v>
      </c>
      <c r="E2045" s="8" t="str">
        <f t="shared" si="3329"/>
        <v>2045 AOV-TR-RV</v>
      </c>
      <c r="G2045" s="136" t="str">
        <f>G2033</f>
        <v>Primary revenue driver</v>
      </c>
      <c r="K2045" s="53"/>
      <c r="L2045" s="53"/>
      <c r="M2045" s="53"/>
      <c r="N2045" s="53"/>
      <c r="O2045" s="53"/>
      <c r="P2045" s="53"/>
      <c r="R2045" s="24"/>
      <c r="S2045" s="76" t="str">
        <f t="shared" ref="S2045:AX2054" si="3330">S2033</f>
        <v>S$16</v>
      </c>
      <c r="T2045" s="76" t="str">
        <f t="shared" si="3330"/>
        <v>T$16</v>
      </c>
      <c r="U2045" s="76" t="str">
        <f t="shared" si="3330"/>
        <v>U$16</v>
      </c>
      <c r="V2045" s="76" t="str">
        <f t="shared" si="3330"/>
        <v>V$16</v>
      </c>
      <c r="W2045" s="76" t="str">
        <f t="shared" si="3330"/>
        <v>W$16</v>
      </c>
      <c r="X2045" s="76" t="str">
        <f t="shared" si="3330"/>
        <v>X$16</v>
      </c>
      <c r="Y2045" s="76" t="str">
        <f t="shared" si="3330"/>
        <v>Y$16</v>
      </c>
      <c r="Z2045" s="76" t="str">
        <f t="shared" si="3330"/>
        <v>Z$16</v>
      </c>
      <c r="AA2045" s="76" t="str">
        <f t="shared" si="3330"/>
        <v>AA$16</v>
      </c>
      <c r="AB2045" s="76" t="str">
        <f t="shared" si="3330"/>
        <v>AB$16</v>
      </c>
      <c r="AC2045" s="76" t="str">
        <f t="shared" si="3330"/>
        <v>AC$16</v>
      </c>
      <c r="AD2045" s="76" t="str">
        <f t="shared" si="3330"/>
        <v>AD$16</v>
      </c>
      <c r="AE2045" s="76" t="str">
        <f t="shared" si="3330"/>
        <v>AE$16</v>
      </c>
      <c r="AF2045" s="76" t="str">
        <f t="shared" si="3330"/>
        <v>AF$16</v>
      </c>
      <c r="AG2045" s="76" t="str">
        <f t="shared" si="3330"/>
        <v>AG$16</v>
      </c>
      <c r="AH2045" s="76" t="str">
        <f t="shared" si="3330"/>
        <v>AH$16</v>
      </c>
      <c r="AI2045" s="76" t="str">
        <f t="shared" si="3330"/>
        <v>AI$16</v>
      </c>
      <c r="AJ2045" s="76" t="str">
        <f t="shared" si="3330"/>
        <v>AJ$16</v>
      </c>
      <c r="AK2045" s="76" t="str">
        <f t="shared" si="3330"/>
        <v>AK$16</v>
      </c>
      <c r="AL2045" s="76" t="str">
        <f t="shared" si="3330"/>
        <v>AL$16</v>
      </c>
      <c r="AM2045" s="76" t="str">
        <f t="shared" si="3330"/>
        <v>AM$16</v>
      </c>
      <c r="AN2045" s="76" t="str">
        <f t="shared" si="3330"/>
        <v>AN$16</v>
      </c>
      <c r="AO2045" s="76" t="str">
        <f t="shared" si="3330"/>
        <v>AO$16</v>
      </c>
      <c r="AP2045" s="76" t="str">
        <f t="shared" si="3330"/>
        <v>AP$16</v>
      </c>
      <c r="AQ2045" s="76" t="str">
        <f t="shared" si="3330"/>
        <v>AQ$16</v>
      </c>
      <c r="AR2045" s="76" t="str">
        <f t="shared" si="3330"/>
        <v>AR$16</v>
      </c>
      <c r="AS2045" s="76" t="str">
        <f t="shared" si="3330"/>
        <v>AS$16</v>
      </c>
      <c r="AT2045" s="76" t="str">
        <f t="shared" si="3330"/>
        <v>AT$16</v>
      </c>
      <c r="AU2045" s="76" t="str">
        <f t="shared" si="3330"/>
        <v>AU$16</v>
      </c>
      <c r="AV2045" s="76" t="str">
        <f t="shared" si="3330"/>
        <v>AV$16</v>
      </c>
      <c r="AW2045" s="76" t="str">
        <f t="shared" si="3330"/>
        <v>AW$16</v>
      </c>
      <c r="AX2045" s="76" t="str">
        <f t="shared" si="3330"/>
        <v>AX$16</v>
      </c>
      <c r="AY2045" s="76" t="str">
        <f t="shared" ref="AY2045:CD2054" si="3331">AY2033</f>
        <v>AY$16</v>
      </c>
      <c r="AZ2045" s="76" t="str">
        <f t="shared" si="3331"/>
        <v>AZ$16</v>
      </c>
      <c r="BA2045" s="76" t="str">
        <f t="shared" si="3331"/>
        <v>BA$16</v>
      </c>
      <c r="BB2045" s="76" t="str">
        <f t="shared" si="3331"/>
        <v>BB$16</v>
      </c>
      <c r="BC2045" s="76" t="str">
        <f t="shared" si="3331"/>
        <v>BC$16</v>
      </c>
      <c r="BD2045" s="76" t="str">
        <f t="shared" si="3331"/>
        <v>BD$16</v>
      </c>
      <c r="BE2045" s="76" t="str">
        <f t="shared" si="3331"/>
        <v>BE$16</v>
      </c>
      <c r="BF2045" s="76" t="str">
        <f t="shared" si="3331"/>
        <v>BF$16</v>
      </c>
      <c r="BG2045" s="76" t="str">
        <f t="shared" si="3331"/>
        <v>BG$16</v>
      </c>
      <c r="BH2045" s="76" t="str">
        <f t="shared" si="3331"/>
        <v>BH$16</v>
      </c>
      <c r="BI2045" s="76" t="str">
        <f t="shared" si="3331"/>
        <v>BI$16</v>
      </c>
      <c r="BJ2045" s="76" t="str">
        <f t="shared" si="3331"/>
        <v>BJ$16</v>
      </c>
      <c r="BK2045" s="76" t="str">
        <f t="shared" si="3331"/>
        <v>BK$16</v>
      </c>
      <c r="BL2045" s="76" t="str">
        <f t="shared" si="3331"/>
        <v>BL$16</v>
      </c>
      <c r="BM2045" s="76" t="str">
        <f t="shared" si="3331"/>
        <v>BM$16</v>
      </c>
      <c r="BN2045" s="76" t="str">
        <f t="shared" si="3331"/>
        <v>BN$16</v>
      </c>
      <c r="BO2045" s="76" t="str">
        <f t="shared" si="3331"/>
        <v>BO$16</v>
      </c>
      <c r="BP2045" s="76" t="str">
        <f t="shared" si="3331"/>
        <v>BP$16</v>
      </c>
      <c r="BQ2045" s="76" t="str">
        <f t="shared" si="3331"/>
        <v>BQ$16</v>
      </c>
      <c r="BR2045" s="76" t="str">
        <f t="shared" si="3331"/>
        <v>BR$16</v>
      </c>
      <c r="BS2045" s="76" t="str">
        <f t="shared" si="3331"/>
        <v>BS$16</v>
      </c>
      <c r="BT2045" s="76" t="str">
        <f t="shared" si="3331"/>
        <v>BT$16</v>
      </c>
      <c r="BU2045" s="76" t="str">
        <f t="shared" si="3331"/>
        <v>BU$16</v>
      </c>
      <c r="BV2045" s="76" t="str">
        <f t="shared" si="3331"/>
        <v>BV$16</v>
      </c>
      <c r="BW2045" s="76" t="str">
        <f t="shared" si="3331"/>
        <v>BW$16</v>
      </c>
      <c r="BX2045" s="76" t="str">
        <f t="shared" si="3331"/>
        <v>BX$16</v>
      </c>
      <c r="BY2045" s="76" t="str">
        <f t="shared" si="3331"/>
        <v>BY$16</v>
      </c>
      <c r="BZ2045" s="76" t="str">
        <f t="shared" si="3331"/>
        <v>BZ$16</v>
      </c>
      <c r="CA2045" s="76" t="str">
        <f t="shared" si="3331"/>
        <v>CA$16</v>
      </c>
      <c r="CB2045" s="76" t="str">
        <f t="shared" si="3331"/>
        <v>CB$16</v>
      </c>
      <c r="CC2045" s="76" t="str">
        <f t="shared" si="3331"/>
        <v>CC$16</v>
      </c>
      <c r="CD2045" s="76" t="str">
        <f t="shared" si="3331"/>
        <v>CD$16</v>
      </c>
      <c r="CE2045" s="76" t="str">
        <f t="shared" ref="CE2045:CL2054" si="3332">CE2033</f>
        <v>CE$16</v>
      </c>
      <c r="CF2045" s="76" t="str">
        <f t="shared" si="3332"/>
        <v>CF$16</v>
      </c>
      <c r="CG2045" s="76" t="str">
        <f t="shared" si="3332"/>
        <v>CG$16</v>
      </c>
      <c r="CH2045" s="76" t="str">
        <f t="shared" si="3332"/>
        <v>CH$16</v>
      </c>
      <c r="CI2045" s="76" t="str">
        <f t="shared" si="3332"/>
        <v>CI$16</v>
      </c>
      <c r="CJ2045" s="76" t="str">
        <f t="shared" si="3332"/>
        <v>CJ$16</v>
      </c>
      <c r="CK2045" s="76" t="str">
        <f t="shared" si="3332"/>
        <v>CK$16</v>
      </c>
      <c r="CL2045" s="76" t="str">
        <f t="shared" si="3332"/>
        <v>CL$16</v>
      </c>
      <c r="CO2045" s="76" t="str">
        <f t="shared" ref="CO2045:DL2054" si="3333">CO2033</f>
        <v>CO$16</v>
      </c>
      <c r="CP2045" s="76" t="str">
        <f t="shared" si="3333"/>
        <v>CP$16</v>
      </c>
      <c r="CQ2045" s="76" t="str">
        <f t="shared" si="3333"/>
        <v>CQ$16</v>
      </c>
      <c r="CR2045" s="76" t="str">
        <f t="shared" si="3333"/>
        <v>CR$16</v>
      </c>
      <c r="CS2045" s="76" t="str">
        <f t="shared" si="3333"/>
        <v>CS$16</v>
      </c>
      <c r="CT2045" s="76" t="str">
        <f t="shared" si="3333"/>
        <v>CT$16</v>
      </c>
      <c r="CU2045" s="76" t="str">
        <f t="shared" si="3333"/>
        <v>CU$16</v>
      </c>
      <c r="CV2045" s="76" t="str">
        <f t="shared" si="3333"/>
        <v>CV$16</v>
      </c>
      <c r="CW2045" s="76" t="str">
        <f t="shared" si="3333"/>
        <v>CW$16</v>
      </c>
      <c r="CX2045" s="76" t="str">
        <f t="shared" si="3333"/>
        <v>CX$16</v>
      </c>
      <c r="CY2045" s="76" t="str">
        <f t="shared" si="3333"/>
        <v>CY$16</v>
      </c>
      <c r="CZ2045" s="76" t="str">
        <f t="shared" si="3333"/>
        <v>CZ$16</v>
      </c>
      <c r="DA2045" s="76" t="str">
        <f t="shared" si="3333"/>
        <v>DA$16</v>
      </c>
      <c r="DB2045" s="76" t="str">
        <f t="shared" si="3333"/>
        <v>DB$16</v>
      </c>
      <c r="DC2045" s="76" t="str">
        <f t="shared" si="3333"/>
        <v>DC$16</v>
      </c>
      <c r="DD2045" s="76" t="str">
        <f t="shared" si="3333"/>
        <v>DD$16</v>
      </c>
      <c r="DE2045" s="76" t="str">
        <f t="shared" si="3333"/>
        <v>DE$16</v>
      </c>
      <c r="DF2045" s="76" t="str">
        <f t="shared" si="3333"/>
        <v>DF$16</v>
      </c>
      <c r="DG2045" s="76" t="str">
        <f t="shared" si="3333"/>
        <v>DG$16</v>
      </c>
      <c r="DH2045" s="76" t="str">
        <f t="shared" si="3333"/>
        <v>DH$16</v>
      </c>
      <c r="DI2045" s="76" t="str">
        <f t="shared" si="3333"/>
        <v>DI$16</v>
      </c>
      <c r="DJ2045" s="76" t="str">
        <f t="shared" si="3333"/>
        <v>DJ$16</v>
      </c>
      <c r="DK2045" s="76" t="str">
        <f t="shared" si="3333"/>
        <v>DK$16</v>
      </c>
      <c r="DL2045" s="76" t="str">
        <f t="shared" si="3333"/>
        <v>DL$16</v>
      </c>
    </row>
    <row r="2046" spans="1:116" x14ac:dyDescent="0.4">
      <c r="B2046" t="s">
        <v>332</v>
      </c>
      <c r="D2046" t="s">
        <v>479</v>
      </c>
      <c r="E2046" s="8" t="str">
        <f t="shared" si="3329"/>
        <v>2046 AOV-TR-RV</v>
      </c>
      <c r="G2046" s="136" t="str">
        <f>G2034</f>
        <v>Primary volume driver</v>
      </c>
      <c r="H2046" s="12"/>
      <c r="I2046" s="60"/>
      <c r="J2046" s="60"/>
      <c r="K2046" s="15"/>
      <c r="L2046" s="15"/>
      <c r="M2046" s="15"/>
      <c r="N2046" s="15"/>
      <c r="O2046" s="15"/>
      <c r="P2046" s="15"/>
      <c r="R2046" s="15"/>
      <c r="S2046" s="76" t="str">
        <f t="shared" ref="S2046:AX2055" si="3334">S2034</f>
        <v>S$17</v>
      </c>
      <c r="T2046" s="76" t="str">
        <f t="shared" si="3334"/>
        <v>T$17</v>
      </c>
      <c r="U2046" s="76" t="str">
        <f t="shared" si="3334"/>
        <v>U$17</v>
      </c>
      <c r="V2046" s="76" t="str">
        <f t="shared" si="3334"/>
        <v>V$17</v>
      </c>
      <c r="W2046" s="76" t="str">
        <f t="shared" si="3334"/>
        <v>W$17</v>
      </c>
      <c r="X2046" s="76" t="str">
        <f t="shared" si="3334"/>
        <v>X$17</v>
      </c>
      <c r="Y2046" s="76" t="str">
        <f t="shared" si="3334"/>
        <v>Y$17</v>
      </c>
      <c r="Z2046" s="76" t="str">
        <f t="shared" si="3334"/>
        <v>Z$17</v>
      </c>
      <c r="AA2046" s="76" t="str">
        <f t="shared" si="3334"/>
        <v>AA$17</v>
      </c>
      <c r="AB2046" s="76" t="str">
        <f t="shared" si="3334"/>
        <v>AB$17</v>
      </c>
      <c r="AC2046" s="76" t="str">
        <f t="shared" si="3334"/>
        <v>AC$17</v>
      </c>
      <c r="AD2046" s="76" t="str">
        <f t="shared" si="3334"/>
        <v>AD$17</v>
      </c>
      <c r="AE2046" s="76" t="str">
        <f t="shared" si="3334"/>
        <v>AE$17</v>
      </c>
      <c r="AF2046" s="76" t="str">
        <f t="shared" si="3334"/>
        <v>AF$17</v>
      </c>
      <c r="AG2046" s="76" t="str">
        <f t="shared" si="3334"/>
        <v>AG$17</v>
      </c>
      <c r="AH2046" s="76" t="str">
        <f t="shared" si="3334"/>
        <v>AH$17</v>
      </c>
      <c r="AI2046" s="76" t="str">
        <f t="shared" si="3334"/>
        <v>AI$17</v>
      </c>
      <c r="AJ2046" s="76" t="str">
        <f t="shared" si="3334"/>
        <v>AJ$17</v>
      </c>
      <c r="AK2046" s="76" t="str">
        <f t="shared" si="3334"/>
        <v>AK$17</v>
      </c>
      <c r="AL2046" s="76" t="str">
        <f t="shared" si="3334"/>
        <v>AL$17</v>
      </c>
      <c r="AM2046" s="76" t="str">
        <f t="shared" si="3334"/>
        <v>AM$17</v>
      </c>
      <c r="AN2046" s="76" t="str">
        <f t="shared" si="3334"/>
        <v>AN$17</v>
      </c>
      <c r="AO2046" s="76" t="str">
        <f t="shared" si="3334"/>
        <v>AO$17</v>
      </c>
      <c r="AP2046" s="76" t="str">
        <f t="shared" si="3334"/>
        <v>AP$17</v>
      </c>
      <c r="AQ2046" s="76" t="str">
        <f t="shared" si="3334"/>
        <v>AQ$17</v>
      </c>
      <c r="AR2046" s="76" t="str">
        <f t="shared" si="3334"/>
        <v>AR$17</v>
      </c>
      <c r="AS2046" s="76" t="str">
        <f t="shared" si="3334"/>
        <v>AS$17</v>
      </c>
      <c r="AT2046" s="76" t="str">
        <f t="shared" si="3334"/>
        <v>AT$17</v>
      </c>
      <c r="AU2046" s="76" t="str">
        <f t="shared" si="3334"/>
        <v>AU$17</v>
      </c>
      <c r="AV2046" s="76" t="str">
        <f t="shared" si="3334"/>
        <v>AV$17</v>
      </c>
      <c r="AW2046" s="76" t="str">
        <f t="shared" si="3334"/>
        <v>AW$17</v>
      </c>
      <c r="AX2046" s="76" t="str">
        <f t="shared" si="3334"/>
        <v>AX$17</v>
      </c>
      <c r="AY2046" s="76" t="str">
        <f t="shared" ref="AY2046:CD2055" si="3335">AY2034</f>
        <v>AY$17</v>
      </c>
      <c r="AZ2046" s="76" t="str">
        <f t="shared" si="3335"/>
        <v>AZ$17</v>
      </c>
      <c r="BA2046" s="76" t="str">
        <f t="shared" si="3335"/>
        <v>BA$17</v>
      </c>
      <c r="BB2046" s="76" t="str">
        <f t="shared" si="3335"/>
        <v>BB$17</v>
      </c>
      <c r="BC2046" s="76" t="str">
        <f t="shared" si="3335"/>
        <v>BC$17</v>
      </c>
      <c r="BD2046" s="76" t="str">
        <f t="shared" si="3335"/>
        <v>BD$17</v>
      </c>
      <c r="BE2046" s="76" t="str">
        <f t="shared" si="3335"/>
        <v>BE$17</v>
      </c>
      <c r="BF2046" s="76" t="str">
        <f t="shared" si="3335"/>
        <v>BF$17</v>
      </c>
      <c r="BG2046" s="76" t="str">
        <f t="shared" si="3335"/>
        <v>BG$17</v>
      </c>
      <c r="BH2046" s="76" t="str">
        <f t="shared" si="3335"/>
        <v>BH$17</v>
      </c>
      <c r="BI2046" s="76" t="str">
        <f t="shared" si="3335"/>
        <v>BI$17</v>
      </c>
      <c r="BJ2046" s="76" t="str">
        <f t="shared" si="3335"/>
        <v>BJ$17</v>
      </c>
      <c r="BK2046" s="76" t="str">
        <f t="shared" si="3335"/>
        <v>BK$17</v>
      </c>
      <c r="BL2046" s="76" t="str">
        <f t="shared" si="3335"/>
        <v>BL$17</v>
      </c>
      <c r="BM2046" s="76" t="str">
        <f t="shared" si="3335"/>
        <v>BM$17</v>
      </c>
      <c r="BN2046" s="76" t="str">
        <f t="shared" si="3335"/>
        <v>BN$17</v>
      </c>
      <c r="BO2046" s="76" t="str">
        <f t="shared" si="3335"/>
        <v>BO$17</v>
      </c>
      <c r="BP2046" s="76" t="str">
        <f t="shared" si="3335"/>
        <v>BP$17</v>
      </c>
      <c r="BQ2046" s="76" t="str">
        <f t="shared" si="3335"/>
        <v>BQ$17</v>
      </c>
      <c r="BR2046" s="76" t="str">
        <f t="shared" si="3335"/>
        <v>BR$17</v>
      </c>
      <c r="BS2046" s="76" t="str">
        <f t="shared" si="3335"/>
        <v>BS$17</v>
      </c>
      <c r="BT2046" s="76" t="str">
        <f t="shared" si="3335"/>
        <v>BT$17</v>
      </c>
      <c r="BU2046" s="76" t="str">
        <f t="shared" si="3335"/>
        <v>BU$17</v>
      </c>
      <c r="BV2046" s="76" t="str">
        <f t="shared" si="3335"/>
        <v>BV$17</v>
      </c>
      <c r="BW2046" s="76" t="str">
        <f t="shared" si="3335"/>
        <v>BW$17</v>
      </c>
      <c r="BX2046" s="76" t="str">
        <f t="shared" si="3335"/>
        <v>BX$17</v>
      </c>
      <c r="BY2046" s="76" t="str">
        <f t="shared" si="3335"/>
        <v>BY$17</v>
      </c>
      <c r="BZ2046" s="76" t="str">
        <f t="shared" si="3335"/>
        <v>BZ$17</v>
      </c>
      <c r="CA2046" s="76" t="str">
        <f t="shared" si="3335"/>
        <v>CA$17</v>
      </c>
      <c r="CB2046" s="76" t="str">
        <f t="shared" si="3335"/>
        <v>CB$17</v>
      </c>
      <c r="CC2046" s="76" t="str">
        <f t="shared" si="3335"/>
        <v>CC$17</v>
      </c>
      <c r="CD2046" s="76" t="str">
        <f t="shared" si="3335"/>
        <v>CD$17</v>
      </c>
      <c r="CE2046" s="76" t="str">
        <f t="shared" ref="CE2046:CL2055" si="3336">CE2034</f>
        <v>CE$17</v>
      </c>
      <c r="CF2046" s="76" t="str">
        <f t="shared" si="3336"/>
        <v>CF$17</v>
      </c>
      <c r="CG2046" s="76" t="str">
        <f t="shared" si="3336"/>
        <v>CG$17</v>
      </c>
      <c r="CH2046" s="76" t="str">
        <f t="shared" si="3336"/>
        <v>CH$17</v>
      </c>
      <c r="CI2046" s="76" t="str">
        <f t="shared" si="3336"/>
        <v>CI$17</v>
      </c>
      <c r="CJ2046" s="76" t="str">
        <f t="shared" si="3336"/>
        <v>CJ$17</v>
      </c>
      <c r="CK2046" s="76" t="str">
        <f t="shared" si="3336"/>
        <v>CK$17</v>
      </c>
      <c r="CL2046" s="76" t="str">
        <f t="shared" si="3336"/>
        <v>CL$17</v>
      </c>
      <c r="CN2046" s="60"/>
      <c r="CO2046" s="76" t="str">
        <f t="shared" ref="CO2046:DL2055" si="3337">CO2034</f>
        <v>CO$17</v>
      </c>
      <c r="CP2046" s="76" t="str">
        <f t="shared" si="3337"/>
        <v>CP$17</v>
      </c>
      <c r="CQ2046" s="76" t="str">
        <f t="shared" si="3337"/>
        <v>CQ$17</v>
      </c>
      <c r="CR2046" s="76" t="str">
        <f t="shared" si="3337"/>
        <v>CR$17</v>
      </c>
      <c r="CS2046" s="76" t="str">
        <f t="shared" si="3337"/>
        <v>CS$17</v>
      </c>
      <c r="CT2046" s="76" t="str">
        <f t="shared" si="3337"/>
        <v>CT$17</v>
      </c>
      <c r="CU2046" s="76" t="str">
        <f t="shared" si="3337"/>
        <v>CU$17</v>
      </c>
      <c r="CV2046" s="76" t="str">
        <f t="shared" si="3337"/>
        <v>CV$17</v>
      </c>
      <c r="CW2046" s="76" t="str">
        <f t="shared" si="3337"/>
        <v>CW$17</v>
      </c>
      <c r="CX2046" s="76" t="str">
        <f t="shared" si="3337"/>
        <v>CX$17</v>
      </c>
      <c r="CY2046" s="76" t="str">
        <f t="shared" si="3337"/>
        <v>CY$17</v>
      </c>
      <c r="CZ2046" s="76" t="str">
        <f t="shared" si="3337"/>
        <v>CZ$17</v>
      </c>
      <c r="DA2046" s="76" t="str">
        <f t="shared" si="3337"/>
        <v>DA$17</v>
      </c>
      <c r="DB2046" s="76" t="str">
        <f t="shared" si="3337"/>
        <v>DB$17</v>
      </c>
      <c r="DC2046" s="76" t="str">
        <f t="shared" si="3337"/>
        <v>DC$17</v>
      </c>
      <c r="DD2046" s="76" t="str">
        <f t="shared" si="3337"/>
        <v>DD$17</v>
      </c>
      <c r="DE2046" s="76" t="str">
        <f t="shared" si="3337"/>
        <v>DE$17</v>
      </c>
      <c r="DF2046" s="76" t="str">
        <f t="shared" si="3337"/>
        <v>DF$17</v>
      </c>
      <c r="DG2046" s="76" t="str">
        <f t="shared" si="3337"/>
        <v>DG$17</v>
      </c>
      <c r="DH2046" s="76" t="str">
        <f t="shared" si="3337"/>
        <v>DH$17</v>
      </c>
      <c r="DI2046" s="76" t="str">
        <f t="shared" si="3337"/>
        <v>DI$17</v>
      </c>
      <c r="DJ2046" s="76" t="str">
        <f t="shared" si="3337"/>
        <v>DJ$17</v>
      </c>
      <c r="DK2046" s="76" t="str">
        <f t="shared" si="3337"/>
        <v>DK$17</v>
      </c>
      <c r="DL2046" s="76" t="str">
        <f t="shared" si="3337"/>
        <v>DL$17</v>
      </c>
    </row>
    <row r="2047" spans="1:116" x14ac:dyDescent="0.4">
      <c r="B2047" t="s">
        <v>332</v>
      </c>
      <c r="D2047" t="s">
        <v>479</v>
      </c>
      <c r="E2047" s="8" t="str">
        <f t="shared" si="3329"/>
        <v>2047 AOV-TR-RV</v>
      </c>
      <c r="G2047" s="191" t="str">
        <f>G2039</f>
        <v>Average Order Value - Secondary volume driver:</v>
      </c>
      <c r="H2047" s="12"/>
      <c r="I2047" s="60"/>
      <c r="J2047" s="60"/>
      <c r="K2047" s="15"/>
      <c r="L2047" s="15"/>
      <c r="M2047" s="15"/>
      <c r="N2047" s="15"/>
      <c r="O2047" s="15"/>
      <c r="P2047" s="15"/>
      <c r="R2047" s="15"/>
      <c r="S2047" s="76">
        <f t="shared" ref="S2047:AX2056" si="3338">S2035</f>
        <v>0</v>
      </c>
      <c r="T2047" s="76">
        <f t="shared" si="3338"/>
        <v>0</v>
      </c>
      <c r="U2047" s="76">
        <f t="shared" si="3338"/>
        <v>0</v>
      </c>
      <c r="V2047" s="76">
        <f t="shared" si="3338"/>
        <v>0</v>
      </c>
      <c r="W2047" s="76">
        <f t="shared" si="3338"/>
        <v>0</v>
      </c>
      <c r="X2047" s="76">
        <f t="shared" si="3338"/>
        <v>0</v>
      </c>
      <c r="Y2047" s="76">
        <f t="shared" si="3338"/>
        <v>0</v>
      </c>
      <c r="Z2047" s="76">
        <f t="shared" si="3338"/>
        <v>0</v>
      </c>
      <c r="AA2047" s="76">
        <f t="shared" si="3338"/>
        <v>0</v>
      </c>
      <c r="AB2047" s="76">
        <f t="shared" si="3338"/>
        <v>0</v>
      </c>
      <c r="AC2047" s="76">
        <f t="shared" si="3338"/>
        <v>0</v>
      </c>
      <c r="AD2047" s="76">
        <f t="shared" si="3338"/>
        <v>0</v>
      </c>
      <c r="AE2047" s="76">
        <f t="shared" si="3338"/>
        <v>0</v>
      </c>
      <c r="AF2047" s="76">
        <f t="shared" si="3338"/>
        <v>0</v>
      </c>
      <c r="AG2047" s="76">
        <f t="shared" si="3338"/>
        <v>0</v>
      </c>
      <c r="AH2047" s="76">
        <f t="shared" si="3338"/>
        <v>0</v>
      </c>
      <c r="AI2047" s="76">
        <f t="shared" si="3338"/>
        <v>0</v>
      </c>
      <c r="AJ2047" s="76">
        <f t="shared" si="3338"/>
        <v>0</v>
      </c>
      <c r="AK2047" s="76">
        <f t="shared" si="3338"/>
        <v>0</v>
      </c>
      <c r="AL2047" s="76">
        <f t="shared" si="3338"/>
        <v>0</v>
      </c>
      <c r="AM2047" s="76">
        <f t="shared" si="3338"/>
        <v>0</v>
      </c>
      <c r="AN2047" s="76">
        <f t="shared" si="3338"/>
        <v>0</v>
      </c>
      <c r="AO2047" s="76">
        <f t="shared" si="3338"/>
        <v>0</v>
      </c>
      <c r="AP2047" s="76">
        <f t="shared" si="3338"/>
        <v>0</v>
      </c>
      <c r="AQ2047" s="76">
        <f t="shared" si="3338"/>
        <v>0</v>
      </c>
      <c r="AR2047" s="76">
        <f t="shared" si="3338"/>
        <v>0</v>
      </c>
      <c r="AS2047" s="76">
        <f t="shared" si="3338"/>
        <v>0</v>
      </c>
      <c r="AT2047" s="76">
        <f t="shared" si="3338"/>
        <v>0</v>
      </c>
      <c r="AU2047" s="76">
        <f t="shared" si="3338"/>
        <v>0</v>
      </c>
      <c r="AV2047" s="76">
        <f t="shared" si="3338"/>
        <v>0</v>
      </c>
      <c r="AW2047" s="76">
        <f t="shared" si="3338"/>
        <v>0</v>
      </c>
      <c r="AX2047" s="76">
        <f t="shared" si="3338"/>
        <v>0</v>
      </c>
      <c r="AY2047" s="76">
        <f t="shared" ref="AY2047:CD2056" si="3339">AY2035</f>
        <v>0</v>
      </c>
      <c r="AZ2047" s="76">
        <f t="shared" si="3339"/>
        <v>0</v>
      </c>
      <c r="BA2047" s="76">
        <f t="shared" si="3339"/>
        <v>0</v>
      </c>
      <c r="BB2047" s="76">
        <f t="shared" si="3339"/>
        <v>0</v>
      </c>
      <c r="BC2047" s="76">
        <f t="shared" si="3339"/>
        <v>0</v>
      </c>
      <c r="BD2047" s="76">
        <f t="shared" si="3339"/>
        <v>0</v>
      </c>
      <c r="BE2047" s="76">
        <f t="shared" si="3339"/>
        <v>0</v>
      </c>
      <c r="BF2047" s="76">
        <f t="shared" si="3339"/>
        <v>0</v>
      </c>
      <c r="BG2047" s="76">
        <f t="shared" si="3339"/>
        <v>0</v>
      </c>
      <c r="BH2047" s="76">
        <f t="shared" si="3339"/>
        <v>0</v>
      </c>
      <c r="BI2047" s="76">
        <f t="shared" si="3339"/>
        <v>0</v>
      </c>
      <c r="BJ2047" s="76">
        <f t="shared" si="3339"/>
        <v>0</v>
      </c>
      <c r="BK2047" s="76">
        <f t="shared" si="3339"/>
        <v>0</v>
      </c>
      <c r="BL2047" s="76">
        <f t="shared" si="3339"/>
        <v>0</v>
      </c>
      <c r="BM2047" s="76">
        <f t="shared" si="3339"/>
        <v>0</v>
      </c>
      <c r="BN2047" s="76">
        <f t="shared" si="3339"/>
        <v>0</v>
      </c>
      <c r="BO2047" s="76">
        <f t="shared" si="3339"/>
        <v>0</v>
      </c>
      <c r="BP2047" s="76">
        <f t="shared" si="3339"/>
        <v>0</v>
      </c>
      <c r="BQ2047" s="76">
        <f t="shared" si="3339"/>
        <v>0</v>
      </c>
      <c r="BR2047" s="76">
        <f t="shared" si="3339"/>
        <v>0</v>
      </c>
      <c r="BS2047" s="76">
        <f t="shared" si="3339"/>
        <v>0</v>
      </c>
      <c r="BT2047" s="76">
        <f t="shared" si="3339"/>
        <v>0</v>
      </c>
      <c r="BU2047" s="76">
        <f t="shared" si="3339"/>
        <v>0</v>
      </c>
      <c r="BV2047" s="76">
        <f t="shared" si="3339"/>
        <v>0</v>
      </c>
      <c r="BW2047" s="76">
        <f t="shared" si="3339"/>
        <v>0</v>
      </c>
      <c r="BX2047" s="76">
        <f t="shared" si="3339"/>
        <v>0</v>
      </c>
      <c r="BY2047" s="76">
        <f t="shared" si="3339"/>
        <v>0</v>
      </c>
      <c r="BZ2047" s="76">
        <f t="shared" si="3339"/>
        <v>0</v>
      </c>
      <c r="CA2047" s="76">
        <f t="shared" si="3339"/>
        <v>0</v>
      </c>
      <c r="CB2047" s="76">
        <f t="shared" si="3339"/>
        <v>0</v>
      </c>
      <c r="CC2047" s="76">
        <f t="shared" si="3339"/>
        <v>0</v>
      </c>
      <c r="CD2047" s="76">
        <f t="shared" si="3339"/>
        <v>0</v>
      </c>
      <c r="CE2047" s="76">
        <f t="shared" ref="CE2047:CL2056" si="3340">CE2035</f>
        <v>0</v>
      </c>
      <c r="CF2047" s="76">
        <f t="shared" si="3340"/>
        <v>0</v>
      </c>
      <c r="CG2047" s="76">
        <f t="shared" si="3340"/>
        <v>0</v>
      </c>
      <c r="CH2047" s="76">
        <f t="shared" si="3340"/>
        <v>0</v>
      </c>
      <c r="CI2047" s="76">
        <f t="shared" si="3340"/>
        <v>0</v>
      </c>
      <c r="CJ2047" s="76">
        <f t="shared" si="3340"/>
        <v>0</v>
      </c>
      <c r="CK2047" s="76">
        <f t="shared" si="3340"/>
        <v>0</v>
      </c>
      <c r="CL2047" s="76">
        <f t="shared" si="3340"/>
        <v>0</v>
      </c>
      <c r="CN2047" s="60"/>
      <c r="CO2047" s="76">
        <f t="shared" ref="CO2047:DL2056" si="3341">CO2035</f>
        <v>0</v>
      </c>
      <c r="CP2047" s="76">
        <f t="shared" si="3341"/>
        <v>0</v>
      </c>
      <c r="CQ2047" s="76">
        <f t="shared" si="3341"/>
        <v>0</v>
      </c>
      <c r="CR2047" s="76">
        <f t="shared" si="3341"/>
        <v>0</v>
      </c>
      <c r="CS2047" s="76">
        <f t="shared" si="3341"/>
        <v>0</v>
      </c>
      <c r="CT2047" s="76">
        <f t="shared" si="3341"/>
        <v>0</v>
      </c>
      <c r="CU2047" s="76">
        <f t="shared" si="3341"/>
        <v>0</v>
      </c>
      <c r="CV2047" s="76">
        <f t="shared" si="3341"/>
        <v>0</v>
      </c>
      <c r="CW2047" s="76">
        <f t="shared" si="3341"/>
        <v>0</v>
      </c>
      <c r="CX2047" s="76">
        <f t="shared" si="3341"/>
        <v>0</v>
      </c>
      <c r="CY2047" s="76">
        <f t="shared" si="3341"/>
        <v>0</v>
      </c>
      <c r="CZ2047" s="76">
        <f t="shared" si="3341"/>
        <v>0</v>
      </c>
      <c r="DA2047" s="76">
        <f t="shared" si="3341"/>
        <v>0</v>
      </c>
      <c r="DB2047" s="76">
        <f t="shared" si="3341"/>
        <v>0</v>
      </c>
      <c r="DC2047" s="76">
        <f t="shared" si="3341"/>
        <v>0</v>
      </c>
      <c r="DD2047" s="76">
        <f t="shared" si="3341"/>
        <v>0</v>
      </c>
      <c r="DE2047" s="76">
        <f t="shared" si="3341"/>
        <v>0</v>
      </c>
      <c r="DF2047" s="76">
        <f t="shared" si="3341"/>
        <v>0</v>
      </c>
      <c r="DG2047" s="76">
        <f t="shared" si="3341"/>
        <v>0</v>
      </c>
      <c r="DH2047" s="76">
        <f t="shared" si="3341"/>
        <v>0</v>
      </c>
      <c r="DI2047" s="76">
        <f t="shared" si="3341"/>
        <v>0</v>
      </c>
      <c r="DJ2047" s="76">
        <f t="shared" si="3341"/>
        <v>0</v>
      </c>
      <c r="DK2047" s="76">
        <f t="shared" si="3341"/>
        <v>0</v>
      </c>
      <c r="DL2047" s="76">
        <f t="shared" si="3341"/>
        <v>0</v>
      </c>
    </row>
    <row r="2048" spans="1:116" x14ac:dyDescent="0.4">
      <c r="B2048" t="s">
        <v>332</v>
      </c>
      <c r="D2048" t="s">
        <v>479</v>
      </c>
      <c r="E2048" s="8" t="str">
        <f t="shared" ref="E2048:E2057" si="3342">ROW()&amp;" "&amp;D2048</f>
        <v>2048 AOV-TR-RV</v>
      </c>
      <c r="G2048" s="241" t="str">
        <f>IFERROR(SUBSTITUTE(TRIM(MID(G2039, SEARCH("-", G2039) + 1, LEN(G2039))),":",""),"no unit")</f>
        <v>Secondary volume driver</v>
      </c>
      <c r="H2048" s="12"/>
      <c r="I2048" s="60"/>
      <c r="J2048" s="60"/>
      <c r="K2048" s="15"/>
      <c r="L2048" s="15"/>
      <c r="M2048" s="15"/>
      <c r="N2048" s="15"/>
      <c r="O2048" s="15"/>
      <c r="P2048" s="15"/>
      <c r="R2048" s="15"/>
      <c r="S2048" s="76"/>
      <c r="T2048" s="76"/>
      <c r="U2048" s="76"/>
      <c r="V2048" s="76"/>
      <c r="W2048" s="76"/>
      <c r="X2048" s="76"/>
      <c r="Y2048" s="76"/>
      <c r="Z2048" s="76"/>
      <c r="AA2048" s="76"/>
      <c r="AB2048" s="76"/>
      <c r="AC2048" s="76"/>
      <c r="AD2048" s="76"/>
      <c r="AE2048" s="76"/>
      <c r="AF2048" s="76"/>
      <c r="AG2048" s="76"/>
      <c r="AH2048" s="76"/>
      <c r="AI2048" s="76"/>
      <c r="AJ2048" s="76"/>
      <c r="AK2048" s="76"/>
      <c r="AL2048" s="76"/>
      <c r="AM2048" s="76"/>
      <c r="AN2048" s="76"/>
      <c r="AO2048" s="76"/>
      <c r="AP2048" s="76"/>
      <c r="AQ2048" s="76"/>
      <c r="AR2048" s="76"/>
      <c r="AS2048" s="76"/>
      <c r="AT2048" s="76"/>
      <c r="AU2048" s="76"/>
      <c r="AV2048" s="76"/>
      <c r="AW2048" s="76"/>
      <c r="AX2048" s="76"/>
      <c r="AY2048" s="76"/>
      <c r="AZ2048" s="76"/>
      <c r="BA2048" s="76"/>
      <c r="BB2048" s="76"/>
      <c r="BC2048" s="76"/>
      <c r="BD2048" s="76"/>
      <c r="BE2048" s="76"/>
      <c r="BF2048" s="76"/>
      <c r="BG2048" s="76"/>
      <c r="BH2048" s="76"/>
      <c r="BI2048" s="76"/>
      <c r="BJ2048" s="76"/>
      <c r="BK2048" s="76"/>
      <c r="BL2048" s="76"/>
      <c r="BM2048" s="76"/>
      <c r="BN2048" s="76"/>
      <c r="BO2048" s="76"/>
      <c r="BP2048" s="76"/>
      <c r="BQ2048" s="76"/>
      <c r="BR2048" s="76"/>
      <c r="BS2048" s="76"/>
      <c r="BT2048" s="76"/>
      <c r="BU2048" s="76"/>
      <c r="BV2048" s="76"/>
      <c r="BW2048" s="76"/>
      <c r="BX2048" s="76"/>
      <c r="BY2048" s="76"/>
      <c r="BZ2048" s="76"/>
      <c r="CA2048" s="76"/>
      <c r="CB2048" s="76"/>
      <c r="CC2048" s="76"/>
      <c r="CD2048" s="76"/>
      <c r="CE2048" s="76"/>
      <c r="CF2048" s="76"/>
      <c r="CG2048" s="76"/>
      <c r="CH2048" s="76"/>
      <c r="CI2048" s="76"/>
      <c r="CJ2048" s="76"/>
      <c r="CK2048" s="76"/>
      <c r="CL2048" s="76"/>
      <c r="CN2048" s="60"/>
      <c r="CO2048" s="76"/>
      <c r="CP2048" s="76"/>
      <c r="CQ2048" s="76"/>
      <c r="CR2048" s="76"/>
      <c r="CS2048" s="76"/>
      <c r="CT2048" s="76"/>
      <c r="CU2048" s="76"/>
      <c r="CV2048" s="76"/>
      <c r="CW2048" s="76"/>
      <c r="CX2048" s="76"/>
      <c r="CY2048" s="76"/>
      <c r="CZ2048" s="76"/>
      <c r="DA2048" s="76"/>
      <c r="DB2048" s="76"/>
      <c r="DC2048" s="76"/>
      <c r="DD2048" s="76"/>
      <c r="DE2048" s="76"/>
      <c r="DF2048" s="76"/>
      <c r="DG2048" s="76"/>
      <c r="DH2048" s="76"/>
      <c r="DI2048" s="76"/>
      <c r="DJ2048" s="76"/>
      <c r="DK2048" s="76"/>
      <c r="DL2048" s="76"/>
    </row>
    <row r="2049" spans="1:116" x14ac:dyDescent="0.4">
      <c r="B2049" t="s">
        <v>332</v>
      </c>
      <c r="D2049" t="s">
        <v>479</v>
      </c>
      <c r="E2049" s="8" t="str">
        <f t="shared" si="3329"/>
        <v>2049 AOV-TR-RV</v>
      </c>
      <c r="G2049" s="136" t="str">
        <f>G2037</f>
        <v>Secondary revenue driver</v>
      </c>
      <c r="H2049" s="12"/>
      <c r="I2049" s="60"/>
      <c r="J2049" s="60"/>
      <c r="K2049" s="15"/>
      <c r="L2049" s="15"/>
      <c r="M2049" s="15"/>
      <c r="N2049" s="15"/>
      <c r="O2049" s="15"/>
      <c r="P2049" s="15"/>
      <c r="R2049" s="15"/>
      <c r="S2049" s="212" t="str">
        <f t="shared" ref="S2049:AX2058" si="3343">ADDRESS(ROW(S2042),COLUMN(S2042),2)</f>
        <v>S$2042</v>
      </c>
      <c r="T2049" s="212" t="str">
        <f t="shared" si="3343"/>
        <v>T$2042</v>
      </c>
      <c r="U2049" s="212" t="str">
        <f t="shared" si="3343"/>
        <v>U$2042</v>
      </c>
      <c r="V2049" s="212" t="str">
        <f t="shared" si="3343"/>
        <v>V$2042</v>
      </c>
      <c r="W2049" s="212" t="str">
        <f t="shared" si="3343"/>
        <v>W$2042</v>
      </c>
      <c r="X2049" s="212" t="str">
        <f t="shared" si="3343"/>
        <v>X$2042</v>
      </c>
      <c r="Y2049" s="212" t="str">
        <f t="shared" si="3343"/>
        <v>Y$2042</v>
      </c>
      <c r="Z2049" s="212" t="str">
        <f t="shared" si="3343"/>
        <v>Z$2042</v>
      </c>
      <c r="AA2049" s="212" t="str">
        <f t="shared" si="3343"/>
        <v>AA$2042</v>
      </c>
      <c r="AB2049" s="212" t="str">
        <f t="shared" si="3343"/>
        <v>AB$2042</v>
      </c>
      <c r="AC2049" s="212" t="str">
        <f t="shared" si="3343"/>
        <v>AC$2042</v>
      </c>
      <c r="AD2049" s="212" t="str">
        <f t="shared" si="3343"/>
        <v>AD$2042</v>
      </c>
      <c r="AE2049" s="212" t="str">
        <f t="shared" si="3343"/>
        <v>AE$2042</v>
      </c>
      <c r="AF2049" s="212" t="str">
        <f t="shared" si="3343"/>
        <v>AF$2042</v>
      </c>
      <c r="AG2049" s="212" t="str">
        <f t="shared" si="3343"/>
        <v>AG$2042</v>
      </c>
      <c r="AH2049" s="212" t="str">
        <f t="shared" si="3343"/>
        <v>AH$2042</v>
      </c>
      <c r="AI2049" s="212" t="str">
        <f t="shared" si="3343"/>
        <v>AI$2042</v>
      </c>
      <c r="AJ2049" s="212" t="str">
        <f t="shared" si="3343"/>
        <v>AJ$2042</v>
      </c>
      <c r="AK2049" s="212" t="str">
        <f t="shared" si="3343"/>
        <v>AK$2042</v>
      </c>
      <c r="AL2049" s="212" t="str">
        <f t="shared" si="3343"/>
        <v>AL$2042</v>
      </c>
      <c r="AM2049" s="212" t="str">
        <f t="shared" si="3343"/>
        <v>AM$2042</v>
      </c>
      <c r="AN2049" s="212" t="str">
        <f t="shared" si="3343"/>
        <v>AN$2042</v>
      </c>
      <c r="AO2049" s="212" t="str">
        <f t="shared" si="3343"/>
        <v>AO$2042</v>
      </c>
      <c r="AP2049" s="212" t="str">
        <f t="shared" si="3343"/>
        <v>AP$2042</v>
      </c>
      <c r="AQ2049" s="212" t="str">
        <f t="shared" si="3343"/>
        <v>AQ$2042</v>
      </c>
      <c r="AR2049" s="212" t="str">
        <f t="shared" si="3343"/>
        <v>AR$2042</v>
      </c>
      <c r="AS2049" s="212" t="str">
        <f t="shared" si="3343"/>
        <v>AS$2042</v>
      </c>
      <c r="AT2049" s="212" t="str">
        <f t="shared" si="3343"/>
        <v>AT$2042</v>
      </c>
      <c r="AU2049" s="212" t="str">
        <f t="shared" si="3343"/>
        <v>AU$2042</v>
      </c>
      <c r="AV2049" s="212" t="str">
        <f t="shared" si="3343"/>
        <v>AV$2042</v>
      </c>
      <c r="AW2049" s="212" t="str">
        <f t="shared" si="3343"/>
        <v>AW$2042</v>
      </c>
      <c r="AX2049" s="212" t="str">
        <f t="shared" si="3343"/>
        <v>AX$2042</v>
      </c>
      <c r="AY2049" s="212" t="str">
        <f t="shared" ref="AY2049:CD2058" si="3344">ADDRESS(ROW(AY2042),COLUMN(AY2042),2)</f>
        <v>AY$2042</v>
      </c>
      <c r="AZ2049" s="212" t="str">
        <f t="shared" si="3344"/>
        <v>AZ$2042</v>
      </c>
      <c r="BA2049" s="212" t="str">
        <f t="shared" si="3344"/>
        <v>BA$2042</v>
      </c>
      <c r="BB2049" s="212" t="str">
        <f t="shared" si="3344"/>
        <v>BB$2042</v>
      </c>
      <c r="BC2049" s="212" t="str">
        <f t="shared" si="3344"/>
        <v>BC$2042</v>
      </c>
      <c r="BD2049" s="212" t="str">
        <f t="shared" si="3344"/>
        <v>BD$2042</v>
      </c>
      <c r="BE2049" s="212" t="str">
        <f t="shared" si="3344"/>
        <v>BE$2042</v>
      </c>
      <c r="BF2049" s="212" t="str">
        <f t="shared" si="3344"/>
        <v>BF$2042</v>
      </c>
      <c r="BG2049" s="212" t="str">
        <f t="shared" si="3344"/>
        <v>BG$2042</v>
      </c>
      <c r="BH2049" s="212" t="str">
        <f t="shared" si="3344"/>
        <v>BH$2042</v>
      </c>
      <c r="BI2049" s="212" t="str">
        <f t="shared" si="3344"/>
        <v>BI$2042</v>
      </c>
      <c r="BJ2049" s="212" t="str">
        <f t="shared" si="3344"/>
        <v>BJ$2042</v>
      </c>
      <c r="BK2049" s="212" t="str">
        <f t="shared" si="3344"/>
        <v>BK$2042</v>
      </c>
      <c r="BL2049" s="212" t="str">
        <f t="shared" si="3344"/>
        <v>BL$2042</v>
      </c>
      <c r="BM2049" s="212" t="str">
        <f t="shared" si="3344"/>
        <v>BM$2042</v>
      </c>
      <c r="BN2049" s="212" t="str">
        <f t="shared" si="3344"/>
        <v>BN$2042</v>
      </c>
      <c r="BO2049" s="212" t="str">
        <f t="shared" si="3344"/>
        <v>BO$2042</v>
      </c>
      <c r="BP2049" s="212" t="str">
        <f t="shared" si="3344"/>
        <v>BP$2042</v>
      </c>
      <c r="BQ2049" s="212" t="str">
        <f t="shared" si="3344"/>
        <v>BQ$2042</v>
      </c>
      <c r="BR2049" s="212" t="str">
        <f t="shared" si="3344"/>
        <v>BR$2042</v>
      </c>
      <c r="BS2049" s="212" t="str">
        <f t="shared" si="3344"/>
        <v>BS$2042</v>
      </c>
      <c r="BT2049" s="212" t="str">
        <f t="shared" si="3344"/>
        <v>BT$2042</v>
      </c>
      <c r="BU2049" s="212" t="str">
        <f t="shared" si="3344"/>
        <v>BU$2042</v>
      </c>
      <c r="BV2049" s="212" t="str">
        <f t="shared" si="3344"/>
        <v>BV$2042</v>
      </c>
      <c r="BW2049" s="212" t="str">
        <f t="shared" si="3344"/>
        <v>BW$2042</v>
      </c>
      <c r="BX2049" s="212" t="str">
        <f t="shared" si="3344"/>
        <v>BX$2042</v>
      </c>
      <c r="BY2049" s="212" t="str">
        <f t="shared" si="3344"/>
        <v>BY$2042</v>
      </c>
      <c r="BZ2049" s="212" t="str">
        <f t="shared" si="3344"/>
        <v>BZ$2042</v>
      </c>
      <c r="CA2049" s="212" t="str">
        <f t="shared" si="3344"/>
        <v>CA$2042</v>
      </c>
      <c r="CB2049" s="212" t="str">
        <f t="shared" si="3344"/>
        <v>CB$2042</v>
      </c>
      <c r="CC2049" s="212" t="str">
        <f t="shared" si="3344"/>
        <v>CC$2042</v>
      </c>
      <c r="CD2049" s="212" t="str">
        <f t="shared" si="3344"/>
        <v>CD$2042</v>
      </c>
      <c r="CE2049" s="212" t="str">
        <f t="shared" ref="CE2049:CL2058" si="3345">ADDRESS(ROW(CE2042),COLUMN(CE2042),2)</f>
        <v>CE$2042</v>
      </c>
      <c r="CF2049" s="212" t="str">
        <f t="shared" si="3345"/>
        <v>CF$2042</v>
      </c>
      <c r="CG2049" s="212" t="str">
        <f t="shared" si="3345"/>
        <v>CG$2042</v>
      </c>
      <c r="CH2049" s="212" t="str">
        <f t="shared" si="3345"/>
        <v>CH$2042</v>
      </c>
      <c r="CI2049" s="212" t="str">
        <f t="shared" si="3345"/>
        <v>CI$2042</v>
      </c>
      <c r="CJ2049" s="212" t="str">
        <f t="shared" si="3345"/>
        <v>CJ$2042</v>
      </c>
      <c r="CK2049" s="212" t="str">
        <f t="shared" si="3345"/>
        <v>CK$2042</v>
      </c>
      <c r="CL2049" s="212" t="str">
        <f t="shared" si="3345"/>
        <v>CL$2042</v>
      </c>
      <c r="CN2049" s="60"/>
      <c r="CO2049" s="212" t="str">
        <f t="shared" ref="CO2049:DL2058" si="3346">ADDRESS(ROW(CO2042),COLUMN(CO2042),2)</f>
        <v>CO$2042</v>
      </c>
      <c r="CP2049" s="212" t="str">
        <f t="shared" si="3346"/>
        <v>CP$2042</v>
      </c>
      <c r="CQ2049" s="212" t="str">
        <f t="shared" si="3346"/>
        <v>CQ$2042</v>
      </c>
      <c r="CR2049" s="212" t="str">
        <f t="shared" si="3346"/>
        <v>CR$2042</v>
      </c>
      <c r="CS2049" s="212" t="str">
        <f t="shared" si="3346"/>
        <v>CS$2042</v>
      </c>
      <c r="CT2049" s="212" t="str">
        <f t="shared" si="3346"/>
        <v>CT$2042</v>
      </c>
      <c r="CU2049" s="212" t="str">
        <f t="shared" si="3346"/>
        <v>CU$2042</v>
      </c>
      <c r="CV2049" s="212" t="str">
        <f t="shared" si="3346"/>
        <v>CV$2042</v>
      </c>
      <c r="CW2049" s="212" t="str">
        <f t="shared" si="3346"/>
        <v>CW$2042</v>
      </c>
      <c r="CX2049" s="212" t="str">
        <f t="shared" si="3346"/>
        <v>CX$2042</v>
      </c>
      <c r="CY2049" s="212" t="str">
        <f t="shared" si="3346"/>
        <v>CY$2042</v>
      </c>
      <c r="CZ2049" s="212" t="str">
        <f t="shared" si="3346"/>
        <v>CZ$2042</v>
      </c>
      <c r="DA2049" s="212" t="str">
        <f t="shared" si="3346"/>
        <v>DA$2042</v>
      </c>
      <c r="DB2049" s="212" t="str">
        <f t="shared" si="3346"/>
        <v>DB$2042</v>
      </c>
      <c r="DC2049" s="212" t="str">
        <f t="shared" si="3346"/>
        <v>DC$2042</v>
      </c>
      <c r="DD2049" s="212" t="str">
        <f t="shared" si="3346"/>
        <v>DD$2042</v>
      </c>
      <c r="DE2049" s="212" t="str">
        <f t="shared" si="3346"/>
        <v>DE$2042</v>
      </c>
      <c r="DF2049" s="212" t="str">
        <f t="shared" si="3346"/>
        <v>DF$2042</v>
      </c>
      <c r="DG2049" s="212" t="str">
        <f t="shared" si="3346"/>
        <v>DG$2042</v>
      </c>
      <c r="DH2049" s="212" t="str">
        <f t="shared" si="3346"/>
        <v>DH$2042</v>
      </c>
      <c r="DI2049" s="212" t="str">
        <f t="shared" si="3346"/>
        <v>DI$2042</v>
      </c>
      <c r="DJ2049" s="212" t="str">
        <f t="shared" si="3346"/>
        <v>DJ$2042</v>
      </c>
      <c r="DK2049" s="212" t="str">
        <f t="shared" si="3346"/>
        <v>DK$2042</v>
      </c>
      <c r="DL2049" s="212" t="str">
        <f t="shared" si="3346"/>
        <v>DL$2042</v>
      </c>
    </row>
    <row r="2050" spans="1:116" x14ac:dyDescent="0.4">
      <c r="B2050" t="s">
        <v>332</v>
      </c>
      <c r="D2050" t="s">
        <v>479</v>
      </c>
      <c r="E2050" s="8" t="str">
        <f t="shared" si="3329"/>
        <v>2050 AOV-TR-RV</v>
      </c>
      <c r="G2050" s="136" t="str">
        <f>G2038</f>
        <v>Secondary volume driver</v>
      </c>
      <c r="H2050" s="12"/>
      <c r="I2050" s="60"/>
      <c r="J2050" s="60"/>
      <c r="K2050" s="15"/>
      <c r="L2050" s="15"/>
      <c r="M2050" s="15"/>
      <c r="N2050" s="15"/>
      <c r="O2050" s="15"/>
      <c r="P2050" s="15"/>
      <c r="R2050" s="15"/>
      <c r="S2050" s="212" t="str">
        <f t="shared" ref="S2050:AX2059" si="3347">ADDRESS(ROW(S2041),COLUMN(S2041),2)</f>
        <v>S$2041</v>
      </c>
      <c r="T2050" s="212" t="str">
        <f t="shared" si="3347"/>
        <v>T$2041</v>
      </c>
      <c r="U2050" s="212" t="str">
        <f t="shared" si="3347"/>
        <v>U$2041</v>
      </c>
      <c r="V2050" s="212" t="str">
        <f t="shared" si="3347"/>
        <v>V$2041</v>
      </c>
      <c r="W2050" s="212" t="str">
        <f t="shared" si="3347"/>
        <v>W$2041</v>
      </c>
      <c r="X2050" s="212" t="str">
        <f t="shared" si="3347"/>
        <v>X$2041</v>
      </c>
      <c r="Y2050" s="212" t="str">
        <f t="shared" si="3347"/>
        <v>Y$2041</v>
      </c>
      <c r="Z2050" s="212" t="str">
        <f t="shared" si="3347"/>
        <v>Z$2041</v>
      </c>
      <c r="AA2050" s="212" t="str">
        <f t="shared" si="3347"/>
        <v>AA$2041</v>
      </c>
      <c r="AB2050" s="212" t="str">
        <f t="shared" si="3347"/>
        <v>AB$2041</v>
      </c>
      <c r="AC2050" s="212" t="str">
        <f t="shared" si="3347"/>
        <v>AC$2041</v>
      </c>
      <c r="AD2050" s="212" t="str">
        <f t="shared" si="3347"/>
        <v>AD$2041</v>
      </c>
      <c r="AE2050" s="212" t="str">
        <f t="shared" si="3347"/>
        <v>AE$2041</v>
      </c>
      <c r="AF2050" s="212" t="str">
        <f t="shared" si="3347"/>
        <v>AF$2041</v>
      </c>
      <c r="AG2050" s="212" t="str">
        <f t="shared" si="3347"/>
        <v>AG$2041</v>
      </c>
      <c r="AH2050" s="212" t="str">
        <f t="shared" si="3347"/>
        <v>AH$2041</v>
      </c>
      <c r="AI2050" s="212" t="str">
        <f t="shared" si="3347"/>
        <v>AI$2041</v>
      </c>
      <c r="AJ2050" s="212" t="str">
        <f t="shared" si="3347"/>
        <v>AJ$2041</v>
      </c>
      <c r="AK2050" s="212" t="str">
        <f t="shared" si="3347"/>
        <v>AK$2041</v>
      </c>
      <c r="AL2050" s="212" t="str">
        <f t="shared" si="3347"/>
        <v>AL$2041</v>
      </c>
      <c r="AM2050" s="212" t="str">
        <f t="shared" si="3347"/>
        <v>AM$2041</v>
      </c>
      <c r="AN2050" s="212" t="str">
        <f t="shared" si="3347"/>
        <v>AN$2041</v>
      </c>
      <c r="AO2050" s="212" t="str">
        <f t="shared" si="3347"/>
        <v>AO$2041</v>
      </c>
      <c r="AP2050" s="212" t="str">
        <f t="shared" si="3347"/>
        <v>AP$2041</v>
      </c>
      <c r="AQ2050" s="212" t="str">
        <f t="shared" si="3347"/>
        <v>AQ$2041</v>
      </c>
      <c r="AR2050" s="212" t="str">
        <f t="shared" si="3347"/>
        <v>AR$2041</v>
      </c>
      <c r="AS2050" s="212" t="str">
        <f t="shared" si="3347"/>
        <v>AS$2041</v>
      </c>
      <c r="AT2050" s="212" t="str">
        <f t="shared" si="3347"/>
        <v>AT$2041</v>
      </c>
      <c r="AU2050" s="212" t="str">
        <f t="shared" si="3347"/>
        <v>AU$2041</v>
      </c>
      <c r="AV2050" s="212" t="str">
        <f t="shared" si="3347"/>
        <v>AV$2041</v>
      </c>
      <c r="AW2050" s="212" t="str">
        <f t="shared" si="3347"/>
        <v>AW$2041</v>
      </c>
      <c r="AX2050" s="212" t="str">
        <f t="shared" si="3347"/>
        <v>AX$2041</v>
      </c>
      <c r="AY2050" s="212" t="str">
        <f t="shared" ref="AY2050:CD2059" si="3348">ADDRESS(ROW(AY2041),COLUMN(AY2041),2)</f>
        <v>AY$2041</v>
      </c>
      <c r="AZ2050" s="212" t="str">
        <f t="shared" si="3348"/>
        <v>AZ$2041</v>
      </c>
      <c r="BA2050" s="212" t="str">
        <f t="shared" si="3348"/>
        <v>BA$2041</v>
      </c>
      <c r="BB2050" s="212" t="str">
        <f t="shared" si="3348"/>
        <v>BB$2041</v>
      </c>
      <c r="BC2050" s="212" t="str">
        <f t="shared" si="3348"/>
        <v>BC$2041</v>
      </c>
      <c r="BD2050" s="212" t="str">
        <f t="shared" si="3348"/>
        <v>BD$2041</v>
      </c>
      <c r="BE2050" s="212" t="str">
        <f t="shared" si="3348"/>
        <v>BE$2041</v>
      </c>
      <c r="BF2050" s="212" t="str">
        <f t="shared" si="3348"/>
        <v>BF$2041</v>
      </c>
      <c r="BG2050" s="212" t="str">
        <f t="shared" si="3348"/>
        <v>BG$2041</v>
      </c>
      <c r="BH2050" s="212" t="str">
        <f t="shared" si="3348"/>
        <v>BH$2041</v>
      </c>
      <c r="BI2050" s="212" t="str">
        <f t="shared" si="3348"/>
        <v>BI$2041</v>
      </c>
      <c r="BJ2050" s="212" t="str">
        <f t="shared" si="3348"/>
        <v>BJ$2041</v>
      </c>
      <c r="BK2050" s="212" t="str">
        <f t="shared" si="3348"/>
        <v>BK$2041</v>
      </c>
      <c r="BL2050" s="212" t="str">
        <f t="shared" si="3348"/>
        <v>BL$2041</v>
      </c>
      <c r="BM2050" s="212" t="str">
        <f t="shared" si="3348"/>
        <v>BM$2041</v>
      </c>
      <c r="BN2050" s="212" t="str">
        <f t="shared" si="3348"/>
        <v>BN$2041</v>
      </c>
      <c r="BO2050" s="212" t="str">
        <f t="shared" si="3348"/>
        <v>BO$2041</v>
      </c>
      <c r="BP2050" s="212" t="str">
        <f t="shared" si="3348"/>
        <v>BP$2041</v>
      </c>
      <c r="BQ2050" s="212" t="str">
        <f t="shared" si="3348"/>
        <v>BQ$2041</v>
      </c>
      <c r="BR2050" s="212" t="str">
        <f t="shared" si="3348"/>
        <v>BR$2041</v>
      </c>
      <c r="BS2050" s="212" t="str">
        <f t="shared" si="3348"/>
        <v>BS$2041</v>
      </c>
      <c r="BT2050" s="212" t="str">
        <f t="shared" si="3348"/>
        <v>BT$2041</v>
      </c>
      <c r="BU2050" s="212" t="str">
        <f t="shared" si="3348"/>
        <v>BU$2041</v>
      </c>
      <c r="BV2050" s="212" t="str">
        <f t="shared" si="3348"/>
        <v>BV$2041</v>
      </c>
      <c r="BW2050" s="212" t="str">
        <f t="shared" si="3348"/>
        <v>BW$2041</v>
      </c>
      <c r="BX2050" s="212" t="str">
        <f t="shared" si="3348"/>
        <v>BX$2041</v>
      </c>
      <c r="BY2050" s="212" t="str">
        <f t="shared" si="3348"/>
        <v>BY$2041</v>
      </c>
      <c r="BZ2050" s="212" t="str">
        <f t="shared" si="3348"/>
        <v>BZ$2041</v>
      </c>
      <c r="CA2050" s="212" t="str">
        <f t="shared" si="3348"/>
        <v>CA$2041</v>
      </c>
      <c r="CB2050" s="212" t="str">
        <f t="shared" si="3348"/>
        <v>CB$2041</v>
      </c>
      <c r="CC2050" s="212" t="str">
        <f t="shared" si="3348"/>
        <v>CC$2041</v>
      </c>
      <c r="CD2050" s="212" t="str">
        <f t="shared" si="3348"/>
        <v>CD$2041</v>
      </c>
      <c r="CE2050" s="212" t="str">
        <f t="shared" ref="CE2050:CL2059" si="3349">ADDRESS(ROW(CE2041),COLUMN(CE2041),2)</f>
        <v>CE$2041</v>
      </c>
      <c r="CF2050" s="212" t="str">
        <f t="shared" si="3349"/>
        <v>CF$2041</v>
      </c>
      <c r="CG2050" s="212" t="str">
        <f t="shared" si="3349"/>
        <v>CG$2041</v>
      </c>
      <c r="CH2050" s="212" t="str">
        <f t="shared" si="3349"/>
        <v>CH$2041</v>
      </c>
      <c r="CI2050" s="212" t="str">
        <f t="shared" si="3349"/>
        <v>CI$2041</v>
      </c>
      <c r="CJ2050" s="212" t="str">
        <f t="shared" si="3349"/>
        <v>CJ$2041</v>
      </c>
      <c r="CK2050" s="212" t="str">
        <f t="shared" si="3349"/>
        <v>CK$2041</v>
      </c>
      <c r="CL2050" s="212" t="str">
        <f t="shared" si="3349"/>
        <v>CL$2041</v>
      </c>
      <c r="CN2050" s="60"/>
      <c r="CO2050" s="212" t="str">
        <f t="shared" ref="CO2050:DL2059" si="3350">ADDRESS(ROW(CO2041),COLUMN(CO2041),2)</f>
        <v>CO$2041</v>
      </c>
      <c r="CP2050" s="212" t="str">
        <f t="shared" si="3350"/>
        <v>CP$2041</v>
      </c>
      <c r="CQ2050" s="212" t="str">
        <f t="shared" si="3350"/>
        <v>CQ$2041</v>
      </c>
      <c r="CR2050" s="212" t="str">
        <f t="shared" si="3350"/>
        <v>CR$2041</v>
      </c>
      <c r="CS2050" s="212" t="str">
        <f t="shared" si="3350"/>
        <v>CS$2041</v>
      </c>
      <c r="CT2050" s="212" t="str">
        <f t="shared" si="3350"/>
        <v>CT$2041</v>
      </c>
      <c r="CU2050" s="212" t="str">
        <f t="shared" si="3350"/>
        <v>CU$2041</v>
      </c>
      <c r="CV2050" s="212" t="str">
        <f t="shared" si="3350"/>
        <v>CV$2041</v>
      </c>
      <c r="CW2050" s="212" t="str">
        <f t="shared" si="3350"/>
        <v>CW$2041</v>
      </c>
      <c r="CX2050" s="212" t="str">
        <f t="shared" si="3350"/>
        <v>CX$2041</v>
      </c>
      <c r="CY2050" s="212" t="str">
        <f t="shared" si="3350"/>
        <v>CY$2041</v>
      </c>
      <c r="CZ2050" s="212" t="str">
        <f t="shared" si="3350"/>
        <v>CZ$2041</v>
      </c>
      <c r="DA2050" s="212" t="str">
        <f t="shared" si="3350"/>
        <v>DA$2041</v>
      </c>
      <c r="DB2050" s="212" t="str">
        <f t="shared" si="3350"/>
        <v>DB$2041</v>
      </c>
      <c r="DC2050" s="212" t="str">
        <f t="shared" si="3350"/>
        <v>DC$2041</v>
      </c>
      <c r="DD2050" s="212" t="str">
        <f t="shared" si="3350"/>
        <v>DD$2041</v>
      </c>
      <c r="DE2050" s="212" t="str">
        <f t="shared" si="3350"/>
        <v>DE$2041</v>
      </c>
      <c r="DF2050" s="212" t="str">
        <f t="shared" si="3350"/>
        <v>DF$2041</v>
      </c>
      <c r="DG2050" s="212" t="str">
        <f t="shared" si="3350"/>
        <v>DG$2041</v>
      </c>
      <c r="DH2050" s="212" t="str">
        <f t="shared" si="3350"/>
        <v>DH$2041</v>
      </c>
      <c r="DI2050" s="212" t="str">
        <f t="shared" si="3350"/>
        <v>DI$2041</v>
      </c>
      <c r="DJ2050" s="212" t="str">
        <f t="shared" si="3350"/>
        <v>DJ$2041</v>
      </c>
      <c r="DK2050" s="212" t="str">
        <f t="shared" si="3350"/>
        <v>DK$2041</v>
      </c>
      <c r="DL2050" s="212" t="str">
        <f t="shared" si="3350"/>
        <v>DL$2041</v>
      </c>
    </row>
    <row r="2051" spans="1:116" x14ac:dyDescent="0.4">
      <c r="CO2051" s="8"/>
      <c r="CP2051" s="8"/>
      <c r="CQ2051" s="8"/>
      <c r="CR2051" s="8"/>
      <c r="CS2051" s="8"/>
      <c r="CT2051" s="8"/>
      <c r="CU2051" s="8"/>
      <c r="CV2051" s="8"/>
      <c r="CW2051" s="8"/>
      <c r="CX2051" s="8"/>
      <c r="CY2051" s="8"/>
      <c r="CZ2051" s="8"/>
      <c r="DA2051" s="8"/>
      <c r="DB2051" s="8"/>
      <c r="DC2051" s="8"/>
      <c r="DD2051" s="8"/>
      <c r="DE2051" s="8"/>
      <c r="DF2051" s="8"/>
      <c r="DG2051" s="8"/>
      <c r="DH2051" s="8"/>
      <c r="DI2051" s="8"/>
      <c r="DJ2051" s="8"/>
      <c r="DK2051" s="8"/>
      <c r="DL2051" s="8"/>
    </row>
    <row r="2052" spans="1:116" x14ac:dyDescent="0.4">
      <c r="A2052" s="174"/>
      <c r="E2052" s="8"/>
      <c r="G2052" s="175" t="s">
        <v>503</v>
      </c>
      <c r="H2052" s="174"/>
      <c r="I2052" s="176"/>
      <c r="J2052" s="176"/>
      <c r="K2052" s="197"/>
      <c r="L2052" s="197"/>
      <c r="M2052" s="197"/>
      <c r="N2052" s="197"/>
      <c r="O2052" s="197"/>
      <c r="P2052" s="197"/>
      <c r="R2052" s="198"/>
      <c r="S2052" s="174"/>
      <c r="T2052" s="174"/>
      <c r="U2052" s="174"/>
      <c r="V2052" s="174"/>
      <c r="W2052" s="174"/>
      <c r="X2052" s="174"/>
      <c r="Y2052" s="174"/>
      <c r="Z2052" s="174"/>
      <c r="AA2052" s="174"/>
      <c r="AB2052" s="174"/>
      <c r="AC2052" s="174"/>
      <c r="AD2052" s="174"/>
      <c r="AE2052" s="174"/>
      <c r="AF2052" s="174"/>
      <c r="AG2052" s="174"/>
      <c r="AH2052" s="174"/>
      <c r="AI2052" s="174"/>
      <c r="AJ2052" s="174"/>
      <c r="AK2052" s="174"/>
      <c r="AL2052" s="174"/>
      <c r="AM2052" s="174"/>
      <c r="AN2052" s="174"/>
      <c r="AO2052" s="174"/>
      <c r="AP2052" s="174"/>
      <c r="AQ2052" s="174"/>
      <c r="AR2052" s="174"/>
      <c r="AS2052" s="174"/>
      <c r="AT2052" s="174"/>
      <c r="AU2052" s="174"/>
      <c r="AV2052" s="174"/>
      <c r="AW2052" s="174"/>
      <c r="AX2052" s="174"/>
      <c r="AY2052" s="174"/>
      <c r="AZ2052" s="174"/>
      <c r="BA2052" s="174"/>
      <c r="BB2052" s="174"/>
      <c r="BC2052" s="174"/>
      <c r="BD2052" s="174"/>
      <c r="BE2052" s="174"/>
      <c r="BF2052" s="174"/>
      <c r="BG2052" s="174"/>
      <c r="BH2052" s="174"/>
      <c r="BI2052" s="174"/>
      <c r="BJ2052" s="174"/>
      <c r="BK2052" s="174"/>
      <c r="BL2052" s="174"/>
      <c r="BM2052" s="174"/>
      <c r="BN2052" s="174"/>
      <c r="BO2052" s="174"/>
      <c r="BP2052" s="174"/>
      <c r="BQ2052" s="174"/>
      <c r="BR2052" s="174"/>
      <c r="BS2052" s="174"/>
      <c r="BT2052" s="174"/>
      <c r="BU2052" s="174"/>
      <c r="BV2052" s="174"/>
      <c r="BW2052" s="174"/>
      <c r="BX2052" s="174"/>
      <c r="BY2052" s="174"/>
      <c r="BZ2052" s="174"/>
      <c r="CA2052" s="174"/>
      <c r="CB2052" s="174"/>
      <c r="CC2052" s="174"/>
      <c r="CD2052" s="174"/>
      <c r="CE2052" s="174"/>
      <c r="CF2052" s="174"/>
      <c r="CG2052" s="174"/>
      <c r="CH2052" s="174"/>
      <c r="CI2052" s="174"/>
      <c r="CJ2052" s="174"/>
      <c r="CK2052" s="174"/>
      <c r="CL2052" s="174"/>
      <c r="CN2052" s="176"/>
      <c r="CO2052" s="174"/>
      <c r="CP2052" s="174"/>
      <c r="CQ2052" s="174"/>
      <c r="CR2052" s="174"/>
      <c r="CS2052" s="174"/>
      <c r="CT2052" s="174"/>
      <c r="CU2052" s="174"/>
      <c r="CV2052" s="174"/>
      <c r="CW2052" s="174"/>
      <c r="CX2052" s="174"/>
      <c r="CY2052" s="174"/>
      <c r="CZ2052" s="174"/>
      <c r="DA2052" s="174"/>
      <c r="DB2052" s="174"/>
      <c r="DC2052" s="174"/>
      <c r="DD2052" s="174"/>
      <c r="DE2052" s="174"/>
      <c r="DF2052" s="174"/>
      <c r="DG2052" s="174"/>
      <c r="DH2052" s="174"/>
      <c r="DI2052" s="174"/>
      <c r="DJ2052" s="174"/>
      <c r="DK2052" s="174"/>
      <c r="DL2052" s="174"/>
    </row>
    <row r="2053" spans="1:116" x14ac:dyDescent="0.4">
      <c r="A2053" s="174"/>
      <c r="E2053" s="8"/>
      <c r="G2053" s="175" t="s">
        <v>504</v>
      </c>
      <c r="H2053" s="174"/>
      <c r="I2053" s="176"/>
      <c r="J2053" s="176"/>
      <c r="K2053" s="197"/>
      <c r="L2053" s="197"/>
      <c r="M2053" s="197"/>
      <c r="N2053" s="197"/>
      <c r="O2053" s="197"/>
      <c r="P2053" s="197"/>
      <c r="R2053" s="198"/>
      <c r="S2053" s="174"/>
      <c r="T2053" s="174"/>
      <c r="U2053" s="174"/>
      <c r="V2053" s="174"/>
      <c r="W2053" s="174"/>
      <c r="X2053" s="174"/>
      <c r="Y2053" s="174"/>
      <c r="Z2053" s="174"/>
      <c r="AA2053" s="174"/>
      <c r="AB2053" s="174"/>
      <c r="AC2053" s="174"/>
      <c r="AD2053" s="174"/>
      <c r="AE2053" s="174"/>
      <c r="AF2053" s="174"/>
      <c r="AG2053" s="174"/>
      <c r="AH2053" s="174"/>
      <c r="AI2053" s="174"/>
      <c r="AJ2053" s="174"/>
      <c r="AK2053" s="174"/>
      <c r="AL2053" s="174"/>
      <c r="AM2053" s="174"/>
      <c r="AN2053" s="174"/>
      <c r="AO2053" s="174"/>
      <c r="AP2053" s="174"/>
      <c r="AQ2053" s="174"/>
      <c r="AR2053" s="174"/>
      <c r="AS2053" s="174"/>
      <c r="AT2053" s="174"/>
      <c r="AU2053" s="174"/>
      <c r="AV2053" s="174"/>
      <c r="AW2053" s="174"/>
      <c r="AX2053" s="174"/>
      <c r="AY2053" s="174"/>
      <c r="AZ2053" s="174"/>
      <c r="BA2053" s="174"/>
      <c r="BB2053" s="174"/>
      <c r="BC2053" s="174"/>
      <c r="BD2053" s="174"/>
      <c r="BE2053" s="174"/>
      <c r="BF2053" s="174"/>
      <c r="BG2053" s="174"/>
      <c r="BH2053" s="174"/>
      <c r="BI2053" s="174"/>
      <c r="BJ2053" s="174"/>
      <c r="BK2053" s="174"/>
      <c r="BL2053" s="174"/>
      <c r="BM2053" s="174"/>
      <c r="BN2053" s="174"/>
      <c r="BO2053" s="174"/>
      <c r="BP2053" s="174"/>
      <c r="BQ2053" s="174"/>
      <c r="BR2053" s="174"/>
      <c r="BS2053" s="174"/>
      <c r="BT2053" s="174"/>
      <c r="BU2053" s="174"/>
      <c r="BV2053" s="174"/>
      <c r="BW2053" s="174"/>
      <c r="BX2053" s="174"/>
      <c r="BY2053" s="174"/>
      <c r="BZ2053" s="174"/>
      <c r="CA2053" s="174"/>
      <c r="CB2053" s="174"/>
      <c r="CC2053" s="174"/>
      <c r="CD2053" s="174"/>
      <c r="CE2053" s="174"/>
      <c r="CF2053" s="174"/>
      <c r="CG2053" s="174"/>
      <c r="CH2053" s="174"/>
      <c r="CI2053" s="174"/>
      <c r="CJ2053" s="174"/>
      <c r="CK2053" s="174"/>
      <c r="CL2053" s="174"/>
      <c r="CN2053" s="176"/>
      <c r="CO2053" s="174"/>
      <c r="CP2053" s="174"/>
      <c r="CQ2053" s="174"/>
      <c r="CR2053" s="174"/>
      <c r="CS2053" s="174"/>
      <c r="CT2053" s="174"/>
      <c r="CU2053" s="174"/>
      <c r="CV2053" s="174"/>
      <c r="CW2053" s="174"/>
      <c r="CX2053" s="174"/>
      <c r="CY2053" s="174"/>
      <c r="CZ2053" s="174"/>
      <c r="DA2053" s="174"/>
      <c r="DB2053" s="174"/>
      <c r="DC2053" s="174"/>
      <c r="DD2053" s="174"/>
      <c r="DE2053" s="174"/>
      <c r="DF2053" s="174"/>
      <c r="DG2053" s="174"/>
      <c r="DH2053" s="174"/>
      <c r="DI2053" s="174"/>
      <c r="DJ2053" s="174"/>
      <c r="DK2053" s="174"/>
      <c r="DL2053" s="174"/>
    </row>
    <row r="2054" spans="1:116" x14ac:dyDescent="0.4">
      <c r="A2054" s="174"/>
      <c r="E2054" s="8"/>
      <c r="G2054" s="175" t="s">
        <v>461</v>
      </c>
      <c r="H2054" s="174"/>
      <c r="I2054" s="176"/>
      <c r="J2054" s="176"/>
      <c r="K2054" s="197"/>
      <c r="L2054" s="197"/>
      <c r="M2054" s="197"/>
      <c r="N2054" s="197"/>
      <c r="O2054" s="197"/>
      <c r="P2054" s="197"/>
      <c r="R2054" s="198"/>
      <c r="S2054" s="199" t="str">
        <f t="shared" ref="S2054:CD2054" si="3351">S$20</f>
        <v>S$16</v>
      </c>
      <c r="T2054" s="199" t="str">
        <f t="shared" si="3351"/>
        <v>T$16</v>
      </c>
      <c r="U2054" s="199" t="str">
        <f t="shared" si="3351"/>
        <v>U$16</v>
      </c>
      <c r="V2054" s="199" t="str">
        <f t="shared" si="3351"/>
        <v>V$16</v>
      </c>
      <c r="W2054" s="199" t="str">
        <f t="shared" si="3351"/>
        <v>W$16</v>
      </c>
      <c r="X2054" s="199" t="str">
        <f t="shared" si="3351"/>
        <v>X$16</v>
      </c>
      <c r="Y2054" s="199" t="str">
        <f t="shared" si="3351"/>
        <v>Y$16</v>
      </c>
      <c r="Z2054" s="199" t="str">
        <f t="shared" si="3351"/>
        <v>Z$16</v>
      </c>
      <c r="AA2054" s="199" t="str">
        <f t="shared" si="3351"/>
        <v>AA$16</v>
      </c>
      <c r="AB2054" s="199" t="str">
        <f t="shared" si="3351"/>
        <v>AB$16</v>
      </c>
      <c r="AC2054" s="199" t="str">
        <f t="shared" si="3351"/>
        <v>AC$16</v>
      </c>
      <c r="AD2054" s="199" t="str">
        <f t="shared" si="3351"/>
        <v>AD$16</v>
      </c>
      <c r="AE2054" s="199" t="str">
        <f t="shared" si="3351"/>
        <v>AE$16</v>
      </c>
      <c r="AF2054" s="199" t="str">
        <f t="shared" si="3351"/>
        <v>AF$16</v>
      </c>
      <c r="AG2054" s="199" t="str">
        <f t="shared" si="3351"/>
        <v>AG$16</v>
      </c>
      <c r="AH2054" s="199" t="str">
        <f t="shared" si="3351"/>
        <v>AH$16</v>
      </c>
      <c r="AI2054" s="199" t="str">
        <f t="shared" si="3351"/>
        <v>AI$16</v>
      </c>
      <c r="AJ2054" s="199" t="str">
        <f t="shared" si="3351"/>
        <v>AJ$16</v>
      </c>
      <c r="AK2054" s="199" t="str">
        <f t="shared" si="3351"/>
        <v>AK$16</v>
      </c>
      <c r="AL2054" s="199" t="str">
        <f t="shared" si="3351"/>
        <v>AL$16</v>
      </c>
      <c r="AM2054" s="199" t="str">
        <f t="shared" si="3351"/>
        <v>AM$16</v>
      </c>
      <c r="AN2054" s="199" t="str">
        <f t="shared" si="3351"/>
        <v>AN$16</v>
      </c>
      <c r="AO2054" s="199" t="str">
        <f t="shared" si="3351"/>
        <v>AO$16</v>
      </c>
      <c r="AP2054" s="199" t="str">
        <f t="shared" si="3351"/>
        <v>AP$16</v>
      </c>
      <c r="AQ2054" s="199" t="str">
        <f t="shared" si="3351"/>
        <v>AQ$16</v>
      </c>
      <c r="AR2054" s="199" t="str">
        <f t="shared" si="3351"/>
        <v>AR$16</v>
      </c>
      <c r="AS2054" s="199" t="str">
        <f t="shared" si="3351"/>
        <v>AS$16</v>
      </c>
      <c r="AT2054" s="199" t="str">
        <f t="shared" si="3351"/>
        <v>AT$16</v>
      </c>
      <c r="AU2054" s="199" t="str">
        <f t="shared" si="3351"/>
        <v>AU$16</v>
      </c>
      <c r="AV2054" s="199" t="str">
        <f t="shared" si="3351"/>
        <v>AV$16</v>
      </c>
      <c r="AW2054" s="199" t="str">
        <f t="shared" si="3351"/>
        <v>AW$16</v>
      </c>
      <c r="AX2054" s="199" t="str">
        <f t="shared" si="3351"/>
        <v>AX$16</v>
      </c>
      <c r="AY2054" s="199" t="str">
        <f t="shared" si="3351"/>
        <v>AY$16</v>
      </c>
      <c r="AZ2054" s="199" t="str">
        <f t="shared" si="3351"/>
        <v>AZ$16</v>
      </c>
      <c r="BA2054" s="199" t="str">
        <f t="shared" si="3351"/>
        <v>BA$16</v>
      </c>
      <c r="BB2054" s="199" t="str">
        <f t="shared" si="3351"/>
        <v>BB$16</v>
      </c>
      <c r="BC2054" s="199" t="str">
        <f t="shared" si="3351"/>
        <v>BC$16</v>
      </c>
      <c r="BD2054" s="199" t="str">
        <f t="shared" si="3351"/>
        <v>BD$16</v>
      </c>
      <c r="BE2054" s="199" t="str">
        <f t="shared" si="3351"/>
        <v>BE$16</v>
      </c>
      <c r="BF2054" s="199" t="str">
        <f t="shared" si="3351"/>
        <v>BF$16</v>
      </c>
      <c r="BG2054" s="199" t="str">
        <f t="shared" si="3351"/>
        <v>BG$16</v>
      </c>
      <c r="BH2054" s="199" t="str">
        <f t="shared" si="3351"/>
        <v>BH$16</v>
      </c>
      <c r="BI2054" s="199" t="str">
        <f t="shared" si="3351"/>
        <v>BI$16</v>
      </c>
      <c r="BJ2054" s="199" t="str">
        <f t="shared" si="3351"/>
        <v>BJ$16</v>
      </c>
      <c r="BK2054" s="199" t="str">
        <f t="shared" si="3351"/>
        <v>BK$16</v>
      </c>
      <c r="BL2054" s="199" t="str">
        <f t="shared" si="3351"/>
        <v>BL$16</v>
      </c>
      <c r="BM2054" s="199" t="str">
        <f t="shared" si="3351"/>
        <v>BM$16</v>
      </c>
      <c r="BN2054" s="199" t="str">
        <f t="shared" si="3351"/>
        <v>BN$16</v>
      </c>
      <c r="BO2054" s="199" t="str">
        <f t="shared" si="3351"/>
        <v>BO$16</v>
      </c>
      <c r="BP2054" s="199" t="str">
        <f t="shared" si="3351"/>
        <v>BP$16</v>
      </c>
      <c r="BQ2054" s="199" t="str">
        <f t="shared" si="3351"/>
        <v>BQ$16</v>
      </c>
      <c r="BR2054" s="199" t="str">
        <f t="shared" si="3351"/>
        <v>BR$16</v>
      </c>
      <c r="BS2054" s="199" t="str">
        <f t="shared" si="3351"/>
        <v>BS$16</v>
      </c>
      <c r="BT2054" s="199" t="str">
        <f t="shared" si="3351"/>
        <v>BT$16</v>
      </c>
      <c r="BU2054" s="199" t="str">
        <f t="shared" si="3351"/>
        <v>BU$16</v>
      </c>
      <c r="BV2054" s="199" t="str">
        <f t="shared" si="3351"/>
        <v>BV$16</v>
      </c>
      <c r="BW2054" s="199" t="str">
        <f t="shared" si="3351"/>
        <v>BW$16</v>
      </c>
      <c r="BX2054" s="199" t="str">
        <f t="shared" si="3351"/>
        <v>BX$16</v>
      </c>
      <c r="BY2054" s="199" t="str">
        <f t="shared" si="3351"/>
        <v>BY$16</v>
      </c>
      <c r="BZ2054" s="199" t="str">
        <f t="shared" si="3351"/>
        <v>BZ$16</v>
      </c>
      <c r="CA2054" s="199" t="str">
        <f t="shared" si="3351"/>
        <v>CA$16</v>
      </c>
      <c r="CB2054" s="199" t="str">
        <f t="shared" si="3351"/>
        <v>CB$16</v>
      </c>
      <c r="CC2054" s="199" t="str">
        <f t="shared" si="3351"/>
        <v>CC$16</v>
      </c>
      <c r="CD2054" s="199" t="str">
        <f t="shared" si="3351"/>
        <v>CD$16</v>
      </c>
      <c r="CE2054" s="199" t="str">
        <f t="shared" ref="CE2054:CL2054" si="3352">CE$20</f>
        <v>CE$16</v>
      </c>
      <c r="CF2054" s="199" t="str">
        <f t="shared" si="3352"/>
        <v>CF$16</v>
      </c>
      <c r="CG2054" s="199" t="str">
        <f t="shared" si="3352"/>
        <v>CG$16</v>
      </c>
      <c r="CH2054" s="199" t="str">
        <f t="shared" si="3352"/>
        <v>CH$16</v>
      </c>
      <c r="CI2054" s="199" t="str">
        <f t="shared" si="3352"/>
        <v>CI$16</v>
      </c>
      <c r="CJ2054" s="199" t="str">
        <f t="shared" si="3352"/>
        <v>CJ$16</v>
      </c>
      <c r="CK2054" s="199" t="str">
        <f t="shared" si="3352"/>
        <v>CK$16</v>
      </c>
      <c r="CL2054" s="199" t="str">
        <f t="shared" si="3352"/>
        <v>CL$16</v>
      </c>
      <c r="CN2054" s="176"/>
      <c r="CO2054" s="199" t="str">
        <f t="shared" ref="CO2054:DL2054" si="3353">CO$20</f>
        <v>CO$16</v>
      </c>
      <c r="CP2054" s="199" t="str">
        <f t="shared" si="3353"/>
        <v>CP$16</v>
      </c>
      <c r="CQ2054" s="199" t="str">
        <f t="shared" si="3353"/>
        <v>CQ$16</v>
      </c>
      <c r="CR2054" s="199" t="str">
        <f t="shared" si="3353"/>
        <v>CR$16</v>
      </c>
      <c r="CS2054" s="199" t="str">
        <f t="shared" si="3353"/>
        <v>CS$16</v>
      </c>
      <c r="CT2054" s="199" t="str">
        <f t="shared" si="3353"/>
        <v>CT$16</v>
      </c>
      <c r="CU2054" s="199" t="str">
        <f t="shared" si="3353"/>
        <v>CU$16</v>
      </c>
      <c r="CV2054" s="199" t="str">
        <f t="shared" si="3353"/>
        <v>CV$16</v>
      </c>
      <c r="CW2054" s="199" t="str">
        <f t="shared" si="3353"/>
        <v>CW$16</v>
      </c>
      <c r="CX2054" s="199" t="str">
        <f t="shared" si="3353"/>
        <v>CX$16</v>
      </c>
      <c r="CY2054" s="199" t="str">
        <f t="shared" si="3353"/>
        <v>CY$16</v>
      </c>
      <c r="CZ2054" s="199" t="str">
        <f t="shared" si="3353"/>
        <v>CZ$16</v>
      </c>
      <c r="DA2054" s="199" t="str">
        <f t="shared" si="3353"/>
        <v>DA$16</v>
      </c>
      <c r="DB2054" s="199" t="str">
        <f t="shared" si="3353"/>
        <v>DB$16</v>
      </c>
      <c r="DC2054" s="199" t="str">
        <f t="shared" si="3353"/>
        <v>DC$16</v>
      </c>
      <c r="DD2054" s="199" t="str">
        <f t="shared" si="3353"/>
        <v>DD$16</v>
      </c>
      <c r="DE2054" s="199" t="str">
        <f t="shared" si="3353"/>
        <v>DE$16</v>
      </c>
      <c r="DF2054" s="199" t="str">
        <f t="shared" si="3353"/>
        <v>DF$16</v>
      </c>
      <c r="DG2054" s="199" t="str">
        <f t="shared" si="3353"/>
        <v>DG$16</v>
      </c>
      <c r="DH2054" s="199" t="str">
        <f t="shared" si="3353"/>
        <v>DH$16</v>
      </c>
      <c r="DI2054" s="199" t="str">
        <f t="shared" si="3353"/>
        <v>DI$16</v>
      </c>
      <c r="DJ2054" s="199" t="str">
        <f t="shared" si="3353"/>
        <v>DJ$16</v>
      </c>
      <c r="DK2054" s="199" t="str">
        <f t="shared" si="3353"/>
        <v>DK$16</v>
      </c>
      <c r="DL2054" s="199" t="str">
        <f t="shared" si="3353"/>
        <v>DL$16</v>
      </c>
    </row>
    <row r="2055" spans="1:116" x14ac:dyDescent="0.4">
      <c r="A2055" s="174"/>
      <c r="E2055" s="8"/>
      <c r="G2055" s="175" t="s">
        <v>462</v>
      </c>
      <c r="H2055" s="200"/>
      <c r="I2055" s="201"/>
      <c r="J2055" s="201"/>
      <c r="K2055" s="202"/>
      <c r="L2055" s="202"/>
      <c r="M2055" s="202"/>
      <c r="N2055" s="202"/>
      <c r="O2055" s="202"/>
      <c r="P2055" s="202"/>
      <c r="R2055" s="202"/>
      <c r="S2055" s="199" t="str">
        <f t="shared" ref="S2055:CD2055" si="3354">S$21</f>
        <v>S$17</v>
      </c>
      <c r="T2055" s="199" t="str">
        <f t="shared" si="3354"/>
        <v>T$17</v>
      </c>
      <c r="U2055" s="199" t="str">
        <f t="shared" si="3354"/>
        <v>U$17</v>
      </c>
      <c r="V2055" s="199" t="str">
        <f t="shared" si="3354"/>
        <v>V$17</v>
      </c>
      <c r="W2055" s="199" t="str">
        <f t="shared" si="3354"/>
        <v>W$17</v>
      </c>
      <c r="X2055" s="199" t="str">
        <f t="shared" si="3354"/>
        <v>X$17</v>
      </c>
      <c r="Y2055" s="199" t="str">
        <f t="shared" si="3354"/>
        <v>Y$17</v>
      </c>
      <c r="Z2055" s="199" t="str">
        <f t="shared" si="3354"/>
        <v>Z$17</v>
      </c>
      <c r="AA2055" s="199" t="str">
        <f t="shared" si="3354"/>
        <v>AA$17</v>
      </c>
      <c r="AB2055" s="199" t="str">
        <f t="shared" si="3354"/>
        <v>AB$17</v>
      </c>
      <c r="AC2055" s="199" t="str">
        <f t="shared" si="3354"/>
        <v>AC$17</v>
      </c>
      <c r="AD2055" s="199" t="str">
        <f t="shared" si="3354"/>
        <v>AD$17</v>
      </c>
      <c r="AE2055" s="199" t="str">
        <f t="shared" si="3354"/>
        <v>AE$17</v>
      </c>
      <c r="AF2055" s="199" t="str">
        <f t="shared" si="3354"/>
        <v>AF$17</v>
      </c>
      <c r="AG2055" s="199" t="str">
        <f t="shared" si="3354"/>
        <v>AG$17</v>
      </c>
      <c r="AH2055" s="199" t="str">
        <f t="shared" si="3354"/>
        <v>AH$17</v>
      </c>
      <c r="AI2055" s="199" t="str">
        <f t="shared" si="3354"/>
        <v>AI$17</v>
      </c>
      <c r="AJ2055" s="199" t="str">
        <f t="shared" si="3354"/>
        <v>AJ$17</v>
      </c>
      <c r="AK2055" s="199" t="str">
        <f t="shared" si="3354"/>
        <v>AK$17</v>
      </c>
      <c r="AL2055" s="199" t="str">
        <f t="shared" si="3354"/>
        <v>AL$17</v>
      </c>
      <c r="AM2055" s="199" t="str">
        <f t="shared" si="3354"/>
        <v>AM$17</v>
      </c>
      <c r="AN2055" s="199" t="str">
        <f t="shared" si="3354"/>
        <v>AN$17</v>
      </c>
      <c r="AO2055" s="199" t="str">
        <f t="shared" si="3354"/>
        <v>AO$17</v>
      </c>
      <c r="AP2055" s="199" t="str">
        <f t="shared" si="3354"/>
        <v>AP$17</v>
      </c>
      <c r="AQ2055" s="199" t="str">
        <f t="shared" si="3354"/>
        <v>AQ$17</v>
      </c>
      <c r="AR2055" s="199" t="str">
        <f t="shared" si="3354"/>
        <v>AR$17</v>
      </c>
      <c r="AS2055" s="199" t="str">
        <f t="shared" si="3354"/>
        <v>AS$17</v>
      </c>
      <c r="AT2055" s="199" t="str">
        <f t="shared" si="3354"/>
        <v>AT$17</v>
      </c>
      <c r="AU2055" s="199" t="str">
        <f t="shared" si="3354"/>
        <v>AU$17</v>
      </c>
      <c r="AV2055" s="199" t="str">
        <f t="shared" si="3354"/>
        <v>AV$17</v>
      </c>
      <c r="AW2055" s="199" t="str">
        <f t="shared" si="3354"/>
        <v>AW$17</v>
      </c>
      <c r="AX2055" s="199" t="str">
        <f t="shared" si="3354"/>
        <v>AX$17</v>
      </c>
      <c r="AY2055" s="199" t="str">
        <f t="shared" si="3354"/>
        <v>AY$17</v>
      </c>
      <c r="AZ2055" s="199" t="str">
        <f t="shared" si="3354"/>
        <v>AZ$17</v>
      </c>
      <c r="BA2055" s="199" t="str">
        <f t="shared" si="3354"/>
        <v>BA$17</v>
      </c>
      <c r="BB2055" s="199" t="str">
        <f t="shared" si="3354"/>
        <v>BB$17</v>
      </c>
      <c r="BC2055" s="199" t="str">
        <f t="shared" si="3354"/>
        <v>BC$17</v>
      </c>
      <c r="BD2055" s="199" t="str">
        <f t="shared" si="3354"/>
        <v>BD$17</v>
      </c>
      <c r="BE2055" s="199" t="str">
        <f t="shared" si="3354"/>
        <v>BE$17</v>
      </c>
      <c r="BF2055" s="199" t="str">
        <f t="shared" si="3354"/>
        <v>BF$17</v>
      </c>
      <c r="BG2055" s="199" t="str">
        <f t="shared" si="3354"/>
        <v>BG$17</v>
      </c>
      <c r="BH2055" s="199" t="str">
        <f t="shared" si="3354"/>
        <v>BH$17</v>
      </c>
      <c r="BI2055" s="199" t="str">
        <f t="shared" si="3354"/>
        <v>BI$17</v>
      </c>
      <c r="BJ2055" s="199" t="str">
        <f t="shared" si="3354"/>
        <v>BJ$17</v>
      </c>
      <c r="BK2055" s="199" t="str">
        <f t="shared" si="3354"/>
        <v>BK$17</v>
      </c>
      <c r="BL2055" s="199" t="str">
        <f t="shared" si="3354"/>
        <v>BL$17</v>
      </c>
      <c r="BM2055" s="199" t="str">
        <f t="shared" si="3354"/>
        <v>BM$17</v>
      </c>
      <c r="BN2055" s="199" t="str">
        <f t="shared" si="3354"/>
        <v>BN$17</v>
      </c>
      <c r="BO2055" s="199" t="str">
        <f t="shared" si="3354"/>
        <v>BO$17</v>
      </c>
      <c r="BP2055" s="199" t="str">
        <f t="shared" si="3354"/>
        <v>BP$17</v>
      </c>
      <c r="BQ2055" s="199" t="str">
        <f t="shared" si="3354"/>
        <v>BQ$17</v>
      </c>
      <c r="BR2055" s="199" t="str">
        <f t="shared" si="3354"/>
        <v>BR$17</v>
      </c>
      <c r="BS2055" s="199" t="str">
        <f t="shared" si="3354"/>
        <v>BS$17</v>
      </c>
      <c r="BT2055" s="199" t="str">
        <f t="shared" si="3354"/>
        <v>BT$17</v>
      </c>
      <c r="BU2055" s="199" t="str">
        <f t="shared" si="3354"/>
        <v>BU$17</v>
      </c>
      <c r="BV2055" s="199" t="str">
        <f t="shared" si="3354"/>
        <v>BV$17</v>
      </c>
      <c r="BW2055" s="199" t="str">
        <f t="shared" si="3354"/>
        <v>BW$17</v>
      </c>
      <c r="BX2055" s="199" t="str">
        <f t="shared" si="3354"/>
        <v>BX$17</v>
      </c>
      <c r="BY2055" s="199" t="str">
        <f t="shared" si="3354"/>
        <v>BY$17</v>
      </c>
      <c r="BZ2055" s="199" t="str">
        <f t="shared" si="3354"/>
        <v>BZ$17</v>
      </c>
      <c r="CA2055" s="199" t="str">
        <f t="shared" si="3354"/>
        <v>CA$17</v>
      </c>
      <c r="CB2055" s="199" t="str">
        <f t="shared" si="3354"/>
        <v>CB$17</v>
      </c>
      <c r="CC2055" s="199" t="str">
        <f t="shared" si="3354"/>
        <v>CC$17</v>
      </c>
      <c r="CD2055" s="199" t="str">
        <f t="shared" si="3354"/>
        <v>CD$17</v>
      </c>
      <c r="CE2055" s="199" t="str">
        <f t="shared" ref="CE2055:CL2055" si="3355">CE$21</f>
        <v>CE$17</v>
      </c>
      <c r="CF2055" s="199" t="str">
        <f t="shared" si="3355"/>
        <v>CF$17</v>
      </c>
      <c r="CG2055" s="199" t="str">
        <f t="shared" si="3355"/>
        <v>CG$17</v>
      </c>
      <c r="CH2055" s="199" t="str">
        <f t="shared" si="3355"/>
        <v>CH$17</v>
      </c>
      <c r="CI2055" s="199" t="str">
        <f t="shared" si="3355"/>
        <v>CI$17</v>
      </c>
      <c r="CJ2055" s="199" t="str">
        <f t="shared" si="3355"/>
        <v>CJ$17</v>
      </c>
      <c r="CK2055" s="199" t="str">
        <f t="shared" si="3355"/>
        <v>CK$17</v>
      </c>
      <c r="CL2055" s="199" t="str">
        <f t="shared" si="3355"/>
        <v>CL$17</v>
      </c>
      <c r="CN2055" s="201"/>
      <c r="CO2055" s="199" t="str">
        <f t="shared" ref="CO2055:DL2055" si="3356">CO$21</f>
        <v>CO$17</v>
      </c>
      <c r="CP2055" s="199" t="str">
        <f t="shared" si="3356"/>
        <v>CP$17</v>
      </c>
      <c r="CQ2055" s="199" t="str">
        <f t="shared" si="3356"/>
        <v>CQ$17</v>
      </c>
      <c r="CR2055" s="199" t="str">
        <f t="shared" si="3356"/>
        <v>CR$17</v>
      </c>
      <c r="CS2055" s="199" t="str">
        <f t="shared" si="3356"/>
        <v>CS$17</v>
      </c>
      <c r="CT2055" s="199" t="str">
        <f t="shared" si="3356"/>
        <v>CT$17</v>
      </c>
      <c r="CU2055" s="199" t="str">
        <f t="shared" si="3356"/>
        <v>CU$17</v>
      </c>
      <c r="CV2055" s="199" t="str">
        <f t="shared" si="3356"/>
        <v>CV$17</v>
      </c>
      <c r="CW2055" s="199" t="str">
        <f t="shared" si="3356"/>
        <v>CW$17</v>
      </c>
      <c r="CX2055" s="199" t="str">
        <f t="shared" si="3356"/>
        <v>CX$17</v>
      </c>
      <c r="CY2055" s="199" t="str">
        <f t="shared" si="3356"/>
        <v>CY$17</v>
      </c>
      <c r="CZ2055" s="199" t="str">
        <f t="shared" si="3356"/>
        <v>CZ$17</v>
      </c>
      <c r="DA2055" s="199" t="str">
        <f t="shared" si="3356"/>
        <v>DA$17</v>
      </c>
      <c r="DB2055" s="199" t="str">
        <f t="shared" si="3356"/>
        <v>DB$17</v>
      </c>
      <c r="DC2055" s="199" t="str">
        <f t="shared" si="3356"/>
        <v>DC$17</v>
      </c>
      <c r="DD2055" s="199" t="str">
        <f t="shared" si="3356"/>
        <v>DD$17</v>
      </c>
      <c r="DE2055" s="199" t="str">
        <f t="shared" si="3356"/>
        <v>DE$17</v>
      </c>
      <c r="DF2055" s="199" t="str">
        <f t="shared" si="3356"/>
        <v>DF$17</v>
      </c>
      <c r="DG2055" s="199" t="str">
        <f t="shared" si="3356"/>
        <v>DG$17</v>
      </c>
      <c r="DH2055" s="199" t="str">
        <f t="shared" si="3356"/>
        <v>DH$17</v>
      </c>
      <c r="DI2055" s="199" t="str">
        <f t="shared" si="3356"/>
        <v>DI$17</v>
      </c>
      <c r="DJ2055" s="199" t="str">
        <f t="shared" si="3356"/>
        <v>DJ$17</v>
      </c>
      <c r="DK2055" s="199" t="str">
        <f t="shared" si="3356"/>
        <v>DK$17</v>
      </c>
      <c r="DL2055" s="199" t="str">
        <f t="shared" si="3356"/>
        <v>DL$17</v>
      </c>
    </row>
    <row r="2056" spans="1:116" x14ac:dyDescent="0.4">
      <c r="A2056" s="174"/>
      <c r="E2056" s="8"/>
      <c r="G2056" s="175" t="s">
        <v>491</v>
      </c>
      <c r="H2056" s="200"/>
      <c r="I2056" s="201"/>
      <c r="J2056" s="201"/>
      <c r="K2056" s="202"/>
      <c r="L2056" s="202"/>
      <c r="M2056" s="202"/>
      <c r="N2056" s="202"/>
      <c r="O2056" s="202"/>
      <c r="P2056" s="202"/>
      <c r="R2056" s="202"/>
      <c r="S2056" s="190"/>
      <c r="T2056" s="190"/>
      <c r="U2056" s="190"/>
      <c r="V2056" s="190"/>
      <c r="W2056" s="190"/>
      <c r="X2056" s="190"/>
      <c r="Y2056" s="190"/>
      <c r="Z2056" s="190"/>
      <c r="AA2056" s="190"/>
      <c r="AB2056" s="190"/>
      <c r="AC2056" s="190"/>
      <c r="AD2056" s="190"/>
      <c r="AE2056" s="190"/>
      <c r="AF2056" s="190"/>
      <c r="AG2056" s="190"/>
      <c r="AH2056" s="190"/>
      <c r="AI2056" s="190"/>
      <c r="AJ2056" s="190"/>
      <c r="AK2056" s="190"/>
      <c r="AL2056" s="190"/>
      <c r="AM2056" s="190"/>
      <c r="AN2056" s="190"/>
      <c r="AO2056" s="190"/>
      <c r="AP2056" s="190"/>
      <c r="AQ2056" s="190"/>
      <c r="AR2056" s="190"/>
      <c r="AS2056" s="190"/>
      <c r="AT2056" s="190"/>
      <c r="AU2056" s="190"/>
      <c r="AV2056" s="190"/>
      <c r="AW2056" s="190"/>
      <c r="AX2056" s="190"/>
      <c r="AY2056" s="190"/>
      <c r="AZ2056" s="190"/>
      <c r="BA2056" s="190"/>
      <c r="BB2056" s="190"/>
      <c r="BC2056" s="190"/>
      <c r="BD2056" s="190"/>
      <c r="BE2056" s="190"/>
      <c r="BF2056" s="190"/>
      <c r="BG2056" s="190"/>
      <c r="BH2056" s="190"/>
      <c r="BI2056" s="190"/>
      <c r="BJ2056" s="190"/>
      <c r="BK2056" s="190"/>
      <c r="BL2056" s="190"/>
      <c r="BM2056" s="190"/>
      <c r="BN2056" s="190"/>
      <c r="BO2056" s="190"/>
      <c r="BP2056" s="190"/>
      <c r="BQ2056" s="190"/>
      <c r="BR2056" s="190"/>
      <c r="BS2056" s="190"/>
      <c r="BT2056" s="190"/>
      <c r="BU2056" s="190"/>
      <c r="BV2056" s="190"/>
      <c r="BW2056" s="190"/>
      <c r="BX2056" s="190"/>
      <c r="BY2056" s="190"/>
      <c r="BZ2056" s="190"/>
      <c r="CA2056" s="190"/>
      <c r="CB2056" s="190"/>
      <c r="CC2056" s="190"/>
      <c r="CD2056" s="190"/>
      <c r="CE2056" s="190"/>
      <c r="CF2056" s="190"/>
      <c r="CG2056" s="190"/>
      <c r="CH2056" s="190"/>
      <c r="CI2056" s="190"/>
      <c r="CJ2056" s="190"/>
      <c r="CK2056" s="190"/>
      <c r="CL2056" s="190"/>
      <c r="CN2056" s="201"/>
      <c r="CO2056" s="190"/>
      <c r="CP2056" s="190"/>
      <c r="CQ2056" s="190"/>
      <c r="CR2056" s="190"/>
      <c r="CS2056" s="190"/>
      <c r="CT2056" s="190"/>
      <c r="CU2056" s="190"/>
      <c r="CV2056" s="190"/>
      <c r="CW2056" s="190"/>
      <c r="CX2056" s="190"/>
      <c r="CY2056" s="190"/>
      <c r="CZ2056" s="190"/>
      <c r="DA2056" s="190"/>
      <c r="DB2056" s="190"/>
      <c r="DC2056" s="190"/>
      <c r="DD2056" s="190"/>
      <c r="DE2056" s="190"/>
      <c r="DF2056" s="190"/>
      <c r="DG2056" s="190"/>
      <c r="DH2056" s="190"/>
      <c r="DI2056" s="190"/>
      <c r="DJ2056" s="190"/>
      <c r="DK2056" s="190"/>
      <c r="DL2056" s="190"/>
    </row>
    <row r="2057" spans="1:116" x14ac:dyDescent="0.4">
      <c r="A2057" s="174"/>
      <c r="E2057" s="8"/>
      <c r="G2057" s="175" t="s">
        <v>505</v>
      </c>
      <c r="H2057" s="200"/>
      <c r="I2057" s="201"/>
      <c r="J2057" s="201"/>
      <c r="K2057" s="202"/>
      <c r="L2057" s="202"/>
      <c r="M2057" s="202"/>
      <c r="N2057" s="202"/>
      <c r="O2057" s="202"/>
      <c r="P2057" s="202"/>
      <c r="R2057" s="202"/>
      <c r="S2057" s="190"/>
      <c r="T2057" s="190"/>
      <c r="U2057" s="190"/>
      <c r="V2057" s="190"/>
      <c r="W2057" s="190"/>
      <c r="X2057" s="190"/>
      <c r="Y2057" s="190"/>
      <c r="Z2057" s="190"/>
      <c r="AA2057" s="190"/>
      <c r="AB2057" s="190"/>
      <c r="AC2057" s="190"/>
      <c r="AD2057" s="190"/>
      <c r="AE2057" s="190"/>
      <c r="AF2057" s="190"/>
      <c r="AG2057" s="190"/>
      <c r="AH2057" s="190"/>
      <c r="AI2057" s="190"/>
      <c r="AJ2057" s="190"/>
      <c r="AK2057" s="190"/>
      <c r="AL2057" s="190"/>
      <c r="AM2057" s="190"/>
      <c r="AN2057" s="190"/>
      <c r="AO2057" s="190"/>
      <c r="AP2057" s="190"/>
      <c r="AQ2057" s="190"/>
      <c r="AR2057" s="190"/>
      <c r="AS2057" s="190"/>
      <c r="AT2057" s="190"/>
      <c r="AU2057" s="190"/>
      <c r="AV2057" s="190"/>
      <c r="AW2057" s="190"/>
      <c r="AX2057" s="190"/>
      <c r="AY2057" s="190"/>
      <c r="AZ2057" s="190"/>
      <c r="BA2057" s="190"/>
      <c r="BB2057" s="190"/>
      <c r="BC2057" s="190"/>
      <c r="BD2057" s="190"/>
      <c r="BE2057" s="190"/>
      <c r="BF2057" s="190"/>
      <c r="BG2057" s="190"/>
      <c r="BH2057" s="190"/>
      <c r="BI2057" s="190"/>
      <c r="BJ2057" s="190"/>
      <c r="BK2057" s="190"/>
      <c r="BL2057" s="190"/>
      <c r="BM2057" s="190"/>
      <c r="BN2057" s="190"/>
      <c r="BO2057" s="190"/>
      <c r="BP2057" s="190"/>
      <c r="BQ2057" s="190"/>
      <c r="BR2057" s="190"/>
      <c r="BS2057" s="190"/>
      <c r="BT2057" s="190"/>
      <c r="BU2057" s="190"/>
      <c r="BV2057" s="190"/>
      <c r="BW2057" s="190"/>
      <c r="BX2057" s="190"/>
      <c r="BY2057" s="190"/>
      <c r="BZ2057" s="190"/>
      <c r="CA2057" s="190"/>
      <c r="CB2057" s="190"/>
      <c r="CC2057" s="190"/>
      <c r="CD2057" s="190"/>
      <c r="CE2057" s="190"/>
      <c r="CF2057" s="190"/>
      <c r="CG2057" s="190"/>
      <c r="CH2057" s="190"/>
      <c r="CI2057" s="190"/>
      <c r="CJ2057" s="190"/>
      <c r="CK2057" s="190"/>
      <c r="CL2057" s="190"/>
      <c r="CN2057" s="201"/>
      <c r="CO2057" s="190"/>
      <c r="CP2057" s="190"/>
      <c r="CQ2057" s="190"/>
      <c r="CR2057" s="190"/>
      <c r="CS2057" s="190"/>
      <c r="CT2057" s="190"/>
      <c r="CU2057" s="190"/>
      <c r="CV2057" s="190"/>
      <c r="CW2057" s="190"/>
      <c r="CX2057" s="190"/>
      <c r="CY2057" s="190"/>
      <c r="CZ2057" s="190"/>
      <c r="DA2057" s="190"/>
      <c r="DB2057" s="190"/>
      <c r="DC2057" s="190"/>
      <c r="DD2057" s="190"/>
      <c r="DE2057" s="190"/>
      <c r="DF2057" s="190"/>
      <c r="DG2057" s="190"/>
      <c r="DH2057" s="190"/>
      <c r="DI2057" s="190"/>
      <c r="DJ2057" s="190"/>
      <c r="DK2057" s="190"/>
      <c r="DL2057" s="190"/>
    </row>
    <row r="2058" spans="1:116" x14ac:dyDescent="0.4">
      <c r="A2058" s="174"/>
      <c r="E2058" s="8"/>
      <c r="G2058" s="175" t="s">
        <v>463</v>
      </c>
      <c r="H2058" s="200"/>
      <c r="I2058" s="201"/>
      <c r="J2058" s="201"/>
      <c r="K2058" s="202"/>
      <c r="L2058" s="202"/>
      <c r="M2058" s="202"/>
      <c r="N2058" s="202"/>
      <c r="O2058" s="202"/>
      <c r="P2058" s="202"/>
      <c r="R2058" s="202"/>
      <c r="S2058" s="190" t="str">
        <f t="shared" ref="S2058:CD2058" si="3357">S$22</f>
        <v>S$18</v>
      </c>
      <c r="T2058" s="190" t="str">
        <f t="shared" si="3357"/>
        <v>T$18</v>
      </c>
      <c r="U2058" s="190" t="str">
        <f t="shared" si="3357"/>
        <v>U$18</v>
      </c>
      <c r="V2058" s="190" t="str">
        <f t="shared" si="3357"/>
        <v>V$18</v>
      </c>
      <c r="W2058" s="190" t="str">
        <f t="shared" si="3357"/>
        <v>W$18</v>
      </c>
      <c r="X2058" s="190" t="str">
        <f t="shared" si="3357"/>
        <v>X$18</v>
      </c>
      <c r="Y2058" s="190" t="str">
        <f t="shared" si="3357"/>
        <v>Y$18</v>
      </c>
      <c r="Z2058" s="190" t="str">
        <f t="shared" si="3357"/>
        <v>Z$18</v>
      </c>
      <c r="AA2058" s="190" t="str">
        <f t="shared" si="3357"/>
        <v>AA$18</v>
      </c>
      <c r="AB2058" s="190" t="str">
        <f t="shared" si="3357"/>
        <v>AB$18</v>
      </c>
      <c r="AC2058" s="190" t="str">
        <f t="shared" si="3357"/>
        <v>AC$18</v>
      </c>
      <c r="AD2058" s="190" t="str">
        <f t="shared" si="3357"/>
        <v>AD$18</v>
      </c>
      <c r="AE2058" s="190" t="str">
        <f t="shared" si="3357"/>
        <v>AE$18</v>
      </c>
      <c r="AF2058" s="190" t="str">
        <f t="shared" si="3357"/>
        <v>AF$18</v>
      </c>
      <c r="AG2058" s="190" t="str">
        <f t="shared" si="3357"/>
        <v>AG$18</v>
      </c>
      <c r="AH2058" s="190" t="str">
        <f t="shared" si="3357"/>
        <v>AH$18</v>
      </c>
      <c r="AI2058" s="190" t="str">
        <f t="shared" si="3357"/>
        <v>AI$18</v>
      </c>
      <c r="AJ2058" s="190" t="str">
        <f t="shared" si="3357"/>
        <v>AJ$18</v>
      </c>
      <c r="AK2058" s="190" t="str">
        <f t="shared" si="3357"/>
        <v>AK$18</v>
      </c>
      <c r="AL2058" s="190" t="str">
        <f t="shared" si="3357"/>
        <v>AL$18</v>
      </c>
      <c r="AM2058" s="190" t="str">
        <f t="shared" si="3357"/>
        <v>AM$18</v>
      </c>
      <c r="AN2058" s="190" t="str">
        <f t="shared" si="3357"/>
        <v>AN$18</v>
      </c>
      <c r="AO2058" s="190" t="str">
        <f t="shared" si="3357"/>
        <v>AO$18</v>
      </c>
      <c r="AP2058" s="190" t="str">
        <f t="shared" si="3357"/>
        <v>AP$18</v>
      </c>
      <c r="AQ2058" s="190" t="str">
        <f t="shared" si="3357"/>
        <v>AQ$18</v>
      </c>
      <c r="AR2058" s="190" t="str">
        <f t="shared" si="3357"/>
        <v>AR$18</v>
      </c>
      <c r="AS2058" s="190" t="str">
        <f t="shared" si="3357"/>
        <v>AS$18</v>
      </c>
      <c r="AT2058" s="190" t="str">
        <f t="shared" si="3357"/>
        <v>AT$18</v>
      </c>
      <c r="AU2058" s="190" t="str">
        <f t="shared" si="3357"/>
        <v>AU$18</v>
      </c>
      <c r="AV2058" s="190" t="str">
        <f t="shared" si="3357"/>
        <v>AV$18</v>
      </c>
      <c r="AW2058" s="190" t="str">
        <f t="shared" si="3357"/>
        <v>AW$18</v>
      </c>
      <c r="AX2058" s="190" t="str">
        <f t="shared" si="3357"/>
        <v>AX$18</v>
      </c>
      <c r="AY2058" s="190" t="str">
        <f t="shared" si="3357"/>
        <v>AY$18</v>
      </c>
      <c r="AZ2058" s="190" t="str">
        <f t="shared" si="3357"/>
        <v>AZ$18</v>
      </c>
      <c r="BA2058" s="190" t="str">
        <f t="shared" si="3357"/>
        <v>BA$18</v>
      </c>
      <c r="BB2058" s="190" t="str">
        <f t="shared" si="3357"/>
        <v>BB$18</v>
      </c>
      <c r="BC2058" s="190" t="str">
        <f t="shared" si="3357"/>
        <v>BC$18</v>
      </c>
      <c r="BD2058" s="190" t="str">
        <f t="shared" si="3357"/>
        <v>BD$18</v>
      </c>
      <c r="BE2058" s="190" t="str">
        <f t="shared" si="3357"/>
        <v>BE$18</v>
      </c>
      <c r="BF2058" s="190" t="str">
        <f t="shared" si="3357"/>
        <v>BF$18</v>
      </c>
      <c r="BG2058" s="190" t="str">
        <f t="shared" si="3357"/>
        <v>BG$18</v>
      </c>
      <c r="BH2058" s="190" t="str">
        <f t="shared" si="3357"/>
        <v>BH$18</v>
      </c>
      <c r="BI2058" s="190" t="str">
        <f t="shared" si="3357"/>
        <v>BI$18</v>
      </c>
      <c r="BJ2058" s="190" t="str">
        <f t="shared" si="3357"/>
        <v>BJ$18</v>
      </c>
      <c r="BK2058" s="190" t="str">
        <f t="shared" si="3357"/>
        <v>BK$18</v>
      </c>
      <c r="BL2058" s="190" t="str">
        <f t="shared" si="3357"/>
        <v>BL$18</v>
      </c>
      <c r="BM2058" s="190" t="str">
        <f t="shared" si="3357"/>
        <v>BM$18</v>
      </c>
      <c r="BN2058" s="190" t="str">
        <f t="shared" si="3357"/>
        <v>BN$18</v>
      </c>
      <c r="BO2058" s="190" t="str">
        <f t="shared" si="3357"/>
        <v>BO$18</v>
      </c>
      <c r="BP2058" s="190" t="str">
        <f t="shared" si="3357"/>
        <v>BP$18</v>
      </c>
      <c r="BQ2058" s="190" t="str">
        <f t="shared" si="3357"/>
        <v>BQ$18</v>
      </c>
      <c r="BR2058" s="190" t="str">
        <f t="shared" si="3357"/>
        <v>BR$18</v>
      </c>
      <c r="BS2058" s="190" t="str">
        <f t="shared" si="3357"/>
        <v>BS$18</v>
      </c>
      <c r="BT2058" s="190" t="str">
        <f t="shared" si="3357"/>
        <v>BT$18</v>
      </c>
      <c r="BU2058" s="190" t="str">
        <f t="shared" si="3357"/>
        <v>BU$18</v>
      </c>
      <c r="BV2058" s="190" t="str">
        <f t="shared" si="3357"/>
        <v>BV$18</v>
      </c>
      <c r="BW2058" s="190" t="str">
        <f t="shared" si="3357"/>
        <v>BW$18</v>
      </c>
      <c r="BX2058" s="190" t="str">
        <f t="shared" si="3357"/>
        <v>BX$18</v>
      </c>
      <c r="BY2058" s="190" t="str">
        <f t="shared" si="3357"/>
        <v>BY$18</v>
      </c>
      <c r="BZ2058" s="190" t="str">
        <f t="shared" si="3357"/>
        <v>BZ$18</v>
      </c>
      <c r="CA2058" s="190" t="str">
        <f t="shared" si="3357"/>
        <v>CA$18</v>
      </c>
      <c r="CB2058" s="190" t="str">
        <f t="shared" si="3357"/>
        <v>CB$18</v>
      </c>
      <c r="CC2058" s="190" t="str">
        <f t="shared" si="3357"/>
        <v>CC$18</v>
      </c>
      <c r="CD2058" s="190" t="str">
        <f t="shared" si="3357"/>
        <v>CD$18</v>
      </c>
      <c r="CE2058" s="190" t="str">
        <f t="shared" ref="CE2058:CL2058" si="3358">CE$22</f>
        <v>CE$18</v>
      </c>
      <c r="CF2058" s="190" t="str">
        <f t="shared" si="3358"/>
        <v>CF$18</v>
      </c>
      <c r="CG2058" s="190" t="str">
        <f t="shared" si="3358"/>
        <v>CG$18</v>
      </c>
      <c r="CH2058" s="190" t="str">
        <f t="shared" si="3358"/>
        <v>CH$18</v>
      </c>
      <c r="CI2058" s="190" t="str">
        <f t="shared" si="3358"/>
        <v>CI$18</v>
      </c>
      <c r="CJ2058" s="190" t="str">
        <f t="shared" si="3358"/>
        <v>CJ$18</v>
      </c>
      <c r="CK2058" s="190" t="str">
        <f t="shared" si="3358"/>
        <v>CK$18</v>
      </c>
      <c r="CL2058" s="190" t="str">
        <f t="shared" si="3358"/>
        <v>CL$18</v>
      </c>
      <c r="CN2058" s="201"/>
      <c r="CO2058" s="190" t="str">
        <f t="shared" ref="CO2058:DL2058" si="3359">CO$22</f>
        <v>CO$18</v>
      </c>
      <c r="CP2058" s="190" t="str">
        <f t="shared" si="3359"/>
        <v>CP$18</v>
      </c>
      <c r="CQ2058" s="190" t="str">
        <f t="shared" si="3359"/>
        <v>CQ$18</v>
      </c>
      <c r="CR2058" s="190" t="str">
        <f t="shared" si="3359"/>
        <v>CR$18</v>
      </c>
      <c r="CS2058" s="190" t="str">
        <f t="shared" si="3359"/>
        <v>CS$18</v>
      </c>
      <c r="CT2058" s="190" t="str">
        <f t="shared" si="3359"/>
        <v>CT$18</v>
      </c>
      <c r="CU2058" s="190" t="str">
        <f t="shared" si="3359"/>
        <v>CU$18</v>
      </c>
      <c r="CV2058" s="190" t="str">
        <f t="shared" si="3359"/>
        <v>CV$18</v>
      </c>
      <c r="CW2058" s="190" t="str">
        <f t="shared" si="3359"/>
        <v>CW$18</v>
      </c>
      <c r="CX2058" s="190" t="str">
        <f t="shared" si="3359"/>
        <v>CX$18</v>
      </c>
      <c r="CY2058" s="190" t="str">
        <f t="shared" si="3359"/>
        <v>CY$18</v>
      </c>
      <c r="CZ2058" s="190" t="str">
        <f t="shared" si="3359"/>
        <v>CZ$18</v>
      </c>
      <c r="DA2058" s="190" t="str">
        <f t="shared" si="3359"/>
        <v>DA$18</v>
      </c>
      <c r="DB2058" s="190" t="str">
        <f t="shared" si="3359"/>
        <v>DB$18</v>
      </c>
      <c r="DC2058" s="190" t="str">
        <f t="shared" si="3359"/>
        <v>DC$18</v>
      </c>
      <c r="DD2058" s="190" t="str">
        <f t="shared" si="3359"/>
        <v>DD$18</v>
      </c>
      <c r="DE2058" s="190" t="str">
        <f t="shared" si="3359"/>
        <v>DE$18</v>
      </c>
      <c r="DF2058" s="190" t="str">
        <f t="shared" si="3359"/>
        <v>DF$18</v>
      </c>
      <c r="DG2058" s="190" t="str">
        <f t="shared" si="3359"/>
        <v>DG$18</v>
      </c>
      <c r="DH2058" s="190" t="str">
        <f t="shared" si="3359"/>
        <v>DH$18</v>
      </c>
      <c r="DI2058" s="190" t="str">
        <f t="shared" si="3359"/>
        <v>DI$18</v>
      </c>
      <c r="DJ2058" s="190" t="str">
        <f t="shared" si="3359"/>
        <v>DJ$18</v>
      </c>
      <c r="DK2058" s="190" t="str">
        <f t="shared" si="3359"/>
        <v>DK$18</v>
      </c>
      <c r="DL2058" s="190" t="str">
        <f t="shared" si="3359"/>
        <v>DL$18</v>
      </c>
    </row>
    <row r="2059" spans="1:116" x14ac:dyDescent="0.4">
      <c r="A2059" s="174"/>
      <c r="E2059" s="8"/>
      <c r="G2059" s="175" t="s">
        <v>464</v>
      </c>
      <c r="H2059" s="200"/>
      <c r="I2059" s="201"/>
      <c r="J2059" s="201"/>
      <c r="K2059" s="202"/>
      <c r="L2059" s="202"/>
      <c r="M2059" s="202"/>
      <c r="N2059" s="202"/>
      <c r="O2059" s="202"/>
      <c r="P2059" s="202"/>
      <c r="R2059" s="202"/>
      <c r="S2059" s="190" t="str">
        <f t="shared" ref="S2059:CD2059" si="3360">S$23</f>
        <v>S$19</v>
      </c>
      <c r="T2059" s="190" t="str">
        <f t="shared" si="3360"/>
        <v>T$19</v>
      </c>
      <c r="U2059" s="190" t="str">
        <f t="shared" si="3360"/>
        <v>U$19</v>
      </c>
      <c r="V2059" s="190" t="str">
        <f t="shared" si="3360"/>
        <v>V$19</v>
      </c>
      <c r="W2059" s="190" t="str">
        <f t="shared" si="3360"/>
        <v>W$19</v>
      </c>
      <c r="X2059" s="190" t="str">
        <f t="shared" si="3360"/>
        <v>X$19</v>
      </c>
      <c r="Y2059" s="190" t="str">
        <f t="shared" si="3360"/>
        <v>Y$19</v>
      </c>
      <c r="Z2059" s="190" t="str">
        <f t="shared" si="3360"/>
        <v>Z$19</v>
      </c>
      <c r="AA2059" s="190" t="str">
        <f t="shared" si="3360"/>
        <v>AA$19</v>
      </c>
      <c r="AB2059" s="190" t="str">
        <f t="shared" si="3360"/>
        <v>AB$19</v>
      </c>
      <c r="AC2059" s="190" t="str">
        <f t="shared" si="3360"/>
        <v>AC$19</v>
      </c>
      <c r="AD2059" s="190" t="str">
        <f t="shared" si="3360"/>
        <v>AD$19</v>
      </c>
      <c r="AE2059" s="190" t="str">
        <f t="shared" si="3360"/>
        <v>AE$19</v>
      </c>
      <c r="AF2059" s="190" t="str">
        <f t="shared" si="3360"/>
        <v>AF$19</v>
      </c>
      <c r="AG2059" s="190" t="str">
        <f t="shared" si="3360"/>
        <v>AG$19</v>
      </c>
      <c r="AH2059" s="190" t="str">
        <f t="shared" si="3360"/>
        <v>AH$19</v>
      </c>
      <c r="AI2059" s="190" t="str">
        <f t="shared" si="3360"/>
        <v>AI$19</v>
      </c>
      <c r="AJ2059" s="190" t="str">
        <f t="shared" si="3360"/>
        <v>AJ$19</v>
      </c>
      <c r="AK2059" s="190" t="str">
        <f t="shared" si="3360"/>
        <v>AK$19</v>
      </c>
      <c r="AL2059" s="190" t="str">
        <f t="shared" si="3360"/>
        <v>AL$19</v>
      </c>
      <c r="AM2059" s="190" t="str">
        <f t="shared" si="3360"/>
        <v>AM$19</v>
      </c>
      <c r="AN2059" s="190" t="str">
        <f t="shared" si="3360"/>
        <v>AN$19</v>
      </c>
      <c r="AO2059" s="190" t="str">
        <f t="shared" si="3360"/>
        <v>AO$19</v>
      </c>
      <c r="AP2059" s="190" t="str">
        <f t="shared" si="3360"/>
        <v>AP$19</v>
      </c>
      <c r="AQ2059" s="190" t="str">
        <f t="shared" si="3360"/>
        <v>AQ$19</v>
      </c>
      <c r="AR2059" s="190" t="str">
        <f t="shared" si="3360"/>
        <v>AR$19</v>
      </c>
      <c r="AS2059" s="190" t="str">
        <f t="shared" si="3360"/>
        <v>AS$19</v>
      </c>
      <c r="AT2059" s="190" t="str">
        <f t="shared" si="3360"/>
        <v>AT$19</v>
      </c>
      <c r="AU2059" s="190" t="str">
        <f t="shared" si="3360"/>
        <v>AU$19</v>
      </c>
      <c r="AV2059" s="190" t="str">
        <f t="shared" si="3360"/>
        <v>AV$19</v>
      </c>
      <c r="AW2059" s="190" t="str">
        <f t="shared" si="3360"/>
        <v>AW$19</v>
      </c>
      <c r="AX2059" s="190" t="str">
        <f t="shared" si="3360"/>
        <v>AX$19</v>
      </c>
      <c r="AY2059" s="190" t="str">
        <f t="shared" si="3360"/>
        <v>AY$19</v>
      </c>
      <c r="AZ2059" s="190" t="str">
        <f t="shared" si="3360"/>
        <v>AZ$19</v>
      </c>
      <c r="BA2059" s="190" t="str">
        <f t="shared" si="3360"/>
        <v>BA$19</v>
      </c>
      <c r="BB2059" s="190" t="str">
        <f t="shared" si="3360"/>
        <v>BB$19</v>
      </c>
      <c r="BC2059" s="190" t="str">
        <f t="shared" si="3360"/>
        <v>BC$19</v>
      </c>
      <c r="BD2059" s="190" t="str">
        <f t="shared" si="3360"/>
        <v>BD$19</v>
      </c>
      <c r="BE2059" s="190" t="str">
        <f t="shared" si="3360"/>
        <v>BE$19</v>
      </c>
      <c r="BF2059" s="190" t="str">
        <f t="shared" si="3360"/>
        <v>BF$19</v>
      </c>
      <c r="BG2059" s="190" t="str">
        <f t="shared" si="3360"/>
        <v>BG$19</v>
      </c>
      <c r="BH2059" s="190" t="str">
        <f t="shared" si="3360"/>
        <v>BH$19</v>
      </c>
      <c r="BI2059" s="190" t="str">
        <f t="shared" si="3360"/>
        <v>BI$19</v>
      </c>
      <c r="BJ2059" s="190" t="str">
        <f t="shared" si="3360"/>
        <v>BJ$19</v>
      </c>
      <c r="BK2059" s="190" t="str">
        <f t="shared" si="3360"/>
        <v>BK$19</v>
      </c>
      <c r="BL2059" s="190" t="str">
        <f t="shared" si="3360"/>
        <v>BL$19</v>
      </c>
      <c r="BM2059" s="190" t="str">
        <f t="shared" si="3360"/>
        <v>BM$19</v>
      </c>
      <c r="BN2059" s="190" t="str">
        <f t="shared" si="3360"/>
        <v>BN$19</v>
      </c>
      <c r="BO2059" s="190" t="str">
        <f t="shared" si="3360"/>
        <v>BO$19</v>
      </c>
      <c r="BP2059" s="190" t="str">
        <f t="shared" si="3360"/>
        <v>BP$19</v>
      </c>
      <c r="BQ2059" s="190" t="str">
        <f t="shared" si="3360"/>
        <v>BQ$19</v>
      </c>
      <c r="BR2059" s="190" t="str">
        <f t="shared" si="3360"/>
        <v>BR$19</v>
      </c>
      <c r="BS2059" s="190" t="str">
        <f t="shared" si="3360"/>
        <v>BS$19</v>
      </c>
      <c r="BT2059" s="190" t="str">
        <f t="shared" si="3360"/>
        <v>BT$19</v>
      </c>
      <c r="BU2059" s="190" t="str">
        <f t="shared" si="3360"/>
        <v>BU$19</v>
      </c>
      <c r="BV2059" s="190" t="str">
        <f t="shared" si="3360"/>
        <v>BV$19</v>
      </c>
      <c r="BW2059" s="190" t="str">
        <f t="shared" si="3360"/>
        <v>BW$19</v>
      </c>
      <c r="BX2059" s="190" t="str">
        <f t="shared" si="3360"/>
        <v>BX$19</v>
      </c>
      <c r="BY2059" s="190" t="str">
        <f t="shared" si="3360"/>
        <v>BY$19</v>
      </c>
      <c r="BZ2059" s="190" t="str">
        <f t="shared" si="3360"/>
        <v>BZ$19</v>
      </c>
      <c r="CA2059" s="190" t="str">
        <f t="shared" si="3360"/>
        <v>CA$19</v>
      </c>
      <c r="CB2059" s="190" t="str">
        <f t="shared" si="3360"/>
        <v>CB$19</v>
      </c>
      <c r="CC2059" s="190" t="str">
        <f t="shared" si="3360"/>
        <v>CC$19</v>
      </c>
      <c r="CD2059" s="190" t="str">
        <f t="shared" si="3360"/>
        <v>CD$19</v>
      </c>
      <c r="CE2059" s="190" t="str">
        <f t="shared" ref="CE2059:CL2059" si="3361">CE$23</f>
        <v>CE$19</v>
      </c>
      <c r="CF2059" s="190" t="str">
        <f t="shared" si="3361"/>
        <v>CF$19</v>
      </c>
      <c r="CG2059" s="190" t="str">
        <f t="shared" si="3361"/>
        <v>CG$19</v>
      </c>
      <c r="CH2059" s="190" t="str">
        <f t="shared" si="3361"/>
        <v>CH$19</v>
      </c>
      <c r="CI2059" s="190" t="str">
        <f t="shared" si="3361"/>
        <v>CI$19</v>
      </c>
      <c r="CJ2059" s="190" t="str">
        <f t="shared" si="3361"/>
        <v>CJ$19</v>
      </c>
      <c r="CK2059" s="190" t="str">
        <f t="shared" si="3361"/>
        <v>CK$19</v>
      </c>
      <c r="CL2059" s="190" t="str">
        <f t="shared" si="3361"/>
        <v>CL$19</v>
      </c>
      <c r="CN2059" s="201"/>
      <c r="CO2059" s="190" t="str">
        <f t="shared" ref="CO2059:DL2059" si="3362">CO$23</f>
        <v>CO$19</v>
      </c>
      <c r="CP2059" s="190" t="str">
        <f t="shared" si="3362"/>
        <v>CP$19</v>
      </c>
      <c r="CQ2059" s="190" t="str">
        <f t="shared" si="3362"/>
        <v>CQ$19</v>
      </c>
      <c r="CR2059" s="190" t="str">
        <f t="shared" si="3362"/>
        <v>CR$19</v>
      </c>
      <c r="CS2059" s="190" t="str">
        <f t="shared" si="3362"/>
        <v>CS$19</v>
      </c>
      <c r="CT2059" s="190" t="str">
        <f t="shared" si="3362"/>
        <v>CT$19</v>
      </c>
      <c r="CU2059" s="190" t="str">
        <f t="shared" si="3362"/>
        <v>CU$19</v>
      </c>
      <c r="CV2059" s="190" t="str">
        <f t="shared" si="3362"/>
        <v>CV$19</v>
      </c>
      <c r="CW2059" s="190" t="str">
        <f t="shared" si="3362"/>
        <v>CW$19</v>
      </c>
      <c r="CX2059" s="190" t="str">
        <f t="shared" si="3362"/>
        <v>CX$19</v>
      </c>
      <c r="CY2059" s="190" t="str">
        <f t="shared" si="3362"/>
        <v>CY$19</v>
      </c>
      <c r="CZ2059" s="190" t="str">
        <f t="shared" si="3362"/>
        <v>CZ$19</v>
      </c>
      <c r="DA2059" s="190" t="str">
        <f t="shared" si="3362"/>
        <v>DA$19</v>
      </c>
      <c r="DB2059" s="190" t="str">
        <f t="shared" si="3362"/>
        <v>DB$19</v>
      </c>
      <c r="DC2059" s="190" t="str">
        <f t="shared" si="3362"/>
        <v>DC$19</v>
      </c>
      <c r="DD2059" s="190" t="str">
        <f t="shared" si="3362"/>
        <v>DD$19</v>
      </c>
      <c r="DE2059" s="190" t="str">
        <f t="shared" si="3362"/>
        <v>DE$19</v>
      </c>
      <c r="DF2059" s="190" t="str">
        <f t="shared" si="3362"/>
        <v>DF$19</v>
      </c>
      <c r="DG2059" s="190" t="str">
        <f t="shared" si="3362"/>
        <v>DG$19</v>
      </c>
      <c r="DH2059" s="190" t="str">
        <f t="shared" si="3362"/>
        <v>DH$19</v>
      </c>
      <c r="DI2059" s="190" t="str">
        <f t="shared" si="3362"/>
        <v>DI$19</v>
      </c>
      <c r="DJ2059" s="190" t="str">
        <f t="shared" si="3362"/>
        <v>DJ$19</v>
      </c>
      <c r="DK2059" s="190" t="str">
        <f t="shared" si="3362"/>
        <v>DK$19</v>
      </c>
      <c r="DL2059" s="190" t="str">
        <f t="shared" si="3362"/>
        <v>DL$19</v>
      </c>
    </row>
    <row r="2060" spans="1:116" x14ac:dyDescent="0.4">
      <c r="A2060" s="142" t="s">
        <v>218</v>
      </c>
      <c r="B2060" s="31" t="s">
        <v>81</v>
      </c>
      <c r="C2060" s="31"/>
      <c r="D2060" t="s">
        <v>510</v>
      </c>
      <c r="E2060" s="8" t="str">
        <f t="shared" ref="E2060:E2072" si="3363">ROW()&amp;" "&amp;D2060</f>
        <v>2060 VOV-TV-V</v>
      </c>
      <c r="F2060" t="s">
        <v>511</v>
      </c>
      <c r="G2060" s="143" t="s">
        <v>509</v>
      </c>
      <c r="H2060" s="142"/>
      <c r="I2060" s="144"/>
      <c r="J2060" s="144"/>
      <c r="K2060" s="142"/>
      <c r="L2060" s="142"/>
      <c r="M2060" s="142"/>
      <c r="N2060" s="142"/>
      <c r="O2060" s="142"/>
      <c r="P2060" s="142"/>
      <c r="R2060" s="143"/>
      <c r="S2060" s="168"/>
      <c r="T2060" s="168"/>
      <c r="U2060" s="168"/>
      <c r="V2060" s="168"/>
      <c r="W2060" s="168"/>
      <c r="X2060" s="168"/>
      <c r="Y2060" s="168"/>
      <c r="Z2060" s="168"/>
      <c r="AA2060" s="168"/>
      <c r="AB2060" s="168"/>
      <c r="AC2060" s="168"/>
      <c r="AD2060" s="168"/>
      <c r="AE2060" s="168"/>
      <c r="AF2060" s="168"/>
      <c r="AG2060" s="168"/>
      <c r="AH2060" s="168"/>
      <c r="AI2060" s="168"/>
      <c r="AJ2060" s="168"/>
      <c r="AK2060" s="168"/>
      <c r="AL2060" s="168"/>
      <c r="AM2060" s="168"/>
      <c r="AN2060" s="168"/>
      <c r="AO2060" s="168"/>
      <c r="AP2060" s="168"/>
      <c r="AQ2060" s="168"/>
      <c r="AR2060" s="168"/>
      <c r="AS2060" s="168"/>
      <c r="AT2060" s="168"/>
      <c r="AU2060" s="168"/>
      <c r="AV2060" s="168"/>
      <c r="AW2060" s="168"/>
      <c r="AX2060" s="168"/>
      <c r="AY2060" s="168"/>
      <c r="AZ2060" s="168"/>
      <c r="BA2060" s="168"/>
      <c r="BB2060" s="168"/>
      <c r="BC2060" s="168"/>
      <c r="BD2060" s="168"/>
      <c r="BE2060" s="168"/>
      <c r="BF2060" s="168"/>
      <c r="BG2060" s="168"/>
      <c r="BH2060" s="168"/>
      <c r="BI2060" s="168"/>
      <c r="BJ2060" s="168"/>
      <c r="BK2060" s="168"/>
      <c r="BL2060" s="168"/>
      <c r="BM2060" s="168"/>
      <c r="BN2060" s="168"/>
      <c r="BO2060" s="168"/>
      <c r="BP2060" s="168"/>
      <c r="BQ2060" s="168"/>
      <c r="BR2060" s="168"/>
      <c r="BS2060" s="168"/>
      <c r="BT2060" s="168"/>
      <c r="BU2060" s="168"/>
      <c r="BV2060" s="168"/>
      <c r="BW2060" s="168"/>
      <c r="BX2060" s="168"/>
      <c r="BY2060" s="168"/>
      <c r="BZ2060" s="168"/>
      <c r="CA2060" s="168"/>
      <c r="CB2060" s="168"/>
      <c r="CC2060" s="168"/>
      <c r="CD2060" s="168"/>
      <c r="CE2060" s="168"/>
      <c r="CF2060" s="168"/>
      <c r="CG2060" s="168"/>
      <c r="CH2060" s="168"/>
      <c r="CI2060" s="168"/>
      <c r="CJ2060" s="168"/>
      <c r="CK2060" s="168"/>
      <c r="CL2060" s="168"/>
      <c r="CN2060" s="144"/>
      <c r="CO2060" s="168"/>
      <c r="CP2060" s="168"/>
      <c r="CQ2060" s="168"/>
      <c r="CR2060" s="168"/>
      <c r="CS2060" s="168"/>
      <c r="CT2060" s="168"/>
      <c r="CU2060" s="168"/>
      <c r="CV2060" s="168"/>
      <c r="CW2060" s="168"/>
      <c r="CX2060" s="168"/>
      <c r="CY2060" s="168"/>
      <c r="CZ2060" s="168"/>
      <c r="DA2060" s="168"/>
      <c r="DB2060" s="168"/>
      <c r="DC2060" s="168"/>
      <c r="DD2060" s="168"/>
      <c r="DE2060" s="168"/>
      <c r="DF2060" s="168"/>
      <c r="DG2060" s="168"/>
      <c r="DH2060" s="168"/>
      <c r="DI2060" s="168"/>
      <c r="DJ2060" s="168"/>
      <c r="DK2060" s="168"/>
      <c r="DL2060" s="168"/>
    </row>
    <row r="2061" spans="1:116" x14ac:dyDescent="0.4">
      <c r="A2061" s="12"/>
      <c r="B2061" s="12" t="s">
        <v>332</v>
      </c>
      <c r="C2061" s="12"/>
      <c r="D2061" t="s">
        <v>510</v>
      </c>
      <c r="E2061" s="8" t="str">
        <f t="shared" si="3363"/>
        <v>2061 VOV-TV-V</v>
      </c>
      <c r="G2061" s="95" t="str">
        <f>"# of "&amp;G2053&amp;"s"</f>
        <v># of procedures</v>
      </c>
      <c r="H2061" s="12"/>
      <c r="I2061" s="60"/>
      <c r="J2061" s="60"/>
      <c r="K2061" s="12"/>
      <c r="L2061" s="12"/>
      <c r="M2061" s="12"/>
      <c r="N2061" s="12"/>
      <c r="O2061" s="12"/>
      <c r="P2061" s="12"/>
      <c r="R2061" s="13"/>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239"/>
      <c r="CP2061" s="239"/>
      <c r="CQ2061" s="239"/>
      <c r="CR2061" s="239"/>
      <c r="CS2061" s="239"/>
      <c r="CT2061" s="239"/>
      <c r="CU2061" s="239"/>
      <c r="CV2061" s="239"/>
      <c r="CW2061" s="239"/>
      <c r="CX2061" s="239"/>
      <c r="CY2061" s="239"/>
      <c r="CZ2061" s="239"/>
      <c r="DA2061" s="239"/>
      <c r="DB2061" s="239"/>
      <c r="DC2061" s="239"/>
      <c r="DD2061" s="239"/>
      <c r="DE2061" s="239"/>
      <c r="DF2061" s="239"/>
      <c r="DG2061" s="239"/>
      <c r="DH2061" s="239"/>
      <c r="DI2061" s="239"/>
      <c r="DJ2061" s="239"/>
      <c r="DK2061" s="239"/>
      <c r="DL2061" s="239"/>
    </row>
    <row r="2062" spans="1:116" x14ac:dyDescent="0.4">
      <c r="A2062" s="31"/>
      <c r="B2062" s="31"/>
      <c r="C2062" s="31"/>
      <c r="D2062" t="s">
        <v>510</v>
      </c>
      <c r="E2062" s="8" t="str">
        <f t="shared" si="3363"/>
        <v>2062 VOV-TV-V</v>
      </c>
      <c r="G2062" s="145" t="str">
        <f>"# of "&amp;G2065&amp;"s/"&amp;G2053</f>
        <v># of implants/procedure</v>
      </c>
      <c r="H2062" s="31"/>
      <c r="I2062" s="73"/>
      <c r="J2062" s="73"/>
      <c r="K2062" s="12">
        <v>2</v>
      </c>
      <c r="L2062" s="12">
        <v>2</v>
      </c>
      <c r="M2062" s="12">
        <v>2</v>
      </c>
      <c r="N2062" s="12">
        <v>2</v>
      </c>
      <c r="O2062" s="12">
        <v>2</v>
      </c>
      <c r="P2062" s="12">
        <v>2</v>
      </c>
      <c r="R2062" s="67"/>
      <c r="S2062" s="76" cm="1">
        <f t="array" ref="S2062">INDEX($K:$P,ROW(),MATCH(S$3,$K$2:$P$2,0))</f>
        <v>2</v>
      </c>
      <c r="T2062" s="76" cm="1">
        <f t="array" ref="T2062">INDEX($K:$P,ROW(),MATCH(T$3,$K$2:$P$2,0))</f>
        <v>2</v>
      </c>
      <c r="U2062" s="76" cm="1">
        <f t="array" ref="U2062">INDEX($K:$P,ROW(),MATCH(U$3,$K$2:$P$2,0))</f>
        <v>2</v>
      </c>
      <c r="V2062" s="76" cm="1">
        <f t="array" ref="V2062">INDEX($K:$P,ROW(),MATCH(V$3,$K$2:$P$2,0))</f>
        <v>2</v>
      </c>
      <c r="W2062" s="76" cm="1">
        <f t="array" ref="W2062">INDEX($K:$P,ROW(),MATCH(W$3,$K$2:$P$2,0))</f>
        <v>2</v>
      </c>
      <c r="X2062" s="76" cm="1">
        <f t="array" ref="X2062">INDEX($K:$P,ROW(),MATCH(X$3,$K$2:$P$2,0))</f>
        <v>2</v>
      </c>
      <c r="Y2062" s="76" cm="1">
        <f t="array" ref="Y2062">INDEX($K:$P,ROW(),MATCH(Y$3,$K$2:$P$2,0))</f>
        <v>2</v>
      </c>
      <c r="Z2062" s="76" cm="1">
        <f t="array" ref="Z2062">INDEX($K:$P,ROW(),MATCH(Z$3,$K$2:$P$2,0))</f>
        <v>2</v>
      </c>
      <c r="AA2062" s="76" cm="1">
        <f t="array" ref="AA2062">INDEX($K:$P,ROW(),MATCH(AA$3,$K$2:$P$2,0))</f>
        <v>2</v>
      </c>
      <c r="AB2062" s="76" cm="1">
        <f t="array" ref="AB2062">INDEX($K:$P,ROW(),MATCH(AB$3,$K$2:$P$2,0))</f>
        <v>2</v>
      </c>
      <c r="AC2062" s="76" cm="1">
        <f t="array" ref="AC2062">INDEX($K:$P,ROW(),MATCH(AC$3,$K$2:$P$2,0))</f>
        <v>2</v>
      </c>
      <c r="AD2062" s="76" cm="1">
        <f t="array" ref="AD2062">INDEX($K:$P,ROW(),MATCH(AD$3,$K$2:$P$2,0))</f>
        <v>2</v>
      </c>
      <c r="AE2062" s="76" cm="1">
        <f t="array" ref="AE2062">INDEX($K:$P,ROW(),MATCH(AE$3,$K$2:$P$2,0))</f>
        <v>2</v>
      </c>
      <c r="AF2062" s="76" cm="1">
        <f t="array" ref="AF2062">INDEX($K:$P,ROW(),MATCH(AF$3,$K$2:$P$2,0))</f>
        <v>2</v>
      </c>
      <c r="AG2062" s="76" cm="1">
        <f t="array" ref="AG2062">INDEX($K:$P,ROW(),MATCH(AG$3,$K$2:$P$2,0))</f>
        <v>2</v>
      </c>
      <c r="AH2062" s="76" cm="1">
        <f t="array" ref="AH2062">INDEX($K:$P,ROW(),MATCH(AH$3,$K$2:$P$2,0))</f>
        <v>2</v>
      </c>
      <c r="AI2062" s="76" cm="1">
        <f t="array" ref="AI2062">INDEX($K:$P,ROW(),MATCH(AI$3,$K$2:$P$2,0))</f>
        <v>2</v>
      </c>
      <c r="AJ2062" s="76" cm="1">
        <f t="array" ref="AJ2062">INDEX($K:$P,ROW(),MATCH(AJ$3,$K$2:$P$2,0))</f>
        <v>2</v>
      </c>
      <c r="AK2062" s="76" cm="1">
        <f t="array" ref="AK2062">INDEX($K:$P,ROW(),MATCH(AK$3,$K$2:$P$2,0))</f>
        <v>2</v>
      </c>
      <c r="AL2062" s="76" cm="1">
        <f t="array" ref="AL2062">INDEX($K:$P,ROW(),MATCH(AL$3,$K$2:$P$2,0))</f>
        <v>2</v>
      </c>
      <c r="AM2062" s="76" cm="1">
        <f t="array" ref="AM2062">INDEX($K:$P,ROW(),MATCH(AM$3,$K$2:$P$2,0))</f>
        <v>2</v>
      </c>
      <c r="AN2062" s="76" cm="1">
        <f t="array" ref="AN2062">INDEX($K:$P,ROW(),MATCH(AN$3,$K$2:$P$2,0))</f>
        <v>2</v>
      </c>
      <c r="AO2062" s="76" cm="1">
        <f t="array" ref="AO2062">INDEX($K:$P,ROW(),MATCH(AO$3,$K$2:$P$2,0))</f>
        <v>2</v>
      </c>
      <c r="AP2062" s="76" cm="1">
        <f t="array" ref="AP2062">INDEX($K:$P,ROW(),MATCH(AP$3,$K$2:$P$2,0))</f>
        <v>2</v>
      </c>
      <c r="AQ2062" s="76" cm="1">
        <f t="array" ref="AQ2062">INDEX($K:$P,ROW(),MATCH(AQ$3,$K$2:$P$2,0))</f>
        <v>2</v>
      </c>
      <c r="AR2062" s="76" cm="1">
        <f t="array" ref="AR2062">INDEX($K:$P,ROW(),MATCH(AR$3,$K$2:$P$2,0))</f>
        <v>2</v>
      </c>
      <c r="AS2062" s="76" cm="1">
        <f t="array" ref="AS2062">INDEX($K:$P,ROW(),MATCH(AS$3,$K$2:$P$2,0))</f>
        <v>2</v>
      </c>
      <c r="AT2062" s="76" cm="1">
        <f t="array" ref="AT2062">INDEX($K:$P,ROW(),MATCH(AT$3,$K$2:$P$2,0))</f>
        <v>2</v>
      </c>
      <c r="AU2062" s="76" cm="1">
        <f t="array" ref="AU2062">INDEX($K:$P,ROW(),MATCH(AU$3,$K$2:$P$2,0))</f>
        <v>2</v>
      </c>
      <c r="AV2062" s="76" cm="1">
        <f t="array" ref="AV2062">INDEX($K:$P,ROW(),MATCH(AV$3,$K$2:$P$2,0))</f>
        <v>2</v>
      </c>
      <c r="AW2062" s="76" cm="1">
        <f t="array" ref="AW2062">INDEX($K:$P,ROW(),MATCH(AW$3,$K$2:$P$2,0))</f>
        <v>2</v>
      </c>
      <c r="AX2062" s="76" cm="1">
        <f t="array" ref="AX2062">INDEX($K:$P,ROW(),MATCH(AX$3,$K$2:$P$2,0))</f>
        <v>2</v>
      </c>
      <c r="AY2062" s="76" cm="1">
        <f t="array" ref="AY2062">INDEX($K:$P,ROW(),MATCH(AY$3,$K$2:$P$2,0))</f>
        <v>2</v>
      </c>
      <c r="AZ2062" s="76" cm="1">
        <f t="array" ref="AZ2062">INDEX($K:$P,ROW(),MATCH(AZ$3,$K$2:$P$2,0))</f>
        <v>2</v>
      </c>
      <c r="BA2062" s="76" cm="1">
        <f t="array" ref="BA2062">INDEX($K:$P,ROW(),MATCH(BA$3,$K$2:$P$2,0))</f>
        <v>2</v>
      </c>
      <c r="BB2062" s="76" cm="1">
        <f t="array" ref="BB2062">INDEX($K:$P,ROW(),MATCH(BB$3,$K$2:$P$2,0))</f>
        <v>2</v>
      </c>
      <c r="BC2062" s="76" cm="1">
        <f t="array" ref="BC2062">INDEX($K:$P,ROW(),MATCH(BC$3,$K$2:$P$2,0))</f>
        <v>2</v>
      </c>
      <c r="BD2062" s="76" cm="1">
        <f t="array" ref="BD2062">INDEX($K:$P,ROW(),MATCH(BD$3,$K$2:$P$2,0))</f>
        <v>2</v>
      </c>
      <c r="BE2062" s="76" cm="1">
        <f t="array" ref="BE2062">INDEX($K:$P,ROW(),MATCH(BE$3,$K$2:$P$2,0))</f>
        <v>2</v>
      </c>
      <c r="BF2062" s="76" cm="1">
        <f t="array" ref="BF2062">INDEX($K:$P,ROW(),MATCH(BF$3,$K$2:$P$2,0))</f>
        <v>2</v>
      </c>
      <c r="BG2062" s="76" cm="1">
        <f t="array" ref="BG2062">INDEX($K:$P,ROW(),MATCH(BG$3,$K$2:$P$2,0))</f>
        <v>2</v>
      </c>
      <c r="BH2062" s="76" cm="1">
        <f t="array" ref="BH2062">INDEX($K:$P,ROW(),MATCH(BH$3,$K$2:$P$2,0))</f>
        <v>2</v>
      </c>
      <c r="BI2062" s="76" cm="1">
        <f t="array" ref="BI2062">INDEX($K:$P,ROW(),MATCH(BI$3,$K$2:$P$2,0))</f>
        <v>2</v>
      </c>
      <c r="BJ2062" s="76" cm="1">
        <f t="array" ref="BJ2062">INDEX($K:$P,ROW(),MATCH(BJ$3,$K$2:$P$2,0))</f>
        <v>2</v>
      </c>
      <c r="BK2062" s="76" cm="1">
        <f t="array" ref="BK2062">INDEX($K:$P,ROW(),MATCH(BK$3,$K$2:$P$2,0))</f>
        <v>2</v>
      </c>
      <c r="BL2062" s="76" cm="1">
        <f t="array" ref="BL2062">INDEX($K:$P,ROW(),MATCH(BL$3,$K$2:$P$2,0))</f>
        <v>2</v>
      </c>
      <c r="BM2062" s="76" cm="1">
        <f t="array" ref="BM2062">INDEX($K:$P,ROW(),MATCH(BM$3,$K$2:$P$2,0))</f>
        <v>2</v>
      </c>
      <c r="BN2062" s="76" cm="1">
        <f t="array" ref="BN2062">INDEX($K:$P,ROW(),MATCH(BN$3,$K$2:$P$2,0))</f>
        <v>2</v>
      </c>
      <c r="BO2062" s="76" cm="1">
        <f t="array" ref="BO2062">INDEX($K:$P,ROW(),MATCH(BO$3,$K$2:$P$2,0))</f>
        <v>2</v>
      </c>
      <c r="BP2062" s="76" cm="1">
        <f t="array" ref="BP2062">INDEX($K:$P,ROW(),MATCH(BP$3,$K$2:$P$2,0))</f>
        <v>2</v>
      </c>
      <c r="BQ2062" s="76" cm="1">
        <f t="array" ref="BQ2062">INDEX($K:$P,ROW(),MATCH(BQ$3,$K$2:$P$2,0))</f>
        <v>2</v>
      </c>
      <c r="BR2062" s="76" cm="1">
        <f t="array" ref="BR2062">INDEX($K:$P,ROW(),MATCH(BR$3,$K$2:$P$2,0))</f>
        <v>2</v>
      </c>
      <c r="BS2062" s="76" cm="1">
        <f t="array" ref="BS2062">INDEX($K:$P,ROW(),MATCH(BS$3,$K$2:$P$2,0))</f>
        <v>2</v>
      </c>
      <c r="BT2062" s="76" cm="1">
        <f t="array" ref="BT2062">INDEX($K:$P,ROW(),MATCH(BT$3,$K$2:$P$2,0))</f>
        <v>2</v>
      </c>
      <c r="BU2062" s="76" cm="1">
        <f t="array" ref="BU2062">INDEX($K:$P,ROW(),MATCH(BU$3,$K$2:$P$2,0))</f>
        <v>2</v>
      </c>
      <c r="BV2062" s="76" cm="1">
        <f t="array" ref="BV2062">INDEX($K:$P,ROW(),MATCH(BV$3,$K$2:$P$2,0))</f>
        <v>2</v>
      </c>
      <c r="BW2062" s="76" cm="1">
        <f t="array" ref="BW2062">INDEX($K:$P,ROW(),MATCH(BW$3,$K$2:$P$2,0))</f>
        <v>2</v>
      </c>
      <c r="BX2062" s="76" cm="1">
        <f t="array" ref="BX2062">INDEX($K:$P,ROW(),MATCH(BX$3,$K$2:$P$2,0))</f>
        <v>2</v>
      </c>
      <c r="BY2062" s="76" cm="1">
        <f t="array" ref="BY2062">INDEX($K:$P,ROW(),MATCH(BY$3,$K$2:$P$2,0))</f>
        <v>2</v>
      </c>
      <c r="BZ2062" s="76" cm="1">
        <f t="array" ref="BZ2062">INDEX($K:$P,ROW(),MATCH(BZ$3,$K$2:$P$2,0))</f>
        <v>2</v>
      </c>
      <c r="CA2062" s="76" cm="1">
        <f t="array" ref="CA2062">INDEX($K:$P,ROW(),MATCH(CA$3,$K$2:$P$2,0))</f>
        <v>2</v>
      </c>
      <c r="CB2062" s="76" cm="1">
        <f t="array" ref="CB2062">INDEX($K:$P,ROW(),MATCH(CB$3,$K$2:$P$2,0))</f>
        <v>2</v>
      </c>
      <c r="CC2062" s="76" cm="1">
        <f t="array" ref="CC2062">INDEX($K:$P,ROW(),MATCH(CC$3,$K$2:$P$2,0))</f>
        <v>2</v>
      </c>
      <c r="CD2062" s="76" cm="1">
        <f t="array" ref="CD2062">INDEX($K:$P,ROW(),MATCH(CD$3,$K$2:$P$2,0))</f>
        <v>2</v>
      </c>
      <c r="CE2062" s="76" cm="1">
        <f t="array" ref="CE2062">INDEX($K:$P,ROW(),MATCH(CE$3,$K$2:$P$2,0))</f>
        <v>2</v>
      </c>
      <c r="CF2062" s="76" cm="1">
        <f t="array" ref="CF2062">INDEX($K:$P,ROW(),MATCH(CF$3,$K$2:$P$2,0))</f>
        <v>2</v>
      </c>
      <c r="CG2062" s="76" cm="1">
        <f t="array" ref="CG2062">INDEX($K:$P,ROW(),MATCH(CG$3,$K$2:$P$2,0))</f>
        <v>2</v>
      </c>
      <c r="CH2062" s="76" cm="1">
        <f t="array" ref="CH2062">INDEX($K:$P,ROW(),MATCH(CH$3,$K$2:$P$2,0))</f>
        <v>2</v>
      </c>
      <c r="CI2062" s="76" cm="1">
        <f t="array" ref="CI2062">INDEX($K:$P,ROW(),MATCH(CI$3,$K$2:$P$2,0))</f>
        <v>2</v>
      </c>
      <c r="CJ2062" s="76" cm="1">
        <f t="array" ref="CJ2062">INDEX($K:$P,ROW(),MATCH(CJ$3,$K$2:$P$2,0))</f>
        <v>2</v>
      </c>
      <c r="CK2062" s="76" cm="1">
        <f t="array" ref="CK2062">INDEX($K:$P,ROW(),MATCH(CK$3,$K$2:$P$2,0))</f>
        <v>2</v>
      </c>
      <c r="CL2062" s="76" cm="1">
        <f t="array" ref="CL2062">INDEX($K:$P,ROW(),MATCH(CL$3,$K$2:$P$2,0))</f>
        <v>2</v>
      </c>
      <c r="CN2062" s="76"/>
      <c r="CO2062" s="76" t="e" cm="1">
        <f t="array" ref="CO2062">INDEX($K:$P,ROW(),MATCH(CO$3,$K$2:$P$2,0))</f>
        <v>#N/A</v>
      </c>
      <c r="CP2062" s="76" t="e" cm="1">
        <f t="array" ref="CP2062">INDEX($K:$P,ROW(),MATCH(CP$3,$K$2:$P$2,0))</f>
        <v>#N/A</v>
      </c>
      <c r="CQ2062" s="76" t="e" cm="1">
        <f t="array" ref="CQ2062">INDEX($K:$P,ROW(),MATCH(CQ$3,$K$2:$P$2,0))</f>
        <v>#N/A</v>
      </c>
      <c r="CR2062" s="76" t="e" cm="1">
        <f t="array" ref="CR2062">INDEX($K:$P,ROW(),MATCH(CR$3,$K$2:$P$2,0))</f>
        <v>#N/A</v>
      </c>
      <c r="CS2062" s="76" t="e" cm="1">
        <f t="array" ref="CS2062">INDEX($K:$P,ROW(),MATCH(CS$3,$K$2:$P$2,0))</f>
        <v>#N/A</v>
      </c>
      <c r="CT2062" s="76" t="e" cm="1">
        <f t="array" ref="CT2062">INDEX($K:$P,ROW(),MATCH(CT$3,$K$2:$P$2,0))</f>
        <v>#N/A</v>
      </c>
      <c r="CU2062" s="76" t="e" cm="1">
        <f t="array" ref="CU2062">INDEX($K:$P,ROW(),MATCH(CU$3,$K$2:$P$2,0))</f>
        <v>#N/A</v>
      </c>
      <c r="CV2062" s="76" t="e" cm="1">
        <f t="array" ref="CV2062">INDEX($K:$P,ROW(),MATCH(CV$3,$K$2:$P$2,0))</f>
        <v>#N/A</v>
      </c>
      <c r="CW2062" s="76" t="e" cm="1">
        <f t="array" ref="CW2062">INDEX($K:$P,ROW(),MATCH(CW$3,$K$2:$P$2,0))</f>
        <v>#N/A</v>
      </c>
      <c r="CX2062" s="76" t="e" cm="1">
        <f t="array" ref="CX2062">INDEX($K:$P,ROW(),MATCH(CX$3,$K$2:$P$2,0))</f>
        <v>#N/A</v>
      </c>
      <c r="CY2062" s="76" t="e" cm="1">
        <f t="array" ref="CY2062">INDEX($K:$P,ROW(),MATCH(CY$3,$K$2:$P$2,0))</f>
        <v>#N/A</v>
      </c>
      <c r="CZ2062" s="76" t="e" cm="1">
        <f t="array" ref="CZ2062">INDEX($K:$P,ROW(),MATCH(CZ$3,$K$2:$P$2,0))</f>
        <v>#N/A</v>
      </c>
      <c r="DA2062" s="76" t="e" cm="1">
        <f t="array" ref="DA2062">INDEX($K:$P,ROW(),MATCH(DA$3,$K$2:$P$2,0))</f>
        <v>#N/A</v>
      </c>
      <c r="DB2062" s="76" t="e" cm="1">
        <f t="array" ref="DB2062">INDEX($K:$P,ROW(),MATCH(DB$3,$K$2:$P$2,0))</f>
        <v>#N/A</v>
      </c>
      <c r="DC2062" s="76" t="e" cm="1">
        <f t="array" ref="DC2062">INDEX($K:$P,ROW(),MATCH(DC$3,$K$2:$P$2,0))</f>
        <v>#N/A</v>
      </c>
      <c r="DD2062" s="76" t="e" cm="1">
        <f t="array" ref="DD2062">INDEX($K:$P,ROW(),MATCH(DD$3,$K$2:$P$2,0))</f>
        <v>#N/A</v>
      </c>
      <c r="DE2062" s="76" t="e" cm="1">
        <f t="array" ref="DE2062">INDEX($K:$P,ROW(),MATCH(DE$3,$K$2:$P$2,0))</f>
        <v>#N/A</v>
      </c>
      <c r="DF2062" s="76" t="e" cm="1">
        <f t="array" ref="DF2062">INDEX($K:$P,ROW(),MATCH(DF$3,$K$2:$P$2,0))</f>
        <v>#N/A</v>
      </c>
      <c r="DG2062" s="76" t="e" cm="1">
        <f t="array" ref="DG2062">INDEX($K:$P,ROW(),MATCH(DG$3,$K$2:$P$2,0))</f>
        <v>#N/A</v>
      </c>
      <c r="DH2062" s="76" t="e" cm="1">
        <f t="array" ref="DH2062">INDEX($K:$P,ROW(),MATCH(DH$3,$K$2:$P$2,0))</f>
        <v>#N/A</v>
      </c>
      <c r="DI2062" s="76" t="e" cm="1">
        <f t="array" ref="DI2062">INDEX($K:$P,ROW(),MATCH(DI$3,$K$2:$P$2,0))</f>
        <v>#N/A</v>
      </c>
      <c r="DJ2062" s="76" t="e" cm="1">
        <f t="array" ref="DJ2062">INDEX($K:$P,ROW(),MATCH(DJ$3,$K$2:$P$2,0))</f>
        <v>#N/A</v>
      </c>
      <c r="DK2062" s="76" t="e" cm="1">
        <f t="array" ref="DK2062">INDEX($K:$P,ROW(),MATCH(DK$3,$K$2:$P$2,0))</f>
        <v>#N/A</v>
      </c>
      <c r="DL2062" s="76" t="e" cm="1">
        <f t="array" ref="DL2062">INDEX($K:$P,ROW(),MATCH(DL$3,$K$2:$P$2,0))</f>
        <v>#N/A</v>
      </c>
    </row>
    <row r="2063" spans="1:116" x14ac:dyDescent="0.4">
      <c r="D2063" t="s">
        <v>510</v>
      </c>
      <c r="E2063" s="8" t="str">
        <f t="shared" si="3363"/>
        <v>2063 VOV-TV-V</v>
      </c>
      <c r="G2063" s="127" t="str">
        <f>"# of "&amp;G2065&amp;"s"</f>
        <v># of implants</v>
      </c>
      <c r="H2063" s="12"/>
      <c r="I2063" s="60"/>
      <c r="J2063" s="60"/>
      <c r="K2063" s="117">
        <f ca="1">SUMIF($3:$3,K$2,2063:2063)</f>
        <v>120000</v>
      </c>
      <c r="L2063" s="117">
        <f ca="1">SUMIF($3:$3,L$2,2063:2063)</f>
        <v>120000</v>
      </c>
      <c r="M2063" s="117">
        <f ca="1">SUMIF($3:$3,M$2,2063:2063)</f>
        <v>120000</v>
      </c>
      <c r="N2063" s="117">
        <f ca="1">SUMIF($3:$3,N$2,2063:2063)</f>
        <v>120000</v>
      </c>
      <c r="O2063" s="117">
        <f ca="1">SUMIF($3:$3,O$2,2063:2063)</f>
        <v>120000</v>
      </c>
      <c r="P2063" s="117">
        <f ca="1">SUMIF($3:$3,P$2,2063:2063)</f>
        <v>120000</v>
      </c>
      <c r="R2063" s="15"/>
      <c r="S2063" s="151" cm="1">
        <f t="array" aca="1" ref="S2063" ca="1">INDIRECT(S2055)*S2062</f>
        <v>10000</v>
      </c>
      <c r="T2063" s="151" cm="1">
        <f t="array" aca="1" ref="T2063" ca="1">INDIRECT(T2055)*T2062</f>
        <v>10000</v>
      </c>
      <c r="U2063" s="151" cm="1">
        <f t="array" aca="1" ref="U2063" ca="1">INDIRECT(U2055)*U2062</f>
        <v>10000</v>
      </c>
      <c r="V2063" s="151" cm="1">
        <f t="array" aca="1" ref="V2063" ca="1">INDIRECT(V2055)*V2062</f>
        <v>10000</v>
      </c>
      <c r="W2063" s="151" cm="1">
        <f t="array" aca="1" ref="W2063" ca="1">INDIRECT(W2055)*W2062</f>
        <v>10000</v>
      </c>
      <c r="X2063" s="151" cm="1">
        <f t="array" aca="1" ref="X2063" ca="1">INDIRECT(X2055)*X2062</f>
        <v>10000</v>
      </c>
      <c r="Y2063" s="151" cm="1">
        <f t="array" aca="1" ref="Y2063" ca="1">INDIRECT(Y2055)*Y2062</f>
        <v>10000</v>
      </c>
      <c r="Z2063" s="151" cm="1">
        <f t="array" aca="1" ref="Z2063" ca="1">INDIRECT(Z2055)*Z2062</f>
        <v>10000</v>
      </c>
      <c r="AA2063" s="151" cm="1">
        <f t="array" aca="1" ref="AA2063" ca="1">INDIRECT(AA2055)*AA2062</f>
        <v>10000</v>
      </c>
      <c r="AB2063" s="151" cm="1">
        <f t="array" aca="1" ref="AB2063" ca="1">INDIRECT(AB2055)*AB2062</f>
        <v>10000</v>
      </c>
      <c r="AC2063" s="151" cm="1">
        <f t="array" aca="1" ref="AC2063" ca="1">INDIRECT(AC2055)*AC2062</f>
        <v>10000</v>
      </c>
      <c r="AD2063" s="151" cm="1">
        <f t="array" aca="1" ref="AD2063" ca="1">INDIRECT(AD2055)*AD2062</f>
        <v>10000</v>
      </c>
      <c r="AE2063" s="151" cm="1">
        <f t="array" aca="1" ref="AE2063" ca="1">INDIRECT(AE2055)*AE2062</f>
        <v>10000</v>
      </c>
      <c r="AF2063" s="151" cm="1">
        <f t="array" aca="1" ref="AF2063" ca="1">INDIRECT(AF2055)*AF2062</f>
        <v>10000</v>
      </c>
      <c r="AG2063" s="151" cm="1">
        <f t="array" aca="1" ref="AG2063" ca="1">INDIRECT(AG2055)*AG2062</f>
        <v>10000</v>
      </c>
      <c r="AH2063" s="151" cm="1">
        <f t="array" aca="1" ref="AH2063" ca="1">INDIRECT(AH2055)*AH2062</f>
        <v>10000</v>
      </c>
      <c r="AI2063" s="151" cm="1">
        <f t="array" aca="1" ref="AI2063" ca="1">INDIRECT(AI2055)*AI2062</f>
        <v>10000</v>
      </c>
      <c r="AJ2063" s="151" cm="1">
        <f t="array" aca="1" ref="AJ2063" ca="1">INDIRECT(AJ2055)*AJ2062</f>
        <v>10000</v>
      </c>
      <c r="AK2063" s="151" cm="1">
        <f t="array" aca="1" ref="AK2063" ca="1">INDIRECT(AK2055)*AK2062</f>
        <v>10000</v>
      </c>
      <c r="AL2063" s="151" cm="1">
        <f t="array" aca="1" ref="AL2063" ca="1">INDIRECT(AL2055)*AL2062</f>
        <v>10000</v>
      </c>
      <c r="AM2063" s="151" cm="1">
        <f t="array" aca="1" ref="AM2063" ca="1">INDIRECT(AM2055)*AM2062</f>
        <v>10000</v>
      </c>
      <c r="AN2063" s="151" cm="1">
        <f t="array" aca="1" ref="AN2063" ca="1">INDIRECT(AN2055)*AN2062</f>
        <v>10000</v>
      </c>
      <c r="AO2063" s="151" cm="1">
        <f t="array" aca="1" ref="AO2063" ca="1">INDIRECT(AO2055)*AO2062</f>
        <v>10000</v>
      </c>
      <c r="AP2063" s="151" cm="1">
        <f t="array" aca="1" ref="AP2063" ca="1">INDIRECT(AP2055)*AP2062</f>
        <v>10000</v>
      </c>
      <c r="AQ2063" s="151" cm="1">
        <f t="array" aca="1" ref="AQ2063" ca="1">INDIRECT(AQ2055)*AQ2062</f>
        <v>10000</v>
      </c>
      <c r="AR2063" s="151" cm="1">
        <f t="array" aca="1" ref="AR2063" ca="1">INDIRECT(AR2055)*AR2062</f>
        <v>10000</v>
      </c>
      <c r="AS2063" s="151" cm="1">
        <f t="array" aca="1" ref="AS2063" ca="1">INDIRECT(AS2055)*AS2062</f>
        <v>10000</v>
      </c>
      <c r="AT2063" s="151" cm="1">
        <f t="array" aca="1" ref="AT2063" ca="1">INDIRECT(AT2055)*AT2062</f>
        <v>10000</v>
      </c>
      <c r="AU2063" s="151" cm="1">
        <f t="array" aca="1" ref="AU2063" ca="1">INDIRECT(AU2055)*AU2062</f>
        <v>10000</v>
      </c>
      <c r="AV2063" s="151" cm="1">
        <f t="array" aca="1" ref="AV2063" ca="1">INDIRECT(AV2055)*AV2062</f>
        <v>10000</v>
      </c>
      <c r="AW2063" s="151" cm="1">
        <f t="array" aca="1" ref="AW2063" ca="1">INDIRECT(AW2055)*AW2062</f>
        <v>10000</v>
      </c>
      <c r="AX2063" s="151" cm="1">
        <f t="array" aca="1" ref="AX2063" ca="1">INDIRECT(AX2055)*AX2062</f>
        <v>10000</v>
      </c>
      <c r="AY2063" s="151" cm="1">
        <f t="array" aca="1" ref="AY2063" ca="1">INDIRECT(AY2055)*AY2062</f>
        <v>10000</v>
      </c>
      <c r="AZ2063" s="151" cm="1">
        <f t="array" aca="1" ref="AZ2063" ca="1">INDIRECT(AZ2055)*AZ2062</f>
        <v>10000</v>
      </c>
      <c r="BA2063" s="151" cm="1">
        <f t="array" aca="1" ref="BA2063" ca="1">INDIRECT(BA2055)*BA2062</f>
        <v>10000</v>
      </c>
      <c r="BB2063" s="151" cm="1">
        <f t="array" aca="1" ref="BB2063" ca="1">INDIRECT(BB2055)*BB2062</f>
        <v>10000</v>
      </c>
      <c r="BC2063" s="151" cm="1">
        <f t="array" aca="1" ref="BC2063" ca="1">INDIRECT(BC2055)*BC2062</f>
        <v>10000</v>
      </c>
      <c r="BD2063" s="151" cm="1">
        <f t="array" aca="1" ref="BD2063" ca="1">INDIRECT(BD2055)*BD2062</f>
        <v>10000</v>
      </c>
      <c r="BE2063" s="151" cm="1">
        <f t="array" aca="1" ref="BE2063" ca="1">INDIRECT(BE2055)*BE2062</f>
        <v>10000</v>
      </c>
      <c r="BF2063" s="151" cm="1">
        <f t="array" aca="1" ref="BF2063" ca="1">INDIRECT(BF2055)*BF2062</f>
        <v>10000</v>
      </c>
      <c r="BG2063" s="151" cm="1">
        <f t="array" aca="1" ref="BG2063" ca="1">INDIRECT(BG2055)*BG2062</f>
        <v>10000</v>
      </c>
      <c r="BH2063" s="151" cm="1">
        <f t="array" aca="1" ref="BH2063" ca="1">INDIRECT(BH2055)*BH2062</f>
        <v>10000</v>
      </c>
      <c r="BI2063" s="151" cm="1">
        <f t="array" aca="1" ref="BI2063" ca="1">INDIRECT(BI2055)*BI2062</f>
        <v>10000</v>
      </c>
      <c r="BJ2063" s="151" cm="1">
        <f t="array" aca="1" ref="BJ2063" ca="1">INDIRECT(BJ2055)*BJ2062</f>
        <v>10000</v>
      </c>
      <c r="BK2063" s="151" cm="1">
        <f t="array" aca="1" ref="BK2063" ca="1">INDIRECT(BK2055)*BK2062</f>
        <v>10000</v>
      </c>
      <c r="BL2063" s="151" cm="1">
        <f t="array" aca="1" ref="BL2063" ca="1">INDIRECT(BL2055)*BL2062</f>
        <v>10000</v>
      </c>
      <c r="BM2063" s="151" cm="1">
        <f t="array" aca="1" ref="BM2063" ca="1">INDIRECT(BM2055)*BM2062</f>
        <v>10000</v>
      </c>
      <c r="BN2063" s="151" cm="1">
        <f t="array" aca="1" ref="BN2063" ca="1">INDIRECT(BN2055)*BN2062</f>
        <v>10000</v>
      </c>
      <c r="BO2063" s="151" cm="1">
        <f t="array" aca="1" ref="BO2063" ca="1">INDIRECT(BO2055)*BO2062</f>
        <v>10000</v>
      </c>
      <c r="BP2063" s="151" cm="1">
        <f t="array" aca="1" ref="BP2063" ca="1">INDIRECT(BP2055)*BP2062</f>
        <v>10000</v>
      </c>
      <c r="BQ2063" s="151" cm="1">
        <f t="array" aca="1" ref="BQ2063" ca="1">INDIRECT(BQ2055)*BQ2062</f>
        <v>10000</v>
      </c>
      <c r="BR2063" s="151" cm="1">
        <f t="array" aca="1" ref="BR2063" ca="1">INDIRECT(BR2055)*BR2062</f>
        <v>10000</v>
      </c>
      <c r="BS2063" s="151" cm="1">
        <f t="array" aca="1" ref="BS2063" ca="1">INDIRECT(BS2055)*BS2062</f>
        <v>10000</v>
      </c>
      <c r="BT2063" s="151" cm="1">
        <f t="array" aca="1" ref="BT2063" ca="1">INDIRECT(BT2055)*BT2062</f>
        <v>10000</v>
      </c>
      <c r="BU2063" s="151" cm="1">
        <f t="array" aca="1" ref="BU2063" ca="1">INDIRECT(BU2055)*BU2062</f>
        <v>10000</v>
      </c>
      <c r="BV2063" s="151" cm="1">
        <f t="array" aca="1" ref="BV2063" ca="1">INDIRECT(BV2055)*BV2062</f>
        <v>10000</v>
      </c>
      <c r="BW2063" s="151" cm="1">
        <f t="array" aca="1" ref="BW2063" ca="1">INDIRECT(BW2055)*BW2062</f>
        <v>10000</v>
      </c>
      <c r="BX2063" s="151" cm="1">
        <f t="array" aca="1" ref="BX2063" ca="1">INDIRECT(BX2055)*BX2062</f>
        <v>10000</v>
      </c>
      <c r="BY2063" s="151" cm="1">
        <f t="array" aca="1" ref="BY2063" ca="1">INDIRECT(BY2055)*BY2062</f>
        <v>10000</v>
      </c>
      <c r="BZ2063" s="151" cm="1">
        <f t="array" aca="1" ref="BZ2063" ca="1">INDIRECT(BZ2055)*BZ2062</f>
        <v>10000</v>
      </c>
      <c r="CA2063" s="151" cm="1">
        <f t="array" aca="1" ref="CA2063" ca="1">INDIRECT(CA2055)*CA2062</f>
        <v>10000</v>
      </c>
      <c r="CB2063" s="151" cm="1">
        <f t="array" aca="1" ref="CB2063" ca="1">INDIRECT(CB2055)*CB2062</f>
        <v>10000</v>
      </c>
      <c r="CC2063" s="151" cm="1">
        <f t="array" aca="1" ref="CC2063" ca="1">INDIRECT(CC2055)*CC2062</f>
        <v>10000</v>
      </c>
      <c r="CD2063" s="151" cm="1">
        <f t="array" aca="1" ref="CD2063" ca="1">INDIRECT(CD2055)*CD2062</f>
        <v>10000</v>
      </c>
      <c r="CE2063" s="151" cm="1">
        <f t="array" aca="1" ref="CE2063" ca="1">INDIRECT(CE2055)*CE2062</f>
        <v>10000</v>
      </c>
      <c r="CF2063" s="151" cm="1">
        <f t="array" aca="1" ref="CF2063" ca="1">INDIRECT(CF2055)*CF2062</f>
        <v>10000</v>
      </c>
      <c r="CG2063" s="151" cm="1">
        <f t="array" aca="1" ref="CG2063" ca="1">INDIRECT(CG2055)*CG2062</f>
        <v>10000</v>
      </c>
      <c r="CH2063" s="151" cm="1">
        <f t="array" aca="1" ref="CH2063" ca="1">INDIRECT(CH2055)*CH2062</f>
        <v>10000</v>
      </c>
      <c r="CI2063" s="151" cm="1">
        <f t="array" aca="1" ref="CI2063" ca="1">INDIRECT(CI2055)*CI2062</f>
        <v>10000</v>
      </c>
      <c r="CJ2063" s="151" cm="1">
        <f t="array" aca="1" ref="CJ2063" ca="1">INDIRECT(CJ2055)*CJ2062</f>
        <v>10000</v>
      </c>
      <c r="CK2063" s="151" cm="1">
        <f t="array" aca="1" ref="CK2063" ca="1">INDIRECT(CK2055)*CK2062</f>
        <v>10000</v>
      </c>
      <c r="CL2063" s="151" cm="1">
        <f t="array" aca="1" ref="CL2063" ca="1">INDIRECT(CL2055)*CL2062</f>
        <v>10000</v>
      </c>
      <c r="CN2063" s="240"/>
      <c r="CO2063" s="151" t="e" cm="1">
        <f t="array" aca="1" ref="CO2063" ca="1">INDIRECT(CO2055)*CO2062</f>
        <v>#N/A</v>
      </c>
      <c r="CP2063" s="151" t="e" cm="1">
        <f t="array" aca="1" ref="CP2063" ca="1">INDIRECT(CP2055)*CP2062</f>
        <v>#N/A</v>
      </c>
      <c r="CQ2063" s="151" t="e" cm="1">
        <f t="array" aca="1" ref="CQ2063" ca="1">INDIRECT(CQ2055)*CQ2062</f>
        <v>#N/A</v>
      </c>
      <c r="CR2063" s="151" t="e" cm="1">
        <f t="array" aca="1" ref="CR2063" ca="1">INDIRECT(CR2055)*CR2062</f>
        <v>#N/A</v>
      </c>
      <c r="CS2063" s="151" t="e" cm="1">
        <f t="array" aca="1" ref="CS2063" ca="1">INDIRECT(CS2055)*CS2062</f>
        <v>#N/A</v>
      </c>
      <c r="CT2063" s="151" t="e" cm="1">
        <f t="array" aca="1" ref="CT2063" ca="1">INDIRECT(CT2055)*CT2062</f>
        <v>#N/A</v>
      </c>
      <c r="CU2063" s="151" t="e" cm="1">
        <f t="array" aca="1" ref="CU2063" ca="1">INDIRECT(CU2055)*CU2062</f>
        <v>#N/A</v>
      </c>
      <c r="CV2063" s="151" t="e" cm="1">
        <f t="array" aca="1" ref="CV2063" ca="1">INDIRECT(CV2055)*CV2062</f>
        <v>#N/A</v>
      </c>
      <c r="CW2063" s="151" t="e" cm="1">
        <f t="array" aca="1" ref="CW2063" ca="1">INDIRECT(CW2055)*CW2062</f>
        <v>#N/A</v>
      </c>
      <c r="CX2063" s="151" t="e" cm="1">
        <f t="array" aca="1" ref="CX2063" ca="1">INDIRECT(CX2055)*CX2062</f>
        <v>#N/A</v>
      </c>
      <c r="CY2063" s="151" t="e" cm="1">
        <f t="array" aca="1" ref="CY2063" ca="1">INDIRECT(CY2055)*CY2062</f>
        <v>#N/A</v>
      </c>
      <c r="CZ2063" s="151" t="e" cm="1">
        <f t="array" aca="1" ref="CZ2063" ca="1">INDIRECT(CZ2055)*CZ2062</f>
        <v>#N/A</v>
      </c>
      <c r="DA2063" s="151" t="e" cm="1">
        <f t="array" aca="1" ref="DA2063" ca="1">INDIRECT(DA2055)*DA2062</f>
        <v>#N/A</v>
      </c>
      <c r="DB2063" s="151" t="e" cm="1">
        <f t="array" aca="1" ref="DB2063" ca="1">INDIRECT(DB2055)*DB2062</f>
        <v>#N/A</v>
      </c>
      <c r="DC2063" s="151" t="e" cm="1">
        <f t="array" aca="1" ref="DC2063" ca="1">INDIRECT(DC2055)*DC2062</f>
        <v>#N/A</v>
      </c>
      <c r="DD2063" s="151" t="e" cm="1">
        <f t="array" aca="1" ref="DD2063" ca="1">INDIRECT(DD2055)*DD2062</f>
        <v>#N/A</v>
      </c>
      <c r="DE2063" s="151" t="e" cm="1">
        <f t="array" aca="1" ref="DE2063" ca="1">INDIRECT(DE2055)*DE2062</f>
        <v>#N/A</v>
      </c>
      <c r="DF2063" s="151" t="e" cm="1">
        <f t="array" aca="1" ref="DF2063" ca="1">INDIRECT(DF2055)*DF2062</f>
        <v>#N/A</v>
      </c>
      <c r="DG2063" s="151" t="e" cm="1">
        <f t="array" aca="1" ref="DG2063" ca="1">INDIRECT(DG2055)*DG2062</f>
        <v>#N/A</v>
      </c>
      <c r="DH2063" s="151" t="e" cm="1">
        <f t="array" aca="1" ref="DH2063" ca="1">INDIRECT(DH2055)*DH2062</f>
        <v>#N/A</v>
      </c>
      <c r="DI2063" s="151" t="e" cm="1">
        <f t="array" aca="1" ref="DI2063" ca="1">INDIRECT(DI2055)*DI2062</f>
        <v>#N/A</v>
      </c>
      <c r="DJ2063" s="151" t="e" cm="1">
        <f t="array" aca="1" ref="DJ2063" ca="1">INDIRECT(DJ2055)*DJ2062</f>
        <v>#N/A</v>
      </c>
      <c r="DK2063" s="151" t="e" cm="1">
        <f t="array" aca="1" ref="DK2063" ca="1">INDIRECT(DK2055)*DK2062</f>
        <v>#N/A</v>
      </c>
      <c r="DL2063" s="151" t="e" cm="1">
        <f t="array" aca="1" ref="DL2063" ca="1">INDIRECT(DL2055)*DL2062</f>
        <v>#N/A</v>
      </c>
    </row>
    <row r="2064" spans="1:116" x14ac:dyDescent="0.4">
      <c r="B2064" t="s">
        <v>332</v>
      </c>
      <c r="D2064" t="s">
        <v>510</v>
      </c>
      <c r="E2064" s="8" t="str">
        <f t="shared" ref="E2064:E2073" si="3364">ROW()&amp;" "&amp;D2064</f>
        <v>2064 VOV-TV-V</v>
      </c>
      <c r="G2064" s="136" t="str">
        <f>G2052</f>
        <v>Surgical procedures</v>
      </c>
      <c r="H2064" s="12"/>
      <c r="I2064" s="60"/>
      <c r="J2064" s="60"/>
      <c r="K2064" s="38"/>
      <c r="L2064" s="38"/>
      <c r="M2064" s="38"/>
      <c r="N2064" s="38"/>
      <c r="O2064" s="38"/>
      <c r="P2064" s="38"/>
      <c r="R2064" s="15"/>
      <c r="S2064" s="240"/>
      <c r="T2064" s="240"/>
      <c r="U2064" s="240"/>
      <c r="V2064" s="240"/>
      <c r="W2064" s="240"/>
      <c r="X2064" s="240"/>
      <c r="Y2064" s="240"/>
      <c r="Z2064" s="240"/>
      <c r="AA2064" s="240"/>
      <c r="AB2064" s="240"/>
      <c r="AC2064" s="240"/>
      <c r="AD2064" s="240"/>
      <c r="AE2064" s="240"/>
      <c r="AF2064" s="240"/>
      <c r="AG2064" s="240"/>
      <c r="AH2064" s="240"/>
      <c r="AI2064" s="240"/>
      <c r="AJ2064" s="240"/>
      <c r="AK2064" s="240"/>
      <c r="AL2064" s="240"/>
      <c r="AM2064" s="240"/>
      <c r="AN2064" s="240"/>
      <c r="AO2064" s="240"/>
      <c r="AP2064" s="240"/>
      <c r="AQ2064" s="240"/>
      <c r="AR2064" s="240"/>
      <c r="AS2064" s="240"/>
      <c r="AT2064" s="240"/>
      <c r="AU2064" s="240"/>
      <c r="AV2064" s="240"/>
      <c r="AW2064" s="240"/>
      <c r="AX2064" s="240"/>
      <c r="AY2064" s="240"/>
      <c r="AZ2064" s="240"/>
      <c r="BA2064" s="240"/>
      <c r="BB2064" s="240"/>
      <c r="BC2064" s="240"/>
      <c r="BD2064" s="240"/>
      <c r="BE2064" s="240"/>
      <c r="BF2064" s="240"/>
      <c r="BG2064" s="240"/>
      <c r="BH2064" s="240"/>
      <c r="BI2064" s="240"/>
      <c r="BJ2064" s="240"/>
      <c r="BK2064" s="240"/>
      <c r="BL2064" s="240"/>
      <c r="BM2064" s="240"/>
      <c r="BN2064" s="240"/>
      <c r="BO2064" s="240"/>
      <c r="BP2064" s="240"/>
      <c r="BQ2064" s="240"/>
      <c r="BR2064" s="240"/>
      <c r="BS2064" s="240"/>
      <c r="BT2064" s="240"/>
      <c r="BU2064" s="240"/>
      <c r="BV2064" s="240"/>
      <c r="BW2064" s="240"/>
      <c r="BX2064" s="240"/>
      <c r="BY2064" s="240"/>
      <c r="BZ2064" s="240"/>
      <c r="CA2064" s="240"/>
      <c r="CB2064" s="240"/>
      <c r="CC2064" s="240"/>
      <c r="CD2064" s="240"/>
      <c r="CE2064" s="240"/>
      <c r="CF2064" s="240"/>
      <c r="CG2064" s="240"/>
      <c r="CH2064" s="240"/>
      <c r="CI2064" s="240"/>
      <c r="CJ2064" s="240"/>
      <c r="CK2064" s="240"/>
      <c r="CL2064" s="240"/>
      <c r="CN2064" s="60"/>
      <c r="CO2064" s="76"/>
      <c r="CP2064" s="76"/>
      <c r="CQ2064" s="76"/>
      <c r="CR2064" s="76"/>
      <c r="CS2064" s="76"/>
      <c r="CT2064" s="76"/>
      <c r="CU2064" s="76"/>
      <c r="CV2064" s="76"/>
      <c r="CW2064" s="76"/>
      <c r="CX2064" s="76"/>
      <c r="CY2064" s="76"/>
      <c r="CZ2064" s="76"/>
      <c r="DA2064" s="76"/>
      <c r="DB2064" s="76"/>
      <c r="DC2064" s="76"/>
      <c r="DD2064" s="76"/>
      <c r="DE2064" s="76"/>
      <c r="DF2064" s="76"/>
      <c r="DG2064" s="76"/>
      <c r="DH2064" s="76"/>
      <c r="DI2064" s="76"/>
      <c r="DJ2064" s="76"/>
      <c r="DK2064" s="76"/>
      <c r="DL2064" s="76"/>
    </row>
    <row r="2065" spans="1:116" x14ac:dyDescent="0.4">
      <c r="B2065" t="s">
        <v>332</v>
      </c>
      <c r="D2065" t="s">
        <v>510</v>
      </c>
      <c r="E2065" s="8" t="str">
        <f>ROW()&amp;" "&amp;D2065</f>
        <v>2065 VOV-TV-V</v>
      </c>
      <c r="G2065" s="191" t="str">
        <f>IFERROR(SUBSTITUTE(TRIM(MID(G2060, SEARCH("-", G2060) + 1, LEN(G2060))),":",""),"no unit")</f>
        <v>implant</v>
      </c>
      <c r="H2065" s="27"/>
      <c r="I2065" s="78"/>
      <c r="J2065" s="78"/>
      <c r="K2065" s="33"/>
      <c r="L2065" s="33"/>
      <c r="M2065" s="33"/>
      <c r="N2065" s="33"/>
      <c r="O2065" s="33"/>
      <c r="P2065" s="33"/>
      <c r="R2065" s="33"/>
      <c r="S2065" s="80"/>
      <c r="T2065" s="80"/>
      <c r="U2065" s="80"/>
      <c r="V2065" s="80"/>
      <c r="W2065" s="80"/>
      <c r="X2065" s="80"/>
      <c r="Y2065" s="80"/>
      <c r="Z2065" s="80"/>
      <c r="AA2065" s="80"/>
      <c r="AB2065" s="80"/>
      <c r="AC2065" s="80"/>
      <c r="AD2065" s="80"/>
      <c r="AE2065" s="80"/>
      <c r="AF2065" s="80"/>
      <c r="AG2065" s="80"/>
      <c r="AH2065" s="80"/>
      <c r="AI2065" s="80"/>
      <c r="AJ2065" s="80"/>
      <c r="AK2065" s="80"/>
      <c r="AL2065" s="80"/>
      <c r="AM2065" s="80"/>
      <c r="AN2065" s="80"/>
      <c r="AO2065" s="80"/>
      <c r="AP2065" s="80"/>
      <c r="AQ2065" s="80"/>
      <c r="AR2065" s="80"/>
      <c r="AS2065" s="80"/>
      <c r="AT2065" s="80"/>
      <c r="AU2065" s="80"/>
      <c r="AV2065" s="80"/>
      <c r="AW2065" s="80"/>
      <c r="AX2065" s="80"/>
      <c r="AY2065" s="80"/>
      <c r="AZ2065" s="80"/>
      <c r="BA2065" s="80"/>
      <c r="BB2065" s="80"/>
      <c r="BC2065" s="80"/>
      <c r="BD2065" s="80"/>
      <c r="BE2065" s="80"/>
      <c r="BF2065" s="80"/>
      <c r="BG2065" s="80"/>
      <c r="BH2065" s="80"/>
      <c r="BI2065" s="80"/>
      <c r="BJ2065" s="80"/>
      <c r="BK2065" s="80"/>
      <c r="BL2065" s="80"/>
      <c r="BM2065" s="80"/>
      <c r="BN2065" s="80"/>
      <c r="BO2065" s="80"/>
      <c r="BP2065" s="80"/>
      <c r="BQ2065" s="80"/>
      <c r="BR2065" s="80"/>
      <c r="BS2065" s="80"/>
      <c r="BT2065" s="80"/>
      <c r="BU2065" s="80"/>
      <c r="BV2065" s="80"/>
      <c r="BW2065" s="80"/>
      <c r="BX2065" s="80"/>
      <c r="BY2065" s="80"/>
      <c r="BZ2065" s="80"/>
      <c r="CA2065" s="80"/>
      <c r="CB2065" s="80"/>
      <c r="CC2065" s="80"/>
      <c r="CD2065" s="80"/>
      <c r="CE2065" s="80"/>
      <c r="CF2065" s="80"/>
      <c r="CG2065" s="80"/>
      <c r="CH2065" s="80"/>
      <c r="CI2065" s="80"/>
      <c r="CJ2065" s="80"/>
      <c r="CK2065" s="80"/>
      <c r="CL2065" s="80"/>
      <c r="CN2065" s="78"/>
      <c r="CO2065" s="77"/>
      <c r="CP2065" s="77"/>
      <c r="CQ2065" s="77"/>
      <c r="CR2065" s="77"/>
      <c r="CS2065" s="77"/>
      <c r="CT2065" s="77"/>
      <c r="CU2065" s="77"/>
      <c r="CV2065" s="77"/>
      <c r="CW2065" s="77"/>
      <c r="CX2065" s="77"/>
      <c r="CY2065" s="77"/>
      <c r="CZ2065" s="77"/>
      <c r="DA2065" s="77"/>
      <c r="DB2065" s="77"/>
      <c r="DC2065" s="77"/>
      <c r="DD2065" s="77"/>
      <c r="DE2065" s="77"/>
      <c r="DF2065" s="77"/>
      <c r="DG2065" s="77"/>
      <c r="DH2065" s="77"/>
      <c r="DI2065" s="77"/>
      <c r="DJ2065" s="77"/>
      <c r="DK2065" s="77"/>
      <c r="DL2065" s="77"/>
    </row>
    <row r="2066" spans="1:116" x14ac:dyDescent="0.4">
      <c r="B2066" t="s">
        <v>332</v>
      </c>
      <c r="D2066" t="s">
        <v>510</v>
      </c>
      <c r="E2066" s="8" t="str">
        <f t="shared" ref="E2066:E2080" si="3365">ROW()&amp;" "&amp;D2066</f>
        <v>2066 VOV-TV-V</v>
      </c>
      <c r="G2066" s="136" t="s">
        <v>461</v>
      </c>
      <c r="H2066" s="27"/>
      <c r="I2066" s="78"/>
      <c r="J2066" s="78"/>
      <c r="K2066" s="33"/>
      <c r="L2066" s="33"/>
      <c r="M2066" s="33"/>
      <c r="N2066" s="33"/>
      <c r="O2066" s="33"/>
      <c r="P2066" s="33"/>
      <c r="R2066" s="33"/>
      <c r="S2066" s="80" t="str">
        <f>S2054</f>
        <v>S$16</v>
      </c>
      <c r="T2066" s="80" t="str">
        <f t="shared" ref="T2066:CE2075" si="3366">T2054</f>
        <v>T$16</v>
      </c>
      <c r="U2066" s="80" t="str">
        <f t="shared" si="3366"/>
        <v>U$16</v>
      </c>
      <c r="V2066" s="80" t="str">
        <f t="shared" si="3366"/>
        <v>V$16</v>
      </c>
      <c r="W2066" s="80" t="str">
        <f t="shared" si="3366"/>
        <v>W$16</v>
      </c>
      <c r="X2066" s="80" t="str">
        <f t="shared" si="3366"/>
        <v>X$16</v>
      </c>
      <c r="Y2066" s="80" t="str">
        <f t="shared" si="3366"/>
        <v>Y$16</v>
      </c>
      <c r="Z2066" s="80" t="str">
        <f t="shared" si="3366"/>
        <v>Z$16</v>
      </c>
      <c r="AA2066" s="80" t="str">
        <f t="shared" si="3366"/>
        <v>AA$16</v>
      </c>
      <c r="AB2066" s="80" t="str">
        <f t="shared" si="3366"/>
        <v>AB$16</v>
      </c>
      <c r="AC2066" s="80" t="str">
        <f t="shared" si="3366"/>
        <v>AC$16</v>
      </c>
      <c r="AD2066" s="80" t="str">
        <f t="shared" si="3366"/>
        <v>AD$16</v>
      </c>
      <c r="AE2066" s="80" t="str">
        <f t="shared" si="3366"/>
        <v>AE$16</v>
      </c>
      <c r="AF2066" s="80" t="str">
        <f t="shared" si="3366"/>
        <v>AF$16</v>
      </c>
      <c r="AG2066" s="80" t="str">
        <f t="shared" si="3366"/>
        <v>AG$16</v>
      </c>
      <c r="AH2066" s="80" t="str">
        <f t="shared" si="3366"/>
        <v>AH$16</v>
      </c>
      <c r="AI2066" s="80" t="str">
        <f t="shared" si="3366"/>
        <v>AI$16</v>
      </c>
      <c r="AJ2066" s="80" t="str">
        <f t="shared" si="3366"/>
        <v>AJ$16</v>
      </c>
      <c r="AK2066" s="80" t="str">
        <f t="shared" si="3366"/>
        <v>AK$16</v>
      </c>
      <c r="AL2066" s="80" t="str">
        <f t="shared" si="3366"/>
        <v>AL$16</v>
      </c>
      <c r="AM2066" s="80" t="str">
        <f t="shared" si="3366"/>
        <v>AM$16</v>
      </c>
      <c r="AN2066" s="80" t="str">
        <f t="shared" si="3366"/>
        <v>AN$16</v>
      </c>
      <c r="AO2066" s="80" t="str">
        <f t="shared" si="3366"/>
        <v>AO$16</v>
      </c>
      <c r="AP2066" s="80" t="str">
        <f t="shared" si="3366"/>
        <v>AP$16</v>
      </c>
      <c r="AQ2066" s="80" t="str">
        <f t="shared" si="3366"/>
        <v>AQ$16</v>
      </c>
      <c r="AR2066" s="80" t="str">
        <f t="shared" si="3366"/>
        <v>AR$16</v>
      </c>
      <c r="AS2066" s="80" t="str">
        <f t="shared" si="3366"/>
        <v>AS$16</v>
      </c>
      <c r="AT2066" s="80" t="str">
        <f t="shared" si="3366"/>
        <v>AT$16</v>
      </c>
      <c r="AU2066" s="80" t="str">
        <f t="shared" si="3366"/>
        <v>AU$16</v>
      </c>
      <c r="AV2066" s="80" t="str">
        <f t="shared" si="3366"/>
        <v>AV$16</v>
      </c>
      <c r="AW2066" s="80" t="str">
        <f t="shared" si="3366"/>
        <v>AW$16</v>
      </c>
      <c r="AX2066" s="80" t="str">
        <f t="shared" si="3366"/>
        <v>AX$16</v>
      </c>
      <c r="AY2066" s="80" t="str">
        <f t="shared" si="3366"/>
        <v>AY$16</v>
      </c>
      <c r="AZ2066" s="80" t="str">
        <f t="shared" si="3366"/>
        <v>AZ$16</v>
      </c>
      <c r="BA2066" s="80" t="str">
        <f t="shared" si="3366"/>
        <v>BA$16</v>
      </c>
      <c r="BB2066" s="80" t="str">
        <f t="shared" si="3366"/>
        <v>BB$16</v>
      </c>
      <c r="BC2066" s="80" t="str">
        <f t="shared" si="3366"/>
        <v>BC$16</v>
      </c>
      <c r="BD2066" s="80" t="str">
        <f t="shared" si="3366"/>
        <v>BD$16</v>
      </c>
      <c r="BE2066" s="80" t="str">
        <f t="shared" si="3366"/>
        <v>BE$16</v>
      </c>
      <c r="BF2066" s="80" t="str">
        <f t="shared" si="3366"/>
        <v>BF$16</v>
      </c>
      <c r="BG2066" s="80" t="str">
        <f t="shared" si="3366"/>
        <v>BG$16</v>
      </c>
      <c r="BH2066" s="80" t="str">
        <f t="shared" si="3366"/>
        <v>BH$16</v>
      </c>
      <c r="BI2066" s="80" t="str">
        <f t="shared" si="3366"/>
        <v>BI$16</v>
      </c>
      <c r="BJ2066" s="80" t="str">
        <f t="shared" si="3366"/>
        <v>BJ$16</v>
      </c>
      <c r="BK2066" s="80" t="str">
        <f t="shared" si="3366"/>
        <v>BK$16</v>
      </c>
      <c r="BL2066" s="80" t="str">
        <f t="shared" si="3366"/>
        <v>BL$16</v>
      </c>
      <c r="BM2066" s="80" t="str">
        <f t="shared" si="3366"/>
        <v>BM$16</v>
      </c>
      <c r="BN2066" s="80" t="str">
        <f t="shared" si="3366"/>
        <v>BN$16</v>
      </c>
      <c r="BO2066" s="80" t="str">
        <f t="shared" si="3366"/>
        <v>BO$16</v>
      </c>
      <c r="BP2066" s="80" t="str">
        <f t="shared" si="3366"/>
        <v>BP$16</v>
      </c>
      <c r="BQ2066" s="80" t="str">
        <f t="shared" si="3366"/>
        <v>BQ$16</v>
      </c>
      <c r="BR2066" s="80" t="str">
        <f t="shared" si="3366"/>
        <v>BR$16</v>
      </c>
      <c r="BS2066" s="80" t="str">
        <f t="shared" si="3366"/>
        <v>BS$16</v>
      </c>
      <c r="BT2066" s="80" t="str">
        <f t="shared" si="3366"/>
        <v>BT$16</v>
      </c>
      <c r="BU2066" s="80" t="str">
        <f t="shared" si="3366"/>
        <v>BU$16</v>
      </c>
      <c r="BV2066" s="80" t="str">
        <f t="shared" si="3366"/>
        <v>BV$16</v>
      </c>
      <c r="BW2066" s="80" t="str">
        <f t="shared" si="3366"/>
        <v>BW$16</v>
      </c>
      <c r="BX2066" s="80" t="str">
        <f t="shared" si="3366"/>
        <v>BX$16</v>
      </c>
      <c r="BY2066" s="80" t="str">
        <f t="shared" si="3366"/>
        <v>BY$16</v>
      </c>
      <c r="BZ2066" s="80" t="str">
        <f t="shared" si="3366"/>
        <v>BZ$16</v>
      </c>
      <c r="CA2066" s="80" t="str">
        <f t="shared" si="3366"/>
        <v>CA$16</v>
      </c>
      <c r="CB2066" s="80" t="str">
        <f t="shared" si="3366"/>
        <v>CB$16</v>
      </c>
      <c r="CC2066" s="80" t="str">
        <f t="shared" si="3366"/>
        <v>CC$16</v>
      </c>
      <c r="CD2066" s="80" t="str">
        <f t="shared" si="3366"/>
        <v>CD$16</v>
      </c>
      <c r="CE2066" s="80" t="str">
        <f t="shared" si="3366"/>
        <v>CE$16</v>
      </c>
      <c r="CF2066" s="80" t="str">
        <f t="shared" ref="CF2066:CL2075" si="3367">CF2054</f>
        <v>CF$16</v>
      </c>
      <c r="CG2066" s="80" t="str">
        <f t="shared" si="3367"/>
        <v>CG$16</v>
      </c>
      <c r="CH2066" s="80" t="str">
        <f t="shared" si="3367"/>
        <v>CH$16</v>
      </c>
      <c r="CI2066" s="80" t="str">
        <f t="shared" si="3367"/>
        <v>CI$16</v>
      </c>
      <c r="CJ2066" s="80" t="str">
        <f t="shared" si="3367"/>
        <v>CJ$16</v>
      </c>
      <c r="CK2066" s="80" t="str">
        <f t="shared" si="3367"/>
        <v>CK$16</v>
      </c>
      <c r="CL2066" s="80" t="str">
        <f t="shared" si="3367"/>
        <v>CL$16</v>
      </c>
      <c r="CN2066" s="78"/>
      <c r="CO2066" s="80" t="str">
        <f t="shared" ref="CO2066:DL2075" si="3368">CO2054</f>
        <v>CO$16</v>
      </c>
      <c r="CP2066" s="80" t="str">
        <f t="shared" si="3368"/>
        <v>CP$16</v>
      </c>
      <c r="CQ2066" s="80" t="str">
        <f t="shared" si="3368"/>
        <v>CQ$16</v>
      </c>
      <c r="CR2066" s="80" t="str">
        <f t="shared" si="3368"/>
        <v>CR$16</v>
      </c>
      <c r="CS2066" s="80" t="str">
        <f t="shared" si="3368"/>
        <v>CS$16</v>
      </c>
      <c r="CT2066" s="80" t="str">
        <f t="shared" si="3368"/>
        <v>CT$16</v>
      </c>
      <c r="CU2066" s="80" t="str">
        <f t="shared" si="3368"/>
        <v>CU$16</v>
      </c>
      <c r="CV2066" s="80" t="str">
        <f t="shared" si="3368"/>
        <v>CV$16</v>
      </c>
      <c r="CW2066" s="80" t="str">
        <f t="shared" si="3368"/>
        <v>CW$16</v>
      </c>
      <c r="CX2066" s="80" t="str">
        <f t="shared" si="3368"/>
        <v>CX$16</v>
      </c>
      <c r="CY2066" s="80" t="str">
        <f t="shared" si="3368"/>
        <v>CY$16</v>
      </c>
      <c r="CZ2066" s="80" t="str">
        <f t="shared" si="3368"/>
        <v>CZ$16</v>
      </c>
      <c r="DA2066" s="80" t="str">
        <f t="shared" si="3368"/>
        <v>DA$16</v>
      </c>
      <c r="DB2066" s="80" t="str">
        <f t="shared" si="3368"/>
        <v>DB$16</v>
      </c>
      <c r="DC2066" s="80" t="str">
        <f t="shared" si="3368"/>
        <v>DC$16</v>
      </c>
      <c r="DD2066" s="80" t="str">
        <f t="shared" si="3368"/>
        <v>DD$16</v>
      </c>
      <c r="DE2066" s="80" t="str">
        <f t="shared" si="3368"/>
        <v>DE$16</v>
      </c>
      <c r="DF2066" s="80" t="str">
        <f t="shared" si="3368"/>
        <v>DF$16</v>
      </c>
      <c r="DG2066" s="80" t="str">
        <f t="shared" si="3368"/>
        <v>DG$16</v>
      </c>
      <c r="DH2066" s="80" t="str">
        <f t="shared" si="3368"/>
        <v>DH$16</v>
      </c>
      <c r="DI2066" s="80" t="str">
        <f t="shared" si="3368"/>
        <v>DI$16</v>
      </c>
      <c r="DJ2066" s="80" t="str">
        <f t="shared" si="3368"/>
        <v>DJ$16</v>
      </c>
      <c r="DK2066" s="80" t="str">
        <f t="shared" si="3368"/>
        <v>DK$16</v>
      </c>
      <c r="DL2066" s="80" t="str">
        <f t="shared" si="3368"/>
        <v>DL$16</v>
      </c>
    </row>
    <row r="2067" spans="1:116" x14ac:dyDescent="0.4">
      <c r="B2067" t="s">
        <v>332</v>
      </c>
      <c r="D2067" t="s">
        <v>510</v>
      </c>
      <c r="E2067" s="8" t="str">
        <f t="shared" si="3365"/>
        <v>2067 VOV-TV-V</v>
      </c>
      <c r="G2067" s="191" t="s">
        <v>462</v>
      </c>
      <c r="K2067" s="53"/>
      <c r="L2067" s="53"/>
      <c r="M2067" s="53"/>
      <c r="N2067" s="53"/>
      <c r="O2067" s="53"/>
      <c r="P2067" s="53"/>
      <c r="R2067" s="24"/>
      <c r="S2067" s="212" t="str">
        <f>ADDRESS(ROW(S2063),COLUMN(S2063),2)</f>
        <v>S$2063</v>
      </c>
      <c r="T2067" s="212" t="str">
        <f t="shared" ref="T2067:CE2076" si="3369">ADDRESS(ROW(T2063),COLUMN(T2063),2)</f>
        <v>T$2063</v>
      </c>
      <c r="U2067" s="212" t="str">
        <f t="shared" si="3369"/>
        <v>U$2063</v>
      </c>
      <c r="V2067" s="212" t="str">
        <f t="shared" si="3369"/>
        <v>V$2063</v>
      </c>
      <c r="W2067" s="212" t="str">
        <f t="shared" si="3369"/>
        <v>W$2063</v>
      </c>
      <c r="X2067" s="212" t="str">
        <f t="shared" si="3369"/>
        <v>X$2063</v>
      </c>
      <c r="Y2067" s="212" t="str">
        <f t="shared" si="3369"/>
        <v>Y$2063</v>
      </c>
      <c r="Z2067" s="212" t="str">
        <f t="shared" si="3369"/>
        <v>Z$2063</v>
      </c>
      <c r="AA2067" s="212" t="str">
        <f t="shared" si="3369"/>
        <v>AA$2063</v>
      </c>
      <c r="AB2067" s="212" t="str">
        <f t="shared" si="3369"/>
        <v>AB$2063</v>
      </c>
      <c r="AC2067" s="212" t="str">
        <f t="shared" si="3369"/>
        <v>AC$2063</v>
      </c>
      <c r="AD2067" s="212" t="str">
        <f t="shared" si="3369"/>
        <v>AD$2063</v>
      </c>
      <c r="AE2067" s="212" t="str">
        <f t="shared" si="3369"/>
        <v>AE$2063</v>
      </c>
      <c r="AF2067" s="212" t="str">
        <f t="shared" si="3369"/>
        <v>AF$2063</v>
      </c>
      <c r="AG2067" s="212" t="str">
        <f t="shared" si="3369"/>
        <v>AG$2063</v>
      </c>
      <c r="AH2067" s="212" t="str">
        <f t="shared" si="3369"/>
        <v>AH$2063</v>
      </c>
      <c r="AI2067" s="212" t="str">
        <f t="shared" si="3369"/>
        <v>AI$2063</v>
      </c>
      <c r="AJ2067" s="212" t="str">
        <f t="shared" si="3369"/>
        <v>AJ$2063</v>
      </c>
      <c r="AK2067" s="212" t="str">
        <f t="shared" si="3369"/>
        <v>AK$2063</v>
      </c>
      <c r="AL2067" s="212" t="str">
        <f t="shared" si="3369"/>
        <v>AL$2063</v>
      </c>
      <c r="AM2067" s="212" t="str">
        <f t="shared" si="3369"/>
        <v>AM$2063</v>
      </c>
      <c r="AN2067" s="212" t="str">
        <f t="shared" si="3369"/>
        <v>AN$2063</v>
      </c>
      <c r="AO2067" s="212" t="str">
        <f t="shared" si="3369"/>
        <v>AO$2063</v>
      </c>
      <c r="AP2067" s="212" t="str">
        <f t="shared" si="3369"/>
        <v>AP$2063</v>
      </c>
      <c r="AQ2067" s="212" t="str">
        <f t="shared" si="3369"/>
        <v>AQ$2063</v>
      </c>
      <c r="AR2067" s="212" t="str">
        <f t="shared" si="3369"/>
        <v>AR$2063</v>
      </c>
      <c r="AS2067" s="212" t="str">
        <f t="shared" si="3369"/>
        <v>AS$2063</v>
      </c>
      <c r="AT2067" s="212" t="str">
        <f t="shared" si="3369"/>
        <v>AT$2063</v>
      </c>
      <c r="AU2067" s="212" t="str">
        <f t="shared" si="3369"/>
        <v>AU$2063</v>
      </c>
      <c r="AV2067" s="212" t="str">
        <f t="shared" si="3369"/>
        <v>AV$2063</v>
      </c>
      <c r="AW2067" s="212" t="str">
        <f t="shared" si="3369"/>
        <v>AW$2063</v>
      </c>
      <c r="AX2067" s="212" t="str">
        <f t="shared" si="3369"/>
        <v>AX$2063</v>
      </c>
      <c r="AY2067" s="212" t="str">
        <f t="shared" si="3369"/>
        <v>AY$2063</v>
      </c>
      <c r="AZ2067" s="212" t="str">
        <f t="shared" si="3369"/>
        <v>AZ$2063</v>
      </c>
      <c r="BA2067" s="212" t="str">
        <f t="shared" si="3369"/>
        <v>BA$2063</v>
      </c>
      <c r="BB2067" s="212" t="str">
        <f t="shared" si="3369"/>
        <v>BB$2063</v>
      </c>
      <c r="BC2067" s="212" t="str">
        <f t="shared" si="3369"/>
        <v>BC$2063</v>
      </c>
      <c r="BD2067" s="212" t="str">
        <f t="shared" si="3369"/>
        <v>BD$2063</v>
      </c>
      <c r="BE2067" s="212" t="str">
        <f t="shared" si="3369"/>
        <v>BE$2063</v>
      </c>
      <c r="BF2067" s="212" t="str">
        <f t="shared" si="3369"/>
        <v>BF$2063</v>
      </c>
      <c r="BG2067" s="212" t="str">
        <f t="shared" si="3369"/>
        <v>BG$2063</v>
      </c>
      <c r="BH2067" s="212" t="str">
        <f t="shared" si="3369"/>
        <v>BH$2063</v>
      </c>
      <c r="BI2067" s="212" t="str">
        <f t="shared" si="3369"/>
        <v>BI$2063</v>
      </c>
      <c r="BJ2067" s="212" t="str">
        <f t="shared" si="3369"/>
        <v>BJ$2063</v>
      </c>
      <c r="BK2067" s="212" t="str">
        <f t="shared" si="3369"/>
        <v>BK$2063</v>
      </c>
      <c r="BL2067" s="212" t="str">
        <f t="shared" si="3369"/>
        <v>BL$2063</v>
      </c>
      <c r="BM2067" s="212" t="str">
        <f t="shared" si="3369"/>
        <v>BM$2063</v>
      </c>
      <c r="BN2067" s="212" t="str">
        <f t="shared" si="3369"/>
        <v>BN$2063</v>
      </c>
      <c r="BO2067" s="212" t="str">
        <f t="shared" si="3369"/>
        <v>BO$2063</v>
      </c>
      <c r="BP2067" s="212" t="str">
        <f t="shared" si="3369"/>
        <v>BP$2063</v>
      </c>
      <c r="BQ2067" s="212" t="str">
        <f t="shared" si="3369"/>
        <v>BQ$2063</v>
      </c>
      <c r="BR2067" s="212" t="str">
        <f t="shared" si="3369"/>
        <v>BR$2063</v>
      </c>
      <c r="BS2067" s="212" t="str">
        <f t="shared" si="3369"/>
        <v>BS$2063</v>
      </c>
      <c r="BT2067" s="212" t="str">
        <f t="shared" si="3369"/>
        <v>BT$2063</v>
      </c>
      <c r="BU2067" s="212" t="str">
        <f t="shared" si="3369"/>
        <v>BU$2063</v>
      </c>
      <c r="BV2067" s="212" t="str">
        <f t="shared" si="3369"/>
        <v>BV$2063</v>
      </c>
      <c r="BW2067" s="212" t="str">
        <f t="shared" si="3369"/>
        <v>BW$2063</v>
      </c>
      <c r="BX2067" s="212" t="str">
        <f t="shared" si="3369"/>
        <v>BX$2063</v>
      </c>
      <c r="BY2067" s="212" t="str">
        <f t="shared" si="3369"/>
        <v>BY$2063</v>
      </c>
      <c r="BZ2067" s="212" t="str">
        <f t="shared" si="3369"/>
        <v>BZ$2063</v>
      </c>
      <c r="CA2067" s="212" t="str">
        <f t="shared" si="3369"/>
        <v>CA$2063</v>
      </c>
      <c r="CB2067" s="212" t="str">
        <f t="shared" si="3369"/>
        <v>CB$2063</v>
      </c>
      <c r="CC2067" s="212" t="str">
        <f t="shared" si="3369"/>
        <v>CC$2063</v>
      </c>
      <c r="CD2067" s="212" t="str">
        <f t="shared" si="3369"/>
        <v>CD$2063</v>
      </c>
      <c r="CE2067" s="212" t="str">
        <f t="shared" si="3369"/>
        <v>CE$2063</v>
      </c>
      <c r="CF2067" s="212" t="str">
        <f t="shared" ref="CF2067:CL2076" si="3370">ADDRESS(ROW(CF2063),COLUMN(CF2063),2)</f>
        <v>CF$2063</v>
      </c>
      <c r="CG2067" s="212" t="str">
        <f t="shared" si="3370"/>
        <v>CG$2063</v>
      </c>
      <c r="CH2067" s="212" t="str">
        <f t="shared" si="3370"/>
        <v>CH$2063</v>
      </c>
      <c r="CI2067" s="212" t="str">
        <f t="shared" si="3370"/>
        <v>CI$2063</v>
      </c>
      <c r="CJ2067" s="212" t="str">
        <f t="shared" si="3370"/>
        <v>CJ$2063</v>
      </c>
      <c r="CK2067" s="212" t="str">
        <f t="shared" si="3370"/>
        <v>CK$2063</v>
      </c>
      <c r="CL2067" s="212" t="str">
        <f t="shared" si="3370"/>
        <v>CL$2063</v>
      </c>
      <c r="CO2067" s="212" t="str">
        <f t="shared" ref="CO2067:DL2076" si="3371">ADDRESS(ROW(CO2063),COLUMN(CO2063),2)</f>
        <v>CO$2063</v>
      </c>
      <c r="CP2067" s="212" t="str">
        <f t="shared" si="3371"/>
        <v>CP$2063</v>
      </c>
      <c r="CQ2067" s="212" t="str">
        <f t="shared" si="3371"/>
        <v>CQ$2063</v>
      </c>
      <c r="CR2067" s="212" t="str">
        <f t="shared" si="3371"/>
        <v>CR$2063</v>
      </c>
      <c r="CS2067" s="212" t="str">
        <f t="shared" si="3371"/>
        <v>CS$2063</v>
      </c>
      <c r="CT2067" s="212" t="str">
        <f t="shared" si="3371"/>
        <v>CT$2063</v>
      </c>
      <c r="CU2067" s="212" t="str">
        <f t="shared" si="3371"/>
        <v>CU$2063</v>
      </c>
      <c r="CV2067" s="212" t="str">
        <f t="shared" si="3371"/>
        <v>CV$2063</v>
      </c>
      <c r="CW2067" s="212" t="str">
        <f t="shared" si="3371"/>
        <v>CW$2063</v>
      </c>
      <c r="CX2067" s="212" t="str">
        <f t="shared" si="3371"/>
        <v>CX$2063</v>
      </c>
      <c r="CY2067" s="212" t="str">
        <f t="shared" si="3371"/>
        <v>CY$2063</v>
      </c>
      <c r="CZ2067" s="212" t="str">
        <f t="shared" si="3371"/>
        <v>CZ$2063</v>
      </c>
      <c r="DA2067" s="212" t="str">
        <f t="shared" si="3371"/>
        <v>DA$2063</v>
      </c>
      <c r="DB2067" s="212" t="str">
        <f t="shared" si="3371"/>
        <v>DB$2063</v>
      </c>
      <c r="DC2067" s="212" t="str">
        <f t="shared" si="3371"/>
        <v>DC$2063</v>
      </c>
      <c r="DD2067" s="212" t="str">
        <f t="shared" si="3371"/>
        <v>DD$2063</v>
      </c>
      <c r="DE2067" s="212" t="str">
        <f t="shared" si="3371"/>
        <v>DE$2063</v>
      </c>
      <c r="DF2067" s="212" t="str">
        <f t="shared" si="3371"/>
        <v>DF$2063</v>
      </c>
      <c r="DG2067" s="212" t="str">
        <f t="shared" si="3371"/>
        <v>DG$2063</v>
      </c>
      <c r="DH2067" s="212" t="str">
        <f t="shared" si="3371"/>
        <v>DH$2063</v>
      </c>
      <c r="DI2067" s="212" t="str">
        <f t="shared" si="3371"/>
        <v>DI$2063</v>
      </c>
      <c r="DJ2067" s="212" t="str">
        <f t="shared" si="3371"/>
        <v>DJ$2063</v>
      </c>
      <c r="DK2067" s="212" t="str">
        <f t="shared" si="3371"/>
        <v>DK$2063</v>
      </c>
      <c r="DL2067" s="212" t="str">
        <f t="shared" si="3371"/>
        <v>DL$2063</v>
      </c>
    </row>
    <row r="2068" spans="1:116" x14ac:dyDescent="0.4">
      <c r="B2068" t="s">
        <v>332</v>
      </c>
      <c r="D2068" t="s">
        <v>510</v>
      </c>
      <c r="E2068" s="8" t="str">
        <f t="shared" si="3365"/>
        <v>2068 VOV-TV-V</v>
      </c>
      <c r="G2068" s="191" t="str">
        <f>G2060</f>
        <v>Volume of a volume modifier - implant</v>
      </c>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row>
    <row r="2069" spans="1:116" x14ac:dyDescent="0.4">
      <c r="B2069" t="s">
        <v>332</v>
      </c>
      <c r="D2069" t="s">
        <v>510</v>
      </c>
      <c r="E2069" s="8" t="str">
        <f t="shared" si="3365"/>
        <v>2069 VOV-TV-V</v>
      </c>
      <c r="G2069" s="136" t="str">
        <f>G2057</f>
        <v xml:space="preserve">secondary unit </v>
      </c>
      <c r="H2069" s="12"/>
      <c r="I2069" s="60"/>
      <c r="J2069" s="60"/>
      <c r="K2069" s="15"/>
      <c r="L2069" s="15"/>
      <c r="M2069" s="15"/>
      <c r="N2069" s="15"/>
      <c r="O2069" s="15"/>
      <c r="P2069" s="15"/>
      <c r="R2069" s="15"/>
      <c r="S2069" s="76"/>
      <c r="T2069" s="76"/>
      <c r="U2069" s="76"/>
      <c r="V2069" s="76"/>
      <c r="W2069" s="76"/>
      <c r="X2069" s="76"/>
      <c r="Y2069" s="76"/>
      <c r="Z2069" s="76"/>
      <c r="AA2069" s="76"/>
      <c r="AB2069" s="76"/>
      <c r="AC2069" s="76"/>
      <c r="AD2069" s="76"/>
      <c r="AE2069" s="76"/>
      <c r="AF2069" s="76"/>
      <c r="AG2069" s="76"/>
      <c r="AH2069" s="76"/>
      <c r="AI2069" s="76"/>
      <c r="AJ2069" s="76"/>
      <c r="AK2069" s="76"/>
      <c r="AL2069" s="76"/>
      <c r="AM2069" s="76"/>
      <c r="AN2069" s="76"/>
      <c r="AO2069" s="76"/>
      <c r="AP2069" s="76"/>
      <c r="AQ2069" s="76"/>
      <c r="AR2069" s="76"/>
      <c r="AS2069" s="76"/>
      <c r="AT2069" s="76"/>
      <c r="AU2069" s="76"/>
      <c r="AV2069" s="76"/>
      <c r="AW2069" s="76"/>
      <c r="AX2069" s="76"/>
      <c r="AY2069" s="76"/>
      <c r="AZ2069" s="76"/>
      <c r="BA2069" s="76"/>
      <c r="BB2069" s="76"/>
      <c r="BC2069" s="76"/>
      <c r="BD2069" s="76"/>
      <c r="BE2069" s="76"/>
      <c r="BF2069" s="76"/>
      <c r="BG2069" s="76"/>
      <c r="BH2069" s="76"/>
      <c r="BI2069" s="76"/>
      <c r="BJ2069" s="76"/>
      <c r="BK2069" s="76"/>
      <c r="BL2069" s="76"/>
      <c r="BM2069" s="76"/>
      <c r="BN2069" s="76"/>
      <c r="BO2069" s="76"/>
      <c r="BP2069" s="76"/>
      <c r="BQ2069" s="76"/>
      <c r="BR2069" s="76"/>
      <c r="BS2069" s="76"/>
      <c r="BT2069" s="76"/>
      <c r="BU2069" s="76"/>
      <c r="BV2069" s="76"/>
      <c r="BW2069" s="76"/>
      <c r="BX2069" s="76"/>
      <c r="BY2069" s="76"/>
      <c r="BZ2069" s="76"/>
      <c r="CA2069" s="76"/>
      <c r="CB2069" s="76"/>
      <c r="CC2069" s="76"/>
      <c r="CD2069" s="76"/>
      <c r="CE2069" s="76"/>
      <c r="CF2069" s="76"/>
      <c r="CG2069" s="76"/>
      <c r="CH2069" s="76"/>
      <c r="CI2069" s="76"/>
      <c r="CJ2069" s="76"/>
      <c r="CK2069" s="76"/>
      <c r="CL2069" s="76"/>
      <c r="CN2069" s="60"/>
      <c r="CO2069" s="76"/>
      <c r="CP2069" s="76"/>
      <c r="CQ2069" s="76"/>
      <c r="CR2069" s="76"/>
      <c r="CS2069" s="76"/>
      <c r="CT2069" s="76"/>
      <c r="CU2069" s="76"/>
      <c r="CV2069" s="76"/>
      <c r="CW2069" s="76"/>
      <c r="CX2069" s="76"/>
      <c r="CY2069" s="76"/>
      <c r="CZ2069" s="76"/>
      <c r="DA2069" s="76"/>
      <c r="DB2069" s="76"/>
      <c r="DC2069" s="76"/>
      <c r="DD2069" s="76"/>
      <c r="DE2069" s="76"/>
      <c r="DF2069" s="76"/>
      <c r="DG2069" s="76"/>
      <c r="DH2069" s="76"/>
      <c r="DI2069" s="76"/>
      <c r="DJ2069" s="76"/>
      <c r="DK2069" s="76"/>
      <c r="DL2069" s="76"/>
    </row>
    <row r="2070" spans="1:116" x14ac:dyDescent="0.4">
      <c r="B2070" t="s">
        <v>332</v>
      </c>
      <c r="D2070" t="s">
        <v>510</v>
      </c>
      <c r="E2070" s="8" t="str">
        <f t="shared" si="3365"/>
        <v>2070 VOV-TV-V</v>
      </c>
      <c r="G2070" s="136" t="str">
        <f>G2058</f>
        <v>Secondary revenue driver</v>
      </c>
      <c r="H2070" s="12"/>
      <c r="I2070" s="60"/>
      <c r="J2070" s="60"/>
      <c r="K2070" s="15"/>
      <c r="L2070" s="15"/>
      <c r="M2070" s="15"/>
      <c r="N2070" s="15"/>
      <c r="O2070" s="15"/>
      <c r="P2070" s="15"/>
      <c r="R2070" s="15"/>
      <c r="S2070" s="76"/>
      <c r="T2070" s="76"/>
      <c r="U2070" s="76"/>
      <c r="V2070" s="76"/>
      <c r="W2070" s="76"/>
      <c r="X2070" s="76"/>
      <c r="Y2070" s="76"/>
      <c r="Z2070" s="76"/>
      <c r="AA2070" s="76"/>
      <c r="AB2070" s="76"/>
      <c r="AC2070" s="76"/>
      <c r="AD2070" s="76"/>
      <c r="AE2070" s="76"/>
      <c r="AF2070" s="76"/>
      <c r="AG2070" s="76"/>
      <c r="AH2070" s="76"/>
      <c r="AI2070" s="76"/>
      <c r="AJ2070" s="76"/>
      <c r="AK2070" s="76"/>
      <c r="AL2070" s="76"/>
      <c r="AM2070" s="76"/>
      <c r="AN2070" s="76"/>
      <c r="AO2070" s="76"/>
      <c r="AP2070" s="76"/>
      <c r="AQ2070" s="76"/>
      <c r="AR2070" s="76"/>
      <c r="AS2070" s="76"/>
      <c r="AT2070" s="76"/>
      <c r="AU2070" s="76"/>
      <c r="AV2070" s="76"/>
      <c r="AW2070" s="76"/>
      <c r="AX2070" s="76"/>
      <c r="AY2070" s="76"/>
      <c r="AZ2070" s="76"/>
      <c r="BA2070" s="76"/>
      <c r="BB2070" s="76"/>
      <c r="BC2070" s="76"/>
      <c r="BD2070" s="76"/>
      <c r="BE2070" s="76"/>
      <c r="BF2070" s="76"/>
      <c r="BG2070" s="76"/>
      <c r="BH2070" s="76"/>
      <c r="BI2070" s="76"/>
      <c r="BJ2070" s="76"/>
      <c r="BK2070" s="76"/>
      <c r="BL2070" s="76"/>
      <c r="BM2070" s="76"/>
      <c r="BN2070" s="76"/>
      <c r="BO2070" s="76"/>
      <c r="BP2070" s="76"/>
      <c r="BQ2070" s="76"/>
      <c r="BR2070" s="76"/>
      <c r="BS2070" s="76"/>
      <c r="BT2070" s="76"/>
      <c r="BU2070" s="76"/>
      <c r="BV2070" s="76"/>
      <c r="BW2070" s="76"/>
      <c r="BX2070" s="76"/>
      <c r="BY2070" s="76"/>
      <c r="BZ2070" s="76"/>
      <c r="CA2070" s="76"/>
      <c r="CB2070" s="76"/>
      <c r="CC2070" s="76"/>
      <c r="CD2070" s="76"/>
      <c r="CE2070" s="76"/>
      <c r="CF2070" s="76"/>
      <c r="CG2070" s="76"/>
      <c r="CH2070" s="76"/>
      <c r="CI2070" s="76"/>
      <c r="CJ2070" s="76"/>
      <c r="CK2070" s="76"/>
      <c r="CL2070" s="76"/>
      <c r="CN2070" s="60"/>
      <c r="CO2070" s="76"/>
      <c r="CP2070" s="76"/>
      <c r="CQ2070" s="76"/>
      <c r="CR2070" s="76"/>
      <c r="CS2070" s="76"/>
      <c r="CT2070" s="76"/>
      <c r="CU2070" s="76"/>
      <c r="CV2070" s="76"/>
      <c r="CW2070" s="76"/>
      <c r="CX2070" s="76"/>
      <c r="CY2070" s="76"/>
      <c r="CZ2070" s="76"/>
      <c r="DA2070" s="76"/>
      <c r="DB2070" s="76"/>
      <c r="DC2070" s="76"/>
      <c r="DD2070" s="76"/>
      <c r="DE2070" s="76"/>
      <c r="DF2070" s="76"/>
      <c r="DG2070" s="76"/>
      <c r="DH2070" s="76"/>
      <c r="DI2070" s="76"/>
      <c r="DJ2070" s="76"/>
      <c r="DK2070" s="76"/>
      <c r="DL2070" s="76"/>
    </row>
    <row r="2071" spans="1:116" x14ac:dyDescent="0.4">
      <c r="B2071" t="s">
        <v>332</v>
      </c>
      <c r="D2071" t="s">
        <v>510</v>
      </c>
      <c r="E2071" s="8" t="str">
        <f t="shared" si="3365"/>
        <v>2071 VOV-TV-V</v>
      </c>
      <c r="G2071" s="136" t="str">
        <f>G2059</f>
        <v>Secondary volume driver</v>
      </c>
      <c r="H2071" s="12"/>
      <c r="I2071" s="60"/>
      <c r="J2071" s="60"/>
      <c r="K2071" s="15"/>
      <c r="L2071" s="15"/>
      <c r="M2071" s="15"/>
      <c r="N2071" s="15"/>
      <c r="O2071" s="15"/>
      <c r="P2071" s="15"/>
      <c r="R2071" s="15"/>
      <c r="S2071" s="179"/>
      <c r="T2071" s="179"/>
      <c r="U2071" s="179"/>
      <c r="V2071" s="179"/>
      <c r="W2071" s="179"/>
      <c r="X2071" s="179"/>
      <c r="Y2071" s="179"/>
      <c r="Z2071" s="179"/>
      <c r="AA2071" s="179"/>
      <c r="AB2071" s="179"/>
      <c r="AC2071" s="179"/>
      <c r="AD2071" s="179"/>
      <c r="AE2071" s="179"/>
      <c r="AF2071" s="179"/>
      <c r="AG2071" s="179"/>
      <c r="AH2071" s="179"/>
      <c r="AI2071" s="179"/>
      <c r="AJ2071" s="179"/>
      <c r="AK2071" s="179"/>
      <c r="AL2071" s="179"/>
      <c r="AM2071" s="179"/>
      <c r="AN2071" s="179"/>
      <c r="AO2071" s="179"/>
      <c r="AP2071" s="179"/>
      <c r="AQ2071" s="179"/>
      <c r="AR2071" s="179"/>
      <c r="AS2071" s="179"/>
      <c r="AT2071" s="179"/>
      <c r="AU2071" s="179"/>
      <c r="AV2071" s="179"/>
      <c r="AW2071" s="179"/>
      <c r="AX2071" s="179"/>
      <c r="AY2071" s="179"/>
      <c r="AZ2071" s="179"/>
      <c r="BA2071" s="179"/>
      <c r="BB2071" s="179"/>
      <c r="BC2071" s="179"/>
      <c r="BD2071" s="179"/>
      <c r="BE2071" s="179"/>
      <c r="BF2071" s="179"/>
      <c r="BG2071" s="179"/>
      <c r="BH2071" s="179"/>
      <c r="BI2071" s="179"/>
      <c r="BJ2071" s="179"/>
      <c r="BK2071" s="179"/>
      <c r="BL2071" s="179"/>
      <c r="BM2071" s="179"/>
      <c r="BN2071" s="179"/>
      <c r="BO2071" s="179"/>
      <c r="BP2071" s="179"/>
      <c r="BQ2071" s="179"/>
      <c r="BR2071" s="179"/>
      <c r="BS2071" s="179"/>
      <c r="BT2071" s="179"/>
      <c r="BU2071" s="179"/>
      <c r="BV2071" s="179"/>
      <c r="BW2071" s="179"/>
      <c r="BX2071" s="179"/>
      <c r="BY2071" s="179"/>
      <c r="BZ2071" s="179"/>
      <c r="CA2071" s="179"/>
      <c r="CB2071" s="179"/>
      <c r="CC2071" s="179"/>
      <c r="CD2071" s="179"/>
      <c r="CE2071" s="179"/>
      <c r="CF2071" s="179"/>
      <c r="CG2071" s="179"/>
      <c r="CH2071" s="179"/>
      <c r="CI2071" s="179"/>
      <c r="CJ2071" s="179"/>
      <c r="CK2071" s="179"/>
      <c r="CL2071" s="179"/>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E2072" s="8"/>
      <c r="G2072" s="136"/>
      <c r="H2072" s="12"/>
      <c r="I2072" s="60"/>
      <c r="J2072" s="60"/>
      <c r="K2072" s="15"/>
      <c r="L2072" s="15"/>
      <c r="M2072" s="15"/>
      <c r="N2072" s="15"/>
      <c r="O2072" s="15"/>
      <c r="P2072" s="15"/>
      <c r="R2072" s="15"/>
      <c r="S2072" s="179"/>
      <c r="T2072" s="179"/>
      <c r="U2072" s="179"/>
      <c r="V2072" s="179"/>
      <c r="W2072" s="179"/>
      <c r="X2072" s="179"/>
      <c r="Y2072" s="179"/>
      <c r="Z2072" s="179"/>
      <c r="AA2072" s="179"/>
      <c r="AB2072" s="179"/>
      <c r="AC2072" s="179"/>
      <c r="AD2072" s="179"/>
      <c r="AE2072" s="179"/>
      <c r="AF2072" s="179"/>
      <c r="AG2072" s="179"/>
      <c r="AH2072" s="179"/>
      <c r="AI2072" s="179"/>
      <c r="AJ2072" s="179"/>
      <c r="AK2072" s="179"/>
      <c r="AL2072" s="179"/>
      <c r="AM2072" s="179"/>
      <c r="AN2072" s="179"/>
      <c r="AO2072" s="179"/>
      <c r="AP2072" s="179"/>
      <c r="AQ2072" s="179"/>
      <c r="AR2072" s="179"/>
      <c r="AS2072" s="179"/>
      <c r="AT2072" s="179"/>
      <c r="AU2072" s="179"/>
      <c r="AV2072" s="179"/>
      <c r="AW2072" s="179"/>
      <c r="AX2072" s="179"/>
      <c r="AY2072" s="179"/>
      <c r="AZ2072" s="179"/>
      <c r="BA2072" s="179"/>
      <c r="BB2072" s="179"/>
      <c r="BC2072" s="179"/>
      <c r="BD2072" s="179"/>
      <c r="BE2072" s="179"/>
      <c r="BF2072" s="179"/>
      <c r="BG2072" s="179"/>
      <c r="BH2072" s="179"/>
      <c r="BI2072" s="179"/>
      <c r="BJ2072" s="179"/>
      <c r="BK2072" s="179"/>
      <c r="BL2072" s="179"/>
      <c r="BM2072" s="179"/>
      <c r="BN2072" s="179"/>
      <c r="BO2072" s="179"/>
      <c r="BP2072" s="179"/>
      <c r="BQ2072" s="179"/>
      <c r="BR2072" s="179"/>
      <c r="BS2072" s="179"/>
      <c r="BT2072" s="179"/>
      <c r="BU2072" s="179"/>
      <c r="BV2072" s="179"/>
      <c r="BW2072" s="179"/>
      <c r="BX2072" s="179"/>
      <c r="BY2072" s="179"/>
      <c r="BZ2072" s="179"/>
      <c r="CA2072" s="179"/>
      <c r="CB2072" s="179"/>
      <c r="CC2072" s="179"/>
      <c r="CD2072" s="179"/>
      <c r="CE2072" s="179"/>
      <c r="CF2072" s="179"/>
      <c r="CG2072" s="179"/>
      <c r="CH2072" s="179"/>
      <c r="CI2072" s="179"/>
      <c r="CJ2072" s="179"/>
      <c r="CK2072" s="179"/>
      <c r="CL2072" s="179"/>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A2073" s="174"/>
      <c r="E2073" s="8"/>
      <c r="G2073" s="175" t="s">
        <v>503</v>
      </c>
      <c r="H2073" s="174"/>
      <c r="I2073" s="176"/>
      <c r="J2073" s="176"/>
      <c r="K2073" s="197"/>
      <c r="L2073" s="197"/>
      <c r="M2073" s="197"/>
      <c r="N2073" s="197"/>
      <c r="O2073" s="197"/>
      <c r="P2073" s="197"/>
      <c r="R2073" s="198"/>
      <c r="S2073" s="174"/>
      <c r="T2073" s="174"/>
      <c r="U2073" s="174"/>
      <c r="V2073" s="174"/>
      <c r="W2073" s="174"/>
      <c r="X2073" s="174"/>
      <c r="Y2073" s="174"/>
      <c r="Z2073" s="174"/>
      <c r="AA2073" s="174"/>
      <c r="AB2073" s="174"/>
      <c r="AC2073" s="174"/>
      <c r="AD2073" s="174"/>
      <c r="AE2073" s="174"/>
      <c r="AF2073" s="174"/>
      <c r="AG2073" s="174"/>
      <c r="AH2073" s="174"/>
      <c r="AI2073" s="174"/>
      <c r="AJ2073" s="174"/>
      <c r="AK2073" s="174"/>
      <c r="AL2073" s="174"/>
      <c r="AM2073" s="174"/>
      <c r="AN2073" s="174"/>
      <c r="AO2073" s="174"/>
      <c r="AP2073" s="174"/>
      <c r="AQ2073" s="174"/>
      <c r="AR2073" s="174"/>
      <c r="AS2073" s="174"/>
      <c r="AT2073" s="174"/>
      <c r="AU2073" s="174"/>
      <c r="AV2073" s="174"/>
      <c r="AW2073" s="174"/>
      <c r="AX2073" s="174"/>
      <c r="AY2073" s="174"/>
      <c r="AZ2073" s="174"/>
      <c r="BA2073" s="174"/>
      <c r="BB2073" s="174"/>
      <c r="BC2073" s="174"/>
      <c r="BD2073" s="174"/>
      <c r="BE2073" s="174"/>
      <c r="BF2073" s="174"/>
      <c r="BG2073" s="174"/>
      <c r="BH2073" s="174"/>
      <c r="BI2073" s="174"/>
      <c r="BJ2073" s="174"/>
      <c r="BK2073" s="174"/>
      <c r="BL2073" s="174"/>
      <c r="BM2073" s="174"/>
      <c r="BN2073" s="174"/>
      <c r="BO2073" s="174"/>
      <c r="BP2073" s="174"/>
      <c r="BQ2073" s="174"/>
      <c r="BR2073" s="174"/>
      <c r="BS2073" s="174"/>
      <c r="BT2073" s="174"/>
      <c r="BU2073" s="174"/>
      <c r="BV2073" s="174"/>
      <c r="BW2073" s="174"/>
      <c r="BX2073" s="174"/>
      <c r="BY2073" s="174"/>
      <c r="BZ2073" s="174"/>
      <c r="CA2073" s="174"/>
      <c r="CB2073" s="174"/>
      <c r="CC2073" s="174"/>
      <c r="CD2073" s="174"/>
      <c r="CE2073" s="174"/>
      <c r="CF2073" s="174"/>
      <c r="CG2073" s="174"/>
      <c r="CH2073" s="174"/>
      <c r="CI2073" s="174"/>
      <c r="CJ2073" s="174"/>
      <c r="CK2073" s="174"/>
      <c r="CL2073" s="174"/>
      <c r="CN2073" s="176"/>
      <c r="CO2073" s="174"/>
      <c r="CP2073" s="174"/>
      <c r="CQ2073" s="174"/>
      <c r="CR2073" s="174"/>
      <c r="CS2073" s="174"/>
      <c r="CT2073" s="174"/>
      <c r="CU2073" s="174"/>
      <c r="CV2073" s="174"/>
      <c r="CW2073" s="174"/>
      <c r="CX2073" s="174"/>
      <c r="CY2073" s="174"/>
      <c r="CZ2073" s="174"/>
      <c r="DA2073" s="174"/>
      <c r="DB2073" s="174"/>
      <c r="DC2073" s="174"/>
      <c r="DD2073" s="174"/>
      <c r="DE2073" s="174"/>
      <c r="DF2073" s="174"/>
      <c r="DG2073" s="174"/>
      <c r="DH2073" s="174"/>
      <c r="DI2073" s="174"/>
      <c r="DJ2073" s="174"/>
      <c r="DK2073" s="174"/>
      <c r="DL2073" s="174"/>
    </row>
    <row r="2074" spans="1:116" x14ac:dyDescent="0.4">
      <c r="A2074" s="174"/>
      <c r="E2074" s="8"/>
      <c r="G2074" s="175" t="s">
        <v>504</v>
      </c>
      <c r="H2074" s="174"/>
      <c r="I2074" s="176"/>
      <c r="J2074" s="176"/>
      <c r="K2074" s="197"/>
      <c r="L2074" s="197"/>
      <c r="M2074" s="197"/>
      <c r="N2074" s="197"/>
      <c r="O2074" s="197"/>
      <c r="P2074" s="197"/>
      <c r="R2074" s="198"/>
      <c r="S2074" s="174"/>
      <c r="T2074" s="174"/>
      <c r="U2074" s="174"/>
      <c r="V2074" s="174"/>
      <c r="W2074" s="174"/>
      <c r="X2074" s="174"/>
      <c r="Y2074" s="174"/>
      <c r="Z2074" s="174"/>
      <c r="AA2074" s="174"/>
      <c r="AB2074" s="174"/>
      <c r="AC2074" s="174"/>
      <c r="AD2074" s="174"/>
      <c r="AE2074" s="174"/>
      <c r="AF2074" s="174"/>
      <c r="AG2074" s="174"/>
      <c r="AH2074" s="174"/>
      <c r="AI2074" s="174"/>
      <c r="AJ2074" s="174"/>
      <c r="AK2074" s="174"/>
      <c r="AL2074" s="174"/>
      <c r="AM2074" s="174"/>
      <c r="AN2074" s="174"/>
      <c r="AO2074" s="174"/>
      <c r="AP2074" s="174"/>
      <c r="AQ2074" s="174"/>
      <c r="AR2074" s="174"/>
      <c r="AS2074" s="174"/>
      <c r="AT2074" s="174"/>
      <c r="AU2074" s="174"/>
      <c r="AV2074" s="174"/>
      <c r="AW2074" s="174"/>
      <c r="AX2074" s="174"/>
      <c r="AY2074" s="174"/>
      <c r="AZ2074" s="174"/>
      <c r="BA2074" s="174"/>
      <c r="BB2074" s="174"/>
      <c r="BC2074" s="174"/>
      <c r="BD2074" s="174"/>
      <c r="BE2074" s="174"/>
      <c r="BF2074" s="174"/>
      <c r="BG2074" s="174"/>
      <c r="BH2074" s="174"/>
      <c r="BI2074" s="174"/>
      <c r="BJ2074" s="174"/>
      <c r="BK2074" s="174"/>
      <c r="BL2074" s="174"/>
      <c r="BM2074" s="174"/>
      <c r="BN2074" s="174"/>
      <c r="BO2074" s="174"/>
      <c r="BP2074" s="174"/>
      <c r="BQ2074" s="174"/>
      <c r="BR2074" s="174"/>
      <c r="BS2074" s="174"/>
      <c r="BT2074" s="174"/>
      <c r="BU2074" s="174"/>
      <c r="BV2074" s="174"/>
      <c r="BW2074" s="174"/>
      <c r="BX2074" s="174"/>
      <c r="BY2074" s="174"/>
      <c r="BZ2074" s="174"/>
      <c r="CA2074" s="174"/>
      <c r="CB2074" s="174"/>
      <c r="CC2074" s="174"/>
      <c r="CD2074" s="174"/>
      <c r="CE2074" s="174"/>
      <c r="CF2074" s="174"/>
      <c r="CG2074" s="174"/>
      <c r="CH2074" s="174"/>
      <c r="CI2074" s="174"/>
      <c r="CJ2074" s="174"/>
      <c r="CK2074" s="174"/>
      <c r="CL2074" s="174"/>
      <c r="CN2074" s="176"/>
      <c r="CO2074" s="174"/>
      <c r="CP2074" s="174"/>
      <c r="CQ2074" s="174"/>
      <c r="CR2074" s="174"/>
      <c r="CS2074" s="174"/>
      <c r="CT2074" s="174"/>
      <c r="CU2074" s="174"/>
      <c r="CV2074" s="174"/>
      <c r="CW2074" s="174"/>
      <c r="CX2074" s="174"/>
      <c r="CY2074" s="174"/>
      <c r="CZ2074" s="174"/>
      <c r="DA2074" s="174"/>
      <c r="DB2074" s="174"/>
      <c r="DC2074" s="174"/>
      <c r="DD2074" s="174"/>
      <c r="DE2074" s="174"/>
      <c r="DF2074" s="174"/>
      <c r="DG2074" s="174"/>
      <c r="DH2074" s="174"/>
      <c r="DI2074" s="174"/>
      <c r="DJ2074" s="174"/>
      <c r="DK2074" s="174"/>
      <c r="DL2074" s="174"/>
    </row>
    <row r="2075" spans="1:116" x14ac:dyDescent="0.4">
      <c r="A2075" s="174"/>
      <c r="E2075" s="8"/>
      <c r="G2075" s="175" t="s">
        <v>461</v>
      </c>
      <c r="H2075" s="174"/>
      <c r="I2075" s="176"/>
      <c r="J2075" s="176"/>
      <c r="K2075" s="197"/>
      <c r="L2075" s="197"/>
      <c r="M2075" s="197"/>
      <c r="N2075" s="197"/>
      <c r="O2075" s="197"/>
      <c r="P2075" s="197"/>
      <c r="R2075" s="198"/>
      <c r="S2075" s="199" t="str">
        <f t="shared" ref="S2075:CD2075" si="3372">S$20</f>
        <v>S$16</v>
      </c>
      <c r="T2075" s="199" t="str">
        <f t="shared" si="3372"/>
        <v>T$16</v>
      </c>
      <c r="U2075" s="199" t="str">
        <f t="shared" si="3372"/>
        <v>U$16</v>
      </c>
      <c r="V2075" s="199" t="str">
        <f t="shared" si="3372"/>
        <v>V$16</v>
      </c>
      <c r="W2075" s="199" t="str">
        <f t="shared" si="3372"/>
        <v>W$16</v>
      </c>
      <c r="X2075" s="199" t="str">
        <f t="shared" si="3372"/>
        <v>X$16</v>
      </c>
      <c r="Y2075" s="199" t="str">
        <f t="shared" si="3372"/>
        <v>Y$16</v>
      </c>
      <c r="Z2075" s="199" t="str">
        <f t="shared" si="3372"/>
        <v>Z$16</v>
      </c>
      <c r="AA2075" s="199" t="str">
        <f t="shared" si="3372"/>
        <v>AA$16</v>
      </c>
      <c r="AB2075" s="199" t="str">
        <f t="shared" si="3372"/>
        <v>AB$16</v>
      </c>
      <c r="AC2075" s="199" t="str">
        <f t="shared" si="3372"/>
        <v>AC$16</v>
      </c>
      <c r="AD2075" s="199" t="str">
        <f t="shared" si="3372"/>
        <v>AD$16</v>
      </c>
      <c r="AE2075" s="199" t="str">
        <f t="shared" si="3372"/>
        <v>AE$16</v>
      </c>
      <c r="AF2075" s="199" t="str">
        <f t="shared" si="3372"/>
        <v>AF$16</v>
      </c>
      <c r="AG2075" s="199" t="str">
        <f t="shared" si="3372"/>
        <v>AG$16</v>
      </c>
      <c r="AH2075" s="199" t="str">
        <f t="shared" si="3372"/>
        <v>AH$16</v>
      </c>
      <c r="AI2075" s="199" t="str">
        <f t="shared" si="3372"/>
        <v>AI$16</v>
      </c>
      <c r="AJ2075" s="199" t="str">
        <f t="shared" si="3372"/>
        <v>AJ$16</v>
      </c>
      <c r="AK2075" s="199" t="str">
        <f t="shared" si="3372"/>
        <v>AK$16</v>
      </c>
      <c r="AL2075" s="199" t="str">
        <f t="shared" si="3372"/>
        <v>AL$16</v>
      </c>
      <c r="AM2075" s="199" t="str">
        <f t="shared" si="3372"/>
        <v>AM$16</v>
      </c>
      <c r="AN2075" s="199" t="str">
        <f t="shared" si="3372"/>
        <v>AN$16</v>
      </c>
      <c r="AO2075" s="199" t="str">
        <f t="shared" si="3372"/>
        <v>AO$16</v>
      </c>
      <c r="AP2075" s="199" t="str">
        <f t="shared" si="3372"/>
        <v>AP$16</v>
      </c>
      <c r="AQ2075" s="199" t="str">
        <f t="shared" si="3372"/>
        <v>AQ$16</v>
      </c>
      <c r="AR2075" s="199" t="str">
        <f t="shared" si="3372"/>
        <v>AR$16</v>
      </c>
      <c r="AS2075" s="199" t="str">
        <f t="shared" si="3372"/>
        <v>AS$16</v>
      </c>
      <c r="AT2075" s="199" t="str">
        <f t="shared" si="3372"/>
        <v>AT$16</v>
      </c>
      <c r="AU2075" s="199" t="str">
        <f t="shared" si="3372"/>
        <v>AU$16</v>
      </c>
      <c r="AV2075" s="199" t="str">
        <f t="shared" si="3372"/>
        <v>AV$16</v>
      </c>
      <c r="AW2075" s="199" t="str">
        <f t="shared" si="3372"/>
        <v>AW$16</v>
      </c>
      <c r="AX2075" s="199" t="str">
        <f t="shared" si="3372"/>
        <v>AX$16</v>
      </c>
      <c r="AY2075" s="199" t="str">
        <f t="shared" si="3372"/>
        <v>AY$16</v>
      </c>
      <c r="AZ2075" s="199" t="str">
        <f t="shared" si="3372"/>
        <v>AZ$16</v>
      </c>
      <c r="BA2075" s="199" t="str">
        <f t="shared" si="3372"/>
        <v>BA$16</v>
      </c>
      <c r="BB2075" s="199" t="str">
        <f t="shared" si="3372"/>
        <v>BB$16</v>
      </c>
      <c r="BC2075" s="199" t="str">
        <f t="shared" si="3372"/>
        <v>BC$16</v>
      </c>
      <c r="BD2075" s="199" t="str">
        <f t="shared" si="3372"/>
        <v>BD$16</v>
      </c>
      <c r="BE2075" s="199" t="str">
        <f t="shared" si="3372"/>
        <v>BE$16</v>
      </c>
      <c r="BF2075" s="199" t="str">
        <f t="shared" si="3372"/>
        <v>BF$16</v>
      </c>
      <c r="BG2075" s="199" t="str">
        <f t="shared" si="3372"/>
        <v>BG$16</v>
      </c>
      <c r="BH2075" s="199" t="str">
        <f t="shared" si="3372"/>
        <v>BH$16</v>
      </c>
      <c r="BI2075" s="199" t="str">
        <f t="shared" si="3372"/>
        <v>BI$16</v>
      </c>
      <c r="BJ2075" s="199" t="str">
        <f t="shared" si="3372"/>
        <v>BJ$16</v>
      </c>
      <c r="BK2075" s="199" t="str">
        <f t="shared" si="3372"/>
        <v>BK$16</v>
      </c>
      <c r="BL2075" s="199" t="str">
        <f t="shared" si="3372"/>
        <v>BL$16</v>
      </c>
      <c r="BM2075" s="199" t="str">
        <f t="shared" si="3372"/>
        <v>BM$16</v>
      </c>
      <c r="BN2075" s="199" t="str">
        <f t="shared" si="3372"/>
        <v>BN$16</v>
      </c>
      <c r="BO2075" s="199" t="str">
        <f t="shared" si="3372"/>
        <v>BO$16</v>
      </c>
      <c r="BP2075" s="199" t="str">
        <f t="shared" si="3372"/>
        <v>BP$16</v>
      </c>
      <c r="BQ2075" s="199" t="str">
        <f t="shared" si="3372"/>
        <v>BQ$16</v>
      </c>
      <c r="BR2075" s="199" t="str">
        <f t="shared" si="3372"/>
        <v>BR$16</v>
      </c>
      <c r="BS2075" s="199" t="str">
        <f t="shared" si="3372"/>
        <v>BS$16</v>
      </c>
      <c r="BT2075" s="199" t="str">
        <f t="shared" si="3372"/>
        <v>BT$16</v>
      </c>
      <c r="BU2075" s="199" t="str">
        <f t="shared" si="3372"/>
        <v>BU$16</v>
      </c>
      <c r="BV2075" s="199" t="str">
        <f t="shared" si="3372"/>
        <v>BV$16</v>
      </c>
      <c r="BW2075" s="199" t="str">
        <f t="shared" si="3372"/>
        <v>BW$16</v>
      </c>
      <c r="BX2075" s="199" t="str">
        <f t="shared" si="3372"/>
        <v>BX$16</v>
      </c>
      <c r="BY2075" s="199" t="str">
        <f t="shared" si="3372"/>
        <v>BY$16</v>
      </c>
      <c r="BZ2075" s="199" t="str">
        <f t="shared" si="3372"/>
        <v>BZ$16</v>
      </c>
      <c r="CA2075" s="199" t="str">
        <f t="shared" si="3372"/>
        <v>CA$16</v>
      </c>
      <c r="CB2075" s="199" t="str">
        <f t="shared" si="3372"/>
        <v>CB$16</v>
      </c>
      <c r="CC2075" s="199" t="str">
        <f t="shared" si="3372"/>
        <v>CC$16</v>
      </c>
      <c r="CD2075" s="199" t="str">
        <f t="shared" si="3372"/>
        <v>CD$16</v>
      </c>
      <c r="CE2075" s="199" t="str">
        <f t="shared" ref="CE2075:CL2075" si="3373">CE$20</f>
        <v>CE$16</v>
      </c>
      <c r="CF2075" s="199" t="str">
        <f t="shared" si="3373"/>
        <v>CF$16</v>
      </c>
      <c r="CG2075" s="199" t="str">
        <f t="shared" si="3373"/>
        <v>CG$16</v>
      </c>
      <c r="CH2075" s="199" t="str">
        <f t="shared" si="3373"/>
        <v>CH$16</v>
      </c>
      <c r="CI2075" s="199" t="str">
        <f t="shared" si="3373"/>
        <v>CI$16</v>
      </c>
      <c r="CJ2075" s="199" t="str">
        <f t="shared" si="3373"/>
        <v>CJ$16</v>
      </c>
      <c r="CK2075" s="199" t="str">
        <f t="shared" si="3373"/>
        <v>CK$16</v>
      </c>
      <c r="CL2075" s="199" t="str">
        <f t="shared" si="3373"/>
        <v>CL$16</v>
      </c>
      <c r="CN2075" s="176"/>
      <c r="CO2075" s="199" t="str">
        <f t="shared" ref="CO2075:DL2075" si="3374">CO$20</f>
        <v>CO$16</v>
      </c>
      <c r="CP2075" s="199" t="str">
        <f t="shared" si="3374"/>
        <v>CP$16</v>
      </c>
      <c r="CQ2075" s="199" t="str">
        <f t="shared" si="3374"/>
        <v>CQ$16</v>
      </c>
      <c r="CR2075" s="199" t="str">
        <f t="shared" si="3374"/>
        <v>CR$16</v>
      </c>
      <c r="CS2075" s="199" t="str">
        <f t="shared" si="3374"/>
        <v>CS$16</v>
      </c>
      <c r="CT2075" s="199" t="str">
        <f t="shared" si="3374"/>
        <v>CT$16</v>
      </c>
      <c r="CU2075" s="199" t="str">
        <f t="shared" si="3374"/>
        <v>CU$16</v>
      </c>
      <c r="CV2075" s="199" t="str">
        <f t="shared" si="3374"/>
        <v>CV$16</v>
      </c>
      <c r="CW2075" s="199" t="str">
        <f t="shared" si="3374"/>
        <v>CW$16</v>
      </c>
      <c r="CX2075" s="199" t="str">
        <f t="shared" si="3374"/>
        <v>CX$16</v>
      </c>
      <c r="CY2075" s="199" t="str">
        <f t="shared" si="3374"/>
        <v>CY$16</v>
      </c>
      <c r="CZ2075" s="199" t="str">
        <f t="shared" si="3374"/>
        <v>CZ$16</v>
      </c>
      <c r="DA2075" s="199" t="str">
        <f t="shared" si="3374"/>
        <v>DA$16</v>
      </c>
      <c r="DB2075" s="199" t="str">
        <f t="shared" si="3374"/>
        <v>DB$16</v>
      </c>
      <c r="DC2075" s="199" t="str">
        <f t="shared" si="3374"/>
        <v>DC$16</v>
      </c>
      <c r="DD2075" s="199" t="str">
        <f t="shared" si="3374"/>
        <v>DD$16</v>
      </c>
      <c r="DE2075" s="199" t="str">
        <f t="shared" si="3374"/>
        <v>DE$16</v>
      </c>
      <c r="DF2075" s="199" t="str">
        <f t="shared" si="3374"/>
        <v>DF$16</v>
      </c>
      <c r="DG2075" s="199" t="str">
        <f t="shared" si="3374"/>
        <v>DG$16</v>
      </c>
      <c r="DH2075" s="199" t="str">
        <f t="shared" si="3374"/>
        <v>DH$16</v>
      </c>
      <c r="DI2075" s="199" t="str">
        <f t="shared" si="3374"/>
        <v>DI$16</v>
      </c>
      <c r="DJ2075" s="199" t="str">
        <f t="shared" si="3374"/>
        <v>DJ$16</v>
      </c>
      <c r="DK2075" s="199" t="str">
        <f t="shared" si="3374"/>
        <v>DK$16</v>
      </c>
      <c r="DL2075" s="199" t="str">
        <f t="shared" si="3374"/>
        <v>DL$16</v>
      </c>
    </row>
    <row r="2076" spans="1:116" x14ac:dyDescent="0.4">
      <c r="A2076" s="174"/>
      <c r="E2076" s="8"/>
      <c r="G2076" s="175" t="s">
        <v>462</v>
      </c>
      <c r="H2076" s="200"/>
      <c r="I2076" s="201"/>
      <c r="J2076" s="201"/>
      <c r="K2076" s="202"/>
      <c r="L2076" s="202"/>
      <c r="M2076" s="202"/>
      <c r="N2076" s="202"/>
      <c r="O2076" s="202"/>
      <c r="P2076" s="202"/>
      <c r="R2076" s="202"/>
      <c r="S2076" s="199" t="str">
        <f t="shared" ref="S2076:CD2076" si="3375">S$21</f>
        <v>S$17</v>
      </c>
      <c r="T2076" s="199" t="str">
        <f t="shared" si="3375"/>
        <v>T$17</v>
      </c>
      <c r="U2076" s="199" t="str">
        <f t="shared" si="3375"/>
        <v>U$17</v>
      </c>
      <c r="V2076" s="199" t="str">
        <f t="shared" si="3375"/>
        <v>V$17</v>
      </c>
      <c r="W2076" s="199" t="str">
        <f t="shared" si="3375"/>
        <v>W$17</v>
      </c>
      <c r="X2076" s="199" t="str">
        <f t="shared" si="3375"/>
        <v>X$17</v>
      </c>
      <c r="Y2076" s="199" t="str">
        <f t="shared" si="3375"/>
        <v>Y$17</v>
      </c>
      <c r="Z2076" s="199" t="str">
        <f t="shared" si="3375"/>
        <v>Z$17</v>
      </c>
      <c r="AA2076" s="199" t="str">
        <f t="shared" si="3375"/>
        <v>AA$17</v>
      </c>
      <c r="AB2076" s="199" t="str">
        <f t="shared" si="3375"/>
        <v>AB$17</v>
      </c>
      <c r="AC2076" s="199" t="str">
        <f t="shared" si="3375"/>
        <v>AC$17</v>
      </c>
      <c r="AD2076" s="199" t="str">
        <f t="shared" si="3375"/>
        <v>AD$17</v>
      </c>
      <c r="AE2076" s="199" t="str">
        <f t="shared" si="3375"/>
        <v>AE$17</v>
      </c>
      <c r="AF2076" s="199" t="str">
        <f t="shared" si="3375"/>
        <v>AF$17</v>
      </c>
      <c r="AG2076" s="199" t="str">
        <f t="shared" si="3375"/>
        <v>AG$17</v>
      </c>
      <c r="AH2076" s="199" t="str">
        <f t="shared" si="3375"/>
        <v>AH$17</v>
      </c>
      <c r="AI2076" s="199" t="str">
        <f t="shared" si="3375"/>
        <v>AI$17</v>
      </c>
      <c r="AJ2076" s="199" t="str">
        <f t="shared" si="3375"/>
        <v>AJ$17</v>
      </c>
      <c r="AK2076" s="199" t="str">
        <f t="shared" si="3375"/>
        <v>AK$17</v>
      </c>
      <c r="AL2076" s="199" t="str">
        <f t="shared" si="3375"/>
        <v>AL$17</v>
      </c>
      <c r="AM2076" s="199" t="str">
        <f t="shared" si="3375"/>
        <v>AM$17</v>
      </c>
      <c r="AN2076" s="199" t="str">
        <f t="shared" si="3375"/>
        <v>AN$17</v>
      </c>
      <c r="AO2076" s="199" t="str">
        <f t="shared" si="3375"/>
        <v>AO$17</v>
      </c>
      <c r="AP2076" s="199" t="str">
        <f t="shared" si="3375"/>
        <v>AP$17</v>
      </c>
      <c r="AQ2076" s="199" t="str">
        <f t="shared" si="3375"/>
        <v>AQ$17</v>
      </c>
      <c r="AR2076" s="199" t="str">
        <f t="shared" si="3375"/>
        <v>AR$17</v>
      </c>
      <c r="AS2076" s="199" t="str">
        <f t="shared" si="3375"/>
        <v>AS$17</v>
      </c>
      <c r="AT2076" s="199" t="str">
        <f t="shared" si="3375"/>
        <v>AT$17</v>
      </c>
      <c r="AU2076" s="199" t="str">
        <f t="shared" si="3375"/>
        <v>AU$17</v>
      </c>
      <c r="AV2076" s="199" t="str">
        <f t="shared" si="3375"/>
        <v>AV$17</v>
      </c>
      <c r="AW2076" s="199" t="str">
        <f t="shared" si="3375"/>
        <v>AW$17</v>
      </c>
      <c r="AX2076" s="199" t="str">
        <f t="shared" si="3375"/>
        <v>AX$17</v>
      </c>
      <c r="AY2076" s="199" t="str">
        <f t="shared" si="3375"/>
        <v>AY$17</v>
      </c>
      <c r="AZ2076" s="199" t="str">
        <f t="shared" si="3375"/>
        <v>AZ$17</v>
      </c>
      <c r="BA2076" s="199" t="str">
        <f t="shared" si="3375"/>
        <v>BA$17</v>
      </c>
      <c r="BB2076" s="199" t="str">
        <f t="shared" si="3375"/>
        <v>BB$17</v>
      </c>
      <c r="BC2076" s="199" t="str">
        <f t="shared" si="3375"/>
        <v>BC$17</v>
      </c>
      <c r="BD2076" s="199" t="str">
        <f t="shared" si="3375"/>
        <v>BD$17</v>
      </c>
      <c r="BE2076" s="199" t="str">
        <f t="shared" si="3375"/>
        <v>BE$17</v>
      </c>
      <c r="BF2076" s="199" t="str">
        <f t="shared" si="3375"/>
        <v>BF$17</v>
      </c>
      <c r="BG2076" s="199" t="str">
        <f t="shared" si="3375"/>
        <v>BG$17</v>
      </c>
      <c r="BH2076" s="199" t="str">
        <f t="shared" si="3375"/>
        <v>BH$17</v>
      </c>
      <c r="BI2076" s="199" t="str">
        <f t="shared" si="3375"/>
        <v>BI$17</v>
      </c>
      <c r="BJ2076" s="199" t="str">
        <f t="shared" si="3375"/>
        <v>BJ$17</v>
      </c>
      <c r="BK2076" s="199" t="str">
        <f t="shared" si="3375"/>
        <v>BK$17</v>
      </c>
      <c r="BL2076" s="199" t="str">
        <f t="shared" si="3375"/>
        <v>BL$17</v>
      </c>
      <c r="BM2076" s="199" t="str">
        <f t="shared" si="3375"/>
        <v>BM$17</v>
      </c>
      <c r="BN2076" s="199" t="str">
        <f t="shared" si="3375"/>
        <v>BN$17</v>
      </c>
      <c r="BO2076" s="199" t="str">
        <f t="shared" si="3375"/>
        <v>BO$17</v>
      </c>
      <c r="BP2076" s="199" t="str">
        <f t="shared" si="3375"/>
        <v>BP$17</v>
      </c>
      <c r="BQ2076" s="199" t="str">
        <f t="shared" si="3375"/>
        <v>BQ$17</v>
      </c>
      <c r="BR2076" s="199" t="str">
        <f t="shared" si="3375"/>
        <v>BR$17</v>
      </c>
      <c r="BS2076" s="199" t="str">
        <f t="shared" si="3375"/>
        <v>BS$17</v>
      </c>
      <c r="BT2076" s="199" t="str">
        <f t="shared" si="3375"/>
        <v>BT$17</v>
      </c>
      <c r="BU2076" s="199" t="str">
        <f t="shared" si="3375"/>
        <v>BU$17</v>
      </c>
      <c r="BV2076" s="199" t="str">
        <f t="shared" si="3375"/>
        <v>BV$17</v>
      </c>
      <c r="BW2076" s="199" t="str">
        <f t="shared" si="3375"/>
        <v>BW$17</v>
      </c>
      <c r="BX2076" s="199" t="str">
        <f t="shared" si="3375"/>
        <v>BX$17</v>
      </c>
      <c r="BY2076" s="199" t="str">
        <f t="shared" si="3375"/>
        <v>BY$17</v>
      </c>
      <c r="BZ2076" s="199" t="str">
        <f t="shared" si="3375"/>
        <v>BZ$17</v>
      </c>
      <c r="CA2076" s="199" t="str">
        <f t="shared" si="3375"/>
        <v>CA$17</v>
      </c>
      <c r="CB2076" s="199" t="str">
        <f t="shared" si="3375"/>
        <v>CB$17</v>
      </c>
      <c r="CC2076" s="199" t="str">
        <f t="shared" si="3375"/>
        <v>CC$17</v>
      </c>
      <c r="CD2076" s="199" t="str">
        <f t="shared" si="3375"/>
        <v>CD$17</v>
      </c>
      <c r="CE2076" s="199" t="str">
        <f t="shared" ref="CE2076:CL2076" si="3376">CE$21</f>
        <v>CE$17</v>
      </c>
      <c r="CF2076" s="199" t="str">
        <f t="shared" si="3376"/>
        <v>CF$17</v>
      </c>
      <c r="CG2076" s="199" t="str">
        <f t="shared" si="3376"/>
        <v>CG$17</v>
      </c>
      <c r="CH2076" s="199" t="str">
        <f t="shared" si="3376"/>
        <v>CH$17</v>
      </c>
      <c r="CI2076" s="199" t="str">
        <f t="shared" si="3376"/>
        <v>CI$17</v>
      </c>
      <c r="CJ2076" s="199" t="str">
        <f t="shared" si="3376"/>
        <v>CJ$17</v>
      </c>
      <c r="CK2076" s="199" t="str">
        <f t="shared" si="3376"/>
        <v>CK$17</v>
      </c>
      <c r="CL2076" s="199" t="str">
        <f t="shared" si="3376"/>
        <v>CL$17</v>
      </c>
      <c r="CN2076" s="201"/>
      <c r="CO2076" s="199" t="str">
        <f t="shared" ref="CO2076:DL2076" si="3377">CO$21</f>
        <v>CO$17</v>
      </c>
      <c r="CP2076" s="199" t="str">
        <f t="shared" si="3377"/>
        <v>CP$17</v>
      </c>
      <c r="CQ2076" s="199" t="str">
        <f t="shared" si="3377"/>
        <v>CQ$17</v>
      </c>
      <c r="CR2076" s="199" t="str">
        <f t="shared" si="3377"/>
        <v>CR$17</v>
      </c>
      <c r="CS2076" s="199" t="str">
        <f t="shared" si="3377"/>
        <v>CS$17</v>
      </c>
      <c r="CT2076" s="199" t="str">
        <f t="shared" si="3377"/>
        <v>CT$17</v>
      </c>
      <c r="CU2076" s="199" t="str">
        <f t="shared" si="3377"/>
        <v>CU$17</v>
      </c>
      <c r="CV2076" s="199" t="str">
        <f t="shared" si="3377"/>
        <v>CV$17</v>
      </c>
      <c r="CW2076" s="199" t="str">
        <f t="shared" si="3377"/>
        <v>CW$17</v>
      </c>
      <c r="CX2076" s="199" t="str">
        <f t="shared" si="3377"/>
        <v>CX$17</v>
      </c>
      <c r="CY2076" s="199" t="str">
        <f t="shared" si="3377"/>
        <v>CY$17</v>
      </c>
      <c r="CZ2076" s="199" t="str">
        <f t="shared" si="3377"/>
        <v>CZ$17</v>
      </c>
      <c r="DA2076" s="199" t="str">
        <f t="shared" si="3377"/>
        <v>DA$17</v>
      </c>
      <c r="DB2076" s="199" t="str">
        <f t="shared" si="3377"/>
        <v>DB$17</v>
      </c>
      <c r="DC2076" s="199" t="str">
        <f t="shared" si="3377"/>
        <v>DC$17</v>
      </c>
      <c r="DD2076" s="199" t="str">
        <f t="shared" si="3377"/>
        <v>DD$17</v>
      </c>
      <c r="DE2076" s="199" t="str">
        <f t="shared" si="3377"/>
        <v>DE$17</v>
      </c>
      <c r="DF2076" s="199" t="str">
        <f t="shared" si="3377"/>
        <v>DF$17</v>
      </c>
      <c r="DG2076" s="199" t="str">
        <f t="shared" si="3377"/>
        <v>DG$17</v>
      </c>
      <c r="DH2076" s="199" t="str">
        <f t="shared" si="3377"/>
        <v>DH$17</v>
      </c>
      <c r="DI2076" s="199" t="str">
        <f t="shared" si="3377"/>
        <v>DI$17</v>
      </c>
      <c r="DJ2076" s="199" t="str">
        <f t="shared" si="3377"/>
        <v>DJ$17</v>
      </c>
      <c r="DK2076" s="199" t="str">
        <f t="shared" si="3377"/>
        <v>DK$17</v>
      </c>
      <c r="DL2076" s="199" t="str">
        <f t="shared" si="3377"/>
        <v>DL$17</v>
      </c>
    </row>
    <row r="2077" spans="1:116" x14ac:dyDescent="0.4">
      <c r="A2077" s="174"/>
      <c r="E2077" s="8"/>
      <c r="G2077" s="175" t="s">
        <v>491</v>
      </c>
      <c r="H2077" s="200"/>
      <c r="I2077" s="201"/>
      <c r="J2077" s="201"/>
      <c r="K2077" s="202"/>
      <c r="L2077" s="202"/>
      <c r="M2077" s="202"/>
      <c r="N2077" s="202"/>
      <c r="O2077" s="202"/>
      <c r="P2077" s="202"/>
      <c r="R2077" s="202"/>
      <c r="S2077" s="190"/>
      <c r="T2077" s="190"/>
      <c r="U2077" s="190"/>
      <c r="V2077" s="190"/>
      <c r="W2077" s="190"/>
      <c r="X2077" s="190"/>
      <c r="Y2077" s="190"/>
      <c r="Z2077" s="190"/>
      <c r="AA2077" s="190"/>
      <c r="AB2077" s="190"/>
      <c r="AC2077" s="190"/>
      <c r="AD2077" s="190"/>
      <c r="AE2077" s="190"/>
      <c r="AF2077" s="190"/>
      <c r="AG2077" s="190"/>
      <c r="AH2077" s="190"/>
      <c r="AI2077" s="190"/>
      <c r="AJ2077" s="190"/>
      <c r="AK2077" s="190"/>
      <c r="AL2077" s="190"/>
      <c r="AM2077" s="190"/>
      <c r="AN2077" s="190"/>
      <c r="AO2077" s="190"/>
      <c r="AP2077" s="190"/>
      <c r="AQ2077" s="190"/>
      <c r="AR2077" s="190"/>
      <c r="AS2077" s="190"/>
      <c r="AT2077" s="190"/>
      <c r="AU2077" s="190"/>
      <c r="AV2077" s="190"/>
      <c r="AW2077" s="190"/>
      <c r="AX2077" s="190"/>
      <c r="AY2077" s="190"/>
      <c r="AZ2077" s="190"/>
      <c r="BA2077" s="190"/>
      <c r="BB2077" s="190"/>
      <c r="BC2077" s="190"/>
      <c r="BD2077" s="190"/>
      <c r="BE2077" s="190"/>
      <c r="BF2077" s="190"/>
      <c r="BG2077" s="190"/>
      <c r="BH2077" s="190"/>
      <c r="BI2077" s="190"/>
      <c r="BJ2077" s="190"/>
      <c r="BK2077" s="190"/>
      <c r="BL2077" s="190"/>
      <c r="BM2077" s="190"/>
      <c r="BN2077" s="190"/>
      <c r="BO2077" s="190"/>
      <c r="BP2077" s="190"/>
      <c r="BQ2077" s="190"/>
      <c r="BR2077" s="190"/>
      <c r="BS2077" s="190"/>
      <c r="BT2077" s="190"/>
      <c r="BU2077" s="190"/>
      <c r="BV2077" s="190"/>
      <c r="BW2077" s="190"/>
      <c r="BX2077" s="190"/>
      <c r="BY2077" s="190"/>
      <c r="BZ2077" s="190"/>
      <c r="CA2077" s="190"/>
      <c r="CB2077" s="190"/>
      <c r="CC2077" s="190"/>
      <c r="CD2077" s="190"/>
      <c r="CE2077" s="190"/>
      <c r="CF2077" s="190"/>
      <c r="CG2077" s="190"/>
      <c r="CH2077" s="190"/>
      <c r="CI2077" s="190"/>
      <c r="CJ2077" s="190"/>
      <c r="CK2077" s="190"/>
      <c r="CL2077" s="190"/>
      <c r="CN2077" s="201"/>
      <c r="CO2077" s="190"/>
      <c r="CP2077" s="190"/>
      <c r="CQ2077" s="190"/>
      <c r="CR2077" s="190"/>
      <c r="CS2077" s="190"/>
      <c r="CT2077" s="190"/>
      <c r="CU2077" s="190"/>
      <c r="CV2077" s="190"/>
      <c r="CW2077" s="190"/>
      <c r="CX2077" s="190"/>
      <c r="CY2077" s="190"/>
      <c r="CZ2077" s="190"/>
      <c r="DA2077" s="190"/>
      <c r="DB2077" s="190"/>
      <c r="DC2077" s="190"/>
      <c r="DD2077" s="190"/>
      <c r="DE2077" s="190"/>
      <c r="DF2077" s="190"/>
      <c r="DG2077" s="190"/>
      <c r="DH2077" s="190"/>
      <c r="DI2077" s="190"/>
      <c r="DJ2077" s="190"/>
      <c r="DK2077" s="190"/>
      <c r="DL2077" s="190"/>
    </row>
    <row r="2078" spans="1:116" x14ac:dyDescent="0.4">
      <c r="A2078" s="174"/>
      <c r="E2078" s="8"/>
      <c r="G2078" s="175" t="s">
        <v>505</v>
      </c>
      <c r="H2078" s="200"/>
      <c r="I2078" s="201"/>
      <c r="J2078" s="201"/>
      <c r="K2078" s="202"/>
      <c r="L2078" s="202"/>
      <c r="M2078" s="202"/>
      <c r="N2078" s="202"/>
      <c r="O2078" s="202"/>
      <c r="P2078" s="202"/>
      <c r="R2078" s="202"/>
      <c r="S2078" s="190"/>
      <c r="T2078" s="190"/>
      <c r="U2078" s="190"/>
      <c r="V2078" s="190"/>
      <c r="W2078" s="190"/>
      <c r="X2078" s="190"/>
      <c r="Y2078" s="190"/>
      <c r="Z2078" s="190"/>
      <c r="AA2078" s="190"/>
      <c r="AB2078" s="190"/>
      <c r="AC2078" s="190"/>
      <c r="AD2078" s="190"/>
      <c r="AE2078" s="190"/>
      <c r="AF2078" s="190"/>
      <c r="AG2078" s="190"/>
      <c r="AH2078" s="190"/>
      <c r="AI2078" s="190"/>
      <c r="AJ2078" s="190"/>
      <c r="AK2078" s="190"/>
      <c r="AL2078" s="190"/>
      <c r="AM2078" s="190"/>
      <c r="AN2078" s="190"/>
      <c r="AO2078" s="190"/>
      <c r="AP2078" s="190"/>
      <c r="AQ2078" s="190"/>
      <c r="AR2078" s="190"/>
      <c r="AS2078" s="190"/>
      <c r="AT2078" s="190"/>
      <c r="AU2078" s="190"/>
      <c r="AV2078" s="190"/>
      <c r="AW2078" s="190"/>
      <c r="AX2078" s="190"/>
      <c r="AY2078" s="190"/>
      <c r="AZ2078" s="190"/>
      <c r="BA2078" s="190"/>
      <c r="BB2078" s="190"/>
      <c r="BC2078" s="190"/>
      <c r="BD2078" s="190"/>
      <c r="BE2078" s="190"/>
      <c r="BF2078" s="190"/>
      <c r="BG2078" s="190"/>
      <c r="BH2078" s="190"/>
      <c r="BI2078" s="190"/>
      <c r="BJ2078" s="190"/>
      <c r="BK2078" s="190"/>
      <c r="BL2078" s="190"/>
      <c r="BM2078" s="190"/>
      <c r="BN2078" s="190"/>
      <c r="BO2078" s="190"/>
      <c r="BP2078" s="190"/>
      <c r="BQ2078" s="190"/>
      <c r="BR2078" s="190"/>
      <c r="BS2078" s="190"/>
      <c r="BT2078" s="190"/>
      <c r="BU2078" s="190"/>
      <c r="BV2078" s="190"/>
      <c r="BW2078" s="190"/>
      <c r="BX2078" s="190"/>
      <c r="BY2078" s="190"/>
      <c r="BZ2078" s="190"/>
      <c r="CA2078" s="190"/>
      <c r="CB2078" s="190"/>
      <c r="CC2078" s="190"/>
      <c r="CD2078" s="190"/>
      <c r="CE2078" s="190"/>
      <c r="CF2078" s="190"/>
      <c r="CG2078" s="190"/>
      <c r="CH2078" s="190"/>
      <c r="CI2078" s="190"/>
      <c r="CJ2078" s="190"/>
      <c r="CK2078" s="190"/>
      <c r="CL2078" s="190"/>
      <c r="CN2078" s="201"/>
      <c r="CO2078" s="190"/>
      <c r="CP2078" s="190"/>
      <c r="CQ2078" s="190"/>
      <c r="CR2078" s="190"/>
      <c r="CS2078" s="190"/>
      <c r="CT2078" s="190"/>
      <c r="CU2078" s="190"/>
      <c r="CV2078" s="190"/>
      <c r="CW2078" s="190"/>
      <c r="CX2078" s="190"/>
      <c r="CY2078" s="190"/>
      <c r="CZ2078" s="190"/>
      <c r="DA2078" s="190"/>
      <c r="DB2078" s="190"/>
      <c r="DC2078" s="190"/>
      <c r="DD2078" s="190"/>
      <c r="DE2078" s="190"/>
      <c r="DF2078" s="190"/>
      <c r="DG2078" s="190"/>
      <c r="DH2078" s="190"/>
      <c r="DI2078" s="190"/>
      <c r="DJ2078" s="190"/>
      <c r="DK2078" s="190"/>
      <c r="DL2078" s="190"/>
    </row>
    <row r="2079" spans="1:116" x14ac:dyDescent="0.4">
      <c r="A2079" s="174"/>
      <c r="E2079" s="8"/>
      <c r="G2079" s="175" t="s">
        <v>463</v>
      </c>
      <c r="H2079" s="200"/>
      <c r="I2079" s="201"/>
      <c r="J2079" s="201"/>
      <c r="K2079" s="202"/>
      <c r="L2079" s="202"/>
      <c r="M2079" s="202"/>
      <c r="N2079" s="202"/>
      <c r="O2079" s="202"/>
      <c r="P2079" s="202"/>
      <c r="R2079" s="202"/>
      <c r="S2079" s="190" t="str">
        <f t="shared" ref="S2079:CD2079" si="3378">S$22</f>
        <v>S$18</v>
      </c>
      <c r="T2079" s="190" t="str">
        <f t="shared" si="3378"/>
        <v>T$18</v>
      </c>
      <c r="U2079" s="190" t="str">
        <f t="shared" si="3378"/>
        <v>U$18</v>
      </c>
      <c r="V2079" s="190" t="str">
        <f t="shared" si="3378"/>
        <v>V$18</v>
      </c>
      <c r="W2079" s="190" t="str">
        <f t="shared" si="3378"/>
        <v>W$18</v>
      </c>
      <c r="X2079" s="190" t="str">
        <f t="shared" si="3378"/>
        <v>X$18</v>
      </c>
      <c r="Y2079" s="190" t="str">
        <f t="shared" si="3378"/>
        <v>Y$18</v>
      </c>
      <c r="Z2079" s="190" t="str">
        <f t="shared" si="3378"/>
        <v>Z$18</v>
      </c>
      <c r="AA2079" s="190" t="str">
        <f t="shared" si="3378"/>
        <v>AA$18</v>
      </c>
      <c r="AB2079" s="190" t="str">
        <f t="shared" si="3378"/>
        <v>AB$18</v>
      </c>
      <c r="AC2079" s="190" t="str">
        <f t="shared" si="3378"/>
        <v>AC$18</v>
      </c>
      <c r="AD2079" s="190" t="str">
        <f t="shared" si="3378"/>
        <v>AD$18</v>
      </c>
      <c r="AE2079" s="190" t="str">
        <f t="shared" si="3378"/>
        <v>AE$18</v>
      </c>
      <c r="AF2079" s="190" t="str">
        <f t="shared" si="3378"/>
        <v>AF$18</v>
      </c>
      <c r="AG2079" s="190" t="str">
        <f t="shared" si="3378"/>
        <v>AG$18</v>
      </c>
      <c r="AH2079" s="190" t="str">
        <f t="shared" si="3378"/>
        <v>AH$18</v>
      </c>
      <c r="AI2079" s="190" t="str">
        <f t="shared" si="3378"/>
        <v>AI$18</v>
      </c>
      <c r="AJ2079" s="190" t="str">
        <f t="shared" si="3378"/>
        <v>AJ$18</v>
      </c>
      <c r="AK2079" s="190" t="str">
        <f t="shared" si="3378"/>
        <v>AK$18</v>
      </c>
      <c r="AL2079" s="190" t="str">
        <f t="shared" si="3378"/>
        <v>AL$18</v>
      </c>
      <c r="AM2079" s="190" t="str">
        <f t="shared" si="3378"/>
        <v>AM$18</v>
      </c>
      <c r="AN2079" s="190" t="str">
        <f t="shared" si="3378"/>
        <v>AN$18</v>
      </c>
      <c r="AO2079" s="190" t="str">
        <f t="shared" si="3378"/>
        <v>AO$18</v>
      </c>
      <c r="AP2079" s="190" t="str">
        <f t="shared" si="3378"/>
        <v>AP$18</v>
      </c>
      <c r="AQ2079" s="190" t="str">
        <f t="shared" si="3378"/>
        <v>AQ$18</v>
      </c>
      <c r="AR2079" s="190" t="str">
        <f t="shared" si="3378"/>
        <v>AR$18</v>
      </c>
      <c r="AS2079" s="190" t="str">
        <f t="shared" si="3378"/>
        <v>AS$18</v>
      </c>
      <c r="AT2079" s="190" t="str">
        <f t="shared" si="3378"/>
        <v>AT$18</v>
      </c>
      <c r="AU2079" s="190" t="str">
        <f t="shared" si="3378"/>
        <v>AU$18</v>
      </c>
      <c r="AV2079" s="190" t="str">
        <f t="shared" si="3378"/>
        <v>AV$18</v>
      </c>
      <c r="AW2079" s="190" t="str">
        <f t="shared" si="3378"/>
        <v>AW$18</v>
      </c>
      <c r="AX2079" s="190" t="str">
        <f t="shared" si="3378"/>
        <v>AX$18</v>
      </c>
      <c r="AY2079" s="190" t="str">
        <f t="shared" si="3378"/>
        <v>AY$18</v>
      </c>
      <c r="AZ2079" s="190" t="str">
        <f t="shared" si="3378"/>
        <v>AZ$18</v>
      </c>
      <c r="BA2079" s="190" t="str">
        <f t="shared" si="3378"/>
        <v>BA$18</v>
      </c>
      <c r="BB2079" s="190" t="str">
        <f t="shared" si="3378"/>
        <v>BB$18</v>
      </c>
      <c r="BC2079" s="190" t="str">
        <f t="shared" si="3378"/>
        <v>BC$18</v>
      </c>
      <c r="BD2079" s="190" t="str">
        <f t="shared" si="3378"/>
        <v>BD$18</v>
      </c>
      <c r="BE2079" s="190" t="str">
        <f t="shared" si="3378"/>
        <v>BE$18</v>
      </c>
      <c r="BF2079" s="190" t="str">
        <f t="shared" si="3378"/>
        <v>BF$18</v>
      </c>
      <c r="BG2079" s="190" t="str">
        <f t="shared" si="3378"/>
        <v>BG$18</v>
      </c>
      <c r="BH2079" s="190" t="str">
        <f t="shared" si="3378"/>
        <v>BH$18</v>
      </c>
      <c r="BI2079" s="190" t="str">
        <f t="shared" si="3378"/>
        <v>BI$18</v>
      </c>
      <c r="BJ2079" s="190" t="str">
        <f t="shared" si="3378"/>
        <v>BJ$18</v>
      </c>
      <c r="BK2079" s="190" t="str">
        <f t="shared" si="3378"/>
        <v>BK$18</v>
      </c>
      <c r="BL2079" s="190" t="str">
        <f t="shared" si="3378"/>
        <v>BL$18</v>
      </c>
      <c r="BM2079" s="190" t="str">
        <f t="shared" si="3378"/>
        <v>BM$18</v>
      </c>
      <c r="BN2079" s="190" t="str">
        <f t="shared" si="3378"/>
        <v>BN$18</v>
      </c>
      <c r="BO2079" s="190" t="str">
        <f t="shared" si="3378"/>
        <v>BO$18</v>
      </c>
      <c r="BP2079" s="190" t="str">
        <f t="shared" si="3378"/>
        <v>BP$18</v>
      </c>
      <c r="BQ2079" s="190" t="str">
        <f t="shared" si="3378"/>
        <v>BQ$18</v>
      </c>
      <c r="BR2079" s="190" t="str">
        <f t="shared" si="3378"/>
        <v>BR$18</v>
      </c>
      <c r="BS2079" s="190" t="str">
        <f t="shared" si="3378"/>
        <v>BS$18</v>
      </c>
      <c r="BT2079" s="190" t="str">
        <f t="shared" si="3378"/>
        <v>BT$18</v>
      </c>
      <c r="BU2079" s="190" t="str">
        <f t="shared" si="3378"/>
        <v>BU$18</v>
      </c>
      <c r="BV2079" s="190" t="str">
        <f t="shared" si="3378"/>
        <v>BV$18</v>
      </c>
      <c r="BW2079" s="190" t="str">
        <f t="shared" si="3378"/>
        <v>BW$18</v>
      </c>
      <c r="BX2079" s="190" t="str">
        <f t="shared" si="3378"/>
        <v>BX$18</v>
      </c>
      <c r="BY2079" s="190" t="str">
        <f t="shared" si="3378"/>
        <v>BY$18</v>
      </c>
      <c r="BZ2079" s="190" t="str">
        <f t="shared" si="3378"/>
        <v>BZ$18</v>
      </c>
      <c r="CA2079" s="190" t="str">
        <f t="shared" si="3378"/>
        <v>CA$18</v>
      </c>
      <c r="CB2079" s="190" t="str">
        <f t="shared" si="3378"/>
        <v>CB$18</v>
      </c>
      <c r="CC2079" s="190" t="str">
        <f t="shared" si="3378"/>
        <v>CC$18</v>
      </c>
      <c r="CD2079" s="190" t="str">
        <f t="shared" si="3378"/>
        <v>CD$18</v>
      </c>
      <c r="CE2079" s="190" t="str">
        <f t="shared" ref="CE2079:CL2079" si="3379">CE$22</f>
        <v>CE$18</v>
      </c>
      <c r="CF2079" s="190" t="str">
        <f t="shared" si="3379"/>
        <v>CF$18</v>
      </c>
      <c r="CG2079" s="190" t="str">
        <f t="shared" si="3379"/>
        <v>CG$18</v>
      </c>
      <c r="CH2079" s="190" t="str">
        <f t="shared" si="3379"/>
        <v>CH$18</v>
      </c>
      <c r="CI2079" s="190" t="str">
        <f t="shared" si="3379"/>
        <v>CI$18</v>
      </c>
      <c r="CJ2079" s="190" t="str">
        <f t="shared" si="3379"/>
        <v>CJ$18</v>
      </c>
      <c r="CK2079" s="190" t="str">
        <f t="shared" si="3379"/>
        <v>CK$18</v>
      </c>
      <c r="CL2079" s="190" t="str">
        <f t="shared" si="3379"/>
        <v>CL$18</v>
      </c>
      <c r="CN2079" s="201"/>
      <c r="CO2079" s="190" t="str">
        <f t="shared" ref="CO2079:DL2079" si="3380">CO$22</f>
        <v>CO$18</v>
      </c>
      <c r="CP2079" s="190" t="str">
        <f t="shared" si="3380"/>
        <v>CP$18</v>
      </c>
      <c r="CQ2079" s="190" t="str">
        <f t="shared" si="3380"/>
        <v>CQ$18</v>
      </c>
      <c r="CR2079" s="190" t="str">
        <f t="shared" si="3380"/>
        <v>CR$18</v>
      </c>
      <c r="CS2079" s="190" t="str">
        <f t="shared" si="3380"/>
        <v>CS$18</v>
      </c>
      <c r="CT2079" s="190" t="str">
        <f t="shared" si="3380"/>
        <v>CT$18</v>
      </c>
      <c r="CU2079" s="190" t="str">
        <f t="shared" si="3380"/>
        <v>CU$18</v>
      </c>
      <c r="CV2079" s="190" t="str">
        <f t="shared" si="3380"/>
        <v>CV$18</v>
      </c>
      <c r="CW2079" s="190" t="str">
        <f t="shared" si="3380"/>
        <v>CW$18</v>
      </c>
      <c r="CX2079" s="190" t="str">
        <f t="shared" si="3380"/>
        <v>CX$18</v>
      </c>
      <c r="CY2079" s="190" t="str">
        <f t="shared" si="3380"/>
        <v>CY$18</v>
      </c>
      <c r="CZ2079" s="190" t="str">
        <f t="shared" si="3380"/>
        <v>CZ$18</v>
      </c>
      <c r="DA2079" s="190" t="str">
        <f t="shared" si="3380"/>
        <v>DA$18</v>
      </c>
      <c r="DB2079" s="190" t="str">
        <f t="shared" si="3380"/>
        <v>DB$18</v>
      </c>
      <c r="DC2079" s="190" t="str">
        <f t="shared" si="3380"/>
        <v>DC$18</v>
      </c>
      <c r="DD2079" s="190" t="str">
        <f t="shared" si="3380"/>
        <v>DD$18</v>
      </c>
      <c r="DE2079" s="190" t="str">
        <f t="shared" si="3380"/>
        <v>DE$18</v>
      </c>
      <c r="DF2079" s="190" t="str">
        <f t="shared" si="3380"/>
        <v>DF$18</v>
      </c>
      <c r="DG2079" s="190" t="str">
        <f t="shared" si="3380"/>
        <v>DG$18</v>
      </c>
      <c r="DH2079" s="190" t="str">
        <f t="shared" si="3380"/>
        <v>DH$18</v>
      </c>
      <c r="DI2079" s="190" t="str">
        <f t="shared" si="3380"/>
        <v>DI$18</v>
      </c>
      <c r="DJ2079" s="190" t="str">
        <f t="shared" si="3380"/>
        <v>DJ$18</v>
      </c>
      <c r="DK2079" s="190" t="str">
        <f t="shared" si="3380"/>
        <v>DK$18</v>
      </c>
      <c r="DL2079" s="190" t="str">
        <f t="shared" si="3380"/>
        <v>DL$18</v>
      </c>
    </row>
    <row r="2080" spans="1:116" x14ac:dyDescent="0.4">
      <c r="A2080" s="174"/>
      <c r="E2080" s="8"/>
      <c r="G2080" s="175" t="s">
        <v>464</v>
      </c>
      <c r="H2080" s="200"/>
      <c r="I2080" s="201"/>
      <c r="J2080" s="201"/>
      <c r="K2080" s="202"/>
      <c r="L2080" s="202"/>
      <c r="M2080" s="202"/>
      <c r="N2080" s="202"/>
      <c r="O2080" s="202"/>
      <c r="P2080" s="202"/>
      <c r="R2080" s="202"/>
      <c r="S2080" s="190" t="str">
        <f t="shared" ref="S2080:CD2080" si="3381">S$23</f>
        <v>S$19</v>
      </c>
      <c r="T2080" s="190" t="str">
        <f t="shared" si="3381"/>
        <v>T$19</v>
      </c>
      <c r="U2080" s="190" t="str">
        <f t="shared" si="3381"/>
        <v>U$19</v>
      </c>
      <c r="V2080" s="190" t="str">
        <f t="shared" si="3381"/>
        <v>V$19</v>
      </c>
      <c r="W2080" s="190" t="str">
        <f t="shared" si="3381"/>
        <v>W$19</v>
      </c>
      <c r="X2080" s="190" t="str">
        <f t="shared" si="3381"/>
        <v>X$19</v>
      </c>
      <c r="Y2080" s="190" t="str">
        <f t="shared" si="3381"/>
        <v>Y$19</v>
      </c>
      <c r="Z2080" s="190" t="str">
        <f t="shared" si="3381"/>
        <v>Z$19</v>
      </c>
      <c r="AA2080" s="190" t="str">
        <f t="shared" si="3381"/>
        <v>AA$19</v>
      </c>
      <c r="AB2080" s="190" t="str">
        <f t="shared" si="3381"/>
        <v>AB$19</v>
      </c>
      <c r="AC2080" s="190" t="str">
        <f t="shared" si="3381"/>
        <v>AC$19</v>
      </c>
      <c r="AD2080" s="190" t="str">
        <f t="shared" si="3381"/>
        <v>AD$19</v>
      </c>
      <c r="AE2080" s="190" t="str">
        <f t="shared" si="3381"/>
        <v>AE$19</v>
      </c>
      <c r="AF2080" s="190" t="str">
        <f t="shared" si="3381"/>
        <v>AF$19</v>
      </c>
      <c r="AG2080" s="190" t="str">
        <f t="shared" si="3381"/>
        <v>AG$19</v>
      </c>
      <c r="AH2080" s="190" t="str">
        <f t="shared" si="3381"/>
        <v>AH$19</v>
      </c>
      <c r="AI2080" s="190" t="str">
        <f t="shared" si="3381"/>
        <v>AI$19</v>
      </c>
      <c r="AJ2080" s="190" t="str">
        <f t="shared" si="3381"/>
        <v>AJ$19</v>
      </c>
      <c r="AK2080" s="190" t="str">
        <f t="shared" si="3381"/>
        <v>AK$19</v>
      </c>
      <c r="AL2080" s="190" t="str">
        <f t="shared" si="3381"/>
        <v>AL$19</v>
      </c>
      <c r="AM2080" s="190" t="str">
        <f t="shared" si="3381"/>
        <v>AM$19</v>
      </c>
      <c r="AN2080" s="190" t="str">
        <f t="shared" si="3381"/>
        <v>AN$19</v>
      </c>
      <c r="AO2080" s="190" t="str">
        <f t="shared" si="3381"/>
        <v>AO$19</v>
      </c>
      <c r="AP2080" s="190" t="str">
        <f t="shared" si="3381"/>
        <v>AP$19</v>
      </c>
      <c r="AQ2080" s="190" t="str">
        <f t="shared" si="3381"/>
        <v>AQ$19</v>
      </c>
      <c r="AR2080" s="190" t="str">
        <f t="shared" si="3381"/>
        <v>AR$19</v>
      </c>
      <c r="AS2080" s="190" t="str">
        <f t="shared" si="3381"/>
        <v>AS$19</v>
      </c>
      <c r="AT2080" s="190" t="str">
        <f t="shared" si="3381"/>
        <v>AT$19</v>
      </c>
      <c r="AU2080" s="190" t="str">
        <f t="shared" si="3381"/>
        <v>AU$19</v>
      </c>
      <c r="AV2080" s="190" t="str">
        <f t="shared" si="3381"/>
        <v>AV$19</v>
      </c>
      <c r="AW2080" s="190" t="str">
        <f t="shared" si="3381"/>
        <v>AW$19</v>
      </c>
      <c r="AX2080" s="190" t="str">
        <f t="shared" si="3381"/>
        <v>AX$19</v>
      </c>
      <c r="AY2080" s="190" t="str">
        <f t="shared" si="3381"/>
        <v>AY$19</v>
      </c>
      <c r="AZ2080" s="190" t="str">
        <f t="shared" si="3381"/>
        <v>AZ$19</v>
      </c>
      <c r="BA2080" s="190" t="str">
        <f t="shared" si="3381"/>
        <v>BA$19</v>
      </c>
      <c r="BB2080" s="190" t="str">
        <f t="shared" si="3381"/>
        <v>BB$19</v>
      </c>
      <c r="BC2080" s="190" t="str">
        <f t="shared" si="3381"/>
        <v>BC$19</v>
      </c>
      <c r="BD2080" s="190" t="str">
        <f t="shared" si="3381"/>
        <v>BD$19</v>
      </c>
      <c r="BE2080" s="190" t="str">
        <f t="shared" si="3381"/>
        <v>BE$19</v>
      </c>
      <c r="BF2080" s="190" t="str">
        <f t="shared" si="3381"/>
        <v>BF$19</v>
      </c>
      <c r="BG2080" s="190" t="str">
        <f t="shared" si="3381"/>
        <v>BG$19</v>
      </c>
      <c r="BH2080" s="190" t="str">
        <f t="shared" si="3381"/>
        <v>BH$19</v>
      </c>
      <c r="BI2080" s="190" t="str">
        <f t="shared" si="3381"/>
        <v>BI$19</v>
      </c>
      <c r="BJ2080" s="190" t="str">
        <f t="shared" si="3381"/>
        <v>BJ$19</v>
      </c>
      <c r="BK2080" s="190" t="str">
        <f t="shared" si="3381"/>
        <v>BK$19</v>
      </c>
      <c r="BL2080" s="190" t="str">
        <f t="shared" si="3381"/>
        <v>BL$19</v>
      </c>
      <c r="BM2080" s="190" t="str">
        <f t="shared" si="3381"/>
        <v>BM$19</v>
      </c>
      <c r="BN2080" s="190" t="str">
        <f t="shared" si="3381"/>
        <v>BN$19</v>
      </c>
      <c r="BO2080" s="190" t="str">
        <f t="shared" si="3381"/>
        <v>BO$19</v>
      </c>
      <c r="BP2080" s="190" t="str">
        <f t="shared" si="3381"/>
        <v>BP$19</v>
      </c>
      <c r="BQ2080" s="190" t="str">
        <f t="shared" si="3381"/>
        <v>BQ$19</v>
      </c>
      <c r="BR2080" s="190" t="str">
        <f t="shared" si="3381"/>
        <v>BR$19</v>
      </c>
      <c r="BS2080" s="190" t="str">
        <f t="shared" si="3381"/>
        <v>BS$19</v>
      </c>
      <c r="BT2080" s="190" t="str">
        <f t="shared" si="3381"/>
        <v>BT$19</v>
      </c>
      <c r="BU2080" s="190" t="str">
        <f t="shared" si="3381"/>
        <v>BU$19</v>
      </c>
      <c r="BV2080" s="190" t="str">
        <f t="shared" si="3381"/>
        <v>BV$19</v>
      </c>
      <c r="BW2080" s="190" t="str">
        <f t="shared" si="3381"/>
        <v>BW$19</v>
      </c>
      <c r="BX2080" s="190" t="str">
        <f t="shared" si="3381"/>
        <v>BX$19</v>
      </c>
      <c r="BY2080" s="190" t="str">
        <f t="shared" si="3381"/>
        <v>BY$19</v>
      </c>
      <c r="BZ2080" s="190" t="str">
        <f t="shared" si="3381"/>
        <v>BZ$19</v>
      </c>
      <c r="CA2080" s="190" t="str">
        <f t="shared" si="3381"/>
        <v>CA$19</v>
      </c>
      <c r="CB2080" s="190" t="str">
        <f t="shared" si="3381"/>
        <v>CB$19</v>
      </c>
      <c r="CC2080" s="190" t="str">
        <f t="shared" si="3381"/>
        <v>CC$19</v>
      </c>
      <c r="CD2080" s="190" t="str">
        <f t="shared" si="3381"/>
        <v>CD$19</v>
      </c>
      <c r="CE2080" s="190" t="str">
        <f t="shared" ref="CE2080:CL2080" si="3382">CE$23</f>
        <v>CE$19</v>
      </c>
      <c r="CF2080" s="190" t="str">
        <f t="shared" si="3382"/>
        <v>CF$19</v>
      </c>
      <c r="CG2080" s="190" t="str">
        <f t="shared" si="3382"/>
        <v>CG$19</v>
      </c>
      <c r="CH2080" s="190" t="str">
        <f t="shared" si="3382"/>
        <v>CH$19</v>
      </c>
      <c r="CI2080" s="190" t="str">
        <f t="shared" si="3382"/>
        <v>CI$19</v>
      </c>
      <c r="CJ2080" s="190" t="str">
        <f t="shared" si="3382"/>
        <v>CJ$19</v>
      </c>
      <c r="CK2080" s="190" t="str">
        <f t="shared" si="3382"/>
        <v>CK$19</v>
      </c>
      <c r="CL2080" s="190" t="str">
        <f t="shared" si="3382"/>
        <v>CL$19</v>
      </c>
      <c r="CN2080" s="201"/>
      <c r="CO2080" s="190" t="str">
        <f t="shared" ref="CO2080:DL2080" si="3383">CO$23</f>
        <v>CO$19</v>
      </c>
      <c r="CP2080" s="190" t="str">
        <f t="shared" si="3383"/>
        <v>CP$19</v>
      </c>
      <c r="CQ2080" s="190" t="str">
        <f t="shared" si="3383"/>
        <v>CQ$19</v>
      </c>
      <c r="CR2080" s="190" t="str">
        <f t="shared" si="3383"/>
        <v>CR$19</v>
      </c>
      <c r="CS2080" s="190" t="str">
        <f t="shared" si="3383"/>
        <v>CS$19</v>
      </c>
      <c r="CT2080" s="190" t="str">
        <f t="shared" si="3383"/>
        <v>CT$19</v>
      </c>
      <c r="CU2080" s="190" t="str">
        <f t="shared" si="3383"/>
        <v>CU$19</v>
      </c>
      <c r="CV2080" s="190" t="str">
        <f t="shared" si="3383"/>
        <v>CV$19</v>
      </c>
      <c r="CW2080" s="190" t="str">
        <f t="shared" si="3383"/>
        <v>CW$19</v>
      </c>
      <c r="CX2080" s="190" t="str">
        <f t="shared" si="3383"/>
        <v>CX$19</v>
      </c>
      <c r="CY2080" s="190" t="str">
        <f t="shared" si="3383"/>
        <v>CY$19</v>
      </c>
      <c r="CZ2080" s="190" t="str">
        <f t="shared" si="3383"/>
        <v>CZ$19</v>
      </c>
      <c r="DA2080" s="190" t="str">
        <f t="shared" si="3383"/>
        <v>DA$19</v>
      </c>
      <c r="DB2080" s="190" t="str">
        <f t="shared" si="3383"/>
        <v>DB$19</v>
      </c>
      <c r="DC2080" s="190" t="str">
        <f t="shared" si="3383"/>
        <v>DC$19</v>
      </c>
      <c r="DD2080" s="190" t="str">
        <f t="shared" si="3383"/>
        <v>DD$19</v>
      </c>
      <c r="DE2080" s="190" t="str">
        <f t="shared" si="3383"/>
        <v>DE$19</v>
      </c>
      <c r="DF2080" s="190" t="str">
        <f t="shared" si="3383"/>
        <v>DF$19</v>
      </c>
      <c r="DG2080" s="190" t="str">
        <f t="shared" si="3383"/>
        <v>DG$19</v>
      </c>
      <c r="DH2080" s="190" t="str">
        <f t="shared" si="3383"/>
        <v>DH$19</v>
      </c>
      <c r="DI2080" s="190" t="str">
        <f t="shared" si="3383"/>
        <v>DI$19</v>
      </c>
      <c r="DJ2080" s="190" t="str">
        <f t="shared" si="3383"/>
        <v>DJ$19</v>
      </c>
      <c r="DK2080" s="190" t="str">
        <f t="shared" si="3383"/>
        <v>DK$19</v>
      </c>
      <c r="DL2080" s="190" t="str">
        <f t="shared" si="3383"/>
        <v>DL$19</v>
      </c>
    </row>
    <row r="2081" spans="1:116" x14ac:dyDescent="0.4">
      <c r="A2081" s="142" t="s">
        <v>218</v>
      </c>
      <c r="B2081" s="31" t="s">
        <v>81</v>
      </c>
      <c r="C2081" s="31"/>
      <c r="D2081" t="s">
        <v>516</v>
      </c>
      <c r="E2081" s="8" t="str">
        <f t="shared" ref="E2081:E2094" si="3384">ROW()&amp;" "&amp;D2081</f>
        <v>2081 FAIL-TV-V</v>
      </c>
      <c r="F2081" t="s">
        <v>513</v>
      </c>
      <c r="G2081" s="143" t="s">
        <v>514</v>
      </c>
      <c r="H2081" s="142"/>
      <c r="I2081" s="144"/>
      <c r="J2081" s="144"/>
      <c r="K2081" s="142"/>
      <c r="L2081" s="142"/>
      <c r="M2081" s="142"/>
      <c r="N2081" s="142"/>
      <c r="O2081" s="142"/>
      <c r="P2081" s="142"/>
      <c r="R2081" s="143"/>
      <c r="S2081" s="168"/>
      <c r="T2081" s="168"/>
      <c r="U2081" s="168"/>
      <c r="V2081" s="168"/>
      <c r="W2081" s="168"/>
      <c r="X2081" s="168"/>
      <c r="Y2081" s="168"/>
      <c r="Z2081" s="168"/>
      <c r="AA2081" s="168"/>
      <c r="AB2081" s="168"/>
      <c r="AC2081" s="168"/>
      <c r="AD2081" s="168"/>
      <c r="AE2081" s="168"/>
      <c r="AF2081" s="168"/>
      <c r="AG2081" s="168"/>
      <c r="AH2081" s="168"/>
      <c r="AI2081" s="168"/>
      <c r="AJ2081" s="168"/>
      <c r="AK2081" s="168"/>
      <c r="AL2081" s="168"/>
      <c r="AM2081" s="168"/>
      <c r="AN2081" s="168"/>
      <c r="AO2081" s="168"/>
      <c r="AP2081" s="168"/>
      <c r="AQ2081" s="168"/>
      <c r="AR2081" s="168"/>
      <c r="AS2081" s="168"/>
      <c r="AT2081" s="168"/>
      <c r="AU2081" s="168"/>
      <c r="AV2081" s="168"/>
      <c r="AW2081" s="168"/>
      <c r="AX2081" s="168"/>
      <c r="AY2081" s="168"/>
      <c r="AZ2081" s="168"/>
      <c r="BA2081" s="168"/>
      <c r="BB2081" s="168"/>
      <c r="BC2081" s="168"/>
      <c r="BD2081" s="168"/>
      <c r="BE2081" s="168"/>
      <c r="BF2081" s="168"/>
      <c r="BG2081" s="168"/>
      <c r="BH2081" s="168"/>
      <c r="BI2081" s="168"/>
      <c r="BJ2081" s="168"/>
      <c r="BK2081" s="168"/>
      <c r="BL2081" s="168"/>
      <c r="BM2081" s="168"/>
      <c r="BN2081" s="168"/>
      <c r="BO2081" s="168"/>
      <c r="BP2081" s="168"/>
      <c r="BQ2081" s="168"/>
      <c r="BR2081" s="168"/>
      <c r="BS2081" s="168"/>
      <c r="BT2081" s="168"/>
      <c r="BU2081" s="168"/>
      <c r="BV2081" s="168"/>
      <c r="BW2081" s="168"/>
      <c r="BX2081" s="168"/>
      <c r="BY2081" s="168"/>
      <c r="BZ2081" s="168"/>
      <c r="CA2081" s="168"/>
      <c r="CB2081" s="168"/>
      <c r="CC2081" s="168"/>
      <c r="CD2081" s="168"/>
      <c r="CE2081" s="168"/>
      <c r="CF2081" s="168"/>
      <c r="CG2081" s="168"/>
      <c r="CH2081" s="168"/>
      <c r="CI2081" s="168"/>
      <c r="CJ2081" s="168"/>
      <c r="CK2081" s="168"/>
      <c r="CL2081" s="168"/>
      <c r="CN2081" s="144"/>
      <c r="CO2081" s="168"/>
      <c r="CP2081" s="168"/>
      <c r="CQ2081" s="168"/>
      <c r="CR2081" s="168"/>
      <c r="CS2081" s="168"/>
      <c r="CT2081" s="168"/>
      <c r="CU2081" s="168"/>
      <c r="CV2081" s="168"/>
      <c r="CW2081" s="168"/>
      <c r="CX2081" s="168"/>
      <c r="CY2081" s="168"/>
      <c r="CZ2081" s="168"/>
      <c r="DA2081" s="168"/>
      <c r="DB2081" s="168"/>
      <c r="DC2081" s="168"/>
      <c r="DD2081" s="168"/>
      <c r="DE2081" s="168"/>
      <c r="DF2081" s="168"/>
      <c r="DG2081" s="168"/>
      <c r="DH2081" s="168"/>
      <c r="DI2081" s="168"/>
      <c r="DJ2081" s="168"/>
      <c r="DK2081" s="168"/>
      <c r="DL2081" s="168"/>
    </row>
    <row r="2082" spans="1:116" x14ac:dyDescent="0.4">
      <c r="A2082" s="12"/>
      <c r="B2082" s="12" t="s">
        <v>332</v>
      </c>
      <c r="C2082" s="12"/>
      <c r="D2082" t="s">
        <v>516</v>
      </c>
      <c r="E2082" s="8" t="str">
        <f t="shared" si="3384"/>
        <v>2082 FAIL-TV-V</v>
      </c>
      <c r="G2082" s="95" t="str">
        <f>G2076</f>
        <v>Primary volume driver</v>
      </c>
      <c r="H2082" s="12"/>
      <c r="I2082" s="60"/>
      <c r="J2082" s="60"/>
      <c r="K2082" s="12"/>
      <c r="L2082" s="12"/>
      <c r="M2082" s="12"/>
      <c r="N2082" s="12"/>
      <c r="O2082" s="12"/>
      <c r="P2082" s="12"/>
      <c r="R2082" s="13"/>
      <c r="S2082" s="76"/>
      <c r="T2082" s="76"/>
      <c r="U2082" s="76"/>
      <c r="V2082" s="76"/>
      <c r="W2082" s="76"/>
      <c r="X2082" s="76"/>
      <c r="Y2082" s="76"/>
      <c r="Z2082" s="76"/>
      <c r="AA2082" s="76"/>
      <c r="AB2082" s="76"/>
      <c r="AC2082" s="76"/>
      <c r="AD2082" s="76"/>
      <c r="AE2082" s="76"/>
      <c r="AF2082" s="76"/>
      <c r="AG2082" s="76"/>
      <c r="AH2082" s="76"/>
      <c r="AI2082" s="76"/>
      <c r="AJ2082" s="76"/>
      <c r="AK2082" s="76"/>
      <c r="AL2082" s="76"/>
      <c r="AM2082" s="76"/>
      <c r="AN2082" s="76"/>
      <c r="AO2082" s="76"/>
      <c r="AP2082" s="76"/>
      <c r="AQ2082" s="76"/>
      <c r="AR2082" s="76"/>
      <c r="AS2082" s="76"/>
      <c r="AT2082" s="76"/>
      <c r="AU2082" s="76"/>
      <c r="AV2082" s="76"/>
      <c r="AW2082" s="76"/>
      <c r="AX2082" s="76"/>
      <c r="AY2082" s="76"/>
      <c r="AZ2082" s="76"/>
      <c r="BA2082" s="76"/>
      <c r="BB2082" s="76"/>
      <c r="BC2082" s="76"/>
      <c r="BD2082" s="76"/>
      <c r="BE2082" s="76"/>
      <c r="BF2082" s="76"/>
      <c r="BG2082" s="76"/>
      <c r="BH2082" s="76"/>
      <c r="BI2082" s="76"/>
      <c r="BJ2082" s="76"/>
      <c r="BK2082" s="76"/>
      <c r="BL2082" s="76"/>
      <c r="BM2082" s="76"/>
      <c r="BN2082" s="76"/>
      <c r="BO2082" s="76"/>
      <c r="BP2082" s="76"/>
      <c r="BQ2082" s="76"/>
      <c r="BR2082" s="76"/>
      <c r="BS2082" s="76"/>
      <c r="BT2082" s="76"/>
      <c r="BU2082" s="76"/>
      <c r="BV2082" s="76"/>
      <c r="BW2082" s="76"/>
      <c r="BX2082" s="76"/>
      <c r="BY2082" s="76"/>
      <c r="BZ2082" s="76"/>
      <c r="CA2082" s="76"/>
      <c r="CB2082" s="76"/>
      <c r="CC2082" s="76"/>
      <c r="CD2082" s="76"/>
      <c r="CE2082" s="76"/>
      <c r="CF2082" s="76"/>
      <c r="CG2082" s="76"/>
      <c r="CH2082" s="76"/>
      <c r="CI2082" s="76"/>
      <c r="CJ2082" s="76"/>
      <c r="CK2082" s="76"/>
      <c r="CL2082" s="76"/>
      <c r="CN2082" s="60"/>
      <c r="CO2082" s="239"/>
      <c r="CP2082" s="239"/>
      <c r="CQ2082" s="239"/>
      <c r="CR2082" s="239"/>
      <c r="CS2082" s="239"/>
      <c r="CT2082" s="239"/>
      <c r="CU2082" s="239"/>
      <c r="CV2082" s="239"/>
      <c r="CW2082" s="239"/>
      <c r="CX2082" s="239"/>
      <c r="CY2082" s="239"/>
      <c r="CZ2082" s="239"/>
      <c r="DA2082" s="239"/>
      <c r="DB2082" s="239"/>
      <c r="DC2082" s="239"/>
      <c r="DD2082" s="239"/>
      <c r="DE2082" s="239"/>
      <c r="DF2082" s="239"/>
      <c r="DG2082" s="239"/>
      <c r="DH2082" s="239"/>
      <c r="DI2082" s="239"/>
      <c r="DJ2082" s="239"/>
      <c r="DK2082" s="239"/>
      <c r="DL2082" s="239"/>
    </row>
    <row r="2083" spans="1:116" x14ac:dyDescent="0.4">
      <c r="A2083" s="31"/>
      <c r="B2083" s="31"/>
      <c r="C2083" s="31"/>
      <c r="D2083" t="s">
        <v>516</v>
      </c>
      <c r="E2083" s="8" t="str">
        <f t="shared" si="3384"/>
        <v>2083 FAIL-TV-V</v>
      </c>
      <c r="G2083" s="145" t="s">
        <v>515</v>
      </c>
      <c r="H2083" s="31"/>
      <c r="I2083" s="73"/>
      <c r="J2083" s="73"/>
      <c r="K2083" s="21">
        <v>0.5</v>
      </c>
      <c r="L2083" s="21">
        <v>0.5</v>
      </c>
      <c r="M2083" s="21">
        <v>0.5</v>
      </c>
      <c r="N2083" s="21">
        <v>0.5</v>
      </c>
      <c r="O2083" s="21">
        <v>0.5</v>
      </c>
      <c r="P2083" s="21">
        <v>0.5</v>
      </c>
      <c r="R2083" s="67"/>
      <c r="S2083" s="150" cm="1">
        <f t="array" ref="S2083">INDEX($K:$P,ROW(),MATCH(S$3,$K$2:$P$2,0))</f>
        <v>0.5</v>
      </c>
      <c r="T2083" s="150" cm="1">
        <f t="array" ref="T2083">INDEX($K:$P,ROW(),MATCH(T$3,$K$2:$P$2,0))</f>
        <v>0.5</v>
      </c>
      <c r="U2083" s="150" cm="1">
        <f t="array" ref="U2083">INDEX($K:$P,ROW(),MATCH(U$3,$K$2:$P$2,0))</f>
        <v>0.5</v>
      </c>
      <c r="V2083" s="150" cm="1">
        <f t="array" ref="V2083">INDEX($K:$P,ROW(),MATCH(V$3,$K$2:$P$2,0))</f>
        <v>0.5</v>
      </c>
      <c r="W2083" s="150" cm="1">
        <f t="array" ref="W2083">INDEX($K:$P,ROW(),MATCH(W$3,$K$2:$P$2,0))</f>
        <v>0.5</v>
      </c>
      <c r="X2083" s="150" cm="1">
        <f t="array" ref="X2083">INDEX($K:$P,ROW(),MATCH(X$3,$K$2:$P$2,0))</f>
        <v>0.5</v>
      </c>
      <c r="Y2083" s="150" cm="1">
        <f t="array" ref="Y2083">INDEX($K:$P,ROW(),MATCH(Y$3,$K$2:$P$2,0))</f>
        <v>0.5</v>
      </c>
      <c r="Z2083" s="150" cm="1">
        <f t="array" ref="Z2083">INDEX($K:$P,ROW(),MATCH(Z$3,$K$2:$P$2,0))</f>
        <v>0.5</v>
      </c>
      <c r="AA2083" s="150" cm="1">
        <f t="array" ref="AA2083">INDEX($K:$P,ROW(),MATCH(AA$3,$K$2:$P$2,0))</f>
        <v>0.5</v>
      </c>
      <c r="AB2083" s="150" cm="1">
        <f t="array" ref="AB2083">INDEX($K:$P,ROW(),MATCH(AB$3,$K$2:$P$2,0))</f>
        <v>0.5</v>
      </c>
      <c r="AC2083" s="150" cm="1">
        <f t="array" ref="AC2083">INDEX($K:$P,ROW(),MATCH(AC$3,$K$2:$P$2,0))</f>
        <v>0.5</v>
      </c>
      <c r="AD2083" s="150" cm="1">
        <f t="array" ref="AD2083">INDEX($K:$P,ROW(),MATCH(AD$3,$K$2:$P$2,0))</f>
        <v>0.5</v>
      </c>
      <c r="AE2083" s="150" cm="1">
        <f t="array" ref="AE2083">INDEX($K:$P,ROW(),MATCH(AE$3,$K$2:$P$2,0))</f>
        <v>0.5</v>
      </c>
      <c r="AF2083" s="150" cm="1">
        <f t="array" ref="AF2083">INDEX($K:$P,ROW(),MATCH(AF$3,$K$2:$P$2,0))</f>
        <v>0.5</v>
      </c>
      <c r="AG2083" s="150" cm="1">
        <f t="array" ref="AG2083">INDEX($K:$P,ROW(),MATCH(AG$3,$K$2:$P$2,0))</f>
        <v>0.5</v>
      </c>
      <c r="AH2083" s="150" cm="1">
        <f t="array" ref="AH2083">INDEX($K:$P,ROW(),MATCH(AH$3,$K$2:$P$2,0))</f>
        <v>0.5</v>
      </c>
      <c r="AI2083" s="150" cm="1">
        <f t="array" ref="AI2083">INDEX($K:$P,ROW(),MATCH(AI$3,$K$2:$P$2,0))</f>
        <v>0.5</v>
      </c>
      <c r="AJ2083" s="150" cm="1">
        <f t="array" ref="AJ2083">INDEX($K:$P,ROW(),MATCH(AJ$3,$K$2:$P$2,0))</f>
        <v>0.5</v>
      </c>
      <c r="AK2083" s="150" cm="1">
        <f t="array" ref="AK2083">INDEX($K:$P,ROW(),MATCH(AK$3,$K$2:$P$2,0))</f>
        <v>0.5</v>
      </c>
      <c r="AL2083" s="150" cm="1">
        <f t="array" ref="AL2083">INDEX($K:$P,ROW(),MATCH(AL$3,$K$2:$P$2,0))</f>
        <v>0.5</v>
      </c>
      <c r="AM2083" s="150" cm="1">
        <f t="array" ref="AM2083">INDEX($K:$P,ROW(),MATCH(AM$3,$K$2:$P$2,0))</f>
        <v>0.5</v>
      </c>
      <c r="AN2083" s="150" cm="1">
        <f t="array" ref="AN2083">INDEX($K:$P,ROW(),MATCH(AN$3,$K$2:$P$2,0))</f>
        <v>0.5</v>
      </c>
      <c r="AO2083" s="150" cm="1">
        <f t="array" ref="AO2083">INDEX($K:$P,ROW(),MATCH(AO$3,$K$2:$P$2,0))</f>
        <v>0.5</v>
      </c>
      <c r="AP2083" s="150" cm="1">
        <f t="array" ref="AP2083">INDEX($K:$P,ROW(),MATCH(AP$3,$K$2:$P$2,0))</f>
        <v>0.5</v>
      </c>
      <c r="AQ2083" s="150" cm="1">
        <f t="array" ref="AQ2083">INDEX($K:$P,ROW(),MATCH(AQ$3,$K$2:$P$2,0))</f>
        <v>0.5</v>
      </c>
      <c r="AR2083" s="150" cm="1">
        <f t="array" ref="AR2083">INDEX($K:$P,ROW(),MATCH(AR$3,$K$2:$P$2,0))</f>
        <v>0.5</v>
      </c>
      <c r="AS2083" s="150" cm="1">
        <f t="array" ref="AS2083">INDEX($K:$P,ROW(),MATCH(AS$3,$K$2:$P$2,0))</f>
        <v>0.5</v>
      </c>
      <c r="AT2083" s="150" cm="1">
        <f t="array" ref="AT2083">INDEX($K:$P,ROW(),MATCH(AT$3,$K$2:$P$2,0))</f>
        <v>0.5</v>
      </c>
      <c r="AU2083" s="150" cm="1">
        <f t="array" ref="AU2083">INDEX($K:$P,ROW(),MATCH(AU$3,$K$2:$P$2,0))</f>
        <v>0.5</v>
      </c>
      <c r="AV2083" s="150" cm="1">
        <f t="array" ref="AV2083">INDEX($K:$P,ROW(),MATCH(AV$3,$K$2:$P$2,0))</f>
        <v>0.5</v>
      </c>
      <c r="AW2083" s="150" cm="1">
        <f t="array" ref="AW2083">INDEX($K:$P,ROW(),MATCH(AW$3,$K$2:$P$2,0))</f>
        <v>0.5</v>
      </c>
      <c r="AX2083" s="150" cm="1">
        <f t="array" ref="AX2083">INDEX($K:$P,ROW(),MATCH(AX$3,$K$2:$P$2,0))</f>
        <v>0.5</v>
      </c>
      <c r="AY2083" s="150" cm="1">
        <f t="array" ref="AY2083">INDEX($K:$P,ROW(),MATCH(AY$3,$K$2:$P$2,0))</f>
        <v>0.5</v>
      </c>
      <c r="AZ2083" s="150" cm="1">
        <f t="array" ref="AZ2083">INDEX($K:$P,ROW(),MATCH(AZ$3,$K$2:$P$2,0))</f>
        <v>0.5</v>
      </c>
      <c r="BA2083" s="150" cm="1">
        <f t="array" ref="BA2083">INDEX($K:$P,ROW(),MATCH(BA$3,$K$2:$P$2,0))</f>
        <v>0.5</v>
      </c>
      <c r="BB2083" s="150" cm="1">
        <f t="array" ref="BB2083">INDEX($K:$P,ROW(),MATCH(BB$3,$K$2:$P$2,0))</f>
        <v>0.5</v>
      </c>
      <c r="BC2083" s="150" cm="1">
        <f t="array" ref="BC2083">INDEX($K:$P,ROW(),MATCH(BC$3,$K$2:$P$2,0))</f>
        <v>0.5</v>
      </c>
      <c r="BD2083" s="150" cm="1">
        <f t="array" ref="BD2083">INDEX($K:$P,ROW(),MATCH(BD$3,$K$2:$P$2,0))</f>
        <v>0.5</v>
      </c>
      <c r="BE2083" s="150" cm="1">
        <f t="array" ref="BE2083">INDEX($K:$P,ROW(),MATCH(BE$3,$K$2:$P$2,0))</f>
        <v>0.5</v>
      </c>
      <c r="BF2083" s="150" cm="1">
        <f t="array" ref="BF2083">INDEX($K:$P,ROW(),MATCH(BF$3,$K$2:$P$2,0))</f>
        <v>0.5</v>
      </c>
      <c r="BG2083" s="150" cm="1">
        <f t="array" ref="BG2083">INDEX($K:$P,ROW(),MATCH(BG$3,$K$2:$P$2,0))</f>
        <v>0.5</v>
      </c>
      <c r="BH2083" s="150" cm="1">
        <f t="array" ref="BH2083">INDEX($K:$P,ROW(),MATCH(BH$3,$K$2:$P$2,0))</f>
        <v>0.5</v>
      </c>
      <c r="BI2083" s="150" cm="1">
        <f t="array" ref="BI2083">INDEX($K:$P,ROW(),MATCH(BI$3,$K$2:$P$2,0))</f>
        <v>0.5</v>
      </c>
      <c r="BJ2083" s="150" cm="1">
        <f t="array" ref="BJ2083">INDEX($K:$P,ROW(),MATCH(BJ$3,$K$2:$P$2,0))</f>
        <v>0.5</v>
      </c>
      <c r="BK2083" s="150" cm="1">
        <f t="array" ref="BK2083">INDEX($K:$P,ROW(),MATCH(BK$3,$K$2:$P$2,0))</f>
        <v>0.5</v>
      </c>
      <c r="BL2083" s="150" cm="1">
        <f t="array" ref="BL2083">INDEX($K:$P,ROW(),MATCH(BL$3,$K$2:$P$2,0))</f>
        <v>0.5</v>
      </c>
      <c r="BM2083" s="150" cm="1">
        <f t="array" ref="BM2083">INDEX($K:$P,ROW(),MATCH(BM$3,$K$2:$P$2,0))</f>
        <v>0.5</v>
      </c>
      <c r="BN2083" s="150" cm="1">
        <f t="array" ref="BN2083">INDEX($K:$P,ROW(),MATCH(BN$3,$K$2:$P$2,0))</f>
        <v>0.5</v>
      </c>
      <c r="BO2083" s="150" cm="1">
        <f t="array" ref="BO2083">INDEX($K:$P,ROW(),MATCH(BO$3,$K$2:$P$2,0))</f>
        <v>0.5</v>
      </c>
      <c r="BP2083" s="150" cm="1">
        <f t="array" ref="BP2083">INDEX($K:$P,ROW(),MATCH(BP$3,$K$2:$P$2,0))</f>
        <v>0.5</v>
      </c>
      <c r="BQ2083" s="150" cm="1">
        <f t="array" ref="BQ2083">INDEX($K:$P,ROW(),MATCH(BQ$3,$K$2:$P$2,0))</f>
        <v>0.5</v>
      </c>
      <c r="BR2083" s="150" cm="1">
        <f t="array" ref="BR2083">INDEX($K:$P,ROW(),MATCH(BR$3,$K$2:$P$2,0))</f>
        <v>0.5</v>
      </c>
      <c r="BS2083" s="150" cm="1">
        <f t="array" ref="BS2083">INDEX($K:$P,ROW(),MATCH(BS$3,$K$2:$P$2,0))</f>
        <v>0.5</v>
      </c>
      <c r="BT2083" s="150" cm="1">
        <f t="array" ref="BT2083">INDEX($K:$P,ROW(),MATCH(BT$3,$K$2:$P$2,0))</f>
        <v>0.5</v>
      </c>
      <c r="BU2083" s="150" cm="1">
        <f t="array" ref="BU2083">INDEX($K:$P,ROW(),MATCH(BU$3,$K$2:$P$2,0))</f>
        <v>0.5</v>
      </c>
      <c r="BV2083" s="150" cm="1">
        <f t="array" ref="BV2083">INDEX($K:$P,ROW(),MATCH(BV$3,$K$2:$P$2,0))</f>
        <v>0.5</v>
      </c>
      <c r="BW2083" s="150" cm="1">
        <f t="array" ref="BW2083">INDEX($K:$P,ROW(),MATCH(BW$3,$K$2:$P$2,0))</f>
        <v>0.5</v>
      </c>
      <c r="BX2083" s="150" cm="1">
        <f t="array" ref="BX2083">INDEX($K:$P,ROW(),MATCH(BX$3,$K$2:$P$2,0))</f>
        <v>0.5</v>
      </c>
      <c r="BY2083" s="150" cm="1">
        <f t="array" ref="BY2083">INDEX($K:$P,ROW(),MATCH(BY$3,$K$2:$P$2,0))</f>
        <v>0.5</v>
      </c>
      <c r="BZ2083" s="150" cm="1">
        <f t="array" ref="BZ2083">INDEX($K:$P,ROW(),MATCH(BZ$3,$K$2:$P$2,0))</f>
        <v>0.5</v>
      </c>
      <c r="CA2083" s="150" cm="1">
        <f t="array" ref="CA2083">INDEX($K:$P,ROW(),MATCH(CA$3,$K$2:$P$2,0))</f>
        <v>0.5</v>
      </c>
      <c r="CB2083" s="150" cm="1">
        <f t="array" ref="CB2083">INDEX($K:$P,ROW(),MATCH(CB$3,$K$2:$P$2,0))</f>
        <v>0.5</v>
      </c>
      <c r="CC2083" s="150" cm="1">
        <f t="array" ref="CC2083">INDEX($K:$P,ROW(),MATCH(CC$3,$K$2:$P$2,0))</f>
        <v>0.5</v>
      </c>
      <c r="CD2083" s="150" cm="1">
        <f t="array" ref="CD2083">INDEX($K:$P,ROW(),MATCH(CD$3,$K$2:$P$2,0))</f>
        <v>0.5</v>
      </c>
      <c r="CE2083" s="150" cm="1">
        <f t="array" ref="CE2083">INDEX($K:$P,ROW(),MATCH(CE$3,$K$2:$P$2,0))</f>
        <v>0.5</v>
      </c>
      <c r="CF2083" s="150" cm="1">
        <f t="array" ref="CF2083">INDEX($K:$P,ROW(),MATCH(CF$3,$K$2:$P$2,0))</f>
        <v>0.5</v>
      </c>
      <c r="CG2083" s="150" cm="1">
        <f t="array" ref="CG2083">INDEX($K:$P,ROW(),MATCH(CG$3,$K$2:$P$2,0))</f>
        <v>0.5</v>
      </c>
      <c r="CH2083" s="150" cm="1">
        <f t="array" ref="CH2083">INDEX($K:$P,ROW(),MATCH(CH$3,$K$2:$P$2,0))</f>
        <v>0.5</v>
      </c>
      <c r="CI2083" s="150" cm="1">
        <f t="array" ref="CI2083">INDEX($K:$P,ROW(),MATCH(CI$3,$K$2:$P$2,0))</f>
        <v>0.5</v>
      </c>
      <c r="CJ2083" s="150" cm="1">
        <f t="array" ref="CJ2083">INDEX($K:$P,ROW(),MATCH(CJ$3,$K$2:$P$2,0))</f>
        <v>0.5</v>
      </c>
      <c r="CK2083" s="150" cm="1">
        <f t="array" ref="CK2083">INDEX($K:$P,ROW(),MATCH(CK$3,$K$2:$P$2,0))</f>
        <v>0.5</v>
      </c>
      <c r="CL2083" s="150" cm="1">
        <f t="array" ref="CL2083">INDEX($K:$P,ROW(),MATCH(CL$3,$K$2:$P$2,0))</f>
        <v>0.5</v>
      </c>
      <c r="CN2083" s="150"/>
      <c r="CO2083" s="150" t="e" cm="1">
        <f t="array" ref="CO2083">INDEX($K:$P,ROW(),MATCH(CO$3,$K$2:$P$2,0))</f>
        <v>#N/A</v>
      </c>
      <c r="CP2083" s="150" t="e" cm="1">
        <f t="array" ref="CP2083">INDEX($K:$P,ROW(),MATCH(CP$3,$K$2:$P$2,0))</f>
        <v>#N/A</v>
      </c>
      <c r="CQ2083" s="150" t="e" cm="1">
        <f t="array" ref="CQ2083">INDEX($K:$P,ROW(),MATCH(CQ$3,$K$2:$P$2,0))</f>
        <v>#N/A</v>
      </c>
      <c r="CR2083" s="150" t="e" cm="1">
        <f t="array" ref="CR2083">INDEX($K:$P,ROW(),MATCH(CR$3,$K$2:$P$2,0))</f>
        <v>#N/A</v>
      </c>
      <c r="CS2083" s="150" t="e" cm="1">
        <f t="array" ref="CS2083">INDEX($K:$P,ROW(),MATCH(CS$3,$K$2:$P$2,0))</f>
        <v>#N/A</v>
      </c>
      <c r="CT2083" s="150" t="e" cm="1">
        <f t="array" ref="CT2083">INDEX($K:$P,ROW(),MATCH(CT$3,$K$2:$P$2,0))</f>
        <v>#N/A</v>
      </c>
      <c r="CU2083" s="150" t="e" cm="1">
        <f t="array" ref="CU2083">INDEX($K:$P,ROW(),MATCH(CU$3,$K$2:$P$2,0))</f>
        <v>#N/A</v>
      </c>
      <c r="CV2083" s="150" t="e" cm="1">
        <f t="array" ref="CV2083">INDEX($K:$P,ROW(),MATCH(CV$3,$K$2:$P$2,0))</f>
        <v>#N/A</v>
      </c>
      <c r="CW2083" s="150" t="e" cm="1">
        <f t="array" ref="CW2083">INDEX($K:$P,ROW(),MATCH(CW$3,$K$2:$P$2,0))</f>
        <v>#N/A</v>
      </c>
      <c r="CX2083" s="150" t="e" cm="1">
        <f t="array" ref="CX2083">INDEX($K:$P,ROW(),MATCH(CX$3,$K$2:$P$2,0))</f>
        <v>#N/A</v>
      </c>
      <c r="CY2083" s="150" t="e" cm="1">
        <f t="array" ref="CY2083">INDEX($K:$P,ROW(),MATCH(CY$3,$K$2:$P$2,0))</f>
        <v>#N/A</v>
      </c>
      <c r="CZ2083" s="150" t="e" cm="1">
        <f t="array" ref="CZ2083">INDEX($K:$P,ROW(),MATCH(CZ$3,$K$2:$P$2,0))</f>
        <v>#N/A</v>
      </c>
      <c r="DA2083" s="150" t="e" cm="1">
        <f t="array" ref="DA2083">INDEX($K:$P,ROW(),MATCH(DA$3,$K$2:$P$2,0))</f>
        <v>#N/A</v>
      </c>
      <c r="DB2083" s="150" t="e" cm="1">
        <f t="array" ref="DB2083">INDEX($K:$P,ROW(),MATCH(DB$3,$K$2:$P$2,0))</f>
        <v>#N/A</v>
      </c>
      <c r="DC2083" s="150" t="e" cm="1">
        <f t="array" ref="DC2083">INDEX($K:$P,ROW(),MATCH(DC$3,$K$2:$P$2,0))</f>
        <v>#N/A</v>
      </c>
      <c r="DD2083" s="150" t="e" cm="1">
        <f t="array" ref="DD2083">INDEX($K:$P,ROW(),MATCH(DD$3,$K$2:$P$2,0))</f>
        <v>#N/A</v>
      </c>
      <c r="DE2083" s="150" t="e" cm="1">
        <f t="array" ref="DE2083">INDEX($K:$P,ROW(),MATCH(DE$3,$K$2:$P$2,0))</f>
        <v>#N/A</v>
      </c>
      <c r="DF2083" s="150" t="e" cm="1">
        <f t="array" ref="DF2083">INDEX($K:$P,ROW(),MATCH(DF$3,$K$2:$P$2,0))</f>
        <v>#N/A</v>
      </c>
      <c r="DG2083" s="150" t="e" cm="1">
        <f t="array" ref="DG2083">INDEX($K:$P,ROW(),MATCH(DG$3,$K$2:$P$2,0))</f>
        <v>#N/A</v>
      </c>
      <c r="DH2083" s="150" t="e" cm="1">
        <f t="array" ref="DH2083">INDEX($K:$P,ROW(),MATCH(DH$3,$K$2:$P$2,0))</f>
        <v>#N/A</v>
      </c>
      <c r="DI2083" s="150" t="e" cm="1">
        <f t="array" ref="DI2083">INDEX($K:$P,ROW(),MATCH(DI$3,$K$2:$P$2,0))</f>
        <v>#N/A</v>
      </c>
      <c r="DJ2083" s="150" t="e" cm="1">
        <f t="array" ref="DJ2083">INDEX($K:$P,ROW(),MATCH(DJ$3,$K$2:$P$2,0))</f>
        <v>#N/A</v>
      </c>
      <c r="DK2083" s="150" t="e" cm="1">
        <f t="array" ref="DK2083">INDEX($K:$P,ROW(),MATCH(DK$3,$K$2:$P$2,0))</f>
        <v>#N/A</v>
      </c>
      <c r="DL2083" s="150" t="e" cm="1">
        <f t="array" ref="DL2083">INDEX($K:$P,ROW(),MATCH(DL$3,$K$2:$P$2,0))</f>
        <v>#N/A</v>
      </c>
    </row>
    <row r="2084" spans="1:116" x14ac:dyDescent="0.4">
      <c r="D2084" t="s">
        <v>516</v>
      </c>
      <c r="E2084" s="8" t="str">
        <f t="shared" si="3384"/>
        <v>2084 FAIL-TV-V</v>
      </c>
      <c r="G2084" s="127" t="str">
        <f>"# of "&amp;G2086&amp;"s"</f>
        <v># of in and outs (charged)s</v>
      </c>
      <c r="H2084" s="12"/>
      <c r="I2084" s="60"/>
      <c r="J2084" s="60"/>
      <c r="K2084" s="117">
        <f ca="1">SUMIF($3:$3,K$2,2084:2084)</f>
        <v>30000</v>
      </c>
      <c r="L2084" s="117">
        <f ca="1">SUMIF($3:$3,L$2,2084:2084)</f>
        <v>30000</v>
      </c>
      <c r="M2084" s="117">
        <f ca="1">SUMIF($3:$3,M$2,2084:2084)</f>
        <v>30000</v>
      </c>
      <c r="N2084" s="117">
        <f ca="1">SUMIF($3:$3,N$2,2084:2084)</f>
        <v>30000</v>
      </c>
      <c r="O2084" s="117">
        <f ca="1">SUMIF($3:$3,O$2,2084:2084)</f>
        <v>30000</v>
      </c>
      <c r="P2084" s="117">
        <f ca="1">SUMIF($3:$3,P$2,2084:2084)</f>
        <v>30000</v>
      </c>
      <c r="R2084" s="15"/>
      <c r="S2084" s="151" cm="1">
        <f t="array" aca="1" ref="S2084" ca="1">INDIRECT(S2076)*S2083</f>
        <v>2500</v>
      </c>
      <c r="T2084" s="151" cm="1">
        <f t="array" aca="1" ref="T2084" ca="1">INDIRECT(T2076)*T2083</f>
        <v>2500</v>
      </c>
      <c r="U2084" s="151" cm="1">
        <f t="array" aca="1" ref="U2084" ca="1">INDIRECT(U2076)*U2083</f>
        <v>2500</v>
      </c>
      <c r="V2084" s="151" cm="1">
        <f t="array" aca="1" ref="V2084" ca="1">INDIRECT(V2076)*V2083</f>
        <v>2500</v>
      </c>
      <c r="W2084" s="151" cm="1">
        <f t="array" aca="1" ref="W2084" ca="1">INDIRECT(W2076)*W2083</f>
        <v>2500</v>
      </c>
      <c r="X2084" s="151" cm="1">
        <f t="array" aca="1" ref="X2084" ca="1">INDIRECT(X2076)*X2083</f>
        <v>2500</v>
      </c>
      <c r="Y2084" s="151" cm="1">
        <f t="array" aca="1" ref="Y2084" ca="1">INDIRECT(Y2076)*Y2083</f>
        <v>2500</v>
      </c>
      <c r="Z2084" s="151" cm="1">
        <f t="array" aca="1" ref="Z2084" ca="1">INDIRECT(Z2076)*Z2083</f>
        <v>2500</v>
      </c>
      <c r="AA2084" s="151" cm="1">
        <f t="array" aca="1" ref="AA2084" ca="1">INDIRECT(AA2076)*AA2083</f>
        <v>2500</v>
      </c>
      <c r="AB2084" s="151" cm="1">
        <f t="array" aca="1" ref="AB2084" ca="1">INDIRECT(AB2076)*AB2083</f>
        <v>2500</v>
      </c>
      <c r="AC2084" s="151" cm="1">
        <f t="array" aca="1" ref="AC2084" ca="1">INDIRECT(AC2076)*AC2083</f>
        <v>2500</v>
      </c>
      <c r="AD2084" s="151" cm="1">
        <f t="array" aca="1" ref="AD2084" ca="1">INDIRECT(AD2076)*AD2083</f>
        <v>2500</v>
      </c>
      <c r="AE2084" s="151" cm="1">
        <f t="array" aca="1" ref="AE2084" ca="1">INDIRECT(AE2076)*AE2083</f>
        <v>2500</v>
      </c>
      <c r="AF2084" s="151" cm="1">
        <f t="array" aca="1" ref="AF2084" ca="1">INDIRECT(AF2076)*AF2083</f>
        <v>2500</v>
      </c>
      <c r="AG2084" s="151" cm="1">
        <f t="array" aca="1" ref="AG2084" ca="1">INDIRECT(AG2076)*AG2083</f>
        <v>2500</v>
      </c>
      <c r="AH2084" s="151" cm="1">
        <f t="array" aca="1" ref="AH2084" ca="1">INDIRECT(AH2076)*AH2083</f>
        <v>2500</v>
      </c>
      <c r="AI2084" s="151" cm="1">
        <f t="array" aca="1" ref="AI2084" ca="1">INDIRECT(AI2076)*AI2083</f>
        <v>2500</v>
      </c>
      <c r="AJ2084" s="151" cm="1">
        <f t="array" aca="1" ref="AJ2084" ca="1">INDIRECT(AJ2076)*AJ2083</f>
        <v>2500</v>
      </c>
      <c r="AK2084" s="151" cm="1">
        <f t="array" aca="1" ref="AK2084" ca="1">INDIRECT(AK2076)*AK2083</f>
        <v>2500</v>
      </c>
      <c r="AL2084" s="151" cm="1">
        <f t="array" aca="1" ref="AL2084" ca="1">INDIRECT(AL2076)*AL2083</f>
        <v>2500</v>
      </c>
      <c r="AM2084" s="151" cm="1">
        <f t="array" aca="1" ref="AM2084" ca="1">INDIRECT(AM2076)*AM2083</f>
        <v>2500</v>
      </c>
      <c r="AN2084" s="151" cm="1">
        <f t="array" aca="1" ref="AN2084" ca="1">INDIRECT(AN2076)*AN2083</f>
        <v>2500</v>
      </c>
      <c r="AO2084" s="151" cm="1">
        <f t="array" aca="1" ref="AO2084" ca="1">INDIRECT(AO2076)*AO2083</f>
        <v>2500</v>
      </c>
      <c r="AP2084" s="151" cm="1">
        <f t="array" aca="1" ref="AP2084" ca="1">INDIRECT(AP2076)*AP2083</f>
        <v>2500</v>
      </c>
      <c r="AQ2084" s="151" cm="1">
        <f t="array" aca="1" ref="AQ2084" ca="1">INDIRECT(AQ2076)*AQ2083</f>
        <v>2500</v>
      </c>
      <c r="AR2084" s="151" cm="1">
        <f t="array" aca="1" ref="AR2084" ca="1">INDIRECT(AR2076)*AR2083</f>
        <v>2500</v>
      </c>
      <c r="AS2084" s="151" cm="1">
        <f t="array" aca="1" ref="AS2084" ca="1">INDIRECT(AS2076)*AS2083</f>
        <v>2500</v>
      </c>
      <c r="AT2084" s="151" cm="1">
        <f t="array" aca="1" ref="AT2084" ca="1">INDIRECT(AT2076)*AT2083</f>
        <v>2500</v>
      </c>
      <c r="AU2084" s="151" cm="1">
        <f t="array" aca="1" ref="AU2084" ca="1">INDIRECT(AU2076)*AU2083</f>
        <v>2500</v>
      </c>
      <c r="AV2084" s="151" cm="1">
        <f t="array" aca="1" ref="AV2084" ca="1">INDIRECT(AV2076)*AV2083</f>
        <v>2500</v>
      </c>
      <c r="AW2084" s="151" cm="1">
        <f t="array" aca="1" ref="AW2084" ca="1">INDIRECT(AW2076)*AW2083</f>
        <v>2500</v>
      </c>
      <c r="AX2084" s="151" cm="1">
        <f t="array" aca="1" ref="AX2084" ca="1">INDIRECT(AX2076)*AX2083</f>
        <v>2500</v>
      </c>
      <c r="AY2084" s="151" cm="1">
        <f t="array" aca="1" ref="AY2084" ca="1">INDIRECT(AY2076)*AY2083</f>
        <v>2500</v>
      </c>
      <c r="AZ2084" s="151" cm="1">
        <f t="array" aca="1" ref="AZ2084" ca="1">INDIRECT(AZ2076)*AZ2083</f>
        <v>2500</v>
      </c>
      <c r="BA2084" s="151" cm="1">
        <f t="array" aca="1" ref="BA2084" ca="1">INDIRECT(BA2076)*BA2083</f>
        <v>2500</v>
      </c>
      <c r="BB2084" s="151" cm="1">
        <f t="array" aca="1" ref="BB2084" ca="1">INDIRECT(BB2076)*BB2083</f>
        <v>2500</v>
      </c>
      <c r="BC2084" s="151" cm="1">
        <f t="array" aca="1" ref="BC2084" ca="1">INDIRECT(BC2076)*BC2083</f>
        <v>2500</v>
      </c>
      <c r="BD2084" s="151" cm="1">
        <f t="array" aca="1" ref="BD2084" ca="1">INDIRECT(BD2076)*BD2083</f>
        <v>2500</v>
      </c>
      <c r="BE2084" s="151" cm="1">
        <f t="array" aca="1" ref="BE2084" ca="1">INDIRECT(BE2076)*BE2083</f>
        <v>2500</v>
      </c>
      <c r="BF2084" s="151" cm="1">
        <f t="array" aca="1" ref="BF2084" ca="1">INDIRECT(BF2076)*BF2083</f>
        <v>2500</v>
      </c>
      <c r="BG2084" s="151" cm="1">
        <f t="array" aca="1" ref="BG2084" ca="1">INDIRECT(BG2076)*BG2083</f>
        <v>2500</v>
      </c>
      <c r="BH2084" s="151" cm="1">
        <f t="array" aca="1" ref="BH2084" ca="1">INDIRECT(BH2076)*BH2083</f>
        <v>2500</v>
      </c>
      <c r="BI2084" s="151" cm="1">
        <f t="array" aca="1" ref="BI2084" ca="1">INDIRECT(BI2076)*BI2083</f>
        <v>2500</v>
      </c>
      <c r="BJ2084" s="151" cm="1">
        <f t="array" aca="1" ref="BJ2084" ca="1">INDIRECT(BJ2076)*BJ2083</f>
        <v>2500</v>
      </c>
      <c r="BK2084" s="151" cm="1">
        <f t="array" aca="1" ref="BK2084" ca="1">INDIRECT(BK2076)*BK2083</f>
        <v>2500</v>
      </c>
      <c r="BL2084" s="151" cm="1">
        <f t="array" aca="1" ref="BL2084" ca="1">INDIRECT(BL2076)*BL2083</f>
        <v>2500</v>
      </c>
      <c r="BM2084" s="151" cm="1">
        <f t="array" aca="1" ref="BM2084" ca="1">INDIRECT(BM2076)*BM2083</f>
        <v>2500</v>
      </c>
      <c r="BN2084" s="151" cm="1">
        <f t="array" aca="1" ref="BN2084" ca="1">INDIRECT(BN2076)*BN2083</f>
        <v>2500</v>
      </c>
      <c r="BO2084" s="151" cm="1">
        <f t="array" aca="1" ref="BO2084" ca="1">INDIRECT(BO2076)*BO2083</f>
        <v>2500</v>
      </c>
      <c r="BP2084" s="151" cm="1">
        <f t="array" aca="1" ref="BP2084" ca="1">INDIRECT(BP2076)*BP2083</f>
        <v>2500</v>
      </c>
      <c r="BQ2084" s="151" cm="1">
        <f t="array" aca="1" ref="BQ2084" ca="1">INDIRECT(BQ2076)*BQ2083</f>
        <v>2500</v>
      </c>
      <c r="BR2084" s="151" cm="1">
        <f t="array" aca="1" ref="BR2084" ca="1">INDIRECT(BR2076)*BR2083</f>
        <v>2500</v>
      </c>
      <c r="BS2084" s="151" cm="1">
        <f t="array" aca="1" ref="BS2084" ca="1">INDIRECT(BS2076)*BS2083</f>
        <v>2500</v>
      </c>
      <c r="BT2084" s="151" cm="1">
        <f t="array" aca="1" ref="BT2084" ca="1">INDIRECT(BT2076)*BT2083</f>
        <v>2500</v>
      </c>
      <c r="BU2084" s="151" cm="1">
        <f t="array" aca="1" ref="BU2084" ca="1">INDIRECT(BU2076)*BU2083</f>
        <v>2500</v>
      </c>
      <c r="BV2084" s="151" cm="1">
        <f t="array" aca="1" ref="BV2084" ca="1">INDIRECT(BV2076)*BV2083</f>
        <v>2500</v>
      </c>
      <c r="BW2084" s="151" cm="1">
        <f t="array" aca="1" ref="BW2084" ca="1">INDIRECT(BW2076)*BW2083</f>
        <v>2500</v>
      </c>
      <c r="BX2084" s="151" cm="1">
        <f t="array" aca="1" ref="BX2084" ca="1">INDIRECT(BX2076)*BX2083</f>
        <v>2500</v>
      </c>
      <c r="BY2084" s="151" cm="1">
        <f t="array" aca="1" ref="BY2084" ca="1">INDIRECT(BY2076)*BY2083</f>
        <v>2500</v>
      </c>
      <c r="BZ2084" s="151" cm="1">
        <f t="array" aca="1" ref="BZ2084" ca="1">INDIRECT(BZ2076)*BZ2083</f>
        <v>2500</v>
      </c>
      <c r="CA2084" s="151" cm="1">
        <f t="array" aca="1" ref="CA2084" ca="1">INDIRECT(CA2076)*CA2083</f>
        <v>2500</v>
      </c>
      <c r="CB2084" s="151" cm="1">
        <f t="array" aca="1" ref="CB2084" ca="1">INDIRECT(CB2076)*CB2083</f>
        <v>2500</v>
      </c>
      <c r="CC2084" s="151" cm="1">
        <f t="array" aca="1" ref="CC2084" ca="1">INDIRECT(CC2076)*CC2083</f>
        <v>2500</v>
      </c>
      <c r="CD2084" s="151" cm="1">
        <f t="array" aca="1" ref="CD2084" ca="1">INDIRECT(CD2076)*CD2083</f>
        <v>2500</v>
      </c>
      <c r="CE2084" s="151" cm="1">
        <f t="array" aca="1" ref="CE2084" ca="1">INDIRECT(CE2076)*CE2083</f>
        <v>2500</v>
      </c>
      <c r="CF2084" s="151" cm="1">
        <f t="array" aca="1" ref="CF2084" ca="1">INDIRECT(CF2076)*CF2083</f>
        <v>2500</v>
      </c>
      <c r="CG2084" s="151" cm="1">
        <f t="array" aca="1" ref="CG2084" ca="1">INDIRECT(CG2076)*CG2083</f>
        <v>2500</v>
      </c>
      <c r="CH2084" s="151" cm="1">
        <f t="array" aca="1" ref="CH2084" ca="1">INDIRECT(CH2076)*CH2083</f>
        <v>2500</v>
      </c>
      <c r="CI2084" s="151" cm="1">
        <f t="array" aca="1" ref="CI2084" ca="1">INDIRECT(CI2076)*CI2083</f>
        <v>2500</v>
      </c>
      <c r="CJ2084" s="151" cm="1">
        <f t="array" aca="1" ref="CJ2084" ca="1">INDIRECT(CJ2076)*CJ2083</f>
        <v>2500</v>
      </c>
      <c r="CK2084" s="151" cm="1">
        <f t="array" aca="1" ref="CK2084" ca="1">INDIRECT(CK2076)*CK2083</f>
        <v>2500</v>
      </c>
      <c r="CL2084" s="151" cm="1">
        <f t="array" aca="1" ref="CL2084" ca="1">INDIRECT(CL2076)*CL2083</f>
        <v>2500</v>
      </c>
      <c r="CN2084" s="240"/>
      <c r="CO2084" s="151" t="e" cm="1">
        <f t="array" aca="1" ref="CO2084" ca="1">INDIRECT(CO2076)*CO2083</f>
        <v>#N/A</v>
      </c>
      <c r="CP2084" s="151" t="e" cm="1">
        <f t="array" aca="1" ref="CP2084" ca="1">INDIRECT(CP2076)*CP2083</f>
        <v>#N/A</v>
      </c>
      <c r="CQ2084" s="151" t="e" cm="1">
        <f t="array" aca="1" ref="CQ2084" ca="1">INDIRECT(CQ2076)*CQ2083</f>
        <v>#N/A</v>
      </c>
      <c r="CR2084" s="151" t="e" cm="1">
        <f t="array" aca="1" ref="CR2084" ca="1">INDIRECT(CR2076)*CR2083</f>
        <v>#N/A</v>
      </c>
      <c r="CS2084" s="151" t="e" cm="1">
        <f t="array" aca="1" ref="CS2084" ca="1">INDIRECT(CS2076)*CS2083</f>
        <v>#N/A</v>
      </c>
      <c r="CT2084" s="151" t="e" cm="1">
        <f t="array" aca="1" ref="CT2084" ca="1">INDIRECT(CT2076)*CT2083</f>
        <v>#N/A</v>
      </c>
      <c r="CU2084" s="151" t="e" cm="1">
        <f t="array" aca="1" ref="CU2084" ca="1">INDIRECT(CU2076)*CU2083</f>
        <v>#N/A</v>
      </c>
      <c r="CV2084" s="151" t="e" cm="1">
        <f t="array" aca="1" ref="CV2084" ca="1">INDIRECT(CV2076)*CV2083</f>
        <v>#N/A</v>
      </c>
      <c r="CW2084" s="151" t="e" cm="1">
        <f t="array" aca="1" ref="CW2084" ca="1">INDIRECT(CW2076)*CW2083</f>
        <v>#N/A</v>
      </c>
      <c r="CX2084" s="151" t="e" cm="1">
        <f t="array" aca="1" ref="CX2084" ca="1">INDIRECT(CX2076)*CX2083</f>
        <v>#N/A</v>
      </c>
      <c r="CY2084" s="151" t="e" cm="1">
        <f t="array" aca="1" ref="CY2084" ca="1">INDIRECT(CY2076)*CY2083</f>
        <v>#N/A</v>
      </c>
      <c r="CZ2084" s="151" t="e" cm="1">
        <f t="array" aca="1" ref="CZ2084" ca="1">INDIRECT(CZ2076)*CZ2083</f>
        <v>#N/A</v>
      </c>
      <c r="DA2084" s="151" t="e" cm="1">
        <f t="array" aca="1" ref="DA2084" ca="1">INDIRECT(DA2076)*DA2083</f>
        <v>#N/A</v>
      </c>
      <c r="DB2084" s="151" t="e" cm="1">
        <f t="array" aca="1" ref="DB2084" ca="1">INDIRECT(DB2076)*DB2083</f>
        <v>#N/A</v>
      </c>
      <c r="DC2084" s="151" t="e" cm="1">
        <f t="array" aca="1" ref="DC2084" ca="1">INDIRECT(DC2076)*DC2083</f>
        <v>#N/A</v>
      </c>
      <c r="DD2084" s="151" t="e" cm="1">
        <f t="array" aca="1" ref="DD2084" ca="1">INDIRECT(DD2076)*DD2083</f>
        <v>#N/A</v>
      </c>
      <c r="DE2084" s="151" t="e" cm="1">
        <f t="array" aca="1" ref="DE2084" ca="1">INDIRECT(DE2076)*DE2083</f>
        <v>#N/A</v>
      </c>
      <c r="DF2084" s="151" t="e" cm="1">
        <f t="array" aca="1" ref="DF2084" ca="1">INDIRECT(DF2076)*DF2083</f>
        <v>#N/A</v>
      </c>
      <c r="DG2084" s="151" t="e" cm="1">
        <f t="array" aca="1" ref="DG2084" ca="1">INDIRECT(DG2076)*DG2083</f>
        <v>#N/A</v>
      </c>
      <c r="DH2084" s="151" t="e" cm="1">
        <f t="array" aca="1" ref="DH2084" ca="1">INDIRECT(DH2076)*DH2083</f>
        <v>#N/A</v>
      </c>
      <c r="DI2084" s="151" t="e" cm="1">
        <f t="array" aca="1" ref="DI2084" ca="1">INDIRECT(DI2076)*DI2083</f>
        <v>#N/A</v>
      </c>
      <c r="DJ2084" s="151" t="e" cm="1">
        <f t="array" aca="1" ref="DJ2084" ca="1">INDIRECT(DJ2076)*DJ2083</f>
        <v>#N/A</v>
      </c>
      <c r="DK2084" s="151" t="e" cm="1">
        <f t="array" aca="1" ref="DK2084" ca="1">INDIRECT(DK2076)*DK2083</f>
        <v>#N/A</v>
      </c>
      <c r="DL2084" s="151" t="e" cm="1">
        <f t="array" aca="1" ref="DL2084" ca="1">INDIRECT(DL2076)*DL2083</f>
        <v>#N/A</v>
      </c>
    </row>
    <row r="2085" spans="1:116" x14ac:dyDescent="0.4">
      <c r="B2085" t="s">
        <v>332</v>
      </c>
      <c r="D2085" t="s">
        <v>516</v>
      </c>
      <c r="E2085" s="8" t="str">
        <f t="shared" si="3384"/>
        <v>2085 FAIL-TV-V</v>
      </c>
      <c r="G2085" s="136" t="str">
        <f>G2073</f>
        <v>Surgical procedures</v>
      </c>
      <c r="H2085" s="12"/>
      <c r="I2085" s="60"/>
      <c r="J2085" s="60"/>
      <c r="K2085" s="38"/>
      <c r="L2085" s="38"/>
      <c r="M2085" s="38"/>
      <c r="N2085" s="38"/>
      <c r="O2085" s="38"/>
      <c r="P2085" s="38"/>
      <c r="R2085" s="15"/>
      <c r="S2085" s="240"/>
      <c r="T2085" s="240"/>
      <c r="U2085" s="240"/>
      <c r="V2085" s="240"/>
      <c r="W2085" s="240"/>
      <c r="X2085" s="240"/>
      <c r="Y2085" s="240"/>
      <c r="Z2085" s="240"/>
      <c r="AA2085" s="240"/>
      <c r="AB2085" s="240"/>
      <c r="AC2085" s="240"/>
      <c r="AD2085" s="240"/>
      <c r="AE2085" s="240"/>
      <c r="AF2085" s="240"/>
      <c r="AG2085" s="240"/>
      <c r="AH2085" s="240"/>
      <c r="AI2085" s="240"/>
      <c r="AJ2085" s="240"/>
      <c r="AK2085" s="240"/>
      <c r="AL2085" s="240"/>
      <c r="AM2085" s="240"/>
      <c r="AN2085" s="240"/>
      <c r="AO2085" s="240"/>
      <c r="AP2085" s="240"/>
      <c r="AQ2085" s="240"/>
      <c r="AR2085" s="240"/>
      <c r="AS2085" s="240"/>
      <c r="AT2085" s="240"/>
      <c r="AU2085" s="240"/>
      <c r="AV2085" s="240"/>
      <c r="AW2085" s="240"/>
      <c r="AX2085" s="240"/>
      <c r="AY2085" s="240"/>
      <c r="AZ2085" s="240"/>
      <c r="BA2085" s="240"/>
      <c r="BB2085" s="240"/>
      <c r="BC2085" s="240"/>
      <c r="BD2085" s="240"/>
      <c r="BE2085" s="240"/>
      <c r="BF2085" s="240"/>
      <c r="BG2085" s="240"/>
      <c r="BH2085" s="240"/>
      <c r="BI2085" s="240"/>
      <c r="BJ2085" s="240"/>
      <c r="BK2085" s="240"/>
      <c r="BL2085" s="240"/>
      <c r="BM2085" s="240"/>
      <c r="BN2085" s="240"/>
      <c r="BO2085" s="240"/>
      <c r="BP2085" s="240"/>
      <c r="BQ2085" s="240"/>
      <c r="BR2085" s="240"/>
      <c r="BS2085" s="240"/>
      <c r="BT2085" s="240"/>
      <c r="BU2085" s="240"/>
      <c r="BV2085" s="240"/>
      <c r="BW2085" s="240"/>
      <c r="BX2085" s="240"/>
      <c r="BY2085" s="240"/>
      <c r="BZ2085" s="240"/>
      <c r="CA2085" s="240"/>
      <c r="CB2085" s="240"/>
      <c r="CC2085" s="240"/>
      <c r="CD2085" s="240"/>
      <c r="CE2085" s="240"/>
      <c r="CF2085" s="240"/>
      <c r="CG2085" s="240"/>
      <c r="CH2085" s="240"/>
      <c r="CI2085" s="240"/>
      <c r="CJ2085" s="240"/>
      <c r="CK2085" s="240"/>
      <c r="CL2085" s="240"/>
      <c r="CN2085" s="60"/>
      <c r="CO2085" s="76"/>
      <c r="CP2085" s="76"/>
      <c r="CQ2085" s="76"/>
      <c r="CR2085" s="76"/>
      <c r="CS2085" s="76"/>
      <c r="CT2085" s="76"/>
      <c r="CU2085" s="76"/>
      <c r="CV2085" s="76"/>
      <c r="CW2085" s="76"/>
      <c r="CX2085" s="76"/>
      <c r="CY2085" s="76"/>
      <c r="CZ2085" s="76"/>
      <c r="DA2085" s="76"/>
      <c r="DB2085" s="76"/>
      <c r="DC2085" s="76"/>
      <c r="DD2085" s="76"/>
      <c r="DE2085" s="76"/>
      <c r="DF2085" s="76"/>
      <c r="DG2085" s="76"/>
      <c r="DH2085" s="76"/>
      <c r="DI2085" s="76"/>
      <c r="DJ2085" s="76"/>
      <c r="DK2085" s="76"/>
      <c r="DL2085" s="76"/>
    </row>
    <row r="2086" spans="1:116" x14ac:dyDescent="0.4">
      <c r="B2086" t="s">
        <v>332</v>
      </c>
      <c r="D2086" t="s">
        <v>516</v>
      </c>
      <c r="E2086" s="8" t="str">
        <f>ROW()&amp;" "&amp;D2086</f>
        <v>2086 FAIL-TV-V</v>
      </c>
      <c r="G2086" s="191" t="str">
        <f>SUBSTITUTE(TRIM(MID(G2081, SEARCH("-", G2081) + 1, LEN(G2081))),":","")</f>
        <v>in and outs (charged)</v>
      </c>
      <c r="H2086" s="27"/>
      <c r="I2086" s="78"/>
      <c r="J2086" s="78"/>
      <c r="K2086" s="33"/>
      <c r="L2086" s="33"/>
      <c r="M2086" s="33"/>
      <c r="N2086" s="33"/>
      <c r="O2086" s="33"/>
      <c r="P2086" s="33"/>
      <c r="R2086" s="33"/>
      <c r="S2086" s="80"/>
      <c r="T2086" s="80"/>
      <c r="U2086" s="80"/>
      <c r="V2086" s="80"/>
      <c r="W2086" s="80"/>
      <c r="X2086" s="80"/>
      <c r="Y2086" s="80"/>
      <c r="Z2086" s="80"/>
      <c r="AA2086" s="80"/>
      <c r="AB2086" s="80"/>
      <c r="AC2086" s="80"/>
      <c r="AD2086" s="80"/>
      <c r="AE2086" s="80"/>
      <c r="AF2086" s="80"/>
      <c r="AG2086" s="80"/>
      <c r="AH2086" s="80"/>
      <c r="AI2086" s="80"/>
      <c r="AJ2086" s="80"/>
      <c r="AK2086" s="80"/>
      <c r="AL2086" s="80"/>
      <c r="AM2086" s="80"/>
      <c r="AN2086" s="80"/>
      <c r="AO2086" s="80"/>
      <c r="AP2086" s="80"/>
      <c r="AQ2086" s="80"/>
      <c r="AR2086" s="80"/>
      <c r="AS2086" s="80"/>
      <c r="AT2086" s="80"/>
      <c r="AU2086" s="80"/>
      <c r="AV2086" s="80"/>
      <c r="AW2086" s="80"/>
      <c r="AX2086" s="80"/>
      <c r="AY2086" s="80"/>
      <c r="AZ2086" s="80"/>
      <c r="BA2086" s="80"/>
      <c r="BB2086" s="80"/>
      <c r="BC2086" s="80"/>
      <c r="BD2086" s="80"/>
      <c r="BE2086" s="80"/>
      <c r="BF2086" s="80"/>
      <c r="BG2086" s="80"/>
      <c r="BH2086" s="80"/>
      <c r="BI2086" s="80"/>
      <c r="BJ2086" s="80"/>
      <c r="BK2086" s="80"/>
      <c r="BL2086" s="80"/>
      <c r="BM2086" s="80"/>
      <c r="BN2086" s="80"/>
      <c r="BO2086" s="80"/>
      <c r="BP2086" s="80"/>
      <c r="BQ2086" s="80"/>
      <c r="BR2086" s="80"/>
      <c r="BS2086" s="80"/>
      <c r="BT2086" s="80"/>
      <c r="BU2086" s="80"/>
      <c r="BV2086" s="80"/>
      <c r="BW2086" s="80"/>
      <c r="BX2086" s="80"/>
      <c r="BY2086" s="80"/>
      <c r="BZ2086" s="80"/>
      <c r="CA2086" s="80"/>
      <c r="CB2086" s="80"/>
      <c r="CC2086" s="80"/>
      <c r="CD2086" s="80"/>
      <c r="CE2086" s="80"/>
      <c r="CF2086" s="80"/>
      <c r="CG2086" s="80"/>
      <c r="CH2086" s="80"/>
      <c r="CI2086" s="80"/>
      <c r="CJ2086" s="80"/>
      <c r="CK2086" s="80"/>
      <c r="CL2086" s="80"/>
      <c r="CN2086" s="78"/>
      <c r="CO2086" s="77"/>
      <c r="CP2086" s="77"/>
      <c r="CQ2086" s="77"/>
      <c r="CR2086" s="77"/>
      <c r="CS2086" s="77"/>
      <c r="CT2086" s="77"/>
      <c r="CU2086" s="77"/>
      <c r="CV2086" s="77"/>
      <c r="CW2086" s="77"/>
      <c r="CX2086" s="77"/>
      <c r="CY2086" s="77"/>
      <c r="CZ2086" s="77"/>
      <c r="DA2086" s="77"/>
      <c r="DB2086" s="77"/>
      <c r="DC2086" s="77"/>
      <c r="DD2086" s="77"/>
      <c r="DE2086" s="77"/>
      <c r="DF2086" s="77"/>
      <c r="DG2086" s="77"/>
      <c r="DH2086" s="77"/>
      <c r="DI2086" s="77"/>
      <c r="DJ2086" s="77"/>
      <c r="DK2086" s="77"/>
      <c r="DL2086" s="77"/>
    </row>
    <row r="2087" spans="1:116" x14ac:dyDescent="0.4">
      <c r="B2087" t="s">
        <v>332</v>
      </c>
      <c r="D2087" t="s">
        <v>516</v>
      </c>
      <c r="E2087" s="8" t="str">
        <f t="shared" ref="E2087:E2101" si="3385">ROW()&amp;" "&amp;D2087</f>
        <v>2087 FAIL-TV-V</v>
      </c>
      <c r="G2087" s="136" t="s">
        <v>461</v>
      </c>
      <c r="H2087" s="27"/>
      <c r="I2087" s="78"/>
      <c r="J2087" s="78"/>
      <c r="K2087" s="33"/>
      <c r="L2087" s="33"/>
      <c r="M2087" s="33"/>
      <c r="N2087" s="33"/>
      <c r="O2087" s="33"/>
      <c r="P2087" s="33"/>
      <c r="R2087" s="33"/>
      <c r="S2087" s="80" t="str">
        <f t="shared" ref="S2087:AX2096" si="3386">S2075</f>
        <v>S$16</v>
      </c>
      <c r="T2087" s="80" t="str">
        <f t="shared" si="3386"/>
        <v>T$16</v>
      </c>
      <c r="U2087" s="80" t="str">
        <f t="shared" si="3386"/>
        <v>U$16</v>
      </c>
      <c r="V2087" s="80" t="str">
        <f t="shared" si="3386"/>
        <v>V$16</v>
      </c>
      <c r="W2087" s="80" t="str">
        <f t="shared" si="3386"/>
        <v>W$16</v>
      </c>
      <c r="X2087" s="80" t="str">
        <f t="shared" si="3386"/>
        <v>X$16</v>
      </c>
      <c r="Y2087" s="80" t="str">
        <f t="shared" si="3386"/>
        <v>Y$16</v>
      </c>
      <c r="Z2087" s="80" t="str">
        <f t="shared" si="3386"/>
        <v>Z$16</v>
      </c>
      <c r="AA2087" s="80" t="str">
        <f t="shared" si="3386"/>
        <v>AA$16</v>
      </c>
      <c r="AB2087" s="80" t="str">
        <f t="shared" si="3386"/>
        <v>AB$16</v>
      </c>
      <c r="AC2087" s="80" t="str">
        <f t="shared" si="3386"/>
        <v>AC$16</v>
      </c>
      <c r="AD2087" s="80" t="str">
        <f t="shared" si="3386"/>
        <v>AD$16</v>
      </c>
      <c r="AE2087" s="80" t="str">
        <f t="shared" si="3386"/>
        <v>AE$16</v>
      </c>
      <c r="AF2087" s="80" t="str">
        <f t="shared" si="3386"/>
        <v>AF$16</v>
      </c>
      <c r="AG2087" s="80" t="str">
        <f t="shared" si="3386"/>
        <v>AG$16</v>
      </c>
      <c r="AH2087" s="80" t="str">
        <f t="shared" si="3386"/>
        <v>AH$16</v>
      </c>
      <c r="AI2087" s="80" t="str">
        <f t="shared" si="3386"/>
        <v>AI$16</v>
      </c>
      <c r="AJ2087" s="80" t="str">
        <f t="shared" si="3386"/>
        <v>AJ$16</v>
      </c>
      <c r="AK2087" s="80" t="str">
        <f t="shared" si="3386"/>
        <v>AK$16</v>
      </c>
      <c r="AL2087" s="80" t="str">
        <f t="shared" si="3386"/>
        <v>AL$16</v>
      </c>
      <c r="AM2087" s="80" t="str">
        <f t="shared" si="3386"/>
        <v>AM$16</v>
      </c>
      <c r="AN2087" s="80" t="str">
        <f t="shared" si="3386"/>
        <v>AN$16</v>
      </c>
      <c r="AO2087" s="80" t="str">
        <f t="shared" si="3386"/>
        <v>AO$16</v>
      </c>
      <c r="AP2087" s="80" t="str">
        <f t="shared" si="3386"/>
        <v>AP$16</v>
      </c>
      <c r="AQ2087" s="80" t="str">
        <f t="shared" si="3386"/>
        <v>AQ$16</v>
      </c>
      <c r="AR2087" s="80" t="str">
        <f t="shared" si="3386"/>
        <v>AR$16</v>
      </c>
      <c r="AS2087" s="80" t="str">
        <f t="shared" si="3386"/>
        <v>AS$16</v>
      </c>
      <c r="AT2087" s="80" t="str">
        <f t="shared" si="3386"/>
        <v>AT$16</v>
      </c>
      <c r="AU2087" s="80" t="str">
        <f t="shared" si="3386"/>
        <v>AU$16</v>
      </c>
      <c r="AV2087" s="80" t="str">
        <f t="shared" si="3386"/>
        <v>AV$16</v>
      </c>
      <c r="AW2087" s="80" t="str">
        <f t="shared" si="3386"/>
        <v>AW$16</v>
      </c>
      <c r="AX2087" s="80" t="str">
        <f t="shared" si="3386"/>
        <v>AX$16</v>
      </c>
      <c r="AY2087" s="80" t="str">
        <f t="shared" ref="AY2087:CD2096" si="3387">AY2075</f>
        <v>AY$16</v>
      </c>
      <c r="AZ2087" s="80" t="str">
        <f t="shared" si="3387"/>
        <v>AZ$16</v>
      </c>
      <c r="BA2087" s="80" t="str">
        <f t="shared" si="3387"/>
        <v>BA$16</v>
      </c>
      <c r="BB2087" s="80" t="str">
        <f t="shared" si="3387"/>
        <v>BB$16</v>
      </c>
      <c r="BC2087" s="80" t="str">
        <f t="shared" si="3387"/>
        <v>BC$16</v>
      </c>
      <c r="BD2087" s="80" t="str">
        <f t="shared" si="3387"/>
        <v>BD$16</v>
      </c>
      <c r="BE2087" s="80" t="str">
        <f t="shared" si="3387"/>
        <v>BE$16</v>
      </c>
      <c r="BF2087" s="80" t="str">
        <f t="shared" si="3387"/>
        <v>BF$16</v>
      </c>
      <c r="BG2087" s="80" t="str">
        <f t="shared" si="3387"/>
        <v>BG$16</v>
      </c>
      <c r="BH2087" s="80" t="str">
        <f t="shared" si="3387"/>
        <v>BH$16</v>
      </c>
      <c r="BI2087" s="80" t="str">
        <f t="shared" si="3387"/>
        <v>BI$16</v>
      </c>
      <c r="BJ2087" s="80" t="str">
        <f t="shared" si="3387"/>
        <v>BJ$16</v>
      </c>
      <c r="BK2087" s="80" t="str">
        <f t="shared" si="3387"/>
        <v>BK$16</v>
      </c>
      <c r="BL2087" s="80" t="str">
        <f t="shared" si="3387"/>
        <v>BL$16</v>
      </c>
      <c r="BM2087" s="80" t="str">
        <f t="shared" si="3387"/>
        <v>BM$16</v>
      </c>
      <c r="BN2087" s="80" t="str">
        <f t="shared" si="3387"/>
        <v>BN$16</v>
      </c>
      <c r="BO2087" s="80" t="str">
        <f t="shared" si="3387"/>
        <v>BO$16</v>
      </c>
      <c r="BP2087" s="80" t="str">
        <f t="shared" si="3387"/>
        <v>BP$16</v>
      </c>
      <c r="BQ2087" s="80" t="str">
        <f t="shared" si="3387"/>
        <v>BQ$16</v>
      </c>
      <c r="BR2087" s="80" t="str">
        <f t="shared" si="3387"/>
        <v>BR$16</v>
      </c>
      <c r="BS2087" s="80" t="str">
        <f t="shared" si="3387"/>
        <v>BS$16</v>
      </c>
      <c r="BT2087" s="80" t="str">
        <f t="shared" si="3387"/>
        <v>BT$16</v>
      </c>
      <c r="BU2087" s="80" t="str">
        <f t="shared" si="3387"/>
        <v>BU$16</v>
      </c>
      <c r="BV2087" s="80" t="str">
        <f t="shared" si="3387"/>
        <v>BV$16</v>
      </c>
      <c r="BW2087" s="80" t="str">
        <f t="shared" si="3387"/>
        <v>BW$16</v>
      </c>
      <c r="BX2087" s="80" t="str">
        <f t="shared" si="3387"/>
        <v>BX$16</v>
      </c>
      <c r="BY2087" s="80" t="str">
        <f t="shared" si="3387"/>
        <v>BY$16</v>
      </c>
      <c r="BZ2087" s="80" t="str">
        <f t="shared" si="3387"/>
        <v>BZ$16</v>
      </c>
      <c r="CA2087" s="80" t="str">
        <f t="shared" si="3387"/>
        <v>CA$16</v>
      </c>
      <c r="CB2087" s="80" t="str">
        <f t="shared" si="3387"/>
        <v>CB$16</v>
      </c>
      <c r="CC2087" s="80" t="str">
        <f t="shared" si="3387"/>
        <v>CC$16</v>
      </c>
      <c r="CD2087" s="80" t="str">
        <f t="shared" si="3387"/>
        <v>CD$16</v>
      </c>
      <c r="CE2087" s="80" t="str">
        <f t="shared" ref="CE2087:CL2096" si="3388">CE2075</f>
        <v>CE$16</v>
      </c>
      <c r="CF2087" s="80" t="str">
        <f t="shared" si="3388"/>
        <v>CF$16</v>
      </c>
      <c r="CG2087" s="80" t="str">
        <f t="shared" si="3388"/>
        <v>CG$16</v>
      </c>
      <c r="CH2087" s="80" t="str">
        <f t="shared" si="3388"/>
        <v>CH$16</v>
      </c>
      <c r="CI2087" s="80" t="str">
        <f t="shared" si="3388"/>
        <v>CI$16</v>
      </c>
      <c r="CJ2087" s="80" t="str">
        <f t="shared" si="3388"/>
        <v>CJ$16</v>
      </c>
      <c r="CK2087" s="80" t="str">
        <f t="shared" si="3388"/>
        <v>CK$16</v>
      </c>
      <c r="CL2087" s="80" t="str">
        <f t="shared" si="3388"/>
        <v>CL$16</v>
      </c>
      <c r="CN2087" s="78"/>
      <c r="CO2087" s="80" t="str">
        <f t="shared" ref="CO2087:DL2096" si="3389">CO2075</f>
        <v>CO$16</v>
      </c>
      <c r="CP2087" s="80" t="str">
        <f t="shared" si="3389"/>
        <v>CP$16</v>
      </c>
      <c r="CQ2087" s="80" t="str">
        <f t="shared" si="3389"/>
        <v>CQ$16</v>
      </c>
      <c r="CR2087" s="80" t="str">
        <f t="shared" si="3389"/>
        <v>CR$16</v>
      </c>
      <c r="CS2087" s="80" t="str">
        <f t="shared" si="3389"/>
        <v>CS$16</v>
      </c>
      <c r="CT2087" s="80" t="str">
        <f t="shared" si="3389"/>
        <v>CT$16</v>
      </c>
      <c r="CU2087" s="80" t="str">
        <f t="shared" si="3389"/>
        <v>CU$16</v>
      </c>
      <c r="CV2087" s="80" t="str">
        <f t="shared" si="3389"/>
        <v>CV$16</v>
      </c>
      <c r="CW2087" s="80" t="str">
        <f t="shared" si="3389"/>
        <v>CW$16</v>
      </c>
      <c r="CX2087" s="80" t="str">
        <f t="shared" si="3389"/>
        <v>CX$16</v>
      </c>
      <c r="CY2087" s="80" t="str">
        <f t="shared" si="3389"/>
        <v>CY$16</v>
      </c>
      <c r="CZ2087" s="80" t="str">
        <f t="shared" si="3389"/>
        <v>CZ$16</v>
      </c>
      <c r="DA2087" s="80" t="str">
        <f t="shared" si="3389"/>
        <v>DA$16</v>
      </c>
      <c r="DB2087" s="80" t="str">
        <f t="shared" si="3389"/>
        <v>DB$16</v>
      </c>
      <c r="DC2087" s="80" t="str">
        <f t="shared" si="3389"/>
        <v>DC$16</v>
      </c>
      <c r="DD2087" s="80" t="str">
        <f t="shared" si="3389"/>
        <v>DD$16</v>
      </c>
      <c r="DE2087" s="80" t="str">
        <f t="shared" si="3389"/>
        <v>DE$16</v>
      </c>
      <c r="DF2087" s="80" t="str">
        <f t="shared" si="3389"/>
        <v>DF$16</v>
      </c>
      <c r="DG2087" s="80" t="str">
        <f t="shared" si="3389"/>
        <v>DG$16</v>
      </c>
      <c r="DH2087" s="80" t="str">
        <f t="shared" si="3389"/>
        <v>DH$16</v>
      </c>
      <c r="DI2087" s="80" t="str">
        <f t="shared" si="3389"/>
        <v>DI$16</v>
      </c>
      <c r="DJ2087" s="80" t="str">
        <f t="shared" si="3389"/>
        <v>DJ$16</v>
      </c>
      <c r="DK2087" s="80" t="str">
        <f t="shared" si="3389"/>
        <v>DK$16</v>
      </c>
      <c r="DL2087" s="80" t="str">
        <f t="shared" si="3389"/>
        <v>DL$16</v>
      </c>
    </row>
    <row r="2088" spans="1:116" x14ac:dyDescent="0.4">
      <c r="B2088" t="s">
        <v>332</v>
      </c>
      <c r="D2088" t="s">
        <v>516</v>
      </c>
      <c r="E2088" s="8" t="str">
        <f t="shared" si="3385"/>
        <v>2088 FAIL-TV-V</v>
      </c>
      <c r="G2088" s="191" t="s">
        <v>462</v>
      </c>
      <c r="K2088" s="53"/>
      <c r="L2088" s="53"/>
      <c r="M2088" s="53"/>
      <c r="N2088" s="53"/>
      <c r="O2088" s="53"/>
      <c r="P2088" s="53"/>
      <c r="R2088" s="24"/>
      <c r="S2088" s="212" t="str">
        <f>ADDRESS(ROW(S2084),COLUMN(S2084),2)</f>
        <v>S$2084</v>
      </c>
      <c r="T2088" s="212" t="str">
        <f t="shared" ref="T2088:CE2097" si="3390">ADDRESS(ROW(T2084),COLUMN(T2084),2)</f>
        <v>T$2084</v>
      </c>
      <c r="U2088" s="212" t="str">
        <f t="shared" si="3390"/>
        <v>U$2084</v>
      </c>
      <c r="V2088" s="212" t="str">
        <f t="shared" si="3390"/>
        <v>V$2084</v>
      </c>
      <c r="W2088" s="212" t="str">
        <f t="shared" si="3390"/>
        <v>W$2084</v>
      </c>
      <c r="X2088" s="212" t="str">
        <f t="shared" si="3390"/>
        <v>X$2084</v>
      </c>
      <c r="Y2088" s="212" t="str">
        <f t="shared" si="3390"/>
        <v>Y$2084</v>
      </c>
      <c r="Z2088" s="212" t="str">
        <f t="shared" si="3390"/>
        <v>Z$2084</v>
      </c>
      <c r="AA2088" s="212" t="str">
        <f t="shared" si="3390"/>
        <v>AA$2084</v>
      </c>
      <c r="AB2088" s="212" t="str">
        <f t="shared" si="3390"/>
        <v>AB$2084</v>
      </c>
      <c r="AC2088" s="212" t="str">
        <f t="shared" si="3390"/>
        <v>AC$2084</v>
      </c>
      <c r="AD2088" s="212" t="str">
        <f t="shared" si="3390"/>
        <v>AD$2084</v>
      </c>
      <c r="AE2088" s="212" t="str">
        <f t="shared" si="3390"/>
        <v>AE$2084</v>
      </c>
      <c r="AF2088" s="212" t="str">
        <f t="shared" si="3390"/>
        <v>AF$2084</v>
      </c>
      <c r="AG2088" s="212" t="str">
        <f t="shared" si="3390"/>
        <v>AG$2084</v>
      </c>
      <c r="AH2088" s="212" t="str">
        <f t="shared" si="3390"/>
        <v>AH$2084</v>
      </c>
      <c r="AI2088" s="212" t="str">
        <f t="shared" si="3390"/>
        <v>AI$2084</v>
      </c>
      <c r="AJ2088" s="212" t="str">
        <f t="shared" si="3390"/>
        <v>AJ$2084</v>
      </c>
      <c r="AK2088" s="212" t="str">
        <f t="shared" si="3390"/>
        <v>AK$2084</v>
      </c>
      <c r="AL2088" s="212" t="str">
        <f t="shared" si="3390"/>
        <v>AL$2084</v>
      </c>
      <c r="AM2088" s="212" t="str">
        <f t="shared" si="3390"/>
        <v>AM$2084</v>
      </c>
      <c r="AN2088" s="212" t="str">
        <f t="shared" si="3390"/>
        <v>AN$2084</v>
      </c>
      <c r="AO2088" s="212" t="str">
        <f t="shared" si="3390"/>
        <v>AO$2084</v>
      </c>
      <c r="AP2088" s="212" t="str">
        <f t="shared" si="3390"/>
        <v>AP$2084</v>
      </c>
      <c r="AQ2088" s="212" t="str">
        <f t="shared" si="3390"/>
        <v>AQ$2084</v>
      </c>
      <c r="AR2088" s="212" t="str">
        <f t="shared" si="3390"/>
        <v>AR$2084</v>
      </c>
      <c r="AS2088" s="212" t="str">
        <f t="shared" si="3390"/>
        <v>AS$2084</v>
      </c>
      <c r="AT2088" s="212" t="str">
        <f t="shared" si="3390"/>
        <v>AT$2084</v>
      </c>
      <c r="AU2088" s="212" t="str">
        <f t="shared" si="3390"/>
        <v>AU$2084</v>
      </c>
      <c r="AV2088" s="212" t="str">
        <f t="shared" si="3390"/>
        <v>AV$2084</v>
      </c>
      <c r="AW2088" s="212" t="str">
        <f t="shared" si="3390"/>
        <v>AW$2084</v>
      </c>
      <c r="AX2088" s="212" t="str">
        <f t="shared" si="3390"/>
        <v>AX$2084</v>
      </c>
      <c r="AY2088" s="212" t="str">
        <f t="shared" si="3390"/>
        <v>AY$2084</v>
      </c>
      <c r="AZ2088" s="212" t="str">
        <f t="shared" si="3390"/>
        <v>AZ$2084</v>
      </c>
      <c r="BA2088" s="212" t="str">
        <f t="shared" si="3390"/>
        <v>BA$2084</v>
      </c>
      <c r="BB2088" s="212" t="str">
        <f t="shared" si="3390"/>
        <v>BB$2084</v>
      </c>
      <c r="BC2088" s="212" t="str">
        <f t="shared" si="3390"/>
        <v>BC$2084</v>
      </c>
      <c r="BD2088" s="212" t="str">
        <f t="shared" si="3390"/>
        <v>BD$2084</v>
      </c>
      <c r="BE2088" s="212" t="str">
        <f t="shared" si="3390"/>
        <v>BE$2084</v>
      </c>
      <c r="BF2088" s="212" t="str">
        <f t="shared" si="3390"/>
        <v>BF$2084</v>
      </c>
      <c r="BG2088" s="212" t="str">
        <f t="shared" si="3390"/>
        <v>BG$2084</v>
      </c>
      <c r="BH2088" s="212" t="str">
        <f t="shared" si="3390"/>
        <v>BH$2084</v>
      </c>
      <c r="BI2088" s="212" t="str">
        <f t="shared" si="3390"/>
        <v>BI$2084</v>
      </c>
      <c r="BJ2088" s="212" t="str">
        <f t="shared" si="3390"/>
        <v>BJ$2084</v>
      </c>
      <c r="BK2088" s="212" t="str">
        <f t="shared" si="3390"/>
        <v>BK$2084</v>
      </c>
      <c r="BL2088" s="212" t="str">
        <f t="shared" si="3390"/>
        <v>BL$2084</v>
      </c>
      <c r="BM2088" s="212" t="str">
        <f t="shared" si="3390"/>
        <v>BM$2084</v>
      </c>
      <c r="BN2088" s="212" t="str">
        <f t="shared" si="3390"/>
        <v>BN$2084</v>
      </c>
      <c r="BO2088" s="212" t="str">
        <f t="shared" si="3390"/>
        <v>BO$2084</v>
      </c>
      <c r="BP2088" s="212" t="str">
        <f t="shared" si="3390"/>
        <v>BP$2084</v>
      </c>
      <c r="BQ2088" s="212" t="str">
        <f t="shared" si="3390"/>
        <v>BQ$2084</v>
      </c>
      <c r="BR2088" s="212" t="str">
        <f t="shared" si="3390"/>
        <v>BR$2084</v>
      </c>
      <c r="BS2088" s="212" t="str">
        <f t="shared" si="3390"/>
        <v>BS$2084</v>
      </c>
      <c r="BT2088" s="212" t="str">
        <f t="shared" si="3390"/>
        <v>BT$2084</v>
      </c>
      <c r="BU2088" s="212" t="str">
        <f t="shared" si="3390"/>
        <v>BU$2084</v>
      </c>
      <c r="BV2088" s="212" t="str">
        <f t="shared" si="3390"/>
        <v>BV$2084</v>
      </c>
      <c r="BW2088" s="212" t="str">
        <f t="shared" si="3390"/>
        <v>BW$2084</v>
      </c>
      <c r="BX2088" s="212" t="str">
        <f t="shared" si="3390"/>
        <v>BX$2084</v>
      </c>
      <c r="BY2088" s="212" t="str">
        <f t="shared" si="3390"/>
        <v>BY$2084</v>
      </c>
      <c r="BZ2088" s="212" t="str">
        <f t="shared" si="3390"/>
        <v>BZ$2084</v>
      </c>
      <c r="CA2088" s="212" t="str">
        <f t="shared" si="3390"/>
        <v>CA$2084</v>
      </c>
      <c r="CB2088" s="212" t="str">
        <f t="shared" si="3390"/>
        <v>CB$2084</v>
      </c>
      <c r="CC2088" s="212" t="str">
        <f t="shared" si="3390"/>
        <v>CC$2084</v>
      </c>
      <c r="CD2088" s="212" t="str">
        <f t="shared" si="3390"/>
        <v>CD$2084</v>
      </c>
      <c r="CE2088" s="212" t="str">
        <f t="shared" si="3390"/>
        <v>CE$2084</v>
      </c>
      <c r="CF2088" s="212" t="str">
        <f t="shared" ref="CF2088:CL2097" si="3391">ADDRESS(ROW(CF2084),COLUMN(CF2084),2)</f>
        <v>CF$2084</v>
      </c>
      <c r="CG2088" s="212" t="str">
        <f t="shared" si="3391"/>
        <v>CG$2084</v>
      </c>
      <c r="CH2088" s="212" t="str">
        <f t="shared" si="3391"/>
        <v>CH$2084</v>
      </c>
      <c r="CI2088" s="212" t="str">
        <f t="shared" si="3391"/>
        <v>CI$2084</v>
      </c>
      <c r="CJ2088" s="212" t="str">
        <f t="shared" si="3391"/>
        <v>CJ$2084</v>
      </c>
      <c r="CK2088" s="212" t="str">
        <f t="shared" si="3391"/>
        <v>CK$2084</v>
      </c>
      <c r="CL2088" s="212" t="str">
        <f t="shared" si="3391"/>
        <v>CL$2084</v>
      </c>
      <c r="CO2088" s="212" t="str">
        <f t="shared" ref="CO2088:DL2097" si="3392">ADDRESS(ROW(CO2084),COLUMN(CO2084),2)</f>
        <v>CO$2084</v>
      </c>
      <c r="CP2088" s="212" t="str">
        <f t="shared" si="3392"/>
        <v>CP$2084</v>
      </c>
      <c r="CQ2088" s="212" t="str">
        <f t="shared" si="3392"/>
        <v>CQ$2084</v>
      </c>
      <c r="CR2088" s="212" t="str">
        <f t="shared" si="3392"/>
        <v>CR$2084</v>
      </c>
      <c r="CS2088" s="212" t="str">
        <f t="shared" si="3392"/>
        <v>CS$2084</v>
      </c>
      <c r="CT2088" s="212" t="str">
        <f t="shared" si="3392"/>
        <v>CT$2084</v>
      </c>
      <c r="CU2088" s="212" t="str">
        <f t="shared" si="3392"/>
        <v>CU$2084</v>
      </c>
      <c r="CV2088" s="212" t="str">
        <f t="shared" si="3392"/>
        <v>CV$2084</v>
      </c>
      <c r="CW2088" s="212" t="str">
        <f t="shared" si="3392"/>
        <v>CW$2084</v>
      </c>
      <c r="CX2088" s="212" t="str">
        <f t="shared" si="3392"/>
        <v>CX$2084</v>
      </c>
      <c r="CY2088" s="212" t="str">
        <f t="shared" si="3392"/>
        <v>CY$2084</v>
      </c>
      <c r="CZ2088" s="212" t="str">
        <f t="shared" si="3392"/>
        <v>CZ$2084</v>
      </c>
      <c r="DA2088" s="212" t="str">
        <f t="shared" si="3392"/>
        <v>DA$2084</v>
      </c>
      <c r="DB2088" s="212" t="str">
        <f t="shared" si="3392"/>
        <v>DB$2084</v>
      </c>
      <c r="DC2088" s="212" t="str">
        <f t="shared" si="3392"/>
        <v>DC$2084</v>
      </c>
      <c r="DD2088" s="212" t="str">
        <f t="shared" si="3392"/>
        <v>DD$2084</v>
      </c>
      <c r="DE2088" s="212" t="str">
        <f t="shared" si="3392"/>
        <v>DE$2084</v>
      </c>
      <c r="DF2088" s="212" t="str">
        <f t="shared" si="3392"/>
        <v>DF$2084</v>
      </c>
      <c r="DG2088" s="212" t="str">
        <f t="shared" si="3392"/>
        <v>DG$2084</v>
      </c>
      <c r="DH2088" s="212" t="str">
        <f t="shared" si="3392"/>
        <v>DH$2084</v>
      </c>
      <c r="DI2088" s="212" t="str">
        <f t="shared" si="3392"/>
        <v>DI$2084</v>
      </c>
      <c r="DJ2088" s="212" t="str">
        <f t="shared" si="3392"/>
        <v>DJ$2084</v>
      </c>
      <c r="DK2088" s="212" t="str">
        <f t="shared" si="3392"/>
        <v>DK$2084</v>
      </c>
      <c r="DL2088" s="212" t="str">
        <f t="shared" si="3392"/>
        <v>DL$2084</v>
      </c>
    </row>
    <row r="2089" spans="1:116" x14ac:dyDescent="0.4">
      <c r="B2089" t="s">
        <v>332</v>
      </c>
      <c r="D2089" t="s">
        <v>516</v>
      </c>
      <c r="E2089" s="8" t="str">
        <f t="shared" si="3385"/>
        <v>2089 FAIL-TV-V</v>
      </c>
      <c r="G2089" s="191" t="str">
        <f>G2081</f>
        <v>% failure - in and outs (charged)</v>
      </c>
      <c r="H2089" s="12"/>
      <c r="I2089" s="60"/>
      <c r="J2089" s="60"/>
      <c r="K2089" s="15"/>
      <c r="L2089" s="15"/>
      <c r="M2089" s="15"/>
      <c r="N2089" s="15"/>
      <c r="O2089" s="15"/>
      <c r="P2089" s="15"/>
      <c r="R2089" s="15"/>
      <c r="S2089" s="80"/>
      <c r="T2089" s="80"/>
      <c r="U2089" s="80"/>
      <c r="V2089" s="80"/>
      <c r="W2089" s="80"/>
      <c r="X2089" s="80"/>
      <c r="Y2089" s="80"/>
      <c r="Z2089" s="80"/>
      <c r="AA2089" s="80"/>
      <c r="AB2089" s="80"/>
      <c r="AC2089" s="80"/>
      <c r="AD2089" s="80"/>
      <c r="AE2089" s="80"/>
      <c r="AF2089" s="80"/>
      <c r="AG2089" s="80"/>
      <c r="AH2089" s="80"/>
      <c r="AI2089" s="80"/>
      <c r="AJ2089" s="80"/>
      <c r="AK2089" s="80"/>
      <c r="AL2089" s="80"/>
      <c r="AM2089" s="80"/>
      <c r="AN2089" s="80"/>
      <c r="AO2089" s="80"/>
      <c r="AP2089" s="80"/>
      <c r="AQ2089" s="80"/>
      <c r="AR2089" s="80"/>
      <c r="AS2089" s="80"/>
      <c r="AT2089" s="80"/>
      <c r="AU2089" s="80"/>
      <c r="AV2089" s="80"/>
      <c r="AW2089" s="80"/>
      <c r="AX2089" s="80"/>
      <c r="AY2089" s="80"/>
      <c r="AZ2089" s="80"/>
      <c r="BA2089" s="80"/>
      <c r="BB2089" s="80"/>
      <c r="BC2089" s="80"/>
      <c r="BD2089" s="80"/>
      <c r="BE2089" s="80"/>
      <c r="BF2089" s="80"/>
      <c r="BG2089" s="80"/>
      <c r="BH2089" s="80"/>
      <c r="BI2089" s="80"/>
      <c r="BJ2089" s="80"/>
      <c r="BK2089" s="80"/>
      <c r="BL2089" s="80"/>
      <c r="BM2089" s="80"/>
      <c r="BN2089" s="80"/>
      <c r="BO2089" s="80"/>
      <c r="BP2089" s="80"/>
      <c r="BQ2089" s="80"/>
      <c r="BR2089" s="80"/>
      <c r="BS2089" s="80"/>
      <c r="BT2089" s="80"/>
      <c r="BU2089" s="80"/>
      <c r="BV2089" s="80"/>
      <c r="BW2089" s="80"/>
      <c r="BX2089" s="80"/>
      <c r="BY2089" s="80"/>
      <c r="BZ2089" s="80"/>
      <c r="CA2089" s="80"/>
      <c r="CB2089" s="80"/>
      <c r="CC2089" s="80"/>
      <c r="CD2089" s="80"/>
      <c r="CE2089" s="80"/>
      <c r="CF2089" s="80"/>
      <c r="CG2089" s="80"/>
      <c r="CH2089" s="80"/>
      <c r="CI2089" s="80"/>
      <c r="CJ2089" s="80"/>
      <c r="CK2089" s="80"/>
      <c r="CL2089" s="80"/>
      <c r="CN2089" s="60"/>
    </row>
    <row r="2090" spans="1:116" x14ac:dyDescent="0.4">
      <c r="B2090" t="s">
        <v>332</v>
      </c>
      <c r="D2090" t="s">
        <v>516</v>
      </c>
      <c r="E2090" s="8" t="str">
        <f t="shared" si="3385"/>
        <v>2090 FAIL-TV-V</v>
      </c>
      <c r="G2090" s="136" t="str">
        <f>G2078</f>
        <v xml:space="preserve">secondary unit </v>
      </c>
      <c r="H2090" s="12"/>
      <c r="I2090" s="60"/>
      <c r="J2090" s="60"/>
      <c r="K2090" s="15"/>
      <c r="L2090" s="15"/>
      <c r="M2090" s="15"/>
      <c r="N2090" s="15"/>
      <c r="O2090" s="15"/>
      <c r="P2090" s="15"/>
      <c r="R2090" s="15"/>
      <c r="S2090" s="76"/>
      <c r="T2090" s="76"/>
      <c r="U2090" s="76"/>
      <c r="V2090" s="76"/>
      <c r="W2090" s="76"/>
      <c r="X2090" s="76"/>
      <c r="Y2090" s="76"/>
      <c r="Z2090" s="76"/>
      <c r="AA2090" s="76"/>
      <c r="AB2090" s="76"/>
      <c r="AC2090" s="76"/>
      <c r="AD2090" s="76"/>
      <c r="AE2090" s="76"/>
      <c r="AF2090" s="76"/>
      <c r="AG2090" s="76"/>
      <c r="AH2090" s="76"/>
      <c r="AI2090" s="76"/>
      <c r="AJ2090" s="76"/>
      <c r="AK2090" s="76"/>
      <c r="AL2090" s="76"/>
      <c r="AM2090" s="76"/>
      <c r="AN2090" s="76"/>
      <c r="AO2090" s="76"/>
      <c r="AP2090" s="76"/>
      <c r="AQ2090" s="76"/>
      <c r="AR2090" s="76"/>
      <c r="AS2090" s="76"/>
      <c r="AT2090" s="76"/>
      <c r="AU2090" s="76"/>
      <c r="AV2090" s="76"/>
      <c r="AW2090" s="76"/>
      <c r="AX2090" s="76"/>
      <c r="AY2090" s="76"/>
      <c r="AZ2090" s="76"/>
      <c r="BA2090" s="76"/>
      <c r="BB2090" s="76"/>
      <c r="BC2090" s="76"/>
      <c r="BD2090" s="76"/>
      <c r="BE2090" s="76"/>
      <c r="BF2090" s="76"/>
      <c r="BG2090" s="76"/>
      <c r="BH2090" s="76"/>
      <c r="BI2090" s="76"/>
      <c r="BJ2090" s="76"/>
      <c r="BK2090" s="76"/>
      <c r="BL2090" s="76"/>
      <c r="BM2090" s="76"/>
      <c r="BN2090" s="76"/>
      <c r="BO2090" s="76"/>
      <c r="BP2090" s="76"/>
      <c r="BQ2090" s="76"/>
      <c r="BR2090" s="76"/>
      <c r="BS2090" s="76"/>
      <c r="BT2090" s="76"/>
      <c r="BU2090" s="76"/>
      <c r="BV2090" s="76"/>
      <c r="BW2090" s="76"/>
      <c r="BX2090" s="76"/>
      <c r="BY2090" s="76"/>
      <c r="BZ2090" s="76"/>
      <c r="CA2090" s="76"/>
      <c r="CB2090" s="76"/>
      <c r="CC2090" s="76"/>
      <c r="CD2090" s="76"/>
      <c r="CE2090" s="76"/>
      <c r="CF2090" s="76"/>
      <c r="CG2090" s="76"/>
      <c r="CH2090" s="76"/>
      <c r="CI2090" s="76"/>
      <c r="CJ2090" s="76"/>
      <c r="CK2090" s="76"/>
      <c r="CL2090" s="76"/>
      <c r="CN2090" s="60"/>
      <c r="CO2090" s="76"/>
      <c r="CP2090" s="76"/>
      <c r="CQ2090" s="76"/>
      <c r="CR2090" s="76"/>
      <c r="CS2090" s="76"/>
      <c r="CT2090" s="76"/>
      <c r="CU2090" s="76"/>
      <c r="CV2090" s="76"/>
      <c r="CW2090" s="76"/>
      <c r="CX2090" s="76"/>
      <c r="CY2090" s="76"/>
      <c r="CZ2090" s="76"/>
      <c r="DA2090" s="76"/>
      <c r="DB2090" s="76"/>
      <c r="DC2090" s="76"/>
      <c r="DD2090" s="76"/>
      <c r="DE2090" s="76"/>
      <c r="DF2090" s="76"/>
      <c r="DG2090" s="76"/>
      <c r="DH2090" s="76"/>
      <c r="DI2090" s="76"/>
      <c r="DJ2090" s="76"/>
      <c r="DK2090" s="76"/>
      <c r="DL2090" s="76"/>
    </row>
    <row r="2091" spans="1:116" x14ac:dyDescent="0.4">
      <c r="B2091" t="s">
        <v>332</v>
      </c>
      <c r="D2091" t="s">
        <v>516</v>
      </c>
      <c r="E2091" s="8" t="str">
        <f t="shared" si="3385"/>
        <v>2091 FAIL-TV-V</v>
      </c>
      <c r="G2091" s="136" t="str">
        <f>G2079</f>
        <v>Secondary revenue driver</v>
      </c>
      <c r="H2091" s="12"/>
      <c r="I2091" s="60"/>
      <c r="J2091" s="60"/>
      <c r="K2091" s="15"/>
      <c r="L2091" s="15"/>
      <c r="M2091" s="15"/>
      <c r="N2091" s="15"/>
      <c r="O2091" s="15"/>
      <c r="P2091" s="15"/>
      <c r="R2091" s="15"/>
      <c r="S2091" s="76"/>
      <c r="T2091" s="76"/>
      <c r="U2091" s="76"/>
      <c r="V2091" s="76"/>
      <c r="W2091" s="76"/>
      <c r="X2091" s="76"/>
      <c r="Y2091" s="76"/>
      <c r="Z2091" s="76"/>
      <c r="AA2091" s="76"/>
      <c r="AB2091" s="76"/>
      <c r="AC2091" s="76"/>
      <c r="AD2091" s="76"/>
      <c r="AE2091" s="76"/>
      <c r="AF2091" s="76"/>
      <c r="AG2091" s="76"/>
      <c r="AH2091" s="76"/>
      <c r="AI2091" s="76"/>
      <c r="AJ2091" s="76"/>
      <c r="AK2091" s="76"/>
      <c r="AL2091" s="76"/>
      <c r="AM2091" s="76"/>
      <c r="AN2091" s="76"/>
      <c r="AO2091" s="76"/>
      <c r="AP2091" s="76"/>
      <c r="AQ2091" s="76"/>
      <c r="AR2091" s="76"/>
      <c r="AS2091" s="76"/>
      <c r="AT2091" s="76"/>
      <c r="AU2091" s="76"/>
      <c r="AV2091" s="76"/>
      <c r="AW2091" s="76"/>
      <c r="AX2091" s="76"/>
      <c r="AY2091" s="76"/>
      <c r="AZ2091" s="76"/>
      <c r="BA2091" s="76"/>
      <c r="BB2091" s="76"/>
      <c r="BC2091" s="76"/>
      <c r="BD2091" s="76"/>
      <c r="BE2091" s="76"/>
      <c r="BF2091" s="76"/>
      <c r="BG2091" s="76"/>
      <c r="BH2091" s="76"/>
      <c r="BI2091" s="76"/>
      <c r="BJ2091" s="76"/>
      <c r="BK2091" s="76"/>
      <c r="BL2091" s="76"/>
      <c r="BM2091" s="76"/>
      <c r="BN2091" s="76"/>
      <c r="BO2091" s="76"/>
      <c r="BP2091" s="76"/>
      <c r="BQ2091" s="76"/>
      <c r="BR2091" s="76"/>
      <c r="BS2091" s="76"/>
      <c r="BT2091" s="76"/>
      <c r="BU2091" s="76"/>
      <c r="BV2091" s="76"/>
      <c r="BW2091" s="76"/>
      <c r="BX2091" s="76"/>
      <c r="BY2091" s="76"/>
      <c r="BZ2091" s="76"/>
      <c r="CA2091" s="76"/>
      <c r="CB2091" s="76"/>
      <c r="CC2091" s="76"/>
      <c r="CD2091" s="76"/>
      <c r="CE2091" s="76"/>
      <c r="CF2091" s="76"/>
      <c r="CG2091" s="76"/>
      <c r="CH2091" s="76"/>
      <c r="CI2091" s="76"/>
      <c r="CJ2091" s="76"/>
      <c r="CK2091" s="76"/>
      <c r="CL2091" s="76"/>
      <c r="CN2091" s="60"/>
      <c r="CO2091" s="76"/>
      <c r="CP2091" s="76"/>
      <c r="CQ2091" s="76"/>
      <c r="CR2091" s="76"/>
      <c r="CS2091" s="76"/>
      <c r="CT2091" s="76"/>
      <c r="CU2091" s="76"/>
      <c r="CV2091" s="76"/>
      <c r="CW2091" s="76"/>
      <c r="CX2091" s="76"/>
      <c r="CY2091" s="76"/>
      <c r="CZ2091" s="76"/>
      <c r="DA2091" s="76"/>
      <c r="DB2091" s="76"/>
      <c r="DC2091" s="76"/>
      <c r="DD2091" s="76"/>
      <c r="DE2091" s="76"/>
      <c r="DF2091" s="76"/>
      <c r="DG2091" s="76"/>
      <c r="DH2091" s="76"/>
      <c r="DI2091" s="76"/>
      <c r="DJ2091" s="76"/>
      <c r="DK2091" s="76"/>
      <c r="DL2091" s="76"/>
    </row>
    <row r="2092" spans="1:116" x14ac:dyDescent="0.4">
      <c r="B2092" t="s">
        <v>332</v>
      </c>
      <c r="D2092" t="s">
        <v>516</v>
      </c>
      <c r="E2092" s="8" t="str">
        <f t="shared" si="3385"/>
        <v>2092 FAIL-TV-V</v>
      </c>
      <c r="G2092" s="136" t="str">
        <f>G2080</f>
        <v>Secondary volume driver</v>
      </c>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4" spans="1:116" x14ac:dyDescent="0.4">
      <c r="A2094" s="174"/>
      <c r="E2094" s="8"/>
      <c r="G2094" s="175" t="s">
        <v>503</v>
      </c>
      <c r="H2094" s="174"/>
      <c r="I2094" s="176"/>
      <c r="J2094" s="176"/>
      <c r="K2094" s="197"/>
      <c r="L2094" s="197"/>
      <c r="M2094" s="197"/>
      <c r="N2094" s="197"/>
      <c r="O2094" s="197"/>
      <c r="P2094" s="197"/>
      <c r="R2094" s="198"/>
      <c r="S2094" s="174"/>
      <c r="T2094" s="174"/>
      <c r="U2094" s="174"/>
      <c r="V2094" s="174"/>
      <c r="W2094" s="174"/>
      <c r="X2094" s="174"/>
      <c r="Y2094" s="174"/>
      <c r="Z2094" s="174"/>
      <c r="AA2094" s="174"/>
      <c r="AB2094" s="174"/>
      <c r="AC2094" s="174"/>
      <c r="AD2094" s="174"/>
      <c r="AE2094" s="174"/>
      <c r="AF2094" s="174"/>
      <c r="AG2094" s="174"/>
      <c r="AH2094" s="174"/>
      <c r="AI2094" s="174"/>
      <c r="AJ2094" s="174"/>
      <c r="AK2094" s="174"/>
      <c r="AL2094" s="174"/>
      <c r="AM2094" s="174"/>
      <c r="AN2094" s="174"/>
      <c r="AO2094" s="174"/>
      <c r="AP2094" s="174"/>
      <c r="AQ2094" s="174"/>
      <c r="AR2094" s="174"/>
      <c r="AS2094" s="174"/>
      <c r="AT2094" s="174"/>
      <c r="AU2094" s="174"/>
      <c r="AV2094" s="174"/>
      <c r="AW2094" s="174"/>
      <c r="AX2094" s="174"/>
      <c r="AY2094" s="174"/>
      <c r="AZ2094" s="174"/>
      <c r="BA2094" s="174"/>
      <c r="BB2094" s="174"/>
      <c r="BC2094" s="174"/>
      <c r="BD2094" s="174"/>
      <c r="BE2094" s="174"/>
      <c r="BF2094" s="174"/>
      <c r="BG2094" s="174"/>
      <c r="BH2094" s="174"/>
      <c r="BI2094" s="174"/>
      <c r="BJ2094" s="174"/>
      <c r="BK2094" s="174"/>
      <c r="BL2094" s="174"/>
      <c r="BM2094" s="174"/>
      <c r="BN2094" s="174"/>
      <c r="BO2094" s="174"/>
      <c r="BP2094" s="174"/>
      <c r="BQ2094" s="174"/>
      <c r="BR2094" s="174"/>
      <c r="BS2094" s="174"/>
      <c r="BT2094" s="174"/>
      <c r="BU2094" s="174"/>
      <c r="BV2094" s="174"/>
      <c r="BW2094" s="174"/>
      <c r="BX2094" s="174"/>
      <c r="BY2094" s="174"/>
      <c r="BZ2094" s="174"/>
      <c r="CA2094" s="174"/>
      <c r="CB2094" s="174"/>
      <c r="CC2094" s="174"/>
      <c r="CD2094" s="174"/>
      <c r="CE2094" s="174"/>
      <c r="CF2094" s="174"/>
      <c r="CG2094" s="174"/>
      <c r="CH2094" s="174"/>
      <c r="CI2094" s="174"/>
      <c r="CJ2094" s="174"/>
      <c r="CK2094" s="174"/>
      <c r="CL2094" s="174"/>
      <c r="CN2094" s="176"/>
      <c r="CO2094" s="174"/>
      <c r="CP2094" s="174"/>
      <c r="CQ2094" s="174"/>
      <c r="CR2094" s="174"/>
      <c r="CS2094" s="174"/>
      <c r="CT2094" s="174"/>
      <c r="CU2094" s="174"/>
      <c r="CV2094" s="174"/>
      <c r="CW2094" s="174"/>
      <c r="CX2094" s="174"/>
      <c r="CY2094" s="174"/>
      <c r="CZ2094" s="174"/>
      <c r="DA2094" s="174"/>
      <c r="DB2094" s="174"/>
      <c r="DC2094" s="174"/>
      <c r="DD2094" s="174"/>
      <c r="DE2094" s="174"/>
      <c r="DF2094" s="174"/>
      <c r="DG2094" s="174"/>
      <c r="DH2094" s="174"/>
      <c r="DI2094" s="174"/>
      <c r="DJ2094" s="174"/>
      <c r="DK2094" s="174"/>
      <c r="DL2094" s="174"/>
    </row>
    <row r="2095" spans="1:116" x14ac:dyDescent="0.4">
      <c r="A2095" s="174"/>
      <c r="E2095" s="8"/>
      <c r="G2095" s="175" t="s">
        <v>504</v>
      </c>
      <c r="H2095" s="174"/>
      <c r="I2095" s="176"/>
      <c r="J2095" s="176"/>
      <c r="K2095" s="197"/>
      <c r="L2095" s="197"/>
      <c r="M2095" s="197"/>
      <c r="N2095" s="197"/>
      <c r="O2095" s="197"/>
      <c r="P2095" s="197"/>
      <c r="R2095" s="198"/>
      <c r="S2095" s="174"/>
      <c r="T2095" s="174"/>
      <c r="U2095" s="174"/>
      <c r="V2095" s="174"/>
      <c r="W2095" s="174"/>
      <c r="X2095" s="174"/>
      <c r="Y2095" s="174"/>
      <c r="Z2095" s="174"/>
      <c r="AA2095" s="174"/>
      <c r="AB2095" s="174"/>
      <c r="AC2095" s="174"/>
      <c r="AD2095" s="174"/>
      <c r="AE2095" s="174"/>
      <c r="AF2095" s="174"/>
      <c r="AG2095" s="174"/>
      <c r="AH2095" s="174"/>
      <c r="AI2095" s="174"/>
      <c r="AJ2095" s="174"/>
      <c r="AK2095" s="174"/>
      <c r="AL2095" s="174"/>
      <c r="AM2095" s="174"/>
      <c r="AN2095" s="174"/>
      <c r="AO2095" s="174"/>
      <c r="AP2095" s="174"/>
      <c r="AQ2095" s="174"/>
      <c r="AR2095" s="174"/>
      <c r="AS2095" s="174"/>
      <c r="AT2095" s="174"/>
      <c r="AU2095" s="174"/>
      <c r="AV2095" s="174"/>
      <c r="AW2095" s="174"/>
      <c r="AX2095" s="174"/>
      <c r="AY2095" s="174"/>
      <c r="AZ2095" s="174"/>
      <c r="BA2095" s="174"/>
      <c r="BB2095" s="174"/>
      <c r="BC2095" s="174"/>
      <c r="BD2095" s="174"/>
      <c r="BE2095" s="174"/>
      <c r="BF2095" s="174"/>
      <c r="BG2095" s="174"/>
      <c r="BH2095" s="174"/>
      <c r="BI2095" s="174"/>
      <c r="BJ2095" s="174"/>
      <c r="BK2095" s="174"/>
      <c r="BL2095" s="174"/>
      <c r="BM2095" s="174"/>
      <c r="BN2095" s="174"/>
      <c r="BO2095" s="174"/>
      <c r="BP2095" s="174"/>
      <c r="BQ2095" s="174"/>
      <c r="BR2095" s="174"/>
      <c r="BS2095" s="174"/>
      <c r="BT2095" s="174"/>
      <c r="BU2095" s="174"/>
      <c r="BV2095" s="174"/>
      <c r="BW2095" s="174"/>
      <c r="BX2095" s="174"/>
      <c r="BY2095" s="174"/>
      <c r="BZ2095" s="174"/>
      <c r="CA2095" s="174"/>
      <c r="CB2095" s="174"/>
      <c r="CC2095" s="174"/>
      <c r="CD2095" s="174"/>
      <c r="CE2095" s="174"/>
      <c r="CF2095" s="174"/>
      <c r="CG2095" s="174"/>
      <c r="CH2095" s="174"/>
      <c r="CI2095" s="174"/>
      <c r="CJ2095" s="174"/>
      <c r="CK2095" s="174"/>
      <c r="CL2095" s="174"/>
      <c r="CN2095" s="176"/>
      <c r="CO2095" s="174"/>
      <c r="CP2095" s="174"/>
      <c r="CQ2095" s="174"/>
      <c r="CR2095" s="174"/>
      <c r="CS2095" s="174"/>
      <c r="CT2095" s="174"/>
      <c r="CU2095" s="174"/>
      <c r="CV2095" s="174"/>
      <c r="CW2095" s="174"/>
      <c r="CX2095" s="174"/>
      <c r="CY2095" s="174"/>
      <c r="CZ2095" s="174"/>
      <c r="DA2095" s="174"/>
      <c r="DB2095" s="174"/>
      <c r="DC2095" s="174"/>
      <c r="DD2095" s="174"/>
      <c r="DE2095" s="174"/>
      <c r="DF2095" s="174"/>
      <c r="DG2095" s="174"/>
      <c r="DH2095" s="174"/>
      <c r="DI2095" s="174"/>
      <c r="DJ2095" s="174"/>
      <c r="DK2095" s="174"/>
      <c r="DL2095" s="174"/>
    </row>
    <row r="2096" spans="1:116" x14ac:dyDescent="0.4">
      <c r="A2096" s="174"/>
      <c r="E2096" s="8"/>
      <c r="G2096" s="175" t="s">
        <v>461</v>
      </c>
      <c r="H2096" s="174"/>
      <c r="I2096" s="176"/>
      <c r="J2096" s="176"/>
      <c r="K2096" s="197"/>
      <c r="L2096" s="197"/>
      <c r="M2096" s="197"/>
      <c r="N2096" s="197"/>
      <c r="O2096" s="197"/>
      <c r="P2096" s="197"/>
      <c r="R2096" s="198"/>
      <c r="S2096" s="199" t="str">
        <f t="shared" ref="S2096:CD2096" si="3393">S$20</f>
        <v>S$16</v>
      </c>
      <c r="T2096" s="199" t="str">
        <f t="shared" si="3393"/>
        <v>T$16</v>
      </c>
      <c r="U2096" s="199" t="str">
        <f t="shared" si="3393"/>
        <v>U$16</v>
      </c>
      <c r="V2096" s="199" t="str">
        <f t="shared" si="3393"/>
        <v>V$16</v>
      </c>
      <c r="W2096" s="199" t="str">
        <f t="shared" si="3393"/>
        <v>W$16</v>
      </c>
      <c r="X2096" s="199" t="str">
        <f t="shared" si="3393"/>
        <v>X$16</v>
      </c>
      <c r="Y2096" s="199" t="str">
        <f t="shared" si="3393"/>
        <v>Y$16</v>
      </c>
      <c r="Z2096" s="199" t="str">
        <f t="shared" si="3393"/>
        <v>Z$16</v>
      </c>
      <c r="AA2096" s="199" t="str">
        <f t="shared" si="3393"/>
        <v>AA$16</v>
      </c>
      <c r="AB2096" s="199" t="str">
        <f t="shared" si="3393"/>
        <v>AB$16</v>
      </c>
      <c r="AC2096" s="199" t="str">
        <f t="shared" si="3393"/>
        <v>AC$16</v>
      </c>
      <c r="AD2096" s="199" t="str">
        <f t="shared" si="3393"/>
        <v>AD$16</v>
      </c>
      <c r="AE2096" s="199" t="str">
        <f t="shared" si="3393"/>
        <v>AE$16</v>
      </c>
      <c r="AF2096" s="199" t="str">
        <f t="shared" si="3393"/>
        <v>AF$16</v>
      </c>
      <c r="AG2096" s="199" t="str">
        <f t="shared" si="3393"/>
        <v>AG$16</v>
      </c>
      <c r="AH2096" s="199" t="str">
        <f t="shared" si="3393"/>
        <v>AH$16</v>
      </c>
      <c r="AI2096" s="199" t="str">
        <f t="shared" si="3393"/>
        <v>AI$16</v>
      </c>
      <c r="AJ2096" s="199" t="str">
        <f t="shared" si="3393"/>
        <v>AJ$16</v>
      </c>
      <c r="AK2096" s="199" t="str">
        <f t="shared" si="3393"/>
        <v>AK$16</v>
      </c>
      <c r="AL2096" s="199" t="str">
        <f t="shared" si="3393"/>
        <v>AL$16</v>
      </c>
      <c r="AM2096" s="199" t="str">
        <f t="shared" si="3393"/>
        <v>AM$16</v>
      </c>
      <c r="AN2096" s="199" t="str">
        <f t="shared" si="3393"/>
        <v>AN$16</v>
      </c>
      <c r="AO2096" s="199" t="str">
        <f t="shared" si="3393"/>
        <v>AO$16</v>
      </c>
      <c r="AP2096" s="199" t="str">
        <f t="shared" si="3393"/>
        <v>AP$16</v>
      </c>
      <c r="AQ2096" s="199" t="str">
        <f t="shared" si="3393"/>
        <v>AQ$16</v>
      </c>
      <c r="AR2096" s="199" t="str">
        <f t="shared" si="3393"/>
        <v>AR$16</v>
      </c>
      <c r="AS2096" s="199" t="str">
        <f t="shared" si="3393"/>
        <v>AS$16</v>
      </c>
      <c r="AT2096" s="199" t="str">
        <f t="shared" si="3393"/>
        <v>AT$16</v>
      </c>
      <c r="AU2096" s="199" t="str">
        <f t="shared" si="3393"/>
        <v>AU$16</v>
      </c>
      <c r="AV2096" s="199" t="str">
        <f t="shared" si="3393"/>
        <v>AV$16</v>
      </c>
      <c r="AW2096" s="199" t="str">
        <f t="shared" si="3393"/>
        <v>AW$16</v>
      </c>
      <c r="AX2096" s="199" t="str">
        <f t="shared" si="3393"/>
        <v>AX$16</v>
      </c>
      <c r="AY2096" s="199" t="str">
        <f t="shared" si="3393"/>
        <v>AY$16</v>
      </c>
      <c r="AZ2096" s="199" t="str">
        <f t="shared" si="3393"/>
        <v>AZ$16</v>
      </c>
      <c r="BA2096" s="199" t="str">
        <f t="shared" si="3393"/>
        <v>BA$16</v>
      </c>
      <c r="BB2096" s="199" t="str">
        <f t="shared" si="3393"/>
        <v>BB$16</v>
      </c>
      <c r="BC2096" s="199" t="str">
        <f t="shared" si="3393"/>
        <v>BC$16</v>
      </c>
      <c r="BD2096" s="199" t="str">
        <f t="shared" si="3393"/>
        <v>BD$16</v>
      </c>
      <c r="BE2096" s="199" t="str">
        <f t="shared" si="3393"/>
        <v>BE$16</v>
      </c>
      <c r="BF2096" s="199" t="str">
        <f t="shared" si="3393"/>
        <v>BF$16</v>
      </c>
      <c r="BG2096" s="199" t="str">
        <f t="shared" si="3393"/>
        <v>BG$16</v>
      </c>
      <c r="BH2096" s="199" t="str">
        <f t="shared" si="3393"/>
        <v>BH$16</v>
      </c>
      <c r="BI2096" s="199" t="str">
        <f t="shared" si="3393"/>
        <v>BI$16</v>
      </c>
      <c r="BJ2096" s="199" t="str">
        <f t="shared" si="3393"/>
        <v>BJ$16</v>
      </c>
      <c r="BK2096" s="199" t="str">
        <f t="shared" si="3393"/>
        <v>BK$16</v>
      </c>
      <c r="BL2096" s="199" t="str">
        <f t="shared" si="3393"/>
        <v>BL$16</v>
      </c>
      <c r="BM2096" s="199" t="str">
        <f t="shared" si="3393"/>
        <v>BM$16</v>
      </c>
      <c r="BN2096" s="199" t="str">
        <f t="shared" si="3393"/>
        <v>BN$16</v>
      </c>
      <c r="BO2096" s="199" t="str">
        <f t="shared" si="3393"/>
        <v>BO$16</v>
      </c>
      <c r="BP2096" s="199" t="str">
        <f t="shared" si="3393"/>
        <v>BP$16</v>
      </c>
      <c r="BQ2096" s="199" t="str">
        <f t="shared" si="3393"/>
        <v>BQ$16</v>
      </c>
      <c r="BR2096" s="199" t="str">
        <f t="shared" si="3393"/>
        <v>BR$16</v>
      </c>
      <c r="BS2096" s="199" t="str">
        <f t="shared" si="3393"/>
        <v>BS$16</v>
      </c>
      <c r="BT2096" s="199" t="str">
        <f t="shared" si="3393"/>
        <v>BT$16</v>
      </c>
      <c r="BU2096" s="199" t="str">
        <f t="shared" si="3393"/>
        <v>BU$16</v>
      </c>
      <c r="BV2096" s="199" t="str">
        <f t="shared" si="3393"/>
        <v>BV$16</v>
      </c>
      <c r="BW2096" s="199" t="str">
        <f t="shared" si="3393"/>
        <v>BW$16</v>
      </c>
      <c r="BX2096" s="199" t="str">
        <f t="shared" si="3393"/>
        <v>BX$16</v>
      </c>
      <c r="BY2096" s="199" t="str">
        <f t="shared" si="3393"/>
        <v>BY$16</v>
      </c>
      <c r="BZ2096" s="199" t="str">
        <f t="shared" si="3393"/>
        <v>BZ$16</v>
      </c>
      <c r="CA2096" s="199" t="str">
        <f t="shared" si="3393"/>
        <v>CA$16</v>
      </c>
      <c r="CB2096" s="199" t="str">
        <f t="shared" si="3393"/>
        <v>CB$16</v>
      </c>
      <c r="CC2096" s="199" t="str">
        <f t="shared" si="3393"/>
        <v>CC$16</v>
      </c>
      <c r="CD2096" s="199" t="str">
        <f t="shared" si="3393"/>
        <v>CD$16</v>
      </c>
      <c r="CE2096" s="199" t="str">
        <f t="shared" ref="CE2096:CL2096" si="3394">CE$20</f>
        <v>CE$16</v>
      </c>
      <c r="CF2096" s="199" t="str">
        <f t="shared" si="3394"/>
        <v>CF$16</v>
      </c>
      <c r="CG2096" s="199" t="str">
        <f t="shared" si="3394"/>
        <v>CG$16</v>
      </c>
      <c r="CH2096" s="199" t="str">
        <f t="shared" si="3394"/>
        <v>CH$16</v>
      </c>
      <c r="CI2096" s="199" t="str">
        <f t="shared" si="3394"/>
        <v>CI$16</v>
      </c>
      <c r="CJ2096" s="199" t="str">
        <f t="shared" si="3394"/>
        <v>CJ$16</v>
      </c>
      <c r="CK2096" s="199" t="str">
        <f t="shared" si="3394"/>
        <v>CK$16</v>
      </c>
      <c r="CL2096" s="199" t="str">
        <f t="shared" si="3394"/>
        <v>CL$16</v>
      </c>
      <c r="CN2096" s="176"/>
      <c r="CO2096" s="199" t="str">
        <f t="shared" ref="CO2096:DL2096" si="3395">CO$20</f>
        <v>CO$16</v>
      </c>
      <c r="CP2096" s="199" t="str">
        <f t="shared" si="3395"/>
        <v>CP$16</v>
      </c>
      <c r="CQ2096" s="199" t="str">
        <f t="shared" si="3395"/>
        <v>CQ$16</v>
      </c>
      <c r="CR2096" s="199" t="str">
        <f t="shared" si="3395"/>
        <v>CR$16</v>
      </c>
      <c r="CS2096" s="199" t="str">
        <f t="shared" si="3395"/>
        <v>CS$16</v>
      </c>
      <c r="CT2096" s="199" t="str">
        <f t="shared" si="3395"/>
        <v>CT$16</v>
      </c>
      <c r="CU2096" s="199" t="str">
        <f t="shared" si="3395"/>
        <v>CU$16</v>
      </c>
      <c r="CV2096" s="199" t="str">
        <f t="shared" si="3395"/>
        <v>CV$16</v>
      </c>
      <c r="CW2096" s="199" t="str">
        <f t="shared" si="3395"/>
        <v>CW$16</v>
      </c>
      <c r="CX2096" s="199" t="str">
        <f t="shared" si="3395"/>
        <v>CX$16</v>
      </c>
      <c r="CY2096" s="199" t="str">
        <f t="shared" si="3395"/>
        <v>CY$16</v>
      </c>
      <c r="CZ2096" s="199" t="str">
        <f t="shared" si="3395"/>
        <v>CZ$16</v>
      </c>
      <c r="DA2096" s="199" t="str">
        <f t="shared" si="3395"/>
        <v>DA$16</v>
      </c>
      <c r="DB2096" s="199" t="str">
        <f t="shared" si="3395"/>
        <v>DB$16</v>
      </c>
      <c r="DC2096" s="199" t="str">
        <f t="shared" si="3395"/>
        <v>DC$16</v>
      </c>
      <c r="DD2096" s="199" t="str">
        <f t="shared" si="3395"/>
        <v>DD$16</v>
      </c>
      <c r="DE2096" s="199" t="str">
        <f t="shared" si="3395"/>
        <v>DE$16</v>
      </c>
      <c r="DF2096" s="199" t="str">
        <f t="shared" si="3395"/>
        <v>DF$16</v>
      </c>
      <c r="DG2096" s="199" t="str">
        <f t="shared" si="3395"/>
        <v>DG$16</v>
      </c>
      <c r="DH2096" s="199" t="str">
        <f t="shared" si="3395"/>
        <v>DH$16</v>
      </c>
      <c r="DI2096" s="199" t="str">
        <f t="shared" si="3395"/>
        <v>DI$16</v>
      </c>
      <c r="DJ2096" s="199" t="str">
        <f t="shared" si="3395"/>
        <v>DJ$16</v>
      </c>
      <c r="DK2096" s="199" t="str">
        <f t="shared" si="3395"/>
        <v>DK$16</v>
      </c>
      <c r="DL2096" s="199" t="str">
        <f t="shared" si="3395"/>
        <v>DL$16</v>
      </c>
    </row>
    <row r="2097" spans="1:116" x14ac:dyDescent="0.4">
      <c r="A2097" s="174"/>
      <c r="E2097" s="8"/>
      <c r="G2097" s="175" t="s">
        <v>462</v>
      </c>
      <c r="H2097" s="200"/>
      <c r="I2097" s="201"/>
      <c r="J2097" s="201"/>
      <c r="K2097" s="202"/>
      <c r="L2097" s="202"/>
      <c r="M2097" s="202"/>
      <c r="N2097" s="202"/>
      <c r="O2097" s="202"/>
      <c r="P2097" s="202"/>
      <c r="R2097" s="202"/>
      <c r="S2097" s="199" t="str">
        <f t="shared" ref="S2097:CD2097" si="3396">S$21</f>
        <v>S$17</v>
      </c>
      <c r="T2097" s="199" t="str">
        <f t="shared" si="3396"/>
        <v>T$17</v>
      </c>
      <c r="U2097" s="199" t="str">
        <f t="shared" si="3396"/>
        <v>U$17</v>
      </c>
      <c r="V2097" s="199" t="str">
        <f t="shared" si="3396"/>
        <v>V$17</v>
      </c>
      <c r="W2097" s="199" t="str">
        <f t="shared" si="3396"/>
        <v>W$17</v>
      </c>
      <c r="X2097" s="199" t="str">
        <f t="shared" si="3396"/>
        <v>X$17</v>
      </c>
      <c r="Y2097" s="199" t="str">
        <f t="shared" si="3396"/>
        <v>Y$17</v>
      </c>
      <c r="Z2097" s="199" t="str">
        <f t="shared" si="3396"/>
        <v>Z$17</v>
      </c>
      <c r="AA2097" s="199" t="str">
        <f t="shared" si="3396"/>
        <v>AA$17</v>
      </c>
      <c r="AB2097" s="199" t="str">
        <f t="shared" si="3396"/>
        <v>AB$17</v>
      </c>
      <c r="AC2097" s="199" t="str">
        <f t="shared" si="3396"/>
        <v>AC$17</v>
      </c>
      <c r="AD2097" s="199" t="str">
        <f t="shared" si="3396"/>
        <v>AD$17</v>
      </c>
      <c r="AE2097" s="199" t="str">
        <f t="shared" si="3396"/>
        <v>AE$17</v>
      </c>
      <c r="AF2097" s="199" t="str">
        <f t="shared" si="3396"/>
        <v>AF$17</v>
      </c>
      <c r="AG2097" s="199" t="str">
        <f t="shared" si="3396"/>
        <v>AG$17</v>
      </c>
      <c r="AH2097" s="199" t="str">
        <f t="shared" si="3396"/>
        <v>AH$17</v>
      </c>
      <c r="AI2097" s="199" t="str">
        <f t="shared" si="3396"/>
        <v>AI$17</v>
      </c>
      <c r="AJ2097" s="199" t="str">
        <f t="shared" si="3396"/>
        <v>AJ$17</v>
      </c>
      <c r="AK2097" s="199" t="str">
        <f t="shared" si="3396"/>
        <v>AK$17</v>
      </c>
      <c r="AL2097" s="199" t="str">
        <f t="shared" si="3396"/>
        <v>AL$17</v>
      </c>
      <c r="AM2097" s="199" t="str">
        <f t="shared" si="3396"/>
        <v>AM$17</v>
      </c>
      <c r="AN2097" s="199" t="str">
        <f t="shared" si="3396"/>
        <v>AN$17</v>
      </c>
      <c r="AO2097" s="199" t="str">
        <f t="shared" si="3396"/>
        <v>AO$17</v>
      </c>
      <c r="AP2097" s="199" t="str">
        <f t="shared" si="3396"/>
        <v>AP$17</v>
      </c>
      <c r="AQ2097" s="199" t="str">
        <f t="shared" si="3396"/>
        <v>AQ$17</v>
      </c>
      <c r="AR2097" s="199" t="str">
        <f t="shared" si="3396"/>
        <v>AR$17</v>
      </c>
      <c r="AS2097" s="199" t="str">
        <f t="shared" si="3396"/>
        <v>AS$17</v>
      </c>
      <c r="AT2097" s="199" t="str">
        <f t="shared" si="3396"/>
        <v>AT$17</v>
      </c>
      <c r="AU2097" s="199" t="str">
        <f t="shared" si="3396"/>
        <v>AU$17</v>
      </c>
      <c r="AV2097" s="199" t="str">
        <f t="shared" si="3396"/>
        <v>AV$17</v>
      </c>
      <c r="AW2097" s="199" t="str">
        <f t="shared" si="3396"/>
        <v>AW$17</v>
      </c>
      <c r="AX2097" s="199" t="str">
        <f t="shared" si="3396"/>
        <v>AX$17</v>
      </c>
      <c r="AY2097" s="199" t="str">
        <f t="shared" si="3396"/>
        <v>AY$17</v>
      </c>
      <c r="AZ2097" s="199" t="str">
        <f t="shared" si="3396"/>
        <v>AZ$17</v>
      </c>
      <c r="BA2097" s="199" t="str">
        <f t="shared" si="3396"/>
        <v>BA$17</v>
      </c>
      <c r="BB2097" s="199" t="str">
        <f t="shared" si="3396"/>
        <v>BB$17</v>
      </c>
      <c r="BC2097" s="199" t="str">
        <f t="shared" si="3396"/>
        <v>BC$17</v>
      </c>
      <c r="BD2097" s="199" t="str">
        <f t="shared" si="3396"/>
        <v>BD$17</v>
      </c>
      <c r="BE2097" s="199" t="str">
        <f t="shared" si="3396"/>
        <v>BE$17</v>
      </c>
      <c r="BF2097" s="199" t="str">
        <f t="shared" si="3396"/>
        <v>BF$17</v>
      </c>
      <c r="BG2097" s="199" t="str">
        <f t="shared" si="3396"/>
        <v>BG$17</v>
      </c>
      <c r="BH2097" s="199" t="str">
        <f t="shared" si="3396"/>
        <v>BH$17</v>
      </c>
      <c r="BI2097" s="199" t="str">
        <f t="shared" si="3396"/>
        <v>BI$17</v>
      </c>
      <c r="BJ2097" s="199" t="str">
        <f t="shared" si="3396"/>
        <v>BJ$17</v>
      </c>
      <c r="BK2097" s="199" t="str">
        <f t="shared" si="3396"/>
        <v>BK$17</v>
      </c>
      <c r="BL2097" s="199" t="str">
        <f t="shared" si="3396"/>
        <v>BL$17</v>
      </c>
      <c r="BM2097" s="199" t="str">
        <f t="shared" si="3396"/>
        <v>BM$17</v>
      </c>
      <c r="BN2097" s="199" t="str">
        <f t="shared" si="3396"/>
        <v>BN$17</v>
      </c>
      <c r="BO2097" s="199" t="str">
        <f t="shared" si="3396"/>
        <v>BO$17</v>
      </c>
      <c r="BP2097" s="199" t="str">
        <f t="shared" si="3396"/>
        <v>BP$17</v>
      </c>
      <c r="BQ2097" s="199" t="str">
        <f t="shared" si="3396"/>
        <v>BQ$17</v>
      </c>
      <c r="BR2097" s="199" t="str">
        <f t="shared" si="3396"/>
        <v>BR$17</v>
      </c>
      <c r="BS2097" s="199" t="str">
        <f t="shared" si="3396"/>
        <v>BS$17</v>
      </c>
      <c r="BT2097" s="199" t="str">
        <f t="shared" si="3396"/>
        <v>BT$17</v>
      </c>
      <c r="BU2097" s="199" t="str">
        <f t="shared" si="3396"/>
        <v>BU$17</v>
      </c>
      <c r="BV2097" s="199" t="str">
        <f t="shared" si="3396"/>
        <v>BV$17</v>
      </c>
      <c r="BW2097" s="199" t="str">
        <f t="shared" si="3396"/>
        <v>BW$17</v>
      </c>
      <c r="BX2097" s="199" t="str">
        <f t="shared" si="3396"/>
        <v>BX$17</v>
      </c>
      <c r="BY2097" s="199" t="str">
        <f t="shared" si="3396"/>
        <v>BY$17</v>
      </c>
      <c r="BZ2097" s="199" t="str">
        <f t="shared" si="3396"/>
        <v>BZ$17</v>
      </c>
      <c r="CA2097" s="199" t="str">
        <f t="shared" si="3396"/>
        <v>CA$17</v>
      </c>
      <c r="CB2097" s="199" t="str">
        <f t="shared" si="3396"/>
        <v>CB$17</v>
      </c>
      <c r="CC2097" s="199" t="str">
        <f t="shared" si="3396"/>
        <v>CC$17</v>
      </c>
      <c r="CD2097" s="199" t="str">
        <f t="shared" si="3396"/>
        <v>CD$17</v>
      </c>
      <c r="CE2097" s="199" t="str">
        <f t="shared" ref="CE2097:CL2097" si="3397">CE$21</f>
        <v>CE$17</v>
      </c>
      <c r="CF2097" s="199" t="str">
        <f t="shared" si="3397"/>
        <v>CF$17</v>
      </c>
      <c r="CG2097" s="199" t="str">
        <f t="shared" si="3397"/>
        <v>CG$17</v>
      </c>
      <c r="CH2097" s="199" t="str">
        <f t="shared" si="3397"/>
        <v>CH$17</v>
      </c>
      <c r="CI2097" s="199" t="str">
        <f t="shared" si="3397"/>
        <v>CI$17</v>
      </c>
      <c r="CJ2097" s="199" t="str">
        <f t="shared" si="3397"/>
        <v>CJ$17</v>
      </c>
      <c r="CK2097" s="199" t="str">
        <f t="shared" si="3397"/>
        <v>CK$17</v>
      </c>
      <c r="CL2097" s="199" t="str">
        <f t="shared" si="3397"/>
        <v>CL$17</v>
      </c>
      <c r="CN2097" s="201"/>
      <c r="CO2097" s="199" t="str">
        <f t="shared" ref="CO2097:DL2097" si="3398">CO$21</f>
        <v>CO$17</v>
      </c>
      <c r="CP2097" s="199" t="str">
        <f t="shared" si="3398"/>
        <v>CP$17</v>
      </c>
      <c r="CQ2097" s="199" t="str">
        <f t="shared" si="3398"/>
        <v>CQ$17</v>
      </c>
      <c r="CR2097" s="199" t="str">
        <f t="shared" si="3398"/>
        <v>CR$17</v>
      </c>
      <c r="CS2097" s="199" t="str">
        <f t="shared" si="3398"/>
        <v>CS$17</v>
      </c>
      <c r="CT2097" s="199" t="str">
        <f t="shared" si="3398"/>
        <v>CT$17</v>
      </c>
      <c r="CU2097" s="199" t="str">
        <f t="shared" si="3398"/>
        <v>CU$17</v>
      </c>
      <c r="CV2097" s="199" t="str">
        <f t="shared" si="3398"/>
        <v>CV$17</v>
      </c>
      <c r="CW2097" s="199" t="str">
        <f t="shared" si="3398"/>
        <v>CW$17</v>
      </c>
      <c r="CX2097" s="199" t="str">
        <f t="shared" si="3398"/>
        <v>CX$17</v>
      </c>
      <c r="CY2097" s="199" t="str">
        <f t="shared" si="3398"/>
        <v>CY$17</v>
      </c>
      <c r="CZ2097" s="199" t="str">
        <f t="shared" si="3398"/>
        <v>CZ$17</v>
      </c>
      <c r="DA2097" s="199" t="str">
        <f t="shared" si="3398"/>
        <v>DA$17</v>
      </c>
      <c r="DB2097" s="199" t="str">
        <f t="shared" si="3398"/>
        <v>DB$17</v>
      </c>
      <c r="DC2097" s="199" t="str">
        <f t="shared" si="3398"/>
        <v>DC$17</v>
      </c>
      <c r="DD2097" s="199" t="str">
        <f t="shared" si="3398"/>
        <v>DD$17</v>
      </c>
      <c r="DE2097" s="199" t="str">
        <f t="shared" si="3398"/>
        <v>DE$17</v>
      </c>
      <c r="DF2097" s="199" t="str">
        <f t="shared" si="3398"/>
        <v>DF$17</v>
      </c>
      <c r="DG2097" s="199" t="str">
        <f t="shared" si="3398"/>
        <v>DG$17</v>
      </c>
      <c r="DH2097" s="199" t="str">
        <f t="shared" si="3398"/>
        <v>DH$17</v>
      </c>
      <c r="DI2097" s="199" t="str">
        <f t="shared" si="3398"/>
        <v>DI$17</v>
      </c>
      <c r="DJ2097" s="199" t="str">
        <f t="shared" si="3398"/>
        <v>DJ$17</v>
      </c>
      <c r="DK2097" s="199" t="str">
        <f t="shared" si="3398"/>
        <v>DK$17</v>
      </c>
      <c r="DL2097" s="199" t="str">
        <f t="shared" si="3398"/>
        <v>DL$17</v>
      </c>
    </row>
    <row r="2098" spans="1:116" x14ac:dyDescent="0.4">
      <c r="A2098" s="174"/>
      <c r="E2098" s="8"/>
      <c r="G2098" s="175" t="s">
        <v>491</v>
      </c>
      <c r="H2098" s="200"/>
      <c r="I2098" s="201"/>
      <c r="J2098" s="201"/>
      <c r="K2098" s="202"/>
      <c r="L2098" s="202"/>
      <c r="M2098" s="202"/>
      <c r="N2098" s="202"/>
      <c r="O2098" s="202"/>
      <c r="P2098" s="202"/>
      <c r="R2098" s="202"/>
      <c r="S2098" s="190"/>
      <c r="T2098" s="190"/>
      <c r="U2098" s="190"/>
      <c r="V2098" s="190"/>
      <c r="W2098" s="190"/>
      <c r="X2098" s="190"/>
      <c r="Y2098" s="190"/>
      <c r="Z2098" s="190"/>
      <c r="AA2098" s="190"/>
      <c r="AB2098" s="190"/>
      <c r="AC2098" s="190"/>
      <c r="AD2098" s="190"/>
      <c r="AE2098" s="190"/>
      <c r="AF2098" s="190"/>
      <c r="AG2098" s="190"/>
      <c r="AH2098" s="190"/>
      <c r="AI2098" s="190"/>
      <c r="AJ2098" s="190"/>
      <c r="AK2098" s="190"/>
      <c r="AL2098" s="190"/>
      <c r="AM2098" s="190"/>
      <c r="AN2098" s="190"/>
      <c r="AO2098" s="190"/>
      <c r="AP2098" s="190"/>
      <c r="AQ2098" s="190"/>
      <c r="AR2098" s="190"/>
      <c r="AS2098" s="190"/>
      <c r="AT2098" s="190"/>
      <c r="AU2098" s="190"/>
      <c r="AV2098" s="190"/>
      <c r="AW2098" s="190"/>
      <c r="AX2098" s="190"/>
      <c r="AY2098" s="190"/>
      <c r="AZ2098" s="190"/>
      <c r="BA2098" s="190"/>
      <c r="BB2098" s="190"/>
      <c r="BC2098" s="190"/>
      <c r="BD2098" s="190"/>
      <c r="BE2098" s="190"/>
      <c r="BF2098" s="190"/>
      <c r="BG2098" s="190"/>
      <c r="BH2098" s="190"/>
      <c r="BI2098" s="190"/>
      <c r="BJ2098" s="190"/>
      <c r="BK2098" s="190"/>
      <c r="BL2098" s="190"/>
      <c r="BM2098" s="190"/>
      <c r="BN2098" s="190"/>
      <c r="BO2098" s="190"/>
      <c r="BP2098" s="190"/>
      <c r="BQ2098" s="190"/>
      <c r="BR2098" s="190"/>
      <c r="BS2098" s="190"/>
      <c r="BT2098" s="190"/>
      <c r="BU2098" s="190"/>
      <c r="BV2098" s="190"/>
      <c r="BW2098" s="190"/>
      <c r="BX2098" s="190"/>
      <c r="BY2098" s="190"/>
      <c r="BZ2098" s="190"/>
      <c r="CA2098" s="190"/>
      <c r="CB2098" s="190"/>
      <c r="CC2098" s="190"/>
      <c r="CD2098" s="190"/>
      <c r="CE2098" s="190"/>
      <c r="CF2098" s="190"/>
      <c r="CG2098" s="190"/>
      <c r="CH2098" s="190"/>
      <c r="CI2098" s="190"/>
      <c r="CJ2098" s="190"/>
      <c r="CK2098" s="190"/>
      <c r="CL2098" s="190"/>
      <c r="CN2098" s="201"/>
      <c r="CO2098" s="190"/>
      <c r="CP2098" s="190"/>
      <c r="CQ2098" s="190"/>
      <c r="CR2098" s="190"/>
      <c r="CS2098" s="190"/>
      <c r="CT2098" s="190"/>
      <c r="CU2098" s="190"/>
      <c r="CV2098" s="190"/>
      <c r="CW2098" s="190"/>
      <c r="CX2098" s="190"/>
      <c r="CY2098" s="190"/>
      <c r="CZ2098" s="190"/>
      <c r="DA2098" s="190"/>
      <c r="DB2098" s="190"/>
      <c r="DC2098" s="190"/>
      <c r="DD2098" s="190"/>
      <c r="DE2098" s="190"/>
      <c r="DF2098" s="190"/>
      <c r="DG2098" s="190"/>
      <c r="DH2098" s="190"/>
      <c r="DI2098" s="190"/>
      <c r="DJ2098" s="190"/>
      <c r="DK2098" s="190"/>
      <c r="DL2098" s="190"/>
    </row>
    <row r="2099" spans="1:116" x14ac:dyDescent="0.4">
      <c r="A2099" s="174"/>
      <c r="E2099" s="8"/>
      <c r="G2099" s="175" t="s">
        <v>505</v>
      </c>
      <c r="H2099" s="200"/>
      <c r="I2099" s="201"/>
      <c r="J2099" s="201"/>
      <c r="K2099" s="202"/>
      <c r="L2099" s="202"/>
      <c r="M2099" s="202"/>
      <c r="N2099" s="202"/>
      <c r="O2099" s="202"/>
      <c r="P2099" s="202"/>
      <c r="R2099" s="202"/>
      <c r="S2099" s="190"/>
      <c r="T2099" s="190"/>
      <c r="U2099" s="190"/>
      <c r="V2099" s="190"/>
      <c r="W2099" s="190"/>
      <c r="X2099" s="190"/>
      <c r="Y2099" s="190"/>
      <c r="Z2099" s="190"/>
      <c r="AA2099" s="190"/>
      <c r="AB2099" s="190"/>
      <c r="AC2099" s="190"/>
      <c r="AD2099" s="190"/>
      <c r="AE2099" s="190"/>
      <c r="AF2099" s="190"/>
      <c r="AG2099" s="190"/>
      <c r="AH2099" s="190"/>
      <c r="AI2099" s="190"/>
      <c r="AJ2099" s="190"/>
      <c r="AK2099" s="190"/>
      <c r="AL2099" s="190"/>
      <c r="AM2099" s="190"/>
      <c r="AN2099" s="190"/>
      <c r="AO2099" s="190"/>
      <c r="AP2099" s="190"/>
      <c r="AQ2099" s="190"/>
      <c r="AR2099" s="190"/>
      <c r="AS2099" s="190"/>
      <c r="AT2099" s="190"/>
      <c r="AU2099" s="190"/>
      <c r="AV2099" s="190"/>
      <c r="AW2099" s="190"/>
      <c r="AX2099" s="190"/>
      <c r="AY2099" s="190"/>
      <c r="AZ2099" s="190"/>
      <c r="BA2099" s="190"/>
      <c r="BB2099" s="190"/>
      <c r="BC2099" s="190"/>
      <c r="BD2099" s="190"/>
      <c r="BE2099" s="190"/>
      <c r="BF2099" s="190"/>
      <c r="BG2099" s="190"/>
      <c r="BH2099" s="190"/>
      <c r="BI2099" s="190"/>
      <c r="BJ2099" s="190"/>
      <c r="BK2099" s="190"/>
      <c r="BL2099" s="190"/>
      <c r="BM2099" s="190"/>
      <c r="BN2099" s="190"/>
      <c r="BO2099" s="190"/>
      <c r="BP2099" s="190"/>
      <c r="BQ2099" s="190"/>
      <c r="BR2099" s="190"/>
      <c r="BS2099" s="190"/>
      <c r="BT2099" s="190"/>
      <c r="BU2099" s="190"/>
      <c r="BV2099" s="190"/>
      <c r="BW2099" s="190"/>
      <c r="BX2099" s="190"/>
      <c r="BY2099" s="190"/>
      <c r="BZ2099" s="190"/>
      <c r="CA2099" s="190"/>
      <c r="CB2099" s="190"/>
      <c r="CC2099" s="190"/>
      <c r="CD2099" s="190"/>
      <c r="CE2099" s="190"/>
      <c r="CF2099" s="190"/>
      <c r="CG2099" s="190"/>
      <c r="CH2099" s="190"/>
      <c r="CI2099" s="190"/>
      <c r="CJ2099" s="190"/>
      <c r="CK2099" s="190"/>
      <c r="CL2099" s="190"/>
      <c r="CN2099" s="201"/>
      <c r="CO2099" s="190"/>
      <c r="CP2099" s="190"/>
      <c r="CQ2099" s="190"/>
      <c r="CR2099" s="190"/>
      <c r="CS2099" s="190"/>
      <c r="CT2099" s="190"/>
      <c r="CU2099" s="190"/>
      <c r="CV2099" s="190"/>
      <c r="CW2099" s="190"/>
      <c r="CX2099" s="190"/>
      <c r="CY2099" s="190"/>
      <c r="CZ2099" s="190"/>
      <c r="DA2099" s="190"/>
      <c r="DB2099" s="190"/>
      <c r="DC2099" s="190"/>
      <c r="DD2099" s="190"/>
      <c r="DE2099" s="190"/>
      <c r="DF2099" s="190"/>
      <c r="DG2099" s="190"/>
      <c r="DH2099" s="190"/>
      <c r="DI2099" s="190"/>
      <c r="DJ2099" s="190"/>
      <c r="DK2099" s="190"/>
      <c r="DL2099" s="190"/>
    </row>
    <row r="2100" spans="1:116" x14ac:dyDescent="0.4">
      <c r="A2100" s="174"/>
      <c r="E2100" s="8"/>
      <c r="G2100" s="175" t="s">
        <v>463</v>
      </c>
      <c r="H2100" s="200"/>
      <c r="I2100" s="201"/>
      <c r="J2100" s="201"/>
      <c r="K2100" s="202"/>
      <c r="L2100" s="202"/>
      <c r="M2100" s="202"/>
      <c r="N2100" s="202"/>
      <c r="O2100" s="202"/>
      <c r="P2100" s="202"/>
      <c r="R2100" s="202"/>
      <c r="S2100" s="190" t="str">
        <f t="shared" ref="S2100:CD2100" si="3399">S$22</f>
        <v>S$18</v>
      </c>
      <c r="T2100" s="190" t="str">
        <f t="shared" si="3399"/>
        <v>T$18</v>
      </c>
      <c r="U2100" s="190" t="str">
        <f t="shared" si="3399"/>
        <v>U$18</v>
      </c>
      <c r="V2100" s="190" t="str">
        <f t="shared" si="3399"/>
        <v>V$18</v>
      </c>
      <c r="W2100" s="190" t="str">
        <f t="shared" si="3399"/>
        <v>W$18</v>
      </c>
      <c r="X2100" s="190" t="str">
        <f t="shared" si="3399"/>
        <v>X$18</v>
      </c>
      <c r="Y2100" s="190" t="str">
        <f t="shared" si="3399"/>
        <v>Y$18</v>
      </c>
      <c r="Z2100" s="190" t="str">
        <f t="shared" si="3399"/>
        <v>Z$18</v>
      </c>
      <c r="AA2100" s="190" t="str">
        <f t="shared" si="3399"/>
        <v>AA$18</v>
      </c>
      <c r="AB2100" s="190" t="str">
        <f t="shared" si="3399"/>
        <v>AB$18</v>
      </c>
      <c r="AC2100" s="190" t="str">
        <f t="shared" si="3399"/>
        <v>AC$18</v>
      </c>
      <c r="AD2100" s="190" t="str">
        <f t="shared" si="3399"/>
        <v>AD$18</v>
      </c>
      <c r="AE2100" s="190" t="str">
        <f t="shared" si="3399"/>
        <v>AE$18</v>
      </c>
      <c r="AF2100" s="190" t="str">
        <f t="shared" si="3399"/>
        <v>AF$18</v>
      </c>
      <c r="AG2100" s="190" t="str">
        <f t="shared" si="3399"/>
        <v>AG$18</v>
      </c>
      <c r="AH2100" s="190" t="str">
        <f t="shared" si="3399"/>
        <v>AH$18</v>
      </c>
      <c r="AI2100" s="190" t="str">
        <f t="shared" si="3399"/>
        <v>AI$18</v>
      </c>
      <c r="AJ2100" s="190" t="str">
        <f t="shared" si="3399"/>
        <v>AJ$18</v>
      </c>
      <c r="AK2100" s="190" t="str">
        <f t="shared" si="3399"/>
        <v>AK$18</v>
      </c>
      <c r="AL2100" s="190" t="str">
        <f t="shared" si="3399"/>
        <v>AL$18</v>
      </c>
      <c r="AM2100" s="190" t="str">
        <f t="shared" si="3399"/>
        <v>AM$18</v>
      </c>
      <c r="AN2100" s="190" t="str">
        <f t="shared" si="3399"/>
        <v>AN$18</v>
      </c>
      <c r="AO2100" s="190" t="str">
        <f t="shared" si="3399"/>
        <v>AO$18</v>
      </c>
      <c r="AP2100" s="190" t="str">
        <f t="shared" si="3399"/>
        <v>AP$18</v>
      </c>
      <c r="AQ2100" s="190" t="str">
        <f t="shared" si="3399"/>
        <v>AQ$18</v>
      </c>
      <c r="AR2100" s="190" t="str">
        <f t="shared" si="3399"/>
        <v>AR$18</v>
      </c>
      <c r="AS2100" s="190" t="str">
        <f t="shared" si="3399"/>
        <v>AS$18</v>
      </c>
      <c r="AT2100" s="190" t="str">
        <f t="shared" si="3399"/>
        <v>AT$18</v>
      </c>
      <c r="AU2100" s="190" t="str">
        <f t="shared" si="3399"/>
        <v>AU$18</v>
      </c>
      <c r="AV2100" s="190" t="str">
        <f t="shared" si="3399"/>
        <v>AV$18</v>
      </c>
      <c r="AW2100" s="190" t="str">
        <f t="shared" si="3399"/>
        <v>AW$18</v>
      </c>
      <c r="AX2100" s="190" t="str">
        <f t="shared" si="3399"/>
        <v>AX$18</v>
      </c>
      <c r="AY2100" s="190" t="str">
        <f t="shared" si="3399"/>
        <v>AY$18</v>
      </c>
      <c r="AZ2100" s="190" t="str">
        <f t="shared" si="3399"/>
        <v>AZ$18</v>
      </c>
      <c r="BA2100" s="190" t="str">
        <f t="shared" si="3399"/>
        <v>BA$18</v>
      </c>
      <c r="BB2100" s="190" t="str">
        <f t="shared" si="3399"/>
        <v>BB$18</v>
      </c>
      <c r="BC2100" s="190" t="str">
        <f t="shared" si="3399"/>
        <v>BC$18</v>
      </c>
      <c r="BD2100" s="190" t="str">
        <f t="shared" si="3399"/>
        <v>BD$18</v>
      </c>
      <c r="BE2100" s="190" t="str">
        <f t="shared" si="3399"/>
        <v>BE$18</v>
      </c>
      <c r="BF2100" s="190" t="str">
        <f t="shared" si="3399"/>
        <v>BF$18</v>
      </c>
      <c r="BG2100" s="190" t="str">
        <f t="shared" si="3399"/>
        <v>BG$18</v>
      </c>
      <c r="BH2100" s="190" t="str">
        <f t="shared" si="3399"/>
        <v>BH$18</v>
      </c>
      <c r="BI2100" s="190" t="str">
        <f t="shared" si="3399"/>
        <v>BI$18</v>
      </c>
      <c r="BJ2100" s="190" t="str">
        <f t="shared" si="3399"/>
        <v>BJ$18</v>
      </c>
      <c r="BK2100" s="190" t="str">
        <f t="shared" si="3399"/>
        <v>BK$18</v>
      </c>
      <c r="BL2100" s="190" t="str">
        <f t="shared" si="3399"/>
        <v>BL$18</v>
      </c>
      <c r="BM2100" s="190" t="str">
        <f t="shared" si="3399"/>
        <v>BM$18</v>
      </c>
      <c r="BN2100" s="190" t="str">
        <f t="shared" si="3399"/>
        <v>BN$18</v>
      </c>
      <c r="BO2100" s="190" t="str">
        <f t="shared" si="3399"/>
        <v>BO$18</v>
      </c>
      <c r="BP2100" s="190" t="str">
        <f t="shared" si="3399"/>
        <v>BP$18</v>
      </c>
      <c r="BQ2100" s="190" t="str">
        <f t="shared" si="3399"/>
        <v>BQ$18</v>
      </c>
      <c r="BR2100" s="190" t="str">
        <f t="shared" si="3399"/>
        <v>BR$18</v>
      </c>
      <c r="BS2100" s="190" t="str">
        <f t="shared" si="3399"/>
        <v>BS$18</v>
      </c>
      <c r="BT2100" s="190" t="str">
        <f t="shared" si="3399"/>
        <v>BT$18</v>
      </c>
      <c r="BU2100" s="190" t="str">
        <f t="shared" si="3399"/>
        <v>BU$18</v>
      </c>
      <c r="BV2100" s="190" t="str">
        <f t="shared" si="3399"/>
        <v>BV$18</v>
      </c>
      <c r="BW2100" s="190" t="str">
        <f t="shared" si="3399"/>
        <v>BW$18</v>
      </c>
      <c r="BX2100" s="190" t="str">
        <f t="shared" si="3399"/>
        <v>BX$18</v>
      </c>
      <c r="BY2100" s="190" t="str">
        <f t="shared" si="3399"/>
        <v>BY$18</v>
      </c>
      <c r="BZ2100" s="190" t="str">
        <f t="shared" si="3399"/>
        <v>BZ$18</v>
      </c>
      <c r="CA2100" s="190" t="str">
        <f t="shared" si="3399"/>
        <v>CA$18</v>
      </c>
      <c r="CB2100" s="190" t="str">
        <f t="shared" si="3399"/>
        <v>CB$18</v>
      </c>
      <c r="CC2100" s="190" t="str">
        <f t="shared" si="3399"/>
        <v>CC$18</v>
      </c>
      <c r="CD2100" s="190" t="str">
        <f t="shared" si="3399"/>
        <v>CD$18</v>
      </c>
      <c r="CE2100" s="190" t="str">
        <f t="shared" ref="CE2100:CL2100" si="3400">CE$22</f>
        <v>CE$18</v>
      </c>
      <c r="CF2100" s="190" t="str">
        <f t="shared" si="3400"/>
        <v>CF$18</v>
      </c>
      <c r="CG2100" s="190" t="str">
        <f t="shared" si="3400"/>
        <v>CG$18</v>
      </c>
      <c r="CH2100" s="190" t="str">
        <f t="shared" si="3400"/>
        <v>CH$18</v>
      </c>
      <c r="CI2100" s="190" t="str">
        <f t="shared" si="3400"/>
        <v>CI$18</v>
      </c>
      <c r="CJ2100" s="190" t="str">
        <f t="shared" si="3400"/>
        <v>CJ$18</v>
      </c>
      <c r="CK2100" s="190" t="str">
        <f t="shared" si="3400"/>
        <v>CK$18</v>
      </c>
      <c r="CL2100" s="190" t="str">
        <f t="shared" si="3400"/>
        <v>CL$18</v>
      </c>
      <c r="CN2100" s="201"/>
      <c r="CO2100" s="190" t="str">
        <f t="shared" ref="CO2100:DL2100" si="3401">CO$22</f>
        <v>CO$18</v>
      </c>
      <c r="CP2100" s="190" t="str">
        <f t="shared" si="3401"/>
        <v>CP$18</v>
      </c>
      <c r="CQ2100" s="190" t="str">
        <f t="shared" si="3401"/>
        <v>CQ$18</v>
      </c>
      <c r="CR2100" s="190" t="str">
        <f t="shared" si="3401"/>
        <v>CR$18</v>
      </c>
      <c r="CS2100" s="190" t="str">
        <f t="shared" si="3401"/>
        <v>CS$18</v>
      </c>
      <c r="CT2100" s="190" t="str">
        <f t="shared" si="3401"/>
        <v>CT$18</v>
      </c>
      <c r="CU2100" s="190" t="str">
        <f t="shared" si="3401"/>
        <v>CU$18</v>
      </c>
      <c r="CV2100" s="190" t="str">
        <f t="shared" si="3401"/>
        <v>CV$18</v>
      </c>
      <c r="CW2100" s="190" t="str">
        <f t="shared" si="3401"/>
        <v>CW$18</v>
      </c>
      <c r="CX2100" s="190" t="str">
        <f t="shared" si="3401"/>
        <v>CX$18</v>
      </c>
      <c r="CY2100" s="190" t="str">
        <f t="shared" si="3401"/>
        <v>CY$18</v>
      </c>
      <c r="CZ2100" s="190" t="str">
        <f t="shared" si="3401"/>
        <v>CZ$18</v>
      </c>
      <c r="DA2100" s="190" t="str">
        <f t="shared" si="3401"/>
        <v>DA$18</v>
      </c>
      <c r="DB2100" s="190" t="str">
        <f t="shared" si="3401"/>
        <v>DB$18</v>
      </c>
      <c r="DC2100" s="190" t="str">
        <f t="shared" si="3401"/>
        <v>DC$18</v>
      </c>
      <c r="DD2100" s="190" t="str">
        <f t="shared" si="3401"/>
        <v>DD$18</v>
      </c>
      <c r="DE2100" s="190" t="str">
        <f t="shared" si="3401"/>
        <v>DE$18</v>
      </c>
      <c r="DF2100" s="190" t="str">
        <f t="shared" si="3401"/>
        <v>DF$18</v>
      </c>
      <c r="DG2100" s="190" t="str">
        <f t="shared" si="3401"/>
        <v>DG$18</v>
      </c>
      <c r="DH2100" s="190" t="str">
        <f t="shared" si="3401"/>
        <v>DH$18</v>
      </c>
      <c r="DI2100" s="190" t="str">
        <f t="shared" si="3401"/>
        <v>DI$18</v>
      </c>
      <c r="DJ2100" s="190" t="str">
        <f t="shared" si="3401"/>
        <v>DJ$18</v>
      </c>
      <c r="DK2100" s="190" t="str">
        <f t="shared" si="3401"/>
        <v>DK$18</v>
      </c>
      <c r="DL2100" s="190" t="str">
        <f t="shared" si="3401"/>
        <v>DL$18</v>
      </c>
    </row>
    <row r="2101" spans="1:116" x14ac:dyDescent="0.4">
      <c r="A2101" s="174"/>
      <c r="E2101" s="8"/>
      <c r="G2101" s="175" t="s">
        <v>464</v>
      </c>
      <c r="H2101" s="200"/>
      <c r="I2101" s="201"/>
      <c r="J2101" s="201"/>
      <c r="K2101" s="202"/>
      <c r="L2101" s="202"/>
      <c r="M2101" s="202"/>
      <c r="N2101" s="202"/>
      <c r="O2101" s="202"/>
      <c r="P2101" s="202"/>
      <c r="R2101" s="202"/>
      <c r="S2101" s="190" t="str">
        <f t="shared" ref="S2101:CD2101" si="3402">S$23</f>
        <v>S$19</v>
      </c>
      <c r="T2101" s="190" t="str">
        <f t="shared" si="3402"/>
        <v>T$19</v>
      </c>
      <c r="U2101" s="190" t="str">
        <f t="shared" si="3402"/>
        <v>U$19</v>
      </c>
      <c r="V2101" s="190" t="str">
        <f t="shared" si="3402"/>
        <v>V$19</v>
      </c>
      <c r="W2101" s="190" t="str">
        <f t="shared" si="3402"/>
        <v>W$19</v>
      </c>
      <c r="X2101" s="190" t="str">
        <f t="shared" si="3402"/>
        <v>X$19</v>
      </c>
      <c r="Y2101" s="190" t="str">
        <f t="shared" si="3402"/>
        <v>Y$19</v>
      </c>
      <c r="Z2101" s="190" t="str">
        <f t="shared" si="3402"/>
        <v>Z$19</v>
      </c>
      <c r="AA2101" s="190" t="str">
        <f t="shared" si="3402"/>
        <v>AA$19</v>
      </c>
      <c r="AB2101" s="190" t="str">
        <f t="shared" si="3402"/>
        <v>AB$19</v>
      </c>
      <c r="AC2101" s="190" t="str">
        <f t="shared" si="3402"/>
        <v>AC$19</v>
      </c>
      <c r="AD2101" s="190" t="str">
        <f t="shared" si="3402"/>
        <v>AD$19</v>
      </c>
      <c r="AE2101" s="190" t="str">
        <f t="shared" si="3402"/>
        <v>AE$19</v>
      </c>
      <c r="AF2101" s="190" t="str">
        <f t="shared" si="3402"/>
        <v>AF$19</v>
      </c>
      <c r="AG2101" s="190" t="str">
        <f t="shared" si="3402"/>
        <v>AG$19</v>
      </c>
      <c r="AH2101" s="190" t="str">
        <f t="shared" si="3402"/>
        <v>AH$19</v>
      </c>
      <c r="AI2101" s="190" t="str">
        <f t="shared" si="3402"/>
        <v>AI$19</v>
      </c>
      <c r="AJ2101" s="190" t="str">
        <f t="shared" si="3402"/>
        <v>AJ$19</v>
      </c>
      <c r="AK2101" s="190" t="str">
        <f t="shared" si="3402"/>
        <v>AK$19</v>
      </c>
      <c r="AL2101" s="190" t="str">
        <f t="shared" si="3402"/>
        <v>AL$19</v>
      </c>
      <c r="AM2101" s="190" t="str">
        <f t="shared" si="3402"/>
        <v>AM$19</v>
      </c>
      <c r="AN2101" s="190" t="str">
        <f t="shared" si="3402"/>
        <v>AN$19</v>
      </c>
      <c r="AO2101" s="190" t="str">
        <f t="shared" si="3402"/>
        <v>AO$19</v>
      </c>
      <c r="AP2101" s="190" t="str">
        <f t="shared" si="3402"/>
        <v>AP$19</v>
      </c>
      <c r="AQ2101" s="190" t="str">
        <f t="shared" si="3402"/>
        <v>AQ$19</v>
      </c>
      <c r="AR2101" s="190" t="str">
        <f t="shared" si="3402"/>
        <v>AR$19</v>
      </c>
      <c r="AS2101" s="190" t="str">
        <f t="shared" si="3402"/>
        <v>AS$19</v>
      </c>
      <c r="AT2101" s="190" t="str">
        <f t="shared" si="3402"/>
        <v>AT$19</v>
      </c>
      <c r="AU2101" s="190" t="str">
        <f t="shared" si="3402"/>
        <v>AU$19</v>
      </c>
      <c r="AV2101" s="190" t="str">
        <f t="shared" si="3402"/>
        <v>AV$19</v>
      </c>
      <c r="AW2101" s="190" t="str">
        <f t="shared" si="3402"/>
        <v>AW$19</v>
      </c>
      <c r="AX2101" s="190" t="str">
        <f t="shared" si="3402"/>
        <v>AX$19</v>
      </c>
      <c r="AY2101" s="190" t="str">
        <f t="shared" si="3402"/>
        <v>AY$19</v>
      </c>
      <c r="AZ2101" s="190" t="str">
        <f t="shared" si="3402"/>
        <v>AZ$19</v>
      </c>
      <c r="BA2101" s="190" t="str">
        <f t="shared" si="3402"/>
        <v>BA$19</v>
      </c>
      <c r="BB2101" s="190" t="str">
        <f t="shared" si="3402"/>
        <v>BB$19</v>
      </c>
      <c r="BC2101" s="190" t="str">
        <f t="shared" si="3402"/>
        <v>BC$19</v>
      </c>
      <c r="BD2101" s="190" t="str">
        <f t="shared" si="3402"/>
        <v>BD$19</v>
      </c>
      <c r="BE2101" s="190" t="str">
        <f t="shared" si="3402"/>
        <v>BE$19</v>
      </c>
      <c r="BF2101" s="190" t="str">
        <f t="shared" si="3402"/>
        <v>BF$19</v>
      </c>
      <c r="BG2101" s="190" t="str">
        <f t="shared" si="3402"/>
        <v>BG$19</v>
      </c>
      <c r="BH2101" s="190" t="str">
        <f t="shared" si="3402"/>
        <v>BH$19</v>
      </c>
      <c r="BI2101" s="190" t="str">
        <f t="shared" si="3402"/>
        <v>BI$19</v>
      </c>
      <c r="BJ2101" s="190" t="str">
        <f t="shared" si="3402"/>
        <v>BJ$19</v>
      </c>
      <c r="BK2101" s="190" t="str">
        <f t="shared" si="3402"/>
        <v>BK$19</v>
      </c>
      <c r="BL2101" s="190" t="str">
        <f t="shared" si="3402"/>
        <v>BL$19</v>
      </c>
      <c r="BM2101" s="190" t="str">
        <f t="shared" si="3402"/>
        <v>BM$19</v>
      </c>
      <c r="BN2101" s="190" t="str">
        <f t="shared" si="3402"/>
        <v>BN$19</v>
      </c>
      <c r="BO2101" s="190" t="str">
        <f t="shared" si="3402"/>
        <v>BO$19</v>
      </c>
      <c r="BP2101" s="190" t="str">
        <f t="shared" si="3402"/>
        <v>BP$19</v>
      </c>
      <c r="BQ2101" s="190" t="str">
        <f t="shared" si="3402"/>
        <v>BQ$19</v>
      </c>
      <c r="BR2101" s="190" t="str">
        <f t="shared" si="3402"/>
        <v>BR$19</v>
      </c>
      <c r="BS2101" s="190" t="str">
        <f t="shared" si="3402"/>
        <v>BS$19</v>
      </c>
      <c r="BT2101" s="190" t="str">
        <f t="shared" si="3402"/>
        <v>BT$19</v>
      </c>
      <c r="BU2101" s="190" t="str">
        <f t="shared" si="3402"/>
        <v>BU$19</v>
      </c>
      <c r="BV2101" s="190" t="str">
        <f t="shared" si="3402"/>
        <v>BV$19</v>
      </c>
      <c r="BW2101" s="190" t="str">
        <f t="shared" si="3402"/>
        <v>BW$19</v>
      </c>
      <c r="BX2101" s="190" t="str">
        <f t="shared" si="3402"/>
        <v>BX$19</v>
      </c>
      <c r="BY2101" s="190" t="str">
        <f t="shared" si="3402"/>
        <v>BY$19</v>
      </c>
      <c r="BZ2101" s="190" t="str">
        <f t="shared" si="3402"/>
        <v>BZ$19</v>
      </c>
      <c r="CA2101" s="190" t="str">
        <f t="shared" si="3402"/>
        <v>CA$19</v>
      </c>
      <c r="CB2101" s="190" t="str">
        <f t="shared" si="3402"/>
        <v>CB$19</v>
      </c>
      <c r="CC2101" s="190" t="str">
        <f t="shared" si="3402"/>
        <v>CC$19</v>
      </c>
      <c r="CD2101" s="190" t="str">
        <f t="shared" si="3402"/>
        <v>CD$19</v>
      </c>
      <c r="CE2101" s="190" t="str">
        <f t="shared" ref="CE2101:CL2101" si="3403">CE$23</f>
        <v>CE$19</v>
      </c>
      <c r="CF2101" s="190" t="str">
        <f t="shared" si="3403"/>
        <v>CF$19</v>
      </c>
      <c r="CG2101" s="190" t="str">
        <f t="shared" si="3403"/>
        <v>CG$19</v>
      </c>
      <c r="CH2101" s="190" t="str">
        <f t="shared" si="3403"/>
        <v>CH$19</v>
      </c>
      <c r="CI2101" s="190" t="str">
        <f t="shared" si="3403"/>
        <v>CI$19</v>
      </c>
      <c r="CJ2101" s="190" t="str">
        <f t="shared" si="3403"/>
        <v>CJ$19</v>
      </c>
      <c r="CK2101" s="190" t="str">
        <f t="shared" si="3403"/>
        <v>CK$19</v>
      </c>
      <c r="CL2101" s="190" t="str">
        <f t="shared" si="3403"/>
        <v>CL$19</v>
      </c>
      <c r="CN2101" s="201"/>
      <c r="CO2101" s="190" t="str">
        <f t="shared" ref="CO2101:DL2101" si="3404">CO$23</f>
        <v>CO$19</v>
      </c>
      <c r="CP2101" s="190" t="str">
        <f t="shared" si="3404"/>
        <v>CP$19</v>
      </c>
      <c r="CQ2101" s="190" t="str">
        <f t="shared" si="3404"/>
        <v>CQ$19</v>
      </c>
      <c r="CR2101" s="190" t="str">
        <f t="shared" si="3404"/>
        <v>CR$19</v>
      </c>
      <c r="CS2101" s="190" t="str">
        <f t="shared" si="3404"/>
        <v>CS$19</v>
      </c>
      <c r="CT2101" s="190" t="str">
        <f t="shared" si="3404"/>
        <v>CT$19</v>
      </c>
      <c r="CU2101" s="190" t="str">
        <f t="shared" si="3404"/>
        <v>CU$19</v>
      </c>
      <c r="CV2101" s="190" t="str">
        <f t="shared" si="3404"/>
        <v>CV$19</v>
      </c>
      <c r="CW2101" s="190" t="str">
        <f t="shared" si="3404"/>
        <v>CW$19</v>
      </c>
      <c r="CX2101" s="190" t="str">
        <f t="shared" si="3404"/>
        <v>CX$19</v>
      </c>
      <c r="CY2101" s="190" t="str">
        <f t="shared" si="3404"/>
        <v>CY$19</v>
      </c>
      <c r="CZ2101" s="190" t="str">
        <f t="shared" si="3404"/>
        <v>CZ$19</v>
      </c>
      <c r="DA2101" s="190" t="str">
        <f t="shared" si="3404"/>
        <v>DA$19</v>
      </c>
      <c r="DB2101" s="190" t="str">
        <f t="shared" si="3404"/>
        <v>DB$19</v>
      </c>
      <c r="DC2101" s="190" t="str">
        <f t="shared" si="3404"/>
        <v>DC$19</v>
      </c>
      <c r="DD2101" s="190" t="str">
        <f t="shared" si="3404"/>
        <v>DD$19</v>
      </c>
      <c r="DE2101" s="190" t="str">
        <f t="shared" si="3404"/>
        <v>DE$19</v>
      </c>
      <c r="DF2101" s="190" t="str">
        <f t="shared" si="3404"/>
        <v>DF$19</v>
      </c>
      <c r="DG2101" s="190" t="str">
        <f t="shared" si="3404"/>
        <v>DG$19</v>
      </c>
      <c r="DH2101" s="190" t="str">
        <f t="shared" si="3404"/>
        <v>DH$19</v>
      </c>
      <c r="DI2101" s="190" t="str">
        <f t="shared" si="3404"/>
        <v>DI$19</v>
      </c>
      <c r="DJ2101" s="190" t="str">
        <f t="shared" si="3404"/>
        <v>DJ$19</v>
      </c>
      <c r="DK2101" s="190" t="str">
        <f t="shared" si="3404"/>
        <v>DK$19</v>
      </c>
      <c r="DL2101" s="190" t="str">
        <f t="shared" si="3404"/>
        <v>DL$19</v>
      </c>
    </row>
    <row r="2102" spans="1:116" x14ac:dyDescent="0.4">
      <c r="A2102" s="142" t="s">
        <v>218</v>
      </c>
      <c r="B2102" s="31" t="s">
        <v>81</v>
      </c>
      <c r="C2102" s="31"/>
      <c r="D2102" t="s">
        <v>541</v>
      </c>
      <c r="E2102" s="8" t="str">
        <f t="shared" ref="E2102:E2129" si="3405">ROW()&amp;" "&amp;D2102</f>
        <v>2102 SEASON MONTHL-TV-V</v>
      </c>
      <c r="F2102" t="s">
        <v>553</v>
      </c>
      <c r="G2102" s="143" t="s">
        <v>543</v>
      </c>
      <c r="H2102" s="142"/>
      <c r="I2102" s="144"/>
      <c r="J2102" s="144"/>
      <c r="K2102" s="142"/>
      <c r="L2102" s="142"/>
      <c r="M2102" s="142"/>
      <c r="N2102" s="142"/>
      <c r="O2102" s="142"/>
      <c r="P2102" s="142"/>
      <c r="R2102" s="143"/>
      <c r="S2102" s="168"/>
      <c r="T2102" s="168"/>
      <c r="U2102" s="168"/>
      <c r="V2102" s="168"/>
      <c r="W2102" s="168"/>
      <c r="X2102" s="168"/>
      <c r="Y2102" s="168"/>
      <c r="Z2102" s="168"/>
      <c r="AA2102" s="168"/>
      <c r="AB2102" s="168"/>
      <c r="AC2102" s="168"/>
      <c r="AD2102" s="168"/>
      <c r="AE2102" s="168"/>
      <c r="AF2102" s="168"/>
      <c r="AG2102" s="168"/>
      <c r="AH2102" s="168"/>
      <c r="AI2102" s="168"/>
      <c r="AJ2102" s="168"/>
      <c r="AK2102" s="168"/>
      <c r="AL2102" s="168"/>
      <c r="AM2102" s="168"/>
      <c r="AN2102" s="168"/>
      <c r="AO2102" s="168"/>
      <c r="AP2102" s="168"/>
      <c r="AQ2102" s="168"/>
      <c r="AR2102" s="168"/>
      <c r="AS2102" s="168"/>
      <c r="AT2102" s="168"/>
      <c r="AU2102" s="168"/>
      <c r="AV2102" s="168"/>
      <c r="AW2102" s="168"/>
      <c r="AX2102" s="168"/>
      <c r="AY2102" s="168"/>
      <c r="AZ2102" s="168"/>
      <c r="BA2102" s="168"/>
      <c r="BB2102" s="168"/>
      <c r="BC2102" s="168"/>
      <c r="BD2102" s="168"/>
      <c r="BE2102" s="168"/>
      <c r="BF2102" s="168"/>
      <c r="BG2102" s="168"/>
      <c r="BH2102" s="168"/>
      <c r="BI2102" s="168"/>
      <c r="BJ2102" s="168"/>
      <c r="BK2102" s="168"/>
      <c r="BL2102" s="168"/>
      <c r="BM2102" s="168"/>
      <c r="BN2102" s="168"/>
      <c r="BO2102" s="168"/>
      <c r="BP2102" s="168"/>
      <c r="BQ2102" s="168"/>
      <c r="BR2102" s="168"/>
      <c r="BS2102" s="168"/>
      <c r="BT2102" s="168"/>
      <c r="BU2102" s="168"/>
      <c r="BV2102" s="168"/>
      <c r="BW2102" s="168"/>
      <c r="BX2102" s="168"/>
      <c r="BY2102" s="168"/>
      <c r="BZ2102" s="168"/>
      <c r="CA2102" s="168"/>
      <c r="CB2102" s="168"/>
      <c r="CC2102" s="168"/>
      <c r="CD2102" s="168"/>
      <c r="CE2102" s="168"/>
      <c r="CF2102" s="168"/>
      <c r="CG2102" s="168"/>
      <c r="CH2102" s="168"/>
      <c r="CI2102" s="168"/>
      <c r="CJ2102" s="168"/>
      <c r="CK2102" s="168"/>
      <c r="CL2102" s="168"/>
      <c r="CN2102" s="144"/>
      <c r="CO2102" s="168"/>
      <c r="CP2102" s="168"/>
      <c r="CQ2102" s="168"/>
      <c r="CR2102" s="168"/>
      <c r="CS2102" s="168"/>
      <c r="CT2102" s="168"/>
      <c r="CU2102" s="168"/>
      <c r="CV2102" s="168"/>
      <c r="CW2102" s="168"/>
      <c r="CX2102" s="168"/>
      <c r="CY2102" s="168"/>
      <c r="CZ2102" s="168"/>
      <c r="DA2102" s="168"/>
      <c r="DB2102" s="168"/>
      <c r="DC2102" s="168"/>
      <c r="DD2102" s="168"/>
      <c r="DE2102" s="168"/>
      <c r="DF2102" s="168"/>
      <c r="DG2102" s="168"/>
      <c r="DH2102" s="168"/>
      <c r="DI2102" s="168"/>
      <c r="DJ2102" s="168"/>
      <c r="DK2102" s="168"/>
      <c r="DL2102" s="168"/>
    </row>
    <row r="2103" spans="1:116" x14ac:dyDescent="0.4">
      <c r="A2103" s="12"/>
      <c r="B2103" s="12" t="s">
        <v>332</v>
      </c>
      <c r="C2103" s="12"/>
      <c r="D2103" t="s">
        <v>541</v>
      </c>
      <c r="E2103" s="8" t="str">
        <f t="shared" si="3405"/>
        <v>2103 SEASON MONTHL-TV-V</v>
      </c>
      <c r="G2103" s="95" t="str">
        <f>G2097</f>
        <v>Primary volume driver</v>
      </c>
      <c r="H2103" s="12"/>
      <c r="I2103" s="60"/>
      <c r="J2103" s="60"/>
      <c r="K2103" s="12"/>
      <c r="L2103" s="12"/>
      <c r="M2103" s="12"/>
      <c r="N2103" s="12"/>
      <c r="O2103" s="12"/>
      <c r="P2103" s="12"/>
      <c r="R2103" s="13"/>
      <c r="S2103" s="76"/>
      <c r="T2103" s="76"/>
      <c r="U2103" s="76"/>
      <c r="V2103" s="76"/>
      <c r="W2103" s="76"/>
      <c r="X2103" s="76"/>
      <c r="Y2103" s="76"/>
      <c r="Z2103" s="76"/>
      <c r="AA2103" s="76"/>
      <c r="AB2103" s="76"/>
      <c r="AC2103" s="76"/>
      <c r="AD2103" s="76"/>
      <c r="AE2103" s="76"/>
      <c r="AF2103" s="76"/>
      <c r="AG2103" s="76"/>
      <c r="AH2103" s="76"/>
      <c r="AI2103" s="76"/>
      <c r="AJ2103" s="76"/>
      <c r="AK2103" s="76"/>
      <c r="AL2103" s="76"/>
      <c r="AM2103" s="76"/>
      <c r="AN2103" s="76"/>
      <c r="AO2103" s="76"/>
      <c r="AP2103" s="76"/>
      <c r="AQ2103" s="76"/>
      <c r="AR2103" s="76"/>
      <c r="AS2103" s="76"/>
      <c r="AT2103" s="76"/>
      <c r="AU2103" s="76"/>
      <c r="AV2103" s="76"/>
      <c r="AW2103" s="76"/>
      <c r="AX2103" s="76"/>
      <c r="AY2103" s="76"/>
      <c r="AZ2103" s="76"/>
      <c r="BA2103" s="76"/>
      <c r="BB2103" s="76"/>
      <c r="BC2103" s="76"/>
      <c r="BD2103" s="76"/>
      <c r="BE2103" s="76"/>
      <c r="BF2103" s="76"/>
      <c r="BG2103" s="76"/>
      <c r="BH2103" s="76"/>
      <c r="BI2103" s="76"/>
      <c r="BJ2103" s="76"/>
      <c r="BK2103" s="76"/>
      <c r="BL2103" s="76"/>
      <c r="BM2103" s="76"/>
      <c r="BN2103" s="76"/>
      <c r="BO2103" s="76"/>
      <c r="BP2103" s="76"/>
      <c r="BQ2103" s="76"/>
      <c r="BR2103" s="76"/>
      <c r="BS2103" s="76"/>
      <c r="BT2103" s="76"/>
      <c r="BU2103" s="76"/>
      <c r="BV2103" s="76"/>
      <c r="BW2103" s="76"/>
      <c r="BX2103" s="76"/>
      <c r="BY2103" s="76"/>
      <c r="BZ2103" s="76"/>
      <c r="CA2103" s="76"/>
      <c r="CB2103" s="76"/>
      <c r="CC2103" s="76"/>
      <c r="CD2103" s="76"/>
      <c r="CE2103" s="76"/>
      <c r="CF2103" s="76"/>
      <c r="CG2103" s="76"/>
      <c r="CH2103" s="76"/>
      <c r="CI2103" s="76"/>
      <c r="CJ2103" s="76"/>
      <c r="CK2103" s="76"/>
      <c r="CL2103" s="76"/>
      <c r="CN2103" s="60"/>
      <c r="CO2103" s="239"/>
      <c r="CP2103" s="239"/>
      <c r="CQ2103" s="239"/>
      <c r="CR2103" s="239"/>
      <c r="CS2103" s="239"/>
      <c r="CT2103" s="239"/>
      <c r="CU2103" s="239"/>
      <c r="CV2103" s="239"/>
      <c r="CW2103" s="239"/>
      <c r="CX2103" s="239"/>
      <c r="CY2103" s="239"/>
      <c r="CZ2103" s="239"/>
      <c r="DA2103" s="239"/>
      <c r="DB2103" s="239"/>
      <c r="DC2103" s="239"/>
      <c r="DD2103" s="239"/>
      <c r="DE2103" s="239"/>
      <c r="DF2103" s="239"/>
      <c r="DG2103" s="239"/>
      <c r="DH2103" s="239"/>
      <c r="DI2103" s="239"/>
      <c r="DJ2103" s="239"/>
      <c r="DK2103" s="239"/>
      <c r="DL2103" s="239"/>
    </row>
    <row r="2104" spans="1:116" x14ac:dyDescent="0.4">
      <c r="A2104" s="12"/>
      <c r="B2104" s="12"/>
      <c r="C2104" s="12"/>
      <c r="D2104" t="s">
        <v>541</v>
      </c>
      <c r="E2104" s="8"/>
      <c r="G2104" s="95" t="str">
        <f>"Seasonally adjusted # of "&amp;G2095&amp;"s"</f>
        <v>Seasonally adjusted # of procedures</v>
      </c>
      <c r="H2104" s="12"/>
      <c r="I2104" s="60"/>
      <c r="J2104" s="60"/>
      <c r="K2104" s="12"/>
      <c r="L2104" s="12"/>
      <c r="M2104" s="12"/>
      <c r="N2104" s="12"/>
      <c r="O2104" s="12"/>
      <c r="P2104" s="12"/>
      <c r="R2104" s="13"/>
      <c r="S2104" s="76" cm="1">
        <f t="array" aca="1" ref="S2104" ca="1">INDIRECT(S2097)*INDEX($H2107:$I2118,MATCH(S$7,$I2107:$I2118,0),1)*12</f>
        <v>5000</v>
      </c>
      <c r="T2104" s="76" cm="1">
        <f t="array" aca="1" ref="T2104" ca="1">INDIRECT(T2097)*INDEX($H2107:$I2118,MATCH(T$7,$I2107:$I2118,0),1)*12</f>
        <v>7500</v>
      </c>
      <c r="U2104" s="76" cm="1">
        <f t="array" aca="1" ref="U2104" ca="1">INDIRECT(U2097)*INDEX($H2107:$I2118,MATCH(U$7,$I2107:$I2118,0),1)*12</f>
        <v>2500</v>
      </c>
      <c r="V2104" s="76" cm="1">
        <f t="array" aca="1" ref="V2104" ca="1">INDIRECT(V2097)*INDEX($H2107:$I2118,MATCH(V$7,$I2107:$I2118,0),1)*12</f>
        <v>7500</v>
      </c>
      <c r="W2104" s="76" cm="1">
        <f t="array" aca="1" ref="W2104" ca="1">INDIRECT(W2097)*INDEX($H2107:$I2118,MATCH(W$7,$I2107:$I2118,0),1)*12</f>
        <v>2500</v>
      </c>
      <c r="X2104" s="76" cm="1">
        <f t="array" aca="1" ref="X2104" ca="1">INDIRECT(X2097)*INDEX($H2107:$I2118,MATCH(X$7,$I2107:$I2118,0),1)*12</f>
        <v>7500</v>
      </c>
      <c r="Y2104" s="76" cm="1">
        <f t="array" aca="1" ref="Y2104" ca="1">INDIRECT(Y2097)*INDEX($H2107:$I2118,MATCH(Y$7,$I2107:$I2118,0),1)*12</f>
        <v>2500</v>
      </c>
      <c r="Z2104" s="76" cm="1">
        <f t="array" aca="1" ref="Z2104" ca="1">INDIRECT(Z2097)*INDEX($H2107:$I2118,MATCH(Z$7,$I2107:$I2118,0),1)*12</f>
        <v>7500</v>
      </c>
      <c r="AA2104" s="76" cm="1">
        <f t="array" aca="1" ref="AA2104" ca="1">INDIRECT(AA2097)*INDEX($H2107:$I2118,MATCH(AA$7,$I2107:$I2118,0),1)*12</f>
        <v>2500</v>
      </c>
      <c r="AB2104" s="76" cm="1">
        <f t="array" aca="1" ref="AB2104" ca="1">INDIRECT(AB2097)*INDEX($H2107:$I2118,MATCH(AB$7,$I2107:$I2118,0),1)*12</f>
        <v>7500</v>
      </c>
      <c r="AC2104" s="76" cm="1">
        <f t="array" aca="1" ref="AC2104" ca="1">INDIRECT(AC2097)*INDEX($H2107:$I2118,MATCH(AC$7,$I2107:$I2118,0),1)*12</f>
        <v>2500</v>
      </c>
      <c r="AD2104" s="76" cm="1">
        <f t="array" aca="1" ref="AD2104" ca="1">INDIRECT(AD2097)*INDEX($H2107:$I2118,MATCH(AD$7,$I2107:$I2118,0),1)*12</f>
        <v>4980</v>
      </c>
      <c r="AE2104" s="76" cm="1">
        <f t="array" aca="1" ref="AE2104" ca="1">INDIRECT(AE2097)*INDEX($H2107:$I2118,MATCH(AE$7,$I2107:$I2118,0),1)*12</f>
        <v>5000</v>
      </c>
      <c r="AF2104" s="76" cm="1">
        <f t="array" aca="1" ref="AF2104" ca="1">INDIRECT(AF2097)*INDEX($H2107:$I2118,MATCH(AF$7,$I2107:$I2118,0),1)*12</f>
        <v>7500</v>
      </c>
      <c r="AG2104" s="76" cm="1">
        <f t="array" aca="1" ref="AG2104" ca="1">INDIRECT(AG2097)*INDEX($H2107:$I2118,MATCH(AG$7,$I2107:$I2118,0),1)*12</f>
        <v>2500</v>
      </c>
      <c r="AH2104" s="76" cm="1">
        <f t="array" aca="1" ref="AH2104" ca="1">INDIRECT(AH2097)*INDEX($H2107:$I2118,MATCH(AH$7,$I2107:$I2118,0),1)*12</f>
        <v>7500</v>
      </c>
      <c r="AI2104" s="76" cm="1">
        <f t="array" aca="1" ref="AI2104" ca="1">INDIRECT(AI2097)*INDEX($H2107:$I2118,MATCH(AI$7,$I2107:$I2118,0),1)*12</f>
        <v>2500</v>
      </c>
      <c r="AJ2104" s="76" cm="1">
        <f t="array" aca="1" ref="AJ2104" ca="1">INDIRECT(AJ2097)*INDEX($H2107:$I2118,MATCH(AJ$7,$I2107:$I2118,0),1)*12</f>
        <v>7500</v>
      </c>
      <c r="AK2104" s="76" cm="1">
        <f t="array" aca="1" ref="AK2104" ca="1">INDIRECT(AK2097)*INDEX($H2107:$I2118,MATCH(AK$7,$I2107:$I2118,0),1)*12</f>
        <v>2500</v>
      </c>
      <c r="AL2104" s="76" cm="1">
        <f t="array" aca="1" ref="AL2104" ca="1">INDIRECT(AL2097)*INDEX($H2107:$I2118,MATCH(AL$7,$I2107:$I2118,0),1)*12</f>
        <v>7500</v>
      </c>
      <c r="AM2104" s="76" cm="1">
        <f t="array" aca="1" ref="AM2104" ca="1">INDIRECT(AM2097)*INDEX($H2107:$I2118,MATCH(AM$7,$I2107:$I2118,0),1)*12</f>
        <v>2500</v>
      </c>
      <c r="AN2104" s="76" cm="1">
        <f t="array" aca="1" ref="AN2104" ca="1">INDIRECT(AN2097)*INDEX($H2107:$I2118,MATCH(AN$7,$I2107:$I2118,0),1)*12</f>
        <v>7500</v>
      </c>
      <c r="AO2104" s="76" cm="1">
        <f t="array" aca="1" ref="AO2104" ca="1">INDIRECT(AO2097)*INDEX($H2107:$I2118,MATCH(AO$7,$I2107:$I2118,0),1)*12</f>
        <v>2500</v>
      </c>
      <c r="AP2104" s="76" cm="1">
        <f t="array" aca="1" ref="AP2104" ca="1">INDIRECT(AP2097)*INDEX($H2107:$I2118,MATCH(AP$7,$I2107:$I2118,0),1)*12</f>
        <v>4980</v>
      </c>
      <c r="AQ2104" s="76" cm="1">
        <f t="array" aca="1" ref="AQ2104" ca="1">INDIRECT(AQ2097)*INDEX($H2107:$I2118,MATCH(AQ$7,$I2107:$I2118,0),1)*12</f>
        <v>5000</v>
      </c>
      <c r="AR2104" s="76" cm="1">
        <f t="array" aca="1" ref="AR2104" ca="1">INDIRECT(AR2097)*INDEX($H2107:$I2118,MATCH(AR$7,$I2107:$I2118,0),1)*12</f>
        <v>7500</v>
      </c>
      <c r="AS2104" s="76" cm="1">
        <f t="array" aca="1" ref="AS2104" ca="1">INDIRECT(AS2097)*INDEX($H2107:$I2118,MATCH(AS$7,$I2107:$I2118,0),1)*12</f>
        <v>2500</v>
      </c>
      <c r="AT2104" s="76" cm="1">
        <f t="array" aca="1" ref="AT2104" ca="1">INDIRECT(AT2097)*INDEX($H2107:$I2118,MATCH(AT$7,$I2107:$I2118,0),1)*12</f>
        <v>7500</v>
      </c>
      <c r="AU2104" s="76" cm="1">
        <f t="array" aca="1" ref="AU2104" ca="1">INDIRECT(AU2097)*INDEX($H2107:$I2118,MATCH(AU$7,$I2107:$I2118,0),1)*12</f>
        <v>2500</v>
      </c>
      <c r="AV2104" s="76" cm="1">
        <f t="array" aca="1" ref="AV2104" ca="1">INDIRECT(AV2097)*INDEX($H2107:$I2118,MATCH(AV$7,$I2107:$I2118,0),1)*12</f>
        <v>7500</v>
      </c>
      <c r="AW2104" s="76" cm="1">
        <f t="array" aca="1" ref="AW2104" ca="1">INDIRECT(AW2097)*INDEX($H2107:$I2118,MATCH(AW$7,$I2107:$I2118,0),1)*12</f>
        <v>2500</v>
      </c>
      <c r="AX2104" s="76" cm="1">
        <f t="array" aca="1" ref="AX2104" ca="1">INDIRECT(AX2097)*INDEX($H2107:$I2118,MATCH(AX$7,$I2107:$I2118,0),1)*12</f>
        <v>7500</v>
      </c>
      <c r="AY2104" s="76" cm="1">
        <f t="array" aca="1" ref="AY2104" ca="1">INDIRECT(AY2097)*INDEX($H2107:$I2118,MATCH(AY$7,$I2107:$I2118,0),1)*12</f>
        <v>2500</v>
      </c>
      <c r="AZ2104" s="76" cm="1">
        <f t="array" aca="1" ref="AZ2104" ca="1">INDIRECT(AZ2097)*INDEX($H2107:$I2118,MATCH(AZ$7,$I2107:$I2118,0),1)*12</f>
        <v>7500</v>
      </c>
      <c r="BA2104" s="76" cm="1">
        <f t="array" aca="1" ref="BA2104" ca="1">INDIRECT(BA2097)*INDEX($H2107:$I2118,MATCH(BA$7,$I2107:$I2118,0),1)*12</f>
        <v>2500</v>
      </c>
      <c r="BB2104" s="76" cm="1">
        <f t="array" aca="1" ref="BB2104" ca="1">INDIRECT(BB2097)*INDEX($H2107:$I2118,MATCH(BB$7,$I2107:$I2118,0),1)*12</f>
        <v>4980</v>
      </c>
      <c r="BC2104" s="76" cm="1">
        <f t="array" aca="1" ref="BC2104" ca="1">INDIRECT(BC2097)*INDEX($H2107:$I2118,MATCH(BC$7,$I2107:$I2118,0),1)*12</f>
        <v>5000</v>
      </c>
      <c r="BD2104" s="76" cm="1">
        <f t="array" aca="1" ref="BD2104" ca="1">INDIRECT(BD2097)*INDEX($H2107:$I2118,MATCH(BD$7,$I2107:$I2118,0),1)*12</f>
        <v>7500</v>
      </c>
      <c r="BE2104" s="76" cm="1">
        <f t="array" aca="1" ref="BE2104" ca="1">INDIRECT(BE2097)*INDEX($H2107:$I2118,MATCH(BE$7,$I2107:$I2118,0),1)*12</f>
        <v>2500</v>
      </c>
      <c r="BF2104" s="76" cm="1">
        <f t="array" aca="1" ref="BF2104" ca="1">INDIRECT(BF2097)*INDEX($H2107:$I2118,MATCH(BF$7,$I2107:$I2118,0),1)*12</f>
        <v>7500</v>
      </c>
      <c r="BG2104" s="76" cm="1">
        <f t="array" aca="1" ref="BG2104" ca="1">INDIRECT(BG2097)*INDEX($H2107:$I2118,MATCH(BG$7,$I2107:$I2118,0),1)*12</f>
        <v>2500</v>
      </c>
      <c r="BH2104" s="76" cm="1">
        <f t="array" aca="1" ref="BH2104" ca="1">INDIRECT(BH2097)*INDEX($H2107:$I2118,MATCH(BH$7,$I2107:$I2118,0),1)*12</f>
        <v>7500</v>
      </c>
      <c r="BI2104" s="76" cm="1">
        <f t="array" aca="1" ref="BI2104" ca="1">INDIRECT(BI2097)*INDEX($H2107:$I2118,MATCH(BI$7,$I2107:$I2118,0),1)*12</f>
        <v>2500</v>
      </c>
      <c r="BJ2104" s="76" cm="1">
        <f t="array" aca="1" ref="BJ2104" ca="1">INDIRECT(BJ2097)*INDEX($H2107:$I2118,MATCH(BJ$7,$I2107:$I2118,0),1)*12</f>
        <v>7500</v>
      </c>
      <c r="BK2104" s="76" cm="1">
        <f t="array" aca="1" ref="BK2104" ca="1">INDIRECT(BK2097)*INDEX($H2107:$I2118,MATCH(BK$7,$I2107:$I2118,0),1)*12</f>
        <v>2500</v>
      </c>
      <c r="BL2104" s="76" cm="1">
        <f t="array" aca="1" ref="BL2104" ca="1">INDIRECT(BL2097)*INDEX($H2107:$I2118,MATCH(BL$7,$I2107:$I2118,0),1)*12</f>
        <v>7500</v>
      </c>
      <c r="BM2104" s="76" cm="1">
        <f t="array" aca="1" ref="BM2104" ca="1">INDIRECT(BM2097)*INDEX($H2107:$I2118,MATCH(BM$7,$I2107:$I2118,0),1)*12</f>
        <v>2500</v>
      </c>
      <c r="BN2104" s="76" cm="1">
        <f t="array" aca="1" ref="BN2104" ca="1">INDIRECT(BN2097)*INDEX($H2107:$I2118,MATCH(BN$7,$I2107:$I2118,0),1)*12</f>
        <v>4980</v>
      </c>
      <c r="BO2104" s="76" cm="1">
        <f t="array" aca="1" ref="BO2104" ca="1">INDIRECT(BO2097)*INDEX($H2107:$I2118,MATCH(BO$7,$I2107:$I2118,0),1)*12</f>
        <v>5000</v>
      </c>
      <c r="BP2104" s="76" cm="1">
        <f t="array" aca="1" ref="BP2104" ca="1">INDIRECT(BP2097)*INDEX($H2107:$I2118,MATCH(BP$7,$I2107:$I2118,0),1)*12</f>
        <v>7500</v>
      </c>
      <c r="BQ2104" s="76" cm="1">
        <f t="array" aca="1" ref="BQ2104" ca="1">INDIRECT(BQ2097)*INDEX($H2107:$I2118,MATCH(BQ$7,$I2107:$I2118,0),1)*12</f>
        <v>2500</v>
      </c>
      <c r="BR2104" s="76" cm="1">
        <f t="array" aca="1" ref="BR2104" ca="1">INDIRECT(BR2097)*INDEX($H2107:$I2118,MATCH(BR$7,$I2107:$I2118,0),1)*12</f>
        <v>7500</v>
      </c>
      <c r="BS2104" s="76" cm="1">
        <f t="array" aca="1" ref="BS2104" ca="1">INDIRECT(BS2097)*INDEX($H2107:$I2118,MATCH(BS$7,$I2107:$I2118,0),1)*12</f>
        <v>2500</v>
      </c>
      <c r="BT2104" s="76" cm="1">
        <f t="array" aca="1" ref="BT2104" ca="1">INDIRECT(BT2097)*INDEX($H2107:$I2118,MATCH(BT$7,$I2107:$I2118,0),1)*12</f>
        <v>7500</v>
      </c>
      <c r="BU2104" s="76" cm="1">
        <f t="array" aca="1" ref="BU2104" ca="1">INDIRECT(BU2097)*INDEX($H2107:$I2118,MATCH(BU$7,$I2107:$I2118,0),1)*12</f>
        <v>2500</v>
      </c>
      <c r="BV2104" s="76" cm="1">
        <f t="array" aca="1" ref="BV2104" ca="1">INDIRECT(BV2097)*INDEX($H2107:$I2118,MATCH(BV$7,$I2107:$I2118,0),1)*12</f>
        <v>7500</v>
      </c>
      <c r="BW2104" s="76" cm="1">
        <f t="array" aca="1" ref="BW2104" ca="1">INDIRECT(BW2097)*INDEX($H2107:$I2118,MATCH(BW$7,$I2107:$I2118,0),1)*12</f>
        <v>2500</v>
      </c>
      <c r="BX2104" s="76" cm="1">
        <f t="array" aca="1" ref="BX2104" ca="1">INDIRECT(BX2097)*INDEX($H2107:$I2118,MATCH(BX$7,$I2107:$I2118,0),1)*12</f>
        <v>7500</v>
      </c>
      <c r="BY2104" s="76" cm="1">
        <f t="array" aca="1" ref="BY2104" ca="1">INDIRECT(BY2097)*INDEX($H2107:$I2118,MATCH(BY$7,$I2107:$I2118,0),1)*12</f>
        <v>2500</v>
      </c>
      <c r="BZ2104" s="76" cm="1">
        <f t="array" aca="1" ref="BZ2104" ca="1">INDIRECT(BZ2097)*INDEX($H2107:$I2118,MATCH(BZ$7,$I2107:$I2118,0),1)*12</f>
        <v>4980</v>
      </c>
      <c r="CA2104" s="76" cm="1">
        <f t="array" aca="1" ref="CA2104" ca="1">INDIRECT(CA2097)*INDEX($H2107:$I2118,MATCH(CA$7,$I2107:$I2118,0),1)*12</f>
        <v>5000</v>
      </c>
      <c r="CB2104" s="76" cm="1">
        <f t="array" aca="1" ref="CB2104" ca="1">INDIRECT(CB2097)*INDEX($H2107:$I2118,MATCH(CB$7,$I2107:$I2118,0),1)*12</f>
        <v>7500</v>
      </c>
      <c r="CC2104" s="76" cm="1">
        <f t="array" aca="1" ref="CC2104" ca="1">INDIRECT(CC2097)*INDEX($H2107:$I2118,MATCH(CC$7,$I2107:$I2118,0),1)*12</f>
        <v>2500</v>
      </c>
      <c r="CD2104" s="76" cm="1">
        <f t="array" aca="1" ref="CD2104" ca="1">INDIRECT(CD2097)*INDEX($H2107:$I2118,MATCH(CD$7,$I2107:$I2118,0),1)*12</f>
        <v>7500</v>
      </c>
      <c r="CE2104" s="76" cm="1">
        <f t="array" aca="1" ref="CE2104" ca="1">INDIRECT(CE2097)*INDEX($H2107:$I2118,MATCH(CE$7,$I2107:$I2118,0),1)*12</f>
        <v>2500</v>
      </c>
      <c r="CF2104" s="76" cm="1">
        <f t="array" aca="1" ref="CF2104" ca="1">INDIRECT(CF2097)*INDEX($H2107:$I2118,MATCH(CF$7,$I2107:$I2118,0),1)*12</f>
        <v>7500</v>
      </c>
      <c r="CG2104" s="76" cm="1">
        <f t="array" aca="1" ref="CG2104" ca="1">INDIRECT(CG2097)*INDEX($H2107:$I2118,MATCH(CG$7,$I2107:$I2118,0),1)*12</f>
        <v>2500</v>
      </c>
      <c r="CH2104" s="76" cm="1">
        <f t="array" aca="1" ref="CH2104" ca="1">INDIRECT(CH2097)*INDEX($H2107:$I2118,MATCH(CH$7,$I2107:$I2118,0),1)*12</f>
        <v>7500</v>
      </c>
      <c r="CI2104" s="76" cm="1">
        <f t="array" aca="1" ref="CI2104" ca="1">INDIRECT(CI2097)*INDEX($H2107:$I2118,MATCH(CI$7,$I2107:$I2118,0),1)*12</f>
        <v>2500</v>
      </c>
      <c r="CJ2104" s="76" cm="1">
        <f t="array" aca="1" ref="CJ2104" ca="1">INDIRECT(CJ2097)*INDEX($H2107:$I2118,MATCH(CJ$7,$I2107:$I2118,0),1)*12</f>
        <v>7500</v>
      </c>
      <c r="CK2104" s="76" cm="1">
        <f t="array" aca="1" ref="CK2104" ca="1">INDIRECT(CK2097)*INDEX($H2107:$I2118,MATCH(CK$7,$I2107:$I2118,0),1)*12</f>
        <v>2500</v>
      </c>
      <c r="CL2104" s="76" cm="1">
        <f t="array" aca="1" ref="CL2104" ca="1">INDIRECT(CL2097)*INDEX($H2107:$I2118,MATCH(CL$7,$I2107:$I2118,0),1)*12</f>
        <v>4980</v>
      </c>
      <c r="CN2104" s="60"/>
      <c r="CO2104" s="239"/>
      <c r="CP2104" s="239"/>
      <c r="CQ2104" s="239"/>
      <c r="CR2104" s="239"/>
      <c r="CS2104" s="239"/>
      <c r="CT2104" s="239"/>
      <c r="CU2104" s="239"/>
      <c r="CV2104" s="239"/>
      <c r="CW2104" s="239"/>
      <c r="CX2104" s="239"/>
      <c r="CY2104" s="239"/>
      <c r="CZ2104" s="239"/>
      <c r="DA2104" s="239"/>
      <c r="DB2104" s="239"/>
      <c r="DC2104" s="239"/>
      <c r="DD2104" s="239"/>
      <c r="DE2104" s="239"/>
      <c r="DF2104" s="239"/>
      <c r="DG2104" s="239"/>
      <c r="DH2104" s="239"/>
      <c r="DI2104" s="239"/>
      <c r="DJ2104" s="239"/>
      <c r="DK2104" s="239"/>
      <c r="DL2104" s="239"/>
    </row>
    <row r="2105" spans="1:116" x14ac:dyDescent="0.4">
      <c r="D2105" t="s">
        <v>541</v>
      </c>
      <c r="E2105" s="8"/>
      <c r="G2105" s="127"/>
      <c r="H2105" s="12"/>
      <c r="I2105" s="60"/>
      <c r="J2105" s="60"/>
      <c r="K2105" s="38"/>
      <c r="L2105" s="38"/>
      <c r="M2105" s="38"/>
      <c r="N2105" s="38"/>
      <c r="O2105" s="38"/>
      <c r="P2105" s="38"/>
      <c r="R2105" s="15"/>
      <c r="S2105" s="240"/>
      <c r="T2105" s="240"/>
      <c r="U2105" s="240"/>
      <c r="V2105" s="240"/>
      <c r="W2105" s="240"/>
      <c r="X2105" s="240"/>
      <c r="Y2105" s="240"/>
      <c r="Z2105" s="240"/>
      <c r="AA2105" s="240"/>
      <c r="AB2105" s="240"/>
      <c r="AC2105" s="240"/>
      <c r="AD2105" s="240"/>
      <c r="AE2105" s="240"/>
      <c r="AF2105" s="240"/>
      <c r="AG2105" s="240"/>
      <c r="AH2105" s="240"/>
      <c r="AI2105" s="240"/>
      <c r="AJ2105" s="240"/>
      <c r="AK2105" s="240"/>
      <c r="AL2105" s="240"/>
      <c r="AM2105" s="240"/>
      <c r="AN2105" s="240"/>
      <c r="AO2105" s="240"/>
      <c r="AP2105" s="240"/>
      <c r="AQ2105" s="240"/>
      <c r="AR2105" s="240"/>
      <c r="AS2105" s="240"/>
      <c r="AT2105" s="240"/>
      <c r="AU2105" s="240"/>
      <c r="AV2105" s="240"/>
      <c r="AW2105" s="240"/>
      <c r="AX2105" s="240"/>
      <c r="AY2105" s="240"/>
      <c r="AZ2105" s="240"/>
      <c r="BA2105" s="240"/>
      <c r="BB2105" s="240"/>
      <c r="BC2105" s="240"/>
      <c r="BD2105" s="240"/>
      <c r="BE2105" s="240"/>
      <c r="BF2105" s="240"/>
      <c r="BG2105" s="240"/>
      <c r="BH2105" s="240"/>
      <c r="BI2105" s="240"/>
      <c r="BJ2105" s="240"/>
      <c r="BK2105" s="240"/>
      <c r="BL2105" s="240"/>
      <c r="BM2105" s="240"/>
      <c r="BN2105" s="240"/>
      <c r="BO2105" s="240"/>
      <c r="BP2105" s="240"/>
      <c r="BQ2105" s="240"/>
      <c r="BR2105" s="240"/>
      <c r="BS2105" s="240"/>
      <c r="BT2105" s="240"/>
      <c r="BU2105" s="240"/>
      <c r="BV2105" s="240"/>
      <c r="BW2105" s="240"/>
      <c r="BX2105" s="240"/>
      <c r="BY2105" s="240"/>
      <c r="BZ2105" s="240"/>
      <c r="CA2105" s="240"/>
      <c r="CB2105" s="240"/>
      <c r="CC2105" s="240"/>
      <c r="CD2105" s="240"/>
      <c r="CE2105" s="240"/>
      <c r="CF2105" s="240"/>
      <c r="CG2105" s="240"/>
      <c r="CH2105" s="240"/>
      <c r="CI2105" s="240"/>
      <c r="CJ2105" s="240"/>
      <c r="CK2105" s="240"/>
      <c r="CL2105" s="240"/>
      <c r="CN2105" s="240"/>
      <c r="CO2105" s="240"/>
      <c r="CP2105" s="240"/>
      <c r="CQ2105" s="240"/>
      <c r="CR2105" s="240"/>
      <c r="CS2105" s="240"/>
      <c r="CT2105" s="240"/>
      <c r="CU2105" s="240"/>
      <c r="CV2105" s="240"/>
      <c r="CW2105" s="240"/>
      <c r="CX2105" s="240"/>
      <c r="CY2105" s="240"/>
      <c r="CZ2105" s="240"/>
      <c r="DA2105" s="240"/>
      <c r="DB2105" s="240"/>
      <c r="DC2105" s="240"/>
      <c r="DD2105" s="240"/>
      <c r="DE2105" s="240"/>
      <c r="DF2105" s="240"/>
      <c r="DG2105" s="240"/>
      <c r="DH2105" s="240"/>
      <c r="DI2105" s="240"/>
      <c r="DJ2105" s="240"/>
      <c r="DK2105" s="240"/>
      <c r="DL2105" s="240"/>
    </row>
    <row r="2106" spans="1:116" x14ac:dyDescent="0.4">
      <c r="D2106" t="s">
        <v>541</v>
      </c>
      <c r="E2106" s="8"/>
      <c r="G2106" s="127" t="s">
        <v>542</v>
      </c>
      <c r="H2106" s="12"/>
      <c r="I2106" s="60"/>
      <c r="J2106" s="60"/>
      <c r="K2106" s="38"/>
      <c r="L2106" s="38"/>
      <c r="M2106" s="38"/>
      <c r="N2106" s="38"/>
      <c r="O2106" s="38"/>
      <c r="P2106" s="38"/>
      <c r="R2106" s="15"/>
      <c r="S2106" s="240"/>
      <c r="T2106" s="240"/>
      <c r="U2106" s="240"/>
      <c r="V2106" s="240"/>
      <c r="W2106" s="240"/>
      <c r="X2106" s="240"/>
      <c r="Y2106" s="240"/>
      <c r="Z2106" s="240"/>
      <c r="AA2106" s="240"/>
      <c r="AB2106" s="240"/>
      <c r="AC2106" s="240"/>
      <c r="AD2106" s="240"/>
      <c r="AE2106" s="240"/>
      <c r="AF2106" s="240"/>
      <c r="AG2106" s="240"/>
      <c r="AH2106" s="240"/>
      <c r="AI2106" s="240"/>
      <c r="AJ2106" s="240"/>
      <c r="AK2106" s="240"/>
      <c r="AL2106" s="240"/>
      <c r="AM2106" s="240"/>
      <c r="AN2106" s="240"/>
      <c r="AO2106" s="240"/>
      <c r="AP2106" s="240"/>
      <c r="AQ2106" s="240"/>
      <c r="AR2106" s="240"/>
      <c r="AS2106" s="240"/>
      <c r="AT2106" s="240"/>
      <c r="AU2106" s="240"/>
      <c r="AV2106" s="240"/>
      <c r="AW2106" s="240"/>
      <c r="AX2106" s="240"/>
      <c r="AY2106" s="240"/>
      <c r="AZ2106" s="240"/>
      <c r="BA2106" s="240"/>
      <c r="BB2106" s="240"/>
      <c r="BC2106" s="240"/>
      <c r="BD2106" s="240"/>
      <c r="BE2106" s="240"/>
      <c r="BF2106" s="240"/>
      <c r="BG2106" s="240"/>
      <c r="BH2106" s="240"/>
      <c r="BI2106" s="240"/>
      <c r="BJ2106" s="240"/>
      <c r="BK2106" s="240"/>
      <c r="BL2106" s="240"/>
      <c r="BM2106" s="240"/>
      <c r="BN2106" s="240"/>
      <c r="BO2106" s="240"/>
      <c r="BP2106" s="240"/>
      <c r="BQ2106" s="240"/>
      <c r="BR2106" s="240"/>
      <c r="BS2106" s="240"/>
      <c r="BT2106" s="240"/>
      <c r="BU2106" s="240"/>
      <c r="BV2106" s="240"/>
      <c r="BW2106" s="240"/>
      <c r="BX2106" s="240"/>
      <c r="BY2106" s="240"/>
      <c r="BZ2106" s="240"/>
      <c r="CA2106" s="240"/>
      <c r="CB2106" s="240"/>
      <c r="CC2106" s="240"/>
      <c r="CD2106" s="240"/>
      <c r="CE2106" s="240"/>
      <c r="CF2106" s="240"/>
      <c r="CG2106" s="240"/>
      <c r="CH2106" s="240"/>
      <c r="CI2106" s="240"/>
      <c r="CJ2106" s="240"/>
      <c r="CK2106" s="240"/>
      <c r="CL2106" s="240"/>
      <c r="CN2106" s="240"/>
      <c r="CO2106" s="240"/>
      <c r="CP2106" s="240"/>
      <c r="CQ2106" s="240"/>
      <c r="CR2106" s="240"/>
      <c r="CS2106" s="240"/>
      <c r="CT2106" s="240"/>
      <c r="CU2106" s="240"/>
      <c r="CV2106" s="240"/>
      <c r="CW2106" s="240"/>
      <c r="CX2106" s="240"/>
      <c r="CY2106" s="240"/>
      <c r="CZ2106" s="240"/>
      <c r="DA2106" s="240"/>
      <c r="DB2106" s="240"/>
      <c r="DC2106" s="240"/>
      <c r="DD2106" s="240"/>
      <c r="DE2106" s="240"/>
      <c r="DF2106" s="240"/>
      <c r="DG2106" s="240"/>
      <c r="DH2106" s="240"/>
      <c r="DI2106" s="240"/>
      <c r="DJ2106" s="240"/>
      <c r="DK2106" s="240"/>
      <c r="DL2106" s="240"/>
    </row>
    <row r="2107" spans="1:116" x14ac:dyDescent="0.4">
      <c r="D2107" t="s">
        <v>541</v>
      </c>
      <c r="E2107" s="8"/>
      <c r="G2107" s="343">
        <v>45292</v>
      </c>
      <c r="H2107" s="16">
        <v>8.3333333333333329E-2</v>
      </c>
      <c r="I2107" s="60">
        <v>1</v>
      </c>
      <c r="J2107" s="60"/>
      <c r="K2107" s="38"/>
      <c r="L2107" s="38"/>
      <c r="M2107" s="38"/>
      <c r="N2107" s="38"/>
      <c r="O2107" s="38"/>
      <c r="P2107" s="38"/>
      <c r="R2107" s="15"/>
      <c r="S2107" s="240"/>
      <c r="T2107" s="240"/>
      <c r="U2107" s="240"/>
      <c r="V2107" s="240"/>
      <c r="W2107" s="240"/>
      <c r="X2107" s="240"/>
      <c r="Y2107" s="240"/>
      <c r="Z2107" s="240"/>
      <c r="AA2107" s="240"/>
      <c r="AB2107" s="240"/>
      <c r="AC2107" s="240"/>
      <c r="AD2107" s="240"/>
      <c r="AE2107" s="240"/>
      <c r="AF2107" s="240"/>
      <c r="AG2107" s="240"/>
      <c r="AH2107" s="240"/>
      <c r="AI2107" s="240"/>
      <c r="AJ2107" s="240"/>
      <c r="AK2107" s="240"/>
      <c r="AL2107" s="240"/>
      <c r="AM2107" s="240"/>
      <c r="AN2107" s="240"/>
      <c r="AO2107" s="240"/>
      <c r="AP2107" s="240"/>
      <c r="AQ2107" s="240"/>
      <c r="AR2107" s="240"/>
      <c r="AS2107" s="240"/>
      <c r="AT2107" s="240"/>
      <c r="AU2107" s="240"/>
      <c r="AV2107" s="240"/>
      <c r="AW2107" s="240"/>
      <c r="AX2107" s="240"/>
      <c r="AY2107" s="240"/>
      <c r="AZ2107" s="240"/>
      <c r="BA2107" s="240"/>
      <c r="BB2107" s="240"/>
      <c r="BC2107" s="240"/>
      <c r="BD2107" s="240"/>
      <c r="BE2107" s="240"/>
      <c r="BF2107" s="240"/>
      <c r="BG2107" s="240"/>
      <c r="BH2107" s="240"/>
      <c r="BI2107" s="240"/>
      <c r="BJ2107" s="240"/>
      <c r="BK2107" s="240"/>
      <c r="BL2107" s="240"/>
      <c r="BM2107" s="240"/>
      <c r="BN2107" s="240"/>
      <c r="BO2107" s="240"/>
      <c r="BP2107" s="240"/>
      <c r="BQ2107" s="240"/>
      <c r="BR2107" s="240"/>
      <c r="BS2107" s="240"/>
      <c r="BT2107" s="240"/>
      <c r="BU2107" s="240"/>
      <c r="BV2107" s="240"/>
      <c r="BW2107" s="240"/>
      <c r="BX2107" s="240"/>
      <c r="BY2107" s="240"/>
      <c r="BZ2107" s="240"/>
      <c r="CA2107" s="240"/>
      <c r="CB2107" s="240"/>
      <c r="CC2107" s="240"/>
      <c r="CD2107" s="240"/>
      <c r="CE2107" s="240"/>
      <c r="CF2107" s="240"/>
      <c r="CG2107" s="240"/>
      <c r="CH2107" s="240"/>
      <c r="CI2107" s="240"/>
      <c r="CJ2107" s="240"/>
      <c r="CK2107" s="240"/>
      <c r="CL2107" s="240"/>
      <c r="CN2107" s="240"/>
      <c r="CO2107" s="240"/>
      <c r="CP2107" s="240"/>
      <c r="CQ2107" s="240"/>
      <c r="CR2107" s="240"/>
      <c r="CS2107" s="240"/>
      <c r="CT2107" s="240"/>
      <c r="CU2107" s="240"/>
      <c r="CV2107" s="240"/>
      <c r="CW2107" s="240"/>
      <c r="CX2107" s="240"/>
      <c r="CY2107" s="240"/>
      <c r="CZ2107" s="240"/>
      <c r="DA2107" s="240"/>
      <c r="DB2107" s="240"/>
      <c r="DC2107" s="240"/>
      <c r="DD2107" s="240"/>
      <c r="DE2107" s="240"/>
      <c r="DF2107" s="240"/>
      <c r="DG2107" s="240"/>
      <c r="DH2107" s="240"/>
      <c r="DI2107" s="240"/>
      <c r="DJ2107" s="240"/>
      <c r="DK2107" s="240"/>
      <c r="DL2107" s="240"/>
    </row>
    <row r="2108" spans="1:116" x14ac:dyDescent="0.4">
      <c r="D2108" t="s">
        <v>541</v>
      </c>
      <c r="E2108" s="8"/>
      <c r="G2108" s="343">
        <f>EOMONTH(G2107,1)</f>
        <v>45351</v>
      </c>
      <c r="H2108" s="16">
        <v>0.125</v>
      </c>
      <c r="I2108" s="60">
        <f>I2107+1</f>
        <v>2</v>
      </c>
      <c r="J2108" s="60"/>
      <c r="K2108" s="38"/>
      <c r="L2108" s="38"/>
      <c r="M2108" s="38"/>
      <c r="N2108" s="38"/>
      <c r="O2108" s="38"/>
      <c r="P2108" s="38"/>
      <c r="R2108" s="15"/>
      <c r="S2108" s="240"/>
      <c r="T2108" s="240"/>
      <c r="U2108" s="240"/>
      <c r="V2108" s="240"/>
      <c r="W2108" s="240"/>
      <c r="X2108" s="240"/>
      <c r="Y2108" s="240"/>
      <c r="Z2108" s="240"/>
      <c r="AA2108" s="240"/>
      <c r="AB2108" s="240"/>
      <c r="AC2108" s="240"/>
      <c r="AD2108" s="240"/>
      <c r="AE2108" s="240"/>
      <c r="AF2108" s="240"/>
      <c r="AG2108" s="240"/>
      <c r="AH2108" s="240"/>
      <c r="AI2108" s="240"/>
      <c r="AJ2108" s="240"/>
      <c r="AK2108" s="240"/>
      <c r="AL2108" s="240"/>
      <c r="AM2108" s="240"/>
      <c r="AN2108" s="240"/>
      <c r="AO2108" s="240"/>
      <c r="AP2108" s="240"/>
      <c r="AQ2108" s="240"/>
      <c r="AR2108" s="240"/>
      <c r="AS2108" s="240"/>
      <c r="AT2108" s="240"/>
      <c r="AU2108" s="240"/>
      <c r="AV2108" s="240"/>
      <c r="AW2108" s="240"/>
      <c r="AX2108" s="240"/>
      <c r="AY2108" s="240"/>
      <c r="AZ2108" s="240"/>
      <c r="BA2108" s="240"/>
      <c r="BB2108" s="240"/>
      <c r="BC2108" s="240"/>
      <c r="BD2108" s="240"/>
      <c r="BE2108" s="240"/>
      <c r="BF2108" s="240"/>
      <c r="BG2108" s="240"/>
      <c r="BH2108" s="240"/>
      <c r="BI2108" s="240"/>
      <c r="BJ2108" s="240"/>
      <c r="BK2108" s="240"/>
      <c r="BL2108" s="240"/>
      <c r="BM2108" s="240"/>
      <c r="BN2108" s="240"/>
      <c r="BO2108" s="240"/>
      <c r="BP2108" s="240"/>
      <c r="BQ2108" s="240"/>
      <c r="BR2108" s="240"/>
      <c r="BS2108" s="240"/>
      <c r="BT2108" s="240"/>
      <c r="BU2108" s="240"/>
      <c r="BV2108" s="240"/>
      <c r="BW2108" s="240"/>
      <c r="BX2108" s="240"/>
      <c r="BY2108" s="240"/>
      <c r="BZ2108" s="240"/>
      <c r="CA2108" s="240"/>
      <c r="CB2108" s="240"/>
      <c r="CC2108" s="240"/>
      <c r="CD2108" s="240"/>
      <c r="CE2108" s="240"/>
      <c r="CF2108" s="240"/>
      <c r="CG2108" s="240"/>
      <c r="CH2108" s="240"/>
      <c r="CI2108" s="240"/>
      <c r="CJ2108" s="240"/>
      <c r="CK2108" s="240"/>
      <c r="CL2108" s="240"/>
      <c r="CN2108" s="240"/>
      <c r="CO2108" s="240"/>
      <c r="CP2108" s="240"/>
      <c r="CQ2108" s="240"/>
      <c r="CR2108" s="240"/>
      <c r="CS2108" s="240"/>
      <c r="CT2108" s="240"/>
      <c r="CU2108" s="240"/>
      <c r="CV2108" s="240"/>
      <c r="CW2108" s="240"/>
      <c r="CX2108" s="240"/>
      <c r="CY2108" s="240"/>
      <c r="CZ2108" s="240"/>
      <c r="DA2108" s="240"/>
      <c r="DB2108" s="240"/>
      <c r="DC2108" s="240"/>
      <c r="DD2108" s="240"/>
      <c r="DE2108" s="240"/>
      <c r="DF2108" s="240"/>
      <c r="DG2108" s="240"/>
      <c r="DH2108" s="240"/>
      <c r="DI2108" s="240"/>
      <c r="DJ2108" s="240"/>
      <c r="DK2108" s="240"/>
      <c r="DL2108" s="240"/>
    </row>
    <row r="2109" spans="1:116" x14ac:dyDescent="0.4">
      <c r="D2109" t="s">
        <v>541</v>
      </c>
      <c r="E2109" s="8"/>
      <c r="G2109" s="343">
        <f t="shared" ref="G2109:G2127" si="3406">EOMONTH(G2108,1)</f>
        <v>45382</v>
      </c>
      <c r="H2109" s="16">
        <v>4.1666666666666664E-2</v>
      </c>
      <c r="I2109" s="60">
        <f t="shared" ref="I2109:I2127" si="3407">I2108+1</f>
        <v>3</v>
      </c>
      <c r="J2109" s="60"/>
      <c r="K2109" s="38"/>
      <c r="L2109" s="38"/>
      <c r="M2109" s="38"/>
      <c r="N2109" s="38"/>
      <c r="O2109" s="38"/>
      <c r="P2109" s="38"/>
      <c r="R2109" s="15"/>
      <c r="S2109" s="240"/>
      <c r="T2109" s="240"/>
      <c r="U2109" s="240"/>
      <c r="V2109" s="240"/>
      <c r="W2109" s="240"/>
      <c r="X2109" s="240"/>
      <c r="Y2109" s="240"/>
      <c r="Z2109" s="240"/>
      <c r="AA2109" s="240"/>
      <c r="AB2109" s="240"/>
      <c r="AC2109" s="240"/>
      <c r="AD2109" s="240"/>
      <c r="AE2109" s="240"/>
      <c r="AF2109" s="240"/>
      <c r="AG2109" s="240"/>
      <c r="AH2109" s="240"/>
      <c r="AI2109" s="240"/>
      <c r="AJ2109" s="240"/>
      <c r="AK2109" s="240"/>
      <c r="AL2109" s="240"/>
      <c r="AM2109" s="240"/>
      <c r="AN2109" s="240"/>
      <c r="AO2109" s="240"/>
      <c r="AP2109" s="240"/>
      <c r="AQ2109" s="240"/>
      <c r="AR2109" s="240"/>
      <c r="AS2109" s="240"/>
      <c r="AT2109" s="240"/>
      <c r="AU2109" s="240"/>
      <c r="AV2109" s="240"/>
      <c r="AW2109" s="240"/>
      <c r="AX2109" s="240"/>
      <c r="AY2109" s="240"/>
      <c r="AZ2109" s="240"/>
      <c r="BA2109" s="240"/>
      <c r="BB2109" s="240"/>
      <c r="BC2109" s="240"/>
      <c r="BD2109" s="240"/>
      <c r="BE2109" s="240"/>
      <c r="BF2109" s="240"/>
      <c r="BG2109" s="240"/>
      <c r="BH2109" s="240"/>
      <c r="BI2109" s="240"/>
      <c r="BJ2109" s="240"/>
      <c r="BK2109" s="240"/>
      <c r="BL2109" s="240"/>
      <c r="BM2109" s="240"/>
      <c r="BN2109" s="240"/>
      <c r="BO2109" s="240"/>
      <c r="BP2109" s="240"/>
      <c r="BQ2109" s="240"/>
      <c r="BR2109" s="240"/>
      <c r="BS2109" s="240"/>
      <c r="BT2109" s="240"/>
      <c r="BU2109" s="240"/>
      <c r="BV2109" s="240"/>
      <c r="BW2109" s="240"/>
      <c r="BX2109" s="240"/>
      <c r="BY2109" s="240"/>
      <c r="BZ2109" s="240"/>
      <c r="CA2109" s="240"/>
      <c r="CB2109" s="240"/>
      <c r="CC2109" s="240"/>
      <c r="CD2109" s="240"/>
      <c r="CE2109" s="240"/>
      <c r="CF2109" s="240"/>
      <c r="CG2109" s="240"/>
      <c r="CH2109" s="240"/>
      <c r="CI2109" s="240"/>
      <c r="CJ2109" s="240"/>
      <c r="CK2109" s="240"/>
      <c r="CL2109" s="240"/>
      <c r="CN2109" s="240"/>
      <c r="CO2109" s="240"/>
      <c r="CP2109" s="240"/>
      <c r="CQ2109" s="240"/>
      <c r="CR2109" s="240"/>
      <c r="CS2109" s="240"/>
      <c r="CT2109" s="240"/>
      <c r="CU2109" s="240"/>
      <c r="CV2109" s="240"/>
      <c r="CW2109" s="240"/>
      <c r="CX2109" s="240"/>
      <c r="CY2109" s="240"/>
      <c r="CZ2109" s="240"/>
      <c r="DA2109" s="240"/>
      <c r="DB2109" s="240"/>
      <c r="DC2109" s="240"/>
      <c r="DD2109" s="240"/>
      <c r="DE2109" s="240"/>
      <c r="DF2109" s="240"/>
      <c r="DG2109" s="240"/>
      <c r="DH2109" s="240"/>
      <c r="DI2109" s="240"/>
      <c r="DJ2109" s="240"/>
      <c r="DK2109" s="240"/>
      <c r="DL2109" s="240"/>
    </row>
    <row r="2110" spans="1:116" x14ac:dyDescent="0.4">
      <c r="D2110" t="s">
        <v>541</v>
      </c>
      <c r="E2110" s="8"/>
      <c r="G2110" s="343">
        <f t="shared" si="3406"/>
        <v>45412</v>
      </c>
      <c r="H2110" s="16">
        <v>0.125</v>
      </c>
      <c r="I2110" s="60">
        <f t="shared" si="3407"/>
        <v>4</v>
      </c>
      <c r="J2110" s="60"/>
      <c r="K2110" s="38"/>
      <c r="L2110" s="38"/>
      <c r="M2110" s="38"/>
      <c r="N2110" s="38"/>
      <c r="O2110" s="38"/>
      <c r="P2110" s="38"/>
      <c r="R2110" s="15"/>
      <c r="S2110" s="240"/>
      <c r="T2110" s="240"/>
      <c r="U2110" s="240"/>
      <c r="V2110" s="240"/>
      <c r="W2110" s="240"/>
      <c r="X2110" s="240"/>
      <c r="Y2110" s="240"/>
      <c r="Z2110" s="240"/>
      <c r="AA2110" s="240"/>
      <c r="AB2110" s="240"/>
      <c r="AC2110" s="240"/>
      <c r="AD2110" s="240"/>
      <c r="AE2110" s="240"/>
      <c r="AF2110" s="240"/>
      <c r="AG2110" s="240"/>
      <c r="AH2110" s="240"/>
      <c r="AI2110" s="240"/>
      <c r="AJ2110" s="240"/>
      <c r="AK2110" s="240"/>
      <c r="AL2110" s="240"/>
      <c r="AM2110" s="240"/>
      <c r="AN2110" s="240"/>
      <c r="AO2110" s="240"/>
      <c r="AP2110" s="240"/>
      <c r="AQ2110" s="240"/>
      <c r="AR2110" s="240"/>
      <c r="AS2110" s="240"/>
      <c r="AT2110" s="240"/>
      <c r="AU2110" s="240"/>
      <c r="AV2110" s="240"/>
      <c r="AW2110" s="240"/>
      <c r="AX2110" s="240"/>
      <c r="AY2110" s="240"/>
      <c r="AZ2110" s="240"/>
      <c r="BA2110" s="240"/>
      <c r="BB2110" s="240"/>
      <c r="BC2110" s="240"/>
      <c r="BD2110" s="240"/>
      <c r="BE2110" s="240"/>
      <c r="BF2110" s="240"/>
      <c r="BG2110" s="240"/>
      <c r="BH2110" s="240"/>
      <c r="BI2110" s="240"/>
      <c r="BJ2110" s="240"/>
      <c r="BK2110" s="240"/>
      <c r="BL2110" s="240"/>
      <c r="BM2110" s="240"/>
      <c r="BN2110" s="240"/>
      <c r="BO2110" s="240"/>
      <c r="BP2110" s="240"/>
      <c r="BQ2110" s="240"/>
      <c r="BR2110" s="240"/>
      <c r="BS2110" s="240"/>
      <c r="BT2110" s="240"/>
      <c r="BU2110" s="240"/>
      <c r="BV2110" s="240"/>
      <c r="BW2110" s="240"/>
      <c r="BX2110" s="240"/>
      <c r="BY2110" s="240"/>
      <c r="BZ2110" s="240"/>
      <c r="CA2110" s="240"/>
      <c r="CB2110" s="240"/>
      <c r="CC2110" s="240"/>
      <c r="CD2110" s="240"/>
      <c r="CE2110" s="240"/>
      <c r="CF2110" s="240"/>
      <c r="CG2110" s="240"/>
      <c r="CH2110" s="240"/>
      <c r="CI2110" s="240"/>
      <c r="CJ2110" s="240"/>
      <c r="CK2110" s="240"/>
      <c r="CL2110" s="240"/>
      <c r="CN2110" s="240"/>
      <c r="CO2110" s="240"/>
      <c r="CP2110" s="240"/>
      <c r="CQ2110" s="240"/>
      <c r="CR2110" s="240"/>
      <c r="CS2110" s="240"/>
      <c r="CT2110" s="240"/>
      <c r="CU2110" s="240"/>
      <c r="CV2110" s="240"/>
      <c r="CW2110" s="240"/>
      <c r="CX2110" s="240"/>
      <c r="CY2110" s="240"/>
      <c r="CZ2110" s="240"/>
      <c r="DA2110" s="240"/>
      <c r="DB2110" s="240"/>
      <c r="DC2110" s="240"/>
      <c r="DD2110" s="240"/>
      <c r="DE2110" s="240"/>
      <c r="DF2110" s="240"/>
      <c r="DG2110" s="240"/>
      <c r="DH2110" s="240"/>
      <c r="DI2110" s="240"/>
      <c r="DJ2110" s="240"/>
      <c r="DK2110" s="240"/>
      <c r="DL2110" s="240"/>
    </row>
    <row r="2111" spans="1:116" x14ac:dyDescent="0.4">
      <c r="D2111" t="s">
        <v>541</v>
      </c>
      <c r="E2111" s="8"/>
      <c r="G2111" s="343">
        <f t="shared" si="3406"/>
        <v>45443</v>
      </c>
      <c r="H2111" s="16">
        <v>4.1666666666666664E-2</v>
      </c>
      <c r="I2111" s="60">
        <f t="shared" si="3407"/>
        <v>5</v>
      </c>
      <c r="J2111" s="60"/>
      <c r="K2111" s="38"/>
      <c r="L2111" s="38"/>
      <c r="M2111" s="38"/>
      <c r="N2111" s="38"/>
      <c r="O2111" s="38"/>
      <c r="P2111" s="38"/>
      <c r="R2111" s="15"/>
      <c r="S2111" s="240"/>
      <c r="T2111" s="240"/>
      <c r="U2111" s="240"/>
      <c r="V2111" s="240"/>
      <c r="W2111" s="240"/>
      <c r="X2111" s="240"/>
      <c r="Y2111" s="240"/>
      <c r="Z2111" s="240"/>
      <c r="AA2111" s="240"/>
      <c r="AB2111" s="240"/>
      <c r="AC2111" s="240"/>
      <c r="AD2111" s="240"/>
      <c r="AE2111" s="240"/>
      <c r="AF2111" s="240"/>
      <c r="AG2111" s="240"/>
      <c r="AH2111" s="240"/>
      <c r="AI2111" s="240"/>
      <c r="AJ2111" s="240"/>
      <c r="AK2111" s="240"/>
      <c r="AL2111" s="240"/>
      <c r="AM2111" s="240"/>
      <c r="AN2111" s="240"/>
      <c r="AO2111" s="240"/>
      <c r="AP2111" s="240"/>
      <c r="AQ2111" s="240"/>
      <c r="AR2111" s="240"/>
      <c r="AS2111" s="240"/>
      <c r="AT2111" s="240"/>
      <c r="AU2111" s="240"/>
      <c r="AV2111" s="240"/>
      <c r="AW2111" s="240"/>
      <c r="AX2111" s="240"/>
      <c r="AY2111" s="240"/>
      <c r="AZ2111" s="240"/>
      <c r="BA2111" s="240"/>
      <c r="BB2111" s="240"/>
      <c r="BC2111" s="240"/>
      <c r="BD2111" s="240"/>
      <c r="BE2111" s="240"/>
      <c r="BF2111" s="240"/>
      <c r="BG2111" s="240"/>
      <c r="BH2111" s="240"/>
      <c r="BI2111" s="240"/>
      <c r="BJ2111" s="240"/>
      <c r="BK2111" s="240"/>
      <c r="BL2111" s="240"/>
      <c r="BM2111" s="240"/>
      <c r="BN2111" s="240"/>
      <c r="BO2111" s="240"/>
      <c r="BP2111" s="240"/>
      <c r="BQ2111" s="240"/>
      <c r="BR2111" s="240"/>
      <c r="BS2111" s="240"/>
      <c r="BT2111" s="240"/>
      <c r="BU2111" s="240"/>
      <c r="BV2111" s="240"/>
      <c r="BW2111" s="240"/>
      <c r="BX2111" s="240"/>
      <c r="BY2111" s="240"/>
      <c r="BZ2111" s="240"/>
      <c r="CA2111" s="240"/>
      <c r="CB2111" s="240"/>
      <c r="CC2111" s="240"/>
      <c r="CD2111" s="240"/>
      <c r="CE2111" s="240"/>
      <c r="CF2111" s="240"/>
      <c r="CG2111" s="240"/>
      <c r="CH2111" s="240"/>
      <c r="CI2111" s="240"/>
      <c r="CJ2111" s="240"/>
      <c r="CK2111" s="240"/>
      <c r="CL2111" s="240"/>
      <c r="CN2111" s="240"/>
      <c r="CO2111" s="240"/>
      <c r="CP2111" s="240"/>
      <c r="CQ2111" s="240"/>
      <c r="CR2111" s="240"/>
      <c r="CS2111" s="240"/>
      <c r="CT2111" s="240"/>
      <c r="CU2111" s="240"/>
      <c r="CV2111" s="240"/>
      <c r="CW2111" s="240"/>
      <c r="CX2111" s="240"/>
      <c r="CY2111" s="240"/>
      <c r="CZ2111" s="240"/>
      <c r="DA2111" s="240"/>
      <c r="DB2111" s="240"/>
      <c r="DC2111" s="240"/>
      <c r="DD2111" s="240"/>
      <c r="DE2111" s="240"/>
      <c r="DF2111" s="240"/>
      <c r="DG2111" s="240"/>
      <c r="DH2111" s="240"/>
      <c r="DI2111" s="240"/>
      <c r="DJ2111" s="240"/>
      <c r="DK2111" s="240"/>
      <c r="DL2111" s="240"/>
    </row>
    <row r="2112" spans="1:116" x14ac:dyDescent="0.4">
      <c r="D2112" t="s">
        <v>541</v>
      </c>
      <c r="E2112" s="8"/>
      <c r="G2112" s="343">
        <f t="shared" si="3406"/>
        <v>45473</v>
      </c>
      <c r="H2112" s="16">
        <v>0.125</v>
      </c>
      <c r="I2112" s="60">
        <f t="shared" si="3407"/>
        <v>6</v>
      </c>
      <c r="J2112" s="60"/>
      <c r="K2112" s="38"/>
      <c r="L2112" s="38"/>
      <c r="M2112" s="38"/>
      <c r="N2112" s="38"/>
      <c r="O2112" s="38"/>
      <c r="P2112" s="38"/>
      <c r="R2112" s="15"/>
      <c r="S2112" s="240"/>
      <c r="T2112" s="240"/>
      <c r="U2112" s="240"/>
      <c r="V2112" s="240"/>
      <c r="W2112" s="240"/>
      <c r="X2112" s="240"/>
      <c r="Y2112" s="240"/>
      <c r="Z2112" s="240"/>
      <c r="AA2112" s="240"/>
      <c r="AB2112" s="240"/>
      <c r="AC2112" s="240"/>
      <c r="AD2112" s="240"/>
      <c r="AE2112" s="240"/>
      <c r="AF2112" s="240"/>
      <c r="AG2112" s="240"/>
      <c r="AH2112" s="240"/>
      <c r="AI2112" s="240"/>
      <c r="AJ2112" s="240"/>
      <c r="AK2112" s="240"/>
      <c r="AL2112" s="240"/>
      <c r="AM2112" s="240"/>
      <c r="AN2112" s="240"/>
      <c r="AO2112" s="240"/>
      <c r="AP2112" s="240"/>
      <c r="AQ2112" s="240"/>
      <c r="AR2112" s="240"/>
      <c r="AS2112" s="240"/>
      <c r="AT2112" s="240"/>
      <c r="AU2112" s="240"/>
      <c r="AV2112" s="240"/>
      <c r="AW2112" s="240"/>
      <c r="AX2112" s="240"/>
      <c r="AY2112" s="240"/>
      <c r="AZ2112" s="240"/>
      <c r="BA2112" s="240"/>
      <c r="BB2112" s="240"/>
      <c r="BC2112" s="240"/>
      <c r="BD2112" s="240"/>
      <c r="BE2112" s="240"/>
      <c r="BF2112" s="240"/>
      <c r="BG2112" s="240"/>
      <c r="BH2112" s="240"/>
      <c r="BI2112" s="240"/>
      <c r="BJ2112" s="240"/>
      <c r="BK2112" s="240"/>
      <c r="BL2112" s="240"/>
      <c r="BM2112" s="240"/>
      <c r="BN2112" s="240"/>
      <c r="BO2112" s="240"/>
      <c r="BP2112" s="240"/>
      <c r="BQ2112" s="240"/>
      <c r="BR2112" s="240"/>
      <c r="BS2112" s="240"/>
      <c r="BT2112" s="240"/>
      <c r="BU2112" s="240"/>
      <c r="BV2112" s="240"/>
      <c r="BW2112" s="240"/>
      <c r="BX2112" s="240"/>
      <c r="BY2112" s="240"/>
      <c r="BZ2112" s="240"/>
      <c r="CA2112" s="240"/>
      <c r="CB2112" s="240"/>
      <c r="CC2112" s="240"/>
      <c r="CD2112" s="240"/>
      <c r="CE2112" s="240"/>
      <c r="CF2112" s="240"/>
      <c r="CG2112" s="240"/>
      <c r="CH2112" s="240"/>
      <c r="CI2112" s="240"/>
      <c r="CJ2112" s="240"/>
      <c r="CK2112" s="240"/>
      <c r="CL2112" s="240"/>
      <c r="CN2112" s="240"/>
      <c r="CO2112" s="240"/>
      <c r="CP2112" s="240"/>
      <c r="CQ2112" s="240"/>
      <c r="CR2112" s="240"/>
      <c r="CS2112" s="240"/>
      <c r="CT2112" s="240"/>
      <c r="CU2112" s="240"/>
      <c r="CV2112" s="240"/>
      <c r="CW2112" s="240"/>
      <c r="CX2112" s="240"/>
      <c r="CY2112" s="240"/>
      <c r="CZ2112" s="240"/>
      <c r="DA2112" s="240"/>
      <c r="DB2112" s="240"/>
      <c r="DC2112" s="240"/>
      <c r="DD2112" s="240"/>
      <c r="DE2112" s="240"/>
      <c r="DF2112" s="240"/>
      <c r="DG2112" s="240"/>
      <c r="DH2112" s="240"/>
      <c r="DI2112" s="240"/>
      <c r="DJ2112" s="240"/>
      <c r="DK2112" s="240"/>
      <c r="DL2112" s="240"/>
    </row>
    <row r="2113" spans="1:116" x14ac:dyDescent="0.4">
      <c r="D2113" t="s">
        <v>541</v>
      </c>
      <c r="E2113" s="8"/>
      <c r="G2113" s="343">
        <f t="shared" si="3406"/>
        <v>45504</v>
      </c>
      <c r="H2113" s="16">
        <v>4.1666666666666664E-2</v>
      </c>
      <c r="I2113" s="60">
        <f t="shared" si="3407"/>
        <v>7</v>
      </c>
      <c r="J2113" s="60"/>
      <c r="K2113" s="38"/>
      <c r="L2113" s="38"/>
      <c r="M2113" s="38"/>
      <c r="N2113" s="38"/>
      <c r="O2113" s="38"/>
      <c r="P2113" s="38"/>
      <c r="R2113" s="15"/>
      <c r="S2113" s="240"/>
      <c r="T2113" s="240"/>
      <c r="U2113" s="240"/>
      <c r="V2113" s="240"/>
      <c r="W2113" s="240"/>
      <c r="X2113" s="240"/>
      <c r="Y2113" s="240"/>
      <c r="Z2113" s="240"/>
      <c r="AA2113" s="240"/>
      <c r="AB2113" s="240"/>
      <c r="AC2113" s="240"/>
      <c r="AD2113" s="240"/>
      <c r="AE2113" s="240"/>
      <c r="AF2113" s="240"/>
      <c r="AG2113" s="240"/>
      <c r="AH2113" s="240"/>
      <c r="AI2113" s="240"/>
      <c r="AJ2113" s="240"/>
      <c r="AK2113" s="240"/>
      <c r="AL2113" s="240"/>
      <c r="AM2113" s="240"/>
      <c r="AN2113" s="240"/>
      <c r="AO2113" s="240"/>
      <c r="AP2113" s="240"/>
      <c r="AQ2113" s="240"/>
      <c r="AR2113" s="240"/>
      <c r="AS2113" s="240"/>
      <c r="AT2113" s="240"/>
      <c r="AU2113" s="240"/>
      <c r="AV2113" s="240"/>
      <c r="AW2113" s="240"/>
      <c r="AX2113" s="240"/>
      <c r="AY2113" s="240"/>
      <c r="AZ2113" s="240"/>
      <c r="BA2113" s="240"/>
      <c r="BB2113" s="240"/>
      <c r="BC2113" s="240"/>
      <c r="BD2113" s="240"/>
      <c r="BE2113" s="240"/>
      <c r="BF2113" s="240"/>
      <c r="BG2113" s="240"/>
      <c r="BH2113" s="240"/>
      <c r="BI2113" s="240"/>
      <c r="BJ2113" s="240"/>
      <c r="BK2113" s="240"/>
      <c r="BL2113" s="240"/>
      <c r="BM2113" s="240"/>
      <c r="BN2113" s="240"/>
      <c r="BO2113" s="240"/>
      <c r="BP2113" s="240"/>
      <c r="BQ2113" s="240"/>
      <c r="BR2113" s="240"/>
      <c r="BS2113" s="240"/>
      <c r="BT2113" s="240"/>
      <c r="BU2113" s="240"/>
      <c r="BV2113" s="240"/>
      <c r="BW2113" s="240"/>
      <c r="BX2113" s="240"/>
      <c r="BY2113" s="240"/>
      <c r="BZ2113" s="240"/>
      <c r="CA2113" s="240"/>
      <c r="CB2113" s="240"/>
      <c r="CC2113" s="240"/>
      <c r="CD2113" s="240"/>
      <c r="CE2113" s="240"/>
      <c r="CF2113" s="240"/>
      <c r="CG2113" s="240"/>
      <c r="CH2113" s="240"/>
      <c r="CI2113" s="240"/>
      <c r="CJ2113" s="240"/>
      <c r="CK2113" s="240"/>
      <c r="CL2113" s="240"/>
      <c r="CN2113" s="240"/>
      <c r="CO2113" s="240"/>
      <c r="CP2113" s="240"/>
      <c r="CQ2113" s="240"/>
      <c r="CR2113" s="240"/>
      <c r="CS2113" s="240"/>
      <c r="CT2113" s="240"/>
      <c r="CU2113" s="240"/>
      <c r="CV2113" s="240"/>
      <c r="CW2113" s="240"/>
      <c r="CX2113" s="240"/>
      <c r="CY2113" s="240"/>
      <c r="CZ2113" s="240"/>
      <c r="DA2113" s="240"/>
      <c r="DB2113" s="240"/>
      <c r="DC2113" s="240"/>
      <c r="DD2113" s="240"/>
      <c r="DE2113" s="240"/>
      <c r="DF2113" s="240"/>
      <c r="DG2113" s="240"/>
      <c r="DH2113" s="240"/>
      <c r="DI2113" s="240"/>
      <c r="DJ2113" s="240"/>
      <c r="DK2113" s="240"/>
      <c r="DL2113" s="240"/>
    </row>
    <row r="2114" spans="1:116" x14ac:dyDescent="0.4">
      <c r="D2114" t="s">
        <v>541</v>
      </c>
      <c r="E2114" s="8"/>
      <c r="G2114" s="343">
        <f t="shared" si="3406"/>
        <v>45535</v>
      </c>
      <c r="H2114" s="16">
        <v>0.125</v>
      </c>
      <c r="I2114" s="60">
        <f t="shared" si="3407"/>
        <v>8</v>
      </c>
      <c r="J2114" s="60"/>
      <c r="K2114" s="38"/>
      <c r="L2114" s="38"/>
      <c r="M2114" s="38"/>
      <c r="N2114" s="38"/>
      <c r="O2114" s="38"/>
      <c r="P2114" s="38"/>
      <c r="R2114" s="15"/>
      <c r="S2114" s="240"/>
      <c r="T2114" s="240"/>
      <c r="U2114" s="240"/>
      <c r="V2114" s="240"/>
      <c r="W2114" s="240"/>
      <c r="X2114" s="240"/>
      <c r="Y2114" s="240"/>
      <c r="Z2114" s="240"/>
      <c r="AA2114" s="240"/>
      <c r="AB2114" s="240"/>
      <c r="AC2114" s="240"/>
      <c r="AD2114" s="240"/>
      <c r="AE2114" s="240"/>
      <c r="AF2114" s="240"/>
      <c r="AG2114" s="240"/>
      <c r="AH2114" s="240"/>
      <c r="AI2114" s="240"/>
      <c r="AJ2114" s="240"/>
      <c r="AK2114" s="240"/>
      <c r="AL2114" s="240"/>
      <c r="AM2114" s="240"/>
      <c r="AN2114" s="240"/>
      <c r="AO2114" s="240"/>
      <c r="AP2114" s="240"/>
      <c r="AQ2114" s="240"/>
      <c r="AR2114" s="240"/>
      <c r="AS2114" s="240"/>
      <c r="AT2114" s="240"/>
      <c r="AU2114" s="240"/>
      <c r="AV2114" s="240"/>
      <c r="AW2114" s="240"/>
      <c r="AX2114" s="240"/>
      <c r="AY2114" s="240"/>
      <c r="AZ2114" s="240"/>
      <c r="BA2114" s="240"/>
      <c r="BB2114" s="240"/>
      <c r="BC2114" s="240"/>
      <c r="BD2114" s="240"/>
      <c r="BE2114" s="240"/>
      <c r="BF2114" s="240"/>
      <c r="BG2114" s="240"/>
      <c r="BH2114" s="240"/>
      <c r="BI2114" s="240"/>
      <c r="BJ2114" s="240"/>
      <c r="BK2114" s="240"/>
      <c r="BL2114" s="240"/>
      <c r="BM2114" s="240"/>
      <c r="BN2114" s="240"/>
      <c r="BO2114" s="240"/>
      <c r="BP2114" s="240"/>
      <c r="BQ2114" s="240"/>
      <c r="BR2114" s="240"/>
      <c r="BS2114" s="240"/>
      <c r="BT2114" s="240"/>
      <c r="BU2114" s="240"/>
      <c r="BV2114" s="240"/>
      <c r="BW2114" s="240"/>
      <c r="BX2114" s="240"/>
      <c r="BY2114" s="240"/>
      <c r="BZ2114" s="240"/>
      <c r="CA2114" s="240"/>
      <c r="CB2114" s="240"/>
      <c r="CC2114" s="240"/>
      <c r="CD2114" s="240"/>
      <c r="CE2114" s="240"/>
      <c r="CF2114" s="240"/>
      <c r="CG2114" s="240"/>
      <c r="CH2114" s="240"/>
      <c r="CI2114" s="240"/>
      <c r="CJ2114" s="240"/>
      <c r="CK2114" s="240"/>
      <c r="CL2114" s="240"/>
      <c r="CN2114" s="240"/>
      <c r="CO2114" s="240"/>
      <c r="CP2114" s="240"/>
      <c r="CQ2114" s="240"/>
      <c r="CR2114" s="240"/>
      <c r="CS2114" s="240"/>
      <c r="CT2114" s="240"/>
      <c r="CU2114" s="240"/>
      <c r="CV2114" s="240"/>
      <c r="CW2114" s="240"/>
      <c r="CX2114" s="240"/>
      <c r="CY2114" s="240"/>
      <c r="CZ2114" s="240"/>
      <c r="DA2114" s="240"/>
      <c r="DB2114" s="240"/>
      <c r="DC2114" s="240"/>
      <c r="DD2114" s="240"/>
      <c r="DE2114" s="240"/>
      <c r="DF2114" s="240"/>
      <c r="DG2114" s="240"/>
      <c r="DH2114" s="240"/>
      <c r="DI2114" s="240"/>
      <c r="DJ2114" s="240"/>
      <c r="DK2114" s="240"/>
      <c r="DL2114" s="240"/>
    </row>
    <row r="2115" spans="1:116" x14ac:dyDescent="0.4">
      <c r="D2115" t="s">
        <v>541</v>
      </c>
      <c r="E2115" s="8"/>
      <c r="G2115" s="343">
        <f t="shared" si="3406"/>
        <v>45565</v>
      </c>
      <c r="H2115" s="16">
        <v>4.1666666666666664E-2</v>
      </c>
      <c r="I2115" s="60">
        <f t="shared" si="3407"/>
        <v>9</v>
      </c>
      <c r="J2115" s="60"/>
      <c r="K2115" s="38"/>
      <c r="L2115" s="38"/>
      <c r="M2115" s="38"/>
      <c r="N2115" s="38"/>
      <c r="O2115" s="38"/>
      <c r="P2115" s="38"/>
      <c r="R2115" s="15"/>
      <c r="S2115" s="240"/>
      <c r="T2115" s="240"/>
      <c r="U2115" s="240"/>
      <c r="V2115" s="240"/>
      <c r="W2115" s="240"/>
      <c r="X2115" s="240"/>
      <c r="Y2115" s="240"/>
      <c r="Z2115" s="240"/>
      <c r="AA2115" s="240"/>
      <c r="AB2115" s="240"/>
      <c r="AC2115" s="240"/>
      <c r="AD2115" s="240"/>
      <c r="AE2115" s="240"/>
      <c r="AF2115" s="240"/>
      <c r="AG2115" s="240"/>
      <c r="AH2115" s="240"/>
      <c r="AI2115" s="240"/>
      <c r="AJ2115" s="240"/>
      <c r="AK2115" s="240"/>
      <c r="AL2115" s="240"/>
      <c r="AM2115" s="240"/>
      <c r="AN2115" s="240"/>
      <c r="AO2115" s="240"/>
      <c r="AP2115" s="240"/>
      <c r="AQ2115" s="240"/>
      <c r="AR2115" s="240"/>
      <c r="AS2115" s="240"/>
      <c r="AT2115" s="240"/>
      <c r="AU2115" s="240"/>
      <c r="AV2115" s="240"/>
      <c r="AW2115" s="240"/>
      <c r="AX2115" s="240"/>
      <c r="AY2115" s="240"/>
      <c r="AZ2115" s="240"/>
      <c r="BA2115" s="240"/>
      <c r="BB2115" s="240"/>
      <c r="BC2115" s="240"/>
      <c r="BD2115" s="240"/>
      <c r="BE2115" s="240"/>
      <c r="BF2115" s="240"/>
      <c r="BG2115" s="240"/>
      <c r="BH2115" s="240"/>
      <c r="BI2115" s="240"/>
      <c r="BJ2115" s="240"/>
      <c r="BK2115" s="240"/>
      <c r="BL2115" s="240"/>
      <c r="BM2115" s="240"/>
      <c r="BN2115" s="240"/>
      <c r="BO2115" s="240"/>
      <c r="BP2115" s="240"/>
      <c r="BQ2115" s="240"/>
      <c r="BR2115" s="240"/>
      <c r="BS2115" s="240"/>
      <c r="BT2115" s="240"/>
      <c r="BU2115" s="240"/>
      <c r="BV2115" s="240"/>
      <c r="BW2115" s="240"/>
      <c r="BX2115" s="240"/>
      <c r="BY2115" s="240"/>
      <c r="BZ2115" s="240"/>
      <c r="CA2115" s="240"/>
      <c r="CB2115" s="240"/>
      <c r="CC2115" s="240"/>
      <c r="CD2115" s="240"/>
      <c r="CE2115" s="240"/>
      <c r="CF2115" s="240"/>
      <c r="CG2115" s="240"/>
      <c r="CH2115" s="240"/>
      <c r="CI2115" s="240"/>
      <c r="CJ2115" s="240"/>
      <c r="CK2115" s="240"/>
      <c r="CL2115" s="240"/>
      <c r="CN2115" s="240"/>
      <c r="CO2115" s="240"/>
      <c r="CP2115" s="240"/>
      <c r="CQ2115" s="240"/>
      <c r="CR2115" s="240"/>
      <c r="CS2115" s="240"/>
      <c r="CT2115" s="240"/>
      <c r="CU2115" s="240"/>
      <c r="CV2115" s="240"/>
      <c r="CW2115" s="240"/>
      <c r="CX2115" s="240"/>
      <c r="CY2115" s="240"/>
      <c r="CZ2115" s="240"/>
      <c r="DA2115" s="240"/>
      <c r="DB2115" s="240"/>
      <c r="DC2115" s="240"/>
      <c r="DD2115" s="240"/>
      <c r="DE2115" s="240"/>
      <c r="DF2115" s="240"/>
      <c r="DG2115" s="240"/>
      <c r="DH2115" s="240"/>
      <c r="DI2115" s="240"/>
      <c r="DJ2115" s="240"/>
      <c r="DK2115" s="240"/>
      <c r="DL2115" s="240"/>
    </row>
    <row r="2116" spans="1:116" x14ac:dyDescent="0.4">
      <c r="D2116" t="s">
        <v>541</v>
      </c>
      <c r="E2116" s="8"/>
      <c r="G2116" s="343">
        <f t="shared" si="3406"/>
        <v>45596</v>
      </c>
      <c r="H2116" s="16">
        <v>0.125</v>
      </c>
      <c r="I2116" s="60">
        <f t="shared" si="3407"/>
        <v>10</v>
      </c>
      <c r="J2116" s="60"/>
      <c r="K2116" s="38"/>
      <c r="L2116" s="38"/>
      <c r="M2116" s="38"/>
      <c r="N2116" s="38"/>
      <c r="O2116" s="38"/>
      <c r="P2116" s="38"/>
      <c r="R2116" s="15"/>
      <c r="S2116" s="240"/>
      <c r="T2116" s="240"/>
      <c r="U2116" s="240"/>
      <c r="V2116" s="240"/>
      <c r="W2116" s="240"/>
      <c r="X2116" s="240"/>
      <c r="Y2116" s="240"/>
      <c r="Z2116" s="240"/>
      <c r="AA2116" s="240"/>
      <c r="AB2116" s="240"/>
      <c r="AC2116" s="240"/>
      <c r="AD2116" s="240"/>
      <c r="AE2116" s="240"/>
      <c r="AF2116" s="240"/>
      <c r="AG2116" s="240"/>
      <c r="AH2116" s="240"/>
      <c r="AI2116" s="240"/>
      <c r="AJ2116" s="240"/>
      <c r="AK2116" s="240"/>
      <c r="AL2116" s="240"/>
      <c r="AM2116" s="240"/>
      <c r="AN2116" s="240"/>
      <c r="AO2116" s="240"/>
      <c r="AP2116" s="240"/>
      <c r="AQ2116" s="240"/>
      <c r="AR2116" s="240"/>
      <c r="AS2116" s="240"/>
      <c r="AT2116" s="240"/>
      <c r="AU2116" s="240"/>
      <c r="AV2116" s="240"/>
      <c r="AW2116" s="240"/>
      <c r="AX2116" s="240"/>
      <c r="AY2116" s="240"/>
      <c r="AZ2116" s="240"/>
      <c r="BA2116" s="240"/>
      <c r="BB2116" s="240"/>
      <c r="BC2116" s="240"/>
      <c r="BD2116" s="240"/>
      <c r="BE2116" s="240"/>
      <c r="BF2116" s="240"/>
      <c r="BG2116" s="240"/>
      <c r="BH2116" s="240"/>
      <c r="BI2116" s="240"/>
      <c r="BJ2116" s="240"/>
      <c r="BK2116" s="240"/>
      <c r="BL2116" s="240"/>
      <c r="BM2116" s="240"/>
      <c r="BN2116" s="240"/>
      <c r="BO2116" s="240"/>
      <c r="BP2116" s="240"/>
      <c r="BQ2116" s="240"/>
      <c r="BR2116" s="240"/>
      <c r="BS2116" s="240"/>
      <c r="BT2116" s="240"/>
      <c r="BU2116" s="240"/>
      <c r="BV2116" s="240"/>
      <c r="BW2116" s="240"/>
      <c r="BX2116" s="240"/>
      <c r="BY2116" s="240"/>
      <c r="BZ2116" s="240"/>
      <c r="CA2116" s="240"/>
      <c r="CB2116" s="240"/>
      <c r="CC2116" s="240"/>
      <c r="CD2116" s="240"/>
      <c r="CE2116" s="240"/>
      <c r="CF2116" s="240"/>
      <c r="CG2116" s="240"/>
      <c r="CH2116" s="240"/>
      <c r="CI2116" s="240"/>
      <c r="CJ2116" s="240"/>
      <c r="CK2116" s="240"/>
      <c r="CL2116" s="240"/>
      <c r="CN2116" s="240"/>
      <c r="CO2116" s="240"/>
      <c r="CP2116" s="240"/>
      <c r="CQ2116" s="240"/>
      <c r="CR2116" s="240"/>
      <c r="CS2116" s="240"/>
      <c r="CT2116" s="240"/>
      <c r="CU2116" s="240"/>
      <c r="CV2116" s="240"/>
      <c r="CW2116" s="240"/>
      <c r="CX2116" s="240"/>
      <c r="CY2116" s="240"/>
      <c r="CZ2116" s="240"/>
      <c r="DA2116" s="240"/>
      <c r="DB2116" s="240"/>
      <c r="DC2116" s="240"/>
      <c r="DD2116" s="240"/>
      <c r="DE2116" s="240"/>
      <c r="DF2116" s="240"/>
      <c r="DG2116" s="240"/>
      <c r="DH2116" s="240"/>
      <c r="DI2116" s="240"/>
      <c r="DJ2116" s="240"/>
      <c r="DK2116" s="240"/>
      <c r="DL2116" s="240"/>
    </row>
    <row r="2117" spans="1:116" x14ac:dyDescent="0.4">
      <c r="D2117" t="s">
        <v>541</v>
      </c>
      <c r="E2117" s="8"/>
      <c r="G2117" s="343">
        <f t="shared" si="3406"/>
        <v>45626</v>
      </c>
      <c r="H2117" s="16">
        <v>4.1666666666666664E-2</v>
      </c>
      <c r="I2117" s="60">
        <f t="shared" si="3407"/>
        <v>11</v>
      </c>
      <c r="J2117" s="60"/>
      <c r="K2117" s="38"/>
      <c r="L2117" s="38"/>
      <c r="M2117" s="38"/>
      <c r="N2117" s="38"/>
      <c r="O2117" s="38"/>
      <c r="P2117" s="38"/>
      <c r="R2117" s="15"/>
      <c r="S2117" s="240"/>
      <c r="T2117" s="240"/>
      <c r="U2117" s="240"/>
      <c r="V2117" s="240"/>
      <c r="W2117" s="240"/>
      <c r="X2117" s="240"/>
      <c r="Y2117" s="240"/>
      <c r="Z2117" s="240"/>
      <c r="AA2117" s="240"/>
      <c r="AB2117" s="240"/>
      <c r="AC2117" s="240"/>
      <c r="AD2117" s="240"/>
      <c r="AE2117" s="240"/>
      <c r="AF2117" s="240"/>
      <c r="AG2117" s="240"/>
      <c r="AH2117" s="240"/>
      <c r="AI2117" s="240"/>
      <c r="AJ2117" s="240"/>
      <c r="AK2117" s="240"/>
      <c r="AL2117" s="240"/>
      <c r="AM2117" s="240"/>
      <c r="AN2117" s="240"/>
      <c r="AO2117" s="240"/>
      <c r="AP2117" s="240"/>
      <c r="AQ2117" s="240"/>
      <c r="AR2117" s="240"/>
      <c r="AS2117" s="240"/>
      <c r="AT2117" s="240"/>
      <c r="AU2117" s="240"/>
      <c r="AV2117" s="240"/>
      <c r="AW2117" s="240"/>
      <c r="AX2117" s="240"/>
      <c r="AY2117" s="240"/>
      <c r="AZ2117" s="240"/>
      <c r="BA2117" s="240"/>
      <c r="BB2117" s="240"/>
      <c r="BC2117" s="240"/>
      <c r="BD2117" s="240"/>
      <c r="BE2117" s="240"/>
      <c r="BF2117" s="240"/>
      <c r="BG2117" s="240"/>
      <c r="BH2117" s="240"/>
      <c r="BI2117" s="240"/>
      <c r="BJ2117" s="240"/>
      <c r="BK2117" s="240"/>
      <c r="BL2117" s="240"/>
      <c r="BM2117" s="240"/>
      <c r="BN2117" s="240"/>
      <c r="BO2117" s="240"/>
      <c r="BP2117" s="240"/>
      <c r="BQ2117" s="240"/>
      <c r="BR2117" s="240"/>
      <c r="BS2117" s="240"/>
      <c r="BT2117" s="240"/>
      <c r="BU2117" s="240"/>
      <c r="BV2117" s="240"/>
      <c r="BW2117" s="240"/>
      <c r="BX2117" s="240"/>
      <c r="BY2117" s="240"/>
      <c r="BZ2117" s="240"/>
      <c r="CA2117" s="240"/>
      <c r="CB2117" s="240"/>
      <c r="CC2117" s="240"/>
      <c r="CD2117" s="240"/>
      <c r="CE2117" s="240"/>
      <c r="CF2117" s="240"/>
      <c r="CG2117" s="240"/>
      <c r="CH2117" s="240"/>
      <c r="CI2117" s="240"/>
      <c r="CJ2117" s="240"/>
      <c r="CK2117" s="240"/>
      <c r="CL2117" s="240"/>
      <c r="CN2117" s="240"/>
      <c r="CO2117" s="240"/>
      <c r="CP2117" s="240"/>
      <c r="CQ2117" s="240"/>
      <c r="CR2117" s="240"/>
      <c r="CS2117" s="240"/>
      <c r="CT2117" s="240"/>
      <c r="CU2117" s="240"/>
      <c r="CV2117" s="240"/>
      <c r="CW2117" s="240"/>
      <c r="CX2117" s="240"/>
      <c r="CY2117" s="240"/>
      <c r="CZ2117" s="240"/>
      <c r="DA2117" s="240"/>
      <c r="DB2117" s="240"/>
      <c r="DC2117" s="240"/>
      <c r="DD2117" s="240"/>
      <c r="DE2117" s="240"/>
      <c r="DF2117" s="240"/>
      <c r="DG2117" s="240"/>
      <c r="DH2117" s="240"/>
      <c r="DI2117" s="240"/>
      <c r="DJ2117" s="240"/>
      <c r="DK2117" s="240"/>
      <c r="DL2117" s="240"/>
    </row>
    <row r="2118" spans="1:116" x14ac:dyDescent="0.4">
      <c r="D2118" t="s">
        <v>541</v>
      </c>
      <c r="E2118" s="8"/>
      <c r="G2118" s="343">
        <f t="shared" si="3406"/>
        <v>45657</v>
      </c>
      <c r="H2118" s="16">
        <v>8.3000000000000004E-2</v>
      </c>
      <c r="I2118" s="60">
        <f t="shared" si="3407"/>
        <v>12</v>
      </c>
      <c r="J2118" s="60"/>
      <c r="K2118" s="38"/>
      <c r="L2118" s="38"/>
      <c r="M2118" s="38"/>
      <c r="N2118" s="38"/>
      <c r="O2118" s="38"/>
      <c r="P2118" s="38"/>
      <c r="R2118" s="15"/>
      <c r="S2118" s="240"/>
      <c r="T2118" s="240"/>
      <c r="U2118" s="240"/>
      <c r="V2118" s="240"/>
      <c r="W2118" s="240"/>
      <c r="X2118" s="240"/>
      <c r="Y2118" s="240"/>
      <c r="Z2118" s="240"/>
      <c r="AA2118" s="240"/>
      <c r="AB2118" s="240"/>
      <c r="AC2118" s="240"/>
      <c r="AD2118" s="240"/>
      <c r="AE2118" s="240"/>
      <c r="AF2118" s="240"/>
      <c r="AG2118" s="240"/>
      <c r="AH2118" s="240"/>
      <c r="AI2118" s="240"/>
      <c r="AJ2118" s="240"/>
      <c r="AK2118" s="240"/>
      <c r="AL2118" s="240"/>
      <c r="AM2118" s="240"/>
      <c r="AN2118" s="240"/>
      <c r="AO2118" s="240"/>
      <c r="AP2118" s="240"/>
      <c r="AQ2118" s="240"/>
      <c r="AR2118" s="240"/>
      <c r="AS2118" s="240"/>
      <c r="AT2118" s="240"/>
      <c r="AU2118" s="240"/>
      <c r="AV2118" s="240"/>
      <c r="AW2118" s="240"/>
      <c r="AX2118" s="240"/>
      <c r="AY2118" s="240"/>
      <c r="AZ2118" s="240"/>
      <c r="BA2118" s="240"/>
      <c r="BB2118" s="240"/>
      <c r="BC2118" s="240"/>
      <c r="BD2118" s="240"/>
      <c r="BE2118" s="240"/>
      <c r="BF2118" s="240"/>
      <c r="BG2118" s="240"/>
      <c r="BH2118" s="240"/>
      <c r="BI2118" s="240"/>
      <c r="BJ2118" s="240"/>
      <c r="BK2118" s="240"/>
      <c r="BL2118" s="240"/>
      <c r="BM2118" s="240"/>
      <c r="BN2118" s="240"/>
      <c r="BO2118" s="240"/>
      <c r="BP2118" s="240"/>
      <c r="BQ2118" s="240"/>
      <c r="BR2118" s="240"/>
      <c r="BS2118" s="240"/>
      <c r="BT2118" s="240"/>
      <c r="BU2118" s="240"/>
      <c r="BV2118" s="240"/>
      <c r="BW2118" s="240"/>
      <c r="BX2118" s="240"/>
      <c r="BY2118" s="240"/>
      <c r="BZ2118" s="240"/>
      <c r="CA2118" s="240"/>
      <c r="CB2118" s="240"/>
      <c r="CC2118" s="240"/>
      <c r="CD2118" s="240"/>
      <c r="CE2118" s="240"/>
      <c r="CF2118" s="240"/>
      <c r="CG2118" s="240"/>
      <c r="CH2118" s="240"/>
      <c r="CI2118" s="240"/>
      <c r="CJ2118" s="240"/>
      <c r="CK2118" s="240"/>
      <c r="CL2118" s="240"/>
      <c r="CN2118" s="240"/>
      <c r="CO2118" s="240"/>
      <c r="CP2118" s="240"/>
      <c r="CQ2118" s="240"/>
      <c r="CR2118" s="240"/>
      <c r="CS2118" s="240"/>
      <c r="CT2118" s="240"/>
      <c r="CU2118" s="240"/>
      <c r="CV2118" s="240"/>
      <c r="CW2118" s="240"/>
      <c r="CX2118" s="240"/>
      <c r="CY2118" s="240"/>
      <c r="CZ2118" s="240"/>
      <c r="DA2118" s="240"/>
      <c r="DB2118" s="240"/>
      <c r="DC2118" s="240"/>
      <c r="DD2118" s="240"/>
      <c r="DE2118" s="240"/>
      <c r="DF2118" s="240"/>
      <c r="DG2118" s="240"/>
      <c r="DH2118" s="240"/>
      <c r="DI2118" s="240"/>
      <c r="DJ2118" s="240"/>
      <c r="DK2118" s="240"/>
      <c r="DL2118" s="240"/>
    </row>
    <row r="2119" spans="1:116" x14ac:dyDescent="0.4">
      <c r="D2119" t="s">
        <v>541</v>
      </c>
      <c r="E2119" s="8"/>
      <c r="G2119" s="145" t="s">
        <v>62</v>
      </c>
      <c r="H2119" s="34">
        <f>1-SUM(H2107:H2118)</f>
        <v>3.3333333333340764E-4</v>
      </c>
      <c r="I2119" s="60"/>
      <c r="J2119" s="60"/>
      <c r="K2119" s="38"/>
      <c r="L2119" s="38"/>
      <c r="M2119" s="38"/>
      <c r="N2119" s="38"/>
      <c r="O2119" s="38"/>
      <c r="P2119" s="38"/>
      <c r="R2119" s="15"/>
      <c r="S2119" s="240"/>
      <c r="T2119" s="240"/>
      <c r="U2119" s="240"/>
      <c r="V2119" s="240"/>
      <c r="W2119" s="240"/>
      <c r="X2119" s="240"/>
      <c r="Y2119" s="240"/>
      <c r="Z2119" s="240"/>
      <c r="AA2119" s="240"/>
      <c r="AB2119" s="240"/>
      <c r="AC2119" s="240"/>
      <c r="AD2119" s="240"/>
      <c r="AE2119" s="240"/>
      <c r="AF2119" s="240"/>
      <c r="AG2119" s="240"/>
      <c r="AH2119" s="240"/>
      <c r="AI2119" s="240"/>
      <c r="AJ2119" s="240"/>
      <c r="AK2119" s="240"/>
      <c r="AL2119" s="240"/>
      <c r="AM2119" s="240"/>
      <c r="AN2119" s="240"/>
      <c r="AO2119" s="240"/>
      <c r="AP2119" s="240"/>
      <c r="AQ2119" s="240"/>
      <c r="AR2119" s="240"/>
      <c r="AS2119" s="240"/>
      <c r="AT2119" s="240"/>
      <c r="AU2119" s="240"/>
      <c r="AV2119" s="240"/>
      <c r="AW2119" s="240"/>
      <c r="AX2119" s="240"/>
      <c r="AY2119" s="240"/>
      <c r="AZ2119" s="240"/>
      <c r="BA2119" s="240"/>
      <c r="BB2119" s="240"/>
      <c r="BC2119" s="240"/>
      <c r="BD2119" s="240"/>
      <c r="BE2119" s="240"/>
      <c r="BF2119" s="240"/>
      <c r="BG2119" s="240"/>
      <c r="BH2119" s="240"/>
      <c r="BI2119" s="240"/>
      <c r="BJ2119" s="240"/>
      <c r="BK2119" s="240"/>
      <c r="BL2119" s="240"/>
      <c r="BM2119" s="240"/>
      <c r="BN2119" s="240"/>
      <c r="BO2119" s="240"/>
      <c r="BP2119" s="240"/>
      <c r="BQ2119" s="240"/>
      <c r="BR2119" s="240"/>
      <c r="BS2119" s="240"/>
      <c r="BT2119" s="240"/>
      <c r="BU2119" s="240"/>
      <c r="BV2119" s="240"/>
      <c r="BW2119" s="240"/>
      <c r="BX2119" s="240"/>
      <c r="BY2119" s="240"/>
      <c r="BZ2119" s="240"/>
      <c r="CA2119" s="240"/>
      <c r="CB2119" s="240"/>
      <c r="CC2119" s="240"/>
      <c r="CD2119" s="240"/>
      <c r="CE2119" s="240"/>
      <c r="CF2119" s="240"/>
      <c r="CG2119" s="240"/>
      <c r="CH2119" s="240"/>
      <c r="CI2119" s="240"/>
      <c r="CJ2119" s="240"/>
      <c r="CK2119" s="240"/>
      <c r="CL2119" s="240"/>
      <c r="CN2119" s="240"/>
      <c r="CO2119" s="240"/>
      <c r="CP2119" s="240"/>
      <c r="CQ2119" s="240"/>
      <c r="CR2119" s="240"/>
      <c r="CS2119" s="240"/>
      <c r="CT2119" s="240"/>
      <c r="CU2119" s="240"/>
      <c r="CV2119" s="240"/>
      <c r="CW2119" s="240"/>
      <c r="CX2119" s="240"/>
      <c r="CY2119" s="240"/>
      <c r="CZ2119" s="240"/>
      <c r="DA2119" s="240"/>
      <c r="DB2119" s="240"/>
      <c r="DC2119" s="240"/>
      <c r="DD2119" s="240"/>
      <c r="DE2119" s="240"/>
      <c r="DF2119" s="240"/>
      <c r="DG2119" s="240"/>
      <c r="DH2119" s="240"/>
      <c r="DI2119" s="240"/>
      <c r="DJ2119" s="240"/>
      <c r="DK2119" s="240"/>
      <c r="DL2119" s="240"/>
    </row>
    <row r="2120" spans="1:116" x14ac:dyDescent="0.4">
      <c r="B2120" t="s">
        <v>332</v>
      </c>
      <c r="D2120" t="s">
        <v>541</v>
      </c>
      <c r="E2120" s="8" t="str">
        <f t="shared" si="3405"/>
        <v>2120 SEASON MONTHL-TV-V</v>
      </c>
      <c r="G2120" s="136" t="str">
        <f>G2094</f>
        <v>Surgical procedures</v>
      </c>
      <c r="H2120" s="12"/>
      <c r="I2120" s="60"/>
      <c r="J2120" s="60"/>
      <c r="K2120" s="38"/>
      <c r="L2120" s="38"/>
      <c r="M2120" s="38"/>
      <c r="N2120" s="38"/>
      <c r="O2120" s="38"/>
      <c r="P2120" s="38"/>
      <c r="R2120" s="15"/>
      <c r="S2120" s="240"/>
      <c r="T2120" s="240"/>
      <c r="U2120" s="240"/>
      <c r="V2120" s="240"/>
      <c r="W2120" s="240"/>
      <c r="X2120" s="240"/>
      <c r="Y2120" s="240"/>
      <c r="Z2120" s="240"/>
      <c r="AA2120" s="240"/>
      <c r="AB2120" s="240"/>
      <c r="AC2120" s="240"/>
      <c r="AD2120" s="240"/>
      <c r="AE2120" s="240"/>
      <c r="AF2120" s="240"/>
      <c r="AG2120" s="240"/>
      <c r="AH2120" s="240"/>
      <c r="AI2120" s="240"/>
      <c r="AJ2120" s="240"/>
      <c r="AK2120" s="240"/>
      <c r="AL2120" s="240"/>
      <c r="AM2120" s="240"/>
      <c r="AN2120" s="240"/>
      <c r="AO2120" s="240"/>
      <c r="AP2120" s="240"/>
      <c r="AQ2120" s="240"/>
      <c r="AR2120" s="240"/>
      <c r="AS2120" s="240"/>
      <c r="AT2120" s="240"/>
      <c r="AU2120" s="240"/>
      <c r="AV2120" s="240"/>
      <c r="AW2120" s="240"/>
      <c r="AX2120" s="240"/>
      <c r="AY2120" s="240"/>
      <c r="AZ2120" s="240"/>
      <c r="BA2120" s="240"/>
      <c r="BB2120" s="240"/>
      <c r="BC2120" s="240"/>
      <c r="BD2120" s="240"/>
      <c r="BE2120" s="240"/>
      <c r="BF2120" s="240"/>
      <c r="BG2120" s="240"/>
      <c r="BH2120" s="240"/>
      <c r="BI2120" s="240"/>
      <c r="BJ2120" s="240"/>
      <c r="BK2120" s="240"/>
      <c r="BL2120" s="240"/>
      <c r="BM2120" s="240"/>
      <c r="BN2120" s="240"/>
      <c r="BO2120" s="240"/>
      <c r="BP2120" s="240"/>
      <c r="BQ2120" s="240"/>
      <c r="BR2120" s="240"/>
      <c r="BS2120" s="240"/>
      <c r="BT2120" s="240"/>
      <c r="BU2120" s="240"/>
      <c r="BV2120" s="240"/>
      <c r="BW2120" s="240"/>
      <c r="BX2120" s="240"/>
      <c r="BY2120" s="240"/>
      <c r="BZ2120" s="240"/>
      <c r="CA2120" s="240"/>
      <c r="CB2120" s="240"/>
      <c r="CC2120" s="240"/>
      <c r="CD2120" s="240"/>
      <c r="CE2120" s="240"/>
      <c r="CF2120" s="240"/>
      <c r="CG2120" s="240"/>
      <c r="CH2120" s="240"/>
      <c r="CI2120" s="240"/>
      <c r="CJ2120" s="240"/>
      <c r="CK2120" s="240"/>
      <c r="CL2120" s="240"/>
      <c r="CN2120" s="60"/>
      <c r="CO2120" s="76"/>
      <c r="CP2120" s="76"/>
      <c r="CQ2120" s="76"/>
      <c r="CR2120" s="76"/>
      <c r="CS2120" s="76"/>
      <c r="CT2120" s="76"/>
      <c r="CU2120" s="76"/>
      <c r="CV2120" s="76"/>
      <c r="CW2120" s="76"/>
      <c r="CX2120" s="76"/>
      <c r="CY2120" s="76"/>
      <c r="CZ2120" s="76"/>
      <c r="DA2120" s="76"/>
      <c r="DB2120" s="76"/>
      <c r="DC2120" s="76"/>
      <c r="DD2120" s="76"/>
      <c r="DE2120" s="76"/>
      <c r="DF2120" s="76"/>
      <c r="DG2120" s="76"/>
      <c r="DH2120" s="76"/>
      <c r="DI2120" s="76"/>
      <c r="DJ2120" s="76"/>
      <c r="DK2120" s="76"/>
      <c r="DL2120" s="76"/>
    </row>
    <row r="2121" spans="1:116" x14ac:dyDescent="0.4">
      <c r="B2121" t="s">
        <v>332</v>
      </c>
      <c r="D2121" t="s">
        <v>541</v>
      </c>
      <c r="E2121" s="8" t="str">
        <f>ROW()&amp;" "&amp;D2121</f>
        <v>2121 SEASON MONTHL-TV-V</v>
      </c>
      <c r="G2121" s="136" t="str">
        <f t="shared" ref="G2121:G2136" si="3408">G2095</f>
        <v>procedure</v>
      </c>
      <c r="H2121" s="27"/>
      <c r="I2121" s="78"/>
      <c r="J2121" s="78"/>
      <c r="K2121" s="33"/>
      <c r="L2121" s="33"/>
      <c r="M2121" s="33"/>
      <c r="N2121" s="33"/>
      <c r="O2121" s="33"/>
      <c r="P2121" s="33"/>
      <c r="R2121" s="33"/>
      <c r="S2121" s="80"/>
      <c r="T2121" s="80"/>
      <c r="U2121" s="80"/>
      <c r="V2121" s="80"/>
      <c r="W2121" s="80"/>
      <c r="X2121" s="80"/>
      <c r="Y2121" s="80"/>
      <c r="Z2121" s="80"/>
      <c r="AA2121" s="80"/>
      <c r="AB2121" s="80"/>
      <c r="AC2121" s="80"/>
      <c r="AD2121" s="80"/>
      <c r="AE2121" s="80"/>
      <c r="AF2121" s="80"/>
      <c r="AG2121" s="80"/>
      <c r="AH2121" s="80"/>
      <c r="AI2121" s="80"/>
      <c r="AJ2121" s="80"/>
      <c r="AK2121" s="80"/>
      <c r="AL2121" s="80"/>
      <c r="AM2121" s="80"/>
      <c r="AN2121" s="80"/>
      <c r="AO2121" s="80"/>
      <c r="AP2121" s="80"/>
      <c r="AQ2121" s="80"/>
      <c r="AR2121" s="80"/>
      <c r="AS2121" s="80"/>
      <c r="AT2121" s="80"/>
      <c r="AU2121" s="80"/>
      <c r="AV2121" s="80"/>
      <c r="AW2121" s="80"/>
      <c r="AX2121" s="80"/>
      <c r="AY2121" s="80"/>
      <c r="AZ2121" s="80"/>
      <c r="BA2121" s="80"/>
      <c r="BB2121" s="80"/>
      <c r="BC2121" s="80"/>
      <c r="BD2121" s="80"/>
      <c r="BE2121" s="80"/>
      <c r="BF2121" s="80"/>
      <c r="BG2121" s="80"/>
      <c r="BH2121" s="80"/>
      <c r="BI2121" s="80"/>
      <c r="BJ2121" s="80"/>
      <c r="BK2121" s="80"/>
      <c r="BL2121" s="80"/>
      <c r="BM2121" s="80"/>
      <c r="BN2121" s="80"/>
      <c r="BO2121" s="80"/>
      <c r="BP2121" s="80"/>
      <c r="BQ2121" s="80"/>
      <c r="BR2121" s="80"/>
      <c r="BS2121" s="80"/>
      <c r="BT2121" s="80"/>
      <c r="BU2121" s="80"/>
      <c r="BV2121" s="80"/>
      <c r="BW2121" s="80"/>
      <c r="BX2121" s="80"/>
      <c r="BY2121" s="80"/>
      <c r="BZ2121" s="80"/>
      <c r="CA2121" s="80"/>
      <c r="CB2121" s="80"/>
      <c r="CC2121" s="80"/>
      <c r="CD2121" s="80"/>
      <c r="CE2121" s="80"/>
      <c r="CF2121" s="80"/>
      <c r="CG2121" s="80"/>
      <c r="CH2121" s="80"/>
      <c r="CI2121" s="80"/>
      <c r="CJ2121" s="80"/>
      <c r="CK2121" s="80"/>
      <c r="CL2121" s="80"/>
      <c r="CN2121" s="78"/>
      <c r="CO2121" s="77"/>
      <c r="CP2121" s="77"/>
      <c r="CQ2121" s="77"/>
      <c r="CR2121" s="77"/>
      <c r="CS2121" s="77"/>
      <c r="CT2121" s="77"/>
      <c r="CU2121" s="77"/>
      <c r="CV2121" s="77"/>
      <c r="CW2121" s="77"/>
      <c r="CX2121" s="77"/>
      <c r="CY2121" s="77"/>
      <c r="CZ2121" s="77"/>
      <c r="DA2121" s="77"/>
      <c r="DB2121" s="77"/>
      <c r="DC2121" s="77"/>
      <c r="DD2121" s="77"/>
      <c r="DE2121" s="77"/>
      <c r="DF2121" s="77"/>
      <c r="DG2121" s="77"/>
      <c r="DH2121" s="77"/>
      <c r="DI2121" s="77"/>
      <c r="DJ2121" s="77"/>
      <c r="DK2121" s="77"/>
      <c r="DL2121" s="77"/>
    </row>
    <row r="2122" spans="1:116" x14ac:dyDescent="0.4">
      <c r="B2122" t="s">
        <v>332</v>
      </c>
      <c r="D2122" t="s">
        <v>541</v>
      </c>
      <c r="E2122" s="8" t="str">
        <f t="shared" ref="E2122:E2136" si="3409">ROW()&amp;" "&amp;D2122</f>
        <v>2122 SEASON MONTHL-TV-V</v>
      </c>
      <c r="G2122" s="136" t="str">
        <f t="shared" si="3408"/>
        <v>Primary revenue driver</v>
      </c>
      <c r="H2122" s="27"/>
      <c r="I2122" s="78"/>
      <c r="J2122" s="78"/>
      <c r="K2122" s="33"/>
      <c r="L2122" s="33"/>
      <c r="M2122" s="33"/>
      <c r="N2122" s="33"/>
      <c r="O2122" s="33"/>
      <c r="P2122" s="33"/>
      <c r="R2122" s="33"/>
      <c r="S2122" s="80" t="str">
        <f>S2096</f>
        <v>S$16</v>
      </c>
      <c r="T2122" s="80" t="str">
        <f t="shared" ref="T2122:CE2131" si="3410">T2096</f>
        <v>T$16</v>
      </c>
      <c r="U2122" s="80" t="str">
        <f t="shared" si="3410"/>
        <v>U$16</v>
      </c>
      <c r="V2122" s="80" t="str">
        <f t="shared" si="3410"/>
        <v>V$16</v>
      </c>
      <c r="W2122" s="80" t="str">
        <f t="shared" si="3410"/>
        <v>W$16</v>
      </c>
      <c r="X2122" s="80" t="str">
        <f t="shared" si="3410"/>
        <v>X$16</v>
      </c>
      <c r="Y2122" s="80" t="str">
        <f t="shared" si="3410"/>
        <v>Y$16</v>
      </c>
      <c r="Z2122" s="80" t="str">
        <f t="shared" si="3410"/>
        <v>Z$16</v>
      </c>
      <c r="AA2122" s="80" t="str">
        <f t="shared" si="3410"/>
        <v>AA$16</v>
      </c>
      <c r="AB2122" s="80" t="str">
        <f t="shared" si="3410"/>
        <v>AB$16</v>
      </c>
      <c r="AC2122" s="80" t="str">
        <f t="shared" si="3410"/>
        <v>AC$16</v>
      </c>
      <c r="AD2122" s="80" t="str">
        <f t="shared" si="3410"/>
        <v>AD$16</v>
      </c>
      <c r="AE2122" s="80" t="str">
        <f t="shared" si="3410"/>
        <v>AE$16</v>
      </c>
      <c r="AF2122" s="80" t="str">
        <f t="shared" si="3410"/>
        <v>AF$16</v>
      </c>
      <c r="AG2122" s="80" t="str">
        <f t="shared" si="3410"/>
        <v>AG$16</v>
      </c>
      <c r="AH2122" s="80" t="str">
        <f t="shared" si="3410"/>
        <v>AH$16</v>
      </c>
      <c r="AI2122" s="80" t="str">
        <f t="shared" si="3410"/>
        <v>AI$16</v>
      </c>
      <c r="AJ2122" s="80" t="str">
        <f t="shared" si="3410"/>
        <v>AJ$16</v>
      </c>
      <c r="AK2122" s="80" t="str">
        <f t="shared" si="3410"/>
        <v>AK$16</v>
      </c>
      <c r="AL2122" s="80" t="str">
        <f t="shared" si="3410"/>
        <v>AL$16</v>
      </c>
      <c r="AM2122" s="80" t="str">
        <f t="shared" si="3410"/>
        <v>AM$16</v>
      </c>
      <c r="AN2122" s="80" t="str">
        <f t="shared" si="3410"/>
        <v>AN$16</v>
      </c>
      <c r="AO2122" s="80" t="str">
        <f t="shared" si="3410"/>
        <v>AO$16</v>
      </c>
      <c r="AP2122" s="80" t="str">
        <f t="shared" si="3410"/>
        <v>AP$16</v>
      </c>
      <c r="AQ2122" s="80" t="str">
        <f t="shared" si="3410"/>
        <v>AQ$16</v>
      </c>
      <c r="AR2122" s="80" t="str">
        <f t="shared" si="3410"/>
        <v>AR$16</v>
      </c>
      <c r="AS2122" s="80" t="str">
        <f t="shared" si="3410"/>
        <v>AS$16</v>
      </c>
      <c r="AT2122" s="80" t="str">
        <f t="shared" si="3410"/>
        <v>AT$16</v>
      </c>
      <c r="AU2122" s="80" t="str">
        <f t="shared" si="3410"/>
        <v>AU$16</v>
      </c>
      <c r="AV2122" s="80" t="str">
        <f t="shared" si="3410"/>
        <v>AV$16</v>
      </c>
      <c r="AW2122" s="80" t="str">
        <f t="shared" si="3410"/>
        <v>AW$16</v>
      </c>
      <c r="AX2122" s="80" t="str">
        <f t="shared" si="3410"/>
        <v>AX$16</v>
      </c>
      <c r="AY2122" s="80" t="str">
        <f t="shared" si="3410"/>
        <v>AY$16</v>
      </c>
      <c r="AZ2122" s="80" t="str">
        <f t="shared" si="3410"/>
        <v>AZ$16</v>
      </c>
      <c r="BA2122" s="80" t="str">
        <f t="shared" si="3410"/>
        <v>BA$16</v>
      </c>
      <c r="BB2122" s="80" t="str">
        <f t="shared" si="3410"/>
        <v>BB$16</v>
      </c>
      <c r="BC2122" s="80" t="str">
        <f t="shared" si="3410"/>
        <v>BC$16</v>
      </c>
      <c r="BD2122" s="80" t="str">
        <f t="shared" si="3410"/>
        <v>BD$16</v>
      </c>
      <c r="BE2122" s="80" t="str">
        <f t="shared" si="3410"/>
        <v>BE$16</v>
      </c>
      <c r="BF2122" s="80" t="str">
        <f t="shared" si="3410"/>
        <v>BF$16</v>
      </c>
      <c r="BG2122" s="80" t="str">
        <f t="shared" si="3410"/>
        <v>BG$16</v>
      </c>
      <c r="BH2122" s="80" t="str">
        <f t="shared" si="3410"/>
        <v>BH$16</v>
      </c>
      <c r="BI2122" s="80" t="str">
        <f t="shared" si="3410"/>
        <v>BI$16</v>
      </c>
      <c r="BJ2122" s="80" t="str">
        <f t="shared" si="3410"/>
        <v>BJ$16</v>
      </c>
      <c r="BK2122" s="80" t="str">
        <f t="shared" si="3410"/>
        <v>BK$16</v>
      </c>
      <c r="BL2122" s="80" t="str">
        <f t="shared" si="3410"/>
        <v>BL$16</v>
      </c>
      <c r="BM2122" s="80" t="str">
        <f t="shared" si="3410"/>
        <v>BM$16</v>
      </c>
      <c r="BN2122" s="80" t="str">
        <f t="shared" si="3410"/>
        <v>BN$16</v>
      </c>
      <c r="BO2122" s="80" t="str">
        <f t="shared" si="3410"/>
        <v>BO$16</v>
      </c>
      <c r="BP2122" s="80" t="str">
        <f t="shared" si="3410"/>
        <v>BP$16</v>
      </c>
      <c r="BQ2122" s="80" t="str">
        <f t="shared" si="3410"/>
        <v>BQ$16</v>
      </c>
      <c r="BR2122" s="80" t="str">
        <f t="shared" si="3410"/>
        <v>BR$16</v>
      </c>
      <c r="BS2122" s="80" t="str">
        <f t="shared" si="3410"/>
        <v>BS$16</v>
      </c>
      <c r="BT2122" s="80" t="str">
        <f t="shared" si="3410"/>
        <v>BT$16</v>
      </c>
      <c r="BU2122" s="80" t="str">
        <f t="shared" si="3410"/>
        <v>BU$16</v>
      </c>
      <c r="BV2122" s="80" t="str">
        <f t="shared" si="3410"/>
        <v>BV$16</v>
      </c>
      <c r="BW2122" s="80" t="str">
        <f t="shared" si="3410"/>
        <v>BW$16</v>
      </c>
      <c r="BX2122" s="80" t="str">
        <f t="shared" si="3410"/>
        <v>BX$16</v>
      </c>
      <c r="BY2122" s="80" t="str">
        <f t="shared" si="3410"/>
        <v>BY$16</v>
      </c>
      <c r="BZ2122" s="80" t="str">
        <f t="shared" si="3410"/>
        <v>BZ$16</v>
      </c>
      <c r="CA2122" s="80" t="str">
        <f t="shared" si="3410"/>
        <v>CA$16</v>
      </c>
      <c r="CB2122" s="80" t="str">
        <f t="shared" si="3410"/>
        <v>CB$16</v>
      </c>
      <c r="CC2122" s="80" t="str">
        <f t="shared" si="3410"/>
        <v>CC$16</v>
      </c>
      <c r="CD2122" s="80" t="str">
        <f t="shared" si="3410"/>
        <v>CD$16</v>
      </c>
      <c r="CE2122" s="80" t="str">
        <f t="shared" si="3410"/>
        <v>CE$16</v>
      </c>
      <c r="CF2122" s="80" t="str">
        <f t="shared" ref="CF2122:CL2131" si="3411">CF2096</f>
        <v>CF$16</v>
      </c>
      <c r="CG2122" s="80" t="str">
        <f t="shared" si="3411"/>
        <v>CG$16</v>
      </c>
      <c r="CH2122" s="80" t="str">
        <f t="shared" si="3411"/>
        <v>CH$16</v>
      </c>
      <c r="CI2122" s="80" t="str">
        <f t="shared" si="3411"/>
        <v>CI$16</v>
      </c>
      <c r="CJ2122" s="80" t="str">
        <f t="shared" si="3411"/>
        <v>CJ$16</v>
      </c>
      <c r="CK2122" s="80" t="str">
        <f t="shared" si="3411"/>
        <v>CK$16</v>
      </c>
      <c r="CL2122" s="80" t="str">
        <f t="shared" si="3411"/>
        <v>CL$16</v>
      </c>
      <c r="CN2122" s="78"/>
      <c r="CO2122" s="80" t="str">
        <f t="shared" ref="CO2122:DL2131" si="3412">CO2096</f>
        <v>CO$16</v>
      </c>
      <c r="CP2122" s="80" t="str">
        <f t="shared" si="3412"/>
        <v>CP$16</v>
      </c>
      <c r="CQ2122" s="80" t="str">
        <f t="shared" si="3412"/>
        <v>CQ$16</v>
      </c>
      <c r="CR2122" s="80" t="str">
        <f t="shared" si="3412"/>
        <v>CR$16</v>
      </c>
      <c r="CS2122" s="80" t="str">
        <f t="shared" si="3412"/>
        <v>CS$16</v>
      </c>
      <c r="CT2122" s="80" t="str">
        <f t="shared" si="3412"/>
        <v>CT$16</v>
      </c>
      <c r="CU2122" s="80" t="str">
        <f t="shared" si="3412"/>
        <v>CU$16</v>
      </c>
      <c r="CV2122" s="80" t="str">
        <f t="shared" si="3412"/>
        <v>CV$16</v>
      </c>
      <c r="CW2122" s="80" t="str">
        <f t="shared" si="3412"/>
        <v>CW$16</v>
      </c>
      <c r="CX2122" s="80" t="str">
        <f t="shared" si="3412"/>
        <v>CX$16</v>
      </c>
      <c r="CY2122" s="80" t="str">
        <f t="shared" si="3412"/>
        <v>CY$16</v>
      </c>
      <c r="CZ2122" s="80" t="str">
        <f t="shared" si="3412"/>
        <v>CZ$16</v>
      </c>
      <c r="DA2122" s="80" t="str">
        <f t="shared" si="3412"/>
        <v>DA$16</v>
      </c>
      <c r="DB2122" s="80" t="str">
        <f t="shared" si="3412"/>
        <v>DB$16</v>
      </c>
      <c r="DC2122" s="80" t="str">
        <f t="shared" si="3412"/>
        <v>DC$16</v>
      </c>
      <c r="DD2122" s="80" t="str">
        <f t="shared" si="3412"/>
        <v>DD$16</v>
      </c>
      <c r="DE2122" s="80" t="str">
        <f t="shared" si="3412"/>
        <v>DE$16</v>
      </c>
      <c r="DF2122" s="80" t="str">
        <f t="shared" si="3412"/>
        <v>DF$16</v>
      </c>
      <c r="DG2122" s="80" t="str">
        <f t="shared" si="3412"/>
        <v>DG$16</v>
      </c>
      <c r="DH2122" s="80" t="str">
        <f t="shared" si="3412"/>
        <v>DH$16</v>
      </c>
      <c r="DI2122" s="80" t="str">
        <f t="shared" si="3412"/>
        <v>DI$16</v>
      </c>
      <c r="DJ2122" s="80" t="str">
        <f t="shared" si="3412"/>
        <v>DJ$16</v>
      </c>
      <c r="DK2122" s="80" t="str">
        <f t="shared" si="3412"/>
        <v>DK$16</v>
      </c>
      <c r="DL2122" s="80" t="str">
        <f t="shared" si="3412"/>
        <v>DL$16</v>
      </c>
    </row>
    <row r="2123" spans="1:116" x14ac:dyDescent="0.4">
      <c r="B2123" t="s">
        <v>332</v>
      </c>
      <c r="D2123" t="s">
        <v>541</v>
      </c>
      <c r="E2123" s="8" t="str">
        <f t="shared" si="3409"/>
        <v>2123 SEASON MONTHL-TV-V</v>
      </c>
      <c r="G2123" s="136" t="str">
        <f t="shared" si="3408"/>
        <v>Primary volume driver</v>
      </c>
      <c r="K2123" s="53"/>
      <c r="L2123" s="53"/>
      <c r="M2123" s="53"/>
      <c r="N2123" s="53"/>
      <c r="O2123" s="53"/>
      <c r="P2123" s="53"/>
      <c r="R2123" s="24"/>
      <c r="S2123" s="4" t="str">
        <f>ADDRESS(ROW(S2104),COLUMN(S2104),2)</f>
        <v>S$2104</v>
      </c>
      <c r="T2123" s="4" t="str">
        <f t="shared" ref="T2123:CE2132" si="3413">ADDRESS(ROW(T2104),COLUMN(T2104),2)</f>
        <v>T$2104</v>
      </c>
      <c r="U2123" s="4" t="str">
        <f t="shared" si="3413"/>
        <v>U$2104</v>
      </c>
      <c r="V2123" s="4" t="str">
        <f t="shared" si="3413"/>
        <v>V$2104</v>
      </c>
      <c r="W2123" s="4" t="str">
        <f t="shared" si="3413"/>
        <v>W$2104</v>
      </c>
      <c r="X2123" s="4" t="str">
        <f t="shared" si="3413"/>
        <v>X$2104</v>
      </c>
      <c r="Y2123" s="4" t="str">
        <f t="shared" si="3413"/>
        <v>Y$2104</v>
      </c>
      <c r="Z2123" s="4" t="str">
        <f t="shared" si="3413"/>
        <v>Z$2104</v>
      </c>
      <c r="AA2123" s="4" t="str">
        <f t="shared" si="3413"/>
        <v>AA$2104</v>
      </c>
      <c r="AB2123" s="4" t="str">
        <f t="shared" si="3413"/>
        <v>AB$2104</v>
      </c>
      <c r="AC2123" s="4" t="str">
        <f t="shared" si="3413"/>
        <v>AC$2104</v>
      </c>
      <c r="AD2123" s="4" t="str">
        <f t="shared" si="3413"/>
        <v>AD$2104</v>
      </c>
      <c r="AE2123" s="4" t="str">
        <f t="shared" si="3413"/>
        <v>AE$2104</v>
      </c>
      <c r="AF2123" s="4" t="str">
        <f t="shared" si="3413"/>
        <v>AF$2104</v>
      </c>
      <c r="AG2123" s="4" t="str">
        <f t="shared" si="3413"/>
        <v>AG$2104</v>
      </c>
      <c r="AH2123" s="4" t="str">
        <f t="shared" si="3413"/>
        <v>AH$2104</v>
      </c>
      <c r="AI2123" s="4" t="str">
        <f t="shared" si="3413"/>
        <v>AI$2104</v>
      </c>
      <c r="AJ2123" s="4" t="str">
        <f t="shared" si="3413"/>
        <v>AJ$2104</v>
      </c>
      <c r="AK2123" s="4" t="str">
        <f t="shared" si="3413"/>
        <v>AK$2104</v>
      </c>
      <c r="AL2123" s="4" t="str">
        <f t="shared" si="3413"/>
        <v>AL$2104</v>
      </c>
      <c r="AM2123" s="4" t="str">
        <f t="shared" si="3413"/>
        <v>AM$2104</v>
      </c>
      <c r="AN2123" s="4" t="str">
        <f t="shared" si="3413"/>
        <v>AN$2104</v>
      </c>
      <c r="AO2123" s="4" t="str">
        <f t="shared" si="3413"/>
        <v>AO$2104</v>
      </c>
      <c r="AP2123" s="4" t="str">
        <f t="shared" si="3413"/>
        <v>AP$2104</v>
      </c>
      <c r="AQ2123" s="4" t="str">
        <f t="shared" si="3413"/>
        <v>AQ$2104</v>
      </c>
      <c r="AR2123" s="4" t="str">
        <f t="shared" si="3413"/>
        <v>AR$2104</v>
      </c>
      <c r="AS2123" s="4" t="str">
        <f t="shared" si="3413"/>
        <v>AS$2104</v>
      </c>
      <c r="AT2123" s="4" t="str">
        <f t="shared" si="3413"/>
        <v>AT$2104</v>
      </c>
      <c r="AU2123" s="4" t="str">
        <f t="shared" si="3413"/>
        <v>AU$2104</v>
      </c>
      <c r="AV2123" s="4" t="str">
        <f t="shared" si="3413"/>
        <v>AV$2104</v>
      </c>
      <c r="AW2123" s="4" t="str">
        <f t="shared" si="3413"/>
        <v>AW$2104</v>
      </c>
      <c r="AX2123" s="4" t="str">
        <f t="shared" si="3413"/>
        <v>AX$2104</v>
      </c>
      <c r="AY2123" s="4" t="str">
        <f t="shared" si="3413"/>
        <v>AY$2104</v>
      </c>
      <c r="AZ2123" s="4" t="str">
        <f t="shared" si="3413"/>
        <v>AZ$2104</v>
      </c>
      <c r="BA2123" s="4" t="str">
        <f t="shared" si="3413"/>
        <v>BA$2104</v>
      </c>
      <c r="BB2123" s="4" t="str">
        <f t="shared" si="3413"/>
        <v>BB$2104</v>
      </c>
      <c r="BC2123" s="4" t="str">
        <f t="shared" si="3413"/>
        <v>BC$2104</v>
      </c>
      <c r="BD2123" s="4" t="str">
        <f t="shared" si="3413"/>
        <v>BD$2104</v>
      </c>
      <c r="BE2123" s="4" t="str">
        <f t="shared" si="3413"/>
        <v>BE$2104</v>
      </c>
      <c r="BF2123" s="4" t="str">
        <f t="shared" si="3413"/>
        <v>BF$2104</v>
      </c>
      <c r="BG2123" s="4" t="str">
        <f t="shared" si="3413"/>
        <v>BG$2104</v>
      </c>
      <c r="BH2123" s="4" t="str">
        <f t="shared" si="3413"/>
        <v>BH$2104</v>
      </c>
      <c r="BI2123" s="4" t="str">
        <f t="shared" si="3413"/>
        <v>BI$2104</v>
      </c>
      <c r="BJ2123" s="4" t="str">
        <f t="shared" si="3413"/>
        <v>BJ$2104</v>
      </c>
      <c r="BK2123" s="4" t="str">
        <f t="shared" si="3413"/>
        <v>BK$2104</v>
      </c>
      <c r="BL2123" s="4" t="str">
        <f t="shared" si="3413"/>
        <v>BL$2104</v>
      </c>
      <c r="BM2123" s="4" t="str">
        <f t="shared" si="3413"/>
        <v>BM$2104</v>
      </c>
      <c r="BN2123" s="4" t="str">
        <f t="shared" si="3413"/>
        <v>BN$2104</v>
      </c>
      <c r="BO2123" s="4" t="str">
        <f t="shared" si="3413"/>
        <v>BO$2104</v>
      </c>
      <c r="BP2123" s="4" t="str">
        <f t="shared" si="3413"/>
        <v>BP$2104</v>
      </c>
      <c r="BQ2123" s="4" t="str">
        <f t="shared" si="3413"/>
        <v>BQ$2104</v>
      </c>
      <c r="BR2123" s="4" t="str">
        <f t="shared" si="3413"/>
        <v>BR$2104</v>
      </c>
      <c r="BS2123" s="4" t="str">
        <f t="shared" si="3413"/>
        <v>BS$2104</v>
      </c>
      <c r="BT2123" s="4" t="str">
        <f t="shared" si="3413"/>
        <v>BT$2104</v>
      </c>
      <c r="BU2123" s="4" t="str">
        <f t="shared" si="3413"/>
        <v>BU$2104</v>
      </c>
      <c r="BV2123" s="4" t="str">
        <f t="shared" si="3413"/>
        <v>BV$2104</v>
      </c>
      <c r="BW2123" s="4" t="str">
        <f t="shared" si="3413"/>
        <v>BW$2104</v>
      </c>
      <c r="BX2123" s="4" t="str">
        <f t="shared" si="3413"/>
        <v>BX$2104</v>
      </c>
      <c r="BY2123" s="4" t="str">
        <f t="shared" si="3413"/>
        <v>BY$2104</v>
      </c>
      <c r="BZ2123" s="4" t="str">
        <f t="shared" si="3413"/>
        <v>BZ$2104</v>
      </c>
      <c r="CA2123" s="4" t="str">
        <f t="shared" si="3413"/>
        <v>CA$2104</v>
      </c>
      <c r="CB2123" s="4" t="str">
        <f t="shared" si="3413"/>
        <v>CB$2104</v>
      </c>
      <c r="CC2123" s="4" t="str">
        <f t="shared" si="3413"/>
        <v>CC$2104</v>
      </c>
      <c r="CD2123" s="4" t="str">
        <f t="shared" si="3413"/>
        <v>CD$2104</v>
      </c>
      <c r="CE2123" s="4" t="str">
        <f t="shared" si="3413"/>
        <v>CE$2104</v>
      </c>
      <c r="CF2123" s="4" t="str">
        <f t="shared" ref="CF2123:CL2132" si="3414">ADDRESS(ROW(CF2104),COLUMN(CF2104),2)</f>
        <v>CF$2104</v>
      </c>
      <c r="CG2123" s="4" t="str">
        <f t="shared" si="3414"/>
        <v>CG$2104</v>
      </c>
      <c r="CH2123" s="4" t="str">
        <f t="shared" si="3414"/>
        <v>CH$2104</v>
      </c>
      <c r="CI2123" s="4" t="str">
        <f t="shared" si="3414"/>
        <v>CI$2104</v>
      </c>
      <c r="CJ2123" s="4" t="str">
        <f t="shared" si="3414"/>
        <v>CJ$2104</v>
      </c>
      <c r="CK2123" s="4" t="str">
        <f t="shared" si="3414"/>
        <v>CK$2104</v>
      </c>
      <c r="CL2123" s="4" t="str">
        <f t="shared" si="3414"/>
        <v>CL$2104</v>
      </c>
      <c r="CO2123" s="212" t="e">
        <f>ADDRESS(ROW(#REF!),COLUMN(#REF!),2)</f>
        <v>#REF!</v>
      </c>
      <c r="CP2123" s="212" t="e">
        <f>ADDRESS(ROW(#REF!),COLUMN(#REF!),2)</f>
        <v>#REF!</v>
      </c>
      <c r="CQ2123" s="212" t="e">
        <f>ADDRESS(ROW(#REF!),COLUMN(#REF!),2)</f>
        <v>#REF!</v>
      </c>
      <c r="CR2123" s="212" t="e">
        <f>ADDRESS(ROW(#REF!),COLUMN(#REF!),2)</f>
        <v>#REF!</v>
      </c>
      <c r="CS2123" s="212" t="e">
        <f>ADDRESS(ROW(#REF!),COLUMN(#REF!),2)</f>
        <v>#REF!</v>
      </c>
      <c r="CT2123" s="212" t="e">
        <f>ADDRESS(ROW(#REF!),COLUMN(#REF!),2)</f>
        <v>#REF!</v>
      </c>
      <c r="CU2123" s="212" t="e">
        <f>ADDRESS(ROW(#REF!),COLUMN(#REF!),2)</f>
        <v>#REF!</v>
      </c>
      <c r="CV2123" s="212" t="e">
        <f>ADDRESS(ROW(#REF!),COLUMN(#REF!),2)</f>
        <v>#REF!</v>
      </c>
      <c r="CW2123" s="212" t="e">
        <f>ADDRESS(ROW(#REF!),COLUMN(#REF!),2)</f>
        <v>#REF!</v>
      </c>
      <c r="CX2123" s="212" t="e">
        <f>ADDRESS(ROW(#REF!),COLUMN(#REF!),2)</f>
        <v>#REF!</v>
      </c>
      <c r="CY2123" s="212" t="e">
        <f>ADDRESS(ROW(#REF!),COLUMN(#REF!),2)</f>
        <v>#REF!</v>
      </c>
      <c r="CZ2123" s="212" t="e">
        <f>ADDRESS(ROW(#REF!),COLUMN(#REF!),2)</f>
        <v>#REF!</v>
      </c>
      <c r="DA2123" s="212" t="e">
        <f>ADDRESS(ROW(#REF!),COLUMN(#REF!),2)</f>
        <v>#REF!</v>
      </c>
      <c r="DB2123" s="212" t="e">
        <f>ADDRESS(ROW(#REF!),COLUMN(#REF!),2)</f>
        <v>#REF!</v>
      </c>
      <c r="DC2123" s="212" t="e">
        <f>ADDRESS(ROW(#REF!),COLUMN(#REF!),2)</f>
        <v>#REF!</v>
      </c>
      <c r="DD2123" s="212" t="e">
        <f>ADDRESS(ROW(#REF!),COLUMN(#REF!),2)</f>
        <v>#REF!</v>
      </c>
      <c r="DE2123" s="212" t="e">
        <f>ADDRESS(ROW(#REF!),COLUMN(#REF!),2)</f>
        <v>#REF!</v>
      </c>
      <c r="DF2123" s="212" t="e">
        <f>ADDRESS(ROW(#REF!),COLUMN(#REF!),2)</f>
        <v>#REF!</v>
      </c>
      <c r="DG2123" s="212" t="e">
        <f>ADDRESS(ROW(#REF!),COLUMN(#REF!),2)</f>
        <v>#REF!</v>
      </c>
      <c r="DH2123" s="212" t="e">
        <f>ADDRESS(ROW(#REF!),COLUMN(#REF!),2)</f>
        <v>#REF!</v>
      </c>
      <c r="DI2123" s="212" t="e">
        <f>ADDRESS(ROW(#REF!),COLUMN(#REF!),2)</f>
        <v>#REF!</v>
      </c>
      <c r="DJ2123" s="212" t="e">
        <f>ADDRESS(ROW(#REF!),COLUMN(#REF!),2)</f>
        <v>#REF!</v>
      </c>
      <c r="DK2123" s="212" t="e">
        <f>ADDRESS(ROW(#REF!),COLUMN(#REF!),2)</f>
        <v>#REF!</v>
      </c>
      <c r="DL2123" s="212" t="e">
        <f>ADDRESS(ROW(#REF!),COLUMN(#REF!),2)</f>
        <v>#REF!</v>
      </c>
    </row>
    <row r="2124" spans="1:116" x14ac:dyDescent="0.4">
      <c r="B2124" t="s">
        <v>332</v>
      </c>
      <c r="D2124" t="s">
        <v>541</v>
      </c>
      <c r="E2124" s="8" t="str">
        <f t="shared" si="3409"/>
        <v>2124 SEASON MONTHL-TV-V</v>
      </c>
      <c r="G2124" s="136" t="str">
        <f t="shared" si="3408"/>
        <v>(Secondary label)</v>
      </c>
      <c r="H2124" s="12"/>
      <c r="I2124" s="60"/>
      <c r="J2124" s="60"/>
      <c r="K2124" s="15"/>
      <c r="L2124" s="15"/>
      <c r="M2124" s="15"/>
      <c r="N2124" s="15"/>
      <c r="O2124" s="15"/>
      <c r="P2124" s="15"/>
      <c r="R2124" s="15"/>
      <c r="S2124" s="80"/>
      <c r="T2124" s="80"/>
      <c r="U2124" s="80"/>
      <c r="V2124" s="80"/>
      <c r="W2124" s="80"/>
      <c r="X2124" s="80"/>
      <c r="Y2124" s="80"/>
      <c r="Z2124" s="80"/>
      <c r="AA2124" s="80"/>
      <c r="AB2124" s="80"/>
      <c r="AC2124" s="80"/>
      <c r="AD2124" s="80"/>
      <c r="AE2124" s="80"/>
      <c r="AF2124" s="80"/>
      <c r="AG2124" s="80"/>
      <c r="AH2124" s="80"/>
      <c r="AI2124" s="80"/>
      <c r="AJ2124" s="80"/>
      <c r="AK2124" s="80"/>
      <c r="AL2124" s="80"/>
      <c r="AM2124" s="80"/>
      <c r="AN2124" s="80"/>
      <c r="AO2124" s="80"/>
      <c r="AP2124" s="80"/>
      <c r="AQ2124" s="80"/>
      <c r="AR2124" s="80"/>
      <c r="AS2124" s="80"/>
      <c r="AT2124" s="80"/>
      <c r="AU2124" s="80"/>
      <c r="AV2124" s="80"/>
      <c r="AW2124" s="80"/>
      <c r="AX2124" s="80"/>
      <c r="AY2124" s="80"/>
      <c r="AZ2124" s="80"/>
      <c r="BA2124" s="80"/>
      <c r="BB2124" s="80"/>
      <c r="BC2124" s="80"/>
      <c r="BD2124" s="80"/>
      <c r="BE2124" s="80"/>
      <c r="BF2124" s="80"/>
      <c r="BG2124" s="80"/>
      <c r="BH2124" s="80"/>
      <c r="BI2124" s="80"/>
      <c r="BJ2124" s="80"/>
      <c r="BK2124" s="80"/>
      <c r="BL2124" s="80"/>
      <c r="BM2124" s="80"/>
      <c r="BN2124" s="80"/>
      <c r="BO2124" s="80"/>
      <c r="BP2124" s="80"/>
      <c r="BQ2124" s="80"/>
      <c r="BR2124" s="80"/>
      <c r="BS2124" s="80"/>
      <c r="BT2124" s="80"/>
      <c r="BU2124" s="80"/>
      <c r="BV2124" s="80"/>
      <c r="BW2124" s="80"/>
      <c r="BX2124" s="80"/>
      <c r="BY2124" s="80"/>
      <c r="BZ2124" s="80"/>
      <c r="CA2124" s="80"/>
      <c r="CB2124" s="80"/>
      <c r="CC2124" s="80"/>
      <c r="CD2124" s="80"/>
      <c r="CE2124" s="80"/>
      <c r="CF2124" s="80"/>
      <c r="CG2124" s="80"/>
      <c r="CH2124" s="80"/>
      <c r="CI2124" s="80"/>
      <c r="CJ2124" s="80"/>
      <c r="CK2124" s="80"/>
      <c r="CL2124" s="80"/>
      <c r="CN2124" s="60"/>
    </row>
    <row r="2125" spans="1:116" x14ac:dyDescent="0.4">
      <c r="B2125" t="s">
        <v>332</v>
      </c>
      <c r="D2125" t="s">
        <v>541</v>
      </c>
      <c r="E2125" s="8" t="str">
        <f t="shared" si="3409"/>
        <v>2125 SEASON MONTHL-TV-V</v>
      </c>
      <c r="G2125" s="136" t="str">
        <f t="shared" si="3408"/>
        <v xml:space="preserve">secondary unit </v>
      </c>
      <c r="H2125" s="12"/>
      <c r="I2125" s="60"/>
      <c r="J2125" s="60"/>
      <c r="K2125" s="15"/>
      <c r="L2125" s="15"/>
      <c r="M2125" s="15"/>
      <c r="N2125" s="15"/>
      <c r="O2125" s="15"/>
      <c r="P2125" s="15"/>
      <c r="R2125" s="15"/>
      <c r="S2125" s="76"/>
      <c r="T2125" s="76"/>
      <c r="U2125" s="76"/>
      <c r="V2125" s="76"/>
      <c r="W2125" s="76"/>
      <c r="X2125" s="76"/>
      <c r="Y2125" s="76"/>
      <c r="Z2125" s="76"/>
      <c r="AA2125" s="76"/>
      <c r="AB2125" s="76"/>
      <c r="AC2125" s="76"/>
      <c r="AD2125" s="76"/>
      <c r="AE2125" s="76"/>
      <c r="AF2125" s="76"/>
      <c r="AG2125" s="76"/>
      <c r="AH2125" s="76"/>
      <c r="AI2125" s="76"/>
      <c r="AJ2125" s="76"/>
      <c r="AK2125" s="76"/>
      <c r="AL2125" s="76"/>
      <c r="AM2125" s="76"/>
      <c r="AN2125" s="76"/>
      <c r="AO2125" s="76"/>
      <c r="AP2125" s="76"/>
      <c r="AQ2125" s="76"/>
      <c r="AR2125" s="76"/>
      <c r="AS2125" s="76"/>
      <c r="AT2125" s="76"/>
      <c r="AU2125" s="76"/>
      <c r="AV2125" s="76"/>
      <c r="AW2125" s="76"/>
      <c r="AX2125" s="76"/>
      <c r="AY2125" s="76"/>
      <c r="AZ2125" s="76"/>
      <c r="BA2125" s="76"/>
      <c r="BB2125" s="76"/>
      <c r="BC2125" s="76"/>
      <c r="BD2125" s="76"/>
      <c r="BE2125" s="76"/>
      <c r="BF2125" s="76"/>
      <c r="BG2125" s="76"/>
      <c r="BH2125" s="76"/>
      <c r="BI2125" s="76"/>
      <c r="BJ2125" s="76"/>
      <c r="BK2125" s="76"/>
      <c r="BL2125" s="76"/>
      <c r="BM2125" s="76"/>
      <c r="BN2125" s="76"/>
      <c r="BO2125" s="76"/>
      <c r="BP2125" s="76"/>
      <c r="BQ2125" s="76"/>
      <c r="BR2125" s="76"/>
      <c r="BS2125" s="76"/>
      <c r="BT2125" s="76"/>
      <c r="BU2125" s="76"/>
      <c r="BV2125" s="76"/>
      <c r="BW2125" s="76"/>
      <c r="BX2125" s="76"/>
      <c r="BY2125" s="76"/>
      <c r="BZ2125" s="76"/>
      <c r="CA2125" s="76"/>
      <c r="CB2125" s="76"/>
      <c r="CC2125" s="76"/>
      <c r="CD2125" s="76"/>
      <c r="CE2125" s="76"/>
      <c r="CF2125" s="76"/>
      <c r="CG2125" s="76"/>
      <c r="CH2125" s="76"/>
      <c r="CI2125" s="76"/>
      <c r="CJ2125" s="76"/>
      <c r="CK2125" s="76"/>
      <c r="CL2125" s="76"/>
      <c r="CN2125" s="60"/>
      <c r="CO2125" s="76"/>
      <c r="CP2125" s="76"/>
      <c r="CQ2125" s="76"/>
      <c r="CR2125" s="76"/>
      <c r="CS2125" s="76"/>
      <c r="CT2125" s="76"/>
      <c r="CU2125" s="76"/>
      <c r="CV2125" s="76"/>
      <c r="CW2125" s="76"/>
      <c r="CX2125" s="76"/>
      <c r="CY2125" s="76"/>
      <c r="CZ2125" s="76"/>
      <c r="DA2125" s="76"/>
      <c r="DB2125" s="76"/>
      <c r="DC2125" s="76"/>
      <c r="DD2125" s="76"/>
      <c r="DE2125" s="76"/>
      <c r="DF2125" s="76"/>
      <c r="DG2125" s="76"/>
      <c r="DH2125" s="76"/>
      <c r="DI2125" s="76"/>
      <c r="DJ2125" s="76"/>
      <c r="DK2125" s="76"/>
      <c r="DL2125" s="76"/>
    </row>
    <row r="2126" spans="1:116" x14ac:dyDescent="0.4">
      <c r="B2126" t="s">
        <v>332</v>
      </c>
      <c r="D2126" t="s">
        <v>541</v>
      </c>
      <c r="E2126" s="8" t="str">
        <f t="shared" si="3409"/>
        <v>2126 SEASON MONTHL-TV-V</v>
      </c>
      <c r="G2126" s="136" t="str">
        <f t="shared" si="3408"/>
        <v>Secondary revenue driver</v>
      </c>
      <c r="H2126" s="12"/>
      <c r="I2126" s="60"/>
      <c r="J2126" s="60"/>
      <c r="K2126" s="15"/>
      <c r="L2126" s="15"/>
      <c r="M2126" s="15"/>
      <c r="N2126" s="15"/>
      <c r="O2126" s="15"/>
      <c r="P2126" s="15"/>
      <c r="R2126" s="15"/>
      <c r="S2126" s="80" t="str">
        <f>S2100</f>
        <v>S$18</v>
      </c>
      <c r="T2126" s="80" t="str">
        <f t="shared" ref="T2126:CE2135" si="3415">T2100</f>
        <v>T$18</v>
      </c>
      <c r="U2126" s="80" t="str">
        <f t="shared" si="3415"/>
        <v>U$18</v>
      </c>
      <c r="V2126" s="80" t="str">
        <f t="shared" si="3415"/>
        <v>V$18</v>
      </c>
      <c r="W2126" s="80" t="str">
        <f t="shared" si="3415"/>
        <v>W$18</v>
      </c>
      <c r="X2126" s="80" t="str">
        <f t="shared" si="3415"/>
        <v>X$18</v>
      </c>
      <c r="Y2126" s="80" t="str">
        <f t="shared" si="3415"/>
        <v>Y$18</v>
      </c>
      <c r="Z2126" s="80" t="str">
        <f t="shared" si="3415"/>
        <v>Z$18</v>
      </c>
      <c r="AA2126" s="80" t="str">
        <f t="shared" si="3415"/>
        <v>AA$18</v>
      </c>
      <c r="AB2126" s="80" t="str">
        <f t="shared" si="3415"/>
        <v>AB$18</v>
      </c>
      <c r="AC2126" s="80" t="str">
        <f t="shared" si="3415"/>
        <v>AC$18</v>
      </c>
      <c r="AD2126" s="80" t="str">
        <f t="shared" si="3415"/>
        <v>AD$18</v>
      </c>
      <c r="AE2126" s="80" t="str">
        <f t="shared" si="3415"/>
        <v>AE$18</v>
      </c>
      <c r="AF2126" s="80" t="str">
        <f t="shared" si="3415"/>
        <v>AF$18</v>
      </c>
      <c r="AG2126" s="80" t="str">
        <f t="shared" si="3415"/>
        <v>AG$18</v>
      </c>
      <c r="AH2126" s="80" t="str">
        <f t="shared" si="3415"/>
        <v>AH$18</v>
      </c>
      <c r="AI2126" s="80" t="str">
        <f t="shared" si="3415"/>
        <v>AI$18</v>
      </c>
      <c r="AJ2126" s="80" t="str">
        <f t="shared" si="3415"/>
        <v>AJ$18</v>
      </c>
      <c r="AK2126" s="80" t="str">
        <f t="shared" si="3415"/>
        <v>AK$18</v>
      </c>
      <c r="AL2126" s="80" t="str">
        <f t="shared" si="3415"/>
        <v>AL$18</v>
      </c>
      <c r="AM2126" s="80" t="str">
        <f t="shared" si="3415"/>
        <v>AM$18</v>
      </c>
      <c r="AN2126" s="80" t="str">
        <f t="shared" si="3415"/>
        <v>AN$18</v>
      </c>
      <c r="AO2126" s="80" t="str">
        <f t="shared" si="3415"/>
        <v>AO$18</v>
      </c>
      <c r="AP2126" s="80" t="str">
        <f t="shared" si="3415"/>
        <v>AP$18</v>
      </c>
      <c r="AQ2126" s="80" t="str">
        <f t="shared" si="3415"/>
        <v>AQ$18</v>
      </c>
      <c r="AR2126" s="80" t="str">
        <f t="shared" si="3415"/>
        <v>AR$18</v>
      </c>
      <c r="AS2126" s="80" t="str">
        <f t="shared" si="3415"/>
        <v>AS$18</v>
      </c>
      <c r="AT2126" s="80" t="str">
        <f t="shared" si="3415"/>
        <v>AT$18</v>
      </c>
      <c r="AU2126" s="80" t="str">
        <f t="shared" si="3415"/>
        <v>AU$18</v>
      </c>
      <c r="AV2126" s="80" t="str">
        <f t="shared" si="3415"/>
        <v>AV$18</v>
      </c>
      <c r="AW2126" s="80" t="str">
        <f t="shared" si="3415"/>
        <v>AW$18</v>
      </c>
      <c r="AX2126" s="80" t="str">
        <f t="shared" si="3415"/>
        <v>AX$18</v>
      </c>
      <c r="AY2126" s="80" t="str">
        <f t="shared" si="3415"/>
        <v>AY$18</v>
      </c>
      <c r="AZ2126" s="80" t="str">
        <f t="shared" si="3415"/>
        <v>AZ$18</v>
      </c>
      <c r="BA2126" s="80" t="str">
        <f t="shared" si="3415"/>
        <v>BA$18</v>
      </c>
      <c r="BB2126" s="80" t="str">
        <f t="shared" si="3415"/>
        <v>BB$18</v>
      </c>
      <c r="BC2126" s="80" t="str">
        <f t="shared" si="3415"/>
        <v>BC$18</v>
      </c>
      <c r="BD2126" s="80" t="str">
        <f t="shared" si="3415"/>
        <v>BD$18</v>
      </c>
      <c r="BE2126" s="80" t="str">
        <f t="shared" si="3415"/>
        <v>BE$18</v>
      </c>
      <c r="BF2126" s="80" t="str">
        <f t="shared" si="3415"/>
        <v>BF$18</v>
      </c>
      <c r="BG2126" s="80" t="str">
        <f t="shared" si="3415"/>
        <v>BG$18</v>
      </c>
      <c r="BH2126" s="80" t="str">
        <f t="shared" si="3415"/>
        <v>BH$18</v>
      </c>
      <c r="BI2126" s="80" t="str">
        <f t="shared" si="3415"/>
        <v>BI$18</v>
      </c>
      <c r="BJ2126" s="80" t="str">
        <f t="shared" si="3415"/>
        <v>BJ$18</v>
      </c>
      <c r="BK2126" s="80" t="str">
        <f t="shared" si="3415"/>
        <v>BK$18</v>
      </c>
      <c r="BL2126" s="80" t="str">
        <f t="shared" si="3415"/>
        <v>BL$18</v>
      </c>
      <c r="BM2126" s="80" t="str">
        <f t="shared" si="3415"/>
        <v>BM$18</v>
      </c>
      <c r="BN2126" s="80" t="str">
        <f t="shared" si="3415"/>
        <v>BN$18</v>
      </c>
      <c r="BO2126" s="80" t="str">
        <f t="shared" si="3415"/>
        <v>BO$18</v>
      </c>
      <c r="BP2126" s="80" t="str">
        <f t="shared" si="3415"/>
        <v>BP$18</v>
      </c>
      <c r="BQ2126" s="80" t="str">
        <f t="shared" si="3415"/>
        <v>BQ$18</v>
      </c>
      <c r="BR2126" s="80" t="str">
        <f t="shared" si="3415"/>
        <v>BR$18</v>
      </c>
      <c r="BS2126" s="80" t="str">
        <f t="shared" si="3415"/>
        <v>BS$18</v>
      </c>
      <c r="BT2126" s="80" t="str">
        <f t="shared" si="3415"/>
        <v>BT$18</v>
      </c>
      <c r="BU2126" s="80" t="str">
        <f t="shared" si="3415"/>
        <v>BU$18</v>
      </c>
      <c r="BV2126" s="80" t="str">
        <f t="shared" si="3415"/>
        <v>BV$18</v>
      </c>
      <c r="BW2126" s="80" t="str">
        <f t="shared" si="3415"/>
        <v>BW$18</v>
      </c>
      <c r="BX2126" s="80" t="str">
        <f t="shared" si="3415"/>
        <v>BX$18</v>
      </c>
      <c r="BY2126" s="80" t="str">
        <f t="shared" si="3415"/>
        <v>BY$18</v>
      </c>
      <c r="BZ2126" s="80" t="str">
        <f t="shared" si="3415"/>
        <v>BZ$18</v>
      </c>
      <c r="CA2126" s="80" t="str">
        <f t="shared" si="3415"/>
        <v>CA$18</v>
      </c>
      <c r="CB2126" s="80" t="str">
        <f t="shared" si="3415"/>
        <v>CB$18</v>
      </c>
      <c r="CC2126" s="80" t="str">
        <f t="shared" si="3415"/>
        <v>CC$18</v>
      </c>
      <c r="CD2126" s="80" t="str">
        <f t="shared" si="3415"/>
        <v>CD$18</v>
      </c>
      <c r="CE2126" s="80" t="str">
        <f t="shared" si="3415"/>
        <v>CE$18</v>
      </c>
      <c r="CF2126" s="80" t="str">
        <f t="shared" ref="CF2126:CL2135" si="3416">CF2100</f>
        <v>CF$18</v>
      </c>
      <c r="CG2126" s="80" t="str">
        <f t="shared" si="3416"/>
        <v>CG$18</v>
      </c>
      <c r="CH2126" s="80" t="str">
        <f t="shared" si="3416"/>
        <v>CH$18</v>
      </c>
      <c r="CI2126" s="80" t="str">
        <f t="shared" si="3416"/>
        <v>CI$18</v>
      </c>
      <c r="CJ2126" s="80" t="str">
        <f t="shared" si="3416"/>
        <v>CJ$18</v>
      </c>
      <c r="CK2126" s="80" t="str">
        <f t="shared" si="3416"/>
        <v>CK$18</v>
      </c>
      <c r="CL2126" s="80" t="str">
        <f t="shared" si="3416"/>
        <v>CL$18</v>
      </c>
      <c r="CN2126" s="60"/>
      <c r="CO2126" s="76"/>
      <c r="CP2126" s="76"/>
      <c r="CQ2126" s="76"/>
      <c r="CR2126" s="76"/>
      <c r="CS2126" s="76"/>
      <c r="CT2126" s="76"/>
      <c r="CU2126" s="76"/>
      <c r="CV2126" s="76"/>
      <c r="CW2126" s="76"/>
      <c r="CX2126" s="76"/>
      <c r="CY2126" s="76"/>
      <c r="CZ2126" s="76"/>
      <c r="DA2126" s="76"/>
      <c r="DB2126" s="76"/>
      <c r="DC2126" s="76"/>
      <c r="DD2126" s="76"/>
      <c r="DE2126" s="76"/>
      <c r="DF2126" s="76"/>
      <c r="DG2126" s="76"/>
      <c r="DH2126" s="76"/>
      <c r="DI2126" s="76"/>
      <c r="DJ2126" s="76"/>
      <c r="DK2126" s="76"/>
      <c r="DL2126" s="76"/>
    </row>
    <row r="2127" spans="1:116" x14ac:dyDescent="0.4">
      <c r="B2127" t="s">
        <v>332</v>
      </c>
      <c r="D2127" t="s">
        <v>541</v>
      </c>
      <c r="E2127" s="8" t="str">
        <f t="shared" si="3409"/>
        <v>2127 SEASON MONTHL-TV-V</v>
      </c>
      <c r="G2127" s="136" t="str">
        <f t="shared" si="3408"/>
        <v>Secondary volume driver</v>
      </c>
      <c r="H2127" s="12"/>
      <c r="I2127" s="60"/>
      <c r="J2127" s="60"/>
      <c r="K2127" s="15"/>
      <c r="L2127" s="15"/>
      <c r="M2127" s="15"/>
      <c r="N2127" s="15"/>
      <c r="O2127" s="15"/>
      <c r="P2127" s="15"/>
      <c r="R2127" s="15"/>
      <c r="S2127" s="80" t="str">
        <f>S2101</f>
        <v>S$19</v>
      </c>
      <c r="T2127" s="80" t="str">
        <f t="shared" ref="T2127:CE2136" si="3417">T2101</f>
        <v>T$19</v>
      </c>
      <c r="U2127" s="80" t="str">
        <f t="shared" si="3417"/>
        <v>U$19</v>
      </c>
      <c r="V2127" s="80" t="str">
        <f t="shared" si="3417"/>
        <v>V$19</v>
      </c>
      <c r="W2127" s="80" t="str">
        <f t="shared" si="3417"/>
        <v>W$19</v>
      </c>
      <c r="X2127" s="80" t="str">
        <f t="shared" si="3417"/>
        <v>X$19</v>
      </c>
      <c r="Y2127" s="80" t="str">
        <f t="shared" si="3417"/>
        <v>Y$19</v>
      </c>
      <c r="Z2127" s="80" t="str">
        <f t="shared" si="3417"/>
        <v>Z$19</v>
      </c>
      <c r="AA2127" s="80" t="str">
        <f t="shared" si="3417"/>
        <v>AA$19</v>
      </c>
      <c r="AB2127" s="80" t="str">
        <f t="shared" si="3417"/>
        <v>AB$19</v>
      </c>
      <c r="AC2127" s="80" t="str">
        <f t="shared" si="3417"/>
        <v>AC$19</v>
      </c>
      <c r="AD2127" s="80" t="str">
        <f t="shared" si="3417"/>
        <v>AD$19</v>
      </c>
      <c r="AE2127" s="80" t="str">
        <f t="shared" si="3417"/>
        <v>AE$19</v>
      </c>
      <c r="AF2127" s="80" t="str">
        <f t="shared" si="3417"/>
        <v>AF$19</v>
      </c>
      <c r="AG2127" s="80" t="str">
        <f t="shared" si="3417"/>
        <v>AG$19</v>
      </c>
      <c r="AH2127" s="80" t="str">
        <f t="shared" si="3417"/>
        <v>AH$19</v>
      </c>
      <c r="AI2127" s="80" t="str">
        <f t="shared" si="3417"/>
        <v>AI$19</v>
      </c>
      <c r="AJ2127" s="80" t="str">
        <f t="shared" si="3417"/>
        <v>AJ$19</v>
      </c>
      <c r="AK2127" s="80" t="str">
        <f t="shared" si="3417"/>
        <v>AK$19</v>
      </c>
      <c r="AL2127" s="80" t="str">
        <f t="shared" si="3417"/>
        <v>AL$19</v>
      </c>
      <c r="AM2127" s="80" t="str">
        <f t="shared" si="3417"/>
        <v>AM$19</v>
      </c>
      <c r="AN2127" s="80" t="str">
        <f t="shared" si="3417"/>
        <v>AN$19</v>
      </c>
      <c r="AO2127" s="80" t="str">
        <f t="shared" si="3417"/>
        <v>AO$19</v>
      </c>
      <c r="AP2127" s="80" t="str">
        <f t="shared" si="3417"/>
        <v>AP$19</v>
      </c>
      <c r="AQ2127" s="80" t="str">
        <f t="shared" si="3417"/>
        <v>AQ$19</v>
      </c>
      <c r="AR2127" s="80" t="str">
        <f t="shared" si="3417"/>
        <v>AR$19</v>
      </c>
      <c r="AS2127" s="80" t="str">
        <f t="shared" si="3417"/>
        <v>AS$19</v>
      </c>
      <c r="AT2127" s="80" t="str">
        <f t="shared" si="3417"/>
        <v>AT$19</v>
      </c>
      <c r="AU2127" s="80" t="str">
        <f t="shared" si="3417"/>
        <v>AU$19</v>
      </c>
      <c r="AV2127" s="80" t="str">
        <f t="shared" si="3417"/>
        <v>AV$19</v>
      </c>
      <c r="AW2127" s="80" t="str">
        <f t="shared" si="3417"/>
        <v>AW$19</v>
      </c>
      <c r="AX2127" s="80" t="str">
        <f t="shared" si="3417"/>
        <v>AX$19</v>
      </c>
      <c r="AY2127" s="80" t="str">
        <f t="shared" si="3417"/>
        <v>AY$19</v>
      </c>
      <c r="AZ2127" s="80" t="str">
        <f t="shared" si="3417"/>
        <v>AZ$19</v>
      </c>
      <c r="BA2127" s="80" t="str">
        <f t="shared" si="3417"/>
        <v>BA$19</v>
      </c>
      <c r="BB2127" s="80" t="str">
        <f t="shared" si="3417"/>
        <v>BB$19</v>
      </c>
      <c r="BC2127" s="80" t="str">
        <f t="shared" si="3417"/>
        <v>BC$19</v>
      </c>
      <c r="BD2127" s="80" t="str">
        <f t="shared" si="3417"/>
        <v>BD$19</v>
      </c>
      <c r="BE2127" s="80" t="str">
        <f t="shared" si="3417"/>
        <v>BE$19</v>
      </c>
      <c r="BF2127" s="80" t="str">
        <f t="shared" si="3417"/>
        <v>BF$19</v>
      </c>
      <c r="BG2127" s="80" t="str">
        <f t="shared" si="3417"/>
        <v>BG$19</v>
      </c>
      <c r="BH2127" s="80" t="str">
        <f t="shared" si="3417"/>
        <v>BH$19</v>
      </c>
      <c r="BI2127" s="80" t="str">
        <f t="shared" si="3417"/>
        <v>BI$19</v>
      </c>
      <c r="BJ2127" s="80" t="str">
        <f t="shared" si="3417"/>
        <v>BJ$19</v>
      </c>
      <c r="BK2127" s="80" t="str">
        <f t="shared" si="3417"/>
        <v>BK$19</v>
      </c>
      <c r="BL2127" s="80" t="str">
        <f t="shared" si="3417"/>
        <v>BL$19</v>
      </c>
      <c r="BM2127" s="80" t="str">
        <f t="shared" si="3417"/>
        <v>BM$19</v>
      </c>
      <c r="BN2127" s="80" t="str">
        <f t="shared" si="3417"/>
        <v>BN$19</v>
      </c>
      <c r="BO2127" s="80" t="str">
        <f t="shared" si="3417"/>
        <v>BO$19</v>
      </c>
      <c r="BP2127" s="80" t="str">
        <f t="shared" si="3417"/>
        <v>BP$19</v>
      </c>
      <c r="BQ2127" s="80" t="str">
        <f t="shared" si="3417"/>
        <v>BQ$19</v>
      </c>
      <c r="BR2127" s="80" t="str">
        <f t="shared" si="3417"/>
        <v>BR$19</v>
      </c>
      <c r="BS2127" s="80" t="str">
        <f t="shared" si="3417"/>
        <v>BS$19</v>
      </c>
      <c r="BT2127" s="80" t="str">
        <f t="shared" si="3417"/>
        <v>BT$19</v>
      </c>
      <c r="BU2127" s="80" t="str">
        <f t="shared" si="3417"/>
        <v>BU$19</v>
      </c>
      <c r="BV2127" s="80" t="str">
        <f t="shared" si="3417"/>
        <v>BV$19</v>
      </c>
      <c r="BW2127" s="80" t="str">
        <f t="shared" si="3417"/>
        <v>BW$19</v>
      </c>
      <c r="BX2127" s="80" t="str">
        <f t="shared" si="3417"/>
        <v>BX$19</v>
      </c>
      <c r="BY2127" s="80" t="str">
        <f t="shared" si="3417"/>
        <v>BY$19</v>
      </c>
      <c r="BZ2127" s="80" t="str">
        <f t="shared" si="3417"/>
        <v>BZ$19</v>
      </c>
      <c r="CA2127" s="80" t="str">
        <f t="shared" si="3417"/>
        <v>CA$19</v>
      </c>
      <c r="CB2127" s="80" t="str">
        <f t="shared" si="3417"/>
        <v>CB$19</v>
      </c>
      <c r="CC2127" s="80" t="str">
        <f t="shared" si="3417"/>
        <v>CC$19</v>
      </c>
      <c r="CD2127" s="80" t="str">
        <f t="shared" si="3417"/>
        <v>CD$19</v>
      </c>
      <c r="CE2127" s="80" t="str">
        <f t="shared" si="3417"/>
        <v>CE$19</v>
      </c>
      <c r="CF2127" s="80" t="str">
        <f t="shared" ref="CF2127:CL2136" si="3418">CF2101</f>
        <v>CF$19</v>
      </c>
      <c r="CG2127" s="80" t="str">
        <f t="shared" si="3418"/>
        <v>CG$19</v>
      </c>
      <c r="CH2127" s="80" t="str">
        <f t="shared" si="3418"/>
        <v>CH$19</v>
      </c>
      <c r="CI2127" s="80" t="str">
        <f t="shared" si="3418"/>
        <v>CI$19</v>
      </c>
      <c r="CJ2127" s="80" t="str">
        <f t="shared" si="3418"/>
        <v>CJ$19</v>
      </c>
      <c r="CK2127" s="80" t="str">
        <f t="shared" si="3418"/>
        <v>CK$19</v>
      </c>
      <c r="CL2127" s="80" t="str">
        <f t="shared" si="3418"/>
        <v>CL$19</v>
      </c>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A2128" s="174"/>
      <c r="E2128" s="8"/>
      <c r="G2128" s="175" t="s">
        <v>503</v>
      </c>
      <c r="H2128" s="174"/>
      <c r="I2128" s="176"/>
      <c r="J2128" s="176"/>
      <c r="K2128" s="197"/>
      <c r="L2128" s="197"/>
      <c r="M2128" s="197"/>
      <c r="N2128" s="197"/>
      <c r="O2128" s="197"/>
      <c r="P2128" s="197"/>
      <c r="R2128" s="198"/>
      <c r="S2128" s="174"/>
      <c r="T2128" s="174"/>
      <c r="U2128" s="174"/>
      <c r="V2128" s="174"/>
      <c r="W2128" s="174"/>
      <c r="X2128" s="174"/>
      <c r="Y2128" s="174"/>
      <c r="Z2128" s="174"/>
      <c r="AA2128" s="174"/>
      <c r="AB2128" s="174"/>
      <c r="AC2128" s="174"/>
      <c r="AD2128" s="174"/>
      <c r="AE2128" s="174"/>
      <c r="AF2128" s="174"/>
      <c r="AG2128" s="174"/>
      <c r="AH2128" s="174"/>
      <c r="AI2128" s="174"/>
      <c r="AJ2128" s="174"/>
      <c r="AK2128" s="174"/>
      <c r="AL2128" s="174"/>
      <c r="AM2128" s="174"/>
      <c r="AN2128" s="174"/>
      <c r="AO2128" s="174"/>
      <c r="AP2128" s="174"/>
      <c r="AQ2128" s="174"/>
      <c r="AR2128" s="174"/>
      <c r="AS2128" s="174"/>
      <c r="AT2128" s="174"/>
      <c r="AU2128" s="174"/>
      <c r="AV2128" s="174"/>
      <c r="AW2128" s="174"/>
      <c r="AX2128" s="174"/>
      <c r="AY2128" s="174"/>
      <c r="AZ2128" s="174"/>
      <c r="BA2128" s="174"/>
      <c r="BB2128" s="174"/>
      <c r="BC2128" s="174"/>
      <c r="BD2128" s="174"/>
      <c r="BE2128" s="174"/>
      <c r="BF2128" s="174"/>
      <c r="BG2128" s="174"/>
      <c r="BH2128" s="174"/>
      <c r="BI2128" s="174"/>
      <c r="BJ2128" s="174"/>
      <c r="BK2128" s="174"/>
      <c r="BL2128" s="174"/>
      <c r="BM2128" s="174"/>
      <c r="BN2128" s="174"/>
      <c r="BO2128" s="174"/>
      <c r="BP2128" s="174"/>
      <c r="BQ2128" s="174"/>
      <c r="BR2128" s="174"/>
      <c r="BS2128" s="174"/>
      <c r="BT2128" s="174"/>
      <c r="BU2128" s="174"/>
      <c r="BV2128" s="174"/>
      <c r="BW2128" s="174"/>
      <c r="BX2128" s="174"/>
      <c r="BY2128" s="174"/>
      <c r="BZ2128" s="174"/>
      <c r="CA2128" s="174"/>
      <c r="CB2128" s="174"/>
      <c r="CC2128" s="174"/>
      <c r="CD2128" s="174"/>
      <c r="CE2128" s="174"/>
      <c r="CF2128" s="174"/>
      <c r="CG2128" s="174"/>
      <c r="CH2128" s="174"/>
      <c r="CI2128" s="174"/>
      <c r="CJ2128" s="174"/>
      <c r="CK2128" s="174"/>
      <c r="CL2128" s="174"/>
      <c r="CN2128" s="176"/>
      <c r="CO2128" s="174"/>
      <c r="CP2128" s="174"/>
      <c r="CQ2128" s="174"/>
      <c r="CR2128" s="174"/>
      <c r="CS2128" s="174"/>
      <c r="CT2128" s="174"/>
      <c r="CU2128" s="174"/>
      <c r="CV2128" s="174"/>
      <c r="CW2128" s="174"/>
      <c r="CX2128" s="174"/>
      <c r="CY2128" s="174"/>
      <c r="CZ2128" s="174"/>
      <c r="DA2128" s="174"/>
      <c r="DB2128" s="174"/>
      <c r="DC2128" s="174"/>
      <c r="DD2128" s="174"/>
      <c r="DE2128" s="174"/>
      <c r="DF2128" s="174"/>
      <c r="DG2128" s="174"/>
      <c r="DH2128" s="174"/>
      <c r="DI2128" s="174"/>
      <c r="DJ2128" s="174"/>
      <c r="DK2128" s="174"/>
      <c r="DL2128" s="174"/>
    </row>
    <row r="2129" spans="1:116" x14ac:dyDescent="0.4">
      <c r="A2129" s="174"/>
      <c r="E2129" s="8"/>
      <c r="G2129" s="175" t="s">
        <v>504</v>
      </c>
      <c r="H2129" s="174"/>
      <c r="I2129" s="176"/>
      <c r="J2129" s="176"/>
      <c r="K2129" s="197"/>
      <c r="L2129" s="197"/>
      <c r="M2129" s="197"/>
      <c r="N2129" s="197"/>
      <c r="O2129" s="197"/>
      <c r="P2129" s="197"/>
      <c r="R2129" s="198"/>
      <c r="S2129" s="174"/>
      <c r="T2129" s="174"/>
      <c r="U2129" s="174"/>
      <c r="V2129" s="174"/>
      <c r="W2129" s="174"/>
      <c r="X2129" s="174"/>
      <c r="Y2129" s="174"/>
      <c r="Z2129" s="174"/>
      <c r="AA2129" s="174"/>
      <c r="AB2129" s="174"/>
      <c r="AC2129" s="174"/>
      <c r="AD2129" s="174"/>
      <c r="AE2129" s="174"/>
      <c r="AF2129" s="174"/>
      <c r="AG2129" s="174"/>
      <c r="AH2129" s="174"/>
      <c r="AI2129" s="174"/>
      <c r="AJ2129" s="174"/>
      <c r="AK2129" s="174"/>
      <c r="AL2129" s="174"/>
      <c r="AM2129" s="174"/>
      <c r="AN2129" s="174"/>
      <c r="AO2129" s="174"/>
      <c r="AP2129" s="174"/>
      <c r="AQ2129" s="174"/>
      <c r="AR2129" s="174"/>
      <c r="AS2129" s="174"/>
      <c r="AT2129" s="174"/>
      <c r="AU2129" s="174"/>
      <c r="AV2129" s="174"/>
      <c r="AW2129" s="174"/>
      <c r="AX2129" s="174"/>
      <c r="AY2129" s="174"/>
      <c r="AZ2129" s="174"/>
      <c r="BA2129" s="174"/>
      <c r="BB2129" s="174"/>
      <c r="BC2129" s="174"/>
      <c r="BD2129" s="174"/>
      <c r="BE2129" s="174"/>
      <c r="BF2129" s="174"/>
      <c r="BG2129" s="174"/>
      <c r="BH2129" s="174"/>
      <c r="BI2129" s="174"/>
      <c r="BJ2129" s="174"/>
      <c r="BK2129" s="174"/>
      <c r="BL2129" s="174"/>
      <c r="BM2129" s="174"/>
      <c r="BN2129" s="174"/>
      <c r="BO2129" s="174"/>
      <c r="BP2129" s="174"/>
      <c r="BQ2129" s="174"/>
      <c r="BR2129" s="174"/>
      <c r="BS2129" s="174"/>
      <c r="BT2129" s="174"/>
      <c r="BU2129" s="174"/>
      <c r="BV2129" s="174"/>
      <c r="BW2129" s="174"/>
      <c r="BX2129" s="174"/>
      <c r="BY2129" s="174"/>
      <c r="BZ2129" s="174"/>
      <c r="CA2129" s="174"/>
      <c r="CB2129" s="174"/>
      <c r="CC2129" s="174"/>
      <c r="CD2129" s="174"/>
      <c r="CE2129" s="174"/>
      <c r="CF2129" s="174"/>
      <c r="CG2129" s="174"/>
      <c r="CH2129" s="174"/>
      <c r="CI2129" s="174"/>
      <c r="CJ2129" s="174"/>
      <c r="CK2129" s="174"/>
      <c r="CL2129" s="174"/>
      <c r="CN2129" s="176"/>
      <c r="CO2129" s="174"/>
      <c r="CP2129" s="174"/>
      <c r="CQ2129" s="174"/>
      <c r="CR2129" s="174"/>
      <c r="CS2129" s="174"/>
      <c r="CT2129" s="174"/>
      <c r="CU2129" s="174"/>
      <c r="CV2129" s="174"/>
      <c r="CW2129" s="174"/>
      <c r="CX2129" s="174"/>
      <c r="CY2129" s="174"/>
      <c r="CZ2129" s="174"/>
      <c r="DA2129" s="174"/>
      <c r="DB2129" s="174"/>
      <c r="DC2129" s="174"/>
      <c r="DD2129" s="174"/>
      <c r="DE2129" s="174"/>
      <c r="DF2129" s="174"/>
      <c r="DG2129" s="174"/>
      <c r="DH2129" s="174"/>
      <c r="DI2129" s="174"/>
      <c r="DJ2129" s="174"/>
      <c r="DK2129" s="174"/>
      <c r="DL2129" s="174"/>
    </row>
    <row r="2130" spans="1:116" x14ac:dyDescent="0.4">
      <c r="A2130" s="174"/>
      <c r="E2130" s="8"/>
      <c r="G2130" s="175" t="s">
        <v>461</v>
      </c>
      <c r="H2130" s="174"/>
      <c r="I2130" s="176"/>
      <c r="J2130" s="176"/>
      <c r="K2130" s="197"/>
      <c r="L2130" s="197"/>
      <c r="M2130" s="197"/>
      <c r="N2130" s="197"/>
      <c r="O2130" s="197"/>
      <c r="P2130" s="197"/>
      <c r="R2130" s="198"/>
      <c r="S2130" s="199" t="str">
        <f t="shared" ref="S2130:CD2130" si="3419">S$20</f>
        <v>S$16</v>
      </c>
      <c r="T2130" s="199" t="str">
        <f t="shared" si="3419"/>
        <v>T$16</v>
      </c>
      <c r="U2130" s="199" t="str">
        <f t="shared" si="3419"/>
        <v>U$16</v>
      </c>
      <c r="V2130" s="199" t="str">
        <f t="shared" si="3419"/>
        <v>V$16</v>
      </c>
      <c r="W2130" s="199" t="str">
        <f t="shared" si="3419"/>
        <v>W$16</v>
      </c>
      <c r="X2130" s="199" t="str">
        <f t="shared" si="3419"/>
        <v>X$16</v>
      </c>
      <c r="Y2130" s="199" t="str">
        <f t="shared" si="3419"/>
        <v>Y$16</v>
      </c>
      <c r="Z2130" s="199" t="str">
        <f t="shared" si="3419"/>
        <v>Z$16</v>
      </c>
      <c r="AA2130" s="199" t="str">
        <f t="shared" si="3419"/>
        <v>AA$16</v>
      </c>
      <c r="AB2130" s="199" t="str">
        <f t="shared" si="3419"/>
        <v>AB$16</v>
      </c>
      <c r="AC2130" s="199" t="str">
        <f t="shared" si="3419"/>
        <v>AC$16</v>
      </c>
      <c r="AD2130" s="199" t="str">
        <f t="shared" si="3419"/>
        <v>AD$16</v>
      </c>
      <c r="AE2130" s="199" t="str">
        <f t="shared" si="3419"/>
        <v>AE$16</v>
      </c>
      <c r="AF2130" s="199" t="str">
        <f t="shared" si="3419"/>
        <v>AF$16</v>
      </c>
      <c r="AG2130" s="199" t="str">
        <f t="shared" si="3419"/>
        <v>AG$16</v>
      </c>
      <c r="AH2130" s="199" t="str">
        <f t="shared" si="3419"/>
        <v>AH$16</v>
      </c>
      <c r="AI2130" s="199" t="str">
        <f t="shared" si="3419"/>
        <v>AI$16</v>
      </c>
      <c r="AJ2130" s="199" t="str">
        <f t="shared" si="3419"/>
        <v>AJ$16</v>
      </c>
      <c r="AK2130" s="199" t="str">
        <f t="shared" si="3419"/>
        <v>AK$16</v>
      </c>
      <c r="AL2130" s="199" t="str">
        <f t="shared" si="3419"/>
        <v>AL$16</v>
      </c>
      <c r="AM2130" s="199" t="str">
        <f t="shared" si="3419"/>
        <v>AM$16</v>
      </c>
      <c r="AN2130" s="199" t="str">
        <f t="shared" si="3419"/>
        <v>AN$16</v>
      </c>
      <c r="AO2130" s="199" t="str">
        <f t="shared" si="3419"/>
        <v>AO$16</v>
      </c>
      <c r="AP2130" s="199" t="str">
        <f t="shared" si="3419"/>
        <v>AP$16</v>
      </c>
      <c r="AQ2130" s="199" t="str">
        <f t="shared" si="3419"/>
        <v>AQ$16</v>
      </c>
      <c r="AR2130" s="199" t="str">
        <f t="shared" si="3419"/>
        <v>AR$16</v>
      </c>
      <c r="AS2130" s="199" t="str">
        <f t="shared" si="3419"/>
        <v>AS$16</v>
      </c>
      <c r="AT2130" s="199" t="str">
        <f t="shared" si="3419"/>
        <v>AT$16</v>
      </c>
      <c r="AU2130" s="199" t="str">
        <f t="shared" si="3419"/>
        <v>AU$16</v>
      </c>
      <c r="AV2130" s="199" t="str">
        <f t="shared" si="3419"/>
        <v>AV$16</v>
      </c>
      <c r="AW2130" s="199" t="str">
        <f t="shared" si="3419"/>
        <v>AW$16</v>
      </c>
      <c r="AX2130" s="199" t="str">
        <f t="shared" si="3419"/>
        <v>AX$16</v>
      </c>
      <c r="AY2130" s="199" t="str">
        <f t="shared" si="3419"/>
        <v>AY$16</v>
      </c>
      <c r="AZ2130" s="199" t="str">
        <f t="shared" si="3419"/>
        <v>AZ$16</v>
      </c>
      <c r="BA2130" s="199" t="str">
        <f t="shared" si="3419"/>
        <v>BA$16</v>
      </c>
      <c r="BB2130" s="199" t="str">
        <f t="shared" si="3419"/>
        <v>BB$16</v>
      </c>
      <c r="BC2130" s="199" t="str">
        <f t="shared" si="3419"/>
        <v>BC$16</v>
      </c>
      <c r="BD2130" s="199" t="str">
        <f t="shared" si="3419"/>
        <v>BD$16</v>
      </c>
      <c r="BE2130" s="199" t="str">
        <f t="shared" si="3419"/>
        <v>BE$16</v>
      </c>
      <c r="BF2130" s="199" t="str">
        <f t="shared" si="3419"/>
        <v>BF$16</v>
      </c>
      <c r="BG2130" s="199" t="str">
        <f t="shared" si="3419"/>
        <v>BG$16</v>
      </c>
      <c r="BH2130" s="199" t="str">
        <f t="shared" si="3419"/>
        <v>BH$16</v>
      </c>
      <c r="BI2130" s="199" t="str">
        <f t="shared" si="3419"/>
        <v>BI$16</v>
      </c>
      <c r="BJ2130" s="199" t="str">
        <f t="shared" si="3419"/>
        <v>BJ$16</v>
      </c>
      <c r="BK2130" s="199" t="str">
        <f t="shared" si="3419"/>
        <v>BK$16</v>
      </c>
      <c r="BL2130" s="199" t="str">
        <f t="shared" si="3419"/>
        <v>BL$16</v>
      </c>
      <c r="BM2130" s="199" t="str">
        <f t="shared" si="3419"/>
        <v>BM$16</v>
      </c>
      <c r="BN2130" s="199" t="str">
        <f t="shared" si="3419"/>
        <v>BN$16</v>
      </c>
      <c r="BO2130" s="199" t="str">
        <f t="shared" si="3419"/>
        <v>BO$16</v>
      </c>
      <c r="BP2130" s="199" t="str">
        <f t="shared" si="3419"/>
        <v>BP$16</v>
      </c>
      <c r="BQ2130" s="199" t="str">
        <f t="shared" si="3419"/>
        <v>BQ$16</v>
      </c>
      <c r="BR2130" s="199" t="str">
        <f t="shared" si="3419"/>
        <v>BR$16</v>
      </c>
      <c r="BS2130" s="199" t="str">
        <f t="shared" si="3419"/>
        <v>BS$16</v>
      </c>
      <c r="BT2130" s="199" t="str">
        <f t="shared" si="3419"/>
        <v>BT$16</v>
      </c>
      <c r="BU2130" s="199" t="str">
        <f t="shared" si="3419"/>
        <v>BU$16</v>
      </c>
      <c r="BV2130" s="199" t="str">
        <f t="shared" si="3419"/>
        <v>BV$16</v>
      </c>
      <c r="BW2130" s="199" t="str">
        <f t="shared" si="3419"/>
        <v>BW$16</v>
      </c>
      <c r="BX2130" s="199" t="str">
        <f t="shared" si="3419"/>
        <v>BX$16</v>
      </c>
      <c r="BY2130" s="199" t="str">
        <f t="shared" si="3419"/>
        <v>BY$16</v>
      </c>
      <c r="BZ2130" s="199" t="str">
        <f t="shared" si="3419"/>
        <v>BZ$16</v>
      </c>
      <c r="CA2130" s="199" t="str">
        <f t="shared" si="3419"/>
        <v>CA$16</v>
      </c>
      <c r="CB2130" s="199" t="str">
        <f t="shared" si="3419"/>
        <v>CB$16</v>
      </c>
      <c r="CC2130" s="199" t="str">
        <f t="shared" si="3419"/>
        <v>CC$16</v>
      </c>
      <c r="CD2130" s="199" t="str">
        <f t="shared" si="3419"/>
        <v>CD$16</v>
      </c>
      <c r="CE2130" s="199" t="str">
        <f t="shared" ref="CE2130:CL2130" si="3420">CE$20</f>
        <v>CE$16</v>
      </c>
      <c r="CF2130" s="199" t="str">
        <f t="shared" si="3420"/>
        <v>CF$16</v>
      </c>
      <c r="CG2130" s="199" t="str">
        <f t="shared" si="3420"/>
        <v>CG$16</v>
      </c>
      <c r="CH2130" s="199" t="str">
        <f t="shared" si="3420"/>
        <v>CH$16</v>
      </c>
      <c r="CI2130" s="199" t="str">
        <f t="shared" si="3420"/>
        <v>CI$16</v>
      </c>
      <c r="CJ2130" s="199" t="str">
        <f t="shared" si="3420"/>
        <v>CJ$16</v>
      </c>
      <c r="CK2130" s="199" t="str">
        <f t="shared" si="3420"/>
        <v>CK$16</v>
      </c>
      <c r="CL2130" s="199" t="str">
        <f t="shared" si="3420"/>
        <v>CL$16</v>
      </c>
      <c r="CN2130" s="176"/>
      <c r="CO2130" s="199" t="str">
        <f t="shared" ref="CO2130:DL2130" si="3421">CO$20</f>
        <v>CO$16</v>
      </c>
      <c r="CP2130" s="199" t="str">
        <f t="shared" si="3421"/>
        <v>CP$16</v>
      </c>
      <c r="CQ2130" s="199" t="str">
        <f t="shared" si="3421"/>
        <v>CQ$16</v>
      </c>
      <c r="CR2130" s="199" t="str">
        <f t="shared" si="3421"/>
        <v>CR$16</v>
      </c>
      <c r="CS2130" s="199" t="str">
        <f t="shared" si="3421"/>
        <v>CS$16</v>
      </c>
      <c r="CT2130" s="199" t="str">
        <f t="shared" si="3421"/>
        <v>CT$16</v>
      </c>
      <c r="CU2130" s="199" t="str">
        <f t="shared" si="3421"/>
        <v>CU$16</v>
      </c>
      <c r="CV2130" s="199" t="str">
        <f t="shared" si="3421"/>
        <v>CV$16</v>
      </c>
      <c r="CW2130" s="199" t="str">
        <f t="shared" si="3421"/>
        <v>CW$16</v>
      </c>
      <c r="CX2130" s="199" t="str">
        <f t="shared" si="3421"/>
        <v>CX$16</v>
      </c>
      <c r="CY2130" s="199" t="str">
        <f t="shared" si="3421"/>
        <v>CY$16</v>
      </c>
      <c r="CZ2130" s="199" t="str">
        <f t="shared" si="3421"/>
        <v>CZ$16</v>
      </c>
      <c r="DA2130" s="199" t="str">
        <f t="shared" si="3421"/>
        <v>DA$16</v>
      </c>
      <c r="DB2130" s="199" t="str">
        <f t="shared" si="3421"/>
        <v>DB$16</v>
      </c>
      <c r="DC2130" s="199" t="str">
        <f t="shared" si="3421"/>
        <v>DC$16</v>
      </c>
      <c r="DD2130" s="199" t="str">
        <f t="shared" si="3421"/>
        <v>DD$16</v>
      </c>
      <c r="DE2130" s="199" t="str">
        <f t="shared" si="3421"/>
        <v>DE$16</v>
      </c>
      <c r="DF2130" s="199" t="str">
        <f t="shared" si="3421"/>
        <v>DF$16</v>
      </c>
      <c r="DG2130" s="199" t="str">
        <f t="shared" si="3421"/>
        <v>DG$16</v>
      </c>
      <c r="DH2130" s="199" t="str">
        <f t="shared" si="3421"/>
        <v>DH$16</v>
      </c>
      <c r="DI2130" s="199" t="str">
        <f t="shared" si="3421"/>
        <v>DI$16</v>
      </c>
      <c r="DJ2130" s="199" t="str">
        <f t="shared" si="3421"/>
        <v>DJ$16</v>
      </c>
      <c r="DK2130" s="199" t="str">
        <f t="shared" si="3421"/>
        <v>DK$16</v>
      </c>
      <c r="DL2130" s="199" t="str">
        <f t="shared" si="3421"/>
        <v>DL$16</v>
      </c>
    </row>
    <row r="2131" spans="1:116" x14ac:dyDescent="0.4">
      <c r="A2131" s="174"/>
      <c r="E2131" s="8"/>
      <c r="G2131" s="175" t="s">
        <v>462</v>
      </c>
      <c r="H2131" s="200"/>
      <c r="I2131" s="201"/>
      <c r="J2131" s="201"/>
      <c r="K2131" s="202"/>
      <c r="L2131" s="202"/>
      <c r="M2131" s="202"/>
      <c r="N2131" s="202"/>
      <c r="O2131" s="202"/>
      <c r="P2131" s="202"/>
      <c r="R2131" s="202"/>
      <c r="S2131" s="199" t="str">
        <f t="shared" ref="S2131:CD2131" si="3422">S$21</f>
        <v>S$17</v>
      </c>
      <c r="T2131" s="199" t="str">
        <f t="shared" si="3422"/>
        <v>T$17</v>
      </c>
      <c r="U2131" s="199" t="str">
        <f t="shared" si="3422"/>
        <v>U$17</v>
      </c>
      <c r="V2131" s="199" t="str">
        <f t="shared" si="3422"/>
        <v>V$17</v>
      </c>
      <c r="W2131" s="199" t="str">
        <f t="shared" si="3422"/>
        <v>W$17</v>
      </c>
      <c r="X2131" s="199" t="str">
        <f t="shared" si="3422"/>
        <v>X$17</v>
      </c>
      <c r="Y2131" s="199" t="str">
        <f t="shared" si="3422"/>
        <v>Y$17</v>
      </c>
      <c r="Z2131" s="199" t="str">
        <f t="shared" si="3422"/>
        <v>Z$17</v>
      </c>
      <c r="AA2131" s="199" t="str">
        <f t="shared" si="3422"/>
        <v>AA$17</v>
      </c>
      <c r="AB2131" s="199" t="str">
        <f t="shared" si="3422"/>
        <v>AB$17</v>
      </c>
      <c r="AC2131" s="199" t="str">
        <f t="shared" si="3422"/>
        <v>AC$17</v>
      </c>
      <c r="AD2131" s="199" t="str">
        <f t="shared" si="3422"/>
        <v>AD$17</v>
      </c>
      <c r="AE2131" s="199" t="str">
        <f t="shared" si="3422"/>
        <v>AE$17</v>
      </c>
      <c r="AF2131" s="199" t="str">
        <f t="shared" si="3422"/>
        <v>AF$17</v>
      </c>
      <c r="AG2131" s="199" t="str">
        <f t="shared" si="3422"/>
        <v>AG$17</v>
      </c>
      <c r="AH2131" s="199" t="str">
        <f t="shared" si="3422"/>
        <v>AH$17</v>
      </c>
      <c r="AI2131" s="199" t="str">
        <f t="shared" si="3422"/>
        <v>AI$17</v>
      </c>
      <c r="AJ2131" s="199" t="str">
        <f t="shared" si="3422"/>
        <v>AJ$17</v>
      </c>
      <c r="AK2131" s="199" t="str">
        <f t="shared" si="3422"/>
        <v>AK$17</v>
      </c>
      <c r="AL2131" s="199" t="str">
        <f t="shared" si="3422"/>
        <v>AL$17</v>
      </c>
      <c r="AM2131" s="199" t="str">
        <f t="shared" si="3422"/>
        <v>AM$17</v>
      </c>
      <c r="AN2131" s="199" t="str">
        <f t="shared" si="3422"/>
        <v>AN$17</v>
      </c>
      <c r="AO2131" s="199" t="str">
        <f t="shared" si="3422"/>
        <v>AO$17</v>
      </c>
      <c r="AP2131" s="199" t="str">
        <f t="shared" si="3422"/>
        <v>AP$17</v>
      </c>
      <c r="AQ2131" s="199" t="str">
        <f t="shared" si="3422"/>
        <v>AQ$17</v>
      </c>
      <c r="AR2131" s="199" t="str">
        <f t="shared" si="3422"/>
        <v>AR$17</v>
      </c>
      <c r="AS2131" s="199" t="str">
        <f t="shared" si="3422"/>
        <v>AS$17</v>
      </c>
      <c r="AT2131" s="199" t="str">
        <f t="shared" si="3422"/>
        <v>AT$17</v>
      </c>
      <c r="AU2131" s="199" t="str">
        <f t="shared" si="3422"/>
        <v>AU$17</v>
      </c>
      <c r="AV2131" s="199" t="str">
        <f t="shared" si="3422"/>
        <v>AV$17</v>
      </c>
      <c r="AW2131" s="199" t="str">
        <f t="shared" si="3422"/>
        <v>AW$17</v>
      </c>
      <c r="AX2131" s="199" t="str">
        <f t="shared" si="3422"/>
        <v>AX$17</v>
      </c>
      <c r="AY2131" s="199" t="str">
        <f t="shared" si="3422"/>
        <v>AY$17</v>
      </c>
      <c r="AZ2131" s="199" t="str">
        <f t="shared" si="3422"/>
        <v>AZ$17</v>
      </c>
      <c r="BA2131" s="199" t="str">
        <f t="shared" si="3422"/>
        <v>BA$17</v>
      </c>
      <c r="BB2131" s="199" t="str">
        <f t="shared" si="3422"/>
        <v>BB$17</v>
      </c>
      <c r="BC2131" s="199" t="str">
        <f t="shared" si="3422"/>
        <v>BC$17</v>
      </c>
      <c r="BD2131" s="199" t="str">
        <f t="shared" si="3422"/>
        <v>BD$17</v>
      </c>
      <c r="BE2131" s="199" t="str">
        <f t="shared" si="3422"/>
        <v>BE$17</v>
      </c>
      <c r="BF2131" s="199" t="str">
        <f t="shared" si="3422"/>
        <v>BF$17</v>
      </c>
      <c r="BG2131" s="199" t="str">
        <f t="shared" si="3422"/>
        <v>BG$17</v>
      </c>
      <c r="BH2131" s="199" t="str">
        <f t="shared" si="3422"/>
        <v>BH$17</v>
      </c>
      <c r="BI2131" s="199" t="str">
        <f t="shared" si="3422"/>
        <v>BI$17</v>
      </c>
      <c r="BJ2131" s="199" t="str">
        <f t="shared" si="3422"/>
        <v>BJ$17</v>
      </c>
      <c r="BK2131" s="199" t="str">
        <f t="shared" si="3422"/>
        <v>BK$17</v>
      </c>
      <c r="BL2131" s="199" t="str">
        <f t="shared" si="3422"/>
        <v>BL$17</v>
      </c>
      <c r="BM2131" s="199" t="str">
        <f t="shared" si="3422"/>
        <v>BM$17</v>
      </c>
      <c r="BN2131" s="199" t="str">
        <f t="shared" si="3422"/>
        <v>BN$17</v>
      </c>
      <c r="BO2131" s="199" t="str">
        <f t="shared" si="3422"/>
        <v>BO$17</v>
      </c>
      <c r="BP2131" s="199" t="str">
        <f t="shared" si="3422"/>
        <v>BP$17</v>
      </c>
      <c r="BQ2131" s="199" t="str">
        <f t="shared" si="3422"/>
        <v>BQ$17</v>
      </c>
      <c r="BR2131" s="199" t="str">
        <f t="shared" si="3422"/>
        <v>BR$17</v>
      </c>
      <c r="BS2131" s="199" t="str">
        <f t="shared" si="3422"/>
        <v>BS$17</v>
      </c>
      <c r="BT2131" s="199" t="str">
        <f t="shared" si="3422"/>
        <v>BT$17</v>
      </c>
      <c r="BU2131" s="199" t="str">
        <f t="shared" si="3422"/>
        <v>BU$17</v>
      </c>
      <c r="BV2131" s="199" t="str">
        <f t="shared" si="3422"/>
        <v>BV$17</v>
      </c>
      <c r="BW2131" s="199" t="str">
        <f t="shared" si="3422"/>
        <v>BW$17</v>
      </c>
      <c r="BX2131" s="199" t="str">
        <f t="shared" si="3422"/>
        <v>BX$17</v>
      </c>
      <c r="BY2131" s="199" t="str">
        <f t="shared" si="3422"/>
        <v>BY$17</v>
      </c>
      <c r="BZ2131" s="199" t="str">
        <f t="shared" si="3422"/>
        <v>BZ$17</v>
      </c>
      <c r="CA2131" s="199" t="str">
        <f t="shared" si="3422"/>
        <v>CA$17</v>
      </c>
      <c r="CB2131" s="199" t="str">
        <f t="shared" si="3422"/>
        <v>CB$17</v>
      </c>
      <c r="CC2131" s="199" t="str">
        <f t="shared" si="3422"/>
        <v>CC$17</v>
      </c>
      <c r="CD2131" s="199" t="str">
        <f t="shared" si="3422"/>
        <v>CD$17</v>
      </c>
      <c r="CE2131" s="199" t="str">
        <f t="shared" ref="CE2131:CL2131" si="3423">CE$21</f>
        <v>CE$17</v>
      </c>
      <c r="CF2131" s="199" t="str">
        <f t="shared" si="3423"/>
        <v>CF$17</v>
      </c>
      <c r="CG2131" s="199" t="str">
        <f t="shared" si="3423"/>
        <v>CG$17</v>
      </c>
      <c r="CH2131" s="199" t="str">
        <f t="shared" si="3423"/>
        <v>CH$17</v>
      </c>
      <c r="CI2131" s="199" t="str">
        <f t="shared" si="3423"/>
        <v>CI$17</v>
      </c>
      <c r="CJ2131" s="199" t="str">
        <f t="shared" si="3423"/>
        <v>CJ$17</v>
      </c>
      <c r="CK2131" s="199" t="str">
        <f t="shared" si="3423"/>
        <v>CK$17</v>
      </c>
      <c r="CL2131" s="199" t="str">
        <f t="shared" si="3423"/>
        <v>CL$17</v>
      </c>
      <c r="CN2131" s="201"/>
      <c r="CO2131" s="199" t="str">
        <f t="shared" ref="CO2131:DL2131" si="3424">CO$21</f>
        <v>CO$17</v>
      </c>
      <c r="CP2131" s="199" t="str">
        <f t="shared" si="3424"/>
        <v>CP$17</v>
      </c>
      <c r="CQ2131" s="199" t="str">
        <f t="shared" si="3424"/>
        <v>CQ$17</v>
      </c>
      <c r="CR2131" s="199" t="str">
        <f t="shared" si="3424"/>
        <v>CR$17</v>
      </c>
      <c r="CS2131" s="199" t="str">
        <f t="shared" si="3424"/>
        <v>CS$17</v>
      </c>
      <c r="CT2131" s="199" t="str">
        <f t="shared" si="3424"/>
        <v>CT$17</v>
      </c>
      <c r="CU2131" s="199" t="str">
        <f t="shared" si="3424"/>
        <v>CU$17</v>
      </c>
      <c r="CV2131" s="199" t="str">
        <f t="shared" si="3424"/>
        <v>CV$17</v>
      </c>
      <c r="CW2131" s="199" t="str">
        <f t="shared" si="3424"/>
        <v>CW$17</v>
      </c>
      <c r="CX2131" s="199" t="str">
        <f t="shared" si="3424"/>
        <v>CX$17</v>
      </c>
      <c r="CY2131" s="199" t="str">
        <f t="shared" si="3424"/>
        <v>CY$17</v>
      </c>
      <c r="CZ2131" s="199" t="str">
        <f t="shared" si="3424"/>
        <v>CZ$17</v>
      </c>
      <c r="DA2131" s="199" t="str">
        <f t="shared" si="3424"/>
        <v>DA$17</v>
      </c>
      <c r="DB2131" s="199" t="str">
        <f t="shared" si="3424"/>
        <v>DB$17</v>
      </c>
      <c r="DC2131" s="199" t="str">
        <f t="shared" si="3424"/>
        <v>DC$17</v>
      </c>
      <c r="DD2131" s="199" t="str">
        <f t="shared" si="3424"/>
        <v>DD$17</v>
      </c>
      <c r="DE2131" s="199" t="str">
        <f t="shared" si="3424"/>
        <v>DE$17</v>
      </c>
      <c r="DF2131" s="199" t="str">
        <f t="shared" si="3424"/>
        <v>DF$17</v>
      </c>
      <c r="DG2131" s="199" t="str">
        <f t="shared" si="3424"/>
        <v>DG$17</v>
      </c>
      <c r="DH2131" s="199" t="str">
        <f t="shared" si="3424"/>
        <v>DH$17</v>
      </c>
      <c r="DI2131" s="199" t="str">
        <f t="shared" si="3424"/>
        <v>DI$17</v>
      </c>
      <c r="DJ2131" s="199" t="str">
        <f t="shared" si="3424"/>
        <v>DJ$17</v>
      </c>
      <c r="DK2131" s="199" t="str">
        <f t="shared" si="3424"/>
        <v>DK$17</v>
      </c>
      <c r="DL2131" s="199" t="str">
        <f t="shared" si="3424"/>
        <v>DL$17</v>
      </c>
    </row>
    <row r="2132" spans="1:116" x14ac:dyDescent="0.4">
      <c r="A2132" s="174"/>
      <c r="E2132" s="8"/>
      <c r="G2132" s="175" t="s">
        <v>491</v>
      </c>
      <c r="H2132" s="200"/>
      <c r="I2132" s="201"/>
      <c r="J2132" s="201"/>
      <c r="K2132" s="202"/>
      <c r="L2132" s="202"/>
      <c r="M2132" s="202"/>
      <c r="N2132" s="202"/>
      <c r="O2132" s="202"/>
      <c r="P2132" s="202"/>
      <c r="R2132" s="202"/>
      <c r="S2132" s="190"/>
      <c r="T2132" s="190"/>
      <c r="U2132" s="190"/>
      <c r="V2132" s="190"/>
      <c r="W2132" s="190"/>
      <c r="X2132" s="190"/>
      <c r="Y2132" s="190"/>
      <c r="Z2132" s="190"/>
      <c r="AA2132" s="190"/>
      <c r="AB2132" s="190"/>
      <c r="AC2132" s="190"/>
      <c r="AD2132" s="190"/>
      <c r="AE2132" s="190"/>
      <c r="AF2132" s="190"/>
      <c r="AG2132" s="190"/>
      <c r="AH2132" s="190"/>
      <c r="AI2132" s="190"/>
      <c r="AJ2132" s="190"/>
      <c r="AK2132" s="190"/>
      <c r="AL2132" s="190"/>
      <c r="AM2132" s="190"/>
      <c r="AN2132" s="190"/>
      <c r="AO2132" s="190"/>
      <c r="AP2132" s="190"/>
      <c r="AQ2132" s="190"/>
      <c r="AR2132" s="190"/>
      <c r="AS2132" s="190"/>
      <c r="AT2132" s="190"/>
      <c r="AU2132" s="190"/>
      <c r="AV2132" s="190"/>
      <c r="AW2132" s="190"/>
      <c r="AX2132" s="190"/>
      <c r="AY2132" s="190"/>
      <c r="AZ2132" s="190"/>
      <c r="BA2132" s="190"/>
      <c r="BB2132" s="190"/>
      <c r="BC2132" s="190"/>
      <c r="BD2132" s="190"/>
      <c r="BE2132" s="190"/>
      <c r="BF2132" s="190"/>
      <c r="BG2132" s="190"/>
      <c r="BH2132" s="190"/>
      <c r="BI2132" s="190"/>
      <c r="BJ2132" s="190"/>
      <c r="BK2132" s="190"/>
      <c r="BL2132" s="190"/>
      <c r="BM2132" s="190"/>
      <c r="BN2132" s="190"/>
      <c r="BO2132" s="190"/>
      <c r="BP2132" s="190"/>
      <c r="BQ2132" s="190"/>
      <c r="BR2132" s="190"/>
      <c r="BS2132" s="190"/>
      <c r="BT2132" s="190"/>
      <c r="BU2132" s="190"/>
      <c r="BV2132" s="190"/>
      <c r="BW2132" s="190"/>
      <c r="BX2132" s="190"/>
      <c r="BY2132" s="190"/>
      <c r="BZ2132" s="190"/>
      <c r="CA2132" s="190"/>
      <c r="CB2132" s="190"/>
      <c r="CC2132" s="190"/>
      <c r="CD2132" s="190"/>
      <c r="CE2132" s="190"/>
      <c r="CF2132" s="190"/>
      <c r="CG2132" s="190"/>
      <c r="CH2132" s="190"/>
      <c r="CI2132" s="190"/>
      <c r="CJ2132" s="190"/>
      <c r="CK2132" s="190"/>
      <c r="CL2132" s="190"/>
      <c r="CN2132" s="201"/>
      <c r="CO2132" s="190"/>
      <c r="CP2132" s="190"/>
      <c r="CQ2132" s="190"/>
      <c r="CR2132" s="190"/>
      <c r="CS2132" s="190"/>
      <c r="CT2132" s="190"/>
      <c r="CU2132" s="190"/>
      <c r="CV2132" s="190"/>
      <c r="CW2132" s="190"/>
      <c r="CX2132" s="190"/>
      <c r="CY2132" s="190"/>
      <c r="CZ2132" s="190"/>
      <c r="DA2132" s="190"/>
      <c r="DB2132" s="190"/>
      <c r="DC2132" s="190"/>
      <c r="DD2132" s="190"/>
      <c r="DE2132" s="190"/>
      <c r="DF2132" s="190"/>
      <c r="DG2132" s="190"/>
      <c r="DH2132" s="190"/>
      <c r="DI2132" s="190"/>
      <c r="DJ2132" s="190"/>
      <c r="DK2132" s="190"/>
      <c r="DL2132" s="190"/>
    </row>
    <row r="2133" spans="1:116" x14ac:dyDescent="0.4">
      <c r="A2133" s="174"/>
      <c r="E2133" s="8"/>
      <c r="G2133" s="175" t="s">
        <v>505</v>
      </c>
      <c r="H2133" s="200"/>
      <c r="I2133" s="201"/>
      <c r="J2133" s="201"/>
      <c r="K2133" s="202"/>
      <c r="L2133" s="202"/>
      <c r="M2133" s="202"/>
      <c r="N2133" s="202"/>
      <c r="O2133" s="202"/>
      <c r="P2133" s="202"/>
      <c r="R2133" s="202"/>
      <c r="S2133" s="190"/>
      <c r="T2133" s="190"/>
      <c r="U2133" s="190"/>
      <c r="V2133" s="190"/>
      <c r="W2133" s="190"/>
      <c r="X2133" s="190"/>
      <c r="Y2133" s="190"/>
      <c r="Z2133" s="190"/>
      <c r="AA2133" s="190"/>
      <c r="AB2133" s="190"/>
      <c r="AC2133" s="190"/>
      <c r="AD2133" s="190"/>
      <c r="AE2133" s="190"/>
      <c r="AF2133" s="190"/>
      <c r="AG2133" s="190"/>
      <c r="AH2133" s="190"/>
      <c r="AI2133" s="190"/>
      <c r="AJ2133" s="190"/>
      <c r="AK2133" s="190"/>
      <c r="AL2133" s="190"/>
      <c r="AM2133" s="190"/>
      <c r="AN2133" s="190"/>
      <c r="AO2133" s="190"/>
      <c r="AP2133" s="190"/>
      <c r="AQ2133" s="190"/>
      <c r="AR2133" s="190"/>
      <c r="AS2133" s="190"/>
      <c r="AT2133" s="190"/>
      <c r="AU2133" s="190"/>
      <c r="AV2133" s="190"/>
      <c r="AW2133" s="190"/>
      <c r="AX2133" s="190"/>
      <c r="AY2133" s="190"/>
      <c r="AZ2133" s="190"/>
      <c r="BA2133" s="190"/>
      <c r="BB2133" s="190"/>
      <c r="BC2133" s="190"/>
      <c r="BD2133" s="190"/>
      <c r="BE2133" s="190"/>
      <c r="BF2133" s="190"/>
      <c r="BG2133" s="190"/>
      <c r="BH2133" s="190"/>
      <c r="BI2133" s="190"/>
      <c r="BJ2133" s="190"/>
      <c r="BK2133" s="190"/>
      <c r="BL2133" s="190"/>
      <c r="BM2133" s="190"/>
      <c r="BN2133" s="190"/>
      <c r="BO2133" s="190"/>
      <c r="BP2133" s="190"/>
      <c r="BQ2133" s="190"/>
      <c r="BR2133" s="190"/>
      <c r="BS2133" s="190"/>
      <c r="BT2133" s="190"/>
      <c r="BU2133" s="190"/>
      <c r="BV2133" s="190"/>
      <c r="BW2133" s="190"/>
      <c r="BX2133" s="190"/>
      <c r="BY2133" s="190"/>
      <c r="BZ2133" s="190"/>
      <c r="CA2133" s="190"/>
      <c r="CB2133" s="190"/>
      <c r="CC2133" s="190"/>
      <c r="CD2133" s="190"/>
      <c r="CE2133" s="190"/>
      <c r="CF2133" s="190"/>
      <c r="CG2133" s="190"/>
      <c r="CH2133" s="190"/>
      <c r="CI2133" s="190"/>
      <c r="CJ2133" s="190"/>
      <c r="CK2133" s="190"/>
      <c r="CL2133" s="190"/>
      <c r="CN2133" s="201"/>
      <c r="CO2133" s="190"/>
      <c r="CP2133" s="190"/>
      <c r="CQ2133" s="190"/>
      <c r="CR2133" s="190"/>
      <c r="CS2133" s="190"/>
      <c r="CT2133" s="190"/>
      <c r="CU2133" s="190"/>
      <c r="CV2133" s="190"/>
      <c r="CW2133" s="190"/>
      <c r="CX2133" s="190"/>
      <c r="CY2133" s="190"/>
      <c r="CZ2133" s="190"/>
      <c r="DA2133" s="190"/>
      <c r="DB2133" s="190"/>
      <c r="DC2133" s="190"/>
      <c r="DD2133" s="190"/>
      <c r="DE2133" s="190"/>
      <c r="DF2133" s="190"/>
      <c r="DG2133" s="190"/>
      <c r="DH2133" s="190"/>
      <c r="DI2133" s="190"/>
      <c r="DJ2133" s="190"/>
      <c r="DK2133" s="190"/>
      <c r="DL2133" s="190"/>
    </row>
    <row r="2134" spans="1:116" x14ac:dyDescent="0.4">
      <c r="A2134" s="174"/>
      <c r="E2134" s="8"/>
      <c r="G2134" s="175" t="s">
        <v>463</v>
      </c>
      <c r="H2134" s="200"/>
      <c r="I2134" s="201"/>
      <c r="J2134" s="201"/>
      <c r="K2134" s="202"/>
      <c r="L2134" s="202"/>
      <c r="M2134" s="202"/>
      <c r="N2134" s="202"/>
      <c r="O2134" s="202"/>
      <c r="P2134" s="202"/>
      <c r="R2134" s="202"/>
      <c r="S2134" s="190" t="str">
        <f t="shared" ref="S2134:CD2134" si="3425">S$22</f>
        <v>S$18</v>
      </c>
      <c r="T2134" s="190" t="str">
        <f t="shared" si="3425"/>
        <v>T$18</v>
      </c>
      <c r="U2134" s="190" t="str">
        <f t="shared" si="3425"/>
        <v>U$18</v>
      </c>
      <c r="V2134" s="190" t="str">
        <f t="shared" si="3425"/>
        <v>V$18</v>
      </c>
      <c r="W2134" s="190" t="str">
        <f t="shared" si="3425"/>
        <v>W$18</v>
      </c>
      <c r="X2134" s="190" t="str">
        <f t="shared" si="3425"/>
        <v>X$18</v>
      </c>
      <c r="Y2134" s="190" t="str">
        <f t="shared" si="3425"/>
        <v>Y$18</v>
      </c>
      <c r="Z2134" s="190" t="str">
        <f t="shared" si="3425"/>
        <v>Z$18</v>
      </c>
      <c r="AA2134" s="190" t="str">
        <f t="shared" si="3425"/>
        <v>AA$18</v>
      </c>
      <c r="AB2134" s="190" t="str">
        <f t="shared" si="3425"/>
        <v>AB$18</v>
      </c>
      <c r="AC2134" s="190" t="str">
        <f t="shared" si="3425"/>
        <v>AC$18</v>
      </c>
      <c r="AD2134" s="190" t="str">
        <f t="shared" si="3425"/>
        <v>AD$18</v>
      </c>
      <c r="AE2134" s="190" t="str">
        <f t="shared" si="3425"/>
        <v>AE$18</v>
      </c>
      <c r="AF2134" s="190" t="str">
        <f t="shared" si="3425"/>
        <v>AF$18</v>
      </c>
      <c r="AG2134" s="190" t="str">
        <f t="shared" si="3425"/>
        <v>AG$18</v>
      </c>
      <c r="AH2134" s="190" t="str">
        <f t="shared" si="3425"/>
        <v>AH$18</v>
      </c>
      <c r="AI2134" s="190" t="str">
        <f t="shared" si="3425"/>
        <v>AI$18</v>
      </c>
      <c r="AJ2134" s="190" t="str">
        <f t="shared" si="3425"/>
        <v>AJ$18</v>
      </c>
      <c r="AK2134" s="190" t="str">
        <f t="shared" si="3425"/>
        <v>AK$18</v>
      </c>
      <c r="AL2134" s="190" t="str">
        <f t="shared" si="3425"/>
        <v>AL$18</v>
      </c>
      <c r="AM2134" s="190" t="str">
        <f t="shared" si="3425"/>
        <v>AM$18</v>
      </c>
      <c r="AN2134" s="190" t="str">
        <f t="shared" si="3425"/>
        <v>AN$18</v>
      </c>
      <c r="AO2134" s="190" t="str">
        <f t="shared" si="3425"/>
        <v>AO$18</v>
      </c>
      <c r="AP2134" s="190" t="str">
        <f t="shared" si="3425"/>
        <v>AP$18</v>
      </c>
      <c r="AQ2134" s="190" t="str">
        <f t="shared" si="3425"/>
        <v>AQ$18</v>
      </c>
      <c r="AR2134" s="190" t="str">
        <f t="shared" si="3425"/>
        <v>AR$18</v>
      </c>
      <c r="AS2134" s="190" t="str">
        <f t="shared" si="3425"/>
        <v>AS$18</v>
      </c>
      <c r="AT2134" s="190" t="str">
        <f t="shared" si="3425"/>
        <v>AT$18</v>
      </c>
      <c r="AU2134" s="190" t="str">
        <f t="shared" si="3425"/>
        <v>AU$18</v>
      </c>
      <c r="AV2134" s="190" t="str">
        <f t="shared" si="3425"/>
        <v>AV$18</v>
      </c>
      <c r="AW2134" s="190" t="str">
        <f t="shared" si="3425"/>
        <v>AW$18</v>
      </c>
      <c r="AX2134" s="190" t="str">
        <f t="shared" si="3425"/>
        <v>AX$18</v>
      </c>
      <c r="AY2134" s="190" t="str">
        <f t="shared" si="3425"/>
        <v>AY$18</v>
      </c>
      <c r="AZ2134" s="190" t="str">
        <f t="shared" si="3425"/>
        <v>AZ$18</v>
      </c>
      <c r="BA2134" s="190" t="str">
        <f t="shared" si="3425"/>
        <v>BA$18</v>
      </c>
      <c r="BB2134" s="190" t="str">
        <f t="shared" si="3425"/>
        <v>BB$18</v>
      </c>
      <c r="BC2134" s="190" t="str">
        <f t="shared" si="3425"/>
        <v>BC$18</v>
      </c>
      <c r="BD2134" s="190" t="str">
        <f t="shared" si="3425"/>
        <v>BD$18</v>
      </c>
      <c r="BE2134" s="190" t="str">
        <f t="shared" si="3425"/>
        <v>BE$18</v>
      </c>
      <c r="BF2134" s="190" t="str">
        <f t="shared" si="3425"/>
        <v>BF$18</v>
      </c>
      <c r="BG2134" s="190" t="str">
        <f t="shared" si="3425"/>
        <v>BG$18</v>
      </c>
      <c r="BH2134" s="190" t="str">
        <f t="shared" si="3425"/>
        <v>BH$18</v>
      </c>
      <c r="BI2134" s="190" t="str">
        <f t="shared" si="3425"/>
        <v>BI$18</v>
      </c>
      <c r="BJ2134" s="190" t="str">
        <f t="shared" si="3425"/>
        <v>BJ$18</v>
      </c>
      <c r="BK2134" s="190" t="str">
        <f t="shared" si="3425"/>
        <v>BK$18</v>
      </c>
      <c r="BL2134" s="190" t="str">
        <f t="shared" si="3425"/>
        <v>BL$18</v>
      </c>
      <c r="BM2134" s="190" t="str">
        <f t="shared" si="3425"/>
        <v>BM$18</v>
      </c>
      <c r="BN2134" s="190" t="str">
        <f t="shared" si="3425"/>
        <v>BN$18</v>
      </c>
      <c r="BO2134" s="190" t="str">
        <f t="shared" si="3425"/>
        <v>BO$18</v>
      </c>
      <c r="BP2134" s="190" t="str">
        <f t="shared" si="3425"/>
        <v>BP$18</v>
      </c>
      <c r="BQ2134" s="190" t="str">
        <f t="shared" si="3425"/>
        <v>BQ$18</v>
      </c>
      <c r="BR2134" s="190" t="str">
        <f t="shared" si="3425"/>
        <v>BR$18</v>
      </c>
      <c r="BS2134" s="190" t="str">
        <f t="shared" si="3425"/>
        <v>BS$18</v>
      </c>
      <c r="BT2134" s="190" t="str">
        <f t="shared" si="3425"/>
        <v>BT$18</v>
      </c>
      <c r="BU2134" s="190" t="str">
        <f t="shared" si="3425"/>
        <v>BU$18</v>
      </c>
      <c r="BV2134" s="190" t="str">
        <f t="shared" si="3425"/>
        <v>BV$18</v>
      </c>
      <c r="BW2134" s="190" t="str">
        <f t="shared" si="3425"/>
        <v>BW$18</v>
      </c>
      <c r="BX2134" s="190" t="str">
        <f t="shared" si="3425"/>
        <v>BX$18</v>
      </c>
      <c r="BY2134" s="190" t="str">
        <f t="shared" si="3425"/>
        <v>BY$18</v>
      </c>
      <c r="BZ2134" s="190" t="str">
        <f t="shared" si="3425"/>
        <v>BZ$18</v>
      </c>
      <c r="CA2134" s="190" t="str">
        <f t="shared" si="3425"/>
        <v>CA$18</v>
      </c>
      <c r="CB2134" s="190" t="str">
        <f t="shared" si="3425"/>
        <v>CB$18</v>
      </c>
      <c r="CC2134" s="190" t="str">
        <f t="shared" si="3425"/>
        <v>CC$18</v>
      </c>
      <c r="CD2134" s="190" t="str">
        <f t="shared" si="3425"/>
        <v>CD$18</v>
      </c>
      <c r="CE2134" s="190" t="str">
        <f t="shared" ref="CE2134:CL2134" si="3426">CE$22</f>
        <v>CE$18</v>
      </c>
      <c r="CF2134" s="190" t="str">
        <f t="shared" si="3426"/>
        <v>CF$18</v>
      </c>
      <c r="CG2134" s="190" t="str">
        <f t="shared" si="3426"/>
        <v>CG$18</v>
      </c>
      <c r="CH2134" s="190" t="str">
        <f t="shared" si="3426"/>
        <v>CH$18</v>
      </c>
      <c r="CI2134" s="190" t="str">
        <f t="shared" si="3426"/>
        <v>CI$18</v>
      </c>
      <c r="CJ2134" s="190" t="str">
        <f t="shared" si="3426"/>
        <v>CJ$18</v>
      </c>
      <c r="CK2134" s="190" t="str">
        <f t="shared" si="3426"/>
        <v>CK$18</v>
      </c>
      <c r="CL2134" s="190" t="str">
        <f t="shared" si="3426"/>
        <v>CL$18</v>
      </c>
      <c r="CN2134" s="201"/>
      <c r="CO2134" s="190" t="str">
        <f t="shared" ref="CO2134:DL2134" si="3427">CO$22</f>
        <v>CO$18</v>
      </c>
      <c r="CP2134" s="190" t="str">
        <f t="shared" si="3427"/>
        <v>CP$18</v>
      </c>
      <c r="CQ2134" s="190" t="str">
        <f t="shared" si="3427"/>
        <v>CQ$18</v>
      </c>
      <c r="CR2134" s="190" t="str">
        <f t="shared" si="3427"/>
        <v>CR$18</v>
      </c>
      <c r="CS2134" s="190" t="str">
        <f t="shared" si="3427"/>
        <v>CS$18</v>
      </c>
      <c r="CT2134" s="190" t="str">
        <f t="shared" si="3427"/>
        <v>CT$18</v>
      </c>
      <c r="CU2134" s="190" t="str">
        <f t="shared" si="3427"/>
        <v>CU$18</v>
      </c>
      <c r="CV2134" s="190" t="str">
        <f t="shared" si="3427"/>
        <v>CV$18</v>
      </c>
      <c r="CW2134" s="190" t="str">
        <f t="shared" si="3427"/>
        <v>CW$18</v>
      </c>
      <c r="CX2134" s="190" t="str">
        <f t="shared" si="3427"/>
        <v>CX$18</v>
      </c>
      <c r="CY2134" s="190" t="str">
        <f t="shared" si="3427"/>
        <v>CY$18</v>
      </c>
      <c r="CZ2134" s="190" t="str">
        <f t="shared" si="3427"/>
        <v>CZ$18</v>
      </c>
      <c r="DA2134" s="190" t="str">
        <f t="shared" si="3427"/>
        <v>DA$18</v>
      </c>
      <c r="DB2134" s="190" t="str">
        <f t="shared" si="3427"/>
        <v>DB$18</v>
      </c>
      <c r="DC2134" s="190" t="str">
        <f t="shared" si="3427"/>
        <v>DC$18</v>
      </c>
      <c r="DD2134" s="190" t="str">
        <f t="shared" si="3427"/>
        <v>DD$18</v>
      </c>
      <c r="DE2134" s="190" t="str">
        <f t="shared" si="3427"/>
        <v>DE$18</v>
      </c>
      <c r="DF2134" s="190" t="str">
        <f t="shared" si="3427"/>
        <v>DF$18</v>
      </c>
      <c r="DG2134" s="190" t="str">
        <f t="shared" si="3427"/>
        <v>DG$18</v>
      </c>
      <c r="DH2134" s="190" t="str">
        <f t="shared" si="3427"/>
        <v>DH$18</v>
      </c>
      <c r="DI2134" s="190" t="str">
        <f t="shared" si="3427"/>
        <v>DI$18</v>
      </c>
      <c r="DJ2134" s="190" t="str">
        <f t="shared" si="3427"/>
        <v>DJ$18</v>
      </c>
      <c r="DK2134" s="190" t="str">
        <f t="shared" si="3427"/>
        <v>DK$18</v>
      </c>
      <c r="DL2134" s="190" t="str">
        <f t="shared" si="3427"/>
        <v>DL$18</v>
      </c>
    </row>
    <row r="2135" spans="1:116" x14ac:dyDescent="0.4">
      <c r="A2135" s="174"/>
      <c r="E2135" s="8"/>
      <c r="G2135" s="175" t="s">
        <v>464</v>
      </c>
      <c r="H2135" s="200"/>
      <c r="I2135" s="201"/>
      <c r="J2135" s="201"/>
      <c r="K2135" s="202"/>
      <c r="L2135" s="202"/>
      <c r="M2135" s="202"/>
      <c r="N2135" s="202"/>
      <c r="O2135" s="202"/>
      <c r="P2135" s="202"/>
      <c r="R2135" s="202"/>
      <c r="S2135" s="190" t="str">
        <f t="shared" ref="S2135:CD2135" si="3428">S$23</f>
        <v>S$19</v>
      </c>
      <c r="T2135" s="190" t="str">
        <f t="shared" si="3428"/>
        <v>T$19</v>
      </c>
      <c r="U2135" s="190" t="str">
        <f t="shared" si="3428"/>
        <v>U$19</v>
      </c>
      <c r="V2135" s="190" t="str">
        <f t="shared" si="3428"/>
        <v>V$19</v>
      </c>
      <c r="W2135" s="190" t="str">
        <f t="shared" si="3428"/>
        <v>W$19</v>
      </c>
      <c r="X2135" s="190" t="str">
        <f t="shared" si="3428"/>
        <v>X$19</v>
      </c>
      <c r="Y2135" s="190" t="str">
        <f t="shared" si="3428"/>
        <v>Y$19</v>
      </c>
      <c r="Z2135" s="190" t="str">
        <f t="shared" si="3428"/>
        <v>Z$19</v>
      </c>
      <c r="AA2135" s="190" t="str">
        <f t="shared" si="3428"/>
        <v>AA$19</v>
      </c>
      <c r="AB2135" s="190" t="str">
        <f t="shared" si="3428"/>
        <v>AB$19</v>
      </c>
      <c r="AC2135" s="190" t="str">
        <f t="shared" si="3428"/>
        <v>AC$19</v>
      </c>
      <c r="AD2135" s="190" t="str">
        <f t="shared" si="3428"/>
        <v>AD$19</v>
      </c>
      <c r="AE2135" s="190" t="str">
        <f t="shared" si="3428"/>
        <v>AE$19</v>
      </c>
      <c r="AF2135" s="190" t="str">
        <f t="shared" si="3428"/>
        <v>AF$19</v>
      </c>
      <c r="AG2135" s="190" t="str">
        <f t="shared" si="3428"/>
        <v>AG$19</v>
      </c>
      <c r="AH2135" s="190" t="str">
        <f t="shared" si="3428"/>
        <v>AH$19</v>
      </c>
      <c r="AI2135" s="190" t="str">
        <f t="shared" si="3428"/>
        <v>AI$19</v>
      </c>
      <c r="AJ2135" s="190" t="str">
        <f t="shared" si="3428"/>
        <v>AJ$19</v>
      </c>
      <c r="AK2135" s="190" t="str">
        <f t="shared" si="3428"/>
        <v>AK$19</v>
      </c>
      <c r="AL2135" s="190" t="str">
        <f t="shared" si="3428"/>
        <v>AL$19</v>
      </c>
      <c r="AM2135" s="190" t="str">
        <f t="shared" si="3428"/>
        <v>AM$19</v>
      </c>
      <c r="AN2135" s="190" t="str">
        <f t="shared" si="3428"/>
        <v>AN$19</v>
      </c>
      <c r="AO2135" s="190" t="str">
        <f t="shared" si="3428"/>
        <v>AO$19</v>
      </c>
      <c r="AP2135" s="190" t="str">
        <f t="shared" si="3428"/>
        <v>AP$19</v>
      </c>
      <c r="AQ2135" s="190" t="str">
        <f t="shared" si="3428"/>
        <v>AQ$19</v>
      </c>
      <c r="AR2135" s="190" t="str">
        <f t="shared" si="3428"/>
        <v>AR$19</v>
      </c>
      <c r="AS2135" s="190" t="str">
        <f t="shared" si="3428"/>
        <v>AS$19</v>
      </c>
      <c r="AT2135" s="190" t="str">
        <f t="shared" si="3428"/>
        <v>AT$19</v>
      </c>
      <c r="AU2135" s="190" t="str">
        <f t="shared" si="3428"/>
        <v>AU$19</v>
      </c>
      <c r="AV2135" s="190" t="str">
        <f t="shared" si="3428"/>
        <v>AV$19</v>
      </c>
      <c r="AW2135" s="190" t="str">
        <f t="shared" si="3428"/>
        <v>AW$19</v>
      </c>
      <c r="AX2135" s="190" t="str">
        <f t="shared" si="3428"/>
        <v>AX$19</v>
      </c>
      <c r="AY2135" s="190" t="str">
        <f t="shared" si="3428"/>
        <v>AY$19</v>
      </c>
      <c r="AZ2135" s="190" t="str">
        <f t="shared" si="3428"/>
        <v>AZ$19</v>
      </c>
      <c r="BA2135" s="190" t="str">
        <f t="shared" si="3428"/>
        <v>BA$19</v>
      </c>
      <c r="BB2135" s="190" t="str">
        <f t="shared" si="3428"/>
        <v>BB$19</v>
      </c>
      <c r="BC2135" s="190" t="str">
        <f t="shared" si="3428"/>
        <v>BC$19</v>
      </c>
      <c r="BD2135" s="190" t="str">
        <f t="shared" si="3428"/>
        <v>BD$19</v>
      </c>
      <c r="BE2135" s="190" t="str">
        <f t="shared" si="3428"/>
        <v>BE$19</v>
      </c>
      <c r="BF2135" s="190" t="str">
        <f t="shared" si="3428"/>
        <v>BF$19</v>
      </c>
      <c r="BG2135" s="190" t="str">
        <f t="shared" si="3428"/>
        <v>BG$19</v>
      </c>
      <c r="BH2135" s="190" t="str">
        <f t="shared" si="3428"/>
        <v>BH$19</v>
      </c>
      <c r="BI2135" s="190" t="str">
        <f t="shared" si="3428"/>
        <v>BI$19</v>
      </c>
      <c r="BJ2135" s="190" t="str">
        <f t="shared" si="3428"/>
        <v>BJ$19</v>
      </c>
      <c r="BK2135" s="190" t="str">
        <f t="shared" si="3428"/>
        <v>BK$19</v>
      </c>
      <c r="BL2135" s="190" t="str">
        <f t="shared" si="3428"/>
        <v>BL$19</v>
      </c>
      <c r="BM2135" s="190" t="str">
        <f t="shared" si="3428"/>
        <v>BM$19</v>
      </c>
      <c r="BN2135" s="190" t="str">
        <f t="shared" si="3428"/>
        <v>BN$19</v>
      </c>
      <c r="BO2135" s="190" t="str">
        <f t="shared" si="3428"/>
        <v>BO$19</v>
      </c>
      <c r="BP2135" s="190" t="str">
        <f t="shared" si="3428"/>
        <v>BP$19</v>
      </c>
      <c r="BQ2135" s="190" t="str">
        <f t="shared" si="3428"/>
        <v>BQ$19</v>
      </c>
      <c r="BR2135" s="190" t="str">
        <f t="shared" si="3428"/>
        <v>BR$19</v>
      </c>
      <c r="BS2135" s="190" t="str">
        <f t="shared" si="3428"/>
        <v>BS$19</v>
      </c>
      <c r="BT2135" s="190" t="str">
        <f t="shared" si="3428"/>
        <v>BT$19</v>
      </c>
      <c r="BU2135" s="190" t="str">
        <f t="shared" si="3428"/>
        <v>BU$19</v>
      </c>
      <c r="BV2135" s="190" t="str">
        <f t="shared" si="3428"/>
        <v>BV$19</v>
      </c>
      <c r="BW2135" s="190" t="str">
        <f t="shared" si="3428"/>
        <v>BW$19</v>
      </c>
      <c r="BX2135" s="190" t="str">
        <f t="shared" si="3428"/>
        <v>BX$19</v>
      </c>
      <c r="BY2135" s="190" t="str">
        <f t="shared" si="3428"/>
        <v>BY$19</v>
      </c>
      <c r="BZ2135" s="190" t="str">
        <f t="shared" si="3428"/>
        <v>BZ$19</v>
      </c>
      <c r="CA2135" s="190" t="str">
        <f t="shared" si="3428"/>
        <v>CA$19</v>
      </c>
      <c r="CB2135" s="190" t="str">
        <f t="shared" si="3428"/>
        <v>CB$19</v>
      </c>
      <c r="CC2135" s="190" t="str">
        <f t="shared" si="3428"/>
        <v>CC$19</v>
      </c>
      <c r="CD2135" s="190" t="str">
        <f t="shared" si="3428"/>
        <v>CD$19</v>
      </c>
      <c r="CE2135" s="190" t="str">
        <f t="shared" ref="CE2135:CL2135" si="3429">CE$23</f>
        <v>CE$19</v>
      </c>
      <c r="CF2135" s="190" t="str">
        <f t="shared" si="3429"/>
        <v>CF$19</v>
      </c>
      <c r="CG2135" s="190" t="str">
        <f t="shared" si="3429"/>
        <v>CG$19</v>
      </c>
      <c r="CH2135" s="190" t="str">
        <f t="shared" si="3429"/>
        <v>CH$19</v>
      </c>
      <c r="CI2135" s="190" t="str">
        <f t="shared" si="3429"/>
        <v>CI$19</v>
      </c>
      <c r="CJ2135" s="190" t="str">
        <f t="shared" si="3429"/>
        <v>CJ$19</v>
      </c>
      <c r="CK2135" s="190" t="str">
        <f t="shared" si="3429"/>
        <v>CK$19</v>
      </c>
      <c r="CL2135" s="190" t="str">
        <f t="shared" si="3429"/>
        <v>CL$19</v>
      </c>
      <c r="CN2135" s="201"/>
      <c r="CO2135" s="190" t="str">
        <f t="shared" ref="CO2135:DL2135" si="3430">CO$23</f>
        <v>CO$19</v>
      </c>
      <c r="CP2135" s="190" t="str">
        <f t="shared" si="3430"/>
        <v>CP$19</v>
      </c>
      <c r="CQ2135" s="190" t="str">
        <f t="shared" si="3430"/>
        <v>CQ$19</v>
      </c>
      <c r="CR2135" s="190" t="str">
        <f t="shared" si="3430"/>
        <v>CR$19</v>
      </c>
      <c r="CS2135" s="190" t="str">
        <f t="shared" si="3430"/>
        <v>CS$19</v>
      </c>
      <c r="CT2135" s="190" t="str">
        <f t="shared" si="3430"/>
        <v>CT$19</v>
      </c>
      <c r="CU2135" s="190" t="str">
        <f t="shared" si="3430"/>
        <v>CU$19</v>
      </c>
      <c r="CV2135" s="190" t="str">
        <f t="shared" si="3430"/>
        <v>CV$19</v>
      </c>
      <c r="CW2135" s="190" t="str">
        <f t="shared" si="3430"/>
        <v>CW$19</v>
      </c>
      <c r="CX2135" s="190" t="str">
        <f t="shared" si="3430"/>
        <v>CX$19</v>
      </c>
      <c r="CY2135" s="190" t="str">
        <f t="shared" si="3430"/>
        <v>CY$19</v>
      </c>
      <c r="CZ2135" s="190" t="str">
        <f t="shared" si="3430"/>
        <v>CZ$19</v>
      </c>
      <c r="DA2135" s="190" t="str">
        <f t="shared" si="3430"/>
        <v>DA$19</v>
      </c>
      <c r="DB2135" s="190" t="str">
        <f t="shared" si="3430"/>
        <v>DB$19</v>
      </c>
      <c r="DC2135" s="190" t="str">
        <f t="shared" si="3430"/>
        <v>DC$19</v>
      </c>
      <c r="DD2135" s="190" t="str">
        <f t="shared" si="3430"/>
        <v>DD$19</v>
      </c>
      <c r="DE2135" s="190" t="str">
        <f t="shared" si="3430"/>
        <v>DE$19</v>
      </c>
      <c r="DF2135" s="190" t="str">
        <f t="shared" si="3430"/>
        <v>DF$19</v>
      </c>
      <c r="DG2135" s="190" t="str">
        <f t="shared" si="3430"/>
        <v>DG$19</v>
      </c>
      <c r="DH2135" s="190" t="str">
        <f t="shared" si="3430"/>
        <v>DH$19</v>
      </c>
      <c r="DI2135" s="190" t="str">
        <f t="shared" si="3430"/>
        <v>DI$19</v>
      </c>
      <c r="DJ2135" s="190" t="str">
        <f t="shared" si="3430"/>
        <v>DJ$19</v>
      </c>
      <c r="DK2135" s="190" t="str">
        <f t="shared" si="3430"/>
        <v>DK$19</v>
      </c>
      <c r="DL2135" s="190" t="str">
        <f t="shared" si="3430"/>
        <v>DL$19</v>
      </c>
    </row>
    <row r="2136" spans="1:116" x14ac:dyDescent="0.4">
      <c r="A2136" s="142" t="s">
        <v>218</v>
      </c>
      <c r="B2136" s="31" t="s">
        <v>81</v>
      </c>
      <c r="C2136" s="31"/>
      <c r="D2136" t="s">
        <v>545</v>
      </c>
      <c r="E2136" s="8" t="str">
        <f t="shared" ref="E2136:E2146" si="3431">ROW()&amp;" "&amp;D2136</f>
        <v>2136 SEASON MONTHL-TR-R</v>
      </c>
      <c r="F2136" t="s">
        <v>552</v>
      </c>
      <c r="G2136" s="143" t="s">
        <v>544</v>
      </c>
      <c r="H2136" s="142"/>
      <c r="I2136" s="144"/>
      <c r="J2136" s="144"/>
      <c r="K2136" s="142"/>
      <c r="L2136" s="142"/>
      <c r="M2136" s="142"/>
      <c r="N2136" s="142"/>
      <c r="O2136" s="142"/>
      <c r="P2136" s="142"/>
      <c r="R2136" s="143"/>
      <c r="S2136" s="168"/>
      <c r="T2136" s="168"/>
      <c r="U2136" s="168"/>
      <c r="V2136" s="168"/>
      <c r="W2136" s="168"/>
      <c r="X2136" s="168"/>
      <c r="Y2136" s="168"/>
      <c r="Z2136" s="168"/>
      <c r="AA2136" s="168"/>
      <c r="AB2136" s="168"/>
      <c r="AC2136" s="168"/>
      <c r="AD2136" s="168"/>
      <c r="AE2136" s="168"/>
      <c r="AF2136" s="168"/>
      <c r="AG2136" s="168"/>
      <c r="AH2136" s="168"/>
      <c r="AI2136" s="168"/>
      <c r="AJ2136" s="168"/>
      <c r="AK2136" s="168"/>
      <c r="AL2136" s="168"/>
      <c r="AM2136" s="168"/>
      <c r="AN2136" s="168"/>
      <c r="AO2136" s="168"/>
      <c r="AP2136" s="168"/>
      <c r="AQ2136" s="168"/>
      <c r="AR2136" s="168"/>
      <c r="AS2136" s="168"/>
      <c r="AT2136" s="168"/>
      <c r="AU2136" s="168"/>
      <c r="AV2136" s="168"/>
      <c r="AW2136" s="168"/>
      <c r="AX2136" s="168"/>
      <c r="AY2136" s="168"/>
      <c r="AZ2136" s="168"/>
      <c r="BA2136" s="168"/>
      <c r="BB2136" s="168"/>
      <c r="BC2136" s="168"/>
      <c r="BD2136" s="168"/>
      <c r="BE2136" s="168"/>
      <c r="BF2136" s="168"/>
      <c r="BG2136" s="168"/>
      <c r="BH2136" s="168"/>
      <c r="BI2136" s="168"/>
      <c r="BJ2136" s="168"/>
      <c r="BK2136" s="168"/>
      <c r="BL2136" s="168"/>
      <c r="BM2136" s="168"/>
      <c r="BN2136" s="168"/>
      <c r="BO2136" s="168"/>
      <c r="BP2136" s="168"/>
      <c r="BQ2136" s="168"/>
      <c r="BR2136" s="168"/>
      <c r="BS2136" s="168"/>
      <c r="BT2136" s="168"/>
      <c r="BU2136" s="168"/>
      <c r="BV2136" s="168"/>
      <c r="BW2136" s="168"/>
      <c r="BX2136" s="168"/>
      <c r="BY2136" s="168"/>
      <c r="BZ2136" s="168"/>
      <c r="CA2136" s="168"/>
      <c r="CB2136" s="168"/>
      <c r="CC2136" s="168"/>
      <c r="CD2136" s="168"/>
      <c r="CE2136" s="168"/>
      <c r="CF2136" s="168"/>
      <c r="CG2136" s="168"/>
      <c r="CH2136" s="168"/>
      <c r="CI2136" s="168"/>
      <c r="CJ2136" s="168"/>
      <c r="CK2136" s="168"/>
      <c r="CL2136" s="168"/>
      <c r="CN2136" s="144"/>
      <c r="CO2136" s="168"/>
      <c r="CP2136" s="168"/>
      <c r="CQ2136" s="168"/>
      <c r="CR2136" s="168"/>
      <c r="CS2136" s="168"/>
      <c r="CT2136" s="168"/>
      <c r="CU2136" s="168"/>
      <c r="CV2136" s="168"/>
      <c r="CW2136" s="168"/>
      <c r="CX2136" s="168"/>
      <c r="CY2136" s="168"/>
      <c r="CZ2136" s="168"/>
      <c r="DA2136" s="168"/>
      <c r="DB2136" s="168"/>
      <c r="DC2136" s="168"/>
      <c r="DD2136" s="168"/>
      <c r="DE2136" s="168"/>
      <c r="DF2136" s="168"/>
      <c r="DG2136" s="168"/>
      <c r="DH2136" s="168"/>
      <c r="DI2136" s="168"/>
      <c r="DJ2136" s="168"/>
      <c r="DK2136" s="168"/>
      <c r="DL2136" s="168"/>
    </row>
    <row r="2137" spans="1:116" x14ac:dyDescent="0.4">
      <c r="A2137" s="12"/>
      <c r="B2137" s="12" t="s">
        <v>332</v>
      </c>
      <c r="C2137" s="12"/>
      <c r="D2137" t="s">
        <v>545</v>
      </c>
      <c r="E2137" s="8" t="str">
        <f t="shared" si="3431"/>
        <v>2137 SEASON MONTHL-TR-R</v>
      </c>
      <c r="G2137" s="95" t="str">
        <f>G2131</f>
        <v>Primary volume driver</v>
      </c>
      <c r="H2137" s="12"/>
      <c r="I2137" s="60"/>
      <c r="J2137" s="60"/>
      <c r="K2137" s="12"/>
      <c r="L2137" s="12"/>
      <c r="M2137" s="12"/>
      <c r="N2137" s="12"/>
      <c r="O2137" s="12"/>
      <c r="P2137" s="12"/>
      <c r="R2137" s="13"/>
      <c r="S2137" s="76"/>
      <c r="T2137" s="76"/>
      <c r="U2137" s="76"/>
      <c r="V2137" s="76"/>
      <c r="W2137" s="76"/>
      <c r="X2137" s="76"/>
      <c r="Y2137" s="76"/>
      <c r="Z2137" s="76"/>
      <c r="AA2137" s="76"/>
      <c r="AB2137" s="76"/>
      <c r="AC2137" s="76"/>
      <c r="AD2137" s="76"/>
      <c r="AE2137" s="76"/>
      <c r="AF2137" s="76"/>
      <c r="AG2137" s="76"/>
      <c r="AH2137" s="76"/>
      <c r="AI2137" s="76"/>
      <c r="AJ2137" s="76"/>
      <c r="AK2137" s="76"/>
      <c r="AL2137" s="76"/>
      <c r="AM2137" s="76"/>
      <c r="AN2137" s="76"/>
      <c r="AO2137" s="76"/>
      <c r="AP2137" s="76"/>
      <c r="AQ2137" s="76"/>
      <c r="AR2137" s="76"/>
      <c r="AS2137" s="76"/>
      <c r="AT2137" s="76"/>
      <c r="AU2137" s="76"/>
      <c r="AV2137" s="76"/>
      <c r="AW2137" s="76"/>
      <c r="AX2137" s="76"/>
      <c r="AY2137" s="76"/>
      <c r="AZ2137" s="76"/>
      <c r="BA2137" s="76"/>
      <c r="BB2137" s="76"/>
      <c r="BC2137" s="76"/>
      <c r="BD2137" s="76"/>
      <c r="BE2137" s="76"/>
      <c r="BF2137" s="76"/>
      <c r="BG2137" s="76"/>
      <c r="BH2137" s="76"/>
      <c r="BI2137" s="76"/>
      <c r="BJ2137" s="76"/>
      <c r="BK2137" s="76"/>
      <c r="BL2137" s="76"/>
      <c r="BM2137" s="76"/>
      <c r="BN2137" s="76"/>
      <c r="BO2137" s="76"/>
      <c r="BP2137" s="76"/>
      <c r="BQ2137" s="76"/>
      <c r="BR2137" s="76"/>
      <c r="BS2137" s="76"/>
      <c r="BT2137" s="76"/>
      <c r="BU2137" s="76"/>
      <c r="BV2137" s="76"/>
      <c r="BW2137" s="76"/>
      <c r="BX2137" s="76"/>
      <c r="BY2137" s="76"/>
      <c r="BZ2137" s="76"/>
      <c r="CA2137" s="76"/>
      <c r="CB2137" s="76"/>
      <c r="CC2137" s="76"/>
      <c r="CD2137" s="76"/>
      <c r="CE2137" s="76"/>
      <c r="CF2137" s="76"/>
      <c r="CG2137" s="76"/>
      <c r="CH2137" s="76"/>
      <c r="CI2137" s="76"/>
      <c r="CJ2137" s="76"/>
      <c r="CK2137" s="76"/>
      <c r="CL2137" s="76"/>
      <c r="CN2137" s="60"/>
      <c r="CO2137" s="239"/>
      <c r="CP2137" s="239"/>
      <c r="CQ2137" s="239"/>
      <c r="CR2137" s="239"/>
      <c r="CS2137" s="239"/>
      <c r="CT2137" s="239"/>
      <c r="CU2137" s="239"/>
      <c r="CV2137" s="239"/>
      <c r="CW2137" s="239"/>
      <c r="CX2137" s="239"/>
      <c r="CY2137" s="239"/>
      <c r="CZ2137" s="239"/>
      <c r="DA2137" s="239"/>
      <c r="DB2137" s="239"/>
      <c r="DC2137" s="239"/>
      <c r="DD2137" s="239"/>
      <c r="DE2137" s="239"/>
      <c r="DF2137" s="239"/>
      <c r="DG2137" s="239"/>
      <c r="DH2137" s="239"/>
      <c r="DI2137" s="239"/>
      <c r="DJ2137" s="239"/>
      <c r="DK2137" s="239"/>
      <c r="DL2137" s="239"/>
    </row>
    <row r="2138" spans="1:116" x14ac:dyDescent="0.4">
      <c r="A2138" s="12"/>
      <c r="B2138" s="12"/>
      <c r="C2138" s="12"/>
      <c r="D2138" t="s">
        <v>545</v>
      </c>
      <c r="E2138" s="8"/>
      <c r="G2138" s="126" t="str">
        <f>"Seasonally adjusted revenue - "&amp;G2128</f>
        <v>Seasonally adjusted revenue - Surgical procedures</v>
      </c>
      <c r="H2138" s="12"/>
      <c r="I2138" s="60"/>
      <c r="J2138" s="60"/>
      <c r="K2138" s="12"/>
      <c r="L2138" s="12"/>
      <c r="M2138" s="12"/>
      <c r="N2138" s="12"/>
      <c r="O2138" s="12"/>
      <c r="P2138" s="12"/>
      <c r="R2138" s="13"/>
      <c r="S2138" s="77" cm="1">
        <f t="array" aca="1" ref="S2138" ca="1">INDIRECT(S2130)*INDEX($H2141:$I2152,MATCH(S$7,$I2141:$I2152,0),1)*12</f>
        <v>10000</v>
      </c>
      <c r="T2138" s="77" cm="1">
        <f t="array" aca="1" ref="T2138" ca="1">INDIRECT(T2130)*INDEX($H2141:$I2152,MATCH(T$7,$I2141:$I2152,0),1)*12</f>
        <v>15000</v>
      </c>
      <c r="U2138" s="77" cm="1">
        <f t="array" aca="1" ref="U2138" ca="1">INDIRECT(U2130)*INDEX($H2141:$I2152,MATCH(U$7,$I2141:$I2152,0),1)*12</f>
        <v>5000</v>
      </c>
      <c r="V2138" s="77" cm="1">
        <f t="array" aca="1" ref="V2138" ca="1">INDIRECT(V2130)*INDEX($H2141:$I2152,MATCH(V$7,$I2141:$I2152,0),1)*12</f>
        <v>15000</v>
      </c>
      <c r="W2138" s="77" cm="1">
        <f t="array" aca="1" ref="W2138" ca="1">INDIRECT(W2130)*INDEX($H2141:$I2152,MATCH(W$7,$I2141:$I2152,0),1)*12</f>
        <v>5000</v>
      </c>
      <c r="X2138" s="77" cm="1">
        <f t="array" aca="1" ref="X2138" ca="1">INDIRECT(X2130)*INDEX($H2141:$I2152,MATCH(X$7,$I2141:$I2152,0),1)*12</f>
        <v>15000</v>
      </c>
      <c r="Y2138" s="77" cm="1">
        <f t="array" aca="1" ref="Y2138" ca="1">INDIRECT(Y2130)*INDEX($H2141:$I2152,MATCH(Y$7,$I2141:$I2152,0),1)*12</f>
        <v>5000</v>
      </c>
      <c r="Z2138" s="77" cm="1">
        <f t="array" aca="1" ref="Z2138" ca="1">INDIRECT(Z2130)*INDEX($H2141:$I2152,MATCH(Z$7,$I2141:$I2152,0),1)*12</f>
        <v>15000</v>
      </c>
      <c r="AA2138" s="77" cm="1">
        <f t="array" aca="1" ref="AA2138" ca="1">INDIRECT(AA2130)*INDEX($H2141:$I2152,MATCH(AA$7,$I2141:$I2152,0),1)*12</f>
        <v>5000</v>
      </c>
      <c r="AB2138" s="77" cm="1">
        <f t="array" aca="1" ref="AB2138" ca="1">INDIRECT(AB2130)*INDEX($H2141:$I2152,MATCH(AB$7,$I2141:$I2152,0),1)*12</f>
        <v>15000</v>
      </c>
      <c r="AC2138" s="77" cm="1">
        <f t="array" aca="1" ref="AC2138" ca="1">INDIRECT(AC2130)*INDEX($H2141:$I2152,MATCH(AC$7,$I2141:$I2152,0),1)*12</f>
        <v>5000</v>
      </c>
      <c r="AD2138" s="77" cm="1">
        <f t="array" aca="1" ref="AD2138" ca="1">INDIRECT(AD2130)*INDEX($H2141:$I2152,MATCH(AD$7,$I2141:$I2152,0),1)*12</f>
        <v>9960</v>
      </c>
      <c r="AE2138" s="77" cm="1">
        <f t="array" aca="1" ref="AE2138" ca="1">INDIRECT(AE2130)*INDEX($H2141:$I2152,MATCH(AE$7,$I2141:$I2152,0),1)*12</f>
        <v>10000</v>
      </c>
      <c r="AF2138" s="77" cm="1">
        <f t="array" aca="1" ref="AF2138" ca="1">INDIRECT(AF2130)*INDEX($H2141:$I2152,MATCH(AF$7,$I2141:$I2152,0),1)*12</f>
        <v>15000</v>
      </c>
      <c r="AG2138" s="77" cm="1">
        <f t="array" aca="1" ref="AG2138" ca="1">INDIRECT(AG2130)*INDEX($H2141:$I2152,MATCH(AG$7,$I2141:$I2152,0),1)*12</f>
        <v>5000</v>
      </c>
      <c r="AH2138" s="77" cm="1">
        <f t="array" aca="1" ref="AH2138" ca="1">INDIRECT(AH2130)*INDEX($H2141:$I2152,MATCH(AH$7,$I2141:$I2152,0),1)*12</f>
        <v>15000</v>
      </c>
      <c r="AI2138" s="77" cm="1">
        <f t="array" aca="1" ref="AI2138" ca="1">INDIRECT(AI2130)*INDEX($H2141:$I2152,MATCH(AI$7,$I2141:$I2152,0),1)*12</f>
        <v>5000</v>
      </c>
      <c r="AJ2138" s="77" cm="1">
        <f t="array" aca="1" ref="AJ2138" ca="1">INDIRECT(AJ2130)*INDEX($H2141:$I2152,MATCH(AJ$7,$I2141:$I2152,0),1)*12</f>
        <v>15000</v>
      </c>
      <c r="AK2138" s="77" cm="1">
        <f t="array" aca="1" ref="AK2138" ca="1">INDIRECT(AK2130)*INDEX($H2141:$I2152,MATCH(AK$7,$I2141:$I2152,0),1)*12</f>
        <v>5000</v>
      </c>
      <c r="AL2138" s="77" cm="1">
        <f t="array" aca="1" ref="AL2138" ca="1">INDIRECT(AL2130)*INDEX($H2141:$I2152,MATCH(AL$7,$I2141:$I2152,0),1)*12</f>
        <v>15000</v>
      </c>
      <c r="AM2138" s="77" cm="1">
        <f t="array" aca="1" ref="AM2138" ca="1">INDIRECT(AM2130)*INDEX($H2141:$I2152,MATCH(AM$7,$I2141:$I2152,0),1)*12</f>
        <v>5000</v>
      </c>
      <c r="AN2138" s="77" cm="1">
        <f t="array" aca="1" ref="AN2138" ca="1">INDIRECT(AN2130)*INDEX($H2141:$I2152,MATCH(AN$7,$I2141:$I2152,0),1)*12</f>
        <v>15000</v>
      </c>
      <c r="AO2138" s="77" cm="1">
        <f t="array" aca="1" ref="AO2138" ca="1">INDIRECT(AO2130)*INDEX($H2141:$I2152,MATCH(AO$7,$I2141:$I2152,0),1)*12</f>
        <v>5000</v>
      </c>
      <c r="AP2138" s="77" cm="1">
        <f t="array" aca="1" ref="AP2138" ca="1">INDIRECT(AP2130)*INDEX($H2141:$I2152,MATCH(AP$7,$I2141:$I2152,0),1)*12</f>
        <v>9960</v>
      </c>
      <c r="AQ2138" s="77" cm="1">
        <f t="array" aca="1" ref="AQ2138" ca="1">INDIRECT(AQ2130)*INDEX($H2141:$I2152,MATCH(AQ$7,$I2141:$I2152,0),1)*12</f>
        <v>10000</v>
      </c>
      <c r="AR2138" s="77" cm="1">
        <f t="array" aca="1" ref="AR2138" ca="1">INDIRECT(AR2130)*INDEX($H2141:$I2152,MATCH(AR$7,$I2141:$I2152,0),1)*12</f>
        <v>15000</v>
      </c>
      <c r="AS2138" s="77" cm="1">
        <f t="array" aca="1" ref="AS2138" ca="1">INDIRECT(AS2130)*INDEX($H2141:$I2152,MATCH(AS$7,$I2141:$I2152,0),1)*12</f>
        <v>5000</v>
      </c>
      <c r="AT2138" s="77" cm="1">
        <f t="array" aca="1" ref="AT2138" ca="1">INDIRECT(AT2130)*INDEX($H2141:$I2152,MATCH(AT$7,$I2141:$I2152,0),1)*12</f>
        <v>15000</v>
      </c>
      <c r="AU2138" s="77" cm="1">
        <f t="array" aca="1" ref="AU2138" ca="1">INDIRECT(AU2130)*INDEX($H2141:$I2152,MATCH(AU$7,$I2141:$I2152,0),1)*12</f>
        <v>5000</v>
      </c>
      <c r="AV2138" s="77" cm="1">
        <f t="array" aca="1" ref="AV2138" ca="1">INDIRECT(AV2130)*INDEX($H2141:$I2152,MATCH(AV$7,$I2141:$I2152,0),1)*12</f>
        <v>15000</v>
      </c>
      <c r="AW2138" s="77" cm="1">
        <f t="array" aca="1" ref="AW2138" ca="1">INDIRECT(AW2130)*INDEX($H2141:$I2152,MATCH(AW$7,$I2141:$I2152,0),1)*12</f>
        <v>5000</v>
      </c>
      <c r="AX2138" s="77" cm="1">
        <f t="array" aca="1" ref="AX2138" ca="1">INDIRECT(AX2130)*INDEX($H2141:$I2152,MATCH(AX$7,$I2141:$I2152,0),1)*12</f>
        <v>15000</v>
      </c>
      <c r="AY2138" s="77" cm="1">
        <f t="array" aca="1" ref="AY2138" ca="1">INDIRECT(AY2130)*INDEX($H2141:$I2152,MATCH(AY$7,$I2141:$I2152,0),1)*12</f>
        <v>5000</v>
      </c>
      <c r="AZ2138" s="77" cm="1">
        <f t="array" aca="1" ref="AZ2138" ca="1">INDIRECT(AZ2130)*INDEX($H2141:$I2152,MATCH(AZ$7,$I2141:$I2152,0),1)*12</f>
        <v>15000</v>
      </c>
      <c r="BA2138" s="77" cm="1">
        <f t="array" aca="1" ref="BA2138" ca="1">INDIRECT(BA2130)*INDEX($H2141:$I2152,MATCH(BA$7,$I2141:$I2152,0),1)*12</f>
        <v>5000</v>
      </c>
      <c r="BB2138" s="77" cm="1">
        <f t="array" aca="1" ref="BB2138" ca="1">INDIRECT(BB2130)*INDEX($H2141:$I2152,MATCH(BB$7,$I2141:$I2152,0),1)*12</f>
        <v>9960</v>
      </c>
      <c r="BC2138" s="77" cm="1">
        <f t="array" aca="1" ref="BC2138" ca="1">INDIRECT(BC2130)*INDEX($H2141:$I2152,MATCH(BC$7,$I2141:$I2152,0),1)*12</f>
        <v>10000</v>
      </c>
      <c r="BD2138" s="77" cm="1">
        <f t="array" aca="1" ref="BD2138" ca="1">INDIRECT(BD2130)*INDEX($H2141:$I2152,MATCH(BD$7,$I2141:$I2152,0),1)*12</f>
        <v>15000</v>
      </c>
      <c r="BE2138" s="77" cm="1">
        <f t="array" aca="1" ref="BE2138" ca="1">INDIRECT(BE2130)*INDEX($H2141:$I2152,MATCH(BE$7,$I2141:$I2152,0),1)*12</f>
        <v>5000</v>
      </c>
      <c r="BF2138" s="77" cm="1">
        <f t="array" aca="1" ref="BF2138" ca="1">INDIRECT(BF2130)*INDEX($H2141:$I2152,MATCH(BF$7,$I2141:$I2152,0),1)*12</f>
        <v>15000</v>
      </c>
      <c r="BG2138" s="77" cm="1">
        <f t="array" aca="1" ref="BG2138" ca="1">INDIRECT(BG2130)*INDEX($H2141:$I2152,MATCH(BG$7,$I2141:$I2152,0),1)*12</f>
        <v>5000</v>
      </c>
      <c r="BH2138" s="77" cm="1">
        <f t="array" aca="1" ref="BH2138" ca="1">INDIRECT(BH2130)*INDEX($H2141:$I2152,MATCH(BH$7,$I2141:$I2152,0),1)*12</f>
        <v>15000</v>
      </c>
      <c r="BI2138" s="77" cm="1">
        <f t="array" aca="1" ref="BI2138" ca="1">INDIRECT(BI2130)*INDEX($H2141:$I2152,MATCH(BI$7,$I2141:$I2152,0),1)*12</f>
        <v>5000</v>
      </c>
      <c r="BJ2138" s="77" cm="1">
        <f t="array" aca="1" ref="BJ2138" ca="1">INDIRECT(BJ2130)*INDEX($H2141:$I2152,MATCH(BJ$7,$I2141:$I2152,0),1)*12</f>
        <v>15000</v>
      </c>
      <c r="BK2138" s="77" cm="1">
        <f t="array" aca="1" ref="BK2138" ca="1">INDIRECT(BK2130)*INDEX($H2141:$I2152,MATCH(BK$7,$I2141:$I2152,0),1)*12</f>
        <v>5000</v>
      </c>
      <c r="BL2138" s="77" cm="1">
        <f t="array" aca="1" ref="BL2138" ca="1">INDIRECT(BL2130)*INDEX($H2141:$I2152,MATCH(BL$7,$I2141:$I2152,0),1)*12</f>
        <v>15000</v>
      </c>
      <c r="BM2138" s="77" cm="1">
        <f t="array" aca="1" ref="BM2138" ca="1">INDIRECT(BM2130)*INDEX($H2141:$I2152,MATCH(BM$7,$I2141:$I2152,0),1)*12</f>
        <v>5000</v>
      </c>
      <c r="BN2138" s="77" cm="1">
        <f t="array" aca="1" ref="BN2138" ca="1">INDIRECT(BN2130)*INDEX($H2141:$I2152,MATCH(BN$7,$I2141:$I2152,0),1)*12</f>
        <v>9960</v>
      </c>
      <c r="BO2138" s="77" cm="1">
        <f t="array" aca="1" ref="BO2138" ca="1">INDIRECT(BO2130)*INDEX($H2141:$I2152,MATCH(BO$7,$I2141:$I2152,0),1)*12</f>
        <v>10000</v>
      </c>
      <c r="BP2138" s="77" cm="1">
        <f t="array" aca="1" ref="BP2138" ca="1">INDIRECT(BP2130)*INDEX($H2141:$I2152,MATCH(BP$7,$I2141:$I2152,0),1)*12</f>
        <v>15000</v>
      </c>
      <c r="BQ2138" s="77" cm="1">
        <f t="array" aca="1" ref="BQ2138" ca="1">INDIRECT(BQ2130)*INDEX($H2141:$I2152,MATCH(BQ$7,$I2141:$I2152,0),1)*12</f>
        <v>5000</v>
      </c>
      <c r="BR2138" s="77" cm="1">
        <f t="array" aca="1" ref="BR2138" ca="1">INDIRECT(BR2130)*INDEX($H2141:$I2152,MATCH(BR$7,$I2141:$I2152,0),1)*12</f>
        <v>15000</v>
      </c>
      <c r="BS2138" s="77" cm="1">
        <f t="array" aca="1" ref="BS2138" ca="1">INDIRECT(BS2130)*INDEX($H2141:$I2152,MATCH(BS$7,$I2141:$I2152,0),1)*12</f>
        <v>5000</v>
      </c>
      <c r="BT2138" s="77" cm="1">
        <f t="array" aca="1" ref="BT2138" ca="1">INDIRECT(BT2130)*INDEX($H2141:$I2152,MATCH(BT$7,$I2141:$I2152,0),1)*12</f>
        <v>15000</v>
      </c>
      <c r="BU2138" s="77" cm="1">
        <f t="array" aca="1" ref="BU2138" ca="1">INDIRECT(BU2130)*INDEX($H2141:$I2152,MATCH(BU$7,$I2141:$I2152,0),1)*12</f>
        <v>5000</v>
      </c>
      <c r="BV2138" s="77" cm="1">
        <f t="array" aca="1" ref="BV2138" ca="1">INDIRECT(BV2130)*INDEX($H2141:$I2152,MATCH(BV$7,$I2141:$I2152,0),1)*12</f>
        <v>15000</v>
      </c>
      <c r="BW2138" s="77" cm="1">
        <f t="array" aca="1" ref="BW2138" ca="1">INDIRECT(BW2130)*INDEX($H2141:$I2152,MATCH(BW$7,$I2141:$I2152,0),1)*12</f>
        <v>5000</v>
      </c>
      <c r="BX2138" s="77" cm="1">
        <f t="array" aca="1" ref="BX2138" ca="1">INDIRECT(BX2130)*INDEX($H2141:$I2152,MATCH(BX$7,$I2141:$I2152,0),1)*12</f>
        <v>15000</v>
      </c>
      <c r="BY2138" s="77" cm="1">
        <f t="array" aca="1" ref="BY2138" ca="1">INDIRECT(BY2130)*INDEX($H2141:$I2152,MATCH(BY$7,$I2141:$I2152,0),1)*12</f>
        <v>5000</v>
      </c>
      <c r="BZ2138" s="77" cm="1">
        <f t="array" aca="1" ref="BZ2138" ca="1">INDIRECT(BZ2130)*INDEX($H2141:$I2152,MATCH(BZ$7,$I2141:$I2152,0),1)*12</f>
        <v>9960</v>
      </c>
      <c r="CA2138" s="77" cm="1">
        <f t="array" aca="1" ref="CA2138" ca="1">INDIRECT(CA2130)*INDEX($H2141:$I2152,MATCH(CA$7,$I2141:$I2152,0),1)*12</f>
        <v>10000</v>
      </c>
      <c r="CB2138" s="77" cm="1">
        <f t="array" aca="1" ref="CB2138" ca="1">INDIRECT(CB2130)*INDEX($H2141:$I2152,MATCH(CB$7,$I2141:$I2152,0),1)*12</f>
        <v>15000</v>
      </c>
      <c r="CC2138" s="77" cm="1">
        <f t="array" aca="1" ref="CC2138" ca="1">INDIRECT(CC2130)*INDEX($H2141:$I2152,MATCH(CC$7,$I2141:$I2152,0),1)*12</f>
        <v>5000</v>
      </c>
      <c r="CD2138" s="77" cm="1">
        <f t="array" aca="1" ref="CD2138" ca="1">INDIRECT(CD2130)*INDEX($H2141:$I2152,MATCH(CD$7,$I2141:$I2152,0),1)*12</f>
        <v>15000</v>
      </c>
      <c r="CE2138" s="77" cm="1">
        <f t="array" aca="1" ref="CE2138" ca="1">INDIRECT(CE2130)*INDEX($H2141:$I2152,MATCH(CE$7,$I2141:$I2152,0),1)*12</f>
        <v>5000</v>
      </c>
      <c r="CF2138" s="77" cm="1">
        <f t="array" aca="1" ref="CF2138" ca="1">INDIRECT(CF2130)*INDEX($H2141:$I2152,MATCH(CF$7,$I2141:$I2152,0),1)*12</f>
        <v>15000</v>
      </c>
      <c r="CG2138" s="77" cm="1">
        <f t="array" aca="1" ref="CG2138" ca="1">INDIRECT(CG2130)*INDEX($H2141:$I2152,MATCH(CG$7,$I2141:$I2152,0),1)*12</f>
        <v>5000</v>
      </c>
      <c r="CH2138" s="77" cm="1">
        <f t="array" aca="1" ref="CH2138" ca="1">INDIRECT(CH2130)*INDEX($H2141:$I2152,MATCH(CH$7,$I2141:$I2152,0),1)*12</f>
        <v>15000</v>
      </c>
      <c r="CI2138" s="77" cm="1">
        <f t="array" aca="1" ref="CI2138" ca="1">INDIRECT(CI2130)*INDEX($H2141:$I2152,MATCH(CI$7,$I2141:$I2152,0),1)*12</f>
        <v>5000</v>
      </c>
      <c r="CJ2138" s="77" cm="1">
        <f t="array" aca="1" ref="CJ2138" ca="1">INDIRECT(CJ2130)*INDEX($H2141:$I2152,MATCH(CJ$7,$I2141:$I2152,0),1)*12</f>
        <v>15000</v>
      </c>
      <c r="CK2138" s="77" cm="1">
        <f t="array" aca="1" ref="CK2138" ca="1">INDIRECT(CK2130)*INDEX($H2141:$I2152,MATCH(CK$7,$I2141:$I2152,0),1)*12</f>
        <v>5000</v>
      </c>
      <c r="CL2138" s="77" cm="1">
        <f t="array" aca="1" ref="CL2138" ca="1">INDIRECT(CL2130)*INDEX($H2141:$I2152,MATCH(CL$7,$I2141:$I2152,0),1)*12</f>
        <v>9960</v>
      </c>
      <c r="CN2138" s="60"/>
      <c r="CO2138" s="239"/>
      <c r="CP2138" s="239"/>
      <c r="CQ2138" s="239"/>
      <c r="CR2138" s="239"/>
      <c r="CS2138" s="239"/>
      <c r="CT2138" s="239"/>
      <c r="CU2138" s="239"/>
      <c r="CV2138" s="239"/>
      <c r="CW2138" s="239"/>
      <c r="CX2138" s="239"/>
      <c r="CY2138" s="239"/>
      <c r="CZ2138" s="239"/>
      <c r="DA2138" s="239"/>
      <c r="DB2138" s="239"/>
      <c r="DC2138" s="239"/>
      <c r="DD2138" s="239"/>
      <c r="DE2138" s="239"/>
      <c r="DF2138" s="239"/>
      <c r="DG2138" s="239"/>
      <c r="DH2138" s="239"/>
      <c r="DI2138" s="239"/>
      <c r="DJ2138" s="239"/>
      <c r="DK2138" s="239"/>
      <c r="DL2138" s="239"/>
    </row>
    <row r="2139" spans="1:116" x14ac:dyDescent="0.4">
      <c r="D2139" t="s">
        <v>545</v>
      </c>
      <c r="E2139" s="8"/>
      <c r="G2139" s="127"/>
      <c r="H2139" s="12"/>
      <c r="I2139" s="60"/>
      <c r="J2139" s="60"/>
      <c r="K2139" s="38"/>
      <c r="L2139" s="38"/>
      <c r="M2139" s="38"/>
      <c r="N2139" s="38"/>
      <c r="O2139" s="38"/>
      <c r="P2139" s="38"/>
      <c r="R2139" s="15"/>
      <c r="S2139" s="240"/>
      <c r="T2139" s="240"/>
      <c r="U2139" s="240"/>
      <c r="V2139" s="240"/>
      <c r="W2139" s="240"/>
      <c r="X2139" s="240"/>
      <c r="Y2139" s="240"/>
      <c r="Z2139" s="240"/>
      <c r="AA2139" s="240"/>
      <c r="AB2139" s="240"/>
      <c r="AC2139" s="240"/>
      <c r="AD2139" s="240"/>
      <c r="AE2139" s="240"/>
      <c r="AF2139" s="240"/>
      <c r="AG2139" s="240"/>
      <c r="AH2139" s="240"/>
      <c r="AI2139" s="240"/>
      <c r="AJ2139" s="240"/>
      <c r="AK2139" s="240"/>
      <c r="AL2139" s="240"/>
      <c r="AM2139" s="240"/>
      <c r="AN2139" s="240"/>
      <c r="AO2139" s="240"/>
      <c r="AP2139" s="240"/>
      <c r="AQ2139" s="240"/>
      <c r="AR2139" s="240"/>
      <c r="AS2139" s="240"/>
      <c r="AT2139" s="240"/>
      <c r="AU2139" s="240"/>
      <c r="AV2139" s="240"/>
      <c r="AW2139" s="240"/>
      <c r="AX2139" s="240"/>
      <c r="AY2139" s="240"/>
      <c r="AZ2139" s="240"/>
      <c r="BA2139" s="240"/>
      <c r="BB2139" s="240"/>
      <c r="BC2139" s="240"/>
      <c r="BD2139" s="240"/>
      <c r="BE2139" s="240"/>
      <c r="BF2139" s="240"/>
      <c r="BG2139" s="240"/>
      <c r="BH2139" s="240"/>
      <c r="BI2139" s="240"/>
      <c r="BJ2139" s="240"/>
      <c r="BK2139" s="240"/>
      <c r="BL2139" s="240"/>
      <c r="BM2139" s="240"/>
      <c r="BN2139" s="240"/>
      <c r="BO2139" s="240"/>
      <c r="BP2139" s="240"/>
      <c r="BQ2139" s="240"/>
      <c r="BR2139" s="240"/>
      <c r="BS2139" s="240"/>
      <c r="BT2139" s="240"/>
      <c r="BU2139" s="240"/>
      <c r="BV2139" s="240"/>
      <c r="BW2139" s="240"/>
      <c r="BX2139" s="240"/>
      <c r="BY2139" s="240"/>
      <c r="BZ2139" s="240"/>
      <c r="CA2139" s="240"/>
      <c r="CB2139" s="240"/>
      <c r="CC2139" s="240"/>
      <c r="CD2139" s="240"/>
      <c r="CE2139" s="240"/>
      <c r="CF2139" s="240"/>
      <c r="CG2139" s="240"/>
      <c r="CH2139" s="240"/>
      <c r="CI2139" s="240"/>
      <c r="CJ2139" s="240"/>
      <c r="CK2139" s="240"/>
      <c r="CL2139" s="240"/>
      <c r="CN2139" s="240"/>
      <c r="CO2139" s="240"/>
      <c r="CP2139" s="240"/>
      <c r="CQ2139" s="240"/>
      <c r="CR2139" s="240"/>
      <c r="CS2139" s="240"/>
      <c r="CT2139" s="240"/>
      <c r="CU2139" s="240"/>
      <c r="CV2139" s="240"/>
      <c r="CW2139" s="240"/>
      <c r="CX2139" s="240"/>
      <c r="CY2139" s="240"/>
      <c r="CZ2139" s="240"/>
      <c r="DA2139" s="240"/>
      <c r="DB2139" s="240"/>
      <c r="DC2139" s="240"/>
      <c r="DD2139" s="240"/>
      <c r="DE2139" s="240"/>
      <c r="DF2139" s="240"/>
      <c r="DG2139" s="240"/>
      <c r="DH2139" s="240"/>
      <c r="DI2139" s="240"/>
      <c r="DJ2139" s="240"/>
      <c r="DK2139" s="240"/>
      <c r="DL2139" s="240"/>
    </row>
    <row r="2140" spans="1:116" x14ac:dyDescent="0.4">
      <c r="D2140" t="s">
        <v>545</v>
      </c>
      <c r="E2140" s="8"/>
      <c r="G2140" s="127" t="s">
        <v>542</v>
      </c>
      <c r="H2140" s="12"/>
      <c r="I2140" s="60"/>
      <c r="J2140" s="60"/>
      <c r="K2140" s="38"/>
      <c r="L2140" s="38"/>
      <c r="M2140" s="38"/>
      <c r="N2140" s="38"/>
      <c r="O2140" s="38"/>
      <c r="P2140" s="38"/>
      <c r="R2140" s="15"/>
      <c r="S2140" s="240"/>
      <c r="T2140" s="240"/>
      <c r="U2140" s="240"/>
      <c r="V2140" s="240"/>
      <c r="W2140" s="240"/>
      <c r="X2140" s="240"/>
      <c r="Y2140" s="240"/>
      <c r="Z2140" s="240"/>
      <c r="AA2140" s="240"/>
      <c r="AB2140" s="240"/>
      <c r="AC2140" s="240"/>
      <c r="AD2140" s="240"/>
      <c r="AE2140" s="240"/>
      <c r="AF2140" s="240"/>
      <c r="AG2140" s="240"/>
      <c r="AH2140" s="240"/>
      <c r="AI2140" s="240"/>
      <c r="AJ2140" s="240"/>
      <c r="AK2140" s="240"/>
      <c r="AL2140" s="240"/>
      <c r="AM2140" s="240"/>
      <c r="AN2140" s="240"/>
      <c r="AO2140" s="240"/>
      <c r="AP2140" s="240"/>
      <c r="AQ2140" s="240"/>
      <c r="AR2140" s="240"/>
      <c r="AS2140" s="240"/>
      <c r="AT2140" s="240"/>
      <c r="AU2140" s="240"/>
      <c r="AV2140" s="240"/>
      <c r="AW2140" s="240"/>
      <c r="AX2140" s="240"/>
      <c r="AY2140" s="240"/>
      <c r="AZ2140" s="240"/>
      <c r="BA2140" s="240"/>
      <c r="BB2140" s="240"/>
      <c r="BC2140" s="240"/>
      <c r="BD2140" s="240"/>
      <c r="BE2140" s="240"/>
      <c r="BF2140" s="240"/>
      <c r="BG2140" s="240"/>
      <c r="BH2140" s="240"/>
      <c r="BI2140" s="240"/>
      <c r="BJ2140" s="240"/>
      <c r="BK2140" s="240"/>
      <c r="BL2140" s="240"/>
      <c r="BM2140" s="240"/>
      <c r="BN2140" s="240"/>
      <c r="BO2140" s="240"/>
      <c r="BP2140" s="240"/>
      <c r="BQ2140" s="240"/>
      <c r="BR2140" s="240"/>
      <c r="BS2140" s="240"/>
      <c r="BT2140" s="240"/>
      <c r="BU2140" s="240"/>
      <c r="BV2140" s="240"/>
      <c r="BW2140" s="240"/>
      <c r="BX2140" s="240"/>
      <c r="BY2140" s="240"/>
      <c r="BZ2140" s="240"/>
      <c r="CA2140" s="240"/>
      <c r="CB2140" s="240"/>
      <c r="CC2140" s="240"/>
      <c r="CD2140" s="240"/>
      <c r="CE2140" s="240"/>
      <c r="CF2140" s="240"/>
      <c r="CG2140" s="240"/>
      <c r="CH2140" s="240"/>
      <c r="CI2140" s="240"/>
      <c r="CJ2140" s="240"/>
      <c r="CK2140" s="240"/>
      <c r="CL2140" s="240"/>
      <c r="CN2140" s="240"/>
      <c r="CO2140" s="240"/>
      <c r="CP2140" s="240"/>
      <c r="CQ2140" s="240"/>
      <c r="CR2140" s="240"/>
      <c r="CS2140" s="240"/>
      <c r="CT2140" s="240"/>
      <c r="CU2140" s="240"/>
      <c r="CV2140" s="240"/>
      <c r="CW2140" s="240"/>
      <c r="CX2140" s="240"/>
      <c r="CY2140" s="240"/>
      <c r="CZ2140" s="240"/>
      <c r="DA2140" s="240"/>
      <c r="DB2140" s="240"/>
      <c r="DC2140" s="240"/>
      <c r="DD2140" s="240"/>
      <c r="DE2140" s="240"/>
      <c r="DF2140" s="240"/>
      <c r="DG2140" s="240"/>
      <c r="DH2140" s="240"/>
      <c r="DI2140" s="240"/>
      <c r="DJ2140" s="240"/>
      <c r="DK2140" s="240"/>
      <c r="DL2140" s="240"/>
    </row>
    <row r="2141" spans="1:116" x14ac:dyDescent="0.4">
      <c r="D2141" t="s">
        <v>545</v>
      </c>
      <c r="E2141" s="8"/>
      <c r="G2141" s="343">
        <v>45292</v>
      </c>
      <c r="H2141" s="16">
        <v>8.3333333333333329E-2</v>
      </c>
      <c r="I2141" s="60">
        <v>1</v>
      </c>
      <c r="J2141" s="60"/>
      <c r="K2141" s="38"/>
      <c r="L2141" s="38"/>
      <c r="M2141" s="38"/>
      <c r="N2141" s="38"/>
      <c r="O2141" s="38"/>
      <c r="P2141" s="38"/>
      <c r="R2141" s="15"/>
      <c r="S2141" s="240"/>
      <c r="T2141" s="240"/>
      <c r="U2141" s="240"/>
      <c r="V2141" s="240"/>
      <c r="W2141" s="240"/>
      <c r="X2141" s="240"/>
      <c r="Y2141" s="240"/>
      <c r="Z2141" s="240"/>
      <c r="AA2141" s="240"/>
      <c r="AB2141" s="240"/>
      <c r="AC2141" s="240"/>
      <c r="AD2141" s="240"/>
      <c r="AE2141" s="240"/>
      <c r="AF2141" s="240"/>
      <c r="AG2141" s="240"/>
      <c r="AH2141" s="240"/>
      <c r="AI2141" s="240"/>
      <c r="AJ2141" s="240"/>
      <c r="AK2141" s="240"/>
      <c r="AL2141" s="240"/>
      <c r="AM2141" s="240"/>
      <c r="AN2141" s="240"/>
      <c r="AO2141" s="240"/>
      <c r="AP2141" s="240"/>
      <c r="AQ2141" s="240"/>
      <c r="AR2141" s="240"/>
      <c r="AS2141" s="240"/>
      <c r="AT2141" s="240"/>
      <c r="AU2141" s="240"/>
      <c r="AV2141" s="240"/>
      <c r="AW2141" s="240"/>
      <c r="AX2141" s="240"/>
      <c r="AY2141" s="240"/>
      <c r="AZ2141" s="240"/>
      <c r="BA2141" s="240"/>
      <c r="BB2141" s="240"/>
      <c r="BC2141" s="240"/>
      <c r="BD2141" s="240"/>
      <c r="BE2141" s="240"/>
      <c r="BF2141" s="240"/>
      <c r="BG2141" s="240"/>
      <c r="BH2141" s="240"/>
      <c r="BI2141" s="240"/>
      <c r="BJ2141" s="240"/>
      <c r="BK2141" s="240"/>
      <c r="BL2141" s="240"/>
      <c r="BM2141" s="240"/>
      <c r="BN2141" s="240"/>
      <c r="BO2141" s="240"/>
      <c r="BP2141" s="240"/>
      <c r="BQ2141" s="240"/>
      <c r="BR2141" s="240"/>
      <c r="BS2141" s="240"/>
      <c r="BT2141" s="240"/>
      <c r="BU2141" s="240"/>
      <c r="BV2141" s="240"/>
      <c r="BW2141" s="240"/>
      <c r="BX2141" s="240"/>
      <c r="BY2141" s="240"/>
      <c r="BZ2141" s="240"/>
      <c r="CA2141" s="240"/>
      <c r="CB2141" s="240"/>
      <c r="CC2141" s="240"/>
      <c r="CD2141" s="240"/>
      <c r="CE2141" s="240"/>
      <c r="CF2141" s="240"/>
      <c r="CG2141" s="240"/>
      <c r="CH2141" s="240"/>
      <c r="CI2141" s="240"/>
      <c r="CJ2141" s="240"/>
      <c r="CK2141" s="240"/>
      <c r="CL2141" s="240"/>
      <c r="CN2141" s="240"/>
      <c r="CO2141" s="240"/>
      <c r="CP2141" s="240"/>
      <c r="CQ2141" s="240"/>
      <c r="CR2141" s="240"/>
      <c r="CS2141" s="240"/>
      <c r="CT2141" s="240"/>
      <c r="CU2141" s="240"/>
      <c r="CV2141" s="240"/>
      <c r="CW2141" s="240"/>
      <c r="CX2141" s="240"/>
      <c r="CY2141" s="240"/>
      <c r="CZ2141" s="240"/>
      <c r="DA2141" s="240"/>
      <c r="DB2141" s="240"/>
      <c r="DC2141" s="240"/>
      <c r="DD2141" s="240"/>
      <c r="DE2141" s="240"/>
      <c r="DF2141" s="240"/>
      <c r="DG2141" s="240"/>
      <c r="DH2141" s="240"/>
      <c r="DI2141" s="240"/>
      <c r="DJ2141" s="240"/>
      <c r="DK2141" s="240"/>
      <c r="DL2141" s="240"/>
    </row>
    <row r="2142" spans="1:116" x14ac:dyDescent="0.4">
      <c r="D2142" t="s">
        <v>545</v>
      </c>
      <c r="E2142" s="8"/>
      <c r="G2142" s="343">
        <f>EOMONTH(G2141,1)</f>
        <v>45351</v>
      </c>
      <c r="H2142" s="16">
        <v>0.125</v>
      </c>
      <c r="I2142" s="60">
        <f>I2141+1</f>
        <v>2</v>
      </c>
      <c r="J2142" s="60"/>
      <c r="K2142" s="38"/>
      <c r="L2142" s="38"/>
      <c r="M2142" s="38"/>
      <c r="N2142" s="38"/>
      <c r="O2142" s="38"/>
      <c r="P2142" s="38"/>
      <c r="R2142" s="15"/>
      <c r="S2142" s="240"/>
      <c r="T2142" s="240"/>
      <c r="U2142" s="240"/>
      <c r="V2142" s="240"/>
      <c r="W2142" s="240"/>
      <c r="X2142" s="240"/>
      <c r="Y2142" s="240"/>
      <c r="Z2142" s="240"/>
      <c r="AA2142" s="240"/>
      <c r="AB2142" s="240"/>
      <c r="AC2142" s="240"/>
      <c r="AD2142" s="240"/>
      <c r="AE2142" s="240"/>
      <c r="AF2142" s="240"/>
      <c r="AG2142" s="240"/>
      <c r="AH2142" s="240"/>
      <c r="AI2142" s="240"/>
      <c r="AJ2142" s="240"/>
      <c r="AK2142" s="240"/>
      <c r="AL2142" s="240"/>
      <c r="AM2142" s="240"/>
      <c r="AN2142" s="240"/>
      <c r="AO2142" s="240"/>
      <c r="AP2142" s="240"/>
      <c r="AQ2142" s="240"/>
      <c r="AR2142" s="240"/>
      <c r="AS2142" s="240"/>
      <c r="AT2142" s="240"/>
      <c r="AU2142" s="240"/>
      <c r="AV2142" s="240"/>
      <c r="AW2142" s="240"/>
      <c r="AX2142" s="240"/>
      <c r="AY2142" s="240"/>
      <c r="AZ2142" s="240"/>
      <c r="BA2142" s="240"/>
      <c r="BB2142" s="240"/>
      <c r="BC2142" s="240"/>
      <c r="BD2142" s="240"/>
      <c r="BE2142" s="240"/>
      <c r="BF2142" s="240"/>
      <c r="BG2142" s="240"/>
      <c r="BH2142" s="240"/>
      <c r="BI2142" s="240"/>
      <c r="BJ2142" s="240"/>
      <c r="BK2142" s="240"/>
      <c r="BL2142" s="240"/>
      <c r="BM2142" s="240"/>
      <c r="BN2142" s="240"/>
      <c r="BO2142" s="240"/>
      <c r="BP2142" s="240"/>
      <c r="BQ2142" s="240"/>
      <c r="BR2142" s="240"/>
      <c r="BS2142" s="240"/>
      <c r="BT2142" s="240"/>
      <c r="BU2142" s="240"/>
      <c r="BV2142" s="240"/>
      <c r="BW2142" s="240"/>
      <c r="BX2142" s="240"/>
      <c r="BY2142" s="240"/>
      <c r="BZ2142" s="240"/>
      <c r="CA2142" s="240"/>
      <c r="CB2142" s="240"/>
      <c r="CC2142" s="240"/>
      <c r="CD2142" s="240"/>
      <c r="CE2142" s="240"/>
      <c r="CF2142" s="240"/>
      <c r="CG2142" s="240"/>
      <c r="CH2142" s="240"/>
      <c r="CI2142" s="240"/>
      <c r="CJ2142" s="240"/>
      <c r="CK2142" s="240"/>
      <c r="CL2142" s="240"/>
      <c r="CN2142" s="240"/>
      <c r="CO2142" s="240"/>
      <c r="CP2142" s="240"/>
      <c r="CQ2142" s="240"/>
      <c r="CR2142" s="240"/>
      <c r="CS2142" s="240"/>
      <c r="CT2142" s="240"/>
      <c r="CU2142" s="240"/>
      <c r="CV2142" s="240"/>
      <c r="CW2142" s="240"/>
      <c r="CX2142" s="240"/>
      <c r="CY2142" s="240"/>
      <c r="CZ2142" s="240"/>
      <c r="DA2142" s="240"/>
      <c r="DB2142" s="240"/>
      <c r="DC2142" s="240"/>
      <c r="DD2142" s="240"/>
      <c r="DE2142" s="240"/>
      <c r="DF2142" s="240"/>
      <c r="DG2142" s="240"/>
      <c r="DH2142" s="240"/>
      <c r="DI2142" s="240"/>
      <c r="DJ2142" s="240"/>
      <c r="DK2142" s="240"/>
      <c r="DL2142" s="240"/>
    </row>
    <row r="2143" spans="1:116" x14ac:dyDescent="0.4">
      <c r="D2143" t="s">
        <v>545</v>
      </c>
      <c r="E2143" s="8"/>
      <c r="G2143" s="343">
        <f t="shared" ref="G2143:G2161" si="3432">EOMONTH(G2142,1)</f>
        <v>45382</v>
      </c>
      <c r="H2143" s="16">
        <v>4.1666666666666664E-2</v>
      </c>
      <c r="I2143" s="60">
        <f t="shared" ref="I2143:I2161" si="3433">I2142+1</f>
        <v>3</v>
      </c>
      <c r="J2143" s="60"/>
      <c r="K2143" s="38"/>
      <c r="L2143" s="38"/>
      <c r="M2143" s="38"/>
      <c r="N2143" s="38"/>
      <c r="O2143" s="38"/>
      <c r="P2143" s="38"/>
      <c r="R2143" s="15"/>
      <c r="S2143" s="240"/>
      <c r="T2143" s="240"/>
      <c r="U2143" s="240"/>
      <c r="V2143" s="240"/>
      <c r="W2143" s="240"/>
      <c r="X2143" s="240"/>
      <c r="Y2143" s="240"/>
      <c r="Z2143" s="240"/>
      <c r="AA2143" s="240"/>
      <c r="AB2143" s="240"/>
      <c r="AC2143" s="240"/>
      <c r="AD2143" s="240"/>
      <c r="AE2143" s="240"/>
      <c r="AF2143" s="240"/>
      <c r="AG2143" s="240"/>
      <c r="AH2143" s="240"/>
      <c r="AI2143" s="240"/>
      <c r="AJ2143" s="240"/>
      <c r="AK2143" s="240"/>
      <c r="AL2143" s="240"/>
      <c r="AM2143" s="240"/>
      <c r="AN2143" s="240"/>
      <c r="AO2143" s="240"/>
      <c r="AP2143" s="240"/>
      <c r="AQ2143" s="240"/>
      <c r="AR2143" s="240"/>
      <c r="AS2143" s="240"/>
      <c r="AT2143" s="240"/>
      <c r="AU2143" s="240"/>
      <c r="AV2143" s="240"/>
      <c r="AW2143" s="240"/>
      <c r="AX2143" s="240"/>
      <c r="AY2143" s="240"/>
      <c r="AZ2143" s="240"/>
      <c r="BA2143" s="240"/>
      <c r="BB2143" s="240"/>
      <c r="BC2143" s="240"/>
      <c r="BD2143" s="240"/>
      <c r="BE2143" s="240"/>
      <c r="BF2143" s="240"/>
      <c r="BG2143" s="240"/>
      <c r="BH2143" s="240"/>
      <c r="BI2143" s="240"/>
      <c r="BJ2143" s="240"/>
      <c r="BK2143" s="240"/>
      <c r="BL2143" s="240"/>
      <c r="BM2143" s="240"/>
      <c r="BN2143" s="240"/>
      <c r="BO2143" s="240"/>
      <c r="BP2143" s="240"/>
      <c r="BQ2143" s="240"/>
      <c r="BR2143" s="240"/>
      <c r="BS2143" s="240"/>
      <c r="BT2143" s="240"/>
      <c r="BU2143" s="240"/>
      <c r="BV2143" s="240"/>
      <c r="BW2143" s="240"/>
      <c r="BX2143" s="240"/>
      <c r="BY2143" s="240"/>
      <c r="BZ2143" s="240"/>
      <c r="CA2143" s="240"/>
      <c r="CB2143" s="240"/>
      <c r="CC2143" s="240"/>
      <c r="CD2143" s="240"/>
      <c r="CE2143" s="240"/>
      <c r="CF2143" s="240"/>
      <c r="CG2143" s="240"/>
      <c r="CH2143" s="240"/>
      <c r="CI2143" s="240"/>
      <c r="CJ2143" s="240"/>
      <c r="CK2143" s="240"/>
      <c r="CL2143" s="240"/>
      <c r="CN2143" s="240"/>
      <c r="CO2143" s="240"/>
      <c r="CP2143" s="240"/>
      <c r="CQ2143" s="240"/>
      <c r="CR2143" s="240"/>
      <c r="CS2143" s="240"/>
      <c r="CT2143" s="240"/>
      <c r="CU2143" s="240"/>
      <c r="CV2143" s="240"/>
      <c r="CW2143" s="240"/>
      <c r="CX2143" s="240"/>
      <c r="CY2143" s="240"/>
      <c r="CZ2143" s="240"/>
      <c r="DA2143" s="240"/>
      <c r="DB2143" s="240"/>
      <c r="DC2143" s="240"/>
      <c r="DD2143" s="240"/>
      <c r="DE2143" s="240"/>
      <c r="DF2143" s="240"/>
      <c r="DG2143" s="240"/>
      <c r="DH2143" s="240"/>
      <c r="DI2143" s="240"/>
      <c r="DJ2143" s="240"/>
      <c r="DK2143" s="240"/>
      <c r="DL2143" s="240"/>
    </row>
    <row r="2144" spans="1:116" x14ac:dyDescent="0.4">
      <c r="D2144" t="s">
        <v>545</v>
      </c>
      <c r="E2144" s="8"/>
      <c r="G2144" s="343">
        <f t="shared" si="3432"/>
        <v>45412</v>
      </c>
      <c r="H2144" s="16">
        <v>0.125</v>
      </c>
      <c r="I2144" s="60">
        <f t="shared" si="3433"/>
        <v>4</v>
      </c>
      <c r="J2144" s="60"/>
      <c r="K2144" s="38"/>
      <c r="L2144" s="38"/>
      <c r="M2144" s="38"/>
      <c r="N2144" s="38"/>
      <c r="O2144" s="38"/>
      <c r="P2144" s="38"/>
      <c r="R2144" s="15"/>
      <c r="S2144" s="240"/>
      <c r="T2144" s="240"/>
      <c r="U2144" s="240"/>
      <c r="V2144" s="240"/>
      <c r="W2144" s="240"/>
      <c r="X2144" s="240"/>
      <c r="Y2144" s="240"/>
      <c r="Z2144" s="240"/>
      <c r="AA2144" s="240"/>
      <c r="AB2144" s="240"/>
      <c r="AC2144" s="240"/>
      <c r="AD2144" s="240"/>
      <c r="AE2144" s="240"/>
      <c r="AF2144" s="240"/>
      <c r="AG2144" s="240"/>
      <c r="AH2144" s="240"/>
      <c r="AI2144" s="240"/>
      <c r="AJ2144" s="240"/>
      <c r="AK2144" s="240"/>
      <c r="AL2144" s="240"/>
      <c r="AM2144" s="240"/>
      <c r="AN2144" s="240"/>
      <c r="AO2144" s="240"/>
      <c r="AP2144" s="240"/>
      <c r="AQ2144" s="240"/>
      <c r="AR2144" s="240"/>
      <c r="AS2144" s="240"/>
      <c r="AT2144" s="240"/>
      <c r="AU2144" s="240"/>
      <c r="AV2144" s="240"/>
      <c r="AW2144" s="240"/>
      <c r="AX2144" s="240"/>
      <c r="AY2144" s="240"/>
      <c r="AZ2144" s="240"/>
      <c r="BA2144" s="240"/>
      <c r="BB2144" s="240"/>
      <c r="BC2144" s="240"/>
      <c r="BD2144" s="240"/>
      <c r="BE2144" s="240"/>
      <c r="BF2144" s="240"/>
      <c r="BG2144" s="240"/>
      <c r="BH2144" s="240"/>
      <c r="BI2144" s="240"/>
      <c r="BJ2144" s="240"/>
      <c r="BK2144" s="240"/>
      <c r="BL2144" s="240"/>
      <c r="BM2144" s="240"/>
      <c r="BN2144" s="240"/>
      <c r="BO2144" s="240"/>
      <c r="BP2144" s="240"/>
      <c r="BQ2144" s="240"/>
      <c r="BR2144" s="240"/>
      <c r="BS2144" s="240"/>
      <c r="BT2144" s="240"/>
      <c r="BU2144" s="240"/>
      <c r="BV2144" s="240"/>
      <c r="BW2144" s="240"/>
      <c r="BX2144" s="240"/>
      <c r="BY2144" s="240"/>
      <c r="BZ2144" s="240"/>
      <c r="CA2144" s="240"/>
      <c r="CB2144" s="240"/>
      <c r="CC2144" s="240"/>
      <c r="CD2144" s="240"/>
      <c r="CE2144" s="240"/>
      <c r="CF2144" s="240"/>
      <c r="CG2144" s="240"/>
      <c r="CH2144" s="240"/>
      <c r="CI2144" s="240"/>
      <c r="CJ2144" s="240"/>
      <c r="CK2144" s="240"/>
      <c r="CL2144" s="240"/>
      <c r="CN2144" s="240"/>
      <c r="CO2144" s="240"/>
      <c r="CP2144" s="240"/>
      <c r="CQ2144" s="240"/>
      <c r="CR2144" s="240"/>
      <c r="CS2144" s="240"/>
      <c r="CT2144" s="240"/>
      <c r="CU2144" s="240"/>
      <c r="CV2144" s="240"/>
      <c r="CW2144" s="240"/>
      <c r="CX2144" s="240"/>
      <c r="CY2144" s="240"/>
      <c r="CZ2144" s="240"/>
      <c r="DA2144" s="240"/>
      <c r="DB2144" s="240"/>
      <c r="DC2144" s="240"/>
      <c r="DD2144" s="240"/>
      <c r="DE2144" s="240"/>
      <c r="DF2144" s="240"/>
      <c r="DG2144" s="240"/>
      <c r="DH2144" s="240"/>
      <c r="DI2144" s="240"/>
      <c r="DJ2144" s="240"/>
      <c r="DK2144" s="240"/>
      <c r="DL2144" s="240"/>
    </row>
    <row r="2145" spans="2:116" x14ac:dyDescent="0.4">
      <c r="D2145" t="s">
        <v>545</v>
      </c>
      <c r="E2145" s="8"/>
      <c r="G2145" s="343">
        <f t="shared" si="3432"/>
        <v>45443</v>
      </c>
      <c r="H2145" s="16">
        <v>4.1666666666666664E-2</v>
      </c>
      <c r="I2145" s="60">
        <f t="shared" si="3433"/>
        <v>5</v>
      </c>
      <c r="J2145" s="60"/>
      <c r="K2145" s="38"/>
      <c r="L2145" s="38"/>
      <c r="M2145" s="38"/>
      <c r="N2145" s="38"/>
      <c r="O2145" s="38"/>
      <c r="P2145" s="38"/>
      <c r="R2145" s="15"/>
      <c r="S2145" s="240"/>
      <c r="T2145" s="240"/>
      <c r="U2145" s="240"/>
      <c r="V2145" s="240"/>
      <c r="W2145" s="240"/>
      <c r="X2145" s="240"/>
      <c r="Y2145" s="240"/>
      <c r="Z2145" s="240"/>
      <c r="AA2145" s="240"/>
      <c r="AB2145" s="240"/>
      <c r="AC2145" s="240"/>
      <c r="AD2145" s="240"/>
      <c r="AE2145" s="240"/>
      <c r="AF2145" s="240"/>
      <c r="AG2145" s="240"/>
      <c r="AH2145" s="240"/>
      <c r="AI2145" s="240"/>
      <c r="AJ2145" s="240"/>
      <c r="AK2145" s="240"/>
      <c r="AL2145" s="240"/>
      <c r="AM2145" s="240"/>
      <c r="AN2145" s="240"/>
      <c r="AO2145" s="240"/>
      <c r="AP2145" s="240"/>
      <c r="AQ2145" s="240"/>
      <c r="AR2145" s="240"/>
      <c r="AS2145" s="240"/>
      <c r="AT2145" s="240"/>
      <c r="AU2145" s="240"/>
      <c r="AV2145" s="240"/>
      <c r="AW2145" s="240"/>
      <c r="AX2145" s="240"/>
      <c r="AY2145" s="240"/>
      <c r="AZ2145" s="240"/>
      <c r="BA2145" s="240"/>
      <c r="BB2145" s="240"/>
      <c r="BC2145" s="240"/>
      <c r="BD2145" s="240"/>
      <c r="BE2145" s="240"/>
      <c r="BF2145" s="240"/>
      <c r="BG2145" s="240"/>
      <c r="BH2145" s="240"/>
      <c r="BI2145" s="240"/>
      <c r="BJ2145" s="240"/>
      <c r="BK2145" s="240"/>
      <c r="BL2145" s="240"/>
      <c r="BM2145" s="240"/>
      <c r="BN2145" s="240"/>
      <c r="BO2145" s="240"/>
      <c r="BP2145" s="240"/>
      <c r="BQ2145" s="240"/>
      <c r="BR2145" s="240"/>
      <c r="BS2145" s="240"/>
      <c r="BT2145" s="240"/>
      <c r="BU2145" s="240"/>
      <c r="BV2145" s="240"/>
      <c r="BW2145" s="240"/>
      <c r="BX2145" s="240"/>
      <c r="BY2145" s="240"/>
      <c r="BZ2145" s="240"/>
      <c r="CA2145" s="240"/>
      <c r="CB2145" s="240"/>
      <c r="CC2145" s="240"/>
      <c r="CD2145" s="240"/>
      <c r="CE2145" s="240"/>
      <c r="CF2145" s="240"/>
      <c r="CG2145" s="240"/>
      <c r="CH2145" s="240"/>
      <c r="CI2145" s="240"/>
      <c r="CJ2145" s="240"/>
      <c r="CK2145" s="240"/>
      <c r="CL2145" s="240"/>
      <c r="CN2145" s="240"/>
      <c r="CO2145" s="240"/>
      <c r="CP2145" s="240"/>
      <c r="CQ2145" s="240"/>
      <c r="CR2145" s="240"/>
      <c r="CS2145" s="240"/>
      <c r="CT2145" s="240"/>
      <c r="CU2145" s="240"/>
      <c r="CV2145" s="240"/>
      <c r="CW2145" s="240"/>
      <c r="CX2145" s="240"/>
      <c r="CY2145" s="240"/>
      <c r="CZ2145" s="240"/>
      <c r="DA2145" s="240"/>
      <c r="DB2145" s="240"/>
      <c r="DC2145" s="240"/>
      <c r="DD2145" s="240"/>
      <c r="DE2145" s="240"/>
      <c r="DF2145" s="240"/>
      <c r="DG2145" s="240"/>
      <c r="DH2145" s="240"/>
      <c r="DI2145" s="240"/>
      <c r="DJ2145" s="240"/>
      <c r="DK2145" s="240"/>
      <c r="DL2145" s="240"/>
    </row>
    <row r="2146" spans="2:116" x14ac:dyDescent="0.4">
      <c r="D2146" t="s">
        <v>545</v>
      </c>
      <c r="E2146" s="8"/>
      <c r="G2146" s="343">
        <f t="shared" si="3432"/>
        <v>45473</v>
      </c>
      <c r="H2146" s="16">
        <v>0.125</v>
      </c>
      <c r="I2146" s="60">
        <f t="shared" si="3433"/>
        <v>6</v>
      </c>
      <c r="J2146" s="60"/>
      <c r="K2146" s="38"/>
      <c r="L2146" s="38"/>
      <c r="M2146" s="38"/>
      <c r="N2146" s="38"/>
      <c r="O2146" s="38"/>
      <c r="P2146" s="38"/>
      <c r="R2146" s="15"/>
      <c r="S2146" s="240"/>
      <c r="T2146" s="240"/>
      <c r="U2146" s="240"/>
      <c r="V2146" s="240"/>
      <c r="W2146" s="240"/>
      <c r="X2146" s="240"/>
      <c r="Y2146" s="240"/>
      <c r="Z2146" s="240"/>
      <c r="AA2146" s="240"/>
      <c r="AB2146" s="240"/>
      <c r="AC2146" s="240"/>
      <c r="AD2146" s="240"/>
      <c r="AE2146" s="240"/>
      <c r="AF2146" s="240"/>
      <c r="AG2146" s="240"/>
      <c r="AH2146" s="240"/>
      <c r="AI2146" s="240"/>
      <c r="AJ2146" s="240"/>
      <c r="AK2146" s="240"/>
      <c r="AL2146" s="240"/>
      <c r="AM2146" s="240"/>
      <c r="AN2146" s="240"/>
      <c r="AO2146" s="240"/>
      <c r="AP2146" s="240"/>
      <c r="AQ2146" s="240"/>
      <c r="AR2146" s="240"/>
      <c r="AS2146" s="240"/>
      <c r="AT2146" s="240"/>
      <c r="AU2146" s="240"/>
      <c r="AV2146" s="240"/>
      <c r="AW2146" s="240"/>
      <c r="AX2146" s="240"/>
      <c r="AY2146" s="240"/>
      <c r="AZ2146" s="240"/>
      <c r="BA2146" s="240"/>
      <c r="BB2146" s="240"/>
      <c r="BC2146" s="240"/>
      <c r="BD2146" s="240"/>
      <c r="BE2146" s="240"/>
      <c r="BF2146" s="240"/>
      <c r="BG2146" s="240"/>
      <c r="BH2146" s="240"/>
      <c r="BI2146" s="240"/>
      <c r="BJ2146" s="240"/>
      <c r="BK2146" s="240"/>
      <c r="BL2146" s="240"/>
      <c r="BM2146" s="240"/>
      <c r="BN2146" s="240"/>
      <c r="BO2146" s="240"/>
      <c r="BP2146" s="240"/>
      <c r="BQ2146" s="240"/>
      <c r="BR2146" s="240"/>
      <c r="BS2146" s="240"/>
      <c r="BT2146" s="240"/>
      <c r="BU2146" s="240"/>
      <c r="BV2146" s="240"/>
      <c r="BW2146" s="240"/>
      <c r="BX2146" s="240"/>
      <c r="BY2146" s="240"/>
      <c r="BZ2146" s="240"/>
      <c r="CA2146" s="240"/>
      <c r="CB2146" s="240"/>
      <c r="CC2146" s="240"/>
      <c r="CD2146" s="240"/>
      <c r="CE2146" s="240"/>
      <c r="CF2146" s="240"/>
      <c r="CG2146" s="240"/>
      <c r="CH2146" s="240"/>
      <c r="CI2146" s="240"/>
      <c r="CJ2146" s="240"/>
      <c r="CK2146" s="240"/>
      <c r="CL2146" s="240"/>
      <c r="CN2146" s="240"/>
      <c r="CO2146" s="240"/>
      <c r="CP2146" s="240"/>
      <c r="CQ2146" s="240"/>
      <c r="CR2146" s="240"/>
      <c r="CS2146" s="240"/>
      <c r="CT2146" s="240"/>
      <c r="CU2146" s="240"/>
      <c r="CV2146" s="240"/>
      <c r="CW2146" s="240"/>
      <c r="CX2146" s="240"/>
      <c r="CY2146" s="240"/>
      <c r="CZ2146" s="240"/>
      <c r="DA2146" s="240"/>
      <c r="DB2146" s="240"/>
      <c r="DC2146" s="240"/>
      <c r="DD2146" s="240"/>
      <c r="DE2146" s="240"/>
      <c r="DF2146" s="240"/>
      <c r="DG2146" s="240"/>
      <c r="DH2146" s="240"/>
      <c r="DI2146" s="240"/>
      <c r="DJ2146" s="240"/>
      <c r="DK2146" s="240"/>
      <c r="DL2146" s="240"/>
    </row>
    <row r="2147" spans="2:116" x14ac:dyDescent="0.4">
      <c r="D2147" t="s">
        <v>545</v>
      </c>
      <c r="E2147" s="8"/>
      <c r="G2147" s="343">
        <f t="shared" si="3432"/>
        <v>45504</v>
      </c>
      <c r="H2147" s="16">
        <v>4.1666666666666664E-2</v>
      </c>
      <c r="I2147" s="60">
        <f t="shared" si="3433"/>
        <v>7</v>
      </c>
      <c r="J2147" s="60"/>
      <c r="K2147" s="38"/>
      <c r="L2147" s="38"/>
      <c r="M2147" s="38"/>
      <c r="N2147" s="38"/>
      <c r="O2147" s="38"/>
      <c r="P2147" s="38"/>
      <c r="R2147" s="15"/>
      <c r="S2147" s="240"/>
      <c r="T2147" s="240"/>
      <c r="U2147" s="240"/>
      <c r="V2147" s="240"/>
      <c r="W2147" s="240"/>
      <c r="X2147" s="240"/>
      <c r="Y2147" s="240"/>
      <c r="Z2147" s="240"/>
      <c r="AA2147" s="240"/>
      <c r="AB2147" s="240"/>
      <c r="AC2147" s="240"/>
      <c r="AD2147" s="240"/>
      <c r="AE2147" s="240"/>
      <c r="AF2147" s="240"/>
      <c r="AG2147" s="240"/>
      <c r="AH2147" s="240"/>
      <c r="AI2147" s="240"/>
      <c r="AJ2147" s="240"/>
      <c r="AK2147" s="240"/>
      <c r="AL2147" s="240"/>
      <c r="AM2147" s="240"/>
      <c r="AN2147" s="240"/>
      <c r="AO2147" s="240"/>
      <c r="AP2147" s="240"/>
      <c r="AQ2147" s="240"/>
      <c r="AR2147" s="240"/>
      <c r="AS2147" s="240"/>
      <c r="AT2147" s="240"/>
      <c r="AU2147" s="240"/>
      <c r="AV2147" s="240"/>
      <c r="AW2147" s="240"/>
      <c r="AX2147" s="240"/>
      <c r="AY2147" s="240"/>
      <c r="AZ2147" s="240"/>
      <c r="BA2147" s="240"/>
      <c r="BB2147" s="240"/>
      <c r="BC2147" s="240"/>
      <c r="BD2147" s="240"/>
      <c r="BE2147" s="240"/>
      <c r="BF2147" s="240"/>
      <c r="BG2147" s="240"/>
      <c r="BH2147" s="240"/>
      <c r="BI2147" s="240"/>
      <c r="BJ2147" s="240"/>
      <c r="BK2147" s="240"/>
      <c r="BL2147" s="240"/>
      <c r="BM2147" s="240"/>
      <c r="BN2147" s="240"/>
      <c r="BO2147" s="240"/>
      <c r="BP2147" s="240"/>
      <c r="BQ2147" s="240"/>
      <c r="BR2147" s="240"/>
      <c r="BS2147" s="240"/>
      <c r="BT2147" s="240"/>
      <c r="BU2147" s="240"/>
      <c r="BV2147" s="240"/>
      <c r="BW2147" s="240"/>
      <c r="BX2147" s="240"/>
      <c r="BY2147" s="240"/>
      <c r="BZ2147" s="240"/>
      <c r="CA2147" s="240"/>
      <c r="CB2147" s="240"/>
      <c r="CC2147" s="240"/>
      <c r="CD2147" s="240"/>
      <c r="CE2147" s="240"/>
      <c r="CF2147" s="240"/>
      <c r="CG2147" s="240"/>
      <c r="CH2147" s="240"/>
      <c r="CI2147" s="240"/>
      <c r="CJ2147" s="240"/>
      <c r="CK2147" s="240"/>
      <c r="CL2147" s="240"/>
      <c r="CN2147" s="240"/>
      <c r="CO2147" s="240"/>
      <c r="CP2147" s="240"/>
      <c r="CQ2147" s="240"/>
      <c r="CR2147" s="240"/>
      <c r="CS2147" s="240"/>
      <c r="CT2147" s="240"/>
      <c r="CU2147" s="240"/>
      <c r="CV2147" s="240"/>
      <c r="CW2147" s="240"/>
      <c r="CX2147" s="240"/>
      <c r="CY2147" s="240"/>
      <c r="CZ2147" s="240"/>
      <c r="DA2147" s="240"/>
      <c r="DB2147" s="240"/>
      <c r="DC2147" s="240"/>
      <c r="DD2147" s="240"/>
      <c r="DE2147" s="240"/>
      <c r="DF2147" s="240"/>
      <c r="DG2147" s="240"/>
      <c r="DH2147" s="240"/>
      <c r="DI2147" s="240"/>
      <c r="DJ2147" s="240"/>
      <c r="DK2147" s="240"/>
      <c r="DL2147" s="240"/>
    </row>
    <row r="2148" spans="2:116" x14ac:dyDescent="0.4">
      <c r="D2148" t="s">
        <v>545</v>
      </c>
      <c r="E2148" s="8"/>
      <c r="G2148" s="343">
        <f t="shared" si="3432"/>
        <v>45535</v>
      </c>
      <c r="H2148" s="16">
        <v>0.125</v>
      </c>
      <c r="I2148" s="60">
        <f t="shared" si="3433"/>
        <v>8</v>
      </c>
      <c r="J2148" s="60"/>
      <c r="K2148" s="38"/>
      <c r="L2148" s="38"/>
      <c r="M2148" s="38"/>
      <c r="N2148" s="38"/>
      <c r="O2148" s="38"/>
      <c r="P2148" s="38"/>
      <c r="R2148" s="15"/>
      <c r="S2148" s="240"/>
      <c r="T2148" s="240"/>
      <c r="U2148" s="240"/>
      <c r="V2148" s="240"/>
      <c r="W2148" s="240"/>
      <c r="X2148" s="240"/>
      <c r="Y2148" s="240"/>
      <c r="Z2148" s="240"/>
      <c r="AA2148" s="240"/>
      <c r="AB2148" s="240"/>
      <c r="AC2148" s="240"/>
      <c r="AD2148" s="240"/>
      <c r="AE2148" s="240"/>
      <c r="AF2148" s="240"/>
      <c r="AG2148" s="240"/>
      <c r="AH2148" s="240"/>
      <c r="AI2148" s="240"/>
      <c r="AJ2148" s="240"/>
      <c r="AK2148" s="240"/>
      <c r="AL2148" s="240"/>
      <c r="AM2148" s="240"/>
      <c r="AN2148" s="240"/>
      <c r="AO2148" s="240"/>
      <c r="AP2148" s="240"/>
      <c r="AQ2148" s="240"/>
      <c r="AR2148" s="240"/>
      <c r="AS2148" s="240"/>
      <c r="AT2148" s="240"/>
      <c r="AU2148" s="240"/>
      <c r="AV2148" s="240"/>
      <c r="AW2148" s="240"/>
      <c r="AX2148" s="240"/>
      <c r="AY2148" s="240"/>
      <c r="AZ2148" s="240"/>
      <c r="BA2148" s="240"/>
      <c r="BB2148" s="240"/>
      <c r="BC2148" s="240"/>
      <c r="BD2148" s="240"/>
      <c r="BE2148" s="240"/>
      <c r="BF2148" s="240"/>
      <c r="BG2148" s="240"/>
      <c r="BH2148" s="240"/>
      <c r="BI2148" s="240"/>
      <c r="BJ2148" s="240"/>
      <c r="BK2148" s="240"/>
      <c r="BL2148" s="240"/>
      <c r="BM2148" s="240"/>
      <c r="BN2148" s="240"/>
      <c r="BO2148" s="240"/>
      <c r="BP2148" s="240"/>
      <c r="BQ2148" s="240"/>
      <c r="BR2148" s="240"/>
      <c r="BS2148" s="240"/>
      <c r="BT2148" s="240"/>
      <c r="BU2148" s="240"/>
      <c r="BV2148" s="240"/>
      <c r="BW2148" s="240"/>
      <c r="BX2148" s="240"/>
      <c r="BY2148" s="240"/>
      <c r="BZ2148" s="240"/>
      <c r="CA2148" s="240"/>
      <c r="CB2148" s="240"/>
      <c r="CC2148" s="240"/>
      <c r="CD2148" s="240"/>
      <c r="CE2148" s="240"/>
      <c r="CF2148" s="240"/>
      <c r="CG2148" s="240"/>
      <c r="CH2148" s="240"/>
      <c r="CI2148" s="240"/>
      <c r="CJ2148" s="240"/>
      <c r="CK2148" s="240"/>
      <c r="CL2148" s="240"/>
      <c r="CN2148" s="240"/>
      <c r="CO2148" s="240"/>
      <c r="CP2148" s="240"/>
      <c r="CQ2148" s="240"/>
      <c r="CR2148" s="240"/>
      <c r="CS2148" s="240"/>
      <c r="CT2148" s="240"/>
      <c r="CU2148" s="240"/>
      <c r="CV2148" s="240"/>
      <c r="CW2148" s="240"/>
      <c r="CX2148" s="240"/>
      <c r="CY2148" s="240"/>
      <c r="CZ2148" s="240"/>
      <c r="DA2148" s="240"/>
      <c r="DB2148" s="240"/>
      <c r="DC2148" s="240"/>
      <c r="DD2148" s="240"/>
      <c r="DE2148" s="240"/>
      <c r="DF2148" s="240"/>
      <c r="DG2148" s="240"/>
      <c r="DH2148" s="240"/>
      <c r="DI2148" s="240"/>
      <c r="DJ2148" s="240"/>
      <c r="DK2148" s="240"/>
      <c r="DL2148" s="240"/>
    </row>
    <row r="2149" spans="2:116" x14ac:dyDescent="0.4">
      <c r="D2149" t="s">
        <v>545</v>
      </c>
      <c r="E2149" s="8"/>
      <c r="G2149" s="343">
        <f t="shared" si="3432"/>
        <v>45565</v>
      </c>
      <c r="H2149" s="16">
        <v>4.1666666666666664E-2</v>
      </c>
      <c r="I2149" s="60">
        <f t="shared" si="3433"/>
        <v>9</v>
      </c>
      <c r="J2149" s="60"/>
      <c r="K2149" s="38"/>
      <c r="L2149" s="38"/>
      <c r="M2149" s="38"/>
      <c r="N2149" s="38"/>
      <c r="O2149" s="38"/>
      <c r="P2149" s="38"/>
      <c r="R2149" s="15"/>
      <c r="S2149" s="240"/>
      <c r="T2149" s="240"/>
      <c r="U2149" s="240"/>
      <c r="V2149" s="240"/>
      <c r="W2149" s="240"/>
      <c r="X2149" s="240"/>
      <c r="Y2149" s="240"/>
      <c r="Z2149" s="240"/>
      <c r="AA2149" s="240"/>
      <c r="AB2149" s="240"/>
      <c r="AC2149" s="240"/>
      <c r="AD2149" s="240"/>
      <c r="AE2149" s="240"/>
      <c r="AF2149" s="240"/>
      <c r="AG2149" s="240"/>
      <c r="AH2149" s="240"/>
      <c r="AI2149" s="240"/>
      <c r="AJ2149" s="240"/>
      <c r="AK2149" s="240"/>
      <c r="AL2149" s="240"/>
      <c r="AM2149" s="240"/>
      <c r="AN2149" s="240"/>
      <c r="AO2149" s="240"/>
      <c r="AP2149" s="240"/>
      <c r="AQ2149" s="240"/>
      <c r="AR2149" s="240"/>
      <c r="AS2149" s="240"/>
      <c r="AT2149" s="240"/>
      <c r="AU2149" s="240"/>
      <c r="AV2149" s="240"/>
      <c r="AW2149" s="240"/>
      <c r="AX2149" s="240"/>
      <c r="AY2149" s="240"/>
      <c r="AZ2149" s="240"/>
      <c r="BA2149" s="240"/>
      <c r="BB2149" s="240"/>
      <c r="BC2149" s="240"/>
      <c r="BD2149" s="240"/>
      <c r="BE2149" s="240"/>
      <c r="BF2149" s="240"/>
      <c r="BG2149" s="240"/>
      <c r="BH2149" s="240"/>
      <c r="BI2149" s="240"/>
      <c r="BJ2149" s="240"/>
      <c r="BK2149" s="240"/>
      <c r="BL2149" s="240"/>
      <c r="BM2149" s="240"/>
      <c r="BN2149" s="240"/>
      <c r="BO2149" s="240"/>
      <c r="BP2149" s="240"/>
      <c r="BQ2149" s="240"/>
      <c r="BR2149" s="240"/>
      <c r="BS2149" s="240"/>
      <c r="BT2149" s="240"/>
      <c r="BU2149" s="240"/>
      <c r="BV2149" s="240"/>
      <c r="BW2149" s="240"/>
      <c r="BX2149" s="240"/>
      <c r="BY2149" s="240"/>
      <c r="BZ2149" s="240"/>
      <c r="CA2149" s="240"/>
      <c r="CB2149" s="240"/>
      <c r="CC2149" s="240"/>
      <c r="CD2149" s="240"/>
      <c r="CE2149" s="240"/>
      <c r="CF2149" s="240"/>
      <c r="CG2149" s="240"/>
      <c r="CH2149" s="240"/>
      <c r="CI2149" s="240"/>
      <c r="CJ2149" s="240"/>
      <c r="CK2149" s="240"/>
      <c r="CL2149" s="240"/>
      <c r="CN2149" s="240"/>
      <c r="CO2149" s="240"/>
      <c r="CP2149" s="240"/>
      <c r="CQ2149" s="240"/>
      <c r="CR2149" s="240"/>
      <c r="CS2149" s="240"/>
      <c r="CT2149" s="240"/>
      <c r="CU2149" s="240"/>
      <c r="CV2149" s="240"/>
      <c r="CW2149" s="240"/>
      <c r="CX2149" s="240"/>
      <c r="CY2149" s="240"/>
      <c r="CZ2149" s="240"/>
      <c r="DA2149" s="240"/>
      <c r="DB2149" s="240"/>
      <c r="DC2149" s="240"/>
      <c r="DD2149" s="240"/>
      <c r="DE2149" s="240"/>
      <c r="DF2149" s="240"/>
      <c r="DG2149" s="240"/>
      <c r="DH2149" s="240"/>
      <c r="DI2149" s="240"/>
      <c r="DJ2149" s="240"/>
      <c r="DK2149" s="240"/>
      <c r="DL2149" s="240"/>
    </row>
    <row r="2150" spans="2:116" x14ac:dyDescent="0.4">
      <c r="D2150" t="s">
        <v>545</v>
      </c>
      <c r="E2150" s="8"/>
      <c r="G2150" s="343">
        <f t="shared" si="3432"/>
        <v>45596</v>
      </c>
      <c r="H2150" s="16">
        <v>0.125</v>
      </c>
      <c r="I2150" s="60">
        <f t="shared" si="3433"/>
        <v>10</v>
      </c>
      <c r="J2150" s="60"/>
      <c r="K2150" s="38"/>
      <c r="L2150" s="38"/>
      <c r="M2150" s="38"/>
      <c r="N2150" s="38"/>
      <c r="O2150" s="38"/>
      <c r="P2150" s="38"/>
      <c r="R2150" s="15"/>
      <c r="S2150" s="240"/>
      <c r="T2150" s="240"/>
      <c r="U2150" s="240"/>
      <c r="V2150" s="240"/>
      <c r="W2150" s="240"/>
      <c r="X2150" s="240"/>
      <c r="Y2150" s="240"/>
      <c r="Z2150" s="240"/>
      <c r="AA2150" s="240"/>
      <c r="AB2150" s="240"/>
      <c r="AC2150" s="240"/>
      <c r="AD2150" s="240"/>
      <c r="AE2150" s="240"/>
      <c r="AF2150" s="240"/>
      <c r="AG2150" s="240"/>
      <c r="AH2150" s="240"/>
      <c r="AI2150" s="240"/>
      <c r="AJ2150" s="240"/>
      <c r="AK2150" s="240"/>
      <c r="AL2150" s="240"/>
      <c r="AM2150" s="240"/>
      <c r="AN2150" s="240"/>
      <c r="AO2150" s="240"/>
      <c r="AP2150" s="240"/>
      <c r="AQ2150" s="240"/>
      <c r="AR2150" s="240"/>
      <c r="AS2150" s="240"/>
      <c r="AT2150" s="240"/>
      <c r="AU2150" s="240"/>
      <c r="AV2150" s="240"/>
      <c r="AW2150" s="240"/>
      <c r="AX2150" s="240"/>
      <c r="AY2150" s="240"/>
      <c r="AZ2150" s="240"/>
      <c r="BA2150" s="240"/>
      <c r="BB2150" s="240"/>
      <c r="BC2150" s="240"/>
      <c r="BD2150" s="240"/>
      <c r="BE2150" s="240"/>
      <c r="BF2150" s="240"/>
      <c r="BG2150" s="240"/>
      <c r="BH2150" s="240"/>
      <c r="BI2150" s="240"/>
      <c r="BJ2150" s="240"/>
      <c r="BK2150" s="240"/>
      <c r="BL2150" s="240"/>
      <c r="BM2150" s="240"/>
      <c r="BN2150" s="240"/>
      <c r="BO2150" s="240"/>
      <c r="BP2150" s="240"/>
      <c r="BQ2150" s="240"/>
      <c r="BR2150" s="240"/>
      <c r="BS2150" s="240"/>
      <c r="BT2150" s="240"/>
      <c r="BU2150" s="240"/>
      <c r="BV2150" s="240"/>
      <c r="BW2150" s="240"/>
      <c r="BX2150" s="240"/>
      <c r="BY2150" s="240"/>
      <c r="BZ2150" s="240"/>
      <c r="CA2150" s="240"/>
      <c r="CB2150" s="240"/>
      <c r="CC2150" s="240"/>
      <c r="CD2150" s="240"/>
      <c r="CE2150" s="240"/>
      <c r="CF2150" s="240"/>
      <c r="CG2150" s="240"/>
      <c r="CH2150" s="240"/>
      <c r="CI2150" s="240"/>
      <c r="CJ2150" s="240"/>
      <c r="CK2150" s="240"/>
      <c r="CL2150" s="240"/>
      <c r="CN2150" s="240"/>
      <c r="CO2150" s="240"/>
      <c r="CP2150" s="240"/>
      <c r="CQ2150" s="240"/>
      <c r="CR2150" s="240"/>
      <c r="CS2150" s="240"/>
      <c r="CT2150" s="240"/>
      <c r="CU2150" s="240"/>
      <c r="CV2150" s="240"/>
      <c r="CW2150" s="240"/>
      <c r="CX2150" s="240"/>
      <c r="CY2150" s="240"/>
      <c r="CZ2150" s="240"/>
      <c r="DA2150" s="240"/>
      <c r="DB2150" s="240"/>
      <c r="DC2150" s="240"/>
      <c r="DD2150" s="240"/>
      <c r="DE2150" s="240"/>
      <c r="DF2150" s="240"/>
      <c r="DG2150" s="240"/>
      <c r="DH2150" s="240"/>
      <c r="DI2150" s="240"/>
      <c r="DJ2150" s="240"/>
      <c r="DK2150" s="240"/>
      <c r="DL2150" s="240"/>
    </row>
    <row r="2151" spans="2:116" x14ac:dyDescent="0.4">
      <c r="D2151" t="s">
        <v>545</v>
      </c>
      <c r="E2151" s="8"/>
      <c r="G2151" s="343">
        <f t="shared" si="3432"/>
        <v>45626</v>
      </c>
      <c r="H2151" s="16">
        <v>4.1666666666666664E-2</v>
      </c>
      <c r="I2151" s="60">
        <f t="shared" si="3433"/>
        <v>11</v>
      </c>
      <c r="J2151" s="60"/>
      <c r="K2151" s="38"/>
      <c r="L2151" s="38"/>
      <c r="M2151" s="38"/>
      <c r="N2151" s="38"/>
      <c r="O2151" s="38"/>
      <c r="P2151" s="38"/>
      <c r="R2151" s="15"/>
      <c r="S2151" s="240"/>
      <c r="T2151" s="240"/>
      <c r="U2151" s="240"/>
      <c r="V2151" s="240"/>
      <c r="W2151" s="240"/>
      <c r="X2151" s="240"/>
      <c r="Y2151" s="240"/>
      <c r="Z2151" s="240"/>
      <c r="AA2151" s="240"/>
      <c r="AB2151" s="240"/>
      <c r="AC2151" s="240"/>
      <c r="AD2151" s="240"/>
      <c r="AE2151" s="240"/>
      <c r="AF2151" s="240"/>
      <c r="AG2151" s="240"/>
      <c r="AH2151" s="240"/>
      <c r="AI2151" s="240"/>
      <c r="AJ2151" s="240"/>
      <c r="AK2151" s="240"/>
      <c r="AL2151" s="240"/>
      <c r="AM2151" s="240"/>
      <c r="AN2151" s="240"/>
      <c r="AO2151" s="240"/>
      <c r="AP2151" s="240"/>
      <c r="AQ2151" s="240"/>
      <c r="AR2151" s="240"/>
      <c r="AS2151" s="240"/>
      <c r="AT2151" s="240"/>
      <c r="AU2151" s="240"/>
      <c r="AV2151" s="240"/>
      <c r="AW2151" s="240"/>
      <c r="AX2151" s="240"/>
      <c r="AY2151" s="240"/>
      <c r="AZ2151" s="240"/>
      <c r="BA2151" s="240"/>
      <c r="BB2151" s="240"/>
      <c r="BC2151" s="240"/>
      <c r="BD2151" s="240"/>
      <c r="BE2151" s="240"/>
      <c r="BF2151" s="240"/>
      <c r="BG2151" s="240"/>
      <c r="BH2151" s="240"/>
      <c r="BI2151" s="240"/>
      <c r="BJ2151" s="240"/>
      <c r="BK2151" s="240"/>
      <c r="BL2151" s="240"/>
      <c r="BM2151" s="240"/>
      <c r="BN2151" s="240"/>
      <c r="BO2151" s="240"/>
      <c r="BP2151" s="240"/>
      <c r="BQ2151" s="240"/>
      <c r="BR2151" s="240"/>
      <c r="BS2151" s="240"/>
      <c r="BT2151" s="240"/>
      <c r="BU2151" s="240"/>
      <c r="BV2151" s="240"/>
      <c r="BW2151" s="240"/>
      <c r="BX2151" s="240"/>
      <c r="BY2151" s="240"/>
      <c r="BZ2151" s="240"/>
      <c r="CA2151" s="240"/>
      <c r="CB2151" s="240"/>
      <c r="CC2151" s="240"/>
      <c r="CD2151" s="240"/>
      <c r="CE2151" s="240"/>
      <c r="CF2151" s="240"/>
      <c r="CG2151" s="240"/>
      <c r="CH2151" s="240"/>
      <c r="CI2151" s="240"/>
      <c r="CJ2151" s="240"/>
      <c r="CK2151" s="240"/>
      <c r="CL2151" s="240"/>
      <c r="CN2151" s="240"/>
      <c r="CO2151" s="240"/>
      <c r="CP2151" s="240"/>
      <c r="CQ2151" s="240"/>
      <c r="CR2151" s="240"/>
      <c r="CS2151" s="240"/>
      <c r="CT2151" s="240"/>
      <c r="CU2151" s="240"/>
      <c r="CV2151" s="240"/>
      <c r="CW2151" s="240"/>
      <c r="CX2151" s="240"/>
      <c r="CY2151" s="240"/>
      <c r="CZ2151" s="240"/>
      <c r="DA2151" s="240"/>
      <c r="DB2151" s="240"/>
      <c r="DC2151" s="240"/>
      <c r="DD2151" s="240"/>
      <c r="DE2151" s="240"/>
      <c r="DF2151" s="240"/>
      <c r="DG2151" s="240"/>
      <c r="DH2151" s="240"/>
      <c r="DI2151" s="240"/>
      <c r="DJ2151" s="240"/>
      <c r="DK2151" s="240"/>
      <c r="DL2151" s="240"/>
    </row>
    <row r="2152" spans="2:116" x14ac:dyDescent="0.4">
      <c r="D2152" t="s">
        <v>545</v>
      </c>
      <c r="E2152" s="8"/>
      <c r="G2152" s="343">
        <f t="shared" si="3432"/>
        <v>45657</v>
      </c>
      <c r="H2152" s="16">
        <v>8.3000000000000004E-2</v>
      </c>
      <c r="I2152" s="60">
        <f t="shared" si="3433"/>
        <v>12</v>
      </c>
      <c r="J2152" s="60"/>
      <c r="K2152" s="38"/>
      <c r="L2152" s="38"/>
      <c r="M2152" s="38"/>
      <c r="N2152" s="38"/>
      <c r="O2152" s="38"/>
      <c r="P2152" s="38"/>
      <c r="R2152" s="15"/>
      <c r="S2152" s="240"/>
      <c r="T2152" s="240"/>
      <c r="U2152" s="240"/>
      <c r="V2152" s="240"/>
      <c r="W2152" s="240"/>
      <c r="X2152" s="240"/>
      <c r="Y2152" s="240"/>
      <c r="Z2152" s="240"/>
      <c r="AA2152" s="240"/>
      <c r="AB2152" s="240"/>
      <c r="AC2152" s="240"/>
      <c r="AD2152" s="240"/>
      <c r="AE2152" s="240"/>
      <c r="AF2152" s="240"/>
      <c r="AG2152" s="240"/>
      <c r="AH2152" s="240"/>
      <c r="AI2152" s="240"/>
      <c r="AJ2152" s="240"/>
      <c r="AK2152" s="240"/>
      <c r="AL2152" s="240"/>
      <c r="AM2152" s="240"/>
      <c r="AN2152" s="240"/>
      <c r="AO2152" s="240"/>
      <c r="AP2152" s="240"/>
      <c r="AQ2152" s="240"/>
      <c r="AR2152" s="240"/>
      <c r="AS2152" s="240"/>
      <c r="AT2152" s="240"/>
      <c r="AU2152" s="240"/>
      <c r="AV2152" s="240"/>
      <c r="AW2152" s="240"/>
      <c r="AX2152" s="240"/>
      <c r="AY2152" s="240"/>
      <c r="AZ2152" s="240"/>
      <c r="BA2152" s="240"/>
      <c r="BB2152" s="240"/>
      <c r="BC2152" s="240"/>
      <c r="BD2152" s="240"/>
      <c r="BE2152" s="240"/>
      <c r="BF2152" s="240"/>
      <c r="BG2152" s="240"/>
      <c r="BH2152" s="240"/>
      <c r="BI2152" s="240"/>
      <c r="BJ2152" s="240"/>
      <c r="BK2152" s="240"/>
      <c r="BL2152" s="240"/>
      <c r="BM2152" s="240"/>
      <c r="BN2152" s="240"/>
      <c r="BO2152" s="240"/>
      <c r="BP2152" s="240"/>
      <c r="BQ2152" s="240"/>
      <c r="BR2152" s="240"/>
      <c r="BS2152" s="240"/>
      <c r="BT2152" s="240"/>
      <c r="BU2152" s="240"/>
      <c r="BV2152" s="240"/>
      <c r="BW2152" s="240"/>
      <c r="BX2152" s="240"/>
      <c r="BY2152" s="240"/>
      <c r="BZ2152" s="240"/>
      <c r="CA2152" s="240"/>
      <c r="CB2152" s="240"/>
      <c r="CC2152" s="240"/>
      <c r="CD2152" s="240"/>
      <c r="CE2152" s="240"/>
      <c r="CF2152" s="240"/>
      <c r="CG2152" s="240"/>
      <c r="CH2152" s="240"/>
      <c r="CI2152" s="240"/>
      <c r="CJ2152" s="240"/>
      <c r="CK2152" s="240"/>
      <c r="CL2152" s="240"/>
      <c r="CN2152" s="240"/>
      <c r="CO2152" s="240"/>
      <c r="CP2152" s="240"/>
      <c r="CQ2152" s="240"/>
      <c r="CR2152" s="240"/>
      <c r="CS2152" s="240"/>
      <c r="CT2152" s="240"/>
      <c r="CU2152" s="240"/>
      <c r="CV2152" s="240"/>
      <c r="CW2152" s="240"/>
      <c r="CX2152" s="240"/>
      <c r="CY2152" s="240"/>
      <c r="CZ2152" s="240"/>
      <c r="DA2152" s="240"/>
      <c r="DB2152" s="240"/>
      <c r="DC2152" s="240"/>
      <c r="DD2152" s="240"/>
      <c r="DE2152" s="240"/>
      <c r="DF2152" s="240"/>
      <c r="DG2152" s="240"/>
      <c r="DH2152" s="240"/>
      <c r="DI2152" s="240"/>
      <c r="DJ2152" s="240"/>
      <c r="DK2152" s="240"/>
      <c r="DL2152" s="240"/>
    </row>
    <row r="2153" spans="2:116" x14ac:dyDescent="0.4">
      <c r="D2153" t="s">
        <v>545</v>
      </c>
      <c r="E2153" s="8"/>
      <c r="G2153" s="145" t="s">
        <v>62</v>
      </c>
      <c r="H2153" s="34">
        <f>1-SUM(H2141:H2152)</f>
        <v>3.3333333333340764E-4</v>
      </c>
      <c r="I2153" s="60"/>
      <c r="J2153" s="60"/>
      <c r="K2153" s="38"/>
      <c r="L2153" s="38"/>
      <c r="M2153" s="38"/>
      <c r="N2153" s="38"/>
      <c r="O2153" s="38"/>
      <c r="P2153" s="38"/>
      <c r="R2153" s="15"/>
      <c r="S2153" s="240"/>
      <c r="T2153" s="240"/>
      <c r="U2153" s="240"/>
      <c r="V2153" s="240"/>
      <c r="W2153" s="240"/>
      <c r="X2153" s="240"/>
      <c r="Y2153" s="240"/>
      <c r="Z2153" s="240"/>
      <c r="AA2153" s="240"/>
      <c r="AB2153" s="240"/>
      <c r="AC2153" s="240"/>
      <c r="AD2153" s="240"/>
      <c r="AE2153" s="240"/>
      <c r="AF2153" s="240"/>
      <c r="AG2153" s="240"/>
      <c r="AH2153" s="240"/>
      <c r="AI2153" s="240"/>
      <c r="AJ2153" s="240"/>
      <c r="AK2153" s="240"/>
      <c r="AL2153" s="240"/>
      <c r="AM2153" s="240"/>
      <c r="AN2153" s="240"/>
      <c r="AO2153" s="240"/>
      <c r="AP2153" s="240"/>
      <c r="AQ2153" s="240"/>
      <c r="AR2153" s="240"/>
      <c r="AS2153" s="240"/>
      <c r="AT2153" s="240"/>
      <c r="AU2153" s="240"/>
      <c r="AV2153" s="240"/>
      <c r="AW2153" s="240"/>
      <c r="AX2153" s="240"/>
      <c r="AY2153" s="240"/>
      <c r="AZ2153" s="240"/>
      <c r="BA2153" s="240"/>
      <c r="BB2153" s="240"/>
      <c r="BC2153" s="240"/>
      <c r="BD2153" s="240"/>
      <c r="BE2153" s="240"/>
      <c r="BF2153" s="240"/>
      <c r="BG2153" s="240"/>
      <c r="BH2153" s="240"/>
      <c r="BI2153" s="240"/>
      <c r="BJ2153" s="240"/>
      <c r="BK2153" s="240"/>
      <c r="BL2153" s="240"/>
      <c r="BM2153" s="240"/>
      <c r="BN2153" s="240"/>
      <c r="BO2153" s="240"/>
      <c r="BP2153" s="240"/>
      <c r="BQ2153" s="240"/>
      <c r="BR2153" s="240"/>
      <c r="BS2153" s="240"/>
      <c r="BT2153" s="240"/>
      <c r="BU2153" s="240"/>
      <c r="BV2153" s="240"/>
      <c r="BW2153" s="240"/>
      <c r="BX2153" s="240"/>
      <c r="BY2153" s="240"/>
      <c r="BZ2153" s="240"/>
      <c r="CA2153" s="240"/>
      <c r="CB2153" s="240"/>
      <c r="CC2153" s="240"/>
      <c r="CD2153" s="240"/>
      <c r="CE2153" s="240"/>
      <c r="CF2153" s="240"/>
      <c r="CG2153" s="240"/>
      <c r="CH2153" s="240"/>
      <c r="CI2153" s="240"/>
      <c r="CJ2153" s="240"/>
      <c r="CK2153" s="240"/>
      <c r="CL2153" s="240"/>
      <c r="CN2153" s="240"/>
      <c r="CO2153" s="240"/>
      <c r="CP2153" s="240"/>
      <c r="CQ2153" s="240"/>
      <c r="CR2153" s="240"/>
      <c r="CS2153" s="240"/>
      <c r="CT2153" s="240"/>
      <c r="CU2153" s="240"/>
      <c r="CV2153" s="240"/>
      <c r="CW2153" s="240"/>
      <c r="CX2153" s="240"/>
      <c r="CY2153" s="240"/>
      <c r="CZ2153" s="240"/>
      <c r="DA2153" s="240"/>
      <c r="DB2153" s="240"/>
      <c r="DC2153" s="240"/>
      <c r="DD2153" s="240"/>
      <c r="DE2153" s="240"/>
      <c r="DF2153" s="240"/>
      <c r="DG2153" s="240"/>
      <c r="DH2153" s="240"/>
      <c r="DI2153" s="240"/>
      <c r="DJ2153" s="240"/>
      <c r="DK2153" s="240"/>
      <c r="DL2153" s="240"/>
    </row>
    <row r="2154" spans="2:116" x14ac:dyDescent="0.4">
      <c r="B2154" t="s">
        <v>332</v>
      </c>
      <c r="D2154" t="s">
        <v>545</v>
      </c>
      <c r="E2154" s="8" t="str">
        <f t="shared" ref="E2154:E2163" si="3434">ROW()&amp;" "&amp;D2154</f>
        <v>2154 SEASON MONTHL-TR-R</v>
      </c>
      <c r="G2154" s="136" t="str">
        <f>G2128</f>
        <v>Surgical procedures</v>
      </c>
      <c r="H2154" s="12"/>
      <c r="I2154" s="60"/>
      <c r="J2154" s="60"/>
      <c r="K2154" s="38"/>
      <c r="L2154" s="38"/>
      <c r="M2154" s="38"/>
      <c r="N2154" s="38"/>
      <c r="O2154" s="38"/>
      <c r="P2154" s="38"/>
      <c r="R2154" s="15"/>
      <c r="S2154" s="240"/>
      <c r="T2154" s="240"/>
      <c r="U2154" s="240"/>
      <c r="V2154" s="240"/>
      <c r="W2154" s="240"/>
      <c r="X2154" s="240"/>
      <c r="Y2154" s="240"/>
      <c r="Z2154" s="240"/>
      <c r="AA2154" s="240"/>
      <c r="AB2154" s="240"/>
      <c r="AC2154" s="240"/>
      <c r="AD2154" s="240"/>
      <c r="AE2154" s="240"/>
      <c r="AF2154" s="240"/>
      <c r="AG2154" s="240"/>
      <c r="AH2154" s="240"/>
      <c r="AI2154" s="240"/>
      <c r="AJ2154" s="240"/>
      <c r="AK2154" s="240"/>
      <c r="AL2154" s="240"/>
      <c r="AM2154" s="240"/>
      <c r="AN2154" s="240"/>
      <c r="AO2154" s="240"/>
      <c r="AP2154" s="240"/>
      <c r="AQ2154" s="240"/>
      <c r="AR2154" s="240"/>
      <c r="AS2154" s="240"/>
      <c r="AT2154" s="240"/>
      <c r="AU2154" s="240"/>
      <c r="AV2154" s="240"/>
      <c r="AW2154" s="240"/>
      <c r="AX2154" s="240"/>
      <c r="AY2154" s="240"/>
      <c r="AZ2154" s="240"/>
      <c r="BA2154" s="240"/>
      <c r="BB2154" s="240"/>
      <c r="BC2154" s="240"/>
      <c r="BD2154" s="240"/>
      <c r="BE2154" s="240"/>
      <c r="BF2154" s="240"/>
      <c r="BG2154" s="240"/>
      <c r="BH2154" s="240"/>
      <c r="BI2154" s="240"/>
      <c r="BJ2154" s="240"/>
      <c r="BK2154" s="240"/>
      <c r="BL2154" s="240"/>
      <c r="BM2154" s="240"/>
      <c r="BN2154" s="240"/>
      <c r="BO2154" s="240"/>
      <c r="BP2154" s="240"/>
      <c r="BQ2154" s="240"/>
      <c r="BR2154" s="240"/>
      <c r="BS2154" s="240"/>
      <c r="BT2154" s="240"/>
      <c r="BU2154" s="240"/>
      <c r="BV2154" s="240"/>
      <c r="BW2154" s="240"/>
      <c r="BX2154" s="240"/>
      <c r="BY2154" s="240"/>
      <c r="BZ2154" s="240"/>
      <c r="CA2154" s="240"/>
      <c r="CB2154" s="240"/>
      <c r="CC2154" s="240"/>
      <c r="CD2154" s="240"/>
      <c r="CE2154" s="240"/>
      <c r="CF2154" s="240"/>
      <c r="CG2154" s="240"/>
      <c r="CH2154" s="240"/>
      <c r="CI2154" s="240"/>
      <c r="CJ2154" s="240"/>
      <c r="CK2154" s="240"/>
      <c r="CL2154" s="240"/>
      <c r="CN2154" s="60"/>
      <c r="CO2154" s="76"/>
      <c r="CP2154" s="76"/>
      <c r="CQ2154" s="76"/>
      <c r="CR2154" s="76"/>
      <c r="CS2154" s="76"/>
      <c r="CT2154" s="76"/>
      <c r="CU2154" s="76"/>
      <c r="CV2154" s="76"/>
      <c r="CW2154" s="76"/>
      <c r="CX2154" s="76"/>
      <c r="CY2154" s="76"/>
      <c r="CZ2154" s="76"/>
      <c r="DA2154" s="76"/>
      <c r="DB2154" s="76"/>
      <c r="DC2154" s="76"/>
      <c r="DD2154" s="76"/>
      <c r="DE2154" s="76"/>
      <c r="DF2154" s="76"/>
      <c r="DG2154" s="76"/>
      <c r="DH2154" s="76"/>
      <c r="DI2154" s="76"/>
      <c r="DJ2154" s="76"/>
      <c r="DK2154" s="76"/>
      <c r="DL2154" s="76"/>
    </row>
    <row r="2155" spans="2:116" x14ac:dyDescent="0.4">
      <c r="B2155" t="s">
        <v>332</v>
      </c>
      <c r="D2155" t="s">
        <v>545</v>
      </c>
      <c r="E2155" s="8" t="str">
        <f>ROW()&amp;" "&amp;D2155</f>
        <v>2155 SEASON MONTHL-TR-R</v>
      </c>
      <c r="G2155" s="136" t="str">
        <f t="shared" ref="G2155:G2170" si="3435">G2129</f>
        <v>procedure</v>
      </c>
      <c r="H2155" s="27"/>
      <c r="I2155" s="78"/>
      <c r="J2155" s="78"/>
      <c r="K2155" s="33"/>
      <c r="L2155" s="33"/>
      <c r="M2155" s="33"/>
      <c r="N2155" s="33"/>
      <c r="O2155" s="33"/>
      <c r="P2155" s="33"/>
      <c r="R2155" s="33"/>
      <c r="S2155" s="80"/>
      <c r="T2155" s="80"/>
      <c r="U2155" s="80"/>
      <c r="V2155" s="80"/>
      <c r="W2155" s="80"/>
      <c r="X2155" s="80"/>
      <c r="Y2155" s="80"/>
      <c r="Z2155" s="80"/>
      <c r="AA2155" s="80"/>
      <c r="AB2155" s="80"/>
      <c r="AC2155" s="80"/>
      <c r="AD2155" s="80"/>
      <c r="AE2155" s="80"/>
      <c r="AF2155" s="80"/>
      <c r="AG2155" s="80"/>
      <c r="AH2155" s="80"/>
      <c r="AI2155" s="80"/>
      <c r="AJ2155" s="80"/>
      <c r="AK2155" s="80"/>
      <c r="AL2155" s="80"/>
      <c r="AM2155" s="80"/>
      <c r="AN2155" s="80"/>
      <c r="AO2155" s="80"/>
      <c r="AP2155" s="80"/>
      <c r="AQ2155" s="80"/>
      <c r="AR2155" s="80"/>
      <c r="AS2155" s="80"/>
      <c r="AT2155" s="80"/>
      <c r="AU2155" s="80"/>
      <c r="AV2155" s="80"/>
      <c r="AW2155" s="80"/>
      <c r="AX2155" s="80"/>
      <c r="AY2155" s="80"/>
      <c r="AZ2155" s="80"/>
      <c r="BA2155" s="80"/>
      <c r="BB2155" s="80"/>
      <c r="BC2155" s="80"/>
      <c r="BD2155" s="80"/>
      <c r="BE2155" s="80"/>
      <c r="BF2155" s="80"/>
      <c r="BG2155" s="80"/>
      <c r="BH2155" s="80"/>
      <c r="BI2155" s="80"/>
      <c r="BJ2155" s="80"/>
      <c r="BK2155" s="80"/>
      <c r="BL2155" s="80"/>
      <c r="BM2155" s="80"/>
      <c r="BN2155" s="80"/>
      <c r="BO2155" s="80"/>
      <c r="BP2155" s="80"/>
      <c r="BQ2155" s="80"/>
      <c r="BR2155" s="80"/>
      <c r="BS2155" s="80"/>
      <c r="BT2155" s="80"/>
      <c r="BU2155" s="80"/>
      <c r="BV2155" s="80"/>
      <c r="BW2155" s="80"/>
      <c r="BX2155" s="80"/>
      <c r="BY2155" s="80"/>
      <c r="BZ2155" s="80"/>
      <c r="CA2155" s="80"/>
      <c r="CB2155" s="80"/>
      <c r="CC2155" s="80"/>
      <c r="CD2155" s="80"/>
      <c r="CE2155" s="80"/>
      <c r="CF2155" s="80"/>
      <c r="CG2155" s="80"/>
      <c r="CH2155" s="80"/>
      <c r="CI2155" s="80"/>
      <c r="CJ2155" s="80"/>
      <c r="CK2155" s="80"/>
      <c r="CL2155" s="80"/>
      <c r="CN2155" s="78"/>
      <c r="CO2155" s="77"/>
      <c r="CP2155" s="77"/>
      <c r="CQ2155" s="77"/>
      <c r="CR2155" s="77"/>
      <c r="CS2155" s="77"/>
      <c r="CT2155" s="77"/>
      <c r="CU2155" s="77"/>
      <c r="CV2155" s="77"/>
      <c r="CW2155" s="77"/>
      <c r="CX2155" s="77"/>
      <c r="CY2155" s="77"/>
      <c r="CZ2155" s="77"/>
      <c r="DA2155" s="77"/>
      <c r="DB2155" s="77"/>
      <c r="DC2155" s="77"/>
      <c r="DD2155" s="77"/>
      <c r="DE2155" s="77"/>
      <c r="DF2155" s="77"/>
      <c r="DG2155" s="77"/>
      <c r="DH2155" s="77"/>
      <c r="DI2155" s="77"/>
      <c r="DJ2155" s="77"/>
      <c r="DK2155" s="77"/>
      <c r="DL2155" s="77"/>
    </row>
    <row r="2156" spans="2:116" x14ac:dyDescent="0.4">
      <c r="B2156" t="s">
        <v>332</v>
      </c>
      <c r="D2156" t="s">
        <v>545</v>
      </c>
      <c r="E2156" s="8" t="str">
        <f t="shared" ref="E2156:E2170" si="3436">ROW()&amp;" "&amp;D2156</f>
        <v>2156 SEASON MONTHL-TR-R</v>
      </c>
      <c r="G2156" s="136" t="str">
        <f t="shared" si="3435"/>
        <v>Primary revenue driver</v>
      </c>
      <c r="H2156" s="27"/>
      <c r="I2156" s="78"/>
      <c r="J2156" s="78"/>
      <c r="K2156" s="33"/>
      <c r="L2156" s="33"/>
      <c r="M2156" s="33"/>
      <c r="N2156" s="33"/>
      <c r="O2156" s="33"/>
      <c r="P2156" s="33"/>
      <c r="R2156" s="33"/>
      <c r="S2156" s="4" t="str">
        <f>ADDRESS(ROW(S2138),COLUMN(S2138),2)</f>
        <v>S$2138</v>
      </c>
      <c r="T2156" s="4" t="str">
        <f t="shared" ref="T2156:CE2165" si="3437">ADDRESS(ROW(T2138),COLUMN(T2138),2)</f>
        <v>T$2138</v>
      </c>
      <c r="U2156" s="4" t="str">
        <f t="shared" si="3437"/>
        <v>U$2138</v>
      </c>
      <c r="V2156" s="4" t="str">
        <f t="shared" si="3437"/>
        <v>V$2138</v>
      </c>
      <c r="W2156" s="4" t="str">
        <f t="shared" si="3437"/>
        <v>W$2138</v>
      </c>
      <c r="X2156" s="4" t="str">
        <f t="shared" si="3437"/>
        <v>X$2138</v>
      </c>
      <c r="Y2156" s="4" t="str">
        <f t="shared" si="3437"/>
        <v>Y$2138</v>
      </c>
      <c r="Z2156" s="4" t="str">
        <f t="shared" si="3437"/>
        <v>Z$2138</v>
      </c>
      <c r="AA2156" s="4" t="str">
        <f t="shared" si="3437"/>
        <v>AA$2138</v>
      </c>
      <c r="AB2156" s="4" t="str">
        <f t="shared" si="3437"/>
        <v>AB$2138</v>
      </c>
      <c r="AC2156" s="4" t="str">
        <f t="shared" si="3437"/>
        <v>AC$2138</v>
      </c>
      <c r="AD2156" s="4" t="str">
        <f t="shared" si="3437"/>
        <v>AD$2138</v>
      </c>
      <c r="AE2156" s="4" t="str">
        <f t="shared" si="3437"/>
        <v>AE$2138</v>
      </c>
      <c r="AF2156" s="4" t="str">
        <f t="shared" si="3437"/>
        <v>AF$2138</v>
      </c>
      <c r="AG2156" s="4" t="str">
        <f t="shared" si="3437"/>
        <v>AG$2138</v>
      </c>
      <c r="AH2156" s="4" t="str">
        <f t="shared" si="3437"/>
        <v>AH$2138</v>
      </c>
      <c r="AI2156" s="4" t="str">
        <f t="shared" si="3437"/>
        <v>AI$2138</v>
      </c>
      <c r="AJ2156" s="4" t="str">
        <f t="shared" si="3437"/>
        <v>AJ$2138</v>
      </c>
      <c r="AK2156" s="4" t="str">
        <f t="shared" si="3437"/>
        <v>AK$2138</v>
      </c>
      <c r="AL2156" s="4" t="str">
        <f t="shared" si="3437"/>
        <v>AL$2138</v>
      </c>
      <c r="AM2156" s="4" t="str">
        <f t="shared" si="3437"/>
        <v>AM$2138</v>
      </c>
      <c r="AN2156" s="4" t="str">
        <f t="shared" si="3437"/>
        <v>AN$2138</v>
      </c>
      <c r="AO2156" s="4" t="str">
        <f t="shared" si="3437"/>
        <v>AO$2138</v>
      </c>
      <c r="AP2156" s="4" t="str">
        <f t="shared" si="3437"/>
        <v>AP$2138</v>
      </c>
      <c r="AQ2156" s="4" t="str">
        <f t="shared" si="3437"/>
        <v>AQ$2138</v>
      </c>
      <c r="AR2156" s="4" t="str">
        <f t="shared" si="3437"/>
        <v>AR$2138</v>
      </c>
      <c r="AS2156" s="4" t="str">
        <f t="shared" si="3437"/>
        <v>AS$2138</v>
      </c>
      <c r="AT2156" s="4" t="str">
        <f t="shared" si="3437"/>
        <v>AT$2138</v>
      </c>
      <c r="AU2156" s="4" t="str">
        <f t="shared" si="3437"/>
        <v>AU$2138</v>
      </c>
      <c r="AV2156" s="4" t="str">
        <f t="shared" si="3437"/>
        <v>AV$2138</v>
      </c>
      <c r="AW2156" s="4" t="str">
        <f t="shared" si="3437"/>
        <v>AW$2138</v>
      </c>
      <c r="AX2156" s="4" t="str">
        <f t="shared" si="3437"/>
        <v>AX$2138</v>
      </c>
      <c r="AY2156" s="4" t="str">
        <f t="shared" si="3437"/>
        <v>AY$2138</v>
      </c>
      <c r="AZ2156" s="4" t="str">
        <f t="shared" si="3437"/>
        <v>AZ$2138</v>
      </c>
      <c r="BA2156" s="4" t="str">
        <f t="shared" si="3437"/>
        <v>BA$2138</v>
      </c>
      <c r="BB2156" s="4" t="str">
        <f t="shared" si="3437"/>
        <v>BB$2138</v>
      </c>
      <c r="BC2156" s="4" t="str">
        <f t="shared" si="3437"/>
        <v>BC$2138</v>
      </c>
      <c r="BD2156" s="4" t="str">
        <f t="shared" si="3437"/>
        <v>BD$2138</v>
      </c>
      <c r="BE2156" s="4" t="str">
        <f t="shared" si="3437"/>
        <v>BE$2138</v>
      </c>
      <c r="BF2156" s="4" t="str">
        <f t="shared" si="3437"/>
        <v>BF$2138</v>
      </c>
      <c r="BG2156" s="4" t="str">
        <f t="shared" si="3437"/>
        <v>BG$2138</v>
      </c>
      <c r="BH2156" s="4" t="str">
        <f t="shared" si="3437"/>
        <v>BH$2138</v>
      </c>
      <c r="BI2156" s="4" t="str">
        <f t="shared" si="3437"/>
        <v>BI$2138</v>
      </c>
      <c r="BJ2156" s="4" t="str">
        <f t="shared" si="3437"/>
        <v>BJ$2138</v>
      </c>
      <c r="BK2156" s="4" t="str">
        <f t="shared" si="3437"/>
        <v>BK$2138</v>
      </c>
      <c r="BL2156" s="4" t="str">
        <f t="shared" si="3437"/>
        <v>BL$2138</v>
      </c>
      <c r="BM2156" s="4" t="str">
        <f t="shared" si="3437"/>
        <v>BM$2138</v>
      </c>
      <c r="BN2156" s="4" t="str">
        <f t="shared" si="3437"/>
        <v>BN$2138</v>
      </c>
      <c r="BO2156" s="4" t="str">
        <f t="shared" si="3437"/>
        <v>BO$2138</v>
      </c>
      <c r="BP2156" s="4" t="str">
        <f t="shared" si="3437"/>
        <v>BP$2138</v>
      </c>
      <c r="BQ2156" s="4" t="str">
        <f t="shared" si="3437"/>
        <v>BQ$2138</v>
      </c>
      <c r="BR2156" s="4" t="str">
        <f t="shared" si="3437"/>
        <v>BR$2138</v>
      </c>
      <c r="BS2156" s="4" t="str">
        <f t="shared" si="3437"/>
        <v>BS$2138</v>
      </c>
      <c r="BT2156" s="4" t="str">
        <f t="shared" si="3437"/>
        <v>BT$2138</v>
      </c>
      <c r="BU2156" s="4" t="str">
        <f t="shared" si="3437"/>
        <v>BU$2138</v>
      </c>
      <c r="BV2156" s="4" t="str">
        <f t="shared" si="3437"/>
        <v>BV$2138</v>
      </c>
      <c r="BW2156" s="4" t="str">
        <f t="shared" si="3437"/>
        <v>BW$2138</v>
      </c>
      <c r="BX2156" s="4" t="str">
        <f t="shared" si="3437"/>
        <v>BX$2138</v>
      </c>
      <c r="BY2156" s="4" t="str">
        <f t="shared" si="3437"/>
        <v>BY$2138</v>
      </c>
      <c r="BZ2156" s="4" t="str">
        <f t="shared" si="3437"/>
        <v>BZ$2138</v>
      </c>
      <c r="CA2156" s="4" t="str">
        <f t="shared" si="3437"/>
        <v>CA$2138</v>
      </c>
      <c r="CB2156" s="4" t="str">
        <f t="shared" si="3437"/>
        <v>CB$2138</v>
      </c>
      <c r="CC2156" s="4" t="str">
        <f t="shared" si="3437"/>
        <v>CC$2138</v>
      </c>
      <c r="CD2156" s="4" t="str">
        <f t="shared" si="3437"/>
        <v>CD$2138</v>
      </c>
      <c r="CE2156" s="4" t="str">
        <f t="shared" si="3437"/>
        <v>CE$2138</v>
      </c>
      <c r="CF2156" s="4" t="str">
        <f t="shared" ref="CF2156:CL2165" si="3438">ADDRESS(ROW(CF2138),COLUMN(CF2138),2)</f>
        <v>CF$2138</v>
      </c>
      <c r="CG2156" s="4" t="str">
        <f t="shared" si="3438"/>
        <v>CG$2138</v>
      </c>
      <c r="CH2156" s="4" t="str">
        <f t="shared" si="3438"/>
        <v>CH$2138</v>
      </c>
      <c r="CI2156" s="4" t="str">
        <f t="shared" si="3438"/>
        <v>CI$2138</v>
      </c>
      <c r="CJ2156" s="4" t="str">
        <f t="shared" si="3438"/>
        <v>CJ$2138</v>
      </c>
      <c r="CK2156" s="4" t="str">
        <f t="shared" si="3438"/>
        <v>CK$2138</v>
      </c>
      <c r="CL2156" s="4" t="str">
        <f t="shared" si="3438"/>
        <v>CL$2138</v>
      </c>
      <c r="CN2156" s="78"/>
      <c r="CO2156" s="80" t="str">
        <f t="shared" ref="CO2156:DL2165" si="3439">CO2130</f>
        <v>CO$16</v>
      </c>
      <c r="CP2156" s="80" t="str">
        <f t="shared" si="3439"/>
        <v>CP$16</v>
      </c>
      <c r="CQ2156" s="80" t="str">
        <f t="shared" si="3439"/>
        <v>CQ$16</v>
      </c>
      <c r="CR2156" s="80" t="str">
        <f t="shared" si="3439"/>
        <v>CR$16</v>
      </c>
      <c r="CS2156" s="80" t="str">
        <f t="shared" si="3439"/>
        <v>CS$16</v>
      </c>
      <c r="CT2156" s="80" t="str">
        <f t="shared" si="3439"/>
        <v>CT$16</v>
      </c>
      <c r="CU2156" s="80" t="str">
        <f t="shared" si="3439"/>
        <v>CU$16</v>
      </c>
      <c r="CV2156" s="80" t="str">
        <f t="shared" si="3439"/>
        <v>CV$16</v>
      </c>
      <c r="CW2156" s="80" t="str">
        <f t="shared" si="3439"/>
        <v>CW$16</v>
      </c>
      <c r="CX2156" s="80" t="str">
        <f t="shared" si="3439"/>
        <v>CX$16</v>
      </c>
      <c r="CY2156" s="80" t="str">
        <f t="shared" si="3439"/>
        <v>CY$16</v>
      </c>
      <c r="CZ2156" s="80" t="str">
        <f t="shared" si="3439"/>
        <v>CZ$16</v>
      </c>
      <c r="DA2156" s="80" t="str">
        <f t="shared" si="3439"/>
        <v>DA$16</v>
      </c>
      <c r="DB2156" s="80" t="str">
        <f t="shared" si="3439"/>
        <v>DB$16</v>
      </c>
      <c r="DC2156" s="80" t="str">
        <f t="shared" si="3439"/>
        <v>DC$16</v>
      </c>
      <c r="DD2156" s="80" t="str">
        <f t="shared" si="3439"/>
        <v>DD$16</v>
      </c>
      <c r="DE2156" s="80" t="str">
        <f t="shared" si="3439"/>
        <v>DE$16</v>
      </c>
      <c r="DF2156" s="80" t="str">
        <f t="shared" si="3439"/>
        <v>DF$16</v>
      </c>
      <c r="DG2156" s="80" t="str">
        <f t="shared" si="3439"/>
        <v>DG$16</v>
      </c>
      <c r="DH2156" s="80" t="str">
        <f t="shared" si="3439"/>
        <v>DH$16</v>
      </c>
      <c r="DI2156" s="80" t="str">
        <f t="shared" si="3439"/>
        <v>DI$16</v>
      </c>
      <c r="DJ2156" s="80" t="str">
        <f t="shared" si="3439"/>
        <v>DJ$16</v>
      </c>
      <c r="DK2156" s="80" t="str">
        <f t="shared" si="3439"/>
        <v>DK$16</v>
      </c>
      <c r="DL2156" s="80" t="str">
        <f t="shared" si="3439"/>
        <v>DL$16</v>
      </c>
    </row>
    <row r="2157" spans="2:116" x14ac:dyDescent="0.4">
      <c r="B2157" t="s">
        <v>332</v>
      </c>
      <c r="D2157" t="s">
        <v>545</v>
      </c>
      <c r="E2157" s="8" t="str">
        <f t="shared" si="3436"/>
        <v>2157 SEASON MONTHL-TR-R</v>
      </c>
      <c r="G2157" s="136" t="str">
        <f t="shared" si="3435"/>
        <v>Primary volume driver</v>
      </c>
      <c r="K2157" s="53"/>
      <c r="L2157" s="53"/>
      <c r="M2157" s="53"/>
      <c r="N2157" s="53"/>
      <c r="O2157" s="53"/>
      <c r="P2157" s="53"/>
      <c r="R2157" s="24"/>
      <c r="S2157" s="80" t="str">
        <f>S2131</f>
        <v>S$17</v>
      </c>
      <c r="T2157" s="80" t="str">
        <f t="shared" ref="T2157:CE2166" si="3440">T2131</f>
        <v>T$17</v>
      </c>
      <c r="U2157" s="80" t="str">
        <f t="shared" si="3440"/>
        <v>U$17</v>
      </c>
      <c r="V2157" s="80" t="str">
        <f t="shared" si="3440"/>
        <v>V$17</v>
      </c>
      <c r="W2157" s="80" t="str">
        <f t="shared" si="3440"/>
        <v>W$17</v>
      </c>
      <c r="X2157" s="80" t="str">
        <f t="shared" si="3440"/>
        <v>X$17</v>
      </c>
      <c r="Y2157" s="80" t="str">
        <f t="shared" si="3440"/>
        <v>Y$17</v>
      </c>
      <c r="Z2157" s="80" t="str">
        <f t="shared" si="3440"/>
        <v>Z$17</v>
      </c>
      <c r="AA2157" s="80" t="str">
        <f t="shared" si="3440"/>
        <v>AA$17</v>
      </c>
      <c r="AB2157" s="80" t="str">
        <f t="shared" si="3440"/>
        <v>AB$17</v>
      </c>
      <c r="AC2157" s="80" t="str">
        <f t="shared" si="3440"/>
        <v>AC$17</v>
      </c>
      <c r="AD2157" s="80" t="str">
        <f t="shared" si="3440"/>
        <v>AD$17</v>
      </c>
      <c r="AE2157" s="80" t="str">
        <f t="shared" si="3440"/>
        <v>AE$17</v>
      </c>
      <c r="AF2157" s="80" t="str">
        <f t="shared" si="3440"/>
        <v>AF$17</v>
      </c>
      <c r="AG2157" s="80" t="str">
        <f t="shared" si="3440"/>
        <v>AG$17</v>
      </c>
      <c r="AH2157" s="80" t="str">
        <f t="shared" si="3440"/>
        <v>AH$17</v>
      </c>
      <c r="AI2157" s="80" t="str">
        <f t="shared" si="3440"/>
        <v>AI$17</v>
      </c>
      <c r="AJ2157" s="80" t="str">
        <f t="shared" si="3440"/>
        <v>AJ$17</v>
      </c>
      <c r="AK2157" s="80" t="str">
        <f t="shared" si="3440"/>
        <v>AK$17</v>
      </c>
      <c r="AL2157" s="80" t="str">
        <f t="shared" si="3440"/>
        <v>AL$17</v>
      </c>
      <c r="AM2157" s="80" t="str">
        <f t="shared" si="3440"/>
        <v>AM$17</v>
      </c>
      <c r="AN2157" s="80" t="str">
        <f t="shared" si="3440"/>
        <v>AN$17</v>
      </c>
      <c r="AO2157" s="80" t="str">
        <f t="shared" si="3440"/>
        <v>AO$17</v>
      </c>
      <c r="AP2157" s="80" t="str">
        <f t="shared" si="3440"/>
        <v>AP$17</v>
      </c>
      <c r="AQ2157" s="80" t="str">
        <f t="shared" si="3440"/>
        <v>AQ$17</v>
      </c>
      <c r="AR2157" s="80" t="str">
        <f t="shared" si="3440"/>
        <v>AR$17</v>
      </c>
      <c r="AS2157" s="80" t="str">
        <f t="shared" si="3440"/>
        <v>AS$17</v>
      </c>
      <c r="AT2157" s="80" t="str">
        <f t="shared" si="3440"/>
        <v>AT$17</v>
      </c>
      <c r="AU2157" s="80" t="str">
        <f t="shared" si="3440"/>
        <v>AU$17</v>
      </c>
      <c r="AV2157" s="80" t="str">
        <f t="shared" si="3440"/>
        <v>AV$17</v>
      </c>
      <c r="AW2157" s="80" t="str">
        <f t="shared" si="3440"/>
        <v>AW$17</v>
      </c>
      <c r="AX2157" s="80" t="str">
        <f t="shared" si="3440"/>
        <v>AX$17</v>
      </c>
      <c r="AY2157" s="80" t="str">
        <f t="shared" si="3440"/>
        <v>AY$17</v>
      </c>
      <c r="AZ2157" s="80" t="str">
        <f t="shared" si="3440"/>
        <v>AZ$17</v>
      </c>
      <c r="BA2157" s="80" t="str">
        <f t="shared" si="3440"/>
        <v>BA$17</v>
      </c>
      <c r="BB2157" s="80" t="str">
        <f t="shared" si="3440"/>
        <v>BB$17</v>
      </c>
      <c r="BC2157" s="80" t="str">
        <f t="shared" si="3440"/>
        <v>BC$17</v>
      </c>
      <c r="BD2157" s="80" t="str">
        <f t="shared" si="3440"/>
        <v>BD$17</v>
      </c>
      <c r="BE2157" s="80" t="str">
        <f t="shared" si="3440"/>
        <v>BE$17</v>
      </c>
      <c r="BF2157" s="80" t="str">
        <f t="shared" si="3440"/>
        <v>BF$17</v>
      </c>
      <c r="BG2157" s="80" t="str">
        <f t="shared" si="3440"/>
        <v>BG$17</v>
      </c>
      <c r="BH2157" s="80" t="str">
        <f t="shared" si="3440"/>
        <v>BH$17</v>
      </c>
      <c r="BI2157" s="80" t="str">
        <f t="shared" si="3440"/>
        <v>BI$17</v>
      </c>
      <c r="BJ2157" s="80" t="str">
        <f t="shared" si="3440"/>
        <v>BJ$17</v>
      </c>
      <c r="BK2157" s="80" t="str">
        <f t="shared" si="3440"/>
        <v>BK$17</v>
      </c>
      <c r="BL2157" s="80" t="str">
        <f t="shared" si="3440"/>
        <v>BL$17</v>
      </c>
      <c r="BM2157" s="80" t="str">
        <f t="shared" si="3440"/>
        <v>BM$17</v>
      </c>
      <c r="BN2157" s="80" t="str">
        <f t="shared" si="3440"/>
        <v>BN$17</v>
      </c>
      <c r="BO2157" s="80" t="str">
        <f t="shared" si="3440"/>
        <v>BO$17</v>
      </c>
      <c r="BP2157" s="80" t="str">
        <f t="shared" si="3440"/>
        <v>BP$17</v>
      </c>
      <c r="BQ2157" s="80" t="str">
        <f t="shared" si="3440"/>
        <v>BQ$17</v>
      </c>
      <c r="BR2157" s="80" t="str">
        <f t="shared" si="3440"/>
        <v>BR$17</v>
      </c>
      <c r="BS2157" s="80" t="str">
        <f t="shared" si="3440"/>
        <v>BS$17</v>
      </c>
      <c r="BT2157" s="80" t="str">
        <f t="shared" si="3440"/>
        <v>BT$17</v>
      </c>
      <c r="BU2157" s="80" t="str">
        <f t="shared" si="3440"/>
        <v>BU$17</v>
      </c>
      <c r="BV2157" s="80" t="str">
        <f t="shared" si="3440"/>
        <v>BV$17</v>
      </c>
      <c r="BW2157" s="80" t="str">
        <f t="shared" si="3440"/>
        <v>BW$17</v>
      </c>
      <c r="BX2157" s="80" t="str">
        <f t="shared" si="3440"/>
        <v>BX$17</v>
      </c>
      <c r="BY2157" s="80" t="str">
        <f t="shared" si="3440"/>
        <v>BY$17</v>
      </c>
      <c r="BZ2157" s="80" t="str">
        <f t="shared" si="3440"/>
        <v>BZ$17</v>
      </c>
      <c r="CA2157" s="80" t="str">
        <f t="shared" si="3440"/>
        <v>CA$17</v>
      </c>
      <c r="CB2157" s="80" t="str">
        <f t="shared" si="3440"/>
        <v>CB$17</v>
      </c>
      <c r="CC2157" s="80" t="str">
        <f t="shared" si="3440"/>
        <v>CC$17</v>
      </c>
      <c r="CD2157" s="80" t="str">
        <f t="shared" si="3440"/>
        <v>CD$17</v>
      </c>
      <c r="CE2157" s="80" t="str">
        <f t="shared" si="3440"/>
        <v>CE$17</v>
      </c>
      <c r="CF2157" s="80" t="str">
        <f t="shared" ref="CF2157:CL2166" si="3441">CF2131</f>
        <v>CF$17</v>
      </c>
      <c r="CG2157" s="80" t="str">
        <f t="shared" si="3441"/>
        <v>CG$17</v>
      </c>
      <c r="CH2157" s="80" t="str">
        <f t="shared" si="3441"/>
        <v>CH$17</v>
      </c>
      <c r="CI2157" s="80" t="str">
        <f t="shared" si="3441"/>
        <v>CI$17</v>
      </c>
      <c r="CJ2157" s="80" t="str">
        <f t="shared" si="3441"/>
        <v>CJ$17</v>
      </c>
      <c r="CK2157" s="80" t="str">
        <f t="shared" si="3441"/>
        <v>CK$17</v>
      </c>
      <c r="CL2157" s="80" t="str">
        <f t="shared" si="3441"/>
        <v>CL$17</v>
      </c>
      <c r="CO2157" s="212" t="e">
        <f>ADDRESS(ROW(#REF!),COLUMN(#REF!),2)</f>
        <v>#REF!</v>
      </c>
      <c r="CP2157" s="212" t="e">
        <f>ADDRESS(ROW(#REF!),COLUMN(#REF!),2)</f>
        <v>#REF!</v>
      </c>
      <c r="CQ2157" s="212" t="e">
        <f>ADDRESS(ROW(#REF!),COLUMN(#REF!),2)</f>
        <v>#REF!</v>
      </c>
      <c r="CR2157" s="212" t="e">
        <f>ADDRESS(ROW(#REF!),COLUMN(#REF!),2)</f>
        <v>#REF!</v>
      </c>
      <c r="CS2157" s="212" t="e">
        <f>ADDRESS(ROW(#REF!),COLUMN(#REF!),2)</f>
        <v>#REF!</v>
      </c>
      <c r="CT2157" s="212" t="e">
        <f>ADDRESS(ROW(#REF!),COLUMN(#REF!),2)</f>
        <v>#REF!</v>
      </c>
      <c r="CU2157" s="212" t="e">
        <f>ADDRESS(ROW(#REF!),COLUMN(#REF!),2)</f>
        <v>#REF!</v>
      </c>
      <c r="CV2157" s="212" t="e">
        <f>ADDRESS(ROW(#REF!),COLUMN(#REF!),2)</f>
        <v>#REF!</v>
      </c>
      <c r="CW2157" s="212" t="e">
        <f>ADDRESS(ROW(#REF!),COLUMN(#REF!),2)</f>
        <v>#REF!</v>
      </c>
      <c r="CX2157" s="212" t="e">
        <f>ADDRESS(ROW(#REF!),COLUMN(#REF!),2)</f>
        <v>#REF!</v>
      </c>
      <c r="CY2157" s="212" t="e">
        <f>ADDRESS(ROW(#REF!),COLUMN(#REF!),2)</f>
        <v>#REF!</v>
      </c>
      <c r="CZ2157" s="212" t="e">
        <f>ADDRESS(ROW(#REF!),COLUMN(#REF!),2)</f>
        <v>#REF!</v>
      </c>
      <c r="DA2157" s="212" t="e">
        <f>ADDRESS(ROW(#REF!),COLUMN(#REF!),2)</f>
        <v>#REF!</v>
      </c>
      <c r="DB2157" s="212" t="e">
        <f>ADDRESS(ROW(#REF!),COLUMN(#REF!),2)</f>
        <v>#REF!</v>
      </c>
      <c r="DC2157" s="212" t="e">
        <f>ADDRESS(ROW(#REF!),COLUMN(#REF!),2)</f>
        <v>#REF!</v>
      </c>
      <c r="DD2157" s="212" t="e">
        <f>ADDRESS(ROW(#REF!),COLUMN(#REF!),2)</f>
        <v>#REF!</v>
      </c>
      <c r="DE2157" s="212" t="e">
        <f>ADDRESS(ROW(#REF!),COLUMN(#REF!),2)</f>
        <v>#REF!</v>
      </c>
      <c r="DF2157" s="212" t="e">
        <f>ADDRESS(ROW(#REF!),COLUMN(#REF!),2)</f>
        <v>#REF!</v>
      </c>
      <c r="DG2157" s="212" t="e">
        <f>ADDRESS(ROW(#REF!),COLUMN(#REF!),2)</f>
        <v>#REF!</v>
      </c>
      <c r="DH2157" s="212" t="e">
        <f>ADDRESS(ROW(#REF!),COLUMN(#REF!),2)</f>
        <v>#REF!</v>
      </c>
      <c r="DI2157" s="212" t="e">
        <f>ADDRESS(ROW(#REF!),COLUMN(#REF!),2)</f>
        <v>#REF!</v>
      </c>
      <c r="DJ2157" s="212" t="e">
        <f>ADDRESS(ROW(#REF!),COLUMN(#REF!),2)</f>
        <v>#REF!</v>
      </c>
      <c r="DK2157" s="212" t="e">
        <f>ADDRESS(ROW(#REF!),COLUMN(#REF!),2)</f>
        <v>#REF!</v>
      </c>
      <c r="DL2157" s="212" t="e">
        <f>ADDRESS(ROW(#REF!),COLUMN(#REF!),2)</f>
        <v>#REF!</v>
      </c>
    </row>
    <row r="2158" spans="2:116" x14ac:dyDescent="0.4">
      <c r="B2158" t="s">
        <v>332</v>
      </c>
      <c r="D2158" t="s">
        <v>545</v>
      </c>
      <c r="E2158" s="8" t="str">
        <f t="shared" si="3436"/>
        <v>2158 SEASON MONTHL-TR-R</v>
      </c>
      <c r="G2158" s="136" t="str">
        <f t="shared" si="3435"/>
        <v>(Secondary label)</v>
      </c>
      <c r="H2158" s="12"/>
      <c r="I2158" s="60"/>
      <c r="J2158" s="60"/>
      <c r="K2158" s="15"/>
      <c r="L2158" s="15"/>
      <c r="M2158" s="15"/>
      <c r="N2158" s="15"/>
      <c r="O2158" s="15"/>
      <c r="P2158" s="15"/>
      <c r="R2158" s="15"/>
      <c r="S2158" s="80"/>
      <c r="T2158" s="80"/>
      <c r="U2158" s="80"/>
      <c r="V2158" s="80"/>
      <c r="W2158" s="80"/>
      <c r="X2158" s="80"/>
      <c r="Y2158" s="80"/>
      <c r="Z2158" s="80"/>
      <c r="AA2158" s="80"/>
      <c r="AB2158" s="80"/>
      <c r="AC2158" s="80"/>
      <c r="AD2158" s="80"/>
      <c r="AE2158" s="80"/>
      <c r="AF2158" s="80"/>
      <c r="AG2158" s="80"/>
      <c r="AH2158" s="80"/>
      <c r="AI2158" s="80"/>
      <c r="AJ2158" s="80"/>
      <c r="AK2158" s="80"/>
      <c r="AL2158" s="80"/>
      <c r="AM2158" s="80"/>
      <c r="AN2158" s="80"/>
      <c r="AO2158" s="80"/>
      <c r="AP2158" s="80"/>
      <c r="AQ2158" s="80"/>
      <c r="AR2158" s="80"/>
      <c r="AS2158" s="80"/>
      <c r="AT2158" s="80"/>
      <c r="AU2158" s="80"/>
      <c r="AV2158" s="80"/>
      <c r="AW2158" s="80"/>
      <c r="AX2158" s="80"/>
      <c r="AY2158" s="80"/>
      <c r="AZ2158" s="80"/>
      <c r="BA2158" s="80"/>
      <c r="BB2158" s="80"/>
      <c r="BC2158" s="80"/>
      <c r="BD2158" s="80"/>
      <c r="BE2158" s="80"/>
      <c r="BF2158" s="80"/>
      <c r="BG2158" s="80"/>
      <c r="BH2158" s="80"/>
      <c r="BI2158" s="80"/>
      <c r="BJ2158" s="80"/>
      <c r="BK2158" s="80"/>
      <c r="BL2158" s="80"/>
      <c r="BM2158" s="80"/>
      <c r="BN2158" s="80"/>
      <c r="BO2158" s="80"/>
      <c r="BP2158" s="80"/>
      <c r="BQ2158" s="80"/>
      <c r="BR2158" s="80"/>
      <c r="BS2158" s="80"/>
      <c r="BT2158" s="80"/>
      <c r="BU2158" s="80"/>
      <c r="BV2158" s="80"/>
      <c r="BW2158" s="80"/>
      <c r="BX2158" s="80"/>
      <c r="BY2158" s="80"/>
      <c r="BZ2158" s="80"/>
      <c r="CA2158" s="80"/>
      <c r="CB2158" s="80"/>
      <c r="CC2158" s="80"/>
      <c r="CD2158" s="80"/>
      <c r="CE2158" s="80"/>
      <c r="CF2158" s="80"/>
      <c r="CG2158" s="80"/>
      <c r="CH2158" s="80"/>
      <c r="CI2158" s="80"/>
      <c r="CJ2158" s="80"/>
      <c r="CK2158" s="80"/>
      <c r="CL2158" s="80"/>
      <c r="CN2158" s="60"/>
    </row>
    <row r="2159" spans="2:116" x14ac:dyDescent="0.4">
      <c r="B2159" t="s">
        <v>332</v>
      </c>
      <c r="D2159" t="s">
        <v>545</v>
      </c>
      <c r="E2159" s="8" t="str">
        <f t="shared" si="3436"/>
        <v>2159 SEASON MONTHL-TR-R</v>
      </c>
      <c r="G2159" s="136" t="str">
        <f t="shared" si="3435"/>
        <v xml:space="preserve">secondary unit </v>
      </c>
      <c r="H2159" s="12"/>
      <c r="I2159" s="60"/>
      <c r="J2159" s="60"/>
      <c r="K2159" s="15"/>
      <c r="L2159" s="15"/>
      <c r="M2159" s="15"/>
      <c r="N2159" s="15"/>
      <c r="O2159" s="15"/>
      <c r="P2159" s="15"/>
      <c r="R2159" s="15"/>
      <c r="S2159" s="76"/>
      <c r="T2159" s="76"/>
      <c r="U2159" s="76"/>
      <c r="V2159" s="76"/>
      <c r="W2159" s="76"/>
      <c r="X2159" s="76"/>
      <c r="Y2159" s="76"/>
      <c r="Z2159" s="76"/>
      <c r="AA2159" s="76"/>
      <c r="AB2159" s="76"/>
      <c r="AC2159" s="76"/>
      <c r="AD2159" s="76"/>
      <c r="AE2159" s="76"/>
      <c r="AF2159" s="76"/>
      <c r="AG2159" s="76"/>
      <c r="AH2159" s="76"/>
      <c r="AI2159" s="76"/>
      <c r="AJ2159" s="76"/>
      <c r="AK2159" s="76"/>
      <c r="AL2159" s="76"/>
      <c r="AM2159" s="76"/>
      <c r="AN2159" s="76"/>
      <c r="AO2159" s="76"/>
      <c r="AP2159" s="76"/>
      <c r="AQ2159" s="76"/>
      <c r="AR2159" s="76"/>
      <c r="AS2159" s="76"/>
      <c r="AT2159" s="76"/>
      <c r="AU2159" s="76"/>
      <c r="AV2159" s="76"/>
      <c r="AW2159" s="76"/>
      <c r="AX2159" s="76"/>
      <c r="AY2159" s="76"/>
      <c r="AZ2159" s="76"/>
      <c r="BA2159" s="76"/>
      <c r="BB2159" s="76"/>
      <c r="BC2159" s="76"/>
      <c r="BD2159" s="76"/>
      <c r="BE2159" s="76"/>
      <c r="BF2159" s="76"/>
      <c r="BG2159" s="76"/>
      <c r="BH2159" s="76"/>
      <c r="BI2159" s="76"/>
      <c r="BJ2159" s="76"/>
      <c r="BK2159" s="76"/>
      <c r="BL2159" s="76"/>
      <c r="BM2159" s="76"/>
      <c r="BN2159" s="76"/>
      <c r="BO2159" s="76"/>
      <c r="BP2159" s="76"/>
      <c r="BQ2159" s="76"/>
      <c r="BR2159" s="76"/>
      <c r="BS2159" s="76"/>
      <c r="BT2159" s="76"/>
      <c r="BU2159" s="76"/>
      <c r="BV2159" s="76"/>
      <c r="BW2159" s="76"/>
      <c r="BX2159" s="76"/>
      <c r="BY2159" s="76"/>
      <c r="BZ2159" s="76"/>
      <c r="CA2159" s="76"/>
      <c r="CB2159" s="76"/>
      <c r="CC2159" s="76"/>
      <c r="CD2159" s="76"/>
      <c r="CE2159" s="76"/>
      <c r="CF2159" s="76"/>
      <c r="CG2159" s="76"/>
      <c r="CH2159" s="76"/>
      <c r="CI2159" s="76"/>
      <c r="CJ2159" s="76"/>
      <c r="CK2159" s="76"/>
      <c r="CL2159" s="76"/>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2:116" x14ac:dyDescent="0.4">
      <c r="B2160" t="s">
        <v>332</v>
      </c>
      <c r="D2160" t="s">
        <v>545</v>
      </c>
      <c r="E2160" s="8" t="str">
        <f t="shared" si="3436"/>
        <v>2160 SEASON MONTHL-TR-R</v>
      </c>
      <c r="G2160" s="136" t="str">
        <f t="shared" si="3435"/>
        <v>Secondary revenue driver</v>
      </c>
      <c r="H2160" s="12"/>
      <c r="I2160" s="60"/>
      <c r="J2160" s="60"/>
      <c r="K2160" s="15"/>
      <c r="L2160" s="15"/>
      <c r="M2160" s="15"/>
      <c r="N2160" s="15"/>
      <c r="O2160" s="15"/>
      <c r="P2160" s="15"/>
      <c r="R2160" s="15"/>
      <c r="S2160" s="80" t="str">
        <f>S2134</f>
        <v>S$18</v>
      </c>
      <c r="T2160" s="80" t="str">
        <f t="shared" ref="T2160:CE2169" si="3442">T2134</f>
        <v>T$18</v>
      </c>
      <c r="U2160" s="80" t="str">
        <f t="shared" si="3442"/>
        <v>U$18</v>
      </c>
      <c r="V2160" s="80" t="str">
        <f t="shared" si="3442"/>
        <v>V$18</v>
      </c>
      <c r="W2160" s="80" t="str">
        <f t="shared" si="3442"/>
        <v>W$18</v>
      </c>
      <c r="X2160" s="80" t="str">
        <f t="shared" si="3442"/>
        <v>X$18</v>
      </c>
      <c r="Y2160" s="80" t="str">
        <f t="shared" si="3442"/>
        <v>Y$18</v>
      </c>
      <c r="Z2160" s="80" t="str">
        <f t="shared" si="3442"/>
        <v>Z$18</v>
      </c>
      <c r="AA2160" s="80" t="str">
        <f t="shared" si="3442"/>
        <v>AA$18</v>
      </c>
      <c r="AB2160" s="80" t="str">
        <f t="shared" si="3442"/>
        <v>AB$18</v>
      </c>
      <c r="AC2160" s="80" t="str">
        <f t="shared" si="3442"/>
        <v>AC$18</v>
      </c>
      <c r="AD2160" s="80" t="str">
        <f t="shared" si="3442"/>
        <v>AD$18</v>
      </c>
      <c r="AE2160" s="80" t="str">
        <f t="shared" si="3442"/>
        <v>AE$18</v>
      </c>
      <c r="AF2160" s="80" t="str">
        <f t="shared" si="3442"/>
        <v>AF$18</v>
      </c>
      <c r="AG2160" s="80" t="str">
        <f t="shared" si="3442"/>
        <v>AG$18</v>
      </c>
      <c r="AH2160" s="80" t="str">
        <f t="shared" si="3442"/>
        <v>AH$18</v>
      </c>
      <c r="AI2160" s="80" t="str">
        <f t="shared" si="3442"/>
        <v>AI$18</v>
      </c>
      <c r="AJ2160" s="80" t="str">
        <f t="shared" si="3442"/>
        <v>AJ$18</v>
      </c>
      <c r="AK2160" s="80" t="str">
        <f t="shared" si="3442"/>
        <v>AK$18</v>
      </c>
      <c r="AL2160" s="80" t="str">
        <f t="shared" si="3442"/>
        <v>AL$18</v>
      </c>
      <c r="AM2160" s="80" t="str">
        <f t="shared" si="3442"/>
        <v>AM$18</v>
      </c>
      <c r="AN2160" s="80" t="str">
        <f t="shared" si="3442"/>
        <v>AN$18</v>
      </c>
      <c r="AO2160" s="80" t="str">
        <f t="shared" si="3442"/>
        <v>AO$18</v>
      </c>
      <c r="AP2160" s="80" t="str">
        <f t="shared" si="3442"/>
        <v>AP$18</v>
      </c>
      <c r="AQ2160" s="80" t="str">
        <f t="shared" si="3442"/>
        <v>AQ$18</v>
      </c>
      <c r="AR2160" s="80" t="str">
        <f t="shared" si="3442"/>
        <v>AR$18</v>
      </c>
      <c r="AS2160" s="80" t="str">
        <f t="shared" si="3442"/>
        <v>AS$18</v>
      </c>
      <c r="AT2160" s="80" t="str">
        <f t="shared" si="3442"/>
        <v>AT$18</v>
      </c>
      <c r="AU2160" s="80" t="str">
        <f t="shared" si="3442"/>
        <v>AU$18</v>
      </c>
      <c r="AV2160" s="80" t="str">
        <f t="shared" si="3442"/>
        <v>AV$18</v>
      </c>
      <c r="AW2160" s="80" t="str">
        <f t="shared" si="3442"/>
        <v>AW$18</v>
      </c>
      <c r="AX2160" s="80" t="str">
        <f t="shared" si="3442"/>
        <v>AX$18</v>
      </c>
      <c r="AY2160" s="80" t="str">
        <f t="shared" si="3442"/>
        <v>AY$18</v>
      </c>
      <c r="AZ2160" s="80" t="str">
        <f t="shared" si="3442"/>
        <v>AZ$18</v>
      </c>
      <c r="BA2160" s="80" t="str">
        <f t="shared" si="3442"/>
        <v>BA$18</v>
      </c>
      <c r="BB2160" s="80" t="str">
        <f t="shared" si="3442"/>
        <v>BB$18</v>
      </c>
      <c r="BC2160" s="80" t="str">
        <f t="shared" si="3442"/>
        <v>BC$18</v>
      </c>
      <c r="BD2160" s="80" t="str">
        <f t="shared" si="3442"/>
        <v>BD$18</v>
      </c>
      <c r="BE2160" s="80" t="str">
        <f t="shared" si="3442"/>
        <v>BE$18</v>
      </c>
      <c r="BF2160" s="80" t="str">
        <f t="shared" si="3442"/>
        <v>BF$18</v>
      </c>
      <c r="BG2160" s="80" t="str">
        <f t="shared" si="3442"/>
        <v>BG$18</v>
      </c>
      <c r="BH2160" s="80" t="str">
        <f t="shared" si="3442"/>
        <v>BH$18</v>
      </c>
      <c r="BI2160" s="80" t="str">
        <f t="shared" si="3442"/>
        <v>BI$18</v>
      </c>
      <c r="BJ2160" s="80" t="str">
        <f t="shared" si="3442"/>
        <v>BJ$18</v>
      </c>
      <c r="BK2160" s="80" t="str">
        <f t="shared" si="3442"/>
        <v>BK$18</v>
      </c>
      <c r="BL2160" s="80" t="str">
        <f t="shared" si="3442"/>
        <v>BL$18</v>
      </c>
      <c r="BM2160" s="80" t="str">
        <f t="shared" si="3442"/>
        <v>BM$18</v>
      </c>
      <c r="BN2160" s="80" t="str">
        <f t="shared" si="3442"/>
        <v>BN$18</v>
      </c>
      <c r="BO2160" s="80" t="str">
        <f t="shared" si="3442"/>
        <v>BO$18</v>
      </c>
      <c r="BP2160" s="80" t="str">
        <f t="shared" si="3442"/>
        <v>BP$18</v>
      </c>
      <c r="BQ2160" s="80" t="str">
        <f t="shared" si="3442"/>
        <v>BQ$18</v>
      </c>
      <c r="BR2160" s="80" t="str">
        <f t="shared" si="3442"/>
        <v>BR$18</v>
      </c>
      <c r="BS2160" s="80" t="str">
        <f t="shared" si="3442"/>
        <v>BS$18</v>
      </c>
      <c r="BT2160" s="80" t="str">
        <f t="shared" si="3442"/>
        <v>BT$18</v>
      </c>
      <c r="BU2160" s="80" t="str">
        <f t="shared" si="3442"/>
        <v>BU$18</v>
      </c>
      <c r="BV2160" s="80" t="str">
        <f t="shared" si="3442"/>
        <v>BV$18</v>
      </c>
      <c r="BW2160" s="80" t="str">
        <f t="shared" si="3442"/>
        <v>BW$18</v>
      </c>
      <c r="BX2160" s="80" t="str">
        <f t="shared" si="3442"/>
        <v>BX$18</v>
      </c>
      <c r="BY2160" s="80" t="str">
        <f t="shared" si="3442"/>
        <v>BY$18</v>
      </c>
      <c r="BZ2160" s="80" t="str">
        <f t="shared" si="3442"/>
        <v>BZ$18</v>
      </c>
      <c r="CA2160" s="80" t="str">
        <f t="shared" si="3442"/>
        <v>CA$18</v>
      </c>
      <c r="CB2160" s="80" t="str">
        <f t="shared" si="3442"/>
        <v>CB$18</v>
      </c>
      <c r="CC2160" s="80" t="str">
        <f t="shared" si="3442"/>
        <v>CC$18</v>
      </c>
      <c r="CD2160" s="80" t="str">
        <f t="shared" si="3442"/>
        <v>CD$18</v>
      </c>
      <c r="CE2160" s="80" t="str">
        <f t="shared" si="3442"/>
        <v>CE$18</v>
      </c>
      <c r="CF2160" s="80" t="str">
        <f t="shared" ref="CF2160:CL2169" si="3443">CF2134</f>
        <v>CF$18</v>
      </c>
      <c r="CG2160" s="80" t="str">
        <f t="shared" si="3443"/>
        <v>CG$18</v>
      </c>
      <c r="CH2160" s="80" t="str">
        <f t="shared" si="3443"/>
        <v>CH$18</v>
      </c>
      <c r="CI2160" s="80" t="str">
        <f t="shared" si="3443"/>
        <v>CI$18</v>
      </c>
      <c r="CJ2160" s="80" t="str">
        <f t="shared" si="3443"/>
        <v>CJ$18</v>
      </c>
      <c r="CK2160" s="80" t="str">
        <f t="shared" si="3443"/>
        <v>CK$18</v>
      </c>
      <c r="CL2160" s="80" t="str">
        <f t="shared" si="3443"/>
        <v>CL$18</v>
      </c>
      <c r="CN2160" s="60"/>
      <c r="CO2160" s="76"/>
      <c r="CP2160" s="76"/>
      <c r="CQ2160" s="76"/>
      <c r="CR2160" s="76"/>
      <c r="CS2160" s="76"/>
      <c r="CT2160" s="76"/>
      <c r="CU2160" s="76"/>
      <c r="CV2160" s="76"/>
      <c r="CW2160" s="76"/>
      <c r="CX2160" s="76"/>
      <c r="CY2160" s="76"/>
      <c r="CZ2160" s="76"/>
      <c r="DA2160" s="76"/>
      <c r="DB2160" s="76"/>
      <c r="DC2160" s="76"/>
      <c r="DD2160" s="76"/>
      <c r="DE2160" s="76"/>
      <c r="DF2160" s="76"/>
      <c r="DG2160" s="76"/>
      <c r="DH2160" s="76"/>
      <c r="DI2160" s="76"/>
      <c r="DJ2160" s="76"/>
      <c r="DK2160" s="76"/>
      <c r="DL2160" s="76"/>
    </row>
    <row r="2161" spans="1:116" x14ac:dyDescent="0.4">
      <c r="B2161" t="s">
        <v>332</v>
      </c>
      <c r="D2161" t="s">
        <v>545</v>
      </c>
      <c r="E2161" s="8" t="str">
        <f t="shared" si="3436"/>
        <v>2161 SEASON MONTHL-TR-R</v>
      </c>
      <c r="G2161" s="136" t="str">
        <f t="shared" si="3435"/>
        <v>Secondary volume driver</v>
      </c>
      <c r="H2161" s="12"/>
      <c r="I2161" s="60"/>
      <c r="J2161" s="60"/>
      <c r="K2161" s="15"/>
      <c r="L2161" s="15"/>
      <c r="M2161" s="15"/>
      <c r="N2161" s="15"/>
      <c r="O2161" s="15"/>
      <c r="P2161" s="15"/>
      <c r="R2161" s="15"/>
      <c r="S2161" s="80" t="str">
        <f>S2135</f>
        <v>S$19</v>
      </c>
      <c r="T2161" s="80" t="str">
        <f t="shared" ref="T2161:CE2170" si="3444">T2135</f>
        <v>T$19</v>
      </c>
      <c r="U2161" s="80" t="str">
        <f t="shared" si="3444"/>
        <v>U$19</v>
      </c>
      <c r="V2161" s="80" t="str">
        <f t="shared" si="3444"/>
        <v>V$19</v>
      </c>
      <c r="W2161" s="80" t="str">
        <f t="shared" si="3444"/>
        <v>W$19</v>
      </c>
      <c r="X2161" s="80" t="str">
        <f t="shared" si="3444"/>
        <v>X$19</v>
      </c>
      <c r="Y2161" s="80" t="str">
        <f t="shared" si="3444"/>
        <v>Y$19</v>
      </c>
      <c r="Z2161" s="80" t="str">
        <f t="shared" si="3444"/>
        <v>Z$19</v>
      </c>
      <c r="AA2161" s="80" t="str">
        <f t="shared" si="3444"/>
        <v>AA$19</v>
      </c>
      <c r="AB2161" s="80" t="str">
        <f t="shared" si="3444"/>
        <v>AB$19</v>
      </c>
      <c r="AC2161" s="80" t="str">
        <f t="shared" si="3444"/>
        <v>AC$19</v>
      </c>
      <c r="AD2161" s="80" t="str">
        <f t="shared" si="3444"/>
        <v>AD$19</v>
      </c>
      <c r="AE2161" s="80" t="str">
        <f t="shared" si="3444"/>
        <v>AE$19</v>
      </c>
      <c r="AF2161" s="80" t="str">
        <f t="shared" si="3444"/>
        <v>AF$19</v>
      </c>
      <c r="AG2161" s="80" t="str">
        <f t="shared" si="3444"/>
        <v>AG$19</v>
      </c>
      <c r="AH2161" s="80" t="str">
        <f t="shared" si="3444"/>
        <v>AH$19</v>
      </c>
      <c r="AI2161" s="80" t="str">
        <f t="shared" si="3444"/>
        <v>AI$19</v>
      </c>
      <c r="AJ2161" s="80" t="str">
        <f t="shared" si="3444"/>
        <v>AJ$19</v>
      </c>
      <c r="AK2161" s="80" t="str">
        <f t="shared" si="3444"/>
        <v>AK$19</v>
      </c>
      <c r="AL2161" s="80" t="str">
        <f t="shared" si="3444"/>
        <v>AL$19</v>
      </c>
      <c r="AM2161" s="80" t="str">
        <f t="shared" si="3444"/>
        <v>AM$19</v>
      </c>
      <c r="AN2161" s="80" t="str">
        <f t="shared" si="3444"/>
        <v>AN$19</v>
      </c>
      <c r="AO2161" s="80" t="str">
        <f t="shared" si="3444"/>
        <v>AO$19</v>
      </c>
      <c r="AP2161" s="80" t="str">
        <f t="shared" si="3444"/>
        <v>AP$19</v>
      </c>
      <c r="AQ2161" s="80" t="str">
        <f t="shared" si="3444"/>
        <v>AQ$19</v>
      </c>
      <c r="AR2161" s="80" t="str">
        <f t="shared" si="3444"/>
        <v>AR$19</v>
      </c>
      <c r="AS2161" s="80" t="str">
        <f t="shared" si="3444"/>
        <v>AS$19</v>
      </c>
      <c r="AT2161" s="80" t="str">
        <f t="shared" si="3444"/>
        <v>AT$19</v>
      </c>
      <c r="AU2161" s="80" t="str">
        <f t="shared" si="3444"/>
        <v>AU$19</v>
      </c>
      <c r="AV2161" s="80" t="str">
        <f t="shared" si="3444"/>
        <v>AV$19</v>
      </c>
      <c r="AW2161" s="80" t="str">
        <f t="shared" si="3444"/>
        <v>AW$19</v>
      </c>
      <c r="AX2161" s="80" t="str">
        <f t="shared" si="3444"/>
        <v>AX$19</v>
      </c>
      <c r="AY2161" s="80" t="str">
        <f t="shared" si="3444"/>
        <v>AY$19</v>
      </c>
      <c r="AZ2161" s="80" t="str">
        <f t="shared" si="3444"/>
        <v>AZ$19</v>
      </c>
      <c r="BA2161" s="80" t="str">
        <f t="shared" si="3444"/>
        <v>BA$19</v>
      </c>
      <c r="BB2161" s="80" t="str">
        <f t="shared" si="3444"/>
        <v>BB$19</v>
      </c>
      <c r="BC2161" s="80" t="str">
        <f t="shared" si="3444"/>
        <v>BC$19</v>
      </c>
      <c r="BD2161" s="80" t="str">
        <f t="shared" si="3444"/>
        <v>BD$19</v>
      </c>
      <c r="BE2161" s="80" t="str">
        <f t="shared" si="3444"/>
        <v>BE$19</v>
      </c>
      <c r="BF2161" s="80" t="str">
        <f t="shared" si="3444"/>
        <v>BF$19</v>
      </c>
      <c r="BG2161" s="80" t="str">
        <f t="shared" si="3444"/>
        <v>BG$19</v>
      </c>
      <c r="BH2161" s="80" t="str">
        <f t="shared" si="3444"/>
        <v>BH$19</v>
      </c>
      <c r="BI2161" s="80" t="str">
        <f t="shared" si="3444"/>
        <v>BI$19</v>
      </c>
      <c r="BJ2161" s="80" t="str">
        <f t="shared" si="3444"/>
        <v>BJ$19</v>
      </c>
      <c r="BK2161" s="80" t="str">
        <f t="shared" si="3444"/>
        <v>BK$19</v>
      </c>
      <c r="BL2161" s="80" t="str">
        <f t="shared" si="3444"/>
        <v>BL$19</v>
      </c>
      <c r="BM2161" s="80" t="str">
        <f t="shared" si="3444"/>
        <v>BM$19</v>
      </c>
      <c r="BN2161" s="80" t="str">
        <f t="shared" si="3444"/>
        <v>BN$19</v>
      </c>
      <c r="BO2161" s="80" t="str">
        <f t="shared" si="3444"/>
        <v>BO$19</v>
      </c>
      <c r="BP2161" s="80" t="str">
        <f t="shared" si="3444"/>
        <v>BP$19</v>
      </c>
      <c r="BQ2161" s="80" t="str">
        <f t="shared" si="3444"/>
        <v>BQ$19</v>
      </c>
      <c r="BR2161" s="80" t="str">
        <f t="shared" si="3444"/>
        <v>BR$19</v>
      </c>
      <c r="BS2161" s="80" t="str">
        <f t="shared" si="3444"/>
        <v>BS$19</v>
      </c>
      <c r="BT2161" s="80" t="str">
        <f t="shared" si="3444"/>
        <v>BT$19</v>
      </c>
      <c r="BU2161" s="80" t="str">
        <f t="shared" si="3444"/>
        <v>BU$19</v>
      </c>
      <c r="BV2161" s="80" t="str">
        <f t="shared" si="3444"/>
        <v>BV$19</v>
      </c>
      <c r="BW2161" s="80" t="str">
        <f t="shared" si="3444"/>
        <v>BW$19</v>
      </c>
      <c r="BX2161" s="80" t="str">
        <f t="shared" si="3444"/>
        <v>BX$19</v>
      </c>
      <c r="BY2161" s="80" t="str">
        <f t="shared" si="3444"/>
        <v>BY$19</v>
      </c>
      <c r="BZ2161" s="80" t="str">
        <f t="shared" si="3444"/>
        <v>BZ$19</v>
      </c>
      <c r="CA2161" s="80" t="str">
        <f t="shared" si="3444"/>
        <v>CA$19</v>
      </c>
      <c r="CB2161" s="80" t="str">
        <f t="shared" si="3444"/>
        <v>CB$19</v>
      </c>
      <c r="CC2161" s="80" t="str">
        <f t="shared" si="3444"/>
        <v>CC$19</v>
      </c>
      <c r="CD2161" s="80" t="str">
        <f t="shared" si="3444"/>
        <v>CD$19</v>
      </c>
      <c r="CE2161" s="80" t="str">
        <f t="shared" si="3444"/>
        <v>CE$19</v>
      </c>
      <c r="CF2161" s="80" t="str">
        <f t="shared" ref="CF2161:CL2170" si="3445">CF2135</f>
        <v>CF$19</v>
      </c>
      <c r="CG2161" s="80" t="str">
        <f t="shared" si="3445"/>
        <v>CG$19</v>
      </c>
      <c r="CH2161" s="80" t="str">
        <f t="shared" si="3445"/>
        <v>CH$19</v>
      </c>
      <c r="CI2161" s="80" t="str">
        <f t="shared" si="3445"/>
        <v>CI$19</v>
      </c>
      <c r="CJ2161" s="80" t="str">
        <f t="shared" si="3445"/>
        <v>CJ$19</v>
      </c>
      <c r="CK2161" s="80" t="str">
        <f t="shared" si="3445"/>
        <v>CK$19</v>
      </c>
      <c r="CL2161" s="80" t="str">
        <f t="shared" si="3445"/>
        <v>CL$19</v>
      </c>
      <c r="CN2161" s="60"/>
      <c r="CO2161" s="179"/>
      <c r="CP2161" s="179"/>
      <c r="CQ2161" s="179"/>
      <c r="CR2161" s="179"/>
      <c r="CS2161" s="179"/>
      <c r="CT2161" s="179"/>
      <c r="CU2161" s="179"/>
      <c r="CV2161" s="179"/>
      <c r="CW2161" s="179"/>
      <c r="CX2161" s="179"/>
      <c r="CY2161" s="179"/>
      <c r="CZ2161" s="179"/>
      <c r="DA2161" s="179"/>
      <c r="DB2161" s="179"/>
      <c r="DC2161" s="179"/>
      <c r="DD2161" s="179"/>
      <c r="DE2161" s="179"/>
      <c r="DF2161" s="179"/>
      <c r="DG2161" s="179"/>
      <c r="DH2161" s="179"/>
      <c r="DI2161" s="179"/>
      <c r="DJ2161" s="179"/>
      <c r="DK2161" s="179"/>
      <c r="DL2161" s="179"/>
    </row>
    <row r="2162" spans="1:116" x14ac:dyDescent="0.4">
      <c r="E2162" s="8"/>
      <c r="G2162" s="136"/>
      <c r="H2162" s="12"/>
      <c r="I2162" s="60"/>
      <c r="J2162" s="60"/>
      <c r="K2162" s="15"/>
      <c r="L2162" s="15"/>
      <c r="M2162" s="15"/>
      <c r="N2162" s="15"/>
      <c r="O2162" s="15"/>
      <c r="P2162" s="15"/>
      <c r="R2162" s="15"/>
      <c r="S2162" s="80"/>
      <c r="T2162" s="80"/>
      <c r="U2162" s="80"/>
      <c r="V2162" s="80"/>
      <c r="W2162" s="80"/>
      <c r="X2162" s="80"/>
      <c r="Y2162" s="80"/>
      <c r="Z2162" s="80"/>
      <c r="AA2162" s="80"/>
      <c r="AB2162" s="80"/>
      <c r="AC2162" s="80"/>
      <c r="AD2162" s="80"/>
      <c r="AE2162" s="80"/>
      <c r="AF2162" s="80"/>
      <c r="AG2162" s="80"/>
      <c r="AH2162" s="80"/>
      <c r="AI2162" s="80"/>
      <c r="AJ2162" s="80"/>
      <c r="AK2162" s="80"/>
      <c r="AL2162" s="80"/>
      <c r="AM2162" s="80"/>
      <c r="AN2162" s="80"/>
      <c r="AO2162" s="80"/>
      <c r="AP2162" s="80"/>
      <c r="AQ2162" s="80"/>
      <c r="AR2162" s="80"/>
      <c r="AS2162" s="80"/>
      <c r="AT2162" s="80"/>
      <c r="AU2162" s="80"/>
      <c r="AV2162" s="80"/>
      <c r="AW2162" s="80"/>
      <c r="AX2162" s="80"/>
      <c r="AY2162" s="80"/>
      <c r="AZ2162" s="80"/>
      <c r="BA2162" s="80"/>
      <c r="BB2162" s="80"/>
      <c r="BC2162" s="80"/>
      <c r="BD2162" s="80"/>
      <c r="BE2162" s="80"/>
      <c r="BF2162" s="80"/>
      <c r="BG2162" s="80"/>
      <c r="BH2162" s="80"/>
      <c r="BI2162" s="80"/>
      <c r="BJ2162" s="80"/>
      <c r="BK2162" s="80"/>
      <c r="BL2162" s="80"/>
      <c r="BM2162" s="80"/>
      <c r="BN2162" s="80"/>
      <c r="BO2162" s="80"/>
      <c r="BP2162" s="80"/>
      <c r="BQ2162" s="80"/>
      <c r="BR2162" s="80"/>
      <c r="BS2162" s="80"/>
      <c r="BT2162" s="80"/>
      <c r="BU2162" s="80"/>
      <c r="BV2162" s="80"/>
      <c r="BW2162" s="80"/>
      <c r="BX2162" s="80"/>
      <c r="BY2162" s="80"/>
      <c r="BZ2162" s="80"/>
      <c r="CA2162" s="80"/>
      <c r="CB2162" s="80"/>
      <c r="CC2162" s="80"/>
      <c r="CD2162" s="80"/>
      <c r="CE2162" s="80"/>
      <c r="CF2162" s="80"/>
      <c r="CG2162" s="80"/>
      <c r="CH2162" s="80"/>
      <c r="CI2162" s="80"/>
      <c r="CJ2162" s="80"/>
      <c r="CK2162" s="80"/>
      <c r="CL2162" s="80"/>
      <c r="CN2162" s="60"/>
      <c r="CO2162" s="179"/>
      <c r="CP2162" s="179"/>
      <c r="CQ2162" s="179"/>
      <c r="CR2162" s="179"/>
      <c r="CS2162" s="179"/>
      <c r="CT2162" s="179"/>
      <c r="CU2162" s="179"/>
      <c r="CV2162" s="179"/>
      <c r="CW2162" s="179"/>
      <c r="CX2162" s="179"/>
      <c r="CY2162" s="179"/>
      <c r="CZ2162" s="179"/>
      <c r="DA2162" s="179"/>
      <c r="DB2162" s="179"/>
      <c r="DC2162" s="179"/>
      <c r="DD2162" s="179"/>
      <c r="DE2162" s="179"/>
      <c r="DF2162" s="179"/>
      <c r="DG2162" s="179"/>
      <c r="DH2162" s="179"/>
      <c r="DI2162" s="179"/>
      <c r="DJ2162" s="179"/>
      <c r="DK2162" s="179"/>
      <c r="DL2162" s="179"/>
    </row>
    <row r="2163" spans="1:116" x14ac:dyDescent="0.4">
      <c r="A2163" s="174"/>
      <c r="E2163" s="8"/>
      <c r="G2163" s="175" t="s">
        <v>503</v>
      </c>
      <c r="H2163" s="174"/>
      <c r="I2163" s="176"/>
      <c r="J2163" s="176"/>
      <c r="K2163" s="197"/>
      <c r="L2163" s="197"/>
      <c r="M2163" s="197"/>
      <c r="N2163" s="197"/>
      <c r="O2163" s="197"/>
      <c r="P2163" s="197"/>
      <c r="R2163" s="198"/>
      <c r="S2163" s="174"/>
      <c r="T2163" s="174"/>
      <c r="U2163" s="174"/>
      <c r="V2163" s="174"/>
      <c r="W2163" s="174"/>
      <c r="X2163" s="174"/>
      <c r="Y2163" s="174"/>
      <c r="Z2163" s="174"/>
      <c r="AA2163" s="174"/>
      <c r="AB2163" s="174"/>
      <c r="AC2163" s="174"/>
      <c r="AD2163" s="174"/>
      <c r="AE2163" s="174"/>
      <c r="AF2163" s="174"/>
      <c r="AG2163" s="174"/>
      <c r="AH2163" s="174"/>
      <c r="AI2163" s="174"/>
      <c r="AJ2163" s="174"/>
      <c r="AK2163" s="174"/>
      <c r="AL2163" s="174"/>
      <c r="AM2163" s="174"/>
      <c r="AN2163" s="174"/>
      <c r="AO2163" s="174"/>
      <c r="AP2163" s="174"/>
      <c r="AQ2163" s="174"/>
      <c r="AR2163" s="174"/>
      <c r="AS2163" s="174"/>
      <c r="AT2163" s="174"/>
      <c r="AU2163" s="174"/>
      <c r="AV2163" s="174"/>
      <c r="AW2163" s="174"/>
      <c r="AX2163" s="174"/>
      <c r="AY2163" s="174"/>
      <c r="AZ2163" s="174"/>
      <c r="BA2163" s="174"/>
      <c r="BB2163" s="174"/>
      <c r="BC2163" s="174"/>
      <c r="BD2163" s="174"/>
      <c r="BE2163" s="174"/>
      <c r="BF2163" s="174"/>
      <c r="BG2163" s="174"/>
      <c r="BH2163" s="174"/>
      <c r="BI2163" s="174"/>
      <c r="BJ2163" s="174"/>
      <c r="BK2163" s="174"/>
      <c r="BL2163" s="174"/>
      <c r="BM2163" s="174"/>
      <c r="BN2163" s="174"/>
      <c r="BO2163" s="174"/>
      <c r="BP2163" s="174"/>
      <c r="BQ2163" s="174"/>
      <c r="BR2163" s="174"/>
      <c r="BS2163" s="174"/>
      <c r="BT2163" s="174"/>
      <c r="BU2163" s="174"/>
      <c r="BV2163" s="174"/>
      <c r="BW2163" s="174"/>
      <c r="BX2163" s="174"/>
      <c r="BY2163" s="174"/>
      <c r="BZ2163" s="174"/>
      <c r="CA2163" s="174"/>
      <c r="CB2163" s="174"/>
      <c r="CC2163" s="174"/>
      <c r="CD2163" s="174"/>
      <c r="CE2163" s="174"/>
      <c r="CF2163" s="174"/>
      <c r="CG2163" s="174"/>
      <c r="CH2163" s="174"/>
      <c r="CI2163" s="174"/>
      <c r="CJ2163" s="174"/>
      <c r="CK2163" s="174"/>
      <c r="CL2163" s="174"/>
      <c r="CN2163" s="176"/>
      <c r="CO2163" s="174"/>
      <c r="CP2163" s="174"/>
      <c r="CQ2163" s="174"/>
      <c r="CR2163" s="174"/>
      <c r="CS2163" s="174"/>
      <c r="CT2163" s="174"/>
      <c r="CU2163" s="174"/>
      <c r="CV2163" s="174"/>
      <c r="CW2163" s="174"/>
      <c r="CX2163" s="174"/>
      <c r="CY2163" s="174"/>
      <c r="CZ2163" s="174"/>
      <c r="DA2163" s="174"/>
      <c r="DB2163" s="174"/>
      <c r="DC2163" s="174"/>
      <c r="DD2163" s="174"/>
      <c r="DE2163" s="174"/>
      <c r="DF2163" s="174"/>
      <c r="DG2163" s="174"/>
      <c r="DH2163" s="174"/>
      <c r="DI2163" s="174"/>
      <c r="DJ2163" s="174"/>
      <c r="DK2163" s="174"/>
      <c r="DL2163" s="174"/>
    </row>
    <row r="2164" spans="1:116" x14ac:dyDescent="0.4">
      <c r="A2164" s="174"/>
      <c r="E2164" s="8"/>
      <c r="G2164" s="175" t="s">
        <v>504</v>
      </c>
      <c r="H2164" s="174"/>
      <c r="I2164" s="176"/>
      <c r="J2164" s="176"/>
      <c r="K2164" s="197"/>
      <c r="L2164" s="197"/>
      <c r="M2164" s="197"/>
      <c r="N2164" s="197"/>
      <c r="O2164" s="197"/>
      <c r="P2164" s="197"/>
      <c r="R2164" s="198"/>
      <c r="S2164" s="174"/>
      <c r="T2164" s="174"/>
      <c r="U2164" s="174"/>
      <c r="V2164" s="174"/>
      <c r="W2164" s="174"/>
      <c r="X2164" s="174"/>
      <c r="Y2164" s="174"/>
      <c r="Z2164" s="174"/>
      <c r="AA2164" s="174"/>
      <c r="AB2164" s="174"/>
      <c r="AC2164" s="174"/>
      <c r="AD2164" s="174"/>
      <c r="AE2164" s="174"/>
      <c r="AF2164" s="174"/>
      <c r="AG2164" s="174"/>
      <c r="AH2164" s="174"/>
      <c r="AI2164" s="174"/>
      <c r="AJ2164" s="174"/>
      <c r="AK2164" s="174"/>
      <c r="AL2164" s="174"/>
      <c r="AM2164" s="174"/>
      <c r="AN2164" s="174"/>
      <c r="AO2164" s="174"/>
      <c r="AP2164" s="174"/>
      <c r="AQ2164" s="174"/>
      <c r="AR2164" s="174"/>
      <c r="AS2164" s="174"/>
      <c r="AT2164" s="174"/>
      <c r="AU2164" s="174"/>
      <c r="AV2164" s="174"/>
      <c r="AW2164" s="174"/>
      <c r="AX2164" s="174"/>
      <c r="AY2164" s="174"/>
      <c r="AZ2164" s="174"/>
      <c r="BA2164" s="174"/>
      <c r="BB2164" s="174"/>
      <c r="BC2164" s="174"/>
      <c r="BD2164" s="174"/>
      <c r="BE2164" s="174"/>
      <c r="BF2164" s="174"/>
      <c r="BG2164" s="174"/>
      <c r="BH2164" s="174"/>
      <c r="BI2164" s="174"/>
      <c r="BJ2164" s="174"/>
      <c r="BK2164" s="174"/>
      <c r="BL2164" s="174"/>
      <c r="BM2164" s="174"/>
      <c r="BN2164" s="174"/>
      <c r="BO2164" s="174"/>
      <c r="BP2164" s="174"/>
      <c r="BQ2164" s="174"/>
      <c r="BR2164" s="174"/>
      <c r="BS2164" s="174"/>
      <c r="BT2164" s="174"/>
      <c r="BU2164" s="174"/>
      <c r="BV2164" s="174"/>
      <c r="BW2164" s="174"/>
      <c r="BX2164" s="174"/>
      <c r="BY2164" s="174"/>
      <c r="BZ2164" s="174"/>
      <c r="CA2164" s="174"/>
      <c r="CB2164" s="174"/>
      <c r="CC2164" s="174"/>
      <c r="CD2164" s="174"/>
      <c r="CE2164" s="174"/>
      <c r="CF2164" s="174"/>
      <c r="CG2164" s="174"/>
      <c r="CH2164" s="174"/>
      <c r="CI2164" s="174"/>
      <c r="CJ2164" s="174"/>
      <c r="CK2164" s="174"/>
      <c r="CL2164" s="174"/>
      <c r="CN2164" s="176"/>
      <c r="CO2164" s="174"/>
      <c r="CP2164" s="174"/>
      <c r="CQ2164" s="174"/>
      <c r="CR2164" s="174"/>
      <c r="CS2164" s="174"/>
      <c r="CT2164" s="174"/>
      <c r="CU2164" s="174"/>
      <c r="CV2164" s="174"/>
      <c r="CW2164" s="174"/>
      <c r="CX2164" s="174"/>
      <c r="CY2164" s="174"/>
      <c r="CZ2164" s="174"/>
      <c r="DA2164" s="174"/>
      <c r="DB2164" s="174"/>
      <c r="DC2164" s="174"/>
      <c r="DD2164" s="174"/>
      <c r="DE2164" s="174"/>
      <c r="DF2164" s="174"/>
      <c r="DG2164" s="174"/>
      <c r="DH2164" s="174"/>
      <c r="DI2164" s="174"/>
      <c r="DJ2164" s="174"/>
      <c r="DK2164" s="174"/>
      <c r="DL2164" s="174"/>
    </row>
    <row r="2165" spans="1:116" x14ac:dyDescent="0.4">
      <c r="A2165" s="174"/>
      <c r="E2165" s="8"/>
      <c r="G2165" s="175" t="s">
        <v>461</v>
      </c>
      <c r="H2165" s="174"/>
      <c r="I2165" s="176"/>
      <c r="J2165" s="176"/>
      <c r="K2165" s="197"/>
      <c r="L2165" s="197"/>
      <c r="M2165" s="197"/>
      <c r="N2165" s="197"/>
      <c r="O2165" s="197"/>
      <c r="P2165" s="197"/>
      <c r="R2165" s="198"/>
      <c r="S2165" s="199" t="str">
        <f t="shared" ref="S2165:CD2165" si="3446">S$20</f>
        <v>S$16</v>
      </c>
      <c r="T2165" s="199" t="str">
        <f t="shared" si="3446"/>
        <v>T$16</v>
      </c>
      <c r="U2165" s="199" t="str">
        <f t="shared" si="3446"/>
        <v>U$16</v>
      </c>
      <c r="V2165" s="199" t="str">
        <f t="shared" si="3446"/>
        <v>V$16</v>
      </c>
      <c r="W2165" s="199" t="str">
        <f t="shared" si="3446"/>
        <v>W$16</v>
      </c>
      <c r="X2165" s="199" t="str">
        <f t="shared" si="3446"/>
        <v>X$16</v>
      </c>
      <c r="Y2165" s="199" t="str">
        <f t="shared" si="3446"/>
        <v>Y$16</v>
      </c>
      <c r="Z2165" s="199" t="str">
        <f t="shared" si="3446"/>
        <v>Z$16</v>
      </c>
      <c r="AA2165" s="199" t="str">
        <f t="shared" si="3446"/>
        <v>AA$16</v>
      </c>
      <c r="AB2165" s="199" t="str">
        <f t="shared" si="3446"/>
        <v>AB$16</v>
      </c>
      <c r="AC2165" s="199" t="str">
        <f t="shared" si="3446"/>
        <v>AC$16</v>
      </c>
      <c r="AD2165" s="199" t="str">
        <f t="shared" si="3446"/>
        <v>AD$16</v>
      </c>
      <c r="AE2165" s="199" t="str">
        <f t="shared" si="3446"/>
        <v>AE$16</v>
      </c>
      <c r="AF2165" s="199" t="str">
        <f t="shared" si="3446"/>
        <v>AF$16</v>
      </c>
      <c r="AG2165" s="199" t="str">
        <f t="shared" si="3446"/>
        <v>AG$16</v>
      </c>
      <c r="AH2165" s="199" t="str">
        <f t="shared" si="3446"/>
        <v>AH$16</v>
      </c>
      <c r="AI2165" s="199" t="str">
        <f t="shared" si="3446"/>
        <v>AI$16</v>
      </c>
      <c r="AJ2165" s="199" t="str">
        <f t="shared" si="3446"/>
        <v>AJ$16</v>
      </c>
      <c r="AK2165" s="199" t="str">
        <f t="shared" si="3446"/>
        <v>AK$16</v>
      </c>
      <c r="AL2165" s="199" t="str">
        <f t="shared" si="3446"/>
        <v>AL$16</v>
      </c>
      <c r="AM2165" s="199" t="str">
        <f t="shared" si="3446"/>
        <v>AM$16</v>
      </c>
      <c r="AN2165" s="199" t="str">
        <f t="shared" si="3446"/>
        <v>AN$16</v>
      </c>
      <c r="AO2165" s="199" t="str">
        <f t="shared" si="3446"/>
        <v>AO$16</v>
      </c>
      <c r="AP2165" s="199" t="str">
        <f t="shared" si="3446"/>
        <v>AP$16</v>
      </c>
      <c r="AQ2165" s="199" t="str">
        <f t="shared" si="3446"/>
        <v>AQ$16</v>
      </c>
      <c r="AR2165" s="199" t="str">
        <f t="shared" si="3446"/>
        <v>AR$16</v>
      </c>
      <c r="AS2165" s="199" t="str">
        <f t="shared" si="3446"/>
        <v>AS$16</v>
      </c>
      <c r="AT2165" s="199" t="str">
        <f t="shared" si="3446"/>
        <v>AT$16</v>
      </c>
      <c r="AU2165" s="199" t="str">
        <f t="shared" si="3446"/>
        <v>AU$16</v>
      </c>
      <c r="AV2165" s="199" t="str">
        <f t="shared" si="3446"/>
        <v>AV$16</v>
      </c>
      <c r="AW2165" s="199" t="str">
        <f t="shared" si="3446"/>
        <v>AW$16</v>
      </c>
      <c r="AX2165" s="199" t="str">
        <f t="shared" si="3446"/>
        <v>AX$16</v>
      </c>
      <c r="AY2165" s="199" t="str">
        <f t="shared" si="3446"/>
        <v>AY$16</v>
      </c>
      <c r="AZ2165" s="199" t="str">
        <f t="shared" si="3446"/>
        <v>AZ$16</v>
      </c>
      <c r="BA2165" s="199" t="str">
        <f t="shared" si="3446"/>
        <v>BA$16</v>
      </c>
      <c r="BB2165" s="199" t="str">
        <f t="shared" si="3446"/>
        <v>BB$16</v>
      </c>
      <c r="BC2165" s="199" t="str">
        <f t="shared" si="3446"/>
        <v>BC$16</v>
      </c>
      <c r="BD2165" s="199" t="str">
        <f t="shared" si="3446"/>
        <v>BD$16</v>
      </c>
      <c r="BE2165" s="199" t="str">
        <f t="shared" si="3446"/>
        <v>BE$16</v>
      </c>
      <c r="BF2165" s="199" t="str">
        <f t="shared" si="3446"/>
        <v>BF$16</v>
      </c>
      <c r="BG2165" s="199" t="str">
        <f t="shared" si="3446"/>
        <v>BG$16</v>
      </c>
      <c r="BH2165" s="199" t="str">
        <f t="shared" si="3446"/>
        <v>BH$16</v>
      </c>
      <c r="BI2165" s="199" t="str">
        <f t="shared" si="3446"/>
        <v>BI$16</v>
      </c>
      <c r="BJ2165" s="199" t="str">
        <f t="shared" si="3446"/>
        <v>BJ$16</v>
      </c>
      <c r="BK2165" s="199" t="str">
        <f t="shared" si="3446"/>
        <v>BK$16</v>
      </c>
      <c r="BL2165" s="199" t="str">
        <f t="shared" si="3446"/>
        <v>BL$16</v>
      </c>
      <c r="BM2165" s="199" t="str">
        <f t="shared" si="3446"/>
        <v>BM$16</v>
      </c>
      <c r="BN2165" s="199" t="str">
        <f t="shared" si="3446"/>
        <v>BN$16</v>
      </c>
      <c r="BO2165" s="199" t="str">
        <f t="shared" si="3446"/>
        <v>BO$16</v>
      </c>
      <c r="BP2165" s="199" t="str">
        <f t="shared" si="3446"/>
        <v>BP$16</v>
      </c>
      <c r="BQ2165" s="199" t="str">
        <f t="shared" si="3446"/>
        <v>BQ$16</v>
      </c>
      <c r="BR2165" s="199" t="str">
        <f t="shared" si="3446"/>
        <v>BR$16</v>
      </c>
      <c r="BS2165" s="199" t="str">
        <f t="shared" si="3446"/>
        <v>BS$16</v>
      </c>
      <c r="BT2165" s="199" t="str">
        <f t="shared" si="3446"/>
        <v>BT$16</v>
      </c>
      <c r="BU2165" s="199" t="str">
        <f t="shared" si="3446"/>
        <v>BU$16</v>
      </c>
      <c r="BV2165" s="199" t="str">
        <f t="shared" si="3446"/>
        <v>BV$16</v>
      </c>
      <c r="BW2165" s="199" t="str">
        <f t="shared" si="3446"/>
        <v>BW$16</v>
      </c>
      <c r="BX2165" s="199" t="str">
        <f t="shared" si="3446"/>
        <v>BX$16</v>
      </c>
      <c r="BY2165" s="199" t="str">
        <f t="shared" si="3446"/>
        <v>BY$16</v>
      </c>
      <c r="BZ2165" s="199" t="str">
        <f t="shared" si="3446"/>
        <v>BZ$16</v>
      </c>
      <c r="CA2165" s="199" t="str">
        <f t="shared" si="3446"/>
        <v>CA$16</v>
      </c>
      <c r="CB2165" s="199" t="str">
        <f t="shared" si="3446"/>
        <v>CB$16</v>
      </c>
      <c r="CC2165" s="199" t="str">
        <f t="shared" si="3446"/>
        <v>CC$16</v>
      </c>
      <c r="CD2165" s="199" t="str">
        <f t="shared" si="3446"/>
        <v>CD$16</v>
      </c>
      <c r="CE2165" s="199" t="str">
        <f t="shared" ref="CE2165:CL2165" si="3447">CE$20</f>
        <v>CE$16</v>
      </c>
      <c r="CF2165" s="199" t="str">
        <f t="shared" si="3447"/>
        <v>CF$16</v>
      </c>
      <c r="CG2165" s="199" t="str">
        <f t="shared" si="3447"/>
        <v>CG$16</v>
      </c>
      <c r="CH2165" s="199" t="str">
        <f t="shared" si="3447"/>
        <v>CH$16</v>
      </c>
      <c r="CI2165" s="199" t="str">
        <f t="shared" si="3447"/>
        <v>CI$16</v>
      </c>
      <c r="CJ2165" s="199" t="str">
        <f t="shared" si="3447"/>
        <v>CJ$16</v>
      </c>
      <c r="CK2165" s="199" t="str">
        <f t="shared" si="3447"/>
        <v>CK$16</v>
      </c>
      <c r="CL2165" s="199" t="str">
        <f t="shared" si="3447"/>
        <v>CL$16</v>
      </c>
      <c r="CN2165" s="176"/>
      <c r="CO2165" s="199" t="str">
        <f t="shared" ref="CO2165:DL2165" si="3448">CO$20</f>
        <v>CO$16</v>
      </c>
      <c r="CP2165" s="199" t="str">
        <f t="shared" si="3448"/>
        <v>CP$16</v>
      </c>
      <c r="CQ2165" s="199" t="str">
        <f t="shared" si="3448"/>
        <v>CQ$16</v>
      </c>
      <c r="CR2165" s="199" t="str">
        <f t="shared" si="3448"/>
        <v>CR$16</v>
      </c>
      <c r="CS2165" s="199" t="str">
        <f t="shared" si="3448"/>
        <v>CS$16</v>
      </c>
      <c r="CT2165" s="199" t="str">
        <f t="shared" si="3448"/>
        <v>CT$16</v>
      </c>
      <c r="CU2165" s="199" t="str">
        <f t="shared" si="3448"/>
        <v>CU$16</v>
      </c>
      <c r="CV2165" s="199" t="str">
        <f t="shared" si="3448"/>
        <v>CV$16</v>
      </c>
      <c r="CW2165" s="199" t="str">
        <f t="shared" si="3448"/>
        <v>CW$16</v>
      </c>
      <c r="CX2165" s="199" t="str">
        <f t="shared" si="3448"/>
        <v>CX$16</v>
      </c>
      <c r="CY2165" s="199" t="str">
        <f t="shared" si="3448"/>
        <v>CY$16</v>
      </c>
      <c r="CZ2165" s="199" t="str">
        <f t="shared" si="3448"/>
        <v>CZ$16</v>
      </c>
      <c r="DA2165" s="199" t="str">
        <f t="shared" si="3448"/>
        <v>DA$16</v>
      </c>
      <c r="DB2165" s="199" t="str">
        <f t="shared" si="3448"/>
        <v>DB$16</v>
      </c>
      <c r="DC2165" s="199" t="str">
        <f t="shared" si="3448"/>
        <v>DC$16</v>
      </c>
      <c r="DD2165" s="199" t="str">
        <f t="shared" si="3448"/>
        <v>DD$16</v>
      </c>
      <c r="DE2165" s="199" t="str">
        <f t="shared" si="3448"/>
        <v>DE$16</v>
      </c>
      <c r="DF2165" s="199" t="str">
        <f t="shared" si="3448"/>
        <v>DF$16</v>
      </c>
      <c r="DG2165" s="199" t="str">
        <f t="shared" si="3448"/>
        <v>DG$16</v>
      </c>
      <c r="DH2165" s="199" t="str">
        <f t="shared" si="3448"/>
        <v>DH$16</v>
      </c>
      <c r="DI2165" s="199" t="str">
        <f t="shared" si="3448"/>
        <v>DI$16</v>
      </c>
      <c r="DJ2165" s="199" t="str">
        <f t="shared" si="3448"/>
        <v>DJ$16</v>
      </c>
      <c r="DK2165" s="199" t="str">
        <f t="shared" si="3448"/>
        <v>DK$16</v>
      </c>
      <c r="DL2165" s="199" t="str">
        <f t="shared" si="3448"/>
        <v>DL$16</v>
      </c>
    </row>
    <row r="2166" spans="1:116" x14ac:dyDescent="0.4">
      <c r="A2166" s="174"/>
      <c r="E2166" s="8"/>
      <c r="G2166" s="175" t="s">
        <v>462</v>
      </c>
      <c r="H2166" s="200"/>
      <c r="I2166" s="201"/>
      <c r="J2166" s="201"/>
      <c r="K2166" s="202"/>
      <c r="L2166" s="202"/>
      <c r="M2166" s="202"/>
      <c r="N2166" s="202"/>
      <c r="O2166" s="202"/>
      <c r="P2166" s="202"/>
      <c r="R2166" s="202"/>
      <c r="S2166" s="199" t="str">
        <f t="shared" ref="S2166:CD2166" si="3449">S$21</f>
        <v>S$17</v>
      </c>
      <c r="T2166" s="199" t="str">
        <f t="shared" si="3449"/>
        <v>T$17</v>
      </c>
      <c r="U2166" s="199" t="str">
        <f t="shared" si="3449"/>
        <v>U$17</v>
      </c>
      <c r="V2166" s="199" t="str">
        <f t="shared" si="3449"/>
        <v>V$17</v>
      </c>
      <c r="W2166" s="199" t="str">
        <f t="shared" si="3449"/>
        <v>W$17</v>
      </c>
      <c r="X2166" s="199" t="str">
        <f t="shared" si="3449"/>
        <v>X$17</v>
      </c>
      <c r="Y2166" s="199" t="str">
        <f t="shared" si="3449"/>
        <v>Y$17</v>
      </c>
      <c r="Z2166" s="199" t="str">
        <f t="shared" si="3449"/>
        <v>Z$17</v>
      </c>
      <c r="AA2166" s="199" t="str">
        <f t="shared" si="3449"/>
        <v>AA$17</v>
      </c>
      <c r="AB2166" s="199" t="str">
        <f t="shared" si="3449"/>
        <v>AB$17</v>
      </c>
      <c r="AC2166" s="199" t="str">
        <f t="shared" si="3449"/>
        <v>AC$17</v>
      </c>
      <c r="AD2166" s="199" t="str">
        <f t="shared" si="3449"/>
        <v>AD$17</v>
      </c>
      <c r="AE2166" s="199" t="str">
        <f t="shared" si="3449"/>
        <v>AE$17</v>
      </c>
      <c r="AF2166" s="199" t="str">
        <f t="shared" si="3449"/>
        <v>AF$17</v>
      </c>
      <c r="AG2166" s="199" t="str">
        <f t="shared" si="3449"/>
        <v>AG$17</v>
      </c>
      <c r="AH2166" s="199" t="str">
        <f t="shared" si="3449"/>
        <v>AH$17</v>
      </c>
      <c r="AI2166" s="199" t="str">
        <f t="shared" si="3449"/>
        <v>AI$17</v>
      </c>
      <c r="AJ2166" s="199" t="str">
        <f t="shared" si="3449"/>
        <v>AJ$17</v>
      </c>
      <c r="AK2166" s="199" t="str">
        <f t="shared" si="3449"/>
        <v>AK$17</v>
      </c>
      <c r="AL2166" s="199" t="str">
        <f t="shared" si="3449"/>
        <v>AL$17</v>
      </c>
      <c r="AM2166" s="199" t="str">
        <f t="shared" si="3449"/>
        <v>AM$17</v>
      </c>
      <c r="AN2166" s="199" t="str">
        <f t="shared" si="3449"/>
        <v>AN$17</v>
      </c>
      <c r="AO2166" s="199" t="str">
        <f t="shared" si="3449"/>
        <v>AO$17</v>
      </c>
      <c r="AP2166" s="199" t="str">
        <f t="shared" si="3449"/>
        <v>AP$17</v>
      </c>
      <c r="AQ2166" s="199" t="str">
        <f t="shared" si="3449"/>
        <v>AQ$17</v>
      </c>
      <c r="AR2166" s="199" t="str">
        <f t="shared" si="3449"/>
        <v>AR$17</v>
      </c>
      <c r="AS2166" s="199" t="str">
        <f t="shared" si="3449"/>
        <v>AS$17</v>
      </c>
      <c r="AT2166" s="199" t="str">
        <f t="shared" si="3449"/>
        <v>AT$17</v>
      </c>
      <c r="AU2166" s="199" t="str">
        <f t="shared" si="3449"/>
        <v>AU$17</v>
      </c>
      <c r="AV2166" s="199" t="str">
        <f t="shared" si="3449"/>
        <v>AV$17</v>
      </c>
      <c r="AW2166" s="199" t="str">
        <f t="shared" si="3449"/>
        <v>AW$17</v>
      </c>
      <c r="AX2166" s="199" t="str">
        <f t="shared" si="3449"/>
        <v>AX$17</v>
      </c>
      <c r="AY2166" s="199" t="str">
        <f t="shared" si="3449"/>
        <v>AY$17</v>
      </c>
      <c r="AZ2166" s="199" t="str">
        <f t="shared" si="3449"/>
        <v>AZ$17</v>
      </c>
      <c r="BA2166" s="199" t="str">
        <f t="shared" si="3449"/>
        <v>BA$17</v>
      </c>
      <c r="BB2166" s="199" t="str">
        <f t="shared" si="3449"/>
        <v>BB$17</v>
      </c>
      <c r="BC2166" s="199" t="str">
        <f t="shared" si="3449"/>
        <v>BC$17</v>
      </c>
      <c r="BD2166" s="199" t="str">
        <f t="shared" si="3449"/>
        <v>BD$17</v>
      </c>
      <c r="BE2166" s="199" t="str">
        <f t="shared" si="3449"/>
        <v>BE$17</v>
      </c>
      <c r="BF2166" s="199" t="str">
        <f t="shared" si="3449"/>
        <v>BF$17</v>
      </c>
      <c r="BG2166" s="199" t="str">
        <f t="shared" si="3449"/>
        <v>BG$17</v>
      </c>
      <c r="BH2166" s="199" t="str">
        <f t="shared" si="3449"/>
        <v>BH$17</v>
      </c>
      <c r="BI2166" s="199" t="str">
        <f t="shared" si="3449"/>
        <v>BI$17</v>
      </c>
      <c r="BJ2166" s="199" t="str">
        <f t="shared" si="3449"/>
        <v>BJ$17</v>
      </c>
      <c r="BK2166" s="199" t="str">
        <f t="shared" si="3449"/>
        <v>BK$17</v>
      </c>
      <c r="BL2166" s="199" t="str">
        <f t="shared" si="3449"/>
        <v>BL$17</v>
      </c>
      <c r="BM2166" s="199" t="str">
        <f t="shared" si="3449"/>
        <v>BM$17</v>
      </c>
      <c r="BN2166" s="199" t="str">
        <f t="shared" si="3449"/>
        <v>BN$17</v>
      </c>
      <c r="BO2166" s="199" t="str">
        <f t="shared" si="3449"/>
        <v>BO$17</v>
      </c>
      <c r="BP2166" s="199" t="str">
        <f t="shared" si="3449"/>
        <v>BP$17</v>
      </c>
      <c r="BQ2166" s="199" t="str">
        <f t="shared" si="3449"/>
        <v>BQ$17</v>
      </c>
      <c r="BR2166" s="199" t="str">
        <f t="shared" si="3449"/>
        <v>BR$17</v>
      </c>
      <c r="BS2166" s="199" t="str">
        <f t="shared" si="3449"/>
        <v>BS$17</v>
      </c>
      <c r="BT2166" s="199" t="str">
        <f t="shared" si="3449"/>
        <v>BT$17</v>
      </c>
      <c r="BU2166" s="199" t="str">
        <f t="shared" si="3449"/>
        <v>BU$17</v>
      </c>
      <c r="BV2166" s="199" t="str">
        <f t="shared" si="3449"/>
        <v>BV$17</v>
      </c>
      <c r="BW2166" s="199" t="str">
        <f t="shared" si="3449"/>
        <v>BW$17</v>
      </c>
      <c r="BX2166" s="199" t="str">
        <f t="shared" si="3449"/>
        <v>BX$17</v>
      </c>
      <c r="BY2166" s="199" t="str">
        <f t="shared" si="3449"/>
        <v>BY$17</v>
      </c>
      <c r="BZ2166" s="199" t="str">
        <f t="shared" si="3449"/>
        <v>BZ$17</v>
      </c>
      <c r="CA2166" s="199" t="str">
        <f t="shared" si="3449"/>
        <v>CA$17</v>
      </c>
      <c r="CB2166" s="199" t="str">
        <f t="shared" si="3449"/>
        <v>CB$17</v>
      </c>
      <c r="CC2166" s="199" t="str">
        <f t="shared" si="3449"/>
        <v>CC$17</v>
      </c>
      <c r="CD2166" s="199" t="str">
        <f t="shared" si="3449"/>
        <v>CD$17</v>
      </c>
      <c r="CE2166" s="199" t="str">
        <f t="shared" ref="CE2166:CL2166" si="3450">CE$21</f>
        <v>CE$17</v>
      </c>
      <c r="CF2166" s="199" t="str">
        <f t="shared" si="3450"/>
        <v>CF$17</v>
      </c>
      <c r="CG2166" s="199" t="str">
        <f t="shared" si="3450"/>
        <v>CG$17</v>
      </c>
      <c r="CH2166" s="199" t="str">
        <f t="shared" si="3450"/>
        <v>CH$17</v>
      </c>
      <c r="CI2166" s="199" t="str">
        <f t="shared" si="3450"/>
        <v>CI$17</v>
      </c>
      <c r="CJ2166" s="199" t="str">
        <f t="shared" si="3450"/>
        <v>CJ$17</v>
      </c>
      <c r="CK2166" s="199" t="str">
        <f t="shared" si="3450"/>
        <v>CK$17</v>
      </c>
      <c r="CL2166" s="199" t="str">
        <f t="shared" si="3450"/>
        <v>CL$17</v>
      </c>
      <c r="CN2166" s="201"/>
      <c r="CO2166" s="199" t="str">
        <f t="shared" ref="CO2166:DL2166" si="3451">CO$21</f>
        <v>CO$17</v>
      </c>
      <c r="CP2166" s="199" t="str">
        <f t="shared" si="3451"/>
        <v>CP$17</v>
      </c>
      <c r="CQ2166" s="199" t="str">
        <f t="shared" si="3451"/>
        <v>CQ$17</v>
      </c>
      <c r="CR2166" s="199" t="str">
        <f t="shared" si="3451"/>
        <v>CR$17</v>
      </c>
      <c r="CS2166" s="199" t="str">
        <f t="shared" si="3451"/>
        <v>CS$17</v>
      </c>
      <c r="CT2166" s="199" t="str">
        <f t="shared" si="3451"/>
        <v>CT$17</v>
      </c>
      <c r="CU2166" s="199" t="str">
        <f t="shared" si="3451"/>
        <v>CU$17</v>
      </c>
      <c r="CV2166" s="199" t="str">
        <f t="shared" si="3451"/>
        <v>CV$17</v>
      </c>
      <c r="CW2166" s="199" t="str">
        <f t="shared" si="3451"/>
        <v>CW$17</v>
      </c>
      <c r="CX2166" s="199" t="str">
        <f t="shared" si="3451"/>
        <v>CX$17</v>
      </c>
      <c r="CY2166" s="199" t="str">
        <f t="shared" si="3451"/>
        <v>CY$17</v>
      </c>
      <c r="CZ2166" s="199" t="str">
        <f t="shared" si="3451"/>
        <v>CZ$17</v>
      </c>
      <c r="DA2166" s="199" t="str">
        <f t="shared" si="3451"/>
        <v>DA$17</v>
      </c>
      <c r="DB2166" s="199" t="str">
        <f t="shared" si="3451"/>
        <v>DB$17</v>
      </c>
      <c r="DC2166" s="199" t="str">
        <f t="shared" si="3451"/>
        <v>DC$17</v>
      </c>
      <c r="DD2166" s="199" t="str">
        <f t="shared" si="3451"/>
        <v>DD$17</v>
      </c>
      <c r="DE2166" s="199" t="str">
        <f t="shared" si="3451"/>
        <v>DE$17</v>
      </c>
      <c r="DF2166" s="199" t="str">
        <f t="shared" si="3451"/>
        <v>DF$17</v>
      </c>
      <c r="DG2166" s="199" t="str">
        <f t="shared" si="3451"/>
        <v>DG$17</v>
      </c>
      <c r="DH2166" s="199" t="str">
        <f t="shared" si="3451"/>
        <v>DH$17</v>
      </c>
      <c r="DI2166" s="199" t="str">
        <f t="shared" si="3451"/>
        <v>DI$17</v>
      </c>
      <c r="DJ2166" s="199" t="str">
        <f t="shared" si="3451"/>
        <v>DJ$17</v>
      </c>
      <c r="DK2166" s="199" t="str">
        <f t="shared" si="3451"/>
        <v>DK$17</v>
      </c>
      <c r="DL2166" s="199" t="str">
        <f t="shared" si="3451"/>
        <v>DL$17</v>
      </c>
    </row>
    <row r="2167" spans="1:116" x14ac:dyDescent="0.4">
      <c r="A2167" s="174"/>
      <c r="E2167" s="8"/>
      <c r="G2167" s="175" t="s">
        <v>491</v>
      </c>
      <c r="H2167" s="200"/>
      <c r="I2167" s="201"/>
      <c r="J2167" s="201"/>
      <c r="K2167" s="202"/>
      <c r="L2167" s="202"/>
      <c r="M2167" s="202"/>
      <c r="N2167" s="202"/>
      <c r="O2167" s="202"/>
      <c r="P2167" s="202"/>
      <c r="R2167" s="202"/>
      <c r="S2167" s="190"/>
      <c r="T2167" s="190"/>
      <c r="U2167" s="190"/>
      <c r="V2167" s="190"/>
      <c r="W2167" s="190"/>
      <c r="X2167" s="190"/>
      <c r="Y2167" s="190"/>
      <c r="Z2167" s="190"/>
      <c r="AA2167" s="190"/>
      <c r="AB2167" s="190"/>
      <c r="AC2167" s="190"/>
      <c r="AD2167" s="190"/>
      <c r="AE2167" s="190"/>
      <c r="AF2167" s="190"/>
      <c r="AG2167" s="190"/>
      <c r="AH2167" s="190"/>
      <c r="AI2167" s="190"/>
      <c r="AJ2167" s="190"/>
      <c r="AK2167" s="190"/>
      <c r="AL2167" s="190"/>
      <c r="AM2167" s="190"/>
      <c r="AN2167" s="190"/>
      <c r="AO2167" s="190"/>
      <c r="AP2167" s="190"/>
      <c r="AQ2167" s="190"/>
      <c r="AR2167" s="190"/>
      <c r="AS2167" s="190"/>
      <c r="AT2167" s="190"/>
      <c r="AU2167" s="190"/>
      <c r="AV2167" s="190"/>
      <c r="AW2167" s="190"/>
      <c r="AX2167" s="190"/>
      <c r="AY2167" s="190"/>
      <c r="AZ2167" s="190"/>
      <c r="BA2167" s="190"/>
      <c r="BB2167" s="190"/>
      <c r="BC2167" s="190"/>
      <c r="BD2167" s="190"/>
      <c r="BE2167" s="190"/>
      <c r="BF2167" s="190"/>
      <c r="BG2167" s="190"/>
      <c r="BH2167" s="190"/>
      <c r="BI2167" s="190"/>
      <c r="BJ2167" s="190"/>
      <c r="BK2167" s="190"/>
      <c r="BL2167" s="190"/>
      <c r="BM2167" s="190"/>
      <c r="BN2167" s="190"/>
      <c r="BO2167" s="190"/>
      <c r="BP2167" s="190"/>
      <c r="BQ2167" s="190"/>
      <c r="BR2167" s="190"/>
      <c r="BS2167" s="190"/>
      <c r="BT2167" s="190"/>
      <c r="BU2167" s="190"/>
      <c r="BV2167" s="190"/>
      <c r="BW2167" s="190"/>
      <c r="BX2167" s="190"/>
      <c r="BY2167" s="190"/>
      <c r="BZ2167" s="190"/>
      <c r="CA2167" s="190"/>
      <c r="CB2167" s="190"/>
      <c r="CC2167" s="190"/>
      <c r="CD2167" s="190"/>
      <c r="CE2167" s="190"/>
      <c r="CF2167" s="190"/>
      <c r="CG2167" s="190"/>
      <c r="CH2167" s="190"/>
      <c r="CI2167" s="190"/>
      <c r="CJ2167" s="190"/>
      <c r="CK2167" s="190"/>
      <c r="CL2167" s="190"/>
      <c r="CN2167" s="201"/>
      <c r="CO2167" s="190"/>
      <c r="CP2167" s="190"/>
      <c r="CQ2167" s="190"/>
      <c r="CR2167" s="190"/>
      <c r="CS2167" s="190"/>
      <c r="CT2167" s="190"/>
      <c r="CU2167" s="190"/>
      <c r="CV2167" s="190"/>
      <c r="CW2167" s="190"/>
      <c r="CX2167" s="190"/>
      <c r="CY2167" s="190"/>
      <c r="CZ2167" s="190"/>
      <c r="DA2167" s="190"/>
      <c r="DB2167" s="190"/>
      <c r="DC2167" s="190"/>
      <c r="DD2167" s="190"/>
      <c r="DE2167" s="190"/>
      <c r="DF2167" s="190"/>
      <c r="DG2167" s="190"/>
      <c r="DH2167" s="190"/>
      <c r="DI2167" s="190"/>
      <c r="DJ2167" s="190"/>
      <c r="DK2167" s="190"/>
      <c r="DL2167" s="190"/>
    </row>
    <row r="2168" spans="1:116" x14ac:dyDescent="0.4">
      <c r="A2168" s="174"/>
      <c r="E2168" s="8"/>
      <c r="G2168" s="175" t="s">
        <v>505</v>
      </c>
      <c r="H2168" s="200"/>
      <c r="I2168" s="201"/>
      <c r="J2168" s="201"/>
      <c r="K2168" s="202"/>
      <c r="L2168" s="202"/>
      <c r="M2168" s="202"/>
      <c r="N2168" s="202"/>
      <c r="O2168" s="202"/>
      <c r="P2168" s="202"/>
      <c r="R2168" s="202"/>
      <c r="S2168" s="190"/>
      <c r="T2168" s="190"/>
      <c r="U2168" s="190"/>
      <c r="V2168" s="190"/>
      <c r="W2168" s="190"/>
      <c r="X2168" s="190"/>
      <c r="Y2168" s="190"/>
      <c r="Z2168" s="190"/>
      <c r="AA2168" s="190"/>
      <c r="AB2168" s="190"/>
      <c r="AC2168" s="190"/>
      <c r="AD2168" s="190"/>
      <c r="AE2168" s="190"/>
      <c r="AF2168" s="190"/>
      <c r="AG2168" s="190"/>
      <c r="AH2168" s="190"/>
      <c r="AI2168" s="190"/>
      <c r="AJ2168" s="190"/>
      <c r="AK2168" s="190"/>
      <c r="AL2168" s="190"/>
      <c r="AM2168" s="190"/>
      <c r="AN2168" s="190"/>
      <c r="AO2168" s="190"/>
      <c r="AP2168" s="190"/>
      <c r="AQ2168" s="190"/>
      <c r="AR2168" s="190"/>
      <c r="AS2168" s="190"/>
      <c r="AT2168" s="190"/>
      <c r="AU2168" s="190"/>
      <c r="AV2168" s="190"/>
      <c r="AW2168" s="190"/>
      <c r="AX2168" s="190"/>
      <c r="AY2168" s="190"/>
      <c r="AZ2168" s="190"/>
      <c r="BA2168" s="190"/>
      <c r="BB2168" s="190"/>
      <c r="BC2168" s="190"/>
      <c r="BD2168" s="190"/>
      <c r="BE2168" s="190"/>
      <c r="BF2168" s="190"/>
      <c r="BG2168" s="190"/>
      <c r="BH2168" s="190"/>
      <c r="BI2168" s="190"/>
      <c r="BJ2168" s="190"/>
      <c r="BK2168" s="190"/>
      <c r="BL2168" s="190"/>
      <c r="BM2168" s="190"/>
      <c r="BN2168" s="190"/>
      <c r="BO2168" s="190"/>
      <c r="BP2168" s="190"/>
      <c r="BQ2168" s="190"/>
      <c r="BR2168" s="190"/>
      <c r="BS2168" s="190"/>
      <c r="BT2168" s="190"/>
      <c r="BU2168" s="190"/>
      <c r="BV2168" s="190"/>
      <c r="BW2168" s="190"/>
      <c r="BX2168" s="190"/>
      <c r="BY2168" s="190"/>
      <c r="BZ2168" s="190"/>
      <c r="CA2168" s="190"/>
      <c r="CB2168" s="190"/>
      <c r="CC2168" s="190"/>
      <c r="CD2168" s="190"/>
      <c r="CE2168" s="190"/>
      <c r="CF2168" s="190"/>
      <c r="CG2168" s="190"/>
      <c r="CH2168" s="190"/>
      <c r="CI2168" s="190"/>
      <c r="CJ2168" s="190"/>
      <c r="CK2168" s="190"/>
      <c r="CL2168" s="190"/>
      <c r="CN2168" s="201"/>
      <c r="CO2168" s="190"/>
      <c r="CP2168" s="190"/>
      <c r="CQ2168" s="190"/>
      <c r="CR2168" s="190"/>
      <c r="CS2168" s="190"/>
      <c r="CT2168" s="190"/>
      <c r="CU2168" s="190"/>
      <c r="CV2168" s="190"/>
      <c r="CW2168" s="190"/>
      <c r="CX2168" s="190"/>
      <c r="CY2168" s="190"/>
      <c r="CZ2168" s="190"/>
      <c r="DA2168" s="190"/>
      <c r="DB2168" s="190"/>
      <c r="DC2168" s="190"/>
      <c r="DD2168" s="190"/>
      <c r="DE2168" s="190"/>
      <c r="DF2168" s="190"/>
      <c r="DG2168" s="190"/>
      <c r="DH2168" s="190"/>
      <c r="DI2168" s="190"/>
      <c r="DJ2168" s="190"/>
      <c r="DK2168" s="190"/>
      <c r="DL2168" s="190"/>
    </row>
    <row r="2169" spans="1:116" x14ac:dyDescent="0.4">
      <c r="A2169" s="174"/>
      <c r="E2169" s="8"/>
      <c r="G2169" s="175" t="s">
        <v>463</v>
      </c>
      <c r="H2169" s="200"/>
      <c r="I2169" s="201"/>
      <c r="J2169" s="201"/>
      <c r="K2169" s="202"/>
      <c r="L2169" s="202"/>
      <c r="M2169" s="202"/>
      <c r="N2169" s="202"/>
      <c r="O2169" s="202"/>
      <c r="P2169" s="202"/>
      <c r="R2169" s="202"/>
      <c r="S2169" s="190" t="str">
        <f t="shared" ref="S2169:CD2169" si="3452">S$22</f>
        <v>S$18</v>
      </c>
      <c r="T2169" s="190" t="str">
        <f t="shared" si="3452"/>
        <v>T$18</v>
      </c>
      <c r="U2169" s="190" t="str">
        <f t="shared" si="3452"/>
        <v>U$18</v>
      </c>
      <c r="V2169" s="190" t="str">
        <f t="shared" si="3452"/>
        <v>V$18</v>
      </c>
      <c r="W2169" s="190" t="str">
        <f t="shared" si="3452"/>
        <v>W$18</v>
      </c>
      <c r="X2169" s="190" t="str">
        <f t="shared" si="3452"/>
        <v>X$18</v>
      </c>
      <c r="Y2169" s="190" t="str">
        <f t="shared" si="3452"/>
        <v>Y$18</v>
      </c>
      <c r="Z2169" s="190" t="str">
        <f t="shared" si="3452"/>
        <v>Z$18</v>
      </c>
      <c r="AA2169" s="190" t="str">
        <f t="shared" si="3452"/>
        <v>AA$18</v>
      </c>
      <c r="AB2169" s="190" t="str">
        <f t="shared" si="3452"/>
        <v>AB$18</v>
      </c>
      <c r="AC2169" s="190" t="str">
        <f t="shared" si="3452"/>
        <v>AC$18</v>
      </c>
      <c r="AD2169" s="190" t="str">
        <f t="shared" si="3452"/>
        <v>AD$18</v>
      </c>
      <c r="AE2169" s="190" t="str">
        <f t="shared" si="3452"/>
        <v>AE$18</v>
      </c>
      <c r="AF2169" s="190" t="str">
        <f t="shared" si="3452"/>
        <v>AF$18</v>
      </c>
      <c r="AG2169" s="190" t="str">
        <f t="shared" si="3452"/>
        <v>AG$18</v>
      </c>
      <c r="AH2169" s="190" t="str">
        <f t="shared" si="3452"/>
        <v>AH$18</v>
      </c>
      <c r="AI2169" s="190" t="str">
        <f t="shared" si="3452"/>
        <v>AI$18</v>
      </c>
      <c r="AJ2169" s="190" t="str">
        <f t="shared" si="3452"/>
        <v>AJ$18</v>
      </c>
      <c r="AK2169" s="190" t="str">
        <f t="shared" si="3452"/>
        <v>AK$18</v>
      </c>
      <c r="AL2169" s="190" t="str">
        <f t="shared" si="3452"/>
        <v>AL$18</v>
      </c>
      <c r="AM2169" s="190" t="str">
        <f t="shared" si="3452"/>
        <v>AM$18</v>
      </c>
      <c r="AN2169" s="190" t="str">
        <f t="shared" si="3452"/>
        <v>AN$18</v>
      </c>
      <c r="AO2169" s="190" t="str">
        <f t="shared" si="3452"/>
        <v>AO$18</v>
      </c>
      <c r="AP2169" s="190" t="str">
        <f t="shared" si="3452"/>
        <v>AP$18</v>
      </c>
      <c r="AQ2169" s="190" t="str">
        <f t="shared" si="3452"/>
        <v>AQ$18</v>
      </c>
      <c r="AR2169" s="190" t="str">
        <f t="shared" si="3452"/>
        <v>AR$18</v>
      </c>
      <c r="AS2169" s="190" t="str">
        <f t="shared" si="3452"/>
        <v>AS$18</v>
      </c>
      <c r="AT2169" s="190" t="str">
        <f t="shared" si="3452"/>
        <v>AT$18</v>
      </c>
      <c r="AU2169" s="190" t="str">
        <f t="shared" si="3452"/>
        <v>AU$18</v>
      </c>
      <c r="AV2169" s="190" t="str">
        <f t="shared" si="3452"/>
        <v>AV$18</v>
      </c>
      <c r="AW2169" s="190" t="str">
        <f t="shared" si="3452"/>
        <v>AW$18</v>
      </c>
      <c r="AX2169" s="190" t="str">
        <f t="shared" si="3452"/>
        <v>AX$18</v>
      </c>
      <c r="AY2169" s="190" t="str">
        <f t="shared" si="3452"/>
        <v>AY$18</v>
      </c>
      <c r="AZ2169" s="190" t="str">
        <f t="shared" si="3452"/>
        <v>AZ$18</v>
      </c>
      <c r="BA2169" s="190" t="str">
        <f t="shared" si="3452"/>
        <v>BA$18</v>
      </c>
      <c r="BB2169" s="190" t="str">
        <f t="shared" si="3452"/>
        <v>BB$18</v>
      </c>
      <c r="BC2169" s="190" t="str">
        <f t="shared" si="3452"/>
        <v>BC$18</v>
      </c>
      <c r="BD2169" s="190" t="str">
        <f t="shared" si="3452"/>
        <v>BD$18</v>
      </c>
      <c r="BE2169" s="190" t="str">
        <f t="shared" si="3452"/>
        <v>BE$18</v>
      </c>
      <c r="BF2169" s="190" t="str">
        <f t="shared" si="3452"/>
        <v>BF$18</v>
      </c>
      <c r="BG2169" s="190" t="str">
        <f t="shared" si="3452"/>
        <v>BG$18</v>
      </c>
      <c r="BH2169" s="190" t="str">
        <f t="shared" si="3452"/>
        <v>BH$18</v>
      </c>
      <c r="BI2169" s="190" t="str">
        <f t="shared" si="3452"/>
        <v>BI$18</v>
      </c>
      <c r="BJ2169" s="190" t="str">
        <f t="shared" si="3452"/>
        <v>BJ$18</v>
      </c>
      <c r="BK2169" s="190" t="str">
        <f t="shared" si="3452"/>
        <v>BK$18</v>
      </c>
      <c r="BL2169" s="190" t="str">
        <f t="shared" si="3452"/>
        <v>BL$18</v>
      </c>
      <c r="BM2169" s="190" t="str">
        <f t="shared" si="3452"/>
        <v>BM$18</v>
      </c>
      <c r="BN2169" s="190" t="str">
        <f t="shared" si="3452"/>
        <v>BN$18</v>
      </c>
      <c r="BO2169" s="190" t="str">
        <f t="shared" si="3452"/>
        <v>BO$18</v>
      </c>
      <c r="BP2169" s="190" t="str">
        <f t="shared" si="3452"/>
        <v>BP$18</v>
      </c>
      <c r="BQ2169" s="190" t="str">
        <f t="shared" si="3452"/>
        <v>BQ$18</v>
      </c>
      <c r="BR2169" s="190" t="str">
        <f t="shared" si="3452"/>
        <v>BR$18</v>
      </c>
      <c r="BS2169" s="190" t="str">
        <f t="shared" si="3452"/>
        <v>BS$18</v>
      </c>
      <c r="BT2169" s="190" t="str">
        <f t="shared" si="3452"/>
        <v>BT$18</v>
      </c>
      <c r="BU2169" s="190" t="str">
        <f t="shared" si="3452"/>
        <v>BU$18</v>
      </c>
      <c r="BV2169" s="190" t="str">
        <f t="shared" si="3452"/>
        <v>BV$18</v>
      </c>
      <c r="BW2169" s="190" t="str">
        <f t="shared" si="3452"/>
        <v>BW$18</v>
      </c>
      <c r="BX2169" s="190" t="str">
        <f t="shared" si="3452"/>
        <v>BX$18</v>
      </c>
      <c r="BY2169" s="190" t="str">
        <f t="shared" si="3452"/>
        <v>BY$18</v>
      </c>
      <c r="BZ2169" s="190" t="str">
        <f t="shared" si="3452"/>
        <v>BZ$18</v>
      </c>
      <c r="CA2169" s="190" t="str">
        <f t="shared" si="3452"/>
        <v>CA$18</v>
      </c>
      <c r="CB2169" s="190" t="str">
        <f t="shared" si="3452"/>
        <v>CB$18</v>
      </c>
      <c r="CC2169" s="190" t="str">
        <f t="shared" si="3452"/>
        <v>CC$18</v>
      </c>
      <c r="CD2169" s="190" t="str">
        <f t="shared" si="3452"/>
        <v>CD$18</v>
      </c>
      <c r="CE2169" s="190" t="str">
        <f t="shared" ref="CE2169:CL2169" si="3453">CE$22</f>
        <v>CE$18</v>
      </c>
      <c r="CF2169" s="190" t="str">
        <f t="shared" si="3453"/>
        <v>CF$18</v>
      </c>
      <c r="CG2169" s="190" t="str">
        <f t="shared" si="3453"/>
        <v>CG$18</v>
      </c>
      <c r="CH2169" s="190" t="str">
        <f t="shared" si="3453"/>
        <v>CH$18</v>
      </c>
      <c r="CI2169" s="190" t="str">
        <f t="shared" si="3453"/>
        <v>CI$18</v>
      </c>
      <c r="CJ2169" s="190" t="str">
        <f t="shared" si="3453"/>
        <v>CJ$18</v>
      </c>
      <c r="CK2169" s="190" t="str">
        <f t="shared" si="3453"/>
        <v>CK$18</v>
      </c>
      <c r="CL2169" s="190" t="str">
        <f t="shared" si="3453"/>
        <v>CL$18</v>
      </c>
      <c r="CN2169" s="201"/>
      <c r="CO2169" s="190" t="str">
        <f t="shared" ref="CO2169:DL2169" si="3454">CO$22</f>
        <v>CO$18</v>
      </c>
      <c r="CP2169" s="190" t="str">
        <f t="shared" si="3454"/>
        <v>CP$18</v>
      </c>
      <c r="CQ2169" s="190" t="str">
        <f t="shared" si="3454"/>
        <v>CQ$18</v>
      </c>
      <c r="CR2169" s="190" t="str">
        <f t="shared" si="3454"/>
        <v>CR$18</v>
      </c>
      <c r="CS2169" s="190" t="str">
        <f t="shared" si="3454"/>
        <v>CS$18</v>
      </c>
      <c r="CT2169" s="190" t="str">
        <f t="shared" si="3454"/>
        <v>CT$18</v>
      </c>
      <c r="CU2169" s="190" t="str">
        <f t="shared" si="3454"/>
        <v>CU$18</v>
      </c>
      <c r="CV2169" s="190" t="str">
        <f t="shared" si="3454"/>
        <v>CV$18</v>
      </c>
      <c r="CW2169" s="190" t="str">
        <f t="shared" si="3454"/>
        <v>CW$18</v>
      </c>
      <c r="CX2169" s="190" t="str">
        <f t="shared" si="3454"/>
        <v>CX$18</v>
      </c>
      <c r="CY2169" s="190" t="str">
        <f t="shared" si="3454"/>
        <v>CY$18</v>
      </c>
      <c r="CZ2169" s="190" t="str">
        <f t="shared" si="3454"/>
        <v>CZ$18</v>
      </c>
      <c r="DA2169" s="190" t="str">
        <f t="shared" si="3454"/>
        <v>DA$18</v>
      </c>
      <c r="DB2169" s="190" t="str">
        <f t="shared" si="3454"/>
        <v>DB$18</v>
      </c>
      <c r="DC2169" s="190" t="str">
        <f t="shared" si="3454"/>
        <v>DC$18</v>
      </c>
      <c r="DD2169" s="190" t="str">
        <f t="shared" si="3454"/>
        <v>DD$18</v>
      </c>
      <c r="DE2169" s="190" t="str">
        <f t="shared" si="3454"/>
        <v>DE$18</v>
      </c>
      <c r="DF2169" s="190" t="str">
        <f t="shared" si="3454"/>
        <v>DF$18</v>
      </c>
      <c r="DG2169" s="190" t="str">
        <f t="shared" si="3454"/>
        <v>DG$18</v>
      </c>
      <c r="DH2169" s="190" t="str">
        <f t="shared" si="3454"/>
        <v>DH$18</v>
      </c>
      <c r="DI2169" s="190" t="str">
        <f t="shared" si="3454"/>
        <v>DI$18</v>
      </c>
      <c r="DJ2169" s="190" t="str">
        <f t="shared" si="3454"/>
        <v>DJ$18</v>
      </c>
      <c r="DK2169" s="190" t="str">
        <f t="shared" si="3454"/>
        <v>DK$18</v>
      </c>
      <c r="DL2169" s="190" t="str">
        <f t="shared" si="3454"/>
        <v>DL$18</v>
      </c>
    </row>
    <row r="2170" spans="1:116" x14ac:dyDescent="0.4">
      <c r="A2170" s="174"/>
      <c r="E2170" s="8"/>
      <c r="G2170" s="175" t="s">
        <v>464</v>
      </c>
      <c r="H2170" s="200"/>
      <c r="I2170" s="201"/>
      <c r="J2170" s="201"/>
      <c r="K2170" s="202"/>
      <c r="L2170" s="202"/>
      <c r="M2170" s="202"/>
      <c r="N2170" s="202"/>
      <c r="O2170" s="202"/>
      <c r="P2170" s="202"/>
      <c r="R2170" s="202"/>
      <c r="S2170" s="190" t="str">
        <f t="shared" ref="S2170:CD2170" si="3455">S$23</f>
        <v>S$19</v>
      </c>
      <c r="T2170" s="190" t="str">
        <f t="shared" si="3455"/>
        <v>T$19</v>
      </c>
      <c r="U2170" s="190" t="str">
        <f t="shared" si="3455"/>
        <v>U$19</v>
      </c>
      <c r="V2170" s="190" t="str">
        <f t="shared" si="3455"/>
        <v>V$19</v>
      </c>
      <c r="W2170" s="190" t="str">
        <f t="shared" si="3455"/>
        <v>W$19</v>
      </c>
      <c r="X2170" s="190" t="str">
        <f t="shared" si="3455"/>
        <v>X$19</v>
      </c>
      <c r="Y2170" s="190" t="str">
        <f t="shared" si="3455"/>
        <v>Y$19</v>
      </c>
      <c r="Z2170" s="190" t="str">
        <f t="shared" si="3455"/>
        <v>Z$19</v>
      </c>
      <c r="AA2170" s="190" t="str">
        <f t="shared" si="3455"/>
        <v>AA$19</v>
      </c>
      <c r="AB2170" s="190" t="str">
        <f t="shared" si="3455"/>
        <v>AB$19</v>
      </c>
      <c r="AC2170" s="190" t="str">
        <f t="shared" si="3455"/>
        <v>AC$19</v>
      </c>
      <c r="AD2170" s="190" t="str">
        <f t="shared" si="3455"/>
        <v>AD$19</v>
      </c>
      <c r="AE2170" s="190" t="str">
        <f t="shared" si="3455"/>
        <v>AE$19</v>
      </c>
      <c r="AF2170" s="190" t="str">
        <f t="shared" si="3455"/>
        <v>AF$19</v>
      </c>
      <c r="AG2170" s="190" t="str">
        <f t="shared" si="3455"/>
        <v>AG$19</v>
      </c>
      <c r="AH2170" s="190" t="str">
        <f t="shared" si="3455"/>
        <v>AH$19</v>
      </c>
      <c r="AI2170" s="190" t="str">
        <f t="shared" si="3455"/>
        <v>AI$19</v>
      </c>
      <c r="AJ2170" s="190" t="str">
        <f t="shared" si="3455"/>
        <v>AJ$19</v>
      </c>
      <c r="AK2170" s="190" t="str">
        <f t="shared" si="3455"/>
        <v>AK$19</v>
      </c>
      <c r="AL2170" s="190" t="str">
        <f t="shared" si="3455"/>
        <v>AL$19</v>
      </c>
      <c r="AM2170" s="190" t="str">
        <f t="shared" si="3455"/>
        <v>AM$19</v>
      </c>
      <c r="AN2170" s="190" t="str">
        <f t="shared" si="3455"/>
        <v>AN$19</v>
      </c>
      <c r="AO2170" s="190" t="str">
        <f t="shared" si="3455"/>
        <v>AO$19</v>
      </c>
      <c r="AP2170" s="190" t="str">
        <f t="shared" si="3455"/>
        <v>AP$19</v>
      </c>
      <c r="AQ2170" s="190" t="str">
        <f t="shared" si="3455"/>
        <v>AQ$19</v>
      </c>
      <c r="AR2170" s="190" t="str">
        <f t="shared" si="3455"/>
        <v>AR$19</v>
      </c>
      <c r="AS2170" s="190" t="str">
        <f t="shared" si="3455"/>
        <v>AS$19</v>
      </c>
      <c r="AT2170" s="190" t="str">
        <f t="shared" si="3455"/>
        <v>AT$19</v>
      </c>
      <c r="AU2170" s="190" t="str">
        <f t="shared" si="3455"/>
        <v>AU$19</v>
      </c>
      <c r="AV2170" s="190" t="str">
        <f t="shared" si="3455"/>
        <v>AV$19</v>
      </c>
      <c r="AW2170" s="190" t="str">
        <f t="shared" si="3455"/>
        <v>AW$19</v>
      </c>
      <c r="AX2170" s="190" t="str">
        <f t="shared" si="3455"/>
        <v>AX$19</v>
      </c>
      <c r="AY2170" s="190" t="str">
        <f t="shared" si="3455"/>
        <v>AY$19</v>
      </c>
      <c r="AZ2170" s="190" t="str">
        <f t="shared" si="3455"/>
        <v>AZ$19</v>
      </c>
      <c r="BA2170" s="190" t="str">
        <f t="shared" si="3455"/>
        <v>BA$19</v>
      </c>
      <c r="BB2170" s="190" t="str">
        <f t="shared" si="3455"/>
        <v>BB$19</v>
      </c>
      <c r="BC2170" s="190" t="str">
        <f t="shared" si="3455"/>
        <v>BC$19</v>
      </c>
      <c r="BD2170" s="190" t="str">
        <f t="shared" si="3455"/>
        <v>BD$19</v>
      </c>
      <c r="BE2170" s="190" t="str">
        <f t="shared" si="3455"/>
        <v>BE$19</v>
      </c>
      <c r="BF2170" s="190" t="str">
        <f t="shared" si="3455"/>
        <v>BF$19</v>
      </c>
      <c r="BG2170" s="190" t="str">
        <f t="shared" si="3455"/>
        <v>BG$19</v>
      </c>
      <c r="BH2170" s="190" t="str">
        <f t="shared" si="3455"/>
        <v>BH$19</v>
      </c>
      <c r="BI2170" s="190" t="str">
        <f t="shared" si="3455"/>
        <v>BI$19</v>
      </c>
      <c r="BJ2170" s="190" t="str">
        <f t="shared" si="3455"/>
        <v>BJ$19</v>
      </c>
      <c r="BK2170" s="190" t="str">
        <f t="shared" si="3455"/>
        <v>BK$19</v>
      </c>
      <c r="BL2170" s="190" t="str">
        <f t="shared" si="3455"/>
        <v>BL$19</v>
      </c>
      <c r="BM2170" s="190" t="str">
        <f t="shared" si="3455"/>
        <v>BM$19</v>
      </c>
      <c r="BN2170" s="190" t="str">
        <f t="shared" si="3455"/>
        <v>BN$19</v>
      </c>
      <c r="BO2170" s="190" t="str">
        <f t="shared" si="3455"/>
        <v>BO$19</v>
      </c>
      <c r="BP2170" s="190" t="str">
        <f t="shared" si="3455"/>
        <v>BP$19</v>
      </c>
      <c r="BQ2170" s="190" t="str">
        <f t="shared" si="3455"/>
        <v>BQ$19</v>
      </c>
      <c r="BR2170" s="190" t="str">
        <f t="shared" si="3455"/>
        <v>BR$19</v>
      </c>
      <c r="BS2170" s="190" t="str">
        <f t="shared" si="3455"/>
        <v>BS$19</v>
      </c>
      <c r="BT2170" s="190" t="str">
        <f t="shared" si="3455"/>
        <v>BT$19</v>
      </c>
      <c r="BU2170" s="190" t="str">
        <f t="shared" si="3455"/>
        <v>BU$19</v>
      </c>
      <c r="BV2170" s="190" t="str">
        <f t="shared" si="3455"/>
        <v>BV$19</v>
      </c>
      <c r="BW2170" s="190" t="str">
        <f t="shared" si="3455"/>
        <v>BW$19</v>
      </c>
      <c r="BX2170" s="190" t="str">
        <f t="shared" si="3455"/>
        <v>BX$19</v>
      </c>
      <c r="BY2170" s="190" t="str">
        <f t="shared" si="3455"/>
        <v>BY$19</v>
      </c>
      <c r="BZ2170" s="190" t="str">
        <f t="shared" si="3455"/>
        <v>BZ$19</v>
      </c>
      <c r="CA2170" s="190" t="str">
        <f t="shared" si="3455"/>
        <v>CA$19</v>
      </c>
      <c r="CB2170" s="190" t="str">
        <f t="shared" si="3455"/>
        <v>CB$19</v>
      </c>
      <c r="CC2170" s="190" t="str">
        <f t="shared" si="3455"/>
        <v>CC$19</v>
      </c>
      <c r="CD2170" s="190" t="str">
        <f t="shared" si="3455"/>
        <v>CD$19</v>
      </c>
      <c r="CE2170" s="190" t="str">
        <f t="shared" ref="CE2170:CL2170" si="3456">CE$23</f>
        <v>CE$19</v>
      </c>
      <c r="CF2170" s="190" t="str">
        <f t="shared" si="3456"/>
        <v>CF$19</v>
      </c>
      <c r="CG2170" s="190" t="str">
        <f t="shared" si="3456"/>
        <v>CG$19</v>
      </c>
      <c r="CH2170" s="190" t="str">
        <f t="shared" si="3456"/>
        <v>CH$19</v>
      </c>
      <c r="CI2170" s="190" t="str">
        <f t="shared" si="3456"/>
        <v>CI$19</v>
      </c>
      <c r="CJ2170" s="190" t="str">
        <f t="shared" si="3456"/>
        <v>CJ$19</v>
      </c>
      <c r="CK2170" s="190" t="str">
        <f t="shared" si="3456"/>
        <v>CK$19</v>
      </c>
      <c r="CL2170" s="190" t="str">
        <f t="shared" si="3456"/>
        <v>CL$19</v>
      </c>
      <c r="CN2170" s="201"/>
      <c r="CO2170" s="190" t="str">
        <f t="shared" ref="CO2170:DL2170" si="3457">CO$23</f>
        <v>CO$19</v>
      </c>
      <c r="CP2170" s="190" t="str">
        <f t="shared" si="3457"/>
        <v>CP$19</v>
      </c>
      <c r="CQ2170" s="190" t="str">
        <f t="shared" si="3457"/>
        <v>CQ$19</v>
      </c>
      <c r="CR2170" s="190" t="str">
        <f t="shared" si="3457"/>
        <v>CR$19</v>
      </c>
      <c r="CS2170" s="190" t="str">
        <f t="shared" si="3457"/>
        <v>CS$19</v>
      </c>
      <c r="CT2170" s="190" t="str">
        <f t="shared" si="3457"/>
        <v>CT$19</v>
      </c>
      <c r="CU2170" s="190" t="str">
        <f t="shared" si="3457"/>
        <v>CU$19</v>
      </c>
      <c r="CV2170" s="190" t="str">
        <f t="shared" si="3457"/>
        <v>CV$19</v>
      </c>
      <c r="CW2170" s="190" t="str">
        <f t="shared" si="3457"/>
        <v>CW$19</v>
      </c>
      <c r="CX2170" s="190" t="str">
        <f t="shared" si="3457"/>
        <v>CX$19</v>
      </c>
      <c r="CY2170" s="190" t="str">
        <f t="shared" si="3457"/>
        <v>CY$19</v>
      </c>
      <c r="CZ2170" s="190" t="str">
        <f t="shared" si="3457"/>
        <v>CZ$19</v>
      </c>
      <c r="DA2170" s="190" t="str">
        <f t="shared" si="3457"/>
        <v>DA$19</v>
      </c>
      <c r="DB2170" s="190" t="str">
        <f t="shared" si="3457"/>
        <v>DB$19</v>
      </c>
      <c r="DC2170" s="190" t="str">
        <f t="shared" si="3457"/>
        <v>DC$19</v>
      </c>
      <c r="DD2170" s="190" t="str">
        <f t="shared" si="3457"/>
        <v>DD$19</v>
      </c>
      <c r="DE2170" s="190" t="str">
        <f t="shared" si="3457"/>
        <v>DE$19</v>
      </c>
      <c r="DF2170" s="190" t="str">
        <f t="shared" si="3457"/>
        <v>DF$19</v>
      </c>
      <c r="DG2170" s="190" t="str">
        <f t="shared" si="3457"/>
        <v>DG$19</v>
      </c>
      <c r="DH2170" s="190" t="str">
        <f t="shared" si="3457"/>
        <v>DH$19</v>
      </c>
      <c r="DI2170" s="190" t="str">
        <f t="shared" si="3457"/>
        <v>DI$19</v>
      </c>
      <c r="DJ2170" s="190" t="str">
        <f t="shared" si="3457"/>
        <v>DJ$19</v>
      </c>
      <c r="DK2170" s="190" t="str">
        <f t="shared" si="3457"/>
        <v>DK$19</v>
      </c>
      <c r="DL2170" s="190" t="str">
        <f t="shared" si="3457"/>
        <v>DL$19</v>
      </c>
    </row>
    <row r="2171" spans="1:116" x14ac:dyDescent="0.4">
      <c r="A2171" s="142" t="s">
        <v>218</v>
      </c>
      <c r="B2171" s="31" t="s">
        <v>81</v>
      </c>
      <c r="C2171" s="31"/>
      <c r="D2171" t="s">
        <v>554</v>
      </c>
      <c r="E2171" s="8" t="str">
        <f t="shared" ref="E2171:E2181" si="3458">ROW()&amp;" "&amp;D2171</f>
        <v>2171 SEASON QUARTER-TR-R</v>
      </c>
      <c r="F2171" t="s">
        <v>551</v>
      </c>
      <c r="G2171" s="143" t="s">
        <v>544</v>
      </c>
      <c r="H2171" s="142"/>
      <c r="I2171" s="144"/>
      <c r="J2171" s="144"/>
      <c r="K2171" s="142"/>
      <c r="L2171" s="142"/>
      <c r="M2171" s="142"/>
      <c r="N2171" s="142"/>
      <c r="O2171" s="142"/>
      <c r="P2171" s="142"/>
      <c r="R2171" s="143"/>
      <c r="S2171" s="168"/>
      <c r="T2171" s="168"/>
      <c r="U2171" s="168"/>
      <c r="V2171" s="168"/>
      <c r="W2171" s="168"/>
      <c r="X2171" s="168"/>
      <c r="Y2171" s="168"/>
      <c r="Z2171" s="168"/>
      <c r="AA2171" s="168"/>
      <c r="AB2171" s="168"/>
      <c r="AC2171" s="168"/>
      <c r="AD2171" s="168"/>
      <c r="AE2171" s="168"/>
      <c r="AF2171" s="168"/>
      <c r="AG2171" s="168"/>
      <c r="AH2171" s="168"/>
      <c r="AI2171" s="168"/>
      <c r="AJ2171" s="168"/>
      <c r="AK2171" s="168"/>
      <c r="AL2171" s="168"/>
      <c r="AM2171" s="168"/>
      <c r="AN2171" s="168"/>
      <c r="AO2171" s="168"/>
      <c r="AP2171" s="168"/>
      <c r="AQ2171" s="168"/>
      <c r="AR2171" s="168"/>
      <c r="AS2171" s="168"/>
      <c r="AT2171" s="168"/>
      <c r="AU2171" s="168"/>
      <c r="AV2171" s="168"/>
      <c r="AW2171" s="168"/>
      <c r="AX2171" s="168"/>
      <c r="AY2171" s="168"/>
      <c r="AZ2171" s="168"/>
      <c r="BA2171" s="168"/>
      <c r="BB2171" s="168"/>
      <c r="BC2171" s="168"/>
      <c r="BD2171" s="168"/>
      <c r="BE2171" s="168"/>
      <c r="BF2171" s="168"/>
      <c r="BG2171" s="168"/>
      <c r="BH2171" s="168"/>
      <c r="BI2171" s="168"/>
      <c r="BJ2171" s="168"/>
      <c r="BK2171" s="168"/>
      <c r="BL2171" s="168"/>
      <c r="BM2171" s="168"/>
      <c r="BN2171" s="168"/>
      <c r="BO2171" s="168"/>
      <c r="BP2171" s="168"/>
      <c r="BQ2171" s="168"/>
      <c r="BR2171" s="168"/>
      <c r="BS2171" s="168"/>
      <c r="BT2171" s="168"/>
      <c r="BU2171" s="168"/>
      <c r="BV2171" s="168"/>
      <c r="BW2171" s="168"/>
      <c r="BX2171" s="168"/>
      <c r="BY2171" s="168"/>
      <c r="BZ2171" s="168"/>
      <c r="CA2171" s="168"/>
      <c r="CB2171" s="168"/>
      <c r="CC2171" s="168"/>
      <c r="CD2171" s="168"/>
      <c r="CE2171" s="168"/>
      <c r="CF2171" s="168"/>
      <c r="CG2171" s="168"/>
      <c r="CH2171" s="168"/>
      <c r="CI2171" s="168"/>
      <c r="CJ2171" s="168"/>
      <c r="CK2171" s="168"/>
      <c r="CL2171" s="168"/>
      <c r="CN2171" s="144"/>
      <c r="CO2171" s="168"/>
      <c r="CP2171" s="168"/>
      <c r="CQ2171" s="168"/>
      <c r="CR2171" s="168"/>
      <c r="CS2171" s="168"/>
      <c r="CT2171" s="168"/>
      <c r="CU2171" s="168"/>
      <c r="CV2171" s="168"/>
      <c r="CW2171" s="168"/>
      <c r="CX2171" s="168"/>
      <c r="CY2171" s="168"/>
      <c r="CZ2171" s="168"/>
      <c r="DA2171" s="168"/>
      <c r="DB2171" s="168"/>
      <c r="DC2171" s="168"/>
      <c r="DD2171" s="168"/>
      <c r="DE2171" s="168"/>
      <c r="DF2171" s="168"/>
      <c r="DG2171" s="168"/>
      <c r="DH2171" s="168"/>
      <c r="DI2171" s="168"/>
      <c r="DJ2171" s="168"/>
      <c r="DK2171" s="168"/>
      <c r="DL2171" s="168"/>
    </row>
    <row r="2172" spans="1:116" x14ac:dyDescent="0.4">
      <c r="A2172" s="12"/>
      <c r="B2172" s="12" t="s">
        <v>332</v>
      </c>
      <c r="C2172" s="12"/>
      <c r="D2172" t="s">
        <v>554</v>
      </c>
      <c r="E2172" s="8" t="str">
        <f t="shared" si="3458"/>
        <v>2172 SEASON QUARTER-TR-R</v>
      </c>
      <c r="G2172" s="95" t="str">
        <f>G2166</f>
        <v>Primary volume driver</v>
      </c>
      <c r="H2172" s="12"/>
      <c r="I2172" s="60"/>
      <c r="J2172" s="60"/>
      <c r="K2172" s="12"/>
      <c r="L2172" s="12"/>
      <c r="M2172" s="12"/>
      <c r="N2172" s="12"/>
      <c r="O2172" s="12"/>
      <c r="P2172" s="12"/>
      <c r="R2172" s="13"/>
      <c r="S2172" s="76"/>
      <c r="T2172" s="76"/>
      <c r="U2172" s="76"/>
      <c r="V2172" s="76"/>
      <c r="W2172" s="76"/>
      <c r="X2172" s="76"/>
      <c r="Y2172" s="76"/>
      <c r="Z2172" s="76"/>
      <c r="AA2172" s="76"/>
      <c r="AB2172" s="76"/>
      <c r="AC2172" s="76"/>
      <c r="AD2172" s="76"/>
      <c r="AE2172" s="76"/>
      <c r="AF2172" s="76"/>
      <c r="AG2172" s="76"/>
      <c r="AH2172" s="76"/>
      <c r="AI2172" s="76"/>
      <c r="AJ2172" s="76"/>
      <c r="AK2172" s="76"/>
      <c r="AL2172" s="76"/>
      <c r="AM2172" s="76"/>
      <c r="AN2172" s="76"/>
      <c r="AO2172" s="76"/>
      <c r="AP2172" s="76"/>
      <c r="AQ2172" s="76"/>
      <c r="AR2172" s="76"/>
      <c r="AS2172" s="76"/>
      <c r="AT2172" s="76"/>
      <c r="AU2172" s="76"/>
      <c r="AV2172" s="76"/>
      <c r="AW2172" s="76"/>
      <c r="AX2172" s="76"/>
      <c r="AY2172" s="76"/>
      <c r="AZ2172" s="76"/>
      <c r="BA2172" s="76"/>
      <c r="BB2172" s="76"/>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N2172" s="60"/>
      <c r="CO2172" s="239"/>
      <c r="CP2172" s="239"/>
      <c r="CQ2172" s="239"/>
      <c r="CR2172" s="239"/>
      <c r="CS2172" s="239"/>
      <c r="CT2172" s="239"/>
      <c r="CU2172" s="239"/>
      <c r="CV2172" s="239"/>
      <c r="CW2172" s="239"/>
      <c r="CX2172" s="239"/>
      <c r="CY2172" s="239"/>
      <c r="CZ2172" s="239"/>
      <c r="DA2172" s="239"/>
      <c r="DB2172" s="239"/>
      <c r="DC2172" s="239"/>
      <c r="DD2172" s="239"/>
      <c r="DE2172" s="239"/>
      <c r="DF2172" s="239"/>
      <c r="DG2172" s="239"/>
      <c r="DH2172" s="239"/>
      <c r="DI2172" s="239"/>
      <c r="DJ2172" s="239"/>
      <c r="DK2172" s="239"/>
      <c r="DL2172" s="239"/>
    </row>
    <row r="2173" spans="1:116" x14ac:dyDescent="0.4">
      <c r="A2173" s="12"/>
      <c r="B2173" s="12"/>
      <c r="C2173" s="12"/>
      <c r="D2173" t="s">
        <v>554</v>
      </c>
      <c r="E2173" s="8"/>
      <c r="G2173" s="126" t="str">
        <f>"Seasonally adjusted revenue - "&amp;G2163</f>
        <v>Seasonally adjusted revenue - Surgical procedures</v>
      </c>
      <c r="H2173" s="12"/>
      <c r="I2173" s="60"/>
      <c r="J2173" s="60"/>
      <c r="K2173" s="12"/>
      <c r="L2173" s="12"/>
      <c r="M2173" s="12"/>
      <c r="N2173" s="12"/>
      <c r="O2173" s="12"/>
      <c r="P2173" s="12"/>
      <c r="R2173" s="13"/>
      <c r="S2173" s="76"/>
      <c r="T2173" s="76"/>
      <c r="U2173" s="76"/>
      <c r="V2173" s="76"/>
      <c r="W2173" s="76"/>
      <c r="X2173" s="76"/>
      <c r="Y2173" s="76"/>
      <c r="Z2173" s="76"/>
      <c r="AA2173" s="76"/>
      <c r="AB2173" s="76"/>
      <c r="AC2173" s="76"/>
      <c r="AD2173" s="76"/>
      <c r="AE2173" s="76"/>
      <c r="AF2173" s="76"/>
      <c r="AG2173" s="76"/>
      <c r="AH2173" s="76"/>
      <c r="AI2173" s="76"/>
      <c r="AJ2173" s="76"/>
      <c r="AK2173" s="76"/>
      <c r="AL2173" s="76"/>
      <c r="AM2173" s="76"/>
      <c r="AN2173" s="76"/>
      <c r="AO2173" s="76"/>
      <c r="AP2173" s="76"/>
      <c r="AQ2173" s="76"/>
      <c r="AR2173" s="76"/>
      <c r="AS2173" s="76"/>
      <c r="AT2173" s="76"/>
      <c r="AU2173" s="76"/>
      <c r="AV2173" s="76"/>
      <c r="AW2173" s="76"/>
      <c r="AX2173" s="76"/>
      <c r="AY2173" s="76"/>
      <c r="AZ2173" s="76"/>
      <c r="BA2173" s="76"/>
      <c r="BB2173" s="76"/>
      <c r="BC2173" s="76"/>
      <c r="BD2173" s="76"/>
      <c r="BE2173" s="76"/>
      <c r="BF2173" s="76"/>
      <c r="BG2173" s="76"/>
      <c r="BH2173" s="76"/>
      <c r="BI2173" s="76"/>
      <c r="BJ2173" s="76"/>
      <c r="BK2173" s="76"/>
      <c r="BL2173" s="76"/>
      <c r="BM2173" s="76"/>
      <c r="BN2173" s="76"/>
      <c r="BO2173" s="76"/>
      <c r="BP2173" s="76"/>
      <c r="BQ2173" s="76"/>
      <c r="BR2173" s="76"/>
      <c r="BS2173" s="76"/>
      <c r="BT2173" s="76"/>
      <c r="BU2173" s="76"/>
      <c r="BV2173" s="76"/>
      <c r="BW2173" s="76"/>
      <c r="BX2173" s="76"/>
      <c r="BY2173" s="76"/>
      <c r="BZ2173" s="76"/>
      <c r="CA2173" s="76"/>
      <c r="CB2173" s="76"/>
      <c r="CC2173" s="76"/>
      <c r="CD2173" s="76"/>
      <c r="CE2173" s="76"/>
      <c r="CF2173" s="76"/>
      <c r="CG2173" s="76"/>
      <c r="CH2173" s="76"/>
      <c r="CI2173" s="76"/>
      <c r="CJ2173" s="76"/>
      <c r="CK2173" s="76"/>
      <c r="CL2173" s="76"/>
      <c r="CN2173" s="76"/>
      <c r="CO2173" s="77" t="e" cm="1">
        <f t="array" aca="1" ref="CO2173" ca="1">INDIRECT(CO2165)*INDEX($H2176:$I2179,MATCH(CO$9,$I2176:$I2179,0),1)*CO$5</f>
        <v>#N/A</v>
      </c>
      <c r="CP2173" s="77" t="e" cm="1">
        <f t="array" aca="1" ref="CP2173" ca="1">INDIRECT(CP2165)*INDEX($H2176:$I2179,MATCH(CP$9,$I2176:$I2179,0),1)*CP$5</f>
        <v>#N/A</v>
      </c>
      <c r="CQ2173" s="77" t="e" cm="1">
        <f t="array" aca="1" ref="CQ2173" ca="1">INDIRECT(CQ2165)*INDEX($H2176:$I2179,MATCH(CQ$9,$I2176:$I2179,0),1)*CQ$5</f>
        <v>#N/A</v>
      </c>
      <c r="CR2173" s="77" t="e" cm="1">
        <f t="array" aca="1" ref="CR2173" ca="1">INDIRECT(CR2165)*INDEX($H2176:$I2179,MATCH(CR$9,$I2176:$I2179,0),1)*CR$5</f>
        <v>#N/A</v>
      </c>
      <c r="CS2173" s="77" t="e" cm="1">
        <f t="array" aca="1" ref="CS2173" ca="1">INDIRECT(CS2165)*INDEX($H2176:$I2179,MATCH(CS$9,$I2176:$I2179,0),1)*CS$5</f>
        <v>#N/A</v>
      </c>
      <c r="CT2173" s="77" t="e" cm="1">
        <f t="array" aca="1" ref="CT2173" ca="1">INDIRECT(CT2165)*INDEX($H2176:$I2179,MATCH(CT$9,$I2176:$I2179,0),1)*CT$5</f>
        <v>#N/A</v>
      </c>
      <c r="CU2173" s="77" t="e" cm="1">
        <f t="array" aca="1" ref="CU2173" ca="1">INDIRECT(CU2165)*INDEX($H2176:$I2179,MATCH(CU$9,$I2176:$I2179,0),1)*CU$5</f>
        <v>#N/A</v>
      </c>
      <c r="CV2173" s="77" t="e" cm="1">
        <f t="array" aca="1" ref="CV2173" ca="1">INDIRECT(CV2165)*INDEX($H2176:$I2179,MATCH(CV$9,$I2176:$I2179,0),1)*CV$5</f>
        <v>#N/A</v>
      </c>
      <c r="CW2173" s="77" t="e" cm="1">
        <f t="array" aca="1" ref="CW2173" ca="1">INDIRECT(CW2165)*INDEX($H2176:$I2179,MATCH(CW$9,$I2176:$I2179,0),1)*CW$5</f>
        <v>#N/A</v>
      </c>
      <c r="CX2173" s="77" t="e" cm="1">
        <f t="array" aca="1" ref="CX2173" ca="1">INDIRECT(CX2165)*INDEX($H2176:$I2179,MATCH(CX$9,$I2176:$I2179,0),1)*CX$5</f>
        <v>#N/A</v>
      </c>
      <c r="CY2173" s="77" t="e" cm="1">
        <f t="array" aca="1" ref="CY2173" ca="1">INDIRECT(CY2165)*INDEX($H2176:$I2179,MATCH(CY$9,$I2176:$I2179,0),1)*CY$5</f>
        <v>#N/A</v>
      </c>
      <c r="CZ2173" s="77" t="e" cm="1">
        <f t="array" aca="1" ref="CZ2173" ca="1">INDIRECT(CZ2165)*INDEX($H2176:$I2179,MATCH(CZ$9,$I2176:$I2179,0),1)*CZ$5</f>
        <v>#N/A</v>
      </c>
      <c r="DA2173" s="77" t="e" cm="1">
        <f t="array" aca="1" ref="DA2173" ca="1">INDIRECT(DA2165)*INDEX($H2176:$I2179,MATCH(DA$9,$I2176:$I2179,0),1)*DA$5</f>
        <v>#N/A</v>
      </c>
      <c r="DB2173" s="77" t="e" cm="1">
        <f t="array" aca="1" ref="DB2173" ca="1">INDIRECT(DB2165)*INDEX($H2176:$I2179,MATCH(DB$9,$I2176:$I2179,0),1)*DB$5</f>
        <v>#N/A</v>
      </c>
      <c r="DC2173" s="77" t="e" cm="1">
        <f t="array" aca="1" ref="DC2173" ca="1">INDIRECT(DC2165)*INDEX($H2176:$I2179,MATCH(DC$9,$I2176:$I2179,0),1)*DC$5</f>
        <v>#N/A</v>
      </c>
      <c r="DD2173" s="77" t="e" cm="1">
        <f t="array" aca="1" ref="DD2173" ca="1">INDIRECT(DD2165)*INDEX($H2176:$I2179,MATCH(DD$9,$I2176:$I2179,0),1)*DD$5</f>
        <v>#N/A</v>
      </c>
      <c r="DE2173" s="77" t="e" cm="1">
        <f t="array" aca="1" ref="DE2173" ca="1">INDIRECT(DE2165)*INDEX($H2176:$I2179,MATCH(DE$9,$I2176:$I2179,0),1)*DE$5</f>
        <v>#N/A</v>
      </c>
      <c r="DF2173" s="77" t="e" cm="1">
        <f t="array" aca="1" ref="DF2173" ca="1">INDIRECT(DF2165)*INDEX($H2176:$I2179,MATCH(DF$9,$I2176:$I2179,0),1)*DF$5</f>
        <v>#N/A</v>
      </c>
      <c r="DG2173" s="77" t="e" cm="1">
        <f t="array" aca="1" ref="DG2173" ca="1">INDIRECT(DG2165)*INDEX($H2176:$I2179,MATCH(DG$9,$I2176:$I2179,0),1)*DG$5</f>
        <v>#N/A</v>
      </c>
      <c r="DH2173" s="77" t="e" cm="1">
        <f t="array" aca="1" ref="DH2173" ca="1">INDIRECT(DH2165)*INDEX($H2176:$I2179,MATCH(DH$9,$I2176:$I2179,0),1)*DH$5</f>
        <v>#N/A</v>
      </c>
      <c r="DI2173" s="77" t="e" cm="1">
        <f t="array" aca="1" ref="DI2173" ca="1">INDIRECT(DI2165)*INDEX($H2176:$I2179,MATCH(DI$9,$I2176:$I2179,0),1)*DI$5</f>
        <v>#N/A</v>
      </c>
      <c r="DJ2173" s="77" t="e" cm="1">
        <f t="array" aca="1" ref="DJ2173" ca="1">INDIRECT(DJ2165)*INDEX($H2176:$I2179,MATCH(DJ$9,$I2176:$I2179,0),1)*DJ$5</f>
        <v>#N/A</v>
      </c>
      <c r="DK2173" s="77" t="e" cm="1">
        <f t="array" aca="1" ref="DK2173" ca="1">INDIRECT(DK2165)*INDEX($H2176:$I2179,MATCH(DK$9,$I2176:$I2179,0),1)*DK$5</f>
        <v>#N/A</v>
      </c>
      <c r="DL2173" s="77" t="e" cm="1">
        <f t="array" aca="1" ref="DL2173" ca="1">INDIRECT(DL2165)*INDEX($H2176:$I2179,MATCH(DL$9,$I2176:$I2179,0),1)*DL$5</f>
        <v>#N/A</v>
      </c>
    </row>
    <row r="2174" spans="1:116" x14ac:dyDescent="0.4">
      <c r="D2174" t="s">
        <v>554</v>
      </c>
      <c r="E2174" s="8"/>
      <c r="G2174" s="127"/>
      <c r="H2174" s="12"/>
      <c r="I2174" s="60"/>
      <c r="J2174" s="60"/>
      <c r="K2174" s="38"/>
      <c r="L2174" s="38"/>
      <c r="M2174" s="38"/>
      <c r="N2174" s="38"/>
      <c r="O2174" s="38"/>
      <c r="P2174" s="38"/>
      <c r="R2174" s="15"/>
      <c r="S2174" s="240"/>
      <c r="T2174" s="240"/>
      <c r="U2174" s="240"/>
      <c r="V2174" s="240"/>
      <c r="W2174" s="240"/>
      <c r="X2174" s="240"/>
      <c r="Y2174" s="240"/>
      <c r="Z2174" s="240"/>
      <c r="AA2174" s="240"/>
      <c r="AB2174" s="240"/>
      <c r="AC2174" s="240"/>
      <c r="AD2174" s="240"/>
      <c r="AE2174" s="240"/>
      <c r="AF2174" s="240"/>
      <c r="AG2174" s="240"/>
      <c r="AH2174" s="240"/>
      <c r="AI2174" s="240"/>
      <c r="AJ2174" s="240"/>
      <c r="AK2174" s="240"/>
      <c r="AL2174" s="240"/>
      <c r="AM2174" s="240"/>
      <c r="AN2174" s="240"/>
      <c r="AO2174" s="240"/>
      <c r="AP2174" s="240"/>
      <c r="AQ2174" s="240"/>
      <c r="AR2174" s="240"/>
      <c r="AS2174" s="240"/>
      <c r="AT2174" s="240"/>
      <c r="AU2174" s="240"/>
      <c r="AV2174" s="240"/>
      <c r="AW2174" s="240"/>
      <c r="AX2174" s="240"/>
      <c r="AY2174" s="240"/>
      <c r="AZ2174" s="240"/>
      <c r="BA2174" s="240"/>
      <c r="BB2174" s="240"/>
      <c r="BC2174" s="240"/>
      <c r="BD2174" s="240"/>
      <c r="BE2174" s="240"/>
      <c r="BF2174" s="240"/>
      <c r="BG2174" s="240"/>
      <c r="BH2174" s="240"/>
      <c r="BI2174" s="240"/>
      <c r="BJ2174" s="240"/>
      <c r="BK2174" s="240"/>
      <c r="BL2174" s="240"/>
      <c r="BM2174" s="240"/>
      <c r="BN2174" s="240"/>
      <c r="BO2174" s="240"/>
      <c r="BP2174" s="240"/>
      <c r="BQ2174" s="240"/>
      <c r="BR2174" s="240"/>
      <c r="BS2174" s="240"/>
      <c r="BT2174" s="240"/>
      <c r="BU2174" s="240"/>
      <c r="BV2174" s="240"/>
      <c r="BW2174" s="240"/>
      <c r="BX2174" s="240"/>
      <c r="BY2174" s="240"/>
      <c r="BZ2174" s="240"/>
      <c r="CA2174" s="240"/>
      <c r="CB2174" s="240"/>
      <c r="CC2174" s="240"/>
      <c r="CD2174" s="240"/>
      <c r="CE2174" s="240"/>
      <c r="CF2174" s="240"/>
      <c r="CG2174" s="240"/>
      <c r="CH2174" s="240"/>
      <c r="CI2174" s="240"/>
      <c r="CJ2174" s="240"/>
      <c r="CK2174" s="240"/>
      <c r="CL2174" s="240"/>
      <c r="CN2174" s="240"/>
      <c r="CO2174" s="240"/>
      <c r="CP2174" s="240"/>
      <c r="CQ2174" s="240"/>
      <c r="CR2174" s="240"/>
      <c r="CS2174" s="240"/>
      <c r="CT2174" s="240"/>
      <c r="CU2174" s="240"/>
      <c r="CV2174" s="240"/>
      <c r="CW2174" s="240"/>
      <c r="CX2174" s="240"/>
      <c r="CY2174" s="240"/>
      <c r="CZ2174" s="240"/>
      <c r="DA2174" s="240"/>
      <c r="DB2174" s="240"/>
      <c r="DC2174" s="240"/>
      <c r="DD2174" s="240"/>
      <c r="DE2174" s="240"/>
      <c r="DF2174" s="240"/>
      <c r="DG2174" s="240"/>
      <c r="DH2174" s="240"/>
      <c r="DI2174" s="240"/>
      <c r="DJ2174" s="240"/>
      <c r="DK2174" s="240"/>
      <c r="DL2174" s="240"/>
    </row>
    <row r="2175" spans="1:116" x14ac:dyDescent="0.4">
      <c r="D2175" t="s">
        <v>554</v>
      </c>
      <c r="E2175" s="8"/>
      <c r="G2175" s="127" t="s">
        <v>542</v>
      </c>
      <c r="H2175" s="12"/>
      <c r="I2175" s="60"/>
      <c r="J2175" s="60"/>
      <c r="K2175" s="38"/>
      <c r="L2175" s="38"/>
      <c r="M2175" s="38"/>
      <c r="N2175" s="38"/>
      <c r="O2175" s="38"/>
      <c r="P2175" s="38"/>
      <c r="R2175" s="15"/>
      <c r="S2175" s="240"/>
      <c r="T2175" s="240"/>
      <c r="U2175" s="240"/>
      <c r="V2175" s="240"/>
      <c r="W2175" s="240"/>
      <c r="X2175" s="240"/>
      <c r="Y2175" s="240"/>
      <c r="Z2175" s="240"/>
      <c r="AA2175" s="240"/>
      <c r="AB2175" s="240"/>
      <c r="AC2175" s="240"/>
      <c r="AD2175" s="240"/>
      <c r="AE2175" s="240"/>
      <c r="AF2175" s="240"/>
      <c r="AG2175" s="240"/>
      <c r="AH2175" s="240"/>
      <c r="AI2175" s="240"/>
      <c r="AJ2175" s="240"/>
      <c r="AK2175" s="240"/>
      <c r="AL2175" s="240"/>
      <c r="AM2175" s="240"/>
      <c r="AN2175" s="240"/>
      <c r="AO2175" s="240"/>
      <c r="AP2175" s="240"/>
      <c r="AQ2175" s="240"/>
      <c r="AR2175" s="240"/>
      <c r="AS2175" s="240"/>
      <c r="AT2175" s="240"/>
      <c r="AU2175" s="240"/>
      <c r="AV2175" s="240"/>
      <c r="AW2175" s="240"/>
      <c r="AX2175" s="240"/>
      <c r="AY2175" s="240"/>
      <c r="AZ2175" s="240"/>
      <c r="BA2175" s="240"/>
      <c r="BB2175" s="240"/>
      <c r="BC2175" s="240"/>
      <c r="BD2175" s="240"/>
      <c r="BE2175" s="240"/>
      <c r="BF2175" s="240"/>
      <c r="BG2175" s="240"/>
      <c r="BH2175" s="240"/>
      <c r="BI2175" s="240"/>
      <c r="BJ2175" s="240"/>
      <c r="BK2175" s="240"/>
      <c r="BL2175" s="240"/>
      <c r="BM2175" s="240"/>
      <c r="BN2175" s="240"/>
      <c r="BO2175" s="240"/>
      <c r="BP2175" s="240"/>
      <c r="BQ2175" s="240"/>
      <c r="BR2175" s="240"/>
      <c r="BS2175" s="240"/>
      <c r="BT2175" s="240"/>
      <c r="BU2175" s="240"/>
      <c r="BV2175" s="240"/>
      <c r="BW2175" s="240"/>
      <c r="BX2175" s="240"/>
      <c r="BY2175" s="240"/>
      <c r="BZ2175" s="240"/>
      <c r="CA2175" s="240"/>
      <c r="CB2175" s="240"/>
      <c r="CC2175" s="240"/>
      <c r="CD2175" s="240"/>
      <c r="CE2175" s="240"/>
      <c r="CF2175" s="240"/>
      <c r="CG2175" s="240"/>
      <c r="CH2175" s="240"/>
      <c r="CI2175" s="240"/>
      <c r="CJ2175" s="240"/>
      <c r="CK2175" s="240"/>
      <c r="CL2175" s="240"/>
      <c r="CN2175" s="240"/>
      <c r="CO2175" s="240"/>
      <c r="CP2175" s="240"/>
      <c r="CQ2175" s="240"/>
      <c r="CR2175" s="240"/>
      <c r="CS2175" s="240"/>
      <c r="CT2175" s="240"/>
      <c r="CU2175" s="240"/>
      <c r="CV2175" s="240"/>
      <c r="CW2175" s="240"/>
      <c r="CX2175" s="240"/>
      <c r="CY2175" s="240"/>
      <c r="CZ2175" s="240"/>
      <c r="DA2175" s="240"/>
      <c r="DB2175" s="240"/>
      <c r="DC2175" s="240"/>
      <c r="DD2175" s="240"/>
      <c r="DE2175" s="240"/>
      <c r="DF2175" s="240"/>
      <c r="DG2175" s="240"/>
      <c r="DH2175" s="240"/>
      <c r="DI2175" s="240"/>
      <c r="DJ2175" s="240"/>
      <c r="DK2175" s="240"/>
      <c r="DL2175" s="240"/>
    </row>
    <row r="2176" spans="1:116" x14ac:dyDescent="0.4">
      <c r="D2176" t="s">
        <v>554</v>
      </c>
      <c r="E2176" s="8"/>
      <c r="G2176" s="343" t="s">
        <v>547</v>
      </c>
      <c r="H2176" s="16">
        <v>0.1</v>
      </c>
      <c r="I2176">
        <v>1</v>
      </c>
      <c r="J2176"/>
      <c r="K2176" s="38"/>
      <c r="L2176" s="38"/>
      <c r="M2176" s="38"/>
      <c r="N2176" s="38"/>
      <c r="O2176" s="38"/>
      <c r="P2176" s="38"/>
      <c r="R2176" s="15"/>
      <c r="S2176" s="240"/>
      <c r="T2176" s="240"/>
      <c r="U2176" s="240"/>
      <c r="V2176" s="240"/>
      <c r="W2176" s="240"/>
      <c r="X2176" s="240"/>
      <c r="Y2176" s="240"/>
      <c r="Z2176" s="240"/>
      <c r="AA2176" s="240"/>
      <c r="AB2176" s="240"/>
      <c r="AC2176" s="240"/>
      <c r="AD2176" s="240"/>
      <c r="AE2176" s="240"/>
      <c r="AF2176" s="240"/>
      <c r="AG2176" s="240"/>
      <c r="AH2176" s="240"/>
      <c r="AI2176" s="240"/>
      <c r="AJ2176" s="240"/>
      <c r="AK2176" s="240"/>
      <c r="AL2176" s="240"/>
      <c r="AM2176" s="240"/>
      <c r="AN2176" s="240"/>
      <c r="AO2176" s="240"/>
      <c r="AP2176" s="240"/>
      <c r="AQ2176" s="240"/>
      <c r="AR2176" s="240"/>
      <c r="AS2176" s="240"/>
      <c r="AT2176" s="240"/>
      <c r="AU2176" s="240"/>
      <c r="AV2176" s="240"/>
      <c r="AW2176" s="240"/>
      <c r="AX2176" s="240"/>
      <c r="AY2176" s="240"/>
      <c r="AZ2176" s="240"/>
      <c r="BA2176" s="240"/>
      <c r="BB2176" s="240"/>
      <c r="BC2176" s="240"/>
      <c r="BD2176" s="240"/>
      <c r="BE2176" s="240"/>
      <c r="BF2176" s="240"/>
      <c r="BG2176" s="240"/>
      <c r="BH2176" s="240"/>
      <c r="BI2176" s="240"/>
      <c r="BJ2176" s="240"/>
      <c r="BK2176" s="240"/>
      <c r="BL2176" s="240"/>
      <c r="BM2176" s="240"/>
      <c r="BN2176" s="240"/>
      <c r="BO2176" s="240"/>
      <c r="BP2176" s="240"/>
      <c r="BQ2176" s="240"/>
      <c r="BR2176" s="240"/>
      <c r="BS2176" s="240"/>
      <c r="BT2176" s="240"/>
      <c r="BU2176" s="240"/>
      <c r="BV2176" s="240"/>
      <c r="BW2176" s="240"/>
      <c r="BX2176" s="240"/>
      <c r="BY2176" s="240"/>
      <c r="BZ2176" s="240"/>
      <c r="CA2176" s="240"/>
      <c r="CB2176" s="240"/>
      <c r="CC2176" s="240"/>
      <c r="CD2176" s="240"/>
      <c r="CE2176" s="240"/>
      <c r="CF2176" s="240"/>
      <c r="CG2176" s="240"/>
      <c r="CH2176" s="240"/>
      <c r="CI2176" s="240"/>
      <c r="CJ2176" s="240"/>
      <c r="CK2176" s="240"/>
      <c r="CL2176" s="240"/>
      <c r="CN2176" s="240"/>
      <c r="CO2176" s="240"/>
      <c r="CP2176" s="240"/>
      <c r="CQ2176" s="240"/>
      <c r="CR2176" s="240"/>
      <c r="CS2176" s="240"/>
      <c r="CT2176" s="240"/>
      <c r="CU2176" s="240"/>
      <c r="CV2176" s="240"/>
      <c r="CW2176" s="240"/>
      <c r="CX2176" s="240"/>
      <c r="CY2176" s="240"/>
      <c r="CZ2176" s="240"/>
      <c r="DA2176" s="240"/>
      <c r="DB2176" s="240"/>
      <c r="DC2176" s="240"/>
      <c r="DD2176" s="240"/>
      <c r="DE2176" s="240"/>
      <c r="DF2176" s="240"/>
      <c r="DG2176" s="240"/>
      <c r="DH2176" s="240"/>
      <c r="DI2176" s="240"/>
      <c r="DJ2176" s="240"/>
      <c r="DK2176" s="240"/>
      <c r="DL2176" s="240"/>
    </row>
    <row r="2177" spans="1:116" x14ac:dyDescent="0.4">
      <c r="D2177" t="s">
        <v>554</v>
      </c>
      <c r="E2177" s="8"/>
      <c r="G2177" s="343" t="s">
        <v>548</v>
      </c>
      <c r="H2177" s="16">
        <v>0.35</v>
      </c>
      <c r="I2177">
        <f>I2176+1</f>
        <v>2</v>
      </c>
      <c r="J2177"/>
      <c r="K2177" s="38"/>
      <c r="L2177" s="38"/>
      <c r="M2177" s="38"/>
      <c r="N2177" s="38"/>
      <c r="O2177" s="38"/>
      <c r="P2177" s="38"/>
      <c r="R2177" s="15"/>
      <c r="S2177" s="240"/>
      <c r="T2177" s="240"/>
      <c r="U2177" s="240"/>
      <c r="V2177" s="240"/>
      <c r="W2177" s="240"/>
      <c r="X2177" s="240"/>
      <c r="Y2177" s="240"/>
      <c r="Z2177" s="240"/>
      <c r="AA2177" s="240"/>
      <c r="AB2177" s="240"/>
      <c r="AC2177" s="240"/>
      <c r="AD2177" s="240"/>
      <c r="AE2177" s="240"/>
      <c r="AF2177" s="240"/>
      <c r="AG2177" s="240"/>
      <c r="AH2177" s="240"/>
      <c r="AI2177" s="240"/>
      <c r="AJ2177" s="240"/>
      <c r="AK2177" s="240"/>
      <c r="AL2177" s="240"/>
      <c r="AM2177" s="240"/>
      <c r="AN2177" s="240"/>
      <c r="AO2177" s="240"/>
      <c r="AP2177" s="240"/>
      <c r="AQ2177" s="240"/>
      <c r="AR2177" s="240"/>
      <c r="AS2177" s="240"/>
      <c r="AT2177" s="240"/>
      <c r="AU2177" s="240"/>
      <c r="AV2177" s="240"/>
      <c r="AW2177" s="240"/>
      <c r="AX2177" s="240"/>
      <c r="AY2177" s="240"/>
      <c r="AZ2177" s="240"/>
      <c r="BA2177" s="240"/>
      <c r="BB2177" s="240"/>
      <c r="BC2177" s="240"/>
      <c r="BD2177" s="240"/>
      <c r="BE2177" s="240"/>
      <c r="BF2177" s="240"/>
      <c r="BG2177" s="240"/>
      <c r="BH2177" s="240"/>
      <c r="BI2177" s="240"/>
      <c r="BJ2177" s="240"/>
      <c r="BK2177" s="240"/>
      <c r="BL2177" s="240"/>
      <c r="BM2177" s="240"/>
      <c r="BN2177" s="240"/>
      <c r="BO2177" s="240"/>
      <c r="BP2177" s="240"/>
      <c r="BQ2177" s="240"/>
      <c r="BR2177" s="240"/>
      <c r="BS2177" s="240"/>
      <c r="BT2177" s="240"/>
      <c r="BU2177" s="240"/>
      <c r="BV2177" s="240"/>
      <c r="BW2177" s="240"/>
      <c r="BX2177" s="240"/>
      <c r="BY2177" s="240"/>
      <c r="BZ2177" s="240"/>
      <c r="CA2177" s="240"/>
      <c r="CB2177" s="240"/>
      <c r="CC2177" s="240"/>
      <c r="CD2177" s="240"/>
      <c r="CE2177" s="240"/>
      <c r="CF2177" s="240"/>
      <c r="CG2177" s="240"/>
      <c r="CH2177" s="240"/>
      <c r="CI2177" s="240"/>
      <c r="CJ2177" s="240"/>
      <c r="CK2177" s="240"/>
      <c r="CL2177" s="240"/>
      <c r="CN2177" s="240"/>
      <c r="CO2177" s="240"/>
      <c r="CP2177" s="240"/>
      <c r="CQ2177" s="240"/>
      <c r="CR2177" s="240"/>
      <c r="CS2177" s="240"/>
      <c r="CT2177" s="240"/>
      <c r="CU2177" s="240"/>
      <c r="CV2177" s="240"/>
      <c r="CW2177" s="240"/>
      <c r="CX2177" s="240"/>
      <c r="CY2177" s="240"/>
      <c r="CZ2177" s="240"/>
      <c r="DA2177" s="240"/>
      <c r="DB2177" s="240"/>
      <c r="DC2177" s="240"/>
      <c r="DD2177" s="240"/>
      <c r="DE2177" s="240"/>
      <c r="DF2177" s="240"/>
      <c r="DG2177" s="240"/>
      <c r="DH2177" s="240"/>
      <c r="DI2177" s="240"/>
      <c r="DJ2177" s="240"/>
      <c r="DK2177" s="240"/>
      <c r="DL2177" s="240"/>
    </row>
    <row r="2178" spans="1:116" x14ac:dyDescent="0.4">
      <c r="D2178" t="s">
        <v>554</v>
      </c>
      <c r="E2178" s="8"/>
      <c r="G2178" s="343" t="s">
        <v>550</v>
      </c>
      <c r="H2178" s="16">
        <v>0.05</v>
      </c>
      <c r="I2178">
        <f t="shared" ref="I2178:I2188" si="3459">I2177+1</f>
        <v>3</v>
      </c>
      <c r="J2178"/>
      <c r="K2178" s="38"/>
      <c r="L2178" s="38"/>
      <c r="M2178" s="38"/>
      <c r="N2178" s="38"/>
      <c r="O2178" s="38"/>
      <c r="P2178" s="38"/>
      <c r="R2178" s="15"/>
      <c r="S2178" s="240"/>
      <c r="T2178" s="240"/>
      <c r="U2178" s="240"/>
      <c r="V2178" s="240"/>
      <c r="W2178" s="240"/>
      <c r="X2178" s="240"/>
      <c r="Y2178" s="240"/>
      <c r="Z2178" s="240"/>
      <c r="AA2178" s="240"/>
      <c r="AB2178" s="240"/>
      <c r="AC2178" s="240"/>
      <c r="AD2178" s="240"/>
      <c r="AE2178" s="240"/>
      <c r="AF2178" s="240"/>
      <c r="AG2178" s="240"/>
      <c r="AH2178" s="240"/>
      <c r="AI2178" s="240"/>
      <c r="AJ2178" s="240"/>
      <c r="AK2178" s="240"/>
      <c r="AL2178" s="240"/>
      <c r="AM2178" s="240"/>
      <c r="AN2178" s="240"/>
      <c r="AO2178" s="240"/>
      <c r="AP2178" s="240"/>
      <c r="AQ2178" s="240"/>
      <c r="AR2178" s="240"/>
      <c r="AS2178" s="240"/>
      <c r="AT2178" s="240"/>
      <c r="AU2178" s="240"/>
      <c r="AV2178" s="240"/>
      <c r="AW2178" s="240"/>
      <c r="AX2178" s="240"/>
      <c r="AY2178" s="240"/>
      <c r="AZ2178" s="240"/>
      <c r="BA2178" s="240"/>
      <c r="BB2178" s="240"/>
      <c r="BC2178" s="240"/>
      <c r="BD2178" s="240"/>
      <c r="BE2178" s="240"/>
      <c r="BF2178" s="240"/>
      <c r="BG2178" s="240"/>
      <c r="BH2178" s="240"/>
      <c r="BI2178" s="240"/>
      <c r="BJ2178" s="240"/>
      <c r="BK2178" s="240"/>
      <c r="BL2178" s="240"/>
      <c r="BM2178" s="240"/>
      <c r="BN2178" s="240"/>
      <c r="BO2178" s="240"/>
      <c r="BP2178" s="240"/>
      <c r="BQ2178" s="240"/>
      <c r="BR2178" s="240"/>
      <c r="BS2178" s="240"/>
      <c r="BT2178" s="240"/>
      <c r="BU2178" s="240"/>
      <c r="BV2178" s="240"/>
      <c r="BW2178" s="240"/>
      <c r="BX2178" s="240"/>
      <c r="BY2178" s="240"/>
      <c r="BZ2178" s="240"/>
      <c r="CA2178" s="240"/>
      <c r="CB2178" s="240"/>
      <c r="CC2178" s="240"/>
      <c r="CD2178" s="240"/>
      <c r="CE2178" s="240"/>
      <c r="CF2178" s="240"/>
      <c r="CG2178" s="240"/>
      <c r="CH2178" s="240"/>
      <c r="CI2178" s="240"/>
      <c r="CJ2178" s="240"/>
      <c r="CK2178" s="240"/>
      <c r="CL2178" s="240"/>
      <c r="CN2178" s="240"/>
      <c r="CO2178" s="240"/>
      <c r="CP2178" s="240"/>
      <c r="CQ2178" s="240"/>
      <c r="CR2178" s="240"/>
      <c r="CS2178" s="240"/>
      <c r="CT2178" s="240"/>
      <c r="CU2178" s="240"/>
      <c r="CV2178" s="240"/>
      <c r="CW2178" s="240"/>
      <c r="CX2178" s="240"/>
      <c r="CY2178" s="240"/>
      <c r="CZ2178" s="240"/>
      <c r="DA2178" s="240"/>
      <c r="DB2178" s="240"/>
      <c r="DC2178" s="240"/>
      <c r="DD2178" s="240"/>
      <c r="DE2178" s="240"/>
      <c r="DF2178" s="240"/>
      <c r="DG2178" s="240"/>
      <c r="DH2178" s="240"/>
      <c r="DI2178" s="240"/>
      <c r="DJ2178" s="240"/>
      <c r="DK2178" s="240"/>
      <c r="DL2178" s="240"/>
    </row>
    <row r="2179" spans="1:116" x14ac:dyDescent="0.4">
      <c r="D2179" t="s">
        <v>554</v>
      </c>
      <c r="E2179" s="8"/>
      <c r="G2179" s="343" t="s">
        <v>549</v>
      </c>
      <c r="H2179" s="16">
        <v>0.45</v>
      </c>
      <c r="I2179">
        <f t="shared" si="3459"/>
        <v>4</v>
      </c>
      <c r="J2179"/>
      <c r="K2179" s="38"/>
      <c r="L2179" s="38"/>
      <c r="M2179" s="38"/>
      <c r="N2179" s="38"/>
      <c r="O2179" s="38"/>
      <c r="P2179" s="38"/>
      <c r="R2179" s="15"/>
      <c r="S2179" s="240"/>
      <c r="T2179" s="240"/>
      <c r="U2179" s="240"/>
      <c r="V2179" s="240"/>
      <c r="W2179" s="240"/>
      <c r="X2179" s="240"/>
      <c r="Y2179" s="240"/>
      <c r="Z2179" s="240"/>
      <c r="AA2179" s="240"/>
      <c r="AB2179" s="240"/>
      <c r="AC2179" s="240"/>
      <c r="AD2179" s="240"/>
      <c r="AE2179" s="240"/>
      <c r="AF2179" s="240"/>
      <c r="AG2179" s="240"/>
      <c r="AH2179" s="240"/>
      <c r="AI2179" s="240"/>
      <c r="AJ2179" s="240"/>
      <c r="AK2179" s="240"/>
      <c r="AL2179" s="240"/>
      <c r="AM2179" s="240"/>
      <c r="AN2179" s="240"/>
      <c r="AO2179" s="240"/>
      <c r="AP2179" s="240"/>
      <c r="AQ2179" s="240"/>
      <c r="AR2179" s="240"/>
      <c r="AS2179" s="240"/>
      <c r="AT2179" s="240"/>
      <c r="AU2179" s="240"/>
      <c r="AV2179" s="240"/>
      <c r="AW2179" s="240"/>
      <c r="AX2179" s="240"/>
      <c r="AY2179" s="240"/>
      <c r="AZ2179" s="240"/>
      <c r="BA2179" s="240"/>
      <c r="BB2179" s="240"/>
      <c r="BC2179" s="240"/>
      <c r="BD2179" s="240"/>
      <c r="BE2179" s="240"/>
      <c r="BF2179" s="240"/>
      <c r="BG2179" s="240"/>
      <c r="BH2179" s="240"/>
      <c r="BI2179" s="240"/>
      <c r="BJ2179" s="240"/>
      <c r="BK2179" s="240"/>
      <c r="BL2179" s="240"/>
      <c r="BM2179" s="240"/>
      <c r="BN2179" s="240"/>
      <c r="BO2179" s="240"/>
      <c r="BP2179" s="240"/>
      <c r="BQ2179" s="240"/>
      <c r="BR2179" s="240"/>
      <c r="BS2179" s="240"/>
      <c r="BT2179" s="240"/>
      <c r="BU2179" s="240"/>
      <c r="BV2179" s="240"/>
      <c r="BW2179" s="240"/>
      <c r="BX2179" s="240"/>
      <c r="BY2179" s="240"/>
      <c r="BZ2179" s="240"/>
      <c r="CA2179" s="240"/>
      <c r="CB2179" s="240"/>
      <c r="CC2179" s="240"/>
      <c r="CD2179" s="240"/>
      <c r="CE2179" s="240"/>
      <c r="CF2179" s="240"/>
      <c r="CG2179" s="240"/>
      <c r="CH2179" s="240"/>
      <c r="CI2179" s="240"/>
      <c r="CJ2179" s="240"/>
      <c r="CK2179" s="240"/>
      <c r="CL2179" s="240"/>
      <c r="CN2179" s="240"/>
      <c r="CO2179" s="240"/>
      <c r="CP2179" s="240"/>
      <c r="CQ2179" s="240"/>
      <c r="CR2179" s="240"/>
      <c r="CS2179" s="240"/>
      <c r="CT2179" s="240"/>
      <c r="CU2179" s="240"/>
      <c r="CV2179" s="240"/>
      <c r="CW2179" s="240"/>
      <c r="CX2179" s="240"/>
      <c r="CY2179" s="240"/>
      <c r="CZ2179" s="240"/>
      <c r="DA2179" s="240"/>
      <c r="DB2179" s="240"/>
      <c r="DC2179" s="240"/>
      <c r="DD2179" s="240"/>
      <c r="DE2179" s="240"/>
      <c r="DF2179" s="240"/>
      <c r="DG2179" s="240"/>
      <c r="DH2179" s="240"/>
      <c r="DI2179" s="240"/>
      <c r="DJ2179" s="240"/>
      <c r="DK2179" s="240"/>
      <c r="DL2179" s="240"/>
    </row>
    <row r="2180" spans="1:116" x14ac:dyDescent="0.4">
      <c r="D2180" t="s">
        <v>554</v>
      </c>
      <c r="E2180" s="8"/>
      <c r="G2180" s="145" t="s">
        <v>62</v>
      </c>
      <c r="H2180" s="34">
        <f>1-SUM(H2176:H2179)</f>
        <v>5.0000000000000044E-2</v>
      </c>
      <c r="I2180" s="60"/>
      <c r="J2180" s="60"/>
      <c r="K2180" s="38"/>
      <c r="L2180" s="38"/>
      <c r="M2180" s="38"/>
      <c r="N2180" s="38"/>
      <c r="O2180" s="38"/>
      <c r="P2180" s="38"/>
      <c r="R2180" s="15"/>
      <c r="S2180" s="240"/>
      <c r="T2180" s="240"/>
      <c r="U2180" s="240"/>
      <c r="V2180" s="240"/>
      <c r="W2180" s="240"/>
      <c r="X2180" s="240"/>
      <c r="Y2180" s="240"/>
      <c r="Z2180" s="240"/>
      <c r="AA2180" s="240"/>
      <c r="AB2180" s="240"/>
      <c r="AC2180" s="240"/>
      <c r="AD2180" s="240"/>
      <c r="AE2180" s="240"/>
      <c r="AF2180" s="240"/>
      <c r="AG2180" s="240"/>
      <c r="AH2180" s="240"/>
      <c r="AI2180" s="240"/>
      <c r="AJ2180" s="240"/>
      <c r="AK2180" s="240"/>
      <c r="AL2180" s="240"/>
      <c r="AM2180" s="240"/>
      <c r="AN2180" s="240"/>
      <c r="AO2180" s="240"/>
      <c r="AP2180" s="240"/>
      <c r="AQ2180" s="240"/>
      <c r="AR2180" s="240"/>
      <c r="AS2180" s="240"/>
      <c r="AT2180" s="240"/>
      <c r="AU2180" s="240"/>
      <c r="AV2180" s="240"/>
      <c r="AW2180" s="240"/>
      <c r="AX2180" s="240"/>
      <c r="AY2180" s="240"/>
      <c r="AZ2180" s="240"/>
      <c r="BA2180" s="240"/>
      <c r="BB2180" s="240"/>
      <c r="BC2180" s="240"/>
      <c r="BD2180" s="240"/>
      <c r="BE2180" s="240"/>
      <c r="BF2180" s="240"/>
      <c r="BG2180" s="240"/>
      <c r="BH2180" s="240"/>
      <c r="BI2180" s="240"/>
      <c r="BJ2180" s="240"/>
      <c r="BK2180" s="240"/>
      <c r="BL2180" s="240"/>
      <c r="BM2180" s="240"/>
      <c r="BN2180" s="240"/>
      <c r="BO2180" s="240"/>
      <c r="BP2180" s="240"/>
      <c r="BQ2180" s="240"/>
      <c r="BR2180" s="240"/>
      <c r="BS2180" s="240"/>
      <c r="BT2180" s="240"/>
      <c r="BU2180" s="240"/>
      <c r="BV2180" s="240"/>
      <c r="BW2180" s="240"/>
      <c r="BX2180" s="240"/>
      <c r="BY2180" s="240"/>
      <c r="BZ2180" s="240"/>
      <c r="CA2180" s="240"/>
      <c r="CB2180" s="240"/>
      <c r="CC2180" s="240"/>
      <c r="CD2180" s="240"/>
      <c r="CE2180" s="240"/>
      <c r="CF2180" s="240"/>
      <c r="CG2180" s="240"/>
      <c r="CH2180" s="240"/>
      <c r="CI2180" s="240"/>
      <c r="CJ2180" s="240"/>
      <c r="CK2180" s="240"/>
      <c r="CL2180" s="240"/>
      <c r="CN2180" s="240"/>
      <c r="CO2180" s="240"/>
      <c r="CP2180" s="240"/>
      <c r="CQ2180" s="240"/>
      <c r="CR2180" s="240"/>
      <c r="CS2180" s="240"/>
      <c r="CT2180" s="240"/>
      <c r="CU2180" s="240"/>
      <c r="CV2180" s="240"/>
      <c r="CW2180" s="240"/>
      <c r="CX2180" s="240"/>
      <c r="CY2180" s="240"/>
      <c r="CZ2180" s="240"/>
      <c r="DA2180" s="240"/>
      <c r="DB2180" s="240"/>
      <c r="DC2180" s="240"/>
      <c r="DD2180" s="240"/>
      <c r="DE2180" s="240"/>
      <c r="DF2180" s="240"/>
      <c r="DG2180" s="240"/>
      <c r="DH2180" s="240"/>
      <c r="DI2180" s="240"/>
      <c r="DJ2180" s="240"/>
      <c r="DK2180" s="240"/>
      <c r="DL2180" s="240"/>
    </row>
    <row r="2181" spans="1:116" x14ac:dyDescent="0.4">
      <c r="B2181" t="s">
        <v>332</v>
      </c>
      <c r="D2181" t="s">
        <v>554</v>
      </c>
      <c r="E2181" s="8" t="str">
        <f t="shared" ref="E2181:E2190" si="3460">ROW()&amp;" "&amp;D2181</f>
        <v>2181 SEASON QUARTER-TR-R</v>
      </c>
      <c r="G2181" s="136" t="str">
        <f t="shared" ref="G2181:G2197" si="3461">G2163</f>
        <v>Surgical procedures</v>
      </c>
      <c r="H2181" s="12"/>
      <c r="I2181" s="60"/>
      <c r="J2181" s="60"/>
      <c r="K2181" s="38"/>
      <c r="L2181" s="38"/>
      <c r="M2181" s="38"/>
      <c r="N2181" s="38"/>
      <c r="O2181" s="38"/>
      <c r="P2181" s="38"/>
      <c r="R2181" s="15"/>
      <c r="S2181" s="240"/>
      <c r="T2181" s="240"/>
      <c r="U2181" s="240"/>
      <c r="V2181" s="240"/>
      <c r="W2181" s="240"/>
      <c r="X2181" s="240"/>
      <c r="Y2181" s="240"/>
      <c r="Z2181" s="240"/>
      <c r="AA2181" s="240"/>
      <c r="AB2181" s="240"/>
      <c r="AC2181" s="240"/>
      <c r="AD2181" s="240"/>
      <c r="AE2181" s="240"/>
      <c r="AF2181" s="240"/>
      <c r="AG2181" s="240"/>
      <c r="AH2181" s="240"/>
      <c r="AI2181" s="240"/>
      <c r="AJ2181" s="240"/>
      <c r="AK2181" s="240"/>
      <c r="AL2181" s="240"/>
      <c r="AM2181" s="240"/>
      <c r="AN2181" s="240"/>
      <c r="AO2181" s="240"/>
      <c r="AP2181" s="240"/>
      <c r="AQ2181" s="240"/>
      <c r="AR2181" s="240"/>
      <c r="AS2181" s="240"/>
      <c r="AT2181" s="240"/>
      <c r="AU2181" s="240"/>
      <c r="AV2181" s="240"/>
      <c r="AW2181" s="240"/>
      <c r="AX2181" s="240"/>
      <c r="AY2181" s="240"/>
      <c r="AZ2181" s="240"/>
      <c r="BA2181" s="240"/>
      <c r="BB2181" s="240"/>
      <c r="BC2181" s="240"/>
      <c r="BD2181" s="240"/>
      <c r="BE2181" s="240"/>
      <c r="BF2181" s="240"/>
      <c r="BG2181" s="240"/>
      <c r="BH2181" s="240"/>
      <c r="BI2181" s="240"/>
      <c r="BJ2181" s="240"/>
      <c r="BK2181" s="240"/>
      <c r="BL2181" s="240"/>
      <c r="BM2181" s="240"/>
      <c r="BN2181" s="240"/>
      <c r="BO2181" s="240"/>
      <c r="BP2181" s="240"/>
      <c r="BQ2181" s="240"/>
      <c r="BR2181" s="240"/>
      <c r="BS2181" s="240"/>
      <c r="BT2181" s="240"/>
      <c r="BU2181" s="240"/>
      <c r="BV2181" s="240"/>
      <c r="BW2181" s="240"/>
      <c r="BX2181" s="240"/>
      <c r="BY2181" s="240"/>
      <c r="BZ2181" s="240"/>
      <c r="CA2181" s="240"/>
      <c r="CB2181" s="240"/>
      <c r="CC2181" s="240"/>
      <c r="CD2181" s="240"/>
      <c r="CE2181" s="240"/>
      <c r="CF2181" s="240"/>
      <c r="CG2181" s="240"/>
      <c r="CH2181" s="240"/>
      <c r="CI2181" s="240"/>
      <c r="CJ2181" s="240"/>
      <c r="CK2181" s="240"/>
      <c r="CL2181" s="240"/>
      <c r="CN2181" s="60"/>
      <c r="CO2181" s="76"/>
      <c r="CP2181" s="76"/>
      <c r="CQ2181" s="76"/>
      <c r="CR2181" s="76"/>
      <c r="CS2181" s="76"/>
      <c r="CT2181" s="76"/>
      <c r="CU2181" s="76"/>
      <c r="CV2181" s="76"/>
      <c r="CW2181" s="76"/>
      <c r="CX2181" s="76"/>
      <c r="CY2181" s="76"/>
      <c r="CZ2181" s="76"/>
      <c r="DA2181" s="76"/>
      <c r="DB2181" s="76"/>
      <c r="DC2181" s="76"/>
      <c r="DD2181" s="76"/>
      <c r="DE2181" s="76"/>
      <c r="DF2181" s="76"/>
      <c r="DG2181" s="76"/>
      <c r="DH2181" s="76"/>
      <c r="DI2181" s="76"/>
      <c r="DJ2181" s="76"/>
      <c r="DK2181" s="76"/>
      <c r="DL2181" s="76"/>
    </row>
    <row r="2182" spans="1:116" x14ac:dyDescent="0.4">
      <c r="B2182" t="s">
        <v>332</v>
      </c>
      <c r="D2182" t="s">
        <v>554</v>
      </c>
      <c r="E2182" s="8" t="str">
        <f>ROW()&amp;" "&amp;D2182</f>
        <v>2182 SEASON QUARTER-TR-R</v>
      </c>
      <c r="G2182" s="136" t="str">
        <f t="shared" si="3461"/>
        <v>procedure</v>
      </c>
      <c r="H2182" s="27"/>
      <c r="I2182" s="78"/>
      <c r="J2182" s="78"/>
      <c r="K2182" s="33"/>
      <c r="L2182" s="33"/>
      <c r="M2182" s="33"/>
      <c r="N2182" s="33"/>
      <c r="O2182" s="33"/>
      <c r="P2182" s="33"/>
      <c r="R2182" s="33"/>
      <c r="S2182" s="80"/>
      <c r="T2182" s="80"/>
      <c r="U2182" s="80"/>
      <c r="V2182" s="80"/>
      <c r="W2182" s="80"/>
      <c r="X2182" s="80"/>
      <c r="Y2182" s="80"/>
      <c r="Z2182" s="80"/>
      <c r="AA2182" s="80"/>
      <c r="AB2182" s="80"/>
      <c r="AC2182" s="80"/>
      <c r="AD2182" s="80"/>
      <c r="AE2182" s="80"/>
      <c r="AF2182" s="80"/>
      <c r="AG2182" s="80"/>
      <c r="AH2182" s="80"/>
      <c r="AI2182" s="80"/>
      <c r="AJ2182" s="80"/>
      <c r="AK2182" s="80"/>
      <c r="AL2182" s="80"/>
      <c r="AM2182" s="80"/>
      <c r="AN2182" s="80"/>
      <c r="AO2182" s="80"/>
      <c r="AP2182" s="80"/>
      <c r="AQ2182" s="80"/>
      <c r="AR2182" s="80"/>
      <c r="AS2182" s="80"/>
      <c r="AT2182" s="80"/>
      <c r="AU2182" s="80"/>
      <c r="AV2182" s="80"/>
      <c r="AW2182" s="80"/>
      <c r="AX2182" s="80"/>
      <c r="AY2182" s="80"/>
      <c r="AZ2182" s="80"/>
      <c r="BA2182" s="80"/>
      <c r="BB2182" s="80"/>
      <c r="BC2182" s="80"/>
      <c r="BD2182" s="80"/>
      <c r="BE2182" s="80"/>
      <c r="BF2182" s="80"/>
      <c r="BG2182" s="80"/>
      <c r="BH2182" s="80"/>
      <c r="BI2182" s="80"/>
      <c r="BJ2182" s="80"/>
      <c r="BK2182" s="80"/>
      <c r="BL2182" s="80"/>
      <c r="BM2182" s="80"/>
      <c r="BN2182" s="80"/>
      <c r="BO2182" s="80"/>
      <c r="BP2182" s="80"/>
      <c r="BQ2182" s="80"/>
      <c r="BR2182" s="80"/>
      <c r="BS2182" s="80"/>
      <c r="BT2182" s="80"/>
      <c r="BU2182" s="80"/>
      <c r="BV2182" s="80"/>
      <c r="BW2182" s="80"/>
      <c r="BX2182" s="80"/>
      <c r="BY2182" s="80"/>
      <c r="BZ2182" s="80"/>
      <c r="CA2182" s="80"/>
      <c r="CB2182" s="80"/>
      <c r="CC2182" s="80"/>
      <c r="CD2182" s="80"/>
      <c r="CE2182" s="80"/>
      <c r="CF2182" s="80"/>
      <c r="CG2182" s="80"/>
      <c r="CH2182" s="80"/>
      <c r="CI2182" s="80"/>
      <c r="CJ2182" s="80"/>
      <c r="CK2182" s="80"/>
      <c r="CL2182" s="80"/>
      <c r="CN2182" s="78"/>
      <c r="CO2182" s="77"/>
      <c r="CP2182" s="77"/>
      <c r="CQ2182" s="77"/>
      <c r="CR2182" s="77"/>
      <c r="CS2182" s="77"/>
      <c r="CT2182" s="77"/>
      <c r="CU2182" s="77"/>
      <c r="CV2182" s="77"/>
      <c r="CW2182" s="77"/>
      <c r="CX2182" s="77"/>
      <c r="CY2182" s="77"/>
      <c r="CZ2182" s="77"/>
      <c r="DA2182" s="77"/>
      <c r="DB2182" s="77"/>
      <c r="DC2182" s="77"/>
      <c r="DD2182" s="77"/>
      <c r="DE2182" s="77"/>
      <c r="DF2182" s="77"/>
      <c r="DG2182" s="77"/>
      <c r="DH2182" s="77"/>
      <c r="DI2182" s="77"/>
      <c r="DJ2182" s="77"/>
      <c r="DK2182" s="77"/>
      <c r="DL2182" s="77"/>
    </row>
    <row r="2183" spans="1:116" x14ac:dyDescent="0.4">
      <c r="B2183" t="s">
        <v>332</v>
      </c>
      <c r="D2183" t="s">
        <v>554</v>
      </c>
      <c r="E2183" s="8" t="str">
        <f t="shared" ref="E2183:E2197" si="3462">ROW()&amp;" "&amp;D2183</f>
        <v>2183 SEASON QUARTER-TR-R</v>
      </c>
      <c r="G2183" s="136" t="str">
        <f t="shared" si="3461"/>
        <v>Primary revenue driver</v>
      </c>
      <c r="H2183" s="27"/>
      <c r="I2183" s="78"/>
      <c r="J2183" s="78"/>
      <c r="K2183" s="33"/>
      <c r="L2183" s="33"/>
      <c r="M2183" s="33"/>
      <c r="N2183" s="33"/>
      <c r="O2183" s="33"/>
      <c r="P2183" s="33"/>
      <c r="R2183" s="33"/>
      <c r="S2183" s="1"/>
      <c r="T2183" s="80"/>
      <c r="U2183" s="80"/>
      <c r="V2183" s="80"/>
      <c r="W2183" s="80"/>
      <c r="X2183" s="80"/>
      <c r="Y2183" s="80"/>
      <c r="Z2183" s="80"/>
      <c r="AA2183" s="80"/>
      <c r="AB2183" s="80"/>
      <c r="AC2183" s="80"/>
      <c r="AD2183" s="80"/>
      <c r="AE2183" s="80"/>
      <c r="AF2183" s="80"/>
      <c r="AG2183" s="80"/>
      <c r="AH2183" s="80"/>
      <c r="AI2183" s="80"/>
      <c r="AJ2183" s="80"/>
      <c r="AK2183" s="80"/>
      <c r="AL2183" s="80"/>
      <c r="AM2183" s="80"/>
      <c r="AN2183" s="80"/>
      <c r="AO2183" s="80"/>
      <c r="AP2183" s="80"/>
      <c r="AQ2183" s="80"/>
      <c r="AR2183" s="80"/>
      <c r="AS2183" s="80"/>
      <c r="AT2183" s="80"/>
      <c r="AU2183" s="80"/>
      <c r="AV2183" s="80"/>
      <c r="AW2183" s="80"/>
      <c r="AX2183" s="80"/>
      <c r="AY2183" s="80"/>
      <c r="AZ2183" s="80"/>
      <c r="BA2183" s="80"/>
      <c r="BB2183" s="80"/>
      <c r="BC2183" s="80"/>
      <c r="BD2183" s="80"/>
      <c r="BE2183" s="80"/>
      <c r="BF2183" s="80"/>
      <c r="BG2183" s="80"/>
      <c r="BH2183" s="80"/>
      <c r="BI2183" s="80"/>
      <c r="BJ2183" s="80"/>
      <c r="BK2183" s="80"/>
      <c r="BL2183" s="80"/>
      <c r="BM2183" s="80"/>
      <c r="BN2183" s="80"/>
      <c r="BO2183" s="80"/>
      <c r="BP2183" s="80"/>
      <c r="BQ2183" s="80"/>
      <c r="BR2183" s="80"/>
      <c r="BS2183" s="80"/>
      <c r="BT2183" s="80"/>
      <c r="BU2183" s="80"/>
      <c r="BV2183" s="80"/>
      <c r="BW2183" s="80"/>
      <c r="BX2183" s="80"/>
      <c r="BY2183" s="80"/>
      <c r="BZ2183" s="80"/>
      <c r="CA2183" s="80"/>
      <c r="CB2183" s="80"/>
      <c r="CC2183" s="80"/>
      <c r="CD2183" s="80"/>
      <c r="CE2183" s="80"/>
      <c r="CF2183" s="80"/>
      <c r="CG2183" s="80"/>
      <c r="CH2183" s="80"/>
      <c r="CI2183" s="80"/>
      <c r="CJ2183" s="80"/>
      <c r="CK2183" s="80"/>
      <c r="CL2183" s="80"/>
      <c r="CN2183" s="80">
        <f t="shared" ref="CN2183:CN2192" si="3463">CN2165</f>
        <v>0</v>
      </c>
      <c r="CO2183" s="4" t="str">
        <f>ADDRESS(ROW(CO2173),COLUMN(CO2173),2)</f>
        <v>CO$2173</v>
      </c>
      <c r="CP2183" s="4" t="str">
        <f t="shared" ref="CP2183:DL2192" si="3464">ADDRESS(ROW(CP2173),COLUMN(CP2173),2)</f>
        <v>CP$2173</v>
      </c>
      <c r="CQ2183" s="4" t="str">
        <f t="shared" si="3464"/>
        <v>CQ$2173</v>
      </c>
      <c r="CR2183" s="4" t="str">
        <f t="shared" si="3464"/>
        <v>CR$2173</v>
      </c>
      <c r="CS2183" s="4" t="str">
        <f t="shared" si="3464"/>
        <v>CS$2173</v>
      </c>
      <c r="CT2183" s="4" t="str">
        <f t="shared" si="3464"/>
        <v>CT$2173</v>
      </c>
      <c r="CU2183" s="4" t="str">
        <f t="shared" si="3464"/>
        <v>CU$2173</v>
      </c>
      <c r="CV2183" s="4" t="str">
        <f t="shared" si="3464"/>
        <v>CV$2173</v>
      </c>
      <c r="CW2183" s="4" t="str">
        <f t="shared" si="3464"/>
        <v>CW$2173</v>
      </c>
      <c r="CX2183" s="4" t="str">
        <f t="shared" si="3464"/>
        <v>CX$2173</v>
      </c>
      <c r="CY2183" s="4" t="str">
        <f t="shared" si="3464"/>
        <v>CY$2173</v>
      </c>
      <c r="CZ2183" s="4" t="str">
        <f t="shared" si="3464"/>
        <v>CZ$2173</v>
      </c>
      <c r="DA2183" s="4" t="str">
        <f t="shared" si="3464"/>
        <v>DA$2173</v>
      </c>
      <c r="DB2183" s="4" t="str">
        <f t="shared" si="3464"/>
        <v>DB$2173</v>
      </c>
      <c r="DC2183" s="4" t="str">
        <f t="shared" si="3464"/>
        <v>DC$2173</v>
      </c>
      <c r="DD2183" s="4" t="str">
        <f t="shared" si="3464"/>
        <v>DD$2173</v>
      </c>
      <c r="DE2183" s="4" t="str">
        <f t="shared" si="3464"/>
        <v>DE$2173</v>
      </c>
      <c r="DF2183" s="4" t="str">
        <f t="shared" si="3464"/>
        <v>DF$2173</v>
      </c>
      <c r="DG2183" s="4" t="str">
        <f t="shared" si="3464"/>
        <v>DG$2173</v>
      </c>
      <c r="DH2183" s="4" t="str">
        <f t="shared" si="3464"/>
        <v>DH$2173</v>
      </c>
      <c r="DI2183" s="4" t="str">
        <f t="shared" si="3464"/>
        <v>DI$2173</v>
      </c>
      <c r="DJ2183" s="4" t="str">
        <f t="shared" si="3464"/>
        <v>DJ$2173</v>
      </c>
      <c r="DK2183" s="4" t="str">
        <f t="shared" si="3464"/>
        <v>DK$2173</v>
      </c>
      <c r="DL2183" s="4" t="str">
        <f t="shared" si="3464"/>
        <v>DL$2173</v>
      </c>
    </row>
    <row r="2184" spans="1:116" x14ac:dyDescent="0.4">
      <c r="B2184" t="s">
        <v>332</v>
      </c>
      <c r="D2184" t="s">
        <v>554</v>
      </c>
      <c r="E2184" s="8" t="str">
        <f t="shared" si="3462"/>
        <v>2184 SEASON QUARTER-TR-R</v>
      </c>
      <c r="G2184" s="136" t="str">
        <f t="shared" si="3461"/>
        <v>Primary volume driver</v>
      </c>
      <c r="K2184" s="53"/>
      <c r="L2184" s="53"/>
      <c r="M2184" s="53"/>
      <c r="N2184" s="53"/>
      <c r="O2184" s="53"/>
      <c r="P2184" s="53"/>
      <c r="R2184" s="24"/>
      <c r="S2184" s="80"/>
      <c r="T2184" s="80"/>
      <c r="U2184" s="80"/>
      <c r="V2184" s="80"/>
      <c r="W2184" s="80"/>
      <c r="X2184" s="80"/>
      <c r="Y2184" s="80"/>
      <c r="Z2184" s="80"/>
      <c r="AA2184" s="80"/>
      <c r="AB2184" s="80"/>
      <c r="AC2184" s="80"/>
      <c r="AD2184" s="80"/>
      <c r="AE2184" s="80"/>
      <c r="AF2184" s="80"/>
      <c r="AG2184" s="80"/>
      <c r="AH2184" s="80"/>
      <c r="AI2184" s="80"/>
      <c r="AJ2184" s="80"/>
      <c r="AK2184" s="80"/>
      <c r="AL2184" s="80"/>
      <c r="AM2184" s="80"/>
      <c r="AN2184" s="80"/>
      <c r="AO2184" s="80"/>
      <c r="AP2184" s="80"/>
      <c r="AQ2184" s="80"/>
      <c r="AR2184" s="80"/>
      <c r="AS2184" s="80"/>
      <c r="AT2184" s="80"/>
      <c r="AU2184" s="80"/>
      <c r="AV2184" s="80"/>
      <c r="AW2184" s="80"/>
      <c r="AX2184" s="80"/>
      <c r="AY2184" s="80"/>
      <c r="AZ2184" s="80"/>
      <c r="BA2184" s="80"/>
      <c r="BB2184" s="80"/>
      <c r="BC2184" s="80"/>
      <c r="BD2184" s="80"/>
      <c r="BE2184" s="80"/>
      <c r="BF2184" s="80"/>
      <c r="BG2184" s="80"/>
      <c r="BH2184" s="80"/>
      <c r="BI2184" s="80"/>
      <c r="BJ2184" s="80"/>
      <c r="BK2184" s="80"/>
      <c r="BL2184" s="80"/>
      <c r="BM2184" s="80"/>
      <c r="BN2184" s="80"/>
      <c r="BO2184" s="80"/>
      <c r="BP2184" s="80"/>
      <c r="BQ2184" s="80"/>
      <c r="BR2184" s="80"/>
      <c r="BS2184" s="80"/>
      <c r="BT2184" s="80"/>
      <c r="BU2184" s="80"/>
      <c r="BV2184" s="80"/>
      <c r="BW2184" s="80"/>
      <c r="BX2184" s="80"/>
      <c r="BY2184" s="80"/>
      <c r="BZ2184" s="80"/>
      <c r="CA2184" s="80"/>
      <c r="CB2184" s="80"/>
      <c r="CC2184" s="80"/>
      <c r="CD2184" s="80"/>
      <c r="CE2184" s="80"/>
      <c r="CF2184" s="80"/>
      <c r="CG2184" s="80"/>
      <c r="CH2184" s="80"/>
      <c r="CI2184" s="80"/>
      <c r="CJ2184" s="80"/>
      <c r="CK2184" s="80"/>
      <c r="CL2184" s="80"/>
      <c r="CN2184" s="80">
        <f t="shared" ref="CN2184:DL2193" si="3465">CN2166</f>
        <v>0</v>
      </c>
      <c r="CO2184" s="80" t="str">
        <f t="shared" si="3465"/>
        <v>CO$17</v>
      </c>
      <c r="CP2184" s="80" t="str">
        <f t="shared" si="3465"/>
        <v>CP$17</v>
      </c>
      <c r="CQ2184" s="80" t="str">
        <f t="shared" si="3465"/>
        <v>CQ$17</v>
      </c>
      <c r="CR2184" s="80" t="str">
        <f t="shared" si="3465"/>
        <v>CR$17</v>
      </c>
      <c r="CS2184" s="80" t="str">
        <f t="shared" si="3465"/>
        <v>CS$17</v>
      </c>
      <c r="CT2184" s="80" t="str">
        <f t="shared" si="3465"/>
        <v>CT$17</v>
      </c>
      <c r="CU2184" s="80" t="str">
        <f t="shared" si="3465"/>
        <v>CU$17</v>
      </c>
      <c r="CV2184" s="80" t="str">
        <f t="shared" si="3465"/>
        <v>CV$17</v>
      </c>
      <c r="CW2184" s="80" t="str">
        <f t="shared" si="3465"/>
        <v>CW$17</v>
      </c>
      <c r="CX2184" s="80" t="str">
        <f t="shared" si="3465"/>
        <v>CX$17</v>
      </c>
      <c r="CY2184" s="80" t="str">
        <f t="shared" si="3465"/>
        <v>CY$17</v>
      </c>
      <c r="CZ2184" s="80" t="str">
        <f t="shared" si="3465"/>
        <v>CZ$17</v>
      </c>
      <c r="DA2184" s="80" t="str">
        <f t="shared" si="3465"/>
        <v>DA$17</v>
      </c>
      <c r="DB2184" s="80" t="str">
        <f t="shared" si="3465"/>
        <v>DB$17</v>
      </c>
      <c r="DC2184" s="80" t="str">
        <f t="shared" si="3465"/>
        <v>DC$17</v>
      </c>
      <c r="DD2184" s="80" t="str">
        <f t="shared" si="3465"/>
        <v>DD$17</v>
      </c>
      <c r="DE2184" s="80" t="str">
        <f t="shared" si="3465"/>
        <v>DE$17</v>
      </c>
      <c r="DF2184" s="80" t="str">
        <f t="shared" si="3465"/>
        <v>DF$17</v>
      </c>
      <c r="DG2184" s="80" t="str">
        <f t="shared" si="3465"/>
        <v>DG$17</v>
      </c>
      <c r="DH2184" s="80" t="str">
        <f t="shared" si="3465"/>
        <v>DH$17</v>
      </c>
      <c r="DI2184" s="80" t="str">
        <f t="shared" si="3465"/>
        <v>DI$17</v>
      </c>
      <c r="DJ2184" s="80" t="str">
        <f t="shared" si="3465"/>
        <v>DJ$17</v>
      </c>
      <c r="DK2184" s="80" t="str">
        <f t="shared" si="3465"/>
        <v>DK$17</v>
      </c>
      <c r="DL2184" s="80" t="str">
        <f t="shared" si="3465"/>
        <v>DL$17</v>
      </c>
    </row>
    <row r="2185" spans="1:116" x14ac:dyDescent="0.4">
      <c r="B2185" t="s">
        <v>332</v>
      </c>
      <c r="D2185" t="s">
        <v>554</v>
      </c>
      <c r="E2185" s="8" t="str">
        <f t="shared" si="3462"/>
        <v>2185 SEASON QUARTER-TR-R</v>
      </c>
      <c r="G2185" s="136" t="str">
        <f t="shared" si="3461"/>
        <v>(Secondary label)</v>
      </c>
      <c r="H2185" s="12"/>
      <c r="I2185" s="60"/>
      <c r="J2185" s="60"/>
      <c r="K2185" s="15"/>
      <c r="L2185" s="15"/>
      <c r="M2185" s="15"/>
      <c r="N2185" s="15"/>
      <c r="O2185" s="15"/>
      <c r="P2185" s="15"/>
      <c r="R2185" s="15"/>
      <c r="S2185" s="80"/>
      <c r="T2185" s="80"/>
      <c r="U2185" s="80"/>
      <c r="V2185" s="80"/>
      <c r="W2185" s="80"/>
      <c r="X2185" s="80"/>
      <c r="Y2185" s="80"/>
      <c r="Z2185" s="80"/>
      <c r="AA2185" s="80"/>
      <c r="AB2185" s="80"/>
      <c r="AC2185" s="80"/>
      <c r="AD2185" s="80"/>
      <c r="AE2185" s="80"/>
      <c r="AF2185" s="80"/>
      <c r="AG2185" s="80"/>
      <c r="AH2185" s="80"/>
      <c r="AI2185" s="80"/>
      <c r="AJ2185" s="80"/>
      <c r="AK2185" s="80"/>
      <c r="AL2185" s="80"/>
      <c r="AM2185" s="80"/>
      <c r="AN2185" s="80"/>
      <c r="AO2185" s="80"/>
      <c r="AP2185" s="80"/>
      <c r="AQ2185" s="80"/>
      <c r="AR2185" s="80"/>
      <c r="AS2185" s="80"/>
      <c r="AT2185" s="80"/>
      <c r="AU2185" s="80"/>
      <c r="AV2185" s="80"/>
      <c r="AW2185" s="80"/>
      <c r="AX2185" s="80"/>
      <c r="AY2185" s="80"/>
      <c r="AZ2185" s="80"/>
      <c r="BA2185" s="80"/>
      <c r="BB2185" s="80"/>
      <c r="BC2185" s="80"/>
      <c r="BD2185" s="80"/>
      <c r="BE2185" s="80"/>
      <c r="BF2185" s="80"/>
      <c r="BG2185" s="80"/>
      <c r="BH2185" s="80"/>
      <c r="BI2185" s="80"/>
      <c r="BJ2185" s="80"/>
      <c r="BK2185" s="80"/>
      <c r="BL2185" s="80"/>
      <c r="BM2185" s="80"/>
      <c r="BN2185" s="80"/>
      <c r="BO2185" s="80"/>
      <c r="BP2185" s="80"/>
      <c r="BQ2185" s="80"/>
      <c r="BR2185" s="80"/>
      <c r="BS2185" s="80"/>
      <c r="BT2185" s="80"/>
      <c r="BU2185" s="80"/>
      <c r="BV2185" s="80"/>
      <c r="BW2185" s="80"/>
      <c r="BX2185" s="80"/>
      <c r="BY2185" s="80"/>
      <c r="BZ2185" s="80"/>
      <c r="CA2185" s="80"/>
      <c r="CB2185" s="80"/>
      <c r="CC2185" s="80"/>
      <c r="CD2185" s="80"/>
      <c r="CE2185" s="80"/>
      <c r="CF2185" s="80"/>
      <c r="CG2185" s="80"/>
      <c r="CH2185" s="80"/>
      <c r="CI2185" s="80"/>
      <c r="CJ2185" s="80"/>
      <c r="CK2185" s="80"/>
      <c r="CL2185" s="80"/>
      <c r="CN2185" s="80"/>
      <c r="CO2185" s="80"/>
      <c r="CP2185" s="80"/>
      <c r="CQ2185" s="80"/>
      <c r="CR2185" s="80"/>
      <c r="CS2185" s="80"/>
      <c r="CT2185" s="80"/>
      <c r="CU2185" s="80"/>
      <c r="CV2185" s="80"/>
      <c r="CW2185" s="80"/>
      <c r="CX2185" s="80"/>
      <c r="CY2185" s="80"/>
      <c r="CZ2185" s="80"/>
      <c r="DA2185" s="80"/>
      <c r="DB2185" s="80"/>
      <c r="DC2185" s="80"/>
      <c r="DD2185" s="80"/>
      <c r="DE2185" s="80"/>
      <c r="DF2185" s="80"/>
      <c r="DG2185" s="80"/>
      <c r="DH2185" s="80"/>
      <c r="DI2185" s="80"/>
      <c r="DJ2185" s="80"/>
      <c r="DK2185" s="80"/>
      <c r="DL2185" s="80"/>
    </row>
    <row r="2186" spans="1:116" x14ac:dyDescent="0.4">
      <c r="B2186" t="s">
        <v>332</v>
      </c>
      <c r="D2186" t="s">
        <v>554</v>
      </c>
      <c r="E2186" s="8" t="str">
        <f t="shared" si="3462"/>
        <v>2186 SEASON QUARTER-TR-R</v>
      </c>
      <c r="G2186" s="136" t="str">
        <f t="shared" si="3461"/>
        <v xml:space="preserve">secondary unit </v>
      </c>
      <c r="H2186" s="12"/>
      <c r="I2186" s="60"/>
      <c r="J2186" s="60"/>
      <c r="K2186" s="15"/>
      <c r="L2186" s="15"/>
      <c r="M2186" s="15"/>
      <c r="N2186" s="15"/>
      <c r="O2186" s="15"/>
      <c r="P2186" s="15"/>
      <c r="R2186" s="15"/>
      <c r="S2186" s="76"/>
      <c r="T2186" s="76"/>
      <c r="U2186" s="76"/>
      <c r="V2186" s="76"/>
      <c r="W2186" s="76"/>
      <c r="X2186" s="76"/>
      <c r="Y2186" s="76"/>
      <c r="Z2186" s="76"/>
      <c r="AA2186" s="76"/>
      <c r="AB2186" s="76"/>
      <c r="AC2186" s="76"/>
      <c r="AD2186" s="76"/>
      <c r="AE2186" s="76"/>
      <c r="AF2186" s="76"/>
      <c r="AG2186" s="76"/>
      <c r="AH2186" s="76"/>
      <c r="AI2186" s="76"/>
      <c r="AJ2186" s="76"/>
      <c r="AK2186" s="76"/>
      <c r="AL2186" s="76"/>
      <c r="AM2186" s="76"/>
      <c r="AN2186" s="76"/>
      <c r="AO2186" s="76"/>
      <c r="AP2186" s="76"/>
      <c r="AQ2186" s="76"/>
      <c r="AR2186" s="76"/>
      <c r="AS2186" s="76"/>
      <c r="AT2186" s="76"/>
      <c r="AU2186" s="76"/>
      <c r="AV2186" s="76"/>
      <c r="AW2186" s="76"/>
      <c r="AX2186" s="76"/>
      <c r="AY2186" s="76"/>
      <c r="AZ2186" s="76"/>
      <c r="BA2186" s="76"/>
      <c r="BB2186" s="76"/>
      <c r="BC2186" s="76"/>
      <c r="BD2186" s="76"/>
      <c r="BE2186" s="76"/>
      <c r="BF2186" s="76"/>
      <c r="BG2186" s="76"/>
      <c r="BH2186" s="76"/>
      <c r="BI2186" s="76"/>
      <c r="BJ2186" s="76"/>
      <c r="BK2186" s="76"/>
      <c r="BL2186" s="76"/>
      <c r="BM2186" s="76"/>
      <c r="BN2186" s="76"/>
      <c r="BO2186" s="76"/>
      <c r="BP2186" s="76"/>
      <c r="BQ2186" s="76"/>
      <c r="BR2186" s="76"/>
      <c r="BS2186" s="76"/>
      <c r="BT2186" s="76"/>
      <c r="BU2186" s="76"/>
      <c r="BV2186" s="76"/>
      <c r="BW2186" s="76"/>
      <c r="BX2186" s="76"/>
      <c r="BY2186" s="76"/>
      <c r="BZ2186" s="76"/>
      <c r="CA2186" s="76"/>
      <c r="CB2186" s="76"/>
      <c r="CC2186" s="76"/>
      <c r="CD2186" s="76"/>
      <c r="CE2186" s="76"/>
      <c r="CF2186" s="76"/>
      <c r="CG2186" s="76"/>
      <c r="CH2186" s="76"/>
      <c r="CI2186" s="76"/>
      <c r="CJ2186" s="76"/>
      <c r="CK2186" s="76"/>
      <c r="CL2186" s="76"/>
      <c r="CN2186" s="76"/>
      <c r="CO2186" s="76"/>
      <c r="CP2186" s="76"/>
      <c r="CQ2186" s="76"/>
      <c r="CR2186" s="76"/>
      <c r="CS2186" s="76"/>
      <c r="CT2186" s="76"/>
      <c r="CU2186" s="76"/>
      <c r="CV2186" s="76"/>
      <c r="CW2186" s="76"/>
      <c r="CX2186" s="76"/>
      <c r="CY2186" s="76"/>
      <c r="CZ2186" s="76"/>
      <c r="DA2186" s="76"/>
      <c r="DB2186" s="76"/>
      <c r="DC2186" s="76"/>
      <c r="DD2186" s="76"/>
      <c r="DE2186" s="76"/>
      <c r="DF2186" s="76"/>
      <c r="DG2186" s="76"/>
      <c r="DH2186" s="76"/>
      <c r="DI2186" s="76"/>
      <c r="DJ2186" s="76"/>
      <c r="DK2186" s="76"/>
      <c r="DL2186" s="76"/>
    </row>
    <row r="2187" spans="1:116" x14ac:dyDescent="0.4">
      <c r="B2187" t="s">
        <v>332</v>
      </c>
      <c r="D2187" t="s">
        <v>554</v>
      </c>
      <c r="E2187" s="8" t="str">
        <f t="shared" si="3462"/>
        <v>2187 SEASON QUARTER-TR-R</v>
      </c>
      <c r="G2187" s="136" t="str">
        <f t="shared" si="3461"/>
        <v>Secondary revenue driver</v>
      </c>
      <c r="H2187" s="12"/>
      <c r="I2187" s="60"/>
      <c r="J2187" s="60"/>
      <c r="K2187" s="15"/>
      <c r="L2187" s="15"/>
      <c r="M2187" s="15"/>
      <c r="N2187" s="15"/>
      <c r="O2187" s="15"/>
      <c r="P2187" s="15"/>
      <c r="R2187" s="15"/>
      <c r="S2187" s="80"/>
      <c r="T2187" s="80"/>
      <c r="U2187" s="80"/>
      <c r="V2187" s="80"/>
      <c r="W2187" s="80"/>
      <c r="X2187" s="80"/>
      <c r="Y2187" s="80"/>
      <c r="Z2187" s="80"/>
      <c r="AA2187" s="80"/>
      <c r="AB2187" s="80"/>
      <c r="AC2187" s="80"/>
      <c r="AD2187" s="80"/>
      <c r="AE2187" s="80"/>
      <c r="AF2187" s="80"/>
      <c r="AG2187" s="80"/>
      <c r="AH2187" s="80"/>
      <c r="AI2187" s="80"/>
      <c r="AJ2187" s="80"/>
      <c r="AK2187" s="80"/>
      <c r="AL2187" s="80"/>
      <c r="AM2187" s="80"/>
      <c r="AN2187" s="80"/>
      <c r="AO2187" s="80"/>
      <c r="AP2187" s="80"/>
      <c r="AQ2187" s="80"/>
      <c r="AR2187" s="80"/>
      <c r="AS2187" s="80"/>
      <c r="AT2187" s="80"/>
      <c r="AU2187" s="80"/>
      <c r="AV2187" s="80"/>
      <c r="AW2187" s="80"/>
      <c r="AX2187" s="80"/>
      <c r="AY2187" s="80"/>
      <c r="AZ2187" s="80"/>
      <c r="BA2187" s="80"/>
      <c r="BB2187" s="80"/>
      <c r="BC2187" s="80"/>
      <c r="BD2187" s="80"/>
      <c r="BE2187" s="80"/>
      <c r="BF2187" s="80"/>
      <c r="BG2187" s="80"/>
      <c r="BH2187" s="80"/>
      <c r="BI2187" s="80"/>
      <c r="BJ2187" s="80"/>
      <c r="BK2187" s="80"/>
      <c r="BL2187" s="80"/>
      <c r="BM2187" s="80"/>
      <c r="BN2187" s="80"/>
      <c r="BO2187" s="80"/>
      <c r="BP2187" s="80"/>
      <c r="BQ2187" s="80"/>
      <c r="BR2187" s="80"/>
      <c r="BS2187" s="80"/>
      <c r="BT2187" s="80"/>
      <c r="BU2187" s="80"/>
      <c r="BV2187" s="80"/>
      <c r="BW2187" s="80"/>
      <c r="BX2187" s="80"/>
      <c r="BY2187" s="80"/>
      <c r="BZ2187" s="80"/>
      <c r="CA2187" s="80"/>
      <c r="CB2187" s="80"/>
      <c r="CC2187" s="80"/>
      <c r="CD2187" s="80"/>
      <c r="CE2187" s="80"/>
      <c r="CF2187" s="80"/>
      <c r="CG2187" s="80"/>
      <c r="CH2187" s="80"/>
      <c r="CI2187" s="80"/>
      <c r="CJ2187" s="80"/>
      <c r="CK2187" s="80"/>
      <c r="CL2187" s="80"/>
      <c r="CN2187" s="80">
        <f t="shared" ref="CN2187:DL2196" si="3466">CN2169</f>
        <v>0</v>
      </c>
      <c r="CO2187" s="80" t="str">
        <f t="shared" si="3466"/>
        <v>CO$18</v>
      </c>
      <c r="CP2187" s="80" t="str">
        <f t="shared" si="3466"/>
        <v>CP$18</v>
      </c>
      <c r="CQ2187" s="80" t="str">
        <f t="shared" si="3466"/>
        <v>CQ$18</v>
      </c>
      <c r="CR2187" s="80" t="str">
        <f t="shared" si="3466"/>
        <v>CR$18</v>
      </c>
      <c r="CS2187" s="80" t="str">
        <f t="shared" si="3466"/>
        <v>CS$18</v>
      </c>
      <c r="CT2187" s="80" t="str">
        <f t="shared" si="3466"/>
        <v>CT$18</v>
      </c>
      <c r="CU2187" s="80" t="str">
        <f t="shared" si="3466"/>
        <v>CU$18</v>
      </c>
      <c r="CV2187" s="80" t="str">
        <f t="shared" si="3466"/>
        <v>CV$18</v>
      </c>
      <c r="CW2187" s="80" t="str">
        <f t="shared" si="3466"/>
        <v>CW$18</v>
      </c>
      <c r="CX2187" s="80" t="str">
        <f t="shared" si="3466"/>
        <v>CX$18</v>
      </c>
      <c r="CY2187" s="80" t="str">
        <f t="shared" si="3466"/>
        <v>CY$18</v>
      </c>
      <c r="CZ2187" s="80" t="str">
        <f t="shared" si="3466"/>
        <v>CZ$18</v>
      </c>
      <c r="DA2187" s="80" t="str">
        <f t="shared" si="3466"/>
        <v>DA$18</v>
      </c>
      <c r="DB2187" s="80" t="str">
        <f t="shared" si="3466"/>
        <v>DB$18</v>
      </c>
      <c r="DC2187" s="80" t="str">
        <f t="shared" si="3466"/>
        <v>DC$18</v>
      </c>
      <c r="DD2187" s="80" t="str">
        <f t="shared" si="3466"/>
        <v>DD$18</v>
      </c>
      <c r="DE2187" s="80" t="str">
        <f t="shared" si="3466"/>
        <v>DE$18</v>
      </c>
      <c r="DF2187" s="80" t="str">
        <f t="shared" si="3466"/>
        <v>DF$18</v>
      </c>
      <c r="DG2187" s="80" t="str">
        <f t="shared" si="3466"/>
        <v>DG$18</v>
      </c>
      <c r="DH2187" s="80" t="str">
        <f t="shared" si="3466"/>
        <v>DH$18</v>
      </c>
      <c r="DI2187" s="80" t="str">
        <f t="shared" si="3466"/>
        <v>DI$18</v>
      </c>
      <c r="DJ2187" s="80" t="str">
        <f t="shared" si="3466"/>
        <v>DJ$18</v>
      </c>
      <c r="DK2187" s="80" t="str">
        <f t="shared" si="3466"/>
        <v>DK$18</v>
      </c>
      <c r="DL2187" s="80" t="str">
        <f t="shared" si="3466"/>
        <v>DL$18</v>
      </c>
    </row>
    <row r="2188" spans="1:116" x14ac:dyDescent="0.4">
      <c r="B2188" t="s">
        <v>332</v>
      </c>
      <c r="D2188" t="s">
        <v>554</v>
      </c>
      <c r="E2188" s="8" t="str">
        <f t="shared" si="3462"/>
        <v>2188 SEASON QUARTER-TR-R</v>
      </c>
      <c r="G2188" s="136" t="str">
        <f t="shared" si="3461"/>
        <v>Secondary volume driver</v>
      </c>
      <c r="H2188" s="12"/>
      <c r="I2188" s="60"/>
      <c r="J2188" s="60"/>
      <c r="K2188" s="15"/>
      <c r="L2188" s="15"/>
      <c r="M2188" s="15"/>
      <c r="N2188" s="15"/>
      <c r="O2188" s="15"/>
      <c r="P2188" s="15"/>
      <c r="R2188" s="15"/>
      <c r="S2188" s="80"/>
      <c r="T2188" s="80"/>
      <c r="U2188" s="80"/>
      <c r="V2188" s="80"/>
      <c r="W2188" s="80"/>
      <c r="X2188" s="80"/>
      <c r="Y2188" s="80"/>
      <c r="Z2188" s="80"/>
      <c r="AA2188" s="80"/>
      <c r="AB2188" s="80"/>
      <c r="AC2188" s="80"/>
      <c r="AD2188" s="80"/>
      <c r="AE2188" s="80"/>
      <c r="AF2188" s="80"/>
      <c r="AG2188" s="80"/>
      <c r="AH2188" s="80"/>
      <c r="AI2188" s="80"/>
      <c r="AJ2188" s="80"/>
      <c r="AK2188" s="80"/>
      <c r="AL2188" s="80"/>
      <c r="AM2188" s="80"/>
      <c r="AN2188" s="80"/>
      <c r="AO2188" s="80"/>
      <c r="AP2188" s="80"/>
      <c r="AQ2188" s="80"/>
      <c r="AR2188" s="80"/>
      <c r="AS2188" s="80"/>
      <c r="AT2188" s="80"/>
      <c r="AU2188" s="80"/>
      <c r="AV2188" s="80"/>
      <c r="AW2188" s="80"/>
      <c r="AX2188" s="80"/>
      <c r="AY2188" s="80"/>
      <c r="AZ2188" s="80"/>
      <c r="BA2188" s="80"/>
      <c r="BB2188" s="80"/>
      <c r="BC2188" s="80"/>
      <c r="BD2188" s="80"/>
      <c r="BE2188" s="80"/>
      <c r="BF2188" s="80"/>
      <c r="BG2188" s="80"/>
      <c r="BH2188" s="80"/>
      <c r="BI2188" s="80"/>
      <c r="BJ2188" s="80"/>
      <c r="BK2188" s="80"/>
      <c r="BL2188" s="80"/>
      <c r="BM2188" s="80"/>
      <c r="BN2188" s="80"/>
      <c r="BO2188" s="80"/>
      <c r="BP2188" s="80"/>
      <c r="BQ2188" s="80"/>
      <c r="BR2188" s="80"/>
      <c r="BS2188" s="80"/>
      <c r="BT2188" s="80"/>
      <c r="BU2188" s="80"/>
      <c r="BV2188" s="80"/>
      <c r="BW2188" s="80"/>
      <c r="BX2188" s="80"/>
      <c r="BY2188" s="80"/>
      <c r="BZ2188" s="80"/>
      <c r="CA2188" s="80"/>
      <c r="CB2188" s="80"/>
      <c r="CC2188" s="80"/>
      <c r="CD2188" s="80"/>
      <c r="CE2188" s="80"/>
      <c r="CF2188" s="80"/>
      <c r="CG2188" s="80"/>
      <c r="CH2188" s="80"/>
      <c r="CI2188" s="80"/>
      <c r="CJ2188" s="80"/>
      <c r="CK2188" s="80"/>
      <c r="CL2188" s="80"/>
      <c r="CN2188" s="80">
        <f t="shared" ref="CN2188:DL2197" si="3467">CN2170</f>
        <v>0</v>
      </c>
      <c r="CO2188" s="80" t="str">
        <f t="shared" si="3467"/>
        <v>CO$19</v>
      </c>
      <c r="CP2188" s="80" t="str">
        <f t="shared" si="3467"/>
        <v>CP$19</v>
      </c>
      <c r="CQ2188" s="80" t="str">
        <f t="shared" si="3467"/>
        <v>CQ$19</v>
      </c>
      <c r="CR2188" s="80" t="str">
        <f t="shared" si="3467"/>
        <v>CR$19</v>
      </c>
      <c r="CS2188" s="80" t="str">
        <f t="shared" si="3467"/>
        <v>CS$19</v>
      </c>
      <c r="CT2188" s="80" t="str">
        <f t="shared" si="3467"/>
        <v>CT$19</v>
      </c>
      <c r="CU2188" s="80" t="str">
        <f t="shared" si="3467"/>
        <v>CU$19</v>
      </c>
      <c r="CV2188" s="80" t="str">
        <f t="shared" si="3467"/>
        <v>CV$19</v>
      </c>
      <c r="CW2188" s="80" t="str">
        <f t="shared" si="3467"/>
        <v>CW$19</v>
      </c>
      <c r="CX2188" s="80" t="str">
        <f t="shared" si="3467"/>
        <v>CX$19</v>
      </c>
      <c r="CY2188" s="80" t="str">
        <f t="shared" si="3467"/>
        <v>CY$19</v>
      </c>
      <c r="CZ2188" s="80" t="str">
        <f t="shared" si="3467"/>
        <v>CZ$19</v>
      </c>
      <c r="DA2188" s="80" t="str">
        <f t="shared" si="3467"/>
        <v>DA$19</v>
      </c>
      <c r="DB2188" s="80" t="str">
        <f t="shared" si="3467"/>
        <v>DB$19</v>
      </c>
      <c r="DC2188" s="80" t="str">
        <f t="shared" si="3467"/>
        <v>DC$19</v>
      </c>
      <c r="DD2188" s="80" t="str">
        <f t="shared" si="3467"/>
        <v>DD$19</v>
      </c>
      <c r="DE2188" s="80" t="str">
        <f t="shared" si="3467"/>
        <v>DE$19</v>
      </c>
      <c r="DF2188" s="80" t="str">
        <f t="shared" si="3467"/>
        <v>DF$19</v>
      </c>
      <c r="DG2188" s="80" t="str">
        <f t="shared" si="3467"/>
        <v>DG$19</v>
      </c>
      <c r="DH2188" s="80" t="str">
        <f t="shared" si="3467"/>
        <v>DH$19</v>
      </c>
      <c r="DI2188" s="80" t="str">
        <f t="shared" si="3467"/>
        <v>DI$19</v>
      </c>
      <c r="DJ2188" s="80" t="str">
        <f t="shared" si="3467"/>
        <v>DJ$19</v>
      </c>
      <c r="DK2188" s="80" t="str">
        <f t="shared" si="3467"/>
        <v>DK$19</v>
      </c>
      <c r="DL2188" s="80" t="str">
        <f t="shared" si="3467"/>
        <v>DL$19</v>
      </c>
    </row>
    <row r="2189" spans="1:116" x14ac:dyDescent="0.4">
      <c r="E2189" s="8"/>
      <c r="G2189" s="136"/>
      <c r="H2189" s="12"/>
      <c r="I2189" s="60"/>
      <c r="J2189" s="60"/>
      <c r="K2189" s="15"/>
      <c r="L2189" s="15"/>
      <c r="M2189" s="15"/>
      <c r="N2189" s="15"/>
      <c r="O2189" s="15"/>
      <c r="P2189" s="15"/>
      <c r="R2189" s="15"/>
      <c r="S2189" s="80"/>
      <c r="T2189" s="80"/>
      <c r="U2189" s="80"/>
      <c r="V2189" s="80"/>
      <c r="W2189" s="80"/>
      <c r="X2189" s="80"/>
      <c r="Y2189" s="80"/>
      <c r="Z2189" s="80"/>
      <c r="AA2189" s="80"/>
      <c r="AB2189" s="80"/>
      <c r="AC2189" s="80"/>
      <c r="AD2189" s="80"/>
      <c r="AE2189" s="80"/>
      <c r="AF2189" s="80"/>
      <c r="AG2189" s="80"/>
      <c r="AH2189" s="80"/>
      <c r="AI2189" s="80"/>
      <c r="AJ2189" s="80"/>
      <c r="AK2189" s="80"/>
      <c r="AL2189" s="80"/>
      <c r="AM2189" s="80"/>
      <c r="AN2189" s="80"/>
      <c r="AO2189" s="80"/>
      <c r="AP2189" s="80"/>
      <c r="AQ2189" s="80"/>
      <c r="AR2189" s="80"/>
      <c r="AS2189" s="80"/>
      <c r="AT2189" s="80"/>
      <c r="AU2189" s="80"/>
      <c r="AV2189" s="80"/>
      <c r="AW2189" s="80"/>
      <c r="AX2189" s="80"/>
      <c r="AY2189" s="80"/>
      <c r="AZ2189" s="80"/>
      <c r="BA2189" s="80"/>
      <c r="BB2189" s="80"/>
      <c r="BC2189" s="80"/>
      <c r="BD2189" s="80"/>
      <c r="BE2189" s="80"/>
      <c r="BF2189" s="80"/>
      <c r="BG2189" s="80"/>
      <c r="BH2189" s="80"/>
      <c r="BI2189" s="80"/>
      <c r="BJ2189" s="80"/>
      <c r="BK2189" s="80"/>
      <c r="BL2189" s="80"/>
      <c r="BM2189" s="80"/>
      <c r="BN2189" s="80"/>
      <c r="BO2189" s="80"/>
      <c r="BP2189" s="80"/>
      <c r="BQ2189" s="80"/>
      <c r="BR2189" s="80"/>
      <c r="BS2189" s="80"/>
      <c r="BT2189" s="80"/>
      <c r="BU2189" s="80"/>
      <c r="BV2189" s="80"/>
      <c r="BW2189" s="80"/>
      <c r="BX2189" s="80"/>
      <c r="BY2189" s="80"/>
      <c r="BZ2189" s="80"/>
      <c r="CA2189" s="80"/>
      <c r="CB2189" s="80"/>
      <c r="CC2189" s="80"/>
      <c r="CD2189" s="80"/>
      <c r="CE2189" s="80"/>
      <c r="CF2189" s="80"/>
      <c r="CG2189" s="80"/>
      <c r="CH2189" s="80"/>
      <c r="CI2189" s="80"/>
      <c r="CJ2189" s="80"/>
      <c r="CK2189" s="80"/>
      <c r="CL2189" s="80"/>
      <c r="CN2189" s="60"/>
      <c r="CO2189" s="179"/>
      <c r="CP2189" s="179"/>
      <c r="CQ2189" s="179"/>
      <c r="CR2189" s="179"/>
      <c r="CS2189" s="179"/>
      <c r="CT2189" s="179"/>
      <c r="CU2189" s="179"/>
      <c r="CV2189" s="179"/>
      <c r="CW2189" s="179"/>
      <c r="CX2189" s="179"/>
      <c r="CY2189" s="179"/>
      <c r="CZ2189" s="179"/>
      <c r="DA2189" s="179"/>
      <c r="DB2189" s="179"/>
      <c r="DC2189" s="179"/>
      <c r="DD2189" s="179"/>
      <c r="DE2189" s="179"/>
      <c r="DF2189" s="179"/>
      <c r="DG2189" s="179"/>
      <c r="DH2189" s="179"/>
      <c r="DI2189" s="179"/>
      <c r="DJ2189" s="179"/>
      <c r="DK2189" s="179"/>
      <c r="DL2189" s="179"/>
    </row>
    <row r="2190" spans="1:116" x14ac:dyDescent="0.4">
      <c r="A2190" s="174"/>
      <c r="E2190" s="8"/>
      <c r="G2190" s="175" t="s">
        <v>503</v>
      </c>
      <c r="H2190" s="174"/>
      <c r="I2190" s="176"/>
      <c r="J2190" s="176"/>
      <c r="K2190" s="197"/>
      <c r="L2190" s="197"/>
      <c r="M2190" s="197"/>
      <c r="N2190" s="197"/>
      <c r="O2190" s="197"/>
      <c r="P2190" s="197"/>
      <c r="R2190" s="198"/>
      <c r="S2190" s="174"/>
      <c r="T2190" s="174"/>
      <c r="U2190" s="174"/>
      <c r="V2190" s="174"/>
      <c r="W2190" s="174"/>
      <c r="X2190" s="174"/>
      <c r="Y2190" s="174"/>
      <c r="Z2190" s="174"/>
      <c r="AA2190" s="174"/>
      <c r="AB2190" s="174"/>
      <c r="AC2190" s="174"/>
      <c r="AD2190" s="174"/>
      <c r="AE2190" s="174"/>
      <c r="AF2190" s="174"/>
      <c r="AG2190" s="174"/>
      <c r="AH2190" s="174"/>
      <c r="AI2190" s="174"/>
      <c r="AJ2190" s="174"/>
      <c r="AK2190" s="174"/>
      <c r="AL2190" s="174"/>
      <c r="AM2190" s="174"/>
      <c r="AN2190" s="174"/>
      <c r="AO2190" s="174"/>
      <c r="AP2190" s="174"/>
      <c r="AQ2190" s="174"/>
      <c r="AR2190" s="174"/>
      <c r="AS2190" s="174"/>
      <c r="AT2190" s="174"/>
      <c r="AU2190" s="174"/>
      <c r="AV2190" s="174"/>
      <c r="AW2190" s="174"/>
      <c r="AX2190" s="174"/>
      <c r="AY2190" s="174"/>
      <c r="AZ2190" s="174"/>
      <c r="BA2190" s="174"/>
      <c r="BB2190" s="174"/>
      <c r="BC2190" s="174"/>
      <c r="BD2190" s="174"/>
      <c r="BE2190" s="174"/>
      <c r="BF2190" s="174"/>
      <c r="BG2190" s="174"/>
      <c r="BH2190" s="174"/>
      <c r="BI2190" s="174"/>
      <c r="BJ2190" s="174"/>
      <c r="BK2190" s="174"/>
      <c r="BL2190" s="174"/>
      <c r="BM2190" s="174"/>
      <c r="BN2190" s="174"/>
      <c r="BO2190" s="174"/>
      <c r="BP2190" s="174"/>
      <c r="BQ2190" s="174"/>
      <c r="BR2190" s="174"/>
      <c r="BS2190" s="174"/>
      <c r="BT2190" s="174"/>
      <c r="BU2190" s="174"/>
      <c r="BV2190" s="174"/>
      <c r="BW2190" s="174"/>
      <c r="BX2190" s="174"/>
      <c r="BY2190" s="174"/>
      <c r="BZ2190" s="174"/>
      <c r="CA2190" s="174"/>
      <c r="CB2190" s="174"/>
      <c r="CC2190" s="174"/>
      <c r="CD2190" s="174"/>
      <c r="CE2190" s="174"/>
      <c r="CF2190" s="174"/>
      <c r="CG2190" s="174"/>
      <c r="CH2190" s="174"/>
      <c r="CI2190" s="174"/>
      <c r="CJ2190" s="174"/>
      <c r="CK2190" s="174"/>
      <c r="CL2190" s="174"/>
      <c r="CN2190" s="176"/>
      <c r="CO2190" s="174"/>
      <c r="CP2190" s="174"/>
      <c r="CQ2190" s="174"/>
      <c r="CR2190" s="174"/>
      <c r="CS2190" s="174"/>
      <c r="CT2190" s="174"/>
      <c r="CU2190" s="174"/>
      <c r="CV2190" s="174"/>
      <c r="CW2190" s="174"/>
      <c r="CX2190" s="174"/>
      <c r="CY2190" s="174"/>
      <c r="CZ2190" s="174"/>
      <c r="DA2190" s="174"/>
      <c r="DB2190" s="174"/>
      <c r="DC2190" s="174"/>
      <c r="DD2190" s="174"/>
      <c r="DE2190" s="174"/>
      <c r="DF2190" s="174"/>
      <c r="DG2190" s="174"/>
      <c r="DH2190" s="174"/>
      <c r="DI2190" s="174"/>
      <c r="DJ2190" s="174"/>
      <c r="DK2190" s="174"/>
      <c r="DL2190" s="174"/>
    </row>
    <row r="2191" spans="1:116" x14ac:dyDescent="0.4">
      <c r="A2191" s="174"/>
      <c r="E2191" s="8"/>
      <c r="G2191" s="175" t="s">
        <v>504</v>
      </c>
      <c r="H2191" s="174"/>
      <c r="I2191" s="176"/>
      <c r="J2191" s="176"/>
      <c r="K2191" s="197"/>
      <c r="L2191" s="197"/>
      <c r="M2191" s="197"/>
      <c r="N2191" s="197"/>
      <c r="O2191" s="197"/>
      <c r="P2191" s="197"/>
      <c r="R2191" s="198"/>
      <c r="S2191" s="174"/>
      <c r="T2191" s="174"/>
      <c r="U2191" s="174"/>
      <c r="V2191" s="174"/>
      <c r="W2191" s="174"/>
      <c r="X2191" s="174"/>
      <c r="Y2191" s="174"/>
      <c r="Z2191" s="174"/>
      <c r="AA2191" s="174"/>
      <c r="AB2191" s="174"/>
      <c r="AC2191" s="174"/>
      <c r="AD2191" s="174"/>
      <c r="AE2191" s="174"/>
      <c r="AF2191" s="174"/>
      <c r="AG2191" s="174"/>
      <c r="AH2191" s="174"/>
      <c r="AI2191" s="174"/>
      <c r="AJ2191" s="174"/>
      <c r="AK2191" s="174"/>
      <c r="AL2191" s="174"/>
      <c r="AM2191" s="174"/>
      <c r="AN2191" s="174"/>
      <c r="AO2191" s="174"/>
      <c r="AP2191" s="174"/>
      <c r="AQ2191" s="174"/>
      <c r="AR2191" s="174"/>
      <c r="AS2191" s="174"/>
      <c r="AT2191" s="174"/>
      <c r="AU2191" s="174"/>
      <c r="AV2191" s="174"/>
      <c r="AW2191" s="174"/>
      <c r="AX2191" s="174"/>
      <c r="AY2191" s="174"/>
      <c r="AZ2191" s="174"/>
      <c r="BA2191" s="174"/>
      <c r="BB2191" s="174"/>
      <c r="BC2191" s="174"/>
      <c r="BD2191" s="174"/>
      <c r="BE2191" s="174"/>
      <c r="BF2191" s="174"/>
      <c r="BG2191" s="174"/>
      <c r="BH2191" s="174"/>
      <c r="BI2191" s="174"/>
      <c r="BJ2191" s="174"/>
      <c r="BK2191" s="174"/>
      <c r="BL2191" s="174"/>
      <c r="BM2191" s="174"/>
      <c r="BN2191" s="174"/>
      <c r="BO2191" s="174"/>
      <c r="BP2191" s="174"/>
      <c r="BQ2191" s="174"/>
      <c r="BR2191" s="174"/>
      <c r="BS2191" s="174"/>
      <c r="BT2191" s="174"/>
      <c r="BU2191" s="174"/>
      <c r="BV2191" s="174"/>
      <c r="BW2191" s="174"/>
      <c r="BX2191" s="174"/>
      <c r="BY2191" s="174"/>
      <c r="BZ2191" s="174"/>
      <c r="CA2191" s="174"/>
      <c r="CB2191" s="174"/>
      <c r="CC2191" s="174"/>
      <c r="CD2191" s="174"/>
      <c r="CE2191" s="174"/>
      <c r="CF2191" s="174"/>
      <c r="CG2191" s="174"/>
      <c r="CH2191" s="174"/>
      <c r="CI2191" s="174"/>
      <c r="CJ2191" s="174"/>
      <c r="CK2191" s="174"/>
      <c r="CL2191" s="174"/>
      <c r="CN2191" s="176"/>
      <c r="CO2191" s="174"/>
      <c r="CP2191" s="174"/>
      <c r="CQ2191" s="174"/>
      <c r="CR2191" s="174"/>
      <c r="CS2191" s="174"/>
      <c r="CT2191" s="174"/>
      <c r="CU2191" s="174"/>
      <c r="CV2191" s="174"/>
      <c r="CW2191" s="174"/>
      <c r="CX2191" s="174"/>
      <c r="CY2191" s="174"/>
      <c r="CZ2191" s="174"/>
      <c r="DA2191" s="174"/>
      <c r="DB2191" s="174"/>
      <c r="DC2191" s="174"/>
      <c r="DD2191" s="174"/>
      <c r="DE2191" s="174"/>
      <c r="DF2191" s="174"/>
      <c r="DG2191" s="174"/>
      <c r="DH2191" s="174"/>
      <c r="DI2191" s="174"/>
      <c r="DJ2191" s="174"/>
      <c r="DK2191" s="174"/>
      <c r="DL2191" s="174"/>
    </row>
    <row r="2192" spans="1:116" x14ac:dyDescent="0.4">
      <c r="A2192" s="174"/>
      <c r="E2192" s="8"/>
      <c r="G2192" s="175" t="s">
        <v>461</v>
      </c>
      <c r="H2192" s="174"/>
      <c r="I2192" s="176"/>
      <c r="J2192" s="176"/>
      <c r="K2192" s="197"/>
      <c r="L2192" s="197"/>
      <c r="M2192" s="197"/>
      <c r="N2192" s="197"/>
      <c r="O2192" s="197"/>
      <c r="P2192" s="197"/>
      <c r="R2192" s="198"/>
      <c r="S2192" s="199" t="str">
        <f t="shared" ref="S2192:CD2192" si="3468">S$20</f>
        <v>S$16</v>
      </c>
      <c r="T2192" s="199" t="str">
        <f t="shared" si="3468"/>
        <v>T$16</v>
      </c>
      <c r="U2192" s="199" t="str">
        <f t="shared" si="3468"/>
        <v>U$16</v>
      </c>
      <c r="V2192" s="199" t="str">
        <f t="shared" si="3468"/>
        <v>V$16</v>
      </c>
      <c r="W2192" s="199" t="str">
        <f t="shared" si="3468"/>
        <v>W$16</v>
      </c>
      <c r="X2192" s="199" t="str">
        <f t="shared" si="3468"/>
        <v>X$16</v>
      </c>
      <c r="Y2192" s="199" t="str">
        <f t="shared" si="3468"/>
        <v>Y$16</v>
      </c>
      <c r="Z2192" s="199" t="str">
        <f t="shared" si="3468"/>
        <v>Z$16</v>
      </c>
      <c r="AA2192" s="199" t="str">
        <f t="shared" si="3468"/>
        <v>AA$16</v>
      </c>
      <c r="AB2192" s="199" t="str">
        <f t="shared" si="3468"/>
        <v>AB$16</v>
      </c>
      <c r="AC2192" s="199" t="str">
        <f t="shared" si="3468"/>
        <v>AC$16</v>
      </c>
      <c r="AD2192" s="199" t="str">
        <f t="shared" si="3468"/>
        <v>AD$16</v>
      </c>
      <c r="AE2192" s="199" t="str">
        <f t="shared" si="3468"/>
        <v>AE$16</v>
      </c>
      <c r="AF2192" s="199" t="str">
        <f t="shared" si="3468"/>
        <v>AF$16</v>
      </c>
      <c r="AG2192" s="199" t="str">
        <f t="shared" si="3468"/>
        <v>AG$16</v>
      </c>
      <c r="AH2192" s="199" t="str">
        <f t="shared" si="3468"/>
        <v>AH$16</v>
      </c>
      <c r="AI2192" s="199" t="str">
        <f t="shared" si="3468"/>
        <v>AI$16</v>
      </c>
      <c r="AJ2192" s="199" t="str">
        <f t="shared" si="3468"/>
        <v>AJ$16</v>
      </c>
      <c r="AK2192" s="199" t="str">
        <f t="shared" si="3468"/>
        <v>AK$16</v>
      </c>
      <c r="AL2192" s="199" t="str">
        <f t="shared" si="3468"/>
        <v>AL$16</v>
      </c>
      <c r="AM2192" s="199" t="str">
        <f t="shared" si="3468"/>
        <v>AM$16</v>
      </c>
      <c r="AN2192" s="199" t="str">
        <f t="shared" si="3468"/>
        <v>AN$16</v>
      </c>
      <c r="AO2192" s="199" t="str">
        <f t="shared" si="3468"/>
        <v>AO$16</v>
      </c>
      <c r="AP2192" s="199" t="str">
        <f t="shared" si="3468"/>
        <v>AP$16</v>
      </c>
      <c r="AQ2192" s="199" t="str">
        <f t="shared" si="3468"/>
        <v>AQ$16</v>
      </c>
      <c r="AR2192" s="199" t="str">
        <f t="shared" si="3468"/>
        <v>AR$16</v>
      </c>
      <c r="AS2192" s="199" t="str">
        <f t="shared" si="3468"/>
        <v>AS$16</v>
      </c>
      <c r="AT2192" s="199" t="str">
        <f t="shared" si="3468"/>
        <v>AT$16</v>
      </c>
      <c r="AU2192" s="199" t="str">
        <f t="shared" si="3468"/>
        <v>AU$16</v>
      </c>
      <c r="AV2192" s="199" t="str">
        <f t="shared" si="3468"/>
        <v>AV$16</v>
      </c>
      <c r="AW2192" s="199" t="str">
        <f t="shared" si="3468"/>
        <v>AW$16</v>
      </c>
      <c r="AX2192" s="199" t="str">
        <f t="shared" si="3468"/>
        <v>AX$16</v>
      </c>
      <c r="AY2192" s="199" t="str">
        <f t="shared" si="3468"/>
        <v>AY$16</v>
      </c>
      <c r="AZ2192" s="199" t="str">
        <f t="shared" si="3468"/>
        <v>AZ$16</v>
      </c>
      <c r="BA2192" s="199" t="str">
        <f t="shared" si="3468"/>
        <v>BA$16</v>
      </c>
      <c r="BB2192" s="199" t="str">
        <f t="shared" si="3468"/>
        <v>BB$16</v>
      </c>
      <c r="BC2192" s="199" t="str">
        <f t="shared" si="3468"/>
        <v>BC$16</v>
      </c>
      <c r="BD2192" s="199" t="str">
        <f t="shared" si="3468"/>
        <v>BD$16</v>
      </c>
      <c r="BE2192" s="199" t="str">
        <f t="shared" si="3468"/>
        <v>BE$16</v>
      </c>
      <c r="BF2192" s="199" t="str">
        <f t="shared" si="3468"/>
        <v>BF$16</v>
      </c>
      <c r="BG2192" s="199" t="str">
        <f t="shared" si="3468"/>
        <v>BG$16</v>
      </c>
      <c r="BH2192" s="199" t="str">
        <f t="shared" si="3468"/>
        <v>BH$16</v>
      </c>
      <c r="BI2192" s="199" t="str">
        <f t="shared" si="3468"/>
        <v>BI$16</v>
      </c>
      <c r="BJ2192" s="199" t="str">
        <f t="shared" si="3468"/>
        <v>BJ$16</v>
      </c>
      <c r="BK2192" s="199" t="str">
        <f t="shared" si="3468"/>
        <v>BK$16</v>
      </c>
      <c r="BL2192" s="199" t="str">
        <f t="shared" si="3468"/>
        <v>BL$16</v>
      </c>
      <c r="BM2192" s="199" t="str">
        <f t="shared" si="3468"/>
        <v>BM$16</v>
      </c>
      <c r="BN2192" s="199" t="str">
        <f t="shared" si="3468"/>
        <v>BN$16</v>
      </c>
      <c r="BO2192" s="199" t="str">
        <f t="shared" si="3468"/>
        <v>BO$16</v>
      </c>
      <c r="BP2192" s="199" t="str">
        <f t="shared" si="3468"/>
        <v>BP$16</v>
      </c>
      <c r="BQ2192" s="199" t="str">
        <f t="shared" si="3468"/>
        <v>BQ$16</v>
      </c>
      <c r="BR2192" s="199" t="str">
        <f t="shared" si="3468"/>
        <v>BR$16</v>
      </c>
      <c r="BS2192" s="199" t="str">
        <f t="shared" si="3468"/>
        <v>BS$16</v>
      </c>
      <c r="BT2192" s="199" t="str">
        <f t="shared" si="3468"/>
        <v>BT$16</v>
      </c>
      <c r="BU2192" s="199" t="str">
        <f t="shared" si="3468"/>
        <v>BU$16</v>
      </c>
      <c r="BV2192" s="199" t="str">
        <f t="shared" si="3468"/>
        <v>BV$16</v>
      </c>
      <c r="BW2192" s="199" t="str">
        <f t="shared" si="3468"/>
        <v>BW$16</v>
      </c>
      <c r="BX2192" s="199" t="str">
        <f t="shared" si="3468"/>
        <v>BX$16</v>
      </c>
      <c r="BY2192" s="199" t="str">
        <f t="shared" si="3468"/>
        <v>BY$16</v>
      </c>
      <c r="BZ2192" s="199" t="str">
        <f t="shared" si="3468"/>
        <v>BZ$16</v>
      </c>
      <c r="CA2192" s="199" t="str">
        <f t="shared" si="3468"/>
        <v>CA$16</v>
      </c>
      <c r="CB2192" s="199" t="str">
        <f t="shared" si="3468"/>
        <v>CB$16</v>
      </c>
      <c r="CC2192" s="199" t="str">
        <f t="shared" si="3468"/>
        <v>CC$16</v>
      </c>
      <c r="CD2192" s="199" t="str">
        <f t="shared" si="3468"/>
        <v>CD$16</v>
      </c>
      <c r="CE2192" s="199" t="str">
        <f t="shared" ref="CE2192:CL2192" si="3469">CE$20</f>
        <v>CE$16</v>
      </c>
      <c r="CF2192" s="199" t="str">
        <f t="shared" si="3469"/>
        <v>CF$16</v>
      </c>
      <c r="CG2192" s="199" t="str">
        <f t="shared" si="3469"/>
        <v>CG$16</v>
      </c>
      <c r="CH2192" s="199" t="str">
        <f t="shared" si="3469"/>
        <v>CH$16</v>
      </c>
      <c r="CI2192" s="199" t="str">
        <f t="shared" si="3469"/>
        <v>CI$16</v>
      </c>
      <c r="CJ2192" s="199" t="str">
        <f t="shared" si="3469"/>
        <v>CJ$16</v>
      </c>
      <c r="CK2192" s="199" t="str">
        <f t="shared" si="3469"/>
        <v>CK$16</v>
      </c>
      <c r="CL2192" s="199" t="str">
        <f t="shared" si="3469"/>
        <v>CL$16</v>
      </c>
      <c r="CN2192" s="176"/>
      <c r="CO2192" s="199" t="str">
        <f t="shared" ref="CO2192:DL2192" si="3470">CO$20</f>
        <v>CO$16</v>
      </c>
      <c r="CP2192" s="199" t="str">
        <f t="shared" si="3470"/>
        <v>CP$16</v>
      </c>
      <c r="CQ2192" s="199" t="str">
        <f t="shared" si="3470"/>
        <v>CQ$16</v>
      </c>
      <c r="CR2192" s="199" t="str">
        <f t="shared" si="3470"/>
        <v>CR$16</v>
      </c>
      <c r="CS2192" s="199" t="str">
        <f t="shared" si="3470"/>
        <v>CS$16</v>
      </c>
      <c r="CT2192" s="199" t="str">
        <f t="shared" si="3470"/>
        <v>CT$16</v>
      </c>
      <c r="CU2192" s="199" t="str">
        <f t="shared" si="3470"/>
        <v>CU$16</v>
      </c>
      <c r="CV2192" s="199" t="str">
        <f t="shared" si="3470"/>
        <v>CV$16</v>
      </c>
      <c r="CW2192" s="199" t="str">
        <f t="shared" si="3470"/>
        <v>CW$16</v>
      </c>
      <c r="CX2192" s="199" t="str">
        <f t="shared" si="3470"/>
        <v>CX$16</v>
      </c>
      <c r="CY2192" s="199" t="str">
        <f t="shared" si="3470"/>
        <v>CY$16</v>
      </c>
      <c r="CZ2192" s="199" t="str">
        <f t="shared" si="3470"/>
        <v>CZ$16</v>
      </c>
      <c r="DA2192" s="199" t="str">
        <f t="shared" si="3470"/>
        <v>DA$16</v>
      </c>
      <c r="DB2192" s="199" t="str">
        <f t="shared" si="3470"/>
        <v>DB$16</v>
      </c>
      <c r="DC2192" s="199" t="str">
        <f t="shared" si="3470"/>
        <v>DC$16</v>
      </c>
      <c r="DD2192" s="199" t="str">
        <f t="shared" si="3470"/>
        <v>DD$16</v>
      </c>
      <c r="DE2192" s="199" t="str">
        <f t="shared" si="3470"/>
        <v>DE$16</v>
      </c>
      <c r="DF2192" s="199" t="str">
        <f t="shared" si="3470"/>
        <v>DF$16</v>
      </c>
      <c r="DG2192" s="199" t="str">
        <f t="shared" si="3470"/>
        <v>DG$16</v>
      </c>
      <c r="DH2192" s="199" t="str">
        <f t="shared" si="3470"/>
        <v>DH$16</v>
      </c>
      <c r="DI2192" s="199" t="str">
        <f t="shared" si="3470"/>
        <v>DI$16</v>
      </c>
      <c r="DJ2192" s="199" t="str">
        <f t="shared" si="3470"/>
        <v>DJ$16</v>
      </c>
      <c r="DK2192" s="199" t="str">
        <f t="shared" si="3470"/>
        <v>DK$16</v>
      </c>
      <c r="DL2192" s="199" t="str">
        <f t="shared" si="3470"/>
        <v>DL$16</v>
      </c>
    </row>
    <row r="2193" spans="1:116" x14ac:dyDescent="0.4">
      <c r="A2193" s="174"/>
      <c r="E2193" s="8"/>
      <c r="G2193" s="175" t="s">
        <v>462</v>
      </c>
      <c r="H2193" s="200"/>
      <c r="I2193" s="201"/>
      <c r="J2193" s="201"/>
      <c r="K2193" s="202"/>
      <c r="L2193" s="202"/>
      <c r="M2193" s="202"/>
      <c r="N2193" s="202"/>
      <c r="O2193" s="202"/>
      <c r="P2193" s="202"/>
      <c r="R2193" s="202"/>
      <c r="S2193" s="199" t="str">
        <f t="shared" ref="S2193:CD2193" si="3471">S$21</f>
        <v>S$17</v>
      </c>
      <c r="T2193" s="199" t="str">
        <f t="shared" si="3471"/>
        <v>T$17</v>
      </c>
      <c r="U2193" s="199" t="str">
        <f t="shared" si="3471"/>
        <v>U$17</v>
      </c>
      <c r="V2193" s="199" t="str">
        <f t="shared" si="3471"/>
        <v>V$17</v>
      </c>
      <c r="W2193" s="199" t="str">
        <f t="shared" si="3471"/>
        <v>W$17</v>
      </c>
      <c r="X2193" s="199" t="str">
        <f t="shared" si="3471"/>
        <v>X$17</v>
      </c>
      <c r="Y2193" s="199" t="str">
        <f t="shared" si="3471"/>
        <v>Y$17</v>
      </c>
      <c r="Z2193" s="199" t="str">
        <f t="shared" si="3471"/>
        <v>Z$17</v>
      </c>
      <c r="AA2193" s="199" t="str">
        <f t="shared" si="3471"/>
        <v>AA$17</v>
      </c>
      <c r="AB2193" s="199" t="str">
        <f t="shared" si="3471"/>
        <v>AB$17</v>
      </c>
      <c r="AC2193" s="199" t="str">
        <f t="shared" si="3471"/>
        <v>AC$17</v>
      </c>
      <c r="AD2193" s="199" t="str">
        <f t="shared" si="3471"/>
        <v>AD$17</v>
      </c>
      <c r="AE2193" s="199" t="str">
        <f t="shared" si="3471"/>
        <v>AE$17</v>
      </c>
      <c r="AF2193" s="199" t="str">
        <f t="shared" si="3471"/>
        <v>AF$17</v>
      </c>
      <c r="AG2193" s="199" t="str">
        <f t="shared" si="3471"/>
        <v>AG$17</v>
      </c>
      <c r="AH2193" s="199" t="str">
        <f t="shared" si="3471"/>
        <v>AH$17</v>
      </c>
      <c r="AI2193" s="199" t="str">
        <f t="shared" si="3471"/>
        <v>AI$17</v>
      </c>
      <c r="AJ2193" s="199" t="str">
        <f t="shared" si="3471"/>
        <v>AJ$17</v>
      </c>
      <c r="AK2193" s="199" t="str">
        <f t="shared" si="3471"/>
        <v>AK$17</v>
      </c>
      <c r="AL2193" s="199" t="str">
        <f t="shared" si="3471"/>
        <v>AL$17</v>
      </c>
      <c r="AM2193" s="199" t="str">
        <f t="shared" si="3471"/>
        <v>AM$17</v>
      </c>
      <c r="AN2193" s="199" t="str">
        <f t="shared" si="3471"/>
        <v>AN$17</v>
      </c>
      <c r="AO2193" s="199" t="str">
        <f t="shared" si="3471"/>
        <v>AO$17</v>
      </c>
      <c r="AP2193" s="199" t="str">
        <f t="shared" si="3471"/>
        <v>AP$17</v>
      </c>
      <c r="AQ2193" s="199" t="str">
        <f t="shared" si="3471"/>
        <v>AQ$17</v>
      </c>
      <c r="AR2193" s="199" t="str">
        <f t="shared" si="3471"/>
        <v>AR$17</v>
      </c>
      <c r="AS2193" s="199" t="str">
        <f t="shared" si="3471"/>
        <v>AS$17</v>
      </c>
      <c r="AT2193" s="199" t="str">
        <f t="shared" si="3471"/>
        <v>AT$17</v>
      </c>
      <c r="AU2193" s="199" t="str">
        <f t="shared" si="3471"/>
        <v>AU$17</v>
      </c>
      <c r="AV2193" s="199" t="str">
        <f t="shared" si="3471"/>
        <v>AV$17</v>
      </c>
      <c r="AW2193" s="199" t="str">
        <f t="shared" si="3471"/>
        <v>AW$17</v>
      </c>
      <c r="AX2193" s="199" t="str">
        <f t="shared" si="3471"/>
        <v>AX$17</v>
      </c>
      <c r="AY2193" s="199" t="str">
        <f t="shared" si="3471"/>
        <v>AY$17</v>
      </c>
      <c r="AZ2193" s="199" t="str">
        <f t="shared" si="3471"/>
        <v>AZ$17</v>
      </c>
      <c r="BA2193" s="199" t="str">
        <f t="shared" si="3471"/>
        <v>BA$17</v>
      </c>
      <c r="BB2193" s="199" t="str">
        <f t="shared" si="3471"/>
        <v>BB$17</v>
      </c>
      <c r="BC2193" s="199" t="str">
        <f t="shared" si="3471"/>
        <v>BC$17</v>
      </c>
      <c r="BD2193" s="199" t="str">
        <f t="shared" si="3471"/>
        <v>BD$17</v>
      </c>
      <c r="BE2193" s="199" t="str">
        <f t="shared" si="3471"/>
        <v>BE$17</v>
      </c>
      <c r="BF2193" s="199" t="str">
        <f t="shared" si="3471"/>
        <v>BF$17</v>
      </c>
      <c r="BG2193" s="199" t="str">
        <f t="shared" si="3471"/>
        <v>BG$17</v>
      </c>
      <c r="BH2193" s="199" t="str">
        <f t="shared" si="3471"/>
        <v>BH$17</v>
      </c>
      <c r="BI2193" s="199" t="str">
        <f t="shared" si="3471"/>
        <v>BI$17</v>
      </c>
      <c r="BJ2193" s="199" t="str">
        <f t="shared" si="3471"/>
        <v>BJ$17</v>
      </c>
      <c r="BK2193" s="199" t="str">
        <f t="shared" si="3471"/>
        <v>BK$17</v>
      </c>
      <c r="BL2193" s="199" t="str">
        <f t="shared" si="3471"/>
        <v>BL$17</v>
      </c>
      <c r="BM2193" s="199" t="str">
        <f t="shared" si="3471"/>
        <v>BM$17</v>
      </c>
      <c r="BN2193" s="199" t="str">
        <f t="shared" si="3471"/>
        <v>BN$17</v>
      </c>
      <c r="BO2193" s="199" t="str">
        <f t="shared" si="3471"/>
        <v>BO$17</v>
      </c>
      <c r="BP2193" s="199" t="str">
        <f t="shared" si="3471"/>
        <v>BP$17</v>
      </c>
      <c r="BQ2193" s="199" t="str">
        <f t="shared" si="3471"/>
        <v>BQ$17</v>
      </c>
      <c r="BR2193" s="199" t="str">
        <f t="shared" si="3471"/>
        <v>BR$17</v>
      </c>
      <c r="BS2193" s="199" t="str">
        <f t="shared" si="3471"/>
        <v>BS$17</v>
      </c>
      <c r="BT2193" s="199" t="str">
        <f t="shared" si="3471"/>
        <v>BT$17</v>
      </c>
      <c r="BU2193" s="199" t="str">
        <f t="shared" si="3471"/>
        <v>BU$17</v>
      </c>
      <c r="BV2193" s="199" t="str">
        <f t="shared" si="3471"/>
        <v>BV$17</v>
      </c>
      <c r="BW2193" s="199" t="str">
        <f t="shared" si="3471"/>
        <v>BW$17</v>
      </c>
      <c r="BX2193" s="199" t="str">
        <f t="shared" si="3471"/>
        <v>BX$17</v>
      </c>
      <c r="BY2193" s="199" t="str">
        <f t="shared" si="3471"/>
        <v>BY$17</v>
      </c>
      <c r="BZ2193" s="199" t="str">
        <f t="shared" si="3471"/>
        <v>BZ$17</v>
      </c>
      <c r="CA2193" s="199" t="str">
        <f t="shared" si="3471"/>
        <v>CA$17</v>
      </c>
      <c r="CB2193" s="199" t="str">
        <f t="shared" si="3471"/>
        <v>CB$17</v>
      </c>
      <c r="CC2193" s="199" t="str">
        <f t="shared" si="3471"/>
        <v>CC$17</v>
      </c>
      <c r="CD2193" s="199" t="str">
        <f t="shared" si="3471"/>
        <v>CD$17</v>
      </c>
      <c r="CE2193" s="199" t="str">
        <f t="shared" ref="CE2193:CL2193" si="3472">CE$21</f>
        <v>CE$17</v>
      </c>
      <c r="CF2193" s="199" t="str">
        <f t="shared" si="3472"/>
        <v>CF$17</v>
      </c>
      <c r="CG2193" s="199" t="str">
        <f t="shared" si="3472"/>
        <v>CG$17</v>
      </c>
      <c r="CH2193" s="199" t="str">
        <f t="shared" si="3472"/>
        <v>CH$17</v>
      </c>
      <c r="CI2193" s="199" t="str">
        <f t="shared" si="3472"/>
        <v>CI$17</v>
      </c>
      <c r="CJ2193" s="199" t="str">
        <f t="shared" si="3472"/>
        <v>CJ$17</v>
      </c>
      <c r="CK2193" s="199" t="str">
        <f t="shared" si="3472"/>
        <v>CK$17</v>
      </c>
      <c r="CL2193" s="199" t="str">
        <f t="shared" si="3472"/>
        <v>CL$17</v>
      </c>
      <c r="CN2193" s="201"/>
      <c r="CO2193" s="199" t="str">
        <f t="shared" ref="CO2193:DL2193" si="3473">CO$21</f>
        <v>CO$17</v>
      </c>
      <c r="CP2193" s="199" t="str">
        <f t="shared" si="3473"/>
        <v>CP$17</v>
      </c>
      <c r="CQ2193" s="199" t="str">
        <f t="shared" si="3473"/>
        <v>CQ$17</v>
      </c>
      <c r="CR2193" s="199" t="str">
        <f t="shared" si="3473"/>
        <v>CR$17</v>
      </c>
      <c r="CS2193" s="199" t="str">
        <f t="shared" si="3473"/>
        <v>CS$17</v>
      </c>
      <c r="CT2193" s="199" t="str">
        <f t="shared" si="3473"/>
        <v>CT$17</v>
      </c>
      <c r="CU2193" s="199" t="str">
        <f t="shared" si="3473"/>
        <v>CU$17</v>
      </c>
      <c r="CV2193" s="199" t="str">
        <f t="shared" si="3473"/>
        <v>CV$17</v>
      </c>
      <c r="CW2193" s="199" t="str">
        <f t="shared" si="3473"/>
        <v>CW$17</v>
      </c>
      <c r="CX2193" s="199" t="str">
        <f t="shared" si="3473"/>
        <v>CX$17</v>
      </c>
      <c r="CY2193" s="199" t="str">
        <f t="shared" si="3473"/>
        <v>CY$17</v>
      </c>
      <c r="CZ2193" s="199" t="str">
        <f t="shared" si="3473"/>
        <v>CZ$17</v>
      </c>
      <c r="DA2193" s="199" t="str">
        <f t="shared" si="3473"/>
        <v>DA$17</v>
      </c>
      <c r="DB2193" s="199" t="str">
        <f t="shared" si="3473"/>
        <v>DB$17</v>
      </c>
      <c r="DC2193" s="199" t="str">
        <f t="shared" si="3473"/>
        <v>DC$17</v>
      </c>
      <c r="DD2193" s="199" t="str">
        <f t="shared" si="3473"/>
        <v>DD$17</v>
      </c>
      <c r="DE2193" s="199" t="str">
        <f t="shared" si="3473"/>
        <v>DE$17</v>
      </c>
      <c r="DF2193" s="199" t="str">
        <f t="shared" si="3473"/>
        <v>DF$17</v>
      </c>
      <c r="DG2193" s="199" t="str">
        <f t="shared" si="3473"/>
        <v>DG$17</v>
      </c>
      <c r="DH2193" s="199" t="str">
        <f t="shared" si="3473"/>
        <v>DH$17</v>
      </c>
      <c r="DI2193" s="199" t="str">
        <f t="shared" si="3473"/>
        <v>DI$17</v>
      </c>
      <c r="DJ2193" s="199" t="str">
        <f t="shared" si="3473"/>
        <v>DJ$17</v>
      </c>
      <c r="DK2193" s="199" t="str">
        <f t="shared" si="3473"/>
        <v>DK$17</v>
      </c>
      <c r="DL2193" s="199" t="str">
        <f t="shared" si="3473"/>
        <v>DL$17</v>
      </c>
    </row>
    <row r="2194" spans="1:116" x14ac:dyDescent="0.4">
      <c r="A2194" s="174"/>
      <c r="E2194" s="8"/>
      <c r="G2194" s="175" t="s">
        <v>491</v>
      </c>
      <c r="H2194" s="200"/>
      <c r="I2194" s="201"/>
      <c r="J2194" s="201"/>
      <c r="K2194" s="202"/>
      <c r="L2194" s="202"/>
      <c r="M2194" s="202"/>
      <c r="N2194" s="202"/>
      <c r="O2194" s="202"/>
      <c r="P2194" s="202"/>
      <c r="R2194" s="202"/>
      <c r="S2194" s="190"/>
      <c r="T2194" s="190"/>
      <c r="U2194" s="190"/>
      <c r="V2194" s="190"/>
      <c r="W2194" s="190"/>
      <c r="X2194" s="190"/>
      <c r="Y2194" s="190"/>
      <c r="Z2194" s="190"/>
      <c r="AA2194" s="190"/>
      <c r="AB2194" s="190"/>
      <c r="AC2194" s="190"/>
      <c r="AD2194" s="190"/>
      <c r="AE2194" s="190"/>
      <c r="AF2194" s="190"/>
      <c r="AG2194" s="190"/>
      <c r="AH2194" s="190"/>
      <c r="AI2194" s="190"/>
      <c r="AJ2194" s="190"/>
      <c r="AK2194" s="190"/>
      <c r="AL2194" s="190"/>
      <c r="AM2194" s="190"/>
      <c r="AN2194" s="190"/>
      <c r="AO2194" s="190"/>
      <c r="AP2194" s="190"/>
      <c r="AQ2194" s="190"/>
      <c r="AR2194" s="190"/>
      <c r="AS2194" s="190"/>
      <c r="AT2194" s="190"/>
      <c r="AU2194" s="190"/>
      <c r="AV2194" s="190"/>
      <c r="AW2194" s="190"/>
      <c r="AX2194" s="190"/>
      <c r="AY2194" s="190"/>
      <c r="AZ2194" s="190"/>
      <c r="BA2194" s="190"/>
      <c r="BB2194" s="190"/>
      <c r="BC2194" s="190"/>
      <c r="BD2194" s="190"/>
      <c r="BE2194" s="190"/>
      <c r="BF2194" s="190"/>
      <c r="BG2194" s="190"/>
      <c r="BH2194" s="190"/>
      <c r="BI2194" s="190"/>
      <c r="BJ2194" s="190"/>
      <c r="BK2194" s="190"/>
      <c r="BL2194" s="190"/>
      <c r="BM2194" s="190"/>
      <c r="BN2194" s="190"/>
      <c r="BO2194" s="190"/>
      <c r="BP2194" s="190"/>
      <c r="BQ2194" s="190"/>
      <c r="BR2194" s="190"/>
      <c r="BS2194" s="190"/>
      <c r="BT2194" s="190"/>
      <c r="BU2194" s="190"/>
      <c r="BV2194" s="190"/>
      <c r="BW2194" s="190"/>
      <c r="BX2194" s="190"/>
      <c r="BY2194" s="190"/>
      <c r="BZ2194" s="190"/>
      <c r="CA2194" s="190"/>
      <c r="CB2194" s="190"/>
      <c r="CC2194" s="190"/>
      <c r="CD2194" s="190"/>
      <c r="CE2194" s="190"/>
      <c r="CF2194" s="190"/>
      <c r="CG2194" s="190"/>
      <c r="CH2194" s="190"/>
      <c r="CI2194" s="190"/>
      <c r="CJ2194" s="190"/>
      <c r="CK2194" s="190"/>
      <c r="CL2194" s="190"/>
      <c r="CN2194" s="201"/>
      <c r="CO2194" s="190"/>
      <c r="CP2194" s="190"/>
      <c r="CQ2194" s="190"/>
      <c r="CR2194" s="190"/>
      <c r="CS2194" s="190"/>
      <c r="CT2194" s="190"/>
      <c r="CU2194" s="190"/>
      <c r="CV2194" s="190"/>
      <c r="CW2194" s="190"/>
      <c r="CX2194" s="190"/>
      <c r="CY2194" s="190"/>
      <c r="CZ2194" s="190"/>
      <c r="DA2194" s="190"/>
      <c r="DB2194" s="190"/>
      <c r="DC2194" s="190"/>
      <c r="DD2194" s="190"/>
      <c r="DE2194" s="190"/>
      <c r="DF2194" s="190"/>
      <c r="DG2194" s="190"/>
      <c r="DH2194" s="190"/>
      <c r="DI2194" s="190"/>
      <c r="DJ2194" s="190"/>
      <c r="DK2194" s="190"/>
      <c r="DL2194" s="190"/>
    </row>
    <row r="2195" spans="1:116" x14ac:dyDescent="0.4">
      <c r="A2195" s="174"/>
      <c r="E2195" s="8"/>
      <c r="G2195" s="175" t="s">
        <v>505</v>
      </c>
      <c r="H2195" s="200"/>
      <c r="I2195" s="201"/>
      <c r="J2195" s="201"/>
      <c r="K2195" s="202"/>
      <c r="L2195" s="202"/>
      <c r="M2195" s="202"/>
      <c r="N2195" s="202"/>
      <c r="O2195" s="202"/>
      <c r="P2195" s="202"/>
      <c r="R2195" s="202"/>
      <c r="S2195" s="190"/>
      <c r="T2195" s="190"/>
      <c r="U2195" s="190"/>
      <c r="V2195" s="190"/>
      <c r="W2195" s="190"/>
      <c r="X2195" s="190"/>
      <c r="Y2195" s="190"/>
      <c r="Z2195" s="190"/>
      <c r="AA2195" s="190"/>
      <c r="AB2195" s="190"/>
      <c r="AC2195" s="190"/>
      <c r="AD2195" s="190"/>
      <c r="AE2195" s="190"/>
      <c r="AF2195" s="190"/>
      <c r="AG2195" s="190"/>
      <c r="AH2195" s="190"/>
      <c r="AI2195" s="190"/>
      <c r="AJ2195" s="190"/>
      <c r="AK2195" s="190"/>
      <c r="AL2195" s="190"/>
      <c r="AM2195" s="190"/>
      <c r="AN2195" s="190"/>
      <c r="AO2195" s="190"/>
      <c r="AP2195" s="190"/>
      <c r="AQ2195" s="190"/>
      <c r="AR2195" s="190"/>
      <c r="AS2195" s="190"/>
      <c r="AT2195" s="190"/>
      <c r="AU2195" s="190"/>
      <c r="AV2195" s="190"/>
      <c r="AW2195" s="190"/>
      <c r="AX2195" s="190"/>
      <c r="AY2195" s="190"/>
      <c r="AZ2195" s="190"/>
      <c r="BA2195" s="190"/>
      <c r="BB2195" s="190"/>
      <c r="BC2195" s="190"/>
      <c r="BD2195" s="190"/>
      <c r="BE2195" s="190"/>
      <c r="BF2195" s="190"/>
      <c r="BG2195" s="190"/>
      <c r="BH2195" s="190"/>
      <c r="BI2195" s="190"/>
      <c r="BJ2195" s="190"/>
      <c r="BK2195" s="190"/>
      <c r="BL2195" s="190"/>
      <c r="BM2195" s="190"/>
      <c r="BN2195" s="190"/>
      <c r="BO2195" s="190"/>
      <c r="BP2195" s="190"/>
      <c r="BQ2195" s="190"/>
      <c r="BR2195" s="190"/>
      <c r="BS2195" s="190"/>
      <c r="BT2195" s="190"/>
      <c r="BU2195" s="190"/>
      <c r="BV2195" s="190"/>
      <c r="BW2195" s="190"/>
      <c r="BX2195" s="190"/>
      <c r="BY2195" s="190"/>
      <c r="BZ2195" s="190"/>
      <c r="CA2195" s="190"/>
      <c r="CB2195" s="190"/>
      <c r="CC2195" s="190"/>
      <c r="CD2195" s="190"/>
      <c r="CE2195" s="190"/>
      <c r="CF2195" s="190"/>
      <c r="CG2195" s="190"/>
      <c r="CH2195" s="190"/>
      <c r="CI2195" s="190"/>
      <c r="CJ2195" s="190"/>
      <c r="CK2195" s="190"/>
      <c r="CL2195" s="190"/>
      <c r="CN2195" s="201"/>
      <c r="CO2195" s="190"/>
      <c r="CP2195" s="190"/>
      <c r="CQ2195" s="190"/>
      <c r="CR2195" s="190"/>
      <c r="CS2195" s="190"/>
      <c r="CT2195" s="190"/>
      <c r="CU2195" s="190"/>
      <c r="CV2195" s="190"/>
      <c r="CW2195" s="190"/>
      <c r="CX2195" s="190"/>
      <c r="CY2195" s="190"/>
      <c r="CZ2195" s="190"/>
      <c r="DA2195" s="190"/>
      <c r="DB2195" s="190"/>
      <c r="DC2195" s="190"/>
      <c r="DD2195" s="190"/>
      <c r="DE2195" s="190"/>
      <c r="DF2195" s="190"/>
      <c r="DG2195" s="190"/>
      <c r="DH2195" s="190"/>
      <c r="DI2195" s="190"/>
      <c r="DJ2195" s="190"/>
      <c r="DK2195" s="190"/>
      <c r="DL2195" s="190"/>
    </row>
    <row r="2196" spans="1:116" x14ac:dyDescent="0.4">
      <c r="A2196" s="174"/>
      <c r="E2196" s="8"/>
      <c r="G2196" s="175" t="s">
        <v>463</v>
      </c>
      <c r="H2196" s="200"/>
      <c r="I2196" s="201"/>
      <c r="J2196" s="201"/>
      <c r="K2196" s="202"/>
      <c r="L2196" s="202"/>
      <c r="M2196" s="202"/>
      <c r="N2196" s="202"/>
      <c r="O2196" s="202"/>
      <c r="P2196" s="202"/>
      <c r="R2196" s="202"/>
      <c r="S2196" s="190" t="str">
        <f t="shared" ref="S2196:CD2196" si="3474">S$22</f>
        <v>S$18</v>
      </c>
      <c r="T2196" s="190" t="str">
        <f t="shared" si="3474"/>
        <v>T$18</v>
      </c>
      <c r="U2196" s="190" t="str">
        <f t="shared" si="3474"/>
        <v>U$18</v>
      </c>
      <c r="V2196" s="190" t="str">
        <f t="shared" si="3474"/>
        <v>V$18</v>
      </c>
      <c r="W2196" s="190" t="str">
        <f t="shared" si="3474"/>
        <v>W$18</v>
      </c>
      <c r="X2196" s="190" t="str">
        <f t="shared" si="3474"/>
        <v>X$18</v>
      </c>
      <c r="Y2196" s="190" t="str">
        <f t="shared" si="3474"/>
        <v>Y$18</v>
      </c>
      <c r="Z2196" s="190" t="str">
        <f t="shared" si="3474"/>
        <v>Z$18</v>
      </c>
      <c r="AA2196" s="190" t="str">
        <f t="shared" si="3474"/>
        <v>AA$18</v>
      </c>
      <c r="AB2196" s="190" t="str">
        <f t="shared" si="3474"/>
        <v>AB$18</v>
      </c>
      <c r="AC2196" s="190" t="str">
        <f t="shared" si="3474"/>
        <v>AC$18</v>
      </c>
      <c r="AD2196" s="190" t="str">
        <f t="shared" si="3474"/>
        <v>AD$18</v>
      </c>
      <c r="AE2196" s="190" t="str">
        <f t="shared" si="3474"/>
        <v>AE$18</v>
      </c>
      <c r="AF2196" s="190" t="str">
        <f t="shared" si="3474"/>
        <v>AF$18</v>
      </c>
      <c r="AG2196" s="190" t="str">
        <f t="shared" si="3474"/>
        <v>AG$18</v>
      </c>
      <c r="AH2196" s="190" t="str">
        <f t="shared" si="3474"/>
        <v>AH$18</v>
      </c>
      <c r="AI2196" s="190" t="str">
        <f t="shared" si="3474"/>
        <v>AI$18</v>
      </c>
      <c r="AJ2196" s="190" t="str">
        <f t="shared" si="3474"/>
        <v>AJ$18</v>
      </c>
      <c r="AK2196" s="190" t="str">
        <f t="shared" si="3474"/>
        <v>AK$18</v>
      </c>
      <c r="AL2196" s="190" t="str">
        <f t="shared" si="3474"/>
        <v>AL$18</v>
      </c>
      <c r="AM2196" s="190" t="str">
        <f t="shared" si="3474"/>
        <v>AM$18</v>
      </c>
      <c r="AN2196" s="190" t="str">
        <f t="shared" si="3474"/>
        <v>AN$18</v>
      </c>
      <c r="AO2196" s="190" t="str">
        <f t="shared" si="3474"/>
        <v>AO$18</v>
      </c>
      <c r="AP2196" s="190" t="str">
        <f t="shared" si="3474"/>
        <v>AP$18</v>
      </c>
      <c r="AQ2196" s="190" t="str">
        <f t="shared" si="3474"/>
        <v>AQ$18</v>
      </c>
      <c r="AR2196" s="190" t="str">
        <f t="shared" si="3474"/>
        <v>AR$18</v>
      </c>
      <c r="AS2196" s="190" t="str">
        <f t="shared" si="3474"/>
        <v>AS$18</v>
      </c>
      <c r="AT2196" s="190" t="str">
        <f t="shared" si="3474"/>
        <v>AT$18</v>
      </c>
      <c r="AU2196" s="190" t="str">
        <f t="shared" si="3474"/>
        <v>AU$18</v>
      </c>
      <c r="AV2196" s="190" t="str">
        <f t="shared" si="3474"/>
        <v>AV$18</v>
      </c>
      <c r="AW2196" s="190" t="str">
        <f t="shared" si="3474"/>
        <v>AW$18</v>
      </c>
      <c r="AX2196" s="190" t="str">
        <f t="shared" si="3474"/>
        <v>AX$18</v>
      </c>
      <c r="AY2196" s="190" t="str">
        <f t="shared" si="3474"/>
        <v>AY$18</v>
      </c>
      <c r="AZ2196" s="190" t="str">
        <f t="shared" si="3474"/>
        <v>AZ$18</v>
      </c>
      <c r="BA2196" s="190" t="str">
        <f t="shared" si="3474"/>
        <v>BA$18</v>
      </c>
      <c r="BB2196" s="190" t="str">
        <f t="shared" si="3474"/>
        <v>BB$18</v>
      </c>
      <c r="BC2196" s="190" t="str">
        <f t="shared" si="3474"/>
        <v>BC$18</v>
      </c>
      <c r="BD2196" s="190" t="str">
        <f t="shared" si="3474"/>
        <v>BD$18</v>
      </c>
      <c r="BE2196" s="190" t="str">
        <f t="shared" si="3474"/>
        <v>BE$18</v>
      </c>
      <c r="BF2196" s="190" t="str">
        <f t="shared" si="3474"/>
        <v>BF$18</v>
      </c>
      <c r="BG2196" s="190" t="str">
        <f t="shared" si="3474"/>
        <v>BG$18</v>
      </c>
      <c r="BH2196" s="190" t="str">
        <f t="shared" si="3474"/>
        <v>BH$18</v>
      </c>
      <c r="BI2196" s="190" t="str">
        <f t="shared" si="3474"/>
        <v>BI$18</v>
      </c>
      <c r="BJ2196" s="190" t="str">
        <f t="shared" si="3474"/>
        <v>BJ$18</v>
      </c>
      <c r="BK2196" s="190" t="str">
        <f t="shared" si="3474"/>
        <v>BK$18</v>
      </c>
      <c r="BL2196" s="190" t="str">
        <f t="shared" si="3474"/>
        <v>BL$18</v>
      </c>
      <c r="BM2196" s="190" t="str">
        <f t="shared" si="3474"/>
        <v>BM$18</v>
      </c>
      <c r="BN2196" s="190" t="str">
        <f t="shared" si="3474"/>
        <v>BN$18</v>
      </c>
      <c r="BO2196" s="190" t="str">
        <f t="shared" si="3474"/>
        <v>BO$18</v>
      </c>
      <c r="BP2196" s="190" t="str">
        <f t="shared" si="3474"/>
        <v>BP$18</v>
      </c>
      <c r="BQ2196" s="190" t="str">
        <f t="shared" si="3474"/>
        <v>BQ$18</v>
      </c>
      <c r="BR2196" s="190" t="str">
        <f t="shared" si="3474"/>
        <v>BR$18</v>
      </c>
      <c r="BS2196" s="190" t="str">
        <f t="shared" si="3474"/>
        <v>BS$18</v>
      </c>
      <c r="BT2196" s="190" t="str">
        <f t="shared" si="3474"/>
        <v>BT$18</v>
      </c>
      <c r="BU2196" s="190" t="str">
        <f t="shared" si="3474"/>
        <v>BU$18</v>
      </c>
      <c r="BV2196" s="190" t="str">
        <f t="shared" si="3474"/>
        <v>BV$18</v>
      </c>
      <c r="BW2196" s="190" t="str">
        <f t="shared" si="3474"/>
        <v>BW$18</v>
      </c>
      <c r="BX2196" s="190" t="str">
        <f t="shared" si="3474"/>
        <v>BX$18</v>
      </c>
      <c r="BY2196" s="190" t="str">
        <f t="shared" si="3474"/>
        <v>BY$18</v>
      </c>
      <c r="BZ2196" s="190" t="str">
        <f t="shared" si="3474"/>
        <v>BZ$18</v>
      </c>
      <c r="CA2196" s="190" t="str">
        <f t="shared" si="3474"/>
        <v>CA$18</v>
      </c>
      <c r="CB2196" s="190" t="str">
        <f t="shared" si="3474"/>
        <v>CB$18</v>
      </c>
      <c r="CC2196" s="190" t="str">
        <f t="shared" si="3474"/>
        <v>CC$18</v>
      </c>
      <c r="CD2196" s="190" t="str">
        <f t="shared" si="3474"/>
        <v>CD$18</v>
      </c>
      <c r="CE2196" s="190" t="str">
        <f t="shared" ref="CE2196:CL2196" si="3475">CE$22</f>
        <v>CE$18</v>
      </c>
      <c r="CF2196" s="190" t="str">
        <f t="shared" si="3475"/>
        <v>CF$18</v>
      </c>
      <c r="CG2196" s="190" t="str">
        <f t="shared" si="3475"/>
        <v>CG$18</v>
      </c>
      <c r="CH2196" s="190" t="str">
        <f t="shared" si="3475"/>
        <v>CH$18</v>
      </c>
      <c r="CI2196" s="190" t="str">
        <f t="shared" si="3475"/>
        <v>CI$18</v>
      </c>
      <c r="CJ2196" s="190" t="str">
        <f t="shared" si="3475"/>
        <v>CJ$18</v>
      </c>
      <c r="CK2196" s="190" t="str">
        <f t="shared" si="3475"/>
        <v>CK$18</v>
      </c>
      <c r="CL2196" s="190" t="str">
        <f t="shared" si="3475"/>
        <v>CL$18</v>
      </c>
      <c r="CN2196" s="201"/>
      <c r="CO2196" s="190" t="str">
        <f t="shared" ref="CO2196:DL2196" si="3476">CO$22</f>
        <v>CO$18</v>
      </c>
      <c r="CP2196" s="190" t="str">
        <f t="shared" si="3476"/>
        <v>CP$18</v>
      </c>
      <c r="CQ2196" s="190" t="str">
        <f t="shared" si="3476"/>
        <v>CQ$18</v>
      </c>
      <c r="CR2196" s="190" t="str">
        <f t="shared" si="3476"/>
        <v>CR$18</v>
      </c>
      <c r="CS2196" s="190" t="str">
        <f t="shared" si="3476"/>
        <v>CS$18</v>
      </c>
      <c r="CT2196" s="190" t="str">
        <f t="shared" si="3476"/>
        <v>CT$18</v>
      </c>
      <c r="CU2196" s="190" t="str">
        <f t="shared" si="3476"/>
        <v>CU$18</v>
      </c>
      <c r="CV2196" s="190" t="str">
        <f t="shared" si="3476"/>
        <v>CV$18</v>
      </c>
      <c r="CW2196" s="190" t="str">
        <f t="shared" si="3476"/>
        <v>CW$18</v>
      </c>
      <c r="CX2196" s="190" t="str">
        <f t="shared" si="3476"/>
        <v>CX$18</v>
      </c>
      <c r="CY2196" s="190" t="str">
        <f t="shared" si="3476"/>
        <v>CY$18</v>
      </c>
      <c r="CZ2196" s="190" t="str">
        <f t="shared" si="3476"/>
        <v>CZ$18</v>
      </c>
      <c r="DA2196" s="190" t="str">
        <f t="shared" si="3476"/>
        <v>DA$18</v>
      </c>
      <c r="DB2196" s="190" t="str">
        <f t="shared" si="3476"/>
        <v>DB$18</v>
      </c>
      <c r="DC2196" s="190" t="str">
        <f t="shared" si="3476"/>
        <v>DC$18</v>
      </c>
      <c r="DD2196" s="190" t="str">
        <f t="shared" si="3476"/>
        <v>DD$18</v>
      </c>
      <c r="DE2196" s="190" t="str">
        <f t="shared" si="3476"/>
        <v>DE$18</v>
      </c>
      <c r="DF2196" s="190" t="str">
        <f t="shared" si="3476"/>
        <v>DF$18</v>
      </c>
      <c r="DG2196" s="190" t="str">
        <f t="shared" si="3476"/>
        <v>DG$18</v>
      </c>
      <c r="DH2196" s="190" t="str">
        <f t="shared" si="3476"/>
        <v>DH$18</v>
      </c>
      <c r="DI2196" s="190" t="str">
        <f t="shared" si="3476"/>
        <v>DI$18</v>
      </c>
      <c r="DJ2196" s="190" t="str">
        <f t="shared" si="3476"/>
        <v>DJ$18</v>
      </c>
      <c r="DK2196" s="190" t="str">
        <f t="shared" si="3476"/>
        <v>DK$18</v>
      </c>
      <c r="DL2196" s="190" t="str">
        <f t="shared" si="3476"/>
        <v>DL$18</v>
      </c>
    </row>
    <row r="2197" spans="1:116" x14ac:dyDescent="0.4">
      <c r="A2197" s="174"/>
      <c r="E2197" s="8"/>
      <c r="G2197" s="175" t="s">
        <v>464</v>
      </c>
      <c r="H2197" s="200"/>
      <c r="I2197" s="201"/>
      <c r="J2197" s="201"/>
      <c r="K2197" s="202"/>
      <c r="L2197" s="202"/>
      <c r="M2197" s="202"/>
      <c r="N2197" s="202"/>
      <c r="O2197" s="202"/>
      <c r="P2197" s="202"/>
      <c r="R2197" s="202"/>
      <c r="S2197" s="190" t="str">
        <f t="shared" ref="S2197:CD2197" si="3477">S$23</f>
        <v>S$19</v>
      </c>
      <c r="T2197" s="190" t="str">
        <f t="shared" si="3477"/>
        <v>T$19</v>
      </c>
      <c r="U2197" s="190" t="str">
        <f t="shared" si="3477"/>
        <v>U$19</v>
      </c>
      <c r="V2197" s="190" t="str">
        <f t="shared" si="3477"/>
        <v>V$19</v>
      </c>
      <c r="W2197" s="190" t="str">
        <f t="shared" si="3477"/>
        <v>W$19</v>
      </c>
      <c r="X2197" s="190" t="str">
        <f t="shared" si="3477"/>
        <v>X$19</v>
      </c>
      <c r="Y2197" s="190" t="str">
        <f t="shared" si="3477"/>
        <v>Y$19</v>
      </c>
      <c r="Z2197" s="190" t="str">
        <f t="shared" si="3477"/>
        <v>Z$19</v>
      </c>
      <c r="AA2197" s="190" t="str">
        <f t="shared" si="3477"/>
        <v>AA$19</v>
      </c>
      <c r="AB2197" s="190" t="str">
        <f t="shared" si="3477"/>
        <v>AB$19</v>
      </c>
      <c r="AC2197" s="190" t="str">
        <f t="shared" si="3477"/>
        <v>AC$19</v>
      </c>
      <c r="AD2197" s="190" t="str">
        <f t="shared" si="3477"/>
        <v>AD$19</v>
      </c>
      <c r="AE2197" s="190" t="str">
        <f t="shared" si="3477"/>
        <v>AE$19</v>
      </c>
      <c r="AF2197" s="190" t="str">
        <f t="shared" si="3477"/>
        <v>AF$19</v>
      </c>
      <c r="AG2197" s="190" t="str">
        <f t="shared" si="3477"/>
        <v>AG$19</v>
      </c>
      <c r="AH2197" s="190" t="str">
        <f t="shared" si="3477"/>
        <v>AH$19</v>
      </c>
      <c r="AI2197" s="190" t="str">
        <f t="shared" si="3477"/>
        <v>AI$19</v>
      </c>
      <c r="AJ2197" s="190" t="str">
        <f t="shared" si="3477"/>
        <v>AJ$19</v>
      </c>
      <c r="AK2197" s="190" t="str">
        <f t="shared" si="3477"/>
        <v>AK$19</v>
      </c>
      <c r="AL2197" s="190" t="str">
        <f t="shared" si="3477"/>
        <v>AL$19</v>
      </c>
      <c r="AM2197" s="190" t="str">
        <f t="shared" si="3477"/>
        <v>AM$19</v>
      </c>
      <c r="AN2197" s="190" t="str">
        <f t="shared" si="3477"/>
        <v>AN$19</v>
      </c>
      <c r="AO2197" s="190" t="str">
        <f t="shared" si="3477"/>
        <v>AO$19</v>
      </c>
      <c r="AP2197" s="190" t="str">
        <f t="shared" si="3477"/>
        <v>AP$19</v>
      </c>
      <c r="AQ2197" s="190" t="str">
        <f t="shared" si="3477"/>
        <v>AQ$19</v>
      </c>
      <c r="AR2197" s="190" t="str">
        <f t="shared" si="3477"/>
        <v>AR$19</v>
      </c>
      <c r="AS2197" s="190" t="str">
        <f t="shared" si="3477"/>
        <v>AS$19</v>
      </c>
      <c r="AT2197" s="190" t="str">
        <f t="shared" si="3477"/>
        <v>AT$19</v>
      </c>
      <c r="AU2197" s="190" t="str">
        <f t="shared" si="3477"/>
        <v>AU$19</v>
      </c>
      <c r="AV2197" s="190" t="str">
        <f t="shared" si="3477"/>
        <v>AV$19</v>
      </c>
      <c r="AW2197" s="190" t="str">
        <f t="shared" si="3477"/>
        <v>AW$19</v>
      </c>
      <c r="AX2197" s="190" t="str">
        <f t="shared" si="3477"/>
        <v>AX$19</v>
      </c>
      <c r="AY2197" s="190" t="str">
        <f t="shared" si="3477"/>
        <v>AY$19</v>
      </c>
      <c r="AZ2197" s="190" t="str">
        <f t="shared" si="3477"/>
        <v>AZ$19</v>
      </c>
      <c r="BA2197" s="190" t="str">
        <f t="shared" si="3477"/>
        <v>BA$19</v>
      </c>
      <c r="BB2197" s="190" t="str">
        <f t="shared" si="3477"/>
        <v>BB$19</v>
      </c>
      <c r="BC2197" s="190" t="str">
        <f t="shared" si="3477"/>
        <v>BC$19</v>
      </c>
      <c r="BD2197" s="190" t="str">
        <f t="shared" si="3477"/>
        <v>BD$19</v>
      </c>
      <c r="BE2197" s="190" t="str">
        <f t="shared" si="3477"/>
        <v>BE$19</v>
      </c>
      <c r="BF2197" s="190" t="str">
        <f t="shared" si="3477"/>
        <v>BF$19</v>
      </c>
      <c r="BG2197" s="190" t="str">
        <f t="shared" si="3477"/>
        <v>BG$19</v>
      </c>
      <c r="BH2197" s="190" t="str">
        <f t="shared" si="3477"/>
        <v>BH$19</v>
      </c>
      <c r="BI2197" s="190" t="str">
        <f t="shared" si="3477"/>
        <v>BI$19</v>
      </c>
      <c r="BJ2197" s="190" t="str">
        <f t="shared" si="3477"/>
        <v>BJ$19</v>
      </c>
      <c r="BK2197" s="190" t="str">
        <f t="shared" si="3477"/>
        <v>BK$19</v>
      </c>
      <c r="BL2197" s="190" t="str">
        <f t="shared" si="3477"/>
        <v>BL$19</v>
      </c>
      <c r="BM2197" s="190" t="str">
        <f t="shared" si="3477"/>
        <v>BM$19</v>
      </c>
      <c r="BN2197" s="190" t="str">
        <f t="shared" si="3477"/>
        <v>BN$19</v>
      </c>
      <c r="BO2197" s="190" t="str">
        <f t="shared" si="3477"/>
        <v>BO$19</v>
      </c>
      <c r="BP2197" s="190" t="str">
        <f t="shared" si="3477"/>
        <v>BP$19</v>
      </c>
      <c r="BQ2197" s="190" t="str">
        <f t="shared" si="3477"/>
        <v>BQ$19</v>
      </c>
      <c r="BR2197" s="190" t="str">
        <f t="shared" si="3477"/>
        <v>BR$19</v>
      </c>
      <c r="BS2197" s="190" t="str">
        <f t="shared" si="3477"/>
        <v>BS$19</v>
      </c>
      <c r="BT2197" s="190" t="str">
        <f t="shared" si="3477"/>
        <v>BT$19</v>
      </c>
      <c r="BU2197" s="190" t="str">
        <f t="shared" si="3477"/>
        <v>BU$19</v>
      </c>
      <c r="BV2197" s="190" t="str">
        <f t="shared" si="3477"/>
        <v>BV$19</v>
      </c>
      <c r="BW2197" s="190" t="str">
        <f t="shared" si="3477"/>
        <v>BW$19</v>
      </c>
      <c r="BX2197" s="190" t="str">
        <f t="shared" si="3477"/>
        <v>BX$19</v>
      </c>
      <c r="BY2197" s="190" t="str">
        <f t="shared" si="3477"/>
        <v>BY$19</v>
      </c>
      <c r="BZ2197" s="190" t="str">
        <f t="shared" si="3477"/>
        <v>BZ$19</v>
      </c>
      <c r="CA2197" s="190" t="str">
        <f t="shared" si="3477"/>
        <v>CA$19</v>
      </c>
      <c r="CB2197" s="190" t="str">
        <f t="shared" si="3477"/>
        <v>CB$19</v>
      </c>
      <c r="CC2197" s="190" t="str">
        <f t="shared" si="3477"/>
        <v>CC$19</v>
      </c>
      <c r="CD2197" s="190" t="str">
        <f t="shared" si="3477"/>
        <v>CD$19</v>
      </c>
      <c r="CE2197" s="190" t="str">
        <f t="shared" ref="CE2197:CL2197" si="3478">CE$23</f>
        <v>CE$19</v>
      </c>
      <c r="CF2197" s="190" t="str">
        <f t="shared" si="3478"/>
        <v>CF$19</v>
      </c>
      <c r="CG2197" s="190" t="str">
        <f t="shared" si="3478"/>
        <v>CG$19</v>
      </c>
      <c r="CH2197" s="190" t="str">
        <f t="shared" si="3478"/>
        <v>CH$19</v>
      </c>
      <c r="CI2197" s="190" t="str">
        <f t="shared" si="3478"/>
        <v>CI$19</v>
      </c>
      <c r="CJ2197" s="190" t="str">
        <f t="shared" si="3478"/>
        <v>CJ$19</v>
      </c>
      <c r="CK2197" s="190" t="str">
        <f t="shared" si="3478"/>
        <v>CK$19</v>
      </c>
      <c r="CL2197" s="190" t="str">
        <f t="shared" si="3478"/>
        <v>CL$19</v>
      </c>
      <c r="CN2197" s="201"/>
      <c r="CO2197" s="190" t="str">
        <f t="shared" ref="CO2197:DL2197" si="3479">CO$23</f>
        <v>CO$19</v>
      </c>
      <c r="CP2197" s="190" t="str">
        <f t="shared" si="3479"/>
        <v>CP$19</v>
      </c>
      <c r="CQ2197" s="190" t="str">
        <f t="shared" si="3479"/>
        <v>CQ$19</v>
      </c>
      <c r="CR2197" s="190" t="str">
        <f t="shared" si="3479"/>
        <v>CR$19</v>
      </c>
      <c r="CS2197" s="190" t="str">
        <f t="shared" si="3479"/>
        <v>CS$19</v>
      </c>
      <c r="CT2197" s="190" t="str">
        <f t="shared" si="3479"/>
        <v>CT$19</v>
      </c>
      <c r="CU2197" s="190" t="str">
        <f t="shared" si="3479"/>
        <v>CU$19</v>
      </c>
      <c r="CV2197" s="190" t="str">
        <f t="shared" si="3479"/>
        <v>CV$19</v>
      </c>
      <c r="CW2197" s="190" t="str">
        <f t="shared" si="3479"/>
        <v>CW$19</v>
      </c>
      <c r="CX2197" s="190" t="str">
        <f t="shared" si="3479"/>
        <v>CX$19</v>
      </c>
      <c r="CY2197" s="190" t="str">
        <f t="shared" si="3479"/>
        <v>CY$19</v>
      </c>
      <c r="CZ2197" s="190" t="str">
        <f t="shared" si="3479"/>
        <v>CZ$19</v>
      </c>
      <c r="DA2197" s="190" t="str">
        <f t="shared" si="3479"/>
        <v>DA$19</v>
      </c>
      <c r="DB2197" s="190" t="str">
        <f t="shared" si="3479"/>
        <v>DB$19</v>
      </c>
      <c r="DC2197" s="190" t="str">
        <f t="shared" si="3479"/>
        <v>DC$19</v>
      </c>
      <c r="DD2197" s="190" t="str">
        <f t="shared" si="3479"/>
        <v>DD$19</v>
      </c>
      <c r="DE2197" s="190" t="str">
        <f t="shared" si="3479"/>
        <v>DE$19</v>
      </c>
      <c r="DF2197" s="190" t="str">
        <f t="shared" si="3479"/>
        <v>DF$19</v>
      </c>
      <c r="DG2197" s="190" t="str">
        <f t="shared" si="3479"/>
        <v>DG$19</v>
      </c>
      <c r="DH2197" s="190" t="str">
        <f t="shared" si="3479"/>
        <v>DH$19</v>
      </c>
      <c r="DI2197" s="190" t="str">
        <f t="shared" si="3479"/>
        <v>DI$19</v>
      </c>
      <c r="DJ2197" s="190" t="str">
        <f t="shared" si="3479"/>
        <v>DJ$19</v>
      </c>
      <c r="DK2197" s="190" t="str">
        <f t="shared" si="3479"/>
        <v>DK$19</v>
      </c>
      <c r="DL2197" s="190" t="str">
        <f t="shared" si="3479"/>
        <v>DL$19</v>
      </c>
    </row>
    <row r="2198" spans="1:116" x14ac:dyDescent="0.4">
      <c r="A2198" s="142" t="s">
        <v>218</v>
      </c>
      <c r="B2198" s="31" t="s">
        <v>81</v>
      </c>
      <c r="C2198" s="31"/>
      <c r="D2198" t="s">
        <v>546</v>
      </c>
      <c r="E2198" s="8" t="str">
        <f t="shared" ref="E2198:E2216" si="3480">ROW()&amp;" "&amp;D2198</f>
        <v>2198 SEASON QUARTER-TV-V</v>
      </c>
      <c r="F2198" t="s">
        <v>556</v>
      </c>
      <c r="G2198" s="143" t="s">
        <v>555</v>
      </c>
      <c r="H2198" s="142"/>
      <c r="I2198" s="144"/>
      <c r="J2198" s="144"/>
      <c r="K2198" s="142"/>
      <c r="L2198" s="142"/>
      <c r="M2198" s="142"/>
      <c r="N2198" s="142"/>
      <c r="O2198" s="142"/>
      <c r="P2198" s="142"/>
      <c r="R2198" s="143"/>
      <c r="S2198" s="168"/>
      <c r="T2198" s="168"/>
      <c r="U2198" s="168"/>
      <c r="V2198" s="168"/>
      <c r="W2198" s="168"/>
      <c r="X2198" s="168"/>
      <c r="Y2198" s="168"/>
      <c r="Z2198" s="168"/>
      <c r="AA2198" s="168"/>
      <c r="AB2198" s="168"/>
      <c r="AC2198" s="168"/>
      <c r="AD2198" s="168"/>
      <c r="AE2198" s="168"/>
      <c r="AF2198" s="168"/>
      <c r="AG2198" s="168"/>
      <c r="AH2198" s="168"/>
      <c r="AI2198" s="168"/>
      <c r="AJ2198" s="168"/>
      <c r="AK2198" s="168"/>
      <c r="AL2198" s="168"/>
      <c r="AM2198" s="168"/>
      <c r="AN2198" s="168"/>
      <c r="AO2198" s="168"/>
      <c r="AP2198" s="168"/>
      <c r="AQ2198" s="168"/>
      <c r="AR2198" s="168"/>
      <c r="AS2198" s="168"/>
      <c r="AT2198" s="168"/>
      <c r="AU2198" s="168"/>
      <c r="AV2198" s="168"/>
      <c r="AW2198" s="168"/>
      <c r="AX2198" s="168"/>
      <c r="AY2198" s="168"/>
      <c r="AZ2198" s="168"/>
      <c r="BA2198" s="168"/>
      <c r="BB2198" s="168"/>
      <c r="BC2198" s="168"/>
      <c r="BD2198" s="168"/>
      <c r="BE2198" s="168"/>
      <c r="BF2198" s="168"/>
      <c r="BG2198" s="168"/>
      <c r="BH2198" s="168"/>
      <c r="BI2198" s="168"/>
      <c r="BJ2198" s="168"/>
      <c r="BK2198" s="168"/>
      <c r="BL2198" s="168"/>
      <c r="BM2198" s="168"/>
      <c r="BN2198" s="168"/>
      <c r="BO2198" s="168"/>
      <c r="BP2198" s="168"/>
      <c r="BQ2198" s="168"/>
      <c r="BR2198" s="168"/>
      <c r="BS2198" s="168"/>
      <c r="BT2198" s="168"/>
      <c r="BU2198" s="168"/>
      <c r="BV2198" s="168"/>
      <c r="BW2198" s="168"/>
      <c r="BX2198" s="168"/>
      <c r="BY2198" s="168"/>
      <c r="BZ2198" s="168"/>
      <c r="CA2198" s="168"/>
      <c r="CB2198" s="168"/>
      <c r="CC2198" s="168"/>
      <c r="CD2198" s="168"/>
      <c r="CE2198" s="168"/>
      <c r="CF2198" s="168"/>
      <c r="CG2198" s="168"/>
      <c r="CH2198" s="168"/>
      <c r="CI2198" s="168"/>
      <c r="CJ2198" s="168"/>
      <c r="CK2198" s="168"/>
      <c r="CL2198" s="168"/>
      <c r="CN2198" s="144"/>
      <c r="CO2198" s="168"/>
      <c r="CP2198" s="168"/>
      <c r="CQ2198" s="168"/>
      <c r="CR2198" s="168"/>
      <c r="CS2198" s="168"/>
      <c r="CT2198" s="168"/>
      <c r="CU2198" s="168"/>
      <c r="CV2198" s="168"/>
      <c r="CW2198" s="168"/>
      <c r="CX2198" s="168"/>
      <c r="CY2198" s="168"/>
      <c r="CZ2198" s="168"/>
      <c r="DA2198" s="168"/>
      <c r="DB2198" s="168"/>
      <c r="DC2198" s="168"/>
      <c r="DD2198" s="168"/>
      <c r="DE2198" s="168"/>
      <c r="DF2198" s="168"/>
      <c r="DG2198" s="168"/>
      <c r="DH2198" s="168"/>
      <c r="DI2198" s="168"/>
      <c r="DJ2198" s="168"/>
      <c r="DK2198" s="168"/>
      <c r="DL2198" s="168"/>
    </row>
    <row r="2199" spans="1:116" x14ac:dyDescent="0.4">
      <c r="A2199" s="12"/>
      <c r="B2199" s="12" t="s">
        <v>332</v>
      </c>
      <c r="C2199" s="12"/>
      <c r="D2199" t="s">
        <v>546</v>
      </c>
      <c r="E2199" s="8" t="str">
        <f t="shared" si="3480"/>
        <v>2199 SEASON QUARTER-TV-V</v>
      </c>
      <c r="G2199" s="95" t="str">
        <f>G2193</f>
        <v>Primary volume driver</v>
      </c>
      <c r="H2199" s="12"/>
      <c r="I2199" s="60"/>
      <c r="J2199" s="60"/>
      <c r="K2199" s="12"/>
      <c r="L2199" s="12"/>
      <c r="M2199" s="12"/>
      <c r="N2199" s="12"/>
      <c r="O2199" s="12"/>
      <c r="P2199" s="12"/>
      <c r="R2199" s="13"/>
      <c r="S2199" s="76"/>
      <c r="T2199" s="76"/>
      <c r="U2199" s="76"/>
      <c r="V2199" s="76"/>
      <c r="W2199" s="76"/>
      <c r="X2199" s="76"/>
      <c r="Y2199" s="76"/>
      <c r="Z2199" s="76"/>
      <c r="AA2199" s="76"/>
      <c r="AB2199" s="76"/>
      <c r="AC2199" s="76"/>
      <c r="AD2199" s="76"/>
      <c r="AE2199" s="76"/>
      <c r="AF2199" s="76"/>
      <c r="AG2199" s="76"/>
      <c r="AH2199" s="76"/>
      <c r="AI2199" s="76"/>
      <c r="AJ2199" s="76"/>
      <c r="AK2199" s="76"/>
      <c r="AL2199" s="76"/>
      <c r="AM2199" s="76"/>
      <c r="AN2199" s="76"/>
      <c r="AO2199" s="76"/>
      <c r="AP2199" s="76"/>
      <c r="AQ2199" s="76"/>
      <c r="AR2199" s="76"/>
      <c r="AS2199" s="76"/>
      <c r="AT2199" s="76"/>
      <c r="AU2199" s="76"/>
      <c r="AV2199" s="76"/>
      <c r="AW2199" s="76"/>
      <c r="AX2199" s="76"/>
      <c r="AY2199" s="76"/>
      <c r="AZ2199" s="76"/>
      <c r="BA2199" s="76"/>
      <c r="BB2199" s="76"/>
      <c r="BC2199" s="76"/>
      <c r="BD2199" s="76"/>
      <c r="BE2199" s="76"/>
      <c r="BF2199" s="76"/>
      <c r="BG2199" s="76"/>
      <c r="BH2199" s="76"/>
      <c r="BI2199" s="76"/>
      <c r="BJ2199" s="76"/>
      <c r="BK2199" s="76"/>
      <c r="BL2199" s="76"/>
      <c r="BM2199" s="76"/>
      <c r="BN2199" s="76"/>
      <c r="BO2199" s="76"/>
      <c r="BP2199" s="76"/>
      <c r="BQ2199" s="76"/>
      <c r="BR2199" s="76"/>
      <c r="BS2199" s="76"/>
      <c r="BT2199" s="76"/>
      <c r="BU2199" s="76"/>
      <c r="BV2199" s="76"/>
      <c r="BW2199" s="76"/>
      <c r="BX2199" s="76"/>
      <c r="BY2199" s="76"/>
      <c r="BZ2199" s="76"/>
      <c r="CA2199" s="76"/>
      <c r="CB2199" s="76"/>
      <c r="CC2199" s="76"/>
      <c r="CD2199" s="76"/>
      <c r="CE2199" s="76"/>
      <c r="CF2199" s="76"/>
      <c r="CG2199" s="76"/>
      <c r="CH2199" s="76"/>
      <c r="CI2199" s="76"/>
      <c r="CJ2199" s="76"/>
      <c r="CK2199" s="76"/>
      <c r="CL2199" s="76"/>
      <c r="CN2199" s="60"/>
      <c r="CO2199" s="239"/>
      <c r="CP2199" s="239"/>
      <c r="CQ2199" s="239"/>
      <c r="CR2199" s="239"/>
      <c r="CS2199" s="239"/>
      <c r="CT2199" s="239"/>
      <c r="CU2199" s="239"/>
      <c r="CV2199" s="239"/>
      <c r="CW2199" s="239"/>
      <c r="CX2199" s="239"/>
      <c r="CY2199" s="239"/>
      <c r="CZ2199" s="239"/>
      <c r="DA2199" s="239"/>
      <c r="DB2199" s="239"/>
      <c r="DC2199" s="239"/>
      <c r="DD2199" s="239"/>
      <c r="DE2199" s="239"/>
      <c r="DF2199" s="239"/>
      <c r="DG2199" s="239"/>
      <c r="DH2199" s="239"/>
      <c r="DI2199" s="239"/>
      <c r="DJ2199" s="239"/>
      <c r="DK2199" s="239"/>
      <c r="DL2199" s="239"/>
    </row>
    <row r="2200" spans="1:116" x14ac:dyDescent="0.4">
      <c r="A2200" s="12"/>
      <c r="B2200" s="12"/>
      <c r="C2200" s="12"/>
      <c r="D2200" t="s">
        <v>546</v>
      </c>
      <c r="E2200" s="8" t="str">
        <f t="shared" si="3480"/>
        <v>2200 SEASON QUARTER-TV-V</v>
      </c>
      <c r="G2200" s="95" t="str">
        <f>"Seasonally adjusted # of "&amp;G2191&amp;"s"</f>
        <v>Seasonally adjusted # of procedures</v>
      </c>
      <c r="H2200" s="12"/>
      <c r="I2200" s="60"/>
      <c r="J2200" s="60"/>
      <c r="K2200" s="12"/>
      <c r="L2200" s="12"/>
      <c r="M2200" s="12"/>
      <c r="N2200" s="12"/>
      <c r="O2200" s="12"/>
      <c r="P2200" s="12"/>
      <c r="R2200" s="13"/>
      <c r="S2200" s="76"/>
      <c r="T2200" s="76"/>
      <c r="U2200" s="76"/>
      <c r="V2200" s="76"/>
      <c r="W2200" s="76"/>
      <c r="X2200" s="76"/>
      <c r="Y2200" s="76"/>
      <c r="Z2200" s="76"/>
      <c r="AA2200" s="76"/>
      <c r="AB2200" s="76"/>
      <c r="AC2200" s="76"/>
      <c r="AD2200" s="76"/>
      <c r="AE2200" s="76"/>
      <c r="AF2200" s="76"/>
      <c r="AG2200" s="76"/>
      <c r="AH2200" s="76"/>
      <c r="AI2200" s="76"/>
      <c r="AJ2200" s="76"/>
      <c r="AK2200" s="76"/>
      <c r="AL2200" s="76"/>
      <c r="AM2200" s="76"/>
      <c r="AN2200" s="76"/>
      <c r="AO2200" s="76"/>
      <c r="AP2200" s="76"/>
      <c r="AQ2200" s="76"/>
      <c r="AR2200" s="76"/>
      <c r="AS2200" s="76"/>
      <c r="AT2200" s="76"/>
      <c r="AU2200" s="76"/>
      <c r="AV2200" s="76"/>
      <c r="AW2200" s="76"/>
      <c r="AX2200" s="76"/>
      <c r="AY2200" s="76"/>
      <c r="AZ2200" s="76"/>
      <c r="BA2200" s="76"/>
      <c r="BB2200" s="76"/>
      <c r="BC2200" s="76"/>
      <c r="BD2200" s="76"/>
      <c r="BE2200" s="76"/>
      <c r="BF2200" s="76"/>
      <c r="BG2200" s="76"/>
      <c r="BH2200" s="76"/>
      <c r="BI2200" s="76"/>
      <c r="BJ2200" s="76"/>
      <c r="BK2200" s="76"/>
      <c r="BL2200" s="76"/>
      <c r="BM2200" s="76"/>
      <c r="BN2200" s="76"/>
      <c r="BO2200" s="76"/>
      <c r="BP2200" s="76"/>
      <c r="BQ2200" s="76"/>
      <c r="BR2200" s="76"/>
      <c r="BS2200" s="76"/>
      <c r="BT2200" s="76"/>
      <c r="BU2200" s="76"/>
      <c r="BV2200" s="76"/>
      <c r="BW2200" s="76"/>
      <c r="BX2200" s="76"/>
      <c r="BY2200" s="76"/>
      <c r="BZ2200" s="76"/>
      <c r="CA2200" s="76"/>
      <c r="CB2200" s="76"/>
      <c r="CC2200" s="76"/>
      <c r="CD2200" s="76"/>
      <c r="CE2200" s="76"/>
      <c r="CF2200" s="76"/>
      <c r="CG2200" s="76"/>
      <c r="CH2200" s="76"/>
      <c r="CI2200" s="76"/>
      <c r="CJ2200" s="76"/>
      <c r="CK2200" s="76"/>
      <c r="CL2200" s="76"/>
      <c r="CN2200" s="76"/>
      <c r="CO2200" s="76" t="e" cm="1">
        <f t="array" aca="1" ref="CO2200" ca="1">INDIRECT(CO2193)*INDEX($H2203:$I2214,MATCH(CO$9,$I2203:$I2214,0),1)*CO$5</f>
        <v>#N/A</v>
      </c>
      <c r="CP2200" s="76" t="e" cm="1">
        <f t="array" aca="1" ref="CP2200" ca="1">INDIRECT(CP2193)*INDEX($H2203:$I2214,MATCH(CP$9,$I2203:$I2214,0),1)*CP$5</f>
        <v>#N/A</v>
      </c>
      <c r="CQ2200" s="76" t="e" cm="1">
        <f t="array" aca="1" ref="CQ2200" ca="1">INDIRECT(CQ2193)*INDEX($H2203:$I2214,MATCH(CQ$9,$I2203:$I2214,0),1)*CQ$5</f>
        <v>#N/A</v>
      </c>
      <c r="CR2200" s="76" t="e" cm="1">
        <f t="array" aca="1" ref="CR2200" ca="1">INDIRECT(CR2193)*INDEX($H2203:$I2214,MATCH(CR$9,$I2203:$I2214,0),1)*CR$5</f>
        <v>#N/A</v>
      </c>
      <c r="CS2200" s="76" t="e" cm="1">
        <f t="array" aca="1" ref="CS2200" ca="1">INDIRECT(CS2193)*INDEX($H2203:$I2214,MATCH(CS$9,$I2203:$I2214,0),1)*CS$5</f>
        <v>#N/A</v>
      </c>
      <c r="CT2200" s="76" t="e" cm="1">
        <f t="array" aca="1" ref="CT2200" ca="1">INDIRECT(CT2193)*INDEX($H2203:$I2214,MATCH(CT$9,$I2203:$I2214,0),1)*CT$5</f>
        <v>#N/A</v>
      </c>
      <c r="CU2200" s="76" t="e" cm="1">
        <f t="array" aca="1" ref="CU2200" ca="1">INDIRECT(CU2193)*INDEX($H2203:$I2214,MATCH(CU$9,$I2203:$I2214,0),1)*CU$5</f>
        <v>#N/A</v>
      </c>
      <c r="CV2200" s="76" t="e" cm="1">
        <f t="array" aca="1" ref="CV2200" ca="1">INDIRECT(CV2193)*INDEX($H2203:$I2214,MATCH(CV$9,$I2203:$I2214,0),1)*CV$5</f>
        <v>#N/A</v>
      </c>
      <c r="CW2200" s="76" t="e" cm="1">
        <f t="array" aca="1" ref="CW2200" ca="1">INDIRECT(CW2193)*INDEX($H2203:$I2214,MATCH(CW$9,$I2203:$I2214,0),1)*CW$5</f>
        <v>#N/A</v>
      </c>
      <c r="CX2200" s="76" t="e" cm="1">
        <f t="array" aca="1" ref="CX2200" ca="1">INDIRECT(CX2193)*INDEX($H2203:$I2214,MATCH(CX$9,$I2203:$I2214,0),1)*CX$5</f>
        <v>#N/A</v>
      </c>
      <c r="CY2200" s="76" t="e" cm="1">
        <f t="array" aca="1" ref="CY2200" ca="1">INDIRECT(CY2193)*INDEX($H2203:$I2214,MATCH(CY$9,$I2203:$I2214,0),1)*CY$5</f>
        <v>#N/A</v>
      </c>
      <c r="CZ2200" s="76" t="e" cm="1">
        <f t="array" aca="1" ref="CZ2200" ca="1">INDIRECT(CZ2193)*INDEX($H2203:$I2214,MATCH(CZ$9,$I2203:$I2214,0),1)*CZ$5</f>
        <v>#N/A</v>
      </c>
      <c r="DA2200" s="76" t="e" cm="1">
        <f t="array" aca="1" ref="DA2200" ca="1">INDIRECT(DA2193)*INDEX($H2203:$I2214,MATCH(DA$9,$I2203:$I2214,0),1)*DA$5</f>
        <v>#N/A</v>
      </c>
      <c r="DB2200" s="76" t="e" cm="1">
        <f t="array" aca="1" ref="DB2200" ca="1">INDIRECT(DB2193)*INDEX($H2203:$I2214,MATCH(DB$9,$I2203:$I2214,0),1)*DB$5</f>
        <v>#N/A</v>
      </c>
      <c r="DC2200" s="76" t="e" cm="1">
        <f t="array" aca="1" ref="DC2200" ca="1">INDIRECT(DC2193)*INDEX($H2203:$I2214,MATCH(DC$9,$I2203:$I2214,0),1)*DC$5</f>
        <v>#N/A</v>
      </c>
      <c r="DD2200" s="76" t="e" cm="1">
        <f t="array" aca="1" ref="DD2200" ca="1">INDIRECT(DD2193)*INDEX($H2203:$I2214,MATCH(DD$9,$I2203:$I2214,0),1)*DD$5</f>
        <v>#N/A</v>
      </c>
      <c r="DE2200" s="76" t="e" cm="1">
        <f t="array" aca="1" ref="DE2200" ca="1">INDIRECT(DE2193)*INDEX($H2203:$I2214,MATCH(DE$9,$I2203:$I2214,0),1)*DE$5</f>
        <v>#N/A</v>
      </c>
      <c r="DF2200" s="76" t="e" cm="1">
        <f t="array" aca="1" ref="DF2200" ca="1">INDIRECT(DF2193)*INDEX($H2203:$I2214,MATCH(DF$9,$I2203:$I2214,0),1)*DF$5</f>
        <v>#N/A</v>
      </c>
      <c r="DG2200" s="76" t="e" cm="1">
        <f t="array" aca="1" ref="DG2200" ca="1">INDIRECT(DG2193)*INDEX($H2203:$I2214,MATCH(DG$9,$I2203:$I2214,0),1)*DG$5</f>
        <v>#N/A</v>
      </c>
      <c r="DH2200" s="76" t="e" cm="1">
        <f t="array" aca="1" ref="DH2200" ca="1">INDIRECT(DH2193)*INDEX($H2203:$I2214,MATCH(DH$9,$I2203:$I2214,0),1)*DH$5</f>
        <v>#N/A</v>
      </c>
      <c r="DI2200" s="76" t="e" cm="1">
        <f t="array" aca="1" ref="DI2200" ca="1">INDIRECT(DI2193)*INDEX($H2203:$I2214,MATCH(DI$9,$I2203:$I2214,0),1)*DI$5</f>
        <v>#N/A</v>
      </c>
      <c r="DJ2200" s="76" t="e" cm="1">
        <f t="array" aca="1" ref="DJ2200" ca="1">INDIRECT(DJ2193)*INDEX($H2203:$I2214,MATCH(DJ$9,$I2203:$I2214,0),1)*DJ$5</f>
        <v>#N/A</v>
      </c>
      <c r="DK2200" s="76" t="e" cm="1">
        <f t="array" aca="1" ref="DK2200" ca="1">INDIRECT(DK2193)*INDEX($H2203:$I2214,MATCH(DK$9,$I2203:$I2214,0),1)*DK$5</f>
        <v>#N/A</v>
      </c>
      <c r="DL2200" s="76" t="e" cm="1">
        <f t="array" aca="1" ref="DL2200" ca="1">INDIRECT(DL2193)*INDEX($H2203:$I2214,MATCH(DL$9,$I2203:$I2214,0),1)*DL$5</f>
        <v>#N/A</v>
      </c>
    </row>
    <row r="2201" spans="1:116" x14ac:dyDescent="0.4">
      <c r="D2201" t="s">
        <v>546</v>
      </c>
      <c r="E2201" s="8" t="str">
        <f t="shared" si="3480"/>
        <v>2201 SEASON QUARTER-TV-V</v>
      </c>
      <c r="G2201" s="127"/>
      <c r="H2201" s="12"/>
      <c r="I2201" s="60"/>
      <c r="J2201" s="60"/>
      <c r="K2201" s="38"/>
      <c r="L2201" s="38"/>
      <c r="M2201" s="38"/>
      <c r="N2201" s="38"/>
      <c r="O2201" s="38"/>
      <c r="P2201" s="38"/>
      <c r="R2201" s="15"/>
      <c r="S2201" s="240"/>
      <c r="T2201" s="240"/>
      <c r="U2201" s="240"/>
      <c r="V2201" s="240"/>
      <c r="W2201" s="240"/>
      <c r="X2201" s="240"/>
      <c r="Y2201" s="240"/>
      <c r="Z2201" s="240"/>
      <c r="AA2201" s="240"/>
      <c r="AB2201" s="240"/>
      <c r="AC2201" s="240"/>
      <c r="AD2201" s="240"/>
      <c r="AE2201" s="240"/>
      <c r="AF2201" s="240"/>
      <c r="AG2201" s="240"/>
      <c r="AH2201" s="240"/>
      <c r="AI2201" s="240"/>
      <c r="AJ2201" s="240"/>
      <c r="AK2201" s="240"/>
      <c r="AL2201" s="240"/>
      <c r="AM2201" s="240"/>
      <c r="AN2201" s="240"/>
      <c r="AO2201" s="240"/>
      <c r="AP2201" s="240"/>
      <c r="AQ2201" s="240"/>
      <c r="AR2201" s="240"/>
      <c r="AS2201" s="240"/>
      <c r="AT2201" s="240"/>
      <c r="AU2201" s="240"/>
      <c r="AV2201" s="240"/>
      <c r="AW2201" s="240"/>
      <c r="AX2201" s="240"/>
      <c r="AY2201" s="240"/>
      <c r="AZ2201" s="240"/>
      <c r="BA2201" s="240"/>
      <c r="BB2201" s="240"/>
      <c r="BC2201" s="240"/>
      <c r="BD2201" s="240"/>
      <c r="BE2201" s="240"/>
      <c r="BF2201" s="240"/>
      <c r="BG2201" s="240"/>
      <c r="BH2201" s="240"/>
      <c r="BI2201" s="240"/>
      <c r="BJ2201" s="240"/>
      <c r="BK2201" s="240"/>
      <c r="BL2201" s="240"/>
      <c r="BM2201" s="240"/>
      <c r="BN2201" s="240"/>
      <c r="BO2201" s="240"/>
      <c r="BP2201" s="240"/>
      <c r="BQ2201" s="240"/>
      <c r="BR2201" s="240"/>
      <c r="BS2201" s="240"/>
      <c r="BT2201" s="240"/>
      <c r="BU2201" s="240"/>
      <c r="BV2201" s="240"/>
      <c r="BW2201" s="240"/>
      <c r="BX2201" s="240"/>
      <c r="BY2201" s="240"/>
      <c r="BZ2201" s="240"/>
      <c r="CA2201" s="240"/>
      <c r="CB2201" s="240"/>
      <c r="CC2201" s="240"/>
      <c r="CD2201" s="240"/>
      <c r="CE2201" s="240"/>
      <c r="CF2201" s="240"/>
      <c r="CG2201" s="240"/>
      <c r="CH2201" s="240"/>
      <c r="CI2201" s="240"/>
      <c r="CJ2201" s="240"/>
      <c r="CK2201" s="240"/>
      <c r="CL2201" s="240"/>
      <c r="CN2201" s="240"/>
      <c r="CO2201" s="240"/>
      <c r="CP2201" s="240"/>
      <c r="CQ2201" s="240"/>
      <c r="CR2201" s="240"/>
      <c r="CS2201" s="240"/>
      <c r="CT2201" s="240"/>
      <c r="CU2201" s="240"/>
      <c r="CV2201" s="240"/>
      <c r="CW2201" s="240"/>
      <c r="CX2201" s="240"/>
      <c r="CY2201" s="240"/>
      <c r="CZ2201" s="240"/>
      <c r="DA2201" s="240"/>
      <c r="DB2201" s="240"/>
      <c r="DC2201" s="240"/>
      <c r="DD2201" s="240"/>
      <c r="DE2201" s="240"/>
      <c r="DF2201" s="240"/>
      <c r="DG2201" s="240"/>
      <c r="DH2201" s="240"/>
      <c r="DI2201" s="240"/>
      <c r="DJ2201" s="240"/>
      <c r="DK2201" s="240"/>
      <c r="DL2201" s="240"/>
    </row>
    <row r="2202" spans="1:116" x14ac:dyDescent="0.4">
      <c r="D2202" t="s">
        <v>546</v>
      </c>
      <c r="E2202" s="8" t="str">
        <f t="shared" si="3480"/>
        <v>2202 SEASON QUARTER-TV-V</v>
      </c>
      <c r="G2202" s="127" t="s">
        <v>542</v>
      </c>
      <c r="H2202" s="12"/>
      <c r="I2202" s="60"/>
      <c r="J2202" s="60"/>
      <c r="K2202" s="38"/>
      <c r="L2202" s="38"/>
      <c r="M2202" s="38"/>
      <c r="N2202" s="38"/>
      <c r="O2202" s="38"/>
      <c r="P2202" s="38"/>
      <c r="R2202" s="15"/>
      <c r="S2202" s="240"/>
      <c r="T2202" s="240"/>
      <c r="U2202" s="240"/>
      <c r="V2202" s="240"/>
      <c r="W2202" s="240"/>
      <c r="X2202" s="240"/>
      <c r="Y2202" s="240"/>
      <c r="Z2202" s="240"/>
      <c r="AA2202" s="240"/>
      <c r="AB2202" s="240"/>
      <c r="AC2202" s="240"/>
      <c r="AD2202" s="240"/>
      <c r="AE2202" s="240"/>
      <c r="AF2202" s="240"/>
      <c r="AG2202" s="240"/>
      <c r="AH2202" s="240"/>
      <c r="AI2202" s="240"/>
      <c r="AJ2202" s="240"/>
      <c r="AK2202" s="240"/>
      <c r="AL2202" s="240"/>
      <c r="AM2202" s="240"/>
      <c r="AN2202" s="240"/>
      <c r="AO2202" s="240"/>
      <c r="AP2202" s="240"/>
      <c r="AQ2202" s="240"/>
      <c r="AR2202" s="240"/>
      <c r="AS2202" s="240"/>
      <c r="AT2202" s="240"/>
      <c r="AU2202" s="240"/>
      <c r="AV2202" s="240"/>
      <c r="AW2202" s="240"/>
      <c r="AX2202" s="240"/>
      <c r="AY2202" s="240"/>
      <c r="AZ2202" s="240"/>
      <c r="BA2202" s="240"/>
      <c r="BB2202" s="240"/>
      <c r="BC2202" s="240"/>
      <c r="BD2202" s="240"/>
      <c r="BE2202" s="240"/>
      <c r="BF2202" s="240"/>
      <c r="BG2202" s="240"/>
      <c r="BH2202" s="240"/>
      <c r="BI2202" s="240"/>
      <c r="BJ2202" s="240"/>
      <c r="BK2202" s="240"/>
      <c r="BL2202" s="240"/>
      <c r="BM2202" s="240"/>
      <c r="BN2202" s="240"/>
      <c r="BO2202" s="240"/>
      <c r="BP2202" s="240"/>
      <c r="BQ2202" s="240"/>
      <c r="BR2202" s="240"/>
      <c r="BS2202" s="240"/>
      <c r="BT2202" s="240"/>
      <c r="BU2202" s="240"/>
      <c r="BV2202" s="240"/>
      <c r="BW2202" s="240"/>
      <c r="BX2202" s="240"/>
      <c r="BY2202" s="240"/>
      <c r="BZ2202" s="240"/>
      <c r="CA2202" s="240"/>
      <c r="CB2202" s="240"/>
      <c r="CC2202" s="240"/>
      <c r="CD2202" s="240"/>
      <c r="CE2202" s="240"/>
      <c r="CF2202" s="240"/>
      <c r="CG2202" s="240"/>
      <c r="CH2202" s="240"/>
      <c r="CI2202" s="240"/>
      <c r="CJ2202" s="240"/>
      <c r="CK2202" s="240"/>
      <c r="CL2202" s="240"/>
      <c r="CN2202" s="240"/>
      <c r="CO2202" s="240"/>
      <c r="CP2202" s="240"/>
      <c r="CQ2202" s="240"/>
      <c r="CR2202" s="240"/>
      <c r="CS2202" s="240"/>
      <c r="CT2202" s="240"/>
      <c r="CU2202" s="240"/>
      <c r="CV2202" s="240"/>
      <c r="CW2202" s="240"/>
      <c r="CX2202" s="240"/>
      <c r="CY2202" s="240"/>
      <c r="CZ2202" s="240"/>
      <c r="DA2202" s="240"/>
      <c r="DB2202" s="240"/>
      <c r="DC2202" s="240"/>
      <c r="DD2202" s="240"/>
      <c r="DE2202" s="240"/>
      <c r="DF2202" s="240"/>
      <c r="DG2202" s="240"/>
      <c r="DH2202" s="240"/>
      <c r="DI2202" s="240"/>
      <c r="DJ2202" s="240"/>
      <c r="DK2202" s="240"/>
      <c r="DL2202" s="240"/>
    </row>
    <row r="2203" spans="1:116" x14ac:dyDescent="0.4">
      <c r="D2203" t="s">
        <v>546</v>
      </c>
      <c r="E2203" s="8" t="str">
        <f t="shared" si="3480"/>
        <v>2203 SEASON QUARTER-TV-V</v>
      </c>
      <c r="G2203" s="343" t="s">
        <v>547</v>
      </c>
      <c r="H2203" s="16">
        <v>0.1</v>
      </c>
      <c r="I2203">
        <v>1</v>
      </c>
      <c r="J2203"/>
      <c r="K2203" s="38"/>
      <c r="L2203" s="38"/>
      <c r="M2203" s="38"/>
      <c r="N2203" s="38"/>
      <c r="O2203" s="38"/>
      <c r="P2203" s="38"/>
      <c r="R2203" s="15"/>
      <c r="S2203" s="240"/>
      <c r="T2203" s="240"/>
      <c r="U2203" s="240"/>
      <c r="V2203" s="240"/>
      <c r="W2203" s="240"/>
      <c r="X2203" s="240"/>
      <c r="Y2203" s="240"/>
      <c r="Z2203" s="240"/>
      <c r="AA2203" s="240"/>
      <c r="AB2203" s="240"/>
      <c r="AC2203" s="240"/>
      <c r="AD2203" s="240"/>
      <c r="AE2203" s="240"/>
      <c r="AF2203" s="240"/>
      <c r="AG2203" s="240"/>
      <c r="AH2203" s="240"/>
      <c r="AI2203" s="240"/>
      <c r="AJ2203" s="240"/>
      <c r="AK2203" s="240"/>
      <c r="AL2203" s="240"/>
      <c r="AM2203" s="240"/>
      <c r="AN2203" s="240"/>
      <c r="AO2203" s="240"/>
      <c r="AP2203" s="240"/>
      <c r="AQ2203" s="240"/>
      <c r="AR2203" s="240"/>
      <c r="AS2203" s="240"/>
      <c r="AT2203" s="240"/>
      <c r="AU2203" s="240"/>
      <c r="AV2203" s="240"/>
      <c r="AW2203" s="240"/>
      <c r="AX2203" s="240"/>
      <c r="AY2203" s="240"/>
      <c r="AZ2203" s="240"/>
      <c r="BA2203" s="240"/>
      <c r="BB2203" s="240"/>
      <c r="BC2203" s="240"/>
      <c r="BD2203" s="240"/>
      <c r="BE2203" s="240"/>
      <c r="BF2203" s="240"/>
      <c r="BG2203" s="240"/>
      <c r="BH2203" s="240"/>
      <c r="BI2203" s="240"/>
      <c r="BJ2203" s="240"/>
      <c r="BK2203" s="240"/>
      <c r="BL2203" s="240"/>
      <c r="BM2203" s="240"/>
      <c r="BN2203" s="240"/>
      <c r="BO2203" s="240"/>
      <c r="BP2203" s="240"/>
      <c r="BQ2203" s="240"/>
      <c r="BR2203" s="240"/>
      <c r="BS2203" s="240"/>
      <c r="BT2203" s="240"/>
      <c r="BU2203" s="240"/>
      <c r="BV2203" s="240"/>
      <c r="BW2203" s="240"/>
      <c r="BX2203" s="240"/>
      <c r="BY2203" s="240"/>
      <c r="BZ2203" s="240"/>
      <c r="CA2203" s="240"/>
      <c r="CB2203" s="240"/>
      <c r="CC2203" s="240"/>
      <c r="CD2203" s="240"/>
      <c r="CE2203" s="240"/>
      <c r="CF2203" s="240"/>
      <c r="CG2203" s="240"/>
      <c r="CH2203" s="240"/>
      <c r="CI2203" s="240"/>
      <c r="CJ2203" s="240"/>
      <c r="CK2203" s="240"/>
      <c r="CL2203" s="240"/>
      <c r="CN2203" s="240"/>
      <c r="CO2203" s="240"/>
      <c r="CP2203" s="240"/>
      <c r="CQ2203" s="240"/>
      <c r="CR2203" s="240"/>
      <c r="CS2203" s="240"/>
      <c r="CT2203" s="240"/>
      <c r="CU2203" s="240"/>
      <c r="CV2203" s="240"/>
      <c r="CW2203" s="240"/>
      <c r="CX2203" s="240"/>
      <c r="CY2203" s="240"/>
      <c r="CZ2203" s="240"/>
      <c r="DA2203" s="240"/>
      <c r="DB2203" s="240"/>
      <c r="DC2203" s="240"/>
      <c r="DD2203" s="240"/>
      <c r="DE2203" s="240"/>
      <c r="DF2203" s="240"/>
      <c r="DG2203" s="240"/>
      <c r="DH2203" s="240"/>
      <c r="DI2203" s="240"/>
      <c r="DJ2203" s="240"/>
      <c r="DK2203" s="240"/>
      <c r="DL2203" s="240"/>
    </row>
    <row r="2204" spans="1:116" x14ac:dyDescent="0.4">
      <c r="D2204" t="s">
        <v>546</v>
      </c>
      <c r="E2204" s="8" t="str">
        <f t="shared" si="3480"/>
        <v>2204 SEASON QUARTER-TV-V</v>
      </c>
      <c r="G2204" s="343" t="s">
        <v>548</v>
      </c>
      <c r="H2204" s="16">
        <v>0.35</v>
      </c>
      <c r="I2204">
        <f>I2203+1</f>
        <v>2</v>
      </c>
      <c r="J2204"/>
      <c r="K2204" s="38"/>
      <c r="L2204" s="38"/>
      <c r="M2204" s="38"/>
      <c r="N2204" s="38"/>
      <c r="O2204" s="38"/>
      <c r="P2204" s="38"/>
      <c r="R2204" s="15"/>
      <c r="S2204" s="240"/>
      <c r="T2204" s="240"/>
      <c r="U2204" s="240"/>
      <c r="V2204" s="240"/>
      <c r="W2204" s="240"/>
      <c r="X2204" s="240"/>
      <c r="Y2204" s="240"/>
      <c r="Z2204" s="240"/>
      <c r="AA2204" s="240"/>
      <c r="AB2204" s="240"/>
      <c r="AC2204" s="240"/>
      <c r="AD2204" s="240"/>
      <c r="AE2204" s="240"/>
      <c r="AF2204" s="240"/>
      <c r="AG2204" s="240"/>
      <c r="AH2204" s="240"/>
      <c r="AI2204" s="240"/>
      <c r="AJ2204" s="240"/>
      <c r="AK2204" s="240"/>
      <c r="AL2204" s="240"/>
      <c r="AM2204" s="240"/>
      <c r="AN2204" s="240"/>
      <c r="AO2204" s="240"/>
      <c r="AP2204" s="240"/>
      <c r="AQ2204" s="240"/>
      <c r="AR2204" s="240"/>
      <c r="AS2204" s="240"/>
      <c r="AT2204" s="240"/>
      <c r="AU2204" s="240"/>
      <c r="AV2204" s="240"/>
      <c r="AW2204" s="240"/>
      <c r="AX2204" s="240"/>
      <c r="AY2204" s="240"/>
      <c r="AZ2204" s="240"/>
      <c r="BA2204" s="240"/>
      <c r="BB2204" s="240"/>
      <c r="BC2204" s="240"/>
      <c r="BD2204" s="240"/>
      <c r="BE2204" s="240"/>
      <c r="BF2204" s="240"/>
      <c r="BG2204" s="240"/>
      <c r="BH2204" s="240"/>
      <c r="BI2204" s="240"/>
      <c r="BJ2204" s="240"/>
      <c r="BK2204" s="240"/>
      <c r="BL2204" s="240"/>
      <c r="BM2204" s="240"/>
      <c r="BN2204" s="240"/>
      <c r="BO2204" s="240"/>
      <c r="BP2204" s="240"/>
      <c r="BQ2204" s="240"/>
      <c r="BR2204" s="240"/>
      <c r="BS2204" s="240"/>
      <c r="BT2204" s="240"/>
      <c r="BU2204" s="240"/>
      <c r="BV2204" s="240"/>
      <c r="BW2204" s="240"/>
      <c r="BX2204" s="240"/>
      <c r="BY2204" s="240"/>
      <c r="BZ2204" s="240"/>
      <c r="CA2204" s="240"/>
      <c r="CB2204" s="240"/>
      <c r="CC2204" s="240"/>
      <c r="CD2204" s="240"/>
      <c r="CE2204" s="240"/>
      <c r="CF2204" s="240"/>
      <c r="CG2204" s="240"/>
      <c r="CH2204" s="240"/>
      <c r="CI2204" s="240"/>
      <c r="CJ2204" s="240"/>
      <c r="CK2204" s="240"/>
      <c r="CL2204" s="240"/>
      <c r="CN2204" s="240"/>
      <c r="CO2204" s="240"/>
      <c r="CP2204" s="240"/>
      <c r="CQ2204" s="240"/>
      <c r="CR2204" s="240"/>
      <c r="CS2204" s="240"/>
      <c r="CT2204" s="240"/>
      <c r="CU2204" s="240"/>
      <c r="CV2204" s="240"/>
      <c r="CW2204" s="240"/>
      <c r="CX2204" s="240"/>
      <c r="CY2204" s="240"/>
      <c r="CZ2204" s="240"/>
      <c r="DA2204" s="240"/>
      <c r="DB2204" s="240"/>
      <c r="DC2204" s="240"/>
      <c r="DD2204" s="240"/>
      <c r="DE2204" s="240"/>
      <c r="DF2204" s="240"/>
      <c r="DG2204" s="240"/>
      <c r="DH2204" s="240"/>
      <c r="DI2204" s="240"/>
      <c r="DJ2204" s="240"/>
      <c r="DK2204" s="240"/>
      <c r="DL2204" s="240"/>
    </row>
    <row r="2205" spans="1:116" x14ac:dyDescent="0.4">
      <c r="D2205" t="s">
        <v>546</v>
      </c>
      <c r="E2205" s="8" t="str">
        <f t="shared" si="3480"/>
        <v>2205 SEASON QUARTER-TV-V</v>
      </c>
      <c r="G2205" s="343" t="s">
        <v>550</v>
      </c>
      <c r="H2205" s="16">
        <v>0.05</v>
      </c>
      <c r="I2205">
        <f t="shared" ref="I2205:I2215" si="3481">I2204+1</f>
        <v>3</v>
      </c>
      <c r="J2205"/>
      <c r="K2205" s="38"/>
      <c r="L2205" s="38"/>
      <c r="M2205" s="38"/>
      <c r="N2205" s="38"/>
      <c r="O2205" s="38"/>
      <c r="P2205" s="38"/>
      <c r="R2205" s="15"/>
      <c r="S2205" s="240"/>
      <c r="T2205" s="240"/>
      <c r="U2205" s="240"/>
      <c r="V2205" s="240"/>
      <c r="W2205" s="240"/>
      <c r="X2205" s="240"/>
      <c r="Y2205" s="240"/>
      <c r="Z2205" s="240"/>
      <c r="AA2205" s="240"/>
      <c r="AB2205" s="240"/>
      <c r="AC2205" s="240"/>
      <c r="AD2205" s="240"/>
      <c r="AE2205" s="240"/>
      <c r="AF2205" s="240"/>
      <c r="AG2205" s="240"/>
      <c r="AH2205" s="240"/>
      <c r="AI2205" s="240"/>
      <c r="AJ2205" s="240"/>
      <c r="AK2205" s="240"/>
      <c r="AL2205" s="240"/>
      <c r="AM2205" s="240"/>
      <c r="AN2205" s="240"/>
      <c r="AO2205" s="240"/>
      <c r="AP2205" s="240"/>
      <c r="AQ2205" s="240"/>
      <c r="AR2205" s="240"/>
      <c r="AS2205" s="240"/>
      <c r="AT2205" s="240"/>
      <c r="AU2205" s="240"/>
      <c r="AV2205" s="240"/>
      <c r="AW2205" s="240"/>
      <c r="AX2205" s="240"/>
      <c r="AY2205" s="240"/>
      <c r="AZ2205" s="240"/>
      <c r="BA2205" s="240"/>
      <c r="BB2205" s="240"/>
      <c r="BC2205" s="240"/>
      <c r="BD2205" s="240"/>
      <c r="BE2205" s="240"/>
      <c r="BF2205" s="240"/>
      <c r="BG2205" s="240"/>
      <c r="BH2205" s="240"/>
      <c r="BI2205" s="240"/>
      <c r="BJ2205" s="240"/>
      <c r="BK2205" s="240"/>
      <c r="BL2205" s="240"/>
      <c r="BM2205" s="240"/>
      <c r="BN2205" s="240"/>
      <c r="BO2205" s="240"/>
      <c r="BP2205" s="240"/>
      <c r="BQ2205" s="240"/>
      <c r="BR2205" s="240"/>
      <c r="BS2205" s="240"/>
      <c r="BT2205" s="240"/>
      <c r="BU2205" s="240"/>
      <c r="BV2205" s="240"/>
      <c r="BW2205" s="240"/>
      <c r="BX2205" s="240"/>
      <c r="BY2205" s="240"/>
      <c r="BZ2205" s="240"/>
      <c r="CA2205" s="240"/>
      <c r="CB2205" s="240"/>
      <c r="CC2205" s="240"/>
      <c r="CD2205" s="240"/>
      <c r="CE2205" s="240"/>
      <c r="CF2205" s="240"/>
      <c r="CG2205" s="240"/>
      <c r="CH2205" s="240"/>
      <c r="CI2205" s="240"/>
      <c r="CJ2205" s="240"/>
      <c r="CK2205" s="240"/>
      <c r="CL2205" s="240"/>
      <c r="CN2205" s="240"/>
      <c r="CO2205" s="240"/>
      <c r="CP2205" s="240"/>
      <c r="CQ2205" s="240"/>
      <c r="CR2205" s="240"/>
      <c r="CS2205" s="240"/>
      <c r="CT2205" s="240"/>
      <c r="CU2205" s="240"/>
      <c r="CV2205" s="240"/>
      <c r="CW2205" s="240"/>
      <c r="CX2205" s="240"/>
      <c r="CY2205" s="240"/>
      <c r="CZ2205" s="240"/>
      <c r="DA2205" s="240"/>
      <c r="DB2205" s="240"/>
      <c r="DC2205" s="240"/>
      <c r="DD2205" s="240"/>
      <c r="DE2205" s="240"/>
      <c r="DF2205" s="240"/>
      <c r="DG2205" s="240"/>
      <c r="DH2205" s="240"/>
      <c r="DI2205" s="240"/>
      <c r="DJ2205" s="240"/>
      <c r="DK2205" s="240"/>
      <c r="DL2205" s="240"/>
    </row>
    <row r="2206" spans="1:116" x14ac:dyDescent="0.4">
      <c r="D2206" t="s">
        <v>546</v>
      </c>
      <c r="E2206" s="8" t="str">
        <f t="shared" si="3480"/>
        <v>2206 SEASON QUARTER-TV-V</v>
      </c>
      <c r="G2206" s="343" t="s">
        <v>549</v>
      </c>
      <c r="H2206" s="16">
        <v>0.45</v>
      </c>
      <c r="I2206">
        <f t="shared" si="3481"/>
        <v>4</v>
      </c>
      <c r="J2206"/>
      <c r="K2206" s="38"/>
      <c r="L2206" s="38"/>
      <c r="M2206" s="38"/>
      <c r="N2206" s="38"/>
      <c r="O2206" s="38"/>
      <c r="P2206" s="38"/>
      <c r="R2206" s="15"/>
      <c r="S2206" s="240"/>
      <c r="T2206" s="240"/>
      <c r="U2206" s="240"/>
      <c r="V2206" s="240"/>
      <c r="W2206" s="240"/>
      <c r="X2206" s="240"/>
      <c r="Y2206" s="240"/>
      <c r="Z2206" s="240"/>
      <c r="AA2206" s="240"/>
      <c r="AB2206" s="240"/>
      <c r="AC2206" s="240"/>
      <c r="AD2206" s="240"/>
      <c r="AE2206" s="240"/>
      <c r="AF2206" s="240"/>
      <c r="AG2206" s="240"/>
      <c r="AH2206" s="240"/>
      <c r="AI2206" s="240"/>
      <c r="AJ2206" s="240"/>
      <c r="AK2206" s="240"/>
      <c r="AL2206" s="240"/>
      <c r="AM2206" s="240"/>
      <c r="AN2206" s="240"/>
      <c r="AO2206" s="240"/>
      <c r="AP2206" s="240"/>
      <c r="AQ2206" s="240"/>
      <c r="AR2206" s="240"/>
      <c r="AS2206" s="240"/>
      <c r="AT2206" s="240"/>
      <c r="AU2206" s="240"/>
      <c r="AV2206" s="240"/>
      <c r="AW2206" s="240"/>
      <c r="AX2206" s="240"/>
      <c r="AY2206" s="240"/>
      <c r="AZ2206" s="240"/>
      <c r="BA2206" s="240"/>
      <c r="BB2206" s="240"/>
      <c r="BC2206" s="240"/>
      <c r="BD2206" s="240"/>
      <c r="BE2206" s="240"/>
      <c r="BF2206" s="240"/>
      <c r="BG2206" s="240"/>
      <c r="BH2206" s="240"/>
      <c r="BI2206" s="240"/>
      <c r="BJ2206" s="240"/>
      <c r="BK2206" s="240"/>
      <c r="BL2206" s="240"/>
      <c r="BM2206" s="240"/>
      <c r="BN2206" s="240"/>
      <c r="BO2206" s="240"/>
      <c r="BP2206" s="240"/>
      <c r="BQ2206" s="240"/>
      <c r="BR2206" s="240"/>
      <c r="BS2206" s="240"/>
      <c r="BT2206" s="240"/>
      <c r="BU2206" s="240"/>
      <c r="BV2206" s="240"/>
      <c r="BW2206" s="240"/>
      <c r="BX2206" s="240"/>
      <c r="BY2206" s="240"/>
      <c r="BZ2206" s="240"/>
      <c r="CA2206" s="240"/>
      <c r="CB2206" s="240"/>
      <c r="CC2206" s="240"/>
      <c r="CD2206" s="240"/>
      <c r="CE2206" s="240"/>
      <c r="CF2206" s="240"/>
      <c r="CG2206" s="240"/>
      <c r="CH2206" s="240"/>
      <c r="CI2206" s="240"/>
      <c r="CJ2206" s="240"/>
      <c r="CK2206" s="240"/>
      <c r="CL2206" s="240"/>
      <c r="CN2206" s="240"/>
      <c r="CO2206" s="240"/>
      <c r="CP2206" s="240"/>
      <c r="CQ2206" s="240"/>
      <c r="CR2206" s="240"/>
      <c r="CS2206" s="240"/>
      <c r="CT2206" s="240"/>
      <c r="CU2206" s="240"/>
      <c r="CV2206" s="240"/>
      <c r="CW2206" s="240"/>
      <c r="CX2206" s="240"/>
      <c r="CY2206" s="240"/>
      <c r="CZ2206" s="240"/>
      <c r="DA2206" s="240"/>
      <c r="DB2206" s="240"/>
      <c r="DC2206" s="240"/>
      <c r="DD2206" s="240"/>
      <c r="DE2206" s="240"/>
      <c r="DF2206" s="240"/>
      <c r="DG2206" s="240"/>
      <c r="DH2206" s="240"/>
      <c r="DI2206" s="240"/>
      <c r="DJ2206" s="240"/>
      <c r="DK2206" s="240"/>
      <c r="DL2206" s="240"/>
    </row>
    <row r="2207" spans="1:116" x14ac:dyDescent="0.4">
      <c r="D2207" t="s">
        <v>546</v>
      </c>
      <c r="E2207" s="8" t="str">
        <f t="shared" si="3480"/>
        <v>2207 SEASON QUARTER-TV-V</v>
      </c>
      <c r="G2207" s="145" t="s">
        <v>62</v>
      </c>
      <c r="H2207" s="34">
        <f>1-SUM(H2203:H2206)</f>
        <v>5.0000000000000044E-2</v>
      </c>
      <c r="I2207" s="60"/>
      <c r="J2207" s="60"/>
      <c r="K2207" s="38"/>
      <c r="L2207" s="38"/>
      <c r="M2207" s="38"/>
      <c r="N2207" s="38"/>
      <c r="O2207" s="38"/>
      <c r="P2207" s="38"/>
      <c r="R2207" s="15"/>
      <c r="S2207" s="240"/>
      <c r="T2207" s="240"/>
      <c r="U2207" s="240"/>
      <c r="V2207" s="240"/>
      <c r="W2207" s="240"/>
      <c r="X2207" s="240"/>
      <c r="Y2207" s="240"/>
      <c r="Z2207" s="240"/>
      <c r="AA2207" s="240"/>
      <c r="AB2207" s="240"/>
      <c r="AC2207" s="240"/>
      <c r="AD2207" s="240"/>
      <c r="AE2207" s="240"/>
      <c r="AF2207" s="240"/>
      <c r="AG2207" s="240"/>
      <c r="AH2207" s="240"/>
      <c r="AI2207" s="240"/>
      <c r="AJ2207" s="240"/>
      <c r="AK2207" s="240"/>
      <c r="AL2207" s="240"/>
      <c r="AM2207" s="240"/>
      <c r="AN2207" s="240"/>
      <c r="AO2207" s="240"/>
      <c r="AP2207" s="240"/>
      <c r="AQ2207" s="240"/>
      <c r="AR2207" s="240"/>
      <c r="AS2207" s="240"/>
      <c r="AT2207" s="240"/>
      <c r="AU2207" s="240"/>
      <c r="AV2207" s="240"/>
      <c r="AW2207" s="240"/>
      <c r="AX2207" s="240"/>
      <c r="AY2207" s="240"/>
      <c r="AZ2207" s="240"/>
      <c r="BA2207" s="240"/>
      <c r="BB2207" s="240"/>
      <c r="BC2207" s="240"/>
      <c r="BD2207" s="240"/>
      <c r="BE2207" s="240"/>
      <c r="BF2207" s="240"/>
      <c r="BG2207" s="240"/>
      <c r="BH2207" s="240"/>
      <c r="BI2207" s="240"/>
      <c r="BJ2207" s="240"/>
      <c r="BK2207" s="240"/>
      <c r="BL2207" s="240"/>
      <c r="BM2207" s="240"/>
      <c r="BN2207" s="240"/>
      <c r="BO2207" s="240"/>
      <c r="BP2207" s="240"/>
      <c r="BQ2207" s="240"/>
      <c r="BR2207" s="240"/>
      <c r="BS2207" s="240"/>
      <c r="BT2207" s="240"/>
      <c r="BU2207" s="240"/>
      <c r="BV2207" s="240"/>
      <c r="BW2207" s="240"/>
      <c r="BX2207" s="240"/>
      <c r="BY2207" s="240"/>
      <c r="BZ2207" s="240"/>
      <c r="CA2207" s="240"/>
      <c r="CB2207" s="240"/>
      <c r="CC2207" s="240"/>
      <c r="CD2207" s="240"/>
      <c r="CE2207" s="240"/>
      <c r="CF2207" s="240"/>
      <c r="CG2207" s="240"/>
      <c r="CH2207" s="240"/>
      <c r="CI2207" s="240"/>
      <c r="CJ2207" s="240"/>
      <c r="CK2207" s="240"/>
      <c r="CL2207" s="240"/>
      <c r="CN2207" s="240"/>
      <c r="CO2207" s="240"/>
      <c r="CP2207" s="240"/>
      <c r="CQ2207" s="240"/>
      <c r="CR2207" s="240"/>
      <c r="CS2207" s="240"/>
      <c r="CT2207" s="240"/>
      <c r="CU2207" s="240"/>
      <c r="CV2207" s="240"/>
      <c r="CW2207" s="240"/>
      <c r="CX2207" s="240"/>
      <c r="CY2207" s="240"/>
      <c r="CZ2207" s="240"/>
      <c r="DA2207" s="240"/>
      <c r="DB2207" s="240"/>
      <c r="DC2207" s="240"/>
      <c r="DD2207" s="240"/>
      <c r="DE2207" s="240"/>
      <c r="DF2207" s="240"/>
      <c r="DG2207" s="240"/>
      <c r="DH2207" s="240"/>
      <c r="DI2207" s="240"/>
      <c r="DJ2207" s="240"/>
      <c r="DK2207" s="240"/>
      <c r="DL2207" s="240"/>
    </row>
    <row r="2208" spans="1:116" x14ac:dyDescent="0.4">
      <c r="B2208" t="s">
        <v>332</v>
      </c>
      <c r="D2208" t="s">
        <v>546</v>
      </c>
      <c r="E2208" s="8" t="str">
        <f t="shared" ref="E2208:E2217" si="3482">ROW()&amp;" "&amp;D2208</f>
        <v>2208 SEASON QUARTER-TV-V</v>
      </c>
      <c r="G2208" s="136" t="str">
        <f t="shared" ref="G2208:G2224" si="3483">G2190</f>
        <v>Surgical procedures</v>
      </c>
      <c r="H2208" s="12"/>
      <c r="I2208" s="60"/>
      <c r="J2208" s="60"/>
      <c r="K2208" s="38"/>
      <c r="L2208" s="38"/>
      <c r="M2208" s="38"/>
      <c r="N2208" s="38"/>
      <c r="O2208" s="38"/>
      <c r="P2208" s="38"/>
      <c r="R2208" s="15"/>
      <c r="S2208" s="240"/>
      <c r="T2208" s="240"/>
      <c r="U2208" s="240"/>
      <c r="V2208" s="240"/>
      <c r="W2208" s="240"/>
      <c r="X2208" s="240"/>
      <c r="Y2208" s="240"/>
      <c r="Z2208" s="240"/>
      <c r="AA2208" s="240"/>
      <c r="AB2208" s="240"/>
      <c r="AC2208" s="240"/>
      <c r="AD2208" s="240"/>
      <c r="AE2208" s="240"/>
      <c r="AF2208" s="240"/>
      <c r="AG2208" s="240"/>
      <c r="AH2208" s="240"/>
      <c r="AI2208" s="240"/>
      <c r="AJ2208" s="240"/>
      <c r="AK2208" s="240"/>
      <c r="AL2208" s="240"/>
      <c r="AM2208" s="240"/>
      <c r="AN2208" s="240"/>
      <c r="AO2208" s="240"/>
      <c r="AP2208" s="240"/>
      <c r="AQ2208" s="240"/>
      <c r="AR2208" s="240"/>
      <c r="AS2208" s="240"/>
      <c r="AT2208" s="240"/>
      <c r="AU2208" s="240"/>
      <c r="AV2208" s="240"/>
      <c r="AW2208" s="240"/>
      <c r="AX2208" s="240"/>
      <c r="AY2208" s="240"/>
      <c r="AZ2208" s="240"/>
      <c r="BA2208" s="240"/>
      <c r="BB2208" s="240"/>
      <c r="BC2208" s="240"/>
      <c r="BD2208" s="240"/>
      <c r="BE2208" s="240"/>
      <c r="BF2208" s="240"/>
      <c r="BG2208" s="240"/>
      <c r="BH2208" s="240"/>
      <c r="BI2208" s="240"/>
      <c r="BJ2208" s="240"/>
      <c r="BK2208" s="240"/>
      <c r="BL2208" s="240"/>
      <c r="BM2208" s="240"/>
      <c r="BN2208" s="240"/>
      <c r="BO2208" s="240"/>
      <c r="BP2208" s="240"/>
      <c r="BQ2208" s="240"/>
      <c r="BR2208" s="240"/>
      <c r="BS2208" s="240"/>
      <c r="BT2208" s="240"/>
      <c r="BU2208" s="240"/>
      <c r="BV2208" s="240"/>
      <c r="BW2208" s="240"/>
      <c r="BX2208" s="240"/>
      <c r="BY2208" s="240"/>
      <c r="BZ2208" s="240"/>
      <c r="CA2208" s="240"/>
      <c r="CB2208" s="240"/>
      <c r="CC2208" s="240"/>
      <c r="CD2208" s="240"/>
      <c r="CE2208" s="240"/>
      <c r="CF2208" s="240"/>
      <c r="CG2208" s="240"/>
      <c r="CH2208" s="240"/>
      <c r="CI2208" s="240"/>
      <c r="CJ2208" s="240"/>
      <c r="CK2208" s="240"/>
      <c r="CL2208" s="240"/>
      <c r="CN2208" s="60"/>
      <c r="CO2208" s="76"/>
      <c r="CP2208" s="76"/>
      <c r="CQ2208" s="76"/>
      <c r="CR2208" s="76"/>
      <c r="CS2208" s="76"/>
      <c r="CT2208" s="76"/>
      <c r="CU2208" s="76"/>
      <c r="CV2208" s="76"/>
      <c r="CW2208" s="76"/>
      <c r="CX2208" s="76"/>
      <c r="CY2208" s="76"/>
      <c r="CZ2208" s="76"/>
      <c r="DA2208" s="76"/>
      <c r="DB2208" s="76"/>
      <c r="DC2208" s="76"/>
      <c r="DD2208" s="76"/>
      <c r="DE2208" s="76"/>
      <c r="DF2208" s="76"/>
      <c r="DG2208" s="76"/>
      <c r="DH2208" s="76"/>
      <c r="DI2208" s="76"/>
      <c r="DJ2208" s="76"/>
      <c r="DK2208" s="76"/>
      <c r="DL2208" s="76"/>
    </row>
    <row r="2209" spans="1:116" x14ac:dyDescent="0.4">
      <c r="B2209" t="s">
        <v>332</v>
      </c>
      <c r="D2209" t="s">
        <v>546</v>
      </c>
      <c r="E2209" s="8" t="str">
        <f>ROW()&amp;" "&amp;D2209</f>
        <v>2209 SEASON QUARTER-TV-V</v>
      </c>
      <c r="G2209" s="136" t="str">
        <f t="shared" si="3483"/>
        <v>procedure</v>
      </c>
      <c r="H2209" s="27"/>
      <c r="I2209" s="78"/>
      <c r="J2209" s="78"/>
      <c r="K2209" s="33"/>
      <c r="L2209" s="33"/>
      <c r="M2209" s="33"/>
      <c r="N2209" s="33"/>
      <c r="O2209" s="33"/>
      <c r="P2209" s="33"/>
      <c r="R2209" s="33"/>
      <c r="S2209" s="80"/>
      <c r="T2209" s="80"/>
      <c r="U2209" s="80"/>
      <c r="V2209" s="80"/>
      <c r="W2209" s="80"/>
      <c r="X2209" s="80"/>
      <c r="Y2209" s="80"/>
      <c r="Z2209" s="80"/>
      <c r="AA2209" s="80"/>
      <c r="AB2209" s="80"/>
      <c r="AC2209" s="80"/>
      <c r="AD2209" s="80"/>
      <c r="AE2209" s="80"/>
      <c r="AF2209" s="80"/>
      <c r="AG2209" s="80"/>
      <c r="AH2209" s="80"/>
      <c r="AI2209" s="80"/>
      <c r="AJ2209" s="80"/>
      <c r="AK2209" s="80"/>
      <c r="AL2209" s="80"/>
      <c r="AM2209" s="80"/>
      <c r="AN2209" s="80"/>
      <c r="AO2209" s="80"/>
      <c r="AP2209" s="80"/>
      <c r="AQ2209" s="80"/>
      <c r="AR2209" s="80"/>
      <c r="AS2209" s="80"/>
      <c r="AT2209" s="80"/>
      <c r="AU2209" s="80"/>
      <c r="AV2209" s="80"/>
      <c r="AW2209" s="80"/>
      <c r="AX2209" s="80"/>
      <c r="AY2209" s="80"/>
      <c r="AZ2209" s="80"/>
      <c r="BA2209" s="80"/>
      <c r="BB2209" s="80"/>
      <c r="BC2209" s="80"/>
      <c r="BD2209" s="80"/>
      <c r="BE2209" s="80"/>
      <c r="BF2209" s="80"/>
      <c r="BG2209" s="80"/>
      <c r="BH2209" s="80"/>
      <c r="BI2209" s="80"/>
      <c r="BJ2209" s="80"/>
      <c r="BK2209" s="80"/>
      <c r="BL2209" s="80"/>
      <c r="BM2209" s="80"/>
      <c r="BN2209" s="80"/>
      <c r="BO2209" s="80"/>
      <c r="BP2209" s="80"/>
      <c r="BQ2209" s="80"/>
      <c r="BR2209" s="80"/>
      <c r="BS2209" s="80"/>
      <c r="BT2209" s="80"/>
      <c r="BU2209" s="80"/>
      <c r="BV2209" s="80"/>
      <c r="BW2209" s="80"/>
      <c r="BX2209" s="80"/>
      <c r="BY2209" s="80"/>
      <c r="BZ2209" s="80"/>
      <c r="CA2209" s="80"/>
      <c r="CB2209" s="80"/>
      <c r="CC2209" s="80"/>
      <c r="CD2209" s="80"/>
      <c r="CE2209" s="80"/>
      <c r="CF2209" s="80"/>
      <c r="CG2209" s="80"/>
      <c r="CH2209" s="80"/>
      <c r="CI2209" s="80"/>
      <c r="CJ2209" s="80"/>
      <c r="CK2209" s="80"/>
      <c r="CL2209" s="80"/>
      <c r="CN2209" s="78"/>
      <c r="CO2209" s="77"/>
      <c r="CP2209" s="77"/>
      <c r="CQ2209" s="77"/>
      <c r="CR2209" s="77"/>
      <c r="CS2209" s="77"/>
      <c r="CT2209" s="77"/>
      <c r="CU2209" s="77"/>
      <c r="CV2209" s="77"/>
      <c r="CW2209" s="77"/>
      <c r="CX2209" s="77"/>
      <c r="CY2209" s="77"/>
      <c r="CZ2209" s="77"/>
      <c r="DA2209" s="77"/>
      <c r="DB2209" s="77"/>
      <c r="DC2209" s="77"/>
      <c r="DD2209" s="77"/>
      <c r="DE2209" s="77"/>
      <c r="DF2209" s="77"/>
      <c r="DG2209" s="77"/>
      <c r="DH2209" s="77"/>
      <c r="DI2209" s="77"/>
      <c r="DJ2209" s="77"/>
      <c r="DK2209" s="77"/>
      <c r="DL2209" s="77"/>
    </row>
    <row r="2210" spans="1:116" x14ac:dyDescent="0.4">
      <c r="B2210" t="s">
        <v>332</v>
      </c>
      <c r="D2210" t="s">
        <v>546</v>
      </c>
      <c r="E2210" s="8" t="str">
        <f t="shared" ref="E2210:E2224" si="3484">ROW()&amp;" "&amp;D2210</f>
        <v>2210 SEASON QUARTER-TV-V</v>
      </c>
      <c r="G2210" s="136" t="str">
        <f t="shared" si="3483"/>
        <v>Primary revenue driver</v>
      </c>
      <c r="H2210" s="27"/>
      <c r="I2210" s="78"/>
      <c r="J2210" s="78"/>
      <c r="K2210" s="33"/>
      <c r="L2210" s="33"/>
      <c r="M2210" s="33"/>
      <c r="N2210" s="33"/>
      <c r="O2210" s="33"/>
      <c r="P2210" s="33"/>
      <c r="R2210" s="33"/>
      <c r="S2210" s="1"/>
      <c r="T2210" s="80"/>
      <c r="U2210" s="80"/>
      <c r="V2210" s="80"/>
      <c r="W2210" s="80"/>
      <c r="X2210" s="80"/>
      <c r="Y2210" s="80"/>
      <c r="Z2210" s="80"/>
      <c r="AA2210" s="80"/>
      <c r="AB2210" s="80"/>
      <c r="AC2210" s="80"/>
      <c r="AD2210" s="80"/>
      <c r="AE2210" s="80"/>
      <c r="AF2210" s="80"/>
      <c r="AG2210" s="80"/>
      <c r="AH2210" s="80"/>
      <c r="AI2210" s="80"/>
      <c r="AJ2210" s="80"/>
      <c r="AK2210" s="80"/>
      <c r="AL2210" s="80"/>
      <c r="AM2210" s="80"/>
      <c r="AN2210" s="80"/>
      <c r="AO2210" s="80"/>
      <c r="AP2210" s="80"/>
      <c r="AQ2210" s="80"/>
      <c r="AR2210" s="80"/>
      <c r="AS2210" s="80"/>
      <c r="AT2210" s="80"/>
      <c r="AU2210" s="80"/>
      <c r="AV2210" s="80"/>
      <c r="AW2210" s="80"/>
      <c r="AX2210" s="80"/>
      <c r="AY2210" s="80"/>
      <c r="AZ2210" s="80"/>
      <c r="BA2210" s="80"/>
      <c r="BB2210" s="80"/>
      <c r="BC2210" s="80"/>
      <c r="BD2210" s="80"/>
      <c r="BE2210" s="80"/>
      <c r="BF2210" s="80"/>
      <c r="BG2210" s="80"/>
      <c r="BH2210" s="80"/>
      <c r="BI2210" s="80"/>
      <c r="BJ2210" s="80"/>
      <c r="BK2210" s="80"/>
      <c r="BL2210" s="80"/>
      <c r="BM2210" s="80"/>
      <c r="BN2210" s="80"/>
      <c r="BO2210" s="80"/>
      <c r="BP2210" s="80"/>
      <c r="BQ2210" s="80"/>
      <c r="BR2210" s="80"/>
      <c r="BS2210" s="80"/>
      <c r="BT2210" s="80"/>
      <c r="BU2210" s="80"/>
      <c r="BV2210" s="80"/>
      <c r="BW2210" s="80"/>
      <c r="BX2210" s="80"/>
      <c r="BY2210" s="80"/>
      <c r="BZ2210" s="80"/>
      <c r="CA2210" s="80"/>
      <c r="CB2210" s="80"/>
      <c r="CC2210" s="80"/>
      <c r="CD2210" s="80"/>
      <c r="CE2210" s="80"/>
      <c r="CF2210" s="80"/>
      <c r="CG2210" s="80"/>
      <c r="CH2210" s="80"/>
      <c r="CI2210" s="80"/>
      <c r="CJ2210" s="80"/>
      <c r="CK2210" s="80"/>
      <c r="CL2210" s="80"/>
      <c r="CN2210" s="80">
        <f t="shared" ref="CN2210:CN2219" si="3485">CN2192</f>
        <v>0</v>
      </c>
      <c r="CO2210" s="4" t="str">
        <f>ADDRESS(ROW(CO2200),COLUMN(CO2200),2)</f>
        <v>CO$2200</v>
      </c>
      <c r="CP2210" s="4" t="str">
        <f t="shared" ref="CP2210:DL2219" si="3486">ADDRESS(ROW(CP2200),COLUMN(CP2200),2)</f>
        <v>CP$2200</v>
      </c>
      <c r="CQ2210" s="4" t="str">
        <f t="shared" si="3486"/>
        <v>CQ$2200</v>
      </c>
      <c r="CR2210" s="4" t="str">
        <f t="shared" si="3486"/>
        <v>CR$2200</v>
      </c>
      <c r="CS2210" s="4" t="str">
        <f t="shared" si="3486"/>
        <v>CS$2200</v>
      </c>
      <c r="CT2210" s="4" t="str">
        <f t="shared" si="3486"/>
        <v>CT$2200</v>
      </c>
      <c r="CU2210" s="4" t="str">
        <f t="shared" si="3486"/>
        <v>CU$2200</v>
      </c>
      <c r="CV2210" s="4" t="str">
        <f t="shared" si="3486"/>
        <v>CV$2200</v>
      </c>
      <c r="CW2210" s="4" t="str">
        <f t="shared" si="3486"/>
        <v>CW$2200</v>
      </c>
      <c r="CX2210" s="4" t="str">
        <f t="shared" si="3486"/>
        <v>CX$2200</v>
      </c>
      <c r="CY2210" s="4" t="str">
        <f t="shared" si="3486"/>
        <v>CY$2200</v>
      </c>
      <c r="CZ2210" s="4" t="str">
        <f t="shared" si="3486"/>
        <v>CZ$2200</v>
      </c>
      <c r="DA2210" s="4" t="str">
        <f t="shared" si="3486"/>
        <v>DA$2200</v>
      </c>
      <c r="DB2210" s="4" t="str">
        <f t="shared" si="3486"/>
        <v>DB$2200</v>
      </c>
      <c r="DC2210" s="4" t="str">
        <f t="shared" si="3486"/>
        <v>DC$2200</v>
      </c>
      <c r="DD2210" s="4" t="str">
        <f t="shared" si="3486"/>
        <v>DD$2200</v>
      </c>
      <c r="DE2210" s="4" t="str">
        <f t="shared" si="3486"/>
        <v>DE$2200</v>
      </c>
      <c r="DF2210" s="4" t="str">
        <f t="shared" si="3486"/>
        <v>DF$2200</v>
      </c>
      <c r="DG2210" s="4" t="str">
        <f t="shared" si="3486"/>
        <v>DG$2200</v>
      </c>
      <c r="DH2210" s="4" t="str">
        <f t="shared" si="3486"/>
        <v>DH$2200</v>
      </c>
      <c r="DI2210" s="4" t="str">
        <f t="shared" si="3486"/>
        <v>DI$2200</v>
      </c>
      <c r="DJ2210" s="4" t="str">
        <f t="shared" si="3486"/>
        <v>DJ$2200</v>
      </c>
      <c r="DK2210" s="4" t="str">
        <f t="shared" si="3486"/>
        <v>DK$2200</v>
      </c>
      <c r="DL2210" s="4" t="str">
        <f t="shared" si="3486"/>
        <v>DL$2200</v>
      </c>
    </row>
    <row r="2211" spans="1:116" x14ac:dyDescent="0.4">
      <c r="B2211" t="s">
        <v>332</v>
      </c>
      <c r="D2211" t="s">
        <v>546</v>
      </c>
      <c r="E2211" s="8" t="str">
        <f t="shared" si="3484"/>
        <v>2211 SEASON QUARTER-TV-V</v>
      </c>
      <c r="G2211" s="136" t="str">
        <f t="shared" si="3483"/>
        <v>Primary volume driver</v>
      </c>
      <c r="K2211" s="53"/>
      <c r="L2211" s="53"/>
      <c r="M2211" s="53"/>
      <c r="N2211" s="53"/>
      <c r="O2211" s="53"/>
      <c r="P2211" s="53"/>
      <c r="R2211" s="24"/>
      <c r="S2211" s="80"/>
      <c r="T2211" s="80"/>
      <c r="U2211" s="80"/>
      <c r="V2211" s="80"/>
      <c r="W2211" s="80"/>
      <c r="X2211" s="80"/>
      <c r="Y2211" s="80"/>
      <c r="Z2211" s="80"/>
      <c r="AA2211" s="80"/>
      <c r="AB2211" s="80"/>
      <c r="AC2211" s="80"/>
      <c r="AD2211" s="80"/>
      <c r="AE2211" s="80"/>
      <c r="AF2211" s="80"/>
      <c r="AG2211" s="80"/>
      <c r="AH2211" s="80"/>
      <c r="AI2211" s="80"/>
      <c r="AJ2211" s="80"/>
      <c r="AK2211" s="80"/>
      <c r="AL2211" s="80"/>
      <c r="AM2211" s="80"/>
      <c r="AN2211" s="80"/>
      <c r="AO2211" s="80"/>
      <c r="AP2211" s="80"/>
      <c r="AQ2211" s="80"/>
      <c r="AR2211" s="80"/>
      <c r="AS2211" s="80"/>
      <c r="AT2211" s="80"/>
      <c r="AU2211" s="80"/>
      <c r="AV2211" s="80"/>
      <c r="AW2211" s="80"/>
      <c r="AX2211" s="80"/>
      <c r="AY2211" s="80"/>
      <c r="AZ2211" s="80"/>
      <c r="BA2211" s="80"/>
      <c r="BB2211" s="80"/>
      <c r="BC2211" s="80"/>
      <c r="BD2211" s="80"/>
      <c r="BE2211" s="80"/>
      <c r="BF2211" s="80"/>
      <c r="BG2211" s="80"/>
      <c r="BH2211" s="80"/>
      <c r="BI2211" s="80"/>
      <c r="BJ2211" s="80"/>
      <c r="BK2211" s="80"/>
      <c r="BL2211" s="80"/>
      <c r="BM2211" s="80"/>
      <c r="BN2211" s="80"/>
      <c r="BO2211" s="80"/>
      <c r="BP2211" s="80"/>
      <c r="BQ2211" s="80"/>
      <c r="BR2211" s="80"/>
      <c r="BS2211" s="80"/>
      <c r="BT2211" s="80"/>
      <c r="BU2211" s="80"/>
      <c r="BV2211" s="80"/>
      <c r="BW2211" s="80"/>
      <c r="BX2211" s="80"/>
      <c r="BY2211" s="80"/>
      <c r="BZ2211" s="80"/>
      <c r="CA2211" s="80"/>
      <c r="CB2211" s="80"/>
      <c r="CC2211" s="80"/>
      <c r="CD2211" s="80"/>
      <c r="CE2211" s="80"/>
      <c r="CF2211" s="80"/>
      <c r="CG2211" s="80"/>
      <c r="CH2211" s="80"/>
      <c r="CI2211" s="80"/>
      <c r="CJ2211" s="80"/>
      <c r="CK2211" s="80"/>
      <c r="CL2211" s="80"/>
      <c r="CN2211" s="80">
        <f t="shared" ref="CN2211:DL2220" si="3487">CN2193</f>
        <v>0</v>
      </c>
      <c r="CO2211" s="80" t="str">
        <f t="shared" si="3487"/>
        <v>CO$17</v>
      </c>
      <c r="CP2211" s="80" t="str">
        <f t="shared" si="3487"/>
        <v>CP$17</v>
      </c>
      <c r="CQ2211" s="80" t="str">
        <f t="shared" si="3487"/>
        <v>CQ$17</v>
      </c>
      <c r="CR2211" s="80" t="str">
        <f t="shared" si="3487"/>
        <v>CR$17</v>
      </c>
      <c r="CS2211" s="80" t="str">
        <f t="shared" si="3487"/>
        <v>CS$17</v>
      </c>
      <c r="CT2211" s="80" t="str">
        <f t="shared" si="3487"/>
        <v>CT$17</v>
      </c>
      <c r="CU2211" s="80" t="str">
        <f t="shared" si="3487"/>
        <v>CU$17</v>
      </c>
      <c r="CV2211" s="80" t="str">
        <f t="shared" si="3487"/>
        <v>CV$17</v>
      </c>
      <c r="CW2211" s="80" t="str">
        <f t="shared" si="3487"/>
        <v>CW$17</v>
      </c>
      <c r="CX2211" s="80" t="str">
        <f t="shared" si="3487"/>
        <v>CX$17</v>
      </c>
      <c r="CY2211" s="80" t="str">
        <f t="shared" si="3487"/>
        <v>CY$17</v>
      </c>
      <c r="CZ2211" s="80" t="str">
        <f t="shared" si="3487"/>
        <v>CZ$17</v>
      </c>
      <c r="DA2211" s="80" t="str">
        <f t="shared" si="3487"/>
        <v>DA$17</v>
      </c>
      <c r="DB2211" s="80" t="str">
        <f t="shared" si="3487"/>
        <v>DB$17</v>
      </c>
      <c r="DC2211" s="80" t="str">
        <f t="shared" si="3487"/>
        <v>DC$17</v>
      </c>
      <c r="DD2211" s="80" t="str">
        <f t="shared" si="3487"/>
        <v>DD$17</v>
      </c>
      <c r="DE2211" s="80" t="str">
        <f t="shared" si="3487"/>
        <v>DE$17</v>
      </c>
      <c r="DF2211" s="80" t="str">
        <f t="shared" si="3487"/>
        <v>DF$17</v>
      </c>
      <c r="DG2211" s="80" t="str">
        <f t="shared" si="3487"/>
        <v>DG$17</v>
      </c>
      <c r="DH2211" s="80" t="str">
        <f t="shared" si="3487"/>
        <v>DH$17</v>
      </c>
      <c r="DI2211" s="80" t="str">
        <f t="shared" si="3487"/>
        <v>DI$17</v>
      </c>
      <c r="DJ2211" s="80" t="str">
        <f t="shared" si="3487"/>
        <v>DJ$17</v>
      </c>
      <c r="DK2211" s="80" t="str">
        <f t="shared" si="3487"/>
        <v>DK$17</v>
      </c>
      <c r="DL2211" s="80" t="str">
        <f t="shared" si="3487"/>
        <v>DL$17</v>
      </c>
    </row>
    <row r="2212" spans="1:116" x14ac:dyDescent="0.4">
      <c r="B2212" t="s">
        <v>332</v>
      </c>
      <c r="D2212" t="s">
        <v>546</v>
      </c>
      <c r="E2212" s="8" t="str">
        <f t="shared" si="3484"/>
        <v>2212 SEASON QUARTER-TV-V</v>
      </c>
      <c r="G2212" s="136" t="str">
        <f t="shared" si="3483"/>
        <v>(Secondary label)</v>
      </c>
      <c r="H2212" s="12"/>
      <c r="I2212" s="60"/>
      <c r="J2212" s="60"/>
      <c r="K2212" s="15"/>
      <c r="L2212" s="15"/>
      <c r="M2212" s="15"/>
      <c r="N2212" s="15"/>
      <c r="O2212" s="15"/>
      <c r="P2212" s="15"/>
      <c r="R2212" s="15"/>
      <c r="S2212" s="80"/>
      <c r="T2212" s="80"/>
      <c r="U2212" s="80"/>
      <c r="V2212" s="80"/>
      <c r="W2212" s="80"/>
      <c r="X2212" s="80"/>
      <c r="Y2212" s="80"/>
      <c r="Z2212" s="80"/>
      <c r="AA2212" s="80"/>
      <c r="AB2212" s="80"/>
      <c r="AC2212" s="80"/>
      <c r="AD2212" s="80"/>
      <c r="AE2212" s="80"/>
      <c r="AF2212" s="80"/>
      <c r="AG2212" s="80"/>
      <c r="AH2212" s="80"/>
      <c r="AI2212" s="80"/>
      <c r="AJ2212" s="80"/>
      <c r="AK2212" s="80"/>
      <c r="AL2212" s="80"/>
      <c r="AM2212" s="80"/>
      <c r="AN2212" s="80"/>
      <c r="AO2212" s="80"/>
      <c r="AP2212" s="80"/>
      <c r="AQ2212" s="80"/>
      <c r="AR2212" s="80"/>
      <c r="AS2212" s="80"/>
      <c r="AT2212" s="80"/>
      <c r="AU2212" s="80"/>
      <c r="AV2212" s="80"/>
      <c r="AW2212" s="80"/>
      <c r="AX2212" s="80"/>
      <c r="AY2212" s="80"/>
      <c r="AZ2212" s="80"/>
      <c r="BA2212" s="80"/>
      <c r="BB2212" s="80"/>
      <c r="BC2212" s="80"/>
      <c r="BD2212" s="80"/>
      <c r="BE2212" s="80"/>
      <c r="BF2212" s="80"/>
      <c r="BG2212" s="80"/>
      <c r="BH2212" s="80"/>
      <c r="BI2212" s="80"/>
      <c r="BJ2212" s="80"/>
      <c r="BK2212" s="80"/>
      <c r="BL2212" s="80"/>
      <c r="BM2212" s="80"/>
      <c r="BN2212" s="80"/>
      <c r="BO2212" s="80"/>
      <c r="BP2212" s="80"/>
      <c r="BQ2212" s="80"/>
      <c r="BR2212" s="80"/>
      <c r="BS2212" s="80"/>
      <c r="BT2212" s="80"/>
      <c r="BU2212" s="80"/>
      <c r="BV2212" s="80"/>
      <c r="BW2212" s="80"/>
      <c r="BX2212" s="80"/>
      <c r="BY2212" s="80"/>
      <c r="BZ2212" s="80"/>
      <c r="CA2212" s="80"/>
      <c r="CB2212" s="80"/>
      <c r="CC2212" s="80"/>
      <c r="CD2212" s="80"/>
      <c r="CE2212" s="80"/>
      <c r="CF2212" s="80"/>
      <c r="CG2212" s="80"/>
      <c r="CH2212" s="80"/>
      <c r="CI2212" s="80"/>
      <c r="CJ2212" s="80"/>
      <c r="CK2212" s="80"/>
      <c r="CL2212" s="80"/>
      <c r="CN2212" s="80"/>
      <c r="CO2212" s="80"/>
      <c r="CP2212" s="80"/>
      <c r="CQ2212" s="80"/>
      <c r="CR2212" s="80"/>
      <c r="CS2212" s="80"/>
      <c r="CT2212" s="80"/>
      <c r="CU2212" s="80"/>
      <c r="CV2212" s="80"/>
      <c r="CW2212" s="80"/>
      <c r="CX2212" s="80"/>
      <c r="CY2212" s="80"/>
      <c r="CZ2212" s="80"/>
      <c r="DA2212" s="80"/>
      <c r="DB2212" s="80"/>
      <c r="DC2212" s="80"/>
      <c r="DD2212" s="80"/>
      <c r="DE2212" s="80"/>
      <c r="DF2212" s="80"/>
      <c r="DG2212" s="80"/>
      <c r="DH2212" s="80"/>
      <c r="DI2212" s="80"/>
      <c r="DJ2212" s="80"/>
      <c r="DK2212" s="80"/>
      <c r="DL2212" s="80"/>
    </row>
    <row r="2213" spans="1:116" x14ac:dyDescent="0.4">
      <c r="B2213" t="s">
        <v>332</v>
      </c>
      <c r="D2213" t="s">
        <v>546</v>
      </c>
      <c r="E2213" s="8" t="str">
        <f t="shared" si="3484"/>
        <v>2213 SEASON QUARTER-TV-V</v>
      </c>
      <c r="G2213" s="136" t="str">
        <f t="shared" si="3483"/>
        <v xml:space="preserve">secondary unit </v>
      </c>
      <c r="H2213" s="12"/>
      <c r="I2213" s="60"/>
      <c r="J2213" s="60"/>
      <c r="K2213" s="15"/>
      <c r="L2213" s="15"/>
      <c r="M2213" s="15"/>
      <c r="N2213" s="15"/>
      <c r="O2213" s="15"/>
      <c r="P2213" s="15"/>
      <c r="R2213" s="15"/>
      <c r="S2213" s="76"/>
      <c r="T2213" s="76"/>
      <c r="U2213" s="76"/>
      <c r="V2213" s="76"/>
      <c r="W2213" s="76"/>
      <c r="X2213" s="76"/>
      <c r="Y2213" s="76"/>
      <c r="Z2213" s="76"/>
      <c r="AA2213" s="76"/>
      <c r="AB2213" s="76"/>
      <c r="AC2213" s="76"/>
      <c r="AD2213" s="76"/>
      <c r="AE2213" s="76"/>
      <c r="AF2213" s="76"/>
      <c r="AG2213" s="76"/>
      <c r="AH2213" s="76"/>
      <c r="AI2213" s="76"/>
      <c r="AJ2213" s="76"/>
      <c r="AK2213" s="76"/>
      <c r="AL2213" s="76"/>
      <c r="AM2213" s="76"/>
      <c r="AN2213" s="76"/>
      <c r="AO2213" s="76"/>
      <c r="AP2213" s="76"/>
      <c r="AQ2213" s="76"/>
      <c r="AR2213" s="76"/>
      <c r="AS2213" s="76"/>
      <c r="AT2213" s="76"/>
      <c r="AU2213" s="76"/>
      <c r="AV2213" s="76"/>
      <c r="AW2213" s="76"/>
      <c r="AX2213" s="76"/>
      <c r="AY2213" s="76"/>
      <c r="AZ2213" s="76"/>
      <c r="BA2213" s="76"/>
      <c r="BB2213" s="76"/>
      <c r="BC2213" s="76"/>
      <c r="BD2213" s="76"/>
      <c r="BE2213" s="76"/>
      <c r="BF2213" s="76"/>
      <c r="BG2213" s="76"/>
      <c r="BH2213" s="76"/>
      <c r="BI2213" s="76"/>
      <c r="BJ2213" s="76"/>
      <c r="BK2213" s="76"/>
      <c r="BL2213" s="76"/>
      <c r="BM2213" s="76"/>
      <c r="BN2213" s="76"/>
      <c r="BO2213" s="76"/>
      <c r="BP2213" s="76"/>
      <c r="BQ2213" s="76"/>
      <c r="BR2213" s="76"/>
      <c r="BS2213" s="76"/>
      <c r="BT2213" s="76"/>
      <c r="BU2213" s="76"/>
      <c r="BV2213" s="76"/>
      <c r="BW2213" s="76"/>
      <c r="BX2213" s="76"/>
      <c r="BY2213" s="76"/>
      <c r="BZ2213" s="76"/>
      <c r="CA2213" s="76"/>
      <c r="CB2213" s="76"/>
      <c r="CC2213" s="76"/>
      <c r="CD2213" s="76"/>
      <c r="CE2213" s="76"/>
      <c r="CF2213" s="76"/>
      <c r="CG2213" s="76"/>
      <c r="CH2213" s="76"/>
      <c r="CI2213" s="76"/>
      <c r="CJ2213" s="76"/>
      <c r="CK2213" s="76"/>
      <c r="CL2213" s="76"/>
      <c r="CN2213" s="76"/>
      <c r="CO2213" s="76"/>
      <c r="CP2213" s="76"/>
      <c r="CQ2213" s="76"/>
      <c r="CR2213" s="76"/>
      <c r="CS2213" s="76"/>
      <c r="CT2213" s="76"/>
      <c r="CU2213" s="76"/>
      <c r="CV2213" s="76"/>
      <c r="CW2213" s="76"/>
      <c r="CX2213" s="76"/>
      <c r="CY2213" s="76"/>
      <c r="CZ2213" s="76"/>
      <c r="DA2213" s="76"/>
      <c r="DB2213" s="76"/>
      <c r="DC2213" s="76"/>
      <c r="DD2213" s="76"/>
      <c r="DE2213" s="76"/>
      <c r="DF2213" s="76"/>
      <c r="DG2213" s="76"/>
      <c r="DH2213" s="76"/>
      <c r="DI2213" s="76"/>
      <c r="DJ2213" s="76"/>
      <c r="DK2213" s="76"/>
      <c r="DL2213" s="76"/>
    </row>
    <row r="2214" spans="1:116" x14ac:dyDescent="0.4">
      <c r="B2214" t="s">
        <v>332</v>
      </c>
      <c r="D2214" t="s">
        <v>546</v>
      </c>
      <c r="E2214" s="8" t="str">
        <f t="shared" si="3484"/>
        <v>2214 SEASON QUARTER-TV-V</v>
      </c>
      <c r="G2214" s="136" t="str">
        <f t="shared" si="3483"/>
        <v>Secondary revenue driver</v>
      </c>
      <c r="H2214" s="12"/>
      <c r="I2214" s="60"/>
      <c r="J2214" s="60"/>
      <c r="K2214" s="15"/>
      <c r="L2214" s="15"/>
      <c r="M2214" s="15"/>
      <c r="N2214" s="15"/>
      <c r="O2214" s="15"/>
      <c r="P2214" s="15"/>
      <c r="R2214" s="15"/>
      <c r="S2214" s="80"/>
      <c r="T2214" s="80"/>
      <c r="U2214" s="80"/>
      <c r="V2214" s="80"/>
      <c r="W2214" s="80"/>
      <c r="X2214" s="80"/>
      <c r="Y2214" s="80"/>
      <c r="Z2214" s="80"/>
      <c r="AA2214" s="80"/>
      <c r="AB2214" s="80"/>
      <c r="AC2214" s="80"/>
      <c r="AD2214" s="80"/>
      <c r="AE2214" s="80"/>
      <c r="AF2214" s="80"/>
      <c r="AG2214" s="80"/>
      <c r="AH2214" s="80"/>
      <c r="AI2214" s="80"/>
      <c r="AJ2214" s="80"/>
      <c r="AK2214" s="80"/>
      <c r="AL2214" s="80"/>
      <c r="AM2214" s="80"/>
      <c r="AN2214" s="80"/>
      <c r="AO2214" s="80"/>
      <c r="AP2214" s="80"/>
      <c r="AQ2214" s="80"/>
      <c r="AR2214" s="80"/>
      <c r="AS2214" s="80"/>
      <c r="AT2214" s="80"/>
      <c r="AU2214" s="80"/>
      <c r="AV2214" s="80"/>
      <c r="AW2214" s="80"/>
      <c r="AX2214" s="80"/>
      <c r="AY2214" s="80"/>
      <c r="AZ2214" s="80"/>
      <c r="BA2214" s="80"/>
      <c r="BB2214" s="80"/>
      <c r="BC2214" s="80"/>
      <c r="BD2214" s="80"/>
      <c r="BE2214" s="80"/>
      <c r="BF2214" s="80"/>
      <c r="BG2214" s="80"/>
      <c r="BH2214" s="80"/>
      <c r="BI2214" s="80"/>
      <c r="BJ2214" s="80"/>
      <c r="BK2214" s="80"/>
      <c r="BL2214" s="80"/>
      <c r="BM2214" s="80"/>
      <c r="BN2214" s="80"/>
      <c r="BO2214" s="80"/>
      <c r="BP2214" s="80"/>
      <c r="BQ2214" s="80"/>
      <c r="BR2214" s="80"/>
      <c r="BS2214" s="80"/>
      <c r="BT2214" s="80"/>
      <c r="BU2214" s="80"/>
      <c r="BV2214" s="80"/>
      <c r="BW2214" s="80"/>
      <c r="BX2214" s="80"/>
      <c r="BY2214" s="80"/>
      <c r="BZ2214" s="80"/>
      <c r="CA2214" s="80"/>
      <c r="CB2214" s="80"/>
      <c r="CC2214" s="80"/>
      <c r="CD2214" s="80"/>
      <c r="CE2214" s="80"/>
      <c r="CF2214" s="80"/>
      <c r="CG2214" s="80"/>
      <c r="CH2214" s="80"/>
      <c r="CI2214" s="80"/>
      <c r="CJ2214" s="80"/>
      <c r="CK2214" s="80"/>
      <c r="CL2214" s="80"/>
      <c r="CN2214" s="80">
        <f t="shared" ref="CN2214:DL2223" si="3488">CN2196</f>
        <v>0</v>
      </c>
      <c r="CO2214" s="80" t="str">
        <f t="shared" si="3488"/>
        <v>CO$18</v>
      </c>
      <c r="CP2214" s="80" t="str">
        <f t="shared" si="3488"/>
        <v>CP$18</v>
      </c>
      <c r="CQ2214" s="80" t="str">
        <f t="shared" si="3488"/>
        <v>CQ$18</v>
      </c>
      <c r="CR2214" s="80" t="str">
        <f t="shared" si="3488"/>
        <v>CR$18</v>
      </c>
      <c r="CS2214" s="80" t="str">
        <f t="shared" si="3488"/>
        <v>CS$18</v>
      </c>
      <c r="CT2214" s="80" t="str">
        <f t="shared" si="3488"/>
        <v>CT$18</v>
      </c>
      <c r="CU2214" s="80" t="str">
        <f t="shared" si="3488"/>
        <v>CU$18</v>
      </c>
      <c r="CV2214" s="80" t="str">
        <f t="shared" si="3488"/>
        <v>CV$18</v>
      </c>
      <c r="CW2214" s="80" t="str">
        <f t="shared" si="3488"/>
        <v>CW$18</v>
      </c>
      <c r="CX2214" s="80" t="str">
        <f t="shared" si="3488"/>
        <v>CX$18</v>
      </c>
      <c r="CY2214" s="80" t="str">
        <f t="shared" si="3488"/>
        <v>CY$18</v>
      </c>
      <c r="CZ2214" s="80" t="str">
        <f t="shared" si="3488"/>
        <v>CZ$18</v>
      </c>
      <c r="DA2214" s="80" t="str">
        <f t="shared" si="3488"/>
        <v>DA$18</v>
      </c>
      <c r="DB2214" s="80" t="str">
        <f t="shared" si="3488"/>
        <v>DB$18</v>
      </c>
      <c r="DC2214" s="80" t="str">
        <f t="shared" si="3488"/>
        <v>DC$18</v>
      </c>
      <c r="DD2214" s="80" t="str">
        <f t="shared" si="3488"/>
        <v>DD$18</v>
      </c>
      <c r="DE2214" s="80" t="str">
        <f t="shared" si="3488"/>
        <v>DE$18</v>
      </c>
      <c r="DF2214" s="80" t="str">
        <f t="shared" si="3488"/>
        <v>DF$18</v>
      </c>
      <c r="DG2214" s="80" t="str">
        <f t="shared" si="3488"/>
        <v>DG$18</v>
      </c>
      <c r="DH2214" s="80" t="str">
        <f t="shared" si="3488"/>
        <v>DH$18</v>
      </c>
      <c r="DI2214" s="80" t="str">
        <f t="shared" si="3488"/>
        <v>DI$18</v>
      </c>
      <c r="DJ2214" s="80" t="str">
        <f t="shared" si="3488"/>
        <v>DJ$18</v>
      </c>
      <c r="DK2214" s="80" t="str">
        <f t="shared" si="3488"/>
        <v>DK$18</v>
      </c>
      <c r="DL2214" s="80" t="str">
        <f t="shared" si="3488"/>
        <v>DL$18</v>
      </c>
    </row>
    <row r="2215" spans="1:116" x14ac:dyDescent="0.4">
      <c r="B2215" t="s">
        <v>332</v>
      </c>
      <c r="D2215" t="s">
        <v>546</v>
      </c>
      <c r="E2215" s="8" t="str">
        <f t="shared" si="3484"/>
        <v>2215 SEASON QUARTER-TV-V</v>
      </c>
      <c r="G2215" s="136" t="str">
        <f t="shared" si="3483"/>
        <v>Secondary volume driver</v>
      </c>
      <c r="H2215" s="12"/>
      <c r="I2215" s="60"/>
      <c r="J2215" s="60"/>
      <c r="K2215" s="15"/>
      <c r="L2215" s="15"/>
      <c r="M2215" s="15"/>
      <c r="N2215" s="15"/>
      <c r="O2215" s="15"/>
      <c r="P2215" s="15"/>
      <c r="R2215" s="15"/>
      <c r="S2215" s="80"/>
      <c r="T2215" s="80"/>
      <c r="U2215" s="80"/>
      <c r="V2215" s="80"/>
      <c r="W2215" s="80"/>
      <c r="X2215" s="80"/>
      <c r="Y2215" s="80"/>
      <c r="Z2215" s="80"/>
      <c r="AA2215" s="80"/>
      <c r="AB2215" s="80"/>
      <c r="AC2215" s="80"/>
      <c r="AD2215" s="80"/>
      <c r="AE2215" s="80"/>
      <c r="AF2215" s="80"/>
      <c r="AG2215" s="80"/>
      <c r="AH2215" s="80"/>
      <c r="AI2215" s="80"/>
      <c r="AJ2215" s="80"/>
      <c r="AK2215" s="80"/>
      <c r="AL2215" s="80"/>
      <c r="AM2215" s="80"/>
      <c r="AN2215" s="80"/>
      <c r="AO2215" s="80"/>
      <c r="AP2215" s="80"/>
      <c r="AQ2215" s="80"/>
      <c r="AR2215" s="80"/>
      <c r="AS2215" s="80"/>
      <c r="AT2215" s="80"/>
      <c r="AU2215" s="80"/>
      <c r="AV2215" s="80"/>
      <c r="AW2215" s="80"/>
      <c r="AX2215" s="80"/>
      <c r="AY2215" s="80"/>
      <c r="AZ2215" s="80"/>
      <c r="BA2215" s="80"/>
      <c r="BB2215" s="80"/>
      <c r="BC2215" s="80"/>
      <c r="BD2215" s="80"/>
      <c r="BE2215" s="80"/>
      <c r="BF2215" s="80"/>
      <c r="BG2215" s="80"/>
      <c r="BH2215" s="80"/>
      <c r="BI2215" s="80"/>
      <c r="BJ2215" s="80"/>
      <c r="BK2215" s="80"/>
      <c r="BL2215" s="80"/>
      <c r="BM2215" s="80"/>
      <c r="BN2215" s="80"/>
      <c r="BO2215" s="80"/>
      <c r="BP2215" s="80"/>
      <c r="BQ2215" s="80"/>
      <c r="BR2215" s="80"/>
      <c r="BS2215" s="80"/>
      <c r="BT2215" s="80"/>
      <c r="BU2215" s="80"/>
      <c r="BV2215" s="80"/>
      <c r="BW2215" s="80"/>
      <c r="BX2215" s="80"/>
      <c r="BY2215" s="80"/>
      <c r="BZ2215" s="80"/>
      <c r="CA2215" s="80"/>
      <c r="CB2215" s="80"/>
      <c r="CC2215" s="80"/>
      <c r="CD2215" s="80"/>
      <c r="CE2215" s="80"/>
      <c r="CF2215" s="80"/>
      <c r="CG2215" s="80"/>
      <c r="CH2215" s="80"/>
      <c r="CI2215" s="80"/>
      <c r="CJ2215" s="80"/>
      <c r="CK2215" s="80"/>
      <c r="CL2215" s="80"/>
      <c r="CN2215" s="80">
        <f t="shared" ref="CN2215:DL2224" si="3489">CN2197</f>
        <v>0</v>
      </c>
      <c r="CO2215" s="80" t="str">
        <f t="shared" si="3489"/>
        <v>CO$19</v>
      </c>
      <c r="CP2215" s="80" t="str">
        <f t="shared" si="3489"/>
        <v>CP$19</v>
      </c>
      <c r="CQ2215" s="80" t="str">
        <f t="shared" si="3489"/>
        <v>CQ$19</v>
      </c>
      <c r="CR2215" s="80" t="str">
        <f t="shared" si="3489"/>
        <v>CR$19</v>
      </c>
      <c r="CS2215" s="80" t="str">
        <f t="shared" si="3489"/>
        <v>CS$19</v>
      </c>
      <c r="CT2215" s="80" t="str">
        <f t="shared" si="3489"/>
        <v>CT$19</v>
      </c>
      <c r="CU2215" s="80" t="str">
        <f t="shared" si="3489"/>
        <v>CU$19</v>
      </c>
      <c r="CV2215" s="80" t="str">
        <f t="shared" si="3489"/>
        <v>CV$19</v>
      </c>
      <c r="CW2215" s="80" t="str">
        <f t="shared" si="3489"/>
        <v>CW$19</v>
      </c>
      <c r="CX2215" s="80" t="str">
        <f t="shared" si="3489"/>
        <v>CX$19</v>
      </c>
      <c r="CY2215" s="80" t="str">
        <f t="shared" si="3489"/>
        <v>CY$19</v>
      </c>
      <c r="CZ2215" s="80" t="str">
        <f t="shared" si="3489"/>
        <v>CZ$19</v>
      </c>
      <c r="DA2215" s="80" t="str">
        <f t="shared" si="3489"/>
        <v>DA$19</v>
      </c>
      <c r="DB2215" s="80" t="str">
        <f t="shared" si="3489"/>
        <v>DB$19</v>
      </c>
      <c r="DC2215" s="80" t="str">
        <f t="shared" si="3489"/>
        <v>DC$19</v>
      </c>
      <c r="DD2215" s="80" t="str">
        <f t="shared" si="3489"/>
        <v>DD$19</v>
      </c>
      <c r="DE2215" s="80" t="str">
        <f t="shared" si="3489"/>
        <v>DE$19</v>
      </c>
      <c r="DF2215" s="80" t="str">
        <f t="shared" si="3489"/>
        <v>DF$19</v>
      </c>
      <c r="DG2215" s="80" t="str">
        <f t="shared" si="3489"/>
        <v>DG$19</v>
      </c>
      <c r="DH2215" s="80" t="str">
        <f t="shared" si="3489"/>
        <v>DH$19</v>
      </c>
      <c r="DI2215" s="80" t="str">
        <f t="shared" si="3489"/>
        <v>DI$19</v>
      </c>
      <c r="DJ2215" s="80" t="str">
        <f t="shared" si="3489"/>
        <v>DJ$19</v>
      </c>
      <c r="DK2215" s="80" t="str">
        <f t="shared" si="3489"/>
        <v>DK$19</v>
      </c>
      <c r="DL2215" s="80" t="str">
        <f t="shared" si="3489"/>
        <v>DL$19</v>
      </c>
    </row>
    <row r="2216" spans="1:116" x14ac:dyDescent="0.4">
      <c r="E2216" s="8"/>
      <c r="G2216" s="136"/>
      <c r="H2216" s="12"/>
      <c r="I2216" s="60"/>
      <c r="J2216" s="60"/>
      <c r="K2216" s="15"/>
      <c r="L2216" s="15"/>
      <c r="M2216" s="15"/>
      <c r="N2216" s="15"/>
      <c r="O2216" s="15"/>
      <c r="P2216" s="15"/>
      <c r="R2216" s="15"/>
      <c r="S2216" s="80"/>
      <c r="T2216" s="80"/>
      <c r="U2216" s="80"/>
      <c r="V2216" s="80"/>
      <c r="W2216" s="80"/>
      <c r="X2216" s="80"/>
      <c r="Y2216" s="80"/>
      <c r="Z2216" s="80"/>
      <c r="AA2216" s="80"/>
      <c r="AB2216" s="80"/>
      <c r="AC2216" s="80"/>
      <c r="AD2216" s="80"/>
      <c r="AE2216" s="80"/>
      <c r="AF2216" s="80"/>
      <c r="AG2216" s="80"/>
      <c r="AH2216" s="80"/>
      <c r="AI2216" s="80"/>
      <c r="AJ2216" s="80"/>
      <c r="AK2216" s="80"/>
      <c r="AL2216" s="80"/>
      <c r="AM2216" s="80"/>
      <c r="AN2216" s="80"/>
      <c r="AO2216" s="80"/>
      <c r="AP2216" s="80"/>
      <c r="AQ2216" s="80"/>
      <c r="AR2216" s="80"/>
      <c r="AS2216" s="80"/>
      <c r="AT2216" s="80"/>
      <c r="AU2216" s="80"/>
      <c r="AV2216" s="80"/>
      <c r="AW2216" s="80"/>
      <c r="AX2216" s="80"/>
      <c r="AY2216" s="80"/>
      <c r="AZ2216" s="80"/>
      <c r="BA2216" s="80"/>
      <c r="BB2216" s="80"/>
      <c r="BC2216" s="80"/>
      <c r="BD2216" s="80"/>
      <c r="BE2216" s="80"/>
      <c r="BF2216" s="80"/>
      <c r="BG2216" s="80"/>
      <c r="BH2216" s="80"/>
      <c r="BI2216" s="80"/>
      <c r="BJ2216" s="80"/>
      <c r="BK2216" s="80"/>
      <c r="BL2216" s="80"/>
      <c r="BM2216" s="80"/>
      <c r="BN2216" s="80"/>
      <c r="BO2216" s="80"/>
      <c r="BP2216" s="80"/>
      <c r="BQ2216" s="80"/>
      <c r="BR2216" s="80"/>
      <c r="BS2216" s="80"/>
      <c r="BT2216" s="80"/>
      <c r="BU2216" s="80"/>
      <c r="BV2216" s="80"/>
      <c r="BW2216" s="80"/>
      <c r="BX2216" s="80"/>
      <c r="BY2216" s="80"/>
      <c r="BZ2216" s="80"/>
      <c r="CA2216" s="80"/>
      <c r="CB2216" s="80"/>
      <c r="CC2216" s="80"/>
      <c r="CD2216" s="80"/>
      <c r="CE2216" s="80"/>
      <c r="CF2216" s="80"/>
      <c r="CG2216" s="80"/>
      <c r="CH2216" s="80"/>
      <c r="CI2216" s="80"/>
      <c r="CJ2216" s="80"/>
      <c r="CK2216" s="80"/>
      <c r="CL2216" s="80"/>
      <c r="CN2216" s="60"/>
      <c r="CO2216" s="179"/>
      <c r="CP2216" s="179"/>
      <c r="CQ2216" s="179"/>
      <c r="CR2216" s="179"/>
      <c r="CS2216" s="179"/>
      <c r="CT2216" s="179"/>
      <c r="CU2216" s="179"/>
      <c r="CV2216" s="179"/>
      <c r="CW2216" s="179"/>
      <c r="CX2216" s="179"/>
      <c r="CY2216" s="179"/>
      <c r="CZ2216" s="179"/>
      <c r="DA2216" s="179"/>
      <c r="DB2216" s="179"/>
      <c r="DC2216" s="179"/>
      <c r="DD2216" s="179"/>
      <c r="DE2216" s="179"/>
      <c r="DF2216" s="179"/>
      <c r="DG2216" s="179"/>
      <c r="DH2216" s="179"/>
      <c r="DI2216" s="179"/>
      <c r="DJ2216" s="179"/>
      <c r="DK2216" s="179"/>
      <c r="DL2216" s="179"/>
    </row>
    <row r="2217" spans="1:116" x14ac:dyDescent="0.4">
      <c r="A2217" s="174"/>
      <c r="E2217" s="8"/>
      <c r="G2217" s="175" t="s">
        <v>503</v>
      </c>
      <c r="H2217" s="174"/>
      <c r="I2217" s="176"/>
      <c r="J2217" s="176"/>
      <c r="K2217" s="197"/>
      <c r="L2217" s="197"/>
      <c r="M2217" s="197"/>
      <c r="N2217" s="197"/>
      <c r="O2217" s="197"/>
      <c r="P2217" s="197"/>
      <c r="R2217" s="198"/>
      <c r="S2217" s="174"/>
      <c r="T2217" s="174"/>
      <c r="U2217" s="174"/>
      <c r="V2217" s="174"/>
      <c r="W2217" s="174"/>
      <c r="X2217" s="174"/>
      <c r="Y2217" s="174"/>
      <c r="Z2217" s="174"/>
      <c r="AA2217" s="174"/>
      <c r="AB2217" s="174"/>
      <c r="AC2217" s="174"/>
      <c r="AD2217" s="174"/>
      <c r="AE2217" s="174"/>
      <c r="AF2217" s="174"/>
      <c r="AG2217" s="174"/>
      <c r="AH2217" s="174"/>
      <c r="AI2217" s="174"/>
      <c r="AJ2217" s="174"/>
      <c r="AK2217" s="174"/>
      <c r="AL2217" s="174"/>
      <c r="AM2217" s="174"/>
      <c r="AN2217" s="174"/>
      <c r="AO2217" s="174"/>
      <c r="AP2217" s="174"/>
      <c r="AQ2217" s="174"/>
      <c r="AR2217" s="174"/>
      <c r="AS2217" s="174"/>
      <c r="AT2217" s="174"/>
      <c r="AU2217" s="174"/>
      <c r="AV2217" s="174"/>
      <c r="AW2217" s="174"/>
      <c r="AX2217" s="174"/>
      <c r="AY2217" s="174"/>
      <c r="AZ2217" s="174"/>
      <c r="BA2217" s="174"/>
      <c r="BB2217" s="174"/>
      <c r="BC2217" s="174"/>
      <c r="BD2217" s="174"/>
      <c r="BE2217" s="174"/>
      <c r="BF2217" s="174"/>
      <c r="BG2217" s="174"/>
      <c r="BH2217" s="174"/>
      <c r="BI2217" s="174"/>
      <c r="BJ2217" s="174"/>
      <c r="BK2217" s="174"/>
      <c r="BL2217" s="174"/>
      <c r="BM2217" s="174"/>
      <c r="BN2217" s="174"/>
      <c r="BO2217" s="174"/>
      <c r="BP2217" s="174"/>
      <c r="BQ2217" s="174"/>
      <c r="BR2217" s="174"/>
      <c r="BS2217" s="174"/>
      <c r="BT2217" s="174"/>
      <c r="BU2217" s="174"/>
      <c r="BV2217" s="174"/>
      <c r="BW2217" s="174"/>
      <c r="BX2217" s="174"/>
      <c r="BY2217" s="174"/>
      <c r="BZ2217" s="174"/>
      <c r="CA2217" s="174"/>
      <c r="CB2217" s="174"/>
      <c r="CC2217" s="174"/>
      <c r="CD2217" s="174"/>
      <c r="CE2217" s="174"/>
      <c r="CF2217" s="174"/>
      <c r="CG2217" s="174"/>
      <c r="CH2217" s="174"/>
      <c r="CI2217" s="174"/>
      <c r="CJ2217" s="174"/>
      <c r="CK2217" s="174"/>
      <c r="CL2217" s="174"/>
      <c r="CN2217" s="176"/>
      <c r="CO2217" s="174"/>
      <c r="CP2217" s="174"/>
      <c r="CQ2217" s="174"/>
      <c r="CR2217" s="174"/>
      <c r="CS2217" s="174"/>
      <c r="CT2217" s="174"/>
      <c r="CU2217" s="174"/>
      <c r="CV2217" s="174"/>
      <c r="CW2217" s="174"/>
      <c r="CX2217" s="174"/>
      <c r="CY2217" s="174"/>
      <c r="CZ2217" s="174"/>
      <c r="DA2217" s="174"/>
      <c r="DB2217" s="174"/>
      <c r="DC2217" s="174"/>
      <c r="DD2217" s="174"/>
      <c r="DE2217" s="174"/>
      <c r="DF2217" s="174"/>
      <c r="DG2217" s="174"/>
      <c r="DH2217" s="174"/>
      <c r="DI2217" s="174"/>
      <c r="DJ2217" s="174"/>
      <c r="DK2217" s="174"/>
      <c r="DL2217" s="174"/>
    </row>
    <row r="2218" spans="1:116" x14ac:dyDescent="0.4">
      <c r="A2218" s="174"/>
      <c r="E2218" s="8"/>
      <c r="G2218" s="175" t="s">
        <v>504</v>
      </c>
      <c r="H2218" s="174"/>
      <c r="I2218" s="176"/>
      <c r="J2218" s="176"/>
      <c r="K2218" s="197"/>
      <c r="L2218" s="197"/>
      <c r="M2218" s="197"/>
      <c r="N2218" s="197"/>
      <c r="O2218" s="197"/>
      <c r="P2218" s="197"/>
      <c r="R2218" s="198"/>
      <c r="S2218" s="174"/>
      <c r="T2218" s="174"/>
      <c r="U2218" s="174"/>
      <c r="V2218" s="174"/>
      <c r="W2218" s="174"/>
      <c r="X2218" s="174"/>
      <c r="Y2218" s="174"/>
      <c r="Z2218" s="174"/>
      <c r="AA2218" s="174"/>
      <c r="AB2218" s="174"/>
      <c r="AC2218" s="174"/>
      <c r="AD2218" s="174"/>
      <c r="AE2218" s="174"/>
      <c r="AF2218" s="174"/>
      <c r="AG2218" s="174"/>
      <c r="AH2218" s="174"/>
      <c r="AI2218" s="174"/>
      <c r="AJ2218" s="174"/>
      <c r="AK2218" s="174"/>
      <c r="AL2218" s="174"/>
      <c r="AM2218" s="174"/>
      <c r="AN2218" s="174"/>
      <c r="AO2218" s="174"/>
      <c r="AP2218" s="174"/>
      <c r="AQ2218" s="174"/>
      <c r="AR2218" s="174"/>
      <c r="AS2218" s="174"/>
      <c r="AT2218" s="174"/>
      <c r="AU2218" s="174"/>
      <c r="AV2218" s="174"/>
      <c r="AW2218" s="174"/>
      <c r="AX2218" s="174"/>
      <c r="AY2218" s="174"/>
      <c r="AZ2218" s="174"/>
      <c r="BA2218" s="174"/>
      <c r="BB2218" s="174"/>
      <c r="BC2218" s="174"/>
      <c r="BD2218" s="174"/>
      <c r="BE2218" s="174"/>
      <c r="BF2218" s="174"/>
      <c r="BG2218" s="174"/>
      <c r="BH2218" s="174"/>
      <c r="BI2218" s="174"/>
      <c r="BJ2218" s="174"/>
      <c r="BK2218" s="174"/>
      <c r="BL2218" s="174"/>
      <c r="BM2218" s="174"/>
      <c r="BN2218" s="174"/>
      <c r="BO2218" s="174"/>
      <c r="BP2218" s="174"/>
      <c r="BQ2218" s="174"/>
      <c r="BR2218" s="174"/>
      <c r="BS2218" s="174"/>
      <c r="BT2218" s="174"/>
      <c r="BU2218" s="174"/>
      <c r="BV2218" s="174"/>
      <c r="BW2218" s="174"/>
      <c r="BX2218" s="174"/>
      <c r="BY2218" s="174"/>
      <c r="BZ2218" s="174"/>
      <c r="CA2218" s="174"/>
      <c r="CB2218" s="174"/>
      <c r="CC2218" s="174"/>
      <c r="CD2218" s="174"/>
      <c r="CE2218" s="174"/>
      <c r="CF2218" s="174"/>
      <c r="CG2218" s="174"/>
      <c r="CH2218" s="174"/>
      <c r="CI2218" s="174"/>
      <c r="CJ2218" s="174"/>
      <c r="CK2218" s="174"/>
      <c r="CL2218" s="174"/>
      <c r="CN2218" s="176"/>
      <c r="CO2218" s="174"/>
      <c r="CP2218" s="174"/>
      <c r="CQ2218" s="174"/>
      <c r="CR2218" s="174"/>
      <c r="CS2218" s="174"/>
      <c r="CT2218" s="174"/>
      <c r="CU2218" s="174"/>
      <c r="CV2218" s="174"/>
      <c r="CW2218" s="174"/>
      <c r="CX2218" s="174"/>
      <c r="CY2218" s="174"/>
      <c r="CZ2218" s="174"/>
      <c r="DA2218" s="174"/>
      <c r="DB2218" s="174"/>
      <c r="DC2218" s="174"/>
      <c r="DD2218" s="174"/>
      <c r="DE2218" s="174"/>
      <c r="DF2218" s="174"/>
      <c r="DG2218" s="174"/>
      <c r="DH2218" s="174"/>
      <c r="DI2218" s="174"/>
      <c r="DJ2218" s="174"/>
      <c r="DK2218" s="174"/>
      <c r="DL2218" s="174"/>
    </row>
    <row r="2219" spans="1:116" x14ac:dyDescent="0.4">
      <c r="A2219" s="174"/>
      <c r="E2219" s="8"/>
      <c r="G2219" s="175" t="s">
        <v>461</v>
      </c>
      <c r="H2219" s="174"/>
      <c r="I2219" s="176"/>
      <c r="J2219" s="176"/>
      <c r="K2219" s="197"/>
      <c r="L2219" s="197"/>
      <c r="M2219" s="197"/>
      <c r="N2219" s="197"/>
      <c r="O2219" s="197"/>
      <c r="P2219" s="197"/>
      <c r="R2219" s="198"/>
      <c r="S2219" s="199" t="str">
        <f t="shared" ref="S2219:CD2219" si="3490">S$20</f>
        <v>S$16</v>
      </c>
      <c r="T2219" s="199" t="str">
        <f t="shared" si="3490"/>
        <v>T$16</v>
      </c>
      <c r="U2219" s="199" t="str">
        <f t="shared" si="3490"/>
        <v>U$16</v>
      </c>
      <c r="V2219" s="199" t="str">
        <f t="shared" si="3490"/>
        <v>V$16</v>
      </c>
      <c r="W2219" s="199" t="str">
        <f t="shared" si="3490"/>
        <v>W$16</v>
      </c>
      <c r="X2219" s="199" t="str">
        <f t="shared" si="3490"/>
        <v>X$16</v>
      </c>
      <c r="Y2219" s="199" t="str">
        <f t="shared" si="3490"/>
        <v>Y$16</v>
      </c>
      <c r="Z2219" s="199" t="str">
        <f t="shared" si="3490"/>
        <v>Z$16</v>
      </c>
      <c r="AA2219" s="199" t="str">
        <f t="shared" si="3490"/>
        <v>AA$16</v>
      </c>
      <c r="AB2219" s="199" t="str">
        <f t="shared" si="3490"/>
        <v>AB$16</v>
      </c>
      <c r="AC2219" s="199" t="str">
        <f t="shared" si="3490"/>
        <v>AC$16</v>
      </c>
      <c r="AD2219" s="199" t="str">
        <f t="shared" si="3490"/>
        <v>AD$16</v>
      </c>
      <c r="AE2219" s="199" t="str">
        <f t="shared" si="3490"/>
        <v>AE$16</v>
      </c>
      <c r="AF2219" s="199" t="str">
        <f t="shared" si="3490"/>
        <v>AF$16</v>
      </c>
      <c r="AG2219" s="199" t="str">
        <f t="shared" si="3490"/>
        <v>AG$16</v>
      </c>
      <c r="AH2219" s="199" t="str">
        <f t="shared" si="3490"/>
        <v>AH$16</v>
      </c>
      <c r="AI2219" s="199" t="str">
        <f t="shared" si="3490"/>
        <v>AI$16</v>
      </c>
      <c r="AJ2219" s="199" t="str">
        <f t="shared" si="3490"/>
        <v>AJ$16</v>
      </c>
      <c r="AK2219" s="199" t="str">
        <f t="shared" si="3490"/>
        <v>AK$16</v>
      </c>
      <c r="AL2219" s="199" t="str">
        <f t="shared" si="3490"/>
        <v>AL$16</v>
      </c>
      <c r="AM2219" s="199" t="str">
        <f t="shared" si="3490"/>
        <v>AM$16</v>
      </c>
      <c r="AN2219" s="199" t="str">
        <f t="shared" si="3490"/>
        <v>AN$16</v>
      </c>
      <c r="AO2219" s="199" t="str">
        <f t="shared" si="3490"/>
        <v>AO$16</v>
      </c>
      <c r="AP2219" s="199" t="str">
        <f t="shared" si="3490"/>
        <v>AP$16</v>
      </c>
      <c r="AQ2219" s="199" t="str">
        <f t="shared" si="3490"/>
        <v>AQ$16</v>
      </c>
      <c r="AR2219" s="199" t="str">
        <f t="shared" si="3490"/>
        <v>AR$16</v>
      </c>
      <c r="AS2219" s="199" t="str">
        <f t="shared" si="3490"/>
        <v>AS$16</v>
      </c>
      <c r="AT2219" s="199" t="str">
        <f t="shared" si="3490"/>
        <v>AT$16</v>
      </c>
      <c r="AU2219" s="199" t="str">
        <f t="shared" si="3490"/>
        <v>AU$16</v>
      </c>
      <c r="AV2219" s="199" t="str">
        <f t="shared" si="3490"/>
        <v>AV$16</v>
      </c>
      <c r="AW2219" s="199" t="str">
        <f t="shared" si="3490"/>
        <v>AW$16</v>
      </c>
      <c r="AX2219" s="199" t="str">
        <f t="shared" si="3490"/>
        <v>AX$16</v>
      </c>
      <c r="AY2219" s="199" t="str">
        <f t="shared" si="3490"/>
        <v>AY$16</v>
      </c>
      <c r="AZ2219" s="199" t="str">
        <f t="shared" si="3490"/>
        <v>AZ$16</v>
      </c>
      <c r="BA2219" s="199" t="str">
        <f t="shared" si="3490"/>
        <v>BA$16</v>
      </c>
      <c r="BB2219" s="199" t="str">
        <f t="shared" si="3490"/>
        <v>BB$16</v>
      </c>
      <c r="BC2219" s="199" t="str">
        <f t="shared" si="3490"/>
        <v>BC$16</v>
      </c>
      <c r="BD2219" s="199" t="str">
        <f t="shared" si="3490"/>
        <v>BD$16</v>
      </c>
      <c r="BE2219" s="199" t="str">
        <f t="shared" si="3490"/>
        <v>BE$16</v>
      </c>
      <c r="BF2219" s="199" t="str">
        <f t="shared" si="3490"/>
        <v>BF$16</v>
      </c>
      <c r="BG2219" s="199" t="str">
        <f t="shared" si="3490"/>
        <v>BG$16</v>
      </c>
      <c r="BH2219" s="199" t="str">
        <f t="shared" si="3490"/>
        <v>BH$16</v>
      </c>
      <c r="BI2219" s="199" t="str">
        <f t="shared" si="3490"/>
        <v>BI$16</v>
      </c>
      <c r="BJ2219" s="199" t="str">
        <f t="shared" si="3490"/>
        <v>BJ$16</v>
      </c>
      <c r="BK2219" s="199" t="str">
        <f t="shared" si="3490"/>
        <v>BK$16</v>
      </c>
      <c r="BL2219" s="199" t="str">
        <f t="shared" si="3490"/>
        <v>BL$16</v>
      </c>
      <c r="BM2219" s="199" t="str">
        <f t="shared" si="3490"/>
        <v>BM$16</v>
      </c>
      <c r="BN2219" s="199" t="str">
        <f t="shared" si="3490"/>
        <v>BN$16</v>
      </c>
      <c r="BO2219" s="199" t="str">
        <f t="shared" si="3490"/>
        <v>BO$16</v>
      </c>
      <c r="BP2219" s="199" t="str">
        <f t="shared" si="3490"/>
        <v>BP$16</v>
      </c>
      <c r="BQ2219" s="199" t="str">
        <f t="shared" si="3490"/>
        <v>BQ$16</v>
      </c>
      <c r="BR2219" s="199" t="str">
        <f t="shared" si="3490"/>
        <v>BR$16</v>
      </c>
      <c r="BS2219" s="199" t="str">
        <f t="shared" si="3490"/>
        <v>BS$16</v>
      </c>
      <c r="BT2219" s="199" t="str">
        <f t="shared" si="3490"/>
        <v>BT$16</v>
      </c>
      <c r="BU2219" s="199" t="str">
        <f t="shared" si="3490"/>
        <v>BU$16</v>
      </c>
      <c r="BV2219" s="199" t="str">
        <f t="shared" si="3490"/>
        <v>BV$16</v>
      </c>
      <c r="BW2219" s="199" t="str">
        <f t="shared" si="3490"/>
        <v>BW$16</v>
      </c>
      <c r="BX2219" s="199" t="str">
        <f t="shared" si="3490"/>
        <v>BX$16</v>
      </c>
      <c r="BY2219" s="199" t="str">
        <f t="shared" si="3490"/>
        <v>BY$16</v>
      </c>
      <c r="BZ2219" s="199" t="str">
        <f t="shared" si="3490"/>
        <v>BZ$16</v>
      </c>
      <c r="CA2219" s="199" t="str">
        <f t="shared" si="3490"/>
        <v>CA$16</v>
      </c>
      <c r="CB2219" s="199" t="str">
        <f t="shared" si="3490"/>
        <v>CB$16</v>
      </c>
      <c r="CC2219" s="199" t="str">
        <f t="shared" si="3490"/>
        <v>CC$16</v>
      </c>
      <c r="CD2219" s="199" t="str">
        <f t="shared" si="3490"/>
        <v>CD$16</v>
      </c>
      <c r="CE2219" s="199" t="str">
        <f t="shared" ref="CE2219:CL2219" si="3491">CE$20</f>
        <v>CE$16</v>
      </c>
      <c r="CF2219" s="199" t="str">
        <f t="shared" si="3491"/>
        <v>CF$16</v>
      </c>
      <c r="CG2219" s="199" t="str">
        <f t="shared" si="3491"/>
        <v>CG$16</v>
      </c>
      <c r="CH2219" s="199" t="str">
        <f t="shared" si="3491"/>
        <v>CH$16</v>
      </c>
      <c r="CI2219" s="199" t="str">
        <f t="shared" si="3491"/>
        <v>CI$16</v>
      </c>
      <c r="CJ2219" s="199" t="str">
        <f t="shared" si="3491"/>
        <v>CJ$16</v>
      </c>
      <c r="CK2219" s="199" t="str">
        <f t="shared" si="3491"/>
        <v>CK$16</v>
      </c>
      <c r="CL2219" s="199" t="str">
        <f t="shared" si="3491"/>
        <v>CL$16</v>
      </c>
      <c r="CN2219" s="176"/>
      <c r="CO2219" s="199" t="str">
        <f t="shared" ref="CO2219:DL2219" si="3492">CO$20</f>
        <v>CO$16</v>
      </c>
      <c r="CP2219" s="199" t="str">
        <f t="shared" si="3492"/>
        <v>CP$16</v>
      </c>
      <c r="CQ2219" s="199" t="str">
        <f t="shared" si="3492"/>
        <v>CQ$16</v>
      </c>
      <c r="CR2219" s="199" t="str">
        <f t="shared" si="3492"/>
        <v>CR$16</v>
      </c>
      <c r="CS2219" s="199" t="str">
        <f t="shared" si="3492"/>
        <v>CS$16</v>
      </c>
      <c r="CT2219" s="199" t="str">
        <f t="shared" si="3492"/>
        <v>CT$16</v>
      </c>
      <c r="CU2219" s="199" t="str">
        <f t="shared" si="3492"/>
        <v>CU$16</v>
      </c>
      <c r="CV2219" s="199" t="str">
        <f t="shared" si="3492"/>
        <v>CV$16</v>
      </c>
      <c r="CW2219" s="199" t="str">
        <f t="shared" si="3492"/>
        <v>CW$16</v>
      </c>
      <c r="CX2219" s="199" t="str">
        <f t="shared" si="3492"/>
        <v>CX$16</v>
      </c>
      <c r="CY2219" s="199" t="str">
        <f t="shared" si="3492"/>
        <v>CY$16</v>
      </c>
      <c r="CZ2219" s="199" t="str">
        <f t="shared" si="3492"/>
        <v>CZ$16</v>
      </c>
      <c r="DA2219" s="199" t="str">
        <f t="shared" si="3492"/>
        <v>DA$16</v>
      </c>
      <c r="DB2219" s="199" t="str">
        <f t="shared" si="3492"/>
        <v>DB$16</v>
      </c>
      <c r="DC2219" s="199" t="str">
        <f t="shared" si="3492"/>
        <v>DC$16</v>
      </c>
      <c r="DD2219" s="199" t="str">
        <f t="shared" si="3492"/>
        <v>DD$16</v>
      </c>
      <c r="DE2219" s="199" t="str">
        <f t="shared" si="3492"/>
        <v>DE$16</v>
      </c>
      <c r="DF2219" s="199" t="str">
        <f t="shared" si="3492"/>
        <v>DF$16</v>
      </c>
      <c r="DG2219" s="199" t="str">
        <f t="shared" si="3492"/>
        <v>DG$16</v>
      </c>
      <c r="DH2219" s="199" t="str">
        <f t="shared" si="3492"/>
        <v>DH$16</v>
      </c>
      <c r="DI2219" s="199" t="str">
        <f t="shared" si="3492"/>
        <v>DI$16</v>
      </c>
      <c r="DJ2219" s="199" t="str">
        <f t="shared" si="3492"/>
        <v>DJ$16</v>
      </c>
      <c r="DK2219" s="199" t="str">
        <f t="shared" si="3492"/>
        <v>DK$16</v>
      </c>
      <c r="DL2219" s="199" t="str">
        <f t="shared" si="3492"/>
        <v>DL$16</v>
      </c>
    </row>
    <row r="2220" spans="1:116" x14ac:dyDescent="0.4">
      <c r="A2220" s="174"/>
      <c r="E2220" s="8"/>
      <c r="G2220" s="175" t="s">
        <v>462</v>
      </c>
      <c r="H2220" s="200"/>
      <c r="I2220" s="201"/>
      <c r="J2220" s="201"/>
      <c r="K2220" s="202"/>
      <c r="L2220" s="202"/>
      <c r="M2220" s="202"/>
      <c r="N2220" s="202"/>
      <c r="O2220" s="202"/>
      <c r="P2220" s="202"/>
      <c r="R2220" s="202"/>
      <c r="S2220" s="199" t="str">
        <f t="shared" ref="S2220:CD2220" si="3493">S$21</f>
        <v>S$17</v>
      </c>
      <c r="T2220" s="199" t="str">
        <f t="shared" si="3493"/>
        <v>T$17</v>
      </c>
      <c r="U2220" s="199" t="str">
        <f t="shared" si="3493"/>
        <v>U$17</v>
      </c>
      <c r="V2220" s="199" t="str">
        <f t="shared" si="3493"/>
        <v>V$17</v>
      </c>
      <c r="W2220" s="199" t="str">
        <f t="shared" si="3493"/>
        <v>W$17</v>
      </c>
      <c r="X2220" s="199" t="str">
        <f t="shared" si="3493"/>
        <v>X$17</v>
      </c>
      <c r="Y2220" s="199" t="str">
        <f t="shared" si="3493"/>
        <v>Y$17</v>
      </c>
      <c r="Z2220" s="199" t="str">
        <f t="shared" si="3493"/>
        <v>Z$17</v>
      </c>
      <c r="AA2220" s="199" t="str">
        <f t="shared" si="3493"/>
        <v>AA$17</v>
      </c>
      <c r="AB2220" s="199" t="str">
        <f t="shared" si="3493"/>
        <v>AB$17</v>
      </c>
      <c r="AC2220" s="199" t="str">
        <f t="shared" si="3493"/>
        <v>AC$17</v>
      </c>
      <c r="AD2220" s="199" t="str">
        <f t="shared" si="3493"/>
        <v>AD$17</v>
      </c>
      <c r="AE2220" s="199" t="str">
        <f t="shared" si="3493"/>
        <v>AE$17</v>
      </c>
      <c r="AF2220" s="199" t="str">
        <f t="shared" si="3493"/>
        <v>AF$17</v>
      </c>
      <c r="AG2220" s="199" t="str">
        <f t="shared" si="3493"/>
        <v>AG$17</v>
      </c>
      <c r="AH2220" s="199" t="str">
        <f t="shared" si="3493"/>
        <v>AH$17</v>
      </c>
      <c r="AI2220" s="199" t="str">
        <f t="shared" si="3493"/>
        <v>AI$17</v>
      </c>
      <c r="AJ2220" s="199" t="str">
        <f t="shared" si="3493"/>
        <v>AJ$17</v>
      </c>
      <c r="AK2220" s="199" t="str">
        <f t="shared" si="3493"/>
        <v>AK$17</v>
      </c>
      <c r="AL2220" s="199" t="str">
        <f t="shared" si="3493"/>
        <v>AL$17</v>
      </c>
      <c r="AM2220" s="199" t="str">
        <f t="shared" si="3493"/>
        <v>AM$17</v>
      </c>
      <c r="AN2220" s="199" t="str">
        <f t="shared" si="3493"/>
        <v>AN$17</v>
      </c>
      <c r="AO2220" s="199" t="str">
        <f t="shared" si="3493"/>
        <v>AO$17</v>
      </c>
      <c r="AP2220" s="199" t="str">
        <f t="shared" si="3493"/>
        <v>AP$17</v>
      </c>
      <c r="AQ2220" s="199" t="str">
        <f t="shared" si="3493"/>
        <v>AQ$17</v>
      </c>
      <c r="AR2220" s="199" t="str">
        <f t="shared" si="3493"/>
        <v>AR$17</v>
      </c>
      <c r="AS2220" s="199" t="str">
        <f t="shared" si="3493"/>
        <v>AS$17</v>
      </c>
      <c r="AT2220" s="199" t="str">
        <f t="shared" si="3493"/>
        <v>AT$17</v>
      </c>
      <c r="AU2220" s="199" t="str">
        <f t="shared" si="3493"/>
        <v>AU$17</v>
      </c>
      <c r="AV2220" s="199" t="str">
        <f t="shared" si="3493"/>
        <v>AV$17</v>
      </c>
      <c r="AW2220" s="199" t="str">
        <f t="shared" si="3493"/>
        <v>AW$17</v>
      </c>
      <c r="AX2220" s="199" t="str">
        <f t="shared" si="3493"/>
        <v>AX$17</v>
      </c>
      <c r="AY2220" s="199" t="str">
        <f t="shared" si="3493"/>
        <v>AY$17</v>
      </c>
      <c r="AZ2220" s="199" t="str">
        <f t="shared" si="3493"/>
        <v>AZ$17</v>
      </c>
      <c r="BA2220" s="199" t="str">
        <f t="shared" si="3493"/>
        <v>BA$17</v>
      </c>
      <c r="BB2220" s="199" t="str">
        <f t="shared" si="3493"/>
        <v>BB$17</v>
      </c>
      <c r="BC2220" s="199" t="str">
        <f t="shared" si="3493"/>
        <v>BC$17</v>
      </c>
      <c r="BD2220" s="199" t="str">
        <f t="shared" si="3493"/>
        <v>BD$17</v>
      </c>
      <c r="BE2220" s="199" t="str">
        <f t="shared" si="3493"/>
        <v>BE$17</v>
      </c>
      <c r="BF2220" s="199" t="str">
        <f t="shared" si="3493"/>
        <v>BF$17</v>
      </c>
      <c r="BG2220" s="199" t="str">
        <f t="shared" si="3493"/>
        <v>BG$17</v>
      </c>
      <c r="BH2220" s="199" t="str">
        <f t="shared" si="3493"/>
        <v>BH$17</v>
      </c>
      <c r="BI2220" s="199" t="str">
        <f t="shared" si="3493"/>
        <v>BI$17</v>
      </c>
      <c r="BJ2220" s="199" t="str">
        <f t="shared" si="3493"/>
        <v>BJ$17</v>
      </c>
      <c r="BK2220" s="199" t="str">
        <f t="shared" si="3493"/>
        <v>BK$17</v>
      </c>
      <c r="BL2220" s="199" t="str">
        <f t="shared" si="3493"/>
        <v>BL$17</v>
      </c>
      <c r="BM2220" s="199" t="str">
        <f t="shared" si="3493"/>
        <v>BM$17</v>
      </c>
      <c r="BN2220" s="199" t="str">
        <f t="shared" si="3493"/>
        <v>BN$17</v>
      </c>
      <c r="BO2220" s="199" t="str">
        <f t="shared" si="3493"/>
        <v>BO$17</v>
      </c>
      <c r="BP2220" s="199" t="str">
        <f t="shared" si="3493"/>
        <v>BP$17</v>
      </c>
      <c r="BQ2220" s="199" t="str">
        <f t="shared" si="3493"/>
        <v>BQ$17</v>
      </c>
      <c r="BR2220" s="199" t="str">
        <f t="shared" si="3493"/>
        <v>BR$17</v>
      </c>
      <c r="BS2220" s="199" t="str">
        <f t="shared" si="3493"/>
        <v>BS$17</v>
      </c>
      <c r="BT2220" s="199" t="str">
        <f t="shared" si="3493"/>
        <v>BT$17</v>
      </c>
      <c r="BU2220" s="199" t="str">
        <f t="shared" si="3493"/>
        <v>BU$17</v>
      </c>
      <c r="BV2220" s="199" t="str">
        <f t="shared" si="3493"/>
        <v>BV$17</v>
      </c>
      <c r="BW2220" s="199" t="str">
        <f t="shared" si="3493"/>
        <v>BW$17</v>
      </c>
      <c r="BX2220" s="199" t="str">
        <f t="shared" si="3493"/>
        <v>BX$17</v>
      </c>
      <c r="BY2220" s="199" t="str">
        <f t="shared" si="3493"/>
        <v>BY$17</v>
      </c>
      <c r="BZ2220" s="199" t="str">
        <f t="shared" si="3493"/>
        <v>BZ$17</v>
      </c>
      <c r="CA2220" s="199" t="str">
        <f t="shared" si="3493"/>
        <v>CA$17</v>
      </c>
      <c r="CB2220" s="199" t="str">
        <f t="shared" si="3493"/>
        <v>CB$17</v>
      </c>
      <c r="CC2220" s="199" t="str">
        <f t="shared" si="3493"/>
        <v>CC$17</v>
      </c>
      <c r="CD2220" s="199" t="str">
        <f t="shared" si="3493"/>
        <v>CD$17</v>
      </c>
      <c r="CE2220" s="199" t="str">
        <f t="shared" ref="CE2220:CL2220" si="3494">CE$21</f>
        <v>CE$17</v>
      </c>
      <c r="CF2220" s="199" t="str">
        <f t="shared" si="3494"/>
        <v>CF$17</v>
      </c>
      <c r="CG2220" s="199" t="str">
        <f t="shared" si="3494"/>
        <v>CG$17</v>
      </c>
      <c r="CH2220" s="199" t="str">
        <f t="shared" si="3494"/>
        <v>CH$17</v>
      </c>
      <c r="CI2220" s="199" t="str">
        <f t="shared" si="3494"/>
        <v>CI$17</v>
      </c>
      <c r="CJ2220" s="199" t="str">
        <f t="shared" si="3494"/>
        <v>CJ$17</v>
      </c>
      <c r="CK2220" s="199" t="str">
        <f t="shared" si="3494"/>
        <v>CK$17</v>
      </c>
      <c r="CL2220" s="199" t="str">
        <f t="shared" si="3494"/>
        <v>CL$17</v>
      </c>
      <c r="CN2220" s="201"/>
      <c r="CO2220" s="199" t="str">
        <f t="shared" ref="CO2220:DL2220" si="3495">CO$21</f>
        <v>CO$17</v>
      </c>
      <c r="CP2220" s="199" t="str">
        <f t="shared" si="3495"/>
        <v>CP$17</v>
      </c>
      <c r="CQ2220" s="199" t="str">
        <f t="shared" si="3495"/>
        <v>CQ$17</v>
      </c>
      <c r="CR2220" s="199" t="str">
        <f t="shared" si="3495"/>
        <v>CR$17</v>
      </c>
      <c r="CS2220" s="199" t="str">
        <f t="shared" si="3495"/>
        <v>CS$17</v>
      </c>
      <c r="CT2220" s="199" t="str">
        <f t="shared" si="3495"/>
        <v>CT$17</v>
      </c>
      <c r="CU2220" s="199" t="str">
        <f t="shared" si="3495"/>
        <v>CU$17</v>
      </c>
      <c r="CV2220" s="199" t="str">
        <f t="shared" si="3495"/>
        <v>CV$17</v>
      </c>
      <c r="CW2220" s="199" t="str">
        <f t="shared" si="3495"/>
        <v>CW$17</v>
      </c>
      <c r="CX2220" s="199" t="str">
        <f t="shared" si="3495"/>
        <v>CX$17</v>
      </c>
      <c r="CY2220" s="199" t="str">
        <f t="shared" si="3495"/>
        <v>CY$17</v>
      </c>
      <c r="CZ2220" s="199" t="str">
        <f t="shared" si="3495"/>
        <v>CZ$17</v>
      </c>
      <c r="DA2220" s="199" t="str">
        <f t="shared" si="3495"/>
        <v>DA$17</v>
      </c>
      <c r="DB2220" s="199" t="str">
        <f t="shared" si="3495"/>
        <v>DB$17</v>
      </c>
      <c r="DC2220" s="199" t="str">
        <f t="shared" si="3495"/>
        <v>DC$17</v>
      </c>
      <c r="DD2220" s="199" t="str">
        <f t="shared" si="3495"/>
        <v>DD$17</v>
      </c>
      <c r="DE2220" s="199" t="str">
        <f t="shared" si="3495"/>
        <v>DE$17</v>
      </c>
      <c r="DF2220" s="199" t="str">
        <f t="shared" si="3495"/>
        <v>DF$17</v>
      </c>
      <c r="DG2220" s="199" t="str">
        <f t="shared" si="3495"/>
        <v>DG$17</v>
      </c>
      <c r="DH2220" s="199" t="str">
        <f t="shared" si="3495"/>
        <v>DH$17</v>
      </c>
      <c r="DI2220" s="199" t="str">
        <f t="shared" si="3495"/>
        <v>DI$17</v>
      </c>
      <c r="DJ2220" s="199" t="str">
        <f t="shared" si="3495"/>
        <v>DJ$17</v>
      </c>
      <c r="DK2220" s="199" t="str">
        <f t="shared" si="3495"/>
        <v>DK$17</v>
      </c>
      <c r="DL2220" s="199" t="str">
        <f t="shared" si="3495"/>
        <v>DL$17</v>
      </c>
    </row>
    <row r="2221" spans="1:116" x14ac:dyDescent="0.4">
      <c r="A2221" s="174"/>
      <c r="E2221" s="8"/>
      <c r="G2221" s="175" t="s">
        <v>491</v>
      </c>
      <c r="H2221" s="200"/>
      <c r="I2221" s="201"/>
      <c r="J2221" s="201"/>
      <c r="K2221" s="202"/>
      <c r="L2221" s="202"/>
      <c r="M2221" s="202"/>
      <c r="N2221" s="202"/>
      <c r="O2221" s="202"/>
      <c r="P2221" s="202"/>
      <c r="R2221" s="202"/>
      <c r="S2221" s="190"/>
      <c r="T2221" s="190"/>
      <c r="U2221" s="190"/>
      <c r="V2221" s="190"/>
      <c r="W2221" s="190"/>
      <c r="X2221" s="190"/>
      <c r="Y2221" s="190"/>
      <c r="Z2221" s="190"/>
      <c r="AA2221" s="190"/>
      <c r="AB2221" s="190"/>
      <c r="AC2221" s="190"/>
      <c r="AD2221" s="190"/>
      <c r="AE2221" s="190"/>
      <c r="AF2221" s="190"/>
      <c r="AG2221" s="190"/>
      <c r="AH2221" s="190"/>
      <c r="AI2221" s="190"/>
      <c r="AJ2221" s="190"/>
      <c r="AK2221" s="190"/>
      <c r="AL2221" s="190"/>
      <c r="AM2221" s="190"/>
      <c r="AN2221" s="190"/>
      <c r="AO2221" s="190"/>
      <c r="AP2221" s="190"/>
      <c r="AQ2221" s="190"/>
      <c r="AR2221" s="190"/>
      <c r="AS2221" s="190"/>
      <c r="AT2221" s="190"/>
      <c r="AU2221" s="190"/>
      <c r="AV2221" s="190"/>
      <c r="AW2221" s="190"/>
      <c r="AX2221" s="190"/>
      <c r="AY2221" s="190"/>
      <c r="AZ2221" s="190"/>
      <c r="BA2221" s="190"/>
      <c r="BB2221" s="190"/>
      <c r="BC2221" s="190"/>
      <c r="BD2221" s="190"/>
      <c r="BE2221" s="190"/>
      <c r="BF2221" s="190"/>
      <c r="BG2221" s="190"/>
      <c r="BH2221" s="190"/>
      <c r="BI2221" s="190"/>
      <c r="BJ2221" s="190"/>
      <c r="BK2221" s="190"/>
      <c r="BL2221" s="190"/>
      <c r="BM2221" s="190"/>
      <c r="BN2221" s="190"/>
      <c r="BO2221" s="190"/>
      <c r="BP2221" s="190"/>
      <c r="BQ2221" s="190"/>
      <c r="BR2221" s="190"/>
      <c r="BS2221" s="190"/>
      <c r="BT2221" s="190"/>
      <c r="BU2221" s="190"/>
      <c r="BV2221" s="190"/>
      <c r="BW2221" s="190"/>
      <c r="BX2221" s="190"/>
      <c r="BY2221" s="190"/>
      <c r="BZ2221" s="190"/>
      <c r="CA2221" s="190"/>
      <c r="CB2221" s="190"/>
      <c r="CC2221" s="190"/>
      <c r="CD2221" s="190"/>
      <c r="CE2221" s="190"/>
      <c r="CF2221" s="190"/>
      <c r="CG2221" s="190"/>
      <c r="CH2221" s="190"/>
      <c r="CI2221" s="190"/>
      <c r="CJ2221" s="190"/>
      <c r="CK2221" s="190"/>
      <c r="CL2221" s="190"/>
      <c r="CN2221" s="201"/>
      <c r="CO2221" s="190"/>
      <c r="CP2221" s="190"/>
      <c r="CQ2221" s="190"/>
      <c r="CR2221" s="190"/>
      <c r="CS2221" s="190"/>
      <c r="CT2221" s="190"/>
      <c r="CU2221" s="190"/>
      <c r="CV2221" s="190"/>
      <c r="CW2221" s="190"/>
      <c r="CX2221" s="190"/>
      <c r="CY2221" s="190"/>
      <c r="CZ2221" s="190"/>
      <c r="DA2221" s="190"/>
      <c r="DB2221" s="190"/>
      <c r="DC2221" s="190"/>
      <c r="DD2221" s="190"/>
      <c r="DE2221" s="190"/>
      <c r="DF2221" s="190"/>
      <c r="DG2221" s="190"/>
      <c r="DH2221" s="190"/>
      <c r="DI2221" s="190"/>
      <c r="DJ2221" s="190"/>
      <c r="DK2221" s="190"/>
      <c r="DL2221" s="190"/>
    </row>
    <row r="2222" spans="1:116" x14ac:dyDescent="0.4">
      <c r="A2222" s="174"/>
      <c r="E2222" s="8"/>
      <c r="G2222" s="175" t="s">
        <v>505</v>
      </c>
      <c r="H2222" s="200"/>
      <c r="I2222" s="201"/>
      <c r="J2222" s="201"/>
      <c r="K2222" s="202"/>
      <c r="L2222" s="202"/>
      <c r="M2222" s="202"/>
      <c r="N2222" s="202"/>
      <c r="O2222" s="202"/>
      <c r="P2222" s="202"/>
      <c r="R2222" s="202"/>
      <c r="S2222" s="190"/>
      <c r="T2222" s="190"/>
      <c r="U2222" s="190"/>
      <c r="V2222" s="190"/>
      <c r="W2222" s="190"/>
      <c r="X2222" s="190"/>
      <c r="Y2222" s="190"/>
      <c r="Z2222" s="190"/>
      <c r="AA2222" s="190"/>
      <c r="AB2222" s="190"/>
      <c r="AC2222" s="190"/>
      <c r="AD2222" s="190"/>
      <c r="AE2222" s="190"/>
      <c r="AF2222" s="190"/>
      <c r="AG2222" s="190"/>
      <c r="AH2222" s="190"/>
      <c r="AI2222" s="190"/>
      <c r="AJ2222" s="190"/>
      <c r="AK2222" s="190"/>
      <c r="AL2222" s="190"/>
      <c r="AM2222" s="190"/>
      <c r="AN2222" s="190"/>
      <c r="AO2222" s="190"/>
      <c r="AP2222" s="190"/>
      <c r="AQ2222" s="190"/>
      <c r="AR2222" s="190"/>
      <c r="AS2222" s="190"/>
      <c r="AT2222" s="190"/>
      <c r="AU2222" s="190"/>
      <c r="AV2222" s="190"/>
      <c r="AW2222" s="190"/>
      <c r="AX2222" s="190"/>
      <c r="AY2222" s="190"/>
      <c r="AZ2222" s="190"/>
      <c r="BA2222" s="190"/>
      <c r="BB2222" s="190"/>
      <c r="BC2222" s="190"/>
      <c r="BD2222" s="190"/>
      <c r="BE2222" s="190"/>
      <c r="BF2222" s="190"/>
      <c r="BG2222" s="190"/>
      <c r="BH2222" s="190"/>
      <c r="BI2222" s="190"/>
      <c r="BJ2222" s="190"/>
      <c r="BK2222" s="190"/>
      <c r="BL2222" s="190"/>
      <c r="BM2222" s="190"/>
      <c r="BN2222" s="190"/>
      <c r="BO2222" s="190"/>
      <c r="BP2222" s="190"/>
      <c r="BQ2222" s="190"/>
      <c r="BR2222" s="190"/>
      <c r="BS2222" s="190"/>
      <c r="BT2222" s="190"/>
      <c r="BU2222" s="190"/>
      <c r="BV2222" s="190"/>
      <c r="BW2222" s="190"/>
      <c r="BX2222" s="190"/>
      <c r="BY2222" s="190"/>
      <c r="BZ2222" s="190"/>
      <c r="CA2222" s="190"/>
      <c r="CB2222" s="190"/>
      <c r="CC2222" s="190"/>
      <c r="CD2222" s="190"/>
      <c r="CE2222" s="190"/>
      <c r="CF2222" s="190"/>
      <c r="CG2222" s="190"/>
      <c r="CH2222" s="190"/>
      <c r="CI2222" s="190"/>
      <c r="CJ2222" s="190"/>
      <c r="CK2222" s="190"/>
      <c r="CL2222" s="190"/>
      <c r="CN2222" s="201"/>
      <c r="CO2222" s="190"/>
      <c r="CP2222" s="190"/>
      <c r="CQ2222" s="190"/>
      <c r="CR2222" s="190"/>
      <c r="CS2222" s="190"/>
      <c r="CT2222" s="190"/>
      <c r="CU2222" s="190"/>
      <c r="CV2222" s="190"/>
      <c r="CW2222" s="190"/>
      <c r="CX2222" s="190"/>
      <c r="CY2222" s="190"/>
      <c r="CZ2222" s="190"/>
      <c r="DA2222" s="190"/>
      <c r="DB2222" s="190"/>
      <c r="DC2222" s="190"/>
      <c r="DD2222" s="190"/>
      <c r="DE2222" s="190"/>
      <c r="DF2222" s="190"/>
      <c r="DG2222" s="190"/>
      <c r="DH2222" s="190"/>
      <c r="DI2222" s="190"/>
      <c r="DJ2222" s="190"/>
      <c r="DK2222" s="190"/>
      <c r="DL2222" s="190"/>
    </row>
    <row r="2223" spans="1:116" x14ac:dyDescent="0.4">
      <c r="A2223" s="174"/>
      <c r="E2223" s="8"/>
      <c r="G2223" s="175" t="s">
        <v>463</v>
      </c>
      <c r="H2223" s="200"/>
      <c r="I2223" s="201"/>
      <c r="J2223" s="201"/>
      <c r="K2223" s="202"/>
      <c r="L2223" s="202"/>
      <c r="M2223" s="202"/>
      <c r="N2223" s="202"/>
      <c r="O2223" s="202"/>
      <c r="P2223" s="202"/>
      <c r="R2223" s="202"/>
      <c r="S2223" s="190" t="str">
        <f t="shared" ref="S2223:CD2223" si="3496">S$22</f>
        <v>S$18</v>
      </c>
      <c r="T2223" s="190" t="str">
        <f t="shared" si="3496"/>
        <v>T$18</v>
      </c>
      <c r="U2223" s="190" t="str">
        <f t="shared" si="3496"/>
        <v>U$18</v>
      </c>
      <c r="V2223" s="190" t="str">
        <f t="shared" si="3496"/>
        <v>V$18</v>
      </c>
      <c r="W2223" s="190" t="str">
        <f t="shared" si="3496"/>
        <v>W$18</v>
      </c>
      <c r="X2223" s="190" t="str">
        <f t="shared" si="3496"/>
        <v>X$18</v>
      </c>
      <c r="Y2223" s="190" t="str">
        <f t="shared" si="3496"/>
        <v>Y$18</v>
      </c>
      <c r="Z2223" s="190" t="str">
        <f t="shared" si="3496"/>
        <v>Z$18</v>
      </c>
      <c r="AA2223" s="190" t="str">
        <f t="shared" si="3496"/>
        <v>AA$18</v>
      </c>
      <c r="AB2223" s="190" t="str">
        <f t="shared" si="3496"/>
        <v>AB$18</v>
      </c>
      <c r="AC2223" s="190" t="str">
        <f t="shared" si="3496"/>
        <v>AC$18</v>
      </c>
      <c r="AD2223" s="190" t="str">
        <f t="shared" si="3496"/>
        <v>AD$18</v>
      </c>
      <c r="AE2223" s="190" t="str">
        <f t="shared" si="3496"/>
        <v>AE$18</v>
      </c>
      <c r="AF2223" s="190" t="str">
        <f t="shared" si="3496"/>
        <v>AF$18</v>
      </c>
      <c r="AG2223" s="190" t="str">
        <f t="shared" si="3496"/>
        <v>AG$18</v>
      </c>
      <c r="AH2223" s="190" t="str">
        <f t="shared" si="3496"/>
        <v>AH$18</v>
      </c>
      <c r="AI2223" s="190" t="str">
        <f t="shared" si="3496"/>
        <v>AI$18</v>
      </c>
      <c r="AJ2223" s="190" t="str">
        <f t="shared" si="3496"/>
        <v>AJ$18</v>
      </c>
      <c r="AK2223" s="190" t="str">
        <f t="shared" si="3496"/>
        <v>AK$18</v>
      </c>
      <c r="AL2223" s="190" t="str">
        <f t="shared" si="3496"/>
        <v>AL$18</v>
      </c>
      <c r="AM2223" s="190" t="str">
        <f t="shared" si="3496"/>
        <v>AM$18</v>
      </c>
      <c r="AN2223" s="190" t="str">
        <f t="shared" si="3496"/>
        <v>AN$18</v>
      </c>
      <c r="AO2223" s="190" t="str">
        <f t="shared" si="3496"/>
        <v>AO$18</v>
      </c>
      <c r="AP2223" s="190" t="str">
        <f t="shared" si="3496"/>
        <v>AP$18</v>
      </c>
      <c r="AQ2223" s="190" t="str">
        <f t="shared" si="3496"/>
        <v>AQ$18</v>
      </c>
      <c r="AR2223" s="190" t="str">
        <f t="shared" si="3496"/>
        <v>AR$18</v>
      </c>
      <c r="AS2223" s="190" t="str">
        <f t="shared" si="3496"/>
        <v>AS$18</v>
      </c>
      <c r="AT2223" s="190" t="str">
        <f t="shared" si="3496"/>
        <v>AT$18</v>
      </c>
      <c r="AU2223" s="190" t="str">
        <f t="shared" si="3496"/>
        <v>AU$18</v>
      </c>
      <c r="AV2223" s="190" t="str">
        <f t="shared" si="3496"/>
        <v>AV$18</v>
      </c>
      <c r="AW2223" s="190" t="str">
        <f t="shared" si="3496"/>
        <v>AW$18</v>
      </c>
      <c r="AX2223" s="190" t="str">
        <f t="shared" si="3496"/>
        <v>AX$18</v>
      </c>
      <c r="AY2223" s="190" t="str">
        <f t="shared" si="3496"/>
        <v>AY$18</v>
      </c>
      <c r="AZ2223" s="190" t="str">
        <f t="shared" si="3496"/>
        <v>AZ$18</v>
      </c>
      <c r="BA2223" s="190" t="str">
        <f t="shared" si="3496"/>
        <v>BA$18</v>
      </c>
      <c r="BB2223" s="190" t="str">
        <f t="shared" si="3496"/>
        <v>BB$18</v>
      </c>
      <c r="BC2223" s="190" t="str">
        <f t="shared" si="3496"/>
        <v>BC$18</v>
      </c>
      <c r="BD2223" s="190" t="str">
        <f t="shared" si="3496"/>
        <v>BD$18</v>
      </c>
      <c r="BE2223" s="190" t="str">
        <f t="shared" si="3496"/>
        <v>BE$18</v>
      </c>
      <c r="BF2223" s="190" t="str">
        <f t="shared" si="3496"/>
        <v>BF$18</v>
      </c>
      <c r="BG2223" s="190" t="str">
        <f t="shared" si="3496"/>
        <v>BG$18</v>
      </c>
      <c r="BH2223" s="190" t="str">
        <f t="shared" si="3496"/>
        <v>BH$18</v>
      </c>
      <c r="BI2223" s="190" t="str">
        <f t="shared" si="3496"/>
        <v>BI$18</v>
      </c>
      <c r="BJ2223" s="190" t="str">
        <f t="shared" si="3496"/>
        <v>BJ$18</v>
      </c>
      <c r="BK2223" s="190" t="str">
        <f t="shared" si="3496"/>
        <v>BK$18</v>
      </c>
      <c r="BL2223" s="190" t="str">
        <f t="shared" si="3496"/>
        <v>BL$18</v>
      </c>
      <c r="BM2223" s="190" t="str">
        <f t="shared" si="3496"/>
        <v>BM$18</v>
      </c>
      <c r="BN2223" s="190" t="str">
        <f t="shared" si="3496"/>
        <v>BN$18</v>
      </c>
      <c r="BO2223" s="190" t="str">
        <f t="shared" si="3496"/>
        <v>BO$18</v>
      </c>
      <c r="BP2223" s="190" t="str">
        <f t="shared" si="3496"/>
        <v>BP$18</v>
      </c>
      <c r="BQ2223" s="190" t="str">
        <f t="shared" si="3496"/>
        <v>BQ$18</v>
      </c>
      <c r="BR2223" s="190" t="str">
        <f t="shared" si="3496"/>
        <v>BR$18</v>
      </c>
      <c r="BS2223" s="190" t="str">
        <f t="shared" si="3496"/>
        <v>BS$18</v>
      </c>
      <c r="BT2223" s="190" t="str">
        <f t="shared" si="3496"/>
        <v>BT$18</v>
      </c>
      <c r="BU2223" s="190" t="str">
        <f t="shared" si="3496"/>
        <v>BU$18</v>
      </c>
      <c r="BV2223" s="190" t="str">
        <f t="shared" si="3496"/>
        <v>BV$18</v>
      </c>
      <c r="BW2223" s="190" t="str">
        <f t="shared" si="3496"/>
        <v>BW$18</v>
      </c>
      <c r="BX2223" s="190" t="str">
        <f t="shared" si="3496"/>
        <v>BX$18</v>
      </c>
      <c r="BY2223" s="190" t="str">
        <f t="shared" si="3496"/>
        <v>BY$18</v>
      </c>
      <c r="BZ2223" s="190" t="str">
        <f t="shared" si="3496"/>
        <v>BZ$18</v>
      </c>
      <c r="CA2223" s="190" t="str">
        <f t="shared" si="3496"/>
        <v>CA$18</v>
      </c>
      <c r="CB2223" s="190" t="str">
        <f t="shared" si="3496"/>
        <v>CB$18</v>
      </c>
      <c r="CC2223" s="190" t="str">
        <f t="shared" si="3496"/>
        <v>CC$18</v>
      </c>
      <c r="CD2223" s="190" t="str">
        <f t="shared" si="3496"/>
        <v>CD$18</v>
      </c>
      <c r="CE2223" s="190" t="str">
        <f t="shared" ref="CE2223:CL2223" si="3497">CE$22</f>
        <v>CE$18</v>
      </c>
      <c r="CF2223" s="190" t="str">
        <f t="shared" si="3497"/>
        <v>CF$18</v>
      </c>
      <c r="CG2223" s="190" t="str">
        <f t="shared" si="3497"/>
        <v>CG$18</v>
      </c>
      <c r="CH2223" s="190" t="str">
        <f t="shared" si="3497"/>
        <v>CH$18</v>
      </c>
      <c r="CI2223" s="190" t="str">
        <f t="shared" si="3497"/>
        <v>CI$18</v>
      </c>
      <c r="CJ2223" s="190" t="str">
        <f t="shared" si="3497"/>
        <v>CJ$18</v>
      </c>
      <c r="CK2223" s="190" t="str">
        <f t="shared" si="3497"/>
        <v>CK$18</v>
      </c>
      <c r="CL2223" s="190" t="str">
        <f t="shared" si="3497"/>
        <v>CL$18</v>
      </c>
      <c r="CN2223" s="201"/>
      <c r="CO2223" s="190" t="str">
        <f t="shared" ref="CO2223:DL2223" si="3498">CO$22</f>
        <v>CO$18</v>
      </c>
      <c r="CP2223" s="190" t="str">
        <f t="shared" si="3498"/>
        <v>CP$18</v>
      </c>
      <c r="CQ2223" s="190" t="str">
        <f t="shared" si="3498"/>
        <v>CQ$18</v>
      </c>
      <c r="CR2223" s="190" t="str">
        <f t="shared" si="3498"/>
        <v>CR$18</v>
      </c>
      <c r="CS2223" s="190" t="str">
        <f t="shared" si="3498"/>
        <v>CS$18</v>
      </c>
      <c r="CT2223" s="190" t="str">
        <f t="shared" si="3498"/>
        <v>CT$18</v>
      </c>
      <c r="CU2223" s="190" t="str">
        <f t="shared" si="3498"/>
        <v>CU$18</v>
      </c>
      <c r="CV2223" s="190" t="str">
        <f t="shared" si="3498"/>
        <v>CV$18</v>
      </c>
      <c r="CW2223" s="190" t="str">
        <f t="shared" si="3498"/>
        <v>CW$18</v>
      </c>
      <c r="CX2223" s="190" t="str">
        <f t="shared" si="3498"/>
        <v>CX$18</v>
      </c>
      <c r="CY2223" s="190" t="str">
        <f t="shared" si="3498"/>
        <v>CY$18</v>
      </c>
      <c r="CZ2223" s="190" t="str">
        <f t="shared" si="3498"/>
        <v>CZ$18</v>
      </c>
      <c r="DA2223" s="190" t="str">
        <f t="shared" si="3498"/>
        <v>DA$18</v>
      </c>
      <c r="DB2223" s="190" t="str">
        <f t="shared" si="3498"/>
        <v>DB$18</v>
      </c>
      <c r="DC2223" s="190" t="str">
        <f t="shared" si="3498"/>
        <v>DC$18</v>
      </c>
      <c r="DD2223" s="190" t="str">
        <f t="shared" si="3498"/>
        <v>DD$18</v>
      </c>
      <c r="DE2223" s="190" t="str">
        <f t="shared" si="3498"/>
        <v>DE$18</v>
      </c>
      <c r="DF2223" s="190" t="str">
        <f t="shared" si="3498"/>
        <v>DF$18</v>
      </c>
      <c r="DG2223" s="190" t="str">
        <f t="shared" si="3498"/>
        <v>DG$18</v>
      </c>
      <c r="DH2223" s="190" t="str">
        <f t="shared" si="3498"/>
        <v>DH$18</v>
      </c>
      <c r="DI2223" s="190" t="str">
        <f t="shared" si="3498"/>
        <v>DI$18</v>
      </c>
      <c r="DJ2223" s="190" t="str">
        <f t="shared" si="3498"/>
        <v>DJ$18</v>
      </c>
      <c r="DK2223" s="190" t="str">
        <f t="shared" si="3498"/>
        <v>DK$18</v>
      </c>
      <c r="DL2223" s="190" t="str">
        <f t="shared" si="3498"/>
        <v>DL$18</v>
      </c>
    </row>
    <row r="2224" spans="1:116" x14ac:dyDescent="0.4">
      <c r="A2224" s="174"/>
      <c r="E2224" s="8"/>
      <c r="G2224" s="175" t="s">
        <v>464</v>
      </c>
      <c r="H2224" s="200"/>
      <c r="I2224" s="201"/>
      <c r="J2224" s="201"/>
      <c r="K2224" s="202"/>
      <c r="L2224" s="202"/>
      <c r="M2224" s="202"/>
      <c r="N2224" s="202"/>
      <c r="O2224" s="202"/>
      <c r="P2224" s="202"/>
      <c r="R2224" s="202"/>
      <c r="S2224" s="190" t="str">
        <f t="shared" ref="S2224:CD2224" si="3499">S$23</f>
        <v>S$19</v>
      </c>
      <c r="T2224" s="190" t="str">
        <f t="shared" si="3499"/>
        <v>T$19</v>
      </c>
      <c r="U2224" s="190" t="str">
        <f t="shared" si="3499"/>
        <v>U$19</v>
      </c>
      <c r="V2224" s="190" t="str">
        <f t="shared" si="3499"/>
        <v>V$19</v>
      </c>
      <c r="W2224" s="190" t="str">
        <f t="shared" si="3499"/>
        <v>W$19</v>
      </c>
      <c r="X2224" s="190" t="str">
        <f t="shared" si="3499"/>
        <v>X$19</v>
      </c>
      <c r="Y2224" s="190" t="str">
        <f t="shared" si="3499"/>
        <v>Y$19</v>
      </c>
      <c r="Z2224" s="190" t="str">
        <f t="shared" si="3499"/>
        <v>Z$19</v>
      </c>
      <c r="AA2224" s="190" t="str">
        <f t="shared" si="3499"/>
        <v>AA$19</v>
      </c>
      <c r="AB2224" s="190" t="str">
        <f t="shared" si="3499"/>
        <v>AB$19</v>
      </c>
      <c r="AC2224" s="190" t="str">
        <f t="shared" si="3499"/>
        <v>AC$19</v>
      </c>
      <c r="AD2224" s="190" t="str">
        <f t="shared" si="3499"/>
        <v>AD$19</v>
      </c>
      <c r="AE2224" s="190" t="str">
        <f t="shared" si="3499"/>
        <v>AE$19</v>
      </c>
      <c r="AF2224" s="190" t="str">
        <f t="shared" si="3499"/>
        <v>AF$19</v>
      </c>
      <c r="AG2224" s="190" t="str">
        <f t="shared" si="3499"/>
        <v>AG$19</v>
      </c>
      <c r="AH2224" s="190" t="str">
        <f t="shared" si="3499"/>
        <v>AH$19</v>
      </c>
      <c r="AI2224" s="190" t="str">
        <f t="shared" si="3499"/>
        <v>AI$19</v>
      </c>
      <c r="AJ2224" s="190" t="str">
        <f t="shared" si="3499"/>
        <v>AJ$19</v>
      </c>
      <c r="AK2224" s="190" t="str">
        <f t="shared" si="3499"/>
        <v>AK$19</v>
      </c>
      <c r="AL2224" s="190" t="str">
        <f t="shared" si="3499"/>
        <v>AL$19</v>
      </c>
      <c r="AM2224" s="190" t="str">
        <f t="shared" si="3499"/>
        <v>AM$19</v>
      </c>
      <c r="AN2224" s="190" t="str">
        <f t="shared" si="3499"/>
        <v>AN$19</v>
      </c>
      <c r="AO2224" s="190" t="str">
        <f t="shared" si="3499"/>
        <v>AO$19</v>
      </c>
      <c r="AP2224" s="190" t="str">
        <f t="shared" si="3499"/>
        <v>AP$19</v>
      </c>
      <c r="AQ2224" s="190" t="str">
        <f t="shared" si="3499"/>
        <v>AQ$19</v>
      </c>
      <c r="AR2224" s="190" t="str">
        <f t="shared" si="3499"/>
        <v>AR$19</v>
      </c>
      <c r="AS2224" s="190" t="str">
        <f t="shared" si="3499"/>
        <v>AS$19</v>
      </c>
      <c r="AT2224" s="190" t="str">
        <f t="shared" si="3499"/>
        <v>AT$19</v>
      </c>
      <c r="AU2224" s="190" t="str">
        <f t="shared" si="3499"/>
        <v>AU$19</v>
      </c>
      <c r="AV2224" s="190" t="str">
        <f t="shared" si="3499"/>
        <v>AV$19</v>
      </c>
      <c r="AW2224" s="190" t="str">
        <f t="shared" si="3499"/>
        <v>AW$19</v>
      </c>
      <c r="AX2224" s="190" t="str">
        <f t="shared" si="3499"/>
        <v>AX$19</v>
      </c>
      <c r="AY2224" s="190" t="str">
        <f t="shared" si="3499"/>
        <v>AY$19</v>
      </c>
      <c r="AZ2224" s="190" t="str">
        <f t="shared" si="3499"/>
        <v>AZ$19</v>
      </c>
      <c r="BA2224" s="190" t="str">
        <f t="shared" si="3499"/>
        <v>BA$19</v>
      </c>
      <c r="BB2224" s="190" t="str">
        <f t="shared" si="3499"/>
        <v>BB$19</v>
      </c>
      <c r="BC2224" s="190" t="str">
        <f t="shared" si="3499"/>
        <v>BC$19</v>
      </c>
      <c r="BD2224" s="190" t="str">
        <f t="shared" si="3499"/>
        <v>BD$19</v>
      </c>
      <c r="BE2224" s="190" t="str">
        <f t="shared" si="3499"/>
        <v>BE$19</v>
      </c>
      <c r="BF2224" s="190" t="str">
        <f t="shared" si="3499"/>
        <v>BF$19</v>
      </c>
      <c r="BG2224" s="190" t="str">
        <f t="shared" si="3499"/>
        <v>BG$19</v>
      </c>
      <c r="BH2224" s="190" t="str">
        <f t="shared" si="3499"/>
        <v>BH$19</v>
      </c>
      <c r="BI2224" s="190" t="str">
        <f t="shared" si="3499"/>
        <v>BI$19</v>
      </c>
      <c r="BJ2224" s="190" t="str">
        <f t="shared" si="3499"/>
        <v>BJ$19</v>
      </c>
      <c r="BK2224" s="190" t="str">
        <f t="shared" si="3499"/>
        <v>BK$19</v>
      </c>
      <c r="BL2224" s="190" t="str">
        <f t="shared" si="3499"/>
        <v>BL$19</v>
      </c>
      <c r="BM2224" s="190" t="str">
        <f t="shared" si="3499"/>
        <v>BM$19</v>
      </c>
      <c r="BN2224" s="190" t="str">
        <f t="shared" si="3499"/>
        <v>BN$19</v>
      </c>
      <c r="BO2224" s="190" t="str">
        <f t="shared" si="3499"/>
        <v>BO$19</v>
      </c>
      <c r="BP2224" s="190" t="str">
        <f t="shared" si="3499"/>
        <v>BP$19</v>
      </c>
      <c r="BQ2224" s="190" t="str">
        <f t="shared" si="3499"/>
        <v>BQ$19</v>
      </c>
      <c r="BR2224" s="190" t="str">
        <f t="shared" si="3499"/>
        <v>BR$19</v>
      </c>
      <c r="BS2224" s="190" t="str">
        <f t="shared" si="3499"/>
        <v>BS$19</v>
      </c>
      <c r="BT2224" s="190" t="str">
        <f t="shared" si="3499"/>
        <v>BT$19</v>
      </c>
      <c r="BU2224" s="190" t="str">
        <f t="shared" si="3499"/>
        <v>BU$19</v>
      </c>
      <c r="BV2224" s="190" t="str">
        <f t="shared" si="3499"/>
        <v>BV$19</v>
      </c>
      <c r="BW2224" s="190" t="str">
        <f t="shared" si="3499"/>
        <v>BW$19</v>
      </c>
      <c r="BX2224" s="190" t="str">
        <f t="shared" si="3499"/>
        <v>BX$19</v>
      </c>
      <c r="BY2224" s="190" t="str">
        <f t="shared" si="3499"/>
        <v>BY$19</v>
      </c>
      <c r="BZ2224" s="190" t="str">
        <f t="shared" si="3499"/>
        <v>BZ$19</v>
      </c>
      <c r="CA2224" s="190" t="str">
        <f t="shared" si="3499"/>
        <v>CA$19</v>
      </c>
      <c r="CB2224" s="190" t="str">
        <f t="shared" si="3499"/>
        <v>CB$19</v>
      </c>
      <c r="CC2224" s="190" t="str">
        <f t="shared" si="3499"/>
        <v>CC$19</v>
      </c>
      <c r="CD2224" s="190" t="str">
        <f t="shared" si="3499"/>
        <v>CD$19</v>
      </c>
      <c r="CE2224" s="190" t="str">
        <f t="shared" ref="CE2224:CL2224" si="3500">CE$23</f>
        <v>CE$19</v>
      </c>
      <c r="CF2224" s="190" t="str">
        <f t="shared" si="3500"/>
        <v>CF$19</v>
      </c>
      <c r="CG2224" s="190" t="str">
        <f t="shared" si="3500"/>
        <v>CG$19</v>
      </c>
      <c r="CH2224" s="190" t="str">
        <f t="shared" si="3500"/>
        <v>CH$19</v>
      </c>
      <c r="CI2224" s="190" t="str">
        <f t="shared" si="3500"/>
        <v>CI$19</v>
      </c>
      <c r="CJ2224" s="190" t="str">
        <f t="shared" si="3500"/>
        <v>CJ$19</v>
      </c>
      <c r="CK2224" s="190" t="str">
        <f t="shared" si="3500"/>
        <v>CK$19</v>
      </c>
      <c r="CL2224" s="190" t="str">
        <f t="shared" si="3500"/>
        <v>CL$19</v>
      </c>
      <c r="CN2224" s="201"/>
      <c r="CO2224" s="190" t="str">
        <f t="shared" ref="CO2224:DL2224" si="3501">CO$23</f>
        <v>CO$19</v>
      </c>
      <c r="CP2224" s="190" t="str">
        <f t="shared" si="3501"/>
        <v>CP$19</v>
      </c>
      <c r="CQ2224" s="190" t="str">
        <f t="shared" si="3501"/>
        <v>CQ$19</v>
      </c>
      <c r="CR2224" s="190" t="str">
        <f t="shared" si="3501"/>
        <v>CR$19</v>
      </c>
      <c r="CS2224" s="190" t="str">
        <f t="shared" si="3501"/>
        <v>CS$19</v>
      </c>
      <c r="CT2224" s="190" t="str">
        <f t="shared" si="3501"/>
        <v>CT$19</v>
      </c>
      <c r="CU2224" s="190" t="str">
        <f t="shared" si="3501"/>
        <v>CU$19</v>
      </c>
      <c r="CV2224" s="190" t="str">
        <f t="shared" si="3501"/>
        <v>CV$19</v>
      </c>
      <c r="CW2224" s="190" t="str">
        <f t="shared" si="3501"/>
        <v>CW$19</v>
      </c>
      <c r="CX2224" s="190" t="str">
        <f t="shared" si="3501"/>
        <v>CX$19</v>
      </c>
      <c r="CY2224" s="190" t="str">
        <f t="shared" si="3501"/>
        <v>CY$19</v>
      </c>
      <c r="CZ2224" s="190" t="str">
        <f t="shared" si="3501"/>
        <v>CZ$19</v>
      </c>
      <c r="DA2224" s="190" t="str">
        <f t="shared" si="3501"/>
        <v>DA$19</v>
      </c>
      <c r="DB2224" s="190" t="str">
        <f t="shared" si="3501"/>
        <v>DB$19</v>
      </c>
      <c r="DC2224" s="190" t="str">
        <f t="shared" si="3501"/>
        <v>DC$19</v>
      </c>
      <c r="DD2224" s="190" t="str">
        <f t="shared" si="3501"/>
        <v>DD$19</v>
      </c>
      <c r="DE2224" s="190" t="str">
        <f t="shared" si="3501"/>
        <v>DE$19</v>
      </c>
      <c r="DF2224" s="190" t="str">
        <f t="shared" si="3501"/>
        <v>DF$19</v>
      </c>
      <c r="DG2224" s="190" t="str">
        <f t="shared" si="3501"/>
        <v>DG$19</v>
      </c>
      <c r="DH2224" s="190" t="str">
        <f t="shared" si="3501"/>
        <v>DH$19</v>
      </c>
      <c r="DI2224" s="190" t="str">
        <f t="shared" si="3501"/>
        <v>DI$19</v>
      </c>
      <c r="DJ2224" s="190" t="str">
        <f t="shared" si="3501"/>
        <v>DJ$19</v>
      </c>
      <c r="DK2224" s="190" t="str">
        <f t="shared" si="3501"/>
        <v>DK$19</v>
      </c>
      <c r="DL2224" s="190" t="str">
        <f t="shared" si="3501"/>
        <v>DL$19</v>
      </c>
    </row>
    <row r="2225" spans="1:116" x14ac:dyDescent="0.4">
      <c r="A2225" s="142" t="s">
        <v>218</v>
      </c>
      <c r="B2225" s="31" t="s">
        <v>81</v>
      </c>
      <c r="C2225" s="31"/>
      <c r="D2225" t="s">
        <v>562</v>
      </c>
      <c r="E2225" s="8" t="str">
        <f t="shared" ref="E2225:E2238" si="3502">ROW()&amp;" "&amp;D2225</f>
        <v>2225 TOGGLE-TV-V</v>
      </c>
      <c r="F2225" t="s">
        <v>511</v>
      </c>
      <c r="G2225" s="143" t="s">
        <v>509</v>
      </c>
      <c r="H2225" s="142"/>
      <c r="I2225" s="144"/>
      <c r="J2225" s="144"/>
      <c r="K2225" s="142"/>
      <c r="L2225" s="142"/>
      <c r="M2225" s="142"/>
      <c r="N2225" s="142"/>
      <c r="O2225" s="142"/>
      <c r="P2225" s="142"/>
      <c r="R2225" s="143"/>
      <c r="S2225" s="168"/>
      <c r="T2225" s="168"/>
      <c r="U2225" s="168"/>
      <c r="V2225" s="168"/>
      <c r="W2225" s="168"/>
      <c r="X2225" s="168"/>
      <c r="Y2225" s="168"/>
      <c r="Z2225" s="168"/>
      <c r="AA2225" s="168"/>
      <c r="AB2225" s="168"/>
      <c r="AC2225" s="168"/>
      <c r="AD2225" s="168"/>
      <c r="AE2225" s="168"/>
      <c r="AF2225" s="168"/>
      <c r="AG2225" s="168"/>
      <c r="AH2225" s="168"/>
      <c r="AI2225" s="168"/>
      <c r="AJ2225" s="168"/>
      <c r="AK2225" s="168"/>
      <c r="AL2225" s="168"/>
      <c r="AM2225" s="168"/>
      <c r="AN2225" s="168"/>
      <c r="AO2225" s="168"/>
      <c r="AP2225" s="168"/>
      <c r="AQ2225" s="168"/>
      <c r="AR2225" s="168"/>
      <c r="AS2225" s="168"/>
      <c r="AT2225" s="168"/>
      <c r="AU2225" s="168"/>
      <c r="AV2225" s="168"/>
      <c r="AW2225" s="168"/>
      <c r="AX2225" s="168"/>
      <c r="AY2225" s="168"/>
      <c r="AZ2225" s="168"/>
      <c r="BA2225" s="168"/>
      <c r="BB2225" s="168"/>
      <c r="BC2225" s="168"/>
      <c r="BD2225" s="168"/>
      <c r="BE2225" s="168"/>
      <c r="BF2225" s="168"/>
      <c r="BG2225" s="168"/>
      <c r="BH2225" s="168"/>
      <c r="BI2225" s="168"/>
      <c r="BJ2225" s="168"/>
      <c r="BK2225" s="168"/>
      <c r="BL2225" s="168"/>
      <c r="BM2225" s="168"/>
      <c r="BN2225" s="168"/>
      <c r="BO2225" s="168"/>
      <c r="BP2225" s="168"/>
      <c r="BQ2225" s="168"/>
      <c r="BR2225" s="168"/>
      <c r="BS2225" s="168"/>
      <c r="BT2225" s="168"/>
      <c r="BU2225" s="168"/>
      <c r="BV2225" s="168"/>
      <c r="BW2225" s="168"/>
      <c r="BX2225" s="168"/>
      <c r="BY2225" s="168"/>
      <c r="BZ2225" s="168"/>
      <c r="CA2225" s="168"/>
      <c r="CB2225" s="168"/>
      <c r="CC2225" s="168"/>
      <c r="CD2225" s="168"/>
      <c r="CE2225" s="168"/>
      <c r="CF2225" s="168"/>
      <c r="CG2225" s="168"/>
      <c r="CH2225" s="168"/>
      <c r="CI2225" s="168"/>
      <c r="CJ2225" s="168"/>
      <c r="CK2225" s="168"/>
      <c r="CL2225" s="168"/>
      <c r="CN2225" s="144"/>
      <c r="CO2225" s="168"/>
      <c r="CP2225" s="168"/>
      <c r="CQ2225" s="168"/>
      <c r="CR2225" s="168"/>
      <c r="CS2225" s="168"/>
      <c r="CT2225" s="168"/>
      <c r="CU2225" s="168"/>
      <c r="CV2225" s="168"/>
      <c r="CW2225" s="168"/>
      <c r="CX2225" s="168"/>
      <c r="CY2225" s="168"/>
      <c r="CZ2225" s="168"/>
      <c r="DA2225" s="168"/>
      <c r="DB2225" s="168"/>
      <c r="DC2225" s="168"/>
      <c r="DD2225" s="168"/>
      <c r="DE2225" s="168"/>
      <c r="DF2225" s="168"/>
      <c r="DG2225" s="168"/>
      <c r="DH2225" s="168"/>
      <c r="DI2225" s="168"/>
      <c r="DJ2225" s="168"/>
      <c r="DK2225" s="168"/>
      <c r="DL2225" s="168"/>
    </row>
    <row r="2226" spans="1:116" x14ac:dyDescent="0.4">
      <c r="A2226" s="12"/>
      <c r="B2226" s="12" t="s">
        <v>332</v>
      </c>
      <c r="C2226" s="12"/>
      <c r="D2226" t="s">
        <v>562</v>
      </c>
      <c r="E2226" s="8" t="str">
        <f t="shared" si="3502"/>
        <v>2226 TOGGLE-TV-V</v>
      </c>
      <c r="G2226" s="95" t="str">
        <f ca="1">OFFSET(G2226,-(ROW(G2226)-ROW(G2238)),0)&amp;" - before toggle"</f>
        <v># of assets - before toggle</v>
      </c>
      <c r="H2226" s="12"/>
      <c r="I2226" s="60"/>
      <c r="J2226" s="60"/>
      <c r="K2226" s="12"/>
      <c r="L2226" s="12"/>
      <c r="M2226" s="12"/>
      <c r="N2226" s="12"/>
      <c r="O2226" s="12"/>
      <c r="P2226" s="12"/>
      <c r="R2226" s="13"/>
      <c r="S2226" s="76"/>
      <c r="T2226" s="76"/>
      <c r="U2226" s="76"/>
      <c r="V2226" s="76"/>
      <c r="W2226" s="76"/>
      <c r="X2226" s="76"/>
      <c r="Y2226" s="76"/>
      <c r="Z2226" s="76"/>
      <c r="AA2226" s="76"/>
      <c r="AB2226" s="76"/>
      <c r="AC2226" s="76"/>
      <c r="AD2226" s="76"/>
      <c r="AE2226" s="76"/>
      <c r="AF2226" s="76"/>
      <c r="AG2226" s="76"/>
      <c r="AH2226" s="76"/>
      <c r="AI2226" s="76"/>
      <c r="AJ2226" s="76"/>
      <c r="AK2226" s="76"/>
      <c r="AL2226" s="76"/>
      <c r="AM2226" s="76"/>
      <c r="AN2226" s="76"/>
      <c r="AO2226" s="76"/>
      <c r="AP2226" s="76"/>
      <c r="AQ2226" s="76"/>
      <c r="AR2226" s="76"/>
      <c r="AS2226" s="76"/>
      <c r="AT2226" s="76"/>
      <c r="AU2226" s="76"/>
      <c r="AV2226" s="76"/>
      <c r="AW2226" s="76"/>
      <c r="AX2226" s="76"/>
      <c r="AY2226" s="76"/>
      <c r="AZ2226" s="76"/>
      <c r="BA2226" s="76"/>
      <c r="BB2226" s="76"/>
      <c r="BC2226" s="76"/>
      <c r="BD2226" s="76"/>
      <c r="BE2226" s="76"/>
      <c r="BF2226" s="76"/>
      <c r="BG2226" s="76"/>
      <c r="BH2226" s="76"/>
      <c r="BI2226" s="76"/>
      <c r="BJ2226" s="76"/>
      <c r="BK2226" s="76"/>
      <c r="BL2226" s="76"/>
      <c r="BM2226" s="76"/>
      <c r="BN2226" s="76"/>
      <c r="BO2226" s="76"/>
      <c r="BP2226" s="76"/>
      <c r="BQ2226" s="76"/>
      <c r="BR2226" s="76"/>
      <c r="BS2226" s="76"/>
      <c r="BT2226" s="76"/>
      <c r="BU2226" s="76"/>
      <c r="BV2226" s="76"/>
      <c r="BW2226" s="76"/>
      <c r="BX2226" s="76"/>
      <c r="BY2226" s="76"/>
      <c r="BZ2226" s="76"/>
      <c r="CA2226" s="76"/>
      <c r="CB2226" s="76"/>
      <c r="CC2226" s="76"/>
      <c r="CD2226" s="76"/>
      <c r="CE2226" s="76"/>
      <c r="CF2226" s="76"/>
      <c r="CG2226" s="76"/>
      <c r="CH2226" s="76"/>
      <c r="CI2226" s="76"/>
      <c r="CJ2226" s="76"/>
      <c r="CK2226" s="76"/>
      <c r="CL2226" s="76"/>
      <c r="CN2226" s="60"/>
      <c r="CO2226" s="239"/>
      <c r="CP2226" s="239"/>
      <c r="CQ2226" s="239"/>
      <c r="CR2226" s="239"/>
      <c r="CS2226" s="239"/>
      <c r="CT2226" s="239"/>
      <c r="CU2226" s="239"/>
      <c r="CV2226" s="239"/>
      <c r="CW2226" s="239"/>
      <c r="CX2226" s="239"/>
      <c r="CY2226" s="239"/>
      <c r="CZ2226" s="239"/>
      <c r="DA2226" s="239"/>
      <c r="DB2226" s="239"/>
      <c r="DC2226" s="239"/>
      <c r="DD2226" s="239"/>
      <c r="DE2226" s="239"/>
      <c r="DF2226" s="239"/>
      <c r="DG2226" s="239"/>
      <c r="DH2226" s="239"/>
      <c r="DI2226" s="239"/>
      <c r="DJ2226" s="239"/>
      <c r="DK2226" s="239"/>
      <c r="DL2226" s="239"/>
    </row>
    <row r="2227" spans="1:116" x14ac:dyDescent="0.4">
      <c r="A2227" s="31"/>
      <c r="B2227" s="31"/>
      <c r="C2227" s="31"/>
      <c r="D2227" t="s">
        <v>562</v>
      </c>
      <c r="E2227" s="8" t="str">
        <f t="shared" si="3502"/>
        <v>2227 TOGGLE-TV-V</v>
      </c>
      <c r="G2227" s="145" t="s">
        <v>563</v>
      </c>
      <c r="H2227" s="31">
        <v>1</v>
      </c>
      <c r="I2227" s="73"/>
      <c r="J2227" s="73"/>
      <c r="K2227" s="12"/>
      <c r="L2227" s="12"/>
      <c r="M2227" s="12"/>
      <c r="N2227" s="12"/>
      <c r="O2227" s="12"/>
      <c r="P2227" s="12"/>
      <c r="R2227" s="67"/>
      <c r="S2227" s="76"/>
      <c r="T2227" s="76"/>
      <c r="U2227" s="76"/>
      <c r="V2227" s="76"/>
      <c r="W2227" s="76"/>
      <c r="X2227" s="76"/>
      <c r="Y2227" s="76"/>
      <c r="Z2227" s="76"/>
      <c r="AA2227" s="76"/>
      <c r="AB2227" s="76"/>
      <c r="AC2227" s="76"/>
      <c r="AD2227" s="76"/>
      <c r="AE2227" s="76"/>
      <c r="AF2227" s="76"/>
      <c r="AG2227" s="76"/>
      <c r="AH2227" s="76"/>
      <c r="AI2227" s="76"/>
      <c r="AJ2227" s="76"/>
      <c r="AK2227" s="76"/>
      <c r="AL2227" s="76"/>
      <c r="AM2227" s="76"/>
      <c r="AN2227" s="76"/>
      <c r="AO2227" s="76"/>
      <c r="AP2227" s="76"/>
      <c r="AQ2227" s="76"/>
      <c r="AR2227" s="76"/>
      <c r="AS2227" s="76"/>
      <c r="AT2227" s="76"/>
      <c r="AU2227" s="76"/>
      <c r="AV2227" s="76"/>
      <c r="AW2227" s="76"/>
      <c r="AX2227" s="76"/>
      <c r="AY2227" s="76"/>
      <c r="AZ2227" s="76"/>
      <c r="BA2227" s="76"/>
      <c r="BB2227" s="76"/>
      <c r="BC2227" s="76"/>
      <c r="BD2227" s="76"/>
      <c r="BE2227" s="76"/>
      <c r="BF2227" s="76"/>
      <c r="BG2227" s="76"/>
      <c r="BH2227" s="76"/>
      <c r="BI2227" s="76"/>
      <c r="BJ2227" s="76"/>
      <c r="BK2227" s="76"/>
      <c r="BL2227" s="76"/>
      <c r="BM2227" s="76"/>
      <c r="BN2227" s="76"/>
      <c r="BO2227" s="76"/>
      <c r="BP2227" s="76"/>
      <c r="BQ2227" s="76"/>
      <c r="BR2227" s="76"/>
      <c r="BS2227" s="76"/>
      <c r="BT2227" s="76"/>
      <c r="BU2227" s="76"/>
      <c r="BV2227" s="76"/>
      <c r="BW2227" s="76"/>
      <c r="BX2227" s="76"/>
      <c r="BY2227" s="76"/>
      <c r="BZ2227" s="76"/>
      <c r="CA2227" s="76"/>
      <c r="CB2227" s="76"/>
      <c r="CC2227" s="76"/>
      <c r="CD2227" s="76"/>
      <c r="CE2227" s="76"/>
      <c r="CF2227" s="76"/>
      <c r="CG2227" s="76"/>
      <c r="CH2227" s="76"/>
      <c r="CI2227" s="76"/>
      <c r="CJ2227" s="76"/>
      <c r="CK2227" s="76"/>
      <c r="CL2227" s="76"/>
      <c r="CN2227" s="76"/>
      <c r="CO2227" s="76" t="e" cm="1">
        <f t="array" ref="CO2227">INDEX($K:$P,ROW(),MATCH(CO$3,$K$2:$P$2,0))</f>
        <v>#N/A</v>
      </c>
      <c r="CP2227" s="76" t="e" cm="1">
        <f t="array" ref="CP2227">INDEX($K:$P,ROW(),MATCH(CP$3,$K$2:$P$2,0))</f>
        <v>#N/A</v>
      </c>
      <c r="CQ2227" s="76" t="e" cm="1">
        <f t="array" ref="CQ2227">INDEX($K:$P,ROW(),MATCH(CQ$3,$K$2:$P$2,0))</f>
        <v>#N/A</v>
      </c>
      <c r="CR2227" s="76" t="e" cm="1">
        <f t="array" ref="CR2227">INDEX($K:$P,ROW(),MATCH(CR$3,$K$2:$P$2,0))</f>
        <v>#N/A</v>
      </c>
      <c r="CS2227" s="76" t="e" cm="1">
        <f t="array" ref="CS2227">INDEX($K:$P,ROW(),MATCH(CS$3,$K$2:$P$2,0))</f>
        <v>#N/A</v>
      </c>
      <c r="CT2227" s="76" t="e" cm="1">
        <f t="array" ref="CT2227">INDEX($K:$P,ROW(),MATCH(CT$3,$K$2:$P$2,0))</f>
        <v>#N/A</v>
      </c>
      <c r="CU2227" s="76" t="e" cm="1">
        <f t="array" ref="CU2227">INDEX($K:$P,ROW(),MATCH(CU$3,$K$2:$P$2,0))</f>
        <v>#N/A</v>
      </c>
      <c r="CV2227" s="76" t="e" cm="1">
        <f t="array" ref="CV2227">INDEX($K:$P,ROW(),MATCH(CV$3,$K$2:$P$2,0))</f>
        <v>#N/A</v>
      </c>
      <c r="CW2227" s="76" t="e" cm="1">
        <f t="array" ref="CW2227">INDEX($K:$P,ROW(),MATCH(CW$3,$K$2:$P$2,0))</f>
        <v>#N/A</v>
      </c>
      <c r="CX2227" s="76" t="e" cm="1">
        <f t="array" ref="CX2227">INDEX($K:$P,ROW(),MATCH(CX$3,$K$2:$P$2,0))</f>
        <v>#N/A</v>
      </c>
      <c r="CY2227" s="76" t="e" cm="1">
        <f t="array" ref="CY2227">INDEX($K:$P,ROW(),MATCH(CY$3,$K$2:$P$2,0))</f>
        <v>#N/A</v>
      </c>
      <c r="CZ2227" s="76" t="e" cm="1">
        <f t="array" ref="CZ2227">INDEX($K:$P,ROW(),MATCH(CZ$3,$K$2:$P$2,0))</f>
        <v>#N/A</v>
      </c>
      <c r="DA2227" s="76" t="e" cm="1">
        <f t="array" ref="DA2227">INDEX($K:$P,ROW(),MATCH(DA$3,$K$2:$P$2,0))</f>
        <v>#N/A</v>
      </c>
      <c r="DB2227" s="76" t="e" cm="1">
        <f t="array" ref="DB2227">INDEX($K:$P,ROW(),MATCH(DB$3,$K$2:$P$2,0))</f>
        <v>#N/A</v>
      </c>
      <c r="DC2227" s="76" t="e" cm="1">
        <f t="array" ref="DC2227">INDEX($K:$P,ROW(),MATCH(DC$3,$K$2:$P$2,0))</f>
        <v>#N/A</v>
      </c>
      <c r="DD2227" s="76" t="e" cm="1">
        <f t="array" ref="DD2227">INDEX($K:$P,ROW(),MATCH(DD$3,$K$2:$P$2,0))</f>
        <v>#N/A</v>
      </c>
      <c r="DE2227" s="76" t="e" cm="1">
        <f t="array" ref="DE2227">INDEX($K:$P,ROW(),MATCH(DE$3,$K$2:$P$2,0))</f>
        <v>#N/A</v>
      </c>
      <c r="DF2227" s="76" t="e" cm="1">
        <f t="array" ref="DF2227">INDEX($K:$P,ROW(),MATCH(DF$3,$K$2:$P$2,0))</f>
        <v>#N/A</v>
      </c>
      <c r="DG2227" s="76" t="e" cm="1">
        <f t="array" ref="DG2227">INDEX($K:$P,ROW(),MATCH(DG$3,$K$2:$P$2,0))</f>
        <v>#N/A</v>
      </c>
      <c r="DH2227" s="76" t="e" cm="1">
        <f t="array" ref="DH2227">INDEX($K:$P,ROW(),MATCH(DH$3,$K$2:$P$2,0))</f>
        <v>#N/A</v>
      </c>
      <c r="DI2227" s="76" t="e" cm="1">
        <f t="array" ref="DI2227">INDEX($K:$P,ROW(),MATCH(DI$3,$K$2:$P$2,0))</f>
        <v>#N/A</v>
      </c>
      <c r="DJ2227" s="76" t="e" cm="1">
        <f t="array" ref="DJ2227">INDEX($K:$P,ROW(),MATCH(DJ$3,$K$2:$P$2,0))</f>
        <v>#N/A</v>
      </c>
      <c r="DK2227" s="76" t="e" cm="1">
        <f t="array" ref="DK2227">INDEX($K:$P,ROW(),MATCH(DK$3,$K$2:$P$2,0))</f>
        <v>#N/A</v>
      </c>
      <c r="DL2227" s="76" t="e" cm="1">
        <f t="array" ref="DL2227">INDEX($K:$P,ROW(),MATCH(DL$3,$K$2:$P$2,0))</f>
        <v>#N/A</v>
      </c>
    </row>
    <row r="2228" spans="1:116" x14ac:dyDescent="0.4">
      <c r="D2228" t="s">
        <v>562</v>
      </c>
      <c r="E2228" s="8" t="str">
        <f t="shared" si="3502"/>
        <v>2228 TOGGLE-TV-V</v>
      </c>
      <c r="G2228" s="127" t="str">
        <f ca="1">SUBSTITUTE(G2226,"before toggle","after toggle")</f>
        <v># of assets - after toggle</v>
      </c>
      <c r="H2228" s="12"/>
      <c r="I2228" s="60"/>
      <c r="J2228" s="60"/>
      <c r="K2228" s="117">
        <f ca="1">SUMIF($4:$4,K$2,2228:2228)</f>
        <v>5000</v>
      </c>
      <c r="L2228" s="117">
        <f ca="1">SUMIF($4:$4,L$2,2228:2228)</f>
        <v>5000</v>
      </c>
      <c r="M2228" s="117">
        <f ca="1">SUMIF($4:$4,M$2,2228:2228)</f>
        <v>5000</v>
      </c>
      <c r="N2228" s="117">
        <f ca="1">SUMIF($4:$4,N$2,2228:2228)</f>
        <v>5000</v>
      </c>
      <c r="O2228" s="117">
        <f ca="1">SUMIF($4:$4,O$2,2228:2228)</f>
        <v>5000</v>
      </c>
      <c r="P2228" s="117">
        <f ca="1">SUMIF($4:$4,P$2,2228:2228)</f>
        <v>5000</v>
      </c>
      <c r="R2228" s="15"/>
      <c r="S2228" s="151" cm="1">
        <f t="array" aca="1" ref="S2228" ca="1">INDIRECT(S2220)*$H2227</f>
        <v>5000</v>
      </c>
      <c r="T2228" s="151" cm="1">
        <f t="array" aca="1" ref="T2228" ca="1">INDIRECT(T2220)*$H2227</f>
        <v>5000</v>
      </c>
      <c r="U2228" s="151" cm="1">
        <f t="array" aca="1" ref="U2228" ca="1">INDIRECT(U2220)*$H2227</f>
        <v>5000</v>
      </c>
      <c r="V2228" s="151" cm="1">
        <f t="array" aca="1" ref="V2228" ca="1">INDIRECT(V2220)*$H2227</f>
        <v>5000</v>
      </c>
      <c r="W2228" s="151" cm="1">
        <f t="array" aca="1" ref="W2228" ca="1">INDIRECT(W2220)*$H2227</f>
        <v>5000</v>
      </c>
      <c r="X2228" s="151" cm="1">
        <f t="array" aca="1" ref="X2228" ca="1">INDIRECT(X2220)*$H2227</f>
        <v>5000</v>
      </c>
      <c r="Y2228" s="151" cm="1">
        <f t="array" aca="1" ref="Y2228" ca="1">INDIRECT(Y2220)*$H2227</f>
        <v>5000</v>
      </c>
      <c r="Z2228" s="151" cm="1">
        <f t="array" aca="1" ref="Z2228" ca="1">INDIRECT(Z2220)*$H2227</f>
        <v>5000</v>
      </c>
      <c r="AA2228" s="151" cm="1">
        <f t="array" aca="1" ref="AA2228" ca="1">INDIRECT(AA2220)*$H2227</f>
        <v>5000</v>
      </c>
      <c r="AB2228" s="151" cm="1">
        <f t="array" aca="1" ref="AB2228" ca="1">INDIRECT(AB2220)*$H2227</f>
        <v>5000</v>
      </c>
      <c r="AC2228" s="151" cm="1">
        <f t="array" aca="1" ref="AC2228" ca="1">INDIRECT(AC2220)*$H2227</f>
        <v>5000</v>
      </c>
      <c r="AD2228" s="151" cm="1">
        <f t="array" aca="1" ref="AD2228" ca="1">INDIRECT(AD2220)*$H2227</f>
        <v>5000</v>
      </c>
      <c r="AE2228" s="151" cm="1">
        <f t="array" aca="1" ref="AE2228" ca="1">INDIRECT(AE2220)*$H2227</f>
        <v>5000</v>
      </c>
      <c r="AF2228" s="151" cm="1">
        <f t="array" aca="1" ref="AF2228" ca="1">INDIRECT(AF2220)*$H2227</f>
        <v>5000</v>
      </c>
      <c r="AG2228" s="151" cm="1">
        <f t="array" aca="1" ref="AG2228" ca="1">INDIRECT(AG2220)*$H2227</f>
        <v>5000</v>
      </c>
      <c r="AH2228" s="151" cm="1">
        <f t="array" aca="1" ref="AH2228" ca="1">INDIRECT(AH2220)*$H2227</f>
        <v>5000</v>
      </c>
      <c r="AI2228" s="151" cm="1">
        <f t="array" aca="1" ref="AI2228" ca="1">INDIRECT(AI2220)*$H2227</f>
        <v>5000</v>
      </c>
      <c r="AJ2228" s="151" cm="1">
        <f t="array" aca="1" ref="AJ2228" ca="1">INDIRECT(AJ2220)*$H2227</f>
        <v>5000</v>
      </c>
      <c r="AK2228" s="151" cm="1">
        <f t="array" aca="1" ref="AK2228" ca="1">INDIRECT(AK2220)*$H2227</f>
        <v>5000</v>
      </c>
      <c r="AL2228" s="151" cm="1">
        <f t="array" aca="1" ref="AL2228" ca="1">INDIRECT(AL2220)*$H2227</f>
        <v>5000</v>
      </c>
      <c r="AM2228" s="151" cm="1">
        <f t="array" aca="1" ref="AM2228" ca="1">INDIRECT(AM2220)*$H2227</f>
        <v>5000</v>
      </c>
      <c r="AN2228" s="151" cm="1">
        <f t="array" aca="1" ref="AN2228" ca="1">INDIRECT(AN2220)*$H2227</f>
        <v>5000</v>
      </c>
      <c r="AO2228" s="151" cm="1">
        <f t="array" aca="1" ref="AO2228" ca="1">INDIRECT(AO2220)*$H2227</f>
        <v>5000</v>
      </c>
      <c r="AP2228" s="151" cm="1">
        <f t="array" aca="1" ref="AP2228" ca="1">INDIRECT(AP2220)*$H2227</f>
        <v>5000</v>
      </c>
      <c r="AQ2228" s="151" cm="1">
        <f t="array" aca="1" ref="AQ2228" ca="1">INDIRECT(AQ2220)*$H2227</f>
        <v>5000</v>
      </c>
      <c r="AR2228" s="151" cm="1">
        <f t="array" aca="1" ref="AR2228" ca="1">INDIRECT(AR2220)*$H2227</f>
        <v>5000</v>
      </c>
      <c r="AS2228" s="151" cm="1">
        <f t="array" aca="1" ref="AS2228" ca="1">INDIRECT(AS2220)*$H2227</f>
        <v>5000</v>
      </c>
      <c r="AT2228" s="151" cm="1">
        <f t="array" aca="1" ref="AT2228" ca="1">INDIRECT(AT2220)*$H2227</f>
        <v>5000</v>
      </c>
      <c r="AU2228" s="151" cm="1">
        <f t="array" aca="1" ref="AU2228" ca="1">INDIRECT(AU2220)*$H2227</f>
        <v>5000</v>
      </c>
      <c r="AV2228" s="151" cm="1">
        <f t="array" aca="1" ref="AV2228" ca="1">INDIRECT(AV2220)*$H2227</f>
        <v>5000</v>
      </c>
      <c r="AW2228" s="151" cm="1">
        <f t="array" aca="1" ref="AW2228" ca="1">INDIRECT(AW2220)*$H2227</f>
        <v>5000</v>
      </c>
      <c r="AX2228" s="151" cm="1">
        <f t="array" aca="1" ref="AX2228" ca="1">INDIRECT(AX2220)*$H2227</f>
        <v>5000</v>
      </c>
      <c r="AY2228" s="151" cm="1">
        <f t="array" aca="1" ref="AY2228" ca="1">INDIRECT(AY2220)*$H2227</f>
        <v>5000</v>
      </c>
      <c r="AZ2228" s="151" cm="1">
        <f t="array" aca="1" ref="AZ2228" ca="1">INDIRECT(AZ2220)*$H2227</f>
        <v>5000</v>
      </c>
      <c r="BA2228" s="151" cm="1">
        <f t="array" aca="1" ref="BA2228" ca="1">INDIRECT(BA2220)*$H2227</f>
        <v>5000</v>
      </c>
      <c r="BB2228" s="151" cm="1">
        <f t="array" aca="1" ref="BB2228" ca="1">INDIRECT(BB2220)*$H2227</f>
        <v>5000</v>
      </c>
      <c r="BC2228" s="151" cm="1">
        <f t="array" aca="1" ref="BC2228" ca="1">INDIRECT(BC2220)*$H2227</f>
        <v>5000</v>
      </c>
      <c r="BD2228" s="151" cm="1">
        <f t="array" aca="1" ref="BD2228" ca="1">INDIRECT(BD2220)*$H2227</f>
        <v>5000</v>
      </c>
      <c r="BE2228" s="151" cm="1">
        <f t="array" aca="1" ref="BE2228" ca="1">INDIRECT(BE2220)*$H2227</f>
        <v>5000</v>
      </c>
      <c r="BF2228" s="151" cm="1">
        <f t="array" aca="1" ref="BF2228" ca="1">INDIRECT(BF2220)*$H2227</f>
        <v>5000</v>
      </c>
      <c r="BG2228" s="151" cm="1">
        <f t="array" aca="1" ref="BG2228" ca="1">INDIRECT(BG2220)*$H2227</f>
        <v>5000</v>
      </c>
      <c r="BH2228" s="151" cm="1">
        <f t="array" aca="1" ref="BH2228" ca="1">INDIRECT(BH2220)*$H2227</f>
        <v>5000</v>
      </c>
      <c r="BI2228" s="151" cm="1">
        <f t="array" aca="1" ref="BI2228" ca="1">INDIRECT(BI2220)*$H2227</f>
        <v>5000</v>
      </c>
      <c r="BJ2228" s="151" cm="1">
        <f t="array" aca="1" ref="BJ2228" ca="1">INDIRECT(BJ2220)*$H2227</f>
        <v>5000</v>
      </c>
      <c r="BK2228" s="151" cm="1">
        <f t="array" aca="1" ref="BK2228" ca="1">INDIRECT(BK2220)*$H2227</f>
        <v>5000</v>
      </c>
      <c r="BL2228" s="151" cm="1">
        <f t="array" aca="1" ref="BL2228" ca="1">INDIRECT(BL2220)*$H2227</f>
        <v>5000</v>
      </c>
      <c r="BM2228" s="151" cm="1">
        <f t="array" aca="1" ref="BM2228" ca="1">INDIRECT(BM2220)*$H2227</f>
        <v>5000</v>
      </c>
      <c r="BN2228" s="151" cm="1">
        <f t="array" aca="1" ref="BN2228" ca="1">INDIRECT(BN2220)*$H2227</f>
        <v>5000</v>
      </c>
      <c r="BO2228" s="151" cm="1">
        <f t="array" aca="1" ref="BO2228" ca="1">INDIRECT(BO2220)*$H2227</f>
        <v>5000</v>
      </c>
      <c r="BP2228" s="151" cm="1">
        <f t="array" aca="1" ref="BP2228" ca="1">INDIRECT(BP2220)*$H2227</f>
        <v>5000</v>
      </c>
      <c r="BQ2228" s="151" cm="1">
        <f t="array" aca="1" ref="BQ2228" ca="1">INDIRECT(BQ2220)*$H2227</f>
        <v>5000</v>
      </c>
      <c r="BR2228" s="151" cm="1">
        <f t="array" aca="1" ref="BR2228" ca="1">INDIRECT(BR2220)*$H2227</f>
        <v>5000</v>
      </c>
      <c r="BS2228" s="151" cm="1">
        <f t="array" aca="1" ref="BS2228" ca="1">INDIRECT(BS2220)*$H2227</f>
        <v>5000</v>
      </c>
      <c r="BT2228" s="151" cm="1">
        <f t="array" aca="1" ref="BT2228" ca="1">INDIRECT(BT2220)*$H2227</f>
        <v>5000</v>
      </c>
      <c r="BU2228" s="151" cm="1">
        <f t="array" aca="1" ref="BU2228" ca="1">INDIRECT(BU2220)*$H2227</f>
        <v>5000</v>
      </c>
      <c r="BV2228" s="151" cm="1">
        <f t="array" aca="1" ref="BV2228" ca="1">INDIRECT(BV2220)*$H2227</f>
        <v>5000</v>
      </c>
      <c r="BW2228" s="151" cm="1">
        <f t="array" aca="1" ref="BW2228" ca="1">INDIRECT(BW2220)*$H2227</f>
        <v>5000</v>
      </c>
      <c r="BX2228" s="151" cm="1">
        <f t="array" aca="1" ref="BX2228" ca="1">INDIRECT(BX2220)*$H2227</f>
        <v>5000</v>
      </c>
      <c r="BY2228" s="151" cm="1">
        <f t="array" aca="1" ref="BY2228" ca="1">INDIRECT(BY2220)*$H2227</f>
        <v>5000</v>
      </c>
      <c r="BZ2228" s="151" cm="1">
        <f t="array" aca="1" ref="BZ2228" ca="1">INDIRECT(BZ2220)*$H2227</f>
        <v>5000</v>
      </c>
      <c r="CA2228" s="151" cm="1">
        <f t="array" aca="1" ref="CA2228" ca="1">INDIRECT(CA2220)*$H2227</f>
        <v>5000</v>
      </c>
      <c r="CB2228" s="151" cm="1">
        <f t="array" aca="1" ref="CB2228" ca="1">INDIRECT(CB2220)*$H2227</f>
        <v>5000</v>
      </c>
      <c r="CC2228" s="151" cm="1">
        <f t="array" aca="1" ref="CC2228" ca="1">INDIRECT(CC2220)*$H2227</f>
        <v>5000</v>
      </c>
      <c r="CD2228" s="151" cm="1">
        <f t="array" aca="1" ref="CD2228" ca="1">INDIRECT(CD2220)*$H2227</f>
        <v>5000</v>
      </c>
      <c r="CE2228" s="151" cm="1">
        <f t="array" aca="1" ref="CE2228" ca="1">INDIRECT(CE2220)*$H2227</f>
        <v>5000</v>
      </c>
      <c r="CF2228" s="151" cm="1">
        <f t="array" aca="1" ref="CF2228" ca="1">INDIRECT(CF2220)*$H2227</f>
        <v>5000</v>
      </c>
      <c r="CG2228" s="151" cm="1">
        <f t="array" aca="1" ref="CG2228" ca="1">INDIRECT(CG2220)*$H2227</f>
        <v>5000</v>
      </c>
      <c r="CH2228" s="151" cm="1">
        <f t="array" aca="1" ref="CH2228" ca="1">INDIRECT(CH2220)*$H2227</f>
        <v>5000</v>
      </c>
      <c r="CI2228" s="151" cm="1">
        <f t="array" aca="1" ref="CI2228" ca="1">INDIRECT(CI2220)*$H2227</f>
        <v>5000</v>
      </c>
      <c r="CJ2228" s="151" cm="1">
        <f t="array" aca="1" ref="CJ2228" ca="1">INDIRECT(CJ2220)*$H2227</f>
        <v>5000</v>
      </c>
      <c r="CK2228" s="151" cm="1">
        <f t="array" aca="1" ref="CK2228" ca="1">INDIRECT(CK2220)*$H2227</f>
        <v>5000</v>
      </c>
      <c r="CL2228" s="151" cm="1">
        <f t="array" aca="1" ref="CL2228" ca="1">INDIRECT(CL2220)*$H2227</f>
        <v>5000</v>
      </c>
      <c r="CN2228" s="240"/>
      <c r="CO2228" s="151" t="e" cm="1">
        <f t="array" aca="1" ref="CO2228" ca="1">INDIRECT(CO2220)*CO2227</f>
        <v>#N/A</v>
      </c>
      <c r="CP2228" s="151" t="e" cm="1">
        <f t="array" aca="1" ref="CP2228" ca="1">INDIRECT(CP2220)*CP2227</f>
        <v>#N/A</v>
      </c>
      <c r="CQ2228" s="151" t="e" cm="1">
        <f t="array" aca="1" ref="CQ2228" ca="1">INDIRECT(CQ2220)*CQ2227</f>
        <v>#N/A</v>
      </c>
      <c r="CR2228" s="151" t="e" cm="1">
        <f t="array" aca="1" ref="CR2228" ca="1">INDIRECT(CR2220)*CR2227</f>
        <v>#N/A</v>
      </c>
      <c r="CS2228" s="151" t="e" cm="1">
        <f t="array" aca="1" ref="CS2228" ca="1">INDIRECT(CS2220)*CS2227</f>
        <v>#N/A</v>
      </c>
      <c r="CT2228" s="151" t="e" cm="1">
        <f t="array" aca="1" ref="CT2228" ca="1">INDIRECT(CT2220)*CT2227</f>
        <v>#N/A</v>
      </c>
      <c r="CU2228" s="151" t="e" cm="1">
        <f t="array" aca="1" ref="CU2228" ca="1">INDIRECT(CU2220)*CU2227</f>
        <v>#N/A</v>
      </c>
      <c r="CV2228" s="151" t="e" cm="1">
        <f t="array" aca="1" ref="CV2228" ca="1">INDIRECT(CV2220)*CV2227</f>
        <v>#N/A</v>
      </c>
      <c r="CW2228" s="151" t="e" cm="1">
        <f t="array" aca="1" ref="CW2228" ca="1">INDIRECT(CW2220)*CW2227</f>
        <v>#N/A</v>
      </c>
      <c r="CX2228" s="151" t="e" cm="1">
        <f t="array" aca="1" ref="CX2228" ca="1">INDIRECT(CX2220)*CX2227</f>
        <v>#N/A</v>
      </c>
      <c r="CY2228" s="151" t="e" cm="1">
        <f t="array" aca="1" ref="CY2228" ca="1">INDIRECT(CY2220)*CY2227</f>
        <v>#N/A</v>
      </c>
      <c r="CZ2228" s="151" t="e" cm="1">
        <f t="array" aca="1" ref="CZ2228" ca="1">INDIRECT(CZ2220)*CZ2227</f>
        <v>#N/A</v>
      </c>
      <c r="DA2228" s="151" t="e" cm="1">
        <f t="array" aca="1" ref="DA2228" ca="1">INDIRECT(DA2220)*DA2227</f>
        <v>#N/A</v>
      </c>
      <c r="DB2228" s="151" t="e" cm="1">
        <f t="array" aca="1" ref="DB2228" ca="1">INDIRECT(DB2220)*DB2227</f>
        <v>#N/A</v>
      </c>
      <c r="DC2228" s="151" t="e" cm="1">
        <f t="array" aca="1" ref="DC2228" ca="1">INDIRECT(DC2220)*DC2227</f>
        <v>#N/A</v>
      </c>
      <c r="DD2228" s="151" t="e" cm="1">
        <f t="array" aca="1" ref="DD2228" ca="1">INDIRECT(DD2220)*DD2227</f>
        <v>#N/A</v>
      </c>
      <c r="DE2228" s="151" t="e" cm="1">
        <f t="array" aca="1" ref="DE2228" ca="1">INDIRECT(DE2220)*DE2227</f>
        <v>#N/A</v>
      </c>
      <c r="DF2228" s="151" t="e" cm="1">
        <f t="array" aca="1" ref="DF2228" ca="1">INDIRECT(DF2220)*DF2227</f>
        <v>#N/A</v>
      </c>
      <c r="DG2228" s="151" t="e" cm="1">
        <f t="array" aca="1" ref="DG2228" ca="1">INDIRECT(DG2220)*DG2227</f>
        <v>#N/A</v>
      </c>
      <c r="DH2228" s="151" t="e" cm="1">
        <f t="array" aca="1" ref="DH2228" ca="1">INDIRECT(DH2220)*DH2227</f>
        <v>#N/A</v>
      </c>
      <c r="DI2228" s="151" t="e" cm="1">
        <f t="array" aca="1" ref="DI2228" ca="1">INDIRECT(DI2220)*DI2227</f>
        <v>#N/A</v>
      </c>
      <c r="DJ2228" s="151" t="e" cm="1">
        <f t="array" aca="1" ref="DJ2228" ca="1">INDIRECT(DJ2220)*DJ2227</f>
        <v>#N/A</v>
      </c>
      <c r="DK2228" s="151" t="e" cm="1">
        <f t="array" aca="1" ref="DK2228" ca="1">INDIRECT(DK2220)*DK2227</f>
        <v>#N/A</v>
      </c>
      <c r="DL2228" s="151" t="e" cm="1">
        <f t="array" aca="1" ref="DL2228" ca="1">INDIRECT(DL2220)*DL2227</f>
        <v>#N/A</v>
      </c>
    </row>
    <row r="2229" spans="1:116" x14ac:dyDescent="0.4">
      <c r="B2229" t="s">
        <v>332</v>
      </c>
      <c r="D2229" t="s">
        <v>562</v>
      </c>
      <c r="E2229" s="8" t="str">
        <f t="shared" si="3502"/>
        <v>2229 TOGGLE-TV-V</v>
      </c>
      <c r="G2229" s="136" t="str">
        <f>G2217</f>
        <v>Surgical procedures</v>
      </c>
      <c r="H2229" s="12"/>
      <c r="I2229" s="60"/>
      <c r="J2229" s="60"/>
      <c r="K2229" s="38"/>
      <c r="L2229" s="38"/>
      <c r="M2229" s="38"/>
      <c r="N2229" s="38"/>
      <c r="O2229" s="38"/>
      <c r="P2229" s="38"/>
      <c r="R2229" s="15"/>
      <c r="S2229" s="240"/>
      <c r="T2229" s="240"/>
      <c r="U2229" s="240"/>
      <c r="V2229" s="240"/>
      <c r="W2229" s="240"/>
      <c r="X2229" s="240"/>
      <c r="Y2229" s="240"/>
      <c r="Z2229" s="240"/>
      <c r="AA2229" s="240"/>
      <c r="AB2229" s="240"/>
      <c r="AC2229" s="240"/>
      <c r="AD2229" s="240"/>
      <c r="AE2229" s="240"/>
      <c r="AF2229" s="240"/>
      <c r="AG2229" s="240"/>
      <c r="AH2229" s="240"/>
      <c r="AI2229" s="240"/>
      <c r="AJ2229" s="240"/>
      <c r="AK2229" s="240"/>
      <c r="AL2229" s="240"/>
      <c r="AM2229" s="240"/>
      <c r="AN2229" s="240"/>
      <c r="AO2229" s="240"/>
      <c r="AP2229" s="240"/>
      <c r="AQ2229" s="240"/>
      <c r="AR2229" s="240"/>
      <c r="AS2229" s="240"/>
      <c r="AT2229" s="240"/>
      <c r="AU2229" s="240"/>
      <c r="AV2229" s="240"/>
      <c r="AW2229" s="240"/>
      <c r="AX2229" s="240"/>
      <c r="AY2229" s="240"/>
      <c r="AZ2229" s="240"/>
      <c r="BA2229" s="240"/>
      <c r="BB2229" s="240"/>
      <c r="BC2229" s="240"/>
      <c r="BD2229" s="240"/>
      <c r="BE2229" s="240"/>
      <c r="BF2229" s="240"/>
      <c r="BG2229" s="240"/>
      <c r="BH2229" s="240"/>
      <c r="BI2229" s="240"/>
      <c r="BJ2229" s="240"/>
      <c r="BK2229" s="240"/>
      <c r="BL2229" s="240"/>
      <c r="BM2229" s="240"/>
      <c r="BN2229" s="240"/>
      <c r="BO2229" s="240"/>
      <c r="BP2229" s="240"/>
      <c r="BQ2229" s="240"/>
      <c r="BR2229" s="240"/>
      <c r="BS2229" s="240"/>
      <c r="BT2229" s="240"/>
      <c r="BU2229" s="240"/>
      <c r="BV2229" s="240"/>
      <c r="BW2229" s="240"/>
      <c r="BX2229" s="240"/>
      <c r="BY2229" s="240"/>
      <c r="BZ2229" s="240"/>
      <c r="CA2229" s="240"/>
      <c r="CB2229" s="240"/>
      <c r="CC2229" s="240"/>
      <c r="CD2229" s="240"/>
      <c r="CE2229" s="240"/>
      <c r="CF2229" s="240"/>
      <c r="CG2229" s="240"/>
      <c r="CH2229" s="240"/>
      <c r="CI2229" s="240"/>
      <c r="CJ2229" s="240"/>
      <c r="CK2229" s="240"/>
      <c r="CL2229" s="240"/>
      <c r="CN2229" s="60"/>
      <c r="CO2229" s="76"/>
      <c r="CP2229" s="76"/>
      <c r="CQ2229" s="76"/>
      <c r="CR2229" s="76"/>
      <c r="CS2229" s="76"/>
      <c r="CT2229" s="76"/>
      <c r="CU2229" s="76"/>
      <c r="CV2229" s="76"/>
      <c r="CW2229" s="76"/>
      <c r="CX2229" s="76"/>
      <c r="CY2229" s="76"/>
      <c r="CZ2229" s="76"/>
      <c r="DA2229" s="76"/>
      <c r="DB2229" s="76"/>
      <c r="DC2229" s="76"/>
      <c r="DD2229" s="76"/>
      <c r="DE2229" s="76"/>
      <c r="DF2229" s="76"/>
      <c r="DG2229" s="76"/>
      <c r="DH2229" s="76"/>
      <c r="DI2229" s="76"/>
      <c r="DJ2229" s="76"/>
      <c r="DK2229" s="76"/>
      <c r="DL2229" s="76"/>
    </row>
    <row r="2230" spans="1:116" x14ac:dyDescent="0.4">
      <c r="B2230" t="s">
        <v>332</v>
      </c>
      <c r="D2230" t="s">
        <v>562</v>
      </c>
      <c r="E2230" s="8" t="str">
        <f>ROW()&amp;" "&amp;D2230</f>
        <v>2230 TOGGLE-TV-V</v>
      </c>
      <c r="G2230" s="191" t="str">
        <f>IFERROR(SUBSTITUTE(TRIM(MID(G2225, SEARCH("-", G2225) + 1, LEN(G2225))),":",""),"no unit")</f>
        <v>implant</v>
      </c>
      <c r="H2230" s="27"/>
      <c r="I2230" s="78"/>
      <c r="J2230" s="78"/>
      <c r="K2230" s="33"/>
      <c r="L2230" s="33"/>
      <c r="M2230" s="33"/>
      <c r="N2230" s="33"/>
      <c r="O2230" s="33"/>
      <c r="P2230" s="33"/>
      <c r="R2230" s="33"/>
      <c r="S2230" s="80"/>
      <c r="T2230" s="80"/>
      <c r="U2230" s="80"/>
      <c r="V2230" s="80"/>
      <c r="W2230" s="80"/>
      <c r="X2230" s="80"/>
      <c r="Y2230" s="80"/>
      <c r="Z2230" s="80"/>
      <c r="AA2230" s="80"/>
      <c r="AB2230" s="80"/>
      <c r="AC2230" s="80"/>
      <c r="AD2230" s="80"/>
      <c r="AE2230" s="80"/>
      <c r="AF2230" s="80"/>
      <c r="AG2230" s="80"/>
      <c r="AH2230" s="80"/>
      <c r="AI2230" s="80"/>
      <c r="AJ2230" s="80"/>
      <c r="AK2230" s="80"/>
      <c r="AL2230" s="80"/>
      <c r="AM2230" s="80"/>
      <c r="AN2230" s="80"/>
      <c r="AO2230" s="80"/>
      <c r="AP2230" s="80"/>
      <c r="AQ2230" s="80"/>
      <c r="AR2230" s="80"/>
      <c r="AS2230" s="80"/>
      <c r="AT2230" s="80"/>
      <c r="AU2230" s="80"/>
      <c r="AV2230" s="80"/>
      <c r="AW2230" s="80"/>
      <c r="AX2230" s="80"/>
      <c r="AY2230" s="80"/>
      <c r="AZ2230" s="80"/>
      <c r="BA2230" s="80"/>
      <c r="BB2230" s="80"/>
      <c r="BC2230" s="80"/>
      <c r="BD2230" s="80"/>
      <c r="BE2230" s="80"/>
      <c r="BF2230" s="80"/>
      <c r="BG2230" s="80"/>
      <c r="BH2230" s="80"/>
      <c r="BI2230" s="80"/>
      <c r="BJ2230" s="80"/>
      <c r="BK2230" s="80"/>
      <c r="BL2230" s="80"/>
      <c r="BM2230" s="80"/>
      <c r="BN2230" s="80"/>
      <c r="BO2230" s="80"/>
      <c r="BP2230" s="80"/>
      <c r="BQ2230" s="80"/>
      <c r="BR2230" s="80"/>
      <c r="BS2230" s="80"/>
      <c r="BT2230" s="80"/>
      <c r="BU2230" s="80"/>
      <c r="BV2230" s="80"/>
      <c r="BW2230" s="80"/>
      <c r="BX2230" s="80"/>
      <c r="BY2230" s="80"/>
      <c r="BZ2230" s="80"/>
      <c r="CA2230" s="80"/>
      <c r="CB2230" s="80"/>
      <c r="CC2230" s="80"/>
      <c r="CD2230" s="80"/>
      <c r="CE2230" s="80"/>
      <c r="CF2230" s="80"/>
      <c r="CG2230" s="80"/>
      <c r="CH2230" s="80"/>
      <c r="CI2230" s="80"/>
      <c r="CJ2230" s="80"/>
      <c r="CK2230" s="80"/>
      <c r="CL2230" s="80"/>
      <c r="CN2230" s="78"/>
      <c r="CO2230" s="77"/>
      <c r="CP2230" s="77"/>
      <c r="CQ2230" s="77"/>
      <c r="CR2230" s="77"/>
      <c r="CS2230" s="77"/>
      <c r="CT2230" s="77"/>
      <c r="CU2230" s="77"/>
      <c r="CV2230" s="77"/>
      <c r="CW2230" s="77"/>
      <c r="CX2230" s="77"/>
      <c r="CY2230" s="77"/>
      <c r="CZ2230" s="77"/>
      <c r="DA2230" s="77"/>
      <c r="DB2230" s="77"/>
      <c r="DC2230" s="77"/>
      <c r="DD2230" s="77"/>
      <c r="DE2230" s="77"/>
      <c r="DF2230" s="77"/>
      <c r="DG2230" s="77"/>
      <c r="DH2230" s="77"/>
      <c r="DI2230" s="77"/>
      <c r="DJ2230" s="77"/>
      <c r="DK2230" s="77"/>
      <c r="DL2230" s="77"/>
    </row>
    <row r="2231" spans="1:116" x14ac:dyDescent="0.4">
      <c r="B2231" t="s">
        <v>332</v>
      </c>
      <c r="D2231" t="s">
        <v>562</v>
      </c>
      <c r="E2231" s="8" t="str">
        <f t="shared" ref="E2231:E2245" si="3503">ROW()&amp;" "&amp;D2231</f>
        <v>2231 TOGGLE-TV-V</v>
      </c>
      <c r="G2231" s="136" t="s">
        <v>461</v>
      </c>
      <c r="H2231" s="27"/>
      <c r="I2231" s="78"/>
      <c r="J2231" s="78"/>
      <c r="K2231" s="33"/>
      <c r="L2231" s="33"/>
      <c r="M2231" s="33"/>
      <c r="N2231" s="33"/>
      <c r="O2231" s="33"/>
      <c r="P2231" s="33"/>
      <c r="R2231" s="33"/>
      <c r="S2231" s="80" t="str">
        <f>S2219</f>
        <v>S$16</v>
      </c>
      <c r="T2231" s="80" t="str">
        <f t="shared" ref="T2231:CE2240" si="3504">T2219</f>
        <v>T$16</v>
      </c>
      <c r="U2231" s="80" t="str">
        <f t="shared" si="3504"/>
        <v>U$16</v>
      </c>
      <c r="V2231" s="80" t="str">
        <f t="shared" si="3504"/>
        <v>V$16</v>
      </c>
      <c r="W2231" s="80" t="str">
        <f t="shared" si="3504"/>
        <v>W$16</v>
      </c>
      <c r="X2231" s="80" t="str">
        <f t="shared" si="3504"/>
        <v>X$16</v>
      </c>
      <c r="Y2231" s="80" t="str">
        <f t="shared" si="3504"/>
        <v>Y$16</v>
      </c>
      <c r="Z2231" s="80" t="str">
        <f t="shared" si="3504"/>
        <v>Z$16</v>
      </c>
      <c r="AA2231" s="80" t="str">
        <f t="shared" si="3504"/>
        <v>AA$16</v>
      </c>
      <c r="AB2231" s="80" t="str">
        <f t="shared" si="3504"/>
        <v>AB$16</v>
      </c>
      <c r="AC2231" s="80" t="str">
        <f t="shared" si="3504"/>
        <v>AC$16</v>
      </c>
      <c r="AD2231" s="80" t="str">
        <f t="shared" si="3504"/>
        <v>AD$16</v>
      </c>
      <c r="AE2231" s="80" t="str">
        <f t="shared" si="3504"/>
        <v>AE$16</v>
      </c>
      <c r="AF2231" s="80" t="str">
        <f t="shared" si="3504"/>
        <v>AF$16</v>
      </c>
      <c r="AG2231" s="80" t="str">
        <f t="shared" si="3504"/>
        <v>AG$16</v>
      </c>
      <c r="AH2231" s="80" t="str">
        <f t="shared" si="3504"/>
        <v>AH$16</v>
      </c>
      <c r="AI2231" s="80" t="str">
        <f t="shared" si="3504"/>
        <v>AI$16</v>
      </c>
      <c r="AJ2231" s="80" t="str">
        <f t="shared" si="3504"/>
        <v>AJ$16</v>
      </c>
      <c r="AK2231" s="80" t="str">
        <f t="shared" si="3504"/>
        <v>AK$16</v>
      </c>
      <c r="AL2231" s="80" t="str">
        <f t="shared" si="3504"/>
        <v>AL$16</v>
      </c>
      <c r="AM2231" s="80" t="str">
        <f t="shared" si="3504"/>
        <v>AM$16</v>
      </c>
      <c r="AN2231" s="80" t="str">
        <f t="shared" si="3504"/>
        <v>AN$16</v>
      </c>
      <c r="AO2231" s="80" t="str">
        <f t="shared" si="3504"/>
        <v>AO$16</v>
      </c>
      <c r="AP2231" s="80" t="str">
        <f t="shared" si="3504"/>
        <v>AP$16</v>
      </c>
      <c r="AQ2231" s="80" t="str">
        <f t="shared" si="3504"/>
        <v>AQ$16</v>
      </c>
      <c r="AR2231" s="80" t="str">
        <f t="shared" si="3504"/>
        <v>AR$16</v>
      </c>
      <c r="AS2231" s="80" t="str">
        <f t="shared" si="3504"/>
        <v>AS$16</v>
      </c>
      <c r="AT2231" s="80" t="str">
        <f t="shared" si="3504"/>
        <v>AT$16</v>
      </c>
      <c r="AU2231" s="80" t="str">
        <f t="shared" si="3504"/>
        <v>AU$16</v>
      </c>
      <c r="AV2231" s="80" t="str">
        <f t="shared" si="3504"/>
        <v>AV$16</v>
      </c>
      <c r="AW2231" s="80" t="str">
        <f t="shared" si="3504"/>
        <v>AW$16</v>
      </c>
      <c r="AX2231" s="80" t="str">
        <f t="shared" si="3504"/>
        <v>AX$16</v>
      </c>
      <c r="AY2231" s="80" t="str">
        <f t="shared" si="3504"/>
        <v>AY$16</v>
      </c>
      <c r="AZ2231" s="80" t="str">
        <f t="shared" si="3504"/>
        <v>AZ$16</v>
      </c>
      <c r="BA2231" s="80" t="str">
        <f t="shared" si="3504"/>
        <v>BA$16</v>
      </c>
      <c r="BB2231" s="80" t="str">
        <f t="shared" si="3504"/>
        <v>BB$16</v>
      </c>
      <c r="BC2231" s="80" t="str">
        <f t="shared" si="3504"/>
        <v>BC$16</v>
      </c>
      <c r="BD2231" s="80" t="str">
        <f t="shared" si="3504"/>
        <v>BD$16</v>
      </c>
      <c r="BE2231" s="80" t="str">
        <f t="shared" si="3504"/>
        <v>BE$16</v>
      </c>
      <c r="BF2231" s="80" t="str">
        <f t="shared" si="3504"/>
        <v>BF$16</v>
      </c>
      <c r="BG2231" s="80" t="str">
        <f t="shared" si="3504"/>
        <v>BG$16</v>
      </c>
      <c r="BH2231" s="80" t="str">
        <f t="shared" si="3504"/>
        <v>BH$16</v>
      </c>
      <c r="BI2231" s="80" t="str">
        <f t="shared" si="3504"/>
        <v>BI$16</v>
      </c>
      <c r="BJ2231" s="80" t="str">
        <f t="shared" si="3504"/>
        <v>BJ$16</v>
      </c>
      <c r="BK2231" s="80" t="str">
        <f t="shared" si="3504"/>
        <v>BK$16</v>
      </c>
      <c r="BL2231" s="80" t="str">
        <f t="shared" si="3504"/>
        <v>BL$16</v>
      </c>
      <c r="BM2231" s="80" t="str">
        <f t="shared" si="3504"/>
        <v>BM$16</v>
      </c>
      <c r="BN2231" s="80" t="str">
        <f t="shared" si="3504"/>
        <v>BN$16</v>
      </c>
      <c r="BO2231" s="80" t="str">
        <f t="shared" si="3504"/>
        <v>BO$16</v>
      </c>
      <c r="BP2231" s="80" t="str">
        <f t="shared" si="3504"/>
        <v>BP$16</v>
      </c>
      <c r="BQ2231" s="80" t="str">
        <f t="shared" si="3504"/>
        <v>BQ$16</v>
      </c>
      <c r="BR2231" s="80" t="str">
        <f t="shared" si="3504"/>
        <v>BR$16</v>
      </c>
      <c r="BS2231" s="80" t="str">
        <f t="shared" si="3504"/>
        <v>BS$16</v>
      </c>
      <c r="BT2231" s="80" t="str">
        <f t="shared" si="3504"/>
        <v>BT$16</v>
      </c>
      <c r="BU2231" s="80" t="str">
        <f t="shared" si="3504"/>
        <v>BU$16</v>
      </c>
      <c r="BV2231" s="80" t="str">
        <f t="shared" si="3504"/>
        <v>BV$16</v>
      </c>
      <c r="BW2231" s="80" t="str">
        <f t="shared" si="3504"/>
        <v>BW$16</v>
      </c>
      <c r="BX2231" s="80" t="str">
        <f t="shared" si="3504"/>
        <v>BX$16</v>
      </c>
      <c r="BY2231" s="80" t="str">
        <f t="shared" si="3504"/>
        <v>BY$16</v>
      </c>
      <c r="BZ2231" s="80" t="str">
        <f t="shared" si="3504"/>
        <v>BZ$16</v>
      </c>
      <c r="CA2231" s="80" t="str">
        <f t="shared" si="3504"/>
        <v>CA$16</v>
      </c>
      <c r="CB2231" s="80" t="str">
        <f t="shared" si="3504"/>
        <v>CB$16</v>
      </c>
      <c r="CC2231" s="80" t="str">
        <f t="shared" si="3504"/>
        <v>CC$16</v>
      </c>
      <c r="CD2231" s="80" t="str">
        <f t="shared" si="3504"/>
        <v>CD$16</v>
      </c>
      <c r="CE2231" s="80" t="str">
        <f t="shared" si="3504"/>
        <v>CE$16</v>
      </c>
      <c r="CF2231" s="80" t="str">
        <f t="shared" ref="CF2231:CL2240" si="3505">CF2219</f>
        <v>CF$16</v>
      </c>
      <c r="CG2231" s="80" t="str">
        <f t="shared" si="3505"/>
        <v>CG$16</v>
      </c>
      <c r="CH2231" s="80" t="str">
        <f t="shared" si="3505"/>
        <v>CH$16</v>
      </c>
      <c r="CI2231" s="80" t="str">
        <f t="shared" si="3505"/>
        <v>CI$16</v>
      </c>
      <c r="CJ2231" s="80" t="str">
        <f t="shared" si="3505"/>
        <v>CJ$16</v>
      </c>
      <c r="CK2231" s="80" t="str">
        <f t="shared" si="3505"/>
        <v>CK$16</v>
      </c>
      <c r="CL2231" s="80" t="str">
        <f t="shared" si="3505"/>
        <v>CL$16</v>
      </c>
      <c r="CN2231" s="78"/>
      <c r="CO2231" s="80" t="str">
        <f t="shared" ref="CO2231:DL2240" si="3506">CO2219</f>
        <v>CO$16</v>
      </c>
      <c r="CP2231" s="80" t="str">
        <f t="shared" si="3506"/>
        <v>CP$16</v>
      </c>
      <c r="CQ2231" s="80" t="str">
        <f t="shared" si="3506"/>
        <v>CQ$16</v>
      </c>
      <c r="CR2231" s="80" t="str">
        <f t="shared" si="3506"/>
        <v>CR$16</v>
      </c>
      <c r="CS2231" s="80" t="str">
        <f t="shared" si="3506"/>
        <v>CS$16</v>
      </c>
      <c r="CT2231" s="80" t="str">
        <f t="shared" si="3506"/>
        <v>CT$16</v>
      </c>
      <c r="CU2231" s="80" t="str">
        <f t="shared" si="3506"/>
        <v>CU$16</v>
      </c>
      <c r="CV2231" s="80" t="str">
        <f t="shared" si="3506"/>
        <v>CV$16</v>
      </c>
      <c r="CW2231" s="80" t="str">
        <f t="shared" si="3506"/>
        <v>CW$16</v>
      </c>
      <c r="CX2231" s="80" t="str">
        <f t="shared" si="3506"/>
        <v>CX$16</v>
      </c>
      <c r="CY2231" s="80" t="str">
        <f t="shared" si="3506"/>
        <v>CY$16</v>
      </c>
      <c r="CZ2231" s="80" t="str">
        <f t="shared" si="3506"/>
        <v>CZ$16</v>
      </c>
      <c r="DA2231" s="80" t="str">
        <f t="shared" si="3506"/>
        <v>DA$16</v>
      </c>
      <c r="DB2231" s="80" t="str">
        <f t="shared" si="3506"/>
        <v>DB$16</v>
      </c>
      <c r="DC2231" s="80" t="str">
        <f t="shared" si="3506"/>
        <v>DC$16</v>
      </c>
      <c r="DD2231" s="80" t="str">
        <f t="shared" si="3506"/>
        <v>DD$16</v>
      </c>
      <c r="DE2231" s="80" t="str">
        <f t="shared" si="3506"/>
        <v>DE$16</v>
      </c>
      <c r="DF2231" s="80" t="str">
        <f t="shared" si="3506"/>
        <v>DF$16</v>
      </c>
      <c r="DG2231" s="80" t="str">
        <f t="shared" si="3506"/>
        <v>DG$16</v>
      </c>
      <c r="DH2231" s="80" t="str">
        <f t="shared" si="3506"/>
        <v>DH$16</v>
      </c>
      <c r="DI2231" s="80" t="str">
        <f t="shared" si="3506"/>
        <v>DI$16</v>
      </c>
      <c r="DJ2231" s="80" t="str">
        <f t="shared" si="3506"/>
        <v>DJ$16</v>
      </c>
      <c r="DK2231" s="80" t="str">
        <f t="shared" si="3506"/>
        <v>DK$16</v>
      </c>
      <c r="DL2231" s="80" t="str">
        <f t="shared" si="3506"/>
        <v>DL$16</v>
      </c>
    </row>
    <row r="2232" spans="1:116" x14ac:dyDescent="0.4">
      <c r="B2232" t="s">
        <v>332</v>
      </c>
      <c r="D2232" t="s">
        <v>562</v>
      </c>
      <c r="E2232" s="8" t="str">
        <f t="shared" si="3503"/>
        <v>2232 TOGGLE-TV-V</v>
      </c>
      <c r="G2232" s="191" t="s">
        <v>462</v>
      </c>
      <c r="K2232" s="53"/>
      <c r="L2232" s="53"/>
      <c r="M2232" s="53"/>
      <c r="N2232" s="53"/>
      <c r="O2232" s="53"/>
      <c r="P2232" s="53"/>
      <c r="R2232" s="24"/>
      <c r="S2232" s="212" t="str">
        <f>ADDRESS(ROW(S2228),COLUMN(S2228),2)</f>
        <v>S$2228</v>
      </c>
      <c r="T2232" s="212" t="str">
        <f t="shared" ref="T2232:CE2241" si="3507">ADDRESS(ROW(T2228),COLUMN(T2228),2)</f>
        <v>T$2228</v>
      </c>
      <c r="U2232" s="212" t="str">
        <f t="shared" si="3507"/>
        <v>U$2228</v>
      </c>
      <c r="V2232" s="212" t="str">
        <f t="shared" si="3507"/>
        <v>V$2228</v>
      </c>
      <c r="W2232" s="212" t="str">
        <f t="shared" si="3507"/>
        <v>W$2228</v>
      </c>
      <c r="X2232" s="212" t="str">
        <f t="shared" si="3507"/>
        <v>X$2228</v>
      </c>
      <c r="Y2232" s="212" t="str">
        <f t="shared" si="3507"/>
        <v>Y$2228</v>
      </c>
      <c r="Z2232" s="212" t="str">
        <f t="shared" si="3507"/>
        <v>Z$2228</v>
      </c>
      <c r="AA2232" s="212" t="str">
        <f t="shared" si="3507"/>
        <v>AA$2228</v>
      </c>
      <c r="AB2232" s="212" t="str">
        <f t="shared" si="3507"/>
        <v>AB$2228</v>
      </c>
      <c r="AC2232" s="212" t="str">
        <f t="shared" si="3507"/>
        <v>AC$2228</v>
      </c>
      <c r="AD2232" s="212" t="str">
        <f t="shared" si="3507"/>
        <v>AD$2228</v>
      </c>
      <c r="AE2232" s="212" t="str">
        <f t="shared" si="3507"/>
        <v>AE$2228</v>
      </c>
      <c r="AF2232" s="212" t="str">
        <f t="shared" si="3507"/>
        <v>AF$2228</v>
      </c>
      <c r="AG2232" s="212" t="str">
        <f t="shared" si="3507"/>
        <v>AG$2228</v>
      </c>
      <c r="AH2232" s="212" t="str">
        <f t="shared" si="3507"/>
        <v>AH$2228</v>
      </c>
      <c r="AI2232" s="212" t="str">
        <f t="shared" si="3507"/>
        <v>AI$2228</v>
      </c>
      <c r="AJ2232" s="212" t="str">
        <f t="shared" si="3507"/>
        <v>AJ$2228</v>
      </c>
      <c r="AK2232" s="212" t="str">
        <f t="shared" si="3507"/>
        <v>AK$2228</v>
      </c>
      <c r="AL2232" s="212" t="str">
        <f t="shared" si="3507"/>
        <v>AL$2228</v>
      </c>
      <c r="AM2232" s="212" t="str">
        <f t="shared" si="3507"/>
        <v>AM$2228</v>
      </c>
      <c r="AN2232" s="212" t="str">
        <f t="shared" si="3507"/>
        <v>AN$2228</v>
      </c>
      <c r="AO2232" s="212" t="str">
        <f t="shared" si="3507"/>
        <v>AO$2228</v>
      </c>
      <c r="AP2232" s="212" t="str">
        <f t="shared" si="3507"/>
        <v>AP$2228</v>
      </c>
      <c r="AQ2232" s="212" t="str">
        <f t="shared" si="3507"/>
        <v>AQ$2228</v>
      </c>
      <c r="AR2232" s="212" t="str">
        <f t="shared" si="3507"/>
        <v>AR$2228</v>
      </c>
      <c r="AS2232" s="212" t="str">
        <f t="shared" si="3507"/>
        <v>AS$2228</v>
      </c>
      <c r="AT2232" s="212" t="str">
        <f t="shared" si="3507"/>
        <v>AT$2228</v>
      </c>
      <c r="AU2232" s="212" t="str">
        <f t="shared" si="3507"/>
        <v>AU$2228</v>
      </c>
      <c r="AV2232" s="212" t="str">
        <f t="shared" si="3507"/>
        <v>AV$2228</v>
      </c>
      <c r="AW2232" s="212" t="str">
        <f t="shared" si="3507"/>
        <v>AW$2228</v>
      </c>
      <c r="AX2232" s="212" t="str">
        <f t="shared" si="3507"/>
        <v>AX$2228</v>
      </c>
      <c r="AY2232" s="212" t="str">
        <f t="shared" si="3507"/>
        <v>AY$2228</v>
      </c>
      <c r="AZ2232" s="212" t="str">
        <f t="shared" si="3507"/>
        <v>AZ$2228</v>
      </c>
      <c r="BA2232" s="212" t="str">
        <f t="shared" si="3507"/>
        <v>BA$2228</v>
      </c>
      <c r="BB2232" s="212" t="str">
        <f t="shared" si="3507"/>
        <v>BB$2228</v>
      </c>
      <c r="BC2232" s="212" t="str">
        <f t="shared" si="3507"/>
        <v>BC$2228</v>
      </c>
      <c r="BD2232" s="212" t="str">
        <f t="shared" si="3507"/>
        <v>BD$2228</v>
      </c>
      <c r="BE2232" s="212" t="str">
        <f t="shared" si="3507"/>
        <v>BE$2228</v>
      </c>
      <c r="BF2232" s="212" t="str">
        <f t="shared" si="3507"/>
        <v>BF$2228</v>
      </c>
      <c r="BG2232" s="212" t="str">
        <f t="shared" si="3507"/>
        <v>BG$2228</v>
      </c>
      <c r="BH2232" s="212" t="str">
        <f t="shared" si="3507"/>
        <v>BH$2228</v>
      </c>
      <c r="BI2232" s="212" t="str">
        <f t="shared" si="3507"/>
        <v>BI$2228</v>
      </c>
      <c r="BJ2232" s="212" t="str">
        <f t="shared" si="3507"/>
        <v>BJ$2228</v>
      </c>
      <c r="BK2232" s="212" t="str">
        <f t="shared" si="3507"/>
        <v>BK$2228</v>
      </c>
      <c r="BL2232" s="212" t="str">
        <f t="shared" si="3507"/>
        <v>BL$2228</v>
      </c>
      <c r="BM2232" s="212" t="str">
        <f t="shared" si="3507"/>
        <v>BM$2228</v>
      </c>
      <c r="BN2232" s="212" t="str">
        <f t="shared" si="3507"/>
        <v>BN$2228</v>
      </c>
      <c r="BO2232" s="212" t="str">
        <f t="shared" si="3507"/>
        <v>BO$2228</v>
      </c>
      <c r="BP2232" s="212" t="str">
        <f t="shared" si="3507"/>
        <v>BP$2228</v>
      </c>
      <c r="BQ2232" s="212" t="str">
        <f t="shared" si="3507"/>
        <v>BQ$2228</v>
      </c>
      <c r="BR2232" s="212" t="str">
        <f t="shared" si="3507"/>
        <v>BR$2228</v>
      </c>
      <c r="BS2232" s="212" t="str">
        <f t="shared" si="3507"/>
        <v>BS$2228</v>
      </c>
      <c r="BT2232" s="212" t="str">
        <f t="shared" si="3507"/>
        <v>BT$2228</v>
      </c>
      <c r="BU2232" s="212" t="str">
        <f t="shared" si="3507"/>
        <v>BU$2228</v>
      </c>
      <c r="BV2232" s="212" t="str">
        <f t="shared" si="3507"/>
        <v>BV$2228</v>
      </c>
      <c r="BW2232" s="212" t="str">
        <f t="shared" si="3507"/>
        <v>BW$2228</v>
      </c>
      <c r="BX2232" s="212" t="str">
        <f t="shared" si="3507"/>
        <v>BX$2228</v>
      </c>
      <c r="BY2232" s="212" t="str">
        <f t="shared" si="3507"/>
        <v>BY$2228</v>
      </c>
      <c r="BZ2232" s="212" t="str">
        <f t="shared" si="3507"/>
        <v>BZ$2228</v>
      </c>
      <c r="CA2232" s="212" t="str">
        <f t="shared" si="3507"/>
        <v>CA$2228</v>
      </c>
      <c r="CB2232" s="212" t="str">
        <f t="shared" si="3507"/>
        <v>CB$2228</v>
      </c>
      <c r="CC2232" s="212" t="str">
        <f t="shared" si="3507"/>
        <v>CC$2228</v>
      </c>
      <c r="CD2232" s="212" t="str">
        <f t="shared" si="3507"/>
        <v>CD$2228</v>
      </c>
      <c r="CE2232" s="212" t="str">
        <f t="shared" si="3507"/>
        <v>CE$2228</v>
      </c>
      <c r="CF2232" s="212" t="str">
        <f t="shared" ref="CF2232:CL2241" si="3508">ADDRESS(ROW(CF2228),COLUMN(CF2228),2)</f>
        <v>CF$2228</v>
      </c>
      <c r="CG2232" s="212" t="str">
        <f t="shared" si="3508"/>
        <v>CG$2228</v>
      </c>
      <c r="CH2232" s="212" t="str">
        <f t="shared" si="3508"/>
        <v>CH$2228</v>
      </c>
      <c r="CI2232" s="212" t="str">
        <f t="shared" si="3508"/>
        <v>CI$2228</v>
      </c>
      <c r="CJ2232" s="212" t="str">
        <f t="shared" si="3508"/>
        <v>CJ$2228</v>
      </c>
      <c r="CK2232" s="212" t="str">
        <f t="shared" si="3508"/>
        <v>CK$2228</v>
      </c>
      <c r="CL2232" s="212" t="str">
        <f t="shared" si="3508"/>
        <v>CL$2228</v>
      </c>
      <c r="CO2232" s="212" t="str">
        <f t="shared" ref="CO2232:DL2241" si="3509">ADDRESS(ROW(CO2228),COLUMN(CO2228),2)</f>
        <v>CO$2228</v>
      </c>
      <c r="CP2232" s="212" t="str">
        <f t="shared" si="3509"/>
        <v>CP$2228</v>
      </c>
      <c r="CQ2232" s="212" t="str">
        <f t="shared" si="3509"/>
        <v>CQ$2228</v>
      </c>
      <c r="CR2232" s="212" t="str">
        <f t="shared" si="3509"/>
        <v>CR$2228</v>
      </c>
      <c r="CS2232" s="212" t="str">
        <f t="shared" si="3509"/>
        <v>CS$2228</v>
      </c>
      <c r="CT2232" s="212" t="str">
        <f t="shared" si="3509"/>
        <v>CT$2228</v>
      </c>
      <c r="CU2232" s="212" t="str">
        <f t="shared" si="3509"/>
        <v>CU$2228</v>
      </c>
      <c r="CV2232" s="212" t="str">
        <f t="shared" si="3509"/>
        <v>CV$2228</v>
      </c>
      <c r="CW2232" s="212" t="str">
        <f t="shared" si="3509"/>
        <v>CW$2228</v>
      </c>
      <c r="CX2232" s="212" t="str">
        <f t="shared" si="3509"/>
        <v>CX$2228</v>
      </c>
      <c r="CY2232" s="212" t="str">
        <f t="shared" si="3509"/>
        <v>CY$2228</v>
      </c>
      <c r="CZ2232" s="212" t="str">
        <f t="shared" si="3509"/>
        <v>CZ$2228</v>
      </c>
      <c r="DA2232" s="212" t="str">
        <f t="shared" si="3509"/>
        <v>DA$2228</v>
      </c>
      <c r="DB2232" s="212" t="str">
        <f t="shared" si="3509"/>
        <v>DB$2228</v>
      </c>
      <c r="DC2232" s="212" t="str">
        <f t="shared" si="3509"/>
        <v>DC$2228</v>
      </c>
      <c r="DD2232" s="212" t="str">
        <f t="shared" si="3509"/>
        <v>DD$2228</v>
      </c>
      <c r="DE2232" s="212" t="str">
        <f t="shared" si="3509"/>
        <v>DE$2228</v>
      </c>
      <c r="DF2232" s="212" t="str">
        <f t="shared" si="3509"/>
        <v>DF$2228</v>
      </c>
      <c r="DG2232" s="212" t="str">
        <f t="shared" si="3509"/>
        <v>DG$2228</v>
      </c>
      <c r="DH2232" s="212" t="str">
        <f t="shared" si="3509"/>
        <v>DH$2228</v>
      </c>
      <c r="DI2232" s="212" t="str">
        <f t="shared" si="3509"/>
        <v>DI$2228</v>
      </c>
      <c r="DJ2232" s="212" t="str">
        <f t="shared" si="3509"/>
        <v>DJ$2228</v>
      </c>
      <c r="DK2232" s="212" t="str">
        <f t="shared" si="3509"/>
        <v>DK$2228</v>
      </c>
      <c r="DL2232" s="212" t="str">
        <f t="shared" si="3509"/>
        <v>DL$2228</v>
      </c>
    </row>
    <row r="2233" spans="1:116" x14ac:dyDescent="0.4">
      <c r="B2233" t="s">
        <v>332</v>
      </c>
      <c r="D2233" t="s">
        <v>562</v>
      </c>
      <c r="E2233" s="8" t="str">
        <f t="shared" si="3503"/>
        <v>2233 TOGGLE-TV-V</v>
      </c>
      <c r="G2233" s="191" t="str">
        <f>G2225</f>
        <v>Volume of a volume modifier - implant</v>
      </c>
      <c r="H2233" s="12"/>
      <c r="I2233" s="60"/>
      <c r="J2233" s="60"/>
      <c r="K2233" s="15"/>
      <c r="L2233" s="15"/>
      <c r="M2233" s="15"/>
      <c r="N2233" s="15"/>
      <c r="O2233" s="15"/>
      <c r="P2233" s="15"/>
      <c r="R2233" s="15"/>
      <c r="S2233" s="80"/>
      <c r="T2233" s="80"/>
      <c r="U2233" s="80"/>
      <c r="V2233" s="80"/>
      <c r="W2233" s="80"/>
      <c r="X2233" s="80"/>
      <c r="Y2233" s="80"/>
      <c r="Z2233" s="80"/>
      <c r="AA2233" s="80"/>
      <c r="AB2233" s="80"/>
      <c r="AC2233" s="80"/>
      <c r="AD2233" s="80"/>
      <c r="AE2233" s="80"/>
      <c r="AF2233" s="80"/>
      <c r="AG2233" s="80"/>
      <c r="AH2233" s="80"/>
      <c r="AI2233" s="80"/>
      <c r="AJ2233" s="80"/>
      <c r="AK2233" s="80"/>
      <c r="AL2233" s="80"/>
      <c r="AM2233" s="80"/>
      <c r="AN2233" s="80"/>
      <c r="AO2233" s="80"/>
      <c r="AP2233" s="80"/>
      <c r="AQ2233" s="80"/>
      <c r="AR2233" s="80"/>
      <c r="AS2233" s="80"/>
      <c r="AT2233" s="80"/>
      <c r="AU2233" s="80"/>
      <c r="AV2233" s="80"/>
      <c r="AW2233" s="80"/>
      <c r="AX2233" s="80"/>
      <c r="AY2233" s="80"/>
      <c r="AZ2233" s="80"/>
      <c r="BA2233" s="80"/>
      <c r="BB2233" s="80"/>
      <c r="BC2233" s="80"/>
      <c r="BD2233" s="80"/>
      <c r="BE2233" s="80"/>
      <c r="BF2233" s="80"/>
      <c r="BG2233" s="80"/>
      <c r="BH2233" s="80"/>
      <c r="BI2233" s="80"/>
      <c r="BJ2233" s="80"/>
      <c r="BK2233" s="80"/>
      <c r="BL2233" s="80"/>
      <c r="BM2233" s="80"/>
      <c r="BN2233" s="80"/>
      <c r="BO2233" s="80"/>
      <c r="BP2233" s="80"/>
      <c r="BQ2233" s="80"/>
      <c r="BR2233" s="80"/>
      <c r="BS2233" s="80"/>
      <c r="BT2233" s="80"/>
      <c r="BU2233" s="80"/>
      <c r="BV2233" s="80"/>
      <c r="BW2233" s="80"/>
      <c r="BX2233" s="80"/>
      <c r="BY2233" s="80"/>
      <c r="BZ2233" s="80"/>
      <c r="CA2233" s="80"/>
      <c r="CB2233" s="80"/>
      <c r="CC2233" s="80"/>
      <c r="CD2233" s="80"/>
      <c r="CE2233" s="80"/>
      <c r="CF2233" s="80"/>
      <c r="CG2233" s="80"/>
      <c r="CH2233" s="80"/>
      <c r="CI2233" s="80"/>
      <c r="CJ2233" s="80"/>
      <c r="CK2233" s="80"/>
      <c r="CL2233" s="80"/>
      <c r="CN2233" s="60"/>
    </row>
    <row r="2234" spans="1:116" x14ac:dyDescent="0.4">
      <c r="B2234" t="s">
        <v>332</v>
      </c>
      <c r="D2234" t="s">
        <v>562</v>
      </c>
      <c r="E2234" s="8" t="str">
        <f t="shared" si="3503"/>
        <v>2234 TOGGLE-TV-V</v>
      </c>
      <c r="G2234" s="136" t="str">
        <f>G2222</f>
        <v xml:space="preserve">secondary unit </v>
      </c>
      <c r="H2234" s="12"/>
      <c r="I2234" s="60"/>
      <c r="J2234" s="60"/>
      <c r="K2234" s="15"/>
      <c r="L2234" s="15"/>
      <c r="M2234" s="15"/>
      <c r="N2234" s="15"/>
      <c r="O2234" s="15"/>
      <c r="P2234" s="15"/>
      <c r="R2234" s="15"/>
      <c r="S2234" s="76"/>
      <c r="T2234" s="76"/>
      <c r="U2234" s="76"/>
      <c r="V2234" s="76"/>
      <c r="W2234" s="76"/>
      <c r="X2234" s="76"/>
      <c r="Y2234" s="76"/>
      <c r="Z2234" s="76"/>
      <c r="AA2234" s="76"/>
      <c r="AB2234" s="76"/>
      <c r="AC2234" s="76"/>
      <c r="AD2234" s="76"/>
      <c r="AE2234" s="76"/>
      <c r="AF2234" s="76"/>
      <c r="AG2234" s="76"/>
      <c r="AH2234" s="76"/>
      <c r="AI2234" s="76"/>
      <c r="AJ2234" s="76"/>
      <c r="AK2234" s="76"/>
      <c r="AL2234" s="76"/>
      <c r="AM2234" s="76"/>
      <c r="AN2234" s="76"/>
      <c r="AO2234" s="76"/>
      <c r="AP2234" s="76"/>
      <c r="AQ2234" s="76"/>
      <c r="AR2234" s="76"/>
      <c r="AS2234" s="76"/>
      <c r="AT2234" s="76"/>
      <c r="AU2234" s="76"/>
      <c r="AV2234" s="76"/>
      <c r="AW2234" s="76"/>
      <c r="AX2234" s="76"/>
      <c r="AY2234" s="76"/>
      <c r="AZ2234" s="76"/>
      <c r="BA2234" s="76"/>
      <c r="BB2234" s="76"/>
      <c r="BC2234" s="76"/>
      <c r="BD2234" s="76"/>
      <c r="BE2234" s="76"/>
      <c r="BF2234" s="76"/>
      <c r="BG2234" s="76"/>
      <c r="BH2234" s="76"/>
      <c r="BI2234" s="76"/>
      <c r="BJ2234" s="76"/>
      <c r="BK2234" s="76"/>
      <c r="BL2234" s="76"/>
      <c r="BM2234" s="76"/>
      <c r="BN2234" s="76"/>
      <c r="BO2234" s="76"/>
      <c r="BP2234" s="76"/>
      <c r="BQ2234" s="76"/>
      <c r="BR2234" s="76"/>
      <c r="BS2234" s="76"/>
      <c r="BT2234" s="76"/>
      <c r="BU2234" s="76"/>
      <c r="BV2234" s="76"/>
      <c r="BW2234" s="76"/>
      <c r="BX2234" s="76"/>
      <c r="BY2234" s="76"/>
      <c r="BZ2234" s="76"/>
      <c r="CA2234" s="76"/>
      <c r="CB2234" s="76"/>
      <c r="CC2234" s="76"/>
      <c r="CD2234" s="76"/>
      <c r="CE2234" s="76"/>
      <c r="CF2234" s="76"/>
      <c r="CG2234" s="76"/>
      <c r="CH2234" s="76"/>
      <c r="CI2234" s="76"/>
      <c r="CJ2234" s="76"/>
      <c r="CK2234" s="76"/>
      <c r="CL2234" s="76"/>
      <c r="CN2234" s="60"/>
      <c r="CO2234" s="76"/>
      <c r="CP2234" s="76"/>
      <c r="CQ2234" s="76"/>
      <c r="CR2234" s="76"/>
      <c r="CS2234" s="76"/>
      <c r="CT2234" s="76"/>
      <c r="CU2234" s="76"/>
      <c r="CV2234" s="76"/>
      <c r="CW2234" s="76"/>
      <c r="CX2234" s="76"/>
      <c r="CY2234" s="76"/>
      <c r="CZ2234" s="76"/>
      <c r="DA2234" s="76"/>
      <c r="DB2234" s="76"/>
      <c r="DC2234" s="76"/>
      <c r="DD2234" s="76"/>
      <c r="DE2234" s="76"/>
      <c r="DF2234" s="76"/>
      <c r="DG2234" s="76"/>
      <c r="DH2234" s="76"/>
      <c r="DI2234" s="76"/>
      <c r="DJ2234" s="76"/>
      <c r="DK2234" s="76"/>
      <c r="DL2234" s="76"/>
    </row>
    <row r="2235" spans="1:116" x14ac:dyDescent="0.4">
      <c r="B2235" t="s">
        <v>332</v>
      </c>
      <c r="D2235" t="s">
        <v>562</v>
      </c>
      <c r="E2235" s="8" t="str">
        <f t="shared" si="3503"/>
        <v>2235 TOGGLE-TV-V</v>
      </c>
      <c r="G2235" s="136" t="str">
        <f>G2223</f>
        <v>Secondary revenue driver</v>
      </c>
      <c r="H2235" s="12"/>
      <c r="I2235" s="60"/>
      <c r="J2235" s="60"/>
      <c r="K2235" s="15"/>
      <c r="L2235" s="15"/>
      <c r="M2235" s="15"/>
      <c r="N2235" s="15"/>
      <c r="O2235" s="15"/>
      <c r="P2235" s="15"/>
      <c r="R2235" s="15"/>
      <c r="S2235" s="76"/>
      <c r="T2235" s="76"/>
      <c r="U2235" s="76"/>
      <c r="V2235" s="76"/>
      <c r="W2235" s="76"/>
      <c r="X2235" s="76"/>
      <c r="Y2235" s="76"/>
      <c r="Z2235" s="76"/>
      <c r="AA2235" s="76"/>
      <c r="AB2235" s="76"/>
      <c r="AC2235" s="76"/>
      <c r="AD2235" s="76"/>
      <c r="AE2235" s="76"/>
      <c r="AF2235" s="76"/>
      <c r="AG2235" s="76"/>
      <c r="AH2235" s="76"/>
      <c r="AI2235" s="76"/>
      <c r="AJ2235" s="76"/>
      <c r="AK2235" s="76"/>
      <c r="AL2235" s="76"/>
      <c r="AM2235" s="76"/>
      <c r="AN2235" s="76"/>
      <c r="AO2235" s="76"/>
      <c r="AP2235" s="76"/>
      <c r="AQ2235" s="76"/>
      <c r="AR2235" s="76"/>
      <c r="AS2235" s="76"/>
      <c r="AT2235" s="76"/>
      <c r="AU2235" s="76"/>
      <c r="AV2235" s="76"/>
      <c r="AW2235" s="76"/>
      <c r="AX2235" s="76"/>
      <c r="AY2235" s="76"/>
      <c r="AZ2235" s="76"/>
      <c r="BA2235" s="76"/>
      <c r="BB2235" s="76"/>
      <c r="BC2235" s="76"/>
      <c r="BD2235" s="76"/>
      <c r="BE2235" s="76"/>
      <c r="BF2235" s="76"/>
      <c r="BG2235" s="76"/>
      <c r="BH2235" s="76"/>
      <c r="BI2235" s="76"/>
      <c r="BJ2235" s="76"/>
      <c r="BK2235" s="76"/>
      <c r="BL2235" s="76"/>
      <c r="BM2235" s="76"/>
      <c r="BN2235" s="76"/>
      <c r="BO2235" s="76"/>
      <c r="BP2235" s="76"/>
      <c r="BQ2235" s="76"/>
      <c r="BR2235" s="76"/>
      <c r="BS2235" s="76"/>
      <c r="BT2235" s="76"/>
      <c r="BU2235" s="76"/>
      <c r="BV2235" s="76"/>
      <c r="BW2235" s="76"/>
      <c r="BX2235" s="76"/>
      <c r="BY2235" s="76"/>
      <c r="BZ2235" s="76"/>
      <c r="CA2235" s="76"/>
      <c r="CB2235" s="76"/>
      <c r="CC2235" s="76"/>
      <c r="CD2235" s="76"/>
      <c r="CE2235" s="76"/>
      <c r="CF2235" s="76"/>
      <c r="CG2235" s="76"/>
      <c r="CH2235" s="76"/>
      <c r="CI2235" s="76"/>
      <c r="CJ2235" s="76"/>
      <c r="CK2235" s="76"/>
      <c r="CL2235" s="76"/>
      <c r="CN2235" s="60"/>
      <c r="CO2235" s="76"/>
      <c r="CP2235" s="76"/>
      <c r="CQ2235" s="76"/>
      <c r="CR2235" s="76"/>
      <c r="CS2235" s="76"/>
      <c r="CT2235" s="76"/>
      <c r="CU2235" s="76"/>
      <c r="CV2235" s="76"/>
      <c r="CW2235" s="76"/>
      <c r="CX2235" s="76"/>
      <c r="CY2235" s="76"/>
      <c r="CZ2235" s="76"/>
      <c r="DA2235" s="76"/>
      <c r="DB2235" s="76"/>
      <c r="DC2235" s="76"/>
      <c r="DD2235" s="76"/>
      <c r="DE2235" s="76"/>
      <c r="DF2235" s="76"/>
      <c r="DG2235" s="76"/>
      <c r="DH2235" s="76"/>
      <c r="DI2235" s="76"/>
      <c r="DJ2235" s="76"/>
      <c r="DK2235" s="76"/>
      <c r="DL2235" s="76"/>
    </row>
    <row r="2236" spans="1:116" x14ac:dyDescent="0.4">
      <c r="B2236" t="s">
        <v>332</v>
      </c>
      <c r="D2236" t="s">
        <v>562</v>
      </c>
      <c r="E2236" s="8" t="str">
        <f t="shared" si="3503"/>
        <v>2236 TOGGLE-TV-V</v>
      </c>
      <c r="G2236" s="136" t="str">
        <f>G2224</f>
        <v>Secondary volume driver</v>
      </c>
      <c r="H2236" s="12"/>
      <c r="I2236" s="60"/>
      <c r="J2236" s="60"/>
      <c r="K2236" s="15"/>
      <c r="L2236" s="15"/>
      <c r="M2236" s="15"/>
      <c r="N2236" s="15"/>
      <c r="O2236" s="15"/>
      <c r="P2236" s="15"/>
      <c r="R2236" s="15"/>
      <c r="S2236" s="179"/>
      <c r="T2236" s="179"/>
      <c r="U2236" s="179"/>
      <c r="V2236" s="179"/>
      <c r="W2236" s="179"/>
      <c r="X2236" s="179"/>
      <c r="Y2236" s="179"/>
      <c r="Z2236" s="179"/>
      <c r="AA2236" s="179"/>
      <c r="AB2236" s="179"/>
      <c r="AC2236" s="179"/>
      <c r="AD2236" s="179"/>
      <c r="AE2236" s="179"/>
      <c r="AF2236" s="179"/>
      <c r="AG2236" s="179"/>
      <c r="AH2236" s="179"/>
      <c r="AI2236" s="179"/>
      <c r="AJ2236" s="179"/>
      <c r="AK2236" s="179"/>
      <c r="AL2236" s="179"/>
      <c r="AM2236" s="179"/>
      <c r="AN2236" s="179"/>
      <c r="AO2236" s="179"/>
      <c r="AP2236" s="179"/>
      <c r="AQ2236" s="179"/>
      <c r="AR2236" s="179"/>
      <c r="AS2236" s="179"/>
      <c r="AT2236" s="179"/>
      <c r="AU2236" s="179"/>
      <c r="AV2236" s="179"/>
      <c r="AW2236" s="179"/>
      <c r="AX2236" s="179"/>
      <c r="AY2236" s="179"/>
      <c r="AZ2236" s="179"/>
      <c r="BA2236" s="179"/>
      <c r="BB2236" s="179"/>
      <c r="BC2236" s="179"/>
      <c r="BD2236" s="179"/>
      <c r="BE2236" s="179"/>
      <c r="BF2236" s="179"/>
      <c r="BG2236" s="179"/>
      <c r="BH2236" s="179"/>
      <c r="BI2236" s="179"/>
      <c r="BJ2236" s="179"/>
      <c r="BK2236" s="179"/>
      <c r="BL2236" s="179"/>
      <c r="BM2236" s="179"/>
      <c r="BN2236" s="179"/>
      <c r="BO2236" s="179"/>
      <c r="BP2236" s="179"/>
      <c r="BQ2236" s="179"/>
      <c r="BR2236" s="179"/>
      <c r="BS2236" s="179"/>
      <c r="BT2236" s="179"/>
      <c r="BU2236" s="179"/>
      <c r="BV2236" s="179"/>
      <c r="BW2236" s="179"/>
      <c r="BX2236" s="179"/>
      <c r="BY2236" s="179"/>
      <c r="BZ2236" s="179"/>
      <c r="CA2236" s="179"/>
      <c r="CB2236" s="179"/>
      <c r="CC2236" s="179"/>
      <c r="CD2236" s="179"/>
      <c r="CE2236" s="179"/>
      <c r="CF2236" s="179"/>
      <c r="CG2236" s="179"/>
      <c r="CH2236" s="179"/>
      <c r="CI2236" s="179"/>
      <c r="CJ2236" s="179"/>
      <c r="CK2236" s="179"/>
      <c r="CL2236" s="179"/>
      <c r="CN2236" s="60"/>
      <c r="CO2236" s="179"/>
      <c r="CP2236" s="179"/>
      <c r="CQ2236" s="179"/>
      <c r="CR2236" s="179"/>
      <c r="CS2236" s="179"/>
      <c r="CT2236" s="179"/>
      <c r="CU2236" s="179"/>
      <c r="CV2236" s="179"/>
      <c r="CW2236" s="179"/>
      <c r="CX2236" s="179"/>
      <c r="CY2236" s="179"/>
      <c r="CZ2236" s="179"/>
      <c r="DA2236" s="179"/>
      <c r="DB2236" s="179"/>
      <c r="DC2236" s="179"/>
      <c r="DD2236" s="179"/>
      <c r="DE2236" s="179"/>
      <c r="DF2236" s="179"/>
      <c r="DG2236" s="179"/>
      <c r="DH2236" s="179"/>
      <c r="DI2236" s="179"/>
      <c r="DJ2236" s="179"/>
      <c r="DK2236" s="179"/>
      <c r="DL2236" s="179"/>
    </row>
    <row r="2237" spans="1:116" x14ac:dyDescent="0.4">
      <c r="A2237" s="174"/>
      <c r="E2237" s="8"/>
      <c r="G2237" s="185" t="s">
        <v>459</v>
      </c>
      <c r="H2237" s="186"/>
      <c r="I2237" s="187"/>
      <c r="J2237" s="187"/>
      <c r="K2237" s="188"/>
      <c r="L2237" s="188"/>
      <c r="M2237" s="188"/>
      <c r="N2237" s="188"/>
      <c r="O2237" s="188"/>
      <c r="P2237" s="188"/>
      <c r="R2237" s="189"/>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187"/>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85" t="s">
        <v>456</v>
      </c>
      <c r="H2238" s="186"/>
      <c r="I2238" s="187"/>
      <c r="J2238" s="187"/>
      <c r="K2238" s="188"/>
      <c r="L2238" s="188"/>
      <c r="M2238" s="188"/>
      <c r="N2238" s="188"/>
      <c r="O2238" s="188"/>
      <c r="P2238" s="188"/>
      <c r="R2238" s="189"/>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187"/>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E2239" s="8"/>
      <c r="G2239" s="136"/>
      <c r="H2239" s="12"/>
      <c r="I2239" s="60"/>
      <c r="J2239" s="60"/>
      <c r="K2239" s="15"/>
      <c r="L2239" s="15"/>
      <c r="M2239" s="15"/>
      <c r="N2239" s="15"/>
      <c r="O2239" s="15"/>
      <c r="P2239" s="15"/>
      <c r="R2239" s="15"/>
      <c r="S2239" s="80"/>
      <c r="T2239" s="80"/>
      <c r="U2239" s="80"/>
      <c r="V2239" s="80"/>
      <c r="W2239" s="80"/>
      <c r="X2239" s="80"/>
      <c r="Y2239" s="80"/>
      <c r="Z2239" s="80"/>
      <c r="AA2239" s="80"/>
      <c r="AB2239" s="80"/>
      <c r="AC2239" s="80"/>
      <c r="AD2239" s="80"/>
      <c r="AE2239" s="80"/>
      <c r="AF2239" s="80"/>
      <c r="AG2239" s="80"/>
      <c r="AH2239" s="80"/>
      <c r="AI2239" s="80"/>
      <c r="AJ2239" s="80"/>
      <c r="AK2239" s="80"/>
      <c r="AL2239" s="80"/>
      <c r="AM2239" s="80"/>
      <c r="AN2239" s="80"/>
      <c r="AO2239" s="80"/>
      <c r="AP2239" s="80"/>
      <c r="AQ2239" s="80"/>
      <c r="AR2239" s="80"/>
      <c r="AS2239" s="80"/>
      <c r="AT2239" s="80"/>
      <c r="AU2239" s="80"/>
      <c r="AV2239" s="80"/>
      <c r="AW2239" s="80"/>
      <c r="AX2239" s="80"/>
      <c r="AY2239" s="80"/>
      <c r="AZ2239" s="80"/>
      <c r="BA2239" s="80"/>
      <c r="BB2239" s="80"/>
      <c r="BC2239" s="80"/>
      <c r="BD2239" s="80"/>
      <c r="BE2239" s="80"/>
      <c r="BF2239" s="80"/>
      <c r="BG2239" s="80"/>
      <c r="BH2239" s="80"/>
      <c r="BI2239" s="80"/>
      <c r="BJ2239" s="80"/>
      <c r="BK2239" s="80"/>
      <c r="BL2239" s="80"/>
      <c r="BM2239" s="80"/>
      <c r="BN2239" s="80"/>
      <c r="BO2239" s="80"/>
      <c r="BP2239" s="80"/>
      <c r="BQ2239" s="80"/>
      <c r="BR2239" s="80"/>
      <c r="BS2239" s="80"/>
      <c r="BT2239" s="80"/>
      <c r="BU2239" s="80"/>
      <c r="BV2239" s="80"/>
      <c r="BW2239" s="80"/>
      <c r="BX2239" s="80"/>
      <c r="BY2239" s="80"/>
      <c r="BZ2239" s="80"/>
      <c r="CA2239" s="80"/>
      <c r="CB2239" s="80"/>
      <c r="CC2239" s="80"/>
      <c r="CD2239" s="80"/>
      <c r="CE2239" s="80"/>
      <c r="CF2239" s="80"/>
      <c r="CG2239" s="80"/>
      <c r="CH2239" s="80"/>
      <c r="CI2239" s="80"/>
      <c r="CJ2239" s="80"/>
      <c r="CK2239" s="80"/>
      <c r="CL2239" s="80"/>
      <c r="CN2239" s="60"/>
      <c r="CO2239" s="179"/>
      <c r="CP2239" s="179"/>
      <c r="CQ2239" s="179"/>
      <c r="CR2239" s="179"/>
      <c r="CS2239" s="179"/>
      <c r="CT2239" s="179"/>
      <c r="CU2239" s="179"/>
      <c r="CV2239" s="179"/>
      <c r="CW2239" s="179"/>
      <c r="CX2239" s="179"/>
      <c r="CY2239" s="179"/>
      <c r="CZ2239" s="179"/>
      <c r="DA2239" s="179"/>
      <c r="DB2239" s="179"/>
      <c r="DC2239" s="179"/>
      <c r="DD2239" s="179"/>
      <c r="DE2239" s="179"/>
      <c r="DF2239" s="179"/>
      <c r="DG2239" s="179"/>
      <c r="DH2239" s="179"/>
      <c r="DI2239" s="179"/>
      <c r="DJ2239" s="179"/>
      <c r="DK2239" s="179"/>
      <c r="DL2239" s="179"/>
    </row>
    <row r="2240" spans="1:116" x14ac:dyDescent="0.4">
      <c r="E2240" s="8"/>
      <c r="G2240" s="136"/>
      <c r="H2240" s="12"/>
      <c r="I2240" s="60"/>
      <c r="J2240" s="60"/>
      <c r="K2240" s="15"/>
      <c r="L2240" s="15"/>
      <c r="M2240" s="15"/>
      <c r="N2240" s="15"/>
      <c r="O2240" s="15"/>
      <c r="P2240" s="15"/>
      <c r="R2240" s="15"/>
      <c r="S2240" s="80"/>
      <c r="T2240" s="80"/>
      <c r="U2240" s="80"/>
      <c r="V2240" s="80"/>
      <c r="W2240" s="80"/>
      <c r="X2240" s="80"/>
      <c r="Y2240" s="80"/>
      <c r="Z2240" s="80"/>
      <c r="AA2240" s="80"/>
      <c r="AB2240" s="80"/>
      <c r="AC2240" s="80"/>
      <c r="AD2240" s="80"/>
      <c r="AE2240" s="80"/>
      <c r="AF2240" s="80"/>
      <c r="AG2240" s="80"/>
      <c r="AH2240" s="80"/>
      <c r="AI2240" s="80"/>
      <c r="AJ2240" s="80"/>
      <c r="AK2240" s="80"/>
      <c r="AL2240" s="80"/>
      <c r="AM2240" s="80"/>
      <c r="AN2240" s="80"/>
      <c r="AO2240" s="80"/>
      <c r="AP2240" s="80"/>
      <c r="AQ2240" s="80"/>
      <c r="AR2240" s="80"/>
      <c r="AS2240" s="80"/>
      <c r="AT2240" s="80"/>
      <c r="AU2240" s="80"/>
      <c r="AV2240" s="80"/>
      <c r="AW2240" s="80"/>
      <c r="AX2240" s="80"/>
      <c r="AY2240" s="80"/>
      <c r="AZ2240" s="80"/>
      <c r="BA2240" s="80"/>
      <c r="BB2240" s="80"/>
      <c r="BC2240" s="80"/>
      <c r="BD2240" s="80"/>
      <c r="BE2240" s="80"/>
      <c r="BF2240" s="80"/>
      <c r="BG2240" s="80"/>
      <c r="BH2240" s="80"/>
      <c r="BI2240" s="80"/>
      <c r="BJ2240" s="80"/>
      <c r="BK2240" s="80"/>
      <c r="BL2240" s="80"/>
      <c r="BM2240" s="80"/>
      <c r="BN2240" s="80"/>
      <c r="BO2240" s="80"/>
      <c r="BP2240" s="80"/>
      <c r="BQ2240" s="80"/>
      <c r="BR2240" s="80"/>
      <c r="BS2240" s="80"/>
      <c r="BT2240" s="80"/>
      <c r="BU2240" s="80"/>
      <c r="BV2240" s="80"/>
      <c r="BW2240" s="80"/>
      <c r="BX2240" s="80"/>
      <c r="BY2240" s="80"/>
      <c r="BZ2240" s="80"/>
      <c r="CA2240" s="80"/>
      <c r="CB2240" s="80"/>
      <c r="CC2240" s="80"/>
      <c r="CD2240" s="80"/>
      <c r="CE2240" s="80"/>
      <c r="CF2240" s="80"/>
      <c r="CG2240" s="80"/>
      <c r="CH2240" s="80"/>
      <c r="CI2240" s="80"/>
      <c r="CJ2240" s="80"/>
      <c r="CK2240" s="80"/>
      <c r="CL2240" s="80"/>
      <c r="CN2240" s="60"/>
      <c r="CO2240" s="179"/>
      <c r="CP2240" s="179"/>
      <c r="CQ2240" s="179"/>
      <c r="CR2240" s="179"/>
      <c r="CS2240" s="179"/>
      <c r="CT2240" s="179"/>
      <c r="CU2240" s="179"/>
      <c r="CV2240" s="179"/>
      <c r="CW2240" s="179"/>
      <c r="CX2240" s="179"/>
      <c r="CY2240" s="179"/>
      <c r="CZ2240" s="179"/>
      <c r="DA2240" s="179"/>
      <c r="DB2240" s="179"/>
      <c r="DC2240" s="179"/>
      <c r="DD2240" s="179"/>
      <c r="DE2240" s="179"/>
      <c r="DF2240" s="179"/>
      <c r="DG2240" s="179"/>
      <c r="DH2240" s="179"/>
      <c r="DI2240" s="179"/>
      <c r="DJ2240" s="179"/>
      <c r="DK2240" s="179"/>
      <c r="DL2240" s="179"/>
    </row>
    <row r="2241" spans="5:116" x14ac:dyDescent="0.4">
      <c r="E2241" s="8"/>
      <c r="G2241" s="136"/>
      <c r="H2241" s="12"/>
      <c r="I2241" s="60"/>
      <c r="J2241" s="60"/>
      <c r="K2241" s="15"/>
      <c r="L2241" s="15"/>
      <c r="M2241" s="15"/>
      <c r="N2241" s="15"/>
      <c r="O2241" s="15"/>
      <c r="P2241" s="15"/>
      <c r="R2241" s="15"/>
      <c r="S2241" s="80"/>
      <c r="T2241" s="80"/>
      <c r="U2241" s="80"/>
      <c r="V2241" s="80"/>
      <c r="W2241" s="80"/>
      <c r="X2241" s="80"/>
      <c r="Y2241" s="80"/>
      <c r="Z2241" s="80"/>
      <c r="AA2241" s="80"/>
      <c r="AB2241" s="80"/>
      <c r="AC2241" s="80"/>
      <c r="AD2241" s="80"/>
      <c r="AE2241" s="80"/>
      <c r="AF2241" s="80"/>
      <c r="AG2241" s="80"/>
      <c r="AH2241" s="80"/>
      <c r="AI2241" s="80"/>
      <c r="AJ2241" s="80"/>
      <c r="AK2241" s="80"/>
      <c r="AL2241" s="80"/>
      <c r="AM2241" s="80"/>
      <c r="AN2241" s="80"/>
      <c r="AO2241" s="80"/>
      <c r="AP2241" s="80"/>
      <c r="AQ2241" s="80"/>
      <c r="AR2241" s="80"/>
      <c r="AS2241" s="80"/>
      <c r="AT2241" s="80"/>
      <c r="AU2241" s="80"/>
      <c r="AV2241" s="80"/>
      <c r="AW2241" s="80"/>
      <c r="AX2241" s="80"/>
      <c r="AY2241" s="80"/>
      <c r="AZ2241" s="80"/>
      <c r="BA2241" s="80"/>
      <c r="BB2241" s="80"/>
      <c r="BC2241" s="80"/>
      <c r="BD2241" s="80"/>
      <c r="BE2241" s="80"/>
      <c r="BF2241" s="80"/>
      <c r="BG2241" s="80"/>
      <c r="BH2241" s="80"/>
      <c r="BI2241" s="80"/>
      <c r="BJ2241" s="80"/>
      <c r="BK2241" s="80"/>
      <c r="BL2241" s="80"/>
      <c r="BM2241" s="80"/>
      <c r="BN2241" s="80"/>
      <c r="BO2241" s="80"/>
      <c r="BP2241" s="80"/>
      <c r="BQ2241" s="80"/>
      <c r="BR2241" s="80"/>
      <c r="BS2241" s="80"/>
      <c r="BT2241" s="80"/>
      <c r="BU2241" s="80"/>
      <c r="BV2241" s="80"/>
      <c r="BW2241" s="80"/>
      <c r="BX2241" s="80"/>
      <c r="BY2241" s="80"/>
      <c r="BZ2241" s="80"/>
      <c r="CA2241" s="80"/>
      <c r="CB2241" s="80"/>
      <c r="CC2241" s="80"/>
      <c r="CD2241" s="80"/>
      <c r="CE2241" s="80"/>
      <c r="CF2241" s="80"/>
      <c r="CG2241" s="80"/>
      <c r="CH2241" s="80"/>
      <c r="CI2241" s="80"/>
      <c r="CJ2241" s="80"/>
      <c r="CK2241" s="80"/>
      <c r="CL2241" s="80"/>
      <c r="CN2241" s="60"/>
      <c r="CO2241" s="179"/>
      <c r="CP2241" s="179"/>
      <c r="CQ2241" s="179"/>
      <c r="CR2241" s="179"/>
      <c r="CS2241" s="179"/>
      <c r="CT2241" s="179"/>
      <c r="CU2241" s="179"/>
      <c r="CV2241" s="179"/>
      <c r="CW2241" s="179"/>
      <c r="CX2241" s="179"/>
      <c r="CY2241" s="179"/>
      <c r="CZ2241" s="179"/>
      <c r="DA2241" s="179"/>
      <c r="DB2241" s="179"/>
      <c r="DC2241" s="179"/>
      <c r="DD2241" s="179"/>
      <c r="DE2241" s="179"/>
      <c r="DF2241" s="179"/>
      <c r="DG2241" s="179"/>
      <c r="DH2241" s="179"/>
      <c r="DI2241" s="179"/>
      <c r="DJ2241" s="179"/>
      <c r="DK2241" s="179"/>
      <c r="DL2241" s="179"/>
    </row>
    <row r="2242" spans="5:116" x14ac:dyDescent="0.4">
      <c r="E2242" s="8"/>
      <c r="G2242" s="136"/>
      <c r="H2242" s="12"/>
      <c r="I2242" s="60"/>
      <c r="J2242" s="60"/>
      <c r="K2242" s="15"/>
      <c r="L2242" s="15"/>
      <c r="M2242" s="15"/>
      <c r="N2242" s="15"/>
      <c r="O2242" s="15"/>
      <c r="P2242" s="15"/>
      <c r="R2242" s="15"/>
      <c r="S2242" s="80"/>
      <c r="T2242" s="80"/>
      <c r="U2242" s="80"/>
      <c r="V2242" s="80"/>
      <c r="W2242" s="80"/>
      <c r="X2242" s="80"/>
      <c r="Y2242" s="80"/>
      <c r="Z2242" s="80"/>
      <c r="AA2242" s="80"/>
      <c r="AB2242" s="80"/>
      <c r="AC2242" s="80"/>
      <c r="AD2242" s="80"/>
      <c r="AE2242" s="80"/>
      <c r="AF2242" s="80"/>
      <c r="AG2242" s="80"/>
      <c r="AH2242" s="80"/>
      <c r="AI2242" s="80"/>
      <c r="AJ2242" s="80"/>
      <c r="AK2242" s="80"/>
      <c r="AL2242" s="80"/>
      <c r="AM2242" s="80"/>
      <c r="AN2242" s="80"/>
      <c r="AO2242" s="80"/>
      <c r="AP2242" s="80"/>
      <c r="AQ2242" s="80"/>
      <c r="AR2242" s="80"/>
      <c r="AS2242" s="80"/>
      <c r="AT2242" s="80"/>
      <c r="AU2242" s="80"/>
      <c r="AV2242" s="80"/>
      <c r="AW2242" s="80"/>
      <c r="AX2242" s="80"/>
      <c r="AY2242" s="80"/>
      <c r="AZ2242" s="80"/>
      <c r="BA2242" s="80"/>
      <c r="BB2242" s="80"/>
      <c r="BC2242" s="80"/>
      <c r="BD2242" s="80"/>
      <c r="BE2242" s="80"/>
      <c r="BF2242" s="80"/>
      <c r="BG2242" s="80"/>
      <c r="BH2242" s="80"/>
      <c r="BI2242" s="80"/>
      <c r="BJ2242" s="80"/>
      <c r="BK2242" s="80"/>
      <c r="BL2242" s="80"/>
      <c r="BM2242" s="80"/>
      <c r="BN2242" s="80"/>
      <c r="BO2242" s="80"/>
      <c r="BP2242" s="80"/>
      <c r="BQ2242" s="80"/>
      <c r="BR2242" s="80"/>
      <c r="BS2242" s="80"/>
      <c r="BT2242" s="80"/>
      <c r="BU2242" s="80"/>
      <c r="BV2242" s="80"/>
      <c r="BW2242" s="80"/>
      <c r="BX2242" s="80"/>
      <c r="BY2242" s="80"/>
      <c r="BZ2242" s="80"/>
      <c r="CA2242" s="80"/>
      <c r="CB2242" s="80"/>
      <c r="CC2242" s="80"/>
      <c r="CD2242" s="80"/>
      <c r="CE2242" s="80"/>
      <c r="CF2242" s="80"/>
      <c r="CG2242" s="80"/>
      <c r="CH2242" s="80"/>
      <c r="CI2242" s="80"/>
      <c r="CJ2242" s="80"/>
      <c r="CK2242" s="80"/>
      <c r="CL2242" s="80"/>
      <c r="CN2242" s="60"/>
      <c r="CO2242" s="179"/>
      <c r="CP2242" s="179"/>
      <c r="CQ2242" s="179"/>
      <c r="CR2242" s="179"/>
      <c r="CS2242" s="179"/>
      <c r="CT2242" s="179"/>
      <c r="CU2242" s="179"/>
      <c r="CV2242" s="179"/>
      <c r="CW2242" s="179"/>
      <c r="CX2242" s="179"/>
      <c r="CY2242" s="179"/>
      <c r="CZ2242" s="179"/>
      <c r="DA2242" s="179"/>
      <c r="DB2242" s="179"/>
      <c r="DC2242" s="179"/>
      <c r="DD2242" s="179"/>
      <c r="DE2242" s="179"/>
      <c r="DF2242" s="179"/>
      <c r="DG2242" s="179"/>
      <c r="DH2242" s="179"/>
      <c r="DI2242" s="179"/>
      <c r="DJ2242" s="179"/>
      <c r="DK2242" s="179"/>
      <c r="DL2242" s="179"/>
    </row>
    <row r="2243" spans="5:116" x14ac:dyDescent="0.4">
      <c r="E2243" s="8"/>
      <c r="G2243" s="136"/>
      <c r="H2243" s="12"/>
      <c r="I2243" s="60"/>
      <c r="J2243" s="60"/>
      <c r="K2243" s="15"/>
      <c r="L2243" s="15"/>
      <c r="M2243" s="15"/>
      <c r="N2243" s="15"/>
      <c r="O2243" s="15"/>
      <c r="P2243" s="15"/>
      <c r="R2243" s="15"/>
      <c r="S2243" s="80"/>
      <c r="T2243" s="80"/>
      <c r="U2243" s="80"/>
      <c r="V2243" s="80"/>
      <c r="W2243" s="80"/>
      <c r="X2243" s="80"/>
      <c r="Y2243" s="80"/>
      <c r="Z2243" s="80"/>
      <c r="AA2243" s="80"/>
      <c r="AB2243" s="80"/>
      <c r="AC2243" s="80"/>
      <c r="AD2243" s="80"/>
      <c r="AE2243" s="80"/>
      <c r="AF2243" s="80"/>
      <c r="AG2243" s="80"/>
      <c r="AH2243" s="80"/>
      <c r="AI2243" s="80"/>
      <c r="AJ2243" s="80"/>
      <c r="AK2243" s="80"/>
      <c r="AL2243" s="80"/>
      <c r="AM2243" s="80"/>
      <c r="AN2243" s="80"/>
      <c r="AO2243" s="80"/>
      <c r="AP2243" s="80"/>
      <c r="AQ2243" s="80"/>
      <c r="AR2243" s="80"/>
      <c r="AS2243" s="80"/>
      <c r="AT2243" s="80"/>
      <c r="AU2243" s="80"/>
      <c r="AV2243" s="80"/>
      <c r="AW2243" s="80"/>
      <c r="AX2243" s="80"/>
      <c r="AY2243" s="80"/>
      <c r="AZ2243" s="80"/>
      <c r="BA2243" s="80"/>
      <c r="BB2243" s="80"/>
      <c r="BC2243" s="80"/>
      <c r="BD2243" s="80"/>
      <c r="BE2243" s="80"/>
      <c r="BF2243" s="80"/>
      <c r="BG2243" s="80"/>
      <c r="BH2243" s="80"/>
      <c r="BI2243" s="80"/>
      <c r="BJ2243" s="80"/>
      <c r="BK2243" s="80"/>
      <c r="BL2243" s="80"/>
      <c r="BM2243" s="80"/>
      <c r="BN2243" s="80"/>
      <c r="BO2243" s="80"/>
      <c r="BP2243" s="80"/>
      <c r="BQ2243" s="80"/>
      <c r="BR2243" s="80"/>
      <c r="BS2243" s="80"/>
      <c r="BT2243" s="80"/>
      <c r="BU2243" s="80"/>
      <c r="BV2243" s="80"/>
      <c r="BW2243" s="80"/>
      <c r="BX2243" s="80"/>
      <c r="BY2243" s="80"/>
      <c r="BZ2243" s="80"/>
      <c r="CA2243" s="80"/>
      <c r="CB2243" s="80"/>
      <c r="CC2243" s="80"/>
      <c r="CD2243" s="80"/>
      <c r="CE2243" s="80"/>
      <c r="CF2243" s="80"/>
      <c r="CG2243" s="80"/>
      <c r="CH2243" s="80"/>
      <c r="CI2243" s="80"/>
      <c r="CJ2243" s="80"/>
      <c r="CK2243" s="80"/>
      <c r="CL2243" s="80"/>
      <c r="CN2243" s="60"/>
      <c r="CO2243" s="179"/>
      <c r="CP2243" s="179"/>
      <c r="CQ2243" s="179"/>
      <c r="CR2243" s="179"/>
      <c r="CS2243" s="179"/>
      <c r="CT2243" s="179"/>
      <c r="CU2243" s="179"/>
      <c r="CV2243" s="179"/>
      <c r="CW2243" s="179"/>
      <c r="CX2243" s="179"/>
      <c r="CY2243" s="179"/>
      <c r="CZ2243" s="179"/>
      <c r="DA2243" s="179"/>
      <c r="DB2243" s="179"/>
      <c r="DC2243" s="179"/>
      <c r="DD2243" s="179"/>
      <c r="DE2243" s="179"/>
      <c r="DF2243" s="179"/>
      <c r="DG2243" s="179"/>
      <c r="DH2243" s="179"/>
      <c r="DI2243" s="179"/>
      <c r="DJ2243" s="179"/>
      <c r="DK2243" s="179"/>
      <c r="DL2243" s="179"/>
    </row>
    <row r="2244" spans="5:116" x14ac:dyDescent="0.4">
      <c r="E2244" s="8"/>
      <c r="G2244" s="136"/>
      <c r="H2244" s="12"/>
      <c r="I2244" s="60"/>
      <c r="J2244" s="60"/>
      <c r="K2244" s="15"/>
      <c r="L2244" s="15"/>
      <c r="M2244" s="15"/>
      <c r="N2244" s="15"/>
      <c r="O2244" s="15"/>
      <c r="P2244" s="15"/>
      <c r="R2244" s="15"/>
      <c r="S2244" s="80"/>
      <c r="T2244" s="80"/>
      <c r="U2244" s="80"/>
      <c r="V2244" s="80"/>
      <c r="W2244" s="80"/>
      <c r="X2244" s="80"/>
      <c r="Y2244" s="80"/>
      <c r="Z2244" s="80"/>
      <c r="AA2244" s="80"/>
      <c r="AB2244" s="80"/>
      <c r="AC2244" s="80"/>
      <c r="AD2244" s="80"/>
      <c r="AE2244" s="80"/>
      <c r="AF2244" s="80"/>
      <c r="AG2244" s="80"/>
      <c r="AH2244" s="80"/>
      <c r="AI2244" s="80"/>
      <c r="AJ2244" s="80"/>
      <c r="AK2244" s="80"/>
      <c r="AL2244" s="80"/>
      <c r="AM2244" s="80"/>
      <c r="AN2244" s="80"/>
      <c r="AO2244" s="80"/>
      <c r="AP2244" s="80"/>
      <c r="AQ2244" s="80"/>
      <c r="AR2244" s="80"/>
      <c r="AS2244" s="80"/>
      <c r="AT2244" s="80"/>
      <c r="AU2244" s="80"/>
      <c r="AV2244" s="80"/>
      <c r="AW2244" s="80"/>
      <c r="AX2244" s="80"/>
      <c r="AY2244" s="80"/>
      <c r="AZ2244" s="80"/>
      <c r="BA2244" s="80"/>
      <c r="BB2244" s="80"/>
      <c r="BC2244" s="80"/>
      <c r="BD2244" s="80"/>
      <c r="BE2244" s="80"/>
      <c r="BF2244" s="80"/>
      <c r="BG2244" s="80"/>
      <c r="BH2244" s="80"/>
      <c r="BI2244" s="80"/>
      <c r="BJ2244" s="80"/>
      <c r="BK2244" s="80"/>
      <c r="BL2244" s="80"/>
      <c r="BM2244" s="80"/>
      <c r="BN2244" s="80"/>
      <c r="BO2244" s="80"/>
      <c r="BP2244" s="80"/>
      <c r="BQ2244" s="80"/>
      <c r="BR2244" s="80"/>
      <c r="BS2244" s="80"/>
      <c r="BT2244" s="80"/>
      <c r="BU2244" s="80"/>
      <c r="BV2244" s="80"/>
      <c r="BW2244" s="80"/>
      <c r="BX2244" s="80"/>
      <c r="BY2244" s="80"/>
      <c r="BZ2244" s="80"/>
      <c r="CA2244" s="80"/>
      <c r="CB2244" s="80"/>
      <c r="CC2244" s="80"/>
      <c r="CD2244" s="80"/>
      <c r="CE2244" s="80"/>
      <c r="CF2244" s="80"/>
      <c r="CG2244" s="80"/>
      <c r="CH2244" s="80"/>
      <c r="CI2244" s="80"/>
      <c r="CJ2244" s="80"/>
      <c r="CK2244" s="80"/>
      <c r="CL2244" s="80"/>
      <c r="CN2244" s="60"/>
      <c r="CO2244" s="179"/>
      <c r="CP2244" s="179"/>
      <c r="CQ2244" s="179"/>
      <c r="CR2244" s="179"/>
      <c r="CS2244" s="179"/>
      <c r="CT2244" s="179"/>
      <c r="CU2244" s="179"/>
      <c r="CV2244" s="179"/>
      <c r="CW2244" s="179"/>
      <c r="CX2244" s="179"/>
      <c r="CY2244" s="179"/>
      <c r="CZ2244" s="179"/>
      <c r="DA2244" s="179"/>
      <c r="DB2244" s="179"/>
      <c r="DC2244" s="179"/>
      <c r="DD2244" s="179"/>
      <c r="DE2244" s="179"/>
      <c r="DF2244" s="179"/>
      <c r="DG2244" s="179"/>
      <c r="DH2244" s="179"/>
      <c r="DI2244" s="179"/>
      <c r="DJ2244" s="179"/>
      <c r="DK2244" s="179"/>
      <c r="DL2244" s="179"/>
    </row>
    <row r="2245" spans="5:116" x14ac:dyDescent="0.4">
      <c r="E2245" s="8"/>
      <c r="G2245" s="136"/>
      <c r="H2245" s="12"/>
      <c r="I2245" s="60"/>
      <c r="J2245" s="60"/>
      <c r="K2245" s="15"/>
      <c r="L2245" s="15"/>
      <c r="M2245" s="15"/>
      <c r="N2245" s="15"/>
      <c r="O2245" s="15"/>
      <c r="P2245" s="15"/>
      <c r="R2245" s="15"/>
      <c r="S2245" s="80"/>
      <c r="T2245" s="80"/>
      <c r="U2245" s="80"/>
      <c r="V2245" s="80"/>
      <c r="W2245" s="80"/>
      <c r="X2245" s="80"/>
      <c r="Y2245" s="80"/>
      <c r="Z2245" s="80"/>
      <c r="AA2245" s="80"/>
      <c r="AB2245" s="80"/>
      <c r="AC2245" s="80"/>
      <c r="AD2245" s="80"/>
      <c r="AE2245" s="80"/>
      <c r="AF2245" s="80"/>
      <c r="AG2245" s="80"/>
      <c r="AH2245" s="80"/>
      <c r="AI2245" s="80"/>
      <c r="AJ2245" s="80"/>
      <c r="AK2245" s="80"/>
      <c r="AL2245" s="80"/>
      <c r="AM2245" s="80"/>
      <c r="AN2245" s="80"/>
      <c r="AO2245" s="80"/>
      <c r="AP2245" s="80"/>
      <c r="AQ2245" s="80"/>
      <c r="AR2245" s="80"/>
      <c r="AS2245" s="80"/>
      <c r="AT2245" s="80"/>
      <c r="AU2245" s="80"/>
      <c r="AV2245" s="80"/>
      <c r="AW2245" s="80"/>
      <c r="AX2245" s="80"/>
      <c r="AY2245" s="80"/>
      <c r="AZ2245" s="80"/>
      <c r="BA2245" s="80"/>
      <c r="BB2245" s="80"/>
      <c r="BC2245" s="80"/>
      <c r="BD2245" s="80"/>
      <c r="BE2245" s="80"/>
      <c r="BF2245" s="80"/>
      <c r="BG2245" s="80"/>
      <c r="BH2245" s="80"/>
      <c r="BI2245" s="80"/>
      <c r="BJ2245" s="80"/>
      <c r="BK2245" s="80"/>
      <c r="BL2245" s="80"/>
      <c r="BM2245" s="80"/>
      <c r="BN2245" s="80"/>
      <c r="BO2245" s="80"/>
      <c r="BP2245" s="80"/>
      <c r="BQ2245" s="80"/>
      <c r="BR2245" s="80"/>
      <c r="BS2245" s="80"/>
      <c r="BT2245" s="80"/>
      <c r="BU2245" s="80"/>
      <c r="BV2245" s="80"/>
      <c r="BW2245" s="80"/>
      <c r="BX2245" s="80"/>
      <c r="BY2245" s="80"/>
      <c r="BZ2245" s="80"/>
      <c r="CA2245" s="80"/>
      <c r="CB2245" s="80"/>
      <c r="CC2245" s="80"/>
      <c r="CD2245" s="80"/>
      <c r="CE2245" s="80"/>
      <c r="CF2245" s="80"/>
      <c r="CG2245" s="80"/>
      <c r="CH2245" s="80"/>
      <c r="CI2245" s="80"/>
      <c r="CJ2245" s="80"/>
      <c r="CK2245" s="80"/>
      <c r="CL2245" s="80"/>
      <c r="CN2245" s="60"/>
      <c r="CO2245" s="179"/>
      <c r="CP2245" s="179"/>
      <c r="CQ2245" s="179"/>
      <c r="CR2245" s="179"/>
      <c r="CS2245" s="179"/>
      <c r="CT2245" s="179"/>
      <c r="CU2245" s="179"/>
      <c r="CV2245" s="179"/>
      <c r="CW2245" s="179"/>
      <c r="CX2245" s="179"/>
      <c r="CY2245" s="179"/>
      <c r="CZ2245" s="179"/>
      <c r="DA2245" s="179"/>
      <c r="DB2245" s="179"/>
      <c r="DC2245" s="179"/>
      <c r="DD2245" s="179"/>
      <c r="DE2245" s="179"/>
      <c r="DF2245" s="179"/>
      <c r="DG2245" s="179"/>
      <c r="DH2245" s="179"/>
      <c r="DI2245" s="179"/>
      <c r="DJ2245" s="179"/>
      <c r="DK2245" s="179"/>
      <c r="DL2245" s="179"/>
    </row>
    <row r="2246" spans="5:116" x14ac:dyDescent="0.4">
      <c r="E2246" s="8"/>
      <c r="G2246" s="136"/>
      <c r="H2246" s="12"/>
      <c r="I2246" s="60"/>
      <c r="J2246" s="60"/>
      <c r="K2246" s="15"/>
      <c r="L2246" s="15"/>
      <c r="M2246" s="15"/>
      <c r="N2246" s="15"/>
      <c r="O2246" s="15"/>
      <c r="P2246" s="15"/>
      <c r="R2246" s="15"/>
      <c r="S2246" s="80"/>
      <c r="T2246" s="80"/>
      <c r="U2246" s="80"/>
      <c r="V2246" s="80"/>
      <c r="W2246" s="80"/>
      <c r="X2246" s="80"/>
      <c r="Y2246" s="80"/>
      <c r="Z2246" s="80"/>
      <c r="AA2246" s="80"/>
      <c r="AB2246" s="80"/>
      <c r="AC2246" s="80"/>
      <c r="AD2246" s="80"/>
      <c r="AE2246" s="80"/>
      <c r="AF2246" s="80"/>
      <c r="AG2246" s="80"/>
      <c r="AH2246" s="80"/>
      <c r="AI2246" s="80"/>
      <c r="AJ2246" s="80"/>
      <c r="AK2246" s="80"/>
      <c r="AL2246" s="80"/>
      <c r="AM2246" s="80"/>
      <c r="AN2246" s="80"/>
      <c r="AO2246" s="80"/>
      <c r="AP2246" s="80"/>
      <c r="AQ2246" s="80"/>
      <c r="AR2246" s="80"/>
      <c r="AS2246" s="80"/>
      <c r="AT2246" s="80"/>
      <c r="AU2246" s="80"/>
      <c r="AV2246" s="80"/>
      <c r="AW2246" s="80"/>
      <c r="AX2246" s="80"/>
      <c r="AY2246" s="80"/>
      <c r="AZ2246" s="80"/>
      <c r="BA2246" s="80"/>
      <c r="BB2246" s="80"/>
      <c r="BC2246" s="80"/>
      <c r="BD2246" s="80"/>
      <c r="BE2246" s="80"/>
      <c r="BF2246" s="80"/>
      <c r="BG2246" s="80"/>
      <c r="BH2246" s="80"/>
      <c r="BI2246" s="80"/>
      <c r="BJ2246" s="80"/>
      <c r="BK2246" s="80"/>
      <c r="BL2246" s="80"/>
      <c r="BM2246" s="80"/>
      <c r="BN2246" s="80"/>
      <c r="BO2246" s="80"/>
      <c r="BP2246" s="80"/>
      <c r="BQ2246" s="80"/>
      <c r="BR2246" s="80"/>
      <c r="BS2246" s="80"/>
      <c r="BT2246" s="80"/>
      <c r="BU2246" s="80"/>
      <c r="BV2246" s="80"/>
      <c r="BW2246" s="80"/>
      <c r="BX2246" s="80"/>
      <c r="BY2246" s="80"/>
      <c r="BZ2246" s="80"/>
      <c r="CA2246" s="80"/>
      <c r="CB2246" s="80"/>
      <c r="CC2246" s="80"/>
      <c r="CD2246" s="80"/>
      <c r="CE2246" s="80"/>
      <c r="CF2246" s="80"/>
      <c r="CG2246" s="80"/>
      <c r="CH2246" s="80"/>
      <c r="CI2246" s="80"/>
      <c r="CJ2246" s="80"/>
      <c r="CK2246" s="80"/>
      <c r="CL2246" s="80"/>
      <c r="CN2246" s="60"/>
      <c r="CO2246" s="179"/>
      <c r="CP2246" s="179"/>
      <c r="CQ2246" s="179"/>
      <c r="CR2246" s="179"/>
      <c r="CS2246" s="179"/>
      <c r="CT2246" s="179"/>
      <c r="CU2246" s="179"/>
      <c r="CV2246" s="179"/>
      <c r="CW2246" s="179"/>
      <c r="CX2246" s="179"/>
      <c r="CY2246" s="179"/>
      <c r="CZ2246" s="179"/>
      <c r="DA2246" s="179"/>
      <c r="DB2246" s="179"/>
      <c r="DC2246" s="179"/>
      <c r="DD2246" s="179"/>
      <c r="DE2246" s="179"/>
      <c r="DF2246" s="179"/>
      <c r="DG2246" s="179"/>
      <c r="DH2246" s="179"/>
      <c r="DI2246" s="179"/>
      <c r="DJ2246" s="179"/>
      <c r="DK2246" s="179"/>
      <c r="DL2246" s="179"/>
    </row>
    <row r="2247" spans="5:116" x14ac:dyDescent="0.4">
      <c r="E2247" s="8"/>
      <c r="G2247" s="136"/>
      <c r="H2247" s="12"/>
      <c r="I2247" s="60"/>
      <c r="J2247" s="60"/>
      <c r="K2247" s="15"/>
      <c r="L2247" s="15"/>
      <c r="M2247" s="15"/>
      <c r="N2247" s="15"/>
      <c r="O2247" s="15"/>
      <c r="P2247" s="15"/>
      <c r="R2247" s="15"/>
      <c r="S2247" s="80"/>
      <c r="T2247" s="80"/>
      <c r="U2247" s="80"/>
      <c r="V2247" s="80"/>
      <c r="W2247" s="80"/>
      <c r="X2247" s="80"/>
      <c r="Y2247" s="80"/>
      <c r="Z2247" s="80"/>
      <c r="AA2247" s="80"/>
      <c r="AB2247" s="80"/>
      <c r="AC2247" s="80"/>
      <c r="AD2247" s="80"/>
      <c r="AE2247" s="80"/>
      <c r="AF2247" s="80"/>
      <c r="AG2247" s="80"/>
      <c r="AH2247" s="80"/>
      <c r="AI2247" s="80"/>
      <c r="AJ2247" s="80"/>
      <c r="AK2247" s="80"/>
      <c r="AL2247" s="80"/>
      <c r="AM2247" s="80"/>
      <c r="AN2247" s="80"/>
      <c r="AO2247" s="80"/>
      <c r="AP2247" s="80"/>
      <c r="AQ2247" s="80"/>
      <c r="AR2247" s="80"/>
      <c r="AS2247" s="80"/>
      <c r="AT2247" s="80"/>
      <c r="AU2247" s="80"/>
      <c r="AV2247" s="80"/>
      <c r="AW2247" s="80"/>
      <c r="AX2247" s="80"/>
      <c r="AY2247" s="80"/>
      <c r="AZ2247" s="80"/>
      <c r="BA2247" s="80"/>
      <c r="BB2247" s="80"/>
      <c r="BC2247" s="80"/>
      <c r="BD2247" s="80"/>
      <c r="BE2247" s="80"/>
      <c r="BF2247" s="80"/>
      <c r="BG2247" s="80"/>
      <c r="BH2247" s="80"/>
      <c r="BI2247" s="80"/>
      <c r="BJ2247" s="80"/>
      <c r="BK2247" s="80"/>
      <c r="BL2247" s="80"/>
      <c r="BM2247" s="80"/>
      <c r="BN2247" s="80"/>
      <c r="BO2247" s="80"/>
      <c r="BP2247" s="80"/>
      <c r="BQ2247" s="80"/>
      <c r="BR2247" s="80"/>
      <c r="BS2247" s="80"/>
      <c r="BT2247" s="80"/>
      <c r="BU2247" s="80"/>
      <c r="BV2247" s="80"/>
      <c r="BW2247" s="80"/>
      <c r="BX2247" s="80"/>
      <c r="BY2247" s="80"/>
      <c r="BZ2247" s="80"/>
      <c r="CA2247" s="80"/>
      <c r="CB2247" s="80"/>
      <c r="CC2247" s="80"/>
      <c r="CD2247" s="80"/>
      <c r="CE2247" s="80"/>
      <c r="CF2247" s="80"/>
      <c r="CG2247" s="80"/>
      <c r="CH2247" s="80"/>
      <c r="CI2247" s="80"/>
      <c r="CJ2247" s="80"/>
      <c r="CK2247" s="80"/>
      <c r="CL2247" s="80"/>
      <c r="CN2247" s="60"/>
      <c r="CO2247" s="179"/>
      <c r="CP2247" s="179"/>
      <c r="CQ2247" s="179"/>
      <c r="CR2247" s="179"/>
      <c r="CS2247" s="179"/>
      <c r="CT2247" s="179"/>
      <c r="CU2247" s="179"/>
      <c r="CV2247" s="179"/>
      <c r="CW2247" s="179"/>
      <c r="CX2247" s="179"/>
      <c r="CY2247" s="179"/>
      <c r="CZ2247" s="179"/>
      <c r="DA2247" s="179"/>
      <c r="DB2247" s="179"/>
      <c r="DC2247" s="179"/>
      <c r="DD2247" s="179"/>
      <c r="DE2247" s="179"/>
      <c r="DF2247" s="179"/>
      <c r="DG2247" s="179"/>
      <c r="DH2247" s="179"/>
      <c r="DI2247" s="179"/>
      <c r="DJ2247" s="179"/>
      <c r="DK2247" s="179"/>
      <c r="DL2247" s="179"/>
    </row>
    <row r="2248" spans="5:116" x14ac:dyDescent="0.4">
      <c r="E2248" s="8"/>
      <c r="G2248" s="136"/>
      <c r="H2248" s="12"/>
      <c r="I2248" s="60"/>
      <c r="J2248" s="60"/>
      <c r="K2248" s="15"/>
      <c r="L2248" s="15"/>
      <c r="M2248" s="15"/>
      <c r="N2248" s="15"/>
      <c r="O2248" s="15"/>
      <c r="P2248" s="15"/>
      <c r="R2248" s="15"/>
      <c r="S2248" s="80"/>
      <c r="T2248" s="80"/>
      <c r="U2248" s="80"/>
      <c r="V2248" s="80"/>
      <c r="W2248" s="80"/>
      <c r="X2248" s="80"/>
      <c r="Y2248" s="80"/>
      <c r="Z2248" s="80"/>
      <c r="AA2248" s="80"/>
      <c r="AB2248" s="80"/>
      <c r="AC2248" s="80"/>
      <c r="AD2248" s="80"/>
      <c r="AE2248" s="80"/>
      <c r="AF2248" s="80"/>
      <c r="AG2248" s="80"/>
      <c r="AH2248" s="80"/>
      <c r="AI2248" s="80"/>
      <c r="AJ2248" s="80"/>
      <c r="AK2248" s="80"/>
      <c r="AL2248" s="80"/>
      <c r="AM2248" s="80"/>
      <c r="AN2248" s="80"/>
      <c r="AO2248" s="80"/>
      <c r="AP2248" s="80"/>
      <c r="AQ2248" s="80"/>
      <c r="AR2248" s="80"/>
      <c r="AS2248" s="80"/>
      <c r="AT2248" s="80"/>
      <c r="AU2248" s="80"/>
      <c r="AV2248" s="80"/>
      <c r="AW2248" s="80"/>
      <c r="AX2248" s="80"/>
      <c r="AY2248" s="80"/>
      <c r="AZ2248" s="80"/>
      <c r="BA2248" s="80"/>
      <c r="BB2248" s="80"/>
      <c r="BC2248" s="80"/>
      <c r="BD2248" s="80"/>
      <c r="BE2248" s="80"/>
      <c r="BF2248" s="80"/>
      <c r="BG2248" s="80"/>
      <c r="BH2248" s="80"/>
      <c r="BI2248" s="80"/>
      <c r="BJ2248" s="80"/>
      <c r="BK2248" s="80"/>
      <c r="BL2248" s="80"/>
      <c r="BM2248" s="80"/>
      <c r="BN2248" s="80"/>
      <c r="BO2248" s="80"/>
      <c r="BP2248" s="80"/>
      <c r="BQ2248" s="80"/>
      <c r="BR2248" s="80"/>
      <c r="BS2248" s="80"/>
      <c r="BT2248" s="80"/>
      <c r="BU2248" s="80"/>
      <c r="BV2248" s="80"/>
      <c r="BW2248" s="80"/>
      <c r="BX2248" s="80"/>
      <c r="BY2248" s="80"/>
      <c r="BZ2248" s="80"/>
      <c r="CA2248" s="80"/>
      <c r="CB2248" s="80"/>
      <c r="CC2248" s="80"/>
      <c r="CD2248" s="80"/>
      <c r="CE2248" s="80"/>
      <c r="CF2248" s="80"/>
      <c r="CG2248" s="80"/>
      <c r="CH2248" s="80"/>
      <c r="CI2248" s="80"/>
      <c r="CJ2248" s="80"/>
      <c r="CK2248" s="80"/>
      <c r="CL2248" s="80"/>
      <c r="CN2248" s="60"/>
      <c r="CO2248" s="179"/>
      <c r="CP2248" s="179"/>
      <c r="CQ2248" s="179"/>
      <c r="CR2248" s="179"/>
      <c r="CS2248" s="179"/>
      <c r="CT2248" s="179"/>
      <c r="CU2248" s="179"/>
      <c r="CV2248" s="179"/>
      <c r="CW2248" s="179"/>
      <c r="CX2248" s="179"/>
      <c r="CY2248" s="179"/>
      <c r="CZ2248" s="179"/>
      <c r="DA2248" s="179"/>
      <c r="DB2248" s="179"/>
      <c r="DC2248" s="179"/>
      <c r="DD2248" s="179"/>
      <c r="DE2248" s="179"/>
      <c r="DF2248" s="179"/>
      <c r="DG2248" s="179"/>
      <c r="DH2248" s="179"/>
      <c r="DI2248" s="179"/>
      <c r="DJ2248" s="179"/>
      <c r="DK2248" s="179"/>
      <c r="DL2248" s="179"/>
    </row>
    <row r="2249" spans="5:116" x14ac:dyDescent="0.4">
      <c r="E2249" s="8"/>
      <c r="G2249" s="136"/>
      <c r="H2249" s="12"/>
      <c r="I2249" s="60"/>
      <c r="J2249" s="60"/>
      <c r="K2249" s="15"/>
      <c r="L2249" s="15"/>
      <c r="M2249" s="15"/>
      <c r="N2249" s="15"/>
      <c r="O2249" s="15"/>
      <c r="P2249" s="15"/>
      <c r="R2249" s="15"/>
      <c r="S2249" s="80"/>
      <c r="T2249" s="80"/>
      <c r="U2249" s="80"/>
      <c r="V2249" s="80"/>
      <c r="W2249" s="80"/>
      <c r="X2249" s="80"/>
      <c r="Y2249" s="80"/>
      <c r="Z2249" s="80"/>
      <c r="AA2249" s="80"/>
      <c r="AB2249" s="80"/>
      <c r="AC2249" s="80"/>
      <c r="AD2249" s="80"/>
      <c r="AE2249" s="80"/>
      <c r="AF2249" s="80"/>
      <c r="AG2249" s="80"/>
      <c r="AH2249" s="80"/>
      <c r="AI2249" s="80"/>
      <c r="AJ2249" s="80"/>
      <c r="AK2249" s="80"/>
      <c r="AL2249" s="80"/>
      <c r="AM2249" s="80"/>
      <c r="AN2249" s="80"/>
      <c r="AO2249" s="80"/>
      <c r="AP2249" s="80"/>
      <c r="AQ2249" s="80"/>
      <c r="AR2249" s="80"/>
      <c r="AS2249" s="80"/>
      <c r="AT2249" s="80"/>
      <c r="AU2249" s="80"/>
      <c r="AV2249" s="80"/>
      <c r="AW2249" s="80"/>
      <c r="AX2249" s="80"/>
      <c r="AY2249" s="80"/>
      <c r="AZ2249" s="80"/>
      <c r="BA2249" s="80"/>
      <c r="BB2249" s="80"/>
      <c r="BC2249" s="80"/>
      <c r="BD2249" s="80"/>
      <c r="BE2249" s="80"/>
      <c r="BF2249" s="80"/>
      <c r="BG2249" s="80"/>
      <c r="BH2249" s="80"/>
      <c r="BI2249" s="80"/>
      <c r="BJ2249" s="80"/>
      <c r="BK2249" s="80"/>
      <c r="BL2249" s="80"/>
      <c r="BM2249" s="80"/>
      <c r="BN2249" s="80"/>
      <c r="BO2249" s="80"/>
      <c r="BP2249" s="80"/>
      <c r="BQ2249" s="80"/>
      <c r="BR2249" s="80"/>
      <c r="BS2249" s="80"/>
      <c r="BT2249" s="80"/>
      <c r="BU2249" s="80"/>
      <c r="BV2249" s="80"/>
      <c r="BW2249" s="80"/>
      <c r="BX2249" s="80"/>
      <c r="BY2249" s="80"/>
      <c r="BZ2249" s="80"/>
      <c r="CA2249" s="80"/>
      <c r="CB2249" s="80"/>
      <c r="CC2249" s="80"/>
      <c r="CD2249" s="80"/>
      <c r="CE2249" s="80"/>
      <c r="CF2249" s="80"/>
      <c r="CG2249" s="80"/>
      <c r="CH2249" s="80"/>
      <c r="CI2249" s="80"/>
      <c r="CJ2249" s="80"/>
      <c r="CK2249" s="80"/>
      <c r="CL2249" s="80"/>
      <c r="CN2249" s="60"/>
      <c r="CO2249" s="179"/>
      <c r="CP2249" s="179"/>
      <c r="CQ2249" s="179"/>
      <c r="CR2249" s="179"/>
      <c r="CS2249" s="179"/>
      <c r="CT2249" s="179"/>
      <c r="CU2249" s="179"/>
      <c r="CV2249" s="179"/>
      <c r="CW2249" s="179"/>
      <c r="CX2249" s="179"/>
      <c r="CY2249" s="179"/>
      <c r="CZ2249" s="179"/>
      <c r="DA2249" s="179"/>
      <c r="DB2249" s="179"/>
      <c r="DC2249" s="179"/>
      <c r="DD2249" s="179"/>
      <c r="DE2249" s="179"/>
      <c r="DF2249" s="179"/>
      <c r="DG2249" s="179"/>
      <c r="DH2249" s="179"/>
      <c r="DI2249" s="179"/>
      <c r="DJ2249" s="179"/>
      <c r="DK2249" s="179"/>
      <c r="DL2249" s="179"/>
    </row>
    <row r="2250" spans="5:116" x14ac:dyDescent="0.4">
      <c r="E2250" s="8"/>
      <c r="G2250" s="136"/>
      <c r="H2250" s="12"/>
      <c r="I2250" s="60"/>
      <c r="J2250" s="60"/>
      <c r="K2250" s="15"/>
      <c r="L2250" s="15"/>
      <c r="M2250" s="15"/>
      <c r="N2250" s="15"/>
      <c r="O2250" s="15"/>
      <c r="P2250" s="15"/>
      <c r="R2250" s="15"/>
      <c r="S2250" s="80"/>
      <c r="T2250" s="80"/>
      <c r="U2250" s="80"/>
      <c r="V2250" s="80"/>
      <c r="W2250" s="80"/>
      <c r="X2250" s="80"/>
      <c r="Y2250" s="80"/>
      <c r="Z2250" s="80"/>
      <c r="AA2250" s="80"/>
      <c r="AB2250" s="80"/>
      <c r="AC2250" s="80"/>
      <c r="AD2250" s="80"/>
      <c r="AE2250" s="80"/>
      <c r="AF2250" s="80"/>
      <c r="AG2250" s="80"/>
      <c r="AH2250" s="80"/>
      <c r="AI2250" s="80"/>
      <c r="AJ2250" s="80"/>
      <c r="AK2250" s="80"/>
      <c r="AL2250" s="80"/>
      <c r="AM2250" s="80"/>
      <c r="AN2250" s="80"/>
      <c r="AO2250" s="80"/>
      <c r="AP2250" s="80"/>
      <c r="AQ2250" s="80"/>
      <c r="AR2250" s="80"/>
      <c r="AS2250" s="80"/>
      <c r="AT2250" s="80"/>
      <c r="AU2250" s="80"/>
      <c r="AV2250" s="80"/>
      <c r="AW2250" s="80"/>
      <c r="AX2250" s="80"/>
      <c r="AY2250" s="80"/>
      <c r="AZ2250" s="80"/>
      <c r="BA2250" s="80"/>
      <c r="BB2250" s="80"/>
      <c r="BC2250" s="80"/>
      <c r="BD2250" s="80"/>
      <c r="BE2250" s="80"/>
      <c r="BF2250" s="80"/>
      <c r="BG2250" s="80"/>
      <c r="BH2250" s="80"/>
      <c r="BI2250" s="80"/>
      <c r="BJ2250" s="80"/>
      <c r="BK2250" s="80"/>
      <c r="BL2250" s="80"/>
      <c r="BM2250" s="80"/>
      <c r="BN2250" s="80"/>
      <c r="BO2250" s="80"/>
      <c r="BP2250" s="80"/>
      <c r="BQ2250" s="80"/>
      <c r="BR2250" s="80"/>
      <c r="BS2250" s="80"/>
      <c r="BT2250" s="80"/>
      <c r="BU2250" s="80"/>
      <c r="BV2250" s="80"/>
      <c r="BW2250" s="80"/>
      <c r="BX2250" s="80"/>
      <c r="BY2250" s="80"/>
      <c r="BZ2250" s="80"/>
      <c r="CA2250" s="80"/>
      <c r="CB2250" s="80"/>
      <c r="CC2250" s="80"/>
      <c r="CD2250" s="80"/>
      <c r="CE2250" s="80"/>
      <c r="CF2250" s="80"/>
      <c r="CG2250" s="80"/>
      <c r="CH2250" s="80"/>
      <c r="CI2250" s="80"/>
      <c r="CJ2250" s="80"/>
      <c r="CK2250" s="80"/>
      <c r="CL2250" s="80"/>
      <c r="CN2250" s="60"/>
      <c r="CO2250" s="179"/>
      <c r="CP2250" s="179"/>
      <c r="CQ2250" s="179"/>
      <c r="CR2250" s="179"/>
      <c r="CS2250" s="179"/>
      <c r="CT2250" s="179"/>
      <c r="CU2250" s="179"/>
      <c r="CV2250" s="179"/>
      <c r="CW2250" s="179"/>
      <c r="CX2250" s="179"/>
      <c r="CY2250" s="179"/>
      <c r="CZ2250" s="179"/>
      <c r="DA2250" s="179"/>
      <c r="DB2250" s="179"/>
      <c r="DC2250" s="179"/>
      <c r="DD2250" s="179"/>
      <c r="DE2250" s="179"/>
      <c r="DF2250" s="179"/>
      <c r="DG2250" s="179"/>
      <c r="DH2250" s="179"/>
      <c r="DI2250" s="179"/>
      <c r="DJ2250" s="179"/>
      <c r="DK2250" s="179"/>
      <c r="DL2250" s="179"/>
    </row>
    <row r="2251" spans="5:116" x14ac:dyDescent="0.4">
      <c r="E2251" s="8"/>
      <c r="G2251" s="136"/>
      <c r="H2251" s="12"/>
      <c r="I2251" s="60"/>
      <c r="J2251" s="60"/>
      <c r="K2251" s="15"/>
      <c r="L2251" s="15"/>
      <c r="M2251" s="15"/>
      <c r="N2251" s="15"/>
      <c r="O2251" s="15"/>
      <c r="P2251" s="15"/>
      <c r="R2251" s="15"/>
      <c r="S2251" s="179"/>
      <c r="T2251" s="179"/>
      <c r="U2251" s="179"/>
      <c r="V2251" s="179"/>
      <c r="W2251" s="179"/>
      <c r="X2251" s="179"/>
      <c r="Y2251" s="179"/>
      <c r="Z2251" s="179"/>
      <c r="AA2251" s="179"/>
      <c r="AB2251" s="179"/>
      <c r="AC2251" s="179"/>
      <c r="AD2251" s="179"/>
      <c r="AE2251" s="179"/>
      <c r="AF2251" s="179"/>
      <c r="AG2251" s="179"/>
      <c r="AH2251" s="179"/>
      <c r="AI2251" s="179"/>
      <c r="AJ2251" s="179"/>
      <c r="AK2251" s="179"/>
      <c r="AL2251" s="179"/>
      <c r="AM2251" s="179"/>
      <c r="AN2251" s="179"/>
      <c r="AO2251" s="179"/>
      <c r="AP2251" s="179"/>
      <c r="AQ2251" s="179"/>
      <c r="AR2251" s="179"/>
      <c r="AS2251" s="179"/>
      <c r="AT2251" s="179"/>
      <c r="AU2251" s="179"/>
      <c r="AV2251" s="179"/>
      <c r="AW2251" s="179"/>
      <c r="AX2251" s="179"/>
      <c r="AY2251" s="179"/>
      <c r="AZ2251" s="179"/>
      <c r="BA2251" s="179"/>
      <c r="BB2251" s="179"/>
      <c r="BC2251" s="179"/>
      <c r="BD2251" s="179"/>
      <c r="BE2251" s="179"/>
      <c r="BF2251" s="179"/>
      <c r="BG2251" s="179"/>
      <c r="BH2251" s="179"/>
      <c r="BI2251" s="179"/>
      <c r="BJ2251" s="179"/>
      <c r="BK2251" s="179"/>
      <c r="BL2251" s="179"/>
      <c r="BM2251" s="179"/>
      <c r="BN2251" s="179"/>
      <c r="BO2251" s="179"/>
      <c r="BP2251" s="179"/>
      <c r="BQ2251" s="179"/>
      <c r="BR2251" s="179"/>
      <c r="BS2251" s="179"/>
      <c r="BT2251" s="179"/>
      <c r="BU2251" s="179"/>
      <c r="BV2251" s="179"/>
      <c r="BW2251" s="179"/>
      <c r="BX2251" s="179"/>
      <c r="BY2251" s="179"/>
      <c r="BZ2251" s="179"/>
      <c r="CA2251" s="179"/>
      <c r="CB2251" s="179"/>
      <c r="CC2251" s="179"/>
      <c r="CD2251" s="179"/>
      <c r="CE2251" s="179"/>
      <c r="CF2251" s="179"/>
      <c r="CG2251" s="179"/>
      <c r="CH2251" s="179"/>
      <c r="CI2251" s="179"/>
      <c r="CJ2251" s="179"/>
      <c r="CK2251" s="179"/>
      <c r="CL2251" s="179"/>
      <c r="CN2251" s="60"/>
      <c r="CO2251" s="179"/>
      <c r="CP2251" s="179"/>
      <c r="CQ2251" s="179"/>
      <c r="CR2251" s="179"/>
      <c r="CS2251" s="179"/>
      <c r="CT2251" s="179"/>
      <c r="CU2251" s="179"/>
      <c r="CV2251" s="179"/>
      <c r="CW2251" s="179"/>
      <c r="CX2251" s="179"/>
      <c r="CY2251" s="179"/>
      <c r="CZ2251" s="179"/>
      <c r="DA2251" s="179"/>
      <c r="DB2251" s="179"/>
      <c r="DC2251" s="179"/>
      <c r="DD2251" s="179"/>
      <c r="DE2251" s="179"/>
      <c r="DF2251" s="179"/>
      <c r="DG2251" s="179"/>
      <c r="DH2251" s="179"/>
      <c r="DI2251" s="179"/>
      <c r="DJ2251" s="179"/>
      <c r="DK2251" s="179"/>
      <c r="DL2251" s="179"/>
    </row>
    <row r="2252" spans="5:116" x14ac:dyDescent="0.4">
      <c r="E2252" s="8"/>
      <c r="G2252" s="136"/>
      <c r="H2252" s="12"/>
      <c r="I2252" s="60"/>
      <c r="J2252" s="60"/>
      <c r="K2252" s="15"/>
      <c r="L2252" s="15"/>
      <c r="M2252" s="15"/>
      <c r="N2252" s="15"/>
      <c r="O2252" s="15"/>
      <c r="P2252" s="15"/>
      <c r="R2252" s="15"/>
      <c r="S2252" s="179"/>
      <c r="T2252" s="179"/>
      <c r="U2252" s="179"/>
      <c r="V2252" s="179"/>
      <c r="W2252" s="179"/>
      <c r="X2252" s="179"/>
      <c r="Y2252" s="179"/>
      <c r="Z2252" s="179"/>
      <c r="AA2252" s="179"/>
      <c r="AB2252" s="179"/>
      <c r="AC2252" s="179"/>
      <c r="AD2252" s="179"/>
      <c r="AE2252" s="179"/>
      <c r="AF2252" s="179"/>
      <c r="AG2252" s="179"/>
      <c r="AH2252" s="179"/>
      <c r="AI2252" s="179"/>
      <c r="AJ2252" s="179"/>
      <c r="AK2252" s="179"/>
      <c r="AL2252" s="179"/>
      <c r="AM2252" s="179"/>
      <c r="AN2252" s="179"/>
      <c r="AO2252" s="179"/>
      <c r="AP2252" s="179"/>
      <c r="AQ2252" s="179"/>
      <c r="AR2252" s="179"/>
      <c r="AS2252" s="179"/>
      <c r="AT2252" s="179"/>
      <c r="AU2252" s="179"/>
      <c r="AV2252" s="179"/>
      <c r="AW2252" s="179"/>
      <c r="AX2252" s="179"/>
      <c r="AY2252" s="179"/>
      <c r="AZ2252" s="179"/>
      <c r="BA2252" s="179"/>
      <c r="BB2252" s="179"/>
      <c r="BC2252" s="179"/>
      <c r="BD2252" s="179"/>
      <c r="BE2252" s="179"/>
      <c r="BF2252" s="179"/>
      <c r="BG2252" s="179"/>
      <c r="BH2252" s="179"/>
      <c r="BI2252" s="179"/>
      <c r="BJ2252" s="179"/>
      <c r="BK2252" s="179"/>
      <c r="BL2252" s="179"/>
      <c r="BM2252" s="179"/>
      <c r="BN2252" s="179"/>
      <c r="BO2252" s="179"/>
      <c r="BP2252" s="179"/>
      <c r="BQ2252" s="179"/>
      <c r="BR2252" s="179"/>
      <c r="BS2252" s="179"/>
      <c r="BT2252" s="179"/>
      <c r="BU2252" s="179"/>
      <c r="BV2252" s="179"/>
      <c r="BW2252" s="179"/>
      <c r="BX2252" s="179"/>
      <c r="BY2252" s="179"/>
      <c r="BZ2252" s="179"/>
      <c r="CA2252" s="179"/>
      <c r="CB2252" s="179"/>
      <c r="CC2252" s="179"/>
      <c r="CD2252" s="179"/>
      <c r="CE2252" s="179"/>
      <c r="CF2252" s="179"/>
      <c r="CG2252" s="179"/>
      <c r="CH2252" s="179"/>
      <c r="CI2252" s="179"/>
      <c r="CJ2252" s="179"/>
      <c r="CK2252" s="179"/>
      <c r="CL2252" s="179"/>
      <c r="CN2252" s="60"/>
      <c r="CO2252" s="179"/>
      <c r="CP2252" s="179"/>
      <c r="CQ2252" s="179"/>
      <c r="CR2252" s="179"/>
      <c r="CS2252" s="179"/>
      <c r="CT2252" s="179"/>
      <c r="CU2252" s="179"/>
      <c r="CV2252" s="179"/>
      <c r="CW2252" s="179"/>
      <c r="CX2252" s="179"/>
      <c r="CY2252" s="179"/>
      <c r="CZ2252" s="179"/>
      <c r="DA2252" s="179"/>
      <c r="DB2252" s="179"/>
      <c r="DC2252" s="179"/>
      <c r="DD2252" s="179"/>
      <c r="DE2252" s="179"/>
      <c r="DF2252" s="179"/>
      <c r="DG2252" s="179"/>
      <c r="DH2252" s="179"/>
      <c r="DI2252" s="179"/>
      <c r="DJ2252" s="179"/>
      <c r="DK2252" s="179"/>
      <c r="DL2252" s="179"/>
    </row>
    <row r="2253" spans="5:116" x14ac:dyDescent="0.4">
      <c r="E2253" s="8"/>
      <c r="G2253" s="136"/>
      <c r="H2253" s="12"/>
      <c r="I2253" s="60"/>
      <c r="J2253" s="60"/>
      <c r="K2253" s="15"/>
      <c r="L2253" s="15"/>
      <c r="M2253" s="15"/>
      <c r="N2253" s="15"/>
      <c r="O2253" s="15"/>
      <c r="P2253" s="15"/>
      <c r="R2253" s="15"/>
      <c r="S2253" s="179"/>
      <c r="T2253" s="179"/>
      <c r="U2253" s="179"/>
      <c r="V2253" s="179"/>
      <c r="W2253" s="179"/>
      <c r="X2253" s="179"/>
      <c r="Y2253" s="179"/>
      <c r="Z2253" s="179"/>
      <c r="AA2253" s="179"/>
      <c r="AB2253" s="179"/>
      <c r="AC2253" s="179"/>
      <c r="AD2253" s="179"/>
      <c r="AE2253" s="179"/>
      <c r="AF2253" s="179"/>
      <c r="AG2253" s="179"/>
      <c r="AH2253" s="179"/>
      <c r="AI2253" s="179"/>
      <c r="AJ2253" s="179"/>
      <c r="AK2253" s="179"/>
      <c r="AL2253" s="179"/>
      <c r="AM2253" s="179"/>
      <c r="AN2253" s="179"/>
      <c r="AO2253" s="179"/>
      <c r="AP2253" s="179"/>
      <c r="AQ2253" s="179"/>
      <c r="AR2253" s="179"/>
      <c r="AS2253" s="179"/>
      <c r="AT2253" s="179"/>
      <c r="AU2253" s="179"/>
      <c r="AV2253" s="179"/>
      <c r="AW2253" s="179"/>
      <c r="AX2253" s="179"/>
      <c r="AY2253" s="179"/>
      <c r="AZ2253" s="179"/>
      <c r="BA2253" s="179"/>
      <c r="BB2253" s="179"/>
      <c r="BC2253" s="179"/>
      <c r="BD2253" s="179"/>
      <c r="BE2253" s="179"/>
      <c r="BF2253" s="179"/>
      <c r="BG2253" s="179"/>
      <c r="BH2253" s="179"/>
      <c r="BI2253" s="179"/>
      <c r="BJ2253" s="179"/>
      <c r="BK2253" s="179"/>
      <c r="BL2253" s="179"/>
      <c r="BM2253" s="179"/>
      <c r="BN2253" s="179"/>
      <c r="BO2253" s="179"/>
      <c r="BP2253" s="179"/>
      <c r="BQ2253" s="179"/>
      <c r="BR2253" s="179"/>
      <c r="BS2253" s="179"/>
      <c r="BT2253" s="179"/>
      <c r="BU2253" s="179"/>
      <c r="BV2253" s="179"/>
      <c r="BW2253" s="179"/>
      <c r="BX2253" s="179"/>
      <c r="BY2253" s="179"/>
      <c r="BZ2253" s="179"/>
      <c r="CA2253" s="179"/>
      <c r="CB2253" s="179"/>
      <c r="CC2253" s="179"/>
      <c r="CD2253" s="179"/>
      <c r="CE2253" s="179"/>
      <c r="CF2253" s="179"/>
      <c r="CG2253" s="179"/>
      <c r="CH2253" s="179"/>
      <c r="CI2253" s="179"/>
      <c r="CJ2253" s="179"/>
      <c r="CK2253" s="179"/>
      <c r="CL2253" s="179"/>
      <c r="CN2253" s="60"/>
      <c r="CO2253" s="179"/>
      <c r="CP2253" s="179"/>
      <c r="CQ2253" s="179"/>
      <c r="CR2253" s="179"/>
      <c r="CS2253" s="179"/>
      <c r="CT2253" s="179"/>
      <c r="CU2253" s="179"/>
      <c r="CV2253" s="179"/>
      <c r="CW2253" s="179"/>
      <c r="CX2253" s="179"/>
      <c r="CY2253" s="179"/>
      <c r="CZ2253" s="179"/>
      <c r="DA2253" s="179"/>
      <c r="DB2253" s="179"/>
      <c r="DC2253" s="179"/>
      <c r="DD2253" s="179"/>
      <c r="DE2253" s="179"/>
      <c r="DF2253" s="179"/>
      <c r="DG2253" s="179"/>
      <c r="DH2253" s="179"/>
      <c r="DI2253" s="179"/>
      <c r="DJ2253" s="179"/>
      <c r="DK2253" s="179"/>
      <c r="DL2253" s="179"/>
    </row>
    <row r="2254" spans="5:116" x14ac:dyDescent="0.4">
      <c r="E2254" s="8"/>
      <c r="G2254" s="136"/>
      <c r="H2254" s="12"/>
      <c r="I2254" s="60"/>
      <c r="J2254" s="60"/>
      <c r="K2254" s="15"/>
      <c r="L2254" s="15"/>
      <c r="M2254" s="15"/>
      <c r="N2254" s="15"/>
      <c r="O2254" s="15"/>
      <c r="P2254" s="15"/>
      <c r="R2254" s="15"/>
      <c r="S2254" s="179"/>
      <c r="T2254" s="179"/>
      <c r="U2254" s="179"/>
      <c r="V2254" s="179"/>
      <c r="W2254" s="179"/>
      <c r="X2254" s="179"/>
      <c r="Y2254" s="179"/>
      <c r="Z2254" s="179"/>
      <c r="AA2254" s="179"/>
      <c r="AB2254" s="179"/>
      <c r="AC2254" s="179"/>
      <c r="AD2254" s="179"/>
      <c r="AE2254" s="179"/>
      <c r="AF2254" s="179"/>
      <c r="AG2254" s="179"/>
      <c r="AH2254" s="179"/>
      <c r="AI2254" s="179"/>
      <c r="AJ2254" s="179"/>
      <c r="AK2254" s="179"/>
      <c r="AL2254" s="179"/>
      <c r="AM2254" s="179"/>
      <c r="AN2254" s="179"/>
      <c r="AO2254" s="179"/>
      <c r="AP2254" s="179"/>
      <c r="AQ2254" s="179"/>
      <c r="AR2254" s="179"/>
      <c r="AS2254" s="179"/>
      <c r="AT2254" s="179"/>
      <c r="AU2254" s="179"/>
      <c r="AV2254" s="179"/>
      <c r="AW2254" s="179"/>
      <c r="AX2254" s="179"/>
      <c r="AY2254" s="179"/>
      <c r="AZ2254" s="179"/>
      <c r="BA2254" s="179"/>
      <c r="BB2254" s="179"/>
      <c r="BC2254" s="179"/>
      <c r="BD2254" s="179"/>
      <c r="BE2254" s="179"/>
      <c r="BF2254" s="179"/>
      <c r="BG2254" s="179"/>
      <c r="BH2254" s="179"/>
      <c r="BI2254" s="179"/>
      <c r="BJ2254" s="179"/>
      <c r="BK2254" s="179"/>
      <c r="BL2254" s="179"/>
      <c r="BM2254" s="179"/>
      <c r="BN2254" s="179"/>
      <c r="BO2254" s="179"/>
      <c r="BP2254" s="179"/>
      <c r="BQ2254" s="179"/>
      <c r="BR2254" s="179"/>
      <c r="BS2254" s="179"/>
      <c r="BT2254" s="179"/>
      <c r="BU2254" s="179"/>
      <c r="BV2254" s="179"/>
      <c r="BW2254" s="179"/>
      <c r="BX2254" s="179"/>
      <c r="BY2254" s="179"/>
      <c r="BZ2254" s="179"/>
      <c r="CA2254" s="179"/>
      <c r="CB2254" s="179"/>
      <c r="CC2254" s="179"/>
      <c r="CD2254" s="179"/>
      <c r="CE2254" s="179"/>
      <c r="CF2254" s="179"/>
      <c r="CG2254" s="179"/>
      <c r="CH2254" s="179"/>
      <c r="CI2254" s="179"/>
      <c r="CJ2254" s="179"/>
      <c r="CK2254" s="179"/>
      <c r="CL2254" s="179"/>
      <c r="CN2254" s="60"/>
      <c r="CO2254" s="179"/>
      <c r="CP2254" s="179"/>
      <c r="CQ2254" s="179"/>
      <c r="CR2254" s="179"/>
      <c r="CS2254" s="179"/>
      <c r="CT2254" s="179"/>
      <c r="CU2254" s="179"/>
      <c r="CV2254" s="179"/>
      <c r="CW2254" s="179"/>
      <c r="CX2254" s="179"/>
      <c r="CY2254" s="179"/>
      <c r="CZ2254" s="179"/>
      <c r="DA2254" s="179"/>
      <c r="DB2254" s="179"/>
      <c r="DC2254" s="179"/>
      <c r="DD2254" s="179"/>
      <c r="DE2254" s="179"/>
      <c r="DF2254" s="179"/>
      <c r="DG2254" s="179"/>
      <c r="DH2254" s="179"/>
      <c r="DI2254" s="179"/>
      <c r="DJ2254" s="179"/>
      <c r="DK2254" s="179"/>
      <c r="DL2254" s="179"/>
    </row>
    <row r="2255" spans="5:116" x14ac:dyDescent="0.4">
      <c r="E2255" s="8"/>
      <c r="G2255" s="136"/>
      <c r="H2255" s="12"/>
      <c r="I2255" s="60"/>
      <c r="J2255" s="60"/>
      <c r="K2255" s="15"/>
      <c r="L2255" s="15"/>
      <c r="M2255" s="15"/>
      <c r="N2255" s="15"/>
      <c r="O2255" s="15"/>
      <c r="P2255" s="15"/>
      <c r="R2255" s="15"/>
      <c r="S2255" s="179"/>
      <c r="T2255" s="179"/>
      <c r="U2255" s="179"/>
      <c r="V2255" s="179"/>
      <c r="W2255" s="179"/>
      <c r="X2255" s="179"/>
      <c r="Y2255" s="179"/>
      <c r="Z2255" s="179"/>
      <c r="AA2255" s="179"/>
      <c r="AB2255" s="179"/>
      <c r="AC2255" s="179"/>
      <c r="AD2255" s="179"/>
      <c r="AE2255" s="179"/>
      <c r="AF2255" s="179"/>
      <c r="AG2255" s="179"/>
      <c r="AH2255" s="179"/>
      <c r="AI2255" s="179"/>
      <c r="AJ2255" s="179"/>
      <c r="AK2255" s="179"/>
      <c r="AL2255" s="179"/>
      <c r="AM2255" s="179"/>
      <c r="AN2255" s="179"/>
      <c r="AO2255" s="179"/>
      <c r="AP2255" s="179"/>
      <c r="AQ2255" s="179"/>
      <c r="AR2255" s="179"/>
      <c r="AS2255" s="179"/>
      <c r="AT2255" s="179"/>
      <c r="AU2255" s="179"/>
      <c r="AV2255" s="179"/>
      <c r="AW2255" s="179"/>
      <c r="AX2255" s="179"/>
      <c r="AY2255" s="179"/>
      <c r="AZ2255" s="179"/>
      <c r="BA2255" s="179"/>
      <c r="BB2255" s="179"/>
      <c r="BC2255" s="179"/>
      <c r="BD2255" s="179"/>
      <c r="BE2255" s="179"/>
      <c r="BF2255" s="179"/>
      <c r="BG2255" s="179"/>
      <c r="BH2255" s="179"/>
      <c r="BI2255" s="179"/>
      <c r="BJ2255" s="179"/>
      <c r="BK2255" s="179"/>
      <c r="BL2255" s="179"/>
      <c r="BM2255" s="179"/>
      <c r="BN2255" s="179"/>
      <c r="BO2255" s="179"/>
      <c r="BP2255" s="179"/>
      <c r="BQ2255" s="179"/>
      <c r="BR2255" s="179"/>
      <c r="BS2255" s="179"/>
      <c r="BT2255" s="179"/>
      <c r="BU2255" s="179"/>
      <c r="BV2255" s="179"/>
      <c r="BW2255" s="179"/>
      <c r="BX2255" s="179"/>
      <c r="BY2255" s="179"/>
      <c r="BZ2255" s="179"/>
      <c r="CA2255" s="179"/>
      <c r="CB2255" s="179"/>
      <c r="CC2255" s="179"/>
      <c r="CD2255" s="179"/>
      <c r="CE2255" s="179"/>
      <c r="CF2255" s="179"/>
      <c r="CG2255" s="179"/>
      <c r="CH2255" s="179"/>
      <c r="CI2255" s="179"/>
      <c r="CJ2255" s="179"/>
      <c r="CK2255" s="179"/>
      <c r="CL2255" s="179"/>
      <c r="CN2255" s="60"/>
      <c r="CO2255" s="179"/>
      <c r="CP2255" s="179"/>
      <c r="CQ2255" s="179"/>
      <c r="CR2255" s="179"/>
      <c r="CS2255" s="179"/>
      <c r="CT2255" s="179"/>
      <c r="CU2255" s="179"/>
      <c r="CV2255" s="179"/>
      <c r="CW2255" s="179"/>
      <c r="CX2255" s="179"/>
      <c r="CY2255" s="179"/>
      <c r="CZ2255" s="179"/>
      <c r="DA2255" s="179"/>
      <c r="DB2255" s="179"/>
      <c r="DC2255" s="179"/>
      <c r="DD2255" s="179"/>
      <c r="DE2255" s="179"/>
      <c r="DF2255" s="179"/>
      <c r="DG2255" s="179"/>
      <c r="DH2255" s="179"/>
      <c r="DI2255" s="179"/>
      <c r="DJ2255" s="179"/>
      <c r="DK2255" s="179"/>
      <c r="DL2255" s="179"/>
    </row>
    <row r="2256" spans="5:116" x14ac:dyDescent="0.4">
      <c r="E2256" s="8"/>
      <c r="G2256" s="136"/>
      <c r="H2256" s="12"/>
      <c r="I2256" s="60"/>
      <c r="J2256" s="60"/>
      <c r="K2256" s="15"/>
      <c r="L2256" s="15"/>
      <c r="M2256" s="15"/>
      <c r="N2256" s="15"/>
      <c r="O2256" s="15"/>
      <c r="P2256" s="15"/>
      <c r="R2256" s="15"/>
      <c r="S2256" s="179"/>
      <c r="T2256" s="179"/>
      <c r="U2256" s="179"/>
      <c r="V2256" s="179"/>
      <c r="W2256" s="179"/>
      <c r="X2256" s="179"/>
      <c r="Y2256" s="179"/>
      <c r="Z2256" s="179"/>
      <c r="AA2256" s="179"/>
      <c r="AB2256" s="179"/>
      <c r="AC2256" s="179"/>
      <c r="AD2256" s="179"/>
      <c r="AE2256" s="179"/>
      <c r="AF2256" s="179"/>
      <c r="AG2256" s="179"/>
      <c r="AH2256" s="179"/>
      <c r="AI2256" s="179"/>
      <c r="AJ2256" s="179"/>
      <c r="AK2256" s="179"/>
      <c r="AL2256" s="179"/>
      <c r="AM2256" s="179"/>
      <c r="AN2256" s="179"/>
      <c r="AO2256" s="179"/>
      <c r="AP2256" s="179"/>
      <c r="AQ2256" s="179"/>
      <c r="AR2256" s="179"/>
      <c r="AS2256" s="179"/>
      <c r="AT2256" s="179"/>
      <c r="AU2256" s="179"/>
      <c r="AV2256" s="179"/>
      <c r="AW2256" s="179"/>
      <c r="AX2256" s="179"/>
      <c r="AY2256" s="179"/>
      <c r="AZ2256" s="179"/>
      <c r="BA2256" s="179"/>
      <c r="BB2256" s="179"/>
      <c r="BC2256" s="179"/>
      <c r="BD2256" s="179"/>
      <c r="BE2256" s="179"/>
      <c r="BF2256" s="179"/>
      <c r="BG2256" s="179"/>
      <c r="BH2256" s="179"/>
      <c r="BI2256" s="179"/>
      <c r="BJ2256" s="179"/>
      <c r="BK2256" s="179"/>
      <c r="BL2256" s="179"/>
      <c r="BM2256" s="179"/>
      <c r="BN2256" s="179"/>
      <c r="BO2256" s="179"/>
      <c r="BP2256" s="179"/>
      <c r="BQ2256" s="179"/>
      <c r="BR2256" s="179"/>
      <c r="BS2256" s="179"/>
      <c r="BT2256" s="179"/>
      <c r="BU2256" s="179"/>
      <c r="BV2256" s="179"/>
      <c r="BW2256" s="179"/>
      <c r="BX2256" s="179"/>
      <c r="BY2256" s="179"/>
      <c r="BZ2256" s="179"/>
      <c r="CA2256" s="179"/>
      <c r="CB2256" s="179"/>
      <c r="CC2256" s="179"/>
      <c r="CD2256" s="179"/>
      <c r="CE2256" s="179"/>
      <c r="CF2256" s="179"/>
      <c r="CG2256" s="179"/>
      <c r="CH2256" s="179"/>
      <c r="CI2256" s="179"/>
      <c r="CJ2256" s="179"/>
      <c r="CK2256" s="179"/>
      <c r="CL2256" s="179"/>
      <c r="CN2256" s="60"/>
      <c r="CO2256" s="179"/>
      <c r="CP2256" s="179"/>
      <c r="CQ2256" s="179"/>
      <c r="CR2256" s="179"/>
      <c r="CS2256" s="179"/>
      <c r="CT2256" s="179"/>
      <c r="CU2256" s="179"/>
      <c r="CV2256" s="179"/>
      <c r="CW2256" s="179"/>
      <c r="CX2256" s="179"/>
      <c r="CY2256" s="179"/>
      <c r="CZ2256" s="179"/>
      <c r="DA2256" s="179"/>
      <c r="DB2256" s="179"/>
      <c r="DC2256" s="179"/>
      <c r="DD2256" s="179"/>
      <c r="DE2256" s="179"/>
      <c r="DF2256" s="179"/>
      <c r="DG2256" s="179"/>
      <c r="DH2256" s="179"/>
      <c r="DI2256" s="179"/>
      <c r="DJ2256" s="179"/>
      <c r="DK2256" s="179"/>
      <c r="DL2256" s="179"/>
    </row>
    <row r="2257" spans="1:116" x14ac:dyDescent="0.4">
      <c r="E2257" s="8"/>
      <c r="G2257" s="136"/>
      <c r="H2257" s="12"/>
      <c r="I2257" s="60"/>
      <c r="J2257" s="60"/>
      <c r="K2257" s="15"/>
      <c r="L2257" s="15"/>
      <c r="M2257" s="15"/>
      <c r="N2257" s="15"/>
      <c r="O2257" s="15"/>
      <c r="P2257" s="15"/>
      <c r="R2257" s="15"/>
      <c r="S2257" s="179"/>
      <c r="T2257" s="179"/>
      <c r="U2257" s="179"/>
      <c r="V2257" s="179"/>
      <c r="W2257" s="179"/>
      <c r="X2257" s="179"/>
      <c r="Y2257" s="179"/>
      <c r="Z2257" s="179"/>
      <c r="AA2257" s="179"/>
      <c r="AB2257" s="179"/>
      <c r="AC2257" s="179"/>
      <c r="AD2257" s="179"/>
      <c r="AE2257" s="179"/>
      <c r="AF2257" s="179"/>
      <c r="AG2257" s="179"/>
      <c r="AH2257" s="179"/>
      <c r="AI2257" s="179"/>
      <c r="AJ2257" s="179"/>
      <c r="AK2257" s="179"/>
      <c r="AL2257" s="179"/>
      <c r="AM2257" s="179"/>
      <c r="AN2257" s="179"/>
      <c r="AO2257" s="179"/>
      <c r="AP2257" s="179"/>
      <c r="AQ2257" s="179"/>
      <c r="AR2257" s="179"/>
      <c r="AS2257" s="179"/>
      <c r="AT2257" s="179"/>
      <c r="AU2257" s="179"/>
      <c r="AV2257" s="179"/>
      <c r="AW2257" s="179"/>
      <c r="AX2257" s="179"/>
      <c r="AY2257" s="179"/>
      <c r="AZ2257" s="179"/>
      <c r="BA2257" s="179"/>
      <c r="BB2257" s="179"/>
      <c r="BC2257" s="179"/>
      <c r="BD2257" s="179"/>
      <c r="BE2257" s="179"/>
      <c r="BF2257" s="179"/>
      <c r="BG2257" s="179"/>
      <c r="BH2257" s="179"/>
      <c r="BI2257" s="179"/>
      <c r="BJ2257" s="179"/>
      <c r="BK2257" s="179"/>
      <c r="BL2257" s="179"/>
      <c r="BM2257" s="179"/>
      <c r="BN2257" s="179"/>
      <c r="BO2257" s="179"/>
      <c r="BP2257" s="179"/>
      <c r="BQ2257" s="179"/>
      <c r="BR2257" s="179"/>
      <c r="BS2257" s="179"/>
      <c r="BT2257" s="179"/>
      <c r="BU2257" s="179"/>
      <c r="BV2257" s="179"/>
      <c r="BW2257" s="179"/>
      <c r="BX2257" s="179"/>
      <c r="BY2257" s="179"/>
      <c r="BZ2257" s="179"/>
      <c r="CA2257" s="179"/>
      <c r="CB2257" s="179"/>
      <c r="CC2257" s="179"/>
      <c r="CD2257" s="179"/>
      <c r="CE2257" s="179"/>
      <c r="CF2257" s="179"/>
      <c r="CG2257" s="179"/>
      <c r="CH2257" s="179"/>
      <c r="CI2257" s="179"/>
      <c r="CJ2257" s="179"/>
      <c r="CK2257" s="179"/>
      <c r="CL2257" s="179"/>
      <c r="CN2257" s="60"/>
      <c r="CO2257" s="179"/>
      <c r="CP2257" s="179"/>
      <c r="CQ2257" s="179"/>
      <c r="CR2257" s="179"/>
      <c r="CS2257" s="179"/>
      <c r="CT2257" s="179"/>
      <c r="CU2257" s="179"/>
      <c r="CV2257" s="179"/>
      <c r="CW2257" s="179"/>
      <c r="CX2257" s="179"/>
      <c r="CY2257" s="179"/>
      <c r="CZ2257" s="179"/>
      <c r="DA2257" s="179"/>
      <c r="DB2257" s="179"/>
      <c r="DC2257" s="179"/>
      <c r="DD2257" s="179"/>
      <c r="DE2257" s="179"/>
      <c r="DF2257" s="179"/>
      <c r="DG2257" s="179"/>
      <c r="DH2257" s="179"/>
      <c r="DI2257" s="179"/>
      <c r="DJ2257" s="179"/>
      <c r="DK2257" s="179"/>
      <c r="DL2257" s="179"/>
    </row>
    <row r="2258" spans="1:116" x14ac:dyDescent="0.4">
      <c r="E2258" s="8"/>
      <c r="G2258" s="136"/>
      <c r="H2258" s="12"/>
      <c r="I2258" s="60"/>
      <c r="J2258" s="60"/>
      <c r="K2258" s="15"/>
      <c r="L2258" s="15"/>
      <c r="M2258" s="15"/>
      <c r="N2258" s="15"/>
      <c r="O2258" s="15"/>
      <c r="P2258" s="15"/>
      <c r="R2258" s="15"/>
      <c r="S2258" s="179"/>
      <c r="T2258" s="179"/>
      <c r="U2258" s="179"/>
      <c r="V2258" s="179"/>
      <c r="W2258" s="179"/>
      <c r="X2258" s="179"/>
      <c r="Y2258" s="179"/>
      <c r="Z2258" s="179"/>
      <c r="AA2258" s="179"/>
      <c r="AB2258" s="179"/>
      <c r="AC2258" s="179"/>
      <c r="AD2258" s="179"/>
      <c r="AE2258" s="179"/>
      <c r="AF2258" s="179"/>
      <c r="AG2258" s="179"/>
      <c r="AH2258" s="179"/>
      <c r="AI2258" s="179"/>
      <c r="AJ2258" s="179"/>
      <c r="AK2258" s="179"/>
      <c r="AL2258" s="179"/>
      <c r="AM2258" s="179"/>
      <c r="AN2258" s="179"/>
      <c r="AO2258" s="179"/>
      <c r="AP2258" s="179"/>
      <c r="AQ2258" s="179"/>
      <c r="AR2258" s="179"/>
      <c r="AS2258" s="179"/>
      <c r="AT2258" s="179"/>
      <c r="AU2258" s="179"/>
      <c r="AV2258" s="179"/>
      <c r="AW2258" s="179"/>
      <c r="AX2258" s="179"/>
      <c r="AY2258" s="179"/>
      <c r="AZ2258" s="179"/>
      <c r="BA2258" s="179"/>
      <c r="BB2258" s="179"/>
      <c r="BC2258" s="179"/>
      <c r="BD2258" s="179"/>
      <c r="BE2258" s="179"/>
      <c r="BF2258" s="179"/>
      <c r="BG2258" s="179"/>
      <c r="BH2258" s="179"/>
      <c r="BI2258" s="179"/>
      <c r="BJ2258" s="179"/>
      <c r="BK2258" s="179"/>
      <c r="BL2258" s="179"/>
      <c r="BM2258" s="179"/>
      <c r="BN2258" s="179"/>
      <c r="BO2258" s="179"/>
      <c r="BP2258" s="179"/>
      <c r="BQ2258" s="179"/>
      <c r="BR2258" s="179"/>
      <c r="BS2258" s="179"/>
      <c r="BT2258" s="179"/>
      <c r="BU2258" s="179"/>
      <c r="BV2258" s="179"/>
      <c r="BW2258" s="179"/>
      <c r="BX2258" s="179"/>
      <c r="BY2258" s="179"/>
      <c r="BZ2258" s="179"/>
      <c r="CA2258" s="179"/>
      <c r="CB2258" s="179"/>
      <c r="CC2258" s="179"/>
      <c r="CD2258" s="179"/>
      <c r="CE2258" s="179"/>
      <c r="CF2258" s="179"/>
      <c r="CG2258" s="179"/>
      <c r="CH2258" s="179"/>
      <c r="CI2258" s="179"/>
      <c r="CJ2258" s="179"/>
      <c r="CK2258" s="179"/>
      <c r="CL2258" s="179"/>
      <c r="CN2258" s="60"/>
      <c r="CO2258" s="179"/>
      <c r="CP2258" s="179"/>
      <c r="CQ2258" s="179"/>
      <c r="CR2258" s="179"/>
      <c r="CS2258" s="179"/>
      <c r="CT2258" s="179"/>
      <c r="CU2258" s="179"/>
      <c r="CV2258" s="179"/>
      <c r="CW2258" s="179"/>
      <c r="CX2258" s="179"/>
      <c r="CY2258" s="179"/>
      <c r="CZ2258" s="179"/>
      <c r="DA2258" s="179"/>
      <c r="DB2258" s="179"/>
      <c r="DC2258" s="179"/>
      <c r="DD2258" s="179"/>
      <c r="DE2258" s="179"/>
      <c r="DF2258" s="179"/>
      <c r="DG2258" s="179"/>
      <c r="DH2258" s="179"/>
      <c r="DI2258" s="179"/>
      <c r="DJ2258" s="179"/>
      <c r="DK2258" s="179"/>
      <c r="DL2258" s="179"/>
    </row>
    <row r="2259" spans="1:116" x14ac:dyDescent="0.4">
      <c r="E2259" s="8"/>
      <c r="G2259" s="136"/>
      <c r="H2259" s="12"/>
      <c r="I2259" s="60"/>
      <c r="J2259" s="60"/>
      <c r="K2259" s="15"/>
      <c r="L2259" s="15"/>
      <c r="M2259" s="15"/>
      <c r="N2259" s="15"/>
      <c r="O2259" s="15"/>
      <c r="P2259" s="15"/>
      <c r="R2259" s="15"/>
      <c r="S2259" s="179"/>
      <c r="T2259" s="179"/>
      <c r="U2259" s="179"/>
      <c r="V2259" s="179"/>
      <c r="W2259" s="179"/>
      <c r="X2259" s="179"/>
      <c r="Y2259" s="179"/>
      <c r="Z2259" s="179"/>
      <c r="AA2259" s="179"/>
      <c r="AB2259" s="179"/>
      <c r="AC2259" s="179"/>
      <c r="AD2259" s="179"/>
      <c r="AE2259" s="179"/>
      <c r="AF2259" s="179"/>
      <c r="AG2259" s="179"/>
      <c r="AH2259" s="179"/>
      <c r="AI2259" s="179"/>
      <c r="AJ2259" s="179"/>
      <c r="AK2259" s="179"/>
      <c r="AL2259" s="179"/>
      <c r="AM2259" s="179"/>
      <c r="AN2259" s="179"/>
      <c r="AO2259" s="179"/>
      <c r="AP2259" s="179"/>
      <c r="AQ2259" s="179"/>
      <c r="AR2259" s="179"/>
      <c r="AS2259" s="179"/>
      <c r="AT2259" s="179"/>
      <c r="AU2259" s="179"/>
      <c r="AV2259" s="179"/>
      <c r="AW2259" s="179"/>
      <c r="AX2259" s="179"/>
      <c r="AY2259" s="179"/>
      <c r="AZ2259" s="179"/>
      <c r="BA2259" s="179"/>
      <c r="BB2259" s="179"/>
      <c r="BC2259" s="179"/>
      <c r="BD2259" s="179"/>
      <c r="BE2259" s="179"/>
      <c r="BF2259" s="179"/>
      <c r="BG2259" s="179"/>
      <c r="BH2259" s="179"/>
      <c r="BI2259" s="179"/>
      <c r="BJ2259" s="179"/>
      <c r="BK2259" s="179"/>
      <c r="BL2259" s="179"/>
      <c r="BM2259" s="179"/>
      <c r="BN2259" s="179"/>
      <c r="BO2259" s="179"/>
      <c r="BP2259" s="179"/>
      <c r="BQ2259" s="179"/>
      <c r="BR2259" s="179"/>
      <c r="BS2259" s="179"/>
      <c r="BT2259" s="179"/>
      <c r="BU2259" s="179"/>
      <c r="BV2259" s="179"/>
      <c r="BW2259" s="179"/>
      <c r="BX2259" s="179"/>
      <c r="BY2259" s="179"/>
      <c r="BZ2259" s="179"/>
      <c r="CA2259" s="179"/>
      <c r="CB2259" s="179"/>
      <c r="CC2259" s="179"/>
      <c r="CD2259" s="179"/>
      <c r="CE2259" s="179"/>
      <c r="CF2259" s="179"/>
      <c r="CG2259" s="179"/>
      <c r="CH2259" s="179"/>
      <c r="CI2259" s="179"/>
      <c r="CJ2259" s="179"/>
      <c r="CK2259" s="179"/>
      <c r="CL2259" s="179"/>
      <c r="CN2259" s="60"/>
      <c r="CO2259" s="179"/>
      <c r="CP2259" s="179"/>
      <c r="CQ2259" s="179"/>
      <c r="CR2259" s="179"/>
      <c r="CS2259" s="179"/>
      <c r="CT2259" s="179"/>
      <c r="CU2259" s="179"/>
      <c r="CV2259" s="179"/>
      <c r="CW2259" s="179"/>
      <c r="CX2259" s="179"/>
      <c r="CY2259" s="179"/>
      <c r="CZ2259" s="179"/>
      <c r="DA2259" s="179"/>
      <c r="DB2259" s="179"/>
      <c r="DC2259" s="179"/>
      <c r="DD2259" s="179"/>
      <c r="DE2259" s="179"/>
      <c r="DF2259" s="179"/>
      <c r="DG2259" s="179"/>
      <c r="DH2259" s="179"/>
      <c r="DI2259" s="179"/>
      <c r="DJ2259" s="179"/>
      <c r="DK2259" s="179"/>
      <c r="DL2259" s="179"/>
    </row>
    <row r="2260" spans="1:116" x14ac:dyDescent="0.4">
      <c r="CO2260" s="8"/>
      <c r="CP2260" s="8"/>
      <c r="CQ2260" s="8"/>
      <c r="CR2260" s="8"/>
      <c r="CS2260" s="8"/>
      <c r="CT2260" s="8"/>
      <c r="CU2260" s="8"/>
      <c r="CV2260" s="8"/>
      <c r="CW2260" s="8"/>
      <c r="CX2260" s="8"/>
      <c r="CY2260" s="8"/>
      <c r="CZ2260" s="8"/>
      <c r="DA2260" s="8"/>
      <c r="DB2260" s="8"/>
      <c r="DC2260" s="8"/>
      <c r="DD2260" s="8"/>
      <c r="DE2260" s="8"/>
      <c r="DF2260" s="8"/>
      <c r="DG2260" s="8"/>
      <c r="DH2260" s="8"/>
      <c r="DI2260" s="8"/>
      <c r="DJ2260" s="8"/>
      <c r="DK2260" s="8"/>
      <c r="DL2260" s="8"/>
    </row>
    <row r="2261" spans="1:116" x14ac:dyDescent="0.4">
      <c r="CO2261" s="8"/>
      <c r="CP2261" s="8"/>
      <c r="CQ2261" s="8"/>
      <c r="CR2261" s="8"/>
      <c r="CS2261" s="8"/>
      <c r="CT2261" s="8"/>
      <c r="CU2261" s="8"/>
      <c r="CV2261" s="8"/>
      <c r="CW2261" s="8"/>
      <c r="CX2261" s="8"/>
      <c r="CY2261" s="8"/>
      <c r="CZ2261" s="8"/>
      <c r="DA2261" s="8"/>
      <c r="DB2261" s="8"/>
      <c r="DC2261" s="8"/>
      <c r="DD2261" s="8"/>
      <c r="DE2261" s="8"/>
      <c r="DF2261" s="8"/>
      <c r="DG2261" s="8"/>
      <c r="DH2261" s="8"/>
      <c r="DI2261" s="8"/>
      <c r="DJ2261" s="8"/>
      <c r="DK2261" s="8"/>
      <c r="DL2261" s="8"/>
    </row>
    <row r="2262" spans="1:116" x14ac:dyDescent="0.4">
      <c r="CO2262" s="8"/>
      <c r="CP2262" s="8"/>
      <c r="CQ2262" s="8"/>
      <c r="CR2262" s="8"/>
      <c r="CS2262" s="8"/>
      <c r="CT2262" s="8"/>
      <c r="CU2262" s="8"/>
      <c r="CV2262" s="8"/>
      <c r="CW2262" s="8"/>
      <c r="CX2262" s="8"/>
      <c r="CY2262" s="8"/>
      <c r="CZ2262" s="8"/>
      <c r="DA2262" s="8"/>
      <c r="DB2262" s="8"/>
      <c r="DC2262" s="8"/>
      <c r="DD2262" s="8"/>
      <c r="DE2262" s="8"/>
      <c r="DF2262" s="8"/>
      <c r="DG2262" s="8"/>
      <c r="DH2262" s="8"/>
      <c r="DI2262" s="8"/>
      <c r="DJ2262" s="8"/>
      <c r="DK2262" s="8"/>
      <c r="DL2262" s="8"/>
    </row>
    <row r="2263" spans="1:116" x14ac:dyDescent="0.4">
      <c r="CO2263" s="8"/>
      <c r="CP2263" s="8"/>
      <c r="CQ2263" s="8"/>
      <c r="CR2263" s="8"/>
      <c r="CS2263" s="8"/>
      <c r="CT2263" s="8"/>
      <c r="CU2263" s="8"/>
      <c r="CV2263" s="8"/>
      <c r="CW2263" s="8"/>
      <c r="CX2263" s="8"/>
      <c r="CY2263" s="8"/>
      <c r="CZ2263" s="8"/>
      <c r="DA2263" s="8"/>
      <c r="DB2263" s="8"/>
      <c r="DC2263" s="8"/>
      <c r="DD2263" s="8"/>
      <c r="DE2263" s="8"/>
      <c r="DF2263" s="8"/>
      <c r="DG2263" s="8"/>
      <c r="DH2263" s="8"/>
      <c r="DI2263" s="8"/>
      <c r="DJ2263" s="8"/>
      <c r="DK2263" s="8"/>
      <c r="DL2263" s="8"/>
    </row>
    <row r="2264" spans="1:116" x14ac:dyDescent="0.4">
      <c r="CO2264" s="8"/>
      <c r="CP2264" s="8"/>
      <c r="CQ2264" s="8"/>
      <c r="CR2264" s="8"/>
      <c r="CS2264" s="8"/>
      <c r="CT2264" s="8"/>
      <c r="CU2264" s="8"/>
      <c r="CV2264" s="8"/>
      <c r="CW2264" s="8"/>
      <c r="CX2264" s="8"/>
      <c r="CY2264" s="8"/>
      <c r="CZ2264" s="8"/>
      <c r="DA2264" s="8"/>
      <c r="DB2264" s="8"/>
      <c r="DC2264" s="8"/>
      <c r="DD2264" s="8"/>
      <c r="DE2264" s="8"/>
      <c r="DF2264" s="8"/>
      <c r="DG2264" s="8"/>
      <c r="DH2264" s="8"/>
      <c r="DI2264" s="8"/>
      <c r="DJ2264" s="8"/>
      <c r="DK2264" s="8"/>
      <c r="DL2264" s="8"/>
    </row>
    <row r="2265" spans="1:116" x14ac:dyDescent="0.4">
      <c r="A2265" s="206" t="s">
        <v>482</v>
      </c>
      <c r="B2265" s="27" t="s">
        <v>482</v>
      </c>
      <c r="C2265" s="27" t="s">
        <v>482</v>
      </c>
      <c r="D2265" s="27" t="s">
        <v>482</v>
      </c>
      <c r="E2265" s="27" t="s">
        <v>482</v>
      </c>
      <c r="F2265" s="27" t="s">
        <v>482</v>
      </c>
      <c r="G2265" s="206" t="s">
        <v>482</v>
      </c>
      <c r="H2265" s="206" t="s">
        <v>482</v>
      </c>
      <c r="I2265" s="207" t="s">
        <v>482</v>
      </c>
      <c r="J2265" s="207"/>
      <c r="K2265" s="206" t="s">
        <v>482</v>
      </c>
      <c r="L2265" s="206" t="s">
        <v>482</v>
      </c>
      <c r="M2265" s="206" t="s">
        <v>482</v>
      </c>
      <c r="N2265" s="206" t="s">
        <v>482</v>
      </c>
      <c r="O2265" s="206" t="s">
        <v>482</v>
      </c>
      <c r="P2265" s="206" t="s">
        <v>482</v>
      </c>
      <c r="R2265" s="206" t="s">
        <v>482</v>
      </c>
      <c r="S2265" s="206" t="s">
        <v>482</v>
      </c>
      <c r="T2265" s="206" t="s">
        <v>482</v>
      </c>
      <c r="U2265" s="206" t="s">
        <v>482</v>
      </c>
      <c r="V2265" s="206" t="s">
        <v>482</v>
      </c>
      <c r="W2265" s="206" t="s">
        <v>482</v>
      </c>
      <c r="X2265" s="206" t="s">
        <v>482</v>
      </c>
      <c r="Y2265" s="206" t="s">
        <v>482</v>
      </c>
      <c r="Z2265" s="206" t="s">
        <v>482</v>
      </c>
      <c r="AA2265" s="206" t="s">
        <v>482</v>
      </c>
      <c r="AB2265" s="206" t="s">
        <v>482</v>
      </c>
      <c r="AC2265" s="206" t="s">
        <v>482</v>
      </c>
      <c r="AD2265" s="206" t="s">
        <v>482</v>
      </c>
      <c r="AE2265" s="206" t="s">
        <v>482</v>
      </c>
      <c r="AF2265" s="206" t="s">
        <v>482</v>
      </c>
      <c r="AG2265" s="206" t="s">
        <v>482</v>
      </c>
      <c r="AH2265" s="206" t="s">
        <v>482</v>
      </c>
      <c r="AI2265" s="206" t="s">
        <v>482</v>
      </c>
      <c r="AJ2265" s="206" t="s">
        <v>482</v>
      </c>
      <c r="AK2265" s="206" t="s">
        <v>482</v>
      </c>
      <c r="AL2265" s="206" t="s">
        <v>482</v>
      </c>
      <c r="AM2265" s="206" t="s">
        <v>482</v>
      </c>
      <c r="AN2265" s="206" t="s">
        <v>482</v>
      </c>
      <c r="AO2265" s="206" t="s">
        <v>482</v>
      </c>
      <c r="AP2265" s="206" t="s">
        <v>482</v>
      </c>
      <c r="AQ2265" s="206" t="s">
        <v>482</v>
      </c>
      <c r="AR2265" s="206" t="s">
        <v>482</v>
      </c>
      <c r="AS2265" s="206" t="s">
        <v>482</v>
      </c>
      <c r="AT2265" s="206" t="s">
        <v>482</v>
      </c>
      <c r="AU2265" s="206" t="s">
        <v>482</v>
      </c>
      <c r="AV2265" s="206" t="s">
        <v>482</v>
      </c>
      <c r="AW2265" s="206" t="s">
        <v>482</v>
      </c>
      <c r="AX2265" s="206" t="s">
        <v>482</v>
      </c>
      <c r="AY2265" s="206" t="s">
        <v>482</v>
      </c>
      <c r="AZ2265" s="206" t="s">
        <v>482</v>
      </c>
      <c r="BA2265" s="206" t="s">
        <v>482</v>
      </c>
      <c r="BB2265" s="206" t="s">
        <v>482</v>
      </c>
      <c r="BC2265" s="206" t="s">
        <v>482</v>
      </c>
      <c r="BD2265" s="206" t="s">
        <v>482</v>
      </c>
      <c r="BE2265" s="206" t="s">
        <v>482</v>
      </c>
      <c r="BF2265" s="206" t="s">
        <v>482</v>
      </c>
      <c r="BG2265" s="206" t="s">
        <v>482</v>
      </c>
      <c r="BH2265" s="206" t="s">
        <v>482</v>
      </c>
      <c r="BI2265" s="206" t="s">
        <v>482</v>
      </c>
      <c r="BJ2265" s="206" t="s">
        <v>482</v>
      </c>
      <c r="BK2265" s="206" t="s">
        <v>482</v>
      </c>
      <c r="BL2265" s="206" t="s">
        <v>482</v>
      </c>
      <c r="BM2265" s="206" t="s">
        <v>482</v>
      </c>
      <c r="BN2265" s="206" t="s">
        <v>482</v>
      </c>
      <c r="BO2265" s="206" t="s">
        <v>482</v>
      </c>
      <c r="BP2265" s="206" t="s">
        <v>482</v>
      </c>
      <c r="BQ2265" s="206" t="s">
        <v>482</v>
      </c>
      <c r="BR2265" s="206" t="s">
        <v>482</v>
      </c>
      <c r="BS2265" s="206" t="s">
        <v>482</v>
      </c>
      <c r="BT2265" s="206" t="s">
        <v>482</v>
      </c>
      <c r="BU2265" s="206" t="s">
        <v>482</v>
      </c>
      <c r="BV2265" s="206" t="s">
        <v>482</v>
      </c>
      <c r="BW2265" s="206" t="s">
        <v>482</v>
      </c>
      <c r="BX2265" s="206" t="s">
        <v>482</v>
      </c>
      <c r="BY2265" s="206" t="s">
        <v>482</v>
      </c>
      <c r="BZ2265" s="206" t="s">
        <v>482</v>
      </c>
      <c r="CA2265" s="206" t="s">
        <v>482</v>
      </c>
      <c r="CB2265" s="206" t="s">
        <v>482</v>
      </c>
      <c r="CC2265" s="206" t="s">
        <v>482</v>
      </c>
      <c r="CD2265" s="206" t="s">
        <v>482</v>
      </c>
      <c r="CE2265" s="206" t="s">
        <v>482</v>
      </c>
      <c r="CF2265" s="206" t="s">
        <v>482</v>
      </c>
      <c r="CG2265" s="206" t="s">
        <v>482</v>
      </c>
      <c r="CH2265" s="206" t="s">
        <v>482</v>
      </c>
      <c r="CI2265" s="206" t="s">
        <v>482</v>
      </c>
      <c r="CJ2265" s="206" t="s">
        <v>482</v>
      </c>
      <c r="CK2265" s="206" t="s">
        <v>482</v>
      </c>
      <c r="CL2265" s="206" t="s">
        <v>482</v>
      </c>
      <c r="CN2265" s="207" t="s">
        <v>482</v>
      </c>
      <c r="CO2265" s="206" t="s">
        <v>482</v>
      </c>
      <c r="CP2265" s="206" t="s">
        <v>482</v>
      </c>
      <c r="CQ2265" s="206" t="s">
        <v>482</v>
      </c>
      <c r="CR2265" s="206" t="s">
        <v>482</v>
      </c>
      <c r="CS2265" s="206" t="s">
        <v>482</v>
      </c>
      <c r="CT2265" s="206" t="s">
        <v>482</v>
      </c>
      <c r="CU2265" s="206" t="s">
        <v>482</v>
      </c>
      <c r="CV2265" s="206" t="s">
        <v>482</v>
      </c>
      <c r="CW2265" s="206" t="s">
        <v>482</v>
      </c>
      <c r="CX2265" s="206" t="s">
        <v>482</v>
      </c>
      <c r="CY2265" s="206" t="s">
        <v>482</v>
      </c>
      <c r="CZ2265" s="206" t="s">
        <v>482</v>
      </c>
      <c r="DA2265" s="206" t="s">
        <v>482</v>
      </c>
      <c r="DB2265" s="206" t="s">
        <v>482</v>
      </c>
      <c r="DC2265" s="206" t="s">
        <v>482</v>
      </c>
      <c r="DD2265" s="206" t="s">
        <v>482</v>
      </c>
      <c r="DE2265" s="206" t="s">
        <v>482</v>
      </c>
      <c r="DF2265" s="206" t="s">
        <v>482</v>
      </c>
      <c r="DG2265" s="206" t="s">
        <v>482</v>
      </c>
      <c r="DH2265" s="206" t="s">
        <v>482</v>
      </c>
      <c r="DI2265" s="206" t="s">
        <v>482</v>
      </c>
      <c r="DJ2265" s="206" t="s">
        <v>482</v>
      </c>
      <c r="DK2265" s="206" t="s">
        <v>482</v>
      </c>
      <c r="DL2265" s="206" t="s">
        <v>482</v>
      </c>
    </row>
    <row r="2266" spans="1:116" x14ac:dyDescent="0.4">
      <c r="A2266" s="164"/>
      <c r="G2266" s="204"/>
      <c r="H2266" s="164"/>
      <c r="I2266" s="205"/>
      <c r="J2266" s="205"/>
      <c r="K2266" s="164"/>
      <c r="L2266" s="164"/>
      <c r="M2266" s="164"/>
      <c r="N2266" s="164"/>
      <c r="O2266" s="164"/>
      <c r="P2266" s="164"/>
      <c r="R2266" s="204"/>
      <c r="S2266" s="204"/>
      <c r="T2266" s="204"/>
      <c r="U2266" s="204"/>
      <c r="V2266" s="204"/>
      <c r="W2266" s="204"/>
      <c r="X2266" s="204"/>
      <c r="Y2266" s="204"/>
      <c r="Z2266" s="204"/>
      <c r="AA2266" s="204"/>
      <c r="AB2266" s="204"/>
      <c r="AC2266" s="204"/>
      <c r="AD2266" s="204"/>
      <c r="AE2266" s="204"/>
      <c r="AF2266" s="204"/>
      <c r="AG2266" s="204"/>
      <c r="AH2266" s="204"/>
      <c r="AI2266" s="204"/>
      <c r="AJ2266" s="204"/>
      <c r="AK2266" s="204"/>
      <c r="AL2266" s="204"/>
      <c r="AM2266" s="204"/>
      <c r="AN2266" s="204"/>
      <c r="AO2266" s="204"/>
      <c r="AP2266" s="204"/>
      <c r="AQ2266" s="204"/>
      <c r="AR2266" s="204"/>
      <c r="AS2266" s="204"/>
      <c r="AT2266" s="204"/>
      <c r="AU2266" s="204"/>
      <c r="AV2266" s="204"/>
      <c r="AW2266" s="204"/>
      <c r="AX2266" s="204"/>
      <c r="AY2266" s="204"/>
      <c r="AZ2266" s="204"/>
      <c r="BA2266" s="204"/>
      <c r="BB2266" s="204"/>
      <c r="BC2266" s="204"/>
      <c r="BD2266" s="204"/>
      <c r="BE2266" s="204"/>
      <c r="BF2266" s="204"/>
      <c r="BG2266" s="204"/>
      <c r="BH2266" s="204"/>
      <c r="BI2266" s="204"/>
      <c r="BJ2266" s="204"/>
      <c r="BK2266" s="204"/>
      <c r="BL2266" s="204"/>
      <c r="BM2266" s="204"/>
      <c r="BN2266" s="204"/>
      <c r="BO2266" s="204"/>
      <c r="BP2266" s="204"/>
      <c r="BQ2266" s="204"/>
      <c r="BR2266" s="204"/>
      <c r="BS2266" s="204"/>
      <c r="BT2266" s="204"/>
      <c r="BU2266" s="204"/>
      <c r="BV2266" s="204"/>
      <c r="BW2266" s="204"/>
      <c r="BX2266" s="204"/>
      <c r="BY2266" s="204"/>
      <c r="BZ2266" s="204"/>
      <c r="CA2266" s="204"/>
      <c r="CB2266" s="204"/>
      <c r="CC2266" s="204"/>
      <c r="CD2266" s="204"/>
      <c r="CE2266" s="204"/>
      <c r="CF2266" s="204"/>
      <c r="CG2266" s="204"/>
      <c r="CH2266" s="204"/>
      <c r="CI2266" s="204"/>
      <c r="CJ2266" s="204"/>
      <c r="CK2266" s="204"/>
      <c r="CL2266" s="204"/>
      <c r="CN2266" s="205"/>
      <c r="CO2266" s="204"/>
      <c r="CP2266" s="204"/>
      <c r="CQ2266" s="204"/>
      <c r="CR2266" s="204"/>
      <c r="CS2266" s="204"/>
      <c r="CT2266" s="204"/>
      <c r="CU2266" s="204"/>
      <c r="CV2266" s="204"/>
      <c r="CW2266" s="204"/>
      <c r="CX2266" s="204"/>
      <c r="CY2266" s="204"/>
      <c r="CZ2266" s="204"/>
      <c r="DA2266" s="204"/>
      <c r="DB2266" s="204"/>
      <c r="DC2266" s="204"/>
      <c r="DD2266" s="204"/>
      <c r="DE2266" s="204"/>
      <c r="DF2266" s="204"/>
      <c r="DG2266" s="204"/>
      <c r="DH2266" s="204"/>
      <c r="DI2266" s="204"/>
      <c r="DJ2266" s="204"/>
      <c r="DK2266" s="204"/>
      <c r="DL2266" s="204"/>
    </row>
    <row r="2267" spans="1:116" x14ac:dyDescent="0.4">
      <c r="A2267" s="164"/>
      <c r="G2267" s="204"/>
      <c r="H2267" s="164"/>
      <c r="I2267" s="205"/>
      <c r="J2267" s="205"/>
      <c r="K2267" s="164"/>
      <c r="L2267" s="164"/>
      <c r="M2267" s="164"/>
      <c r="N2267" s="164"/>
      <c r="O2267" s="164"/>
      <c r="P2267" s="164"/>
      <c r="R2267" s="204"/>
      <c r="S2267" s="204"/>
      <c r="T2267" s="204"/>
      <c r="U2267" s="204"/>
      <c r="V2267" s="204"/>
      <c r="W2267" s="204"/>
      <c r="X2267" s="204"/>
      <c r="Y2267" s="204"/>
      <c r="Z2267" s="204"/>
      <c r="AA2267" s="204"/>
      <c r="AB2267" s="204"/>
      <c r="AC2267" s="204"/>
      <c r="AD2267" s="204"/>
      <c r="AE2267" s="204"/>
      <c r="AF2267" s="204"/>
      <c r="AG2267" s="204"/>
      <c r="AH2267" s="204"/>
      <c r="AI2267" s="204"/>
      <c r="AJ2267" s="204"/>
      <c r="AK2267" s="204"/>
      <c r="AL2267" s="204"/>
      <c r="AM2267" s="204"/>
      <c r="AN2267" s="204"/>
      <c r="AO2267" s="204"/>
      <c r="AP2267" s="204"/>
      <c r="AQ2267" s="204"/>
      <c r="AR2267" s="204"/>
      <c r="AS2267" s="204"/>
      <c r="AT2267" s="204"/>
      <c r="AU2267" s="204"/>
      <c r="AV2267" s="204"/>
      <c r="AW2267" s="204"/>
      <c r="AX2267" s="204"/>
      <c r="AY2267" s="204"/>
      <c r="AZ2267" s="204"/>
      <c r="BA2267" s="204"/>
      <c r="BB2267" s="204"/>
      <c r="BC2267" s="204"/>
      <c r="BD2267" s="204"/>
      <c r="BE2267" s="204"/>
      <c r="BF2267" s="204"/>
      <c r="BG2267" s="204"/>
      <c r="BH2267" s="204"/>
      <c r="BI2267" s="204"/>
      <c r="BJ2267" s="204"/>
      <c r="BK2267" s="204"/>
      <c r="BL2267" s="204"/>
      <c r="BM2267" s="204"/>
      <c r="BN2267" s="204"/>
      <c r="BO2267" s="204"/>
      <c r="BP2267" s="204"/>
      <c r="BQ2267" s="204"/>
      <c r="BR2267" s="204"/>
      <c r="BS2267" s="204"/>
      <c r="BT2267" s="204"/>
      <c r="BU2267" s="204"/>
      <c r="BV2267" s="204"/>
      <c r="BW2267" s="204"/>
      <c r="BX2267" s="204"/>
      <c r="BY2267" s="204"/>
      <c r="BZ2267" s="204"/>
      <c r="CA2267" s="204"/>
      <c r="CB2267" s="204"/>
      <c r="CC2267" s="204"/>
      <c r="CD2267" s="204"/>
      <c r="CE2267" s="204"/>
      <c r="CF2267" s="204"/>
      <c r="CG2267" s="204"/>
      <c r="CH2267" s="204"/>
      <c r="CI2267" s="204"/>
      <c r="CJ2267" s="204"/>
      <c r="CK2267" s="204"/>
      <c r="CL2267" s="204"/>
      <c r="CN2267" s="205"/>
      <c r="CO2267" s="204"/>
      <c r="CP2267" s="204"/>
      <c r="CQ2267" s="204"/>
      <c r="CR2267" s="204"/>
      <c r="CS2267" s="204"/>
      <c r="CT2267" s="204"/>
      <c r="CU2267" s="204"/>
      <c r="CV2267" s="204"/>
      <c r="CW2267" s="204"/>
      <c r="CX2267" s="204"/>
      <c r="CY2267" s="204"/>
      <c r="CZ2267" s="204"/>
      <c r="DA2267" s="204"/>
      <c r="DB2267" s="204"/>
      <c r="DC2267" s="204"/>
      <c r="DD2267" s="204"/>
      <c r="DE2267" s="204"/>
      <c r="DF2267" s="204"/>
      <c r="DG2267" s="204"/>
      <c r="DH2267" s="204"/>
      <c r="DI2267" s="204"/>
      <c r="DJ2267" s="204"/>
      <c r="DK2267" s="204"/>
      <c r="DL2267" s="204"/>
    </row>
    <row r="2268" spans="1:116" x14ac:dyDescent="0.4">
      <c r="A2268" s="164"/>
      <c r="G2268" s="204"/>
      <c r="H2268" s="164"/>
      <c r="I2268" s="205"/>
      <c r="J2268" s="205"/>
      <c r="K2268" s="164"/>
      <c r="L2268" s="164"/>
      <c r="M2268" s="164"/>
      <c r="N2268" s="164"/>
      <c r="O2268" s="164"/>
      <c r="P2268" s="164"/>
      <c r="R2268" s="204"/>
      <c r="S2268" s="204"/>
      <c r="T2268" s="204"/>
      <c r="U2268" s="204"/>
      <c r="V2268" s="204"/>
      <c r="W2268" s="204"/>
      <c r="X2268" s="204"/>
      <c r="Y2268" s="204"/>
      <c r="Z2268" s="204"/>
      <c r="AA2268" s="204"/>
      <c r="AB2268" s="204"/>
      <c r="AC2268" s="204"/>
      <c r="AD2268" s="204"/>
      <c r="AE2268" s="204"/>
      <c r="AF2268" s="204"/>
      <c r="AG2268" s="204"/>
      <c r="AH2268" s="204"/>
      <c r="AI2268" s="204"/>
      <c r="AJ2268" s="204"/>
      <c r="AK2268" s="204"/>
      <c r="AL2268" s="204"/>
      <c r="AM2268" s="204"/>
      <c r="AN2268" s="204"/>
      <c r="AO2268" s="204"/>
      <c r="AP2268" s="204"/>
      <c r="AQ2268" s="204"/>
      <c r="AR2268" s="204"/>
      <c r="AS2268" s="204"/>
      <c r="AT2268" s="204"/>
      <c r="AU2268" s="204"/>
      <c r="AV2268" s="204"/>
      <c r="AW2268" s="204"/>
      <c r="AX2268" s="204"/>
      <c r="AY2268" s="204"/>
      <c r="AZ2268" s="204"/>
      <c r="BA2268" s="204"/>
      <c r="BB2268" s="204"/>
      <c r="BC2268" s="204"/>
      <c r="BD2268" s="204"/>
      <c r="BE2268" s="204"/>
      <c r="BF2268" s="204"/>
      <c r="BG2268" s="204"/>
      <c r="BH2268" s="204"/>
      <c r="BI2268" s="204"/>
      <c r="BJ2268" s="204"/>
      <c r="BK2268" s="204"/>
      <c r="BL2268" s="204"/>
      <c r="BM2268" s="204"/>
      <c r="BN2268" s="204"/>
      <c r="BO2268" s="204"/>
      <c r="BP2268" s="204"/>
      <c r="BQ2268" s="204"/>
      <c r="BR2268" s="204"/>
      <c r="BS2268" s="204"/>
      <c r="BT2268" s="204"/>
      <c r="BU2268" s="204"/>
      <c r="BV2268" s="204"/>
      <c r="BW2268" s="204"/>
      <c r="BX2268" s="204"/>
      <c r="BY2268" s="204"/>
      <c r="BZ2268" s="204"/>
      <c r="CA2268" s="204"/>
      <c r="CB2268" s="204"/>
      <c r="CC2268" s="204"/>
      <c r="CD2268" s="204"/>
      <c r="CE2268" s="204"/>
      <c r="CF2268" s="204"/>
      <c r="CG2268" s="204"/>
      <c r="CH2268" s="204"/>
      <c r="CI2268" s="204"/>
      <c r="CJ2268" s="204"/>
      <c r="CK2268" s="204"/>
      <c r="CL2268" s="204"/>
      <c r="CN2268" s="205"/>
      <c r="CO2268" s="204"/>
      <c r="CP2268" s="204"/>
      <c r="CQ2268" s="204"/>
      <c r="CR2268" s="204"/>
      <c r="CS2268" s="204"/>
      <c r="CT2268" s="204"/>
      <c r="CU2268" s="204"/>
      <c r="CV2268" s="204"/>
      <c r="CW2268" s="204"/>
      <c r="CX2268" s="204"/>
      <c r="CY2268" s="204"/>
      <c r="CZ2268" s="204"/>
      <c r="DA2268" s="204"/>
      <c r="DB2268" s="204"/>
      <c r="DC2268" s="204"/>
      <c r="DD2268" s="204"/>
      <c r="DE2268" s="204"/>
      <c r="DF2268" s="204"/>
      <c r="DG2268" s="204"/>
      <c r="DH2268" s="204"/>
      <c r="DI2268" s="204"/>
      <c r="DJ2268" s="204"/>
      <c r="DK2268" s="204"/>
      <c r="DL2268" s="204"/>
    </row>
    <row r="2269" spans="1:116" x14ac:dyDescent="0.4">
      <c r="A2269" s="164"/>
      <c r="G2269" s="204"/>
      <c r="H2269" s="164"/>
      <c r="I2269" s="205"/>
      <c r="J2269" s="205"/>
      <c r="K2269" s="164"/>
      <c r="L2269" s="164"/>
      <c r="M2269" s="164"/>
      <c r="N2269" s="164"/>
      <c r="O2269" s="164"/>
      <c r="P2269" s="164"/>
      <c r="R2269" s="204"/>
      <c r="S2269" s="204"/>
      <c r="T2269" s="204"/>
      <c r="U2269" s="204"/>
      <c r="V2269" s="204"/>
      <c r="W2269" s="204"/>
      <c r="X2269" s="204"/>
      <c r="Y2269" s="204"/>
      <c r="Z2269" s="204"/>
      <c r="AA2269" s="204"/>
      <c r="AB2269" s="204"/>
      <c r="AC2269" s="204"/>
      <c r="AD2269" s="204"/>
      <c r="AE2269" s="204"/>
      <c r="AF2269" s="204"/>
      <c r="AG2269" s="204"/>
      <c r="AH2269" s="204"/>
      <c r="AI2269" s="204"/>
      <c r="AJ2269" s="204"/>
      <c r="AK2269" s="204"/>
      <c r="AL2269" s="204"/>
      <c r="AM2269" s="204"/>
      <c r="AN2269" s="204"/>
      <c r="AO2269" s="204"/>
      <c r="AP2269" s="204"/>
      <c r="AQ2269" s="204"/>
      <c r="AR2269" s="204"/>
      <c r="AS2269" s="204"/>
      <c r="AT2269" s="204"/>
      <c r="AU2269" s="204"/>
      <c r="AV2269" s="204"/>
      <c r="AW2269" s="204"/>
      <c r="AX2269" s="204"/>
      <c r="AY2269" s="204"/>
      <c r="AZ2269" s="204"/>
      <c r="BA2269" s="204"/>
      <c r="BB2269" s="204"/>
      <c r="BC2269" s="204"/>
      <c r="BD2269" s="204"/>
      <c r="BE2269" s="204"/>
      <c r="BF2269" s="204"/>
      <c r="BG2269" s="204"/>
      <c r="BH2269" s="204"/>
      <c r="BI2269" s="204"/>
      <c r="BJ2269" s="204"/>
      <c r="BK2269" s="204"/>
      <c r="BL2269" s="204"/>
      <c r="BM2269" s="204"/>
      <c r="BN2269" s="204"/>
      <c r="BO2269" s="204"/>
      <c r="BP2269" s="204"/>
      <c r="BQ2269" s="204"/>
      <c r="BR2269" s="204"/>
      <c r="BS2269" s="204"/>
      <c r="BT2269" s="204"/>
      <c r="BU2269" s="204"/>
      <c r="BV2269" s="204"/>
      <c r="BW2269" s="204"/>
      <c r="BX2269" s="204"/>
      <c r="BY2269" s="204"/>
      <c r="BZ2269" s="204"/>
      <c r="CA2269" s="204"/>
      <c r="CB2269" s="204"/>
      <c r="CC2269" s="204"/>
      <c r="CD2269" s="204"/>
      <c r="CE2269" s="204"/>
      <c r="CF2269" s="204"/>
      <c r="CG2269" s="204"/>
      <c r="CH2269" s="204"/>
      <c r="CI2269" s="204"/>
      <c r="CJ2269" s="204"/>
      <c r="CK2269" s="204"/>
      <c r="CL2269" s="204"/>
      <c r="CN2269" s="205"/>
      <c r="CO2269" s="204"/>
      <c r="CP2269" s="204"/>
      <c r="CQ2269" s="204"/>
      <c r="CR2269" s="204"/>
      <c r="CS2269" s="204"/>
      <c r="CT2269" s="204"/>
      <c r="CU2269" s="204"/>
      <c r="CV2269" s="204"/>
      <c r="CW2269" s="204"/>
      <c r="CX2269" s="204"/>
      <c r="CY2269" s="204"/>
      <c r="CZ2269" s="204"/>
      <c r="DA2269" s="204"/>
      <c r="DB2269" s="204"/>
      <c r="DC2269" s="204"/>
      <c r="DD2269" s="204"/>
      <c r="DE2269" s="204"/>
      <c r="DF2269" s="204"/>
      <c r="DG2269" s="204"/>
      <c r="DH2269" s="204"/>
      <c r="DI2269" s="204"/>
      <c r="DJ2269" s="204"/>
      <c r="DK2269" s="204"/>
      <c r="DL2269" s="204"/>
    </row>
    <row r="2270" spans="1:116" x14ac:dyDescent="0.4">
      <c r="A2270" s="164"/>
      <c r="G2270" s="204"/>
      <c r="H2270" s="164"/>
      <c r="I2270" s="205"/>
      <c r="J2270" s="205"/>
      <c r="K2270" s="164"/>
      <c r="L2270" s="164"/>
      <c r="M2270" s="164"/>
      <c r="N2270" s="164"/>
      <c r="O2270" s="164"/>
      <c r="P2270" s="164"/>
      <c r="R2270" s="204"/>
      <c r="S2270" s="204"/>
      <c r="T2270" s="204"/>
      <c r="U2270" s="204"/>
      <c r="V2270" s="204"/>
      <c r="W2270" s="204"/>
      <c r="X2270" s="204"/>
      <c r="Y2270" s="204"/>
      <c r="Z2270" s="204"/>
      <c r="AA2270" s="204"/>
      <c r="AB2270" s="204"/>
      <c r="AC2270" s="204"/>
      <c r="AD2270" s="204"/>
      <c r="AE2270" s="204"/>
      <c r="AF2270" s="204"/>
      <c r="AG2270" s="204"/>
      <c r="AH2270" s="204"/>
      <c r="AI2270" s="204"/>
      <c r="AJ2270" s="204"/>
      <c r="AK2270" s="204"/>
      <c r="AL2270" s="204"/>
      <c r="AM2270" s="204"/>
      <c r="AN2270" s="204"/>
      <c r="AO2270" s="204"/>
      <c r="AP2270" s="204"/>
      <c r="AQ2270" s="204"/>
      <c r="AR2270" s="204"/>
      <c r="AS2270" s="204"/>
      <c r="AT2270" s="204"/>
      <c r="AU2270" s="204"/>
      <c r="AV2270" s="204"/>
      <c r="AW2270" s="204"/>
      <c r="AX2270" s="204"/>
      <c r="AY2270" s="204"/>
      <c r="AZ2270" s="204"/>
      <c r="BA2270" s="204"/>
      <c r="BB2270" s="204"/>
      <c r="BC2270" s="204"/>
      <c r="BD2270" s="204"/>
      <c r="BE2270" s="204"/>
      <c r="BF2270" s="204"/>
      <c r="BG2270" s="204"/>
      <c r="BH2270" s="204"/>
      <c r="BI2270" s="204"/>
      <c r="BJ2270" s="204"/>
      <c r="BK2270" s="204"/>
      <c r="BL2270" s="204"/>
      <c r="BM2270" s="204"/>
      <c r="BN2270" s="204"/>
      <c r="BO2270" s="204"/>
      <c r="BP2270" s="204"/>
      <c r="BQ2270" s="204"/>
      <c r="BR2270" s="204"/>
      <c r="BS2270" s="204"/>
      <c r="BT2270" s="204"/>
      <c r="BU2270" s="204"/>
      <c r="BV2270" s="204"/>
      <c r="BW2270" s="204"/>
      <c r="BX2270" s="204"/>
      <c r="BY2270" s="204"/>
      <c r="BZ2270" s="204"/>
      <c r="CA2270" s="204"/>
      <c r="CB2270" s="204"/>
      <c r="CC2270" s="204"/>
      <c r="CD2270" s="204"/>
      <c r="CE2270" s="204"/>
      <c r="CF2270" s="204"/>
      <c r="CG2270" s="204"/>
      <c r="CH2270" s="204"/>
      <c r="CI2270" s="204"/>
      <c r="CJ2270" s="204"/>
      <c r="CK2270" s="204"/>
      <c r="CL2270" s="204"/>
      <c r="CN2270" s="205"/>
      <c r="CO2270" s="204"/>
      <c r="CP2270" s="204"/>
      <c r="CQ2270" s="204"/>
      <c r="CR2270" s="204"/>
      <c r="CS2270" s="204"/>
      <c r="CT2270" s="204"/>
      <c r="CU2270" s="204"/>
      <c r="CV2270" s="204"/>
      <c r="CW2270" s="204"/>
      <c r="CX2270" s="204"/>
      <c r="CY2270" s="204"/>
      <c r="CZ2270" s="204"/>
      <c r="DA2270" s="204"/>
      <c r="DB2270" s="204"/>
      <c r="DC2270" s="204"/>
      <c r="DD2270" s="204"/>
      <c r="DE2270" s="204"/>
      <c r="DF2270" s="204"/>
      <c r="DG2270" s="204"/>
      <c r="DH2270" s="204"/>
      <c r="DI2270" s="204"/>
      <c r="DJ2270" s="204"/>
      <c r="DK2270" s="204"/>
      <c r="DL2270" s="204"/>
    </row>
    <row r="2271" spans="1:116" x14ac:dyDescent="0.4">
      <c r="A2271" s="164"/>
      <c r="G2271" s="204"/>
      <c r="H2271" s="164"/>
      <c r="I2271" s="205"/>
      <c r="J2271" s="205"/>
      <c r="K2271" s="164"/>
      <c r="L2271" s="164"/>
      <c r="M2271" s="164"/>
      <c r="N2271" s="164"/>
      <c r="O2271" s="164"/>
      <c r="P2271" s="164"/>
      <c r="R2271" s="204"/>
      <c r="S2271" s="204"/>
      <c r="T2271" s="204"/>
      <c r="U2271" s="204"/>
      <c r="V2271" s="204"/>
      <c r="W2271" s="204"/>
      <c r="X2271" s="204"/>
      <c r="Y2271" s="204"/>
      <c r="Z2271" s="204"/>
      <c r="AA2271" s="204"/>
      <c r="AB2271" s="204"/>
      <c r="AC2271" s="204"/>
      <c r="AD2271" s="204"/>
      <c r="AE2271" s="204"/>
      <c r="AF2271" s="204"/>
      <c r="AG2271" s="204"/>
      <c r="AH2271" s="204"/>
      <c r="AI2271" s="204"/>
      <c r="AJ2271" s="204"/>
      <c r="AK2271" s="204"/>
      <c r="AL2271" s="204"/>
      <c r="AM2271" s="204"/>
      <c r="AN2271" s="204"/>
      <c r="AO2271" s="204"/>
      <c r="AP2271" s="204"/>
      <c r="AQ2271" s="204"/>
      <c r="AR2271" s="204"/>
      <c r="AS2271" s="204"/>
      <c r="AT2271" s="204"/>
      <c r="AU2271" s="204"/>
      <c r="AV2271" s="204"/>
      <c r="AW2271" s="204"/>
      <c r="AX2271" s="204"/>
      <c r="AY2271" s="204"/>
      <c r="AZ2271" s="204"/>
      <c r="BA2271" s="204"/>
      <c r="BB2271" s="204"/>
      <c r="BC2271" s="204"/>
      <c r="BD2271" s="204"/>
      <c r="BE2271" s="204"/>
      <c r="BF2271" s="204"/>
      <c r="BG2271" s="204"/>
      <c r="BH2271" s="204"/>
      <c r="BI2271" s="204"/>
      <c r="BJ2271" s="204"/>
      <c r="BK2271" s="204"/>
      <c r="BL2271" s="204"/>
      <c r="BM2271" s="204"/>
      <c r="BN2271" s="204"/>
      <c r="BO2271" s="204"/>
      <c r="BP2271" s="204"/>
      <c r="BQ2271" s="204"/>
      <c r="BR2271" s="204"/>
      <c r="BS2271" s="204"/>
      <c r="BT2271" s="204"/>
      <c r="BU2271" s="204"/>
      <c r="BV2271" s="204"/>
      <c r="BW2271" s="204"/>
      <c r="BX2271" s="204"/>
      <c r="BY2271" s="204"/>
      <c r="BZ2271" s="204"/>
      <c r="CA2271" s="204"/>
      <c r="CB2271" s="204"/>
      <c r="CC2271" s="204"/>
      <c r="CD2271" s="204"/>
      <c r="CE2271" s="204"/>
      <c r="CF2271" s="204"/>
      <c r="CG2271" s="204"/>
      <c r="CH2271" s="204"/>
      <c r="CI2271" s="204"/>
      <c r="CJ2271" s="204"/>
      <c r="CK2271" s="204"/>
      <c r="CL2271" s="204"/>
      <c r="CN2271" s="205"/>
      <c r="CO2271" s="204"/>
      <c r="CP2271" s="204"/>
      <c r="CQ2271" s="204"/>
      <c r="CR2271" s="204"/>
      <c r="CS2271" s="204"/>
      <c r="CT2271" s="204"/>
      <c r="CU2271" s="204"/>
      <c r="CV2271" s="204"/>
      <c r="CW2271" s="204"/>
      <c r="CX2271" s="204"/>
      <c r="CY2271" s="204"/>
      <c r="CZ2271" s="204"/>
      <c r="DA2271" s="204"/>
      <c r="DB2271" s="204"/>
      <c r="DC2271" s="204"/>
      <c r="DD2271" s="204"/>
      <c r="DE2271" s="204"/>
      <c r="DF2271" s="204"/>
      <c r="DG2271" s="204"/>
      <c r="DH2271" s="204"/>
      <c r="DI2271" s="204"/>
      <c r="DJ2271" s="204"/>
      <c r="DK2271" s="204"/>
      <c r="DL2271" s="204"/>
    </row>
    <row r="2272" spans="1:116" x14ac:dyDescent="0.4">
      <c r="A2272" s="164"/>
      <c r="G2272" s="204"/>
      <c r="H2272" s="164"/>
      <c r="I2272" s="205"/>
      <c r="J2272" s="205"/>
      <c r="K2272" s="164"/>
      <c r="L2272" s="164"/>
      <c r="M2272" s="164"/>
      <c r="N2272" s="164"/>
      <c r="O2272" s="164"/>
      <c r="P2272" s="164"/>
      <c r="R2272" s="204"/>
      <c r="S2272" s="204"/>
      <c r="T2272" s="204"/>
      <c r="U2272" s="204"/>
      <c r="V2272" s="204"/>
      <c r="W2272" s="204"/>
      <c r="X2272" s="204"/>
      <c r="Y2272" s="204"/>
      <c r="Z2272" s="204"/>
      <c r="AA2272" s="204"/>
      <c r="AB2272" s="204"/>
      <c r="AC2272" s="204"/>
      <c r="AD2272" s="204"/>
      <c r="AE2272" s="204"/>
      <c r="AF2272" s="204"/>
      <c r="AG2272" s="204"/>
      <c r="AH2272" s="204"/>
      <c r="AI2272" s="204"/>
      <c r="AJ2272" s="204"/>
      <c r="AK2272" s="204"/>
      <c r="AL2272" s="204"/>
      <c r="AM2272" s="204"/>
      <c r="AN2272" s="204"/>
      <c r="AO2272" s="204"/>
      <c r="AP2272" s="204"/>
      <c r="AQ2272" s="204"/>
      <c r="AR2272" s="204"/>
      <c r="AS2272" s="204"/>
      <c r="AT2272" s="204"/>
      <c r="AU2272" s="204"/>
      <c r="AV2272" s="204"/>
      <c r="AW2272" s="204"/>
      <c r="AX2272" s="204"/>
      <c r="AY2272" s="204"/>
      <c r="AZ2272" s="204"/>
      <c r="BA2272" s="204"/>
      <c r="BB2272" s="204"/>
      <c r="BC2272" s="204"/>
      <c r="BD2272" s="204"/>
      <c r="BE2272" s="204"/>
      <c r="BF2272" s="204"/>
      <c r="BG2272" s="204"/>
      <c r="BH2272" s="204"/>
      <c r="BI2272" s="204"/>
      <c r="BJ2272" s="204"/>
      <c r="BK2272" s="204"/>
      <c r="BL2272" s="204"/>
      <c r="BM2272" s="204"/>
      <c r="BN2272" s="204"/>
      <c r="BO2272" s="204"/>
      <c r="BP2272" s="204"/>
      <c r="BQ2272" s="204"/>
      <c r="BR2272" s="204"/>
      <c r="BS2272" s="204"/>
      <c r="BT2272" s="204"/>
      <c r="BU2272" s="204"/>
      <c r="BV2272" s="204"/>
      <c r="BW2272" s="204"/>
      <c r="BX2272" s="204"/>
      <c r="BY2272" s="204"/>
      <c r="BZ2272" s="204"/>
      <c r="CA2272" s="204"/>
      <c r="CB2272" s="204"/>
      <c r="CC2272" s="204"/>
      <c r="CD2272" s="204"/>
      <c r="CE2272" s="204"/>
      <c r="CF2272" s="204"/>
      <c r="CG2272" s="204"/>
      <c r="CH2272" s="204"/>
      <c r="CI2272" s="204"/>
      <c r="CJ2272" s="204"/>
      <c r="CK2272" s="204"/>
      <c r="CL2272" s="204"/>
      <c r="CN2272" s="205"/>
      <c r="CO2272" s="204"/>
      <c r="CP2272" s="204"/>
      <c r="CQ2272" s="204"/>
      <c r="CR2272" s="204"/>
      <c r="CS2272" s="204"/>
      <c r="CT2272" s="204"/>
      <c r="CU2272" s="204"/>
      <c r="CV2272" s="204"/>
      <c r="CW2272" s="204"/>
      <c r="CX2272" s="204"/>
      <c r="CY2272" s="204"/>
      <c r="CZ2272" s="204"/>
      <c r="DA2272" s="204"/>
      <c r="DB2272" s="204"/>
      <c r="DC2272" s="204"/>
      <c r="DD2272" s="204"/>
      <c r="DE2272" s="204"/>
      <c r="DF2272" s="204"/>
      <c r="DG2272" s="204"/>
      <c r="DH2272" s="204"/>
      <c r="DI2272" s="204"/>
      <c r="DJ2272" s="204"/>
      <c r="DK2272" s="204"/>
      <c r="DL2272" s="204"/>
    </row>
    <row r="2273" spans="1:116" x14ac:dyDescent="0.4">
      <c r="A2273" s="164"/>
      <c r="G2273" s="204"/>
      <c r="H2273" s="164"/>
      <c r="I2273" s="205"/>
      <c r="J2273" s="205"/>
      <c r="K2273" s="164"/>
      <c r="L2273" s="164"/>
      <c r="M2273" s="164"/>
      <c r="N2273" s="164"/>
      <c r="O2273" s="164"/>
      <c r="P2273" s="164"/>
      <c r="R2273" s="204"/>
      <c r="S2273" s="204"/>
      <c r="T2273" s="204"/>
      <c r="U2273" s="204"/>
      <c r="V2273" s="204"/>
      <c r="W2273" s="204"/>
      <c r="X2273" s="204"/>
      <c r="Y2273" s="204"/>
      <c r="Z2273" s="204"/>
      <c r="AA2273" s="204"/>
      <c r="AB2273" s="204"/>
      <c r="AC2273" s="204"/>
      <c r="AD2273" s="204"/>
      <c r="AE2273" s="204"/>
      <c r="AF2273" s="204"/>
      <c r="AG2273" s="204"/>
      <c r="AH2273" s="204"/>
      <c r="AI2273" s="204"/>
      <c r="AJ2273" s="204"/>
      <c r="AK2273" s="204"/>
      <c r="AL2273" s="204"/>
      <c r="AM2273" s="204"/>
      <c r="AN2273" s="204"/>
      <c r="AO2273" s="204"/>
      <c r="AP2273" s="204"/>
      <c r="AQ2273" s="204"/>
      <c r="AR2273" s="204"/>
      <c r="AS2273" s="204"/>
      <c r="AT2273" s="204"/>
      <c r="AU2273" s="204"/>
      <c r="AV2273" s="204"/>
      <c r="AW2273" s="204"/>
      <c r="AX2273" s="204"/>
      <c r="AY2273" s="204"/>
      <c r="AZ2273" s="204"/>
      <c r="BA2273" s="204"/>
      <c r="BB2273" s="204"/>
      <c r="BC2273" s="204"/>
      <c r="BD2273" s="204"/>
      <c r="BE2273" s="204"/>
      <c r="BF2273" s="204"/>
      <c r="BG2273" s="204"/>
      <c r="BH2273" s="204"/>
      <c r="BI2273" s="204"/>
      <c r="BJ2273" s="204"/>
      <c r="BK2273" s="204"/>
      <c r="BL2273" s="204"/>
      <c r="BM2273" s="204"/>
      <c r="BN2273" s="204"/>
      <c r="BO2273" s="204"/>
      <c r="BP2273" s="204"/>
      <c r="BQ2273" s="204"/>
      <c r="BR2273" s="204"/>
      <c r="BS2273" s="204"/>
      <c r="BT2273" s="204"/>
      <c r="BU2273" s="204"/>
      <c r="BV2273" s="204"/>
      <c r="BW2273" s="204"/>
      <c r="BX2273" s="204"/>
      <c r="BY2273" s="204"/>
      <c r="BZ2273" s="204"/>
      <c r="CA2273" s="204"/>
      <c r="CB2273" s="204"/>
      <c r="CC2273" s="204"/>
      <c r="CD2273" s="204"/>
      <c r="CE2273" s="204"/>
      <c r="CF2273" s="204"/>
      <c r="CG2273" s="204"/>
      <c r="CH2273" s="204"/>
      <c r="CI2273" s="204"/>
      <c r="CJ2273" s="204"/>
      <c r="CK2273" s="204"/>
      <c r="CL2273" s="204"/>
      <c r="CN2273" s="205"/>
      <c r="CO2273" s="204"/>
      <c r="CP2273" s="204"/>
      <c r="CQ2273" s="204"/>
      <c r="CR2273" s="204"/>
      <c r="CS2273" s="204"/>
      <c r="CT2273" s="204"/>
      <c r="CU2273" s="204"/>
      <c r="CV2273" s="204"/>
      <c r="CW2273" s="204"/>
      <c r="CX2273" s="204"/>
      <c r="CY2273" s="204"/>
      <c r="CZ2273" s="204"/>
      <c r="DA2273" s="204"/>
      <c r="DB2273" s="204"/>
      <c r="DC2273" s="204"/>
      <c r="DD2273" s="204"/>
      <c r="DE2273" s="204"/>
      <c r="DF2273" s="204"/>
      <c r="DG2273" s="204"/>
      <c r="DH2273" s="204"/>
      <c r="DI2273" s="204"/>
      <c r="DJ2273" s="204"/>
      <c r="DK2273" s="204"/>
      <c r="DL2273" s="204"/>
    </row>
    <row r="2274" spans="1:116" x14ac:dyDescent="0.4">
      <c r="A2274" s="164"/>
      <c r="G2274" s="204"/>
      <c r="H2274" s="164"/>
      <c r="I2274" s="205"/>
      <c r="J2274" s="205"/>
      <c r="K2274" s="164"/>
      <c r="L2274" s="164"/>
      <c r="M2274" s="164"/>
      <c r="N2274" s="164"/>
      <c r="O2274" s="164"/>
      <c r="P2274" s="164"/>
      <c r="R2274" s="204"/>
      <c r="S2274" s="204"/>
      <c r="T2274" s="204"/>
      <c r="U2274" s="204"/>
      <c r="V2274" s="204"/>
      <c r="W2274" s="204"/>
      <c r="X2274" s="204"/>
      <c r="Y2274" s="204"/>
      <c r="Z2274" s="204"/>
      <c r="AA2274" s="204"/>
      <c r="AB2274" s="204"/>
      <c r="AC2274" s="204"/>
      <c r="AD2274" s="204"/>
      <c r="AE2274" s="204"/>
      <c r="AF2274" s="204"/>
      <c r="AG2274" s="204"/>
      <c r="AH2274" s="204"/>
      <c r="AI2274" s="204"/>
      <c r="AJ2274" s="204"/>
      <c r="AK2274" s="204"/>
      <c r="AL2274" s="204"/>
      <c r="AM2274" s="204"/>
      <c r="AN2274" s="204"/>
      <c r="AO2274" s="204"/>
      <c r="AP2274" s="204"/>
      <c r="AQ2274" s="204"/>
      <c r="AR2274" s="204"/>
      <c r="AS2274" s="204"/>
      <c r="AT2274" s="204"/>
      <c r="AU2274" s="204"/>
      <c r="AV2274" s="204"/>
      <c r="AW2274" s="204"/>
      <c r="AX2274" s="204"/>
      <c r="AY2274" s="204"/>
      <c r="AZ2274" s="204"/>
      <c r="BA2274" s="204"/>
      <c r="BB2274" s="204"/>
      <c r="BC2274" s="204"/>
      <c r="BD2274" s="204"/>
      <c r="BE2274" s="204"/>
      <c r="BF2274" s="204"/>
      <c r="BG2274" s="204"/>
      <c r="BH2274" s="204"/>
      <c r="BI2274" s="204"/>
      <c r="BJ2274" s="204"/>
      <c r="BK2274" s="204"/>
      <c r="BL2274" s="204"/>
      <c r="BM2274" s="204"/>
      <c r="BN2274" s="204"/>
      <c r="BO2274" s="204"/>
      <c r="BP2274" s="204"/>
      <c r="BQ2274" s="204"/>
      <c r="BR2274" s="204"/>
      <c r="BS2274" s="204"/>
      <c r="BT2274" s="204"/>
      <c r="BU2274" s="204"/>
      <c r="BV2274" s="204"/>
      <c r="BW2274" s="204"/>
      <c r="BX2274" s="204"/>
      <c r="BY2274" s="204"/>
      <c r="BZ2274" s="204"/>
      <c r="CA2274" s="204"/>
      <c r="CB2274" s="204"/>
      <c r="CC2274" s="204"/>
      <c r="CD2274" s="204"/>
      <c r="CE2274" s="204"/>
      <c r="CF2274" s="204"/>
      <c r="CG2274" s="204"/>
      <c r="CH2274" s="204"/>
      <c r="CI2274" s="204"/>
      <c r="CJ2274" s="204"/>
      <c r="CK2274" s="204"/>
      <c r="CL2274" s="204"/>
      <c r="CN2274" s="205"/>
      <c r="CO2274" s="204"/>
      <c r="CP2274" s="204"/>
      <c r="CQ2274" s="204"/>
      <c r="CR2274" s="204"/>
      <c r="CS2274" s="204"/>
      <c r="CT2274" s="204"/>
      <c r="CU2274" s="204"/>
      <c r="CV2274" s="204"/>
      <c r="CW2274" s="204"/>
      <c r="CX2274" s="204"/>
      <c r="CY2274" s="204"/>
      <c r="CZ2274" s="204"/>
      <c r="DA2274" s="204"/>
      <c r="DB2274" s="204"/>
      <c r="DC2274" s="204"/>
      <c r="DD2274" s="204"/>
      <c r="DE2274" s="204"/>
      <c r="DF2274" s="204"/>
      <c r="DG2274" s="204"/>
      <c r="DH2274" s="204"/>
      <c r="DI2274" s="204"/>
      <c r="DJ2274" s="204"/>
      <c r="DK2274" s="204"/>
      <c r="DL2274" s="204"/>
    </row>
    <row r="2275" spans="1:116" x14ac:dyDescent="0.4">
      <c r="A2275" s="164"/>
      <c r="G2275" s="204"/>
      <c r="H2275" s="164"/>
      <c r="I2275" s="205"/>
      <c r="J2275" s="205"/>
      <c r="K2275" s="164"/>
      <c r="L2275" s="164"/>
      <c r="M2275" s="164"/>
      <c r="N2275" s="164"/>
      <c r="O2275" s="164"/>
      <c r="P2275" s="164"/>
      <c r="R2275" s="204"/>
      <c r="S2275" s="204"/>
      <c r="T2275" s="204"/>
      <c r="U2275" s="204"/>
      <c r="V2275" s="204"/>
      <c r="W2275" s="204"/>
      <c r="X2275" s="204"/>
      <c r="Y2275" s="204"/>
      <c r="Z2275" s="204"/>
      <c r="AA2275" s="204"/>
      <c r="AB2275" s="204"/>
      <c r="AC2275" s="204"/>
      <c r="AD2275" s="204"/>
      <c r="AE2275" s="204"/>
      <c r="AF2275" s="204"/>
      <c r="AG2275" s="204"/>
      <c r="AH2275" s="204"/>
      <c r="AI2275" s="204"/>
      <c r="AJ2275" s="204"/>
      <c r="AK2275" s="204"/>
      <c r="AL2275" s="204"/>
      <c r="AM2275" s="204"/>
      <c r="AN2275" s="204"/>
      <c r="AO2275" s="204"/>
      <c r="AP2275" s="204"/>
      <c r="AQ2275" s="204"/>
      <c r="AR2275" s="204"/>
      <c r="AS2275" s="204"/>
      <c r="AT2275" s="204"/>
      <c r="AU2275" s="204"/>
      <c r="AV2275" s="204"/>
      <c r="AW2275" s="204"/>
      <c r="AX2275" s="204"/>
      <c r="AY2275" s="204"/>
      <c r="AZ2275" s="204"/>
      <c r="BA2275" s="204"/>
      <c r="BB2275" s="204"/>
      <c r="BC2275" s="204"/>
      <c r="BD2275" s="204"/>
      <c r="BE2275" s="204"/>
      <c r="BF2275" s="204"/>
      <c r="BG2275" s="204"/>
      <c r="BH2275" s="204"/>
      <c r="BI2275" s="204"/>
      <c r="BJ2275" s="204"/>
      <c r="BK2275" s="204"/>
      <c r="BL2275" s="204"/>
      <c r="BM2275" s="204"/>
      <c r="BN2275" s="204"/>
      <c r="BO2275" s="204"/>
      <c r="BP2275" s="204"/>
      <c r="BQ2275" s="204"/>
      <c r="BR2275" s="204"/>
      <c r="BS2275" s="204"/>
      <c r="BT2275" s="204"/>
      <c r="BU2275" s="204"/>
      <c r="BV2275" s="204"/>
      <c r="BW2275" s="204"/>
      <c r="BX2275" s="204"/>
      <c r="BY2275" s="204"/>
      <c r="BZ2275" s="204"/>
      <c r="CA2275" s="204"/>
      <c r="CB2275" s="204"/>
      <c r="CC2275" s="204"/>
      <c r="CD2275" s="204"/>
      <c r="CE2275" s="204"/>
      <c r="CF2275" s="204"/>
      <c r="CG2275" s="204"/>
      <c r="CH2275" s="204"/>
      <c r="CI2275" s="204"/>
      <c r="CJ2275" s="204"/>
      <c r="CK2275" s="204"/>
      <c r="CL2275" s="204"/>
      <c r="CN2275" s="205"/>
      <c r="CO2275" s="204"/>
      <c r="CP2275" s="204"/>
      <c r="CQ2275" s="204"/>
      <c r="CR2275" s="204"/>
      <c r="CS2275" s="204"/>
      <c r="CT2275" s="204"/>
      <c r="CU2275" s="204"/>
      <c r="CV2275" s="204"/>
      <c r="CW2275" s="204"/>
      <c r="CX2275" s="204"/>
      <c r="CY2275" s="204"/>
      <c r="CZ2275" s="204"/>
      <c r="DA2275" s="204"/>
      <c r="DB2275" s="204"/>
      <c r="DC2275" s="204"/>
      <c r="DD2275" s="204"/>
      <c r="DE2275" s="204"/>
      <c r="DF2275" s="204"/>
      <c r="DG2275" s="204"/>
      <c r="DH2275" s="204"/>
      <c r="DI2275" s="204"/>
      <c r="DJ2275" s="204"/>
      <c r="DK2275" s="204"/>
      <c r="DL2275" s="204"/>
    </row>
    <row r="2276" spans="1:116" x14ac:dyDescent="0.4">
      <c r="A2276" s="164"/>
      <c r="G2276" s="204"/>
      <c r="H2276" s="164"/>
      <c r="I2276" s="205"/>
      <c r="J2276" s="205"/>
      <c r="K2276" s="164"/>
      <c r="L2276" s="164"/>
      <c r="M2276" s="164"/>
      <c r="N2276" s="164"/>
      <c r="O2276" s="164"/>
      <c r="P2276" s="164"/>
      <c r="R2276" s="204"/>
      <c r="S2276" s="204"/>
      <c r="T2276" s="204"/>
      <c r="U2276" s="204"/>
      <c r="V2276" s="204"/>
      <c r="W2276" s="204"/>
      <c r="X2276" s="204"/>
      <c r="Y2276" s="204"/>
      <c r="Z2276" s="204"/>
      <c r="AA2276" s="204"/>
      <c r="AB2276" s="204"/>
      <c r="AC2276" s="204"/>
      <c r="AD2276" s="204"/>
      <c r="AE2276" s="204"/>
      <c r="AF2276" s="204"/>
      <c r="AG2276" s="204"/>
      <c r="AH2276" s="204"/>
      <c r="AI2276" s="204"/>
      <c r="AJ2276" s="204"/>
      <c r="AK2276" s="204"/>
      <c r="AL2276" s="204"/>
      <c r="AM2276" s="204"/>
      <c r="AN2276" s="204"/>
      <c r="AO2276" s="204"/>
      <c r="AP2276" s="204"/>
      <c r="AQ2276" s="204"/>
      <c r="AR2276" s="204"/>
      <c r="AS2276" s="204"/>
      <c r="AT2276" s="204"/>
      <c r="AU2276" s="204"/>
      <c r="AV2276" s="204"/>
      <c r="AW2276" s="204"/>
      <c r="AX2276" s="204"/>
      <c r="AY2276" s="204"/>
      <c r="AZ2276" s="204"/>
      <c r="BA2276" s="204"/>
      <c r="BB2276" s="204"/>
      <c r="BC2276" s="204"/>
      <c r="BD2276" s="204"/>
      <c r="BE2276" s="204"/>
      <c r="BF2276" s="204"/>
      <c r="BG2276" s="204"/>
      <c r="BH2276" s="204"/>
      <c r="BI2276" s="204"/>
      <c r="BJ2276" s="204"/>
      <c r="BK2276" s="204"/>
      <c r="BL2276" s="204"/>
      <c r="BM2276" s="204"/>
      <c r="BN2276" s="204"/>
      <c r="BO2276" s="204"/>
      <c r="BP2276" s="204"/>
      <c r="BQ2276" s="204"/>
      <c r="BR2276" s="204"/>
      <c r="BS2276" s="204"/>
      <c r="BT2276" s="204"/>
      <c r="BU2276" s="204"/>
      <c r="BV2276" s="204"/>
      <c r="BW2276" s="204"/>
      <c r="BX2276" s="204"/>
      <c r="BY2276" s="204"/>
      <c r="BZ2276" s="204"/>
      <c r="CA2276" s="204"/>
      <c r="CB2276" s="204"/>
      <c r="CC2276" s="204"/>
      <c r="CD2276" s="204"/>
      <c r="CE2276" s="204"/>
      <c r="CF2276" s="204"/>
      <c r="CG2276" s="204"/>
      <c r="CH2276" s="204"/>
      <c r="CI2276" s="204"/>
      <c r="CJ2276" s="204"/>
      <c r="CK2276" s="204"/>
      <c r="CL2276" s="204"/>
      <c r="CN2276" s="205"/>
      <c r="CO2276" s="204"/>
      <c r="CP2276" s="204"/>
      <c r="CQ2276" s="204"/>
      <c r="CR2276" s="204"/>
      <c r="CS2276" s="204"/>
      <c r="CT2276" s="204"/>
      <c r="CU2276" s="204"/>
      <c r="CV2276" s="204"/>
      <c r="CW2276" s="204"/>
      <c r="CX2276" s="204"/>
      <c r="CY2276" s="204"/>
      <c r="CZ2276" s="204"/>
      <c r="DA2276" s="204"/>
      <c r="DB2276" s="204"/>
      <c r="DC2276" s="204"/>
      <c r="DD2276" s="204"/>
      <c r="DE2276" s="204"/>
      <c r="DF2276" s="204"/>
      <c r="DG2276" s="204"/>
      <c r="DH2276" s="204"/>
      <c r="DI2276" s="204"/>
      <c r="DJ2276" s="204"/>
      <c r="DK2276" s="204"/>
      <c r="DL2276" s="204"/>
    </row>
    <row r="2277" spans="1:116" x14ac:dyDescent="0.4">
      <c r="A2277" s="164"/>
      <c r="G2277" s="204"/>
      <c r="H2277" s="164"/>
      <c r="I2277" s="205"/>
      <c r="J2277" s="205"/>
      <c r="K2277" s="164"/>
      <c r="L2277" s="164"/>
      <c r="M2277" s="164"/>
      <c r="N2277" s="164"/>
      <c r="O2277" s="164"/>
      <c r="P2277" s="164"/>
      <c r="R2277" s="204"/>
      <c r="S2277" s="204"/>
      <c r="T2277" s="204"/>
      <c r="U2277" s="204"/>
      <c r="V2277" s="204"/>
      <c r="W2277" s="204"/>
      <c r="X2277" s="204"/>
      <c r="Y2277" s="204"/>
      <c r="Z2277" s="204"/>
      <c r="AA2277" s="204"/>
      <c r="AB2277" s="204"/>
      <c r="AC2277" s="204"/>
      <c r="AD2277" s="204"/>
      <c r="AE2277" s="204"/>
      <c r="AF2277" s="204"/>
      <c r="AG2277" s="204"/>
      <c r="AH2277" s="204"/>
      <c r="AI2277" s="204"/>
      <c r="AJ2277" s="204"/>
      <c r="AK2277" s="204"/>
      <c r="AL2277" s="204"/>
      <c r="AM2277" s="204"/>
      <c r="AN2277" s="204"/>
      <c r="AO2277" s="204"/>
      <c r="AP2277" s="204"/>
      <c r="AQ2277" s="204"/>
      <c r="AR2277" s="204"/>
      <c r="AS2277" s="204"/>
      <c r="AT2277" s="204"/>
      <c r="AU2277" s="204"/>
      <c r="AV2277" s="204"/>
      <c r="AW2277" s="204"/>
      <c r="AX2277" s="204"/>
      <c r="AY2277" s="204"/>
      <c r="AZ2277" s="204"/>
      <c r="BA2277" s="204"/>
      <c r="BB2277" s="204"/>
      <c r="BC2277" s="204"/>
      <c r="BD2277" s="204"/>
      <c r="BE2277" s="204"/>
      <c r="BF2277" s="204"/>
      <c r="BG2277" s="204"/>
      <c r="BH2277" s="204"/>
      <c r="BI2277" s="204"/>
      <c r="BJ2277" s="204"/>
      <c r="BK2277" s="204"/>
      <c r="BL2277" s="204"/>
      <c r="BM2277" s="204"/>
      <c r="BN2277" s="204"/>
      <c r="BO2277" s="204"/>
      <c r="BP2277" s="204"/>
      <c r="BQ2277" s="204"/>
      <c r="BR2277" s="204"/>
      <c r="BS2277" s="204"/>
      <c r="BT2277" s="204"/>
      <c r="BU2277" s="204"/>
      <c r="BV2277" s="204"/>
      <c r="BW2277" s="204"/>
      <c r="BX2277" s="204"/>
      <c r="BY2277" s="204"/>
      <c r="BZ2277" s="204"/>
      <c r="CA2277" s="204"/>
      <c r="CB2277" s="204"/>
      <c r="CC2277" s="204"/>
      <c r="CD2277" s="204"/>
      <c r="CE2277" s="204"/>
      <c r="CF2277" s="204"/>
      <c r="CG2277" s="204"/>
      <c r="CH2277" s="204"/>
      <c r="CI2277" s="204"/>
      <c r="CJ2277" s="204"/>
      <c r="CK2277" s="204"/>
      <c r="CL2277" s="204"/>
      <c r="CN2277" s="205"/>
      <c r="CO2277" s="204"/>
      <c r="CP2277" s="204"/>
      <c r="CQ2277" s="204"/>
      <c r="CR2277" s="204"/>
      <c r="CS2277" s="204"/>
      <c r="CT2277" s="204"/>
      <c r="CU2277" s="204"/>
      <c r="CV2277" s="204"/>
      <c r="CW2277" s="204"/>
      <c r="CX2277" s="204"/>
      <c r="CY2277" s="204"/>
      <c r="CZ2277" s="204"/>
      <c r="DA2277" s="204"/>
      <c r="DB2277" s="204"/>
      <c r="DC2277" s="204"/>
      <c r="DD2277" s="204"/>
      <c r="DE2277" s="204"/>
      <c r="DF2277" s="204"/>
      <c r="DG2277" s="204"/>
      <c r="DH2277" s="204"/>
      <c r="DI2277" s="204"/>
      <c r="DJ2277" s="204"/>
      <c r="DK2277" s="204"/>
      <c r="DL2277" s="204"/>
    </row>
    <row r="2278" spans="1:116" x14ac:dyDescent="0.4">
      <c r="A2278" s="164"/>
      <c r="G2278" s="204"/>
      <c r="H2278" s="164"/>
      <c r="I2278" s="205"/>
      <c r="J2278" s="205"/>
      <c r="K2278" s="164"/>
      <c r="L2278" s="164"/>
      <c r="M2278" s="164"/>
      <c r="N2278" s="164"/>
      <c r="O2278" s="164"/>
      <c r="P2278" s="164"/>
      <c r="R2278" s="204"/>
      <c r="S2278" s="204"/>
      <c r="T2278" s="204"/>
      <c r="U2278" s="204"/>
      <c r="V2278" s="204"/>
      <c r="W2278" s="204"/>
      <c r="X2278" s="204"/>
      <c r="Y2278" s="204"/>
      <c r="Z2278" s="204"/>
      <c r="AA2278" s="204"/>
      <c r="AB2278" s="204"/>
      <c r="AC2278" s="204"/>
      <c r="AD2278" s="204"/>
      <c r="AE2278" s="204"/>
      <c r="AF2278" s="204"/>
      <c r="AG2278" s="204"/>
      <c r="AH2278" s="204"/>
      <c r="AI2278" s="204"/>
      <c r="AJ2278" s="204"/>
      <c r="AK2278" s="204"/>
      <c r="AL2278" s="204"/>
      <c r="AM2278" s="204"/>
      <c r="AN2278" s="204"/>
      <c r="AO2278" s="204"/>
      <c r="AP2278" s="204"/>
      <c r="AQ2278" s="204"/>
      <c r="AR2278" s="204"/>
      <c r="AS2278" s="204"/>
      <c r="AT2278" s="204"/>
      <c r="AU2278" s="204"/>
      <c r="AV2278" s="204"/>
      <c r="AW2278" s="204"/>
      <c r="AX2278" s="204"/>
      <c r="AY2278" s="204"/>
      <c r="AZ2278" s="204"/>
      <c r="BA2278" s="204"/>
      <c r="BB2278" s="204"/>
      <c r="BC2278" s="204"/>
      <c r="BD2278" s="204"/>
      <c r="BE2278" s="204"/>
      <c r="BF2278" s="204"/>
      <c r="BG2278" s="204"/>
      <c r="BH2278" s="204"/>
      <c r="BI2278" s="204"/>
      <c r="BJ2278" s="204"/>
      <c r="BK2278" s="204"/>
      <c r="BL2278" s="204"/>
      <c r="BM2278" s="204"/>
      <c r="BN2278" s="204"/>
      <c r="BO2278" s="204"/>
      <c r="BP2278" s="204"/>
      <c r="BQ2278" s="204"/>
      <c r="BR2278" s="204"/>
      <c r="BS2278" s="204"/>
      <c r="BT2278" s="204"/>
      <c r="BU2278" s="204"/>
      <c r="BV2278" s="204"/>
      <c r="BW2278" s="204"/>
      <c r="BX2278" s="204"/>
      <c r="BY2278" s="204"/>
      <c r="BZ2278" s="204"/>
      <c r="CA2278" s="204"/>
      <c r="CB2278" s="204"/>
      <c r="CC2278" s="204"/>
      <c r="CD2278" s="204"/>
      <c r="CE2278" s="204"/>
      <c r="CF2278" s="204"/>
      <c r="CG2278" s="204"/>
      <c r="CH2278" s="204"/>
      <c r="CI2278" s="204"/>
      <c r="CJ2278" s="204"/>
      <c r="CK2278" s="204"/>
      <c r="CL2278" s="204"/>
      <c r="CN2278" s="205"/>
      <c r="CO2278" s="204"/>
      <c r="CP2278" s="204"/>
      <c r="CQ2278" s="204"/>
      <c r="CR2278" s="204"/>
      <c r="CS2278" s="204"/>
      <c r="CT2278" s="204"/>
      <c r="CU2278" s="204"/>
      <c r="CV2278" s="204"/>
      <c r="CW2278" s="204"/>
      <c r="CX2278" s="204"/>
      <c r="CY2278" s="204"/>
      <c r="CZ2278" s="204"/>
      <c r="DA2278" s="204"/>
      <c r="DB2278" s="204"/>
      <c r="DC2278" s="204"/>
      <c r="DD2278" s="204"/>
      <c r="DE2278" s="204"/>
      <c r="DF2278" s="204"/>
      <c r="DG2278" s="204"/>
      <c r="DH2278" s="204"/>
      <c r="DI2278" s="204"/>
      <c r="DJ2278" s="204"/>
      <c r="DK2278" s="204"/>
      <c r="DL2278" s="204"/>
    </row>
    <row r="2279" spans="1:116" x14ac:dyDescent="0.4">
      <c r="CO2279" s="8"/>
      <c r="CP2279" s="8"/>
      <c r="CQ2279" s="8"/>
      <c r="CR2279" s="8"/>
      <c r="CS2279" s="8"/>
      <c r="CT2279" s="8"/>
      <c r="CU2279" s="8"/>
      <c r="CV2279" s="8"/>
      <c r="CW2279" s="8"/>
      <c r="CX2279" s="8"/>
      <c r="CY2279" s="8"/>
      <c r="CZ2279" s="8"/>
      <c r="DA2279" s="8"/>
      <c r="DB2279" s="8"/>
      <c r="DC2279" s="8"/>
      <c r="DD2279" s="8"/>
      <c r="DE2279" s="8"/>
      <c r="DF2279" s="8"/>
      <c r="DG2279" s="8"/>
      <c r="DH2279" s="8"/>
      <c r="DI2279" s="8"/>
      <c r="DJ2279" s="8"/>
      <c r="DK2279" s="8"/>
      <c r="DL2279" s="8"/>
    </row>
    <row r="2280" spans="1:116" x14ac:dyDescent="0.4">
      <c r="CO2280" s="8"/>
      <c r="CP2280" s="8"/>
      <c r="CQ2280" s="8"/>
      <c r="CR2280" s="8"/>
      <c r="CS2280" s="8"/>
      <c r="CT2280" s="8"/>
      <c r="CU2280" s="8"/>
      <c r="CV2280" s="8"/>
      <c r="CW2280" s="8"/>
      <c r="CX2280" s="8"/>
      <c r="CY2280" s="8"/>
      <c r="CZ2280" s="8"/>
      <c r="DA2280" s="8"/>
      <c r="DB2280" s="8"/>
      <c r="DC2280" s="8"/>
      <c r="DD2280" s="8"/>
      <c r="DE2280" s="8"/>
      <c r="DF2280" s="8"/>
      <c r="DG2280" s="8"/>
      <c r="DH2280" s="8"/>
      <c r="DI2280" s="8"/>
      <c r="DJ2280" s="8"/>
      <c r="DK2280" s="8"/>
      <c r="DL2280" s="8"/>
    </row>
    <row r="2281" spans="1:116" x14ac:dyDescent="0.4">
      <c r="A2281" s="174"/>
      <c r="E2281" s="8"/>
      <c r="G2281" s="175" t="s">
        <v>490</v>
      </c>
      <c r="H2281" s="174"/>
      <c r="I2281" s="176"/>
      <c r="J2281" s="176"/>
      <c r="K2281" s="197"/>
      <c r="L2281" s="197"/>
      <c r="M2281" s="197"/>
      <c r="N2281" s="197"/>
      <c r="O2281" s="197"/>
      <c r="P2281" s="197"/>
      <c r="R2281" s="198"/>
      <c r="S2281" s="174"/>
      <c r="T2281" s="174"/>
      <c r="U2281" s="174"/>
      <c r="V2281" s="174"/>
      <c r="W2281" s="174"/>
      <c r="X2281" s="174"/>
      <c r="Y2281" s="174"/>
      <c r="Z2281" s="174"/>
      <c r="AA2281" s="174"/>
      <c r="AB2281" s="174"/>
      <c r="AC2281" s="174"/>
      <c r="AD2281" s="174"/>
      <c r="AE2281" s="174"/>
      <c r="AF2281" s="174"/>
      <c r="AG2281" s="174"/>
      <c r="AH2281" s="174"/>
      <c r="AI2281" s="174"/>
      <c r="AJ2281" s="174"/>
      <c r="AK2281" s="174"/>
      <c r="AL2281" s="174"/>
      <c r="AM2281" s="174"/>
      <c r="AN2281" s="174"/>
      <c r="AO2281" s="174"/>
      <c r="AP2281" s="174"/>
      <c r="AQ2281" s="174"/>
      <c r="AR2281" s="174"/>
      <c r="AS2281" s="174"/>
      <c r="AT2281" s="174"/>
      <c r="AU2281" s="174"/>
      <c r="AV2281" s="174"/>
      <c r="AW2281" s="174"/>
      <c r="AX2281" s="174"/>
      <c r="AY2281" s="174"/>
      <c r="AZ2281" s="174"/>
      <c r="BA2281" s="174"/>
      <c r="BB2281" s="174"/>
      <c r="BC2281" s="174"/>
      <c r="BD2281" s="174"/>
      <c r="BE2281" s="174"/>
      <c r="BF2281" s="174"/>
      <c r="BG2281" s="174"/>
      <c r="BH2281" s="174"/>
      <c r="BI2281" s="174"/>
      <c r="BJ2281" s="174"/>
      <c r="BK2281" s="174"/>
      <c r="BL2281" s="174"/>
      <c r="BM2281" s="174"/>
      <c r="BN2281" s="174"/>
      <c r="BO2281" s="174"/>
      <c r="BP2281" s="174"/>
      <c r="BQ2281" s="174"/>
      <c r="BR2281" s="174"/>
      <c r="BS2281" s="174"/>
      <c r="BT2281" s="174"/>
      <c r="BU2281" s="174"/>
      <c r="BV2281" s="174"/>
      <c r="BW2281" s="174"/>
      <c r="BX2281" s="174"/>
      <c r="BY2281" s="174"/>
      <c r="BZ2281" s="174"/>
      <c r="CA2281" s="174"/>
      <c r="CB2281" s="174"/>
      <c r="CC2281" s="174"/>
      <c r="CD2281" s="174"/>
      <c r="CE2281" s="174"/>
      <c r="CF2281" s="174"/>
      <c r="CG2281" s="174"/>
      <c r="CH2281" s="174"/>
      <c r="CI2281" s="174"/>
      <c r="CJ2281" s="174"/>
      <c r="CK2281" s="174"/>
      <c r="CL2281" s="174"/>
      <c r="CN2281" s="176"/>
      <c r="CO2281" s="174"/>
      <c r="CP2281" s="174"/>
      <c r="CQ2281" s="174"/>
      <c r="CR2281" s="174"/>
      <c r="CS2281" s="174"/>
      <c r="CT2281" s="174"/>
      <c r="CU2281" s="174"/>
      <c r="CV2281" s="174"/>
      <c r="CW2281" s="174"/>
      <c r="CX2281" s="174"/>
      <c r="CY2281" s="174"/>
      <c r="CZ2281" s="174"/>
      <c r="DA2281" s="174"/>
      <c r="DB2281" s="174"/>
      <c r="DC2281" s="174"/>
      <c r="DD2281" s="174"/>
      <c r="DE2281" s="174"/>
      <c r="DF2281" s="174"/>
      <c r="DG2281" s="174"/>
      <c r="DH2281" s="174"/>
      <c r="DI2281" s="174"/>
      <c r="DJ2281" s="174"/>
      <c r="DK2281" s="174"/>
      <c r="DL2281" s="174"/>
    </row>
    <row r="2282" spans="1:116" x14ac:dyDescent="0.4">
      <c r="A2282" s="174"/>
      <c r="E2282" s="8"/>
      <c r="G2282" s="175" t="s">
        <v>492</v>
      </c>
      <c r="H2282" s="174"/>
      <c r="I2282" s="176"/>
      <c r="J2282" s="176"/>
      <c r="K2282" s="197"/>
      <c r="L2282" s="197"/>
      <c r="M2282" s="197"/>
      <c r="N2282" s="197"/>
      <c r="O2282" s="197"/>
      <c r="P2282" s="197"/>
      <c r="R2282" s="198"/>
      <c r="S2282" s="174"/>
      <c r="T2282" s="174"/>
      <c r="U2282" s="174"/>
      <c r="V2282" s="174"/>
      <c r="W2282" s="174"/>
      <c r="X2282" s="174"/>
      <c r="Y2282" s="174"/>
      <c r="Z2282" s="174"/>
      <c r="AA2282" s="174"/>
      <c r="AB2282" s="174"/>
      <c r="AC2282" s="174"/>
      <c r="AD2282" s="174"/>
      <c r="AE2282" s="174"/>
      <c r="AF2282" s="174"/>
      <c r="AG2282" s="174"/>
      <c r="AH2282" s="174"/>
      <c r="AI2282" s="174"/>
      <c r="AJ2282" s="174"/>
      <c r="AK2282" s="174"/>
      <c r="AL2282" s="174"/>
      <c r="AM2282" s="174"/>
      <c r="AN2282" s="174"/>
      <c r="AO2282" s="174"/>
      <c r="AP2282" s="174"/>
      <c r="AQ2282" s="174"/>
      <c r="AR2282" s="174"/>
      <c r="AS2282" s="174"/>
      <c r="AT2282" s="174"/>
      <c r="AU2282" s="174"/>
      <c r="AV2282" s="174"/>
      <c r="AW2282" s="174"/>
      <c r="AX2282" s="174"/>
      <c r="AY2282" s="174"/>
      <c r="AZ2282" s="174"/>
      <c r="BA2282" s="174"/>
      <c r="BB2282" s="174"/>
      <c r="BC2282" s="174"/>
      <c r="BD2282" s="174"/>
      <c r="BE2282" s="174"/>
      <c r="BF2282" s="174"/>
      <c r="BG2282" s="174"/>
      <c r="BH2282" s="174"/>
      <c r="BI2282" s="174"/>
      <c r="BJ2282" s="174"/>
      <c r="BK2282" s="174"/>
      <c r="BL2282" s="174"/>
      <c r="BM2282" s="174"/>
      <c r="BN2282" s="174"/>
      <c r="BO2282" s="174"/>
      <c r="BP2282" s="174"/>
      <c r="BQ2282" s="174"/>
      <c r="BR2282" s="174"/>
      <c r="BS2282" s="174"/>
      <c r="BT2282" s="174"/>
      <c r="BU2282" s="174"/>
      <c r="BV2282" s="174"/>
      <c r="BW2282" s="174"/>
      <c r="BX2282" s="174"/>
      <c r="BY2282" s="174"/>
      <c r="BZ2282" s="174"/>
      <c r="CA2282" s="174"/>
      <c r="CB2282" s="174"/>
      <c r="CC2282" s="174"/>
      <c r="CD2282" s="174"/>
      <c r="CE2282" s="174"/>
      <c r="CF2282" s="174"/>
      <c r="CG2282" s="174"/>
      <c r="CH2282" s="174"/>
      <c r="CI2282" s="174"/>
      <c r="CJ2282" s="174"/>
      <c r="CK2282" s="174"/>
      <c r="CL2282" s="174"/>
      <c r="CN2282" s="176"/>
      <c r="CO2282" s="174"/>
      <c r="CP2282" s="174"/>
      <c r="CQ2282" s="174"/>
      <c r="CR2282" s="174"/>
      <c r="CS2282" s="174"/>
      <c r="CT2282" s="174"/>
      <c r="CU2282" s="174"/>
      <c r="CV2282" s="174"/>
      <c r="CW2282" s="174"/>
      <c r="CX2282" s="174"/>
      <c r="CY2282" s="174"/>
      <c r="CZ2282" s="174"/>
      <c r="DA2282" s="174"/>
      <c r="DB2282" s="174"/>
      <c r="DC2282" s="174"/>
      <c r="DD2282" s="174"/>
      <c r="DE2282" s="174"/>
      <c r="DF2282" s="174"/>
      <c r="DG2282" s="174"/>
      <c r="DH2282" s="174"/>
      <c r="DI2282" s="174"/>
      <c r="DJ2282" s="174"/>
      <c r="DK2282" s="174"/>
      <c r="DL2282" s="174"/>
    </row>
    <row r="2283" spans="1:116" x14ac:dyDescent="0.4">
      <c r="A2283" s="174"/>
      <c r="E2283" s="8"/>
      <c r="G2283" s="175" t="s">
        <v>461</v>
      </c>
      <c r="H2283" s="174"/>
      <c r="I2283" s="176"/>
      <c r="J2283" s="176"/>
      <c r="K2283" s="197"/>
      <c r="L2283" s="197"/>
      <c r="M2283" s="197"/>
      <c r="N2283" s="197"/>
      <c r="O2283" s="197"/>
      <c r="P2283" s="197"/>
      <c r="R2283" s="198"/>
      <c r="S2283" s="199" t="str">
        <f t="shared" ref="S2283:AX2283" si="3510">S$20</f>
        <v>S$16</v>
      </c>
      <c r="T2283" s="199" t="str">
        <f t="shared" si="3510"/>
        <v>T$16</v>
      </c>
      <c r="U2283" s="199" t="str">
        <f t="shared" si="3510"/>
        <v>U$16</v>
      </c>
      <c r="V2283" s="199" t="str">
        <f t="shared" si="3510"/>
        <v>V$16</v>
      </c>
      <c r="W2283" s="199" t="str">
        <f t="shared" si="3510"/>
        <v>W$16</v>
      </c>
      <c r="X2283" s="199" t="str">
        <f t="shared" si="3510"/>
        <v>X$16</v>
      </c>
      <c r="Y2283" s="199" t="str">
        <f t="shared" si="3510"/>
        <v>Y$16</v>
      </c>
      <c r="Z2283" s="199" t="str">
        <f t="shared" si="3510"/>
        <v>Z$16</v>
      </c>
      <c r="AA2283" s="199" t="str">
        <f t="shared" si="3510"/>
        <v>AA$16</v>
      </c>
      <c r="AB2283" s="199" t="str">
        <f t="shared" si="3510"/>
        <v>AB$16</v>
      </c>
      <c r="AC2283" s="199" t="str">
        <f t="shared" si="3510"/>
        <v>AC$16</v>
      </c>
      <c r="AD2283" s="199" t="str">
        <f t="shared" si="3510"/>
        <v>AD$16</v>
      </c>
      <c r="AE2283" s="199" t="str">
        <f t="shared" si="3510"/>
        <v>AE$16</v>
      </c>
      <c r="AF2283" s="199" t="str">
        <f t="shared" si="3510"/>
        <v>AF$16</v>
      </c>
      <c r="AG2283" s="199" t="str">
        <f t="shared" si="3510"/>
        <v>AG$16</v>
      </c>
      <c r="AH2283" s="199" t="str">
        <f t="shared" si="3510"/>
        <v>AH$16</v>
      </c>
      <c r="AI2283" s="199" t="str">
        <f t="shared" si="3510"/>
        <v>AI$16</v>
      </c>
      <c r="AJ2283" s="199" t="str">
        <f t="shared" si="3510"/>
        <v>AJ$16</v>
      </c>
      <c r="AK2283" s="199" t="str">
        <f t="shared" si="3510"/>
        <v>AK$16</v>
      </c>
      <c r="AL2283" s="199" t="str">
        <f t="shared" si="3510"/>
        <v>AL$16</v>
      </c>
      <c r="AM2283" s="199" t="str">
        <f t="shared" si="3510"/>
        <v>AM$16</v>
      </c>
      <c r="AN2283" s="199" t="str">
        <f t="shared" si="3510"/>
        <v>AN$16</v>
      </c>
      <c r="AO2283" s="199" t="str">
        <f t="shared" si="3510"/>
        <v>AO$16</v>
      </c>
      <c r="AP2283" s="199" t="str">
        <f t="shared" si="3510"/>
        <v>AP$16</v>
      </c>
      <c r="AQ2283" s="199" t="str">
        <f t="shared" si="3510"/>
        <v>AQ$16</v>
      </c>
      <c r="AR2283" s="199" t="str">
        <f t="shared" si="3510"/>
        <v>AR$16</v>
      </c>
      <c r="AS2283" s="199" t="str">
        <f t="shared" si="3510"/>
        <v>AS$16</v>
      </c>
      <c r="AT2283" s="199" t="str">
        <f t="shared" si="3510"/>
        <v>AT$16</v>
      </c>
      <c r="AU2283" s="199" t="str">
        <f t="shared" si="3510"/>
        <v>AU$16</v>
      </c>
      <c r="AV2283" s="199" t="str">
        <f t="shared" si="3510"/>
        <v>AV$16</v>
      </c>
      <c r="AW2283" s="199" t="str">
        <f t="shared" si="3510"/>
        <v>AW$16</v>
      </c>
      <c r="AX2283" s="199" t="str">
        <f t="shared" si="3510"/>
        <v>AX$16</v>
      </c>
      <c r="AY2283" s="199" t="str">
        <f t="shared" ref="AY2283:CD2283" si="3511">AY$20</f>
        <v>AY$16</v>
      </c>
      <c r="AZ2283" s="199" t="str">
        <f t="shared" si="3511"/>
        <v>AZ$16</v>
      </c>
      <c r="BA2283" s="199" t="str">
        <f t="shared" si="3511"/>
        <v>BA$16</v>
      </c>
      <c r="BB2283" s="199" t="str">
        <f t="shared" si="3511"/>
        <v>BB$16</v>
      </c>
      <c r="BC2283" s="199" t="str">
        <f t="shared" si="3511"/>
        <v>BC$16</v>
      </c>
      <c r="BD2283" s="199" t="str">
        <f t="shared" si="3511"/>
        <v>BD$16</v>
      </c>
      <c r="BE2283" s="199" t="str">
        <f t="shared" si="3511"/>
        <v>BE$16</v>
      </c>
      <c r="BF2283" s="199" t="str">
        <f t="shared" si="3511"/>
        <v>BF$16</v>
      </c>
      <c r="BG2283" s="199" t="str">
        <f t="shared" si="3511"/>
        <v>BG$16</v>
      </c>
      <c r="BH2283" s="199" t="str">
        <f t="shared" si="3511"/>
        <v>BH$16</v>
      </c>
      <c r="BI2283" s="199" t="str">
        <f t="shared" si="3511"/>
        <v>BI$16</v>
      </c>
      <c r="BJ2283" s="199" t="str">
        <f t="shared" si="3511"/>
        <v>BJ$16</v>
      </c>
      <c r="BK2283" s="199" t="str">
        <f t="shared" si="3511"/>
        <v>BK$16</v>
      </c>
      <c r="BL2283" s="199" t="str">
        <f t="shared" si="3511"/>
        <v>BL$16</v>
      </c>
      <c r="BM2283" s="199" t="str">
        <f t="shared" si="3511"/>
        <v>BM$16</v>
      </c>
      <c r="BN2283" s="199" t="str">
        <f t="shared" si="3511"/>
        <v>BN$16</v>
      </c>
      <c r="BO2283" s="199" t="str">
        <f t="shared" si="3511"/>
        <v>BO$16</v>
      </c>
      <c r="BP2283" s="199" t="str">
        <f t="shared" si="3511"/>
        <v>BP$16</v>
      </c>
      <c r="BQ2283" s="199" t="str">
        <f t="shared" si="3511"/>
        <v>BQ$16</v>
      </c>
      <c r="BR2283" s="199" t="str">
        <f t="shared" si="3511"/>
        <v>BR$16</v>
      </c>
      <c r="BS2283" s="199" t="str">
        <f t="shared" si="3511"/>
        <v>BS$16</v>
      </c>
      <c r="BT2283" s="199" t="str">
        <f t="shared" si="3511"/>
        <v>BT$16</v>
      </c>
      <c r="BU2283" s="199" t="str">
        <f t="shared" si="3511"/>
        <v>BU$16</v>
      </c>
      <c r="BV2283" s="199" t="str">
        <f t="shared" si="3511"/>
        <v>BV$16</v>
      </c>
      <c r="BW2283" s="199" t="str">
        <f t="shared" si="3511"/>
        <v>BW$16</v>
      </c>
      <c r="BX2283" s="199" t="str">
        <f t="shared" si="3511"/>
        <v>BX$16</v>
      </c>
      <c r="BY2283" s="199" t="str">
        <f t="shared" si="3511"/>
        <v>BY$16</v>
      </c>
      <c r="BZ2283" s="199" t="str">
        <f t="shared" si="3511"/>
        <v>BZ$16</v>
      </c>
      <c r="CA2283" s="199" t="str">
        <f t="shared" si="3511"/>
        <v>CA$16</v>
      </c>
      <c r="CB2283" s="199" t="str">
        <f t="shared" si="3511"/>
        <v>CB$16</v>
      </c>
      <c r="CC2283" s="199" t="str">
        <f t="shared" si="3511"/>
        <v>CC$16</v>
      </c>
      <c r="CD2283" s="199" t="str">
        <f t="shared" si="3511"/>
        <v>CD$16</v>
      </c>
      <c r="CE2283" s="199" t="str">
        <f t="shared" ref="CE2283:CL2283" si="3512">CE$20</f>
        <v>CE$16</v>
      </c>
      <c r="CF2283" s="199" t="str">
        <f t="shared" si="3512"/>
        <v>CF$16</v>
      </c>
      <c r="CG2283" s="199" t="str">
        <f t="shared" si="3512"/>
        <v>CG$16</v>
      </c>
      <c r="CH2283" s="199" t="str">
        <f t="shared" si="3512"/>
        <v>CH$16</v>
      </c>
      <c r="CI2283" s="199" t="str">
        <f t="shared" si="3512"/>
        <v>CI$16</v>
      </c>
      <c r="CJ2283" s="199" t="str">
        <f t="shared" si="3512"/>
        <v>CJ$16</v>
      </c>
      <c r="CK2283" s="199" t="str">
        <f t="shared" si="3512"/>
        <v>CK$16</v>
      </c>
      <c r="CL2283" s="199" t="str">
        <f t="shared" si="3512"/>
        <v>CL$16</v>
      </c>
      <c r="CN2283" s="176"/>
      <c r="CO2283" s="199" t="str">
        <f t="shared" ref="CO2283:DL2283" si="3513">CO$20</f>
        <v>CO$16</v>
      </c>
      <c r="CP2283" s="199" t="str">
        <f t="shared" si="3513"/>
        <v>CP$16</v>
      </c>
      <c r="CQ2283" s="199" t="str">
        <f t="shared" si="3513"/>
        <v>CQ$16</v>
      </c>
      <c r="CR2283" s="199" t="str">
        <f t="shared" si="3513"/>
        <v>CR$16</v>
      </c>
      <c r="CS2283" s="199" t="str">
        <f t="shared" si="3513"/>
        <v>CS$16</v>
      </c>
      <c r="CT2283" s="199" t="str">
        <f t="shared" si="3513"/>
        <v>CT$16</v>
      </c>
      <c r="CU2283" s="199" t="str">
        <f t="shared" si="3513"/>
        <v>CU$16</v>
      </c>
      <c r="CV2283" s="199" t="str">
        <f t="shared" si="3513"/>
        <v>CV$16</v>
      </c>
      <c r="CW2283" s="199" t="str">
        <f t="shared" si="3513"/>
        <v>CW$16</v>
      </c>
      <c r="CX2283" s="199" t="str">
        <f t="shared" si="3513"/>
        <v>CX$16</v>
      </c>
      <c r="CY2283" s="199" t="str">
        <f t="shared" si="3513"/>
        <v>CY$16</v>
      </c>
      <c r="CZ2283" s="199" t="str">
        <f t="shared" si="3513"/>
        <v>CZ$16</v>
      </c>
      <c r="DA2283" s="199" t="str">
        <f t="shared" si="3513"/>
        <v>DA$16</v>
      </c>
      <c r="DB2283" s="199" t="str">
        <f t="shared" si="3513"/>
        <v>DB$16</v>
      </c>
      <c r="DC2283" s="199" t="str">
        <f t="shared" si="3513"/>
        <v>DC$16</v>
      </c>
      <c r="DD2283" s="199" t="str">
        <f t="shared" si="3513"/>
        <v>DD$16</v>
      </c>
      <c r="DE2283" s="199" t="str">
        <f t="shared" si="3513"/>
        <v>DE$16</v>
      </c>
      <c r="DF2283" s="199" t="str">
        <f t="shared" si="3513"/>
        <v>DF$16</v>
      </c>
      <c r="DG2283" s="199" t="str">
        <f t="shared" si="3513"/>
        <v>DG$16</v>
      </c>
      <c r="DH2283" s="199" t="str">
        <f t="shared" si="3513"/>
        <v>DH$16</v>
      </c>
      <c r="DI2283" s="199" t="str">
        <f t="shared" si="3513"/>
        <v>DI$16</v>
      </c>
      <c r="DJ2283" s="199" t="str">
        <f t="shared" si="3513"/>
        <v>DJ$16</v>
      </c>
      <c r="DK2283" s="199" t="str">
        <f t="shared" si="3513"/>
        <v>DK$16</v>
      </c>
      <c r="DL2283" s="199" t="str">
        <f t="shared" si="3513"/>
        <v>DL$16</v>
      </c>
    </row>
    <row r="2284" spans="1:116" x14ac:dyDescent="0.4">
      <c r="A2284" s="174"/>
      <c r="E2284" s="8"/>
      <c r="G2284" s="175" t="s">
        <v>462</v>
      </c>
      <c r="H2284" s="200"/>
      <c r="I2284" s="201"/>
      <c r="J2284" s="201"/>
      <c r="K2284" s="202"/>
      <c r="L2284" s="202"/>
      <c r="M2284" s="202"/>
      <c r="N2284" s="202"/>
      <c r="O2284" s="202"/>
      <c r="P2284" s="202"/>
      <c r="R2284" s="202"/>
      <c r="S2284" s="199" t="str">
        <f t="shared" ref="S2284:AX2284" si="3514">S$21</f>
        <v>S$17</v>
      </c>
      <c r="T2284" s="199" t="str">
        <f t="shared" si="3514"/>
        <v>T$17</v>
      </c>
      <c r="U2284" s="199" t="str">
        <f t="shared" si="3514"/>
        <v>U$17</v>
      </c>
      <c r="V2284" s="199" t="str">
        <f t="shared" si="3514"/>
        <v>V$17</v>
      </c>
      <c r="W2284" s="199" t="str">
        <f t="shared" si="3514"/>
        <v>W$17</v>
      </c>
      <c r="X2284" s="199" t="str">
        <f t="shared" si="3514"/>
        <v>X$17</v>
      </c>
      <c r="Y2284" s="199" t="str">
        <f t="shared" si="3514"/>
        <v>Y$17</v>
      </c>
      <c r="Z2284" s="199" t="str">
        <f t="shared" si="3514"/>
        <v>Z$17</v>
      </c>
      <c r="AA2284" s="199" t="str">
        <f t="shared" si="3514"/>
        <v>AA$17</v>
      </c>
      <c r="AB2284" s="199" t="str">
        <f t="shared" si="3514"/>
        <v>AB$17</v>
      </c>
      <c r="AC2284" s="199" t="str">
        <f t="shared" si="3514"/>
        <v>AC$17</v>
      </c>
      <c r="AD2284" s="199" t="str">
        <f t="shared" si="3514"/>
        <v>AD$17</v>
      </c>
      <c r="AE2284" s="199" t="str">
        <f t="shared" si="3514"/>
        <v>AE$17</v>
      </c>
      <c r="AF2284" s="199" t="str">
        <f t="shared" si="3514"/>
        <v>AF$17</v>
      </c>
      <c r="AG2284" s="199" t="str">
        <f t="shared" si="3514"/>
        <v>AG$17</v>
      </c>
      <c r="AH2284" s="199" t="str">
        <f t="shared" si="3514"/>
        <v>AH$17</v>
      </c>
      <c r="AI2284" s="199" t="str">
        <f t="shared" si="3514"/>
        <v>AI$17</v>
      </c>
      <c r="AJ2284" s="199" t="str">
        <f t="shared" si="3514"/>
        <v>AJ$17</v>
      </c>
      <c r="AK2284" s="199" t="str">
        <f t="shared" si="3514"/>
        <v>AK$17</v>
      </c>
      <c r="AL2284" s="199" t="str">
        <f t="shared" si="3514"/>
        <v>AL$17</v>
      </c>
      <c r="AM2284" s="199" t="str">
        <f t="shared" si="3514"/>
        <v>AM$17</v>
      </c>
      <c r="AN2284" s="199" t="str">
        <f t="shared" si="3514"/>
        <v>AN$17</v>
      </c>
      <c r="AO2284" s="199" t="str">
        <f t="shared" si="3514"/>
        <v>AO$17</v>
      </c>
      <c r="AP2284" s="199" t="str">
        <f t="shared" si="3514"/>
        <v>AP$17</v>
      </c>
      <c r="AQ2284" s="199" t="str">
        <f t="shared" si="3514"/>
        <v>AQ$17</v>
      </c>
      <c r="AR2284" s="199" t="str">
        <f t="shared" si="3514"/>
        <v>AR$17</v>
      </c>
      <c r="AS2284" s="199" t="str">
        <f t="shared" si="3514"/>
        <v>AS$17</v>
      </c>
      <c r="AT2284" s="199" t="str">
        <f t="shared" si="3514"/>
        <v>AT$17</v>
      </c>
      <c r="AU2284" s="199" t="str">
        <f t="shared" si="3514"/>
        <v>AU$17</v>
      </c>
      <c r="AV2284" s="199" t="str">
        <f t="shared" si="3514"/>
        <v>AV$17</v>
      </c>
      <c r="AW2284" s="199" t="str">
        <f t="shared" si="3514"/>
        <v>AW$17</v>
      </c>
      <c r="AX2284" s="199" t="str">
        <f t="shared" si="3514"/>
        <v>AX$17</v>
      </c>
      <c r="AY2284" s="199" t="str">
        <f t="shared" ref="AY2284:CD2284" si="3515">AY$21</f>
        <v>AY$17</v>
      </c>
      <c r="AZ2284" s="199" t="str">
        <f t="shared" si="3515"/>
        <v>AZ$17</v>
      </c>
      <c r="BA2284" s="199" t="str">
        <f t="shared" si="3515"/>
        <v>BA$17</v>
      </c>
      <c r="BB2284" s="199" t="str">
        <f t="shared" si="3515"/>
        <v>BB$17</v>
      </c>
      <c r="BC2284" s="199" t="str">
        <f t="shared" si="3515"/>
        <v>BC$17</v>
      </c>
      <c r="BD2284" s="199" t="str">
        <f t="shared" si="3515"/>
        <v>BD$17</v>
      </c>
      <c r="BE2284" s="199" t="str">
        <f t="shared" si="3515"/>
        <v>BE$17</v>
      </c>
      <c r="BF2284" s="199" t="str">
        <f t="shared" si="3515"/>
        <v>BF$17</v>
      </c>
      <c r="BG2284" s="199" t="str">
        <f t="shared" si="3515"/>
        <v>BG$17</v>
      </c>
      <c r="BH2284" s="199" t="str">
        <f t="shared" si="3515"/>
        <v>BH$17</v>
      </c>
      <c r="BI2284" s="199" t="str">
        <f t="shared" si="3515"/>
        <v>BI$17</v>
      </c>
      <c r="BJ2284" s="199" t="str">
        <f t="shared" si="3515"/>
        <v>BJ$17</v>
      </c>
      <c r="BK2284" s="199" t="str">
        <f t="shared" si="3515"/>
        <v>BK$17</v>
      </c>
      <c r="BL2284" s="199" t="str">
        <f t="shared" si="3515"/>
        <v>BL$17</v>
      </c>
      <c r="BM2284" s="199" t="str">
        <f t="shared" si="3515"/>
        <v>BM$17</v>
      </c>
      <c r="BN2284" s="199" t="str">
        <f t="shared" si="3515"/>
        <v>BN$17</v>
      </c>
      <c r="BO2284" s="199" t="str">
        <f t="shared" si="3515"/>
        <v>BO$17</v>
      </c>
      <c r="BP2284" s="199" t="str">
        <f t="shared" si="3515"/>
        <v>BP$17</v>
      </c>
      <c r="BQ2284" s="199" t="str">
        <f t="shared" si="3515"/>
        <v>BQ$17</v>
      </c>
      <c r="BR2284" s="199" t="str">
        <f t="shared" si="3515"/>
        <v>BR$17</v>
      </c>
      <c r="BS2284" s="199" t="str">
        <f t="shared" si="3515"/>
        <v>BS$17</v>
      </c>
      <c r="BT2284" s="199" t="str">
        <f t="shared" si="3515"/>
        <v>BT$17</v>
      </c>
      <c r="BU2284" s="199" t="str">
        <f t="shared" si="3515"/>
        <v>BU$17</v>
      </c>
      <c r="BV2284" s="199" t="str">
        <f t="shared" si="3515"/>
        <v>BV$17</v>
      </c>
      <c r="BW2284" s="199" t="str">
        <f t="shared" si="3515"/>
        <v>BW$17</v>
      </c>
      <c r="BX2284" s="199" t="str">
        <f t="shared" si="3515"/>
        <v>BX$17</v>
      </c>
      <c r="BY2284" s="199" t="str">
        <f t="shared" si="3515"/>
        <v>BY$17</v>
      </c>
      <c r="BZ2284" s="199" t="str">
        <f t="shared" si="3515"/>
        <v>BZ$17</v>
      </c>
      <c r="CA2284" s="199" t="str">
        <f t="shared" si="3515"/>
        <v>CA$17</v>
      </c>
      <c r="CB2284" s="199" t="str">
        <f t="shared" si="3515"/>
        <v>CB$17</v>
      </c>
      <c r="CC2284" s="199" t="str">
        <f t="shared" si="3515"/>
        <v>CC$17</v>
      </c>
      <c r="CD2284" s="199" t="str">
        <f t="shared" si="3515"/>
        <v>CD$17</v>
      </c>
      <c r="CE2284" s="199" t="str">
        <f t="shared" ref="CE2284:CL2284" si="3516">CE$21</f>
        <v>CE$17</v>
      </c>
      <c r="CF2284" s="199" t="str">
        <f t="shared" si="3516"/>
        <v>CF$17</v>
      </c>
      <c r="CG2284" s="199" t="str">
        <f t="shared" si="3516"/>
        <v>CG$17</v>
      </c>
      <c r="CH2284" s="199" t="str">
        <f t="shared" si="3516"/>
        <v>CH$17</v>
      </c>
      <c r="CI2284" s="199" t="str">
        <f t="shared" si="3516"/>
        <v>CI$17</v>
      </c>
      <c r="CJ2284" s="199" t="str">
        <f t="shared" si="3516"/>
        <v>CJ$17</v>
      </c>
      <c r="CK2284" s="199" t="str">
        <f t="shared" si="3516"/>
        <v>CK$17</v>
      </c>
      <c r="CL2284" s="199" t="str">
        <f t="shared" si="3516"/>
        <v>CL$17</v>
      </c>
      <c r="CN2284" s="201"/>
      <c r="CO2284" s="199" t="str">
        <f t="shared" ref="CO2284:DL2284" si="3517">CO$21</f>
        <v>CO$17</v>
      </c>
      <c r="CP2284" s="199" t="str">
        <f t="shared" si="3517"/>
        <v>CP$17</v>
      </c>
      <c r="CQ2284" s="199" t="str">
        <f t="shared" si="3517"/>
        <v>CQ$17</v>
      </c>
      <c r="CR2284" s="199" t="str">
        <f t="shared" si="3517"/>
        <v>CR$17</v>
      </c>
      <c r="CS2284" s="199" t="str">
        <f t="shared" si="3517"/>
        <v>CS$17</v>
      </c>
      <c r="CT2284" s="199" t="str">
        <f t="shared" si="3517"/>
        <v>CT$17</v>
      </c>
      <c r="CU2284" s="199" t="str">
        <f t="shared" si="3517"/>
        <v>CU$17</v>
      </c>
      <c r="CV2284" s="199" t="str">
        <f t="shared" si="3517"/>
        <v>CV$17</v>
      </c>
      <c r="CW2284" s="199" t="str">
        <f t="shared" si="3517"/>
        <v>CW$17</v>
      </c>
      <c r="CX2284" s="199" t="str">
        <f t="shared" si="3517"/>
        <v>CX$17</v>
      </c>
      <c r="CY2284" s="199" t="str">
        <f t="shared" si="3517"/>
        <v>CY$17</v>
      </c>
      <c r="CZ2284" s="199" t="str">
        <f t="shared" si="3517"/>
        <v>CZ$17</v>
      </c>
      <c r="DA2284" s="199" t="str">
        <f t="shared" si="3517"/>
        <v>DA$17</v>
      </c>
      <c r="DB2284" s="199" t="str">
        <f t="shared" si="3517"/>
        <v>DB$17</v>
      </c>
      <c r="DC2284" s="199" t="str">
        <f t="shared" si="3517"/>
        <v>DC$17</v>
      </c>
      <c r="DD2284" s="199" t="str">
        <f t="shared" si="3517"/>
        <v>DD$17</v>
      </c>
      <c r="DE2284" s="199" t="str">
        <f t="shared" si="3517"/>
        <v>DE$17</v>
      </c>
      <c r="DF2284" s="199" t="str">
        <f t="shared" si="3517"/>
        <v>DF$17</v>
      </c>
      <c r="DG2284" s="199" t="str">
        <f t="shared" si="3517"/>
        <v>DG$17</v>
      </c>
      <c r="DH2284" s="199" t="str">
        <f t="shared" si="3517"/>
        <v>DH$17</v>
      </c>
      <c r="DI2284" s="199" t="str">
        <f t="shared" si="3517"/>
        <v>DI$17</v>
      </c>
      <c r="DJ2284" s="199" t="str">
        <f t="shared" si="3517"/>
        <v>DJ$17</v>
      </c>
      <c r="DK2284" s="199" t="str">
        <f t="shared" si="3517"/>
        <v>DK$17</v>
      </c>
      <c r="DL2284" s="199" t="str">
        <f t="shared" si="3517"/>
        <v>DL$17</v>
      </c>
    </row>
    <row r="2285" spans="1:116" x14ac:dyDescent="0.4">
      <c r="A2285" s="174"/>
      <c r="E2285" s="8"/>
      <c r="G2285" s="175" t="s">
        <v>491</v>
      </c>
      <c r="H2285" s="200"/>
      <c r="I2285" s="201"/>
      <c r="J2285" s="201"/>
      <c r="K2285" s="202"/>
      <c r="L2285" s="202"/>
      <c r="M2285" s="202"/>
      <c r="N2285" s="202"/>
      <c r="O2285" s="202"/>
      <c r="P2285" s="202"/>
      <c r="R2285" s="202"/>
      <c r="S2285" s="190"/>
      <c r="T2285" s="190"/>
      <c r="U2285" s="190"/>
      <c r="V2285" s="190"/>
      <c r="W2285" s="190"/>
      <c r="X2285" s="190"/>
      <c r="Y2285" s="190"/>
      <c r="Z2285" s="190"/>
      <c r="AA2285" s="190"/>
      <c r="AB2285" s="190"/>
      <c r="AC2285" s="190"/>
      <c r="AD2285" s="190"/>
      <c r="AE2285" s="190"/>
      <c r="AF2285" s="190"/>
      <c r="AG2285" s="190"/>
      <c r="AH2285" s="190"/>
      <c r="AI2285" s="190"/>
      <c r="AJ2285" s="190"/>
      <c r="AK2285" s="190"/>
      <c r="AL2285" s="190"/>
      <c r="AM2285" s="190"/>
      <c r="AN2285" s="190"/>
      <c r="AO2285" s="190"/>
      <c r="AP2285" s="190"/>
      <c r="AQ2285" s="190"/>
      <c r="AR2285" s="190"/>
      <c r="AS2285" s="190"/>
      <c r="AT2285" s="190"/>
      <c r="AU2285" s="190"/>
      <c r="AV2285" s="190"/>
      <c r="AW2285" s="190"/>
      <c r="AX2285" s="190"/>
      <c r="AY2285" s="190"/>
      <c r="AZ2285" s="190"/>
      <c r="BA2285" s="190"/>
      <c r="BB2285" s="190"/>
      <c r="BC2285" s="190"/>
      <c r="BD2285" s="190"/>
      <c r="BE2285" s="190"/>
      <c r="BF2285" s="190"/>
      <c r="BG2285" s="190"/>
      <c r="BH2285" s="190"/>
      <c r="BI2285" s="190"/>
      <c r="BJ2285" s="190"/>
      <c r="BK2285" s="190"/>
      <c r="BL2285" s="190"/>
      <c r="BM2285" s="190"/>
      <c r="BN2285" s="190"/>
      <c r="BO2285" s="190"/>
      <c r="BP2285" s="190"/>
      <c r="BQ2285" s="190"/>
      <c r="BR2285" s="190"/>
      <c r="BS2285" s="190"/>
      <c r="BT2285" s="190"/>
      <c r="BU2285" s="190"/>
      <c r="BV2285" s="190"/>
      <c r="BW2285" s="190"/>
      <c r="BX2285" s="190"/>
      <c r="BY2285" s="190"/>
      <c r="BZ2285" s="190"/>
      <c r="CA2285" s="190"/>
      <c r="CB2285" s="190"/>
      <c r="CC2285" s="190"/>
      <c r="CD2285" s="190"/>
      <c r="CE2285" s="190"/>
      <c r="CF2285" s="190"/>
      <c r="CG2285" s="190"/>
      <c r="CH2285" s="190"/>
      <c r="CI2285" s="190"/>
      <c r="CJ2285" s="190"/>
      <c r="CK2285" s="190"/>
      <c r="CL2285" s="190"/>
      <c r="CN2285" s="201"/>
      <c r="CO2285" s="190"/>
      <c r="CP2285" s="190"/>
      <c r="CQ2285" s="190"/>
      <c r="CR2285" s="190"/>
      <c r="CS2285" s="190"/>
      <c r="CT2285" s="190"/>
      <c r="CU2285" s="190"/>
      <c r="CV2285" s="190"/>
      <c r="CW2285" s="190"/>
      <c r="CX2285" s="190"/>
      <c r="CY2285" s="190"/>
      <c r="CZ2285" s="190"/>
      <c r="DA2285" s="190"/>
      <c r="DB2285" s="190"/>
      <c r="DC2285" s="190"/>
      <c r="DD2285" s="190"/>
      <c r="DE2285" s="190"/>
      <c r="DF2285" s="190"/>
      <c r="DG2285" s="190"/>
      <c r="DH2285" s="190"/>
      <c r="DI2285" s="190"/>
      <c r="DJ2285" s="190"/>
      <c r="DK2285" s="190"/>
      <c r="DL2285" s="190"/>
    </row>
    <row r="2286" spans="1:116" x14ac:dyDescent="0.4">
      <c r="A2286" s="174"/>
      <c r="E2286" s="8"/>
      <c r="G2286" s="175" t="s">
        <v>505</v>
      </c>
      <c r="H2286" s="200"/>
      <c r="I2286" s="201"/>
      <c r="J2286" s="201"/>
      <c r="K2286" s="202"/>
      <c r="L2286" s="202"/>
      <c r="M2286" s="202"/>
      <c r="N2286" s="202"/>
      <c r="O2286" s="202"/>
      <c r="P2286" s="202"/>
      <c r="R2286" s="202"/>
      <c r="S2286" s="190"/>
      <c r="T2286" s="190"/>
      <c r="U2286" s="190"/>
      <c r="V2286" s="190"/>
      <c r="W2286" s="190"/>
      <c r="X2286" s="190"/>
      <c r="Y2286" s="190"/>
      <c r="Z2286" s="190"/>
      <c r="AA2286" s="190"/>
      <c r="AB2286" s="190"/>
      <c r="AC2286" s="190"/>
      <c r="AD2286" s="190"/>
      <c r="AE2286" s="190"/>
      <c r="AF2286" s="190"/>
      <c r="AG2286" s="190"/>
      <c r="AH2286" s="190"/>
      <c r="AI2286" s="190"/>
      <c r="AJ2286" s="190"/>
      <c r="AK2286" s="190"/>
      <c r="AL2286" s="190"/>
      <c r="AM2286" s="190"/>
      <c r="AN2286" s="190"/>
      <c r="AO2286" s="190"/>
      <c r="AP2286" s="190"/>
      <c r="AQ2286" s="190"/>
      <c r="AR2286" s="190"/>
      <c r="AS2286" s="190"/>
      <c r="AT2286" s="190"/>
      <c r="AU2286" s="190"/>
      <c r="AV2286" s="190"/>
      <c r="AW2286" s="190"/>
      <c r="AX2286" s="190"/>
      <c r="AY2286" s="190"/>
      <c r="AZ2286" s="190"/>
      <c r="BA2286" s="190"/>
      <c r="BB2286" s="190"/>
      <c r="BC2286" s="190"/>
      <c r="BD2286" s="190"/>
      <c r="BE2286" s="190"/>
      <c r="BF2286" s="190"/>
      <c r="BG2286" s="190"/>
      <c r="BH2286" s="190"/>
      <c r="BI2286" s="190"/>
      <c r="BJ2286" s="190"/>
      <c r="BK2286" s="190"/>
      <c r="BL2286" s="190"/>
      <c r="BM2286" s="190"/>
      <c r="BN2286" s="190"/>
      <c r="BO2286" s="190"/>
      <c r="BP2286" s="190"/>
      <c r="BQ2286" s="190"/>
      <c r="BR2286" s="190"/>
      <c r="BS2286" s="190"/>
      <c r="BT2286" s="190"/>
      <c r="BU2286" s="190"/>
      <c r="BV2286" s="190"/>
      <c r="BW2286" s="190"/>
      <c r="BX2286" s="190"/>
      <c r="BY2286" s="190"/>
      <c r="BZ2286" s="190"/>
      <c r="CA2286" s="190"/>
      <c r="CB2286" s="190"/>
      <c r="CC2286" s="190"/>
      <c r="CD2286" s="190"/>
      <c r="CE2286" s="190"/>
      <c r="CF2286" s="190"/>
      <c r="CG2286" s="190"/>
      <c r="CH2286" s="190"/>
      <c r="CI2286" s="190"/>
      <c r="CJ2286" s="190"/>
      <c r="CK2286" s="190"/>
      <c r="CL2286" s="190"/>
      <c r="CN2286" s="201"/>
      <c r="CO2286" s="190"/>
      <c r="CP2286" s="190"/>
      <c r="CQ2286" s="190"/>
      <c r="CR2286" s="190"/>
      <c r="CS2286" s="190"/>
      <c r="CT2286" s="190"/>
      <c r="CU2286" s="190"/>
      <c r="CV2286" s="190"/>
      <c r="CW2286" s="190"/>
      <c r="CX2286" s="190"/>
      <c r="CY2286" s="190"/>
      <c r="CZ2286" s="190"/>
      <c r="DA2286" s="190"/>
      <c r="DB2286" s="190"/>
      <c r="DC2286" s="190"/>
      <c r="DD2286" s="190"/>
      <c r="DE2286" s="190"/>
      <c r="DF2286" s="190"/>
      <c r="DG2286" s="190"/>
      <c r="DH2286" s="190"/>
      <c r="DI2286" s="190"/>
      <c r="DJ2286" s="190"/>
      <c r="DK2286" s="190"/>
      <c r="DL2286" s="190"/>
    </row>
    <row r="2287" spans="1:116" x14ac:dyDescent="0.4">
      <c r="A2287" s="174"/>
      <c r="E2287" s="8"/>
      <c r="G2287" s="175" t="s">
        <v>463</v>
      </c>
      <c r="H2287" s="200"/>
      <c r="I2287" s="201"/>
      <c r="J2287" s="201"/>
      <c r="K2287" s="202"/>
      <c r="L2287" s="202"/>
      <c r="M2287" s="202"/>
      <c r="N2287" s="202"/>
      <c r="O2287" s="202"/>
      <c r="P2287" s="202"/>
      <c r="R2287" s="202"/>
      <c r="S2287" s="190" t="str">
        <f t="shared" ref="S2287:AX2287" si="3518">S$22</f>
        <v>S$18</v>
      </c>
      <c r="T2287" s="190" t="str">
        <f t="shared" si="3518"/>
        <v>T$18</v>
      </c>
      <c r="U2287" s="190" t="str">
        <f t="shared" si="3518"/>
        <v>U$18</v>
      </c>
      <c r="V2287" s="190" t="str">
        <f t="shared" si="3518"/>
        <v>V$18</v>
      </c>
      <c r="W2287" s="190" t="str">
        <f t="shared" si="3518"/>
        <v>W$18</v>
      </c>
      <c r="X2287" s="190" t="str">
        <f t="shared" si="3518"/>
        <v>X$18</v>
      </c>
      <c r="Y2287" s="190" t="str">
        <f t="shared" si="3518"/>
        <v>Y$18</v>
      </c>
      <c r="Z2287" s="190" t="str">
        <f t="shared" si="3518"/>
        <v>Z$18</v>
      </c>
      <c r="AA2287" s="190" t="str">
        <f t="shared" si="3518"/>
        <v>AA$18</v>
      </c>
      <c r="AB2287" s="190" t="str">
        <f t="shared" si="3518"/>
        <v>AB$18</v>
      </c>
      <c r="AC2287" s="190" t="str">
        <f t="shared" si="3518"/>
        <v>AC$18</v>
      </c>
      <c r="AD2287" s="190" t="str">
        <f t="shared" si="3518"/>
        <v>AD$18</v>
      </c>
      <c r="AE2287" s="190" t="str">
        <f t="shared" si="3518"/>
        <v>AE$18</v>
      </c>
      <c r="AF2287" s="190" t="str">
        <f t="shared" si="3518"/>
        <v>AF$18</v>
      </c>
      <c r="AG2287" s="190" t="str">
        <f t="shared" si="3518"/>
        <v>AG$18</v>
      </c>
      <c r="AH2287" s="190" t="str">
        <f t="shared" si="3518"/>
        <v>AH$18</v>
      </c>
      <c r="AI2287" s="190" t="str">
        <f t="shared" si="3518"/>
        <v>AI$18</v>
      </c>
      <c r="AJ2287" s="190" t="str">
        <f t="shared" si="3518"/>
        <v>AJ$18</v>
      </c>
      <c r="AK2287" s="190" t="str">
        <f t="shared" si="3518"/>
        <v>AK$18</v>
      </c>
      <c r="AL2287" s="190" t="str">
        <f t="shared" si="3518"/>
        <v>AL$18</v>
      </c>
      <c r="AM2287" s="190" t="str">
        <f t="shared" si="3518"/>
        <v>AM$18</v>
      </c>
      <c r="AN2287" s="190" t="str">
        <f t="shared" si="3518"/>
        <v>AN$18</v>
      </c>
      <c r="AO2287" s="190" t="str">
        <f t="shared" si="3518"/>
        <v>AO$18</v>
      </c>
      <c r="AP2287" s="190" t="str">
        <f t="shared" si="3518"/>
        <v>AP$18</v>
      </c>
      <c r="AQ2287" s="190" t="str">
        <f t="shared" si="3518"/>
        <v>AQ$18</v>
      </c>
      <c r="AR2287" s="190" t="str">
        <f t="shared" si="3518"/>
        <v>AR$18</v>
      </c>
      <c r="AS2287" s="190" t="str">
        <f t="shared" si="3518"/>
        <v>AS$18</v>
      </c>
      <c r="AT2287" s="190" t="str">
        <f t="shared" si="3518"/>
        <v>AT$18</v>
      </c>
      <c r="AU2287" s="190" t="str">
        <f t="shared" si="3518"/>
        <v>AU$18</v>
      </c>
      <c r="AV2287" s="190" t="str">
        <f t="shared" si="3518"/>
        <v>AV$18</v>
      </c>
      <c r="AW2287" s="190" t="str">
        <f t="shared" si="3518"/>
        <v>AW$18</v>
      </c>
      <c r="AX2287" s="190" t="str">
        <f t="shared" si="3518"/>
        <v>AX$18</v>
      </c>
      <c r="AY2287" s="190" t="str">
        <f t="shared" ref="AY2287:CD2287" si="3519">AY$22</f>
        <v>AY$18</v>
      </c>
      <c r="AZ2287" s="190" t="str">
        <f t="shared" si="3519"/>
        <v>AZ$18</v>
      </c>
      <c r="BA2287" s="190" t="str">
        <f t="shared" si="3519"/>
        <v>BA$18</v>
      </c>
      <c r="BB2287" s="190" t="str">
        <f t="shared" si="3519"/>
        <v>BB$18</v>
      </c>
      <c r="BC2287" s="190" t="str">
        <f t="shared" si="3519"/>
        <v>BC$18</v>
      </c>
      <c r="BD2287" s="190" t="str">
        <f t="shared" si="3519"/>
        <v>BD$18</v>
      </c>
      <c r="BE2287" s="190" t="str">
        <f t="shared" si="3519"/>
        <v>BE$18</v>
      </c>
      <c r="BF2287" s="190" t="str">
        <f t="shared" si="3519"/>
        <v>BF$18</v>
      </c>
      <c r="BG2287" s="190" t="str">
        <f t="shared" si="3519"/>
        <v>BG$18</v>
      </c>
      <c r="BH2287" s="190" t="str">
        <f t="shared" si="3519"/>
        <v>BH$18</v>
      </c>
      <c r="BI2287" s="190" t="str">
        <f t="shared" si="3519"/>
        <v>BI$18</v>
      </c>
      <c r="BJ2287" s="190" t="str">
        <f t="shared" si="3519"/>
        <v>BJ$18</v>
      </c>
      <c r="BK2287" s="190" t="str">
        <f t="shared" si="3519"/>
        <v>BK$18</v>
      </c>
      <c r="BL2287" s="190" t="str">
        <f t="shared" si="3519"/>
        <v>BL$18</v>
      </c>
      <c r="BM2287" s="190" t="str">
        <f t="shared" si="3519"/>
        <v>BM$18</v>
      </c>
      <c r="BN2287" s="190" t="str">
        <f t="shared" si="3519"/>
        <v>BN$18</v>
      </c>
      <c r="BO2287" s="190" t="str">
        <f t="shared" si="3519"/>
        <v>BO$18</v>
      </c>
      <c r="BP2287" s="190" t="str">
        <f t="shared" si="3519"/>
        <v>BP$18</v>
      </c>
      <c r="BQ2287" s="190" t="str">
        <f t="shared" si="3519"/>
        <v>BQ$18</v>
      </c>
      <c r="BR2287" s="190" t="str">
        <f t="shared" si="3519"/>
        <v>BR$18</v>
      </c>
      <c r="BS2287" s="190" t="str">
        <f t="shared" si="3519"/>
        <v>BS$18</v>
      </c>
      <c r="BT2287" s="190" t="str">
        <f t="shared" si="3519"/>
        <v>BT$18</v>
      </c>
      <c r="BU2287" s="190" t="str">
        <f t="shared" si="3519"/>
        <v>BU$18</v>
      </c>
      <c r="BV2287" s="190" t="str">
        <f t="shared" si="3519"/>
        <v>BV$18</v>
      </c>
      <c r="BW2287" s="190" t="str">
        <f t="shared" si="3519"/>
        <v>BW$18</v>
      </c>
      <c r="BX2287" s="190" t="str">
        <f t="shared" si="3519"/>
        <v>BX$18</v>
      </c>
      <c r="BY2287" s="190" t="str">
        <f t="shared" si="3519"/>
        <v>BY$18</v>
      </c>
      <c r="BZ2287" s="190" t="str">
        <f t="shared" si="3519"/>
        <v>BZ$18</v>
      </c>
      <c r="CA2287" s="190" t="str">
        <f t="shared" si="3519"/>
        <v>CA$18</v>
      </c>
      <c r="CB2287" s="190" t="str">
        <f t="shared" si="3519"/>
        <v>CB$18</v>
      </c>
      <c r="CC2287" s="190" t="str">
        <f t="shared" si="3519"/>
        <v>CC$18</v>
      </c>
      <c r="CD2287" s="190" t="str">
        <f t="shared" si="3519"/>
        <v>CD$18</v>
      </c>
      <c r="CE2287" s="190" t="str">
        <f t="shared" ref="CE2287:CL2287" si="3520">CE$22</f>
        <v>CE$18</v>
      </c>
      <c r="CF2287" s="190" t="str">
        <f t="shared" si="3520"/>
        <v>CF$18</v>
      </c>
      <c r="CG2287" s="190" t="str">
        <f t="shared" si="3520"/>
        <v>CG$18</v>
      </c>
      <c r="CH2287" s="190" t="str">
        <f t="shared" si="3520"/>
        <v>CH$18</v>
      </c>
      <c r="CI2287" s="190" t="str">
        <f t="shared" si="3520"/>
        <v>CI$18</v>
      </c>
      <c r="CJ2287" s="190" t="str">
        <f t="shared" si="3520"/>
        <v>CJ$18</v>
      </c>
      <c r="CK2287" s="190" t="str">
        <f t="shared" si="3520"/>
        <v>CK$18</v>
      </c>
      <c r="CL2287" s="190" t="str">
        <f t="shared" si="3520"/>
        <v>CL$18</v>
      </c>
      <c r="CN2287" s="201"/>
      <c r="CO2287" s="190" t="str">
        <f t="shared" ref="CO2287:DL2287" si="3521">CO$22</f>
        <v>CO$18</v>
      </c>
      <c r="CP2287" s="190" t="str">
        <f t="shared" si="3521"/>
        <v>CP$18</v>
      </c>
      <c r="CQ2287" s="190" t="str">
        <f t="shared" si="3521"/>
        <v>CQ$18</v>
      </c>
      <c r="CR2287" s="190" t="str">
        <f t="shared" si="3521"/>
        <v>CR$18</v>
      </c>
      <c r="CS2287" s="190" t="str">
        <f t="shared" si="3521"/>
        <v>CS$18</v>
      </c>
      <c r="CT2287" s="190" t="str">
        <f t="shared" si="3521"/>
        <v>CT$18</v>
      </c>
      <c r="CU2287" s="190" t="str">
        <f t="shared" si="3521"/>
        <v>CU$18</v>
      </c>
      <c r="CV2287" s="190" t="str">
        <f t="shared" si="3521"/>
        <v>CV$18</v>
      </c>
      <c r="CW2287" s="190" t="str">
        <f t="shared" si="3521"/>
        <v>CW$18</v>
      </c>
      <c r="CX2287" s="190" t="str">
        <f t="shared" si="3521"/>
        <v>CX$18</v>
      </c>
      <c r="CY2287" s="190" t="str">
        <f t="shared" si="3521"/>
        <v>CY$18</v>
      </c>
      <c r="CZ2287" s="190" t="str">
        <f t="shared" si="3521"/>
        <v>CZ$18</v>
      </c>
      <c r="DA2287" s="190" t="str">
        <f t="shared" si="3521"/>
        <v>DA$18</v>
      </c>
      <c r="DB2287" s="190" t="str">
        <f t="shared" si="3521"/>
        <v>DB$18</v>
      </c>
      <c r="DC2287" s="190" t="str">
        <f t="shared" si="3521"/>
        <v>DC$18</v>
      </c>
      <c r="DD2287" s="190" t="str">
        <f t="shared" si="3521"/>
        <v>DD$18</v>
      </c>
      <c r="DE2287" s="190" t="str">
        <f t="shared" si="3521"/>
        <v>DE$18</v>
      </c>
      <c r="DF2287" s="190" t="str">
        <f t="shared" si="3521"/>
        <v>DF$18</v>
      </c>
      <c r="DG2287" s="190" t="str">
        <f t="shared" si="3521"/>
        <v>DG$18</v>
      </c>
      <c r="DH2287" s="190" t="str">
        <f t="shared" si="3521"/>
        <v>DH$18</v>
      </c>
      <c r="DI2287" s="190" t="str">
        <f t="shared" si="3521"/>
        <v>DI$18</v>
      </c>
      <c r="DJ2287" s="190" t="str">
        <f t="shared" si="3521"/>
        <v>DJ$18</v>
      </c>
      <c r="DK2287" s="190" t="str">
        <f t="shared" si="3521"/>
        <v>DK$18</v>
      </c>
      <c r="DL2287" s="190" t="str">
        <f t="shared" si="3521"/>
        <v>DL$18</v>
      </c>
    </row>
    <row r="2288" spans="1:116" x14ac:dyDescent="0.4">
      <c r="A2288" s="174"/>
      <c r="E2288" s="8"/>
      <c r="G2288" s="175" t="s">
        <v>464</v>
      </c>
      <c r="H2288" s="200"/>
      <c r="I2288" s="201"/>
      <c r="J2288" s="201"/>
      <c r="K2288" s="202"/>
      <c r="L2288" s="202"/>
      <c r="M2288" s="202"/>
      <c r="N2288" s="202"/>
      <c r="O2288" s="202"/>
      <c r="P2288" s="202"/>
      <c r="R2288" s="202"/>
      <c r="S2288" s="190" t="str">
        <f t="shared" ref="S2288:AX2288" si="3522">S$23</f>
        <v>S$19</v>
      </c>
      <c r="T2288" s="190" t="str">
        <f t="shared" si="3522"/>
        <v>T$19</v>
      </c>
      <c r="U2288" s="190" t="str">
        <f t="shared" si="3522"/>
        <v>U$19</v>
      </c>
      <c r="V2288" s="190" t="str">
        <f t="shared" si="3522"/>
        <v>V$19</v>
      </c>
      <c r="W2288" s="190" t="str">
        <f t="shared" si="3522"/>
        <v>W$19</v>
      </c>
      <c r="X2288" s="190" t="str">
        <f t="shared" si="3522"/>
        <v>X$19</v>
      </c>
      <c r="Y2288" s="190" t="str">
        <f t="shared" si="3522"/>
        <v>Y$19</v>
      </c>
      <c r="Z2288" s="190" t="str">
        <f t="shared" si="3522"/>
        <v>Z$19</v>
      </c>
      <c r="AA2288" s="190" t="str">
        <f t="shared" si="3522"/>
        <v>AA$19</v>
      </c>
      <c r="AB2288" s="190" t="str">
        <f t="shared" si="3522"/>
        <v>AB$19</v>
      </c>
      <c r="AC2288" s="190" t="str">
        <f t="shared" si="3522"/>
        <v>AC$19</v>
      </c>
      <c r="AD2288" s="190" t="str">
        <f t="shared" si="3522"/>
        <v>AD$19</v>
      </c>
      <c r="AE2288" s="190" t="str">
        <f t="shared" si="3522"/>
        <v>AE$19</v>
      </c>
      <c r="AF2288" s="190" t="str">
        <f t="shared" si="3522"/>
        <v>AF$19</v>
      </c>
      <c r="AG2288" s="190" t="str">
        <f t="shared" si="3522"/>
        <v>AG$19</v>
      </c>
      <c r="AH2288" s="190" t="str">
        <f t="shared" si="3522"/>
        <v>AH$19</v>
      </c>
      <c r="AI2288" s="190" t="str">
        <f t="shared" si="3522"/>
        <v>AI$19</v>
      </c>
      <c r="AJ2288" s="190" t="str">
        <f t="shared" si="3522"/>
        <v>AJ$19</v>
      </c>
      <c r="AK2288" s="190" t="str">
        <f t="shared" si="3522"/>
        <v>AK$19</v>
      </c>
      <c r="AL2288" s="190" t="str">
        <f t="shared" si="3522"/>
        <v>AL$19</v>
      </c>
      <c r="AM2288" s="190" t="str">
        <f t="shared" si="3522"/>
        <v>AM$19</v>
      </c>
      <c r="AN2288" s="190" t="str">
        <f t="shared" si="3522"/>
        <v>AN$19</v>
      </c>
      <c r="AO2288" s="190" t="str">
        <f t="shared" si="3522"/>
        <v>AO$19</v>
      </c>
      <c r="AP2288" s="190" t="str">
        <f t="shared" si="3522"/>
        <v>AP$19</v>
      </c>
      <c r="AQ2288" s="190" t="str">
        <f t="shared" si="3522"/>
        <v>AQ$19</v>
      </c>
      <c r="AR2288" s="190" t="str">
        <f t="shared" si="3522"/>
        <v>AR$19</v>
      </c>
      <c r="AS2288" s="190" t="str">
        <f t="shared" si="3522"/>
        <v>AS$19</v>
      </c>
      <c r="AT2288" s="190" t="str">
        <f t="shared" si="3522"/>
        <v>AT$19</v>
      </c>
      <c r="AU2288" s="190" t="str">
        <f t="shared" si="3522"/>
        <v>AU$19</v>
      </c>
      <c r="AV2288" s="190" t="str">
        <f t="shared" si="3522"/>
        <v>AV$19</v>
      </c>
      <c r="AW2288" s="190" t="str">
        <f t="shared" si="3522"/>
        <v>AW$19</v>
      </c>
      <c r="AX2288" s="190" t="str">
        <f t="shared" si="3522"/>
        <v>AX$19</v>
      </c>
      <c r="AY2288" s="190" t="str">
        <f t="shared" ref="AY2288:CD2288" si="3523">AY$23</f>
        <v>AY$19</v>
      </c>
      <c r="AZ2288" s="190" t="str">
        <f t="shared" si="3523"/>
        <v>AZ$19</v>
      </c>
      <c r="BA2288" s="190" t="str">
        <f t="shared" si="3523"/>
        <v>BA$19</v>
      </c>
      <c r="BB2288" s="190" t="str">
        <f t="shared" si="3523"/>
        <v>BB$19</v>
      </c>
      <c r="BC2288" s="190" t="str">
        <f t="shared" si="3523"/>
        <v>BC$19</v>
      </c>
      <c r="BD2288" s="190" t="str">
        <f t="shared" si="3523"/>
        <v>BD$19</v>
      </c>
      <c r="BE2288" s="190" t="str">
        <f t="shared" si="3523"/>
        <v>BE$19</v>
      </c>
      <c r="BF2288" s="190" t="str">
        <f t="shared" si="3523"/>
        <v>BF$19</v>
      </c>
      <c r="BG2288" s="190" t="str">
        <f t="shared" si="3523"/>
        <v>BG$19</v>
      </c>
      <c r="BH2288" s="190" t="str">
        <f t="shared" si="3523"/>
        <v>BH$19</v>
      </c>
      <c r="BI2288" s="190" t="str">
        <f t="shared" si="3523"/>
        <v>BI$19</v>
      </c>
      <c r="BJ2288" s="190" t="str">
        <f t="shared" si="3523"/>
        <v>BJ$19</v>
      </c>
      <c r="BK2288" s="190" t="str">
        <f t="shared" si="3523"/>
        <v>BK$19</v>
      </c>
      <c r="BL2288" s="190" t="str">
        <f t="shared" si="3523"/>
        <v>BL$19</v>
      </c>
      <c r="BM2288" s="190" t="str">
        <f t="shared" si="3523"/>
        <v>BM$19</v>
      </c>
      <c r="BN2288" s="190" t="str">
        <f t="shared" si="3523"/>
        <v>BN$19</v>
      </c>
      <c r="BO2288" s="190" t="str">
        <f t="shared" si="3523"/>
        <v>BO$19</v>
      </c>
      <c r="BP2288" s="190" t="str">
        <f t="shared" si="3523"/>
        <v>BP$19</v>
      </c>
      <c r="BQ2288" s="190" t="str">
        <f t="shared" si="3523"/>
        <v>BQ$19</v>
      </c>
      <c r="BR2288" s="190" t="str">
        <f t="shared" si="3523"/>
        <v>BR$19</v>
      </c>
      <c r="BS2288" s="190" t="str">
        <f t="shared" si="3523"/>
        <v>BS$19</v>
      </c>
      <c r="BT2288" s="190" t="str">
        <f t="shared" si="3523"/>
        <v>BT$19</v>
      </c>
      <c r="BU2288" s="190" t="str">
        <f t="shared" si="3523"/>
        <v>BU$19</v>
      </c>
      <c r="BV2288" s="190" t="str">
        <f t="shared" si="3523"/>
        <v>BV$19</v>
      </c>
      <c r="BW2288" s="190" t="str">
        <f t="shared" si="3523"/>
        <v>BW$19</v>
      </c>
      <c r="BX2288" s="190" t="str">
        <f t="shared" si="3523"/>
        <v>BX$19</v>
      </c>
      <c r="BY2288" s="190" t="str">
        <f t="shared" si="3523"/>
        <v>BY$19</v>
      </c>
      <c r="BZ2288" s="190" t="str">
        <f t="shared" si="3523"/>
        <v>BZ$19</v>
      </c>
      <c r="CA2288" s="190" t="str">
        <f t="shared" si="3523"/>
        <v>CA$19</v>
      </c>
      <c r="CB2288" s="190" t="str">
        <f t="shared" si="3523"/>
        <v>CB$19</v>
      </c>
      <c r="CC2288" s="190" t="str">
        <f t="shared" si="3523"/>
        <v>CC$19</v>
      </c>
      <c r="CD2288" s="190" t="str">
        <f t="shared" si="3523"/>
        <v>CD$19</v>
      </c>
      <c r="CE2288" s="190" t="str">
        <f t="shared" ref="CE2288:CL2288" si="3524">CE$23</f>
        <v>CE$19</v>
      </c>
      <c r="CF2288" s="190" t="str">
        <f t="shared" si="3524"/>
        <v>CF$19</v>
      </c>
      <c r="CG2288" s="190" t="str">
        <f t="shared" si="3524"/>
        <v>CG$19</v>
      </c>
      <c r="CH2288" s="190" t="str">
        <f t="shared" si="3524"/>
        <v>CH$19</v>
      </c>
      <c r="CI2288" s="190" t="str">
        <f t="shared" si="3524"/>
        <v>CI$19</v>
      </c>
      <c r="CJ2288" s="190" t="str">
        <f t="shared" si="3524"/>
        <v>CJ$19</v>
      </c>
      <c r="CK2288" s="190" t="str">
        <f t="shared" si="3524"/>
        <v>CK$19</v>
      </c>
      <c r="CL2288" s="190" t="str">
        <f t="shared" si="3524"/>
        <v>CL$19</v>
      </c>
      <c r="CN2288" s="201"/>
      <c r="CO2288" s="190" t="str">
        <f t="shared" ref="CO2288:DL2288" si="3525">CO$23</f>
        <v>CO$19</v>
      </c>
      <c r="CP2288" s="190" t="str">
        <f t="shared" si="3525"/>
        <v>CP$19</v>
      </c>
      <c r="CQ2288" s="190" t="str">
        <f t="shared" si="3525"/>
        <v>CQ$19</v>
      </c>
      <c r="CR2288" s="190" t="str">
        <f t="shared" si="3525"/>
        <v>CR$19</v>
      </c>
      <c r="CS2288" s="190" t="str">
        <f t="shared" si="3525"/>
        <v>CS$19</v>
      </c>
      <c r="CT2288" s="190" t="str">
        <f t="shared" si="3525"/>
        <v>CT$19</v>
      </c>
      <c r="CU2288" s="190" t="str">
        <f t="shared" si="3525"/>
        <v>CU$19</v>
      </c>
      <c r="CV2288" s="190" t="str">
        <f t="shared" si="3525"/>
        <v>CV$19</v>
      </c>
      <c r="CW2288" s="190" t="str">
        <f t="shared" si="3525"/>
        <v>CW$19</v>
      </c>
      <c r="CX2288" s="190" t="str">
        <f t="shared" si="3525"/>
        <v>CX$19</v>
      </c>
      <c r="CY2288" s="190" t="str">
        <f t="shared" si="3525"/>
        <v>CY$19</v>
      </c>
      <c r="CZ2288" s="190" t="str">
        <f t="shared" si="3525"/>
        <v>CZ$19</v>
      </c>
      <c r="DA2288" s="190" t="str">
        <f t="shared" si="3525"/>
        <v>DA$19</v>
      </c>
      <c r="DB2288" s="190" t="str">
        <f t="shared" si="3525"/>
        <v>DB$19</v>
      </c>
      <c r="DC2288" s="190" t="str">
        <f t="shared" si="3525"/>
        <v>DC$19</v>
      </c>
      <c r="DD2288" s="190" t="str">
        <f t="shared" si="3525"/>
        <v>DD$19</v>
      </c>
      <c r="DE2288" s="190" t="str">
        <f t="shared" si="3525"/>
        <v>DE$19</v>
      </c>
      <c r="DF2288" s="190" t="str">
        <f t="shared" si="3525"/>
        <v>DF$19</v>
      </c>
      <c r="DG2288" s="190" t="str">
        <f t="shared" si="3525"/>
        <v>DG$19</v>
      </c>
      <c r="DH2288" s="190" t="str">
        <f t="shared" si="3525"/>
        <v>DH$19</v>
      </c>
      <c r="DI2288" s="190" t="str">
        <f t="shared" si="3525"/>
        <v>DI$19</v>
      </c>
      <c r="DJ2288" s="190" t="str">
        <f t="shared" si="3525"/>
        <v>DJ$19</v>
      </c>
      <c r="DK2288" s="190" t="str">
        <f t="shared" si="3525"/>
        <v>DK$19</v>
      </c>
      <c r="DL2288" s="190" t="str">
        <f t="shared" si="3525"/>
        <v>DL$19</v>
      </c>
    </row>
    <row r="2289" spans="1:116" x14ac:dyDescent="0.4">
      <c r="A2289" s="31" t="s">
        <v>218</v>
      </c>
      <c r="B2289" s="31" t="s">
        <v>395</v>
      </c>
      <c r="C2289" s="31"/>
      <c r="D2289" t="s">
        <v>391</v>
      </c>
      <c r="E2289" s="8" t="str">
        <f t="shared" ref="E2289:E2354" si="3526">ROW()&amp;" "&amp;D2289</f>
        <v>2289 WCAR-IS</v>
      </c>
      <c r="F2289" t="s">
        <v>433</v>
      </c>
      <c r="G2289" s="70" t="s">
        <v>396</v>
      </c>
      <c r="H2289" s="48"/>
      <c r="I2289" s="304"/>
      <c r="J2289" s="304"/>
      <c r="K2289" s="48"/>
      <c r="L2289" s="48"/>
      <c r="M2289" s="48"/>
      <c r="N2289" s="48"/>
      <c r="O2289" s="48"/>
      <c r="P2289" s="48"/>
      <c r="R2289" s="70"/>
      <c r="S2289" s="305"/>
      <c r="T2289" s="305"/>
      <c r="U2289" s="305"/>
      <c r="V2289" s="305"/>
      <c r="W2289" s="305"/>
      <c r="X2289" s="305"/>
      <c r="Y2289" s="305"/>
      <c r="Z2289" s="305"/>
      <c r="AA2289" s="305"/>
      <c r="AB2289" s="305"/>
      <c r="AC2289" s="305"/>
      <c r="AD2289" s="305"/>
      <c r="AE2289" s="305"/>
      <c r="AF2289" s="305"/>
      <c r="AG2289" s="305"/>
      <c r="AH2289" s="305"/>
      <c r="AI2289" s="305"/>
      <c r="AJ2289" s="305"/>
      <c r="AK2289" s="305"/>
      <c r="AL2289" s="305"/>
      <c r="AM2289" s="305"/>
      <c r="AN2289" s="305"/>
      <c r="AO2289" s="305"/>
      <c r="AP2289" s="305"/>
      <c r="AQ2289" s="305"/>
      <c r="AR2289" s="305"/>
      <c r="AS2289" s="305"/>
      <c r="AT2289" s="305"/>
      <c r="AU2289" s="305"/>
      <c r="AV2289" s="305"/>
      <c r="AW2289" s="305"/>
      <c r="AX2289" s="305"/>
      <c r="AY2289" s="305"/>
      <c r="AZ2289" s="305"/>
      <c r="BA2289" s="305"/>
      <c r="BB2289" s="305"/>
      <c r="BC2289" s="305"/>
      <c r="BD2289" s="305"/>
      <c r="BE2289" s="305"/>
      <c r="BF2289" s="305"/>
      <c r="BG2289" s="305"/>
      <c r="BH2289" s="305"/>
      <c r="BI2289" s="305"/>
      <c r="BJ2289" s="305"/>
      <c r="BK2289" s="305"/>
      <c r="BL2289" s="305"/>
      <c r="BM2289" s="305"/>
      <c r="BN2289" s="305"/>
      <c r="BO2289" s="305"/>
      <c r="BP2289" s="305"/>
      <c r="BQ2289" s="305"/>
      <c r="BR2289" s="305"/>
      <c r="BS2289" s="305"/>
      <c r="BT2289" s="305"/>
      <c r="BU2289" s="305"/>
      <c r="BV2289" s="305"/>
      <c r="BW2289" s="305"/>
      <c r="BX2289" s="305"/>
      <c r="BY2289" s="305"/>
      <c r="BZ2289" s="305"/>
      <c r="CA2289" s="305"/>
      <c r="CB2289" s="305"/>
      <c r="CC2289" s="305"/>
      <c r="CD2289" s="305"/>
      <c r="CE2289" s="305"/>
      <c r="CF2289" s="305"/>
      <c r="CG2289" s="305"/>
      <c r="CH2289" s="305"/>
      <c r="CI2289" s="305"/>
      <c r="CJ2289" s="305"/>
      <c r="CK2289" s="305"/>
      <c r="CL2289" s="305"/>
      <c r="CN2289" s="304"/>
      <c r="CO2289" s="305"/>
      <c r="CP2289" s="305"/>
      <c r="CQ2289" s="305"/>
      <c r="CR2289" s="305"/>
      <c r="CS2289" s="305"/>
      <c r="CT2289" s="305"/>
      <c r="CU2289" s="305"/>
      <c r="CV2289" s="305"/>
      <c r="CW2289" s="305"/>
      <c r="CX2289" s="305"/>
      <c r="CY2289" s="305"/>
      <c r="CZ2289" s="305"/>
      <c r="DA2289" s="305"/>
      <c r="DB2289" s="305"/>
      <c r="DC2289" s="305"/>
      <c r="DD2289" s="305"/>
      <c r="DE2289" s="305"/>
      <c r="DF2289" s="305"/>
      <c r="DG2289" s="305"/>
      <c r="DH2289" s="305"/>
      <c r="DI2289" s="305"/>
      <c r="DJ2289" s="305"/>
      <c r="DK2289" s="305"/>
      <c r="DL2289" s="305"/>
    </row>
    <row r="2290" spans="1:116" x14ac:dyDescent="0.4">
      <c r="A2290" s="31"/>
      <c r="B2290" t="str">
        <f t="shared" ref="B2290:B2306" si="3527">E2290</f>
        <v>2290 WCAR-IS</v>
      </c>
      <c r="D2290" t="s">
        <v>391</v>
      </c>
      <c r="E2290" s="8" t="str">
        <f t="shared" si="3526"/>
        <v>2290 WCAR-IS</v>
      </c>
      <c r="G2290" s="125" t="s">
        <v>392</v>
      </c>
      <c r="H2290" s="31"/>
      <c r="I2290" s="73"/>
      <c r="J2290" s="73"/>
      <c r="K2290" s="124">
        <f>'IS BS CF'!K$18</f>
        <v>5000000.0000000019</v>
      </c>
      <c r="L2290" s="124">
        <f>'IS BS CF'!L$18</f>
        <v>10000000.000000004</v>
      </c>
      <c r="M2290" s="124">
        <f>'IS BS CF'!M$18</f>
        <v>20000000.000000007</v>
      </c>
      <c r="N2290" s="124">
        <f>'IS BS CF'!N$18</f>
        <v>40000000.000000015</v>
      </c>
      <c r="O2290" s="124">
        <f>'IS BS CF'!O$18</f>
        <v>80000000.00000003</v>
      </c>
      <c r="P2290" s="124">
        <f>'IS BS CF'!P$18</f>
        <v>160000000.00000006</v>
      </c>
      <c r="Q2290" s="124"/>
      <c r="R2290" s="124">
        <f>'IS BS CF'!R$18</f>
        <v>0</v>
      </c>
      <c r="S2290" s="124">
        <f>'IS BS CF'!S$18</f>
        <v>416666.66666666674</v>
      </c>
      <c r="T2290" s="124">
        <f>'IS BS CF'!T$18</f>
        <v>416666.66666666674</v>
      </c>
      <c r="U2290" s="124">
        <f>'IS BS CF'!U$18</f>
        <v>416666.66666666674</v>
      </c>
      <c r="V2290" s="124">
        <f>'IS BS CF'!V$18</f>
        <v>416666.66666666674</v>
      </c>
      <c r="W2290" s="124">
        <f>'IS BS CF'!W$18</f>
        <v>416666.66666666674</v>
      </c>
      <c r="X2290" s="124">
        <f>'IS BS CF'!X$18</f>
        <v>416666.66666666674</v>
      </c>
      <c r="Y2290" s="124">
        <f>'IS BS CF'!Y$18</f>
        <v>416666.66666666674</v>
      </c>
      <c r="Z2290" s="124">
        <f>'IS BS CF'!Z$18</f>
        <v>416666.66666666674</v>
      </c>
      <c r="AA2290" s="124">
        <f>'IS BS CF'!AA$18</f>
        <v>416666.66666666674</v>
      </c>
      <c r="AB2290" s="124">
        <f>'IS BS CF'!AB$18</f>
        <v>416666.66666666674</v>
      </c>
      <c r="AC2290" s="124">
        <f>'IS BS CF'!AC$18</f>
        <v>416666.66666666674</v>
      </c>
      <c r="AD2290" s="124">
        <f>'IS BS CF'!AD$18</f>
        <v>416666.66666666674</v>
      </c>
      <c r="AE2290" s="124">
        <f>'IS BS CF'!AE$18</f>
        <v>833333.33333333349</v>
      </c>
      <c r="AF2290" s="124">
        <f>'IS BS CF'!AF$18</f>
        <v>833333.33333333349</v>
      </c>
      <c r="AG2290" s="124">
        <f>'IS BS CF'!AG$18</f>
        <v>833333.33333333349</v>
      </c>
      <c r="AH2290" s="124">
        <f>'IS BS CF'!AH$18</f>
        <v>833333.33333333349</v>
      </c>
      <c r="AI2290" s="124">
        <f>'IS BS CF'!AI$18</f>
        <v>833333.33333333349</v>
      </c>
      <c r="AJ2290" s="124">
        <f>'IS BS CF'!AJ$18</f>
        <v>833333.33333333349</v>
      </c>
      <c r="AK2290" s="124">
        <f>'IS BS CF'!AK$18</f>
        <v>833333.33333333349</v>
      </c>
      <c r="AL2290" s="124">
        <f>'IS BS CF'!AL$18</f>
        <v>833333.33333333349</v>
      </c>
      <c r="AM2290" s="124">
        <f>'IS BS CF'!AM$18</f>
        <v>833333.33333333349</v>
      </c>
      <c r="AN2290" s="124">
        <f>'IS BS CF'!AN$18</f>
        <v>833333.33333333349</v>
      </c>
      <c r="AO2290" s="124">
        <f>'IS BS CF'!AO$18</f>
        <v>833333.33333333349</v>
      </c>
      <c r="AP2290" s="124">
        <f>'IS BS CF'!AP$18</f>
        <v>833333.33333333349</v>
      </c>
      <c r="AQ2290" s="124">
        <f>'IS BS CF'!AQ$18</f>
        <v>1666666.666666667</v>
      </c>
      <c r="AR2290" s="124">
        <f>'IS BS CF'!AR$18</f>
        <v>1666666.666666667</v>
      </c>
      <c r="AS2290" s="124">
        <f>'IS BS CF'!AS$18</f>
        <v>1666666.666666667</v>
      </c>
      <c r="AT2290" s="124">
        <f>'IS BS CF'!AT$18</f>
        <v>1666666.666666667</v>
      </c>
      <c r="AU2290" s="124">
        <f>'IS BS CF'!AU$18</f>
        <v>1666666.666666667</v>
      </c>
      <c r="AV2290" s="124">
        <f>'IS BS CF'!AV$18</f>
        <v>1666666.666666667</v>
      </c>
      <c r="AW2290" s="124">
        <f>'IS BS CF'!AW$18</f>
        <v>1666666.666666667</v>
      </c>
      <c r="AX2290" s="124">
        <f>'IS BS CF'!AX$18</f>
        <v>1666666.666666667</v>
      </c>
      <c r="AY2290" s="124">
        <f>'IS BS CF'!AY$18</f>
        <v>1666666.666666667</v>
      </c>
      <c r="AZ2290" s="124">
        <f>'IS BS CF'!AZ$18</f>
        <v>1666666.666666667</v>
      </c>
      <c r="BA2290" s="124">
        <f>'IS BS CF'!BA$18</f>
        <v>1666666.666666667</v>
      </c>
      <c r="BB2290" s="124">
        <f>'IS BS CF'!BB$18</f>
        <v>1666666.666666667</v>
      </c>
      <c r="BC2290" s="124">
        <f>'IS BS CF'!BC$18</f>
        <v>3333333.333333334</v>
      </c>
      <c r="BD2290" s="124">
        <f>'IS BS CF'!BD$18</f>
        <v>3333333.333333334</v>
      </c>
      <c r="BE2290" s="124">
        <f>'IS BS CF'!BE$18</f>
        <v>3333333.333333334</v>
      </c>
      <c r="BF2290" s="124">
        <f>'IS BS CF'!BF$18</f>
        <v>3333333.333333334</v>
      </c>
      <c r="BG2290" s="124">
        <f>'IS BS CF'!BG$18</f>
        <v>3333333.333333334</v>
      </c>
      <c r="BH2290" s="124">
        <f>'IS BS CF'!BH$18</f>
        <v>3333333.333333334</v>
      </c>
      <c r="BI2290" s="124">
        <f>'IS BS CF'!BI$18</f>
        <v>3333333.333333334</v>
      </c>
      <c r="BJ2290" s="124">
        <f>'IS BS CF'!BJ$18</f>
        <v>3333333.333333334</v>
      </c>
      <c r="BK2290" s="124">
        <f>'IS BS CF'!BK$18</f>
        <v>3333333.333333334</v>
      </c>
      <c r="BL2290" s="124">
        <f>'IS BS CF'!BL$18</f>
        <v>3333333.333333334</v>
      </c>
      <c r="BM2290" s="124">
        <f>'IS BS CF'!BM$18</f>
        <v>3333333.333333334</v>
      </c>
      <c r="BN2290" s="124">
        <f>'IS BS CF'!BN$18</f>
        <v>3333333.333333334</v>
      </c>
      <c r="BO2290" s="124">
        <f>'IS BS CF'!BO$18</f>
        <v>6666666.6666666679</v>
      </c>
      <c r="BP2290" s="124">
        <f>'IS BS CF'!BP$18</f>
        <v>6666666.6666666679</v>
      </c>
      <c r="BQ2290" s="124">
        <f>'IS BS CF'!BQ$18</f>
        <v>6666666.6666666679</v>
      </c>
      <c r="BR2290" s="124">
        <f>'IS BS CF'!BR$18</f>
        <v>6666666.6666666679</v>
      </c>
      <c r="BS2290" s="124">
        <f>'IS BS CF'!BS$18</f>
        <v>6666666.6666666679</v>
      </c>
      <c r="BT2290" s="124">
        <f>'IS BS CF'!BT$18</f>
        <v>6666666.6666666679</v>
      </c>
      <c r="BU2290" s="124">
        <f>'IS BS CF'!BU$18</f>
        <v>6666666.6666666679</v>
      </c>
      <c r="BV2290" s="124">
        <f>'IS BS CF'!BV$18</f>
        <v>6666666.6666666679</v>
      </c>
      <c r="BW2290" s="124">
        <f>'IS BS CF'!BW$18</f>
        <v>6666666.6666666679</v>
      </c>
      <c r="BX2290" s="124">
        <f>'IS BS CF'!BX$18</f>
        <v>6666666.6666666679</v>
      </c>
      <c r="BY2290" s="124">
        <f>'IS BS CF'!BY$18</f>
        <v>6666666.6666666679</v>
      </c>
      <c r="BZ2290" s="124">
        <f>'IS BS CF'!BZ$18</f>
        <v>6666666.6666666679</v>
      </c>
      <c r="CA2290" s="124">
        <f>'IS BS CF'!CA$18</f>
        <v>13333333.333333336</v>
      </c>
      <c r="CB2290" s="124">
        <f>'IS BS CF'!CB$18</f>
        <v>13333333.333333336</v>
      </c>
      <c r="CC2290" s="124">
        <f>'IS BS CF'!CC$18</f>
        <v>13333333.333333336</v>
      </c>
      <c r="CD2290" s="124">
        <f>'IS BS CF'!CD$18</f>
        <v>13333333.333333336</v>
      </c>
      <c r="CE2290" s="124">
        <f>'IS BS CF'!CE$18</f>
        <v>13333333.333333336</v>
      </c>
      <c r="CF2290" s="124">
        <f>'IS BS CF'!CF$18</f>
        <v>13333333.333333336</v>
      </c>
      <c r="CG2290" s="124">
        <f>'IS BS CF'!CG$18</f>
        <v>13333333.333333336</v>
      </c>
      <c r="CH2290" s="124">
        <f>'IS BS CF'!CH$18</f>
        <v>13333333.333333336</v>
      </c>
      <c r="CI2290" s="124">
        <f>'IS BS CF'!CI$18</f>
        <v>13333333.333333336</v>
      </c>
      <c r="CJ2290" s="124">
        <f>'IS BS CF'!CJ$18</f>
        <v>13333333.333333336</v>
      </c>
      <c r="CK2290" s="124">
        <f>'IS BS CF'!CK$18</f>
        <v>13333333.333333336</v>
      </c>
      <c r="CL2290" s="124">
        <f>'IS BS CF'!CL$18</f>
        <v>13333333.333333336</v>
      </c>
      <c r="CN2290" s="73"/>
      <c r="CO2290" s="124" t="e">
        <f>#REF!</f>
        <v>#REF!</v>
      </c>
      <c r="CP2290" s="124" t="e">
        <f>#REF!</f>
        <v>#REF!</v>
      </c>
      <c r="CQ2290" s="124" t="e">
        <f>#REF!</f>
        <v>#REF!</v>
      </c>
      <c r="CR2290" s="124" t="e">
        <f>#REF!</f>
        <v>#REF!</v>
      </c>
      <c r="CS2290" s="124" t="e">
        <f>#REF!</f>
        <v>#REF!</v>
      </c>
      <c r="CT2290" s="124" t="e">
        <f>#REF!</f>
        <v>#REF!</v>
      </c>
      <c r="CU2290" s="124" t="e">
        <f>#REF!</f>
        <v>#REF!</v>
      </c>
      <c r="CV2290" s="124" t="e">
        <f>#REF!</f>
        <v>#REF!</v>
      </c>
      <c r="CW2290" s="124" t="e">
        <f>#REF!</f>
        <v>#REF!</v>
      </c>
      <c r="CX2290" s="124" t="e">
        <f>#REF!</f>
        <v>#REF!</v>
      </c>
      <c r="CY2290" s="124" t="e">
        <f>#REF!</f>
        <v>#REF!</v>
      </c>
      <c r="CZ2290" s="124" t="e">
        <f>#REF!</f>
        <v>#REF!</v>
      </c>
      <c r="DA2290" s="124" t="e">
        <f>#REF!</f>
        <v>#REF!</v>
      </c>
      <c r="DB2290" s="124" t="e">
        <f>#REF!</f>
        <v>#REF!</v>
      </c>
      <c r="DC2290" s="124" t="e">
        <f>#REF!</f>
        <v>#REF!</v>
      </c>
      <c r="DD2290" s="124" t="e">
        <f>#REF!</f>
        <v>#REF!</v>
      </c>
      <c r="DE2290" s="124" t="e">
        <f>#REF!</f>
        <v>#REF!</v>
      </c>
      <c r="DF2290" s="124" t="e">
        <f>#REF!</f>
        <v>#REF!</v>
      </c>
      <c r="DG2290" s="124" t="e">
        <f>#REF!</f>
        <v>#REF!</v>
      </c>
      <c r="DH2290" s="124" t="e">
        <f>#REF!</f>
        <v>#REF!</v>
      </c>
      <c r="DI2290" s="124" t="e">
        <f>#REF!</f>
        <v>#REF!</v>
      </c>
      <c r="DJ2290" s="124" t="e">
        <f>#REF!</f>
        <v>#REF!</v>
      </c>
      <c r="DK2290" s="124" t="e">
        <f>#REF!</f>
        <v>#REF!</v>
      </c>
      <c r="DL2290" s="124" t="e">
        <f>#REF!</f>
        <v>#REF!</v>
      </c>
    </row>
    <row r="2291" spans="1:116" x14ac:dyDescent="0.4">
      <c r="A2291" s="31"/>
      <c r="B2291" t="str">
        <f t="shared" si="3527"/>
        <v>2291 WCAR-IS</v>
      </c>
      <c r="D2291" t="s">
        <v>391</v>
      </c>
      <c r="E2291" s="8" t="str">
        <f t="shared" si="3526"/>
        <v>2291 WCAR-IS</v>
      </c>
      <c r="G2291" s="67"/>
      <c r="H2291" s="31"/>
      <c r="I2291" s="73"/>
      <c r="J2291" s="73"/>
      <c r="K2291" s="31"/>
      <c r="L2291" s="31"/>
      <c r="M2291" s="31"/>
      <c r="N2291" s="31"/>
      <c r="O2291" s="31"/>
      <c r="P2291" s="31"/>
      <c r="R2291" s="67"/>
      <c r="S2291" s="67"/>
      <c r="T2291" s="67"/>
      <c r="U2291" s="67"/>
      <c r="V2291" s="67"/>
      <c r="W2291" s="67"/>
      <c r="X2291" s="67"/>
      <c r="Y2291" s="67"/>
      <c r="Z2291" s="67"/>
      <c r="AA2291" s="67"/>
      <c r="AB2291" s="67"/>
      <c r="AC2291" s="67"/>
      <c r="AD2291" s="67"/>
      <c r="AE2291" s="67"/>
      <c r="AF2291" s="67"/>
      <c r="AG2291" s="67"/>
      <c r="AH2291" s="67"/>
      <c r="AI2291" s="67"/>
      <c r="AJ2291" s="67"/>
      <c r="AK2291" s="67"/>
      <c r="AL2291" s="67"/>
      <c r="AM2291" s="67"/>
      <c r="AN2291" s="67"/>
      <c r="AO2291" s="67"/>
      <c r="AP2291" s="67"/>
      <c r="AQ2291" s="67"/>
      <c r="AR2291" s="67"/>
      <c r="AS2291" s="67"/>
      <c r="AT2291" s="67"/>
      <c r="AU2291" s="67"/>
      <c r="AV2291" s="67"/>
      <c r="AW2291" s="67"/>
      <c r="AX2291" s="67"/>
      <c r="AY2291" s="67"/>
      <c r="AZ2291" s="67"/>
      <c r="BA2291" s="67"/>
      <c r="BB2291" s="67"/>
      <c r="BC2291" s="67"/>
      <c r="BD2291" s="67"/>
      <c r="BE2291" s="67"/>
      <c r="BF2291" s="67"/>
      <c r="BG2291" s="67"/>
      <c r="BH2291" s="67"/>
      <c r="BI2291" s="67"/>
      <c r="BJ2291" s="67"/>
      <c r="BK2291" s="67"/>
      <c r="BL2291" s="67"/>
      <c r="BM2291" s="67"/>
      <c r="BN2291" s="67"/>
      <c r="BO2291" s="67"/>
      <c r="BP2291" s="67"/>
      <c r="BQ2291" s="67"/>
      <c r="BR2291" s="67"/>
      <c r="BS2291" s="67"/>
      <c r="BT2291" s="67"/>
      <c r="BU2291" s="67"/>
      <c r="BV2291" s="67"/>
      <c r="BW2291" s="67"/>
      <c r="BX2291" s="67"/>
      <c r="BY2291" s="67"/>
      <c r="BZ2291" s="67"/>
      <c r="CA2291" s="67"/>
      <c r="CB2291" s="67"/>
      <c r="CC2291" s="67"/>
      <c r="CD2291" s="67"/>
      <c r="CE2291" s="67"/>
      <c r="CF2291" s="67"/>
      <c r="CG2291" s="67"/>
      <c r="CH2291" s="67"/>
      <c r="CI2291" s="67"/>
      <c r="CJ2291" s="67"/>
      <c r="CK2291" s="67"/>
      <c r="CL2291" s="67"/>
      <c r="CN2291" s="73"/>
      <c r="CO2291" s="67"/>
      <c r="CP2291" s="67"/>
      <c r="CQ2291" s="67"/>
      <c r="CR2291" s="67"/>
      <c r="CS2291" s="67"/>
      <c r="CT2291" s="67"/>
      <c r="CU2291" s="67"/>
      <c r="CV2291" s="67"/>
      <c r="CW2291" s="67"/>
      <c r="CX2291" s="67"/>
      <c r="CY2291" s="67"/>
      <c r="CZ2291" s="67"/>
      <c r="DA2291" s="67"/>
      <c r="DB2291" s="67"/>
      <c r="DC2291" s="67"/>
      <c r="DD2291" s="67"/>
      <c r="DE2291" s="67"/>
      <c r="DF2291" s="67"/>
      <c r="DG2291" s="67"/>
      <c r="DH2291" s="67"/>
      <c r="DI2291" s="67"/>
      <c r="DJ2291" s="67"/>
      <c r="DK2291" s="67"/>
      <c r="DL2291" s="67"/>
    </row>
    <row r="2292" spans="1:116" x14ac:dyDescent="0.4">
      <c r="B2292" t="str">
        <f t="shared" si="3527"/>
        <v>2292 WCAR-IS</v>
      </c>
      <c r="D2292" t="s">
        <v>391</v>
      </c>
      <c r="E2292" s="8" t="str">
        <f t="shared" si="3526"/>
        <v>2292 WCAR-IS</v>
      </c>
      <c r="G2292" s="129" t="str">
        <f>G2294&amp;":"</f>
        <v>Accounts receivable:</v>
      </c>
      <c r="I2292"/>
      <c r="J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N2292"/>
    </row>
    <row r="2293" spans="1:116" x14ac:dyDescent="0.4">
      <c r="B2293" t="str">
        <f t="shared" si="3527"/>
        <v>2293 WCAR-IS</v>
      </c>
      <c r="D2293" t="s">
        <v>391</v>
      </c>
      <c r="E2293" s="8" t="str">
        <f t="shared" si="3526"/>
        <v>2293 WCAR-IS</v>
      </c>
      <c r="G2293" s="145" t="s">
        <v>222</v>
      </c>
      <c r="H2293" s="12"/>
      <c r="I2293" s="60"/>
      <c r="J2293" s="60"/>
      <c r="K2293" s="17">
        <v>30</v>
      </c>
      <c r="L2293" s="17">
        <v>30</v>
      </c>
      <c r="M2293" s="17">
        <v>30</v>
      </c>
      <c r="N2293" s="17">
        <v>30</v>
      </c>
      <c r="O2293" s="17">
        <v>30</v>
      </c>
      <c r="P2293" s="17">
        <v>30</v>
      </c>
      <c r="R2293" s="15"/>
      <c r="S2293" s="15" cm="1">
        <f t="array" ref="S2293">INDEX($K:$P,ROW(),MATCH(S$3,$K$2:$P$2,0))</f>
        <v>30</v>
      </c>
      <c r="T2293" s="15" cm="1">
        <f t="array" ref="T2293">INDEX($K:$P,ROW(),MATCH(T$3,$K$2:$P$2,0))</f>
        <v>30</v>
      </c>
      <c r="U2293" s="15" cm="1">
        <f t="array" ref="U2293">INDEX($K:$P,ROW(),MATCH(U$3,$K$2:$P$2,0))</f>
        <v>30</v>
      </c>
      <c r="V2293" s="15" cm="1">
        <f t="array" ref="V2293">INDEX($K:$P,ROW(),MATCH(V$3,$K$2:$P$2,0))</f>
        <v>30</v>
      </c>
      <c r="W2293" s="15" cm="1">
        <f t="array" ref="W2293">INDEX($K:$P,ROW(),MATCH(W$3,$K$2:$P$2,0))</f>
        <v>30</v>
      </c>
      <c r="X2293" s="15" cm="1">
        <f t="array" ref="X2293">INDEX($K:$P,ROW(),MATCH(X$3,$K$2:$P$2,0))</f>
        <v>30</v>
      </c>
      <c r="Y2293" s="15" cm="1">
        <f t="array" ref="Y2293">INDEX($K:$P,ROW(),MATCH(Y$3,$K$2:$P$2,0))</f>
        <v>30</v>
      </c>
      <c r="Z2293" s="15" cm="1">
        <f t="array" ref="Z2293">INDEX($K:$P,ROW(),MATCH(Z$3,$K$2:$P$2,0))</f>
        <v>30</v>
      </c>
      <c r="AA2293" s="15" cm="1">
        <f t="array" ref="AA2293">INDEX($K:$P,ROW(),MATCH(AA$3,$K$2:$P$2,0))</f>
        <v>30</v>
      </c>
      <c r="AB2293" s="15" cm="1">
        <f t="array" ref="AB2293">INDEX($K:$P,ROW(),MATCH(AB$3,$K$2:$P$2,0))</f>
        <v>30</v>
      </c>
      <c r="AC2293" s="15" cm="1">
        <f t="array" ref="AC2293">INDEX($K:$P,ROW(),MATCH(AC$3,$K$2:$P$2,0))</f>
        <v>30</v>
      </c>
      <c r="AD2293" s="15" cm="1">
        <f t="array" ref="AD2293">INDEX($K:$P,ROW(),MATCH(AD$3,$K$2:$P$2,0))</f>
        <v>30</v>
      </c>
      <c r="AE2293" s="15" cm="1">
        <f t="array" ref="AE2293">INDEX($K:$P,ROW(),MATCH(AE$3,$K$2:$P$2,0))</f>
        <v>30</v>
      </c>
      <c r="AF2293" s="15" cm="1">
        <f t="array" ref="AF2293">INDEX($K:$P,ROW(),MATCH(AF$3,$K$2:$P$2,0))</f>
        <v>30</v>
      </c>
      <c r="AG2293" s="15" cm="1">
        <f t="array" ref="AG2293">INDEX($K:$P,ROW(),MATCH(AG$3,$K$2:$P$2,0))</f>
        <v>30</v>
      </c>
      <c r="AH2293" s="15" cm="1">
        <f t="array" ref="AH2293">INDEX($K:$P,ROW(),MATCH(AH$3,$K$2:$P$2,0))</f>
        <v>30</v>
      </c>
      <c r="AI2293" s="15" cm="1">
        <f t="array" ref="AI2293">INDEX($K:$P,ROW(),MATCH(AI$3,$K$2:$P$2,0))</f>
        <v>30</v>
      </c>
      <c r="AJ2293" s="15" cm="1">
        <f t="array" ref="AJ2293">INDEX($K:$P,ROW(),MATCH(AJ$3,$K$2:$P$2,0))</f>
        <v>30</v>
      </c>
      <c r="AK2293" s="15" cm="1">
        <f t="array" ref="AK2293">INDEX($K:$P,ROW(),MATCH(AK$3,$K$2:$P$2,0))</f>
        <v>30</v>
      </c>
      <c r="AL2293" s="15" cm="1">
        <f t="array" ref="AL2293">INDEX($K:$P,ROW(),MATCH(AL$3,$K$2:$P$2,0))</f>
        <v>30</v>
      </c>
      <c r="AM2293" s="15" cm="1">
        <f t="array" ref="AM2293">INDEX($K:$P,ROW(),MATCH(AM$3,$K$2:$P$2,0))</f>
        <v>30</v>
      </c>
      <c r="AN2293" s="15" cm="1">
        <f t="array" ref="AN2293">INDEX($K:$P,ROW(),MATCH(AN$3,$K$2:$P$2,0))</f>
        <v>30</v>
      </c>
      <c r="AO2293" s="15" cm="1">
        <f t="array" ref="AO2293">INDEX($K:$P,ROW(),MATCH(AO$3,$K$2:$P$2,0))</f>
        <v>30</v>
      </c>
      <c r="AP2293" s="15" cm="1">
        <f t="array" ref="AP2293">INDEX($K:$P,ROW(),MATCH(AP$3,$K$2:$P$2,0))</f>
        <v>30</v>
      </c>
      <c r="AQ2293" s="15" cm="1">
        <f t="array" ref="AQ2293">INDEX($K:$P,ROW(),MATCH(AQ$3,$K$2:$P$2,0))</f>
        <v>30</v>
      </c>
      <c r="AR2293" s="15" cm="1">
        <f t="array" ref="AR2293">INDEX($K:$P,ROW(),MATCH(AR$3,$K$2:$P$2,0))</f>
        <v>30</v>
      </c>
      <c r="AS2293" s="15" cm="1">
        <f t="array" ref="AS2293">INDEX($K:$P,ROW(),MATCH(AS$3,$K$2:$P$2,0))</f>
        <v>30</v>
      </c>
      <c r="AT2293" s="15" cm="1">
        <f t="array" ref="AT2293">INDEX($K:$P,ROW(),MATCH(AT$3,$K$2:$P$2,0))</f>
        <v>30</v>
      </c>
      <c r="AU2293" s="15" cm="1">
        <f t="array" ref="AU2293">INDEX($K:$P,ROW(),MATCH(AU$3,$K$2:$P$2,0))</f>
        <v>30</v>
      </c>
      <c r="AV2293" s="15" cm="1">
        <f t="array" ref="AV2293">INDEX($K:$P,ROW(),MATCH(AV$3,$K$2:$P$2,0))</f>
        <v>30</v>
      </c>
      <c r="AW2293" s="15" cm="1">
        <f t="array" ref="AW2293">INDEX($K:$P,ROW(),MATCH(AW$3,$K$2:$P$2,0))</f>
        <v>30</v>
      </c>
      <c r="AX2293" s="15" cm="1">
        <f t="array" ref="AX2293">INDEX($K:$P,ROW(),MATCH(AX$3,$K$2:$P$2,0))</f>
        <v>30</v>
      </c>
      <c r="AY2293" s="15" cm="1">
        <f t="array" ref="AY2293">INDEX($K:$P,ROW(),MATCH(AY$3,$K$2:$P$2,0))</f>
        <v>30</v>
      </c>
      <c r="AZ2293" s="15" cm="1">
        <f t="array" ref="AZ2293">INDEX($K:$P,ROW(),MATCH(AZ$3,$K$2:$P$2,0))</f>
        <v>30</v>
      </c>
      <c r="BA2293" s="15" cm="1">
        <f t="array" ref="BA2293">INDEX($K:$P,ROW(),MATCH(BA$3,$K$2:$P$2,0))</f>
        <v>30</v>
      </c>
      <c r="BB2293" s="15" cm="1">
        <f t="array" ref="BB2293">INDEX($K:$P,ROW(),MATCH(BB$3,$K$2:$P$2,0))</f>
        <v>30</v>
      </c>
      <c r="BC2293" s="15" cm="1">
        <f t="array" ref="BC2293">INDEX($K:$P,ROW(),MATCH(BC$3,$K$2:$P$2,0))</f>
        <v>30</v>
      </c>
      <c r="BD2293" s="15" cm="1">
        <f t="array" ref="BD2293">INDEX($K:$P,ROW(),MATCH(BD$3,$K$2:$P$2,0))</f>
        <v>30</v>
      </c>
      <c r="BE2293" s="15" cm="1">
        <f t="array" ref="BE2293">INDEX($K:$P,ROW(),MATCH(BE$3,$K$2:$P$2,0))</f>
        <v>30</v>
      </c>
      <c r="BF2293" s="15" cm="1">
        <f t="array" ref="BF2293">INDEX($K:$P,ROW(),MATCH(BF$3,$K$2:$P$2,0))</f>
        <v>30</v>
      </c>
      <c r="BG2293" s="15" cm="1">
        <f t="array" ref="BG2293">INDEX($K:$P,ROW(),MATCH(BG$3,$K$2:$P$2,0))</f>
        <v>30</v>
      </c>
      <c r="BH2293" s="15" cm="1">
        <f t="array" ref="BH2293">INDEX($K:$P,ROW(),MATCH(BH$3,$K$2:$P$2,0))</f>
        <v>30</v>
      </c>
      <c r="BI2293" s="15" cm="1">
        <f t="array" ref="BI2293">INDEX($K:$P,ROW(),MATCH(BI$3,$K$2:$P$2,0))</f>
        <v>30</v>
      </c>
      <c r="BJ2293" s="15" cm="1">
        <f t="array" ref="BJ2293">INDEX($K:$P,ROW(),MATCH(BJ$3,$K$2:$P$2,0))</f>
        <v>30</v>
      </c>
      <c r="BK2293" s="15" cm="1">
        <f t="array" ref="BK2293">INDEX($K:$P,ROW(),MATCH(BK$3,$K$2:$P$2,0))</f>
        <v>30</v>
      </c>
      <c r="BL2293" s="15" cm="1">
        <f t="array" ref="BL2293">INDEX($K:$P,ROW(),MATCH(BL$3,$K$2:$P$2,0))</f>
        <v>30</v>
      </c>
      <c r="BM2293" s="15" cm="1">
        <f t="array" ref="BM2293">INDEX($K:$P,ROW(),MATCH(BM$3,$K$2:$P$2,0))</f>
        <v>30</v>
      </c>
      <c r="BN2293" s="15" cm="1">
        <f t="array" ref="BN2293">INDEX($K:$P,ROW(),MATCH(BN$3,$K$2:$P$2,0))</f>
        <v>30</v>
      </c>
      <c r="BO2293" s="15" cm="1">
        <f t="array" ref="BO2293">INDEX($K:$P,ROW(),MATCH(BO$3,$K$2:$P$2,0))</f>
        <v>30</v>
      </c>
      <c r="BP2293" s="15" cm="1">
        <f t="array" ref="BP2293">INDEX($K:$P,ROW(),MATCH(BP$3,$K$2:$P$2,0))</f>
        <v>30</v>
      </c>
      <c r="BQ2293" s="15" cm="1">
        <f t="array" ref="BQ2293">INDEX($K:$P,ROW(),MATCH(BQ$3,$K$2:$P$2,0))</f>
        <v>30</v>
      </c>
      <c r="BR2293" s="15" cm="1">
        <f t="array" ref="BR2293">INDEX($K:$P,ROW(),MATCH(BR$3,$K$2:$P$2,0))</f>
        <v>30</v>
      </c>
      <c r="BS2293" s="15" cm="1">
        <f t="array" ref="BS2293">INDEX($K:$P,ROW(),MATCH(BS$3,$K$2:$P$2,0))</f>
        <v>30</v>
      </c>
      <c r="BT2293" s="15" cm="1">
        <f t="array" ref="BT2293">INDEX($K:$P,ROW(),MATCH(BT$3,$K$2:$P$2,0))</f>
        <v>30</v>
      </c>
      <c r="BU2293" s="15" cm="1">
        <f t="array" ref="BU2293">INDEX($K:$P,ROW(),MATCH(BU$3,$K$2:$P$2,0))</f>
        <v>30</v>
      </c>
      <c r="BV2293" s="15" cm="1">
        <f t="array" ref="BV2293">INDEX($K:$P,ROW(),MATCH(BV$3,$K$2:$P$2,0))</f>
        <v>30</v>
      </c>
      <c r="BW2293" s="15" cm="1">
        <f t="array" ref="BW2293">INDEX($K:$P,ROW(),MATCH(BW$3,$K$2:$P$2,0))</f>
        <v>30</v>
      </c>
      <c r="BX2293" s="15" cm="1">
        <f t="array" ref="BX2293">INDEX($K:$P,ROW(),MATCH(BX$3,$K$2:$P$2,0))</f>
        <v>30</v>
      </c>
      <c r="BY2293" s="15" cm="1">
        <f t="array" ref="BY2293">INDEX($K:$P,ROW(),MATCH(BY$3,$K$2:$P$2,0))</f>
        <v>30</v>
      </c>
      <c r="BZ2293" s="15" cm="1">
        <f t="array" ref="BZ2293">INDEX($K:$P,ROW(),MATCH(BZ$3,$K$2:$P$2,0))</f>
        <v>30</v>
      </c>
      <c r="CA2293" s="15" cm="1">
        <f t="array" ref="CA2293">INDEX($K:$P,ROW(),MATCH(CA$3,$K$2:$P$2,0))</f>
        <v>30</v>
      </c>
      <c r="CB2293" s="15" cm="1">
        <f t="array" ref="CB2293">INDEX($K:$P,ROW(),MATCH(CB$3,$K$2:$P$2,0))</f>
        <v>30</v>
      </c>
      <c r="CC2293" s="15" cm="1">
        <f t="array" ref="CC2293">INDEX($K:$P,ROW(),MATCH(CC$3,$K$2:$P$2,0))</f>
        <v>30</v>
      </c>
      <c r="CD2293" s="15" cm="1">
        <f t="array" ref="CD2293">INDEX($K:$P,ROW(),MATCH(CD$3,$K$2:$P$2,0))</f>
        <v>30</v>
      </c>
      <c r="CE2293" s="15" cm="1">
        <f t="array" ref="CE2293">INDEX($K:$P,ROW(),MATCH(CE$3,$K$2:$P$2,0))</f>
        <v>30</v>
      </c>
      <c r="CF2293" s="15" cm="1">
        <f t="array" ref="CF2293">INDEX($K:$P,ROW(),MATCH(CF$3,$K$2:$P$2,0))</f>
        <v>30</v>
      </c>
      <c r="CG2293" s="15" cm="1">
        <f t="array" ref="CG2293">INDEX($K:$P,ROW(),MATCH(CG$3,$K$2:$P$2,0))</f>
        <v>30</v>
      </c>
      <c r="CH2293" s="15" cm="1">
        <f t="array" ref="CH2293">INDEX($K:$P,ROW(),MATCH(CH$3,$K$2:$P$2,0))</f>
        <v>30</v>
      </c>
      <c r="CI2293" s="15" cm="1">
        <f t="array" ref="CI2293">INDEX($K:$P,ROW(),MATCH(CI$3,$K$2:$P$2,0))</f>
        <v>30</v>
      </c>
      <c r="CJ2293" s="15" cm="1">
        <f t="array" ref="CJ2293">INDEX($K:$P,ROW(),MATCH(CJ$3,$K$2:$P$2,0))</f>
        <v>30</v>
      </c>
      <c r="CK2293" s="15" cm="1">
        <f t="array" ref="CK2293">INDEX($K:$P,ROW(),MATCH(CK$3,$K$2:$P$2,0))</f>
        <v>30</v>
      </c>
      <c r="CL2293" s="15" cm="1">
        <f t="array" ref="CL2293">INDEX($K:$P,ROW(),MATCH(CL$3,$K$2:$P$2,0))</f>
        <v>30</v>
      </c>
      <c r="CN2293" s="60"/>
      <c r="CO2293" s="15" t="e" cm="1">
        <f t="array" ref="CO2293">INDEX($K:$P,ROW(),MATCH(CO$3,$K$2:$P$2,0))</f>
        <v>#N/A</v>
      </c>
      <c r="CP2293" s="15" t="e" cm="1">
        <f t="array" ref="CP2293">INDEX($K:$P,ROW(),MATCH(CP$3,$K$2:$P$2,0))</f>
        <v>#N/A</v>
      </c>
      <c r="CQ2293" s="15" t="e" cm="1">
        <f t="array" ref="CQ2293">INDEX($K:$P,ROW(),MATCH(CQ$3,$K$2:$P$2,0))</f>
        <v>#N/A</v>
      </c>
      <c r="CR2293" s="15" t="e" cm="1">
        <f t="array" ref="CR2293">INDEX($K:$P,ROW(),MATCH(CR$3,$K$2:$P$2,0))</f>
        <v>#N/A</v>
      </c>
      <c r="CS2293" s="15" t="e" cm="1">
        <f t="array" ref="CS2293">INDEX($K:$P,ROW(),MATCH(CS$3,$K$2:$P$2,0))</f>
        <v>#N/A</v>
      </c>
      <c r="CT2293" s="15" t="e" cm="1">
        <f t="array" ref="CT2293">INDEX($K:$P,ROW(),MATCH(CT$3,$K$2:$P$2,0))</f>
        <v>#N/A</v>
      </c>
      <c r="CU2293" s="15" t="e" cm="1">
        <f t="array" ref="CU2293">INDEX($K:$P,ROW(),MATCH(CU$3,$K$2:$P$2,0))</f>
        <v>#N/A</v>
      </c>
      <c r="CV2293" s="15" t="e" cm="1">
        <f t="array" ref="CV2293">INDEX($K:$P,ROW(),MATCH(CV$3,$K$2:$P$2,0))</f>
        <v>#N/A</v>
      </c>
      <c r="CW2293" s="15" t="e" cm="1">
        <f t="array" ref="CW2293">INDEX($K:$P,ROW(),MATCH(CW$3,$K$2:$P$2,0))</f>
        <v>#N/A</v>
      </c>
      <c r="CX2293" s="15" t="e" cm="1">
        <f t="array" ref="CX2293">INDEX($K:$P,ROW(),MATCH(CX$3,$K$2:$P$2,0))</f>
        <v>#N/A</v>
      </c>
      <c r="CY2293" s="15" t="e" cm="1">
        <f t="array" ref="CY2293">INDEX($K:$P,ROW(),MATCH(CY$3,$K$2:$P$2,0))</f>
        <v>#N/A</v>
      </c>
      <c r="CZ2293" s="15" t="e" cm="1">
        <f t="array" ref="CZ2293">INDEX($K:$P,ROW(),MATCH(CZ$3,$K$2:$P$2,0))</f>
        <v>#N/A</v>
      </c>
      <c r="DA2293" s="15" t="e" cm="1">
        <f t="array" ref="DA2293">INDEX($K:$P,ROW(),MATCH(DA$3,$K$2:$P$2,0))</f>
        <v>#N/A</v>
      </c>
      <c r="DB2293" s="15" t="e" cm="1">
        <f t="array" ref="DB2293">INDEX($K:$P,ROW(),MATCH(DB$3,$K$2:$P$2,0))</f>
        <v>#N/A</v>
      </c>
      <c r="DC2293" s="15" t="e" cm="1">
        <f t="array" ref="DC2293">INDEX($K:$P,ROW(),MATCH(DC$3,$K$2:$P$2,0))</f>
        <v>#N/A</v>
      </c>
      <c r="DD2293" s="15" t="e" cm="1">
        <f t="array" ref="DD2293">INDEX($K:$P,ROW(),MATCH(DD$3,$K$2:$P$2,0))</f>
        <v>#N/A</v>
      </c>
      <c r="DE2293" s="15" t="e" cm="1">
        <f t="array" ref="DE2293">INDEX($K:$P,ROW(),MATCH(DE$3,$K$2:$P$2,0))</f>
        <v>#N/A</v>
      </c>
      <c r="DF2293" s="15" t="e" cm="1">
        <f t="array" ref="DF2293">INDEX($K:$P,ROW(),MATCH(DF$3,$K$2:$P$2,0))</f>
        <v>#N/A</v>
      </c>
      <c r="DG2293" s="15" t="e" cm="1">
        <f t="array" ref="DG2293">INDEX($K:$P,ROW(),MATCH(DG$3,$K$2:$P$2,0))</f>
        <v>#N/A</v>
      </c>
      <c r="DH2293" s="15" t="e" cm="1">
        <f t="array" ref="DH2293">INDEX($K:$P,ROW(),MATCH(DH$3,$K$2:$P$2,0))</f>
        <v>#N/A</v>
      </c>
      <c r="DI2293" s="15" t="e" cm="1">
        <f t="array" ref="DI2293">INDEX($K:$P,ROW(),MATCH(DI$3,$K$2:$P$2,0))</f>
        <v>#N/A</v>
      </c>
      <c r="DJ2293" s="15" t="e" cm="1">
        <f t="array" ref="DJ2293">INDEX($K:$P,ROW(),MATCH(DJ$3,$K$2:$P$2,0))</f>
        <v>#N/A</v>
      </c>
      <c r="DK2293" s="15" t="e" cm="1">
        <f t="array" ref="DK2293">INDEX($K:$P,ROW(),MATCH(DK$3,$K$2:$P$2,0))</f>
        <v>#N/A</v>
      </c>
      <c r="DL2293" s="15" t="e" cm="1">
        <f t="array" ref="DL2293">INDEX($K:$P,ROW(),MATCH(DL$3,$K$2:$P$2,0))</f>
        <v>#N/A</v>
      </c>
    </row>
    <row r="2294" spans="1:116" x14ac:dyDescent="0.4">
      <c r="B2294" t="str">
        <f t="shared" si="3527"/>
        <v>2294 WCAR-IS</v>
      </c>
      <c r="C2294" t="s">
        <v>224</v>
      </c>
      <c r="D2294" t="s">
        <v>391</v>
      </c>
      <c r="E2294" s="8" t="str">
        <f t="shared" si="3526"/>
        <v>2294 WCAR-IS</v>
      </c>
      <c r="G2294" s="126" t="str">
        <f>"Accounts receivable"</f>
        <v>Accounts receivable</v>
      </c>
      <c r="H2294" s="27"/>
      <c r="I2294" s="78"/>
      <c r="J2294" s="78"/>
      <c r="K2294" s="118">
        <f>SUMIF($4:$4,K$2,2294:2294)</f>
        <v>416666.66666666674</v>
      </c>
      <c r="L2294" s="118">
        <f>SUMIF($4:$4,L$2,2294:2294)</f>
        <v>833333.33333333349</v>
      </c>
      <c r="M2294" s="118">
        <f>SUMIF($4:$4,M$2,2294:2294)</f>
        <v>1666666.666666667</v>
      </c>
      <c r="N2294" s="118">
        <f>SUMIF($4:$4,N$2,2294:2294)</f>
        <v>3333333.333333334</v>
      </c>
      <c r="O2294" s="118">
        <f>SUMIF($4:$4,O$2,2294:2294)</f>
        <v>6666666.6666666679</v>
      </c>
      <c r="P2294" s="118">
        <f>SUMIF($4:$4,P$2,2294:2294)</f>
        <v>13333333.333333336</v>
      </c>
      <c r="R2294" s="118"/>
      <c r="S2294" s="118">
        <f t="shared" ref="S2294:CD2303" si="3528">MIN(S2293/30*S2290,R2294+S2290)</f>
        <v>416666.66666666674</v>
      </c>
      <c r="T2294" s="118">
        <f t="shared" si="3528"/>
        <v>416666.66666666674</v>
      </c>
      <c r="U2294" s="118">
        <f t="shared" si="3528"/>
        <v>416666.66666666674</v>
      </c>
      <c r="V2294" s="118">
        <f t="shared" si="3528"/>
        <v>416666.66666666674</v>
      </c>
      <c r="W2294" s="118">
        <f t="shared" si="3528"/>
        <v>416666.66666666674</v>
      </c>
      <c r="X2294" s="118">
        <f t="shared" si="3528"/>
        <v>416666.66666666674</v>
      </c>
      <c r="Y2294" s="118">
        <f t="shared" si="3528"/>
        <v>416666.66666666674</v>
      </c>
      <c r="Z2294" s="118">
        <f t="shared" si="3528"/>
        <v>416666.66666666674</v>
      </c>
      <c r="AA2294" s="118">
        <f t="shared" si="3528"/>
        <v>416666.66666666674</v>
      </c>
      <c r="AB2294" s="118">
        <f t="shared" si="3528"/>
        <v>416666.66666666674</v>
      </c>
      <c r="AC2294" s="118">
        <f t="shared" si="3528"/>
        <v>416666.66666666674</v>
      </c>
      <c r="AD2294" s="118">
        <f t="shared" si="3528"/>
        <v>416666.66666666674</v>
      </c>
      <c r="AE2294" s="118">
        <f t="shared" si="3528"/>
        <v>833333.33333333349</v>
      </c>
      <c r="AF2294" s="118">
        <f t="shared" si="3528"/>
        <v>833333.33333333349</v>
      </c>
      <c r="AG2294" s="118">
        <f t="shared" si="3528"/>
        <v>833333.33333333349</v>
      </c>
      <c r="AH2294" s="118">
        <f t="shared" si="3528"/>
        <v>833333.33333333349</v>
      </c>
      <c r="AI2294" s="118">
        <f t="shared" si="3528"/>
        <v>833333.33333333349</v>
      </c>
      <c r="AJ2294" s="118">
        <f t="shared" si="3528"/>
        <v>833333.33333333349</v>
      </c>
      <c r="AK2294" s="118">
        <f t="shared" si="3528"/>
        <v>833333.33333333349</v>
      </c>
      <c r="AL2294" s="118">
        <f t="shared" si="3528"/>
        <v>833333.33333333349</v>
      </c>
      <c r="AM2294" s="118">
        <f t="shared" si="3528"/>
        <v>833333.33333333349</v>
      </c>
      <c r="AN2294" s="118">
        <f t="shared" si="3528"/>
        <v>833333.33333333349</v>
      </c>
      <c r="AO2294" s="118">
        <f t="shared" si="3528"/>
        <v>833333.33333333349</v>
      </c>
      <c r="AP2294" s="118">
        <f t="shared" si="3528"/>
        <v>833333.33333333349</v>
      </c>
      <c r="AQ2294" s="118">
        <f t="shared" si="3528"/>
        <v>1666666.666666667</v>
      </c>
      <c r="AR2294" s="118">
        <f t="shared" si="3528"/>
        <v>1666666.666666667</v>
      </c>
      <c r="AS2294" s="118">
        <f t="shared" si="3528"/>
        <v>1666666.666666667</v>
      </c>
      <c r="AT2294" s="118">
        <f t="shared" si="3528"/>
        <v>1666666.666666667</v>
      </c>
      <c r="AU2294" s="118">
        <f t="shared" si="3528"/>
        <v>1666666.666666667</v>
      </c>
      <c r="AV2294" s="118">
        <f t="shared" si="3528"/>
        <v>1666666.666666667</v>
      </c>
      <c r="AW2294" s="118">
        <f t="shared" si="3528"/>
        <v>1666666.666666667</v>
      </c>
      <c r="AX2294" s="118">
        <f t="shared" si="3528"/>
        <v>1666666.666666667</v>
      </c>
      <c r="AY2294" s="118">
        <f t="shared" si="3528"/>
        <v>1666666.666666667</v>
      </c>
      <c r="AZ2294" s="118">
        <f t="shared" si="3528"/>
        <v>1666666.666666667</v>
      </c>
      <c r="BA2294" s="118">
        <f t="shared" si="3528"/>
        <v>1666666.666666667</v>
      </c>
      <c r="BB2294" s="118">
        <f t="shared" si="3528"/>
        <v>1666666.666666667</v>
      </c>
      <c r="BC2294" s="118">
        <f t="shared" si="3528"/>
        <v>3333333.333333334</v>
      </c>
      <c r="BD2294" s="118">
        <f t="shared" si="3528"/>
        <v>3333333.333333334</v>
      </c>
      <c r="BE2294" s="118">
        <f t="shared" si="3528"/>
        <v>3333333.333333334</v>
      </c>
      <c r="BF2294" s="118">
        <f t="shared" si="3528"/>
        <v>3333333.333333334</v>
      </c>
      <c r="BG2294" s="118">
        <f t="shared" si="3528"/>
        <v>3333333.333333334</v>
      </c>
      <c r="BH2294" s="118">
        <f t="shared" si="3528"/>
        <v>3333333.333333334</v>
      </c>
      <c r="BI2294" s="118">
        <f t="shared" si="3528"/>
        <v>3333333.333333334</v>
      </c>
      <c r="BJ2294" s="118">
        <f t="shared" si="3528"/>
        <v>3333333.333333334</v>
      </c>
      <c r="BK2294" s="118">
        <f t="shared" si="3528"/>
        <v>3333333.333333334</v>
      </c>
      <c r="BL2294" s="118">
        <f t="shared" si="3528"/>
        <v>3333333.333333334</v>
      </c>
      <c r="BM2294" s="118">
        <f t="shared" si="3528"/>
        <v>3333333.333333334</v>
      </c>
      <c r="BN2294" s="118">
        <f t="shared" si="3528"/>
        <v>3333333.333333334</v>
      </c>
      <c r="BO2294" s="118">
        <f t="shared" si="3528"/>
        <v>6666666.6666666679</v>
      </c>
      <c r="BP2294" s="118">
        <f t="shared" si="3528"/>
        <v>6666666.6666666679</v>
      </c>
      <c r="BQ2294" s="118">
        <f t="shared" si="3528"/>
        <v>6666666.6666666679</v>
      </c>
      <c r="BR2294" s="118">
        <f t="shared" si="3528"/>
        <v>6666666.6666666679</v>
      </c>
      <c r="BS2294" s="118">
        <f t="shared" si="3528"/>
        <v>6666666.6666666679</v>
      </c>
      <c r="BT2294" s="118">
        <f t="shared" si="3528"/>
        <v>6666666.6666666679</v>
      </c>
      <c r="BU2294" s="118">
        <f t="shared" si="3528"/>
        <v>6666666.6666666679</v>
      </c>
      <c r="BV2294" s="118">
        <f t="shared" si="3528"/>
        <v>6666666.6666666679</v>
      </c>
      <c r="BW2294" s="118">
        <f t="shared" si="3528"/>
        <v>6666666.6666666679</v>
      </c>
      <c r="BX2294" s="118">
        <f t="shared" si="3528"/>
        <v>6666666.6666666679</v>
      </c>
      <c r="BY2294" s="118">
        <f t="shared" si="3528"/>
        <v>6666666.6666666679</v>
      </c>
      <c r="BZ2294" s="118">
        <f t="shared" si="3528"/>
        <v>6666666.6666666679</v>
      </c>
      <c r="CA2294" s="118">
        <f t="shared" si="3528"/>
        <v>13333333.333333336</v>
      </c>
      <c r="CB2294" s="118">
        <f t="shared" si="3528"/>
        <v>13333333.333333336</v>
      </c>
      <c r="CC2294" s="118">
        <f t="shared" si="3528"/>
        <v>13333333.333333336</v>
      </c>
      <c r="CD2294" s="118">
        <f t="shared" si="3528"/>
        <v>13333333.333333336</v>
      </c>
      <c r="CE2294" s="118">
        <f t="shared" ref="CE2294:CK2303" si="3529">MIN(CE2293/30*CE2290,CD2294+CE2290)</f>
        <v>13333333.333333336</v>
      </c>
      <c r="CF2294" s="118">
        <f t="shared" si="3529"/>
        <v>13333333.333333336</v>
      </c>
      <c r="CG2294" s="118">
        <f t="shared" si="3529"/>
        <v>13333333.333333336</v>
      </c>
      <c r="CH2294" s="118">
        <f t="shared" si="3529"/>
        <v>13333333.333333336</v>
      </c>
      <c r="CI2294" s="118">
        <f t="shared" si="3529"/>
        <v>13333333.333333336</v>
      </c>
      <c r="CJ2294" s="118">
        <f t="shared" si="3529"/>
        <v>13333333.333333336</v>
      </c>
      <c r="CK2294" s="118">
        <f t="shared" si="3529"/>
        <v>13333333.333333336</v>
      </c>
      <c r="CL2294" s="118">
        <f>MIN(CL2293/30*CL2290,CK2294+CL2290)</f>
        <v>13333333.333333336</v>
      </c>
      <c r="CN2294" s="33"/>
      <c r="CO2294" s="118" t="e">
        <f>MIN(CO2293/90*CO2290,CN2294+CO2290)</f>
        <v>#N/A</v>
      </c>
      <c r="CP2294" s="118" t="e">
        <f t="shared" ref="CP2294:DL2303" si="3530">MIN(CP2293/90*CP2290,CO2294+CP2290)</f>
        <v>#N/A</v>
      </c>
      <c r="CQ2294" s="118" t="e">
        <f t="shared" si="3530"/>
        <v>#N/A</v>
      </c>
      <c r="CR2294" s="118" t="e">
        <f t="shared" si="3530"/>
        <v>#N/A</v>
      </c>
      <c r="CS2294" s="118" t="e">
        <f t="shared" si="3530"/>
        <v>#N/A</v>
      </c>
      <c r="CT2294" s="118" t="e">
        <f t="shared" si="3530"/>
        <v>#N/A</v>
      </c>
      <c r="CU2294" s="118" t="e">
        <f t="shared" si="3530"/>
        <v>#N/A</v>
      </c>
      <c r="CV2294" s="118" t="e">
        <f t="shared" si="3530"/>
        <v>#N/A</v>
      </c>
      <c r="CW2294" s="118" t="e">
        <f t="shared" si="3530"/>
        <v>#N/A</v>
      </c>
      <c r="CX2294" s="118" t="e">
        <f t="shared" si="3530"/>
        <v>#N/A</v>
      </c>
      <c r="CY2294" s="118" t="e">
        <f t="shared" si="3530"/>
        <v>#N/A</v>
      </c>
      <c r="CZ2294" s="118" t="e">
        <f t="shared" si="3530"/>
        <v>#N/A</v>
      </c>
      <c r="DA2294" s="118" t="e">
        <f t="shared" si="3530"/>
        <v>#N/A</v>
      </c>
      <c r="DB2294" s="118" t="e">
        <f t="shared" si="3530"/>
        <v>#N/A</v>
      </c>
      <c r="DC2294" s="118" t="e">
        <f t="shared" si="3530"/>
        <v>#N/A</v>
      </c>
      <c r="DD2294" s="118" t="e">
        <f t="shared" si="3530"/>
        <v>#N/A</v>
      </c>
      <c r="DE2294" s="118" t="e">
        <f t="shared" si="3530"/>
        <v>#N/A</v>
      </c>
      <c r="DF2294" s="118" t="e">
        <f t="shared" si="3530"/>
        <v>#N/A</v>
      </c>
      <c r="DG2294" s="118" t="e">
        <f t="shared" si="3530"/>
        <v>#N/A</v>
      </c>
      <c r="DH2294" s="118" t="e">
        <f t="shared" si="3530"/>
        <v>#N/A</v>
      </c>
      <c r="DI2294" s="118" t="e">
        <f t="shared" si="3530"/>
        <v>#N/A</v>
      </c>
      <c r="DJ2294" s="118" t="e">
        <f t="shared" si="3530"/>
        <v>#N/A</v>
      </c>
      <c r="DK2294" s="118" t="e">
        <f t="shared" si="3530"/>
        <v>#N/A</v>
      </c>
      <c r="DL2294" s="118" t="e">
        <f t="shared" si="3530"/>
        <v>#N/A</v>
      </c>
    </row>
    <row r="2295" spans="1:116" x14ac:dyDescent="0.4">
      <c r="B2295" t="str">
        <f t="shared" si="3527"/>
        <v>2295 WCAR-IS</v>
      </c>
      <c r="D2295" t="s">
        <v>391</v>
      </c>
      <c r="E2295" s="8" t="str">
        <f t="shared" si="3526"/>
        <v>2295 WCAR-IS</v>
      </c>
      <c r="G2295" s="126"/>
      <c r="H2295" s="27"/>
      <c r="I2295" s="78"/>
      <c r="J2295" s="78"/>
      <c r="K2295" s="33"/>
      <c r="L2295" s="33"/>
      <c r="M2295" s="33"/>
      <c r="N2295" s="33"/>
      <c r="O2295" s="33"/>
      <c r="P2295" s="33"/>
      <c r="R2295" s="33"/>
      <c r="S2295" s="33"/>
      <c r="T2295" s="33"/>
      <c r="U2295" s="33"/>
      <c r="V2295" s="33"/>
      <c r="W2295" s="33"/>
      <c r="X2295" s="33"/>
      <c r="Y2295" s="33"/>
      <c r="Z2295" s="33"/>
      <c r="AA2295" s="33"/>
      <c r="AB2295" s="33"/>
      <c r="AC2295" s="33"/>
      <c r="AD2295" s="33"/>
      <c r="AE2295" s="33"/>
      <c r="AF2295" s="33"/>
      <c r="AG2295" s="33"/>
      <c r="AH2295" s="33"/>
      <c r="AI2295" s="33"/>
      <c r="AJ2295" s="33"/>
      <c r="AK2295" s="33"/>
      <c r="AL2295" s="33"/>
      <c r="AM2295" s="33"/>
      <c r="AN2295" s="33"/>
      <c r="AO2295" s="33"/>
      <c r="AP2295" s="33"/>
      <c r="AQ2295" s="33"/>
      <c r="AR2295" s="33"/>
      <c r="AS2295" s="33"/>
      <c r="AT2295" s="33"/>
      <c r="AU2295" s="33"/>
      <c r="AV2295" s="33"/>
      <c r="AW2295" s="33"/>
      <c r="AX2295" s="33"/>
      <c r="AY2295" s="33"/>
      <c r="AZ2295" s="33"/>
      <c r="BA2295" s="33"/>
      <c r="BB2295" s="33"/>
      <c r="BC2295" s="33"/>
      <c r="BD2295" s="33"/>
      <c r="BE2295" s="33"/>
      <c r="BF2295" s="33"/>
      <c r="BG2295" s="33"/>
      <c r="BH2295" s="33"/>
      <c r="BI2295" s="33"/>
      <c r="BJ2295" s="33"/>
      <c r="BK2295" s="33"/>
      <c r="BL2295" s="33"/>
      <c r="BM2295" s="33"/>
      <c r="BN2295" s="33"/>
      <c r="BO2295" s="33"/>
      <c r="BP2295" s="33"/>
      <c r="BQ2295" s="33"/>
      <c r="BR2295" s="33"/>
      <c r="BS2295" s="33"/>
      <c r="BT2295" s="33"/>
      <c r="BU2295" s="33"/>
      <c r="BV2295" s="33"/>
      <c r="BW2295" s="33"/>
      <c r="BX2295" s="33"/>
      <c r="BY2295" s="33"/>
      <c r="BZ2295" s="33"/>
      <c r="CA2295" s="33"/>
      <c r="CB2295" s="33"/>
      <c r="CC2295" s="33"/>
      <c r="CD2295" s="33"/>
      <c r="CE2295" s="33"/>
      <c r="CF2295" s="33"/>
      <c r="CG2295" s="33"/>
      <c r="CH2295" s="33"/>
      <c r="CI2295" s="33"/>
      <c r="CJ2295" s="33"/>
      <c r="CK2295" s="33"/>
      <c r="CL2295" s="33"/>
      <c r="CN2295" s="78"/>
      <c r="CO2295" s="33"/>
      <c r="CP2295" s="33"/>
      <c r="CQ2295" s="33"/>
      <c r="CR2295" s="33"/>
      <c r="CS2295" s="33"/>
      <c r="CT2295" s="33"/>
      <c r="CU2295" s="33"/>
      <c r="CV2295" s="33"/>
      <c r="CW2295" s="33"/>
      <c r="CX2295" s="33"/>
      <c r="CY2295" s="33"/>
      <c r="CZ2295" s="33"/>
      <c r="DA2295" s="33"/>
      <c r="DB2295" s="33"/>
      <c r="DC2295" s="33"/>
      <c r="DD2295" s="33"/>
      <c r="DE2295" s="33"/>
      <c r="DF2295" s="33"/>
      <c r="DG2295" s="33"/>
      <c r="DH2295" s="33"/>
      <c r="DI2295" s="33"/>
      <c r="DJ2295" s="33"/>
      <c r="DK2295" s="33"/>
      <c r="DL2295" s="33"/>
    </row>
    <row r="2296" spans="1:116" x14ac:dyDescent="0.4">
      <c r="B2296" t="str">
        <f t="shared" si="3527"/>
        <v>2296 WCAR-IS</v>
      </c>
      <c r="C2296" t="s">
        <v>234</v>
      </c>
      <c r="D2296" t="s">
        <v>391</v>
      </c>
      <c r="E2296" s="8" t="str">
        <f t="shared" si="3526"/>
        <v>2296 WCAR-IS</v>
      </c>
      <c r="G2296" s="126" t="str">
        <f>"Change in "&amp;G2294</f>
        <v>Change in Accounts receivable</v>
      </c>
      <c r="K2296" s="33">
        <f>SUMIF($3:$3,K$2,2296:2296)</f>
        <v>-416666.66666666674</v>
      </c>
      <c r="L2296" s="33">
        <f>SUMIF($3:$3,L$2,2296:2296)</f>
        <v>-416666.66666666674</v>
      </c>
      <c r="M2296" s="33">
        <f>SUMIF($3:$3,M$2,2296:2296)</f>
        <v>-833333.33333333349</v>
      </c>
      <c r="N2296" s="33">
        <f>SUMIF($3:$3,N$2,2296:2296)</f>
        <v>-1666666.666666667</v>
      </c>
      <c r="O2296" s="33">
        <f>SUMIF($3:$3,O$2,2296:2296)</f>
        <v>-3333333.333333334</v>
      </c>
      <c r="P2296" s="33">
        <f>SUMIF($3:$3,P$2,2296:2296)</f>
        <v>-6666666.6666666679</v>
      </c>
      <c r="R2296" s="33"/>
      <c r="S2296" s="33">
        <f t="shared" ref="S2296:AX2305" si="3531">R2294-S2294</f>
        <v>-416666.66666666674</v>
      </c>
      <c r="T2296" s="33">
        <f t="shared" si="3531"/>
        <v>0</v>
      </c>
      <c r="U2296" s="33">
        <f t="shared" si="3531"/>
        <v>0</v>
      </c>
      <c r="V2296" s="33">
        <f t="shared" si="3531"/>
        <v>0</v>
      </c>
      <c r="W2296" s="33">
        <f t="shared" si="3531"/>
        <v>0</v>
      </c>
      <c r="X2296" s="33">
        <f t="shared" si="3531"/>
        <v>0</v>
      </c>
      <c r="Y2296" s="33">
        <f t="shared" si="3531"/>
        <v>0</v>
      </c>
      <c r="Z2296" s="33">
        <f t="shared" si="3531"/>
        <v>0</v>
      </c>
      <c r="AA2296" s="33">
        <f t="shared" si="3531"/>
        <v>0</v>
      </c>
      <c r="AB2296" s="33">
        <f t="shared" si="3531"/>
        <v>0</v>
      </c>
      <c r="AC2296" s="33">
        <f t="shared" si="3531"/>
        <v>0</v>
      </c>
      <c r="AD2296" s="33">
        <f t="shared" si="3531"/>
        <v>0</v>
      </c>
      <c r="AE2296" s="33">
        <f t="shared" si="3531"/>
        <v>-416666.66666666674</v>
      </c>
      <c r="AF2296" s="33">
        <f t="shared" si="3531"/>
        <v>0</v>
      </c>
      <c r="AG2296" s="33">
        <f t="shared" si="3531"/>
        <v>0</v>
      </c>
      <c r="AH2296" s="33">
        <f t="shared" si="3531"/>
        <v>0</v>
      </c>
      <c r="AI2296" s="33">
        <f t="shared" si="3531"/>
        <v>0</v>
      </c>
      <c r="AJ2296" s="33">
        <f t="shared" si="3531"/>
        <v>0</v>
      </c>
      <c r="AK2296" s="33">
        <f t="shared" si="3531"/>
        <v>0</v>
      </c>
      <c r="AL2296" s="33">
        <f t="shared" si="3531"/>
        <v>0</v>
      </c>
      <c r="AM2296" s="33">
        <f t="shared" si="3531"/>
        <v>0</v>
      </c>
      <c r="AN2296" s="33">
        <f t="shared" si="3531"/>
        <v>0</v>
      </c>
      <c r="AO2296" s="33">
        <f t="shared" si="3531"/>
        <v>0</v>
      </c>
      <c r="AP2296" s="33">
        <f t="shared" si="3531"/>
        <v>0</v>
      </c>
      <c r="AQ2296" s="33">
        <f t="shared" si="3531"/>
        <v>-833333.33333333349</v>
      </c>
      <c r="AR2296" s="33">
        <f t="shared" si="3531"/>
        <v>0</v>
      </c>
      <c r="AS2296" s="33">
        <f t="shared" si="3531"/>
        <v>0</v>
      </c>
      <c r="AT2296" s="33">
        <f t="shared" si="3531"/>
        <v>0</v>
      </c>
      <c r="AU2296" s="33">
        <f t="shared" si="3531"/>
        <v>0</v>
      </c>
      <c r="AV2296" s="33">
        <f t="shared" si="3531"/>
        <v>0</v>
      </c>
      <c r="AW2296" s="33">
        <f t="shared" si="3531"/>
        <v>0</v>
      </c>
      <c r="AX2296" s="33">
        <f t="shared" si="3531"/>
        <v>0</v>
      </c>
      <c r="AY2296" s="33">
        <f t="shared" ref="AY2296:CD2305" si="3532">AX2294-AY2294</f>
        <v>0</v>
      </c>
      <c r="AZ2296" s="33">
        <f t="shared" si="3532"/>
        <v>0</v>
      </c>
      <c r="BA2296" s="33">
        <f t="shared" si="3532"/>
        <v>0</v>
      </c>
      <c r="BB2296" s="33">
        <f t="shared" si="3532"/>
        <v>0</v>
      </c>
      <c r="BC2296" s="33">
        <f t="shared" si="3532"/>
        <v>-1666666.666666667</v>
      </c>
      <c r="BD2296" s="33">
        <f t="shared" si="3532"/>
        <v>0</v>
      </c>
      <c r="BE2296" s="33">
        <f t="shared" si="3532"/>
        <v>0</v>
      </c>
      <c r="BF2296" s="33">
        <f t="shared" si="3532"/>
        <v>0</v>
      </c>
      <c r="BG2296" s="33">
        <f t="shared" si="3532"/>
        <v>0</v>
      </c>
      <c r="BH2296" s="33">
        <f t="shared" si="3532"/>
        <v>0</v>
      </c>
      <c r="BI2296" s="33">
        <f t="shared" si="3532"/>
        <v>0</v>
      </c>
      <c r="BJ2296" s="33">
        <f t="shared" si="3532"/>
        <v>0</v>
      </c>
      <c r="BK2296" s="33">
        <f t="shared" si="3532"/>
        <v>0</v>
      </c>
      <c r="BL2296" s="33">
        <f t="shared" si="3532"/>
        <v>0</v>
      </c>
      <c r="BM2296" s="33">
        <f t="shared" si="3532"/>
        <v>0</v>
      </c>
      <c r="BN2296" s="33">
        <f t="shared" si="3532"/>
        <v>0</v>
      </c>
      <c r="BO2296" s="33">
        <f t="shared" si="3532"/>
        <v>-3333333.333333334</v>
      </c>
      <c r="BP2296" s="33">
        <f t="shared" si="3532"/>
        <v>0</v>
      </c>
      <c r="BQ2296" s="33">
        <f t="shared" si="3532"/>
        <v>0</v>
      </c>
      <c r="BR2296" s="33">
        <f t="shared" si="3532"/>
        <v>0</v>
      </c>
      <c r="BS2296" s="33">
        <f t="shared" si="3532"/>
        <v>0</v>
      </c>
      <c r="BT2296" s="33">
        <f t="shared" si="3532"/>
        <v>0</v>
      </c>
      <c r="BU2296" s="33">
        <f t="shared" si="3532"/>
        <v>0</v>
      </c>
      <c r="BV2296" s="33">
        <f t="shared" si="3532"/>
        <v>0</v>
      </c>
      <c r="BW2296" s="33">
        <f t="shared" si="3532"/>
        <v>0</v>
      </c>
      <c r="BX2296" s="33">
        <f t="shared" si="3532"/>
        <v>0</v>
      </c>
      <c r="BY2296" s="33">
        <f t="shared" si="3532"/>
        <v>0</v>
      </c>
      <c r="BZ2296" s="33">
        <f t="shared" si="3532"/>
        <v>0</v>
      </c>
      <c r="CA2296" s="33">
        <f t="shared" si="3532"/>
        <v>-6666666.6666666679</v>
      </c>
      <c r="CB2296" s="33">
        <f t="shared" si="3532"/>
        <v>0</v>
      </c>
      <c r="CC2296" s="33">
        <f t="shared" si="3532"/>
        <v>0</v>
      </c>
      <c r="CD2296" s="33">
        <f t="shared" si="3532"/>
        <v>0</v>
      </c>
      <c r="CE2296" s="33">
        <f t="shared" ref="CE2296:CL2305" si="3533">CD2294-CE2294</f>
        <v>0</v>
      </c>
      <c r="CF2296" s="33">
        <f t="shared" si="3533"/>
        <v>0</v>
      </c>
      <c r="CG2296" s="33">
        <f t="shared" si="3533"/>
        <v>0</v>
      </c>
      <c r="CH2296" s="33">
        <f t="shared" si="3533"/>
        <v>0</v>
      </c>
      <c r="CI2296" s="33">
        <f t="shared" si="3533"/>
        <v>0</v>
      </c>
      <c r="CJ2296" s="33">
        <f t="shared" si="3533"/>
        <v>0</v>
      </c>
      <c r="CK2296" s="33">
        <f t="shared" si="3533"/>
        <v>0</v>
      </c>
      <c r="CL2296" s="33">
        <f t="shared" si="3533"/>
        <v>0</v>
      </c>
      <c r="CO2296" s="33" t="e">
        <f t="shared" ref="CO2296:CO2305" si="3534">CN2294-CO2294</f>
        <v>#N/A</v>
      </c>
      <c r="CP2296" s="33" t="e">
        <f t="shared" ref="CP2296:CP2305" si="3535">CO2294-CP2294</f>
        <v>#N/A</v>
      </c>
      <c r="CQ2296" s="33" t="e">
        <f t="shared" ref="CQ2296:CQ2305" si="3536">CP2294-CQ2294</f>
        <v>#N/A</v>
      </c>
      <c r="CR2296" s="33" t="e">
        <f t="shared" ref="CR2296:CR2305" si="3537">CQ2294-CR2294</f>
        <v>#N/A</v>
      </c>
      <c r="CS2296" s="33" t="e">
        <f t="shared" ref="CS2296:CS2305" si="3538">CR2294-CS2294</f>
        <v>#N/A</v>
      </c>
      <c r="CT2296" s="33" t="e">
        <f t="shared" ref="CT2296:CT2305" si="3539">CS2294-CT2294</f>
        <v>#N/A</v>
      </c>
      <c r="CU2296" s="33" t="e">
        <f t="shared" ref="CU2296:CU2305" si="3540">CT2294-CU2294</f>
        <v>#N/A</v>
      </c>
      <c r="CV2296" s="33" t="e">
        <f t="shared" ref="CV2296:CV2305" si="3541">CU2294-CV2294</f>
        <v>#N/A</v>
      </c>
      <c r="CW2296" s="33" t="e">
        <f t="shared" ref="CW2296:CW2305" si="3542">CV2294-CW2294</f>
        <v>#N/A</v>
      </c>
      <c r="CX2296" s="33" t="e">
        <f t="shared" ref="CX2296:CX2305" si="3543">CW2294-CX2294</f>
        <v>#N/A</v>
      </c>
      <c r="CY2296" s="33" t="e">
        <f t="shared" ref="CY2296:CY2305" si="3544">CX2294-CY2294</f>
        <v>#N/A</v>
      </c>
      <c r="CZ2296" s="33" t="e">
        <f t="shared" ref="CZ2296:CZ2305" si="3545">CY2294-CZ2294</f>
        <v>#N/A</v>
      </c>
      <c r="DA2296" s="33" t="e">
        <f t="shared" ref="DA2296:DA2305" si="3546">CZ2294-DA2294</f>
        <v>#N/A</v>
      </c>
      <c r="DB2296" s="33" t="e">
        <f t="shared" ref="DB2296:DB2305" si="3547">DA2294-DB2294</f>
        <v>#N/A</v>
      </c>
      <c r="DC2296" s="33" t="e">
        <f t="shared" ref="DC2296:DC2305" si="3548">DB2294-DC2294</f>
        <v>#N/A</v>
      </c>
      <c r="DD2296" s="33" t="e">
        <f t="shared" ref="DD2296:DD2305" si="3549">DC2294-DD2294</f>
        <v>#N/A</v>
      </c>
      <c r="DE2296" s="33" t="e">
        <f t="shared" ref="DE2296:DE2305" si="3550">DD2294-DE2294</f>
        <v>#N/A</v>
      </c>
      <c r="DF2296" s="33" t="e">
        <f t="shared" ref="DF2296:DF2305" si="3551">DE2294-DF2294</f>
        <v>#N/A</v>
      </c>
      <c r="DG2296" s="33" t="e">
        <f t="shared" ref="DG2296:DG2305" si="3552">DF2294-DG2294</f>
        <v>#N/A</v>
      </c>
      <c r="DH2296" s="33" t="e">
        <f t="shared" ref="DH2296:DH2305" si="3553">DG2294-DH2294</f>
        <v>#N/A</v>
      </c>
      <c r="DI2296" s="33" t="e">
        <f t="shared" ref="DI2296:DI2305" si="3554">DH2294-DI2294</f>
        <v>#N/A</v>
      </c>
      <c r="DJ2296" s="33" t="e">
        <f t="shared" ref="DJ2296:DJ2305" si="3555">DI2294-DJ2294</f>
        <v>#N/A</v>
      </c>
      <c r="DK2296" s="33" t="e">
        <f t="shared" ref="DK2296:DK2305" si="3556">DJ2294-DK2294</f>
        <v>#N/A</v>
      </c>
      <c r="DL2296" s="33" t="e">
        <f t="shared" ref="DL2296:DL2305" si="3557">DK2294-DL2294</f>
        <v>#N/A</v>
      </c>
    </row>
    <row r="2297" spans="1:116" x14ac:dyDescent="0.4">
      <c r="B2297" t="str">
        <f t="shared" si="3527"/>
        <v>2297 WCAR-IS</v>
      </c>
      <c r="D2297" t="s">
        <v>391</v>
      </c>
      <c r="E2297" s="8" t="str">
        <f t="shared" si="3526"/>
        <v>2297 WCAR-IS</v>
      </c>
      <c r="G2297" s="125"/>
      <c r="K2297" s="53"/>
      <c r="L2297" s="53"/>
      <c r="M2297" s="53"/>
      <c r="N2297" s="53"/>
      <c r="O2297" s="53"/>
      <c r="P2297" s="53"/>
      <c r="R2297" s="24"/>
      <c r="S2297" s="24"/>
      <c r="T2297" s="24"/>
      <c r="U2297" s="24"/>
      <c r="V2297" s="24"/>
      <c r="W2297" s="24"/>
      <c r="X2297" s="24"/>
      <c r="Y2297" s="24"/>
      <c r="Z2297" s="24"/>
      <c r="AA2297" s="24"/>
      <c r="AB2297" s="24"/>
      <c r="AC2297" s="24"/>
      <c r="AD2297" s="24"/>
      <c r="AE2297" s="24"/>
      <c r="AF2297" s="24"/>
      <c r="AG2297" s="24"/>
      <c r="AH2297" s="24"/>
      <c r="AI2297" s="24"/>
      <c r="AJ2297" s="24"/>
      <c r="AK2297" s="24"/>
      <c r="AL2297" s="24"/>
      <c r="AM2297" s="24"/>
      <c r="AN2297" s="24"/>
      <c r="AO2297" s="24"/>
      <c r="AP2297" s="24"/>
      <c r="AQ2297" s="24"/>
      <c r="AR2297" s="24"/>
      <c r="AS2297" s="24"/>
      <c r="AT2297" s="24"/>
      <c r="AU2297" s="24"/>
      <c r="AV2297" s="24"/>
      <c r="AW2297" s="24"/>
      <c r="AX2297" s="24"/>
      <c r="AY2297" s="24"/>
      <c r="AZ2297" s="24"/>
      <c r="BA2297" s="24"/>
      <c r="BB2297" s="24"/>
      <c r="BC2297" s="24"/>
      <c r="BD2297" s="24"/>
      <c r="BE2297" s="24"/>
      <c r="BF2297" s="24"/>
      <c r="BG2297" s="24"/>
      <c r="BH2297" s="24"/>
      <c r="BI2297" s="24"/>
      <c r="BJ2297" s="24"/>
      <c r="BK2297" s="24"/>
      <c r="BL2297" s="24"/>
      <c r="BM2297" s="24"/>
      <c r="BN2297" s="24"/>
      <c r="BO2297" s="24"/>
      <c r="BP2297" s="24"/>
      <c r="BQ2297" s="24"/>
      <c r="BR2297" s="24"/>
      <c r="BS2297" s="24"/>
      <c r="BT2297" s="24"/>
      <c r="BU2297" s="24"/>
      <c r="BV2297" s="24"/>
      <c r="BW2297" s="24"/>
      <c r="BX2297" s="24"/>
      <c r="BY2297" s="24"/>
      <c r="BZ2297" s="24"/>
      <c r="CA2297" s="24"/>
      <c r="CB2297" s="24"/>
      <c r="CC2297" s="24"/>
      <c r="CD2297" s="24"/>
      <c r="CE2297" s="24"/>
      <c r="CF2297" s="24"/>
      <c r="CG2297" s="24"/>
      <c r="CH2297" s="24"/>
      <c r="CI2297" s="24"/>
      <c r="CJ2297" s="24"/>
      <c r="CK2297" s="24"/>
      <c r="CL2297" s="24"/>
      <c r="CO2297" s="24"/>
      <c r="CP2297" s="24"/>
      <c r="CQ2297" s="24"/>
      <c r="CR2297" s="24"/>
      <c r="CS2297" s="24"/>
      <c r="CT2297" s="24"/>
      <c r="CU2297" s="24"/>
      <c r="CV2297" s="24"/>
      <c r="CW2297" s="24"/>
      <c r="CX2297" s="24"/>
      <c r="CY2297" s="24"/>
      <c r="CZ2297" s="24"/>
      <c r="DA2297" s="24"/>
      <c r="DB2297" s="24"/>
      <c r="DC2297" s="24"/>
      <c r="DD2297" s="24"/>
      <c r="DE2297" s="24"/>
      <c r="DF2297" s="24"/>
      <c r="DG2297" s="24"/>
      <c r="DH2297" s="24"/>
      <c r="DI2297" s="24"/>
      <c r="DJ2297" s="24"/>
      <c r="DK2297" s="24"/>
      <c r="DL2297" s="24"/>
    </row>
    <row r="2298" spans="1:116" x14ac:dyDescent="0.4">
      <c r="B2298" t="s">
        <v>332</v>
      </c>
      <c r="D2298" t="s">
        <v>391</v>
      </c>
      <c r="E2298" s="8" t="str">
        <f t="shared" si="3526"/>
        <v>2298 WCAR-IS</v>
      </c>
      <c r="G2298" s="136" t="str">
        <f>G2281</f>
        <v>(Primary label)</v>
      </c>
      <c r="K2298" s="53"/>
      <c r="L2298" s="53"/>
      <c r="M2298" s="53"/>
      <c r="N2298" s="53"/>
      <c r="O2298" s="53"/>
      <c r="P2298" s="53"/>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24"/>
      <c r="BN2298" s="24"/>
      <c r="BO2298" s="24"/>
      <c r="BP2298" s="24"/>
      <c r="BQ2298" s="24"/>
      <c r="BR2298" s="24"/>
      <c r="BS2298" s="24"/>
      <c r="BT2298" s="24"/>
      <c r="BU2298" s="24"/>
      <c r="BV2298" s="24"/>
      <c r="BW2298" s="24"/>
      <c r="BX2298" s="24"/>
      <c r="BY2298" s="24"/>
      <c r="BZ2298" s="24"/>
      <c r="CA2298" s="24"/>
      <c r="CB2298" s="24"/>
      <c r="CC2298" s="24"/>
      <c r="CD2298" s="24"/>
      <c r="CE2298" s="24"/>
      <c r="CF2298" s="24"/>
      <c r="CG2298" s="24"/>
      <c r="CH2298" s="24"/>
      <c r="CI2298" s="24"/>
      <c r="CJ2298" s="24"/>
      <c r="CK2298" s="24"/>
      <c r="CL2298" s="24"/>
      <c r="CO2298" s="24"/>
      <c r="CP2298" s="24"/>
      <c r="CQ2298" s="24"/>
      <c r="CR2298" s="24"/>
      <c r="CS2298" s="24"/>
      <c r="CT2298" s="24"/>
      <c r="CU2298" s="24"/>
      <c r="CV2298" s="24"/>
      <c r="CW2298" s="24"/>
      <c r="CX2298" s="24"/>
      <c r="CY2298" s="24"/>
      <c r="CZ2298" s="24"/>
      <c r="DA2298" s="24"/>
      <c r="DB2298" s="24"/>
      <c r="DC2298" s="24"/>
      <c r="DD2298" s="24"/>
      <c r="DE2298" s="24"/>
      <c r="DF2298" s="24"/>
      <c r="DG2298" s="24"/>
      <c r="DH2298" s="24"/>
      <c r="DI2298" s="24"/>
      <c r="DJ2298" s="24"/>
      <c r="DK2298" s="24"/>
      <c r="DL2298" s="24"/>
    </row>
    <row r="2299" spans="1:116" x14ac:dyDescent="0.4">
      <c r="B2299" t="s">
        <v>332</v>
      </c>
      <c r="D2299" t="s">
        <v>391</v>
      </c>
      <c r="E2299" s="8" t="str">
        <f t="shared" si="3526"/>
        <v>2299 WCAR-IS</v>
      </c>
      <c r="G2299" s="136" t="str">
        <f t="shared" ref="G2299:G2314" si="3558">G2282</f>
        <v>primary unit</v>
      </c>
      <c r="K2299" s="53"/>
      <c r="L2299" s="53"/>
      <c r="M2299" s="53"/>
      <c r="N2299" s="53"/>
      <c r="O2299" s="53"/>
      <c r="P2299" s="53"/>
      <c r="R2299" s="24"/>
      <c r="S2299" s="24"/>
      <c r="T2299" s="24"/>
      <c r="U2299" s="24"/>
      <c r="V2299" s="24"/>
      <c r="W2299" s="24"/>
      <c r="X2299" s="24"/>
      <c r="Y2299" s="24"/>
      <c r="Z2299" s="24"/>
      <c r="AA2299" s="24"/>
      <c r="AB2299" s="24"/>
      <c r="AC2299" s="24"/>
      <c r="AD2299" s="24"/>
      <c r="AE2299" s="24"/>
      <c r="AF2299" s="24"/>
      <c r="AG2299" s="24"/>
      <c r="AH2299" s="24"/>
      <c r="AI2299" s="24"/>
      <c r="AJ2299" s="24"/>
      <c r="AK2299" s="24"/>
      <c r="AL2299" s="24"/>
      <c r="AM2299" s="24"/>
      <c r="AN2299" s="24"/>
      <c r="AO2299" s="24"/>
      <c r="AP2299" s="24"/>
      <c r="AQ2299" s="24"/>
      <c r="AR2299" s="24"/>
      <c r="AS2299" s="24"/>
      <c r="AT2299" s="24"/>
      <c r="AU2299" s="24"/>
      <c r="AV2299" s="24"/>
      <c r="AW2299" s="24"/>
      <c r="AX2299" s="24"/>
      <c r="AY2299" s="24"/>
      <c r="AZ2299" s="24"/>
      <c r="BA2299" s="24"/>
      <c r="BB2299" s="24"/>
      <c r="BC2299" s="24"/>
      <c r="BD2299" s="24"/>
      <c r="BE2299" s="24"/>
      <c r="BF2299" s="24"/>
      <c r="BG2299" s="24"/>
      <c r="BH2299" s="24"/>
      <c r="BI2299" s="24"/>
      <c r="BJ2299" s="24"/>
      <c r="BK2299" s="24"/>
      <c r="BL2299" s="24"/>
      <c r="BM2299" s="24"/>
      <c r="BN2299" s="24"/>
      <c r="BO2299" s="24"/>
      <c r="BP2299" s="24"/>
      <c r="BQ2299" s="24"/>
      <c r="BR2299" s="24"/>
      <c r="BS2299" s="24"/>
      <c r="BT2299" s="24"/>
      <c r="BU2299" s="24"/>
      <c r="BV2299" s="24"/>
      <c r="BW2299" s="24"/>
      <c r="BX2299" s="24"/>
      <c r="BY2299" s="24"/>
      <c r="BZ2299" s="24"/>
      <c r="CA2299" s="24"/>
      <c r="CB2299" s="24"/>
      <c r="CC2299" s="24"/>
      <c r="CD2299" s="24"/>
      <c r="CE2299" s="24"/>
      <c r="CF2299" s="24"/>
      <c r="CG2299" s="24"/>
      <c r="CH2299" s="24"/>
      <c r="CI2299" s="24"/>
      <c r="CJ2299" s="24"/>
      <c r="CK2299" s="24"/>
      <c r="CL2299" s="24"/>
      <c r="CO2299" s="24"/>
      <c r="CP2299" s="24"/>
      <c r="CQ2299" s="24"/>
      <c r="CR2299" s="24"/>
      <c r="CS2299" s="24"/>
      <c r="CT2299" s="24"/>
      <c r="CU2299" s="24"/>
      <c r="CV2299" s="24"/>
      <c r="CW2299" s="24"/>
      <c r="CX2299" s="24"/>
      <c r="CY2299" s="24"/>
      <c r="CZ2299" s="24"/>
      <c r="DA2299" s="24"/>
      <c r="DB2299" s="24"/>
      <c r="DC2299" s="24"/>
      <c r="DD2299" s="24"/>
      <c r="DE2299" s="24"/>
      <c r="DF2299" s="24"/>
      <c r="DG2299" s="24"/>
      <c r="DH2299" s="24"/>
      <c r="DI2299" s="24"/>
      <c r="DJ2299" s="24"/>
      <c r="DK2299" s="24"/>
      <c r="DL2299" s="24"/>
    </row>
    <row r="2300" spans="1:116" x14ac:dyDescent="0.4">
      <c r="B2300" t="s">
        <v>332</v>
      </c>
      <c r="D2300" t="s">
        <v>391</v>
      </c>
      <c r="E2300" s="8" t="str">
        <f t="shared" si="3526"/>
        <v>2300 WCAR-IS</v>
      </c>
      <c r="G2300" s="136" t="str">
        <f t="shared" si="3558"/>
        <v>Primary revenue driver</v>
      </c>
      <c r="K2300" s="53"/>
      <c r="L2300" s="53"/>
      <c r="M2300" s="53"/>
      <c r="N2300" s="53"/>
      <c r="O2300" s="53"/>
      <c r="P2300" s="53"/>
      <c r="R2300" s="24"/>
      <c r="S2300" s="179" t="str">
        <f>S2283</f>
        <v>S$16</v>
      </c>
      <c r="T2300" s="179" t="str">
        <f t="shared" ref="T2300:CE2309" si="3559">T2283</f>
        <v>T$16</v>
      </c>
      <c r="U2300" s="179" t="str">
        <f t="shared" si="3559"/>
        <v>U$16</v>
      </c>
      <c r="V2300" s="179" t="str">
        <f t="shared" si="3559"/>
        <v>V$16</v>
      </c>
      <c r="W2300" s="179" t="str">
        <f t="shared" si="3559"/>
        <v>W$16</v>
      </c>
      <c r="X2300" s="179" t="str">
        <f t="shared" si="3559"/>
        <v>X$16</v>
      </c>
      <c r="Y2300" s="179" t="str">
        <f t="shared" si="3559"/>
        <v>Y$16</v>
      </c>
      <c r="Z2300" s="179" t="str">
        <f t="shared" si="3559"/>
        <v>Z$16</v>
      </c>
      <c r="AA2300" s="179" t="str">
        <f t="shared" si="3559"/>
        <v>AA$16</v>
      </c>
      <c r="AB2300" s="179" t="str">
        <f t="shared" si="3559"/>
        <v>AB$16</v>
      </c>
      <c r="AC2300" s="179" t="str">
        <f t="shared" si="3559"/>
        <v>AC$16</v>
      </c>
      <c r="AD2300" s="179" t="str">
        <f t="shared" si="3559"/>
        <v>AD$16</v>
      </c>
      <c r="AE2300" s="179" t="str">
        <f t="shared" si="3559"/>
        <v>AE$16</v>
      </c>
      <c r="AF2300" s="179" t="str">
        <f t="shared" si="3559"/>
        <v>AF$16</v>
      </c>
      <c r="AG2300" s="179" t="str">
        <f t="shared" si="3559"/>
        <v>AG$16</v>
      </c>
      <c r="AH2300" s="179" t="str">
        <f t="shared" si="3559"/>
        <v>AH$16</v>
      </c>
      <c r="AI2300" s="179" t="str">
        <f t="shared" si="3559"/>
        <v>AI$16</v>
      </c>
      <c r="AJ2300" s="179" t="str">
        <f t="shared" si="3559"/>
        <v>AJ$16</v>
      </c>
      <c r="AK2300" s="179" t="str">
        <f t="shared" si="3559"/>
        <v>AK$16</v>
      </c>
      <c r="AL2300" s="179" t="str">
        <f t="shared" si="3559"/>
        <v>AL$16</v>
      </c>
      <c r="AM2300" s="179" t="str">
        <f t="shared" si="3559"/>
        <v>AM$16</v>
      </c>
      <c r="AN2300" s="179" t="str">
        <f t="shared" si="3559"/>
        <v>AN$16</v>
      </c>
      <c r="AO2300" s="179" t="str">
        <f t="shared" si="3559"/>
        <v>AO$16</v>
      </c>
      <c r="AP2300" s="179" t="str">
        <f t="shared" si="3559"/>
        <v>AP$16</v>
      </c>
      <c r="AQ2300" s="179" t="str">
        <f t="shared" si="3559"/>
        <v>AQ$16</v>
      </c>
      <c r="AR2300" s="179" t="str">
        <f t="shared" si="3559"/>
        <v>AR$16</v>
      </c>
      <c r="AS2300" s="179" t="str">
        <f t="shared" si="3559"/>
        <v>AS$16</v>
      </c>
      <c r="AT2300" s="179" t="str">
        <f t="shared" si="3559"/>
        <v>AT$16</v>
      </c>
      <c r="AU2300" s="179" t="str">
        <f t="shared" si="3559"/>
        <v>AU$16</v>
      </c>
      <c r="AV2300" s="179" t="str">
        <f t="shared" si="3559"/>
        <v>AV$16</v>
      </c>
      <c r="AW2300" s="179" t="str">
        <f t="shared" si="3559"/>
        <v>AW$16</v>
      </c>
      <c r="AX2300" s="179" t="str">
        <f t="shared" si="3559"/>
        <v>AX$16</v>
      </c>
      <c r="AY2300" s="179" t="str">
        <f t="shared" si="3559"/>
        <v>AY$16</v>
      </c>
      <c r="AZ2300" s="179" t="str">
        <f t="shared" si="3559"/>
        <v>AZ$16</v>
      </c>
      <c r="BA2300" s="179" t="str">
        <f t="shared" si="3559"/>
        <v>BA$16</v>
      </c>
      <c r="BB2300" s="179" t="str">
        <f t="shared" si="3559"/>
        <v>BB$16</v>
      </c>
      <c r="BC2300" s="179" t="str">
        <f t="shared" si="3559"/>
        <v>BC$16</v>
      </c>
      <c r="BD2300" s="179" t="str">
        <f t="shared" si="3559"/>
        <v>BD$16</v>
      </c>
      <c r="BE2300" s="179" t="str">
        <f t="shared" si="3559"/>
        <v>BE$16</v>
      </c>
      <c r="BF2300" s="179" t="str">
        <f t="shared" si="3559"/>
        <v>BF$16</v>
      </c>
      <c r="BG2300" s="179" t="str">
        <f t="shared" si="3559"/>
        <v>BG$16</v>
      </c>
      <c r="BH2300" s="179" t="str">
        <f t="shared" si="3559"/>
        <v>BH$16</v>
      </c>
      <c r="BI2300" s="179" t="str">
        <f t="shared" si="3559"/>
        <v>BI$16</v>
      </c>
      <c r="BJ2300" s="179" t="str">
        <f t="shared" si="3559"/>
        <v>BJ$16</v>
      </c>
      <c r="BK2300" s="179" t="str">
        <f t="shared" si="3559"/>
        <v>BK$16</v>
      </c>
      <c r="BL2300" s="179" t="str">
        <f t="shared" si="3559"/>
        <v>BL$16</v>
      </c>
      <c r="BM2300" s="179" t="str">
        <f t="shared" si="3559"/>
        <v>BM$16</v>
      </c>
      <c r="BN2300" s="179" t="str">
        <f t="shared" si="3559"/>
        <v>BN$16</v>
      </c>
      <c r="BO2300" s="179" t="str">
        <f t="shared" si="3559"/>
        <v>BO$16</v>
      </c>
      <c r="BP2300" s="179" t="str">
        <f t="shared" si="3559"/>
        <v>BP$16</v>
      </c>
      <c r="BQ2300" s="179" t="str">
        <f t="shared" si="3559"/>
        <v>BQ$16</v>
      </c>
      <c r="BR2300" s="179" t="str">
        <f t="shared" si="3559"/>
        <v>BR$16</v>
      </c>
      <c r="BS2300" s="179" t="str">
        <f t="shared" si="3559"/>
        <v>BS$16</v>
      </c>
      <c r="BT2300" s="179" t="str">
        <f t="shared" si="3559"/>
        <v>BT$16</v>
      </c>
      <c r="BU2300" s="179" t="str">
        <f t="shared" si="3559"/>
        <v>BU$16</v>
      </c>
      <c r="BV2300" s="179" t="str">
        <f t="shared" si="3559"/>
        <v>BV$16</v>
      </c>
      <c r="BW2300" s="179" t="str">
        <f t="shared" si="3559"/>
        <v>BW$16</v>
      </c>
      <c r="BX2300" s="179" t="str">
        <f t="shared" si="3559"/>
        <v>BX$16</v>
      </c>
      <c r="BY2300" s="179" t="str">
        <f t="shared" si="3559"/>
        <v>BY$16</v>
      </c>
      <c r="BZ2300" s="179" t="str">
        <f t="shared" si="3559"/>
        <v>BZ$16</v>
      </c>
      <c r="CA2300" s="179" t="str">
        <f t="shared" si="3559"/>
        <v>CA$16</v>
      </c>
      <c r="CB2300" s="179" t="str">
        <f t="shared" si="3559"/>
        <v>CB$16</v>
      </c>
      <c r="CC2300" s="179" t="str">
        <f t="shared" si="3559"/>
        <v>CC$16</v>
      </c>
      <c r="CD2300" s="179" t="str">
        <f t="shared" si="3559"/>
        <v>CD$16</v>
      </c>
      <c r="CE2300" s="179" t="str">
        <f t="shared" si="3559"/>
        <v>CE$16</v>
      </c>
      <c r="CF2300" s="179" t="str">
        <f t="shared" ref="CF2300:CL2309" si="3560">CF2283</f>
        <v>CF$16</v>
      </c>
      <c r="CG2300" s="179" t="str">
        <f t="shared" si="3560"/>
        <v>CG$16</v>
      </c>
      <c r="CH2300" s="179" t="str">
        <f t="shared" si="3560"/>
        <v>CH$16</v>
      </c>
      <c r="CI2300" s="179" t="str">
        <f t="shared" si="3560"/>
        <v>CI$16</v>
      </c>
      <c r="CJ2300" s="179" t="str">
        <f t="shared" si="3560"/>
        <v>CJ$16</v>
      </c>
      <c r="CK2300" s="179" t="str">
        <f t="shared" si="3560"/>
        <v>CK$16</v>
      </c>
      <c r="CL2300" s="179" t="str">
        <f t="shared" si="3560"/>
        <v>CL$16</v>
      </c>
      <c r="CO2300" s="179">
        <f t="shared" ref="CO2300:DL2309" si="3561">CO30</f>
        <v>0</v>
      </c>
      <c r="CP2300" s="179">
        <f t="shared" si="3561"/>
        <v>0</v>
      </c>
      <c r="CQ2300" s="179">
        <f t="shared" si="3561"/>
        <v>0</v>
      </c>
      <c r="CR2300" s="179">
        <f t="shared" si="3561"/>
        <v>0</v>
      </c>
      <c r="CS2300" s="179">
        <f t="shared" si="3561"/>
        <v>0</v>
      </c>
      <c r="CT2300" s="179">
        <f t="shared" si="3561"/>
        <v>0</v>
      </c>
      <c r="CU2300" s="179">
        <f t="shared" si="3561"/>
        <v>0</v>
      </c>
      <c r="CV2300" s="179">
        <f t="shared" si="3561"/>
        <v>0</v>
      </c>
      <c r="CW2300" s="179">
        <f t="shared" si="3561"/>
        <v>0</v>
      </c>
      <c r="CX2300" s="179">
        <f t="shared" si="3561"/>
        <v>0</v>
      </c>
      <c r="CY2300" s="179">
        <f t="shared" si="3561"/>
        <v>0</v>
      </c>
      <c r="CZ2300" s="179">
        <f t="shared" si="3561"/>
        <v>0</v>
      </c>
      <c r="DA2300" s="179">
        <f t="shared" si="3561"/>
        <v>0</v>
      </c>
      <c r="DB2300" s="179">
        <f t="shared" si="3561"/>
        <v>0</v>
      </c>
      <c r="DC2300" s="179">
        <f t="shared" si="3561"/>
        <v>0</v>
      </c>
      <c r="DD2300" s="179">
        <f t="shared" si="3561"/>
        <v>0</v>
      </c>
      <c r="DE2300" s="179">
        <f t="shared" si="3561"/>
        <v>0</v>
      </c>
      <c r="DF2300" s="179">
        <f t="shared" si="3561"/>
        <v>0</v>
      </c>
      <c r="DG2300" s="179">
        <f t="shared" si="3561"/>
        <v>0</v>
      </c>
      <c r="DH2300" s="179">
        <f t="shared" si="3561"/>
        <v>0</v>
      </c>
      <c r="DI2300" s="179">
        <f t="shared" si="3561"/>
        <v>0</v>
      </c>
      <c r="DJ2300" s="179">
        <f t="shared" si="3561"/>
        <v>0</v>
      </c>
      <c r="DK2300" s="179">
        <f t="shared" si="3561"/>
        <v>0</v>
      </c>
      <c r="DL2300" s="179">
        <f t="shared" si="3561"/>
        <v>0</v>
      </c>
    </row>
    <row r="2301" spans="1:116" x14ac:dyDescent="0.4">
      <c r="B2301" t="s">
        <v>332</v>
      </c>
      <c r="D2301" t="s">
        <v>391</v>
      </c>
      <c r="E2301" s="8" t="str">
        <f t="shared" si="3526"/>
        <v>2301 WCAR-IS</v>
      </c>
      <c r="G2301" s="136" t="str">
        <f t="shared" si="3558"/>
        <v>Primary volume driver</v>
      </c>
      <c r="H2301" s="56"/>
      <c r="I2301" s="79"/>
      <c r="J2301" s="79"/>
      <c r="K2301" s="15"/>
      <c r="L2301" s="15"/>
      <c r="M2301" s="15"/>
      <c r="N2301" s="15"/>
      <c r="O2301" s="15"/>
      <c r="P2301" s="15"/>
      <c r="R2301" s="15"/>
      <c r="S2301" s="179" t="str">
        <f t="shared" ref="S2301:CD2310" si="3562">S2284</f>
        <v>S$17</v>
      </c>
      <c r="T2301" s="179" t="str">
        <f t="shared" si="3562"/>
        <v>T$17</v>
      </c>
      <c r="U2301" s="179" t="str">
        <f t="shared" si="3562"/>
        <v>U$17</v>
      </c>
      <c r="V2301" s="179" t="str">
        <f t="shared" si="3562"/>
        <v>V$17</v>
      </c>
      <c r="W2301" s="179" t="str">
        <f t="shared" si="3562"/>
        <v>W$17</v>
      </c>
      <c r="X2301" s="179" t="str">
        <f t="shared" si="3562"/>
        <v>X$17</v>
      </c>
      <c r="Y2301" s="179" t="str">
        <f t="shared" si="3562"/>
        <v>Y$17</v>
      </c>
      <c r="Z2301" s="179" t="str">
        <f t="shared" si="3562"/>
        <v>Z$17</v>
      </c>
      <c r="AA2301" s="179" t="str">
        <f t="shared" si="3562"/>
        <v>AA$17</v>
      </c>
      <c r="AB2301" s="179" t="str">
        <f t="shared" si="3562"/>
        <v>AB$17</v>
      </c>
      <c r="AC2301" s="179" t="str">
        <f t="shared" si="3562"/>
        <v>AC$17</v>
      </c>
      <c r="AD2301" s="179" t="str">
        <f t="shared" si="3562"/>
        <v>AD$17</v>
      </c>
      <c r="AE2301" s="179" t="str">
        <f t="shared" si="3562"/>
        <v>AE$17</v>
      </c>
      <c r="AF2301" s="179" t="str">
        <f t="shared" si="3562"/>
        <v>AF$17</v>
      </c>
      <c r="AG2301" s="179" t="str">
        <f t="shared" si="3562"/>
        <v>AG$17</v>
      </c>
      <c r="AH2301" s="179" t="str">
        <f t="shared" si="3562"/>
        <v>AH$17</v>
      </c>
      <c r="AI2301" s="179" t="str">
        <f t="shared" si="3562"/>
        <v>AI$17</v>
      </c>
      <c r="AJ2301" s="179" t="str">
        <f t="shared" si="3562"/>
        <v>AJ$17</v>
      </c>
      <c r="AK2301" s="179" t="str">
        <f t="shared" si="3562"/>
        <v>AK$17</v>
      </c>
      <c r="AL2301" s="179" t="str">
        <f t="shared" si="3562"/>
        <v>AL$17</v>
      </c>
      <c r="AM2301" s="179" t="str">
        <f t="shared" si="3562"/>
        <v>AM$17</v>
      </c>
      <c r="AN2301" s="179" t="str">
        <f t="shared" si="3562"/>
        <v>AN$17</v>
      </c>
      <c r="AO2301" s="179" t="str">
        <f t="shared" si="3562"/>
        <v>AO$17</v>
      </c>
      <c r="AP2301" s="179" t="str">
        <f t="shared" si="3562"/>
        <v>AP$17</v>
      </c>
      <c r="AQ2301" s="179" t="str">
        <f t="shared" si="3562"/>
        <v>AQ$17</v>
      </c>
      <c r="AR2301" s="179" t="str">
        <f t="shared" si="3562"/>
        <v>AR$17</v>
      </c>
      <c r="AS2301" s="179" t="str">
        <f t="shared" si="3562"/>
        <v>AS$17</v>
      </c>
      <c r="AT2301" s="179" t="str">
        <f t="shared" si="3562"/>
        <v>AT$17</v>
      </c>
      <c r="AU2301" s="179" t="str">
        <f t="shared" si="3562"/>
        <v>AU$17</v>
      </c>
      <c r="AV2301" s="179" t="str">
        <f t="shared" si="3562"/>
        <v>AV$17</v>
      </c>
      <c r="AW2301" s="179" t="str">
        <f t="shared" si="3562"/>
        <v>AW$17</v>
      </c>
      <c r="AX2301" s="179" t="str">
        <f t="shared" si="3562"/>
        <v>AX$17</v>
      </c>
      <c r="AY2301" s="179" t="str">
        <f t="shared" si="3562"/>
        <v>AY$17</v>
      </c>
      <c r="AZ2301" s="179" t="str">
        <f t="shared" si="3562"/>
        <v>AZ$17</v>
      </c>
      <c r="BA2301" s="179" t="str">
        <f t="shared" si="3562"/>
        <v>BA$17</v>
      </c>
      <c r="BB2301" s="179" t="str">
        <f t="shared" si="3562"/>
        <v>BB$17</v>
      </c>
      <c r="BC2301" s="179" t="str">
        <f t="shared" si="3562"/>
        <v>BC$17</v>
      </c>
      <c r="BD2301" s="179" t="str">
        <f t="shared" si="3562"/>
        <v>BD$17</v>
      </c>
      <c r="BE2301" s="179" t="str">
        <f t="shared" si="3562"/>
        <v>BE$17</v>
      </c>
      <c r="BF2301" s="179" t="str">
        <f t="shared" si="3562"/>
        <v>BF$17</v>
      </c>
      <c r="BG2301" s="179" t="str">
        <f t="shared" si="3562"/>
        <v>BG$17</v>
      </c>
      <c r="BH2301" s="179" t="str">
        <f t="shared" si="3562"/>
        <v>BH$17</v>
      </c>
      <c r="BI2301" s="179" t="str">
        <f t="shared" si="3562"/>
        <v>BI$17</v>
      </c>
      <c r="BJ2301" s="179" t="str">
        <f t="shared" si="3562"/>
        <v>BJ$17</v>
      </c>
      <c r="BK2301" s="179" t="str">
        <f t="shared" si="3562"/>
        <v>BK$17</v>
      </c>
      <c r="BL2301" s="179" t="str">
        <f t="shared" si="3562"/>
        <v>BL$17</v>
      </c>
      <c r="BM2301" s="179" t="str">
        <f t="shared" si="3562"/>
        <v>BM$17</v>
      </c>
      <c r="BN2301" s="179" t="str">
        <f t="shared" si="3562"/>
        <v>BN$17</v>
      </c>
      <c r="BO2301" s="179" t="str">
        <f t="shared" si="3562"/>
        <v>BO$17</v>
      </c>
      <c r="BP2301" s="179" t="str">
        <f t="shared" si="3562"/>
        <v>BP$17</v>
      </c>
      <c r="BQ2301" s="179" t="str">
        <f t="shared" si="3562"/>
        <v>BQ$17</v>
      </c>
      <c r="BR2301" s="179" t="str">
        <f t="shared" si="3562"/>
        <v>BR$17</v>
      </c>
      <c r="BS2301" s="179" t="str">
        <f t="shared" si="3562"/>
        <v>BS$17</v>
      </c>
      <c r="BT2301" s="179" t="str">
        <f t="shared" si="3562"/>
        <v>BT$17</v>
      </c>
      <c r="BU2301" s="179" t="str">
        <f t="shared" si="3562"/>
        <v>BU$17</v>
      </c>
      <c r="BV2301" s="179" t="str">
        <f t="shared" si="3562"/>
        <v>BV$17</v>
      </c>
      <c r="BW2301" s="179" t="str">
        <f t="shared" si="3562"/>
        <v>BW$17</v>
      </c>
      <c r="BX2301" s="179" t="str">
        <f t="shared" si="3562"/>
        <v>BX$17</v>
      </c>
      <c r="BY2301" s="179" t="str">
        <f t="shared" si="3562"/>
        <v>BY$17</v>
      </c>
      <c r="BZ2301" s="179" t="str">
        <f t="shared" si="3562"/>
        <v>BZ$17</v>
      </c>
      <c r="CA2301" s="179" t="str">
        <f t="shared" si="3562"/>
        <v>CA$17</v>
      </c>
      <c r="CB2301" s="179" t="str">
        <f t="shared" si="3562"/>
        <v>CB$17</v>
      </c>
      <c r="CC2301" s="179" t="str">
        <f t="shared" si="3562"/>
        <v>CC$17</v>
      </c>
      <c r="CD2301" s="179" t="str">
        <f t="shared" si="3562"/>
        <v>CD$17</v>
      </c>
      <c r="CE2301" s="179" t="str">
        <f t="shared" ref="CE2301:CL2310" si="3563">CE2284</f>
        <v>CE$17</v>
      </c>
      <c r="CF2301" s="179" t="str">
        <f t="shared" si="3563"/>
        <v>CF$17</v>
      </c>
      <c r="CG2301" s="179" t="str">
        <f t="shared" si="3563"/>
        <v>CG$17</v>
      </c>
      <c r="CH2301" s="179" t="str">
        <f t="shared" si="3563"/>
        <v>CH$17</v>
      </c>
      <c r="CI2301" s="179" t="str">
        <f t="shared" si="3563"/>
        <v>CI$17</v>
      </c>
      <c r="CJ2301" s="179" t="str">
        <f t="shared" si="3563"/>
        <v>CJ$17</v>
      </c>
      <c r="CK2301" s="179" t="str">
        <f t="shared" si="3563"/>
        <v>CK$17</v>
      </c>
      <c r="CL2301" s="179" t="str">
        <f t="shared" si="3563"/>
        <v>CL$17</v>
      </c>
      <c r="CN2301" s="79"/>
      <c r="CO2301" s="179" t="str">
        <f t="shared" ref="CO2301:DL2310" si="3564">CO867</f>
        <v>CO$18</v>
      </c>
      <c r="CP2301" s="179" t="str">
        <f t="shared" si="3564"/>
        <v>CP$18</v>
      </c>
      <c r="CQ2301" s="179" t="str">
        <f t="shared" si="3564"/>
        <v>CQ$18</v>
      </c>
      <c r="CR2301" s="179" t="str">
        <f t="shared" si="3564"/>
        <v>CR$18</v>
      </c>
      <c r="CS2301" s="179" t="str">
        <f t="shared" si="3564"/>
        <v>CS$18</v>
      </c>
      <c r="CT2301" s="179" t="str">
        <f t="shared" si="3564"/>
        <v>CT$18</v>
      </c>
      <c r="CU2301" s="179" t="str">
        <f t="shared" si="3564"/>
        <v>CU$18</v>
      </c>
      <c r="CV2301" s="179" t="str">
        <f t="shared" si="3564"/>
        <v>CV$18</v>
      </c>
      <c r="CW2301" s="179" t="str">
        <f t="shared" si="3564"/>
        <v>CW$18</v>
      </c>
      <c r="CX2301" s="179" t="str">
        <f t="shared" si="3564"/>
        <v>CX$18</v>
      </c>
      <c r="CY2301" s="179" t="str">
        <f t="shared" si="3564"/>
        <v>CY$18</v>
      </c>
      <c r="CZ2301" s="179" t="str">
        <f t="shared" si="3564"/>
        <v>CZ$18</v>
      </c>
      <c r="DA2301" s="179" t="str">
        <f t="shared" si="3564"/>
        <v>DA$18</v>
      </c>
      <c r="DB2301" s="179" t="str">
        <f t="shared" si="3564"/>
        <v>DB$18</v>
      </c>
      <c r="DC2301" s="179" t="str">
        <f t="shared" si="3564"/>
        <v>DC$18</v>
      </c>
      <c r="DD2301" s="179" t="str">
        <f t="shared" si="3564"/>
        <v>DD$18</v>
      </c>
      <c r="DE2301" s="179" t="str">
        <f t="shared" si="3564"/>
        <v>DE$18</v>
      </c>
      <c r="DF2301" s="179" t="str">
        <f t="shared" si="3564"/>
        <v>DF$18</v>
      </c>
      <c r="DG2301" s="179" t="str">
        <f t="shared" si="3564"/>
        <v>DG$18</v>
      </c>
      <c r="DH2301" s="179" t="str">
        <f t="shared" si="3564"/>
        <v>DH$18</v>
      </c>
      <c r="DI2301" s="179" t="str">
        <f t="shared" si="3564"/>
        <v>DI$18</v>
      </c>
      <c r="DJ2301" s="179" t="str">
        <f t="shared" si="3564"/>
        <v>DJ$18</v>
      </c>
      <c r="DK2301" s="179" t="str">
        <f t="shared" si="3564"/>
        <v>DK$18</v>
      </c>
      <c r="DL2301" s="179" t="str">
        <f t="shared" si="3564"/>
        <v>DL$18</v>
      </c>
    </row>
    <row r="2302" spans="1:116" x14ac:dyDescent="0.4">
      <c r="B2302" t="s">
        <v>332</v>
      </c>
      <c r="D2302" t="s">
        <v>391</v>
      </c>
      <c r="E2302" s="8" t="str">
        <f t="shared" si="3526"/>
        <v>2302 WCAR-IS</v>
      </c>
      <c r="G2302" s="191" t="str">
        <f>G2289</f>
        <v>Simple accounts receivable - IS driven:</v>
      </c>
      <c r="H2302" s="12"/>
      <c r="I2302" s="60"/>
      <c r="J2302" s="60"/>
      <c r="K2302" s="15"/>
      <c r="L2302" s="15"/>
      <c r="M2302" s="15"/>
      <c r="N2302" s="15"/>
      <c r="O2302" s="15"/>
      <c r="P2302" s="15"/>
      <c r="R2302" s="15"/>
      <c r="S2302" s="179">
        <f t="shared" ref="S2302:CD2311" si="3565">S2285</f>
        <v>0</v>
      </c>
      <c r="T2302" s="179">
        <f t="shared" si="3565"/>
        <v>0</v>
      </c>
      <c r="U2302" s="179">
        <f t="shared" si="3565"/>
        <v>0</v>
      </c>
      <c r="V2302" s="179">
        <f t="shared" si="3565"/>
        <v>0</v>
      </c>
      <c r="W2302" s="179">
        <f t="shared" si="3565"/>
        <v>0</v>
      </c>
      <c r="X2302" s="179">
        <f t="shared" si="3565"/>
        <v>0</v>
      </c>
      <c r="Y2302" s="179">
        <f t="shared" si="3565"/>
        <v>0</v>
      </c>
      <c r="Z2302" s="179">
        <f t="shared" si="3565"/>
        <v>0</v>
      </c>
      <c r="AA2302" s="179">
        <f t="shared" si="3565"/>
        <v>0</v>
      </c>
      <c r="AB2302" s="179">
        <f t="shared" si="3565"/>
        <v>0</v>
      </c>
      <c r="AC2302" s="179">
        <f t="shared" si="3565"/>
        <v>0</v>
      </c>
      <c r="AD2302" s="179">
        <f t="shared" si="3565"/>
        <v>0</v>
      </c>
      <c r="AE2302" s="179">
        <f t="shared" si="3565"/>
        <v>0</v>
      </c>
      <c r="AF2302" s="179">
        <f t="shared" si="3565"/>
        <v>0</v>
      </c>
      <c r="AG2302" s="179">
        <f t="shared" si="3565"/>
        <v>0</v>
      </c>
      <c r="AH2302" s="179">
        <f t="shared" si="3565"/>
        <v>0</v>
      </c>
      <c r="AI2302" s="179">
        <f t="shared" si="3565"/>
        <v>0</v>
      </c>
      <c r="AJ2302" s="179">
        <f t="shared" si="3565"/>
        <v>0</v>
      </c>
      <c r="AK2302" s="179">
        <f t="shared" si="3565"/>
        <v>0</v>
      </c>
      <c r="AL2302" s="179">
        <f t="shared" si="3565"/>
        <v>0</v>
      </c>
      <c r="AM2302" s="179">
        <f t="shared" si="3565"/>
        <v>0</v>
      </c>
      <c r="AN2302" s="179">
        <f t="shared" si="3565"/>
        <v>0</v>
      </c>
      <c r="AO2302" s="179">
        <f t="shared" si="3565"/>
        <v>0</v>
      </c>
      <c r="AP2302" s="179">
        <f t="shared" si="3565"/>
        <v>0</v>
      </c>
      <c r="AQ2302" s="179">
        <f t="shared" si="3565"/>
        <v>0</v>
      </c>
      <c r="AR2302" s="179">
        <f t="shared" si="3565"/>
        <v>0</v>
      </c>
      <c r="AS2302" s="179">
        <f t="shared" si="3565"/>
        <v>0</v>
      </c>
      <c r="AT2302" s="179">
        <f t="shared" si="3565"/>
        <v>0</v>
      </c>
      <c r="AU2302" s="179">
        <f t="shared" si="3565"/>
        <v>0</v>
      </c>
      <c r="AV2302" s="179">
        <f t="shared" si="3565"/>
        <v>0</v>
      </c>
      <c r="AW2302" s="179">
        <f t="shared" si="3565"/>
        <v>0</v>
      </c>
      <c r="AX2302" s="179">
        <f t="shared" si="3565"/>
        <v>0</v>
      </c>
      <c r="AY2302" s="179">
        <f t="shared" si="3565"/>
        <v>0</v>
      </c>
      <c r="AZ2302" s="179">
        <f t="shared" si="3565"/>
        <v>0</v>
      </c>
      <c r="BA2302" s="179">
        <f t="shared" si="3565"/>
        <v>0</v>
      </c>
      <c r="BB2302" s="179">
        <f t="shared" si="3565"/>
        <v>0</v>
      </c>
      <c r="BC2302" s="179">
        <f t="shared" si="3565"/>
        <v>0</v>
      </c>
      <c r="BD2302" s="179">
        <f t="shared" si="3565"/>
        <v>0</v>
      </c>
      <c r="BE2302" s="179">
        <f t="shared" si="3565"/>
        <v>0</v>
      </c>
      <c r="BF2302" s="179">
        <f t="shared" si="3565"/>
        <v>0</v>
      </c>
      <c r="BG2302" s="179">
        <f t="shared" si="3565"/>
        <v>0</v>
      </c>
      <c r="BH2302" s="179">
        <f t="shared" si="3565"/>
        <v>0</v>
      </c>
      <c r="BI2302" s="179">
        <f t="shared" si="3565"/>
        <v>0</v>
      </c>
      <c r="BJ2302" s="179">
        <f t="shared" si="3565"/>
        <v>0</v>
      </c>
      <c r="BK2302" s="179">
        <f t="shared" si="3565"/>
        <v>0</v>
      </c>
      <c r="BL2302" s="179">
        <f t="shared" si="3565"/>
        <v>0</v>
      </c>
      <c r="BM2302" s="179">
        <f t="shared" si="3565"/>
        <v>0</v>
      </c>
      <c r="BN2302" s="179">
        <f t="shared" si="3565"/>
        <v>0</v>
      </c>
      <c r="BO2302" s="179">
        <f t="shared" si="3565"/>
        <v>0</v>
      </c>
      <c r="BP2302" s="179">
        <f t="shared" si="3565"/>
        <v>0</v>
      </c>
      <c r="BQ2302" s="179">
        <f t="shared" si="3565"/>
        <v>0</v>
      </c>
      <c r="BR2302" s="179">
        <f t="shared" si="3565"/>
        <v>0</v>
      </c>
      <c r="BS2302" s="179">
        <f t="shared" si="3565"/>
        <v>0</v>
      </c>
      <c r="BT2302" s="179">
        <f t="shared" si="3565"/>
        <v>0</v>
      </c>
      <c r="BU2302" s="179">
        <f t="shared" si="3565"/>
        <v>0</v>
      </c>
      <c r="BV2302" s="179">
        <f t="shared" si="3565"/>
        <v>0</v>
      </c>
      <c r="BW2302" s="179">
        <f t="shared" si="3565"/>
        <v>0</v>
      </c>
      <c r="BX2302" s="179">
        <f t="shared" si="3565"/>
        <v>0</v>
      </c>
      <c r="BY2302" s="179">
        <f t="shared" si="3565"/>
        <v>0</v>
      </c>
      <c r="BZ2302" s="179">
        <f t="shared" si="3565"/>
        <v>0</v>
      </c>
      <c r="CA2302" s="179">
        <f t="shared" si="3565"/>
        <v>0</v>
      </c>
      <c r="CB2302" s="179">
        <f t="shared" si="3565"/>
        <v>0</v>
      </c>
      <c r="CC2302" s="179">
        <f t="shared" si="3565"/>
        <v>0</v>
      </c>
      <c r="CD2302" s="179">
        <f t="shared" si="3565"/>
        <v>0</v>
      </c>
      <c r="CE2302" s="179">
        <f t="shared" ref="CE2302:CL2311" si="3566">CE2285</f>
        <v>0</v>
      </c>
      <c r="CF2302" s="179">
        <f t="shared" si="3566"/>
        <v>0</v>
      </c>
      <c r="CG2302" s="179">
        <f t="shared" si="3566"/>
        <v>0</v>
      </c>
      <c r="CH2302" s="179">
        <f t="shared" si="3566"/>
        <v>0</v>
      </c>
      <c r="CI2302" s="179">
        <f t="shared" si="3566"/>
        <v>0</v>
      </c>
      <c r="CJ2302" s="179">
        <f t="shared" si="3566"/>
        <v>0</v>
      </c>
      <c r="CK2302" s="179">
        <f t="shared" si="3566"/>
        <v>0</v>
      </c>
      <c r="CL2302" s="179">
        <f t="shared" si="3566"/>
        <v>0</v>
      </c>
      <c r="CN2302" s="60"/>
      <c r="CO2302" s="179" t="str">
        <f t="shared" ref="CO2302:DL2311" si="3567">CO868</f>
        <v>CO$19</v>
      </c>
      <c r="CP2302" s="179" t="str">
        <f t="shared" si="3567"/>
        <v>CP$19</v>
      </c>
      <c r="CQ2302" s="179" t="str">
        <f t="shared" si="3567"/>
        <v>CQ$19</v>
      </c>
      <c r="CR2302" s="179" t="str">
        <f t="shared" si="3567"/>
        <v>CR$19</v>
      </c>
      <c r="CS2302" s="179" t="str">
        <f t="shared" si="3567"/>
        <v>CS$19</v>
      </c>
      <c r="CT2302" s="179" t="str">
        <f t="shared" si="3567"/>
        <v>CT$19</v>
      </c>
      <c r="CU2302" s="179" t="str">
        <f t="shared" si="3567"/>
        <v>CU$19</v>
      </c>
      <c r="CV2302" s="179" t="str">
        <f t="shared" si="3567"/>
        <v>CV$19</v>
      </c>
      <c r="CW2302" s="179" t="str">
        <f t="shared" si="3567"/>
        <v>CW$19</v>
      </c>
      <c r="CX2302" s="179" t="str">
        <f t="shared" si="3567"/>
        <v>CX$19</v>
      </c>
      <c r="CY2302" s="179" t="str">
        <f t="shared" si="3567"/>
        <v>CY$19</v>
      </c>
      <c r="CZ2302" s="179" t="str">
        <f t="shared" si="3567"/>
        <v>CZ$19</v>
      </c>
      <c r="DA2302" s="179" t="str">
        <f t="shared" si="3567"/>
        <v>DA$19</v>
      </c>
      <c r="DB2302" s="179" t="str">
        <f t="shared" si="3567"/>
        <v>DB$19</v>
      </c>
      <c r="DC2302" s="179" t="str">
        <f t="shared" si="3567"/>
        <v>DC$19</v>
      </c>
      <c r="DD2302" s="179" t="str">
        <f t="shared" si="3567"/>
        <v>DD$19</v>
      </c>
      <c r="DE2302" s="179" t="str">
        <f t="shared" si="3567"/>
        <v>DE$19</v>
      </c>
      <c r="DF2302" s="179" t="str">
        <f t="shared" si="3567"/>
        <v>DF$19</v>
      </c>
      <c r="DG2302" s="179" t="str">
        <f t="shared" si="3567"/>
        <v>DG$19</v>
      </c>
      <c r="DH2302" s="179" t="str">
        <f t="shared" si="3567"/>
        <v>DH$19</v>
      </c>
      <c r="DI2302" s="179" t="str">
        <f t="shared" si="3567"/>
        <v>DI$19</v>
      </c>
      <c r="DJ2302" s="179" t="str">
        <f t="shared" si="3567"/>
        <v>DJ$19</v>
      </c>
      <c r="DK2302" s="179" t="str">
        <f t="shared" si="3567"/>
        <v>DK$19</v>
      </c>
      <c r="DL2302" s="179" t="str">
        <f t="shared" si="3567"/>
        <v>DL$19</v>
      </c>
    </row>
    <row r="2303" spans="1:116" x14ac:dyDescent="0.4">
      <c r="B2303" t="s">
        <v>332</v>
      </c>
      <c r="D2303" t="s">
        <v>391</v>
      </c>
      <c r="E2303" s="8" t="str">
        <f t="shared" si="3526"/>
        <v>2303 WCAR-IS</v>
      </c>
      <c r="G2303" s="191" t="str">
        <f>SUBSTITUTE(TRIM(MID(G2289, SEARCH("-", G2289) + 1, LEN(G2289))),":","")</f>
        <v>IS driven</v>
      </c>
      <c r="H2303" s="12"/>
      <c r="I2303" s="60"/>
      <c r="J2303" s="60"/>
      <c r="K2303" s="15"/>
      <c r="L2303" s="15"/>
      <c r="M2303" s="15"/>
      <c r="N2303" s="15"/>
      <c r="O2303" s="15"/>
      <c r="P2303" s="15"/>
      <c r="R2303" s="15"/>
      <c r="CN2303" s="60"/>
      <c r="CO2303" s="8"/>
      <c r="CP2303" s="8"/>
      <c r="CQ2303" s="8"/>
      <c r="CR2303" s="8"/>
      <c r="CS2303" s="8"/>
      <c r="CT2303" s="8"/>
      <c r="CU2303" s="8"/>
      <c r="CV2303" s="8"/>
      <c r="CW2303" s="8"/>
      <c r="CX2303" s="8"/>
      <c r="CY2303" s="8"/>
      <c r="CZ2303" s="8"/>
      <c r="DA2303" s="8"/>
      <c r="DB2303" s="8"/>
      <c r="DC2303" s="8"/>
      <c r="DD2303" s="8"/>
      <c r="DE2303" s="8"/>
      <c r="DF2303" s="8"/>
      <c r="DG2303" s="8"/>
      <c r="DH2303" s="8"/>
      <c r="DI2303" s="8"/>
      <c r="DJ2303" s="8"/>
      <c r="DK2303" s="8"/>
      <c r="DL2303" s="8"/>
    </row>
    <row r="2304" spans="1:116" x14ac:dyDescent="0.4">
      <c r="B2304" t="s">
        <v>332</v>
      </c>
      <c r="D2304" t="s">
        <v>391</v>
      </c>
      <c r="E2304" s="8" t="str">
        <f t="shared" si="3526"/>
        <v>2304 WCAR-IS</v>
      </c>
      <c r="G2304" s="136" t="str">
        <f t="shared" si="3558"/>
        <v>Secondary revenue driver</v>
      </c>
      <c r="H2304" s="12"/>
      <c r="I2304" s="60"/>
      <c r="J2304" s="60"/>
      <c r="K2304" s="15"/>
      <c r="L2304" s="15"/>
      <c r="M2304" s="15"/>
      <c r="N2304" s="15"/>
      <c r="O2304" s="15"/>
      <c r="P2304" s="15"/>
      <c r="R2304" s="15"/>
      <c r="S2304" s="212" t="str">
        <f>ADDRESS(ROW(S2294),COLUMN(S2294),2)</f>
        <v>S$2294</v>
      </c>
      <c r="T2304" s="212" t="str">
        <f t="shared" ref="T2304:CE2313" si="3568">ADDRESS(ROW(T2294),COLUMN(T2294),2)</f>
        <v>T$2294</v>
      </c>
      <c r="U2304" s="212" t="str">
        <f t="shared" si="3568"/>
        <v>U$2294</v>
      </c>
      <c r="V2304" s="212" t="str">
        <f t="shared" si="3568"/>
        <v>V$2294</v>
      </c>
      <c r="W2304" s="212" t="str">
        <f t="shared" si="3568"/>
        <v>W$2294</v>
      </c>
      <c r="X2304" s="212" t="str">
        <f t="shared" si="3568"/>
        <v>X$2294</v>
      </c>
      <c r="Y2304" s="212" t="str">
        <f t="shared" si="3568"/>
        <v>Y$2294</v>
      </c>
      <c r="Z2304" s="212" t="str">
        <f t="shared" si="3568"/>
        <v>Z$2294</v>
      </c>
      <c r="AA2304" s="212" t="str">
        <f t="shared" si="3568"/>
        <v>AA$2294</v>
      </c>
      <c r="AB2304" s="212" t="str">
        <f t="shared" si="3568"/>
        <v>AB$2294</v>
      </c>
      <c r="AC2304" s="212" t="str">
        <f t="shared" si="3568"/>
        <v>AC$2294</v>
      </c>
      <c r="AD2304" s="212" t="str">
        <f t="shared" si="3568"/>
        <v>AD$2294</v>
      </c>
      <c r="AE2304" s="212" t="str">
        <f t="shared" si="3568"/>
        <v>AE$2294</v>
      </c>
      <c r="AF2304" s="212" t="str">
        <f t="shared" si="3568"/>
        <v>AF$2294</v>
      </c>
      <c r="AG2304" s="212" t="str">
        <f t="shared" si="3568"/>
        <v>AG$2294</v>
      </c>
      <c r="AH2304" s="212" t="str">
        <f t="shared" si="3568"/>
        <v>AH$2294</v>
      </c>
      <c r="AI2304" s="212" t="str">
        <f t="shared" si="3568"/>
        <v>AI$2294</v>
      </c>
      <c r="AJ2304" s="212" t="str">
        <f t="shared" si="3568"/>
        <v>AJ$2294</v>
      </c>
      <c r="AK2304" s="212" t="str">
        <f t="shared" si="3568"/>
        <v>AK$2294</v>
      </c>
      <c r="AL2304" s="212" t="str">
        <f t="shared" si="3568"/>
        <v>AL$2294</v>
      </c>
      <c r="AM2304" s="212" t="str">
        <f t="shared" si="3568"/>
        <v>AM$2294</v>
      </c>
      <c r="AN2304" s="212" t="str">
        <f t="shared" si="3568"/>
        <v>AN$2294</v>
      </c>
      <c r="AO2304" s="212" t="str">
        <f t="shared" si="3568"/>
        <v>AO$2294</v>
      </c>
      <c r="AP2304" s="212" t="str">
        <f t="shared" si="3568"/>
        <v>AP$2294</v>
      </c>
      <c r="AQ2304" s="212" t="str">
        <f t="shared" si="3568"/>
        <v>AQ$2294</v>
      </c>
      <c r="AR2304" s="212" t="str">
        <f t="shared" si="3568"/>
        <v>AR$2294</v>
      </c>
      <c r="AS2304" s="212" t="str">
        <f t="shared" si="3568"/>
        <v>AS$2294</v>
      </c>
      <c r="AT2304" s="212" t="str">
        <f t="shared" si="3568"/>
        <v>AT$2294</v>
      </c>
      <c r="AU2304" s="212" t="str">
        <f t="shared" si="3568"/>
        <v>AU$2294</v>
      </c>
      <c r="AV2304" s="212" t="str">
        <f t="shared" si="3568"/>
        <v>AV$2294</v>
      </c>
      <c r="AW2304" s="212" t="str">
        <f t="shared" si="3568"/>
        <v>AW$2294</v>
      </c>
      <c r="AX2304" s="212" t="str">
        <f t="shared" si="3568"/>
        <v>AX$2294</v>
      </c>
      <c r="AY2304" s="212" t="str">
        <f t="shared" si="3568"/>
        <v>AY$2294</v>
      </c>
      <c r="AZ2304" s="212" t="str">
        <f t="shared" si="3568"/>
        <v>AZ$2294</v>
      </c>
      <c r="BA2304" s="212" t="str">
        <f t="shared" si="3568"/>
        <v>BA$2294</v>
      </c>
      <c r="BB2304" s="212" t="str">
        <f t="shared" si="3568"/>
        <v>BB$2294</v>
      </c>
      <c r="BC2304" s="212" t="str">
        <f t="shared" si="3568"/>
        <v>BC$2294</v>
      </c>
      <c r="BD2304" s="212" t="str">
        <f t="shared" si="3568"/>
        <v>BD$2294</v>
      </c>
      <c r="BE2304" s="212" t="str">
        <f t="shared" si="3568"/>
        <v>BE$2294</v>
      </c>
      <c r="BF2304" s="212" t="str">
        <f t="shared" si="3568"/>
        <v>BF$2294</v>
      </c>
      <c r="BG2304" s="212" t="str">
        <f t="shared" si="3568"/>
        <v>BG$2294</v>
      </c>
      <c r="BH2304" s="212" t="str">
        <f t="shared" si="3568"/>
        <v>BH$2294</v>
      </c>
      <c r="BI2304" s="212" t="str">
        <f t="shared" si="3568"/>
        <v>BI$2294</v>
      </c>
      <c r="BJ2304" s="212" t="str">
        <f t="shared" si="3568"/>
        <v>BJ$2294</v>
      </c>
      <c r="BK2304" s="212" t="str">
        <f t="shared" si="3568"/>
        <v>BK$2294</v>
      </c>
      <c r="BL2304" s="212" t="str">
        <f t="shared" si="3568"/>
        <v>BL$2294</v>
      </c>
      <c r="BM2304" s="212" t="str">
        <f t="shared" si="3568"/>
        <v>BM$2294</v>
      </c>
      <c r="BN2304" s="212" t="str">
        <f t="shared" si="3568"/>
        <v>BN$2294</v>
      </c>
      <c r="BO2304" s="212" t="str">
        <f t="shared" si="3568"/>
        <v>BO$2294</v>
      </c>
      <c r="BP2304" s="212" t="str">
        <f t="shared" si="3568"/>
        <v>BP$2294</v>
      </c>
      <c r="BQ2304" s="212" t="str">
        <f t="shared" si="3568"/>
        <v>BQ$2294</v>
      </c>
      <c r="BR2304" s="212" t="str">
        <f t="shared" si="3568"/>
        <v>BR$2294</v>
      </c>
      <c r="BS2304" s="212" t="str">
        <f t="shared" si="3568"/>
        <v>BS$2294</v>
      </c>
      <c r="BT2304" s="212" t="str">
        <f t="shared" si="3568"/>
        <v>BT$2294</v>
      </c>
      <c r="BU2304" s="212" t="str">
        <f t="shared" si="3568"/>
        <v>BU$2294</v>
      </c>
      <c r="BV2304" s="212" t="str">
        <f t="shared" si="3568"/>
        <v>BV$2294</v>
      </c>
      <c r="BW2304" s="212" t="str">
        <f t="shared" si="3568"/>
        <v>BW$2294</v>
      </c>
      <c r="BX2304" s="212" t="str">
        <f t="shared" si="3568"/>
        <v>BX$2294</v>
      </c>
      <c r="BY2304" s="212" t="str">
        <f t="shared" si="3568"/>
        <v>BY$2294</v>
      </c>
      <c r="BZ2304" s="212" t="str">
        <f t="shared" si="3568"/>
        <v>BZ$2294</v>
      </c>
      <c r="CA2304" s="212" t="str">
        <f t="shared" si="3568"/>
        <v>CA$2294</v>
      </c>
      <c r="CB2304" s="212" t="str">
        <f t="shared" si="3568"/>
        <v>CB$2294</v>
      </c>
      <c r="CC2304" s="212" t="str">
        <f t="shared" si="3568"/>
        <v>CC$2294</v>
      </c>
      <c r="CD2304" s="212" t="str">
        <f t="shared" si="3568"/>
        <v>CD$2294</v>
      </c>
      <c r="CE2304" s="212" t="str">
        <f t="shared" si="3568"/>
        <v>CE$2294</v>
      </c>
      <c r="CF2304" s="212" t="str">
        <f t="shared" ref="CF2304:CL2313" si="3569">ADDRESS(ROW(CF2294),COLUMN(CF2294),2)</f>
        <v>CF$2294</v>
      </c>
      <c r="CG2304" s="212" t="str">
        <f t="shared" si="3569"/>
        <v>CG$2294</v>
      </c>
      <c r="CH2304" s="212" t="str">
        <f t="shared" si="3569"/>
        <v>CH$2294</v>
      </c>
      <c r="CI2304" s="212" t="str">
        <f t="shared" si="3569"/>
        <v>CI$2294</v>
      </c>
      <c r="CJ2304" s="212" t="str">
        <f t="shared" si="3569"/>
        <v>CJ$2294</v>
      </c>
      <c r="CK2304" s="212" t="str">
        <f t="shared" si="3569"/>
        <v>CK$2294</v>
      </c>
      <c r="CL2304" s="212" t="str">
        <f t="shared" si="3569"/>
        <v>CL$2294</v>
      </c>
      <c r="CN2304" s="60"/>
      <c r="CO2304" s="212" t="str">
        <f>ADDRESS(ROW(CO886),COLUMN(CO886),2)</f>
        <v>CO$886</v>
      </c>
      <c r="CP2304" s="212" t="str">
        <f>ADDRESS(ROW(CP886),COLUMN(CP886),2)</f>
        <v>CP$886</v>
      </c>
      <c r="CQ2304" s="212" t="str">
        <f>ADDRESS(ROW(CQ886),COLUMN(CQ886),2)</f>
        <v>CQ$886</v>
      </c>
      <c r="CR2304" s="212" t="str">
        <f>ADDRESS(ROW(CR886),COLUMN(CR886),2)</f>
        <v>CR$886</v>
      </c>
      <c r="CS2304" s="212" t="str">
        <f>ADDRESS(ROW(CS886),COLUMN(CS886),2)</f>
        <v>CS$886</v>
      </c>
      <c r="CT2304" s="212" t="str">
        <f>ADDRESS(ROW(CT886),COLUMN(CT886),2)</f>
        <v>CT$886</v>
      </c>
      <c r="CU2304" s="212" t="str">
        <f>ADDRESS(ROW(CU886),COLUMN(CU886),2)</f>
        <v>CU$886</v>
      </c>
      <c r="CV2304" s="212" t="str">
        <f>ADDRESS(ROW(CV886),COLUMN(CV886),2)</f>
        <v>CV$886</v>
      </c>
      <c r="CW2304" s="212" t="str">
        <f>ADDRESS(ROW(CW886),COLUMN(CW886),2)</f>
        <v>CW$886</v>
      </c>
      <c r="CX2304" s="212" t="str">
        <f>ADDRESS(ROW(CX886),COLUMN(CX886),2)</f>
        <v>CX$886</v>
      </c>
      <c r="CY2304" s="212" t="str">
        <f>ADDRESS(ROW(CY886),COLUMN(CY886),2)</f>
        <v>CY$886</v>
      </c>
      <c r="CZ2304" s="212" t="str">
        <f>ADDRESS(ROW(CZ886),COLUMN(CZ886),2)</f>
        <v>CZ$886</v>
      </c>
      <c r="DA2304" s="212" t="str">
        <f>ADDRESS(ROW(DA886),COLUMN(DA886),2)</f>
        <v>DA$886</v>
      </c>
      <c r="DB2304" s="212" t="str">
        <f>ADDRESS(ROW(DB886),COLUMN(DB886),2)</f>
        <v>DB$886</v>
      </c>
      <c r="DC2304" s="212" t="str">
        <f>ADDRESS(ROW(DC886),COLUMN(DC886),2)</f>
        <v>DC$886</v>
      </c>
      <c r="DD2304" s="212" t="str">
        <f>ADDRESS(ROW(DD886),COLUMN(DD886),2)</f>
        <v>DD$886</v>
      </c>
      <c r="DE2304" s="212" t="str">
        <f>ADDRESS(ROW(DE886),COLUMN(DE886),2)</f>
        <v>DE$886</v>
      </c>
      <c r="DF2304" s="212" t="str">
        <f>ADDRESS(ROW(DF886),COLUMN(DF886),2)</f>
        <v>DF$886</v>
      </c>
      <c r="DG2304" s="212" t="str">
        <f>ADDRESS(ROW(DG886),COLUMN(DG886),2)</f>
        <v>DG$886</v>
      </c>
      <c r="DH2304" s="212" t="str">
        <f>ADDRESS(ROW(DH886),COLUMN(DH886),2)</f>
        <v>DH$886</v>
      </c>
      <c r="DI2304" s="212" t="str">
        <f>ADDRESS(ROW(DI886),COLUMN(DI886),2)</f>
        <v>DI$886</v>
      </c>
      <c r="DJ2304" s="212" t="str">
        <f>ADDRESS(ROW(DJ886),COLUMN(DJ886),2)</f>
        <v>DJ$886</v>
      </c>
      <c r="DK2304" s="212" t="str">
        <f>ADDRESS(ROW(DK886),COLUMN(DK886),2)</f>
        <v>DK$886</v>
      </c>
      <c r="DL2304" s="212" t="str">
        <f>ADDRESS(ROW(DL886),COLUMN(DL886),2)</f>
        <v>DL$886</v>
      </c>
    </row>
    <row r="2305" spans="1:116" x14ac:dyDescent="0.4">
      <c r="B2305" t="s">
        <v>332</v>
      </c>
      <c r="D2305" t="s">
        <v>391</v>
      </c>
      <c r="E2305" s="8" t="str">
        <f t="shared" ref="E2305:E2314" si="3570">ROW()&amp;" "&amp;D2305</f>
        <v>2305 WCAR-IS</v>
      </c>
      <c r="G2305" s="136" t="str">
        <f t="shared" si="3558"/>
        <v>Secondary volume driver</v>
      </c>
      <c r="H2305" s="12"/>
      <c r="I2305" s="60"/>
      <c r="J2305" s="60"/>
      <c r="K2305" s="15"/>
      <c r="L2305" s="15"/>
      <c r="M2305" s="15"/>
      <c r="N2305" s="15"/>
      <c r="O2305" s="15"/>
      <c r="P2305" s="15"/>
      <c r="R2305" s="15"/>
      <c r="S2305" s="179" t="str">
        <f t="shared" ref="S2305:AX2314" si="3571">S2288</f>
        <v>S$19</v>
      </c>
      <c r="T2305" s="179" t="str">
        <f t="shared" si="3571"/>
        <v>T$19</v>
      </c>
      <c r="U2305" s="179" t="str">
        <f t="shared" si="3571"/>
        <v>U$19</v>
      </c>
      <c r="V2305" s="179" t="str">
        <f t="shared" si="3571"/>
        <v>V$19</v>
      </c>
      <c r="W2305" s="179" t="str">
        <f t="shared" si="3571"/>
        <v>W$19</v>
      </c>
      <c r="X2305" s="179" t="str">
        <f t="shared" si="3571"/>
        <v>X$19</v>
      </c>
      <c r="Y2305" s="179" t="str">
        <f t="shared" si="3571"/>
        <v>Y$19</v>
      </c>
      <c r="Z2305" s="179" t="str">
        <f t="shared" si="3571"/>
        <v>Z$19</v>
      </c>
      <c r="AA2305" s="179" t="str">
        <f t="shared" si="3571"/>
        <v>AA$19</v>
      </c>
      <c r="AB2305" s="179" t="str">
        <f t="shared" si="3571"/>
        <v>AB$19</v>
      </c>
      <c r="AC2305" s="179" t="str">
        <f t="shared" si="3571"/>
        <v>AC$19</v>
      </c>
      <c r="AD2305" s="179" t="str">
        <f t="shared" si="3571"/>
        <v>AD$19</v>
      </c>
      <c r="AE2305" s="179" t="str">
        <f t="shared" si="3571"/>
        <v>AE$19</v>
      </c>
      <c r="AF2305" s="179" t="str">
        <f t="shared" si="3571"/>
        <v>AF$19</v>
      </c>
      <c r="AG2305" s="179" t="str">
        <f t="shared" si="3571"/>
        <v>AG$19</v>
      </c>
      <c r="AH2305" s="179" t="str">
        <f t="shared" si="3571"/>
        <v>AH$19</v>
      </c>
      <c r="AI2305" s="179" t="str">
        <f t="shared" si="3571"/>
        <v>AI$19</v>
      </c>
      <c r="AJ2305" s="179" t="str">
        <f t="shared" si="3571"/>
        <v>AJ$19</v>
      </c>
      <c r="AK2305" s="179" t="str">
        <f t="shared" si="3571"/>
        <v>AK$19</v>
      </c>
      <c r="AL2305" s="179" t="str">
        <f t="shared" si="3571"/>
        <v>AL$19</v>
      </c>
      <c r="AM2305" s="179" t="str">
        <f t="shared" si="3571"/>
        <v>AM$19</v>
      </c>
      <c r="AN2305" s="179" t="str">
        <f t="shared" si="3571"/>
        <v>AN$19</v>
      </c>
      <c r="AO2305" s="179" t="str">
        <f t="shared" si="3571"/>
        <v>AO$19</v>
      </c>
      <c r="AP2305" s="179" t="str">
        <f t="shared" si="3571"/>
        <v>AP$19</v>
      </c>
      <c r="AQ2305" s="179" t="str">
        <f t="shared" si="3571"/>
        <v>AQ$19</v>
      </c>
      <c r="AR2305" s="179" t="str">
        <f t="shared" si="3571"/>
        <v>AR$19</v>
      </c>
      <c r="AS2305" s="179" t="str">
        <f t="shared" si="3571"/>
        <v>AS$19</v>
      </c>
      <c r="AT2305" s="179" t="str">
        <f t="shared" si="3571"/>
        <v>AT$19</v>
      </c>
      <c r="AU2305" s="179" t="str">
        <f t="shared" si="3571"/>
        <v>AU$19</v>
      </c>
      <c r="AV2305" s="179" t="str">
        <f t="shared" si="3571"/>
        <v>AV$19</v>
      </c>
      <c r="AW2305" s="179" t="str">
        <f t="shared" si="3571"/>
        <v>AW$19</v>
      </c>
      <c r="AX2305" s="179" t="str">
        <f t="shared" si="3571"/>
        <v>AX$19</v>
      </c>
      <c r="AY2305" s="179" t="str">
        <f t="shared" ref="AY2305:CD2314" si="3572">AY2288</f>
        <v>AY$19</v>
      </c>
      <c r="AZ2305" s="179" t="str">
        <f t="shared" si="3572"/>
        <v>AZ$19</v>
      </c>
      <c r="BA2305" s="179" t="str">
        <f t="shared" si="3572"/>
        <v>BA$19</v>
      </c>
      <c r="BB2305" s="179" t="str">
        <f t="shared" si="3572"/>
        <v>BB$19</v>
      </c>
      <c r="BC2305" s="179" t="str">
        <f t="shared" si="3572"/>
        <v>BC$19</v>
      </c>
      <c r="BD2305" s="179" t="str">
        <f t="shared" si="3572"/>
        <v>BD$19</v>
      </c>
      <c r="BE2305" s="179" t="str">
        <f t="shared" si="3572"/>
        <v>BE$19</v>
      </c>
      <c r="BF2305" s="179" t="str">
        <f t="shared" si="3572"/>
        <v>BF$19</v>
      </c>
      <c r="BG2305" s="179" t="str">
        <f t="shared" si="3572"/>
        <v>BG$19</v>
      </c>
      <c r="BH2305" s="179" t="str">
        <f t="shared" si="3572"/>
        <v>BH$19</v>
      </c>
      <c r="BI2305" s="179" t="str">
        <f t="shared" si="3572"/>
        <v>BI$19</v>
      </c>
      <c r="BJ2305" s="179" t="str">
        <f t="shared" si="3572"/>
        <v>BJ$19</v>
      </c>
      <c r="BK2305" s="179" t="str">
        <f t="shared" si="3572"/>
        <v>BK$19</v>
      </c>
      <c r="BL2305" s="179" t="str">
        <f t="shared" si="3572"/>
        <v>BL$19</v>
      </c>
      <c r="BM2305" s="179" t="str">
        <f t="shared" si="3572"/>
        <v>BM$19</v>
      </c>
      <c r="BN2305" s="179" t="str">
        <f t="shared" si="3572"/>
        <v>BN$19</v>
      </c>
      <c r="BO2305" s="179" t="str">
        <f t="shared" si="3572"/>
        <v>BO$19</v>
      </c>
      <c r="BP2305" s="179" t="str">
        <f t="shared" si="3572"/>
        <v>BP$19</v>
      </c>
      <c r="BQ2305" s="179" t="str">
        <f t="shared" si="3572"/>
        <v>BQ$19</v>
      </c>
      <c r="BR2305" s="179" t="str">
        <f t="shared" si="3572"/>
        <v>BR$19</v>
      </c>
      <c r="BS2305" s="179" t="str">
        <f t="shared" si="3572"/>
        <v>BS$19</v>
      </c>
      <c r="BT2305" s="179" t="str">
        <f t="shared" si="3572"/>
        <v>BT$19</v>
      </c>
      <c r="BU2305" s="179" t="str">
        <f t="shared" si="3572"/>
        <v>BU$19</v>
      </c>
      <c r="BV2305" s="179" t="str">
        <f t="shared" si="3572"/>
        <v>BV$19</v>
      </c>
      <c r="BW2305" s="179" t="str">
        <f t="shared" si="3572"/>
        <v>BW$19</v>
      </c>
      <c r="BX2305" s="179" t="str">
        <f t="shared" si="3572"/>
        <v>BX$19</v>
      </c>
      <c r="BY2305" s="179" t="str">
        <f t="shared" si="3572"/>
        <v>BY$19</v>
      </c>
      <c r="BZ2305" s="179" t="str">
        <f t="shared" si="3572"/>
        <v>BZ$19</v>
      </c>
      <c r="CA2305" s="179" t="str">
        <f t="shared" si="3572"/>
        <v>CA$19</v>
      </c>
      <c r="CB2305" s="179" t="str">
        <f t="shared" si="3572"/>
        <v>CB$19</v>
      </c>
      <c r="CC2305" s="179" t="str">
        <f t="shared" si="3572"/>
        <v>CC$19</v>
      </c>
      <c r="CD2305" s="179" t="str">
        <f t="shared" si="3572"/>
        <v>CD$19</v>
      </c>
      <c r="CE2305" s="179" t="str">
        <f t="shared" ref="CE2305:CL2314" si="3573">CE2288</f>
        <v>CE$19</v>
      </c>
      <c r="CF2305" s="179" t="str">
        <f t="shared" si="3573"/>
        <v>CF$19</v>
      </c>
      <c r="CG2305" s="179" t="str">
        <f t="shared" si="3573"/>
        <v>CG$19</v>
      </c>
      <c r="CH2305" s="179" t="str">
        <f t="shared" si="3573"/>
        <v>CH$19</v>
      </c>
      <c r="CI2305" s="179" t="str">
        <f t="shared" si="3573"/>
        <v>CI$19</v>
      </c>
      <c r="CJ2305" s="179" t="str">
        <f t="shared" si="3573"/>
        <v>CJ$19</v>
      </c>
      <c r="CK2305" s="179" t="str">
        <f t="shared" si="3573"/>
        <v>CK$19</v>
      </c>
      <c r="CL2305" s="179" t="str">
        <f t="shared" si="3573"/>
        <v>CL$19</v>
      </c>
      <c r="CN2305" s="60"/>
      <c r="CO2305" s="179" t="e">
        <f t="shared" ref="CO2305:DL2314" si="3574">CO871</f>
        <v>#N/A</v>
      </c>
      <c r="CP2305" s="179" t="e">
        <f t="shared" si="3574"/>
        <v>#N/A</v>
      </c>
      <c r="CQ2305" s="179" t="e">
        <f t="shared" si="3574"/>
        <v>#N/A</v>
      </c>
      <c r="CR2305" s="179" t="e">
        <f t="shared" si="3574"/>
        <v>#N/A</v>
      </c>
      <c r="CS2305" s="179" t="e">
        <f t="shared" si="3574"/>
        <v>#N/A</v>
      </c>
      <c r="CT2305" s="179" t="e">
        <f t="shared" si="3574"/>
        <v>#N/A</v>
      </c>
      <c r="CU2305" s="179" t="e">
        <f t="shared" si="3574"/>
        <v>#N/A</v>
      </c>
      <c r="CV2305" s="179" t="e">
        <f t="shared" si="3574"/>
        <v>#N/A</v>
      </c>
      <c r="CW2305" s="179" t="e">
        <f t="shared" si="3574"/>
        <v>#N/A</v>
      </c>
      <c r="CX2305" s="179" t="e">
        <f t="shared" si="3574"/>
        <v>#N/A</v>
      </c>
      <c r="CY2305" s="179" t="e">
        <f t="shared" si="3574"/>
        <v>#N/A</v>
      </c>
      <c r="CZ2305" s="179" t="e">
        <f t="shared" si="3574"/>
        <v>#N/A</v>
      </c>
      <c r="DA2305" s="179" t="e">
        <f t="shared" si="3574"/>
        <v>#N/A</v>
      </c>
      <c r="DB2305" s="179" t="e">
        <f t="shared" si="3574"/>
        <v>#N/A</v>
      </c>
      <c r="DC2305" s="179" t="e">
        <f t="shared" si="3574"/>
        <v>#N/A</v>
      </c>
      <c r="DD2305" s="179" t="e">
        <f t="shared" si="3574"/>
        <v>#N/A</v>
      </c>
      <c r="DE2305" s="179" t="e">
        <f t="shared" si="3574"/>
        <v>#N/A</v>
      </c>
      <c r="DF2305" s="179" t="e">
        <f t="shared" si="3574"/>
        <v>#N/A</v>
      </c>
      <c r="DG2305" s="179" t="e">
        <f t="shared" si="3574"/>
        <v>#N/A</v>
      </c>
      <c r="DH2305" s="179" t="e">
        <f t="shared" si="3574"/>
        <v>#N/A</v>
      </c>
      <c r="DI2305" s="179" t="e">
        <f t="shared" si="3574"/>
        <v>#N/A</v>
      </c>
      <c r="DJ2305" s="179" t="e">
        <f t="shared" si="3574"/>
        <v>#N/A</v>
      </c>
      <c r="DK2305" s="179" t="e">
        <f t="shared" si="3574"/>
        <v>#N/A</v>
      </c>
      <c r="DL2305" s="179" t="e">
        <f t="shared" si="3574"/>
        <v>#N/A</v>
      </c>
    </row>
    <row r="2306" spans="1:116" x14ac:dyDescent="0.4">
      <c r="E2306" s="8"/>
      <c r="H2306" s="12"/>
      <c r="I2306" s="60"/>
      <c r="J2306" s="60"/>
      <c r="K2306" s="15"/>
      <c r="L2306" s="15"/>
      <c r="M2306" s="15"/>
      <c r="N2306" s="15"/>
      <c r="O2306" s="15"/>
      <c r="P2306" s="15"/>
      <c r="R2306" s="15"/>
      <c r="S2306" s="76"/>
      <c r="T2306" s="76"/>
      <c r="U2306" s="76"/>
      <c r="V2306" s="76"/>
      <c r="W2306" s="76"/>
      <c r="X2306" s="76"/>
      <c r="Y2306" s="76"/>
      <c r="Z2306" s="76"/>
      <c r="AA2306" s="76"/>
      <c r="AB2306" s="76"/>
      <c r="AC2306" s="76"/>
      <c r="AD2306" s="76"/>
      <c r="AE2306" s="76"/>
      <c r="AF2306" s="76"/>
      <c r="AG2306" s="76"/>
      <c r="AH2306" s="76"/>
      <c r="AI2306" s="76"/>
      <c r="AJ2306" s="76"/>
      <c r="AK2306" s="76"/>
      <c r="AL2306" s="76"/>
      <c r="AM2306" s="76"/>
      <c r="AN2306" s="76"/>
      <c r="AO2306" s="76"/>
      <c r="AP2306" s="76"/>
      <c r="AQ2306" s="76"/>
      <c r="AR2306" s="76"/>
      <c r="AS2306" s="76"/>
      <c r="AT2306" s="76"/>
      <c r="AU2306" s="76"/>
      <c r="AV2306" s="76"/>
      <c r="AW2306" s="76"/>
      <c r="AX2306" s="76"/>
      <c r="AY2306" s="76"/>
      <c r="AZ2306" s="76"/>
      <c r="BA2306" s="76"/>
      <c r="BB2306" s="76"/>
      <c r="BC2306" s="76"/>
      <c r="BD2306" s="76"/>
      <c r="BE2306" s="76"/>
      <c r="BF2306" s="76"/>
      <c r="BG2306" s="76"/>
      <c r="BH2306" s="76"/>
      <c r="BI2306" s="76"/>
      <c r="BJ2306" s="76"/>
      <c r="BK2306" s="76"/>
      <c r="BL2306" s="76"/>
      <c r="BM2306" s="76"/>
      <c r="BN2306" s="76"/>
      <c r="BO2306" s="76"/>
      <c r="BP2306" s="76"/>
      <c r="BQ2306" s="76"/>
      <c r="BR2306" s="76"/>
      <c r="BS2306" s="76"/>
      <c r="BT2306" s="76"/>
      <c r="BU2306" s="76"/>
      <c r="BV2306" s="76"/>
      <c r="BW2306" s="76"/>
      <c r="BX2306" s="76"/>
      <c r="BY2306" s="76"/>
      <c r="BZ2306" s="76"/>
      <c r="CA2306" s="76"/>
      <c r="CB2306" s="76"/>
      <c r="CC2306" s="76"/>
      <c r="CD2306" s="76"/>
      <c r="CE2306" s="76"/>
      <c r="CF2306" s="76"/>
      <c r="CG2306" s="76"/>
      <c r="CH2306" s="76"/>
      <c r="CI2306" s="76"/>
      <c r="CJ2306" s="76"/>
      <c r="CK2306" s="76"/>
      <c r="CL2306" s="76"/>
      <c r="CN2306" s="60"/>
      <c r="CO2306" s="76"/>
      <c r="CP2306" s="76"/>
      <c r="CQ2306" s="76"/>
      <c r="CR2306" s="76"/>
      <c r="CS2306" s="76"/>
      <c r="CT2306" s="76"/>
      <c r="CU2306" s="76"/>
      <c r="CV2306" s="76"/>
      <c r="CW2306" s="76"/>
      <c r="CX2306" s="76"/>
      <c r="CY2306" s="76"/>
      <c r="CZ2306" s="76"/>
      <c r="DA2306" s="76"/>
      <c r="DB2306" s="76"/>
      <c r="DC2306" s="76"/>
      <c r="DD2306" s="76"/>
      <c r="DE2306" s="76"/>
      <c r="DF2306" s="76"/>
      <c r="DG2306" s="76"/>
      <c r="DH2306" s="76"/>
      <c r="DI2306" s="76"/>
      <c r="DJ2306" s="76"/>
      <c r="DK2306" s="76"/>
      <c r="DL2306" s="76"/>
    </row>
    <row r="2307" spans="1:116" x14ac:dyDescent="0.4">
      <c r="A2307" s="174"/>
      <c r="E2307" s="8"/>
      <c r="G2307" s="175" t="s">
        <v>490</v>
      </c>
      <c r="H2307" s="174"/>
      <c r="I2307" s="176"/>
      <c r="J2307" s="176"/>
      <c r="K2307" s="197"/>
      <c r="L2307" s="197"/>
      <c r="M2307" s="197"/>
      <c r="N2307" s="197"/>
      <c r="O2307" s="197"/>
      <c r="P2307" s="197"/>
      <c r="R2307" s="198"/>
      <c r="S2307" s="174"/>
      <c r="T2307" s="174"/>
      <c r="U2307" s="174"/>
      <c r="V2307" s="174"/>
      <c r="W2307" s="174"/>
      <c r="X2307" s="174"/>
      <c r="Y2307" s="174"/>
      <c r="Z2307" s="174"/>
      <c r="AA2307" s="174"/>
      <c r="AB2307" s="174"/>
      <c r="AC2307" s="174"/>
      <c r="AD2307" s="174"/>
      <c r="AE2307" s="174"/>
      <c r="AF2307" s="174"/>
      <c r="AG2307" s="174"/>
      <c r="AH2307" s="174"/>
      <c r="AI2307" s="174"/>
      <c r="AJ2307" s="174"/>
      <c r="AK2307" s="174"/>
      <c r="AL2307" s="174"/>
      <c r="AM2307" s="174"/>
      <c r="AN2307" s="174"/>
      <c r="AO2307" s="174"/>
      <c r="AP2307" s="174"/>
      <c r="AQ2307" s="174"/>
      <c r="AR2307" s="174"/>
      <c r="AS2307" s="174"/>
      <c r="AT2307" s="174"/>
      <c r="AU2307" s="174"/>
      <c r="AV2307" s="174"/>
      <c r="AW2307" s="174"/>
      <c r="AX2307" s="174"/>
      <c r="AY2307" s="174"/>
      <c r="AZ2307" s="174"/>
      <c r="BA2307" s="174"/>
      <c r="BB2307" s="174"/>
      <c r="BC2307" s="174"/>
      <c r="BD2307" s="174"/>
      <c r="BE2307" s="174"/>
      <c r="BF2307" s="174"/>
      <c r="BG2307" s="174"/>
      <c r="BH2307" s="174"/>
      <c r="BI2307" s="174"/>
      <c r="BJ2307" s="174"/>
      <c r="BK2307" s="174"/>
      <c r="BL2307" s="174"/>
      <c r="BM2307" s="174"/>
      <c r="BN2307" s="174"/>
      <c r="BO2307" s="174"/>
      <c r="BP2307" s="174"/>
      <c r="BQ2307" s="174"/>
      <c r="BR2307" s="174"/>
      <c r="BS2307" s="174"/>
      <c r="BT2307" s="174"/>
      <c r="BU2307" s="174"/>
      <c r="BV2307" s="174"/>
      <c r="BW2307" s="174"/>
      <c r="BX2307" s="174"/>
      <c r="BY2307" s="174"/>
      <c r="BZ2307" s="174"/>
      <c r="CA2307" s="174"/>
      <c r="CB2307" s="174"/>
      <c r="CC2307" s="174"/>
      <c r="CD2307" s="174"/>
      <c r="CE2307" s="174"/>
      <c r="CF2307" s="174"/>
      <c r="CG2307" s="174"/>
      <c r="CH2307" s="174"/>
      <c r="CI2307" s="174"/>
      <c r="CJ2307" s="174"/>
      <c r="CK2307" s="174"/>
      <c r="CL2307" s="174"/>
      <c r="CN2307" s="176"/>
      <c r="CO2307" s="174"/>
      <c r="CP2307" s="174"/>
      <c r="CQ2307" s="174"/>
      <c r="CR2307" s="174"/>
      <c r="CS2307" s="174"/>
      <c r="CT2307" s="174"/>
      <c r="CU2307" s="174"/>
      <c r="CV2307" s="174"/>
      <c r="CW2307" s="174"/>
      <c r="CX2307" s="174"/>
      <c r="CY2307" s="174"/>
      <c r="CZ2307" s="174"/>
      <c r="DA2307" s="174"/>
      <c r="DB2307" s="174"/>
      <c r="DC2307" s="174"/>
      <c r="DD2307" s="174"/>
      <c r="DE2307" s="174"/>
      <c r="DF2307" s="174"/>
      <c r="DG2307" s="174"/>
      <c r="DH2307" s="174"/>
      <c r="DI2307" s="174"/>
      <c r="DJ2307" s="174"/>
      <c r="DK2307" s="174"/>
      <c r="DL2307" s="174"/>
    </row>
    <row r="2308" spans="1:116" x14ac:dyDescent="0.4">
      <c r="A2308" s="174"/>
      <c r="E2308" s="8"/>
      <c r="G2308" s="175" t="s">
        <v>492</v>
      </c>
      <c r="H2308" s="174"/>
      <c r="I2308" s="176"/>
      <c r="J2308" s="176"/>
      <c r="K2308" s="197"/>
      <c r="L2308" s="197"/>
      <c r="M2308" s="197"/>
      <c r="N2308" s="197"/>
      <c r="O2308" s="197"/>
      <c r="P2308" s="197"/>
      <c r="R2308" s="198"/>
      <c r="S2308" s="174"/>
      <c r="T2308" s="174"/>
      <c r="U2308" s="174"/>
      <c r="V2308" s="174"/>
      <c r="W2308" s="174"/>
      <c r="X2308" s="174"/>
      <c r="Y2308" s="174"/>
      <c r="Z2308" s="174"/>
      <c r="AA2308" s="174"/>
      <c r="AB2308" s="174"/>
      <c r="AC2308" s="174"/>
      <c r="AD2308" s="174"/>
      <c r="AE2308" s="174"/>
      <c r="AF2308" s="174"/>
      <c r="AG2308" s="174"/>
      <c r="AH2308" s="174"/>
      <c r="AI2308" s="174"/>
      <c r="AJ2308" s="174"/>
      <c r="AK2308" s="174"/>
      <c r="AL2308" s="174"/>
      <c r="AM2308" s="174"/>
      <c r="AN2308" s="174"/>
      <c r="AO2308" s="174"/>
      <c r="AP2308" s="174"/>
      <c r="AQ2308" s="174"/>
      <c r="AR2308" s="174"/>
      <c r="AS2308" s="174"/>
      <c r="AT2308" s="174"/>
      <c r="AU2308" s="174"/>
      <c r="AV2308" s="174"/>
      <c r="AW2308" s="174"/>
      <c r="AX2308" s="174"/>
      <c r="AY2308" s="174"/>
      <c r="AZ2308" s="174"/>
      <c r="BA2308" s="174"/>
      <c r="BB2308" s="174"/>
      <c r="BC2308" s="174"/>
      <c r="BD2308" s="174"/>
      <c r="BE2308" s="174"/>
      <c r="BF2308" s="174"/>
      <c r="BG2308" s="174"/>
      <c r="BH2308" s="174"/>
      <c r="BI2308" s="174"/>
      <c r="BJ2308" s="174"/>
      <c r="BK2308" s="174"/>
      <c r="BL2308" s="174"/>
      <c r="BM2308" s="174"/>
      <c r="BN2308" s="174"/>
      <c r="BO2308" s="174"/>
      <c r="BP2308" s="174"/>
      <c r="BQ2308" s="174"/>
      <c r="BR2308" s="174"/>
      <c r="BS2308" s="174"/>
      <c r="BT2308" s="174"/>
      <c r="BU2308" s="174"/>
      <c r="BV2308" s="174"/>
      <c r="BW2308" s="174"/>
      <c r="BX2308" s="174"/>
      <c r="BY2308" s="174"/>
      <c r="BZ2308" s="174"/>
      <c r="CA2308" s="174"/>
      <c r="CB2308" s="174"/>
      <c r="CC2308" s="174"/>
      <c r="CD2308" s="174"/>
      <c r="CE2308" s="174"/>
      <c r="CF2308" s="174"/>
      <c r="CG2308" s="174"/>
      <c r="CH2308" s="174"/>
      <c r="CI2308" s="174"/>
      <c r="CJ2308" s="174"/>
      <c r="CK2308" s="174"/>
      <c r="CL2308" s="174"/>
      <c r="CN2308" s="176"/>
      <c r="CO2308" s="174"/>
      <c r="CP2308" s="174"/>
      <c r="CQ2308" s="174"/>
      <c r="CR2308" s="174"/>
      <c r="CS2308" s="174"/>
      <c r="CT2308" s="174"/>
      <c r="CU2308" s="174"/>
      <c r="CV2308" s="174"/>
      <c r="CW2308" s="174"/>
      <c r="CX2308" s="174"/>
      <c r="CY2308" s="174"/>
      <c r="CZ2308" s="174"/>
      <c r="DA2308" s="174"/>
      <c r="DB2308" s="174"/>
      <c r="DC2308" s="174"/>
      <c r="DD2308" s="174"/>
      <c r="DE2308" s="174"/>
      <c r="DF2308" s="174"/>
      <c r="DG2308" s="174"/>
      <c r="DH2308" s="174"/>
      <c r="DI2308" s="174"/>
      <c r="DJ2308" s="174"/>
      <c r="DK2308" s="174"/>
      <c r="DL2308" s="174"/>
    </row>
    <row r="2309" spans="1:116" x14ac:dyDescent="0.4">
      <c r="A2309" s="174"/>
      <c r="E2309" s="8"/>
      <c r="G2309" s="175" t="s">
        <v>461</v>
      </c>
      <c r="H2309" s="174"/>
      <c r="I2309" s="176"/>
      <c r="J2309" s="176"/>
      <c r="K2309" s="197"/>
      <c r="L2309" s="197"/>
      <c r="M2309" s="197"/>
      <c r="N2309" s="197"/>
      <c r="O2309" s="197"/>
      <c r="P2309" s="197"/>
      <c r="R2309" s="198"/>
      <c r="S2309" s="199" t="str">
        <f t="shared" ref="S2309:AX2309" si="3575">S$20</f>
        <v>S$16</v>
      </c>
      <c r="T2309" s="199" t="str">
        <f t="shared" si="3575"/>
        <v>T$16</v>
      </c>
      <c r="U2309" s="199" t="str">
        <f t="shared" si="3575"/>
        <v>U$16</v>
      </c>
      <c r="V2309" s="199" t="str">
        <f t="shared" si="3575"/>
        <v>V$16</v>
      </c>
      <c r="W2309" s="199" t="str">
        <f t="shared" si="3575"/>
        <v>W$16</v>
      </c>
      <c r="X2309" s="199" t="str">
        <f t="shared" si="3575"/>
        <v>X$16</v>
      </c>
      <c r="Y2309" s="199" t="str">
        <f t="shared" si="3575"/>
        <v>Y$16</v>
      </c>
      <c r="Z2309" s="199" t="str">
        <f t="shared" si="3575"/>
        <v>Z$16</v>
      </c>
      <c r="AA2309" s="199" t="str">
        <f t="shared" si="3575"/>
        <v>AA$16</v>
      </c>
      <c r="AB2309" s="199" t="str">
        <f t="shared" si="3575"/>
        <v>AB$16</v>
      </c>
      <c r="AC2309" s="199" t="str">
        <f t="shared" si="3575"/>
        <v>AC$16</v>
      </c>
      <c r="AD2309" s="199" t="str">
        <f t="shared" si="3575"/>
        <v>AD$16</v>
      </c>
      <c r="AE2309" s="199" t="str">
        <f t="shared" si="3575"/>
        <v>AE$16</v>
      </c>
      <c r="AF2309" s="199" t="str">
        <f t="shared" si="3575"/>
        <v>AF$16</v>
      </c>
      <c r="AG2309" s="199" t="str">
        <f t="shared" si="3575"/>
        <v>AG$16</v>
      </c>
      <c r="AH2309" s="199" t="str">
        <f t="shared" si="3575"/>
        <v>AH$16</v>
      </c>
      <c r="AI2309" s="199" t="str">
        <f t="shared" si="3575"/>
        <v>AI$16</v>
      </c>
      <c r="AJ2309" s="199" t="str">
        <f t="shared" si="3575"/>
        <v>AJ$16</v>
      </c>
      <c r="AK2309" s="199" t="str">
        <f t="shared" si="3575"/>
        <v>AK$16</v>
      </c>
      <c r="AL2309" s="199" t="str">
        <f t="shared" si="3575"/>
        <v>AL$16</v>
      </c>
      <c r="AM2309" s="199" t="str">
        <f t="shared" si="3575"/>
        <v>AM$16</v>
      </c>
      <c r="AN2309" s="199" t="str">
        <f t="shared" si="3575"/>
        <v>AN$16</v>
      </c>
      <c r="AO2309" s="199" t="str">
        <f t="shared" si="3575"/>
        <v>AO$16</v>
      </c>
      <c r="AP2309" s="199" t="str">
        <f t="shared" si="3575"/>
        <v>AP$16</v>
      </c>
      <c r="AQ2309" s="199" t="str">
        <f t="shared" si="3575"/>
        <v>AQ$16</v>
      </c>
      <c r="AR2309" s="199" t="str">
        <f t="shared" si="3575"/>
        <v>AR$16</v>
      </c>
      <c r="AS2309" s="199" t="str">
        <f t="shared" si="3575"/>
        <v>AS$16</v>
      </c>
      <c r="AT2309" s="199" t="str">
        <f t="shared" si="3575"/>
        <v>AT$16</v>
      </c>
      <c r="AU2309" s="199" t="str">
        <f t="shared" si="3575"/>
        <v>AU$16</v>
      </c>
      <c r="AV2309" s="199" t="str">
        <f t="shared" si="3575"/>
        <v>AV$16</v>
      </c>
      <c r="AW2309" s="199" t="str">
        <f t="shared" si="3575"/>
        <v>AW$16</v>
      </c>
      <c r="AX2309" s="199" t="str">
        <f t="shared" si="3575"/>
        <v>AX$16</v>
      </c>
      <c r="AY2309" s="199" t="str">
        <f t="shared" ref="AY2309:CD2309" si="3576">AY$20</f>
        <v>AY$16</v>
      </c>
      <c r="AZ2309" s="199" t="str">
        <f t="shared" si="3576"/>
        <v>AZ$16</v>
      </c>
      <c r="BA2309" s="199" t="str">
        <f t="shared" si="3576"/>
        <v>BA$16</v>
      </c>
      <c r="BB2309" s="199" t="str">
        <f t="shared" si="3576"/>
        <v>BB$16</v>
      </c>
      <c r="BC2309" s="199" t="str">
        <f t="shared" si="3576"/>
        <v>BC$16</v>
      </c>
      <c r="BD2309" s="199" t="str">
        <f t="shared" si="3576"/>
        <v>BD$16</v>
      </c>
      <c r="BE2309" s="199" t="str">
        <f t="shared" si="3576"/>
        <v>BE$16</v>
      </c>
      <c r="BF2309" s="199" t="str">
        <f t="shared" si="3576"/>
        <v>BF$16</v>
      </c>
      <c r="BG2309" s="199" t="str">
        <f t="shared" si="3576"/>
        <v>BG$16</v>
      </c>
      <c r="BH2309" s="199" t="str">
        <f t="shared" si="3576"/>
        <v>BH$16</v>
      </c>
      <c r="BI2309" s="199" t="str">
        <f t="shared" si="3576"/>
        <v>BI$16</v>
      </c>
      <c r="BJ2309" s="199" t="str">
        <f t="shared" si="3576"/>
        <v>BJ$16</v>
      </c>
      <c r="BK2309" s="199" t="str">
        <f t="shared" si="3576"/>
        <v>BK$16</v>
      </c>
      <c r="BL2309" s="199" t="str">
        <f t="shared" si="3576"/>
        <v>BL$16</v>
      </c>
      <c r="BM2309" s="199" t="str">
        <f t="shared" si="3576"/>
        <v>BM$16</v>
      </c>
      <c r="BN2309" s="199" t="str">
        <f t="shared" si="3576"/>
        <v>BN$16</v>
      </c>
      <c r="BO2309" s="199" t="str">
        <f t="shared" si="3576"/>
        <v>BO$16</v>
      </c>
      <c r="BP2309" s="199" t="str">
        <f t="shared" si="3576"/>
        <v>BP$16</v>
      </c>
      <c r="BQ2309" s="199" t="str">
        <f t="shared" si="3576"/>
        <v>BQ$16</v>
      </c>
      <c r="BR2309" s="199" t="str">
        <f t="shared" si="3576"/>
        <v>BR$16</v>
      </c>
      <c r="BS2309" s="199" t="str">
        <f t="shared" si="3576"/>
        <v>BS$16</v>
      </c>
      <c r="BT2309" s="199" t="str">
        <f t="shared" si="3576"/>
        <v>BT$16</v>
      </c>
      <c r="BU2309" s="199" t="str">
        <f t="shared" si="3576"/>
        <v>BU$16</v>
      </c>
      <c r="BV2309" s="199" t="str">
        <f t="shared" si="3576"/>
        <v>BV$16</v>
      </c>
      <c r="BW2309" s="199" t="str">
        <f t="shared" si="3576"/>
        <v>BW$16</v>
      </c>
      <c r="BX2309" s="199" t="str">
        <f t="shared" si="3576"/>
        <v>BX$16</v>
      </c>
      <c r="BY2309" s="199" t="str">
        <f t="shared" si="3576"/>
        <v>BY$16</v>
      </c>
      <c r="BZ2309" s="199" t="str">
        <f t="shared" si="3576"/>
        <v>BZ$16</v>
      </c>
      <c r="CA2309" s="199" t="str">
        <f t="shared" si="3576"/>
        <v>CA$16</v>
      </c>
      <c r="CB2309" s="199" t="str">
        <f t="shared" si="3576"/>
        <v>CB$16</v>
      </c>
      <c r="CC2309" s="199" t="str">
        <f t="shared" si="3576"/>
        <v>CC$16</v>
      </c>
      <c r="CD2309" s="199" t="str">
        <f t="shared" si="3576"/>
        <v>CD$16</v>
      </c>
      <c r="CE2309" s="199" t="str">
        <f t="shared" ref="CE2309:CL2309" si="3577">CE$20</f>
        <v>CE$16</v>
      </c>
      <c r="CF2309" s="199" t="str">
        <f t="shared" si="3577"/>
        <v>CF$16</v>
      </c>
      <c r="CG2309" s="199" t="str">
        <f t="shared" si="3577"/>
        <v>CG$16</v>
      </c>
      <c r="CH2309" s="199" t="str">
        <f t="shared" si="3577"/>
        <v>CH$16</v>
      </c>
      <c r="CI2309" s="199" t="str">
        <f t="shared" si="3577"/>
        <v>CI$16</v>
      </c>
      <c r="CJ2309" s="199" t="str">
        <f t="shared" si="3577"/>
        <v>CJ$16</v>
      </c>
      <c r="CK2309" s="199" t="str">
        <f t="shared" si="3577"/>
        <v>CK$16</v>
      </c>
      <c r="CL2309" s="199" t="str">
        <f t="shared" si="3577"/>
        <v>CL$16</v>
      </c>
      <c r="CN2309" s="176"/>
      <c r="CO2309" s="199" t="str">
        <f t="shared" ref="CO2309:DL2309" si="3578">CO$20</f>
        <v>CO$16</v>
      </c>
      <c r="CP2309" s="199" t="str">
        <f t="shared" si="3578"/>
        <v>CP$16</v>
      </c>
      <c r="CQ2309" s="199" t="str">
        <f t="shared" si="3578"/>
        <v>CQ$16</v>
      </c>
      <c r="CR2309" s="199" t="str">
        <f t="shared" si="3578"/>
        <v>CR$16</v>
      </c>
      <c r="CS2309" s="199" t="str">
        <f t="shared" si="3578"/>
        <v>CS$16</v>
      </c>
      <c r="CT2309" s="199" t="str">
        <f t="shared" si="3578"/>
        <v>CT$16</v>
      </c>
      <c r="CU2309" s="199" t="str">
        <f t="shared" si="3578"/>
        <v>CU$16</v>
      </c>
      <c r="CV2309" s="199" t="str">
        <f t="shared" si="3578"/>
        <v>CV$16</v>
      </c>
      <c r="CW2309" s="199" t="str">
        <f t="shared" si="3578"/>
        <v>CW$16</v>
      </c>
      <c r="CX2309" s="199" t="str">
        <f t="shared" si="3578"/>
        <v>CX$16</v>
      </c>
      <c r="CY2309" s="199" t="str">
        <f t="shared" si="3578"/>
        <v>CY$16</v>
      </c>
      <c r="CZ2309" s="199" t="str">
        <f t="shared" si="3578"/>
        <v>CZ$16</v>
      </c>
      <c r="DA2309" s="199" t="str">
        <f t="shared" si="3578"/>
        <v>DA$16</v>
      </c>
      <c r="DB2309" s="199" t="str">
        <f t="shared" si="3578"/>
        <v>DB$16</v>
      </c>
      <c r="DC2309" s="199" t="str">
        <f t="shared" si="3578"/>
        <v>DC$16</v>
      </c>
      <c r="DD2309" s="199" t="str">
        <f t="shared" si="3578"/>
        <v>DD$16</v>
      </c>
      <c r="DE2309" s="199" t="str">
        <f t="shared" si="3578"/>
        <v>DE$16</v>
      </c>
      <c r="DF2309" s="199" t="str">
        <f t="shared" si="3578"/>
        <v>DF$16</v>
      </c>
      <c r="DG2309" s="199" t="str">
        <f t="shared" si="3578"/>
        <v>DG$16</v>
      </c>
      <c r="DH2309" s="199" t="str">
        <f t="shared" si="3578"/>
        <v>DH$16</v>
      </c>
      <c r="DI2309" s="199" t="str">
        <f t="shared" si="3578"/>
        <v>DI$16</v>
      </c>
      <c r="DJ2309" s="199" t="str">
        <f t="shared" si="3578"/>
        <v>DJ$16</v>
      </c>
      <c r="DK2309" s="199" t="str">
        <f t="shared" si="3578"/>
        <v>DK$16</v>
      </c>
      <c r="DL2309" s="199" t="str">
        <f t="shared" si="3578"/>
        <v>DL$16</v>
      </c>
    </row>
    <row r="2310" spans="1:116" x14ac:dyDescent="0.4">
      <c r="A2310" s="174"/>
      <c r="E2310" s="8"/>
      <c r="G2310" s="175" t="s">
        <v>462</v>
      </c>
      <c r="H2310" s="200"/>
      <c r="I2310" s="201"/>
      <c r="J2310" s="201"/>
      <c r="K2310" s="202"/>
      <c r="L2310" s="202"/>
      <c r="M2310" s="202"/>
      <c r="N2310" s="202"/>
      <c r="O2310" s="202"/>
      <c r="P2310" s="202"/>
      <c r="R2310" s="202"/>
      <c r="S2310" s="199" t="str">
        <f t="shared" ref="S2310:AX2310" si="3579">S$21</f>
        <v>S$17</v>
      </c>
      <c r="T2310" s="199" t="str">
        <f t="shared" si="3579"/>
        <v>T$17</v>
      </c>
      <c r="U2310" s="199" t="str">
        <f t="shared" si="3579"/>
        <v>U$17</v>
      </c>
      <c r="V2310" s="199" t="str">
        <f t="shared" si="3579"/>
        <v>V$17</v>
      </c>
      <c r="W2310" s="199" t="str">
        <f t="shared" si="3579"/>
        <v>W$17</v>
      </c>
      <c r="X2310" s="199" t="str">
        <f t="shared" si="3579"/>
        <v>X$17</v>
      </c>
      <c r="Y2310" s="199" t="str">
        <f t="shared" si="3579"/>
        <v>Y$17</v>
      </c>
      <c r="Z2310" s="199" t="str">
        <f t="shared" si="3579"/>
        <v>Z$17</v>
      </c>
      <c r="AA2310" s="199" t="str">
        <f t="shared" si="3579"/>
        <v>AA$17</v>
      </c>
      <c r="AB2310" s="199" t="str">
        <f t="shared" si="3579"/>
        <v>AB$17</v>
      </c>
      <c r="AC2310" s="199" t="str">
        <f t="shared" si="3579"/>
        <v>AC$17</v>
      </c>
      <c r="AD2310" s="199" t="str">
        <f t="shared" si="3579"/>
        <v>AD$17</v>
      </c>
      <c r="AE2310" s="199" t="str">
        <f t="shared" si="3579"/>
        <v>AE$17</v>
      </c>
      <c r="AF2310" s="199" t="str">
        <f t="shared" si="3579"/>
        <v>AF$17</v>
      </c>
      <c r="AG2310" s="199" t="str">
        <f t="shared" si="3579"/>
        <v>AG$17</v>
      </c>
      <c r="AH2310" s="199" t="str">
        <f t="shared" si="3579"/>
        <v>AH$17</v>
      </c>
      <c r="AI2310" s="199" t="str">
        <f t="shared" si="3579"/>
        <v>AI$17</v>
      </c>
      <c r="AJ2310" s="199" t="str">
        <f t="shared" si="3579"/>
        <v>AJ$17</v>
      </c>
      <c r="AK2310" s="199" t="str">
        <f t="shared" si="3579"/>
        <v>AK$17</v>
      </c>
      <c r="AL2310" s="199" t="str">
        <f t="shared" si="3579"/>
        <v>AL$17</v>
      </c>
      <c r="AM2310" s="199" t="str">
        <f t="shared" si="3579"/>
        <v>AM$17</v>
      </c>
      <c r="AN2310" s="199" t="str">
        <f t="shared" si="3579"/>
        <v>AN$17</v>
      </c>
      <c r="AO2310" s="199" t="str">
        <f t="shared" si="3579"/>
        <v>AO$17</v>
      </c>
      <c r="AP2310" s="199" t="str">
        <f t="shared" si="3579"/>
        <v>AP$17</v>
      </c>
      <c r="AQ2310" s="199" t="str">
        <f t="shared" si="3579"/>
        <v>AQ$17</v>
      </c>
      <c r="AR2310" s="199" t="str">
        <f t="shared" si="3579"/>
        <v>AR$17</v>
      </c>
      <c r="AS2310" s="199" t="str">
        <f t="shared" si="3579"/>
        <v>AS$17</v>
      </c>
      <c r="AT2310" s="199" t="str">
        <f t="shared" si="3579"/>
        <v>AT$17</v>
      </c>
      <c r="AU2310" s="199" t="str">
        <f t="shared" si="3579"/>
        <v>AU$17</v>
      </c>
      <c r="AV2310" s="199" t="str">
        <f t="shared" si="3579"/>
        <v>AV$17</v>
      </c>
      <c r="AW2310" s="199" t="str">
        <f t="shared" si="3579"/>
        <v>AW$17</v>
      </c>
      <c r="AX2310" s="199" t="str">
        <f t="shared" si="3579"/>
        <v>AX$17</v>
      </c>
      <c r="AY2310" s="199" t="str">
        <f t="shared" ref="AY2310:CD2310" si="3580">AY$21</f>
        <v>AY$17</v>
      </c>
      <c r="AZ2310" s="199" t="str">
        <f t="shared" si="3580"/>
        <v>AZ$17</v>
      </c>
      <c r="BA2310" s="199" t="str">
        <f t="shared" si="3580"/>
        <v>BA$17</v>
      </c>
      <c r="BB2310" s="199" t="str">
        <f t="shared" si="3580"/>
        <v>BB$17</v>
      </c>
      <c r="BC2310" s="199" t="str">
        <f t="shared" si="3580"/>
        <v>BC$17</v>
      </c>
      <c r="BD2310" s="199" t="str">
        <f t="shared" si="3580"/>
        <v>BD$17</v>
      </c>
      <c r="BE2310" s="199" t="str">
        <f t="shared" si="3580"/>
        <v>BE$17</v>
      </c>
      <c r="BF2310" s="199" t="str">
        <f t="shared" si="3580"/>
        <v>BF$17</v>
      </c>
      <c r="BG2310" s="199" t="str">
        <f t="shared" si="3580"/>
        <v>BG$17</v>
      </c>
      <c r="BH2310" s="199" t="str">
        <f t="shared" si="3580"/>
        <v>BH$17</v>
      </c>
      <c r="BI2310" s="199" t="str">
        <f t="shared" si="3580"/>
        <v>BI$17</v>
      </c>
      <c r="BJ2310" s="199" t="str">
        <f t="shared" si="3580"/>
        <v>BJ$17</v>
      </c>
      <c r="BK2310" s="199" t="str">
        <f t="shared" si="3580"/>
        <v>BK$17</v>
      </c>
      <c r="BL2310" s="199" t="str">
        <f t="shared" si="3580"/>
        <v>BL$17</v>
      </c>
      <c r="BM2310" s="199" t="str">
        <f t="shared" si="3580"/>
        <v>BM$17</v>
      </c>
      <c r="BN2310" s="199" t="str">
        <f t="shared" si="3580"/>
        <v>BN$17</v>
      </c>
      <c r="BO2310" s="199" t="str">
        <f t="shared" si="3580"/>
        <v>BO$17</v>
      </c>
      <c r="BP2310" s="199" t="str">
        <f t="shared" si="3580"/>
        <v>BP$17</v>
      </c>
      <c r="BQ2310" s="199" t="str">
        <f t="shared" si="3580"/>
        <v>BQ$17</v>
      </c>
      <c r="BR2310" s="199" t="str">
        <f t="shared" si="3580"/>
        <v>BR$17</v>
      </c>
      <c r="BS2310" s="199" t="str">
        <f t="shared" si="3580"/>
        <v>BS$17</v>
      </c>
      <c r="BT2310" s="199" t="str">
        <f t="shared" si="3580"/>
        <v>BT$17</v>
      </c>
      <c r="BU2310" s="199" t="str">
        <f t="shared" si="3580"/>
        <v>BU$17</v>
      </c>
      <c r="BV2310" s="199" t="str">
        <f t="shared" si="3580"/>
        <v>BV$17</v>
      </c>
      <c r="BW2310" s="199" t="str">
        <f t="shared" si="3580"/>
        <v>BW$17</v>
      </c>
      <c r="BX2310" s="199" t="str">
        <f t="shared" si="3580"/>
        <v>BX$17</v>
      </c>
      <c r="BY2310" s="199" t="str">
        <f t="shared" si="3580"/>
        <v>BY$17</v>
      </c>
      <c r="BZ2310" s="199" t="str">
        <f t="shared" si="3580"/>
        <v>BZ$17</v>
      </c>
      <c r="CA2310" s="199" t="str">
        <f t="shared" si="3580"/>
        <v>CA$17</v>
      </c>
      <c r="CB2310" s="199" t="str">
        <f t="shared" si="3580"/>
        <v>CB$17</v>
      </c>
      <c r="CC2310" s="199" t="str">
        <f t="shared" si="3580"/>
        <v>CC$17</v>
      </c>
      <c r="CD2310" s="199" t="str">
        <f t="shared" si="3580"/>
        <v>CD$17</v>
      </c>
      <c r="CE2310" s="199" t="str">
        <f t="shared" ref="CE2310:CL2310" si="3581">CE$21</f>
        <v>CE$17</v>
      </c>
      <c r="CF2310" s="199" t="str">
        <f t="shared" si="3581"/>
        <v>CF$17</v>
      </c>
      <c r="CG2310" s="199" t="str">
        <f t="shared" si="3581"/>
        <v>CG$17</v>
      </c>
      <c r="CH2310" s="199" t="str">
        <f t="shared" si="3581"/>
        <v>CH$17</v>
      </c>
      <c r="CI2310" s="199" t="str">
        <f t="shared" si="3581"/>
        <v>CI$17</v>
      </c>
      <c r="CJ2310" s="199" t="str">
        <f t="shared" si="3581"/>
        <v>CJ$17</v>
      </c>
      <c r="CK2310" s="199" t="str">
        <f t="shared" si="3581"/>
        <v>CK$17</v>
      </c>
      <c r="CL2310" s="199" t="str">
        <f t="shared" si="3581"/>
        <v>CL$17</v>
      </c>
      <c r="CN2310" s="201"/>
      <c r="CO2310" s="199" t="str">
        <f t="shared" ref="CO2310:DL2310" si="3582">CO$21</f>
        <v>CO$17</v>
      </c>
      <c r="CP2310" s="199" t="str">
        <f t="shared" si="3582"/>
        <v>CP$17</v>
      </c>
      <c r="CQ2310" s="199" t="str">
        <f t="shared" si="3582"/>
        <v>CQ$17</v>
      </c>
      <c r="CR2310" s="199" t="str">
        <f t="shared" si="3582"/>
        <v>CR$17</v>
      </c>
      <c r="CS2310" s="199" t="str">
        <f t="shared" si="3582"/>
        <v>CS$17</v>
      </c>
      <c r="CT2310" s="199" t="str">
        <f t="shared" si="3582"/>
        <v>CT$17</v>
      </c>
      <c r="CU2310" s="199" t="str">
        <f t="shared" si="3582"/>
        <v>CU$17</v>
      </c>
      <c r="CV2310" s="199" t="str">
        <f t="shared" si="3582"/>
        <v>CV$17</v>
      </c>
      <c r="CW2310" s="199" t="str">
        <f t="shared" si="3582"/>
        <v>CW$17</v>
      </c>
      <c r="CX2310" s="199" t="str">
        <f t="shared" si="3582"/>
        <v>CX$17</v>
      </c>
      <c r="CY2310" s="199" t="str">
        <f t="shared" si="3582"/>
        <v>CY$17</v>
      </c>
      <c r="CZ2310" s="199" t="str">
        <f t="shared" si="3582"/>
        <v>CZ$17</v>
      </c>
      <c r="DA2310" s="199" t="str">
        <f t="shared" si="3582"/>
        <v>DA$17</v>
      </c>
      <c r="DB2310" s="199" t="str">
        <f t="shared" si="3582"/>
        <v>DB$17</v>
      </c>
      <c r="DC2310" s="199" t="str">
        <f t="shared" si="3582"/>
        <v>DC$17</v>
      </c>
      <c r="DD2310" s="199" t="str">
        <f t="shared" si="3582"/>
        <v>DD$17</v>
      </c>
      <c r="DE2310" s="199" t="str">
        <f t="shared" si="3582"/>
        <v>DE$17</v>
      </c>
      <c r="DF2310" s="199" t="str">
        <f t="shared" si="3582"/>
        <v>DF$17</v>
      </c>
      <c r="DG2310" s="199" t="str">
        <f t="shared" si="3582"/>
        <v>DG$17</v>
      </c>
      <c r="DH2310" s="199" t="str">
        <f t="shared" si="3582"/>
        <v>DH$17</v>
      </c>
      <c r="DI2310" s="199" t="str">
        <f t="shared" si="3582"/>
        <v>DI$17</v>
      </c>
      <c r="DJ2310" s="199" t="str">
        <f t="shared" si="3582"/>
        <v>DJ$17</v>
      </c>
      <c r="DK2310" s="199" t="str">
        <f t="shared" si="3582"/>
        <v>DK$17</v>
      </c>
      <c r="DL2310" s="199" t="str">
        <f t="shared" si="3582"/>
        <v>DL$17</v>
      </c>
    </row>
    <row r="2311" spans="1:116" x14ac:dyDescent="0.4">
      <c r="A2311" s="174"/>
      <c r="E2311" s="8"/>
      <c r="G2311" s="175" t="s">
        <v>491</v>
      </c>
      <c r="H2311" s="200"/>
      <c r="I2311" s="201"/>
      <c r="J2311" s="201"/>
      <c r="K2311" s="202"/>
      <c r="L2311" s="202"/>
      <c r="M2311" s="202"/>
      <c r="N2311" s="202"/>
      <c r="O2311" s="202"/>
      <c r="P2311" s="202"/>
      <c r="R2311" s="202"/>
      <c r="S2311" s="190"/>
      <c r="T2311" s="190"/>
      <c r="U2311" s="190"/>
      <c r="V2311" s="190"/>
      <c r="W2311" s="190"/>
      <c r="X2311" s="190"/>
      <c r="Y2311" s="190"/>
      <c r="Z2311" s="190"/>
      <c r="AA2311" s="190"/>
      <c r="AB2311" s="190"/>
      <c r="AC2311" s="190"/>
      <c r="AD2311" s="190"/>
      <c r="AE2311" s="190"/>
      <c r="AF2311" s="190"/>
      <c r="AG2311" s="190"/>
      <c r="AH2311" s="190"/>
      <c r="AI2311" s="190"/>
      <c r="AJ2311" s="190"/>
      <c r="AK2311" s="190"/>
      <c r="AL2311" s="190"/>
      <c r="AM2311" s="190"/>
      <c r="AN2311" s="190"/>
      <c r="AO2311" s="190"/>
      <c r="AP2311" s="190"/>
      <c r="AQ2311" s="190"/>
      <c r="AR2311" s="190"/>
      <c r="AS2311" s="190"/>
      <c r="AT2311" s="190"/>
      <c r="AU2311" s="190"/>
      <c r="AV2311" s="190"/>
      <c r="AW2311" s="190"/>
      <c r="AX2311" s="190"/>
      <c r="AY2311" s="190"/>
      <c r="AZ2311" s="190"/>
      <c r="BA2311" s="190"/>
      <c r="BB2311" s="190"/>
      <c r="BC2311" s="190"/>
      <c r="BD2311" s="190"/>
      <c r="BE2311" s="190"/>
      <c r="BF2311" s="190"/>
      <c r="BG2311" s="190"/>
      <c r="BH2311" s="190"/>
      <c r="BI2311" s="190"/>
      <c r="BJ2311" s="190"/>
      <c r="BK2311" s="190"/>
      <c r="BL2311" s="190"/>
      <c r="BM2311" s="190"/>
      <c r="BN2311" s="190"/>
      <c r="BO2311" s="190"/>
      <c r="BP2311" s="190"/>
      <c r="BQ2311" s="190"/>
      <c r="BR2311" s="190"/>
      <c r="BS2311" s="190"/>
      <c r="BT2311" s="190"/>
      <c r="BU2311" s="190"/>
      <c r="BV2311" s="190"/>
      <c r="BW2311" s="190"/>
      <c r="BX2311" s="190"/>
      <c r="BY2311" s="190"/>
      <c r="BZ2311" s="190"/>
      <c r="CA2311" s="190"/>
      <c r="CB2311" s="190"/>
      <c r="CC2311" s="190"/>
      <c r="CD2311" s="190"/>
      <c r="CE2311" s="190"/>
      <c r="CF2311" s="190"/>
      <c r="CG2311" s="190"/>
      <c r="CH2311" s="190"/>
      <c r="CI2311" s="190"/>
      <c r="CJ2311" s="190"/>
      <c r="CK2311" s="190"/>
      <c r="CL2311" s="190"/>
      <c r="CN2311" s="201"/>
      <c r="CO2311" s="190"/>
      <c r="CP2311" s="190"/>
      <c r="CQ2311" s="190"/>
      <c r="CR2311" s="190"/>
      <c r="CS2311" s="190"/>
      <c r="CT2311" s="190"/>
      <c r="CU2311" s="190"/>
      <c r="CV2311" s="190"/>
      <c r="CW2311" s="190"/>
      <c r="CX2311" s="190"/>
      <c r="CY2311" s="190"/>
      <c r="CZ2311" s="190"/>
      <c r="DA2311" s="190"/>
      <c r="DB2311" s="190"/>
      <c r="DC2311" s="190"/>
      <c r="DD2311" s="190"/>
      <c r="DE2311" s="190"/>
      <c r="DF2311" s="190"/>
      <c r="DG2311" s="190"/>
      <c r="DH2311" s="190"/>
      <c r="DI2311" s="190"/>
      <c r="DJ2311" s="190"/>
      <c r="DK2311" s="190"/>
      <c r="DL2311" s="190"/>
    </row>
    <row r="2312" spans="1:116" x14ac:dyDescent="0.4">
      <c r="A2312" s="174"/>
      <c r="E2312" s="8"/>
      <c r="G2312" s="175" t="s">
        <v>505</v>
      </c>
      <c r="H2312" s="200"/>
      <c r="I2312" s="201"/>
      <c r="J2312" s="201"/>
      <c r="K2312" s="202"/>
      <c r="L2312" s="202"/>
      <c r="M2312" s="202"/>
      <c r="N2312" s="202"/>
      <c r="O2312" s="202"/>
      <c r="P2312" s="202"/>
      <c r="R2312" s="202"/>
      <c r="S2312" s="190"/>
      <c r="T2312" s="190"/>
      <c r="U2312" s="190"/>
      <c r="V2312" s="190"/>
      <c r="W2312" s="190"/>
      <c r="X2312" s="190"/>
      <c r="Y2312" s="190"/>
      <c r="Z2312" s="190"/>
      <c r="AA2312" s="190"/>
      <c r="AB2312" s="190"/>
      <c r="AC2312" s="190"/>
      <c r="AD2312" s="190"/>
      <c r="AE2312" s="190"/>
      <c r="AF2312" s="190"/>
      <c r="AG2312" s="190"/>
      <c r="AH2312" s="190"/>
      <c r="AI2312" s="190"/>
      <c r="AJ2312" s="190"/>
      <c r="AK2312" s="190"/>
      <c r="AL2312" s="190"/>
      <c r="AM2312" s="190"/>
      <c r="AN2312" s="190"/>
      <c r="AO2312" s="190"/>
      <c r="AP2312" s="190"/>
      <c r="AQ2312" s="190"/>
      <c r="AR2312" s="190"/>
      <c r="AS2312" s="190"/>
      <c r="AT2312" s="190"/>
      <c r="AU2312" s="190"/>
      <c r="AV2312" s="190"/>
      <c r="AW2312" s="190"/>
      <c r="AX2312" s="190"/>
      <c r="AY2312" s="190"/>
      <c r="AZ2312" s="190"/>
      <c r="BA2312" s="190"/>
      <c r="BB2312" s="190"/>
      <c r="BC2312" s="190"/>
      <c r="BD2312" s="190"/>
      <c r="BE2312" s="190"/>
      <c r="BF2312" s="190"/>
      <c r="BG2312" s="190"/>
      <c r="BH2312" s="190"/>
      <c r="BI2312" s="190"/>
      <c r="BJ2312" s="190"/>
      <c r="BK2312" s="190"/>
      <c r="BL2312" s="190"/>
      <c r="BM2312" s="190"/>
      <c r="BN2312" s="190"/>
      <c r="BO2312" s="190"/>
      <c r="BP2312" s="190"/>
      <c r="BQ2312" s="190"/>
      <c r="BR2312" s="190"/>
      <c r="BS2312" s="190"/>
      <c r="BT2312" s="190"/>
      <c r="BU2312" s="190"/>
      <c r="BV2312" s="190"/>
      <c r="BW2312" s="190"/>
      <c r="BX2312" s="190"/>
      <c r="BY2312" s="190"/>
      <c r="BZ2312" s="190"/>
      <c r="CA2312" s="190"/>
      <c r="CB2312" s="190"/>
      <c r="CC2312" s="190"/>
      <c r="CD2312" s="190"/>
      <c r="CE2312" s="190"/>
      <c r="CF2312" s="190"/>
      <c r="CG2312" s="190"/>
      <c r="CH2312" s="190"/>
      <c r="CI2312" s="190"/>
      <c r="CJ2312" s="190"/>
      <c r="CK2312" s="190"/>
      <c r="CL2312" s="190"/>
      <c r="CN2312" s="201"/>
      <c r="CO2312" s="190"/>
      <c r="CP2312" s="190"/>
      <c r="CQ2312" s="190"/>
      <c r="CR2312" s="190"/>
      <c r="CS2312" s="190"/>
      <c r="CT2312" s="190"/>
      <c r="CU2312" s="190"/>
      <c r="CV2312" s="190"/>
      <c r="CW2312" s="190"/>
      <c r="CX2312" s="190"/>
      <c r="CY2312" s="190"/>
      <c r="CZ2312" s="190"/>
      <c r="DA2312" s="190"/>
      <c r="DB2312" s="190"/>
      <c r="DC2312" s="190"/>
      <c r="DD2312" s="190"/>
      <c r="DE2312" s="190"/>
      <c r="DF2312" s="190"/>
      <c r="DG2312" s="190"/>
      <c r="DH2312" s="190"/>
      <c r="DI2312" s="190"/>
      <c r="DJ2312" s="190"/>
      <c r="DK2312" s="190"/>
      <c r="DL2312" s="190"/>
    </row>
    <row r="2313" spans="1:116" x14ac:dyDescent="0.4">
      <c r="A2313" s="174"/>
      <c r="E2313" s="8"/>
      <c r="G2313" s="175" t="s">
        <v>463</v>
      </c>
      <c r="H2313" s="200"/>
      <c r="I2313" s="201"/>
      <c r="J2313" s="201"/>
      <c r="K2313" s="202"/>
      <c r="L2313" s="202"/>
      <c r="M2313" s="202"/>
      <c r="N2313" s="202"/>
      <c r="O2313" s="202"/>
      <c r="P2313" s="202"/>
      <c r="R2313" s="202"/>
      <c r="S2313" s="190" t="str">
        <f t="shared" ref="S2313:AX2313" si="3583">S$22</f>
        <v>S$18</v>
      </c>
      <c r="T2313" s="190" t="str">
        <f t="shared" si="3583"/>
        <v>T$18</v>
      </c>
      <c r="U2313" s="190" t="str">
        <f t="shared" si="3583"/>
        <v>U$18</v>
      </c>
      <c r="V2313" s="190" t="str">
        <f t="shared" si="3583"/>
        <v>V$18</v>
      </c>
      <c r="W2313" s="190" t="str">
        <f t="shared" si="3583"/>
        <v>W$18</v>
      </c>
      <c r="X2313" s="190" t="str">
        <f t="shared" si="3583"/>
        <v>X$18</v>
      </c>
      <c r="Y2313" s="190" t="str">
        <f t="shared" si="3583"/>
        <v>Y$18</v>
      </c>
      <c r="Z2313" s="190" t="str">
        <f t="shared" si="3583"/>
        <v>Z$18</v>
      </c>
      <c r="AA2313" s="190" t="str">
        <f t="shared" si="3583"/>
        <v>AA$18</v>
      </c>
      <c r="AB2313" s="190" t="str">
        <f t="shared" si="3583"/>
        <v>AB$18</v>
      </c>
      <c r="AC2313" s="190" t="str">
        <f t="shared" si="3583"/>
        <v>AC$18</v>
      </c>
      <c r="AD2313" s="190" t="str">
        <f t="shared" si="3583"/>
        <v>AD$18</v>
      </c>
      <c r="AE2313" s="190" t="str">
        <f t="shared" si="3583"/>
        <v>AE$18</v>
      </c>
      <c r="AF2313" s="190" t="str">
        <f t="shared" si="3583"/>
        <v>AF$18</v>
      </c>
      <c r="AG2313" s="190" t="str">
        <f t="shared" si="3583"/>
        <v>AG$18</v>
      </c>
      <c r="AH2313" s="190" t="str">
        <f t="shared" si="3583"/>
        <v>AH$18</v>
      </c>
      <c r="AI2313" s="190" t="str">
        <f t="shared" si="3583"/>
        <v>AI$18</v>
      </c>
      <c r="AJ2313" s="190" t="str">
        <f t="shared" si="3583"/>
        <v>AJ$18</v>
      </c>
      <c r="AK2313" s="190" t="str">
        <f t="shared" si="3583"/>
        <v>AK$18</v>
      </c>
      <c r="AL2313" s="190" t="str">
        <f t="shared" si="3583"/>
        <v>AL$18</v>
      </c>
      <c r="AM2313" s="190" t="str">
        <f t="shared" si="3583"/>
        <v>AM$18</v>
      </c>
      <c r="AN2313" s="190" t="str">
        <f t="shared" si="3583"/>
        <v>AN$18</v>
      </c>
      <c r="AO2313" s="190" t="str">
        <f t="shared" si="3583"/>
        <v>AO$18</v>
      </c>
      <c r="AP2313" s="190" t="str">
        <f t="shared" si="3583"/>
        <v>AP$18</v>
      </c>
      <c r="AQ2313" s="190" t="str">
        <f t="shared" si="3583"/>
        <v>AQ$18</v>
      </c>
      <c r="AR2313" s="190" t="str">
        <f t="shared" si="3583"/>
        <v>AR$18</v>
      </c>
      <c r="AS2313" s="190" t="str">
        <f t="shared" si="3583"/>
        <v>AS$18</v>
      </c>
      <c r="AT2313" s="190" t="str">
        <f t="shared" si="3583"/>
        <v>AT$18</v>
      </c>
      <c r="AU2313" s="190" t="str">
        <f t="shared" si="3583"/>
        <v>AU$18</v>
      </c>
      <c r="AV2313" s="190" t="str">
        <f t="shared" si="3583"/>
        <v>AV$18</v>
      </c>
      <c r="AW2313" s="190" t="str">
        <f t="shared" si="3583"/>
        <v>AW$18</v>
      </c>
      <c r="AX2313" s="190" t="str">
        <f t="shared" si="3583"/>
        <v>AX$18</v>
      </c>
      <c r="AY2313" s="190" t="str">
        <f t="shared" ref="AY2313:CD2313" si="3584">AY$22</f>
        <v>AY$18</v>
      </c>
      <c r="AZ2313" s="190" t="str">
        <f t="shared" si="3584"/>
        <v>AZ$18</v>
      </c>
      <c r="BA2313" s="190" t="str">
        <f t="shared" si="3584"/>
        <v>BA$18</v>
      </c>
      <c r="BB2313" s="190" t="str">
        <f t="shared" si="3584"/>
        <v>BB$18</v>
      </c>
      <c r="BC2313" s="190" t="str">
        <f t="shared" si="3584"/>
        <v>BC$18</v>
      </c>
      <c r="BD2313" s="190" t="str">
        <f t="shared" si="3584"/>
        <v>BD$18</v>
      </c>
      <c r="BE2313" s="190" t="str">
        <f t="shared" si="3584"/>
        <v>BE$18</v>
      </c>
      <c r="BF2313" s="190" t="str">
        <f t="shared" si="3584"/>
        <v>BF$18</v>
      </c>
      <c r="BG2313" s="190" t="str">
        <f t="shared" si="3584"/>
        <v>BG$18</v>
      </c>
      <c r="BH2313" s="190" t="str">
        <f t="shared" si="3584"/>
        <v>BH$18</v>
      </c>
      <c r="BI2313" s="190" t="str">
        <f t="shared" si="3584"/>
        <v>BI$18</v>
      </c>
      <c r="BJ2313" s="190" t="str">
        <f t="shared" si="3584"/>
        <v>BJ$18</v>
      </c>
      <c r="BK2313" s="190" t="str">
        <f t="shared" si="3584"/>
        <v>BK$18</v>
      </c>
      <c r="BL2313" s="190" t="str">
        <f t="shared" si="3584"/>
        <v>BL$18</v>
      </c>
      <c r="BM2313" s="190" t="str">
        <f t="shared" si="3584"/>
        <v>BM$18</v>
      </c>
      <c r="BN2313" s="190" t="str">
        <f t="shared" si="3584"/>
        <v>BN$18</v>
      </c>
      <c r="BO2313" s="190" t="str">
        <f t="shared" si="3584"/>
        <v>BO$18</v>
      </c>
      <c r="BP2313" s="190" t="str">
        <f t="shared" si="3584"/>
        <v>BP$18</v>
      </c>
      <c r="BQ2313" s="190" t="str">
        <f t="shared" si="3584"/>
        <v>BQ$18</v>
      </c>
      <c r="BR2313" s="190" t="str">
        <f t="shared" si="3584"/>
        <v>BR$18</v>
      </c>
      <c r="BS2313" s="190" t="str">
        <f t="shared" si="3584"/>
        <v>BS$18</v>
      </c>
      <c r="BT2313" s="190" t="str">
        <f t="shared" si="3584"/>
        <v>BT$18</v>
      </c>
      <c r="BU2313" s="190" t="str">
        <f t="shared" si="3584"/>
        <v>BU$18</v>
      </c>
      <c r="BV2313" s="190" t="str">
        <f t="shared" si="3584"/>
        <v>BV$18</v>
      </c>
      <c r="BW2313" s="190" t="str">
        <f t="shared" si="3584"/>
        <v>BW$18</v>
      </c>
      <c r="BX2313" s="190" t="str">
        <f t="shared" si="3584"/>
        <v>BX$18</v>
      </c>
      <c r="BY2313" s="190" t="str">
        <f t="shared" si="3584"/>
        <v>BY$18</v>
      </c>
      <c r="BZ2313" s="190" t="str">
        <f t="shared" si="3584"/>
        <v>BZ$18</v>
      </c>
      <c r="CA2313" s="190" t="str">
        <f t="shared" si="3584"/>
        <v>CA$18</v>
      </c>
      <c r="CB2313" s="190" t="str">
        <f t="shared" si="3584"/>
        <v>CB$18</v>
      </c>
      <c r="CC2313" s="190" t="str">
        <f t="shared" si="3584"/>
        <v>CC$18</v>
      </c>
      <c r="CD2313" s="190" t="str">
        <f t="shared" si="3584"/>
        <v>CD$18</v>
      </c>
      <c r="CE2313" s="190" t="str">
        <f t="shared" ref="CE2313:CL2313" si="3585">CE$22</f>
        <v>CE$18</v>
      </c>
      <c r="CF2313" s="190" t="str">
        <f t="shared" si="3585"/>
        <v>CF$18</v>
      </c>
      <c r="CG2313" s="190" t="str">
        <f t="shared" si="3585"/>
        <v>CG$18</v>
      </c>
      <c r="CH2313" s="190" t="str">
        <f t="shared" si="3585"/>
        <v>CH$18</v>
      </c>
      <c r="CI2313" s="190" t="str">
        <f t="shared" si="3585"/>
        <v>CI$18</v>
      </c>
      <c r="CJ2313" s="190" t="str">
        <f t="shared" si="3585"/>
        <v>CJ$18</v>
      </c>
      <c r="CK2313" s="190" t="str">
        <f t="shared" si="3585"/>
        <v>CK$18</v>
      </c>
      <c r="CL2313" s="190" t="str">
        <f t="shared" si="3585"/>
        <v>CL$18</v>
      </c>
      <c r="CN2313" s="201"/>
      <c r="CO2313" s="190" t="str">
        <f t="shared" ref="CO2313:DL2313" si="3586">CO$22</f>
        <v>CO$18</v>
      </c>
      <c r="CP2313" s="190" t="str">
        <f t="shared" si="3586"/>
        <v>CP$18</v>
      </c>
      <c r="CQ2313" s="190" t="str">
        <f t="shared" si="3586"/>
        <v>CQ$18</v>
      </c>
      <c r="CR2313" s="190" t="str">
        <f t="shared" si="3586"/>
        <v>CR$18</v>
      </c>
      <c r="CS2313" s="190" t="str">
        <f t="shared" si="3586"/>
        <v>CS$18</v>
      </c>
      <c r="CT2313" s="190" t="str">
        <f t="shared" si="3586"/>
        <v>CT$18</v>
      </c>
      <c r="CU2313" s="190" t="str">
        <f t="shared" si="3586"/>
        <v>CU$18</v>
      </c>
      <c r="CV2313" s="190" t="str">
        <f t="shared" si="3586"/>
        <v>CV$18</v>
      </c>
      <c r="CW2313" s="190" t="str">
        <f t="shared" si="3586"/>
        <v>CW$18</v>
      </c>
      <c r="CX2313" s="190" t="str">
        <f t="shared" si="3586"/>
        <v>CX$18</v>
      </c>
      <c r="CY2313" s="190" t="str">
        <f t="shared" si="3586"/>
        <v>CY$18</v>
      </c>
      <c r="CZ2313" s="190" t="str">
        <f t="shared" si="3586"/>
        <v>CZ$18</v>
      </c>
      <c r="DA2313" s="190" t="str">
        <f t="shared" si="3586"/>
        <v>DA$18</v>
      </c>
      <c r="DB2313" s="190" t="str">
        <f t="shared" si="3586"/>
        <v>DB$18</v>
      </c>
      <c r="DC2313" s="190" t="str">
        <f t="shared" si="3586"/>
        <v>DC$18</v>
      </c>
      <c r="DD2313" s="190" t="str">
        <f t="shared" si="3586"/>
        <v>DD$18</v>
      </c>
      <c r="DE2313" s="190" t="str">
        <f t="shared" si="3586"/>
        <v>DE$18</v>
      </c>
      <c r="DF2313" s="190" t="str">
        <f t="shared" si="3586"/>
        <v>DF$18</v>
      </c>
      <c r="DG2313" s="190" t="str">
        <f t="shared" si="3586"/>
        <v>DG$18</v>
      </c>
      <c r="DH2313" s="190" t="str">
        <f t="shared" si="3586"/>
        <v>DH$18</v>
      </c>
      <c r="DI2313" s="190" t="str">
        <f t="shared" si="3586"/>
        <v>DI$18</v>
      </c>
      <c r="DJ2313" s="190" t="str">
        <f t="shared" si="3586"/>
        <v>DJ$18</v>
      </c>
      <c r="DK2313" s="190" t="str">
        <f t="shared" si="3586"/>
        <v>DK$18</v>
      </c>
      <c r="DL2313" s="190" t="str">
        <f t="shared" si="3586"/>
        <v>DL$18</v>
      </c>
    </row>
    <row r="2314" spans="1:116" x14ac:dyDescent="0.4">
      <c r="A2314" s="174"/>
      <c r="E2314" s="8"/>
      <c r="G2314" s="175" t="s">
        <v>464</v>
      </c>
      <c r="H2314" s="200"/>
      <c r="I2314" s="201"/>
      <c r="J2314" s="201"/>
      <c r="K2314" s="202"/>
      <c r="L2314" s="202"/>
      <c r="M2314" s="202"/>
      <c r="N2314" s="202"/>
      <c r="O2314" s="202"/>
      <c r="P2314" s="202"/>
      <c r="R2314" s="202"/>
      <c r="S2314" s="190" t="str">
        <f t="shared" ref="S2314:AX2314" si="3587">S$23</f>
        <v>S$19</v>
      </c>
      <c r="T2314" s="190" t="str">
        <f t="shared" si="3587"/>
        <v>T$19</v>
      </c>
      <c r="U2314" s="190" t="str">
        <f t="shared" si="3587"/>
        <v>U$19</v>
      </c>
      <c r="V2314" s="190" t="str">
        <f t="shared" si="3587"/>
        <v>V$19</v>
      </c>
      <c r="W2314" s="190" t="str">
        <f t="shared" si="3587"/>
        <v>W$19</v>
      </c>
      <c r="X2314" s="190" t="str">
        <f t="shared" si="3587"/>
        <v>X$19</v>
      </c>
      <c r="Y2314" s="190" t="str">
        <f t="shared" si="3587"/>
        <v>Y$19</v>
      </c>
      <c r="Z2314" s="190" t="str">
        <f t="shared" si="3587"/>
        <v>Z$19</v>
      </c>
      <c r="AA2314" s="190" t="str">
        <f t="shared" si="3587"/>
        <v>AA$19</v>
      </c>
      <c r="AB2314" s="190" t="str">
        <f t="shared" si="3587"/>
        <v>AB$19</v>
      </c>
      <c r="AC2314" s="190" t="str">
        <f t="shared" si="3587"/>
        <v>AC$19</v>
      </c>
      <c r="AD2314" s="190" t="str">
        <f t="shared" si="3587"/>
        <v>AD$19</v>
      </c>
      <c r="AE2314" s="190" t="str">
        <f t="shared" si="3587"/>
        <v>AE$19</v>
      </c>
      <c r="AF2314" s="190" t="str">
        <f t="shared" si="3587"/>
        <v>AF$19</v>
      </c>
      <c r="AG2314" s="190" t="str">
        <f t="shared" si="3587"/>
        <v>AG$19</v>
      </c>
      <c r="AH2314" s="190" t="str">
        <f t="shared" si="3587"/>
        <v>AH$19</v>
      </c>
      <c r="AI2314" s="190" t="str">
        <f t="shared" si="3587"/>
        <v>AI$19</v>
      </c>
      <c r="AJ2314" s="190" t="str">
        <f t="shared" si="3587"/>
        <v>AJ$19</v>
      </c>
      <c r="AK2314" s="190" t="str">
        <f t="shared" si="3587"/>
        <v>AK$19</v>
      </c>
      <c r="AL2314" s="190" t="str">
        <f t="shared" si="3587"/>
        <v>AL$19</v>
      </c>
      <c r="AM2314" s="190" t="str">
        <f t="shared" si="3587"/>
        <v>AM$19</v>
      </c>
      <c r="AN2314" s="190" t="str">
        <f t="shared" si="3587"/>
        <v>AN$19</v>
      </c>
      <c r="AO2314" s="190" t="str">
        <f t="shared" si="3587"/>
        <v>AO$19</v>
      </c>
      <c r="AP2314" s="190" t="str">
        <f t="shared" si="3587"/>
        <v>AP$19</v>
      </c>
      <c r="AQ2314" s="190" t="str">
        <f t="shared" si="3587"/>
        <v>AQ$19</v>
      </c>
      <c r="AR2314" s="190" t="str">
        <f t="shared" si="3587"/>
        <v>AR$19</v>
      </c>
      <c r="AS2314" s="190" t="str">
        <f t="shared" si="3587"/>
        <v>AS$19</v>
      </c>
      <c r="AT2314" s="190" t="str">
        <f t="shared" si="3587"/>
        <v>AT$19</v>
      </c>
      <c r="AU2314" s="190" t="str">
        <f t="shared" si="3587"/>
        <v>AU$19</v>
      </c>
      <c r="AV2314" s="190" t="str">
        <f t="shared" si="3587"/>
        <v>AV$19</v>
      </c>
      <c r="AW2314" s="190" t="str">
        <f t="shared" si="3587"/>
        <v>AW$19</v>
      </c>
      <c r="AX2314" s="190" t="str">
        <f t="shared" si="3587"/>
        <v>AX$19</v>
      </c>
      <c r="AY2314" s="190" t="str">
        <f t="shared" ref="AY2314:CD2314" si="3588">AY$23</f>
        <v>AY$19</v>
      </c>
      <c r="AZ2314" s="190" t="str">
        <f t="shared" si="3588"/>
        <v>AZ$19</v>
      </c>
      <c r="BA2314" s="190" t="str">
        <f t="shared" si="3588"/>
        <v>BA$19</v>
      </c>
      <c r="BB2314" s="190" t="str">
        <f t="shared" si="3588"/>
        <v>BB$19</v>
      </c>
      <c r="BC2314" s="190" t="str">
        <f t="shared" si="3588"/>
        <v>BC$19</v>
      </c>
      <c r="BD2314" s="190" t="str">
        <f t="shared" si="3588"/>
        <v>BD$19</v>
      </c>
      <c r="BE2314" s="190" t="str">
        <f t="shared" si="3588"/>
        <v>BE$19</v>
      </c>
      <c r="BF2314" s="190" t="str">
        <f t="shared" si="3588"/>
        <v>BF$19</v>
      </c>
      <c r="BG2314" s="190" t="str">
        <f t="shared" si="3588"/>
        <v>BG$19</v>
      </c>
      <c r="BH2314" s="190" t="str">
        <f t="shared" si="3588"/>
        <v>BH$19</v>
      </c>
      <c r="BI2314" s="190" t="str">
        <f t="shared" si="3588"/>
        <v>BI$19</v>
      </c>
      <c r="BJ2314" s="190" t="str">
        <f t="shared" si="3588"/>
        <v>BJ$19</v>
      </c>
      <c r="BK2314" s="190" t="str">
        <f t="shared" si="3588"/>
        <v>BK$19</v>
      </c>
      <c r="BL2314" s="190" t="str">
        <f t="shared" si="3588"/>
        <v>BL$19</v>
      </c>
      <c r="BM2314" s="190" t="str">
        <f t="shared" si="3588"/>
        <v>BM$19</v>
      </c>
      <c r="BN2314" s="190" t="str">
        <f t="shared" si="3588"/>
        <v>BN$19</v>
      </c>
      <c r="BO2314" s="190" t="str">
        <f t="shared" si="3588"/>
        <v>BO$19</v>
      </c>
      <c r="BP2314" s="190" t="str">
        <f t="shared" si="3588"/>
        <v>BP$19</v>
      </c>
      <c r="BQ2314" s="190" t="str">
        <f t="shared" si="3588"/>
        <v>BQ$19</v>
      </c>
      <c r="BR2314" s="190" t="str">
        <f t="shared" si="3588"/>
        <v>BR$19</v>
      </c>
      <c r="BS2314" s="190" t="str">
        <f t="shared" si="3588"/>
        <v>BS$19</v>
      </c>
      <c r="BT2314" s="190" t="str">
        <f t="shared" si="3588"/>
        <v>BT$19</v>
      </c>
      <c r="BU2314" s="190" t="str">
        <f t="shared" si="3588"/>
        <v>BU$19</v>
      </c>
      <c r="BV2314" s="190" t="str">
        <f t="shared" si="3588"/>
        <v>BV$19</v>
      </c>
      <c r="BW2314" s="190" t="str">
        <f t="shared" si="3588"/>
        <v>BW$19</v>
      </c>
      <c r="BX2314" s="190" t="str">
        <f t="shared" si="3588"/>
        <v>BX$19</v>
      </c>
      <c r="BY2314" s="190" t="str">
        <f t="shared" si="3588"/>
        <v>BY$19</v>
      </c>
      <c r="BZ2314" s="190" t="str">
        <f t="shared" si="3588"/>
        <v>BZ$19</v>
      </c>
      <c r="CA2314" s="190" t="str">
        <f t="shared" si="3588"/>
        <v>CA$19</v>
      </c>
      <c r="CB2314" s="190" t="str">
        <f t="shared" si="3588"/>
        <v>CB$19</v>
      </c>
      <c r="CC2314" s="190" t="str">
        <f t="shared" si="3588"/>
        <v>CC$19</v>
      </c>
      <c r="CD2314" s="190" t="str">
        <f t="shared" si="3588"/>
        <v>CD$19</v>
      </c>
      <c r="CE2314" s="190" t="str">
        <f t="shared" ref="CE2314:CL2314" si="3589">CE$23</f>
        <v>CE$19</v>
      </c>
      <c r="CF2314" s="190" t="str">
        <f t="shared" si="3589"/>
        <v>CF$19</v>
      </c>
      <c r="CG2314" s="190" t="str">
        <f t="shared" si="3589"/>
        <v>CG$19</v>
      </c>
      <c r="CH2314" s="190" t="str">
        <f t="shared" si="3589"/>
        <v>CH$19</v>
      </c>
      <c r="CI2314" s="190" t="str">
        <f t="shared" si="3589"/>
        <v>CI$19</v>
      </c>
      <c r="CJ2314" s="190" t="str">
        <f t="shared" si="3589"/>
        <v>CJ$19</v>
      </c>
      <c r="CK2314" s="190" t="str">
        <f t="shared" si="3589"/>
        <v>CK$19</v>
      </c>
      <c r="CL2314" s="190" t="str">
        <f t="shared" si="3589"/>
        <v>CL$19</v>
      </c>
      <c r="CN2314" s="201"/>
      <c r="CO2314" s="190" t="str">
        <f t="shared" ref="CO2314:DL2314" si="3590">CO$23</f>
        <v>CO$19</v>
      </c>
      <c r="CP2314" s="190" t="str">
        <f t="shared" si="3590"/>
        <v>CP$19</v>
      </c>
      <c r="CQ2314" s="190" t="str">
        <f t="shared" si="3590"/>
        <v>CQ$19</v>
      </c>
      <c r="CR2314" s="190" t="str">
        <f t="shared" si="3590"/>
        <v>CR$19</v>
      </c>
      <c r="CS2314" s="190" t="str">
        <f t="shared" si="3590"/>
        <v>CS$19</v>
      </c>
      <c r="CT2314" s="190" t="str">
        <f t="shared" si="3590"/>
        <v>CT$19</v>
      </c>
      <c r="CU2314" s="190" t="str">
        <f t="shared" si="3590"/>
        <v>CU$19</v>
      </c>
      <c r="CV2314" s="190" t="str">
        <f t="shared" si="3590"/>
        <v>CV$19</v>
      </c>
      <c r="CW2314" s="190" t="str">
        <f t="shared" si="3590"/>
        <v>CW$19</v>
      </c>
      <c r="CX2314" s="190" t="str">
        <f t="shared" si="3590"/>
        <v>CX$19</v>
      </c>
      <c r="CY2314" s="190" t="str">
        <f t="shared" si="3590"/>
        <v>CY$19</v>
      </c>
      <c r="CZ2314" s="190" t="str">
        <f t="shared" si="3590"/>
        <v>CZ$19</v>
      </c>
      <c r="DA2314" s="190" t="str">
        <f t="shared" si="3590"/>
        <v>DA$19</v>
      </c>
      <c r="DB2314" s="190" t="str">
        <f t="shared" si="3590"/>
        <v>DB$19</v>
      </c>
      <c r="DC2314" s="190" t="str">
        <f t="shared" si="3590"/>
        <v>DC$19</v>
      </c>
      <c r="DD2314" s="190" t="str">
        <f t="shared" si="3590"/>
        <v>DD$19</v>
      </c>
      <c r="DE2314" s="190" t="str">
        <f t="shared" si="3590"/>
        <v>DE$19</v>
      </c>
      <c r="DF2314" s="190" t="str">
        <f t="shared" si="3590"/>
        <v>DF$19</v>
      </c>
      <c r="DG2314" s="190" t="str">
        <f t="shared" si="3590"/>
        <v>DG$19</v>
      </c>
      <c r="DH2314" s="190" t="str">
        <f t="shared" si="3590"/>
        <v>DH$19</v>
      </c>
      <c r="DI2314" s="190" t="str">
        <f t="shared" si="3590"/>
        <v>DI$19</v>
      </c>
      <c r="DJ2314" s="190" t="str">
        <f t="shared" si="3590"/>
        <v>DJ$19</v>
      </c>
      <c r="DK2314" s="190" t="str">
        <f t="shared" si="3590"/>
        <v>DK$19</v>
      </c>
      <c r="DL2314" s="190" t="str">
        <f t="shared" si="3590"/>
        <v>DL$19</v>
      </c>
    </row>
    <row r="2315" spans="1:116" x14ac:dyDescent="0.4">
      <c r="A2315" s="31" t="s">
        <v>218</v>
      </c>
      <c r="B2315" s="31" t="s">
        <v>395</v>
      </c>
      <c r="C2315" s="31"/>
      <c r="D2315" t="s">
        <v>406</v>
      </c>
      <c r="E2315" s="8" t="str">
        <f t="shared" si="3526"/>
        <v>2315 WCINV-IS</v>
      </c>
      <c r="F2315" t="s">
        <v>434</v>
      </c>
      <c r="G2315" s="70" t="s">
        <v>397</v>
      </c>
      <c r="H2315" s="48"/>
      <c r="I2315" s="304"/>
      <c r="J2315" s="304"/>
      <c r="K2315" s="48"/>
      <c r="L2315" s="48"/>
      <c r="M2315" s="48"/>
      <c r="N2315" s="48"/>
      <c r="O2315" s="48"/>
      <c r="P2315" s="48"/>
      <c r="R2315" s="70"/>
      <c r="S2315" s="305"/>
      <c r="T2315" s="305"/>
      <c r="U2315" s="305"/>
      <c r="V2315" s="305"/>
      <c r="W2315" s="305"/>
      <c r="X2315" s="305"/>
      <c r="Y2315" s="305"/>
      <c r="Z2315" s="305"/>
      <c r="AA2315" s="305"/>
      <c r="AB2315" s="305"/>
      <c r="AC2315" s="305"/>
      <c r="AD2315" s="305"/>
      <c r="AE2315" s="305"/>
      <c r="AF2315" s="305"/>
      <c r="AG2315" s="305"/>
      <c r="AH2315" s="305"/>
      <c r="AI2315" s="305"/>
      <c r="AJ2315" s="305"/>
      <c r="AK2315" s="305"/>
      <c r="AL2315" s="305"/>
      <c r="AM2315" s="305"/>
      <c r="AN2315" s="305"/>
      <c r="AO2315" s="305"/>
      <c r="AP2315" s="305"/>
      <c r="AQ2315" s="305"/>
      <c r="AR2315" s="305"/>
      <c r="AS2315" s="305"/>
      <c r="AT2315" s="305"/>
      <c r="AU2315" s="305"/>
      <c r="AV2315" s="305"/>
      <c r="AW2315" s="305"/>
      <c r="AX2315" s="305"/>
      <c r="AY2315" s="305"/>
      <c r="AZ2315" s="305"/>
      <c r="BA2315" s="305"/>
      <c r="BB2315" s="305"/>
      <c r="BC2315" s="305"/>
      <c r="BD2315" s="305"/>
      <c r="BE2315" s="305"/>
      <c r="BF2315" s="305"/>
      <c r="BG2315" s="305"/>
      <c r="BH2315" s="305"/>
      <c r="BI2315" s="305"/>
      <c r="BJ2315" s="305"/>
      <c r="BK2315" s="305"/>
      <c r="BL2315" s="305"/>
      <c r="BM2315" s="305"/>
      <c r="BN2315" s="305"/>
      <c r="BO2315" s="305"/>
      <c r="BP2315" s="305"/>
      <c r="BQ2315" s="305"/>
      <c r="BR2315" s="305"/>
      <c r="BS2315" s="305"/>
      <c r="BT2315" s="305"/>
      <c r="BU2315" s="305"/>
      <c r="BV2315" s="305"/>
      <c r="BW2315" s="305"/>
      <c r="BX2315" s="305"/>
      <c r="BY2315" s="305"/>
      <c r="BZ2315" s="305"/>
      <c r="CA2315" s="305"/>
      <c r="CB2315" s="305"/>
      <c r="CC2315" s="305"/>
      <c r="CD2315" s="305"/>
      <c r="CE2315" s="305"/>
      <c r="CF2315" s="305"/>
      <c r="CG2315" s="305"/>
      <c r="CH2315" s="305"/>
      <c r="CI2315" s="305"/>
      <c r="CJ2315" s="305"/>
      <c r="CK2315" s="305"/>
      <c r="CL2315" s="305"/>
      <c r="CN2315" s="304"/>
      <c r="CO2315" s="305"/>
      <c r="CP2315" s="305"/>
      <c r="CQ2315" s="305"/>
      <c r="CR2315" s="305"/>
      <c r="CS2315" s="305"/>
      <c r="CT2315" s="305"/>
      <c r="CU2315" s="305"/>
      <c r="CV2315" s="305"/>
      <c r="CW2315" s="305"/>
      <c r="CX2315" s="305"/>
      <c r="CY2315" s="305"/>
      <c r="CZ2315" s="305"/>
      <c r="DA2315" s="305"/>
      <c r="DB2315" s="305"/>
      <c r="DC2315" s="305"/>
      <c r="DD2315" s="305"/>
      <c r="DE2315" s="305"/>
      <c r="DF2315" s="305"/>
      <c r="DG2315" s="305"/>
      <c r="DH2315" s="305"/>
      <c r="DI2315" s="305"/>
      <c r="DJ2315" s="305"/>
      <c r="DK2315" s="305"/>
      <c r="DL2315" s="305"/>
    </row>
    <row r="2316" spans="1:116" x14ac:dyDescent="0.4">
      <c r="A2316" s="31"/>
      <c r="B2316" t="str">
        <f t="shared" ref="B2316:B2332" si="3591">E2316</f>
        <v>2316 WCINV-IS</v>
      </c>
      <c r="D2316" t="s">
        <v>406</v>
      </c>
      <c r="E2316" s="8" t="str">
        <f t="shared" si="3526"/>
        <v>2316 WCINV-IS</v>
      </c>
      <c r="G2316" s="125" t="s">
        <v>405</v>
      </c>
      <c r="H2316" s="31"/>
      <c r="I2316" s="73"/>
      <c r="J2316" s="73"/>
      <c r="K2316" s="124">
        <f>'IS BS CF'!K$23</f>
        <v>-5000000.0000000019</v>
      </c>
      <c r="L2316" s="124">
        <f>'IS BS CF'!L$23</f>
        <v>-10000000.000000004</v>
      </c>
      <c r="M2316" s="124">
        <f>'IS BS CF'!M$23</f>
        <v>-20000000.000000007</v>
      </c>
      <c r="N2316" s="124">
        <f>'IS BS CF'!N$23</f>
        <v>-40000000.000000015</v>
      </c>
      <c r="O2316" s="124">
        <f>'IS BS CF'!O$23</f>
        <v>-80000000.00000003</v>
      </c>
      <c r="P2316" s="124">
        <f>'IS BS CF'!P$23</f>
        <v>-160000000.00000006</v>
      </c>
      <c r="Q2316" s="124"/>
      <c r="R2316" s="124">
        <f>'IS BS CF'!R$23</f>
        <v>0</v>
      </c>
      <c r="S2316" s="124">
        <f>'IS BS CF'!S$23</f>
        <v>-416666.66666666674</v>
      </c>
      <c r="T2316" s="124">
        <f>'IS BS CF'!T$23</f>
        <v>-416666.66666666674</v>
      </c>
      <c r="U2316" s="124">
        <f>'IS BS CF'!U$23</f>
        <v>-416666.66666666674</v>
      </c>
      <c r="V2316" s="124">
        <f>'IS BS CF'!V$23</f>
        <v>-416666.66666666674</v>
      </c>
      <c r="W2316" s="124">
        <f>'IS BS CF'!W$23</f>
        <v>-416666.66666666674</v>
      </c>
      <c r="X2316" s="124">
        <f>'IS BS CF'!X$23</f>
        <v>-416666.66666666674</v>
      </c>
      <c r="Y2316" s="124">
        <f>'IS BS CF'!Y$23</f>
        <v>-416666.66666666674</v>
      </c>
      <c r="Z2316" s="124">
        <f>'IS BS CF'!Z$23</f>
        <v>-416666.66666666674</v>
      </c>
      <c r="AA2316" s="124">
        <f>'IS BS CF'!AA$23</f>
        <v>-416666.66666666674</v>
      </c>
      <c r="AB2316" s="124">
        <f>'IS BS CF'!AB$23</f>
        <v>-416666.66666666674</v>
      </c>
      <c r="AC2316" s="124">
        <f>'IS BS CF'!AC$23</f>
        <v>-416666.66666666674</v>
      </c>
      <c r="AD2316" s="124">
        <f>'IS BS CF'!AD$23</f>
        <v>-416666.66666666674</v>
      </c>
      <c r="AE2316" s="124">
        <f>'IS BS CF'!AE$23</f>
        <v>-833333.33333333349</v>
      </c>
      <c r="AF2316" s="124">
        <f>'IS BS CF'!AF$23</f>
        <v>-833333.33333333349</v>
      </c>
      <c r="AG2316" s="124">
        <f>'IS BS CF'!AG$23</f>
        <v>-833333.33333333349</v>
      </c>
      <c r="AH2316" s="124">
        <f>'IS BS CF'!AH$23</f>
        <v>-833333.33333333349</v>
      </c>
      <c r="AI2316" s="124">
        <f>'IS BS CF'!AI$23</f>
        <v>-833333.33333333349</v>
      </c>
      <c r="AJ2316" s="124">
        <f>'IS BS CF'!AJ$23</f>
        <v>-833333.33333333349</v>
      </c>
      <c r="AK2316" s="124">
        <f>'IS BS CF'!AK$23</f>
        <v>-833333.33333333349</v>
      </c>
      <c r="AL2316" s="124">
        <f>'IS BS CF'!AL$23</f>
        <v>-833333.33333333349</v>
      </c>
      <c r="AM2316" s="124">
        <f>'IS BS CF'!AM$23</f>
        <v>-833333.33333333349</v>
      </c>
      <c r="AN2316" s="124">
        <f>'IS BS CF'!AN$23</f>
        <v>-833333.33333333349</v>
      </c>
      <c r="AO2316" s="124">
        <f>'IS BS CF'!AO$23</f>
        <v>-833333.33333333349</v>
      </c>
      <c r="AP2316" s="124">
        <f>'IS BS CF'!AP$23</f>
        <v>-833333.33333333349</v>
      </c>
      <c r="AQ2316" s="124">
        <f>'IS BS CF'!AQ$23</f>
        <v>-1666666.666666667</v>
      </c>
      <c r="AR2316" s="124">
        <f>'IS BS CF'!AR$23</f>
        <v>-1666666.666666667</v>
      </c>
      <c r="AS2316" s="124">
        <f>'IS BS CF'!AS$23</f>
        <v>-1666666.666666667</v>
      </c>
      <c r="AT2316" s="124">
        <f>'IS BS CF'!AT$23</f>
        <v>-1666666.666666667</v>
      </c>
      <c r="AU2316" s="124">
        <f>'IS BS CF'!AU$23</f>
        <v>-1666666.666666667</v>
      </c>
      <c r="AV2316" s="124">
        <f>'IS BS CF'!AV$23</f>
        <v>-1666666.666666667</v>
      </c>
      <c r="AW2316" s="124">
        <f>'IS BS CF'!AW$23</f>
        <v>-1666666.666666667</v>
      </c>
      <c r="AX2316" s="124">
        <f>'IS BS CF'!AX$23</f>
        <v>-1666666.666666667</v>
      </c>
      <c r="AY2316" s="124">
        <f>'IS BS CF'!AY$23</f>
        <v>-1666666.666666667</v>
      </c>
      <c r="AZ2316" s="124">
        <f>'IS BS CF'!AZ$23</f>
        <v>-1666666.666666667</v>
      </c>
      <c r="BA2316" s="124">
        <f>'IS BS CF'!BA$23</f>
        <v>-1666666.666666667</v>
      </c>
      <c r="BB2316" s="124">
        <f>'IS BS CF'!BB$23</f>
        <v>-1666666.666666667</v>
      </c>
      <c r="BC2316" s="124">
        <f>'IS BS CF'!BC$23</f>
        <v>-3333333.333333334</v>
      </c>
      <c r="BD2316" s="124">
        <f>'IS BS CF'!BD$23</f>
        <v>-3333333.333333334</v>
      </c>
      <c r="BE2316" s="124">
        <f>'IS BS CF'!BE$23</f>
        <v>-3333333.333333334</v>
      </c>
      <c r="BF2316" s="124">
        <f>'IS BS CF'!BF$23</f>
        <v>-3333333.333333334</v>
      </c>
      <c r="BG2316" s="124">
        <f>'IS BS CF'!BG$23</f>
        <v>-3333333.333333334</v>
      </c>
      <c r="BH2316" s="124">
        <f>'IS BS CF'!BH$23</f>
        <v>-3333333.333333334</v>
      </c>
      <c r="BI2316" s="124">
        <f>'IS BS CF'!BI$23</f>
        <v>-3333333.333333334</v>
      </c>
      <c r="BJ2316" s="124">
        <f>'IS BS CF'!BJ$23</f>
        <v>-3333333.333333334</v>
      </c>
      <c r="BK2316" s="124">
        <f>'IS BS CF'!BK$23</f>
        <v>-3333333.333333334</v>
      </c>
      <c r="BL2316" s="124">
        <f>'IS BS CF'!BL$23</f>
        <v>-3333333.333333334</v>
      </c>
      <c r="BM2316" s="124">
        <f>'IS BS CF'!BM$23</f>
        <v>-3333333.333333334</v>
      </c>
      <c r="BN2316" s="124">
        <f>'IS BS CF'!BN$23</f>
        <v>-3333333.333333334</v>
      </c>
      <c r="BO2316" s="124">
        <f>'IS BS CF'!BO$23</f>
        <v>-6666666.6666666679</v>
      </c>
      <c r="BP2316" s="124">
        <f>'IS BS CF'!BP$23</f>
        <v>-6666666.6666666679</v>
      </c>
      <c r="BQ2316" s="124">
        <f>'IS BS CF'!BQ$23</f>
        <v>-6666666.6666666679</v>
      </c>
      <c r="BR2316" s="124">
        <f>'IS BS CF'!BR$23</f>
        <v>-6666666.6666666679</v>
      </c>
      <c r="BS2316" s="124">
        <f>'IS BS CF'!BS$23</f>
        <v>-6666666.6666666679</v>
      </c>
      <c r="BT2316" s="124">
        <f>'IS BS CF'!BT$23</f>
        <v>-6666666.6666666679</v>
      </c>
      <c r="BU2316" s="124">
        <f>'IS BS CF'!BU$23</f>
        <v>-6666666.6666666679</v>
      </c>
      <c r="BV2316" s="124">
        <f>'IS BS CF'!BV$23</f>
        <v>-6666666.6666666679</v>
      </c>
      <c r="BW2316" s="124">
        <f>'IS BS CF'!BW$23</f>
        <v>-6666666.6666666679</v>
      </c>
      <c r="BX2316" s="124">
        <f>'IS BS CF'!BX$23</f>
        <v>-6666666.6666666679</v>
      </c>
      <c r="BY2316" s="124">
        <f>'IS BS CF'!BY$23</f>
        <v>-6666666.6666666679</v>
      </c>
      <c r="BZ2316" s="124">
        <f>'IS BS CF'!BZ$23</f>
        <v>-6666666.6666666679</v>
      </c>
      <c r="CA2316" s="124">
        <f>'IS BS CF'!CA$23</f>
        <v>-13333333.333333336</v>
      </c>
      <c r="CB2316" s="124">
        <f>'IS BS CF'!CB$23</f>
        <v>-13333333.333333336</v>
      </c>
      <c r="CC2316" s="124">
        <f>'IS BS CF'!CC$23</f>
        <v>-13333333.333333336</v>
      </c>
      <c r="CD2316" s="124">
        <f>'IS BS CF'!CD$23</f>
        <v>-13333333.333333336</v>
      </c>
      <c r="CE2316" s="124">
        <f>'IS BS CF'!CE$23</f>
        <v>-13333333.333333336</v>
      </c>
      <c r="CF2316" s="124">
        <f>'IS BS CF'!CF$23</f>
        <v>-13333333.333333336</v>
      </c>
      <c r="CG2316" s="124">
        <f>'IS BS CF'!CG$23</f>
        <v>-13333333.333333336</v>
      </c>
      <c r="CH2316" s="124">
        <f>'IS BS CF'!CH$23</f>
        <v>-13333333.333333336</v>
      </c>
      <c r="CI2316" s="124">
        <f>'IS BS CF'!CI$23</f>
        <v>-13333333.333333336</v>
      </c>
      <c r="CJ2316" s="124">
        <f>'IS BS CF'!CJ$23</f>
        <v>-13333333.333333336</v>
      </c>
      <c r="CK2316" s="124">
        <f>'IS BS CF'!CK$23</f>
        <v>-13333333.333333336</v>
      </c>
      <c r="CL2316" s="124">
        <f>'IS BS CF'!CL$23</f>
        <v>-13333333.333333336</v>
      </c>
      <c r="CN2316" s="73"/>
      <c r="CO2316" s="124" t="e">
        <f>#REF!</f>
        <v>#REF!</v>
      </c>
      <c r="CP2316" s="124" t="e">
        <f>#REF!</f>
        <v>#REF!</v>
      </c>
      <c r="CQ2316" s="124" t="e">
        <f>#REF!</f>
        <v>#REF!</v>
      </c>
      <c r="CR2316" s="124" t="e">
        <f>#REF!</f>
        <v>#REF!</v>
      </c>
      <c r="CS2316" s="124" t="e">
        <f>#REF!</f>
        <v>#REF!</v>
      </c>
      <c r="CT2316" s="124" t="e">
        <f>#REF!</f>
        <v>#REF!</v>
      </c>
      <c r="CU2316" s="124" t="e">
        <f>#REF!</f>
        <v>#REF!</v>
      </c>
      <c r="CV2316" s="124" t="e">
        <f>#REF!</f>
        <v>#REF!</v>
      </c>
      <c r="CW2316" s="124" t="e">
        <f>#REF!</f>
        <v>#REF!</v>
      </c>
      <c r="CX2316" s="124" t="e">
        <f>#REF!</f>
        <v>#REF!</v>
      </c>
      <c r="CY2316" s="124" t="e">
        <f>#REF!</f>
        <v>#REF!</v>
      </c>
      <c r="CZ2316" s="124" t="e">
        <f>#REF!</f>
        <v>#REF!</v>
      </c>
      <c r="DA2316" s="124" t="e">
        <f>#REF!</f>
        <v>#REF!</v>
      </c>
      <c r="DB2316" s="124" t="e">
        <f>#REF!</f>
        <v>#REF!</v>
      </c>
      <c r="DC2316" s="124" t="e">
        <f>#REF!</f>
        <v>#REF!</v>
      </c>
      <c r="DD2316" s="124" t="e">
        <f>#REF!</f>
        <v>#REF!</v>
      </c>
      <c r="DE2316" s="124" t="e">
        <f>#REF!</f>
        <v>#REF!</v>
      </c>
      <c r="DF2316" s="124" t="e">
        <f>#REF!</f>
        <v>#REF!</v>
      </c>
      <c r="DG2316" s="124" t="e">
        <f>#REF!</f>
        <v>#REF!</v>
      </c>
      <c r="DH2316" s="124" t="e">
        <f>#REF!</f>
        <v>#REF!</v>
      </c>
      <c r="DI2316" s="124" t="e">
        <f>#REF!</f>
        <v>#REF!</v>
      </c>
      <c r="DJ2316" s="124" t="e">
        <f>#REF!</f>
        <v>#REF!</v>
      </c>
      <c r="DK2316" s="124" t="e">
        <f>#REF!</f>
        <v>#REF!</v>
      </c>
      <c r="DL2316" s="124" t="e">
        <f>#REF!</f>
        <v>#REF!</v>
      </c>
    </row>
    <row r="2317" spans="1:116" x14ac:dyDescent="0.4">
      <c r="A2317" s="31"/>
      <c r="B2317" t="str">
        <f t="shared" si="3591"/>
        <v>2317 WCINV-IS</v>
      </c>
      <c r="D2317" t="s">
        <v>406</v>
      </c>
      <c r="E2317" s="8" t="str">
        <f t="shared" si="3526"/>
        <v>2317 WCINV-IS</v>
      </c>
      <c r="G2317" s="67"/>
      <c r="H2317" s="31"/>
      <c r="I2317" s="73"/>
      <c r="J2317" s="73"/>
      <c r="K2317" s="31"/>
      <c r="L2317" s="31"/>
      <c r="M2317" s="31"/>
      <c r="N2317" s="31"/>
      <c r="O2317" s="31"/>
      <c r="P2317" s="31"/>
      <c r="R2317" s="67"/>
      <c r="S2317" s="67"/>
      <c r="T2317" s="67"/>
      <c r="U2317" s="67"/>
      <c r="V2317" s="67"/>
      <c r="W2317" s="67"/>
      <c r="X2317" s="67"/>
      <c r="Y2317" s="67"/>
      <c r="Z2317" s="67"/>
      <c r="AA2317" s="67"/>
      <c r="AB2317" s="67"/>
      <c r="AC2317" s="67"/>
      <c r="AD2317" s="67"/>
      <c r="AE2317" s="67"/>
      <c r="AF2317" s="67"/>
      <c r="AG2317" s="67"/>
      <c r="AH2317" s="67"/>
      <c r="AI2317" s="67"/>
      <c r="AJ2317" s="67"/>
      <c r="AK2317" s="67"/>
      <c r="AL2317" s="67"/>
      <c r="AM2317" s="67"/>
      <c r="AN2317" s="67"/>
      <c r="AO2317" s="67"/>
      <c r="AP2317" s="67"/>
      <c r="AQ2317" s="67"/>
      <c r="AR2317" s="67"/>
      <c r="AS2317" s="67"/>
      <c r="AT2317" s="67"/>
      <c r="AU2317" s="67"/>
      <c r="AV2317" s="67"/>
      <c r="AW2317" s="67"/>
      <c r="AX2317" s="67"/>
      <c r="AY2317" s="67"/>
      <c r="AZ2317" s="67"/>
      <c r="BA2317" s="67"/>
      <c r="BB2317" s="67"/>
      <c r="BC2317" s="67"/>
      <c r="BD2317" s="67"/>
      <c r="BE2317" s="67"/>
      <c r="BF2317" s="67"/>
      <c r="BG2317" s="67"/>
      <c r="BH2317" s="67"/>
      <c r="BI2317" s="67"/>
      <c r="BJ2317" s="67"/>
      <c r="BK2317" s="67"/>
      <c r="BL2317" s="67"/>
      <c r="BM2317" s="67"/>
      <c r="BN2317" s="67"/>
      <c r="BO2317" s="67"/>
      <c r="BP2317" s="67"/>
      <c r="BQ2317" s="67"/>
      <c r="BR2317" s="67"/>
      <c r="BS2317" s="67"/>
      <c r="BT2317" s="67"/>
      <c r="BU2317" s="67"/>
      <c r="BV2317" s="67"/>
      <c r="BW2317" s="67"/>
      <c r="BX2317" s="67"/>
      <c r="BY2317" s="67"/>
      <c r="BZ2317" s="67"/>
      <c r="CA2317" s="67"/>
      <c r="CB2317" s="67"/>
      <c r="CC2317" s="67"/>
      <c r="CD2317" s="67"/>
      <c r="CE2317" s="67"/>
      <c r="CF2317" s="67"/>
      <c r="CG2317" s="67"/>
      <c r="CH2317" s="67"/>
      <c r="CI2317" s="67"/>
      <c r="CJ2317" s="67"/>
      <c r="CK2317" s="67"/>
      <c r="CL2317" s="67"/>
      <c r="CN2317" s="73"/>
      <c r="CO2317" s="67"/>
      <c r="CP2317" s="67"/>
      <c r="CQ2317" s="67"/>
      <c r="CR2317" s="67"/>
      <c r="CS2317" s="67"/>
      <c r="CT2317" s="67"/>
      <c r="CU2317" s="67"/>
      <c r="CV2317" s="67"/>
      <c r="CW2317" s="67"/>
      <c r="CX2317" s="67"/>
      <c r="CY2317" s="67"/>
      <c r="CZ2317" s="67"/>
      <c r="DA2317" s="67"/>
      <c r="DB2317" s="67"/>
      <c r="DC2317" s="67"/>
      <c r="DD2317" s="67"/>
      <c r="DE2317" s="67"/>
      <c r="DF2317" s="67"/>
      <c r="DG2317" s="67"/>
      <c r="DH2317" s="67"/>
      <c r="DI2317" s="67"/>
      <c r="DJ2317" s="67"/>
      <c r="DK2317" s="67"/>
      <c r="DL2317" s="67"/>
    </row>
    <row r="2318" spans="1:116" x14ac:dyDescent="0.4">
      <c r="B2318" t="str">
        <f t="shared" si="3591"/>
        <v>2318 WCINV-IS</v>
      </c>
      <c r="D2318" t="s">
        <v>406</v>
      </c>
      <c r="E2318" s="8" t="str">
        <f t="shared" si="3526"/>
        <v>2318 WCINV-IS</v>
      </c>
      <c r="G2318" s="129" t="s">
        <v>398</v>
      </c>
      <c r="I2318"/>
      <c r="J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N2318"/>
    </row>
    <row r="2319" spans="1:116" x14ac:dyDescent="0.4">
      <c r="B2319" t="str">
        <f t="shared" si="3591"/>
        <v>2319 WCINV-IS</v>
      </c>
      <c r="D2319" t="s">
        <v>406</v>
      </c>
      <c r="E2319" s="8" t="str">
        <f t="shared" si="3526"/>
        <v>2319 WCINV-IS</v>
      </c>
      <c r="G2319" s="145" t="s">
        <v>238</v>
      </c>
      <c r="H2319" s="12"/>
      <c r="I2319" s="60"/>
      <c r="J2319" s="60"/>
      <c r="K2319" s="17">
        <v>30</v>
      </c>
      <c r="L2319" s="17">
        <v>30</v>
      </c>
      <c r="M2319" s="17">
        <v>30</v>
      </c>
      <c r="N2319" s="17">
        <v>30</v>
      </c>
      <c r="O2319" s="17">
        <v>30</v>
      </c>
      <c r="P2319" s="17">
        <v>30</v>
      </c>
      <c r="R2319" s="15"/>
      <c r="S2319" s="15" cm="1">
        <f t="array" ref="S2319">INDEX($K:$P,ROW(),MATCH(S$3,$K$2:$P$2,0))</f>
        <v>30</v>
      </c>
      <c r="T2319" s="15" cm="1">
        <f t="array" ref="T2319">INDEX($K:$P,ROW(),MATCH(T$3,$K$2:$P$2,0))</f>
        <v>30</v>
      </c>
      <c r="U2319" s="15" cm="1">
        <f t="array" ref="U2319">INDEX($K:$P,ROW(),MATCH(U$3,$K$2:$P$2,0))</f>
        <v>30</v>
      </c>
      <c r="V2319" s="15" cm="1">
        <f t="array" ref="V2319">INDEX($K:$P,ROW(),MATCH(V$3,$K$2:$P$2,0))</f>
        <v>30</v>
      </c>
      <c r="W2319" s="15" cm="1">
        <f t="array" ref="W2319">INDEX($K:$P,ROW(),MATCH(W$3,$K$2:$P$2,0))</f>
        <v>30</v>
      </c>
      <c r="X2319" s="15" cm="1">
        <f t="array" ref="X2319">INDEX($K:$P,ROW(),MATCH(X$3,$K$2:$P$2,0))</f>
        <v>30</v>
      </c>
      <c r="Y2319" s="15" cm="1">
        <f t="array" ref="Y2319">INDEX($K:$P,ROW(),MATCH(Y$3,$K$2:$P$2,0))</f>
        <v>30</v>
      </c>
      <c r="Z2319" s="15" cm="1">
        <f t="array" ref="Z2319">INDEX($K:$P,ROW(),MATCH(Z$3,$K$2:$P$2,0))</f>
        <v>30</v>
      </c>
      <c r="AA2319" s="15" cm="1">
        <f t="array" ref="AA2319">INDEX($K:$P,ROW(),MATCH(AA$3,$K$2:$P$2,0))</f>
        <v>30</v>
      </c>
      <c r="AB2319" s="15" cm="1">
        <f t="array" ref="AB2319">INDEX($K:$P,ROW(),MATCH(AB$3,$K$2:$P$2,0))</f>
        <v>30</v>
      </c>
      <c r="AC2319" s="15" cm="1">
        <f t="array" ref="AC2319">INDEX($K:$P,ROW(),MATCH(AC$3,$K$2:$P$2,0))</f>
        <v>30</v>
      </c>
      <c r="AD2319" s="15" cm="1">
        <f t="array" ref="AD2319">INDEX($K:$P,ROW(),MATCH(AD$3,$K$2:$P$2,0))</f>
        <v>30</v>
      </c>
      <c r="AE2319" s="15" cm="1">
        <f t="array" ref="AE2319">INDEX($K:$P,ROW(),MATCH(AE$3,$K$2:$P$2,0))</f>
        <v>30</v>
      </c>
      <c r="AF2319" s="15" cm="1">
        <f t="array" ref="AF2319">INDEX($K:$P,ROW(),MATCH(AF$3,$K$2:$P$2,0))</f>
        <v>30</v>
      </c>
      <c r="AG2319" s="15" cm="1">
        <f t="array" ref="AG2319">INDEX($K:$P,ROW(),MATCH(AG$3,$K$2:$P$2,0))</f>
        <v>30</v>
      </c>
      <c r="AH2319" s="15" cm="1">
        <f t="array" ref="AH2319">INDEX($K:$P,ROW(),MATCH(AH$3,$K$2:$P$2,0))</f>
        <v>30</v>
      </c>
      <c r="AI2319" s="15" cm="1">
        <f t="array" ref="AI2319">INDEX($K:$P,ROW(),MATCH(AI$3,$K$2:$P$2,0))</f>
        <v>30</v>
      </c>
      <c r="AJ2319" s="15" cm="1">
        <f t="array" ref="AJ2319">INDEX($K:$P,ROW(),MATCH(AJ$3,$K$2:$P$2,0))</f>
        <v>30</v>
      </c>
      <c r="AK2319" s="15" cm="1">
        <f t="array" ref="AK2319">INDEX($K:$P,ROW(),MATCH(AK$3,$K$2:$P$2,0))</f>
        <v>30</v>
      </c>
      <c r="AL2319" s="15" cm="1">
        <f t="array" ref="AL2319">INDEX($K:$P,ROW(),MATCH(AL$3,$K$2:$P$2,0))</f>
        <v>30</v>
      </c>
      <c r="AM2319" s="15" cm="1">
        <f t="array" ref="AM2319">INDEX($K:$P,ROW(),MATCH(AM$3,$K$2:$P$2,0))</f>
        <v>30</v>
      </c>
      <c r="AN2319" s="15" cm="1">
        <f t="array" ref="AN2319">INDEX($K:$P,ROW(),MATCH(AN$3,$K$2:$P$2,0))</f>
        <v>30</v>
      </c>
      <c r="AO2319" s="15" cm="1">
        <f t="array" ref="AO2319">INDEX($K:$P,ROW(),MATCH(AO$3,$K$2:$P$2,0))</f>
        <v>30</v>
      </c>
      <c r="AP2319" s="15" cm="1">
        <f t="array" ref="AP2319">INDEX($K:$P,ROW(),MATCH(AP$3,$K$2:$P$2,0))</f>
        <v>30</v>
      </c>
      <c r="AQ2319" s="15" cm="1">
        <f t="array" ref="AQ2319">INDEX($K:$P,ROW(),MATCH(AQ$3,$K$2:$P$2,0))</f>
        <v>30</v>
      </c>
      <c r="AR2319" s="15" cm="1">
        <f t="array" ref="AR2319">INDEX($K:$P,ROW(),MATCH(AR$3,$K$2:$P$2,0))</f>
        <v>30</v>
      </c>
      <c r="AS2319" s="15" cm="1">
        <f t="array" ref="AS2319">INDEX($K:$P,ROW(),MATCH(AS$3,$K$2:$P$2,0))</f>
        <v>30</v>
      </c>
      <c r="AT2319" s="15" cm="1">
        <f t="array" ref="AT2319">INDEX($K:$P,ROW(),MATCH(AT$3,$K$2:$P$2,0))</f>
        <v>30</v>
      </c>
      <c r="AU2319" s="15" cm="1">
        <f t="array" ref="AU2319">INDEX($K:$P,ROW(),MATCH(AU$3,$K$2:$P$2,0))</f>
        <v>30</v>
      </c>
      <c r="AV2319" s="15" cm="1">
        <f t="array" ref="AV2319">INDEX($K:$P,ROW(),MATCH(AV$3,$K$2:$P$2,0))</f>
        <v>30</v>
      </c>
      <c r="AW2319" s="15" cm="1">
        <f t="array" ref="AW2319">INDEX($K:$P,ROW(),MATCH(AW$3,$K$2:$P$2,0))</f>
        <v>30</v>
      </c>
      <c r="AX2319" s="15" cm="1">
        <f t="array" ref="AX2319">INDEX($K:$P,ROW(),MATCH(AX$3,$K$2:$P$2,0))</f>
        <v>30</v>
      </c>
      <c r="AY2319" s="15" cm="1">
        <f t="array" ref="AY2319">INDEX($K:$P,ROW(),MATCH(AY$3,$K$2:$P$2,0))</f>
        <v>30</v>
      </c>
      <c r="AZ2319" s="15" cm="1">
        <f t="array" ref="AZ2319">INDEX($K:$P,ROW(),MATCH(AZ$3,$K$2:$P$2,0))</f>
        <v>30</v>
      </c>
      <c r="BA2319" s="15" cm="1">
        <f t="array" ref="BA2319">INDEX($K:$P,ROW(),MATCH(BA$3,$K$2:$P$2,0))</f>
        <v>30</v>
      </c>
      <c r="BB2319" s="15" cm="1">
        <f t="array" ref="BB2319">INDEX($K:$P,ROW(),MATCH(BB$3,$K$2:$P$2,0))</f>
        <v>30</v>
      </c>
      <c r="BC2319" s="15" cm="1">
        <f t="array" ref="BC2319">INDEX($K:$P,ROW(),MATCH(BC$3,$K$2:$P$2,0))</f>
        <v>30</v>
      </c>
      <c r="BD2319" s="15" cm="1">
        <f t="array" ref="BD2319">INDEX($K:$P,ROW(),MATCH(BD$3,$K$2:$P$2,0))</f>
        <v>30</v>
      </c>
      <c r="BE2319" s="15" cm="1">
        <f t="array" ref="BE2319">INDEX($K:$P,ROW(),MATCH(BE$3,$K$2:$P$2,0))</f>
        <v>30</v>
      </c>
      <c r="BF2319" s="15" cm="1">
        <f t="array" ref="BF2319">INDEX($K:$P,ROW(),MATCH(BF$3,$K$2:$P$2,0))</f>
        <v>30</v>
      </c>
      <c r="BG2319" s="15" cm="1">
        <f t="array" ref="BG2319">INDEX($K:$P,ROW(),MATCH(BG$3,$K$2:$P$2,0))</f>
        <v>30</v>
      </c>
      <c r="BH2319" s="15" cm="1">
        <f t="array" ref="BH2319">INDEX($K:$P,ROW(),MATCH(BH$3,$K$2:$P$2,0))</f>
        <v>30</v>
      </c>
      <c r="BI2319" s="15" cm="1">
        <f t="array" ref="BI2319">INDEX($K:$P,ROW(),MATCH(BI$3,$K$2:$P$2,0))</f>
        <v>30</v>
      </c>
      <c r="BJ2319" s="15" cm="1">
        <f t="array" ref="BJ2319">INDEX($K:$P,ROW(),MATCH(BJ$3,$K$2:$P$2,0))</f>
        <v>30</v>
      </c>
      <c r="BK2319" s="15" cm="1">
        <f t="array" ref="BK2319">INDEX($K:$P,ROW(),MATCH(BK$3,$K$2:$P$2,0))</f>
        <v>30</v>
      </c>
      <c r="BL2319" s="15" cm="1">
        <f t="array" ref="BL2319">INDEX($K:$P,ROW(),MATCH(BL$3,$K$2:$P$2,0))</f>
        <v>30</v>
      </c>
      <c r="BM2319" s="15" cm="1">
        <f t="array" ref="BM2319">INDEX($K:$P,ROW(),MATCH(BM$3,$K$2:$P$2,0))</f>
        <v>30</v>
      </c>
      <c r="BN2319" s="15" cm="1">
        <f t="array" ref="BN2319">INDEX($K:$P,ROW(),MATCH(BN$3,$K$2:$P$2,0))</f>
        <v>30</v>
      </c>
      <c r="BO2319" s="15" cm="1">
        <f t="array" ref="BO2319">INDEX($K:$P,ROW(),MATCH(BO$3,$K$2:$P$2,0))</f>
        <v>30</v>
      </c>
      <c r="BP2319" s="15" cm="1">
        <f t="array" ref="BP2319">INDEX($K:$P,ROW(),MATCH(BP$3,$K$2:$P$2,0))</f>
        <v>30</v>
      </c>
      <c r="BQ2319" s="15" cm="1">
        <f t="array" ref="BQ2319">INDEX($K:$P,ROW(),MATCH(BQ$3,$K$2:$P$2,0))</f>
        <v>30</v>
      </c>
      <c r="BR2319" s="15" cm="1">
        <f t="array" ref="BR2319">INDEX($K:$P,ROW(),MATCH(BR$3,$K$2:$P$2,0))</f>
        <v>30</v>
      </c>
      <c r="BS2319" s="15" cm="1">
        <f t="array" ref="BS2319">INDEX($K:$P,ROW(),MATCH(BS$3,$K$2:$P$2,0))</f>
        <v>30</v>
      </c>
      <c r="BT2319" s="15" cm="1">
        <f t="array" ref="BT2319">INDEX($K:$P,ROW(),MATCH(BT$3,$K$2:$P$2,0))</f>
        <v>30</v>
      </c>
      <c r="BU2319" s="15" cm="1">
        <f t="array" ref="BU2319">INDEX($K:$P,ROW(),MATCH(BU$3,$K$2:$P$2,0))</f>
        <v>30</v>
      </c>
      <c r="BV2319" s="15" cm="1">
        <f t="array" ref="BV2319">INDEX($K:$P,ROW(),MATCH(BV$3,$K$2:$P$2,0))</f>
        <v>30</v>
      </c>
      <c r="BW2319" s="15" cm="1">
        <f t="array" ref="BW2319">INDEX($K:$P,ROW(),MATCH(BW$3,$K$2:$P$2,0))</f>
        <v>30</v>
      </c>
      <c r="BX2319" s="15" cm="1">
        <f t="array" ref="BX2319">INDEX($K:$P,ROW(),MATCH(BX$3,$K$2:$P$2,0))</f>
        <v>30</v>
      </c>
      <c r="BY2319" s="15" cm="1">
        <f t="array" ref="BY2319">INDEX($K:$P,ROW(),MATCH(BY$3,$K$2:$P$2,0))</f>
        <v>30</v>
      </c>
      <c r="BZ2319" s="15" cm="1">
        <f t="array" ref="BZ2319">INDEX($K:$P,ROW(),MATCH(BZ$3,$K$2:$P$2,0))</f>
        <v>30</v>
      </c>
      <c r="CA2319" s="15" cm="1">
        <f t="array" ref="CA2319">INDEX($K:$P,ROW(),MATCH(CA$3,$K$2:$P$2,0))</f>
        <v>30</v>
      </c>
      <c r="CB2319" s="15" cm="1">
        <f t="array" ref="CB2319">INDEX($K:$P,ROW(),MATCH(CB$3,$K$2:$P$2,0))</f>
        <v>30</v>
      </c>
      <c r="CC2319" s="15" cm="1">
        <f t="array" ref="CC2319">INDEX($K:$P,ROW(),MATCH(CC$3,$K$2:$P$2,0))</f>
        <v>30</v>
      </c>
      <c r="CD2319" s="15" cm="1">
        <f t="array" ref="CD2319">INDEX($K:$P,ROW(),MATCH(CD$3,$K$2:$P$2,0))</f>
        <v>30</v>
      </c>
      <c r="CE2319" s="15" cm="1">
        <f t="array" ref="CE2319">INDEX($K:$P,ROW(),MATCH(CE$3,$K$2:$P$2,0))</f>
        <v>30</v>
      </c>
      <c r="CF2319" s="15" cm="1">
        <f t="array" ref="CF2319">INDEX($K:$P,ROW(),MATCH(CF$3,$K$2:$P$2,0))</f>
        <v>30</v>
      </c>
      <c r="CG2319" s="15" cm="1">
        <f t="array" ref="CG2319">INDEX($K:$P,ROW(),MATCH(CG$3,$K$2:$P$2,0))</f>
        <v>30</v>
      </c>
      <c r="CH2319" s="15" cm="1">
        <f t="array" ref="CH2319">INDEX($K:$P,ROW(),MATCH(CH$3,$K$2:$P$2,0))</f>
        <v>30</v>
      </c>
      <c r="CI2319" s="15" cm="1">
        <f t="array" ref="CI2319">INDEX($K:$P,ROW(),MATCH(CI$3,$K$2:$P$2,0))</f>
        <v>30</v>
      </c>
      <c r="CJ2319" s="15" cm="1">
        <f t="array" ref="CJ2319">INDEX($K:$P,ROW(),MATCH(CJ$3,$K$2:$P$2,0))</f>
        <v>30</v>
      </c>
      <c r="CK2319" s="15" cm="1">
        <f t="array" ref="CK2319">INDEX($K:$P,ROW(),MATCH(CK$3,$K$2:$P$2,0))</f>
        <v>30</v>
      </c>
      <c r="CL2319" s="15" cm="1">
        <f t="array" ref="CL2319">INDEX($K:$P,ROW(),MATCH(CL$3,$K$2:$P$2,0))</f>
        <v>30</v>
      </c>
      <c r="CN2319" s="60"/>
      <c r="CO2319" s="15" t="e" cm="1">
        <f t="array" ref="CO2319">INDEX($K:$P,ROW(),MATCH(CO$3,$K$2:$P$2,0))</f>
        <v>#N/A</v>
      </c>
      <c r="CP2319" s="15" t="e" cm="1">
        <f t="array" ref="CP2319">INDEX($K:$P,ROW(),MATCH(CP$3,$K$2:$P$2,0))</f>
        <v>#N/A</v>
      </c>
      <c r="CQ2319" s="15" t="e" cm="1">
        <f t="array" ref="CQ2319">INDEX($K:$P,ROW(),MATCH(CQ$3,$K$2:$P$2,0))</f>
        <v>#N/A</v>
      </c>
      <c r="CR2319" s="15" t="e" cm="1">
        <f t="array" ref="CR2319">INDEX($K:$P,ROW(),MATCH(CR$3,$K$2:$P$2,0))</f>
        <v>#N/A</v>
      </c>
      <c r="CS2319" s="15" t="e" cm="1">
        <f t="array" ref="CS2319">INDEX($K:$P,ROW(),MATCH(CS$3,$K$2:$P$2,0))</f>
        <v>#N/A</v>
      </c>
      <c r="CT2319" s="15" t="e" cm="1">
        <f t="array" ref="CT2319">INDEX($K:$P,ROW(),MATCH(CT$3,$K$2:$P$2,0))</f>
        <v>#N/A</v>
      </c>
      <c r="CU2319" s="15" t="e" cm="1">
        <f t="array" ref="CU2319">INDEX($K:$P,ROW(),MATCH(CU$3,$K$2:$P$2,0))</f>
        <v>#N/A</v>
      </c>
      <c r="CV2319" s="15" t="e" cm="1">
        <f t="array" ref="CV2319">INDEX($K:$P,ROW(),MATCH(CV$3,$K$2:$P$2,0))</f>
        <v>#N/A</v>
      </c>
      <c r="CW2319" s="15" t="e" cm="1">
        <f t="array" ref="CW2319">INDEX($K:$P,ROW(),MATCH(CW$3,$K$2:$P$2,0))</f>
        <v>#N/A</v>
      </c>
      <c r="CX2319" s="15" t="e" cm="1">
        <f t="array" ref="CX2319">INDEX($K:$P,ROW(),MATCH(CX$3,$K$2:$P$2,0))</f>
        <v>#N/A</v>
      </c>
      <c r="CY2319" s="15" t="e" cm="1">
        <f t="array" ref="CY2319">INDEX($K:$P,ROW(),MATCH(CY$3,$K$2:$P$2,0))</f>
        <v>#N/A</v>
      </c>
      <c r="CZ2319" s="15" t="e" cm="1">
        <f t="array" ref="CZ2319">INDEX($K:$P,ROW(),MATCH(CZ$3,$K$2:$P$2,0))</f>
        <v>#N/A</v>
      </c>
      <c r="DA2319" s="15" t="e" cm="1">
        <f t="array" ref="DA2319">INDEX($K:$P,ROW(),MATCH(DA$3,$K$2:$P$2,0))</f>
        <v>#N/A</v>
      </c>
      <c r="DB2319" s="15" t="e" cm="1">
        <f t="array" ref="DB2319">INDEX($K:$P,ROW(),MATCH(DB$3,$K$2:$P$2,0))</f>
        <v>#N/A</v>
      </c>
      <c r="DC2319" s="15" t="e" cm="1">
        <f t="array" ref="DC2319">INDEX($K:$P,ROW(),MATCH(DC$3,$K$2:$P$2,0))</f>
        <v>#N/A</v>
      </c>
      <c r="DD2319" s="15" t="e" cm="1">
        <f t="array" ref="DD2319">INDEX($K:$P,ROW(),MATCH(DD$3,$K$2:$P$2,0))</f>
        <v>#N/A</v>
      </c>
      <c r="DE2319" s="15" t="e" cm="1">
        <f t="array" ref="DE2319">INDEX($K:$P,ROW(),MATCH(DE$3,$K$2:$P$2,0))</f>
        <v>#N/A</v>
      </c>
      <c r="DF2319" s="15" t="e" cm="1">
        <f t="array" ref="DF2319">INDEX($K:$P,ROW(),MATCH(DF$3,$K$2:$P$2,0))</f>
        <v>#N/A</v>
      </c>
      <c r="DG2319" s="15" t="e" cm="1">
        <f t="array" ref="DG2319">INDEX($K:$P,ROW(),MATCH(DG$3,$K$2:$P$2,0))</f>
        <v>#N/A</v>
      </c>
      <c r="DH2319" s="15" t="e" cm="1">
        <f t="array" ref="DH2319">INDEX($K:$P,ROW(),MATCH(DH$3,$K$2:$P$2,0))</f>
        <v>#N/A</v>
      </c>
      <c r="DI2319" s="15" t="e" cm="1">
        <f t="array" ref="DI2319">INDEX($K:$P,ROW(),MATCH(DI$3,$K$2:$P$2,0))</f>
        <v>#N/A</v>
      </c>
      <c r="DJ2319" s="15" t="e" cm="1">
        <f t="array" ref="DJ2319">INDEX($K:$P,ROW(),MATCH(DJ$3,$K$2:$P$2,0))</f>
        <v>#N/A</v>
      </c>
      <c r="DK2319" s="15" t="e" cm="1">
        <f t="array" ref="DK2319">INDEX($K:$P,ROW(),MATCH(DK$3,$K$2:$P$2,0))</f>
        <v>#N/A</v>
      </c>
      <c r="DL2319" s="15" t="e" cm="1">
        <f t="array" ref="DL2319">INDEX($K:$P,ROW(),MATCH(DL$3,$K$2:$P$2,0))</f>
        <v>#N/A</v>
      </c>
    </row>
    <row r="2320" spans="1:116" x14ac:dyDescent="0.4">
      <c r="B2320" t="str">
        <f t="shared" si="3591"/>
        <v>2320 WCINV-IS</v>
      </c>
      <c r="C2320" t="s">
        <v>224</v>
      </c>
      <c r="D2320" t="s">
        <v>406</v>
      </c>
      <c r="E2320" s="8" t="str">
        <f t="shared" si="3526"/>
        <v>2320 WCINV-IS</v>
      </c>
      <c r="G2320" s="126" t="s">
        <v>36</v>
      </c>
      <c r="H2320" s="27"/>
      <c r="I2320" s="78"/>
      <c r="J2320" s="78"/>
      <c r="K2320" s="118">
        <f>SUMIF($4:$4,K$2,2320:2320)</f>
        <v>416666.66666666674</v>
      </c>
      <c r="L2320" s="118">
        <f>SUMIF($4:$4,L$2,2320:2320)</f>
        <v>833333.33333333349</v>
      </c>
      <c r="M2320" s="118">
        <f>SUMIF($4:$4,M$2,2320:2320)</f>
        <v>1666666.666666667</v>
      </c>
      <c r="N2320" s="118">
        <f>SUMIF($4:$4,N$2,2320:2320)</f>
        <v>3333333.333333334</v>
      </c>
      <c r="O2320" s="118">
        <f>SUMIF($4:$4,O$2,2320:2320)</f>
        <v>6666666.6666666679</v>
      </c>
      <c r="P2320" s="118">
        <f>SUMIF($4:$4,P$2,2320:2320)</f>
        <v>13333333.333333336</v>
      </c>
      <c r="R2320" s="118"/>
      <c r="S2320" s="118">
        <f t="shared" ref="S2320:CD2329" si="3592">MIN(-S2319/30*S2316,R2320-S2316)</f>
        <v>416666.66666666674</v>
      </c>
      <c r="T2320" s="118">
        <f t="shared" si="3592"/>
        <v>416666.66666666674</v>
      </c>
      <c r="U2320" s="118">
        <f t="shared" si="3592"/>
        <v>416666.66666666674</v>
      </c>
      <c r="V2320" s="118">
        <f t="shared" si="3592"/>
        <v>416666.66666666674</v>
      </c>
      <c r="W2320" s="118">
        <f t="shared" si="3592"/>
        <v>416666.66666666674</v>
      </c>
      <c r="X2320" s="118">
        <f t="shared" si="3592"/>
        <v>416666.66666666674</v>
      </c>
      <c r="Y2320" s="118">
        <f t="shared" si="3592"/>
        <v>416666.66666666674</v>
      </c>
      <c r="Z2320" s="118">
        <f t="shared" si="3592"/>
        <v>416666.66666666674</v>
      </c>
      <c r="AA2320" s="118">
        <f t="shared" si="3592"/>
        <v>416666.66666666674</v>
      </c>
      <c r="AB2320" s="118">
        <f t="shared" si="3592"/>
        <v>416666.66666666674</v>
      </c>
      <c r="AC2320" s="118">
        <f t="shared" si="3592"/>
        <v>416666.66666666674</v>
      </c>
      <c r="AD2320" s="118">
        <f t="shared" si="3592"/>
        <v>416666.66666666674</v>
      </c>
      <c r="AE2320" s="118">
        <f t="shared" si="3592"/>
        <v>833333.33333333349</v>
      </c>
      <c r="AF2320" s="118">
        <f t="shared" si="3592"/>
        <v>833333.33333333349</v>
      </c>
      <c r="AG2320" s="118">
        <f t="shared" si="3592"/>
        <v>833333.33333333349</v>
      </c>
      <c r="AH2320" s="118">
        <f t="shared" si="3592"/>
        <v>833333.33333333349</v>
      </c>
      <c r="AI2320" s="118">
        <f t="shared" si="3592"/>
        <v>833333.33333333349</v>
      </c>
      <c r="AJ2320" s="118">
        <f t="shared" si="3592"/>
        <v>833333.33333333349</v>
      </c>
      <c r="AK2320" s="118">
        <f t="shared" si="3592"/>
        <v>833333.33333333349</v>
      </c>
      <c r="AL2320" s="118">
        <f t="shared" si="3592"/>
        <v>833333.33333333349</v>
      </c>
      <c r="AM2320" s="118">
        <f t="shared" si="3592"/>
        <v>833333.33333333349</v>
      </c>
      <c r="AN2320" s="118">
        <f t="shared" si="3592"/>
        <v>833333.33333333349</v>
      </c>
      <c r="AO2320" s="118">
        <f t="shared" si="3592"/>
        <v>833333.33333333349</v>
      </c>
      <c r="AP2320" s="118">
        <f t="shared" si="3592"/>
        <v>833333.33333333349</v>
      </c>
      <c r="AQ2320" s="118">
        <f t="shared" si="3592"/>
        <v>1666666.666666667</v>
      </c>
      <c r="AR2320" s="118">
        <f t="shared" si="3592"/>
        <v>1666666.666666667</v>
      </c>
      <c r="AS2320" s="118">
        <f t="shared" si="3592"/>
        <v>1666666.666666667</v>
      </c>
      <c r="AT2320" s="118">
        <f t="shared" si="3592"/>
        <v>1666666.666666667</v>
      </c>
      <c r="AU2320" s="118">
        <f t="shared" si="3592"/>
        <v>1666666.666666667</v>
      </c>
      <c r="AV2320" s="118">
        <f t="shared" si="3592"/>
        <v>1666666.666666667</v>
      </c>
      <c r="AW2320" s="118">
        <f t="shared" si="3592"/>
        <v>1666666.666666667</v>
      </c>
      <c r="AX2320" s="118">
        <f t="shared" si="3592"/>
        <v>1666666.666666667</v>
      </c>
      <c r="AY2320" s="118">
        <f t="shared" si="3592"/>
        <v>1666666.666666667</v>
      </c>
      <c r="AZ2320" s="118">
        <f t="shared" si="3592"/>
        <v>1666666.666666667</v>
      </c>
      <c r="BA2320" s="118">
        <f t="shared" si="3592"/>
        <v>1666666.666666667</v>
      </c>
      <c r="BB2320" s="118">
        <f t="shared" si="3592"/>
        <v>1666666.666666667</v>
      </c>
      <c r="BC2320" s="118">
        <f t="shared" si="3592"/>
        <v>3333333.333333334</v>
      </c>
      <c r="BD2320" s="118">
        <f t="shared" si="3592"/>
        <v>3333333.333333334</v>
      </c>
      <c r="BE2320" s="118">
        <f t="shared" si="3592"/>
        <v>3333333.333333334</v>
      </c>
      <c r="BF2320" s="118">
        <f t="shared" si="3592"/>
        <v>3333333.333333334</v>
      </c>
      <c r="BG2320" s="118">
        <f t="shared" si="3592"/>
        <v>3333333.333333334</v>
      </c>
      <c r="BH2320" s="118">
        <f t="shared" si="3592"/>
        <v>3333333.333333334</v>
      </c>
      <c r="BI2320" s="118">
        <f t="shared" si="3592"/>
        <v>3333333.333333334</v>
      </c>
      <c r="BJ2320" s="118">
        <f t="shared" si="3592"/>
        <v>3333333.333333334</v>
      </c>
      <c r="BK2320" s="118">
        <f t="shared" si="3592"/>
        <v>3333333.333333334</v>
      </c>
      <c r="BL2320" s="118">
        <f t="shared" si="3592"/>
        <v>3333333.333333334</v>
      </c>
      <c r="BM2320" s="118">
        <f t="shared" si="3592"/>
        <v>3333333.333333334</v>
      </c>
      <c r="BN2320" s="118">
        <f t="shared" si="3592"/>
        <v>3333333.333333334</v>
      </c>
      <c r="BO2320" s="118">
        <f t="shared" si="3592"/>
        <v>6666666.6666666679</v>
      </c>
      <c r="BP2320" s="118">
        <f t="shared" si="3592"/>
        <v>6666666.6666666679</v>
      </c>
      <c r="BQ2320" s="118">
        <f t="shared" si="3592"/>
        <v>6666666.6666666679</v>
      </c>
      <c r="BR2320" s="118">
        <f t="shared" si="3592"/>
        <v>6666666.6666666679</v>
      </c>
      <c r="BS2320" s="118">
        <f t="shared" si="3592"/>
        <v>6666666.6666666679</v>
      </c>
      <c r="BT2320" s="118">
        <f t="shared" si="3592"/>
        <v>6666666.6666666679</v>
      </c>
      <c r="BU2320" s="118">
        <f t="shared" si="3592"/>
        <v>6666666.6666666679</v>
      </c>
      <c r="BV2320" s="118">
        <f t="shared" si="3592"/>
        <v>6666666.6666666679</v>
      </c>
      <c r="BW2320" s="118">
        <f t="shared" si="3592"/>
        <v>6666666.6666666679</v>
      </c>
      <c r="BX2320" s="118">
        <f t="shared" si="3592"/>
        <v>6666666.6666666679</v>
      </c>
      <c r="BY2320" s="118">
        <f t="shared" si="3592"/>
        <v>6666666.6666666679</v>
      </c>
      <c r="BZ2320" s="118">
        <f t="shared" si="3592"/>
        <v>6666666.6666666679</v>
      </c>
      <c r="CA2320" s="118">
        <f t="shared" si="3592"/>
        <v>13333333.333333336</v>
      </c>
      <c r="CB2320" s="118">
        <f t="shared" si="3592"/>
        <v>13333333.333333336</v>
      </c>
      <c r="CC2320" s="118">
        <f t="shared" si="3592"/>
        <v>13333333.333333336</v>
      </c>
      <c r="CD2320" s="118">
        <f t="shared" si="3592"/>
        <v>13333333.333333336</v>
      </c>
      <c r="CE2320" s="118">
        <f t="shared" ref="CE2320:CJ2329" si="3593">MIN(-CE2319/30*CE2316,CD2320-CE2316)</f>
        <v>13333333.333333336</v>
      </c>
      <c r="CF2320" s="118">
        <f t="shared" si="3593"/>
        <v>13333333.333333336</v>
      </c>
      <c r="CG2320" s="118">
        <f t="shared" si="3593"/>
        <v>13333333.333333336</v>
      </c>
      <c r="CH2320" s="118">
        <f t="shared" si="3593"/>
        <v>13333333.333333336</v>
      </c>
      <c r="CI2320" s="118">
        <f t="shared" si="3593"/>
        <v>13333333.333333336</v>
      </c>
      <c r="CJ2320" s="118">
        <f t="shared" si="3593"/>
        <v>13333333.333333336</v>
      </c>
      <c r="CK2320" s="118">
        <f>MIN(-CK2319/30*CK2316,CJ2320-CK2316)</f>
        <v>13333333.333333336</v>
      </c>
      <c r="CL2320" s="118">
        <f>MIN(-CL2319/30*CL2316,CK2320-CL2316)</f>
        <v>13333333.333333336</v>
      </c>
      <c r="CN2320" s="33"/>
      <c r="CO2320" s="118" t="e">
        <f>MIN(-CO2319/90*CO2316,CN2320-CO2316)</f>
        <v>#N/A</v>
      </c>
      <c r="CP2320" s="118" t="e">
        <f t="shared" ref="CP2320:DL2329" si="3594">MIN(-CP2319/90*CP2316,CO2320-CP2316)</f>
        <v>#N/A</v>
      </c>
      <c r="CQ2320" s="118" t="e">
        <f t="shared" si="3594"/>
        <v>#N/A</v>
      </c>
      <c r="CR2320" s="118" t="e">
        <f t="shared" si="3594"/>
        <v>#N/A</v>
      </c>
      <c r="CS2320" s="118" t="e">
        <f t="shared" si="3594"/>
        <v>#N/A</v>
      </c>
      <c r="CT2320" s="118" t="e">
        <f t="shared" si="3594"/>
        <v>#N/A</v>
      </c>
      <c r="CU2320" s="118" t="e">
        <f t="shared" si="3594"/>
        <v>#N/A</v>
      </c>
      <c r="CV2320" s="118" t="e">
        <f t="shared" si="3594"/>
        <v>#N/A</v>
      </c>
      <c r="CW2320" s="118" t="e">
        <f t="shared" si="3594"/>
        <v>#N/A</v>
      </c>
      <c r="CX2320" s="118" t="e">
        <f t="shared" si="3594"/>
        <v>#N/A</v>
      </c>
      <c r="CY2320" s="118" t="e">
        <f t="shared" si="3594"/>
        <v>#N/A</v>
      </c>
      <c r="CZ2320" s="118" t="e">
        <f t="shared" si="3594"/>
        <v>#N/A</v>
      </c>
      <c r="DA2320" s="118" t="e">
        <f t="shared" si="3594"/>
        <v>#N/A</v>
      </c>
      <c r="DB2320" s="118" t="e">
        <f t="shared" si="3594"/>
        <v>#N/A</v>
      </c>
      <c r="DC2320" s="118" t="e">
        <f t="shared" si="3594"/>
        <v>#N/A</v>
      </c>
      <c r="DD2320" s="118" t="e">
        <f t="shared" si="3594"/>
        <v>#N/A</v>
      </c>
      <c r="DE2320" s="118" t="e">
        <f t="shared" si="3594"/>
        <v>#N/A</v>
      </c>
      <c r="DF2320" s="118" t="e">
        <f t="shared" si="3594"/>
        <v>#N/A</v>
      </c>
      <c r="DG2320" s="118" t="e">
        <f t="shared" si="3594"/>
        <v>#N/A</v>
      </c>
      <c r="DH2320" s="118" t="e">
        <f t="shared" si="3594"/>
        <v>#N/A</v>
      </c>
      <c r="DI2320" s="118" t="e">
        <f t="shared" si="3594"/>
        <v>#N/A</v>
      </c>
      <c r="DJ2320" s="118" t="e">
        <f t="shared" si="3594"/>
        <v>#N/A</v>
      </c>
      <c r="DK2320" s="118" t="e">
        <f t="shared" si="3594"/>
        <v>#N/A</v>
      </c>
      <c r="DL2320" s="118" t="e">
        <f t="shared" si="3594"/>
        <v>#N/A</v>
      </c>
    </row>
    <row r="2321" spans="1:116" x14ac:dyDescent="0.4">
      <c r="B2321" t="str">
        <f t="shared" si="3591"/>
        <v>2321 WCINV-IS</v>
      </c>
      <c r="D2321" t="s">
        <v>406</v>
      </c>
      <c r="E2321" s="8" t="str">
        <f t="shared" si="3526"/>
        <v>2321 WCINV-IS</v>
      </c>
      <c r="G2321" s="126"/>
      <c r="H2321" s="27"/>
      <c r="I2321" s="78"/>
      <c r="J2321" s="78"/>
      <c r="K2321" s="33"/>
      <c r="L2321" s="33"/>
      <c r="M2321" s="33"/>
      <c r="N2321" s="33"/>
      <c r="O2321" s="33"/>
      <c r="P2321" s="33"/>
      <c r="R2321" s="33"/>
      <c r="S2321" s="33"/>
      <c r="T2321" s="33"/>
      <c r="U2321" s="33"/>
      <c r="V2321" s="33"/>
      <c r="W2321" s="33"/>
      <c r="X2321" s="33"/>
      <c r="Y2321" s="33"/>
      <c r="Z2321" s="33"/>
      <c r="AA2321" s="33"/>
      <c r="AB2321" s="33"/>
      <c r="AC2321" s="33"/>
      <c r="AD2321" s="33"/>
      <c r="AE2321" s="33"/>
      <c r="AF2321" s="33"/>
      <c r="AG2321" s="33"/>
      <c r="AH2321" s="33"/>
      <c r="AI2321" s="33"/>
      <c r="AJ2321" s="33"/>
      <c r="AK2321" s="33"/>
      <c r="AL2321" s="33"/>
      <c r="AM2321" s="33"/>
      <c r="AN2321" s="33"/>
      <c r="AO2321" s="33"/>
      <c r="AP2321" s="33"/>
      <c r="AQ2321" s="33"/>
      <c r="AR2321" s="33"/>
      <c r="AS2321" s="33"/>
      <c r="AT2321" s="33"/>
      <c r="AU2321" s="33"/>
      <c r="AV2321" s="33"/>
      <c r="AW2321" s="33"/>
      <c r="AX2321" s="33"/>
      <c r="AY2321" s="33"/>
      <c r="AZ2321" s="33"/>
      <c r="BA2321" s="33"/>
      <c r="BB2321" s="33"/>
      <c r="BC2321" s="33"/>
      <c r="BD2321" s="33"/>
      <c r="BE2321" s="33"/>
      <c r="BF2321" s="33"/>
      <c r="BG2321" s="33"/>
      <c r="BH2321" s="33"/>
      <c r="BI2321" s="33"/>
      <c r="BJ2321" s="33"/>
      <c r="BK2321" s="33"/>
      <c r="BL2321" s="33"/>
      <c r="BM2321" s="33"/>
      <c r="BN2321" s="33"/>
      <c r="BO2321" s="33"/>
      <c r="BP2321" s="33"/>
      <c r="BQ2321" s="33"/>
      <c r="BR2321" s="33"/>
      <c r="BS2321" s="33"/>
      <c r="BT2321" s="33"/>
      <c r="BU2321" s="33"/>
      <c r="BV2321" s="33"/>
      <c r="BW2321" s="33"/>
      <c r="BX2321" s="33"/>
      <c r="BY2321" s="33"/>
      <c r="BZ2321" s="33"/>
      <c r="CA2321" s="33"/>
      <c r="CB2321" s="33"/>
      <c r="CC2321" s="33"/>
      <c r="CD2321" s="33"/>
      <c r="CE2321" s="33"/>
      <c r="CF2321" s="33"/>
      <c r="CG2321" s="33"/>
      <c r="CH2321" s="33"/>
      <c r="CI2321" s="33"/>
      <c r="CJ2321" s="33"/>
      <c r="CK2321" s="33"/>
      <c r="CL2321" s="33"/>
      <c r="CN2321" s="78"/>
      <c r="CO2321" s="33"/>
      <c r="CP2321" s="33"/>
      <c r="CQ2321" s="33"/>
      <c r="CR2321" s="33"/>
      <c r="CS2321" s="33"/>
      <c r="CT2321" s="33"/>
      <c r="CU2321" s="33"/>
      <c r="CV2321" s="33"/>
      <c r="CW2321" s="33"/>
      <c r="CX2321" s="33"/>
      <c r="CY2321" s="33"/>
      <c r="CZ2321" s="33"/>
      <c r="DA2321" s="33"/>
      <c r="DB2321" s="33"/>
      <c r="DC2321" s="33"/>
      <c r="DD2321" s="33"/>
      <c r="DE2321" s="33"/>
      <c r="DF2321" s="33"/>
      <c r="DG2321" s="33"/>
      <c r="DH2321" s="33"/>
      <c r="DI2321" s="33"/>
      <c r="DJ2321" s="33"/>
      <c r="DK2321" s="33"/>
      <c r="DL2321" s="33"/>
    </row>
    <row r="2322" spans="1:116" x14ac:dyDescent="0.4">
      <c r="B2322" t="str">
        <f t="shared" si="3591"/>
        <v>2322 WCINV-IS</v>
      </c>
      <c r="C2322" t="s">
        <v>234</v>
      </c>
      <c r="D2322" t="s">
        <v>406</v>
      </c>
      <c r="E2322" s="8" t="str">
        <f t="shared" si="3526"/>
        <v>2322 WCINV-IS</v>
      </c>
      <c r="G2322" s="126" t="str">
        <f>"Change in "&amp;G2320</f>
        <v>Change in Inventory</v>
      </c>
      <c r="K2322" s="33">
        <f>SUMIF($3:$3,K$2,2322:2322)</f>
        <v>-416666.66666666674</v>
      </c>
      <c r="L2322" s="33">
        <f>SUMIF($3:$3,L$2,2322:2322)</f>
        <v>-416666.66666666674</v>
      </c>
      <c r="M2322" s="33">
        <f>SUMIF($3:$3,M$2,2322:2322)</f>
        <v>-833333.33333333349</v>
      </c>
      <c r="N2322" s="33">
        <f>SUMIF($3:$3,N$2,2322:2322)</f>
        <v>-1666666.666666667</v>
      </c>
      <c r="O2322" s="33">
        <f>SUMIF($3:$3,O$2,2322:2322)</f>
        <v>-3333333.333333334</v>
      </c>
      <c r="P2322" s="33">
        <f>SUMIF($3:$3,P$2,2322:2322)</f>
        <v>-6666666.6666666679</v>
      </c>
      <c r="R2322" s="33"/>
      <c r="S2322" s="33">
        <f t="shared" ref="S2322:AX2331" si="3595">R2320-S2320</f>
        <v>-416666.66666666674</v>
      </c>
      <c r="T2322" s="33">
        <f t="shared" si="3595"/>
        <v>0</v>
      </c>
      <c r="U2322" s="33">
        <f t="shared" si="3595"/>
        <v>0</v>
      </c>
      <c r="V2322" s="33">
        <f t="shared" si="3595"/>
        <v>0</v>
      </c>
      <c r="W2322" s="33">
        <f t="shared" si="3595"/>
        <v>0</v>
      </c>
      <c r="X2322" s="33">
        <f t="shared" si="3595"/>
        <v>0</v>
      </c>
      <c r="Y2322" s="33">
        <f t="shared" si="3595"/>
        <v>0</v>
      </c>
      <c r="Z2322" s="33">
        <f t="shared" si="3595"/>
        <v>0</v>
      </c>
      <c r="AA2322" s="33">
        <f t="shared" si="3595"/>
        <v>0</v>
      </c>
      <c r="AB2322" s="33">
        <f t="shared" si="3595"/>
        <v>0</v>
      </c>
      <c r="AC2322" s="33">
        <f t="shared" si="3595"/>
        <v>0</v>
      </c>
      <c r="AD2322" s="33">
        <f t="shared" si="3595"/>
        <v>0</v>
      </c>
      <c r="AE2322" s="33">
        <f t="shared" si="3595"/>
        <v>-416666.66666666674</v>
      </c>
      <c r="AF2322" s="33">
        <f t="shared" si="3595"/>
        <v>0</v>
      </c>
      <c r="AG2322" s="33">
        <f t="shared" si="3595"/>
        <v>0</v>
      </c>
      <c r="AH2322" s="33">
        <f t="shared" si="3595"/>
        <v>0</v>
      </c>
      <c r="AI2322" s="33">
        <f t="shared" si="3595"/>
        <v>0</v>
      </c>
      <c r="AJ2322" s="33">
        <f t="shared" si="3595"/>
        <v>0</v>
      </c>
      <c r="AK2322" s="33">
        <f t="shared" si="3595"/>
        <v>0</v>
      </c>
      <c r="AL2322" s="33">
        <f t="shared" si="3595"/>
        <v>0</v>
      </c>
      <c r="AM2322" s="33">
        <f t="shared" si="3595"/>
        <v>0</v>
      </c>
      <c r="AN2322" s="33">
        <f t="shared" si="3595"/>
        <v>0</v>
      </c>
      <c r="AO2322" s="33">
        <f t="shared" si="3595"/>
        <v>0</v>
      </c>
      <c r="AP2322" s="33">
        <f t="shared" si="3595"/>
        <v>0</v>
      </c>
      <c r="AQ2322" s="33">
        <f t="shared" si="3595"/>
        <v>-833333.33333333349</v>
      </c>
      <c r="AR2322" s="33">
        <f t="shared" si="3595"/>
        <v>0</v>
      </c>
      <c r="AS2322" s="33">
        <f t="shared" si="3595"/>
        <v>0</v>
      </c>
      <c r="AT2322" s="33">
        <f t="shared" si="3595"/>
        <v>0</v>
      </c>
      <c r="AU2322" s="33">
        <f t="shared" si="3595"/>
        <v>0</v>
      </c>
      <c r="AV2322" s="33">
        <f t="shared" si="3595"/>
        <v>0</v>
      </c>
      <c r="AW2322" s="33">
        <f t="shared" si="3595"/>
        <v>0</v>
      </c>
      <c r="AX2322" s="33">
        <f t="shared" si="3595"/>
        <v>0</v>
      </c>
      <c r="AY2322" s="33">
        <f t="shared" ref="AY2322:CD2331" si="3596">AX2320-AY2320</f>
        <v>0</v>
      </c>
      <c r="AZ2322" s="33">
        <f t="shared" si="3596"/>
        <v>0</v>
      </c>
      <c r="BA2322" s="33">
        <f t="shared" si="3596"/>
        <v>0</v>
      </c>
      <c r="BB2322" s="33">
        <f t="shared" si="3596"/>
        <v>0</v>
      </c>
      <c r="BC2322" s="33">
        <f t="shared" si="3596"/>
        <v>-1666666.666666667</v>
      </c>
      <c r="BD2322" s="33">
        <f t="shared" si="3596"/>
        <v>0</v>
      </c>
      <c r="BE2322" s="33">
        <f t="shared" si="3596"/>
        <v>0</v>
      </c>
      <c r="BF2322" s="33">
        <f t="shared" si="3596"/>
        <v>0</v>
      </c>
      <c r="BG2322" s="33">
        <f t="shared" si="3596"/>
        <v>0</v>
      </c>
      <c r="BH2322" s="33">
        <f t="shared" si="3596"/>
        <v>0</v>
      </c>
      <c r="BI2322" s="33">
        <f t="shared" si="3596"/>
        <v>0</v>
      </c>
      <c r="BJ2322" s="33">
        <f t="shared" si="3596"/>
        <v>0</v>
      </c>
      <c r="BK2322" s="33">
        <f t="shared" si="3596"/>
        <v>0</v>
      </c>
      <c r="BL2322" s="33">
        <f t="shared" si="3596"/>
        <v>0</v>
      </c>
      <c r="BM2322" s="33">
        <f t="shared" si="3596"/>
        <v>0</v>
      </c>
      <c r="BN2322" s="33">
        <f t="shared" si="3596"/>
        <v>0</v>
      </c>
      <c r="BO2322" s="33">
        <f t="shared" si="3596"/>
        <v>-3333333.333333334</v>
      </c>
      <c r="BP2322" s="33">
        <f t="shared" si="3596"/>
        <v>0</v>
      </c>
      <c r="BQ2322" s="33">
        <f t="shared" si="3596"/>
        <v>0</v>
      </c>
      <c r="BR2322" s="33">
        <f t="shared" si="3596"/>
        <v>0</v>
      </c>
      <c r="BS2322" s="33">
        <f t="shared" si="3596"/>
        <v>0</v>
      </c>
      <c r="BT2322" s="33">
        <f t="shared" si="3596"/>
        <v>0</v>
      </c>
      <c r="BU2322" s="33">
        <f t="shared" si="3596"/>
        <v>0</v>
      </c>
      <c r="BV2322" s="33">
        <f t="shared" si="3596"/>
        <v>0</v>
      </c>
      <c r="BW2322" s="33">
        <f t="shared" si="3596"/>
        <v>0</v>
      </c>
      <c r="BX2322" s="33">
        <f t="shared" si="3596"/>
        <v>0</v>
      </c>
      <c r="BY2322" s="33">
        <f t="shared" si="3596"/>
        <v>0</v>
      </c>
      <c r="BZ2322" s="33">
        <f t="shared" si="3596"/>
        <v>0</v>
      </c>
      <c r="CA2322" s="33">
        <f t="shared" si="3596"/>
        <v>-6666666.6666666679</v>
      </c>
      <c r="CB2322" s="33">
        <f t="shared" si="3596"/>
        <v>0</v>
      </c>
      <c r="CC2322" s="33">
        <f t="shared" si="3596"/>
        <v>0</v>
      </c>
      <c r="CD2322" s="33">
        <f t="shared" si="3596"/>
        <v>0</v>
      </c>
      <c r="CE2322" s="33">
        <f t="shared" ref="CE2322:CL2331" si="3597">CD2320-CE2320</f>
        <v>0</v>
      </c>
      <c r="CF2322" s="33">
        <f t="shared" si="3597"/>
        <v>0</v>
      </c>
      <c r="CG2322" s="33">
        <f t="shared" si="3597"/>
        <v>0</v>
      </c>
      <c r="CH2322" s="33">
        <f t="shared" si="3597"/>
        <v>0</v>
      </c>
      <c r="CI2322" s="33">
        <f t="shared" si="3597"/>
        <v>0</v>
      </c>
      <c r="CJ2322" s="33">
        <f t="shared" si="3597"/>
        <v>0</v>
      </c>
      <c r="CK2322" s="33">
        <f t="shared" si="3597"/>
        <v>0</v>
      </c>
      <c r="CL2322" s="33">
        <f t="shared" si="3597"/>
        <v>0</v>
      </c>
      <c r="CO2322" s="33" t="e">
        <f t="shared" ref="CO2322:CO2331" si="3598">CN2320-CO2320</f>
        <v>#N/A</v>
      </c>
      <c r="CP2322" s="33" t="e">
        <f t="shared" ref="CP2322:CP2331" si="3599">CO2320-CP2320</f>
        <v>#N/A</v>
      </c>
      <c r="CQ2322" s="33" t="e">
        <f t="shared" ref="CQ2322:CQ2331" si="3600">CP2320-CQ2320</f>
        <v>#N/A</v>
      </c>
      <c r="CR2322" s="33" t="e">
        <f t="shared" ref="CR2322:CR2331" si="3601">CQ2320-CR2320</f>
        <v>#N/A</v>
      </c>
      <c r="CS2322" s="33" t="e">
        <f t="shared" ref="CS2322:CS2331" si="3602">CR2320-CS2320</f>
        <v>#N/A</v>
      </c>
      <c r="CT2322" s="33" t="e">
        <f t="shared" ref="CT2322:CT2331" si="3603">CS2320-CT2320</f>
        <v>#N/A</v>
      </c>
      <c r="CU2322" s="33" t="e">
        <f t="shared" ref="CU2322:CU2331" si="3604">CT2320-CU2320</f>
        <v>#N/A</v>
      </c>
      <c r="CV2322" s="33" t="e">
        <f t="shared" ref="CV2322:CV2331" si="3605">CU2320-CV2320</f>
        <v>#N/A</v>
      </c>
      <c r="CW2322" s="33" t="e">
        <f t="shared" ref="CW2322:CW2331" si="3606">CV2320-CW2320</f>
        <v>#N/A</v>
      </c>
      <c r="CX2322" s="33" t="e">
        <f t="shared" ref="CX2322:CX2331" si="3607">CW2320-CX2320</f>
        <v>#N/A</v>
      </c>
      <c r="CY2322" s="33" t="e">
        <f t="shared" ref="CY2322:CY2331" si="3608">CX2320-CY2320</f>
        <v>#N/A</v>
      </c>
      <c r="CZ2322" s="33" t="e">
        <f t="shared" ref="CZ2322:CZ2331" si="3609">CY2320-CZ2320</f>
        <v>#N/A</v>
      </c>
      <c r="DA2322" s="33" t="e">
        <f t="shared" ref="DA2322:DA2331" si="3610">CZ2320-DA2320</f>
        <v>#N/A</v>
      </c>
      <c r="DB2322" s="33" t="e">
        <f t="shared" ref="DB2322:DB2331" si="3611">DA2320-DB2320</f>
        <v>#N/A</v>
      </c>
      <c r="DC2322" s="33" t="e">
        <f t="shared" ref="DC2322:DC2331" si="3612">DB2320-DC2320</f>
        <v>#N/A</v>
      </c>
      <c r="DD2322" s="33" t="e">
        <f t="shared" ref="DD2322:DD2331" si="3613">DC2320-DD2320</f>
        <v>#N/A</v>
      </c>
      <c r="DE2322" s="33" t="e">
        <f t="shared" ref="DE2322:DE2331" si="3614">DD2320-DE2320</f>
        <v>#N/A</v>
      </c>
      <c r="DF2322" s="33" t="e">
        <f t="shared" ref="DF2322:DF2331" si="3615">DE2320-DF2320</f>
        <v>#N/A</v>
      </c>
      <c r="DG2322" s="33" t="e">
        <f t="shared" ref="DG2322:DG2331" si="3616">DF2320-DG2320</f>
        <v>#N/A</v>
      </c>
      <c r="DH2322" s="33" t="e">
        <f t="shared" ref="DH2322:DH2331" si="3617">DG2320-DH2320</f>
        <v>#N/A</v>
      </c>
      <c r="DI2322" s="33" t="e">
        <f t="shared" ref="DI2322:DI2331" si="3618">DH2320-DI2320</f>
        <v>#N/A</v>
      </c>
      <c r="DJ2322" s="33" t="e">
        <f t="shared" ref="DJ2322:DJ2331" si="3619">DI2320-DJ2320</f>
        <v>#N/A</v>
      </c>
      <c r="DK2322" s="33" t="e">
        <f t="shared" ref="DK2322:DK2331" si="3620">DJ2320-DK2320</f>
        <v>#N/A</v>
      </c>
      <c r="DL2322" s="33" t="e">
        <f t="shared" ref="DL2322:DL2331" si="3621">DK2320-DL2320</f>
        <v>#N/A</v>
      </c>
    </row>
    <row r="2323" spans="1:116" x14ac:dyDescent="0.4">
      <c r="B2323" t="str">
        <f t="shared" si="3591"/>
        <v>2323 WCINV-IS</v>
      </c>
      <c r="D2323" t="s">
        <v>406</v>
      </c>
      <c r="E2323" s="8" t="str">
        <f t="shared" si="3526"/>
        <v>2323 WCINV-IS</v>
      </c>
      <c r="G2323" s="125"/>
      <c r="K2323" s="53"/>
      <c r="L2323" s="53"/>
      <c r="M2323" s="53"/>
      <c r="N2323" s="53"/>
      <c r="O2323" s="53"/>
      <c r="P2323" s="53"/>
      <c r="R2323" s="24"/>
      <c r="S2323" s="24"/>
      <c r="T2323" s="24"/>
      <c r="U2323" s="24"/>
      <c r="V2323" s="24"/>
      <c r="W2323" s="24"/>
      <c r="X2323" s="24"/>
      <c r="Y2323" s="24"/>
      <c r="Z2323" s="24"/>
      <c r="AA2323" s="24"/>
      <c r="AB2323" s="24"/>
      <c r="AC2323" s="24"/>
      <c r="AD2323" s="24"/>
      <c r="AE2323" s="24"/>
      <c r="AF2323" s="24"/>
      <c r="AG2323" s="24"/>
      <c r="AH2323" s="24"/>
      <c r="AI2323" s="24"/>
      <c r="AJ2323" s="24"/>
      <c r="AK2323" s="24"/>
      <c r="AL2323" s="24"/>
      <c r="AM2323" s="24"/>
      <c r="AN2323" s="24"/>
      <c r="AO2323" s="24"/>
      <c r="AP2323" s="24"/>
      <c r="AQ2323" s="24"/>
      <c r="AR2323" s="24"/>
      <c r="AS2323" s="24"/>
      <c r="AT2323" s="24"/>
      <c r="AU2323" s="24"/>
      <c r="AV2323" s="24"/>
      <c r="AW2323" s="24"/>
      <c r="AX2323" s="24"/>
      <c r="AY2323" s="24"/>
      <c r="AZ2323" s="24"/>
      <c r="BA2323" s="24"/>
      <c r="BB2323" s="24"/>
      <c r="BC2323" s="24"/>
      <c r="BD2323" s="24"/>
      <c r="BE2323" s="24"/>
      <c r="BF2323" s="24"/>
      <c r="BG2323" s="24"/>
      <c r="BH2323" s="24"/>
      <c r="BI2323" s="24"/>
      <c r="BJ2323" s="24"/>
      <c r="BK2323" s="24"/>
      <c r="BL2323" s="24"/>
      <c r="BM2323" s="24"/>
      <c r="BN2323" s="24"/>
      <c r="BO2323" s="24"/>
      <c r="BP2323" s="24"/>
      <c r="BQ2323" s="24"/>
      <c r="BR2323" s="24"/>
      <c r="BS2323" s="24"/>
      <c r="BT2323" s="24"/>
      <c r="BU2323" s="24"/>
      <c r="BV2323" s="24"/>
      <c r="BW2323" s="24"/>
      <c r="BX2323" s="24"/>
      <c r="BY2323" s="24"/>
      <c r="BZ2323" s="24"/>
      <c r="CA2323" s="24"/>
      <c r="CB2323" s="24"/>
      <c r="CC2323" s="24"/>
      <c r="CD2323" s="24"/>
      <c r="CE2323" s="24"/>
      <c r="CF2323" s="24"/>
      <c r="CG2323" s="24"/>
      <c r="CH2323" s="24"/>
      <c r="CI2323" s="24"/>
      <c r="CJ2323" s="24"/>
      <c r="CK2323" s="24"/>
      <c r="CL2323" s="24"/>
      <c r="CO2323" s="24"/>
      <c r="CP2323" s="24"/>
      <c r="CQ2323" s="24"/>
      <c r="CR2323" s="24"/>
      <c r="CS2323" s="24"/>
      <c r="CT2323" s="24"/>
      <c r="CU2323" s="24"/>
      <c r="CV2323" s="24"/>
      <c r="CW2323" s="24"/>
      <c r="CX2323" s="24"/>
      <c r="CY2323" s="24"/>
      <c r="CZ2323" s="24"/>
      <c r="DA2323" s="24"/>
      <c r="DB2323" s="24"/>
      <c r="DC2323" s="24"/>
      <c r="DD2323" s="24"/>
      <c r="DE2323" s="24"/>
      <c r="DF2323" s="24"/>
      <c r="DG2323" s="24"/>
      <c r="DH2323" s="24"/>
      <c r="DI2323" s="24"/>
      <c r="DJ2323" s="24"/>
      <c r="DK2323" s="24"/>
      <c r="DL2323" s="24"/>
    </row>
    <row r="2324" spans="1:116" x14ac:dyDescent="0.4">
      <c r="B2324" t="s">
        <v>332</v>
      </c>
      <c r="D2324" t="s">
        <v>406</v>
      </c>
      <c r="E2324" s="8" t="str">
        <f t="shared" si="3526"/>
        <v>2324 WCINV-IS</v>
      </c>
      <c r="G2324" s="136" t="str">
        <f>Codes!G2307</f>
        <v>(Primary label)</v>
      </c>
      <c r="K2324" s="53"/>
      <c r="L2324" s="53"/>
      <c r="M2324" s="53"/>
      <c r="N2324" s="53"/>
      <c r="O2324" s="53"/>
      <c r="P2324" s="53"/>
      <c r="R2324" s="24"/>
      <c r="S2324" s="24"/>
      <c r="T2324" s="24"/>
      <c r="U2324" s="24"/>
      <c r="V2324" s="24"/>
      <c r="W2324" s="24"/>
      <c r="X2324" s="24"/>
      <c r="Y2324" s="24"/>
      <c r="Z2324" s="24"/>
      <c r="AA2324" s="24"/>
      <c r="AB2324" s="24"/>
      <c r="AC2324" s="24"/>
      <c r="AD2324" s="24"/>
      <c r="AE2324" s="24"/>
      <c r="AF2324" s="24"/>
      <c r="AG2324" s="24"/>
      <c r="AH2324" s="24"/>
      <c r="AI2324" s="24"/>
      <c r="AJ2324" s="24"/>
      <c r="AK2324" s="24"/>
      <c r="AL2324" s="24"/>
      <c r="AM2324" s="24"/>
      <c r="AN2324" s="24"/>
      <c r="AO2324" s="24"/>
      <c r="AP2324" s="24"/>
      <c r="AQ2324" s="24"/>
      <c r="AR2324" s="24"/>
      <c r="AS2324" s="24"/>
      <c r="AT2324" s="24"/>
      <c r="AU2324" s="24"/>
      <c r="AV2324" s="24"/>
      <c r="AW2324" s="24"/>
      <c r="AX2324" s="24"/>
      <c r="AY2324" s="24"/>
      <c r="AZ2324" s="24"/>
      <c r="BA2324" s="24"/>
      <c r="BB2324" s="24"/>
      <c r="BC2324" s="24"/>
      <c r="BD2324" s="24"/>
      <c r="BE2324" s="24"/>
      <c r="BF2324" s="24"/>
      <c r="BG2324" s="24"/>
      <c r="BH2324" s="24"/>
      <c r="BI2324" s="24"/>
      <c r="BJ2324" s="24"/>
      <c r="BK2324" s="24"/>
      <c r="BL2324" s="24"/>
      <c r="BM2324" s="24"/>
      <c r="BN2324" s="24"/>
      <c r="BO2324" s="24"/>
      <c r="BP2324" s="24"/>
      <c r="BQ2324" s="24"/>
      <c r="BR2324" s="24"/>
      <c r="BS2324" s="24"/>
      <c r="BT2324" s="24"/>
      <c r="BU2324" s="24"/>
      <c r="BV2324" s="24"/>
      <c r="BW2324" s="24"/>
      <c r="BX2324" s="24"/>
      <c r="BY2324" s="24"/>
      <c r="BZ2324" s="24"/>
      <c r="CA2324" s="24"/>
      <c r="CB2324" s="24"/>
      <c r="CC2324" s="24"/>
      <c r="CD2324" s="24"/>
      <c r="CE2324" s="24"/>
      <c r="CF2324" s="24"/>
      <c r="CG2324" s="24"/>
      <c r="CH2324" s="24"/>
      <c r="CI2324" s="24"/>
      <c r="CJ2324" s="24"/>
      <c r="CK2324" s="24"/>
      <c r="CL2324" s="24"/>
      <c r="CO2324" s="24"/>
      <c r="CP2324" s="24"/>
      <c r="CQ2324" s="24"/>
      <c r="CR2324" s="24"/>
      <c r="CS2324" s="24"/>
      <c r="CT2324" s="24"/>
      <c r="CU2324" s="24"/>
      <c r="CV2324" s="24"/>
      <c r="CW2324" s="24"/>
      <c r="CX2324" s="24"/>
      <c r="CY2324" s="24"/>
      <c r="CZ2324" s="24"/>
      <c r="DA2324" s="24"/>
      <c r="DB2324" s="24"/>
      <c r="DC2324" s="24"/>
      <c r="DD2324" s="24"/>
      <c r="DE2324" s="24"/>
      <c r="DF2324" s="24"/>
      <c r="DG2324" s="24"/>
      <c r="DH2324" s="24"/>
      <c r="DI2324" s="24"/>
      <c r="DJ2324" s="24"/>
      <c r="DK2324" s="24"/>
      <c r="DL2324" s="24"/>
    </row>
    <row r="2325" spans="1:116" x14ac:dyDescent="0.4">
      <c r="B2325" t="s">
        <v>332</v>
      </c>
      <c r="D2325" t="s">
        <v>406</v>
      </c>
      <c r="E2325" s="8" t="str">
        <f t="shared" si="3526"/>
        <v>2325 WCINV-IS</v>
      </c>
      <c r="G2325" s="136" t="str">
        <f>Codes!G2308</f>
        <v>primary unit</v>
      </c>
      <c r="K2325" s="53"/>
      <c r="L2325" s="53"/>
      <c r="M2325" s="53"/>
      <c r="N2325" s="53"/>
      <c r="O2325" s="53"/>
      <c r="P2325" s="53"/>
      <c r="R2325" s="24"/>
      <c r="S2325" s="24"/>
      <c r="T2325" s="24"/>
      <c r="U2325" s="24"/>
      <c r="V2325" s="24"/>
      <c r="W2325" s="24"/>
      <c r="X2325" s="24"/>
      <c r="Y2325" s="24"/>
      <c r="Z2325" s="24"/>
      <c r="AA2325" s="24"/>
      <c r="AB2325" s="24"/>
      <c r="AC2325" s="24"/>
      <c r="AD2325" s="24"/>
      <c r="AE2325" s="24"/>
      <c r="AF2325" s="24"/>
      <c r="AG2325" s="24"/>
      <c r="AH2325" s="24"/>
      <c r="AI2325" s="24"/>
      <c r="AJ2325" s="24"/>
      <c r="AK2325" s="24"/>
      <c r="AL2325" s="24"/>
      <c r="AM2325" s="24"/>
      <c r="AN2325" s="24"/>
      <c r="AO2325" s="24"/>
      <c r="AP2325" s="24"/>
      <c r="AQ2325" s="24"/>
      <c r="AR2325" s="24"/>
      <c r="AS2325" s="24"/>
      <c r="AT2325" s="24"/>
      <c r="AU2325" s="24"/>
      <c r="AV2325" s="24"/>
      <c r="AW2325" s="24"/>
      <c r="AX2325" s="24"/>
      <c r="AY2325" s="24"/>
      <c r="AZ2325" s="24"/>
      <c r="BA2325" s="24"/>
      <c r="BB2325" s="24"/>
      <c r="BC2325" s="24"/>
      <c r="BD2325" s="24"/>
      <c r="BE2325" s="24"/>
      <c r="BF2325" s="24"/>
      <c r="BG2325" s="24"/>
      <c r="BH2325" s="24"/>
      <c r="BI2325" s="24"/>
      <c r="BJ2325" s="24"/>
      <c r="BK2325" s="24"/>
      <c r="BL2325" s="24"/>
      <c r="BM2325" s="24"/>
      <c r="BN2325" s="24"/>
      <c r="BO2325" s="24"/>
      <c r="BP2325" s="24"/>
      <c r="BQ2325" s="24"/>
      <c r="BR2325" s="24"/>
      <c r="BS2325" s="24"/>
      <c r="BT2325" s="24"/>
      <c r="BU2325" s="24"/>
      <c r="BV2325" s="24"/>
      <c r="BW2325" s="24"/>
      <c r="BX2325" s="24"/>
      <c r="BY2325" s="24"/>
      <c r="BZ2325" s="24"/>
      <c r="CA2325" s="24"/>
      <c r="CB2325" s="24"/>
      <c r="CC2325" s="24"/>
      <c r="CD2325" s="24"/>
      <c r="CE2325" s="24"/>
      <c r="CF2325" s="24"/>
      <c r="CG2325" s="24"/>
      <c r="CH2325" s="24"/>
      <c r="CI2325" s="24"/>
      <c r="CJ2325" s="24"/>
      <c r="CK2325" s="24"/>
      <c r="CL2325" s="24"/>
      <c r="CO2325" s="24"/>
      <c r="CP2325" s="24"/>
      <c r="CQ2325" s="24"/>
      <c r="CR2325" s="24"/>
      <c r="CS2325" s="24"/>
      <c r="CT2325" s="24"/>
      <c r="CU2325" s="24"/>
      <c r="CV2325" s="24"/>
      <c r="CW2325" s="24"/>
      <c r="CX2325" s="24"/>
      <c r="CY2325" s="24"/>
      <c r="CZ2325" s="24"/>
      <c r="DA2325" s="24"/>
      <c r="DB2325" s="24"/>
      <c r="DC2325" s="24"/>
      <c r="DD2325" s="24"/>
      <c r="DE2325" s="24"/>
      <c r="DF2325" s="24"/>
      <c r="DG2325" s="24"/>
      <c r="DH2325" s="24"/>
      <c r="DI2325" s="24"/>
      <c r="DJ2325" s="24"/>
      <c r="DK2325" s="24"/>
      <c r="DL2325" s="24"/>
    </row>
    <row r="2326" spans="1:116" x14ac:dyDescent="0.4">
      <c r="B2326" t="s">
        <v>332</v>
      </c>
      <c r="D2326" t="s">
        <v>406</v>
      </c>
      <c r="E2326" s="8" t="str">
        <f t="shared" si="3526"/>
        <v>2326 WCINV-IS</v>
      </c>
      <c r="G2326" s="136" t="str">
        <f>Codes!G2309</f>
        <v>Primary revenue driver</v>
      </c>
      <c r="K2326" s="53"/>
      <c r="L2326" s="53"/>
      <c r="M2326" s="53"/>
      <c r="N2326" s="53"/>
      <c r="O2326" s="53"/>
      <c r="P2326" s="53"/>
      <c r="R2326" s="24"/>
      <c r="S2326" s="179" t="str">
        <f>S2309</f>
        <v>S$16</v>
      </c>
      <c r="T2326" s="179" t="str">
        <f t="shared" ref="T2326:CE2335" si="3622">T2309</f>
        <v>T$16</v>
      </c>
      <c r="U2326" s="179" t="str">
        <f t="shared" si="3622"/>
        <v>U$16</v>
      </c>
      <c r="V2326" s="179" t="str">
        <f t="shared" si="3622"/>
        <v>V$16</v>
      </c>
      <c r="W2326" s="179" t="str">
        <f t="shared" si="3622"/>
        <v>W$16</v>
      </c>
      <c r="X2326" s="179" t="str">
        <f t="shared" si="3622"/>
        <v>X$16</v>
      </c>
      <c r="Y2326" s="179" t="str">
        <f t="shared" si="3622"/>
        <v>Y$16</v>
      </c>
      <c r="Z2326" s="179" t="str">
        <f t="shared" si="3622"/>
        <v>Z$16</v>
      </c>
      <c r="AA2326" s="179" t="str">
        <f t="shared" si="3622"/>
        <v>AA$16</v>
      </c>
      <c r="AB2326" s="179" t="str">
        <f t="shared" si="3622"/>
        <v>AB$16</v>
      </c>
      <c r="AC2326" s="179" t="str">
        <f t="shared" si="3622"/>
        <v>AC$16</v>
      </c>
      <c r="AD2326" s="179" t="str">
        <f t="shared" si="3622"/>
        <v>AD$16</v>
      </c>
      <c r="AE2326" s="179" t="str">
        <f t="shared" si="3622"/>
        <v>AE$16</v>
      </c>
      <c r="AF2326" s="179" t="str">
        <f t="shared" si="3622"/>
        <v>AF$16</v>
      </c>
      <c r="AG2326" s="179" t="str">
        <f t="shared" si="3622"/>
        <v>AG$16</v>
      </c>
      <c r="AH2326" s="179" t="str">
        <f t="shared" si="3622"/>
        <v>AH$16</v>
      </c>
      <c r="AI2326" s="179" t="str">
        <f t="shared" si="3622"/>
        <v>AI$16</v>
      </c>
      <c r="AJ2326" s="179" t="str">
        <f t="shared" si="3622"/>
        <v>AJ$16</v>
      </c>
      <c r="AK2326" s="179" t="str">
        <f t="shared" si="3622"/>
        <v>AK$16</v>
      </c>
      <c r="AL2326" s="179" t="str">
        <f t="shared" si="3622"/>
        <v>AL$16</v>
      </c>
      <c r="AM2326" s="179" t="str">
        <f t="shared" si="3622"/>
        <v>AM$16</v>
      </c>
      <c r="AN2326" s="179" t="str">
        <f t="shared" si="3622"/>
        <v>AN$16</v>
      </c>
      <c r="AO2326" s="179" t="str">
        <f t="shared" si="3622"/>
        <v>AO$16</v>
      </c>
      <c r="AP2326" s="179" t="str">
        <f t="shared" si="3622"/>
        <v>AP$16</v>
      </c>
      <c r="AQ2326" s="179" t="str">
        <f t="shared" si="3622"/>
        <v>AQ$16</v>
      </c>
      <c r="AR2326" s="179" t="str">
        <f t="shared" si="3622"/>
        <v>AR$16</v>
      </c>
      <c r="AS2326" s="179" t="str">
        <f t="shared" si="3622"/>
        <v>AS$16</v>
      </c>
      <c r="AT2326" s="179" t="str">
        <f t="shared" si="3622"/>
        <v>AT$16</v>
      </c>
      <c r="AU2326" s="179" t="str">
        <f t="shared" si="3622"/>
        <v>AU$16</v>
      </c>
      <c r="AV2326" s="179" t="str">
        <f t="shared" si="3622"/>
        <v>AV$16</v>
      </c>
      <c r="AW2326" s="179" t="str">
        <f t="shared" si="3622"/>
        <v>AW$16</v>
      </c>
      <c r="AX2326" s="179" t="str">
        <f t="shared" si="3622"/>
        <v>AX$16</v>
      </c>
      <c r="AY2326" s="179" t="str">
        <f t="shared" si="3622"/>
        <v>AY$16</v>
      </c>
      <c r="AZ2326" s="179" t="str">
        <f t="shared" si="3622"/>
        <v>AZ$16</v>
      </c>
      <c r="BA2326" s="179" t="str">
        <f t="shared" si="3622"/>
        <v>BA$16</v>
      </c>
      <c r="BB2326" s="179" t="str">
        <f t="shared" si="3622"/>
        <v>BB$16</v>
      </c>
      <c r="BC2326" s="179" t="str">
        <f t="shared" si="3622"/>
        <v>BC$16</v>
      </c>
      <c r="BD2326" s="179" t="str">
        <f t="shared" si="3622"/>
        <v>BD$16</v>
      </c>
      <c r="BE2326" s="179" t="str">
        <f t="shared" si="3622"/>
        <v>BE$16</v>
      </c>
      <c r="BF2326" s="179" t="str">
        <f t="shared" si="3622"/>
        <v>BF$16</v>
      </c>
      <c r="BG2326" s="179" t="str">
        <f t="shared" si="3622"/>
        <v>BG$16</v>
      </c>
      <c r="BH2326" s="179" t="str">
        <f t="shared" si="3622"/>
        <v>BH$16</v>
      </c>
      <c r="BI2326" s="179" t="str">
        <f t="shared" si="3622"/>
        <v>BI$16</v>
      </c>
      <c r="BJ2326" s="179" t="str">
        <f t="shared" si="3622"/>
        <v>BJ$16</v>
      </c>
      <c r="BK2326" s="179" t="str">
        <f t="shared" si="3622"/>
        <v>BK$16</v>
      </c>
      <c r="BL2326" s="179" t="str">
        <f t="shared" si="3622"/>
        <v>BL$16</v>
      </c>
      <c r="BM2326" s="179" t="str">
        <f t="shared" si="3622"/>
        <v>BM$16</v>
      </c>
      <c r="BN2326" s="179" t="str">
        <f t="shared" si="3622"/>
        <v>BN$16</v>
      </c>
      <c r="BO2326" s="179" t="str">
        <f t="shared" si="3622"/>
        <v>BO$16</v>
      </c>
      <c r="BP2326" s="179" t="str">
        <f t="shared" si="3622"/>
        <v>BP$16</v>
      </c>
      <c r="BQ2326" s="179" t="str">
        <f t="shared" si="3622"/>
        <v>BQ$16</v>
      </c>
      <c r="BR2326" s="179" t="str">
        <f t="shared" si="3622"/>
        <v>BR$16</v>
      </c>
      <c r="BS2326" s="179" t="str">
        <f t="shared" si="3622"/>
        <v>BS$16</v>
      </c>
      <c r="BT2326" s="179" t="str">
        <f t="shared" si="3622"/>
        <v>BT$16</v>
      </c>
      <c r="BU2326" s="179" t="str">
        <f t="shared" si="3622"/>
        <v>BU$16</v>
      </c>
      <c r="BV2326" s="179" t="str">
        <f t="shared" si="3622"/>
        <v>BV$16</v>
      </c>
      <c r="BW2326" s="179" t="str">
        <f t="shared" si="3622"/>
        <v>BW$16</v>
      </c>
      <c r="BX2326" s="179" t="str">
        <f t="shared" si="3622"/>
        <v>BX$16</v>
      </c>
      <c r="BY2326" s="179" t="str">
        <f t="shared" si="3622"/>
        <v>BY$16</v>
      </c>
      <c r="BZ2326" s="179" t="str">
        <f t="shared" si="3622"/>
        <v>BZ$16</v>
      </c>
      <c r="CA2326" s="179" t="str">
        <f t="shared" si="3622"/>
        <v>CA$16</v>
      </c>
      <c r="CB2326" s="179" t="str">
        <f t="shared" si="3622"/>
        <v>CB$16</v>
      </c>
      <c r="CC2326" s="179" t="str">
        <f t="shared" si="3622"/>
        <v>CC$16</v>
      </c>
      <c r="CD2326" s="179" t="str">
        <f t="shared" si="3622"/>
        <v>CD$16</v>
      </c>
      <c r="CE2326" s="179" t="str">
        <f t="shared" si="3622"/>
        <v>CE$16</v>
      </c>
      <c r="CF2326" s="179" t="str">
        <f t="shared" ref="CF2326:CL2335" si="3623">CF2309</f>
        <v>CF$16</v>
      </c>
      <c r="CG2326" s="179" t="str">
        <f t="shared" si="3623"/>
        <v>CG$16</v>
      </c>
      <c r="CH2326" s="179" t="str">
        <f t="shared" si="3623"/>
        <v>CH$16</v>
      </c>
      <c r="CI2326" s="179" t="str">
        <f t="shared" si="3623"/>
        <v>CI$16</v>
      </c>
      <c r="CJ2326" s="179" t="str">
        <f t="shared" si="3623"/>
        <v>CJ$16</v>
      </c>
      <c r="CK2326" s="179" t="str">
        <f t="shared" si="3623"/>
        <v>CK$16</v>
      </c>
      <c r="CL2326" s="179" t="str">
        <f t="shared" si="3623"/>
        <v>CL$16</v>
      </c>
      <c r="CO2326" s="179">
        <f t="shared" ref="CO2326:DL2335" si="3624">CO889</f>
        <v>0</v>
      </c>
      <c r="CP2326" s="179">
        <f t="shared" si="3624"/>
        <v>0</v>
      </c>
      <c r="CQ2326" s="179">
        <f t="shared" si="3624"/>
        <v>0</v>
      </c>
      <c r="CR2326" s="179">
        <f t="shared" si="3624"/>
        <v>0</v>
      </c>
      <c r="CS2326" s="179">
        <f t="shared" si="3624"/>
        <v>0</v>
      </c>
      <c r="CT2326" s="179">
        <f t="shared" si="3624"/>
        <v>0</v>
      </c>
      <c r="CU2326" s="179">
        <f t="shared" si="3624"/>
        <v>0</v>
      </c>
      <c r="CV2326" s="179">
        <f t="shared" si="3624"/>
        <v>0</v>
      </c>
      <c r="CW2326" s="179">
        <f t="shared" si="3624"/>
        <v>0</v>
      </c>
      <c r="CX2326" s="179">
        <f t="shared" si="3624"/>
        <v>0</v>
      </c>
      <c r="CY2326" s="179">
        <f t="shared" si="3624"/>
        <v>0</v>
      </c>
      <c r="CZ2326" s="179">
        <f t="shared" si="3624"/>
        <v>0</v>
      </c>
      <c r="DA2326" s="179">
        <f t="shared" si="3624"/>
        <v>0</v>
      </c>
      <c r="DB2326" s="179">
        <f t="shared" si="3624"/>
        <v>0</v>
      </c>
      <c r="DC2326" s="179">
        <f t="shared" si="3624"/>
        <v>0</v>
      </c>
      <c r="DD2326" s="179">
        <f t="shared" si="3624"/>
        <v>0</v>
      </c>
      <c r="DE2326" s="179">
        <f t="shared" si="3624"/>
        <v>0</v>
      </c>
      <c r="DF2326" s="179">
        <f t="shared" si="3624"/>
        <v>0</v>
      </c>
      <c r="DG2326" s="179">
        <f t="shared" si="3624"/>
        <v>0</v>
      </c>
      <c r="DH2326" s="179">
        <f t="shared" si="3624"/>
        <v>0</v>
      </c>
      <c r="DI2326" s="179">
        <f t="shared" si="3624"/>
        <v>0</v>
      </c>
      <c r="DJ2326" s="179">
        <f t="shared" si="3624"/>
        <v>0</v>
      </c>
      <c r="DK2326" s="179">
        <f t="shared" si="3624"/>
        <v>0</v>
      </c>
      <c r="DL2326" s="179">
        <f t="shared" si="3624"/>
        <v>0</v>
      </c>
    </row>
    <row r="2327" spans="1:116" x14ac:dyDescent="0.4">
      <c r="B2327" t="s">
        <v>332</v>
      </c>
      <c r="D2327" t="s">
        <v>406</v>
      </c>
      <c r="E2327" s="8" t="str">
        <f t="shared" si="3526"/>
        <v>2327 WCINV-IS</v>
      </c>
      <c r="G2327" s="136" t="str">
        <f>Codes!G2310</f>
        <v>Primary volume driver</v>
      </c>
      <c r="H2327" s="56"/>
      <c r="I2327" s="79"/>
      <c r="J2327" s="79"/>
      <c r="K2327" s="15"/>
      <c r="L2327" s="15"/>
      <c r="M2327" s="15"/>
      <c r="N2327" s="15"/>
      <c r="O2327" s="15"/>
      <c r="P2327" s="15"/>
      <c r="R2327" s="15"/>
      <c r="S2327" s="179" t="str">
        <f t="shared" ref="S2327:CD2336" si="3625">S2310</f>
        <v>S$17</v>
      </c>
      <c r="T2327" s="179" t="str">
        <f t="shared" si="3625"/>
        <v>T$17</v>
      </c>
      <c r="U2327" s="179" t="str">
        <f t="shared" si="3625"/>
        <v>U$17</v>
      </c>
      <c r="V2327" s="179" t="str">
        <f t="shared" si="3625"/>
        <v>V$17</v>
      </c>
      <c r="W2327" s="179" t="str">
        <f t="shared" si="3625"/>
        <v>W$17</v>
      </c>
      <c r="X2327" s="179" t="str">
        <f t="shared" si="3625"/>
        <v>X$17</v>
      </c>
      <c r="Y2327" s="179" t="str">
        <f t="shared" si="3625"/>
        <v>Y$17</v>
      </c>
      <c r="Z2327" s="179" t="str">
        <f t="shared" si="3625"/>
        <v>Z$17</v>
      </c>
      <c r="AA2327" s="179" t="str">
        <f t="shared" si="3625"/>
        <v>AA$17</v>
      </c>
      <c r="AB2327" s="179" t="str">
        <f t="shared" si="3625"/>
        <v>AB$17</v>
      </c>
      <c r="AC2327" s="179" t="str">
        <f t="shared" si="3625"/>
        <v>AC$17</v>
      </c>
      <c r="AD2327" s="179" t="str">
        <f t="shared" si="3625"/>
        <v>AD$17</v>
      </c>
      <c r="AE2327" s="179" t="str">
        <f t="shared" si="3625"/>
        <v>AE$17</v>
      </c>
      <c r="AF2327" s="179" t="str">
        <f t="shared" si="3625"/>
        <v>AF$17</v>
      </c>
      <c r="AG2327" s="179" t="str">
        <f t="shared" si="3625"/>
        <v>AG$17</v>
      </c>
      <c r="AH2327" s="179" t="str">
        <f t="shared" si="3625"/>
        <v>AH$17</v>
      </c>
      <c r="AI2327" s="179" t="str">
        <f t="shared" si="3625"/>
        <v>AI$17</v>
      </c>
      <c r="AJ2327" s="179" t="str">
        <f t="shared" si="3625"/>
        <v>AJ$17</v>
      </c>
      <c r="AK2327" s="179" t="str">
        <f t="shared" si="3625"/>
        <v>AK$17</v>
      </c>
      <c r="AL2327" s="179" t="str">
        <f t="shared" si="3625"/>
        <v>AL$17</v>
      </c>
      <c r="AM2327" s="179" t="str">
        <f t="shared" si="3625"/>
        <v>AM$17</v>
      </c>
      <c r="AN2327" s="179" t="str">
        <f t="shared" si="3625"/>
        <v>AN$17</v>
      </c>
      <c r="AO2327" s="179" t="str">
        <f t="shared" si="3625"/>
        <v>AO$17</v>
      </c>
      <c r="AP2327" s="179" t="str">
        <f t="shared" si="3625"/>
        <v>AP$17</v>
      </c>
      <c r="AQ2327" s="179" t="str">
        <f t="shared" si="3625"/>
        <v>AQ$17</v>
      </c>
      <c r="AR2327" s="179" t="str">
        <f t="shared" si="3625"/>
        <v>AR$17</v>
      </c>
      <c r="AS2327" s="179" t="str">
        <f t="shared" si="3625"/>
        <v>AS$17</v>
      </c>
      <c r="AT2327" s="179" t="str">
        <f t="shared" si="3625"/>
        <v>AT$17</v>
      </c>
      <c r="AU2327" s="179" t="str">
        <f t="shared" si="3625"/>
        <v>AU$17</v>
      </c>
      <c r="AV2327" s="179" t="str">
        <f t="shared" si="3625"/>
        <v>AV$17</v>
      </c>
      <c r="AW2327" s="179" t="str">
        <f t="shared" si="3625"/>
        <v>AW$17</v>
      </c>
      <c r="AX2327" s="179" t="str">
        <f t="shared" si="3625"/>
        <v>AX$17</v>
      </c>
      <c r="AY2327" s="179" t="str">
        <f t="shared" si="3625"/>
        <v>AY$17</v>
      </c>
      <c r="AZ2327" s="179" t="str">
        <f t="shared" si="3625"/>
        <v>AZ$17</v>
      </c>
      <c r="BA2327" s="179" t="str">
        <f t="shared" si="3625"/>
        <v>BA$17</v>
      </c>
      <c r="BB2327" s="179" t="str">
        <f t="shared" si="3625"/>
        <v>BB$17</v>
      </c>
      <c r="BC2327" s="179" t="str">
        <f t="shared" si="3625"/>
        <v>BC$17</v>
      </c>
      <c r="BD2327" s="179" t="str">
        <f t="shared" si="3625"/>
        <v>BD$17</v>
      </c>
      <c r="BE2327" s="179" t="str">
        <f t="shared" si="3625"/>
        <v>BE$17</v>
      </c>
      <c r="BF2327" s="179" t="str">
        <f t="shared" si="3625"/>
        <v>BF$17</v>
      </c>
      <c r="BG2327" s="179" t="str">
        <f t="shared" si="3625"/>
        <v>BG$17</v>
      </c>
      <c r="BH2327" s="179" t="str">
        <f t="shared" si="3625"/>
        <v>BH$17</v>
      </c>
      <c r="BI2327" s="179" t="str">
        <f t="shared" si="3625"/>
        <v>BI$17</v>
      </c>
      <c r="BJ2327" s="179" t="str">
        <f t="shared" si="3625"/>
        <v>BJ$17</v>
      </c>
      <c r="BK2327" s="179" t="str">
        <f t="shared" si="3625"/>
        <v>BK$17</v>
      </c>
      <c r="BL2327" s="179" t="str">
        <f t="shared" si="3625"/>
        <v>BL$17</v>
      </c>
      <c r="BM2327" s="179" t="str">
        <f t="shared" si="3625"/>
        <v>BM$17</v>
      </c>
      <c r="BN2327" s="179" t="str">
        <f t="shared" si="3625"/>
        <v>BN$17</v>
      </c>
      <c r="BO2327" s="179" t="str">
        <f t="shared" si="3625"/>
        <v>BO$17</v>
      </c>
      <c r="BP2327" s="179" t="str">
        <f t="shared" si="3625"/>
        <v>BP$17</v>
      </c>
      <c r="BQ2327" s="179" t="str">
        <f t="shared" si="3625"/>
        <v>BQ$17</v>
      </c>
      <c r="BR2327" s="179" t="str">
        <f t="shared" si="3625"/>
        <v>BR$17</v>
      </c>
      <c r="BS2327" s="179" t="str">
        <f t="shared" si="3625"/>
        <v>BS$17</v>
      </c>
      <c r="BT2327" s="179" t="str">
        <f t="shared" si="3625"/>
        <v>BT$17</v>
      </c>
      <c r="BU2327" s="179" t="str">
        <f t="shared" si="3625"/>
        <v>BU$17</v>
      </c>
      <c r="BV2327" s="179" t="str">
        <f t="shared" si="3625"/>
        <v>BV$17</v>
      </c>
      <c r="BW2327" s="179" t="str">
        <f t="shared" si="3625"/>
        <v>BW$17</v>
      </c>
      <c r="BX2327" s="179" t="str">
        <f t="shared" si="3625"/>
        <v>BX$17</v>
      </c>
      <c r="BY2327" s="179" t="str">
        <f t="shared" si="3625"/>
        <v>BY$17</v>
      </c>
      <c r="BZ2327" s="179" t="str">
        <f t="shared" si="3625"/>
        <v>BZ$17</v>
      </c>
      <c r="CA2327" s="179" t="str">
        <f t="shared" si="3625"/>
        <v>CA$17</v>
      </c>
      <c r="CB2327" s="179" t="str">
        <f t="shared" si="3625"/>
        <v>CB$17</v>
      </c>
      <c r="CC2327" s="179" t="str">
        <f t="shared" si="3625"/>
        <v>CC$17</v>
      </c>
      <c r="CD2327" s="179" t="str">
        <f t="shared" si="3625"/>
        <v>CD$17</v>
      </c>
      <c r="CE2327" s="179" t="str">
        <f t="shared" ref="CE2327:CL2336" si="3626">CE2310</f>
        <v>CE$17</v>
      </c>
      <c r="CF2327" s="179" t="str">
        <f t="shared" si="3626"/>
        <v>CF$17</v>
      </c>
      <c r="CG2327" s="179" t="str">
        <f t="shared" si="3626"/>
        <v>CG$17</v>
      </c>
      <c r="CH2327" s="179" t="str">
        <f t="shared" si="3626"/>
        <v>CH$17</v>
      </c>
      <c r="CI2327" s="179" t="str">
        <f t="shared" si="3626"/>
        <v>CI$17</v>
      </c>
      <c r="CJ2327" s="179" t="str">
        <f t="shared" si="3626"/>
        <v>CJ$17</v>
      </c>
      <c r="CK2327" s="179" t="str">
        <f t="shared" si="3626"/>
        <v>CK$17</v>
      </c>
      <c r="CL2327" s="179" t="str">
        <f t="shared" si="3626"/>
        <v>CL$17</v>
      </c>
      <c r="CN2327" s="79"/>
      <c r="CO2327" s="179">
        <f t="shared" ref="CO2327:DL2336" si="3627">CO890</f>
        <v>0</v>
      </c>
      <c r="CP2327" s="179">
        <f t="shared" si="3627"/>
        <v>0</v>
      </c>
      <c r="CQ2327" s="179">
        <f t="shared" si="3627"/>
        <v>0</v>
      </c>
      <c r="CR2327" s="179">
        <f t="shared" si="3627"/>
        <v>0</v>
      </c>
      <c r="CS2327" s="179">
        <f t="shared" si="3627"/>
        <v>0</v>
      </c>
      <c r="CT2327" s="179">
        <f t="shared" si="3627"/>
        <v>0</v>
      </c>
      <c r="CU2327" s="179">
        <f t="shared" si="3627"/>
        <v>0</v>
      </c>
      <c r="CV2327" s="179">
        <f t="shared" si="3627"/>
        <v>0</v>
      </c>
      <c r="CW2327" s="179">
        <f t="shared" si="3627"/>
        <v>0</v>
      </c>
      <c r="CX2327" s="179">
        <f t="shared" si="3627"/>
        <v>0</v>
      </c>
      <c r="CY2327" s="179">
        <f t="shared" si="3627"/>
        <v>0</v>
      </c>
      <c r="CZ2327" s="179">
        <f t="shared" si="3627"/>
        <v>0</v>
      </c>
      <c r="DA2327" s="179">
        <f t="shared" si="3627"/>
        <v>0</v>
      </c>
      <c r="DB2327" s="179">
        <f t="shared" si="3627"/>
        <v>0</v>
      </c>
      <c r="DC2327" s="179">
        <f t="shared" si="3627"/>
        <v>0</v>
      </c>
      <c r="DD2327" s="179">
        <f t="shared" si="3627"/>
        <v>0</v>
      </c>
      <c r="DE2327" s="179">
        <f t="shared" si="3627"/>
        <v>0</v>
      </c>
      <c r="DF2327" s="179">
        <f t="shared" si="3627"/>
        <v>0</v>
      </c>
      <c r="DG2327" s="179">
        <f t="shared" si="3627"/>
        <v>0</v>
      </c>
      <c r="DH2327" s="179">
        <f t="shared" si="3627"/>
        <v>0</v>
      </c>
      <c r="DI2327" s="179">
        <f t="shared" si="3627"/>
        <v>0</v>
      </c>
      <c r="DJ2327" s="179">
        <f t="shared" si="3627"/>
        <v>0</v>
      </c>
      <c r="DK2327" s="179">
        <f t="shared" si="3627"/>
        <v>0</v>
      </c>
      <c r="DL2327" s="179">
        <f t="shared" si="3627"/>
        <v>0</v>
      </c>
    </row>
    <row r="2328" spans="1:116" x14ac:dyDescent="0.4">
      <c r="B2328" t="s">
        <v>332</v>
      </c>
      <c r="D2328" t="s">
        <v>406</v>
      </c>
      <c r="E2328" s="8" t="str">
        <f t="shared" si="3526"/>
        <v>2328 WCINV-IS</v>
      </c>
      <c r="G2328" s="191" t="str">
        <f>G2315</f>
        <v>Simple inventory- IS driven:</v>
      </c>
      <c r="H2328" s="12"/>
      <c r="I2328" s="60"/>
      <c r="J2328" s="60"/>
      <c r="K2328" s="15"/>
      <c r="L2328" s="15"/>
      <c r="M2328" s="15"/>
      <c r="N2328" s="15"/>
      <c r="O2328" s="15"/>
      <c r="P2328" s="15"/>
      <c r="R2328" s="15"/>
      <c r="S2328" s="179">
        <f t="shared" ref="S2328:CD2337" si="3628">S2311</f>
        <v>0</v>
      </c>
      <c r="T2328" s="179">
        <f t="shared" si="3628"/>
        <v>0</v>
      </c>
      <c r="U2328" s="179">
        <f t="shared" si="3628"/>
        <v>0</v>
      </c>
      <c r="V2328" s="179">
        <f t="shared" si="3628"/>
        <v>0</v>
      </c>
      <c r="W2328" s="179">
        <f t="shared" si="3628"/>
        <v>0</v>
      </c>
      <c r="X2328" s="179">
        <f t="shared" si="3628"/>
        <v>0</v>
      </c>
      <c r="Y2328" s="179">
        <f t="shared" si="3628"/>
        <v>0</v>
      </c>
      <c r="Z2328" s="179">
        <f t="shared" si="3628"/>
        <v>0</v>
      </c>
      <c r="AA2328" s="179">
        <f t="shared" si="3628"/>
        <v>0</v>
      </c>
      <c r="AB2328" s="179">
        <f t="shared" si="3628"/>
        <v>0</v>
      </c>
      <c r="AC2328" s="179">
        <f t="shared" si="3628"/>
        <v>0</v>
      </c>
      <c r="AD2328" s="179">
        <f t="shared" si="3628"/>
        <v>0</v>
      </c>
      <c r="AE2328" s="179">
        <f t="shared" si="3628"/>
        <v>0</v>
      </c>
      <c r="AF2328" s="179">
        <f t="shared" si="3628"/>
        <v>0</v>
      </c>
      <c r="AG2328" s="179">
        <f t="shared" si="3628"/>
        <v>0</v>
      </c>
      <c r="AH2328" s="179">
        <f t="shared" si="3628"/>
        <v>0</v>
      </c>
      <c r="AI2328" s="179">
        <f t="shared" si="3628"/>
        <v>0</v>
      </c>
      <c r="AJ2328" s="179">
        <f t="shared" si="3628"/>
        <v>0</v>
      </c>
      <c r="AK2328" s="179">
        <f t="shared" si="3628"/>
        <v>0</v>
      </c>
      <c r="AL2328" s="179">
        <f t="shared" si="3628"/>
        <v>0</v>
      </c>
      <c r="AM2328" s="179">
        <f t="shared" si="3628"/>
        <v>0</v>
      </c>
      <c r="AN2328" s="179">
        <f t="shared" si="3628"/>
        <v>0</v>
      </c>
      <c r="AO2328" s="179">
        <f t="shared" si="3628"/>
        <v>0</v>
      </c>
      <c r="AP2328" s="179">
        <f t="shared" si="3628"/>
        <v>0</v>
      </c>
      <c r="AQ2328" s="179">
        <f t="shared" si="3628"/>
        <v>0</v>
      </c>
      <c r="AR2328" s="179">
        <f t="shared" si="3628"/>
        <v>0</v>
      </c>
      <c r="AS2328" s="179">
        <f t="shared" si="3628"/>
        <v>0</v>
      </c>
      <c r="AT2328" s="179">
        <f t="shared" si="3628"/>
        <v>0</v>
      </c>
      <c r="AU2328" s="179">
        <f t="shared" si="3628"/>
        <v>0</v>
      </c>
      <c r="AV2328" s="179">
        <f t="shared" si="3628"/>
        <v>0</v>
      </c>
      <c r="AW2328" s="179">
        <f t="shared" si="3628"/>
        <v>0</v>
      </c>
      <c r="AX2328" s="179">
        <f t="shared" si="3628"/>
        <v>0</v>
      </c>
      <c r="AY2328" s="179">
        <f t="shared" si="3628"/>
        <v>0</v>
      </c>
      <c r="AZ2328" s="179">
        <f t="shared" si="3628"/>
        <v>0</v>
      </c>
      <c r="BA2328" s="179">
        <f t="shared" si="3628"/>
        <v>0</v>
      </c>
      <c r="BB2328" s="179">
        <f t="shared" si="3628"/>
        <v>0</v>
      </c>
      <c r="BC2328" s="179">
        <f t="shared" si="3628"/>
        <v>0</v>
      </c>
      <c r="BD2328" s="179">
        <f t="shared" si="3628"/>
        <v>0</v>
      </c>
      <c r="BE2328" s="179">
        <f t="shared" si="3628"/>
        <v>0</v>
      </c>
      <c r="BF2328" s="179">
        <f t="shared" si="3628"/>
        <v>0</v>
      </c>
      <c r="BG2328" s="179">
        <f t="shared" si="3628"/>
        <v>0</v>
      </c>
      <c r="BH2328" s="179">
        <f t="shared" si="3628"/>
        <v>0</v>
      </c>
      <c r="BI2328" s="179">
        <f t="shared" si="3628"/>
        <v>0</v>
      </c>
      <c r="BJ2328" s="179">
        <f t="shared" si="3628"/>
        <v>0</v>
      </c>
      <c r="BK2328" s="179">
        <f t="shared" si="3628"/>
        <v>0</v>
      </c>
      <c r="BL2328" s="179">
        <f t="shared" si="3628"/>
        <v>0</v>
      </c>
      <c r="BM2328" s="179">
        <f t="shared" si="3628"/>
        <v>0</v>
      </c>
      <c r="BN2328" s="179">
        <f t="shared" si="3628"/>
        <v>0</v>
      </c>
      <c r="BO2328" s="179">
        <f t="shared" si="3628"/>
        <v>0</v>
      </c>
      <c r="BP2328" s="179">
        <f t="shared" si="3628"/>
        <v>0</v>
      </c>
      <c r="BQ2328" s="179">
        <f t="shared" si="3628"/>
        <v>0</v>
      </c>
      <c r="BR2328" s="179">
        <f t="shared" si="3628"/>
        <v>0</v>
      </c>
      <c r="BS2328" s="179">
        <f t="shared" si="3628"/>
        <v>0</v>
      </c>
      <c r="BT2328" s="179">
        <f t="shared" si="3628"/>
        <v>0</v>
      </c>
      <c r="BU2328" s="179">
        <f t="shared" si="3628"/>
        <v>0</v>
      </c>
      <c r="BV2328" s="179">
        <f t="shared" si="3628"/>
        <v>0</v>
      </c>
      <c r="BW2328" s="179">
        <f t="shared" si="3628"/>
        <v>0</v>
      </c>
      <c r="BX2328" s="179">
        <f t="shared" si="3628"/>
        <v>0</v>
      </c>
      <c r="BY2328" s="179">
        <f t="shared" si="3628"/>
        <v>0</v>
      </c>
      <c r="BZ2328" s="179">
        <f t="shared" si="3628"/>
        <v>0</v>
      </c>
      <c r="CA2328" s="179">
        <f t="shared" si="3628"/>
        <v>0</v>
      </c>
      <c r="CB2328" s="179">
        <f t="shared" si="3628"/>
        <v>0</v>
      </c>
      <c r="CC2328" s="179">
        <f t="shared" si="3628"/>
        <v>0</v>
      </c>
      <c r="CD2328" s="179">
        <f t="shared" si="3628"/>
        <v>0</v>
      </c>
      <c r="CE2328" s="179">
        <f t="shared" ref="CE2328:CL2337" si="3629">CE2311</f>
        <v>0</v>
      </c>
      <c r="CF2328" s="179">
        <f t="shared" si="3629"/>
        <v>0</v>
      </c>
      <c r="CG2328" s="179">
        <f t="shared" si="3629"/>
        <v>0</v>
      </c>
      <c r="CH2328" s="179">
        <f t="shared" si="3629"/>
        <v>0</v>
      </c>
      <c r="CI2328" s="179">
        <f t="shared" si="3629"/>
        <v>0</v>
      </c>
      <c r="CJ2328" s="179">
        <f t="shared" si="3629"/>
        <v>0</v>
      </c>
      <c r="CK2328" s="179">
        <f t="shared" si="3629"/>
        <v>0</v>
      </c>
      <c r="CL2328" s="179">
        <f t="shared" si="3629"/>
        <v>0</v>
      </c>
      <c r="CN2328" s="60"/>
      <c r="CO2328" s="179" t="str">
        <f t="shared" ref="CO2328:DL2337" si="3630">CO891</f>
        <v>CO$18</v>
      </c>
      <c r="CP2328" s="179" t="str">
        <f t="shared" si="3630"/>
        <v>CP$18</v>
      </c>
      <c r="CQ2328" s="179" t="str">
        <f t="shared" si="3630"/>
        <v>CQ$18</v>
      </c>
      <c r="CR2328" s="179" t="str">
        <f t="shared" si="3630"/>
        <v>CR$18</v>
      </c>
      <c r="CS2328" s="179" t="str">
        <f t="shared" si="3630"/>
        <v>CS$18</v>
      </c>
      <c r="CT2328" s="179" t="str">
        <f t="shared" si="3630"/>
        <v>CT$18</v>
      </c>
      <c r="CU2328" s="179" t="str">
        <f t="shared" si="3630"/>
        <v>CU$18</v>
      </c>
      <c r="CV2328" s="179" t="str">
        <f t="shared" si="3630"/>
        <v>CV$18</v>
      </c>
      <c r="CW2328" s="179" t="str">
        <f t="shared" si="3630"/>
        <v>CW$18</v>
      </c>
      <c r="CX2328" s="179" t="str">
        <f t="shared" si="3630"/>
        <v>CX$18</v>
      </c>
      <c r="CY2328" s="179" t="str">
        <f t="shared" si="3630"/>
        <v>CY$18</v>
      </c>
      <c r="CZ2328" s="179" t="str">
        <f t="shared" si="3630"/>
        <v>CZ$18</v>
      </c>
      <c r="DA2328" s="179" t="str">
        <f t="shared" si="3630"/>
        <v>DA$18</v>
      </c>
      <c r="DB2328" s="179" t="str">
        <f t="shared" si="3630"/>
        <v>DB$18</v>
      </c>
      <c r="DC2328" s="179" t="str">
        <f t="shared" si="3630"/>
        <v>DC$18</v>
      </c>
      <c r="DD2328" s="179" t="str">
        <f t="shared" si="3630"/>
        <v>DD$18</v>
      </c>
      <c r="DE2328" s="179" t="str">
        <f t="shared" si="3630"/>
        <v>DE$18</v>
      </c>
      <c r="DF2328" s="179" t="str">
        <f t="shared" si="3630"/>
        <v>DF$18</v>
      </c>
      <c r="DG2328" s="179" t="str">
        <f t="shared" si="3630"/>
        <v>DG$18</v>
      </c>
      <c r="DH2328" s="179" t="str">
        <f t="shared" si="3630"/>
        <v>DH$18</v>
      </c>
      <c r="DI2328" s="179" t="str">
        <f t="shared" si="3630"/>
        <v>DI$18</v>
      </c>
      <c r="DJ2328" s="179" t="str">
        <f t="shared" si="3630"/>
        <v>DJ$18</v>
      </c>
      <c r="DK2328" s="179" t="str">
        <f t="shared" si="3630"/>
        <v>DK$18</v>
      </c>
      <c r="DL2328" s="179" t="str">
        <f t="shared" si="3630"/>
        <v>DL$18</v>
      </c>
    </row>
    <row r="2329" spans="1:116" x14ac:dyDescent="0.4">
      <c r="B2329" t="s">
        <v>332</v>
      </c>
      <c r="D2329" t="s">
        <v>406</v>
      </c>
      <c r="E2329" s="8" t="str">
        <f t="shared" si="3526"/>
        <v>2329 WCINV-IS</v>
      </c>
      <c r="G2329" s="191" t="str">
        <f>SUBSTITUTE(TRIM(MID(G2315, SEARCH("-", G2315) + 1, LEN(G2315))),":","")</f>
        <v>IS driven</v>
      </c>
      <c r="H2329" s="12"/>
      <c r="I2329" s="60"/>
      <c r="J2329" s="60"/>
      <c r="K2329" s="15"/>
      <c r="L2329" s="15"/>
      <c r="M2329" s="15"/>
      <c r="N2329" s="15"/>
      <c r="O2329" s="15"/>
      <c r="P2329" s="15"/>
      <c r="R2329" s="15"/>
      <c r="S2329" s="212" t="str">
        <f>ADDRESS(ROW(S2320),COLUMN(S2320),2)</f>
        <v>S$2320</v>
      </c>
      <c r="T2329" s="212" t="str">
        <f t="shared" ref="T2329:CE2338" si="3631">ADDRESS(ROW(T2320),COLUMN(T2320),2)</f>
        <v>T$2320</v>
      </c>
      <c r="U2329" s="212" t="str">
        <f t="shared" si="3631"/>
        <v>U$2320</v>
      </c>
      <c r="V2329" s="212" t="str">
        <f t="shared" si="3631"/>
        <v>V$2320</v>
      </c>
      <c r="W2329" s="212" t="str">
        <f t="shared" si="3631"/>
        <v>W$2320</v>
      </c>
      <c r="X2329" s="212" t="str">
        <f t="shared" si="3631"/>
        <v>X$2320</v>
      </c>
      <c r="Y2329" s="212" t="str">
        <f t="shared" si="3631"/>
        <v>Y$2320</v>
      </c>
      <c r="Z2329" s="212" t="str">
        <f t="shared" si="3631"/>
        <v>Z$2320</v>
      </c>
      <c r="AA2329" s="212" t="str">
        <f t="shared" si="3631"/>
        <v>AA$2320</v>
      </c>
      <c r="AB2329" s="212" t="str">
        <f t="shared" si="3631"/>
        <v>AB$2320</v>
      </c>
      <c r="AC2329" s="212" t="str">
        <f t="shared" si="3631"/>
        <v>AC$2320</v>
      </c>
      <c r="AD2329" s="212" t="str">
        <f t="shared" si="3631"/>
        <v>AD$2320</v>
      </c>
      <c r="AE2329" s="212" t="str">
        <f t="shared" si="3631"/>
        <v>AE$2320</v>
      </c>
      <c r="AF2329" s="212" t="str">
        <f t="shared" si="3631"/>
        <v>AF$2320</v>
      </c>
      <c r="AG2329" s="212" t="str">
        <f t="shared" si="3631"/>
        <v>AG$2320</v>
      </c>
      <c r="AH2329" s="212" t="str">
        <f t="shared" si="3631"/>
        <v>AH$2320</v>
      </c>
      <c r="AI2329" s="212" t="str">
        <f t="shared" si="3631"/>
        <v>AI$2320</v>
      </c>
      <c r="AJ2329" s="212" t="str">
        <f t="shared" si="3631"/>
        <v>AJ$2320</v>
      </c>
      <c r="AK2329" s="212" t="str">
        <f t="shared" si="3631"/>
        <v>AK$2320</v>
      </c>
      <c r="AL2329" s="212" t="str">
        <f t="shared" si="3631"/>
        <v>AL$2320</v>
      </c>
      <c r="AM2329" s="212" t="str">
        <f t="shared" si="3631"/>
        <v>AM$2320</v>
      </c>
      <c r="AN2329" s="212" t="str">
        <f t="shared" si="3631"/>
        <v>AN$2320</v>
      </c>
      <c r="AO2329" s="212" t="str">
        <f t="shared" si="3631"/>
        <v>AO$2320</v>
      </c>
      <c r="AP2329" s="212" t="str">
        <f t="shared" si="3631"/>
        <v>AP$2320</v>
      </c>
      <c r="AQ2329" s="212" t="str">
        <f t="shared" si="3631"/>
        <v>AQ$2320</v>
      </c>
      <c r="AR2329" s="212" t="str">
        <f t="shared" si="3631"/>
        <v>AR$2320</v>
      </c>
      <c r="AS2329" s="212" t="str">
        <f t="shared" si="3631"/>
        <v>AS$2320</v>
      </c>
      <c r="AT2329" s="212" t="str">
        <f t="shared" si="3631"/>
        <v>AT$2320</v>
      </c>
      <c r="AU2329" s="212" t="str">
        <f t="shared" si="3631"/>
        <v>AU$2320</v>
      </c>
      <c r="AV2329" s="212" t="str">
        <f t="shared" si="3631"/>
        <v>AV$2320</v>
      </c>
      <c r="AW2329" s="212" t="str">
        <f t="shared" si="3631"/>
        <v>AW$2320</v>
      </c>
      <c r="AX2329" s="212" t="str">
        <f t="shared" si="3631"/>
        <v>AX$2320</v>
      </c>
      <c r="AY2329" s="212" t="str">
        <f t="shared" si="3631"/>
        <v>AY$2320</v>
      </c>
      <c r="AZ2329" s="212" t="str">
        <f t="shared" si="3631"/>
        <v>AZ$2320</v>
      </c>
      <c r="BA2329" s="212" t="str">
        <f t="shared" si="3631"/>
        <v>BA$2320</v>
      </c>
      <c r="BB2329" s="212" t="str">
        <f t="shared" si="3631"/>
        <v>BB$2320</v>
      </c>
      <c r="BC2329" s="212" t="str">
        <f t="shared" si="3631"/>
        <v>BC$2320</v>
      </c>
      <c r="BD2329" s="212" t="str">
        <f t="shared" si="3631"/>
        <v>BD$2320</v>
      </c>
      <c r="BE2329" s="212" t="str">
        <f t="shared" si="3631"/>
        <v>BE$2320</v>
      </c>
      <c r="BF2329" s="212" t="str">
        <f t="shared" si="3631"/>
        <v>BF$2320</v>
      </c>
      <c r="BG2329" s="212" t="str">
        <f t="shared" si="3631"/>
        <v>BG$2320</v>
      </c>
      <c r="BH2329" s="212" t="str">
        <f t="shared" si="3631"/>
        <v>BH$2320</v>
      </c>
      <c r="BI2329" s="212" t="str">
        <f t="shared" si="3631"/>
        <v>BI$2320</v>
      </c>
      <c r="BJ2329" s="212" t="str">
        <f t="shared" si="3631"/>
        <v>BJ$2320</v>
      </c>
      <c r="BK2329" s="212" t="str">
        <f t="shared" si="3631"/>
        <v>BK$2320</v>
      </c>
      <c r="BL2329" s="212" t="str">
        <f t="shared" si="3631"/>
        <v>BL$2320</v>
      </c>
      <c r="BM2329" s="212" t="str">
        <f t="shared" si="3631"/>
        <v>BM$2320</v>
      </c>
      <c r="BN2329" s="212" t="str">
        <f t="shared" si="3631"/>
        <v>BN$2320</v>
      </c>
      <c r="BO2329" s="212" t="str">
        <f t="shared" si="3631"/>
        <v>BO$2320</v>
      </c>
      <c r="BP2329" s="212" t="str">
        <f t="shared" si="3631"/>
        <v>BP$2320</v>
      </c>
      <c r="BQ2329" s="212" t="str">
        <f t="shared" si="3631"/>
        <v>BQ$2320</v>
      </c>
      <c r="BR2329" s="212" t="str">
        <f t="shared" si="3631"/>
        <v>BR$2320</v>
      </c>
      <c r="BS2329" s="212" t="str">
        <f t="shared" si="3631"/>
        <v>BS$2320</v>
      </c>
      <c r="BT2329" s="212" t="str">
        <f t="shared" si="3631"/>
        <v>BT$2320</v>
      </c>
      <c r="BU2329" s="212" t="str">
        <f t="shared" si="3631"/>
        <v>BU$2320</v>
      </c>
      <c r="BV2329" s="212" t="str">
        <f t="shared" si="3631"/>
        <v>BV$2320</v>
      </c>
      <c r="BW2329" s="212" t="str">
        <f t="shared" si="3631"/>
        <v>BW$2320</v>
      </c>
      <c r="BX2329" s="212" t="str">
        <f t="shared" si="3631"/>
        <v>BX$2320</v>
      </c>
      <c r="BY2329" s="212" t="str">
        <f t="shared" si="3631"/>
        <v>BY$2320</v>
      </c>
      <c r="BZ2329" s="212" t="str">
        <f t="shared" si="3631"/>
        <v>BZ$2320</v>
      </c>
      <c r="CA2329" s="212" t="str">
        <f t="shared" si="3631"/>
        <v>CA$2320</v>
      </c>
      <c r="CB2329" s="212" t="str">
        <f t="shared" si="3631"/>
        <v>CB$2320</v>
      </c>
      <c r="CC2329" s="212" t="str">
        <f t="shared" si="3631"/>
        <v>CC$2320</v>
      </c>
      <c r="CD2329" s="212" t="str">
        <f t="shared" si="3631"/>
        <v>CD$2320</v>
      </c>
      <c r="CE2329" s="212" t="str">
        <f t="shared" si="3631"/>
        <v>CE$2320</v>
      </c>
      <c r="CF2329" s="212" t="str">
        <f t="shared" ref="CF2329:CL2338" si="3632">ADDRESS(ROW(CF2320),COLUMN(CF2320),2)</f>
        <v>CF$2320</v>
      </c>
      <c r="CG2329" s="212" t="str">
        <f t="shared" si="3632"/>
        <v>CG$2320</v>
      </c>
      <c r="CH2329" s="212" t="str">
        <f t="shared" si="3632"/>
        <v>CH$2320</v>
      </c>
      <c r="CI2329" s="212" t="str">
        <f t="shared" si="3632"/>
        <v>CI$2320</v>
      </c>
      <c r="CJ2329" s="212" t="str">
        <f t="shared" si="3632"/>
        <v>CJ$2320</v>
      </c>
      <c r="CK2329" s="212" t="str">
        <f t="shared" si="3632"/>
        <v>CK$2320</v>
      </c>
      <c r="CL2329" s="212" t="str">
        <f t="shared" si="3632"/>
        <v>CL$2320</v>
      </c>
      <c r="CN2329" s="60"/>
      <c r="CO2329" s="212" t="str">
        <f>ADDRESS(ROW(CO972),COLUMN(CO972),2)</f>
        <v>CO$972</v>
      </c>
      <c r="CP2329" s="212" t="str">
        <f>ADDRESS(ROW(CP972),COLUMN(CP972),2)</f>
        <v>CP$972</v>
      </c>
      <c r="CQ2329" s="212" t="str">
        <f>ADDRESS(ROW(CQ972),COLUMN(CQ972),2)</f>
        <v>CQ$972</v>
      </c>
      <c r="CR2329" s="212" t="str">
        <f>ADDRESS(ROW(CR972),COLUMN(CR972),2)</f>
        <v>CR$972</v>
      </c>
      <c r="CS2329" s="212" t="str">
        <f>ADDRESS(ROW(CS972),COLUMN(CS972),2)</f>
        <v>CS$972</v>
      </c>
      <c r="CT2329" s="212" t="str">
        <f>ADDRESS(ROW(CT972),COLUMN(CT972),2)</f>
        <v>CT$972</v>
      </c>
      <c r="CU2329" s="212" t="str">
        <f>ADDRESS(ROW(CU972),COLUMN(CU972),2)</f>
        <v>CU$972</v>
      </c>
      <c r="CV2329" s="212" t="str">
        <f>ADDRESS(ROW(CV972),COLUMN(CV972),2)</f>
        <v>CV$972</v>
      </c>
      <c r="CW2329" s="212" t="str">
        <f>ADDRESS(ROW(CW972),COLUMN(CW972),2)</f>
        <v>CW$972</v>
      </c>
      <c r="CX2329" s="212" t="str">
        <f>ADDRESS(ROW(CX972),COLUMN(CX972),2)</f>
        <v>CX$972</v>
      </c>
      <c r="CY2329" s="212" t="str">
        <f>ADDRESS(ROW(CY972),COLUMN(CY972),2)</f>
        <v>CY$972</v>
      </c>
      <c r="CZ2329" s="212" t="str">
        <f>ADDRESS(ROW(CZ972),COLUMN(CZ972),2)</f>
        <v>CZ$972</v>
      </c>
      <c r="DA2329" s="212" t="str">
        <f>ADDRESS(ROW(DA972),COLUMN(DA972),2)</f>
        <v>DA$972</v>
      </c>
      <c r="DB2329" s="212" t="str">
        <f>ADDRESS(ROW(DB972),COLUMN(DB972),2)</f>
        <v>DB$972</v>
      </c>
      <c r="DC2329" s="212" t="str">
        <f>ADDRESS(ROW(DC972),COLUMN(DC972),2)</f>
        <v>DC$972</v>
      </c>
      <c r="DD2329" s="212" t="str">
        <f>ADDRESS(ROW(DD972),COLUMN(DD972),2)</f>
        <v>DD$972</v>
      </c>
      <c r="DE2329" s="212" t="str">
        <f>ADDRESS(ROW(DE972),COLUMN(DE972),2)</f>
        <v>DE$972</v>
      </c>
      <c r="DF2329" s="212" t="str">
        <f>ADDRESS(ROW(DF972),COLUMN(DF972),2)</f>
        <v>DF$972</v>
      </c>
      <c r="DG2329" s="212" t="str">
        <f>ADDRESS(ROW(DG972),COLUMN(DG972),2)</f>
        <v>DG$972</v>
      </c>
      <c r="DH2329" s="212" t="str">
        <f>ADDRESS(ROW(DH972),COLUMN(DH972),2)</f>
        <v>DH$972</v>
      </c>
      <c r="DI2329" s="212" t="str">
        <f>ADDRESS(ROW(DI972),COLUMN(DI972),2)</f>
        <v>DI$972</v>
      </c>
      <c r="DJ2329" s="212" t="str">
        <f>ADDRESS(ROW(DJ972),COLUMN(DJ972),2)</f>
        <v>DJ$972</v>
      </c>
      <c r="DK2329" s="212" t="str">
        <f>ADDRESS(ROW(DK972),COLUMN(DK972),2)</f>
        <v>DK$972</v>
      </c>
      <c r="DL2329" s="212" t="str">
        <f>ADDRESS(ROW(DL972),COLUMN(DL972),2)</f>
        <v>DL$972</v>
      </c>
    </row>
    <row r="2330" spans="1:116" x14ac:dyDescent="0.4">
      <c r="B2330" t="s">
        <v>332</v>
      </c>
      <c r="D2330" t="s">
        <v>406</v>
      </c>
      <c r="E2330" s="8" t="str">
        <f t="shared" si="3526"/>
        <v>2330 WCINV-IS</v>
      </c>
      <c r="G2330" s="136" t="str">
        <f>Codes!G2313</f>
        <v>Secondary revenue driver</v>
      </c>
      <c r="H2330" s="12"/>
      <c r="I2330" s="60"/>
      <c r="J2330" s="60"/>
      <c r="K2330" s="15"/>
      <c r="L2330" s="15"/>
      <c r="M2330" s="15"/>
      <c r="N2330" s="15"/>
      <c r="O2330" s="15"/>
      <c r="P2330" s="15"/>
      <c r="R2330" s="15"/>
      <c r="S2330" s="212" t="str">
        <f>ADDRESS(ROW(S2319),COLUMN(S2319),2)</f>
        <v>S$2319</v>
      </c>
      <c r="T2330" s="212" t="str">
        <f t="shared" ref="T2330:CE2339" si="3633">ADDRESS(ROW(T2319),COLUMN(T2319),2)</f>
        <v>T$2319</v>
      </c>
      <c r="U2330" s="212" t="str">
        <f t="shared" si="3633"/>
        <v>U$2319</v>
      </c>
      <c r="V2330" s="212" t="str">
        <f t="shared" si="3633"/>
        <v>V$2319</v>
      </c>
      <c r="W2330" s="212" t="str">
        <f t="shared" si="3633"/>
        <v>W$2319</v>
      </c>
      <c r="X2330" s="212" t="str">
        <f t="shared" si="3633"/>
        <v>X$2319</v>
      </c>
      <c r="Y2330" s="212" t="str">
        <f t="shared" si="3633"/>
        <v>Y$2319</v>
      </c>
      <c r="Z2330" s="212" t="str">
        <f t="shared" si="3633"/>
        <v>Z$2319</v>
      </c>
      <c r="AA2330" s="212" t="str">
        <f t="shared" si="3633"/>
        <v>AA$2319</v>
      </c>
      <c r="AB2330" s="212" t="str">
        <f t="shared" si="3633"/>
        <v>AB$2319</v>
      </c>
      <c r="AC2330" s="212" t="str">
        <f t="shared" si="3633"/>
        <v>AC$2319</v>
      </c>
      <c r="AD2330" s="212" t="str">
        <f t="shared" si="3633"/>
        <v>AD$2319</v>
      </c>
      <c r="AE2330" s="212" t="str">
        <f t="shared" si="3633"/>
        <v>AE$2319</v>
      </c>
      <c r="AF2330" s="212" t="str">
        <f t="shared" si="3633"/>
        <v>AF$2319</v>
      </c>
      <c r="AG2330" s="212" t="str">
        <f t="shared" si="3633"/>
        <v>AG$2319</v>
      </c>
      <c r="AH2330" s="212" t="str">
        <f t="shared" si="3633"/>
        <v>AH$2319</v>
      </c>
      <c r="AI2330" s="212" t="str">
        <f t="shared" si="3633"/>
        <v>AI$2319</v>
      </c>
      <c r="AJ2330" s="212" t="str">
        <f t="shared" si="3633"/>
        <v>AJ$2319</v>
      </c>
      <c r="AK2330" s="212" t="str">
        <f t="shared" si="3633"/>
        <v>AK$2319</v>
      </c>
      <c r="AL2330" s="212" t="str">
        <f t="shared" si="3633"/>
        <v>AL$2319</v>
      </c>
      <c r="AM2330" s="212" t="str">
        <f t="shared" si="3633"/>
        <v>AM$2319</v>
      </c>
      <c r="AN2330" s="212" t="str">
        <f t="shared" si="3633"/>
        <v>AN$2319</v>
      </c>
      <c r="AO2330" s="212" t="str">
        <f t="shared" si="3633"/>
        <v>AO$2319</v>
      </c>
      <c r="AP2330" s="212" t="str">
        <f t="shared" si="3633"/>
        <v>AP$2319</v>
      </c>
      <c r="AQ2330" s="212" t="str">
        <f t="shared" si="3633"/>
        <v>AQ$2319</v>
      </c>
      <c r="AR2330" s="212" t="str">
        <f t="shared" si="3633"/>
        <v>AR$2319</v>
      </c>
      <c r="AS2330" s="212" t="str">
        <f t="shared" si="3633"/>
        <v>AS$2319</v>
      </c>
      <c r="AT2330" s="212" t="str">
        <f t="shared" si="3633"/>
        <v>AT$2319</v>
      </c>
      <c r="AU2330" s="212" t="str">
        <f t="shared" si="3633"/>
        <v>AU$2319</v>
      </c>
      <c r="AV2330" s="212" t="str">
        <f t="shared" si="3633"/>
        <v>AV$2319</v>
      </c>
      <c r="AW2330" s="212" t="str">
        <f t="shared" si="3633"/>
        <v>AW$2319</v>
      </c>
      <c r="AX2330" s="212" t="str">
        <f t="shared" si="3633"/>
        <v>AX$2319</v>
      </c>
      <c r="AY2330" s="212" t="str">
        <f t="shared" si="3633"/>
        <v>AY$2319</v>
      </c>
      <c r="AZ2330" s="212" t="str">
        <f t="shared" si="3633"/>
        <v>AZ$2319</v>
      </c>
      <c r="BA2330" s="212" t="str">
        <f t="shared" si="3633"/>
        <v>BA$2319</v>
      </c>
      <c r="BB2330" s="212" t="str">
        <f t="shared" si="3633"/>
        <v>BB$2319</v>
      </c>
      <c r="BC2330" s="212" t="str">
        <f t="shared" si="3633"/>
        <v>BC$2319</v>
      </c>
      <c r="BD2330" s="212" t="str">
        <f t="shared" si="3633"/>
        <v>BD$2319</v>
      </c>
      <c r="BE2330" s="212" t="str">
        <f t="shared" si="3633"/>
        <v>BE$2319</v>
      </c>
      <c r="BF2330" s="212" t="str">
        <f t="shared" si="3633"/>
        <v>BF$2319</v>
      </c>
      <c r="BG2330" s="212" t="str">
        <f t="shared" si="3633"/>
        <v>BG$2319</v>
      </c>
      <c r="BH2330" s="212" t="str">
        <f t="shared" si="3633"/>
        <v>BH$2319</v>
      </c>
      <c r="BI2330" s="212" t="str">
        <f t="shared" si="3633"/>
        <v>BI$2319</v>
      </c>
      <c r="BJ2330" s="212" t="str">
        <f t="shared" si="3633"/>
        <v>BJ$2319</v>
      </c>
      <c r="BK2330" s="212" t="str">
        <f t="shared" si="3633"/>
        <v>BK$2319</v>
      </c>
      <c r="BL2330" s="212" t="str">
        <f t="shared" si="3633"/>
        <v>BL$2319</v>
      </c>
      <c r="BM2330" s="212" t="str">
        <f t="shared" si="3633"/>
        <v>BM$2319</v>
      </c>
      <c r="BN2330" s="212" t="str">
        <f t="shared" si="3633"/>
        <v>BN$2319</v>
      </c>
      <c r="BO2330" s="212" t="str">
        <f t="shared" si="3633"/>
        <v>BO$2319</v>
      </c>
      <c r="BP2330" s="212" t="str">
        <f t="shared" si="3633"/>
        <v>BP$2319</v>
      </c>
      <c r="BQ2330" s="212" t="str">
        <f t="shared" si="3633"/>
        <v>BQ$2319</v>
      </c>
      <c r="BR2330" s="212" t="str">
        <f t="shared" si="3633"/>
        <v>BR$2319</v>
      </c>
      <c r="BS2330" s="212" t="str">
        <f t="shared" si="3633"/>
        <v>BS$2319</v>
      </c>
      <c r="BT2330" s="212" t="str">
        <f t="shared" si="3633"/>
        <v>BT$2319</v>
      </c>
      <c r="BU2330" s="212" t="str">
        <f t="shared" si="3633"/>
        <v>BU$2319</v>
      </c>
      <c r="BV2330" s="212" t="str">
        <f t="shared" si="3633"/>
        <v>BV$2319</v>
      </c>
      <c r="BW2330" s="212" t="str">
        <f t="shared" si="3633"/>
        <v>BW$2319</v>
      </c>
      <c r="BX2330" s="212" t="str">
        <f t="shared" si="3633"/>
        <v>BX$2319</v>
      </c>
      <c r="BY2330" s="212" t="str">
        <f t="shared" si="3633"/>
        <v>BY$2319</v>
      </c>
      <c r="BZ2330" s="212" t="str">
        <f t="shared" si="3633"/>
        <v>BZ$2319</v>
      </c>
      <c r="CA2330" s="212" t="str">
        <f t="shared" si="3633"/>
        <v>CA$2319</v>
      </c>
      <c r="CB2330" s="212" t="str">
        <f t="shared" si="3633"/>
        <v>CB$2319</v>
      </c>
      <c r="CC2330" s="212" t="str">
        <f t="shared" si="3633"/>
        <v>CC$2319</v>
      </c>
      <c r="CD2330" s="212" t="str">
        <f t="shared" si="3633"/>
        <v>CD$2319</v>
      </c>
      <c r="CE2330" s="212" t="str">
        <f t="shared" si="3633"/>
        <v>CE$2319</v>
      </c>
      <c r="CF2330" s="212" t="str">
        <f t="shared" ref="CF2330:CL2339" si="3634">ADDRESS(ROW(CF2319),COLUMN(CF2319),2)</f>
        <v>CF$2319</v>
      </c>
      <c r="CG2330" s="212" t="str">
        <f t="shared" si="3634"/>
        <v>CG$2319</v>
      </c>
      <c r="CH2330" s="212" t="str">
        <f t="shared" si="3634"/>
        <v>CH$2319</v>
      </c>
      <c r="CI2330" s="212" t="str">
        <f t="shared" si="3634"/>
        <v>CI$2319</v>
      </c>
      <c r="CJ2330" s="212" t="str">
        <f t="shared" si="3634"/>
        <v>CJ$2319</v>
      </c>
      <c r="CK2330" s="212" t="str">
        <f t="shared" si="3634"/>
        <v>CK$2319</v>
      </c>
      <c r="CL2330" s="212" t="str">
        <f t="shared" si="3634"/>
        <v>CL$2319</v>
      </c>
      <c r="CN2330" s="60"/>
      <c r="CO2330" s="212" t="str">
        <f>ADDRESS(ROW(CO971),COLUMN(CO971),2)</f>
        <v>CO$971</v>
      </c>
      <c r="CP2330" s="212" t="str">
        <f>ADDRESS(ROW(CP971),COLUMN(CP971),2)</f>
        <v>CP$971</v>
      </c>
      <c r="CQ2330" s="212" t="str">
        <f>ADDRESS(ROW(CQ971),COLUMN(CQ971),2)</f>
        <v>CQ$971</v>
      </c>
      <c r="CR2330" s="212" t="str">
        <f>ADDRESS(ROW(CR971),COLUMN(CR971),2)</f>
        <v>CR$971</v>
      </c>
      <c r="CS2330" s="212" t="str">
        <f>ADDRESS(ROW(CS971),COLUMN(CS971),2)</f>
        <v>CS$971</v>
      </c>
      <c r="CT2330" s="212" t="str">
        <f>ADDRESS(ROW(CT971),COLUMN(CT971),2)</f>
        <v>CT$971</v>
      </c>
      <c r="CU2330" s="212" t="str">
        <f>ADDRESS(ROW(CU971),COLUMN(CU971),2)</f>
        <v>CU$971</v>
      </c>
      <c r="CV2330" s="212" t="str">
        <f>ADDRESS(ROW(CV971),COLUMN(CV971),2)</f>
        <v>CV$971</v>
      </c>
      <c r="CW2330" s="212" t="str">
        <f>ADDRESS(ROW(CW971),COLUMN(CW971),2)</f>
        <v>CW$971</v>
      </c>
      <c r="CX2330" s="212" t="str">
        <f>ADDRESS(ROW(CX971),COLUMN(CX971),2)</f>
        <v>CX$971</v>
      </c>
      <c r="CY2330" s="212" t="str">
        <f>ADDRESS(ROW(CY971),COLUMN(CY971),2)</f>
        <v>CY$971</v>
      </c>
      <c r="CZ2330" s="212" t="str">
        <f>ADDRESS(ROW(CZ971),COLUMN(CZ971),2)</f>
        <v>CZ$971</v>
      </c>
      <c r="DA2330" s="212" t="str">
        <f>ADDRESS(ROW(DA971),COLUMN(DA971),2)</f>
        <v>DA$971</v>
      </c>
      <c r="DB2330" s="212" t="str">
        <f>ADDRESS(ROW(DB971),COLUMN(DB971),2)</f>
        <v>DB$971</v>
      </c>
      <c r="DC2330" s="212" t="str">
        <f>ADDRESS(ROW(DC971),COLUMN(DC971),2)</f>
        <v>DC$971</v>
      </c>
      <c r="DD2330" s="212" t="str">
        <f>ADDRESS(ROW(DD971),COLUMN(DD971),2)</f>
        <v>DD$971</v>
      </c>
      <c r="DE2330" s="212" t="str">
        <f>ADDRESS(ROW(DE971),COLUMN(DE971),2)</f>
        <v>DE$971</v>
      </c>
      <c r="DF2330" s="212" t="str">
        <f>ADDRESS(ROW(DF971),COLUMN(DF971),2)</f>
        <v>DF$971</v>
      </c>
      <c r="DG2330" s="212" t="str">
        <f>ADDRESS(ROW(DG971),COLUMN(DG971),2)</f>
        <v>DG$971</v>
      </c>
      <c r="DH2330" s="212" t="str">
        <f>ADDRESS(ROW(DH971),COLUMN(DH971),2)</f>
        <v>DH$971</v>
      </c>
      <c r="DI2330" s="212" t="str">
        <f>ADDRESS(ROW(DI971),COLUMN(DI971),2)</f>
        <v>DI$971</v>
      </c>
      <c r="DJ2330" s="212" t="str">
        <f>ADDRESS(ROW(DJ971),COLUMN(DJ971),2)</f>
        <v>DJ$971</v>
      </c>
      <c r="DK2330" s="212" t="str">
        <f>ADDRESS(ROW(DK971),COLUMN(DK971),2)</f>
        <v>DK$971</v>
      </c>
      <c r="DL2330" s="212" t="str">
        <f>ADDRESS(ROW(DL971),COLUMN(DL971),2)</f>
        <v>DL$971</v>
      </c>
    </row>
    <row r="2331" spans="1:116" x14ac:dyDescent="0.4">
      <c r="E2331" s="8"/>
      <c r="H2331" s="12"/>
      <c r="I2331" s="60"/>
      <c r="J2331" s="60"/>
      <c r="K2331" s="15"/>
      <c r="L2331" s="15"/>
      <c r="M2331" s="15"/>
      <c r="N2331" s="15"/>
      <c r="O2331" s="15"/>
      <c r="P2331" s="15"/>
      <c r="R2331" s="15"/>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76"/>
      <c r="CP2331" s="76"/>
      <c r="CQ2331" s="76"/>
      <c r="CR2331" s="76"/>
      <c r="CS2331" s="76"/>
      <c r="CT2331" s="76"/>
      <c r="CU2331" s="76"/>
      <c r="CV2331" s="76"/>
      <c r="CW2331" s="76"/>
      <c r="CX2331" s="76"/>
      <c r="CY2331" s="76"/>
      <c r="CZ2331" s="76"/>
      <c r="DA2331" s="76"/>
      <c r="DB2331" s="76"/>
      <c r="DC2331" s="76"/>
      <c r="DD2331" s="76"/>
      <c r="DE2331" s="76"/>
      <c r="DF2331" s="76"/>
      <c r="DG2331" s="76"/>
      <c r="DH2331" s="76"/>
      <c r="DI2331" s="76"/>
      <c r="DJ2331" s="76"/>
      <c r="DK2331" s="76"/>
      <c r="DL2331" s="76"/>
    </row>
    <row r="2332" spans="1:116" x14ac:dyDescent="0.4">
      <c r="A2332" s="174"/>
      <c r="E2332" s="8"/>
      <c r="G2332" s="175" t="s">
        <v>490</v>
      </c>
      <c r="H2332" s="174"/>
      <c r="I2332" s="176"/>
      <c r="J2332" s="176"/>
      <c r="K2332" s="197"/>
      <c r="L2332" s="197"/>
      <c r="M2332" s="197"/>
      <c r="N2332" s="197"/>
      <c r="O2332" s="197"/>
      <c r="P2332" s="197"/>
      <c r="R2332" s="198"/>
      <c r="S2332" s="174"/>
      <c r="T2332" s="174"/>
      <c r="U2332" s="174"/>
      <c r="V2332" s="174"/>
      <c r="W2332" s="174"/>
      <c r="X2332" s="174"/>
      <c r="Y2332" s="174"/>
      <c r="Z2332" s="174"/>
      <c r="AA2332" s="174"/>
      <c r="AB2332" s="174"/>
      <c r="AC2332" s="174"/>
      <c r="AD2332" s="174"/>
      <c r="AE2332" s="174"/>
      <c r="AF2332" s="174"/>
      <c r="AG2332" s="174"/>
      <c r="AH2332" s="174"/>
      <c r="AI2332" s="174"/>
      <c r="AJ2332" s="174"/>
      <c r="AK2332" s="174"/>
      <c r="AL2332" s="174"/>
      <c r="AM2332" s="174"/>
      <c r="AN2332" s="174"/>
      <c r="AO2332" s="174"/>
      <c r="AP2332" s="174"/>
      <c r="AQ2332" s="174"/>
      <c r="AR2332" s="174"/>
      <c r="AS2332" s="174"/>
      <c r="AT2332" s="174"/>
      <c r="AU2332" s="174"/>
      <c r="AV2332" s="174"/>
      <c r="AW2332" s="174"/>
      <c r="AX2332" s="174"/>
      <c r="AY2332" s="174"/>
      <c r="AZ2332" s="174"/>
      <c r="BA2332" s="174"/>
      <c r="BB2332" s="174"/>
      <c r="BC2332" s="174"/>
      <c r="BD2332" s="174"/>
      <c r="BE2332" s="174"/>
      <c r="BF2332" s="174"/>
      <c r="BG2332" s="174"/>
      <c r="BH2332" s="174"/>
      <c r="BI2332" s="174"/>
      <c r="BJ2332" s="174"/>
      <c r="BK2332" s="174"/>
      <c r="BL2332" s="174"/>
      <c r="BM2332" s="174"/>
      <c r="BN2332" s="174"/>
      <c r="BO2332" s="174"/>
      <c r="BP2332" s="174"/>
      <c r="BQ2332" s="174"/>
      <c r="BR2332" s="174"/>
      <c r="BS2332" s="174"/>
      <c r="BT2332" s="174"/>
      <c r="BU2332" s="174"/>
      <c r="BV2332" s="174"/>
      <c r="BW2332" s="174"/>
      <c r="BX2332" s="174"/>
      <c r="BY2332" s="174"/>
      <c r="BZ2332" s="174"/>
      <c r="CA2332" s="174"/>
      <c r="CB2332" s="174"/>
      <c r="CC2332" s="174"/>
      <c r="CD2332" s="174"/>
      <c r="CE2332" s="174"/>
      <c r="CF2332" s="174"/>
      <c r="CG2332" s="174"/>
      <c r="CH2332" s="174"/>
      <c r="CI2332" s="174"/>
      <c r="CJ2332" s="174"/>
      <c r="CK2332" s="174"/>
      <c r="CL2332" s="174"/>
      <c r="CN2332" s="176"/>
      <c r="CO2332" s="174"/>
      <c r="CP2332" s="174"/>
      <c r="CQ2332" s="174"/>
      <c r="CR2332" s="174"/>
      <c r="CS2332" s="174"/>
      <c r="CT2332" s="174"/>
      <c r="CU2332" s="174"/>
      <c r="CV2332" s="174"/>
      <c r="CW2332" s="174"/>
      <c r="CX2332" s="174"/>
      <c r="CY2332" s="174"/>
      <c r="CZ2332" s="174"/>
      <c r="DA2332" s="174"/>
      <c r="DB2332" s="174"/>
      <c r="DC2332" s="174"/>
      <c r="DD2332" s="174"/>
      <c r="DE2332" s="174"/>
      <c r="DF2332" s="174"/>
      <c r="DG2332" s="174"/>
      <c r="DH2332" s="174"/>
      <c r="DI2332" s="174"/>
      <c r="DJ2332" s="174"/>
      <c r="DK2332" s="174"/>
      <c r="DL2332" s="174"/>
    </row>
    <row r="2333" spans="1:116" x14ac:dyDescent="0.4">
      <c r="A2333" s="174"/>
      <c r="E2333" s="8"/>
      <c r="G2333" s="175" t="s">
        <v>492</v>
      </c>
      <c r="H2333" s="174"/>
      <c r="I2333" s="176"/>
      <c r="J2333" s="176"/>
      <c r="K2333" s="197"/>
      <c r="L2333" s="197"/>
      <c r="M2333" s="197"/>
      <c r="N2333" s="197"/>
      <c r="O2333" s="197"/>
      <c r="P2333" s="197"/>
      <c r="R2333" s="198"/>
      <c r="S2333" s="174"/>
      <c r="T2333" s="174"/>
      <c r="U2333" s="174"/>
      <c r="V2333" s="174"/>
      <c r="W2333" s="174"/>
      <c r="X2333" s="174"/>
      <c r="Y2333" s="174"/>
      <c r="Z2333" s="174"/>
      <c r="AA2333" s="174"/>
      <c r="AB2333" s="174"/>
      <c r="AC2333" s="174"/>
      <c r="AD2333" s="174"/>
      <c r="AE2333" s="174"/>
      <c r="AF2333" s="174"/>
      <c r="AG2333" s="174"/>
      <c r="AH2333" s="174"/>
      <c r="AI2333" s="174"/>
      <c r="AJ2333" s="174"/>
      <c r="AK2333" s="174"/>
      <c r="AL2333" s="174"/>
      <c r="AM2333" s="174"/>
      <c r="AN2333" s="174"/>
      <c r="AO2333" s="174"/>
      <c r="AP2333" s="174"/>
      <c r="AQ2333" s="174"/>
      <c r="AR2333" s="174"/>
      <c r="AS2333" s="174"/>
      <c r="AT2333" s="174"/>
      <c r="AU2333" s="174"/>
      <c r="AV2333" s="174"/>
      <c r="AW2333" s="174"/>
      <c r="AX2333" s="174"/>
      <c r="AY2333" s="174"/>
      <c r="AZ2333" s="174"/>
      <c r="BA2333" s="174"/>
      <c r="BB2333" s="174"/>
      <c r="BC2333" s="174"/>
      <c r="BD2333" s="174"/>
      <c r="BE2333" s="174"/>
      <c r="BF2333" s="174"/>
      <c r="BG2333" s="174"/>
      <c r="BH2333" s="174"/>
      <c r="BI2333" s="174"/>
      <c r="BJ2333" s="174"/>
      <c r="BK2333" s="174"/>
      <c r="BL2333" s="174"/>
      <c r="BM2333" s="174"/>
      <c r="BN2333" s="174"/>
      <c r="BO2333" s="174"/>
      <c r="BP2333" s="174"/>
      <c r="BQ2333" s="174"/>
      <c r="BR2333" s="174"/>
      <c r="BS2333" s="174"/>
      <c r="BT2333" s="174"/>
      <c r="BU2333" s="174"/>
      <c r="BV2333" s="174"/>
      <c r="BW2333" s="174"/>
      <c r="BX2333" s="174"/>
      <c r="BY2333" s="174"/>
      <c r="BZ2333" s="174"/>
      <c r="CA2333" s="174"/>
      <c r="CB2333" s="174"/>
      <c r="CC2333" s="174"/>
      <c r="CD2333" s="174"/>
      <c r="CE2333" s="174"/>
      <c r="CF2333" s="174"/>
      <c r="CG2333" s="174"/>
      <c r="CH2333" s="174"/>
      <c r="CI2333" s="174"/>
      <c r="CJ2333" s="174"/>
      <c r="CK2333" s="174"/>
      <c r="CL2333" s="174"/>
      <c r="CN2333" s="176"/>
      <c r="CO2333" s="174"/>
      <c r="CP2333" s="174"/>
      <c r="CQ2333" s="174"/>
      <c r="CR2333" s="174"/>
      <c r="CS2333" s="174"/>
      <c r="CT2333" s="174"/>
      <c r="CU2333" s="174"/>
      <c r="CV2333" s="174"/>
      <c r="CW2333" s="174"/>
      <c r="CX2333" s="174"/>
      <c r="CY2333" s="174"/>
      <c r="CZ2333" s="174"/>
      <c r="DA2333" s="174"/>
      <c r="DB2333" s="174"/>
      <c r="DC2333" s="174"/>
      <c r="DD2333" s="174"/>
      <c r="DE2333" s="174"/>
      <c r="DF2333" s="174"/>
      <c r="DG2333" s="174"/>
      <c r="DH2333" s="174"/>
      <c r="DI2333" s="174"/>
      <c r="DJ2333" s="174"/>
      <c r="DK2333" s="174"/>
      <c r="DL2333" s="174"/>
    </row>
    <row r="2334" spans="1:116" x14ac:dyDescent="0.4">
      <c r="A2334" s="174"/>
      <c r="E2334" s="8"/>
      <c r="G2334" s="175" t="s">
        <v>461</v>
      </c>
      <c r="H2334" s="174"/>
      <c r="I2334" s="176"/>
      <c r="J2334" s="176"/>
      <c r="K2334" s="197"/>
      <c r="L2334" s="197"/>
      <c r="M2334" s="197"/>
      <c r="N2334" s="197"/>
      <c r="O2334" s="197"/>
      <c r="P2334" s="197"/>
      <c r="R2334" s="198"/>
      <c r="S2334" s="199" t="str">
        <f t="shared" ref="S2334:AX2334" si="3635">S$20</f>
        <v>S$16</v>
      </c>
      <c r="T2334" s="199" t="str">
        <f t="shared" si="3635"/>
        <v>T$16</v>
      </c>
      <c r="U2334" s="199" t="str">
        <f t="shared" si="3635"/>
        <v>U$16</v>
      </c>
      <c r="V2334" s="199" t="str">
        <f t="shared" si="3635"/>
        <v>V$16</v>
      </c>
      <c r="W2334" s="199" t="str">
        <f t="shared" si="3635"/>
        <v>W$16</v>
      </c>
      <c r="X2334" s="199" t="str">
        <f t="shared" si="3635"/>
        <v>X$16</v>
      </c>
      <c r="Y2334" s="199" t="str">
        <f t="shared" si="3635"/>
        <v>Y$16</v>
      </c>
      <c r="Z2334" s="199" t="str">
        <f t="shared" si="3635"/>
        <v>Z$16</v>
      </c>
      <c r="AA2334" s="199" t="str">
        <f t="shared" si="3635"/>
        <v>AA$16</v>
      </c>
      <c r="AB2334" s="199" t="str">
        <f t="shared" si="3635"/>
        <v>AB$16</v>
      </c>
      <c r="AC2334" s="199" t="str">
        <f t="shared" si="3635"/>
        <v>AC$16</v>
      </c>
      <c r="AD2334" s="199" t="str">
        <f t="shared" si="3635"/>
        <v>AD$16</v>
      </c>
      <c r="AE2334" s="199" t="str">
        <f t="shared" si="3635"/>
        <v>AE$16</v>
      </c>
      <c r="AF2334" s="199" t="str">
        <f t="shared" si="3635"/>
        <v>AF$16</v>
      </c>
      <c r="AG2334" s="199" t="str">
        <f t="shared" si="3635"/>
        <v>AG$16</v>
      </c>
      <c r="AH2334" s="199" t="str">
        <f t="shared" si="3635"/>
        <v>AH$16</v>
      </c>
      <c r="AI2334" s="199" t="str">
        <f t="shared" si="3635"/>
        <v>AI$16</v>
      </c>
      <c r="AJ2334" s="199" t="str">
        <f t="shared" si="3635"/>
        <v>AJ$16</v>
      </c>
      <c r="AK2334" s="199" t="str">
        <f t="shared" si="3635"/>
        <v>AK$16</v>
      </c>
      <c r="AL2334" s="199" t="str">
        <f t="shared" si="3635"/>
        <v>AL$16</v>
      </c>
      <c r="AM2334" s="199" t="str">
        <f t="shared" si="3635"/>
        <v>AM$16</v>
      </c>
      <c r="AN2334" s="199" t="str">
        <f t="shared" si="3635"/>
        <v>AN$16</v>
      </c>
      <c r="AO2334" s="199" t="str">
        <f t="shared" si="3635"/>
        <v>AO$16</v>
      </c>
      <c r="AP2334" s="199" t="str">
        <f t="shared" si="3635"/>
        <v>AP$16</v>
      </c>
      <c r="AQ2334" s="199" t="str">
        <f t="shared" si="3635"/>
        <v>AQ$16</v>
      </c>
      <c r="AR2334" s="199" t="str">
        <f t="shared" si="3635"/>
        <v>AR$16</v>
      </c>
      <c r="AS2334" s="199" t="str">
        <f t="shared" si="3635"/>
        <v>AS$16</v>
      </c>
      <c r="AT2334" s="199" t="str">
        <f t="shared" si="3635"/>
        <v>AT$16</v>
      </c>
      <c r="AU2334" s="199" t="str">
        <f t="shared" si="3635"/>
        <v>AU$16</v>
      </c>
      <c r="AV2334" s="199" t="str">
        <f t="shared" si="3635"/>
        <v>AV$16</v>
      </c>
      <c r="AW2334" s="199" t="str">
        <f t="shared" si="3635"/>
        <v>AW$16</v>
      </c>
      <c r="AX2334" s="199" t="str">
        <f t="shared" si="3635"/>
        <v>AX$16</v>
      </c>
      <c r="AY2334" s="199" t="str">
        <f t="shared" ref="AY2334:CD2334" si="3636">AY$20</f>
        <v>AY$16</v>
      </c>
      <c r="AZ2334" s="199" t="str">
        <f t="shared" si="3636"/>
        <v>AZ$16</v>
      </c>
      <c r="BA2334" s="199" t="str">
        <f t="shared" si="3636"/>
        <v>BA$16</v>
      </c>
      <c r="BB2334" s="199" t="str">
        <f t="shared" si="3636"/>
        <v>BB$16</v>
      </c>
      <c r="BC2334" s="199" t="str">
        <f t="shared" si="3636"/>
        <v>BC$16</v>
      </c>
      <c r="BD2334" s="199" t="str">
        <f t="shared" si="3636"/>
        <v>BD$16</v>
      </c>
      <c r="BE2334" s="199" t="str">
        <f t="shared" si="3636"/>
        <v>BE$16</v>
      </c>
      <c r="BF2334" s="199" t="str">
        <f t="shared" si="3636"/>
        <v>BF$16</v>
      </c>
      <c r="BG2334" s="199" t="str">
        <f t="shared" si="3636"/>
        <v>BG$16</v>
      </c>
      <c r="BH2334" s="199" t="str">
        <f t="shared" si="3636"/>
        <v>BH$16</v>
      </c>
      <c r="BI2334" s="199" t="str">
        <f t="shared" si="3636"/>
        <v>BI$16</v>
      </c>
      <c r="BJ2334" s="199" t="str">
        <f t="shared" si="3636"/>
        <v>BJ$16</v>
      </c>
      <c r="BK2334" s="199" t="str">
        <f t="shared" si="3636"/>
        <v>BK$16</v>
      </c>
      <c r="BL2334" s="199" t="str">
        <f t="shared" si="3636"/>
        <v>BL$16</v>
      </c>
      <c r="BM2334" s="199" t="str">
        <f t="shared" si="3636"/>
        <v>BM$16</v>
      </c>
      <c r="BN2334" s="199" t="str">
        <f t="shared" si="3636"/>
        <v>BN$16</v>
      </c>
      <c r="BO2334" s="199" t="str">
        <f t="shared" si="3636"/>
        <v>BO$16</v>
      </c>
      <c r="BP2334" s="199" t="str">
        <f t="shared" si="3636"/>
        <v>BP$16</v>
      </c>
      <c r="BQ2334" s="199" t="str">
        <f t="shared" si="3636"/>
        <v>BQ$16</v>
      </c>
      <c r="BR2334" s="199" t="str">
        <f t="shared" si="3636"/>
        <v>BR$16</v>
      </c>
      <c r="BS2334" s="199" t="str">
        <f t="shared" si="3636"/>
        <v>BS$16</v>
      </c>
      <c r="BT2334" s="199" t="str">
        <f t="shared" si="3636"/>
        <v>BT$16</v>
      </c>
      <c r="BU2334" s="199" t="str">
        <f t="shared" si="3636"/>
        <v>BU$16</v>
      </c>
      <c r="BV2334" s="199" t="str">
        <f t="shared" si="3636"/>
        <v>BV$16</v>
      </c>
      <c r="BW2334" s="199" t="str">
        <f t="shared" si="3636"/>
        <v>BW$16</v>
      </c>
      <c r="BX2334" s="199" t="str">
        <f t="shared" si="3636"/>
        <v>BX$16</v>
      </c>
      <c r="BY2334" s="199" t="str">
        <f t="shared" si="3636"/>
        <v>BY$16</v>
      </c>
      <c r="BZ2334" s="199" t="str">
        <f t="shared" si="3636"/>
        <v>BZ$16</v>
      </c>
      <c r="CA2334" s="199" t="str">
        <f t="shared" si="3636"/>
        <v>CA$16</v>
      </c>
      <c r="CB2334" s="199" t="str">
        <f t="shared" si="3636"/>
        <v>CB$16</v>
      </c>
      <c r="CC2334" s="199" t="str">
        <f t="shared" si="3636"/>
        <v>CC$16</v>
      </c>
      <c r="CD2334" s="199" t="str">
        <f t="shared" si="3636"/>
        <v>CD$16</v>
      </c>
      <c r="CE2334" s="199" t="str">
        <f t="shared" ref="CE2334:CL2334" si="3637">CE$20</f>
        <v>CE$16</v>
      </c>
      <c r="CF2334" s="199" t="str">
        <f t="shared" si="3637"/>
        <v>CF$16</v>
      </c>
      <c r="CG2334" s="199" t="str">
        <f t="shared" si="3637"/>
        <v>CG$16</v>
      </c>
      <c r="CH2334" s="199" t="str">
        <f t="shared" si="3637"/>
        <v>CH$16</v>
      </c>
      <c r="CI2334" s="199" t="str">
        <f t="shared" si="3637"/>
        <v>CI$16</v>
      </c>
      <c r="CJ2334" s="199" t="str">
        <f t="shared" si="3637"/>
        <v>CJ$16</v>
      </c>
      <c r="CK2334" s="199" t="str">
        <f t="shared" si="3637"/>
        <v>CK$16</v>
      </c>
      <c r="CL2334" s="199" t="str">
        <f t="shared" si="3637"/>
        <v>CL$16</v>
      </c>
      <c r="CN2334" s="176"/>
      <c r="CO2334" s="199" t="str">
        <f t="shared" ref="CO2334:DL2334" si="3638">CO$20</f>
        <v>CO$16</v>
      </c>
      <c r="CP2334" s="199" t="str">
        <f t="shared" si="3638"/>
        <v>CP$16</v>
      </c>
      <c r="CQ2334" s="199" t="str">
        <f t="shared" si="3638"/>
        <v>CQ$16</v>
      </c>
      <c r="CR2334" s="199" t="str">
        <f t="shared" si="3638"/>
        <v>CR$16</v>
      </c>
      <c r="CS2334" s="199" t="str">
        <f t="shared" si="3638"/>
        <v>CS$16</v>
      </c>
      <c r="CT2334" s="199" t="str">
        <f t="shared" si="3638"/>
        <v>CT$16</v>
      </c>
      <c r="CU2334" s="199" t="str">
        <f t="shared" si="3638"/>
        <v>CU$16</v>
      </c>
      <c r="CV2334" s="199" t="str">
        <f t="shared" si="3638"/>
        <v>CV$16</v>
      </c>
      <c r="CW2334" s="199" t="str">
        <f t="shared" si="3638"/>
        <v>CW$16</v>
      </c>
      <c r="CX2334" s="199" t="str">
        <f t="shared" si="3638"/>
        <v>CX$16</v>
      </c>
      <c r="CY2334" s="199" t="str">
        <f t="shared" si="3638"/>
        <v>CY$16</v>
      </c>
      <c r="CZ2334" s="199" t="str">
        <f t="shared" si="3638"/>
        <v>CZ$16</v>
      </c>
      <c r="DA2334" s="199" t="str">
        <f t="shared" si="3638"/>
        <v>DA$16</v>
      </c>
      <c r="DB2334" s="199" t="str">
        <f t="shared" si="3638"/>
        <v>DB$16</v>
      </c>
      <c r="DC2334" s="199" t="str">
        <f t="shared" si="3638"/>
        <v>DC$16</v>
      </c>
      <c r="DD2334" s="199" t="str">
        <f t="shared" si="3638"/>
        <v>DD$16</v>
      </c>
      <c r="DE2334" s="199" t="str">
        <f t="shared" si="3638"/>
        <v>DE$16</v>
      </c>
      <c r="DF2334" s="199" t="str">
        <f t="shared" si="3638"/>
        <v>DF$16</v>
      </c>
      <c r="DG2334" s="199" t="str">
        <f t="shared" si="3638"/>
        <v>DG$16</v>
      </c>
      <c r="DH2334" s="199" t="str">
        <f t="shared" si="3638"/>
        <v>DH$16</v>
      </c>
      <c r="DI2334" s="199" t="str">
        <f t="shared" si="3638"/>
        <v>DI$16</v>
      </c>
      <c r="DJ2334" s="199" t="str">
        <f t="shared" si="3638"/>
        <v>DJ$16</v>
      </c>
      <c r="DK2334" s="199" t="str">
        <f t="shared" si="3638"/>
        <v>DK$16</v>
      </c>
      <c r="DL2334" s="199" t="str">
        <f t="shared" si="3638"/>
        <v>DL$16</v>
      </c>
    </row>
    <row r="2335" spans="1:116" x14ac:dyDescent="0.4">
      <c r="A2335" s="174"/>
      <c r="E2335" s="8"/>
      <c r="G2335" s="175" t="s">
        <v>462</v>
      </c>
      <c r="H2335" s="200"/>
      <c r="I2335" s="201"/>
      <c r="J2335" s="201"/>
      <c r="K2335" s="202"/>
      <c r="L2335" s="202"/>
      <c r="M2335" s="202"/>
      <c r="N2335" s="202"/>
      <c r="O2335" s="202"/>
      <c r="P2335" s="202"/>
      <c r="R2335" s="202"/>
      <c r="S2335" s="199" t="str">
        <f t="shared" ref="S2335:AX2335" si="3639">S$21</f>
        <v>S$17</v>
      </c>
      <c r="T2335" s="199" t="str">
        <f t="shared" si="3639"/>
        <v>T$17</v>
      </c>
      <c r="U2335" s="199" t="str">
        <f t="shared" si="3639"/>
        <v>U$17</v>
      </c>
      <c r="V2335" s="199" t="str">
        <f t="shared" si="3639"/>
        <v>V$17</v>
      </c>
      <c r="W2335" s="199" t="str">
        <f t="shared" si="3639"/>
        <v>W$17</v>
      </c>
      <c r="X2335" s="199" t="str">
        <f t="shared" si="3639"/>
        <v>X$17</v>
      </c>
      <c r="Y2335" s="199" t="str">
        <f t="shared" si="3639"/>
        <v>Y$17</v>
      </c>
      <c r="Z2335" s="199" t="str">
        <f t="shared" si="3639"/>
        <v>Z$17</v>
      </c>
      <c r="AA2335" s="199" t="str">
        <f t="shared" si="3639"/>
        <v>AA$17</v>
      </c>
      <c r="AB2335" s="199" t="str">
        <f t="shared" si="3639"/>
        <v>AB$17</v>
      </c>
      <c r="AC2335" s="199" t="str">
        <f t="shared" si="3639"/>
        <v>AC$17</v>
      </c>
      <c r="AD2335" s="199" t="str">
        <f t="shared" si="3639"/>
        <v>AD$17</v>
      </c>
      <c r="AE2335" s="199" t="str">
        <f t="shared" si="3639"/>
        <v>AE$17</v>
      </c>
      <c r="AF2335" s="199" t="str">
        <f t="shared" si="3639"/>
        <v>AF$17</v>
      </c>
      <c r="AG2335" s="199" t="str">
        <f t="shared" si="3639"/>
        <v>AG$17</v>
      </c>
      <c r="AH2335" s="199" t="str">
        <f t="shared" si="3639"/>
        <v>AH$17</v>
      </c>
      <c r="AI2335" s="199" t="str">
        <f t="shared" si="3639"/>
        <v>AI$17</v>
      </c>
      <c r="AJ2335" s="199" t="str">
        <f t="shared" si="3639"/>
        <v>AJ$17</v>
      </c>
      <c r="AK2335" s="199" t="str">
        <f t="shared" si="3639"/>
        <v>AK$17</v>
      </c>
      <c r="AL2335" s="199" t="str">
        <f t="shared" si="3639"/>
        <v>AL$17</v>
      </c>
      <c r="AM2335" s="199" t="str">
        <f t="shared" si="3639"/>
        <v>AM$17</v>
      </c>
      <c r="AN2335" s="199" t="str">
        <f t="shared" si="3639"/>
        <v>AN$17</v>
      </c>
      <c r="AO2335" s="199" t="str">
        <f t="shared" si="3639"/>
        <v>AO$17</v>
      </c>
      <c r="AP2335" s="199" t="str">
        <f t="shared" si="3639"/>
        <v>AP$17</v>
      </c>
      <c r="AQ2335" s="199" t="str">
        <f t="shared" si="3639"/>
        <v>AQ$17</v>
      </c>
      <c r="AR2335" s="199" t="str">
        <f t="shared" si="3639"/>
        <v>AR$17</v>
      </c>
      <c r="AS2335" s="199" t="str">
        <f t="shared" si="3639"/>
        <v>AS$17</v>
      </c>
      <c r="AT2335" s="199" t="str">
        <f t="shared" si="3639"/>
        <v>AT$17</v>
      </c>
      <c r="AU2335" s="199" t="str">
        <f t="shared" si="3639"/>
        <v>AU$17</v>
      </c>
      <c r="AV2335" s="199" t="str">
        <f t="shared" si="3639"/>
        <v>AV$17</v>
      </c>
      <c r="AW2335" s="199" t="str">
        <f t="shared" si="3639"/>
        <v>AW$17</v>
      </c>
      <c r="AX2335" s="199" t="str">
        <f t="shared" si="3639"/>
        <v>AX$17</v>
      </c>
      <c r="AY2335" s="199" t="str">
        <f t="shared" ref="AY2335:CD2335" si="3640">AY$21</f>
        <v>AY$17</v>
      </c>
      <c r="AZ2335" s="199" t="str">
        <f t="shared" si="3640"/>
        <v>AZ$17</v>
      </c>
      <c r="BA2335" s="199" t="str">
        <f t="shared" si="3640"/>
        <v>BA$17</v>
      </c>
      <c r="BB2335" s="199" t="str">
        <f t="shared" si="3640"/>
        <v>BB$17</v>
      </c>
      <c r="BC2335" s="199" t="str">
        <f t="shared" si="3640"/>
        <v>BC$17</v>
      </c>
      <c r="BD2335" s="199" t="str">
        <f t="shared" si="3640"/>
        <v>BD$17</v>
      </c>
      <c r="BE2335" s="199" t="str">
        <f t="shared" si="3640"/>
        <v>BE$17</v>
      </c>
      <c r="BF2335" s="199" t="str">
        <f t="shared" si="3640"/>
        <v>BF$17</v>
      </c>
      <c r="BG2335" s="199" t="str">
        <f t="shared" si="3640"/>
        <v>BG$17</v>
      </c>
      <c r="BH2335" s="199" t="str">
        <f t="shared" si="3640"/>
        <v>BH$17</v>
      </c>
      <c r="BI2335" s="199" t="str">
        <f t="shared" si="3640"/>
        <v>BI$17</v>
      </c>
      <c r="BJ2335" s="199" t="str">
        <f t="shared" si="3640"/>
        <v>BJ$17</v>
      </c>
      <c r="BK2335" s="199" t="str">
        <f t="shared" si="3640"/>
        <v>BK$17</v>
      </c>
      <c r="BL2335" s="199" t="str">
        <f t="shared" si="3640"/>
        <v>BL$17</v>
      </c>
      <c r="BM2335" s="199" t="str">
        <f t="shared" si="3640"/>
        <v>BM$17</v>
      </c>
      <c r="BN2335" s="199" t="str">
        <f t="shared" si="3640"/>
        <v>BN$17</v>
      </c>
      <c r="BO2335" s="199" t="str">
        <f t="shared" si="3640"/>
        <v>BO$17</v>
      </c>
      <c r="BP2335" s="199" t="str">
        <f t="shared" si="3640"/>
        <v>BP$17</v>
      </c>
      <c r="BQ2335" s="199" t="str">
        <f t="shared" si="3640"/>
        <v>BQ$17</v>
      </c>
      <c r="BR2335" s="199" t="str">
        <f t="shared" si="3640"/>
        <v>BR$17</v>
      </c>
      <c r="BS2335" s="199" t="str">
        <f t="shared" si="3640"/>
        <v>BS$17</v>
      </c>
      <c r="BT2335" s="199" t="str">
        <f t="shared" si="3640"/>
        <v>BT$17</v>
      </c>
      <c r="BU2335" s="199" t="str">
        <f t="shared" si="3640"/>
        <v>BU$17</v>
      </c>
      <c r="BV2335" s="199" t="str">
        <f t="shared" si="3640"/>
        <v>BV$17</v>
      </c>
      <c r="BW2335" s="199" t="str">
        <f t="shared" si="3640"/>
        <v>BW$17</v>
      </c>
      <c r="BX2335" s="199" t="str">
        <f t="shared" si="3640"/>
        <v>BX$17</v>
      </c>
      <c r="BY2335" s="199" t="str">
        <f t="shared" si="3640"/>
        <v>BY$17</v>
      </c>
      <c r="BZ2335" s="199" t="str">
        <f t="shared" si="3640"/>
        <v>BZ$17</v>
      </c>
      <c r="CA2335" s="199" t="str">
        <f t="shared" si="3640"/>
        <v>CA$17</v>
      </c>
      <c r="CB2335" s="199" t="str">
        <f t="shared" si="3640"/>
        <v>CB$17</v>
      </c>
      <c r="CC2335" s="199" t="str">
        <f t="shared" si="3640"/>
        <v>CC$17</v>
      </c>
      <c r="CD2335" s="199" t="str">
        <f t="shared" si="3640"/>
        <v>CD$17</v>
      </c>
      <c r="CE2335" s="199" t="str">
        <f t="shared" ref="CE2335:CL2335" si="3641">CE$21</f>
        <v>CE$17</v>
      </c>
      <c r="CF2335" s="199" t="str">
        <f t="shared" si="3641"/>
        <v>CF$17</v>
      </c>
      <c r="CG2335" s="199" t="str">
        <f t="shared" si="3641"/>
        <v>CG$17</v>
      </c>
      <c r="CH2335" s="199" t="str">
        <f t="shared" si="3641"/>
        <v>CH$17</v>
      </c>
      <c r="CI2335" s="199" t="str">
        <f t="shared" si="3641"/>
        <v>CI$17</v>
      </c>
      <c r="CJ2335" s="199" t="str">
        <f t="shared" si="3641"/>
        <v>CJ$17</v>
      </c>
      <c r="CK2335" s="199" t="str">
        <f t="shared" si="3641"/>
        <v>CK$17</v>
      </c>
      <c r="CL2335" s="199" t="str">
        <f t="shared" si="3641"/>
        <v>CL$17</v>
      </c>
      <c r="CN2335" s="201"/>
      <c r="CO2335" s="199" t="str">
        <f t="shared" ref="CO2335:DL2335" si="3642">CO$21</f>
        <v>CO$17</v>
      </c>
      <c r="CP2335" s="199" t="str">
        <f t="shared" si="3642"/>
        <v>CP$17</v>
      </c>
      <c r="CQ2335" s="199" t="str">
        <f t="shared" si="3642"/>
        <v>CQ$17</v>
      </c>
      <c r="CR2335" s="199" t="str">
        <f t="shared" si="3642"/>
        <v>CR$17</v>
      </c>
      <c r="CS2335" s="199" t="str">
        <f t="shared" si="3642"/>
        <v>CS$17</v>
      </c>
      <c r="CT2335" s="199" t="str">
        <f t="shared" si="3642"/>
        <v>CT$17</v>
      </c>
      <c r="CU2335" s="199" t="str">
        <f t="shared" si="3642"/>
        <v>CU$17</v>
      </c>
      <c r="CV2335" s="199" t="str">
        <f t="shared" si="3642"/>
        <v>CV$17</v>
      </c>
      <c r="CW2335" s="199" t="str">
        <f t="shared" si="3642"/>
        <v>CW$17</v>
      </c>
      <c r="CX2335" s="199" t="str">
        <f t="shared" si="3642"/>
        <v>CX$17</v>
      </c>
      <c r="CY2335" s="199" t="str">
        <f t="shared" si="3642"/>
        <v>CY$17</v>
      </c>
      <c r="CZ2335" s="199" t="str">
        <f t="shared" si="3642"/>
        <v>CZ$17</v>
      </c>
      <c r="DA2335" s="199" t="str">
        <f t="shared" si="3642"/>
        <v>DA$17</v>
      </c>
      <c r="DB2335" s="199" t="str">
        <f t="shared" si="3642"/>
        <v>DB$17</v>
      </c>
      <c r="DC2335" s="199" t="str">
        <f t="shared" si="3642"/>
        <v>DC$17</v>
      </c>
      <c r="DD2335" s="199" t="str">
        <f t="shared" si="3642"/>
        <v>DD$17</v>
      </c>
      <c r="DE2335" s="199" t="str">
        <f t="shared" si="3642"/>
        <v>DE$17</v>
      </c>
      <c r="DF2335" s="199" t="str">
        <f t="shared" si="3642"/>
        <v>DF$17</v>
      </c>
      <c r="DG2335" s="199" t="str">
        <f t="shared" si="3642"/>
        <v>DG$17</v>
      </c>
      <c r="DH2335" s="199" t="str">
        <f t="shared" si="3642"/>
        <v>DH$17</v>
      </c>
      <c r="DI2335" s="199" t="str">
        <f t="shared" si="3642"/>
        <v>DI$17</v>
      </c>
      <c r="DJ2335" s="199" t="str">
        <f t="shared" si="3642"/>
        <v>DJ$17</v>
      </c>
      <c r="DK2335" s="199" t="str">
        <f t="shared" si="3642"/>
        <v>DK$17</v>
      </c>
      <c r="DL2335" s="199" t="str">
        <f t="shared" si="3642"/>
        <v>DL$17</v>
      </c>
    </row>
    <row r="2336" spans="1:116" x14ac:dyDescent="0.4">
      <c r="A2336" s="174"/>
      <c r="E2336" s="8"/>
      <c r="G2336" s="175" t="s">
        <v>491</v>
      </c>
      <c r="H2336" s="200"/>
      <c r="I2336" s="201"/>
      <c r="J2336" s="201"/>
      <c r="K2336" s="202"/>
      <c r="L2336" s="202"/>
      <c r="M2336" s="202"/>
      <c r="N2336" s="202"/>
      <c r="O2336" s="202"/>
      <c r="P2336" s="202"/>
      <c r="R2336" s="202"/>
      <c r="S2336" s="190"/>
      <c r="T2336" s="190"/>
      <c r="U2336" s="190"/>
      <c r="V2336" s="190"/>
      <c r="W2336" s="190"/>
      <c r="X2336" s="190"/>
      <c r="Y2336" s="190"/>
      <c r="Z2336" s="190"/>
      <c r="AA2336" s="190"/>
      <c r="AB2336" s="190"/>
      <c r="AC2336" s="190"/>
      <c r="AD2336" s="190"/>
      <c r="AE2336" s="190"/>
      <c r="AF2336" s="190"/>
      <c r="AG2336" s="190"/>
      <c r="AH2336" s="190"/>
      <c r="AI2336" s="190"/>
      <c r="AJ2336" s="190"/>
      <c r="AK2336" s="190"/>
      <c r="AL2336" s="190"/>
      <c r="AM2336" s="190"/>
      <c r="AN2336" s="190"/>
      <c r="AO2336" s="190"/>
      <c r="AP2336" s="190"/>
      <c r="AQ2336" s="190"/>
      <c r="AR2336" s="190"/>
      <c r="AS2336" s="190"/>
      <c r="AT2336" s="190"/>
      <c r="AU2336" s="190"/>
      <c r="AV2336" s="190"/>
      <c r="AW2336" s="190"/>
      <c r="AX2336" s="190"/>
      <c r="AY2336" s="190"/>
      <c r="AZ2336" s="190"/>
      <c r="BA2336" s="190"/>
      <c r="BB2336" s="190"/>
      <c r="BC2336" s="190"/>
      <c r="BD2336" s="190"/>
      <c r="BE2336" s="190"/>
      <c r="BF2336" s="190"/>
      <c r="BG2336" s="190"/>
      <c r="BH2336" s="190"/>
      <c r="BI2336" s="190"/>
      <c r="BJ2336" s="190"/>
      <c r="BK2336" s="190"/>
      <c r="BL2336" s="190"/>
      <c r="BM2336" s="190"/>
      <c r="BN2336" s="190"/>
      <c r="BO2336" s="190"/>
      <c r="BP2336" s="190"/>
      <c r="BQ2336" s="190"/>
      <c r="BR2336" s="190"/>
      <c r="BS2336" s="190"/>
      <c r="BT2336" s="190"/>
      <c r="BU2336" s="190"/>
      <c r="BV2336" s="190"/>
      <c r="BW2336" s="190"/>
      <c r="BX2336" s="190"/>
      <c r="BY2336" s="190"/>
      <c r="BZ2336" s="190"/>
      <c r="CA2336" s="190"/>
      <c r="CB2336" s="190"/>
      <c r="CC2336" s="190"/>
      <c r="CD2336" s="190"/>
      <c r="CE2336" s="190"/>
      <c r="CF2336" s="190"/>
      <c r="CG2336" s="190"/>
      <c r="CH2336" s="190"/>
      <c r="CI2336" s="190"/>
      <c r="CJ2336" s="190"/>
      <c r="CK2336" s="190"/>
      <c r="CL2336" s="190"/>
      <c r="CN2336" s="201"/>
      <c r="CO2336" s="190"/>
      <c r="CP2336" s="190"/>
      <c r="CQ2336" s="190"/>
      <c r="CR2336" s="190"/>
      <c r="CS2336" s="190"/>
      <c r="CT2336" s="190"/>
      <c r="CU2336" s="190"/>
      <c r="CV2336" s="190"/>
      <c r="CW2336" s="190"/>
      <c r="CX2336" s="190"/>
      <c r="CY2336" s="190"/>
      <c r="CZ2336" s="190"/>
      <c r="DA2336" s="190"/>
      <c r="DB2336" s="190"/>
      <c r="DC2336" s="190"/>
      <c r="DD2336" s="190"/>
      <c r="DE2336" s="190"/>
      <c r="DF2336" s="190"/>
      <c r="DG2336" s="190"/>
      <c r="DH2336" s="190"/>
      <c r="DI2336" s="190"/>
      <c r="DJ2336" s="190"/>
      <c r="DK2336" s="190"/>
      <c r="DL2336" s="190"/>
    </row>
    <row r="2337" spans="1:116" x14ac:dyDescent="0.4">
      <c r="A2337" s="174"/>
      <c r="E2337" s="8"/>
      <c r="G2337" s="175" t="s">
        <v>505</v>
      </c>
      <c r="H2337" s="200"/>
      <c r="I2337" s="201"/>
      <c r="J2337" s="201"/>
      <c r="K2337" s="202"/>
      <c r="L2337" s="202"/>
      <c r="M2337" s="202"/>
      <c r="N2337" s="202"/>
      <c r="O2337" s="202"/>
      <c r="P2337" s="202"/>
      <c r="R2337" s="202"/>
      <c r="S2337" s="190"/>
      <c r="T2337" s="190"/>
      <c r="U2337" s="190"/>
      <c r="V2337" s="190"/>
      <c r="W2337" s="190"/>
      <c r="X2337" s="190"/>
      <c r="Y2337" s="190"/>
      <c r="Z2337" s="190"/>
      <c r="AA2337" s="190"/>
      <c r="AB2337" s="190"/>
      <c r="AC2337" s="190"/>
      <c r="AD2337" s="190"/>
      <c r="AE2337" s="190"/>
      <c r="AF2337" s="190"/>
      <c r="AG2337" s="190"/>
      <c r="AH2337" s="190"/>
      <c r="AI2337" s="190"/>
      <c r="AJ2337" s="190"/>
      <c r="AK2337" s="190"/>
      <c r="AL2337" s="190"/>
      <c r="AM2337" s="190"/>
      <c r="AN2337" s="190"/>
      <c r="AO2337" s="190"/>
      <c r="AP2337" s="190"/>
      <c r="AQ2337" s="190"/>
      <c r="AR2337" s="190"/>
      <c r="AS2337" s="190"/>
      <c r="AT2337" s="190"/>
      <c r="AU2337" s="190"/>
      <c r="AV2337" s="190"/>
      <c r="AW2337" s="190"/>
      <c r="AX2337" s="190"/>
      <c r="AY2337" s="190"/>
      <c r="AZ2337" s="190"/>
      <c r="BA2337" s="190"/>
      <c r="BB2337" s="190"/>
      <c r="BC2337" s="190"/>
      <c r="BD2337" s="190"/>
      <c r="BE2337" s="190"/>
      <c r="BF2337" s="190"/>
      <c r="BG2337" s="190"/>
      <c r="BH2337" s="190"/>
      <c r="BI2337" s="190"/>
      <c r="BJ2337" s="190"/>
      <c r="BK2337" s="190"/>
      <c r="BL2337" s="190"/>
      <c r="BM2337" s="190"/>
      <c r="BN2337" s="190"/>
      <c r="BO2337" s="190"/>
      <c r="BP2337" s="190"/>
      <c r="BQ2337" s="190"/>
      <c r="BR2337" s="190"/>
      <c r="BS2337" s="190"/>
      <c r="BT2337" s="190"/>
      <c r="BU2337" s="190"/>
      <c r="BV2337" s="190"/>
      <c r="BW2337" s="190"/>
      <c r="BX2337" s="190"/>
      <c r="BY2337" s="190"/>
      <c r="BZ2337" s="190"/>
      <c r="CA2337" s="190"/>
      <c r="CB2337" s="190"/>
      <c r="CC2337" s="190"/>
      <c r="CD2337" s="190"/>
      <c r="CE2337" s="190"/>
      <c r="CF2337" s="190"/>
      <c r="CG2337" s="190"/>
      <c r="CH2337" s="190"/>
      <c r="CI2337" s="190"/>
      <c r="CJ2337" s="190"/>
      <c r="CK2337" s="190"/>
      <c r="CL2337" s="190"/>
      <c r="CN2337" s="201"/>
      <c r="CO2337" s="190"/>
      <c r="CP2337" s="190"/>
      <c r="CQ2337" s="190"/>
      <c r="CR2337" s="190"/>
      <c r="CS2337" s="190"/>
      <c r="CT2337" s="190"/>
      <c r="CU2337" s="190"/>
      <c r="CV2337" s="190"/>
      <c r="CW2337" s="190"/>
      <c r="CX2337" s="190"/>
      <c r="CY2337" s="190"/>
      <c r="CZ2337" s="190"/>
      <c r="DA2337" s="190"/>
      <c r="DB2337" s="190"/>
      <c r="DC2337" s="190"/>
      <c r="DD2337" s="190"/>
      <c r="DE2337" s="190"/>
      <c r="DF2337" s="190"/>
      <c r="DG2337" s="190"/>
      <c r="DH2337" s="190"/>
      <c r="DI2337" s="190"/>
      <c r="DJ2337" s="190"/>
      <c r="DK2337" s="190"/>
      <c r="DL2337" s="190"/>
    </row>
    <row r="2338" spans="1:116" x14ac:dyDescent="0.4">
      <c r="A2338" s="174"/>
      <c r="E2338" s="8"/>
      <c r="G2338" s="175" t="s">
        <v>463</v>
      </c>
      <c r="H2338" s="200"/>
      <c r="I2338" s="201"/>
      <c r="J2338" s="201"/>
      <c r="K2338" s="202"/>
      <c r="L2338" s="202"/>
      <c r="M2338" s="202"/>
      <c r="N2338" s="202"/>
      <c r="O2338" s="202"/>
      <c r="P2338" s="202"/>
      <c r="R2338" s="202"/>
      <c r="S2338" s="190" t="str">
        <f t="shared" ref="S2338:AX2338" si="3643">S$22</f>
        <v>S$18</v>
      </c>
      <c r="T2338" s="190" t="str">
        <f t="shared" si="3643"/>
        <v>T$18</v>
      </c>
      <c r="U2338" s="190" t="str">
        <f t="shared" si="3643"/>
        <v>U$18</v>
      </c>
      <c r="V2338" s="190" t="str">
        <f t="shared" si="3643"/>
        <v>V$18</v>
      </c>
      <c r="W2338" s="190" t="str">
        <f t="shared" si="3643"/>
        <v>W$18</v>
      </c>
      <c r="X2338" s="190" t="str">
        <f t="shared" si="3643"/>
        <v>X$18</v>
      </c>
      <c r="Y2338" s="190" t="str">
        <f t="shared" si="3643"/>
        <v>Y$18</v>
      </c>
      <c r="Z2338" s="190" t="str">
        <f t="shared" si="3643"/>
        <v>Z$18</v>
      </c>
      <c r="AA2338" s="190" t="str">
        <f t="shared" si="3643"/>
        <v>AA$18</v>
      </c>
      <c r="AB2338" s="190" t="str">
        <f t="shared" si="3643"/>
        <v>AB$18</v>
      </c>
      <c r="AC2338" s="190" t="str">
        <f t="shared" si="3643"/>
        <v>AC$18</v>
      </c>
      <c r="AD2338" s="190" t="str">
        <f t="shared" si="3643"/>
        <v>AD$18</v>
      </c>
      <c r="AE2338" s="190" t="str">
        <f t="shared" si="3643"/>
        <v>AE$18</v>
      </c>
      <c r="AF2338" s="190" t="str">
        <f t="shared" si="3643"/>
        <v>AF$18</v>
      </c>
      <c r="AG2338" s="190" t="str">
        <f t="shared" si="3643"/>
        <v>AG$18</v>
      </c>
      <c r="AH2338" s="190" t="str">
        <f t="shared" si="3643"/>
        <v>AH$18</v>
      </c>
      <c r="AI2338" s="190" t="str">
        <f t="shared" si="3643"/>
        <v>AI$18</v>
      </c>
      <c r="AJ2338" s="190" t="str">
        <f t="shared" si="3643"/>
        <v>AJ$18</v>
      </c>
      <c r="AK2338" s="190" t="str">
        <f t="shared" si="3643"/>
        <v>AK$18</v>
      </c>
      <c r="AL2338" s="190" t="str">
        <f t="shared" si="3643"/>
        <v>AL$18</v>
      </c>
      <c r="AM2338" s="190" t="str">
        <f t="shared" si="3643"/>
        <v>AM$18</v>
      </c>
      <c r="AN2338" s="190" t="str">
        <f t="shared" si="3643"/>
        <v>AN$18</v>
      </c>
      <c r="AO2338" s="190" t="str">
        <f t="shared" si="3643"/>
        <v>AO$18</v>
      </c>
      <c r="AP2338" s="190" t="str">
        <f t="shared" si="3643"/>
        <v>AP$18</v>
      </c>
      <c r="AQ2338" s="190" t="str">
        <f t="shared" si="3643"/>
        <v>AQ$18</v>
      </c>
      <c r="AR2338" s="190" t="str">
        <f t="shared" si="3643"/>
        <v>AR$18</v>
      </c>
      <c r="AS2338" s="190" t="str">
        <f t="shared" si="3643"/>
        <v>AS$18</v>
      </c>
      <c r="AT2338" s="190" t="str">
        <f t="shared" si="3643"/>
        <v>AT$18</v>
      </c>
      <c r="AU2338" s="190" t="str">
        <f t="shared" si="3643"/>
        <v>AU$18</v>
      </c>
      <c r="AV2338" s="190" t="str">
        <f t="shared" si="3643"/>
        <v>AV$18</v>
      </c>
      <c r="AW2338" s="190" t="str">
        <f t="shared" si="3643"/>
        <v>AW$18</v>
      </c>
      <c r="AX2338" s="190" t="str">
        <f t="shared" si="3643"/>
        <v>AX$18</v>
      </c>
      <c r="AY2338" s="190" t="str">
        <f t="shared" ref="AY2338:CD2338" si="3644">AY$22</f>
        <v>AY$18</v>
      </c>
      <c r="AZ2338" s="190" t="str">
        <f t="shared" si="3644"/>
        <v>AZ$18</v>
      </c>
      <c r="BA2338" s="190" t="str">
        <f t="shared" si="3644"/>
        <v>BA$18</v>
      </c>
      <c r="BB2338" s="190" t="str">
        <f t="shared" si="3644"/>
        <v>BB$18</v>
      </c>
      <c r="BC2338" s="190" t="str">
        <f t="shared" si="3644"/>
        <v>BC$18</v>
      </c>
      <c r="BD2338" s="190" t="str">
        <f t="shared" si="3644"/>
        <v>BD$18</v>
      </c>
      <c r="BE2338" s="190" t="str">
        <f t="shared" si="3644"/>
        <v>BE$18</v>
      </c>
      <c r="BF2338" s="190" t="str">
        <f t="shared" si="3644"/>
        <v>BF$18</v>
      </c>
      <c r="BG2338" s="190" t="str">
        <f t="shared" si="3644"/>
        <v>BG$18</v>
      </c>
      <c r="BH2338" s="190" t="str">
        <f t="shared" si="3644"/>
        <v>BH$18</v>
      </c>
      <c r="BI2338" s="190" t="str">
        <f t="shared" si="3644"/>
        <v>BI$18</v>
      </c>
      <c r="BJ2338" s="190" t="str">
        <f t="shared" si="3644"/>
        <v>BJ$18</v>
      </c>
      <c r="BK2338" s="190" t="str">
        <f t="shared" si="3644"/>
        <v>BK$18</v>
      </c>
      <c r="BL2338" s="190" t="str">
        <f t="shared" si="3644"/>
        <v>BL$18</v>
      </c>
      <c r="BM2338" s="190" t="str">
        <f t="shared" si="3644"/>
        <v>BM$18</v>
      </c>
      <c r="BN2338" s="190" t="str">
        <f t="shared" si="3644"/>
        <v>BN$18</v>
      </c>
      <c r="BO2338" s="190" t="str">
        <f t="shared" si="3644"/>
        <v>BO$18</v>
      </c>
      <c r="BP2338" s="190" t="str">
        <f t="shared" si="3644"/>
        <v>BP$18</v>
      </c>
      <c r="BQ2338" s="190" t="str">
        <f t="shared" si="3644"/>
        <v>BQ$18</v>
      </c>
      <c r="BR2338" s="190" t="str">
        <f t="shared" si="3644"/>
        <v>BR$18</v>
      </c>
      <c r="BS2338" s="190" t="str">
        <f t="shared" si="3644"/>
        <v>BS$18</v>
      </c>
      <c r="BT2338" s="190" t="str">
        <f t="shared" si="3644"/>
        <v>BT$18</v>
      </c>
      <c r="BU2338" s="190" t="str">
        <f t="shared" si="3644"/>
        <v>BU$18</v>
      </c>
      <c r="BV2338" s="190" t="str">
        <f t="shared" si="3644"/>
        <v>BV$18</v>
      </c>
      <c r="BW2338" s="190" t="str">
        <f t="shared" si="3644"/>
        <v>BW$18</v>
      </c>
      <c r="BX2338" s="190" t="str">
        <f t="shared" si="3644"/>
        <v>BX$18</v>
      </c>
      <c r="BY2338" s="190" t="str">
        <f t="shared" si="3644"/>
        <v>BY$18</v>
      </c>
      <c r="BZ2338" s="190" t="str">
        <f t="shared" si="3644"/>
        <v>BZ$18</v>
      </c>
      <c r="CA2338" s="190" t="str">
        <f t="shared" si="3644"/>
        <v>CA$18</v>
      </c>
      <c r="CB2338" s="190" t="str">
        <f t="shared" si="3644"/>
        <v>CB$18</v>
      </c>
      <c r="CC2338" s="190" t="str">
        <f t="shared" si="3644"/>
        <v>CC$18</v>
      </c>
      <c r="CD2338" s="190" t="str">
        <f t="shared" si="3644"/>
        <v>CD$18</v>
      </c>
      <c r="CE2338" s="190" t="str">
        <f t="shared" ref="CE2338:CL2338" si="3645">CE$22</f>
        <v>CE$18</v>
      </c>
      <c r="CF2338" s="190" t="str">
        <f t="shared" si="3645"/>
        <v>CF$18</v>
      </c>
      <c r="CG2338" s="190" t="str">
        <f t="shared" si="3645"/>
        <v>CG$18</v>
      </c>
      <c r="CH2338" s="190" t="str">
        <f t="shared" si="3645"/>
        <v>CH$18</v>
      </c>
      <c r="CI2338" s="190" t="str">
        <f t="shared" si="3645"/>
        <v>CI$18</v>
      </c>
      <c r="CJ2338" s="190" t="str">
        <f t="shared" si="3645"/>
        <v>CJ$18</v>
      </c>
      <c r="CK2338" s="190" t="str">
        <f t="shared" si="3645"/>
        <v>CK$18</v>
      </c>
      <c r="CL2338" s="190" t="str">
        <f t="shared" si="3645"/>
        <v>CL$18</v>
      </c>
      <c r="CN2338" s="201"/>
      <c r="CO2338" s="190" t="str">
        <f t="shared" ref="CO2338:DL2338" si="3646">CO$22</f>
        <v>CO$18</v>
      </c>
      <c r="CP2338" s="190" t="str">
        <f t="shared" si="3646"/>
        <v>CP$18</v>
      </c>
      <c r="CQ2338" s="190" t="str">
        <f t="shared" si="3646"/>
        <v>CQ$18</v>
      </c>
      <c r="CR2338" s="190" t="str">
        <f t="shared" si="3646"/>
        <v>CR$18</v>
      </c>
      <c r="CS2338" s="190" t="str">
        <f t="shared" si="3646"/>
        <v>CS$18</v>
      </c>
      <c r="CT2338" s="190" t="str">
        <f t="shared" si="3646"/>
        <v>CT$18</v>
      </c>
      <c r="CU2338" s="190" t="str">
        <f t="shared" si="3646"/>
        <v>CU$18</v>
      </c>
      <c r="CV2338" s="190" t="str">
        <f t="shared" si="3646"/>
        <v>CV$18</v>
      </c>
      <c r="CW2338" s="190" t="str">
        <f t="shared" si="3646"/>
        <v>CW$18</v>
      </c>
      <c r="CX2338" s="190" t="str">
        <f t="shared" si="3646"/>
        <v>CX$18</v>
      </c>
      <c r="CY2338" s="190" t="str">
        <f t="shared" si="3646"/>
        <v>CY$18</v>
      </c>
      <c r="CZ2338" s="190" t="str">
        <f t="shared" si="3646"/>
        <v>CZ$18</v>
      </c>
      <c r="DA2338" s="190" t="str">
        <f t="shared" si="3646"/>
        <v>DA$18</v>
      </c>
      <c r="DB2338" s="190" t="str">
        <f t="shared" si="3646"/>
        <v>DB$18</v>
      </c>
      <c r="DC2338" s="190" t="str">
        <f t="shared" si="3646"/>
        <v>DC$18</v>
      </c>
      <c r="DD2338" s="190" t="str">
        <f t="shared" si="3646"/>
        <v>DD$18</v>
      </c>
      <c r="DE2338" s="190" t="str">
        <f t="shared" si="3646"/>
        <v>DE$18</v>
      </c>
      <c r="DF2338" s="190" t="str">
        <f t="shared" si="3646"/>
        <v>DF$18</v>
      </c>
      <c r="DG2338" s="190" t="str">
        <f t="shared" si="3646"/>
        <v>DG$18</v>
      </c>
      <c r="DH2338" s="190" t="str">
        <f t="shared" si="3646"/>
        <v>DH$18</v>
      </c>
      <c r="DI2338" s="190" t="str">
        <f t="shared" si="3646"/>
        <v>DI$18</v>
      </c>
      <c r="DJ2338" s="190" t="str">
        <f t="shared" si="3646"/>
        <v>DJ$18</v>
      </c>
      <c r="DK2338" s="190" t="str">
        <f t="shared" si="3646"/>
        <v>DK$18</v>
      </c>
      <c r="DL2338" s="190" t="str">
        <f t="shared" si="3646"/>
        <v>DL$18</v>
      </c>
    </row>
    <row r="2339" spans="1:116" x14ac:dyDescent="0.4">
      <c r="A2339" s="174"/>
      <c r="E2339" s="8"/>
      <c r="G2339" s="175" t="s">
        <v>464</v>
      </c>
      <c r="H2339" s="200"/>
      <c r="I2339" s="201"/>
      <c r="J2339" s="201"/>
      <c r="K2339" s="202"/>
      <c r="L2339" s="202"/>
      <c r="M2339" s="202"/>
      <c r="N2339" s="202"/>
      <c r="O2339" s="202"/>
      <c r="P2339" s="202"/>
      <c r="R2339" s="202"/>
      <c r="S2339" s="190" t="str">
        <f t="shared" ref="S2339:AX2339" si="3647">S$23</f>
        <v>S$19</v>
      </c>
      <c r="T2339" s="190" t="str">
        <f t="shared" si="3647"/>
        <v>T$19</v>
      </c>
      <c r="U2339" s="190" t="str">
        <f t="shared" si="3647"/>
        <v>U$19</v>
      </c>
      <c r="V2339" s="190" t="str">
        <f t="shared" si="3647"/>
        <v>V$19</v>
      </c>
      <c r="W2339" s="190" t="str">
        <f t="shared" si="3647"/>
        <v>W$19</v>
      </c>
      <c r="X2339" s="190" t="str">
        <f t="shared" si="3647"/>
        <v>X$19</v>
      </c>
      <c r="Y2339" s="190" t="str">
        <f t="shared" si="3647"/>
        <v>Y$19</v>
      </c>
      <c r="Z2339" s="190" t="str">
        <f t="shared" si="3647"/>
        <v>Z$19</v>
      </c>
      <c r="AA2339" s="190" t="str">
        <f t="shared" si="3647"/>
        <v>AA$19</v>
      </c>
      <c r="AB2339" s="190" t="str">
        <f t="shared" si="3647"/>
        <v>AB$19</v>
      </c>
      <c r="AC2339" s="190" t="str">
        <f t="shared" si="3647"/>
        <v>AC$19</v>
      </c>
      <c r="AD2339" s="190" t="str">
        <f t="shared" si="3647"/>
        <v>AD$19</v>
      </c>
      <c r="AE2339" s="190" t="str">
        <f t="shared" si="3647"/>
        <v>AE$19</v>
      </c>
      <c r="AF2339" s="190" t="str">
        <f t="shared" si="3647"/>
        <v>AF$19</v>
      </c>
      <c r="AG2339" s="190" t="str">
        <f t="shared" si="3647"/>
        <v>AG$19</v>
      </c>
      <c r="AH2339" s="190" t="str">
        <f t="shared" si="3647"/>
        <v>AH$19</v>
      </c>
      <c r="AI2339" s="190" t="str">
        <f t="shared" si="3647"/>
        <v>AI$19</v>
      </c>
      <c r="AJ2339" s="190" t="str">
        <f t="shared" si="3647"/>
        <v>AJ$19</v>
      </c>
      <c r="AK2339" s="190" t="str">
        <f t="shared" si="3647"/>
        <v>AK$19</v>
      </c>
      <c r="AL2339" s="190" t="str">
        <f t="shared" si="3647"/>
        <v>AL$19</v>
      </c>
      <c r="AM2339" s="190" t="str">
        <f t="shared" si="3647"/>
        <v>AM$19</v>
      </c>
      <c r="AN2339" s="190" t="str">
        <f t="shared" si="3647"/>
        <v>AN$19</v>
      </c>
      <c r="AO2339" s="190" t="str">
        <f t="shared" si="3647"/>
        <v>AO$19</v>
      </c>
      <c r="AP2339" s="190" t="str">
        <f t="shared" si="3647"/>
        <v>AP$19</v>
      </c>
      <c r="AQ2339" s="190" t="str">
        <f t="shared" si="3647"/>
        <v>AQ$19</v>
      </c>
      <c r="AR2339" s="190" t="str">
        <f t="shared" si="3647"/>
        <v>AR$19</v>
      </c>
      <c r="AS2339" s="190" t="str">
        <f t="shared" si="3647"/>
        <v>AS$19</v>
      </c>
      <c r="AT2339" s="190" t="str">
        <f t="shared" si="3647"/>
        <v>AT$19</v>
      </c>
      <c r="AU2339" s="190" t="str">
        <f t="shared" si="3647"/>
        <v>AU$19</v>
      </c>
      <c r="AV2339" s="190" t="str">
        <f t="shared" si="3647"/>
        <v>AV$19</v>
      </c>
      <c r="AW2339" s="190" t="str">
        <f t="shared" si="3647"/>
        <v>AW$19</v>
      </c>
      <c r="AX2339" s="190" t="str">
        <f t="shared" si="3647"/>
        <v>AX$19</v>
      </c>
      <c r="AY2339" s="190" t="str">
        <f t="shared" ref="AY2339:CD2339" si="3648">AY$23</f>
        <v>AY$19</v>
      </c>
      <c r="AZ2339" s="190" t="str">
        <f t="shared" si="3648"/>
        <v>AZ$19</v>
      </c>
      <c r="BA2339" s="190" t="str">
        <f t="shared" si="3648"/>
        <v>BA$19</v>
      </c>
      <c r="BB2339" s="190" t="str">
        <f t="shared" si="3648"/>
        <v>BB$19</v>
      </c>
      <c r="BC2339" s="190" t="str">
        <f t="shared" si="3648"/>
        <v>BC$19</v>
      </c>
      <c r="BD2339" s="190" t="str">
        <f t="shared" si="3648"/>
        <v>BD$19</v>
      </c>
      <c r="BE2339" s="190" t="str">
        <f t="shared" si="3648"/>
        <v>BE$19</v>
      </c>
      <c r="BF2339" s="190" t="str">
        <f t="shared" si="3648"/>
        <v>BF$19</v>
      </c>
      <c r="BG2339" s="190" t="str">
        <f t="shared" si="3648"/>
        <v>BG$19</v>
      </c>
      <c r="BH2339" s="190" t="str">
        <f t="shared" si="3648"/>
        <v>BH$19</v>
      </c>
      <c r="BI2339" s="190" t="str">
        <f t="shared" si="3648"/>
        <v>BI$19</v>
      </c>
      <c r="BJ2339" s="190" t="str">
        <f t="shared" si="3648"/>
        <v>BJ$19</v>
      </c>
      <c r="BK2339" s="190" t="str">
        <f t="shared" si="3648"/>
        <v>BK$19</v>
      </c>
      <c r="BL2339" s="190" t="str">
        <f t="shared" si="3648"/>
        <v>BL$19</v>
      </c>
      <c r="BM2339" s="190" t="str">
        <f t="shared" si="3648"/>
        <v>BM$19</v>
      </c>
      <c r="BN2339" s="190" t="str">
        <f t="shared" si="3648"/>
        <v>BN$19</v>
      </c>
      <c r="BO2339" s="190" t="str">
        <f t="shared" si="3648"/>
        <v>BO$19</v>
      </c>
      <c r="BP2339" s="190" t="str">
        <f t="shared" si="3648"/>
        <v>BP$19</v>
      </c>
      <c r="BQ2339" s="190" t="str">
        <f t="shared" si="3648"/>
        <v>BQ$19</v>
      </c>
      <c r="BR2339" s="190" t="str">
        <f t="shared" si="3648"/>
        <v>BR$19</v>
      </c>
      <c r="BS2339" s="190" t="str">
        <f t="shared" si="3648"/>
        <v>BS$19</v>
      </c>
      <c r="BT2339" s="190" t="str">
        <f t="shared" si="3648"/>
        <v>BT$19</v>
      </c>
      <c r="BU2339" s="190" t="str">
        <f t="shared" si="3648"/>
        <v>BU$19</v>
      </c>
      <c r="BV2339" s="190" t="str">
        <f t="shared" si="3648"/>
        <v>BV$19</v>
      </c>
      <c r="BW2339" s="190" t="str">
        <f t="shared" si="3648"/>
        <v>BW$19</v>
      </c>
      <c r="BX2339" s="190" t="str">
        <f t="shared" si="3648"/>
        <v>BX$19</v>
      </c>
      <c r="BY2339" s="190" t="str">
        <f t="shared" si="3648"/>
        <v>BY$19</v>
      </c>
      <c r="BZ2339" s="190" t="str">
        <f t="shared" si="3648"/>
        <v>BZ$19</v>
      </c>
      <c r="CA2339" s="190" t="str">
        <f t="shared" si="3648"/>
        <v>CA$19</v>
      </c>
      <c r="CB2339" s="190" t="str">
        <f t="shared" si="3648"/>
        <v>CB$19</v>
      </c>
      <c r="CC2339" s="190" t="str">
        <f t="shared" si="3648"/>
        <v>CC$19</v>
      </c>
      <c r="CD2339" s="190" t="str">
        <f t="shared" si="3648"/>
        <v>CD$19</v>
      </c>
      <c r="CE2339" s="190" t="str">
        <f t="shared" ref="CE2339:CL2339" si="3649">CE$23</f>
        <v>CE$19</v>
      </c>
      <c r="CF2339" s="190" t="str">
        <f t="shared" si="3649"/>
        <v>CF$19</v>
      </c>
      <c r="CG2339" s="190" t="str">
        <f t="shared" si="3649"/>
        <v>CG$19</v>
      </c>
      <c r="CH2339" s="190" t="str">
        <f t="shared" si="3649"/>
        <v>CH$19</v>
      </c>
      <c r="CI2339" s="190" t="str">
        <f t="shared" si="3649"/>
        <v>CI$19</v>
      </c>
      <c r="CJ2339" s="190" t="str">
        <f t="shared" si="3649"/>
        <v>CJ$19</v>
      </c>
      <c r="CK2339" s="190" t="str">
        <f t="shared" si="3649"/>
        <v>CK$19</v>
      </c>
      <c r="CL2339" s="190" t="str">
        <f t="shared" si="3649"/>
        <v>CL$19</v>
      </c>
      <c r="CN2339" s="201"/>
      <c r="CO2339" s="190" t="str">
        <f t="shared" ref="CO2339:DL2339" si="3650">CO$23</f>
        <v>CO$19</v>
      </c>
      <c r="CP2339" s="190" t="str">
        <f t="shared" si="3650"/>
        <v>CP$19</v>
      </c>
      <c r="CQ2339" s="190" t="str">
        <f t="shared" si="3650"/>
        <v>CQ$19</v>
      </c>
      <c r="CR2339" s="190" t="str">
        <f t="shared" si="3650"/>
        <v>CR$19</v>
      </c>
      <c r="CS2339" s="190" t="str">
        <f t="shared" si="3650"/>
        <v>CS$19</v>
      </c>
      <c r="CT2339" s="190" t="str">
        <f t="shared" si="3650"/>
        <v>CT$19</v>
      </c>
      <c r="CU2339" s="190" t="str">
        <f t="shared" si="3650"/>
        <v>CU$19</v>
      </c>
      <c r="CV2339" s="190" t="str">
        <f t="shared" si="3650"/>
        <v>CV$19</v>
      </c>
      <c r="CW2339" s="190" t="str">
        <f t="shared" si="3650"/>
        <v>CW$19</v>
      </c>
      <c r="CX2339" s="190" t="str">
        <f t="shared" si="3650"/>
        <v>CX$19</v>
      </c>
      <c r="CY2339" s="190" t="str">
        <f t="shared" si="3650"/>
        <v>CY$19</v>
      </c>
      <c r="CZ2339" s="190" t="str">
        <f t="shared" si="3650"/>
        <v>CZ$19</v>
      </c>
      <c r="DA2339" s="190" t="str">
        <f t="shared" si="3650"/>
        <v>DA$19</v>
      </c>
      <c r="DB2339" s="190" t="str">
        <f t="shared" si="3650"/>
        <v>DB$19</v>
      </c>
      <c r="DC2339" s="190" t="str">
        <f t="shared" si="3650"/>
        <v>DC$19</v>
      </c>
      <c r="DD2339" s="190" t="str">
        <f t="shared" si="3650"/>
        <v>DD$19</v>
      </c>
      <c r="DE2339" s="190" t="str">
        <f t="shared" si="3650"/>
        <v>DE$19</v>
      </c>
      <c r="DF2339" s="190" t="str">
        <f t="shared" si="3650"/>
        <v>DF$19</v>
      </c>
      <c r="DG2339" s="190" t="str">
        <f t="shared" si="3650"/>
        <v>DG$19</v>
      </c>
      <c r="DH2339" s="190" t="str">
        <f t="shared" si="3650"/>
        <v>DH$19</v>
      </c>
      <c r="DI2339" s="190" t="str">
        <f t="shared" si="3650"/>
        <v>DI$19</v>
      </c>
      <c r="DJ2339" s="190" t="str">
        <f t="shared" si="3650"/>
        <v>DJ$19</v>
      </c>
      <c r="DK2339" s="190" t="str">
        <f t="shared" si="3650"/>
        <v>DK$19</v>
      </c>
      <c r="DL2339" s="190" t="str">
        <f t="shared" si="3650"/>
        <v>DL$19</v>
      </c>
    </row>
    <row r="2340" spans="1:116" x14ac:dyDescent="0.4">
      <c r="A2340" s="31" t="s">
        <v>218</v>
      </c>
      <c r="B2340" s="31" t="s">
        <v>395</v>
      </c>
      <c r="C2340" s="31"/>
      <c r="D2340" t="s">
        <v>407</v>
      </c>
      <c r="E2340" s="8" t="str">
        <f t="shared" si="3526"/>
        <v>2340 WCAP-IS</v>
      </c>
      <c r="F2340" t="s">
        <v>435</v>
      </c>
      <c r="G2340" s="70" t="s">
        <v>399</v>
      </c>
      <c r="H2340" s="48"/>
      <c r="I2340" s="304"/>
      <c r="J2340" s="304"/>
      <c r="K2340" s="48"/>
      <c r="L2340" s="48"/>
      <c r="M2340" s="48"/>
      <c r="N2340" s="48"/>
      <c r="O2340" s="48"/>
      <c r="P2340" s="48"/>
      <c r="R2340" s="70"/>
      <c r="S2340" s="305"/>
      <c r="T2340" s="305"/>
      <c r="U2340" s="305"/>
      <c r="V2340" s="305"/>
      <c r="W2340" s="305"/>
      <c r="X2340" s="305"/>
      <c r="Y2340" s="305"/>
      <c r="Z2340" s="305"/>
      <c r="AA2340" s="305"/>
      <c r="AB2340" s="305"/>
      <c r="AC2340" s="305"/>
      <c r="AD2340" s="305"/>
      <c r="AE2340" s="305"/>
      <c r="AF2340" s="305"/>
      <c r="AG2340" s="305"/>
      <c r="AH2340" s="305"/>
      <c r="AI2340" s="305"/>
      <c r="AJ2340" s="305"/>
      <c r="AK2340" s="305"/>
      <c r="AL2340" s="305"/>
      <c r="AM2340" s="305"/>
      <c r="AN2340" s="305"/>
      <c r="AO2340" s="305"/>
      <c r="AP2340" s="305"/>
      <c r="AQ2340" s="305"/>
      <c r="AR2340" s="305"/>
      <c r="AS2340" s="305"/>
      <c r="AT2340" s="305"/>
      <c r="AU2340" s="305"/>
      <c r="AV2340" s="305"/>
      <c r="AW2340" s="305"/>
      <c r="AX2340" s="305"/>
      <c r="AY2340" s="305"/>
      <c r="AZ2340" s="305"/>
      <c r="BA2340" s="305"/>
      <c r="BB2340" s="305"/>
      <c r="BC2340" s="305"/>
      <c r="BD2340" s="305"/>
      <c r="BE2340" s="305"/>
      <c r="BF2340" s="305"/>
      <c r="BG2340" s="305"/>
      <c r="BH2340" s="305"/>
      <c r="BI2340" s="305"/>
      <c r="BJ2340" s="305"/>
      <c r="BK2340" s="305"/>
      <c r="BL2340" s="305"/>
      <c r="BM2340" s="305"/>
      <c r="BN2340" s="305"/>
      <c r="BO2340" s="305"/>
      <c r="BP2340" s="305"/>
      <c r="BQ2340" s="305"/>
      <c r="BR2340" s="305"/>
      <c r="BS2340" s="305"/>
      <c r="BT2340" s="305"/>
      <c r="BU2340" s="305"/>
      <c r="BV2340" s="305"/>
      <c r="BW2340" s="305"/>
      <c r="BX2340" s="305"/>
      <c r="BY2340" s="305"/>
      <c r="BZ2340" s="305"/>
      <c r="CA2340" s="305"/>
      <c r="CB2340" s="305"/>
      <c r="CC2340" s="305"/>
      <c r="CD2340" s="305"/>
      <c r="CE2340" s="305"/>
      <c r="CF2340" s="305"/>
      <c r="CG2340" s="305"/>
      <c r="CH2340" s="305"/>
      <c r="CI2340" s="305"/>
      <c r="CJ2340" s="305"/>
      <c r="CK2340" s="305"/>
      <c r="CL2340" s="305"/>
      <c r="CN2340" s="304"/>
      <c r="CO2340" s="305"/>
      <c r="CP2340" s="305"/>
      <c r="CQ2340" s="305"/>
      <c r="CR2340" s="305"/>
      <c r="CS2340" s="305"/>
      <c r="CT2340" s="305"/>
      <c r="CU2340" s="305"/>
      <c r="CV2340" s="305"/>
      <c r="CW2340" s="305"/>
      <c r="CX2340" s="305"/>
      <c r="CY2340" s="305"/>
      <c r="CZ2340" s="305"/>
      <c r="DA2340" s="305"/>
      <c r="DB2340" s="305"/>
      <c r="DC2340" s="305"/>
      <c r="DD2340" s="305"/>
      <c r="DE2340" s="305"/>
      <c r="DF2340" s="305"/>
      <c r="DG2340" s="305"/>
      <c r="DH2340" s="305"/>
      <c r="DI2340" s="305"/>
      <c r="DJ2340" s="305"/>
      <c r="DK2340" s="305"/>
      <c r="DL2340" s="305"/>
    </row>
    <row r="2341" spans="1:116" x14ac:dyDescent="0.4">
      <c r="A2341" s="31"/>
      <c r="B2341" t="str">
        <f t="shared" ref="B2341:B2357" si="3651">E2341</f>
        <v>2341 WCAP-IS</v>
      </c>
      <c r="D2341" t="s">
        <v>407</v>
      </c>
      <c r="E2341" s="8" t="str">
        <f t="shared" si="3526"/>
        <v>2341 WCAP-IS</v>
      </c>
      <c r="G2341" s="125" t="s">
        <v>404</v>
      </c>
      <c r="H2341" s="31"/>
      <c r="I2341" s="73"/>
      <c r="J2341" s="73"/>
      <c r="K2341" s="124">
        <f>'IS BS CF'!K$23+'IS BS CF'!K$37</f>
        <v>-5407350.4000000022</v>
      </c>
      <c r="L2341" s="124">
        <f>'IS BS CF'!L$23+'IS BS CF'!L$37</f>
        <v>-10527467.920000004</v>
      </c>
      <c r="M2341" s="124">
        <f>'IS BS CF'!M$23+'IS BS CF'!M$37</f>
        <v>-20648591.316000007</v>
      </c>
      <c r="N2341" s="124">
        <f>'IS BS CF'!N$23+'IS BS CF'!N$37</f>
        <v>-40870770.881800018</v>
      </c>
      <c r="O2341" s="124">
        <f>'IS BS CF'!O$23+'IS BS CF'!O$37</f>
        <v>-81294059.425890028</v>
      </c>
      <c r="P2341" s="124">
        <f>'IS BS CF'!P$23+'IS BS CF'!P$37</f>
        <v>-162118512.39718455</v>
      </c>
      <c r="Q2341" s="124"/>
      <c r="R2341" s="124">
        <f>'IS BS CF'!R$23+'IS BS CF'!R$37</f>
        <v>0</v>
      </c>
      <c r="S2341" s="124">
        <f>'IS BS CF'!S$23+'IS BS CF'!S$37</f>
        <v>-450612.53333333344</v>
      </c>
      <c r="T2341" s="124">
        <f>'IS BS CF'!T$23+'IS BS CF'!T$37</f>
        <v>-450612.53333333344</v>
      </c>
      <c r="U2341" s="124">
        <f>'IS BS CF'!U$23+'IS BS CF'!U$37</f>
        <v>-450612.53333333344</v>
      </c>
      <c r="V2341" s="124">
        <f>'IS BS CF'!V$23+'IS BS CF'!V$37</f>
        <v>-450612.53333333344</v>
      </c>
      <c r="W2341" s="124">
        <f>'IS BS CF'!W$23+'IS BS CF'!W$37</f>
        <v>-450612.53333333344</v>
      </c>
      <c r="X2341" s="124">
        <f>'IS BS CF'!X$23+'IS BS CF'!X$37</f>
        <v>-450612.53333333344</v>
      </c>
      <c r="Y2341" s="124">
        <f>'IS BS CF'!Y$23+'IS BS CF'!Y$37</f>
        <v>-450612.53333333344</v>
      </c>
      <c r="Z2341" s="124">
        <f>'IS BS CF'!Z$23+'IS BS CF'!Z$37</f>
        <v>-450612.53333333344</v>
      </c>
      <c r="AA2341" s="124">
        <f>'IS BS CF'!AA$23+'IS BS CF'!AA$37</f>
        <v>-450612.53333333344</v>
      </c>
      <c r="AB2341" s="124">
        <f>'IS BS CF'!AB$23+'IS BS CF'!AB$37</f>
        <v>-450612.53333333344</v>
      </c>
      <c r="AC2341" s="124">
        <f>'IS BS CF'!AC$23+'IS BS CF'!AC$37</f>
        <v>-450612.53333333344</v>
      </c>
      <c r="AD2341" s="124">
        <f>'IS BS CF'!AD$23+'IS BS CF'!AD$37</f>
        <v>-450612.53333333344</v>
      </c>
      <c r="AE2341" s="124">
        <f>'IS BS CF'!AE$23+'IS BS CF'!AE$37</f>
        <v>-877288.99333333352</v>
      </c>
      <c r="AF2341" s="124">
        <f>'IS BS CF'!AF$23+'IS BS CF'!AF$37</f>
        <v>-877288.99333333352</v>
      </c>
      <c r="AG2341" s="124">
        <f>'IS BS CF'!AG$23+'IS BS CF'!AG$37</f>
        <v>-877288.99333333352</v>
      </c>
      <c r="AH2341" s="124">
        <f>'IS BS CF'!AH$23+'IS BS CF'!AH$37</f>
        <v>-877288.99333333352</v>
      </c>
      <c r="AI2341" s="124">
        <f>'IS BS CF'!AI$23+'IS BS CF'!AI$37</f>
        <v>-877288.99333333352</v>
      </c>
      <c r="AJ2341" s="124">
        <f>'IS BS CF'!AJ$23+'IS BS CF'!AJ$37</f>
        <v>-877288.99333333352</v>
      </c>
      <c r="AK2341" s="124">
        <f>'IS BS CF'!AK$23+'IS BS CF'!AK$37</f>
        <v>-877288.99333333352</v>
      </c>
      <c r="AL2341" s="124">
        <f>'IS BS CF'!AL$23+'IS BS CF'!AL$37</f>
        <v>-877288.99333333352</v>
      </c>
      <c r="AM2341" s="124">
        <f>'IS BS CF'!AM$23+'IS BS CF'!AM$37</f>
        <v>-877288.99333333352</v>
      </c>
      <c r="AN2341" s="124">
        <f>'IS BS CF'!AN$23+'IS BS CF'!AN$37</f>
        <v>-877288.99333333352</v>
      </c>
      <c r="AO2341" s="124">
        <f>'IS BS CF'!AO$23+'IS BS CF'!AO$37</f>
        <v>-877288.99333333352</v>
      </c>
      <c r="AP2341" s="124">
        <f>'IS BS CF'!AP$23+'IS BS CF'!AP$37</f>
        <v>-877288.99333333352</v>
      </c>
      <c r="AQ2341" s="124">
        <f>'IS BS CF'!AQ$23+'IS BS CF'!AQ$37</f>
        <v>-1720715.9430000004</v>
      </c>
      <c r="AR2341" s="124">
        <f>'IS BS CF'!AR$23+'IS BS CF'!AR$37</f>
        <v>-1720715.9430000004</v>
      </c>
      <c r="AS2341" s="124">
        <f>'IS BS CF'!AS$23+'IS BS CF'!AS$37</f>
        <v>-1720715.9430000004</v>
      </c>
      <c r="AT2341" s="124">
        <f>'IS BS CF'!AT$23+'IS BS CF'!AT$37</f>
        <v>-1720715.9430000004</v>
      </c>
      <c r="AU2341" s="124">
        <f>'IS BS CF'!AU$23+'IS BS CF'!AU$37</f>
        <v>-1720715.9430000004</v>
      </c>
      <c r="AV2341" s="124">
        <f>'IS BS CF'!AV$23+'IS BS CF'!AV$37</f>
        <v>-1720715.9430000004</v>
      </c>
      <c r="AW2341" s="124">
        <f>'IS BS CF'!AW$23+'IS BS CF'!AW$37</f>
        <v>-1720715.9430000004</v>
      </c>
      <c r="AX2341" s="124">
        <f>'IS BS CF'!AX$23+'IS BS CF'!AX$37</f>
        <v>-1720715.9430000004</v>
      </c>
      <c r="AY2341" s="124">
        <f>'IS BS CF'!AY$23+'IS BS CF'!AY$37</f>
        <v>-1720715.9430000004</v>
      </c>
      <c r="AZ2341" s="124">
        <f>'IS BS CF'!AZ$23+'IS BS CF'!AZ$37</f>
        <v>-1720715.9430000004</v>
      </c>
      <c r="BA2341" s="124">
        <f>'IS BS CF'!BA$23+'IS BS CF'!BA$37</f>
        <v>-1720715.9430000004</v>
      </c>
      <c r="BB2341" s="124">
        <f>'IS BS CF'!BB$23+'IS BS CF'!BB$37</f>
        <v>-1720715.9430000004</v>
      </c>
      <c r="BC2341" s="124">
        <f>'IS BS CF'!BC$23+'IS BS CF'!BC$37</f>
        <v>-3405897.5734833339</v>
      </c>
      <c r="BD2341" s="124">
        <f>'IS BS CF'!BD$23+'IS BS CF'!BD$37</f>
        <v>-3405897.5734833339</v>
      </c>
      <c r="BE2341" s="124">
        <f>'IS BS CF'!BE$23+'IS BS CF'!BE$37</f>
        <v>-3405897.5734833339</v>
      </c>
      <c r="BF2341" s="124">
        <f>'IS BS CF'!BF$23+'IS BS CF'!BF$37</f>
        <v>-3405897.5734833339</v>
      </c>
      <c r="BG2341" s="124">
        <f>'IS BS CF'!BG$23+'IS BS CF'!BG$37</f>
        <v>-3405897.5734833339</v>
      </c>
      <c r="BH2341" s="124">
        <f>'IS BS CF'!BH$23+'IS BS CF'!BH$37</f>
        <v>-3405897.5734833339</v>
      </c>
      <c r="BI2341" s="124">
        <f>'IS BS CF'!BI$23+'IS BS CF'!BI$37</f>
        <v>-3405897.5734833339</v>
      </c>
      <c r="BJ2341" s="124">
        <f>'IS BS CF'!BJ$23+'IS BS CF'!BJ$37</f>
        <v>-3405897.5734833339</v>
      </c>
      <c r="BK2341" s="124">
        <f>'IS BS CF'!BK$23+'IS BS CF'!BK$37</f>
        <v>-3405897.5734833339</v>
      </c>
      <c r="BL2341" s="124">
        <f>'IS BS CF'!BL$23+'IS BS CF'!BL$37</f>
        <v>-3405897.5734833339</v>
      </c>
      <c r="BM2341" s="124">
        <f>'IS BS CF'!BM$23+'IS BS CF'!BM$37</f>
        <v>-3405897.5734833339</v>
      </c>
      <c r="BN2341" s="124">
        <f>'IS BS CF'!BN$23+'IS BS CF'!BN$37</f>
        <v>-3405897.5734833339</v>
      </c>
      <c r="BO2341" s="124">
        <f>'IS BS CF'!BO$23+'IS BS CF'!BO$37</f>
        <v>-6774504.9521575011</v>
      </c>
      <c r="BP2341" s="124">
        <f>'IS BS CF'!BP$23+'IS BS CF'!BP$37</f>
        <v>-6774504.9521575011</v>
      </c>
      <c r="BQ2341" s="124">
        <f>'IS BS CF'!BQ$23+'IS BS CF'!BQ$37</f>
        <v>-6774504.9521575011</v>
      </c>
      <c r="BR2341" s="124">
        <f>'IS BS CF'!BR$23+'IS BS CF'!BR$37</f>
        <v>-6774504.9521575011</v>
      </c>
      <c r="BS2341" s="124">
        <f>'IS BS CF'!BS$23+'IS BS CF'!BS$37</f>
        <v>-6774504.9521575011</v>
      </c>
      <c r="BT2341" s="124">
        <f>'IS BS CF'!BT$23+'IS BS CF'!BT$37</f>
        <v>-6774504.9521575011</v>
      </c>
      <c r="BU2341" s="124">
        <f>'IS BS CF'!BU$23+'IS BS CF'!BU$37</f>
        <v>-6774504.9521575011</v>
      </c>
      <c r="BV2341" s="124">
        <f>'IS BS CF'!BV$23+'IS BS CF'!BV$37</f>
        <v>-6774504.9521575011</v>
      </c>
      <c r="BW2341" s="124">
        <f>'IS BS CF'!BW$23+'IS BS CF'!BW$37</f>
        <v>-6774504.9521575011</v>
      </c>
      <c r="BX2341" s="124">
        <f>'IS BS CF'!BX$23+'IS BS CF'!BX$37</f>
        <v>-6774504.9521575011</v>
      </c>
      <c r="BY2341" s="124">
        <f>'IS BS CF'!BY$23+'IS BS CF'!BY$37</f>
        <v>-6774504.9521575011</v>
      </c>
      <c r="BZ2341" s="124">
        <f>'IS BS CF'!BZ$23+'IS BS CF'!BZ$37</f>
        <v>-6774504.9521575011</v>
      </c>
      <c r="CA2341" s="124">
        <f>'IS BS CF'!CA$23+'IS BS CF'!CA$37</f>
        <v>-13509876.033098711</v>
      </c>
      <c r="CB2341" s="124">
        <f>'IS BS CF'!CB$23+'IS BS CF'!CB$37</f>
        <v>-13509876.033098711</v>
      </c>
      <c r="CC2341" s="124">
        <f>'IS BS CF'!CC$23+'IS BS CF'!CC$37</f>
        <v>-13509876.033098711</v>
      </c>
      <c r="CD2341" s="124">
        <f>'IS BS CF'!CD$23+'IS BS CF'!CD$37</f>
        <v>-13509876.033098711</v>
      </c>
      <c r="CE2341" s="124">
        <f>'IS BS CF'!CE$23+'IS BS CF'!CE$37</f>
        <v>-13509876.033098711</v>
      </c>
      <c r="CF2341" s="124">
        <f>'IS BS CF'!CF$23+'IS BS CF'!CF$37</f>
        <v>-13509876.033098711</v>
      </c>
      <c r="CG2341" s="124">
        <f>'IS BS CF'!CG$23+'IS BS CF'!CG$37</f>
        <v>-13509876.033098711</v>
      </c>
      <c r="CH2341" s="124">
        <f>'IS BS CF'!CH$23+'IS BS CF'!CH$37</f>
        <v>-13509876.033098711</v>
      </c>
      <c r="CI2341" s="124">
        <f>'IS BS CF'!CI$23+'IS BS CF'!CI$37</f>
        <v>-13509876.033098711</v>
      </c>
      <c r="CJ2341" s="124">
        <f>'IS BS CF'!CJ$23+'IS BS CF'!CJ$37</f>
        <v>-13509876.033098711</v>
      </c>
      <c r="CK2341" s="124">
        <f>'IS BS CF'!CK$23+'IS BS CF'!CK$37</f>
        <v>-13509876.033098711</v>
      </c>
      <c r="CL2341" s="124">
        <f>'IS BS CF'!CL$23+'IS BS CF'!CL$37</f>
        <v>-13509876.033098711</v>
      </c>
      <c r="CN2341" s="73"/>
      <c r="CO2341" s="124" t="e">
        <f>#REF!+#REF!</f>
        <v>#REF!</v>
      </c>
      <c r="CP2341" s="124" t="e">
        <f>#REF!+#REF!</f>
        <v>#REF!</v>
      </c>
      <c r="CQ2341" s="124" t="e">
        <f>#REF!+#REF!</f>
        <v>#REF!</v>
      </c>
      <c r="CR2341" s="124" t="e">
        <f>#REF!+#REF!</f>
        <v>#REF!</v>
      </c>
      <c r="CS2341" s="124" t="e">
        <f>#REF!+#REF!</f>
        <v>#REF!</v>
      </c>
      <c r="CT2341" s="124" t="e">
        <f>#REF!+#REF!</f>
        <v>#REF!</v>
      </c>
      <c r="CU2341" s="124" t="e">
        <f>#REF!+#REF!</f>
        <v>#REF!</v>
      </c>
      <c r="CV2341" s="124" t="e">
        <f>#REF!+#REF!</f>
        <v>#REF!</v>
      </c>
      <c r="CW2341" s="124" t="e">
        <f>#REF!+#REF!</f>
        <v>#REF!</v>
      </c>
      <c r="CX2341" s="124" t="e">
        <f>#REF!+#REF!</f>
        <v>#REF!</v>
      </c>
      <c r="CY2341" s="124" t="e">
        <f>#REF!+#REF!</f>
        <v>#REF!</v>
      </c>
      <c r="CZ2341" s="124" t="e">
        <f>#REF!+#REF!</f>
        <v>#REF!</v>
      </c>
      <c r="DA2341" s="124" t="e">
        <f>#REF!+#REF!</f>
        <v>#REF!</v>
      </c>
      <c r="DB2341" s="124" t="e">
        <f>#REF!+#REF!</f>
        <v>#REF!</v>
      </c>
      <c r="DC2341" s="124" t="e">
        <f>#REF!+#REF!</f>
        <v>#REF!</v>
      </c>
      <c r="DD2341" s="124" t="e">
        <f>#REF!+#REF!</f>
        <v>#REF!</v>
      </c>
      <c r="DE2341" s="124" t="e">
        <f>#REF!+#REF!</f>
        <v>#REF!</v>
      </c>
      <c r="DF2341" s="124" t="e">
        <f>#REF!+#REF!</f>
        <v>#REF!</v>
      </c>
      <c r="DG2341" s="124" t="e">
        <f>#REF!+#REF!</f>
        <v>#REF!</v>
      </c>
      <c r="DH2341" s="124" t="e">
        <f>#REF!+#REF!</f>
        <v>#REF!</v>
      </c>
      <c r="DI2341" s="124" t="e">
        <f>#REF!+#REF!</f>
        <v>#REF!</v>
      </c>
      <c r="DJ2341" s="124" t="e">
        <f>#REF!+#REF!</f>
        <v>#REF!</v>
      </c>
      <c r="DK2341" s="124" t="e">
        <f>#REF!+#REF!</f>
        <v>#REF!</v>
      </c>
      <c r="DL2341" s="124" t="e">
        <f>#REF!+#REF!</f>
        <v>#REF!</v>
      </c>
    </row>
    <row r="2342" spans="1:116" x14ac:dyDescent="0.4">
      <c r="A2342" s="31"/>
      <c r="B2342" t="str">
        <f t="shared" si="3651"/>
        <v>2342 WCAP-IS</v>
      </c>
      <c r="D2342" t="s">
        <v>407</v>
      </c>
      <c r="E2342" s="8" t="str">
        <f t="shared" si="3526"/>
        <v>2342 WCAP-IS</v>
      </c>
      <c r="G2342" s="67"/>
      <c r="H2342" s="31"/>
      <c r="I2342" s="73"/>
      <c r="J2342" s="73"/>
      <c r="K2342" s="31"/>
      <c r="L2342" s="31"/>
      <c r="M2342" s="31"/>
      <c r="N2342" s="31"/>
      <c r="O2342" s="31"/>
      <c r="P2342" s="31"/>
      <c r="R2342" s="67"/>
      <c r="S2342" s="67"/>
      <c r="T2342" s="67"/>
      <c r="U2342" s="67"/>
      <c r="V2342" s="67"/>
      <c r="W2342" s="67"/>
      <c r="X2342" s="67"/>
      <c r="Y2342" s="67"/>
      <c r="Z2342" s="67"/>
      <c r="AA2342" s="67"/>
      <c r="AB2342" s="67"/>
      <c r="AC2342" s="67"/>
      <c r="AD2342" s="67"/>
      <c r="AE2342" s="67"/>
      <c r="AF2342" s="67"/>
      <c r="AG2342" s="67"/>
      <c r="AH2342" s="67"/>
      <c r="AI2342" s="67"/>
      <c r="AJ2342" s="67"/>
      <c r="AK2342" s="67"/>
      <c r="AL2342" s="67"/>
      <c r="AM2342" s="67"/>
      <c r="AN2342" s="67"/>
      <c r="AO2342" s="67"/>
      <c r="AP2342" s="67"/>
      <c r="AQ2342" s="67"/>
      <c r="AR2342" s="67"/>
      <c r="AS2342" s="67"/>
      <c r="AT2342" s="67"/>
      <c r="AU2342" s="67"/>
      <c r="AV2342" s="67"/>
      <c r="AW2342" s="67"/>
      <c r="AX2342" s="67"/>
      <c r="AY2342" s="67"/>
      <c r="AZ2342" s="67"/>
      <c r="BA2342" s="67"/>
      <c r="BB2342" s="67"/>
      <c r="BC2342" s="67"/>
      <c r="BD2342" s="67"/>
      <c r="BE2342" s="67"/>
      <c r="BF2342" s="67"/>
      <c r="BG2342" s="67"/>
      <c r="BH2342" s="67"/>
      <c r="BI2342" s="67"/>
      <c r="BJ2342" s="67"/>
      <c r="BK2342" s="67"/>
      <c r="BL2342" s="67"/>
      <c r="BM2342" s="67"/>
      <c r="BN2342" s="67"/>
      <c r="BO2342" s="67"/>
      <c r="BP2342" s="67"/>
      <c r="BQ2342" s="67"/>
      <c r="BR2342" s="67"/>
      <c r="BS2342" s="67"/>
      <c r="BT2342" s="67"/>
      <c r="BU2342" s="67"/>
      <c r="BV2342" s="67"/>
      <c r="BW2342" s="67"/>
      <c r="BX2342" s="67"/>
      <c r="BY2342" s="67"/>
      <c r="BZ2342" s="67"/>
      <c r="CA2342" s="67"/>
      <c r="CB2342" s="67"/>
      <c r="CC2342" s="67"/>
      <c r="CD2342" s="67"/>
      <c r="CE2342" s="67"/>
      <c r="CF2342" s="67"/>
      <c r="CG2342" s="67"/>
      <c r="CH2342" s="67"/>
      <c r="CI2342" s="67"/>
      <c r="CJ2342" s="67"/>
      <c r="CK2342" s="67"/>
      <c r="CL2342" s="67"/>
      <c r="CN2342" s="73"/>
      <c r="CO2342" s="67"/>
      <c r="CP2342" s="67"/>
      <c r="CQ2342" s="67"/>
      <c r="CR2342" s="67"/>
      <c r="CS2342" s="67"/>
      <c r="CT2342" s="67"/>
      <c r="CU2342" s="67"/>
      <c r="CV2342" s="67"/>
      <c r="CW2342" s="67"/>
      <c r="CX2342" s="67"/>
      <c r="CY2342" s="67"/>
      <c r="CZ2342" s="67"/>
      <c r="DA2342" s="67"/>
      <c r="DB2342" s="67"/>
      <c r="DC2342" s="67"/>
      <c r="DD2342" s="67"/>
      <c r="DE2342" s="67"/>
      <c r="DF2342" s="67"/>
      <c r="DG2342" s="67"/>
      <c r="DH2342" s="67"/>
      <c r="DI2342" s="67"/>
      <c r="DJ2342" s="67"/>
      <c r="DK2342" s="67"/>
      <c r="DL2342" s="67"/>
    </row>
    <row r="2343" spans="1:116" x14ac:dyDescent="0.4">
      <c r="B2343" t="str">
        <f t="shared" si="3651"/>
        <v>2343 WCAP-IS</v>
      </c>
      <c r="D2343" t="s">
        <v>407</v>
      </c>
      <c r="E2343" s="8" t="str">
        <f t="shared" si="3526"/>
        <v>2343 WCAP-IS</v>
      </c>
      <c r="G2343" s="129" t="s">
        <v>400</v>
      </c>
      <c r="I2343"/>
      <c r="J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N2343"/>
    </row>
    <row r="2344" spans="1:116" x14ac:dyDescent="0.4">
      <c r="B2344" t="str">
        <f t="shared" si="3651"/>
        <v>2344 WCAP-IS</v>
      </c>
      <c r="D2344" t="s">
        <v>407</v>
      </c>
      <c r="E2344" s="8" t="str">
        <f t="shared" si="3526"/>
        <v>2344 WCAP-IS</v>
      </c>
      <c r="G2344" s="145" t="s">
        <v>401</v>
      </c>
      <c r="H2344" s="12"/>
      <c r="I2344" s="60"/>
      <c r="J2344" s="60"/>
      <c r="K2344" s="17">
        <v>30</v>
      </c>
      <c r="L2344" s="17">
        <v>30</v>
      </c>
      <c r="M2344" s="17">
        <v>30</v>
      </c>
      <c r="N2344" s="17">
        <v>30</v>
      </c>
      <c r="O2344" s="17">
        <v>30</v>
      </c>
      <c r="P2344" s="17">
        <v>30</v>
      </c>
      <c r="R2344" s="15"/>
      <c r="S2344" s="15" cm="1">
        <f t="array" ref="S2344">INDEX($K:$P,ROW(),MATCH(S$3,$K$2:$P$2,0))</f>
        <v>30</v>
      </c>
      <c r="T2344" s="15" cm="1">
        <f t="array" ref="T2344">INDEX($K:$P,ROW(),MATCH(T$3,$K$2:$P$2,0))</f>
        <v>30</v>
      </c>
      <c r="U2344" s="15" cm="1">
        <f t="array" ref="U2344">INDEX($K:$P,ROW(),MATCH(U$3,$K$2:$P$2,0))</f>
        <v>30</v>
      </c>
      <c r="V2344" s="15" cm="1">
        <f t="array" ref="V2344">INDEX($K:$P,ROW(),MATCH(V$3,$K$2:$P$2,0))</f>
        <v>30</v>
      </c>
      <c r="W2344" s="15" cm="1">
        <f t="array" ref="W2344">INDEX($K:$P,ROW(),MATCH(W$3,$K$2:$P$2,0))</f>
        <v>30</v>
      </c>
      <c r="X2344" s="15" cm="1">
        <f t="array" ref="X2344">INDEX($K:$P,ROW(),MATCH(X$3,$K$2:$P$2,0))</f>
        <v>30</v>
      </c>
      <c r="Y2344" s="15" cm="1">
        <f t="array" ref="Y2344">INDEX($K:$P,ROW(),MATCH(Y$3,$K$2:$P$2,0))</f>
        <v>30</v>
      </c>
      <c r="Z2344" s="15" cm="1">
        <f t="array" ref="Z2344">INDEX($K:$P,ROW(),MATCH(Z$3,$K$2:$P$2,0))</f>
        <v>30</v>
      </c>
      <c r="AA2344" s="15" cm="1">
        <f t="array" ref="AA2344">INDEX($K:$P,ROW(),MATCH(AA$3,$K$2:$P$2,0))</f>
        <v>30</v>
      </c>
      <c r="AB2344" s="15" cm="1">
        <f t="array" ref="AB2344">INDEX($K:$P,ROW(),MATCH(AB$3,$K$2:$P$2,0))</f>
        <v>30</v>
      </c>
      <c r="AC2344" s="15" cm="1">
        <f t="array" ref="AC2344">INDEX($K:$P,ROW(),MATCH(AC$3,$K$2:$P$2,0))</f>
        <v>30</v>
      </c>
      <c r="AD2344" s="15" cm="1">
        <f t="array" ref="AD2344">INDEX($K:$P,ROW(),MATCH(AD$3,$K$2:$P$2,0))</f>
        <v>30</v>
      </c>
      <c r="AE2344" s="15" cm="1">
        <f t="array" ref="AE2344">INDEX($K:$P,ROW(),MATCH(AE$3,$K$2:$P$2,0))</f>
        <v>30</v>
      </c>
      <c r="AF2344" s="15" cm="1">
        <f t="array" ref="AF2344">INDEX($K:$P,ROW(),MATCH(AF$3,$K$2:$P$2,0))</f>
        <v>30</v>
      </c>
      <c r="AG2344" s="15" cm="1">
        <f t="array" ref="AG2344">INDEX($K:$P,ROW(),MATCH(AG$3,$K$2:$P$2,0))</f>
        <v>30</v>
      </c>
      <c r="AH2344" s="15" cm="1">
        <f t="array" ref="AH2344">INDEX($K:$P,ROW(),MATCH(AH$3,$K$2:$P$2,0))</f>
        <v>30</v>
      </c>
      <c r="AI2344" s="15" cm="1">
        <f t="array" ref="AI2344">INDEX($K:$P,ROW(),MATCH(AI$3,$K$2:$P$2,0))</f>
        <v>30</v>
      </c>
      <c r="AJ2344" s="15" cm="1">
        <f t="array" ref="AJ2344">INDEX($K:$P,ROW(),MATCH(AJ$3,$K$2:$P$2,0))</f>
        <v>30</v>
      </c>
      <c r="AK2344" s="15" cm="1">
        <f t="array" ref="AK2344">INDEX($K:$P,ROW(),MATCH(AK$3,$K$2:$P$2,0))</f>
        <v>30</v>
      </c>
      <c r="AL2344" s="15" cm="1">
        <f t="array" ref="AL2344">INDEX($K:$P,ROW(),MATCH(AL$3,$K$2:$P$2,0))</f>
        <v>30</v>
      </c>
      <c r="AM2344" s="15" cm="1">
        <f t="array" ref="AM2344">INDEX($K:$P,ROW(),MATCH(AM$3,$K$2:$P$2,0))</f>
        <v>30</v>
      </c>
      <c r="AN2344" s="15" cm="1">
        <f t="array" ref="AN2344">INDEX($K:$P,ROW(),MATCH(AN$3,$K$2:$P$2,0))</f>
        <v>30</v>
      </c>
      <c r="AO2344" s="15" cm="1">
        <f t="array" ref="AO2344">INDEX($K:$P,ROW(),MATCH(AO$3,$K$2:$P$2,0))</f>
        <v>30</v>
      </c>
      <c r="AP2344" s="15" cm="1">
        <f t="array" ref="AP2344">INDEX($K:$P,ROW(),MATCH(AP$3,$K$2:$P$2,0))</f>
        <v>30</v>
      </c>
      <c r="AQ2344" s="15" cm="1">
        <f t="array" ref="AQ2344">INDEX($K:$P,ROW(),MATCH(AQ$3,$K$2:$P$2,0))</f>
        <v>30</v>
      </c>
      <c r="AR2344" s="15" cm="1">
        <f t="array" ref="AR2344">INDEX($K:$P,ROW(),MATCH(AR$3,$K$2:$P$2,0))</f>
        <v>30</v>
      </c>
      <c r="AS2344" s="15" cm="1">
        <f t="array" ref="AS2344">INDEX($K:$P,ROW(),MATCH(AS$3,$K$2:$P$2,0))</f>
        <v>30</v>
      </c>
      <c r="AT2344" s="15" cm="1">
        <f t="array" ref="AT2344">INDEX($K:$P,ROW(),MATCH(AT$3,$K$2:$P$2,0))</f>
        <v>30</v>
      </c>
      <c r="AU2344" s="15" cm="1">
        <f t="array" ref="AU2344">INDEX($K:$P,ROW(),MATCH(AU$3,$K$2:$P$2,0))</f>
        <v>30</v>
      </c>
      <c r="AV2344" s="15" cm="1">
        <f t="array" ref="AV2344">INDEX($K:$P,ROW(),MATCH(AV$3,$K$2:$P$2,0))</f>
        <v>30</v>
      </c>
      <c r="AW2344" s="15" cm="1">
        <f t="array" ref="AW2344">INDEX($K:$P,ROW(),MATCH(AW$3,$K$2:$P$2,0))</f>
        <v>30</v>
      </c>
      <c r="AX2344" s="15" cm="1">
        <f t="array" ref="AX2344">INDEX($K:$P,ROW(),MATCH(AX$3,$K$2:$P$2,0))</f>
        <v>30</v>
      </c>
      <c r="AY2344" s="15" cm="1">
        <f t="array" ref="AY2344">INDEX($K:$P,ROW(),MATCH(AY$3,$K$2:$P$2,0))</f>
        <v>30</v>
      </c>
      <c r="AZ2344" s="15" cm="1">
        <f t="array" ref="AZ2344">INDEX($K:$P,ROW(),MATCH(AZ$3,$K$2:$P$2,0))</f>
        <v>30</v>
      </c>
      <c r="BA2344" s="15" cm="1">
        <f t="array" ref="BA2344">INDEX($K:$P,ROW(),MATCH(BA$3,$K$2:$P$2,0))</f>
        <v>30</v>
      </c>
      <c r="BB2344" s="15" cm="1">
        <f t="array" ref="BB2344">INDEX($K:$P,ROW(),MATCH(BB$3,$K$2:$P$2,0))</f>
        <v>30</v>
      </c>
      <c r="BC2344" s="15" cm="1">
        <f t="array" ref="BC2344">INDEX($K:$P,ROW(),MATCH(BC$3,$K$2:$P$2,0))</f>
        <v>30</v>
      </c>
      <c r="BD2344" s="15" cm="1">
        <f t="array" ref="BD2344">INDEX($K:$P,ROW(),MATCH(BD$3,$K$2:$P$2,0))</f>
        <v>30</v>
      </c>
      <c r="BE2344" s="15" cm="1">
        <f t="array" ref="BE2344">INDEX($K:$P,ROW(),MATCH(BE$3,$K$2:$P$2,0))</f>
        <v>30</v>
      </c>
      <c r="BF2344" s="15" cm="1">
        <f t="array" ref="BF2344">INDEX($K:$P,ROW(),MATCH(BF$3,$K$2:$P$2,0))</f>
        <v>30</v>
      </c>
      <c r="BG2344" s="15" cm="1">
        <f t="array" ref="BG2344">INDEX($K:$P,ROW(),MATCH(BG$3,$K$2:$P$2,0))</f>
        <v>30</v>
      </c>
      <c r="BH2344" s="15" cm="1">
        <f t="array" ref="BH2344">INDEX($K:$P,ROW(),MATCH(BH$3,$K$2:$P$2,0))</f>
        <v>30</v>
      </c>
      <c r="BI2344" s="15" cm="1">
        <f t="array" ref="BI2344">INDEX($K:$P,ROW(),MATCH(BI$3,$K$2:$P$2,0))</f>
        <v>30</v>
      </c>
      <c r="BJ2344" s="15" cm="1">
        <f t="array" ref="BJ2344">INDEX($K:$P,ROW(),MATCH(BJ$3,$K$2:$P$2,0))</f>
        <v>30</v>
      </c>
      <c r="BK2344" s="15" cm="1">
        <f t="array" ref="BK2344">INDEX($K:$P,ROW(),MATCH(BK$3,$K$2:$P$2,0))</f>
        <v>30</v>
      </c>
      <c r="BL2344" s="15" cm="1">
        <f t="array" ref="BL2344">INDEX($K:$P,ROW(),MATCH(BL$3,$K$2:$P$2,0))</f>
        <v>30</v>
      </c>
      <c r="BM2344" s="15" cm="1">
        <f t="array" ref="BM2344">INDEX($K:$P,ROW(),MATCH(BM$3,$K$2:$P$2,0))</f>
        <v>30</v>
      </c>
      <c r="BN2344" s="15" cm="1">
        <f t="array" ref="BN2344">INDEX($K:$P,ROW(),MATCH(BN$3,$K$2:$P$2,0))</f>
        <v>30</v>
      </c>
      <c r="BO2344" s="15" cm="1">
        <f t="array" ref="BO2344">INDEX($K:$P,ROW(),MATCH(BO$3,$K$2:$P$2,0))</f>
        <v>30</v>
      </c>
      <c r="BP2344" s="15" cm="1">
        <f t="array" ref="BP2344">INDEX($K:$P,ROW(),MATCH(BP$3,$K$2:$P$2,0))</f>
        <v>30</v>
      </c>
      <c r="BQ2344" s="15" cm="1">
        <f t="array" ref="BQ2344">INDEX($K:$P,ROW(),MATCH(BQ$3,$K$2:$P$2,0))</f>
        <v>30</v>
      </c>
      <c r="BR2344" s="15" cm="1">
        <f t="array" ref="BR2344">INDEX($K:$P,ROW(),MATCH(BR$3,$K$2:$P$2,0))</f>
        <v>30</v>
      </c>
      <c r="BS2344" s="15" cm="1">
        <f t="array" ref="BS2344">INDEX($K:$P,ROW(),MATCH(BS$3,$K$2:$P$2,0))</f>
        <v>30</v>
      </c>
      <c r="BT2344" s="15" cm="1">
        <f t="array" ref="BT2344">INDEX($K:$P,ROW(),MATCH(BT$3,$K$2:$P$2,0))</f>
        <v>30</v>
      </c>
      <c r="BU2344" s="15" cm="1">
        <f t="array" ref="BU2344">INDEX($K:$P,ROW(),MATCH(BU$3,$K$2:$P$2,0))</f>
        <v>30</v>
      </c>
      <c r="BV2344" s="15" cm="1">
        <f t="array" ref="BV2344">INDEX($K:$P,ROW(),MATCH(BV$3,$K$2:$P$2,0))</f>
        <v>30</v>
      </c>
      <c r="BW2344" s="15" cm="1">
        <f t="array" ref="BW2344">INDEX($K:$P,ROW(),MATCH(BW$3,$K$2:$P$2,0))</f>
        <v>30</v>
      </c>
      <c r="BX2344" s="15" cm="1">
        <f t="array" ref="BX2344">INDEX($K:$P,ROW(),MATCH(BX$3,$K$2:$P$2,0))</f>
        <v>30</v>
      </c>
      <c r="BY2344" s="15" cm="1">
        <f t="array" ref="BY2344">INDEX($K:$P,ROW(),MATCH(BY$3,$K$2:$P$2,0))</f>
        <v>30</v>
      </c>
      <c r="BZ2344" s="15" cm="1">
        <f t="array" ref="BZ2344">INDEX($K:$P,ROW(),MATCH(BZ$3,$K$2:$P$2,0))</f>
        <v>30</v>
      </c>
      <c r="CA2344" s="15" cm="1">
        <f t="array" ref="CA2344">INDEX($K:$P,ROW(),MATCH(CA$3,$K$2:$P$2,0))</f>
        <v>30</v>
      </c>
      <c r="CB2344" s="15" cm="1">
        <f t="array" ref="CB2344">INDEX($K:$P,ROW(),MATCH(CB$3,$K$2:$P$2,0))</f>
        <v>30</v>
      </c>
      <c r="CC2344" s="15" cm="1">
        <f t="array" ref="CC2344">INDEX($K:$P,ROW(),MATCH(CC$3,$K$2:$P$2,0))</f>
        <v>30</v>
      </c>
      <c r="CD2344" s="15" cm="1">
        <f t="array" ref="CD2344">INDEX($K:$P,ROW(),MATCH(CD$3,$K$2:$P$2,0))</f>
        <v>30</v>
      </c>
      <c r="CE2344" s="15" cm="1">
        <f t="array" ref="CE2344">INDEX($K:$P,ROW(),MATCH(CE$3,$K$2:$P$2,0))</f>
        <v>30</v>
      </c>
      <c r="CF2344" s="15" cm="1">
        <f t="array" ref="CF2344">INDEX($K:$P,ROW(),MATCH(CF$3,$K$2:$P$2,0))</f>
        <v>30</v>
      </c>
      <c r="CG2344" s="15" cm="1">
        <f t="array" ref="CG2344">INDEX($K:$P,ROW(),MATCH(CG$3,$K$2:$P$2,0))</f>
        <v>30</v>
      </c>
      <c r="CH2344" s="15" cm="1">
        <f t="array" ref="CH2344">INDEX($K:$P,ROW(),MATCH(CH$3,$K$2:$P$2,0))</f>
        <v>30</v>
      </c>
      <c r="CI2344" s="15" cm="1">
        <f t="array" ref="CI2344">INDEX($K:$P,ROW(),MATCH(CI$3,$K$2:$P$2,0))</f>
        <v>30</v>
      </c>
      <c r="CJ2344" s="15" cm="1">
        <f t="array" ref="CJ2344">INDEX($K:$P,ROW(),MATCH(CJ$3,$K$2:$P$2,0))</f>
        <v>30</v>
      </c>
      <c r="CK2344" s="15" cm="1">
        <f t="array" ref="CK2344">INDEX($K:$P,ROW(),MATCH(CK$3,$K$2:$P$2,0))</f>
        <v>30</v>
      </c>
      <c r="CL2344" s="15" cm="1">
        <f t="array" ref="CL2344">INDEX($K:$P,ROW(),MATCH(CL$3,$K$2:$P$2,0))</f>
        <v>30</v>
      </c>
      <c r="CN2344" s="60"/>
      <c r="CO2344" s="15" t="e" cm="1">
        <f t="array" ref="CO2344">INDEX($K:$P,ROW(),MATCH(CO$3,$K$2:$P$2,0))</f>
        <v>#N/A</v>
      </c>
      <c r="CP2344" s="15" t="e" cm="1">
        <f t="array" ref="CP2344">INDEX($K:$P,ROW(),MATCH(CP$3,$K$2:$P$2,0))</f>
        <v>#N/A</v>
      </c>
      <c r="CQ2344" s="15" t="e" cm="1">
        <f t="array" ref="CQ2344">INDEX($K:$P,ROW(),MATCH(CQ$3,$K$2:$P$2,0))</f>
        <v>#N/A</v>
      </c>
      <c r="CR2344" s="15" t="e" cm="1">
        <f t="array" ref="CR2344">INDEX($K:$P,ROW(),MATCH(CR$3,$K$2:$P$2,0))</f>
        <v>#N/A</v>
      </c>
      <c r="CS2344" s="15" t="e" cm="1">
        <f t="array" ref="CS2344">INDEX($K:$P,ROW(),MATCH(CS$3,$K$2:$P$2,0))</f>
        <v>#N/A</v>
      </c>
      <c r="CT2344" s="15" t="e" cm="1">
        <f t="array" ref="CT2344">INDEX($K:$P,ROW(),MATCH(CT$3,$K$2:$P$2,0))</f>
        <v>#N/A</v>
      </c>
      <c r="CU2344" s="15" t="e" cm="1">
        <f t="array" ref="CU2344">INDEX($K:$P,ROW(),MATCH(CU$3,$K$2:$P$2,0))</f>
        <v>#N/A</v>
      </c>
      <c r="CV2344" s="15" t="e" cm="1">
        <f t="array" ref="CV2344">INDEX($K:$P,ROW(),MATCH(CV$3,$K$2:$P$2,0))</f>
        <v>#N/A</v>
      </c>
      <c r="CW2344" s="15" t="e" cm="1">
        <f t="array" ref="CW2344">INDEX($K:$P,ROW(),MATCH(CW$3,$K$2:$P$2,0))</f>
        <v>#N/A</v>
      </c>
      <c r="CX2344" s="15" t="e" cm="1">
        <f t="array" ref="CX2344">INDEX($K:$P,ROW(),MATCH(CX$3,$K$2:$P$2,0))</f>
        <v>#N/A</v>
      </c>
      <c r="CY2344" s="15" t="e" cm="1">
        <f t="array" ref="CY2344">INDEX($K:$P,ROW(),MATCH(CY$3,$K$2:$P$2,0))</f>
        <v>#N/A</v>
      </c>
      <c r="CZ2344" s="15" t="e" cm="1">
        <f t="array" ref="CZ2344">INDEX($K:$P,ROW(),MATCH(CZ$3,$K$2:$P$2,0))</f>
        <v>#N/A</v>
      </c>
      <c r="DA2344" s="15" t="e" cm="1">
        <f t="array" ref="DA2344">INDEX($K:$P,ROW(),MATCH(DA$3,$K$2:$P$2,0))</f>
        <v>#N/A</v>
      </c>
      <c r="DB2344" s="15" t="e" cm="1">
        <f t="array" ref="DB2344">INDEX($K:$P,ROW(),MATCH(DB$3,$K$2:$P$2,0))</f>
        <v>#N/A</v>
      </c>
      <c r="DC2344" s="15" t="e" cm="1">
        <f t="array" ref="DC2344">INDEX($K:$P,ROW(),MATCH(DC$3,$K$2:$P$2,0))</f>
        <v>#N/A</v>
      </c>
      <c r="DD2344" s="15" t="e" cm="1">
        <f t="array" ref="DD2344">INDEX($K:$P,ROW(),MATCH(DD$3,$K$2:$P$2,0))</f>
        <v>#N/A</v>
      </c>
      <c r="DE2344" s="15" t="e" cm="1">
        <f t="array" ref="DE2344">INDEX($K:$P,ROW(),MATCH(DE$3,$K$2:$P$2,0))</f>
        <v>#N/A</v>
      </c>
      <c r="DF2344" s="15" t="e" cm="1">
        <f t="array" ref="DF2344">INDEX($K:$P,ROW(),MATCH(DF$3,$K$2:$P$2,0))</f>
        <v>#N/A</v>
      </c>
      <c r="DG2344" s="15" t="e" cm="1">
        <f t="array" ref="DG2344">INDEX($K:$P,ROW(),MATCH(DG$3,$K$2:$P$2,0))</f>
        <v>#N/A</v>
      </c>
      <c r="DH2344" s="15" t="e" cm="1">
        <f t="array" ref="DH2344">INDEX($K:$P,ROW(),MATCH(DH$3,$K$2:$P$2,0))</f>
        <v>#N/A</v>
      </c>
      <c r="DI2344" s="15" t="e" cm="1">
        <f t="array" ref="DI2344">INDEX($K:$P,ROW(),MATCH(DI$3,$K$2:$P$2,0))</f>
        <v>#N/A</v>
      </c>
      <c r="DJ2344" s="15" t="e" cm="1">
        <f t="array" ref="DJ2344">INDEX($K:$P,ROW(),MATCH(DJ$3,$K$2:$P$2,0))</f>
        <v>#N/A</v>
      </c>
      <c r="DK2344" s="15" t="e" cm="1">
        <f t="array" ref="DK2344">INDEX($K:$P,ROW(),MATCH(DK$3,$K$2:$P$2,0))</f>
        <v>#N/A</v>
      </c>
      <c r="DL2344" s="15" t="e" cm="1">
        <f t="array" ref="DL2344">INDEX($K:$P,ROW(),MATCH(DL$3,$K$2:$P$2,0))</f>
        <v>#N/A</v>
      </c>
    </row>
    <row r="2345" spans="1:116" x14ac:dyDescent="0.4">
      <c r="B2345" t="str">
        <f t="shared" si="3651"/>
        <v>2345 WCAP-IS</v>
      </c>
      <c r="C2345" t="s">
        <v>232</v>
      </c>
      <c r="D2345" t="s">
        <v>407</v>
      </c>
      <c r="E2345" s="8" t="str">
        <f t="shared" si="3526"/>
        <v>2345 WCAP-IS</v>
      </c>
      <c r="G2345" s="126" t="str">
        <f>"Accounts payable"</f>
        <v>Accounts payable</v>
      </c>
      <c r="H2345" s="27"/>
      <c r="I2345" s="78"/>
      <c r="J2345" s="78"/>
      <c r="K2345" s="118">
        <f>SUMIF($4:$4,K$2,2345:2345)</f>
        <v>450612.53333333344</v>
      </c>
      <c r="L2345" s="118">
        <f>SUMIF($4:$4,L$2,2345:2345)</f>
        <v>877288.99333333352</v>
      </c>
      <c r="M2345" s="118">
        <f>SUMIF($4:$4,M$2,2345:2345)</f>
        <v>1720715.9430000004</v>
      </c>
      <c r="N2345" s="118">
        <f>SUMIF($4:$4,N$2,2345:2345)</f>
        <v>3405897.5734833339</v>
      </c>
      <c r="O2345" s="118">
        <f>SUMIF($4:$4,O$2,2345:2345)</f>
        <v>6774504.9521575011</v>
      </c>
      <c r="P2345" s="118">
        <f>SUMIF($4:$4,P$2,2345:2345)</f>
        <v>13509876.033098711</v>
      </c>
      <c r="R2345" s="118"/>
      <c r="S2345" s="118">
        <f t="shared" ref="S2345:CD2354" si="3652">MIN(-S2344/30*S2341,R2345-S2341)</f>
        <v>450612.53333333344</v>
      </c>
      <c r="T2345" s="118">
        <f t="shared" si="3652"/>
        <v>450612.53333333344</v>
      </c>
      <c r="U2345" s="118">
        <f t="shared" si="3652"/>
        <v>450612.53333333344</v>
      </c>
      <c r="V2345" s="118">
        <f t="shared" si="3652"/>
        <v>450612.53333333344</v>
      </c>
      <c r="W2345" s="118">
        <f t="shared" si="3652"/>
        <v>450612.53333333344</v>
      </c>
      <c r="X2345" s="118">
        <f t="shared" si="3652"/>
        <v>450612.53333333344</v>
      </c>
      <c r="Y2345" s="118">
        <f t="shared" si="3652"/>
        <v>450612.53333333344</v>
      </c>
      <c r="Z2345" s="118">
        <f t="shared" si="3652"/>
        <v>450612.53333333344</v>
      </c>
      <c r="AA2345" s="118">
        <f t="shared" si="3652"/>
        <v>450612.53333333344</v>
      </c>
      <c r="AB2345" s="118">
        <f t="shared" si="3652"/>
        <v>450612.53333333344</v>
      </c>
      <c r="AC2345" s="118">
        <f t="shared" si="3652"/>
        <v>450612.53333333344</v>
      </c>
      <c r="AD2345" s="118">
        <f t="shared" si="3652"/>
        <v>450612.53333333344</v>
      </c>
      <c r="AE2345" s="118">
        <f t="shared" si="3652"/>
        <v>877288.99333333352</v>
      </c>
      <c r="AF2345" s="118">
        <f t="shared" si="3652"/>
        <v>877288.99333333352</v>
      </c>
      <c r="AG2345" s="118">
        <f t="shared" si="3652"/>
        <v>877288.99333333352</v>
      </c>
      <c r="AH2345" s="118">
        <f t="shared" si="3652"/>
        <v>877288.99333333352</v>
      </c>
      <c r="AI2345" s="118">
        <f t="shared" si="3652"/>
        <v>877288.99333333352</v>
      </c>
      <c r="AJ2345" s="118">
        <f t="shared" si="3652"/>
        <v>877288.99333333352</v>
      </c>
      <c r="AK2345" s="118">
        <f t="shared" si="3652"/>
        <v>877288.99333333352</v>
      </c>
      <c r="AL2345" s="118">
        <f t="shared" si="3652"/>
        <v>877288.99333333352</v>
      </c>
      <c r="AM2345" s="118">
        <f t="shared" si="3652"/>
        <v>877288.99333333352</v>
      </c>
      <c r="AN2345" s="118">
        <f t="shared" si="3652"/>
        <v>877288.99333333352</v>
      </c>
      <c r="AO2345" s="118">
        <f t="shared" si="3652"/>
        <v>877288.99333333352</v>
      </c>
      <c r="AP2345" s="118">
        <f t="shared" si="3652"/>
        <v>877288.99333333352</v>
      </c>
      <c r="AQ2345" s="118">
        <f t="shared" si="3652"/>
        <v>1720715.9430000004</v>
      </c>
      <c r="AR2345" s="118">
        <f t="shared" si="3652"/>
        <v>1720715.9430000004</v>
      </c>
      <c r="AS2345" s="118">
        <f t="shared" si="3652"/>
        <v>1720715.9430000004</v>
      </c>
      <c r="AT2345" s="118">
        <f t="shared" si="3652"/>
        <v>1720715.9430000004</v>
      </c>
      <c r="AU2345" s="118">
        <f t="shared" si="3652"/>
        <v>1720715.9430000004</v>
      </c>
      <c r="AV2345" s="118">
        <f t="shared" si="3652"/>
        <v>1720715.9430000004</v>
      </c>
      <c r="AW2345" s="118">
        <f t="shared" si="3652"/>
        <v>1720715.9430000004</v>
      </c>
      <c r="AX2345" s="118">
        <f t="shared" si="3652"/>
        <v>1720715.9430000004</v>
      </c>
      <c r="AY2345" s="118">
        <f t="shared" si="3652"/>
        <v>1720715.9430000004</v>
      </c>
      <c r="AZ2345" s="118">
        <f t="shared" si="3652"/>
        <v>1720715.9430000004</v>
      </c>
      <c r="BA2345" s="118">
        <f t="shared" si="3652"/>
        <v>1720715.9430000004</v>
      </c>
      <c r="BB2345" s="118">
        <f t="shared" si="3652"/>
        <v>1720715.9430000004</v>
      </c>
      <c r="BC2345" s="118">
        <f t="shared" si="3652"/>
        <v>3405897.5734833339</v>
      </c>
      <c r="BD2345" s="118">
        <f t="shared" si="3652"/>
        <v>3405897.5734833339</v>
      </c>
      <c r="BE2345" s="118">
        <f t="shared" si="3652"/>
        <v>3405897.5734833339</v>
      </c>
      <c r="BF2345" s="118">
        <f t="shared" si="3652"/>
        <v>3405897.5734833339</v>
      </c>
      <c r="BG2345" s="118">
        <f t="shared" si="3652"/>
        <v>3405897.5734833339</v>
      </c>
      <c r="BH2345" s="118">
        <f t="shared" si="3652"/>
        <v>3405897.5734833339</v>
      </c>
      <c r="BI2345" s="118">
        <f t="shared" si="3652"/>
        <v>3405897.5734833339</v>
      </c>
      <c r="BJ2345" s="118">
        <f t="shared" si="3652"/>
        <v>3405897.5734833339</v>
      </c>
      <c r="BK2345" s="118">
        <f t="shared" si="3652"/>
        <v>3405897.5734833339</v>
      </c>
      <c r="BL2345" s="118">
        <f t="shared" si="3652"/>
        <v>3405897.5734833339</v>
      </c>
      <c r="BM2345" s="118">
        <f t="shared" si="3652"/>
        <v>3405897.5734833339</v>
      </c>
      <c r="BN2345" s="118">
        <f t="shared" si="3652"/>
        <v>3405897.5734833339</v>
      </c>
      <c r="BO2345" s="118">
        <f t="shared" si="3652"/>
        <v>6774504.9521575011</v>
      </c>
      <c r="BP2345" s="118">
        <f t="shared" si="3652"/>
        <v>6774504.9521575011</v>
      </c>
      <c r="BQ2345" s="118">
        <f t="shared" si="3652"/>
        <v>6774504.9521575011</v>
      </c>
      <c r="BR2345" s="118">
        <f t="shared" si="3652"/>
        <v>6774504.9521575011</v>
      </c>
      <c r="BS2345" s="118">
        <f t="shared" si="3652"/>
        <v>6774504.9521575011</v>
      </c>
      <c r="BT2345" s="118">
        <f t="shared" si="3652"/>
        <v>6774504.9521575011</v>
      </c>
      <c r="BU2345" s="118">
        <f t="shared" si="3652"/>
        <v>6774504.9521575011</v>
      </c>
      <c r="BV2345" s="118">
        <f t="shared" si="3652"/>
        <v>6774504.9521575011</v>
      </c>
      <c r="BW2345" s="118">
        <f t="shared" si="3652"/>
        <v>6774504.9521575011</v>
      </c>
      <c r="BX2345" s="118">
        <f t="shared" si="3652"/>
        <v>6774504.9521575011</v>
      </c>
      <c r="BY2345" s="118">
        <f t="shared" si="3652"/>
        <v>6774504.9521575011</v>
      </c>
      <c r="BZ2345" s="118">
        <f t="shared" si="3652"/>
        <v>6774504.9521575011</v>
      </c>
      <c r="CA2345" s="118">
        <f t="shared" si="3652"/>
        <v>13509876.033098711</v>
      </c>
      <c r="CB2345" s="118">
        <f t="shared" si="3652"/>
        <v>13509876.033098711</v>
      </c>
      <c r="CC2345" s="118">
        <f t="shared" si="3652"/>
        <v>13509876.033098711</v>
      </c>
      <c r="CD2345" s="118">
        <f t="shared" si="3652"/>
        <v>13509876.033098711</v>
      </c>
      <c r="CE2345" s="118">
        <f t="shared" ref="CE2345:CK2354" si="3653">MIN(-CE2344/30*CE2341,CD2345-CE2341)</f>
        <v>13509876.033098711</v>
      </c>
      <c r="CF2345" s="118">
        <f t="shared" si="3653"/>
        <v>13509876.033098711</v>
      </c>
      <c r="CG2345" s="118">
        <f t="shared" si="3653"/>
        <v>13509876.033098711</v>
      </c>
      <c r="CH2345" s="118">
        <f t="shared" si="3653"/>
        <v>13509876.033098711</v>
      </c>
      <c r="CI2345" s="118">
        <f t="shared" si="3653"/>
        <v>13509876.033098711</v>
      </c>
      <c r="CJ2345" s="118">
        <f t="shared" si="3653"/>
        <v>13509876.033098711</v>
      </c>
      <c r="CK2345" s="118">
        <f t="shared" si="3653"/>
        <v>13509876.033098711</v>
      </c>
      <c r="CL2345" s="118">
        <f>MIN(-CL2344/30*CL2341,CK2345-CL2341)</f>
        <v>13509876.033098711</v>
      </c>
      <c r="CN2345" s="33"/>
      <c r="CO2345" s="118" t="e">
        <f>MIN(-CO2344/90*CO2341,CN2345-CO2341)</f>
        <v>#N/A</v>
      </c>
      <c r="CP2345" s="118" t="e">
        <f t="shared" ref="CP2345:DL2354" si="3654">MIN(-CP2344/90*CP2341,CO2345-CP2341)</f>
        <v>#N/A</v>
      </c>
      <c r="CQ2345" s="118" t="e">
        <f t="shared" si="3654"/>
        <v>#N/A</v>
      </c>
      <c r="CR2345" s="118" t="e">
        <f t="shared" si="3654"/>
        <v>#N/A</v>
      </c>
      <c r="CS2345" s="118" t="e">
        <f t="shared" si="3654"/>
        <v>#N/A</v>
      </c>
      <c r="CT2345" s="118" t="e">
        <f t="shared" si="3654"/>
        <v>#N/A</v>
      </c>
      <c r="CU2345" s="118" t="e">
        <f t="shared" si="3654"/>
        <v>#N/A</v>
      </c>
      <c r="CV2345" s="118" t="e">
        <f t="shared" si="3654"/>
        <v>#N/A</v>
      </c>
      <c r="CW2345" s="118" t="e">
        <f t="shared" si="3654"/>
        <v>#N/A</v>
      </c>
      <c r="CX2345" s="118" t="e">
        <f t="shared" si="3654"/>
        <v>#N/A</v>
      </c>
      <c r="CY2345" s="118" t="e">
        <f t="shared" si="3654"/>
        <v>#N/A</v>
      </c>
      <c r="CZ2345" s="118" t="e">
        <f t="shared" si="3654"/>
        <v>#N/A</v>
      </c>
      <c r="DA2345" s="118" t="e">
        <f t="shared" si="3654"/>
        <v>#N/A</v>
      </c>
      <c r="DB2345" s="118" t="e">
        <f t="shared" si="3654"/>
        <v>#N/A</v>
      </c>
      <c r="DC2345" s="118" t="e">
        <f t="shared" si="3654"/>
        <v>#N/A</v>
      </c>
      <c r="DD2345" s="118" t="e">
        <f t="shared" si="3654"/>
        <v>#N/A</v>
      </c>
      <c r="DE2345" s="118" t="e">
        <f t="shared" si="3654"/>
        <v>#N/A</v>
      </c>
      <c r="DF2345" s="118" t="e">
        <f t="shared" si="3654"/>
        <v>#N/A</v>
      </c>
      <c r="DG2345" s="118" t="e">
        <f t="shared" si="3654"/>
        <v>#N/A</v>
      </c>
      <c r="DH2345" s="118" t="e">
        <f t="shared" si="3654"/>
        <v>#N/A</v>
      </c>
      <c r="DI2345" s="118" t="e">
        <f t="shared" si="3654"/>
        <v>#N/A</v>
      </c>
      <c r="DJ2345" s="118" t="e">
        <f t="shared" si="3654"/>
        <v>#N/A</v>
      </c>
      <c r="DK2345" s="118" t="e">
        <f t="shared" si="3654"/>
        <v>#N/A</v>
      </c>
      <c r="DL2345" s="118" t="e">
        <f t="shared" si="3654"/>
        <v>#N/A</v>
      </c>
    </row>
    <row r="2346" spans="1:116" x14ac:dyDescent="0.4">
      <c r="B2346" t="str">
        <f t="shared" si="3651"/>
        <v>2346 WCAP-IS</v>
      </c>
      <c r="D2346" t="s">
        <v>407</v>
      </c>
      <c r="E2346" s="8" t="str">
        <f t="shared" ref="E2346:E2390" si="3655">ROW()&amp;" "&amp;D2346</f>
        <v>2346 WCAP-IS</v>
      </c>
      <c r="G2346" s="126"/>
      <c r="H2346" s="27"/>
      <c r="I2346" s="78"/>
      <c r="J2346" s="78"/>
      <c r="K2346" s="33"/>
      <c r="L2346" s="33"/>
      <c r="M2346" s="33"/>
      <c r="N2346" s="33"/>
      <c r="O2346" s="33"/>
      <c r="P2346" s="33"/>
      <c r="R2346" s="33"/>
      <c r="S2346" s="33"/>
      <c r="T2346" s="33"/>
      <c r="U2346" s="33"/>
      <c r="V2346" s="33"/>
      <c r="W2346" s="33"/>
      <c r="X2346" s="33"/>
      <c r="Y2346" s="33"/>
      <c r="Z2346" s="33"/>
      <c r="AA2346" s="33"/>
      <c r="AB2346" s="33"/>
      <c r="AC2346" s="33"/>
      <c r="AD2346" s="33"/>
      <c r="AE2346" s="33"/>
      <c r="AF2346" s="33"/>
      <c r="AG2346" s="33"/>
      <c r="AH2346" s="33"/>
      <c r="AI2346" s="33"/>
      <c r="AJ2346" s="33"/>
      <c r="AK2346" s="33"/>
      <c r="AL2346" s="33"/>
      <c r="AM2346" s="33"/>
      <c r="AN2346" s="33"/>
      <c r="AO2346" s="33"/>
      <c r="AP2346" s="33"/>
      <c r="AQ2346" s="33"/>
      <c r="AR2346" s="33"/>
      <c r="AS2346" s="33"/>
      <c r="AT2346" s="33"/>
      <c r="AU2346" s="33"/>
      <c r="AV2346" s="33"/>
      <c r="AW2346" s="33"/>
      <c r="AX2346" s="33"/>
      <c r="AY2346" s="33"/>
      <c r="AZ2346" s="33"/>
      <c r="BA2346" s="33"/>
      <c r="BB2346" s="33"/>
      <c r="BC2346" s="33"/>
      <c r="BD2346" s="33"/>
      <c r="BE2346" s="33"/>
      <c r="BF2346" s="33"/>
      <c r="BG2346" s="33"/>
      <c r="BH2346" s="33"/>
      <c r="BI2346" s="33"/>
      <c r="BJ2346" s="33"/>
      <c r="BK2346" s="33"/>
      <c r="BL2346" s="33"/>
      <c r="BM2346" s="33"/>
      <c r="BN2346" s="33"/>
      <c r="BO2346" s="33"/>
      <c r="BP2346" s="33"/>
      <c r="BQ2346" s="33"/>
      <c r="BR2346" s="33"/>
      <c r="BS2346" s="33"/>
      <c r="BT2346" s="33"/>
      <c r="BU2346" s="33"/>
      <c r="BV2346" s="33"/>
      <c r="BW2346" s="33"/>
      <c r="BX2346" s="33"/>
      <c r="BY2346" s="33"/>
      <c r="BZ2346" s="33"/>
      <c r="CA2346" s="33"/>
      <c r="CB2346" s="33"/>
      <c r="CC2346" s="33"/>
      <c r="CD2346" s="33"/>
      <c r="CE2346" s="33"/>
      <c r="CF2346" s="33"/>
      <c r="CG2346" s="33"/>
      <c r="CH2346" s="33"/>
      <c r="CI2346" s="33"/>
      <c r="CJ2346" s="33"/>
      <c r="CK2346" s="33"/>
      <c r="CL2346" s="33"/>
      <c r="CN2346" s="78"/>
      <c r="CO2346" s="33"/>
      <c r="CP2346" s="33"/>
      <c r="CQ2346" s="33"/>
      <c r="CR2346" s="33"/>
      <c r="CS2346" s="33"/>
      <c r="CT2346" s="33"/>
      <c r="CU2346" s="33"/>
      <c r="CV2346" s="33"/>
      <c r="CW2346" s="33"/>
      <c r="CX2346" s="33"/>
      <c r="CY2346" s="33"/>
      <c r="CZ2346" s="33"/>
      <c r="DA2346" s="33"/>
      <c r="DB2346" s="33"/>
      <c r="DC2346" s="33"/>
      <c r="DD2346" s="33"/>
      <c r="DE2346" s="33"/>
      <c r="DF2346" s="33"/>
      <c r="DG2346" s="33"/>
      <c r="DH2346" s="33"/>
      <c r="DI2346" s="33"/>
      <c r="DJ2346" s="33"/>
      <c r="DK2346" s="33"/>
      <c r="DL2346" s="33"/>
    </row>
    <row r="2347" spans="1:116" x14ac:dyDescent="0.4">
      <c r="B2347" t="str">
        <f t="shared" si="3651"/>
        <v>2347 WCAP-IS</v>
      </c>
      <c r="C2347" t="s">
        <v>234</v>
      </c>
      <c r="D2347" t="s">
        <v>407</v>
      </c>
      <c r="E2347" s="8" t="str">
        <f t="shared" si="3655"/>
        <v>2347 WCAP-IS</v>
      </c>
      <c r="G2347" s="126" t="str">
        <f>"Change in "&amp;G2345</f>
        <v>Change in Accounts payable</v>
      </c>
      <c r="K2347" s="33">
        <f>SUMIF($3:$3,K$2,2347:2347)</f>
        <v>450612.53333333344</v>
      </c>
      <c r="L2347" s="33">
        <f>SUMIF($3:$3,L$2,2347:2347)</f>
        <v>426676.46000000008</v>
      </c>
      <c r="M2347" s="33">
        <f>SUMIF($3:$3,M$2,2347:2347)</f>
        <v>843426.94966666691</v>
      </c>
      <c r="N2347" s="33">
        <f>SUMIF($3:$3,N$2,2347:2347)</f>
        <v>1685181.6304833335</v>
      </c>
      <c r="O2347" s="33">
        <f>SUMIF($3:$3,O$2,2347:2347)</f>
        <v>3368607.3786741672</v>
      </c>
      <c r="P2347" s="33">
        <f>SUMIF($3:$3,P$2,2347:2347)</f>
        <v>6735371.0809412096</v>
      </c>
      <c r="R2347" s="33"/>
      <c r="S2347" s="33">
        <f>S2345-R2345</f>
        <v>450612.53333333344</v>
      </c>
      <c r="T2347" s="33">
        <f t="shared" ref="T2347:CE2356" si="3656">T2345-S2345</f>
        <v>0</v>
      </c>
      <c r="U2347" s="33">
        <f t="shared" si="3656"/>
        <v>0</v>
      </c>
      <c r="V2347" s="33">
        <f t="shared" si="3656"/>
        <v>0</v>
      </c>
      <c r="W2347" s="33">
        <f t="shared" si="3656"/>
        <v>0</v>
      </c>
      <c r="X2347" s="33">
        <f t="shared" si="3656"/>
        <v>0</v>
      </c>
      <c r="Y2347" s="33">
        <f t="shared" si="3656"/>
        <v>0</v>
      </c>
      <c r="Z2347" s="33">
        <f t="shared" si="3656"/>
        <v>0</v>
      </c>
      <c r="AA2347" s="33">
        <f t="shared" si="3656"/>
        <v>0</v>
      </c>
      <c r="AB2347" s="33">
        <f t="shared" si="3656"/>
        <v>0</v>
      </c>
      <c r="AC2347" s="33">
        <f t="shared" si="3656"/>
        <v>0</v>
      </c>
      <c r="AD2347" s="33">
        <f t="shared" si="3656"/>
        <v>0</v>
      </c>
      <c r="AE2347" s="33">
        <f t="shared" si="3656"/>
        <v>426676.46000000008</v>
      </c>
      <c r="AF2347" s="33">
        <f t="shared" si="3656"/>
        <v>0</v>
      </c>
      <c r="AG2347" s="33">
        <f t="shared" si="3656"/>
        <v>0</v>
      </c>
      <c r="AH2347" s="33">
        <f t="shared" si="3656"/>
        <v>0</v>
      </c>
      <c r="AI2347" s="33">
        <f t="shared" si="3656"/>
        <v>0</v>
      </c>
      <c r="AJ2347" s="33">
        <f t="shared" si="3656"/>
        <v>0</v>
      </c>
      <c r="AK2347" s="33">
        <f t="shared" si="3656"/>
        <v>0</v>
      </c>
      <c r="AL2347" s="33">
        <f t="shared" si="3656"/>
        <v>0</v>
      </c>
      <c r="AM2347" s="33">
        <f t="shared" si="3656"/>
        <v>0</v>
      </c>
      <c r="AN2347" s="33">
        <f t="shared" si="3656"/>
        <v>0</v>
      </c>
      <c r="AO2347" s="33">
        <f t="shared" si="3656"/>
        <v>0</v>
      </c>
      <c r="AP2347" s="33">
        <f t="shared" si="3656"/>
        <v>0</v>
      </c>
      <c r="AQ2347" s="33">
        <f t="shared" si="3656"/>
        <v>843426.94966666691</v>
      </c>
      <c r="AR2347" s="33">
        <f t="shared" si="3656"/>
        <v>0</v>
      </c>
      <c r="AS2347" s="33">
        <f t="shared" si="3656"/>
        <v>0</v>
      </c>
      <c r="AT2347" s="33">
        <f t="shared" si="3656"/>
        <v>0</v>
      </c>
      <c r="AU2347" s="33">
        <f t="shared" si="3656"/>
        <v>0</v>
      </c>
      <c r="AV2347" s="33">
        <f t="shared" si="3656"/>
        <v>0</v>
      </c>
      <c r="AW2347" s="33">
        <f t="shared" si="3656"/>
        <v>0</v>
      </c>
      <c r="AX2347" s="33">
        <f t="shared" si="3656"/>
        <v>0</v>
      </c>
      <c r="AY2347" s="33">
        <f t="shared" si="3656"/>
        <v>0</v>
      </c>
      <c r="AZ2347" s="33">
        <f t="shared" si="3656"/>
        <v>0</v>
      </c>
      <c r="BA2347" s="33">
        <f t="shared" si="3656"/>
        <v>0</v>
      </c>
      <c r="BB2347" s="33">
        <f t="shared" si="3656"/>
        <v>0</v>
      </c>
      <c r="BC2347" s="33">
        <f t="shared" si="3656"/>
        <v>1685181.6304833335</v>
      </c>
      <c r="BD2347" s="33">
        <f t="shared" si="3656"/>
        <v>0</v>
      </c>
      <c r="BE2347" s="33">
        <f t="shared" si="3656"/>
        <v>0</v>
      </c>
      <c r="BF2347" s="33">
        <f t="shared" si="3656"/>
        <v>0</v>
      </c>
      <c r="BG2347" s="33">
        <f t="shared" si="3656"/>
        <v>0</v>
      </c>
      <c r="BH2347" s="33">
        <f t="shared" si="3656"/>
        <v>0</v>
      </c>
      <c r="BI2347" s="33">
        <f t="shared" si="3656"/>
        <v>0</v>
      </c>
      <c r="BJ2347" s="33">
        <f t="shared" si="3656"/>
        <v>0</v>
      </c>
      <c r="BK2347" s="33">
        <f t="shared" si="3656"/>
        <v>0</v>
      </c>
      <c r="BL2347" s="33">
        <f t="shared" si="3656"/>
        <v>0</v>
      </c>
      <c r="BM2347" s="33">
        <f t="shared" si="3656"/>
        <v>0</v>
      </c>
      <c r="BN2347" s="33">
        <f t="shared" si="3656"/>
        <v>0</v>
      </c>
      <c r="BO2347" s="33">
        <f t="shared" si="3656"/>
        <v>3368607.3786741672</v>
      </c>
      <c r="BP2347" s="33">
        <f t="shared" si="3656"/>
        <v>0</v>
      </c>
      <c r="BQ2347" s="33">
        <f t="shared" si="3656"/>
        <v>0</v>
      </c>
      <c r="BR2347" s="33">
        <f t="shared" si="3656"/>
        <v>0</v>
      </c>
      <c r="BS2347" s="33">
        <f t="shared" si="3656"/>
        <v>0</v>
      </c>
      <c r="BT2347" s="33">
        <f t="shared" si="3656"/>
        <v>0</v>
      </c>
      <c r="BU2347" s="33">
        <f t="shared" si="3656"/>
        <v>0</v>
      </c>
      <c r="BV2347" s="33">
        <f t="shared" si="3656"/>
        <v>0</v>
      </c>
      <c r="BW2347" s="33">
        <f t="shared" si="3656"/>
        <v>0</v>
      </c>
      <c r="BX2347" s="33">
        <f t="shared" si="3656"/>
        <v>0</v>
      </c>
      <c r="BY2347" s="33">
        <f t="shared" si="3656"/>
        <v>0</v>
      </c>
      <c r="BZ2347" s="33">
        <f t="shared" si="3656"/>
        <v>0</v>
      </c>
      <c r="CA2347" s="33">
        <f t="shared" si="3656"/>
        <v>6735371.0809412096</v>
      </c>
      <c r="CB2347" s="33">
        <f t="shared" si="3656"/>
        <v>0</v>
      </c>
      <c r="CC2347" s="33">
        <f t="shared" si="3656"/>
        <v>0</v>
      </c>
      <c r="CD2347" s="33">
        <f t="shared" si="3656"/>
        <v>0</v>
      </c>
      <c r="CE2347" s="33">
        <f t="shared" si="3656"/>
        <v>0</v>
      </c>
      <c r="CF2347" s="33">
        <f t="shared" ref="CF2347:CL2356" si="3657">CF2345-CE2345</f>
        <v>0</v>
      </c>
      <c r="CG2347" s="33">
        <f t="shared" si="3657"/>
        <v>0</v>
      </c>
      <c r="CH2347" s="33">
        <f t="shared" si="3657"/>
        <v>0</v>
      </c>
      <c r="CI2347" s="33">
        <f t="shared" si="3657"/>
        <v>0</v>
      </c>
      <c r="CJ2347" s="33">
        <f t="shared" si="3657"/>
        <v>0</v>
      </c>
      <c r="CK2347" s="33">
        <f t="shared" si="3657"/>
        <v>0</v>
      </c>
      <c r="CL2347" s="33">
        <f t="shared" si="3657"/>
        <v>0</v>
      </c>
      <c r="CO2347" s="33" t="e">
        <f t="shared" ref="CO2347:CO2356" si="3658">CO2345-CN2345</f>
        <v>#N/A</v>
      </c>
      <c r="CP2347" s="33" t="e">
        <f t="shared" ref="CP2347:CP2356" si="3659">CP2345-CO2345</f>
        <v>#N/A</v>
      </c>
      <c r="CQ2347" s="33" t="e">
        <f t="shared" ref="CQ2347:CQ2356" si="3660">CQ2345-CP2345</f>
        <v>#N/A</v>
      </c>
      <c r="CR2347" s="33" t="e">
        <f t="shared" ref="CR2347:CR2356" si="3661">CR2345-CQ2345</f>
        <v>#N/A</v>
      </c>
      <c r="CS2347" s="33" t="e">
        <f t="shared" ref="CS2347:CS2356" si="3662">CS2345-CR2345</f>
        <v>#N/A</v>
      </c>
      <c r="CT2347" s="33" t="e">
        <f t="shared" ref="CT2347:CT2356" si="3663">CT2345-CS2345</f>
        <v>#N/A</v>
      </c>
      <c r="CU2347" s="33" t="e">
        <f t="shared" ref="CU2347:CU2356" si="3664">CU2345-CT2345</f>
        <v>#N/A</v>
      </c>
      <c r="CV2347" s="33" t="e">
        <f t="shared" ref="CV2347:CV2356" si="3665">CV2345-CU2345</f>
        <v>#N/A</v>
      </c>
      <c r="CW2347" s="33" t="e">
        <f t="shared" ref="CW2347:CW2356" si="3666">CW2345-CV2345</f>
        <v>#N/A</v>
      </c>
      <c r="CX2347" s="33" t="e">
        <f t="shared" ref="CX2347:CX2356" si="3667">CX2345-CW2345</f>
        <v>#N/A</v>
      </c>
      <c r="CY2347" s="33" t="e">
        <f t="shared" ref="CY2347:CY2356" si="3668">CY2345-CX2345</f>
        <v>#N/A</v>
      </c>
      <c r="CZ2347" s="33" t="e">
        <f t="shared" ref="CZ2347:CZ2356" si="3669">CZ2345-CY2345</f>
        <v>#N/A</v>
      </c>
      <c r="DA2347" s="33" t="e">
        <f t="shared" ref="DA2347:DA2356" si="3670">DA2345-CZ2345</f>
        <v>#N/A</v>
      </c>
      <c r="DB2347" s="33" t="e">
        <f t="shared" ref="DB2347:DB2356" si="3671">DB2345-DA2345</f>
        <v>#N/A</v>
      </c>
      <c r="DC2347" s="33" t="e">
        <f t="shared" ref="DC2347:DC2356" si="3672">DC2345-DB2345</f>
        <v>#N/A</v>
      </c>
      <c r="DD2347" s="33" t="e">
        <f t="shared" ref="DD2347:DD2356" si="3673">DD2345-DC2345</f>
        <v>#N/A</v>
      </c>
      <c r="DE2347" s="33" t="e">
        <f t="shared" ref="DE2347:DE2356" si="3674">DE2345-DD2345</f>
        <v>#N/A</v>
      </c>
      <c r="DF2347" s="33" t="e">
        <f t="shared" ref="DF2347:DF2356" si="3675">DF2345-DE2345</f>
        <v>#N/A</v>
      </c>
      <c r="DG2347" s="33" t="e">
        <f t="shared" ref="DG2347:DG2356" si="3676">DG2345-DF2345</f>
        <v>#N/A</v>
      </c>
      <c r="DH2347" s="33" t="e">
        <f t="shared" ref="DH2347:DH2356" si="3677">DH2345-DG2345</f>
        <v>#N/A</v>
      </c>
      <c r="DI2347" s="33" t="e">
        <f t="shared" ref="DI2347:DI2356" si="3678">DI2345-DH2345</f>
        <v>#N/A</v>
      </c>
      <c r="DJ2347" s="33" t="e">
        <f t="shared" ref="DJ2347:DJ2356" si="3679">DJ2345-DI2345</f>
        <v>#N/A</v>
      </c>
      <c r="DK2347" s="33" t="e">
        <f t="shared" ref="DK2347:DK2356" si="3680">DK2345-DJ2345</f>
        <v>#N/A</v>
      </c>
      <c r="DL2347" s="33" t="e">
        <f t="shared" ref="DL2347:DL2356" si="3681">DL2345-DK2345</f>
        <v>#N/A</v>
      </c>
    </row>
    <row r="2348" spans="1:116" x14ac:dyDescent="0.4">
      <c r="B2348" t="str">
        <f t="shared" si="3651"/>
        <v>2348 WCAP-IS</v>
      </c>
      <c r="D2348" t="s">
        <v>407</v>
      </c>
      <c r="E2348" s="8" t="str">
        <f t="shared" si="3655"/>
        <v>2348 WCAP-IS</v>
      </c>
      <c r="G2348" s="125"/>
      <c r="K2348" s="53"/>
      <c r="L2348" s="53"/>
      <c r="M2348" s="53"/>
      <c r="N2348" s="53"/>
      <c r="O2348" s="53"/>
      <c r="P2348" s="53"/>
      <c r="R2348" s="24"/>
      <c r="S2348" s="24"/>
      <c r="T2348" s="24"/>
      <c r="U2348" s="24"/>
      <c r="V2348" s="24"/>
      <c r="W2348" s="24"/>
      <c r="X2348" s="24"/>
      <c r="Y2348" s="24"/>
      <c r="Z2348" s="24"/>
      <c r="AA2348" s="24"/>
      <c r="AB2348" s="24"/>
      <c r="AC2348" s="24"/>
      <c r="AD2348" s="24"/>
      <c r="AE2348" s="24"/>
      <c r="AF2348" s="24"/>
      <c r="AG2348" s="24"/>
      <c r="AH2348" s="24"/>
      <c r="AI2348" s="24"/>
      <c r="AJ2348" s="24"/>
      <c r="AK2348" s="24"/>
      <c r="AL2348" s="24"/>
      <c r="AM2348" s="24"/>
      <c r="AN2348" s="24"/>
      <c r="AO2348" s="24"/>
      <c r="AP2348" s="24"/>
      <c r="AQ2348" s="24"/>
      <c r="AR2348" s="24"/>
      <c r="AS2348" s="24"/>
      <c r="AT2348" s="24"/>
      <c r="AU2348" s="24"/>
      <c r="AV2348" s="24"/>
      <c r="AW2348" s="24"/>
      <c r="AX2348" s="24"/>
      <c r="AY2348" s="24"/>
      <c r="AZ2348" s="24"/>
      <c r="BA2348" s="24"/>
      <c r="BB2348" s="24"/>
      <c r="BC2348" s="24"/>
      <c r="BD2348" s="24"/>
      <c r="BE2348" s="24"/>
      <c r="BF2348" s="24"/>
      <c r="BG2348" s="24"/>
      <c r="BH2348" s="24"/>
      <c r="BI2348" s="24"/>
      <c r="BJ2348" s="24"/>
      <c r="BK2348" s="24"/>
      <c r="BL2348" s="24"/>
      <c r="BM2348" s="24"/>
      <c r="BN2348" s="24"/>
      <c r="BO2348" s="24"/>
      <c r="BP2348" s="24"/>
      <c r="BQ2348" s="24"/>
      <c r="BR2348" s="24"/>
      <c r="BS2348" s="24"/>
      <c r="BT2348" s="24"/>
      <c r="BU2348" s="24"/>
      <c r="BV2348" s="24"/>
      <c r="BW2348" s="24"/>
      <c r="BX2348" s="24"/>
      <c r="BY2348" s="24"/>
      <c r="BZ2348" s="24"/>
      <c r="CA2348" s="24"/>
      <c r="CB2348" s="24"/>
      <c r="CC2348" s="24"/>
      <c r="CD2348" s="24"/>
      <c r="CE2348" s="24"/>
      <c r="CF2348" s="24"/>
      <c r="CG2348" s="24"/>
      <c r="CH2348" s="24"/>
      <c r="CI2348" s="24"/>
      <c r="CJ2348" s="24"/>
      <c r="CK2348" s="24"/>
      <c r="CL2348" s="24"/>
      <c r="CO2348" s="24"/>
      <c r="CP2348" s="24"/>
      <c r="CQ2348" s="24"/>
      <c r="CR2348" s="24"/>
      <c r="CS2348" s="24"/>
      <c r="CT2348" s="24"/>
      <c r="CU2348" s="24"/>
      <c r="CV2348" s="24"/>
      <c r="CW2348" s="24"/>
      <c r="CX2348" s="24"/>
      <c r="CY2348" s="24"/>
      <c r="CZ2348" s="24"/>
      <c r="DA2348" s="24"/>
      <c r="DB2348" s="24"/>
      <c r="DC2348" s="24"/>
      <c r="DD2348" s="24"/>
      <c r="DE2348" s="24"/>
      <c r="DF2348" s="24"/>
      <c r="DG2348" s="24"/>
      <c r="DH2348" s="24"/>
      <c r="DI2348" s="24"/>
      <c r="DJ2348" s="24"/>
      <c r="DK2348" s="24"/>
      <c r="DL2348" s="24"/>
    </row>
    <row r="2349" spans="1:116" x14ac:dyDescent="0.4">
      <c r="B2349" t="s">
        <v>332</v>
      </c>
      <c r="D2349" t="s">
        <v>407</v>
      </c>
      <c r="E2349" s="8" t="str">
        <f t="shared" si="3655"/>
        <v>2349 WCAP-IS</v>
      </c>
      <c r="G2349" s="136" t="str">
        <f>G2332</f>
        <v>(Primary label)</v>
      </c>
      <c r="K2349" s="53"/>
      <c r="L2349" s="53"/>
      <c r="M2349" s="53"/>
      <c r="N2349" s="53"/>
      <c r="O2349" s="53"/>
      <c r="P2349" s="53"/>
      <c r="R2349" s="24"/>
      <c r="S2349" s="24"/>
      <c r="T2349" s="24"/>
      <c r="U2349" s="24"/>
      <c r="V2349" s="24"/>
      <c r="W2349" s="24"/>
      <c r="X2349" s="24"/>
      <c r="Y2349" s="24"/>
      <c r="Z2349" s="24"/>
      <c r="AA2349" s="24"/>
      <c r="AB2349" s="24"/>
      <c r="AC2349" s="24"/>
      <c r="AD2349" s="24"/>
      <c r="AE2349" s="24"/>
      <c r="AF2349" s="24"/>
      <c r="AG2349" s="24"/>
      <c r="AH2349" s="24"/>
      <c r="AI2349" s="24"/>
      <c r="AJ2349" s="24"/>
      <c r="AK2349" s="24"/>
      <c r="AL2349" s="24"/>
      <c r="AM2349" s="24"/>
      <c r="AN2349" s="24"/>
      <c r="AO2349" s="24"/>
      <c r="AP2349" s="24"/>
      <c r="AQ2349" s="24"/>
      <c r="AR2349" s="24"/>
      <c r="AS2349" s="24"/>
      <c r="AT2349" s="24"/>
      <c r="AU2349" s="24"/>
      <c r="AV2349" s="24"/>
      <c r="AW2349" s="24"/>
      <c r="AX2349" s="24"/>
      <c r="AY2349" s="24"/>
      <c r="AZ2349" s="24"/>
      <c r="BA2349" s="24"/>
      <c r="BB2349" s="24"/>
      <c r="BC2349" s="24"/>
      <c r="BD2349" s="24"/>
      <c r="BE2349" s="24"/>
      <c r="BF2349" s="24"/>
      <c r="BG2349" s="24"/>
      <c r="BH2349" s="24"/>
      <c r="BI2349" s="24"/>
      <c r="BJ2349" s="24"/>
      <c r="BK2349" s="24"/>
      <c r="BL2349" s="24"/>
      <c r="BM2349" s="24"/>
      <c r="BN2349" s="24"/>
      <c r="BO2349" s="24"/>
      <c r="BP2349" s="24"/>
      <c r="BQ2349" s="24"/>
      <c r="BR2349" s="24"/>
      <c r="BS2349" s="24"/>
      <c r="BT2349" s="24"/>
      <c r="BU2349" s="24"/>
      <c r="BV2349" s="24"/>
      <c r="BW2349" s="24"/>
      <c r="BX2349" s="24"/>
      <c r="BY2349" s="24"/>
      <c r="BZ2349" s="24"/>
      <c r="CA2349" s="24"/>
      <c r="CB2349" s="24"/>
      <c r="CC2349" s="24"/>
      <c r="CD2349" s="24"/>
      <c r="CE2349" s="24"/>
      <c r="CF2349" s="24"/>
      <c r="CG2349" s="24"/>
      <c r="CH2349" s="24"/>
      <c r="CI2349" s="24"/>
      <c r="CJ2349" s="24"/>
      <c r="CK2349" s="24"/>
      <c r="CL2349" s="24"/>
      <c r="CO2349" s="24"/>
      <c r="CP2349" s="24"/>
      <c r="CQ2349" s="24"/>
      <c r="CR2349" s="24"/>
      <c r="CS2349" s="24"/>
      <c r="CT2349" s="24"/>
      <c r="CU2349" s="24"/>
      <c r="CV2349" s="24"/>
      <c r="CW2349" s="24"/>
      <c r="CX2349" s="24"/>
      <c r="CY2349" s="24"/>
      <c r="CZ2349" s="24"/>
      <c r="DA2349" s="24"/>
      <c r="DB2349" s="24"/>
      <c r="DC2349" s="24"/>
      <c r="DD2349" s="24"/>
      <c r="DE2349" s="24"/>
      <c r="DF2349" s="24"/>
      <c r="DG2349" s="24"/>
      <c r="DH2349" s="24"/>
      <c r="DI2349" s="24"/>
      <c r="DJ2349" s="24"/>
      <c r="DK2349" s="24"/>
      <c r="DL2349" s="24"/>
    </row>
    <row r="2350" spans="1:116" x14ac:dyDescent="0.4">
      <c r="B2350" t="s">
        <v>332</v>
      </c>
      <c r="D2350" t="s">
        <v>407</v>
      </c>
      <c r="E2350" s="8" t="str">
        <f t="shared" si="3655"/>
        <v>2350 WCAP-IS</v>
      </c>
      <c r="G2350" s="136" t="str">
        <f t="shared" ref="G2350:G2365" si="3682">G2333</f>
        <v>primary unit</v>
      </c>
      <c r="K2350" s="53"/>
      <c r="L2350" s="53"/>
      <c r="M2350" s="53"/>
      <c r="N2350" s="53"/>
      <c r="O2350" s="53"/>
      <c r="P2350" s="53"/>
      <c r="R2350" s="24"/>
      <c r="S2350" s="24"/>
      <c r="T2350" s="24"/>
      <c r="U2350" s="24"/>
      <c r="V2350" s="24"/>
      <c r="W2350" s="24"/>
      <c r="X2350" s="24"/>
      <c r="Y2350" s="24"/>
      <c r="Z2350" s="24"/>
      <c r="AA2350" s="24"/>
      <c r="AB2350" s="24"/>
      <c r="AC2350" s="24"/>
      <c r="AD2350" s="24"/>
      <c r="AE2350" s="24"/>
      <c r="AF2350" s="24"/>
      <c r="AG2350" s="24"/>
      <c r="AH2350" s="24"/>
      <c r="AI2350" s="24"/>
      <c r="AJ2350" s="24"/>
      <c r="AK2350" s="24"/>
      <c r="AL2350" s="24"/>
      <c r="AM2350" s="24"/>
      <c r="AN2350" s="24"/>
      <c r="AO2350" s="24"/>
      <c r="AP2350" s="24"/>
      <c r="AQ2350" s="24"/>
      <c r="AR2350" s="24"/>
      <c r="AS2350" s="24"/>
      <c r="AT2350" s="24"/>
      <c r="AU2350" s="24"/>
      <c r="AV2350" s="24"/>
      <c r="AW2350" s="24"/>
      <c r="AX2350" s="24"/>
      <c r="AY2350" s="24"/>
      <c r="AZ2350" s="24"/>
      <c r="BA2350" s="24"/>
      <c r="BB2350" s="24"/>
      <c r="BC2350" s="24"/>
      <c r="BD2350" s="24"/>
      <c r="BE2350" s="24"/>
      <c r="BF2350" s="24"/>
      <c r="BG2350" s="24"/>
      <c r="BH2350" s="24"/>
      <c r="BI2350" s="24"/>
      <c r="BJ2350" s="24"/>
      <c r="BK2350" s="24"/>
      <c r="BL2350" s="24"/>
      <c r="BM2350" s="24"/>
      <c r="BN2350" s="24"/>
      <c r="BO2350" s="24"/>
      <c r="BP2350" s="24"/>
      <c r="BQ2350" s="24"/>
      <c r="BR2350" s="24"/>
      <c r="BS2350" s="24"/>
      <c r="BT2350" s="24"/>
      <c r="BU2350" s="24"/>
      <c r="BV2350" s="24"/>
      <c r="BW2350" s="24"/>
      <c r="BX2350" s="24"/>
      <c r="BY2350" s="24"/>
      <c r="BZ2350" s="24"/>
      <c r="CA2350" s="24"/>
      <c r="CB2350" s="24"/>
      <c r="CC2350" s="24"/>
      <c r="CD2350" s="24"/>
      <c r="CE2350" s="24"/>
      <c r="CF2350" s="24"/>
      <c r="CG2350" s="24"/>
      <c r="CH2350" s="24"/>
      <c r="CI2350" s="24"/>
      <c r="CJ2350" s="24"/>
      <c r="CK2350" s="24"/>
      <c r="CL2350" s="24"/>
      <c r="CO2350" s="24"/>
      <c r="CP2350" s="24"/>
      <c r="CQ2350" s="24"/>
      <c r="CR2350" s="24"/>
      <c r="CS2350" s="24"/>
      <c r="CT2350" s="24"/>
      <c r="CU2350" s="24"/>
      <c r="CV2350" s="24"/>
      <c r="CW2350" s="24"/>
      <c r="CX2350" s="24"/>
      <c r="CY2350" s="24"/>
      <c r="CZ2350" s="24"/>
      <c r="DA2350" s="24"/>
      <c r="DB2350" s="24"/>
      <c r="DC2350" s="24"/>
      <c r="DD2350" s="24"/>
      <c r="DE2350" s="24"/>
      <c r="DF2350" s="24"/>
      <c r="DG2350" s="24"/>
      <c r="DH2350" s="24"/>
      <c r="DI2350" s="24"/>
      <c r="DJ2350" s="24"/>
      <c r="DK2350" s="24"/>
      <c r="DL2350" s="24"/>
    </row>
    <row r="2351" spans="1:116" x14ac:dyDescent="0.4">
      <c r="B2351" t="s">
        <v>332</v>
      </c>
      <c r="D2351" t="s">
        <v>407</v>
      </c>
      <c r="E2351" s="8" t="str">
        <f t="shared" si="3655"/>
        <v>2351 WCAP-IS</v>
      </c>
      <c r="G2351" s="136" t="str">
        <f t="shared" si="3682"/>
        <v>Primary revenue driver</v>
      </c>
      <c r="K2351" s="53"/>
      <c r="L2351" s="53"/>
      <c r="M2351" s="53"/>
      <c r="N2351" s="53"/>
      <c r="O2351" s="53"/>
      <c r="P2351" s="53"/>
      <c r="R2351" s="24"/>
      <c r="S2351" s="179" t="str">
        <f>S2334</f>
        <v>S$16</v>
      </c>
      <c r="T2351" s="179" t="str">
        <f t="shared" ref="T2351:CE2360" si="3683">T2334</f>
        <v>T$16</v>
      </c>
      <c r="U2351" s="179" t="str">
        <f t="shared" si="3683"/>
        <v>U$16</v>
      </c>
      <c r="V2351" s="179" t="str">
        <f t="shared" si="3683"/>
        <v>V$16</v>
      </c>
      <c r="W2351" s="179" t="str">
        <f t="shared" si="3683"/>
        <v>W$16</v>
      </c>
      <c r="X2351" s="179" t="str">
        <f t="shared" si="3683"/>
        <v>X$16</v>
      </c>
      <c r="Y2351" s="179" t="str">
        <f t="shared" si="3683"/>
        <v>Y$16</v>
      </c>
      <c r="Z2351" s="179" t="str">
        <f t="shared" si="3683"/>
        <v>Z$16</v>
      </c>
      <c r="AA2351" s="179" t="str">
        <f t="shared" si="3683"/>
        <v>AA$16</v>
      </c>
      <c r="AB2351" s="179" t="str">
        <f t="shared" si="3683"/>
        <v>AB$16</v>
      </c>
      <c r="AC2351" s="179" t="str">
        <f t="shared" si="3683"/>
        <v>AC$16</v>
      </c>
      <c r="AD2351" s="179" t="str">
        <f t="shared" si="3683"/>
        <v>AD$16</v>
      </c>
      <c r="AE2351" s="179" t="str">
        <f t="shared" si="3683"/>
        <v>AE$16</v>
      </c>
      <c r="AF2351" s="179" t="str">
        <f t="shared" si="3683"/>
        <v>AF$16</v>
      </c>
      <c r="AG2351" s="179" t="str">
        <f t="shared" si="3683"/>
        <v>AG$16</v>
      </c>
      <c r="AH2351" s="179" t="str">
        <f t="shared" si="3683"/>
        <v>AH$16</v>
      </c>
      <c r="AI2351" s="179" t="str">
        <f t="shared" si="3683"/>
        <v>AI$16</v>
      </c>
      <c r="AJ2351" s="179" t="str">
        <f t="shared" si="3683"/>
        <v>AJ$16</v>
      </c>
      <c r="AK2351" s="179" t="str">
        <f t="shared" si="3683"/>
        <v>AK$16</v>
      </c>
      <c r="AL2351" s="179" t="str">
        <f t="shared" si="3683"/>
        <v>AL$16</v>
      </c>
      <c r="AM2351" s="179" t="str">
        <f t="shared" si="3683"/>
        <v>AM$16</v>
      </c>
      <c r="AN2351" s="179" t="str">
        <f t="shared" si="3683"/>
        <v>AN$16</v>
      </c>
      <c r="AO2351" s="179" t="str">
        <f t="shared" si="3683"/>
        <v>AO$16</v>
      </c>
      <c r="AP2351" s="179" t="str">
        <f t="shared" si="3683"/>
        <v>AP$16</v>
      </c>
      <c r="AQ2351" s="179" t="str">
        <f t="shared" si="3683"/>
        <v>AQ$16</v>
      </c>
      <c r="AR2351" s="179" t="str">
        <f t="shared" si="3683"/>
        <v>AR$16</v>
      </c>
      <c r="AS2351" s="179" t="str">
        <f t="shared" si="3683"/>
        <v>AS$16</v>
      </c>
      <c r="AT2351" s="179" t="str">
        <f t="shared" si="3683"/>
        <v>AT$16</v>
      </c>
      <c r="AU2351" s="179" t="str">
        <f t="shared" si="3683"/>
        <v>AU$16</v>
      </c>
      <c r="AV2351" s="179" t="str">
        <f t="shared" si="3683"/>
        <v>AV$16</v>
      </c>
      <c r="AW2351" s="179" t="str">
        <f t="shared" si="3683"/>
        <v>AW$16</v>
      </c>
      <c r="AX2351" s="179" t="str">
        <f t="shared" si="3683"/>
        <v>AX$16</v>
      </c>
      <c r="AY2351" s="179" t="str">
        <f t="shared" si="3683"/>
        <v>AY$16</v>
      </c>
      <c r="AZ2351" s="179" t="str">
        <f t="shared" si="3683"/>
        <v>AZ$16</v>
      </c>
      <c r="BA2351" s="179" t="str">
        <f t="shared" si="3683"/>
        <v>BA$16</v>
      </c>
      <c r="BB2351" s="179" t="str">
        <f t="shared" si="3683"/>
        <v>BB$16</v>
      </c>
      <c r="BC2351" s="179" t="str">
        <f t="shared" si="3683"/>
        <v>BC$16</v>
      </c>
      <c r="BD2351" s="179" t="str">
        <f t="shared" si="3683"/>
        <v>BD$16</v>
      </c>
      <c r="BE2351" s="179" t="str">
        <f t="shared" si="3683"/>
        <v>BE$16</v>
      </c>
      <c r="BF2351" s="179" t="str">
        <f t="shared" si="3683"/>
        <v>BF$16</v>
      </c>
      <c r="BG2351" s="179" t="str">
        <f t="shared" si="3683"/>
        <v>BG$16</v>
      </c>
      <c r="BH2351" s="179" t="str">
        <f t="shared" si="3683"/>
        <v>BH$16</v>
      </c>
      <c r="BI2351" s="179" t="str">
        <f t="shared" si="3683"/>
        <v>BI$16</v>
      </c>
      <c r="BJ2351" s="179" t="str">
        <f t="shared" si="3683"/>
        <v>BJ$16</v>
      </c>
      <c r="BK2351" s="179" t="str">
        <f t="shared" si="3683"/>
        <v>BK$16</v>
      </c>
      <c r="BL2351" s="179" t="str">
        <f t="shared" si="3683"/>
        <v>BL$16</v>
      </c>
      <c r="BM2351" s="179" t="str">
        <f t="shared" si="3683"/>
        <v>BM$16</v>
      </c>
      <c r="BN2351" s="179" t="str">
        <f t="shared" si="3683"/>
        <v>BN$16</v>
      </c>
      <c r="BO2351" s="179" t="str">
        <f t="shared" si="3683"/>
        <v>BO$16</v>
      </c>
      <c r="BP2351" s="179" t="str">
        <f t="shared" si="3683"/>
        <v>BP$16</v>
      </c>
      <c r="BQ2351" s="179" t="str">
        <f t="shared" si="3683"/>
        <v>BQ$16</v>
      </c>
      <c r="BR2351" s="179" t="str">
        <f t="shared" si="3683"/>
        <v>BR$16</v>
      </c>
      <c r="BS2351" s="179" t="str">
        <f t="shared" si="3683"/>
        <v>BS$16</v>
      </c>
      <c r="BT2351" s="179" t="str">
        <f t="shared" si="3683"/>
        <v>BT$16</v>
      </c>
      <c r="BU2351" s="179" t="str">
        <f t="shared" si="3683"/>
        <v>BU$16</v>
      </c>
      <c r="BV2351" s="179" t="str">
        <f t="shared" si="3683"/>
        <v>BV$16</v>
      </c>
      <c r="BW2351" s="179" t="str">
        <f t="shared" si="3683"/>
        <v>BW$16</v>
      </c>
      <c r="BX2351" s="179" t="str">
        <f t="shared" si="3683"/>
        <v>BX$16</v>
      </c>
      <c r="BY2351" s="179" t="str">
        <f t="shared" si="3683"/>
        <v>BY$16</v>
      </c>
      <c r="BZ2351" s="179" t="str">
        <f t="shared" si="3683"/>
        <v>BZ$16</v>
      </c>
      <c r="CA2351" s="179" t="str">
        <f t="shared" si="3683"/>
        <v>CA$16</v>
      </c>
      <c r="CB2351" s="179" t="str">
        <f t="shared" si="3683"/>
        <v>CB$16</v>
      </c>
      <c r="CC2351" s="179" t="str">
        <f t="shared" si="3683"/>
        <v>CC$16</v>
      </c>
      <c r="CD2351" s="179" t="str">
        <f t="shared" si="3683"/>
        <v>CD$16</v>
      </c>
      <c r="CE2351" s="179" t="str">
        <f t="shared" si="3683"/>
        <v>CE$16</v>
      </c>
      <c r="CF2351" s="179" t="str">
        <f t="shared" ref="CF2351:CL2360" si="3684">CF2334</f>
        <v>CF$16</v>
      </c>
      <c r="CG2351" s="179" t="str">
        <f t="shared" si="3684"/>
        <v>CG$16</v>
      </c>
      <c r="CH2351" s="179" t="str">
        <f t="shared" si="3684"/>
        <v>CH$16</v>
      </c>
      <c r="CI2351" s="179" t="str">
        <f t="shared" si="3684"/>
        <v>CI$16</v>
      </c>
      <c r="CJ2351" s="179" t="str">
        <f t="shared" si="3684"/>
        <v>CJ$16</v>
      </c>
      <c r="CK2351" s="179" t="str">
        <f t="shared" si="3684"/>
        <v>CK$16</v>
      </c>
      <c r="CL2351" s="179" t="str">
        <f t="shared" si="3684"/>
        <v>CL$16</v>
      </c>
      <c r="CO2351" s="179" t="str">
        <f t="shared" ref="CO2351:DL2360" si="3685">CO977</f>
        <v>CO$17</v>
      </c>
      <c r="CP2351" s="179" t="str">
        <f t="shared" si="3685"/>
        <v>CP$17</v>
      </c>
      <c r="CQ2351" s="179" t="str">
        <f t="shared" si="3685"/>
        <v>CQ$17</v>
      </c>
      <c r="CR2351" s="179" t="str">
        <f t="shared" si="3685"/>
        <v>CR$17</v>
      </c>
      <c r="CS2351" s="179" t="str">
        <f t="shared" si="3685"/>
        <v>CS$17</v>
      </c>
      <c r="CT2351" s="179" t="str">
        <f t="shared" si="3685"/>
        <v>CT$17</v>
      </c>
      <c r="CU2351" s="179" t="str">
        <f t="shared" si="3685"/>
        <v>CU$17</v>
      </c>
      <c r="CV2351" s="179" t="str">
        <f t="shared" si="3685"/>
        <v>CV$17</v>
      </c>
      <c r="CW2351" s="179" t="str">
        <f t="shared" si="3685"/>
        <v>CW$17</v>
      </c>
      <c r="CX2351" s="179" t="str">
        <f t="shared" si="3685"/>
        <v>CX$17</v>
      </c>
      <c r="CY2351" s="179" t="str">
        <f t="shared" si="3685"/>
        <v>CY$17</v>
      </c>
      <c r="CZ2351" s="179" t="str">
        <f t="shared" si="3685"/>
        <v>CZ$17</v>
      </c>
      <c r="DA2351" s="179" t="str">
        <f t="shared" si="3685"/>
        <v>DA$17</v>
      </c>
      <c r="DB2351" s="179" t="str">
        <f t="shared" si="3685"/>
        <v>DB$17</v>
      </c>
      <c r="DC2351" s="179" t="str">
        <f t="shared" si="3685"/>
        <v>DC$17</v>
      </c>
      <c r="DD2351" s="179" t="str">
        <f t="shared" si="3685"/>
        <v>DD$17</v>
      </c>
      <c r="DE2351" s="179" t="str">
        <f t="shared" si="3685"/>
        <v>DE$17</v>
      </c>
      <c r="DF2351" s="179" t="str">
        <f t="shared" si="3685"/>
        <v>DF$17</v>
      </c>
      <c r="DG2351" s="179" t="str">
        <f t="shared" si="3685"/>
        <v>DG$17</v>
      </c>
      <c r="DH2351" s="179" t="str">
        <f t="shared" si="3685"/>
        <v>DH$17</v>
      </c>
      <c r="DI2351" s="179" t="str">
        <f t="shared" si="3685"/>
        <v>DI$17</v>
      </c>
      <c r="DJ2351" s="179" t="str">
        <f t="shared" si="3685"/>
        <v>DJ$17</v>
      </c>
      <c r="DK2351" s="179" t="str">
        <f t="shared" si="3685"/>
        <v>DK$17</v>
      </c>
      <c r="DL2351" s="179" t="str">
        <f t="shared" si="3685"/>
        <v>DL$17</v>
      </c>
    </row>
    <row r="2352" spans="1:116" x14ac:dyDescent="0.4">
      <c r="B2352" t="s">
        <v>332</v>
      </c>
      <c r="D2352" t="s">
        <v>407</v>
      </c>
      <c r="E2352" s="8" t="str">
        <f t="shared" si="3655"/>
        <v>2352 WCAP-IS</v>
      </c>
      <c r="G2352" s="136" t="str">
        <f t="shared" si="3682"/>
        <v>Primary volume driver</v>
      </c>
      <c r="H2352" s="56"/>
      <c r="I2352" s="79"/>
      <c r="J2352" s="79"/>
      <c r="K2352" s="15"/>
      <c r="L2352" s="15"/>
      <c r="M2352" s="15"/>
      <c r="N2352" s="15"/>
      <c r="O2352" s="15"/>
      <c r="P2352" s="15"/>
      <c r="R2352" s="15"/>
      <c r="S2352" s="179" t="str">
        <f t="shared" ref="S2352:CD2361" si="3686">S2335</f>
        <v>S$17</v>
      </c>
      <c r="T2352" s="179" t="str">
        <f t="shared" si="3686"/>
        <v>T$17</v>
      </c>
      <c r="U2352" s="179" t="str">
        <f t="shared" si="3686"/>
        <v>U$17</v>
      </c>
      <c r="V2352" s="179" t="str">
        <f t="shared" si="3686"/>
        <v>V$17</v>
      </c>
      <c r="W2352" s="179" t="str">
        <f t="shared" si="3686"/>
        <v>W$17</v>
      </c>
      <c r="X2352" s="179" t="str">
        <f t="shared" si="3686"/>
        <v>X$17</v>
      </c>
      <c r="Y2352" s="179" t="str">
        <f t="shared" si="3686"/>
        <v>Y$17</v>
      </c>
      <c r="Z2352" s="179" t="str">
        <f t="shared" si="3686"/>
        <v>Z$17</v>
      </c>
      <c r="AA2352" s="179" t="str">
        <f t="shared" si="3686"/>
        <v>AA$17</v>
      </c>
      <c r="AB2352" s="179" t="str">
        <f t="shared" si="3686"/>
        <v>AB$17</v>
      </c>
      <c r="AC2352" s="179" t="str">
        <f t="shared" si="3686"/>
        <v>AC$17</v>
      </c>
      <c r="AD2352" s="179" t="str">
        <f t="shared" si="3686"/>
        <v>AD$17</v>
      </c>
      <c r="AE2352" s="179" t="str">
        <f t="shared" si="3686"/>
        <v>AE$17</v>
      </c>
      <c r="AF2352" s="179" t="str">
        <f t="shared" si="3686"/>
        <v>AF$17</v>
      </c>
      <c r="AG2352" s="179" t="str">
        <f t="shared" si="3686"/>
        <v>AG$17</v>
      </c>
      <c r="AH2352" s="179" t="str">
        <f t="shared" si="3686"/>
        <v>AH$17</v>
      </c>
      <c r="AI2352" s="179" t="str">
        <f t="shared" si="3686"/>
        <v>AI$17</v>
      </c>
      <c r="AJ2352" s="179" t="str">
        <f t="shared" si="3686"/>
        <v>AJ$17</v>
      </c>
      <c r="AK2352" s="179" t="str">
        <f t="shared" si="3686"/>
        <v>AK$17</v>
      </c>
      <c r="AL2352" s="179" t="str">
        <f t="shared" si="3686"/>
        <v>AL$17</v>
      </c>
      <c r="AM2352" s="179" t="str">
        <f t="shared" si="3686"/>
        <v>AM$17</v>
      </c>
      <c r="AN2352" s="179" t="str">
        <f t="shared" si="3686"/>
        <v>AN$17</v>
      </c>
      <c r="AO2352" s="179" t="str">
        <f t="shared" si="3686"/>
        <v>AO$17</v>
      </c>
      <c r="AP2352" s="179" t="str">
        <f t="shared" si="3686"/>
        <v>AP$17</v>
      </c>
      <c r="AQ2352" s="179" t="str">
        <f t="shared" si="3686"/>
        <v>AQ$17</v>
      </c>
      <c r="AR2352" s="179" t="str">
        <f t="shared" si="3686"/>
        <v>AR$17</v>
      </c>
      <c r="AS2352" s="179" t="str">
        <f t="shared" si="3686"/>
        <v>AS$17</v>
      </c>
      <c r="AT2352" s="179" t="str">
        <f t="shared" si="3686"/>
        <v>AT$17</v>
      </c>
      <c r="AU2352" s="179" t="str">
        <f t="shared" si="3686"/>
        <v>AU$17</v>
      </c>
      <c r="AV2352" s="179" t="str">
        <f t="shared" si="3686"/>
        <v>AV$17</v>
      </c>
      <c r="AW2352" s="179" t="str">
        <f t="shared" si="3686"/>
        <v>AW$17</v>
      </c>
      <c r="AX2352" s="179" t="str">
        <f t="shared" si="3686"/>
        <v>AX$17</v>
      </c>
      <c r="AY2352" s="179" t="str">
        <f t="shared" si="3686"/>
        <v>AY$17</v>
      </c>
      <c r="AZ2352" s="179" t="str">
        <f t="shared" si="3686"/>
        <v>AZ$17</v>
      </c>
      <c r="BA2352" s="179" t="str">
        <f t="shared" si="3686"/>
        <v>BA$17</v>
      </c>
      <c r="BB2352" s="179" t="str">
        <f t="shared" si="3686"/>
        <v>BB$17</v>
      </c>
      <c r="BC2352" s="179" t="str">
        <f t="shared" si="3686"/>
        <v>BC$17</v>
      </c>
      <c r="BD2352" s="179" t="str">
        <f t="shared" si="3686"/>
        <v>BD$17</v>
      </c>
      <c r="BE2352" s="179" t="str">
        <f t="shared" si="3686"/>
        <v>BE$17</v>
      </c>
      <c r="BF2352" s="179" t="str">
        <f t="shared" si="3686"/>
        <v>BF$17</v>
      </c>
      <c r="BG2352" s="179" t="str">
        <f t="shared" si="3686"/>
        <v>BG$17</v>
      </c>
      <c r="BH2352" s="179" t="str">
        <f t="shared" si="3686"/>
        <v>BH$17</v>
      </c>
      <c r="BI2352" s="179" t="str">
        <f t="shared" si="3686"/>
        <v>BI$17</v>
      </c>
      <c r="BJ2352" s="179" t="str">
        <f t="shared" si="3686"/>
        <v>BJ$17</v>
      </c>
      <c r="BK2352" s="179" t="str">
        <f t="shared" si="3686"/>
        <v>BK$17</v>
      </c>
      <c r="BL2352" s="179" t="str">
        <f t="shared" si="3686"/>
        <v>BL$17</v>
      </c>
      <c r="BM2352" s="179" t="str">
        <f t="shared" si="3686"/>
        <v>BM$17</v>
      </c>
      <c r="BN2352" s="179" t="str">
        <f t="shared" si="3686"/>
        <v>BN$17</v>
      </c>
      <c r="BO2352" s="179" t="str">
        <f t="shared" si="3686"/>
        <v>BO$17</v>
      </c>
      <c r="BP2352" s="179" t="str">
        <f t="shared" si="3686"/>
        <v>BP$17</v>
      </c>
      <c r="BQ2352" s="179" t="str">
        <f t="shared" si="3686"/>
        <v>BQ$17</v>
      </c>
      <c r="BR2352" s="179" t="str">
        <f t="shared" si="3686"/>
        <v>BR$17</v>
      </c>
      <c r="BS2352" s="179" t="str">
        <f t="shared" si="3686"/>
        <v>BS$17</v>
      </c>
      <c r="BT2352" s="179" t="str">
        <f t="shared" si="3686"/>
        <v>BT$17</v>
      </c>
      <c r="BU2352" s="179" t="str">
        <f t="shared" si="3686"/>
        <v>BU$17</v>
      </c>
      <c r="BV2352" s="179" t="str">
        <f t="shared" si="3686"/>
        <v>BV$17</v>
      </c>
      <c r="BW2352" s="179" t="str">
        <f t="shared" si="3686"/>
        <v>BW$17</v>
      </c>
      <c r="BX2352" s="179" t="str">
        <f t="shared" si="3686"/>
        <v>BX$17</v>
      </c>
      <c r="BY2352" s="179" t="str">
        <f t="shared" si="3686"/>
        <v>BY$17</v>
      </c>
      <c r="BZ2352" s="179" t="str">
        <f t="shared" si="3686"/>
        <v>BZ$17</v>
      </c>
      <c r="CA2352" s="179" t="str">
        <f t="shared" si="3686"/>
        <v>CA$17</v>
      </c>
      <c r="CB2352" s="179" t="str">
        <f t="shared" si="3686"/>
        <v>CB$17</v>
      </c>
      <c r="CC2352" s="179" t="str">
        <f t="shared" si="3686"/>
        <v>CC$17</v>
      </c>
      <c r="CD2352" s="179" t="str">
        <f t="shared" si="3686"/>
        <v>CD$17</v>
      </c>
      <c r="CE2352" s="179" t="str">
        <f t="shared" ref="CE2352:CL2361" si="3687">CE2335</f>
        <v>CE$17</v>
      </c>
      <c r="CF2352" s="179" t="str">
        <f t="shared" si="3687"/>
        <v>CF$17</v>
      </c>
      <c r="CG2352" s="179" t="str">
        <f t="shared" si="3687"/>
        <v>CG$17</v>
      </c>
      <c r="CH2352" s="179" t="str">
        <f t="shared" si="3687"/>
        <v>CH$17</v>
      </c>
      <c r="CI2352" s="179" t="str">
        <f t="shared" si="3687"/>
        <v>CI$17</v>
      </c>
      <c r="CJ2352" s="179" t="str">
        <f t="shared" si="3687"/>
        <v>CJ$17</v>
      </c>
      <c r="CK2352" s="179" t="str">
        <f t="shared" si="3687"/>
        <v>CK$17</v>
      </c>
      <c r="CL2352" s="179" t="str">
        <f t="shared" si="3687"/>
        <v>CL$17</v>
      </c>
      <c r="CN2352" s="79"/>
      <c r="CO2352" s="179">
        <f t="shared" ref="CO2352:DL2361" si="3688">CO978</f>
        <v>0</v>
      </c>
      <c r="CP2352" s="179">
        <f t="shared" si="3688"/>
        <v>0</v>
      </c>
      <c r="CQ2352" s="179">
        <f t="shared" si="3688"/>
        <v>0</v>
      </c>
      <c r="CR2352" s="179">
        <f t="shared" si="3688"/>
        <v>0</v>
      </c>
      <c r="CS2352" s="179">
        <f t="shared" si="3688"/>
        <v>0</v>
      </c>
      <c r="CT2352" s="179">
        <f t="shared" si="3688"/>
        <v>0</v>
      </c>
      <c r="CU2352" s="179">
        <f t="shared" si="3688"/>
        <v>0</v>
      </c>
      <c r="CV2352" s="179">
        <f t="shared" si="3688"/>
        <v>0</v>
      </c>
      <c r="CW2352" s="179">
        <f t="shared" si="3688"/>
        <v>0</v>
      </c>
      <c r="CX2352" s="179">
        <f t="shared" si="3688"/>
        <v>0</v>
      </c>
      <c r="CY2352" s="179">
        <f t="shared" si="3688"/>
        <v>0</v>
      </c>
      <c r="CZ2352" s="179">
        <f t="shared" si="3688"/>
        <v>0</v>
      </c>
      <c r="DA2352" s="179">
        <f t="shared" si="3688"/>
        <v>0</v>
      </c>
      <c r="DB2352" s="179">
        <f t="shared" si="3688"/>
        <v>0</v>
      </c>
      <c r="DC2352" s="179">
        <f t="shared" si="3688"/>
        <v>0</v>
      </c>
      <c r="DD2352" s="179">
        <f t="shared" si="3688"/>
        <v>0</v>
      </c>
      <c r="DE2352" s="179">
        <f t="shared" si="3688"/>
        <v>0</v>
      </c>
      <c r="DF2352" s="179">
        <f t="shared" si="3688"/>
        <v>0</v>
      </c>
      <c r="DG2352" s="179">
        <f t="shared" si="3688"/>
        <v>0</v>
      </c>
      <c r="DH2352" s="179">
        <f t="shared" si="3688"/>
        <v>0</v>
      </c>
      <c r="DI2352" s="179">
        <f t="shared" si="3688"/>
        <v>0</v>
      </c>
      <c r="DJ2352" s="179">
        <f t="shared" si="3688"/>
        <v>0</v>
      </c>
      <c r="DK2352" s="179">
        <f t="shared" si="3688"/>
        <v>0</v>
      </c>
      <c r="DL2352" s="179">
        <f t="shared" si="3688"/>
        <v>0</v>
      </c>
    </row>
    <row r="2353" spans="1:116" x14ac:dyDescent="0.4">
      <c r="B2353" t="s">
        <v>332</v>
      </c>
      <c r="D2353" t="s">
        <v>407</v>
      </c>
      <c r="E2353" s="8" t="str">
        <f t="shared" si="3655"/>
        <v>2353 WCAP-IS</v>
      </c>
      <c r="G2353" s="191" t="str">
        <f>G2340</f>
        <v>Simple accounts payble - IS driven:</v>
      </c>
      <c r="H2353" s="12"/>
      <c r="I2353" s="60"/>
      <c r="J2353" s="60"/>
      <c r="K2353" s="15"/>
      <c r="L2353" s="15"/>
      <c r="M2353" s="15"/>
      <c r="N2353" s="15"/>
      <c r="O2353" s="15"/>
      <c r="P2353" s="15"/>
      <c r="R2353" s="15"/>
      <c r="S2353" s="179">
        <f t="shared" ref="S2353:CD2362" si="3689">S2336</f>
        <v>0</v>
      </c>
      <c r="T2353" s="179">
        <f t="shared" si="3689"/>
        <v>0</v>
      </c>
      <c r="U2353" s="179">
        <f t="shared" si="3689"/>
        <v>0</v>
      </c>
      <c r="V2353" s="179">
        <f t="shared" si="3689"/>
        <v>0</v>
      </c>
      <c r="W2353" s="179">
        <f t="shared" si="3689"/>
        <v>0</v>
      </c>
      <c r="X2353" s="179">
        <f t="shared" si="3689"/>
        <v>0</v>
      </c>
      <c r="Y2353" s="179">
        <f t="shared" si="3689"/>
        <v>0</v>
      </c>
      <c r="Z2353" s="179">
        <f t="shared" si="3689"/>
        <v>0</v>
      </c>
      <c r="AA2353" s="179">
        <f t="shared" si="3689"/>
        <v>0</v>
      </c>
      <c r="AB2353" s="179">
        <f t="shared" si="3689"/>
        <v>0</v>
      </c>
      <c r="AC2353" s="179">
        <f t="shared" si="3689"/>
        <v>0</v>
      </c>
      <c r="AD2353" s="179">
        <f t="shared" si="3689"/>
        <v>0</v>
      </c>
      <c r="AE2353" s="179">
        <f t="shared" si="3689"/>
        <v>0</v>
      </c>
      <c r="AF2353" s="179">
        <f t="shared" si="3689"/>
        <v>0</v>
      </c>
      <c r="AG2353" s="179">
        <f t="shared" si="3689"/>
        <v>0</v>
      </c>
      <c r="AH2353" s="179">
        <f t="shared" si="3689"/>
        <v>0</v>
      </c>
      <c r="AI2353" s="179">
        <f t="shared" si="3689"/>
        <v>0</v>
      </c>
      <c r="AJ2353" s="179">
        <f t="shared" si="3689"/>
        <v>0</v>
      </c>
      <c r="AK2353" s="179">
        <f t="shared" si="3689"/>
        <v>0</v>
      </c>
      <c r="AL2353" s="179">
        <f t="shared" si="3689"/>
        <v>0</v>
      </c>
      <c r="AM2353" s="179">
        <f t="shared" si="3689"/>
        <v>0</v>
      </c>
      <c r="AN2353" s="179">
        <f t="shared" si="3689"/>
        <v>0</v>
      </c>
      <c r="AO2353" s="179">
        <f t="shared" si="3689"/>
        <v>0</v>
      </c>
      <c r="AP2353" s="179">
        <f t="shared" si="3689"/>
        <v>0</v>
      </c>
      <c r="AQ2353" s="179">
        <f t="shared" si="3689"/>
        <v>0</v>
      </c>
      <c r="AR2353" s="179">
        <f t="shared" si="3689"/>
        <v>0</v>
      </c>
      <c r="AS2353" s="179">
        <f t="shared" si="3689"/>
        <v>0</v>
      </c>
      <c r="AT2353" s="179">
        <f t="shared" si="3689"/>
        <v>0</v>
      </c>
      <c r="AU2353" s="179">
        <f t="shared" si="3689"/>
        <v>0</v>
      </c>
      <c r="AV2353" s="179">
        <f t="shared" si="3689"/>
        <v>0</v>
      </c>
      <c r="AW2353" s="179">
        <f t="shared" si="3689"/>
        <v>0</v>
      </c>
      <c r="AX2353" s="179">
        <f t="shared" si="3689"/>
        <v>0</v>
      </c>
      <c r="AY2353" s="179">
        <f t="shared" si="3689"/>
        <v>0</v>
      </c>
      <c r="AZ2353" s="179">
        <f t="shared" si="3689"/>
        <v>0</v>
      </c>
      <c r="BA2353" s="179">
        <f t="shared" si="3689"/>
        <v>0</v>
      </c>
      <c r="BB2353" s="179">
        <f t="shared" si="3689"/>
        <v>0</v>
      </c>
      <c r="BC2353" s="179">
        <f t="shared" si="3689"/>
        <v>0</v>
      </c>
      <c r="BD2353" s="179">
        <f t="shared" si="3689"/>
        <v>0</v>
      </c>
      <c r="BE2353" s="179">
        <f t="shared" si="3689"/>
        <v>0</v>
      </c>
      <c r="BF2353" s="179">
        <f t="shared" si="3689"/>
        <v>0</v>
      </c>
      <c r="BG2353" s="179">
        <f t="shared" si="3689"/>
        <v>0</v>
      </c>
      <c r="BH2353" s="179">
        <f t="shared" si="3689"/>
        <v>0</v>
      </c>
      <c r="BI2353" s="179">
        <f t="shared" si="3689"/>
        <v>0</v>
      </c>
      <c r="BJ2353" s="179">
        <f t="shared" si="3689"/>
        <v>0</v>
      </c>
      <c r="BK2353" s="179">
        <f t="shared" si="3689"/>
        <v>0</v>
      </c>
      <c r="BL2353" s="179">
        <f t="shared" si="3689"/>
        <v>0</v>
      </c>
      <c r="BM2353" s="179">
        <f t="shared" si="3689"/>
        <v>0</v>
      </c>
      <c r="BN2353" s="179">
        <f t="shared" si="3689"/>
        <v>0</v>
      </c>
      <c r="BO2353" s="179">
        <f t="shared" si="3689"/>
        <v>0</v>
      </c>
      <c r="BP2353" s="179">
        <f t="shared" si="3689"/>
        <v>0</v>
      </c>
      <c r="BQ2353" s="179">
        <f t="shared" si="3689"/>
        <v>0</v>
      </c>
      <c r="BR2353" s="179">
        <f t="shared" si="3689"/>
        <v>0</v>
      </c>
      <c r="BS2353" s="179">
        <f t="shared" si="3689"/>
        <v>0</v>
      </c>
      <c r="BT2353" s="179">
        <f t="shared" si="3689"/>
        <v>0</v>
      </c>
      <c r="BU2353" s="179">
        <f t="shared" si="3689"/>
        <v>0</v>
      </c>
      <c r="BV2353" s="179">
        <f t="shared" si="3689"/>
        <v>0</v>
      </c>
      <c r="BW2353" s="179">
        <f t="shared" si="3689"/>
        <v>0</v>
      </c>
      <c r="BX2353" s="179">
        <f t="shared" si="3689"/>
        <v>0</v>
      </c>
      <c r="BY2353" s="179">
        <f t="shared" si="3689"/>
        <v>0</v>
      </c>
      <c r="BZ2353" s="179">
        <f t="shared" si="3689"/>
        <v>0</v>
      </c>
      <c r="CA2353" s="179">
        <f t="shared" si="3689"/>
        <v>0</v>
      </c>
      <c r="CB2353" s="179">
        <f t="shared" si="3689"/>
        <v>0</v>
      </c>
      <c r="CC2353" s="179">
        <f t="shared" si="3689"/>
        <v>0</v>
      </c>
      <c r="CD2353" s="179">
        <f t="shared" si="3689"/>
        <v>0</v>
      </c>
      <c r="CE2353" s="179">
        <f t="shared" ref="CE2353:CL2362" si="3690">CE2336</f>
        <v>0</v>
      </c>
      <c r="CF2353" s="179">
        <f t="shared" si="3690"/>
        <v>0</v>
      </c>
      <c r="CG2353" s="179">
        <f t="shared" si="3690"/>
        <v>0</v>
      </c>
      <c r="CH2353" s="179">
        <f t="shared" si="3690"/>
        <v>0</v>
      </c>
      <c r="CI2353" s="179">
        <f t="shared" si="3690"/>
        <v>0</v>
      </c>
      <c r="CJ2353" s="179">
        <f t="shared" si="3690"/>
        <v>0</v>
      </c>
      <c r="CK2353" s="179">
        <f t="shared" si="3690"/>
        <v>0</v>
      </c>
      <c r="CL2353" s="179">
        <f t="shared" si="3690"/>
        <v>0</v>
      </c>
      <c r="CN2353" s="60"/>
      <c r="CO2353" s="179" t="e">
        <f>#REF!</f>
        <v>#REF!</v>
      </c>
      <c r="CP2353" s="179" t="e">
        <f>#REF!</f>
        <v>#REF!</v>
      </c>
      <c r="CQ2353" s="179" t="e">
        <f>#REF!</f>
        <v>#REF!</v>
      </c>
      <c r="CR2353" s="179" t="e">
        <f>#REF!</f>
        <v>#REF!</v>
      </c>
      <c r="CS2353" s="179" t="e">
        <f>#REF!</f>
        <v>#REF!</v>
      </c>
      <c r="CT2353" s="179" t="e">
        <f>#REF!</f>
        <v>#REF!</v>
      </c>
      <c r="CU2353" s="179" t="e">
        <f>#REF!</f>
        <v>#REF!</v>
      </c>
      <c r="CV2353" s="179" t="e">
        <f>#REF!</f>
        <v>#REF!</v>
      </c>
      <c r="CW2353" s="179" t="e">
        <f>#REF!</f>
        <v>#REF!</v>
      </c>
      <c r="CX2353" s="179" t="e">
        <f>#REF!</f>
        <v>#REF!</v>
      </c>
      <c r="CY2353" s="179" t="e">
        <f>#REF!</f>
        <v>#REF!</v>
      </c>
      <c r="CZ2353" s="179" t="e">
        <f>#REF!</f>
        <v>#REF!</v>
      </c>
      <c r="DA2353" s="179" t="e">
        <f>#REF!</f>
        <v>#REF!</v>
      </c>
      <c r="DB2353" s="179" t="e">
        <f>#REF!</f>
        <v>#REF!</v>
      </c>
      <c r="DC2353" s="179" t="e">
        <f>#REF!</f>
        <v>#REF!</v>
      </c>
      <c r="DD2353" s="179" t="e">
        <f>#REF!</f>
        <v>#REF!</v>
      </c>
      <c r="DE2353" s="179" t="e">
        <f>#REF!</f>
        <v>#REF!</v>
      </c>
      <c r="DF2353" s="179" t="e">
        <f>#REF!</f>
        <v>#REF!</v>
      </c>
      <c r="DG2353" s="179" t="e">
        <f>#REF!</f>
        <v>#REF!</v>
      </c>
      <c r="DH2353" s="179" t="e">
        <f>#REF!</f>
        <v>#REF!</v>
      </c>
      <c r="DI2353" s="179" t="e">
        <f>#REF!</f>
        <v>#REF!</v>
      </c>
      <c r="DJ2353" s="179" t="e">
        <f>#REF!</f>
        <v>#REF!</v>
      </c>
      <c r="DK2353" s="179" t="e">
        <f>#REF!</f>
        <v>#REF!</v>
      </c>
      <c r="DL2353" s="179" t="e">
        <f>#REF!</f>
        <v>#REF!</v>
      </c>
    </row>
    <row r="2354" spans="1:116" x14ac:dyDescent="0.4">
      <c r="B2354" t="s">
        <v>332</v>
      </c>
      <c r="D2354" t="s">
        <v>407</v>
      </c>
      <c r="E2354" s="8" t="str">
        <f t="shared" si="3655"/>
        <v>2354 WCAP-IS</v>
      </c>
      <c r="G2354" s="191" t="str">
        <f>SUBSTITUTE(TRIM(MID(G2340, SEARCH("-", G2340) + 1, LEN(G2340))),":","")</f>
        <v>IS driven</v>
      </c>
      <c r="H2354" s="12"/>
      <c r="I2354" s="60"/>
      <c r="J2354" s="60"/>
      <c r="K2354" s="15"/>
      <c r="L2354" s="15"/>
      <c r="M2354" s="15"/>
      <c r="N2354" s="15"/>
      <c r="O2354" s="15"/>
      <c r="P2354" s="15"/>
      <c r="R2354" s="15"/>
      <c r="CN2354" s="60"/>
      <c r="CO2354" s="8"/>
      <c r="CP2354" s="8"/>
      <c r="CQ2354" s="8"/>
      <c r="CR2354" s="8"/>
      <c r="CS2354" s="8"/>
      <c r="CT2354" s="8"/>
      <c r="CU2354" s="8"/>
      <c r="CV2354" s="8"/>
      <c r="CW2354" s="8"/>
      <c r="CX2354" s="8"/>
      <c r="CY2354" s="8"/>
      <c r="CZ2354" s="8"/>
      <c r="DA2354" s="8"/>
      <c r="DB2354" s="8"/>
      <c r="DC2354" s="8"/>
      <c r="DD2354" s="8"/>
      <c r="DE2354" s="8"/>
      <c r="DF2354" s="8"/>
      <c r="DG2354" s="8"/>
      <c r="DH2354" s="8"/>
      <c r="DI2354" s="8"/>
      <c r="DJ2354" s="8"/>
      <c r="DK2354" s="8"/>
      <c r="DL2354" s="8"/>
    </row>
    <row r="2355" spans="1:116" x14ac:dyDescent="0.4">
      <c r="B2355" t="s">
        <v>332</v>
      </c>
      <c r="D2355" t="s">
        <v>407</v>
      </c>
      <c r="E2355" s="8" t="str">
        <f t="shared" si="3655"/>
        <v>2355 WCAP-IS</v>
      </c>
      <c r="G2355" s="136" t="str">
        <f t="shared" si="3682"/>
        <v>Secondary revenue driver</v>
      </c>
      <c r="H2355" s="12"/>
      <c r="I2355" s="60"/>
      <c r="J2355" s="60"/>
      <c r="K2355" s="15"/>
      <c r="L2355" s="15"/>
      <c r="M2355" s="15"/>
      <c r="N2355" s="15"/>
      <c r="O2355" s="15"/>
      <c r="P2355" s="15"/>
      <c r="R2355" s="15"/>
      <c r="S2355" s="212" t="str">
        <f>ADDRESS(ROW(S2345),COLUMN(S2345),2)</f>
        <v>S$2345</v>
      </c>
      <c r="T2355" s="212" t="str">
        <f t="shared" ref="T2355:CE2364" si="3691">ADDRESS(ROW(T2345),COLUMN(T2345),2)</f>
        <v>T$2345</v>
      </c>
      <c r="U2355" s="212" t="str">
        <f t="shared" si="3691"/>
        <v>U$2345</v>
      </c>
      <c r="V2355" s="212" t="str">
        <f t="shared" si="3691"/>
        <v>V$2345</v>
      </c>
      <c r="W2355" s="212" t="str">
        <f t="shared" si="3691"/>
        <v>W$2345</v>
      </c>
      <c r="X2355" s="212" t="str">
        <f t="shared" si="3691"/>
        <v>X$2345</v>
      </c>
      <c r="Y2355" s="212" t="str">
        <f t="shared" si="3691"/>
        <v>Y$2345</v>
      </c>
      <c r="Z2355" s="212" t="str">
        <f t="shared" si="3691"/>
        <v>Z$2345</v>
      </c>
      <c r="AA2355" s="212" t="str">
        <f t="shared" si="3691"/>
        <v>AA$2345</v>
      </c>
      <c r="AB2355" s="212" t="str">
        <f t="shared" si="3691"/>
        <v>AB$2345</v>
      </c>
      <c r="AC2355" s="212" t="str">
        <f t="shared" si="3691"/>
        <v>AC$2345</v>
      </c>
      <c r="AD2355" s="212" t="str">
        <f t="shared" si="3691"/>
        <v>AD$2345</v>
      </c>
      <c r="AE2355" s="212" t="str">
        <f t="shared" si="3691"/>
        <v>AE$2345</v>
      </c>
      <c r="AF2355" s="212" t="str">
        <f t="shared" si="3691"/>
        <v>AF$2345</v>
      </c>
      <c r="AG2355" s="212" t="str">
        <f t="shared" si="3691"/>
        <v>AG$2345</v>
      </c>
      <c r="AH2355" s="212" t="str">
        <f t="shared" si="3691"/>
        <v>AH$2345</v>
      </c>
      <c r="AI2355" s="212" t="str">
        <f t="shared" si="3691"/>
        <v>AI$2345</v>
      </c>
      <c r="AJ2355" s="212" t="str">
        <f t="shared" si="3691"/>
        <v>AJ$2345</v>
      </c>
      <c r="AK2355" s="212" t="str">
        <f t="shared" si="3691"/>
        <v>AK$2345</v>
      </c>
      <c r="AL2355" s="212" t="str">
        <f t="shared" si="3691"/>
        <v>AL$2345</v>
      </c>
      <c r="AM2355" s="212" t="str">
        <f t="shared" si="3691"/>
        <v>AM$2345</v>
      </c>
      <c r="AN2355" s="212" t="str">
        <f t="shared" si="3691"/>
        <v>AN$2345</v>
      </c>
      <c r="AO2355" s="212" t="str">
        <f t="shared" si="3691"/>
        <v>AO$2345</v>
      </c>
      <c r="AP2355" s="212" t="str">
        <f t="shared" si="3691"/>
        <v>AP$2345</v>
      </c>
      <c r="AQ2355" s="212" t="str">
        <f t="shared" si="3691"/>
        <v>AQ$2345</v>
      </c>
      <c r="AR2355" s="212" t="str">
        <f t="shared" si="3691"/>
        <v>AR$2345</v>
      </c>
      <c r="AS2355" s="212" t="str">
        <f t="shared" si="3691"/>
        <v>AS$2345</v>
      </c>
      <c r="AT2355" s="212" t="str">
        <f t="shared" si="3691"/>
        <v>AT$2345</v>
      </c>
      <c r="AU2355" s="212" t="str">
        <f t="shared" si="3691"/>
        <v>AU$2345</v>
      </c>
      <c r="AV2355" s="212" t="str">
        <f t="shared" si="3691"/>
        <v>AV$2345</v>
      </c>
      <c r="AW2355" s="212" t="str">
        <f t="shared" si="3691"/>
        <v>AW$2345</v>
      </c>
      <c r="AX2355" s="212" t="str">
        <f t="shared" si="3691"/>
        <v>AX$2345</v>
      </c>
      <c r="AY2355" s="212" t="str">
        <f t="shared" si="3691"/>
        <v>AY$2345</v>
      </c>
      <c r="AZ2355" s="212" t="str">
        <f t="shared" si="3691"/>
        <v>AZ$2345</v>
      </c>
      <c r="BA2355" s="212" t="str">
        <f t="shared" si="3691"/>
        <v>BA$2345</v>
      </c>
      <c r="BB2355" s="212" t="str">
        <f t="shared" si="3691"/>
        <v>BB$2345</v>
      </c>
      <c r="BC2355" s="212" t="str">
        <f t="shared" si="3691"/>
        <v>BC$2345</v>
      </c>
      <c r="BD2355" s="212" t="str">
        <f t="shared" si="3691"/>
        <v>BD$2345</v>
      </c>
      <c r="BE2355" s="212" t="str">
        <f t="shared" si="3691"/>
        <v>BE$2345</v>
      </c>
      <c r="BF2355" s="212" t="str">
        <f t="shared" si="3691"/>
        <v>BF$2345</v>
      </c>
      <c r="BG2355" s="212" t="str">
        <f t="shared" si="3691"/>
        <v>BG$2345</v>
      </c>
      <c r="BH2355" s="212" t="str">
        <f t="shared" si="3691"/>
        <v>BH$2345</v>
      </c>
      <c r="BI2355" s="212" t="str">
        <f t="shared" si="3691"/>
        <v>BI$2345</v>
      </c>
      <c r="BJ2355" s="212" t="str">
        <f t="shared" si="3691"/>
        <v>BJ$2345</v>
      </c>
      <c r="BK2355" s="212" t="str">
        <f t="shared" si="3691"/>
        <v>BK$2345</v>
      </c>
      <c r="BL2355" s="212" t="str">
        <f t="shared" si="3691"/>
        <v>BL$2345</v>
      </c>
      <c r="BM2355" s="212" t="str">
        <f t="shared" si="3691"/>
        <v>BM$2345</v>
      </c>
      <c r="BN2355" s="212" t="str">
        <f t="shared" si="3691"/>
        <v>BN$2345</v>
      </c>
      <c r="BO2355" s="212" t="str">
        <f t="shared" si="3691"/>
        <v>BO$2345</v>
      </c>
      <c r="BP2355" s="212" t="str">
        <f t="shared" si="3691"/>
        <v>BP$2345</v>
      </c>
      <c r="BQ2355" s="212" t="str">
        <f t="shared" si="3691"/>
        <v>BQ$2345</v>
      </c>
      <c r="BR2355" s="212" t="str">
        <f t="shared" si="3691"/>
        <v>BR$2345</v>
      </c>
      <c r="BS2355" s="212" t="str">
        <f t="shared" si="3691"/>
        <v>BS$2345</v>
      </c>
      <c r="BT2355" s="212" t="str">
        <f t="shared" si="3691"/>
        <v>BT$2345</v>
      </c>
      <c r="BU2355" s="212" t="str">
        <f t="shared" si="3691"/>
        <v>BU$2345</v>
      </c>
      <c r="BV2355" s="212" t="str">
        <f t="shared" si="3691"/>
        <v>BV$2345</v>
      </c>
      <c r="BW2355" s="212" t="str">
        <f t="shared" si="3691"/>
        <v>BW$2345</v>
      </c>
      <c r="BX2355" s="212" t="str">
        <f t="shared" si="3691"/>
        <v>BX$2345</v>
      </c>
      <c r="BY2355" s="212" t="str">
        <f t="shared" si="3691"/>
        <v>BY$2345</v>
      </c>
      <c r="BZ2355" s="212" t="str">
        <f t="shared" si="3691"/>
        <v>BZ$2345</v>
      </c>
      <c r="CA2355" s="212" t="str">
        <f t="shared" si="3691"/>
        <v>CA$2345</v>
      </c>
      <c r="CB2355" s="212" t="str">
        <f t="shared" si="3691"/>
        <v>CB$2345</v>
      </c>
      <c r="CC2355" s="212" t="str">
        <f t="shared" si="3691"/>
        <v>CC$2345</v>
      </c>
      <c r="CD2355" s="212" t="str">
        <f t="shared" si="3691"/>
        <v>CD$2345</v>
      </c>
      <c r="CE2355" s="212" t="str">
        <f t="shared" si="3691"/>
        <v>CE$2345</v>
      </c>
      <c r="CF2355" s="212" t="str">
        <f t="shared" ref="CF2355:CL2364" si="3692">ADDRESS(ROW(CF2345),COLUMN(CF2345),2)</f>
        <v>CF$2345</v>
      </c>
      <c r="CG2355" s="212" t="str">
        <f t="shared" si="3692"/>
        <v>CG$2345</v>
      </c>
      <c r="CH2355" s="212" t="str">
        <f t="shared" si="3692"/>
        <v>CH$2345</v>
      </c>
      <c r="CI2355" s="212" t="str">
        <f t="shared" si="3692"/>
        <v>CI$2345</v>
      </c>
      <c r="CJ2355" s="212" t="str">
        <f t="shared" si="3692"/>
        <v>CJ$2345</v>
      </c>
      <c r="CK2355" s="212" t="str">
        <f t="shared" si="3692"/>
        <v>CK$2345</v>
      </c>
      <c r="CL2355" s="212" t="str">
        <f t="shared" si="3692"/>
        <v>CL$2345</v>
      </c>
      <c r="CN2355" s="60"/>
      <c r="CO2355" s="212" t="str">
        <f>ADDRESS(ROW(CO997),COLUMN(CO997),2)</f>
        <v>CO$997</v>
      </c>
      <c r="CP2355" s="212" t="str">
        <f>ADDRESS(ROW(CP997),COLUMN(CP997),2)</f>
        <v>CP$997</v>
      </c>
      <c r="CQ2355" s="212" t="str">
        <f>ADDRESS(ROW(CQ997),COLUMN(CQ997),2)</f>
        <v>CQ$997</v>
      </c>
      <c r="CR2355" s="212" t="str">
        <f>ADDRESS(ROW(CR997),COLUMN(CR997),2)</f>
        <v>CR$997</v>
      </c>
      <c r="CS2355" s="212" t="str">
        <f>ADDRESS(ROW(CS997),COLUMN(CS997),2)</f>
        <v>CS$997</v>
      </c>
      <c r="CT2355" s="212" t="str">
        <f>ADDRESS(ROW(CT997),COLUMN(CT997),2)</f>
        <v>CT$997</v>
      </c>
      <c r="CU2355" s="212" t="str">
        <f>ADDRESS(ROW(CU997),COLUMN(CU997),2)</f>
        <v>CU$997</v>
      </c>
      <c r="CV2355" s="212" t="str">
        <f>ADDRESS(ROW(CV997),COLUMN(CV997),2)</f>
        <v>CV$997</v>
      </c>
      <c r="CW2355" s="212" t="str">
        <f>ADDRESS(ROW(CW997),COLUMN(CW997),2)</f>
        <v>CW$997</v>
      </c>
      <c r="CX2355" s="212" t="str">
        <f>ADDRESS(ROW(CX997),COLUMN(CX997),2)</f>
        <v>CX$997</v>
      </c>
      <c r="CY2355" s="212" t="str">
        <f>ADDRESS(ROW(CY997),COLUMN(CY997),2)</f>
        <v>CY$997</v>
      </c>
      <c r="CZ2355" s="212" t="str">
        <f>ADDRESS(ROW(CZ997),COLUMN(CZ997),2)</f>
        <v>CZ$997</v>
      </c>
      <c r="DA2355" s="212" t="str">
        <f>ADDRESS(ROW(DA997),COLUMN(DA997),2)</f>
        <v>DA$997</v>
      </c>
      <c r="DB2355" s="212" t="str">
        <f>ADDRESS(ROW(DB997),COLUMN(DB997),2)</f>
        <v>DB$997</v>
      </c>
      <c r="DC2355" s="212" t="str">
        <f>ADDRESS(ROW(DC997),COLUMN(DC997),2)</f>
        <v>DC$997</v>
      </c>
      <c r="DD2355" s="212" t="str">
        <f>ADDRESS(ROW(DD997),COLUMN(DD997),2)</f>
        <v>DD$997</v>
      </c>
      <c r="DE2355" s="212" t="str">
        <f>ADDRESS(ROW(DE997),COLUMN(DE997),2)</f>
        <v>DE$997</v>
      </c>
      <c r="DF2355" s="212" t="str">
        <f>ADDRESS(ROW(DF997),COLUMN(DF997),2)</f>
        <v>DF$997</v>
      </c>
      <c r="DG2355" s="212" t="str">
        <f>ADDRESS(ROW(DG997),COLUMN(DG997),2)</f>
        <v>DG$997</v>
      </c>
      <c r="DH2355" s="212" t="str">
        <f>ADDRESS(ROW(DH997),COLUMN(DH997),2)</f>
        <v>DH$997</v>
      </c>
      <c r="DI2355" s="212" t="str">
        <f>ADDRESS(ROW(DI997),COLUMN(DI997),2)</f>
        <v>DI$997</v>
      </c>
      <c r="DJ2355" s="212" t="str">
        <f>ADDRESS(ROW(DJ997),COLUMN(DJ997),2)</f>
        <v>DJ$997</v>
      </c>
      <c r="DK2355" s="212" t="str">
        <f>ADDRESS(ROW(DK997),COLUMN(DK997),2)</f>
        <v>DK$997</v>
      </c>
      <c r="DL2355" s="212" t="str">
        <f>ADDRESS(ROW(DL997),COLUMN(DL997),2)</f>
        <v>DL$997</v>
      </c>
    </row>
    <row r="2356" spans="1:116" x14ac:dyDescent="0.4">
      <c r="B2356" t="s">
        <v>332</v>
      </c>
      <c r="D2356" t="s">
        <v>407</v>
      </c>
      <c r="E2356" s="8" t="str">
        <f t="shared" ref="E2356:E2365" si="3693">ROW()&amp;" "&amp;D2356</f>
        <v>2356 WCAP-IS</v>
      </c>
      <c r="G2356" s="136" t="str">
        <f t="shared" si="3682"/>
        <v>Secondary volume driver</v>
      </c>
      <c r="H2356" s="12"/>
      <c r="I2356" s="60"/>
      <c r="J2356" s="60"/>
      <c r="K2356" s="15"/>
      <c r="L2356" s="15"/>
      <c r="M2356" s="15"/>
      <c r="N2356" s="15"/>
      <c r="O2356" s="15"/>
      <c r="P2356" s="15"/>
      <c r="R2356" s="15"/>
      <c r="S2356" s="212" t="str">
        <f>ADDRESS(ROW(S2344),COLUMN(S2344),2)</f>
        <v>S$2344</v>
      </c>
      <c r="T2356" s="212" t="str">
        <f t="shared" ref="T2356:CE2365" si="3694">ADDRESS(ROW(T2344),COLUMN(T2344),2)</f>
        <v>T$2344</v>
      </c>
      <c r="U2356" s="212" t="str">
        <f t="shared" si="3694"/>
        <v>U$2344</v>
      </c>
      <c r="V2356" s="212" t="str">
        <f t="shared" si="3694"/>
        <v>V$2344</v>
      </c>
      <c r="W2356" s="212" t="str">
        <f t="shared" si="3694"/>
        <v>W$2344</v>
      </c>
      <c r="X2356" s="212" t="str">
        <f t="shared" si="3694"/>
        <v>X$2344</v>
      </c>
      <c r="Y2356" s="212" t="str">
        <f t="shared" si="3694"/>
        <v>Y$2344</v>
      </c>
      <c r="Z2356" s="212" t="str">
        <f t="shared" si="3694"/>
        <v>Z$2344</v>
      </c>
      <c r="AA2356" s="212" t="str">
        <f t="shared" si="3694"/>
        <v>AA$2344</v>
      </c>
      <c r="AB2356" s="212" t="str">
        <f t="shared" si="3694"/>
        <v>AB$2344</v>
      </c>
      <c r="AC2356" s="212" t="str">
        <f t="shared" si="3694"/>
        <v>AC$2344</v>
      </c>
      <c r="AD2356" s="212" t="str">
        <f t="shared" si="3694"/>
        <v>AD$2344</v>
      </c>
      <c r="AE2356" s="212" t="str">
        <f t="shared" si="3694"/>
        <v>AE$2344</v>
      </c>
      <c r="AF2356" s="212" t="str">
        <f t="shared" si="3694"/>
        <v>AF$2344</v>
      </c>
      <c r="AG2356" s="212" t="str">
        <f t="shared" si="3694"/>
        <v>AG$2344</v>
      </c>
      <c r="AH2356" s="212" t="str">
        <f t="shared" si="3694"/>
        <v>AH$2344</v>
      </c>
      <c r="AI2356" s="212" t="str">
        <f t="shared" si="3694"/>
        <v>AI$2344</v>
      </c>
      <c r="AJ2356" s="212" t="str">
        <f t="shared" si="3694"/>
        <v>AJ$2344</v>
      </c>
      <c r="AK2356" s="212" t="str">
        <f t="shared" si="3694"/>
        <v>AK$2344</v>
      </c>
      <c r="AL2356" s="212" t="str">
        <f t="shared" si="3694"/>
        <v>AL$2344</v>
      </c>
      <c r="AM2356" s="212" t="str">
        <f t="shared" si="3694"/>
        <v>AM$2344</v>
      </c>
      <c r="AN2356" s="212" t="str">
        <f t="shared" si="3694"/>
        <v>AN$2344</v>
      </c>
      <c r="AO2356" s="212" t="str">
        <f t="shared" si="3694"/>
        <v>AO$2344</v>
      </c>
      <c r="AP2356" s="212" t="str">
        <f t="shared" si="3694"/>
        <v>AP$2344</v>
      </c>
      <c r="AQ2356" s="212" t="str">
        <f t="shared" si="3694"/>
        <v>AQ$2344</v>
      </c>
      <c r="AR2356" s="212" t="str">
        <f t="shared" si="3694"/>
        <v>AR$2344</v>
      </c>
      <c r="AS2356" s="212" t="str">
        <f t="shared" si="3694"/>
        <v>AS$2344</v>
      </c>
      <c r="AT2356" s="212" t="str">
        <f t="shared" si="3694"/>
        <v>AT$2344</v>
      </c>
      <c r="AU2356" s="212" t="str">
        <f t="shared" si="3694"/>
        <v>AU$2344</v>
      </c>
      <c r="AV2356" s="212" t="str">
        <f t="shared" si="3694"/>
        <v>AV$2344</v>
      </c>
      <c r="AW2356" s="212" t="str">
        <f t="shared" si="3694"/>
        <v>AW$2344</v>
      </c>
      <c r="AX2356" s="212" t="str">
        <f t="shared" si="3694"/>
        <v>AX$2344</v>
      </c>
      <c r="AY2356" s="212" t="str">
        <f t="shared" si="3694"/>
        <v>AY$2344</v>
      </c>
      <c r="AZ2356" s="212" t="str">
        <f t="shared" si="3694"/>
        <v>AZ$2344</v>
      </c>
      <c r="BA2356" s="212" t="str">
        <f t="shared" si="3694"/>
        <v>BA$2344</v>
      </c>
      <c r="BB2356" s="212" t="str">
        <f t="shared" si="3694"/>
        <v>BB$2344</v>
      </c>
      <c r="BC2356" s="212" t="str">
        <f t="shared" si="3694"/>
        <v>BC$2344</v>
      </c>
      <c r="BD2356" s="212" t="str">
        <f t="shared" si="3694"/>
        <v>BD$2344</v>
      </c>
      <c r="BE2356" s="212" t="str">
        <f t="shared" si="3694"/>
        <v>BE$2344</v>
      </c>
      <c r="BF2356" s="212" t="str">
        <f t="shared" si="3694"/>
        <v>BF$2344</v>
      </c>
      <c r="BG2356" s="212" t="str">
        <f t="shared" si="3694"/>
        <v>BG$2344</v>
      </c>
      <c r="BH2356" s="212" t="str">
        <f t="shared" si="3694"/>
        <v>BH$2344</v>
      </c>
      <c r="BI2356" s="212" t="str">
        <f t="shared" si="3694"/>
        <v>BI$2344</v>
      </c>
      <c r="BJ2356" s="212" t="str">
        <f t="shared" si="3694"/>
        <v>BJ$2344</v>
      </c>
      <c r="BK2356" s="212" t="str">
        <f t="shared" si="3694"/>
        <v>BK$2344</v>
      </c>
      <c r="BL2356" s="212" t="str">
        <f t="shared" si="3694"/>
        <v>BL$2344</v>
      </c>
      <c r="BM2356" s="212" t="str">
        <f t="shared" si="3694"/>
        <v>BM$2344</v>
      </c>
      <c r="BN2356" s="212" t="str">
        <f t="shared" si="3694"/>
        <v>BN$2344</v>
      </c>
      <c r="BO2356" s="212" t="str">
        <f t="shared" si="3694"/>
        <v>BO$2344</v>
      </c>
      <c r="BP2356" s="212" t="str">
        <f t="shared" si="3694"/>
        <v>BP$2344</v>
      </c>
      <c r="BQ2356" s="212" t="str">
        <f t="shared" si="3694"/>
        <v>BQ$2344</v>
      </c>
      <c r="BR2356" s="212" t="str">
        <f t="shared" si="3694"/>
        <v>BR$2344</v>
      </c>
      <c r="BS2356" s="212" t="str">
        <f t="shared" si="3694"/>
        <v>BS$2344</v>
      </c>
      <c r="BT2356" s="212" t="str">
        <f t="shared" si="3694"/>
        <v>BT$2344</v>
      </c>
      <c r="BU2356" s="212" t="str">
        <f t="shared" si="3694"/>
        <v>BU$2344</v>
      </c>
      <c r="BV2356" s="212" t="str">
        <f t="shared" si="3694"/>
        <v>BV$2344</v>
      </c>
      <c r="BW2356" s="212" t="str">
        <f t="shared" si="3694"/>
        <v>BW$2344</v>
      </c>
      <c r="BX2356" s="212" t="str">
        <f t="shared" si="3694"/>
        <v>BX$2344</v>
      </c>
      <c r="BY2356" s="212" t="str">
        <f t="shared" si="3694"/>
        <v>BY$2344</v>
      </c>
      <c r="BZ2356" s="212" t="str">
        <f t="shared" si="3694"/>
        <v>BZ$2344</v>
      </c>
      <c r="CA2356" s="212" t="str">
        <f t="shared" si="3694"/>
        <v>CA$2344</v>
      </c>
      <c r="CB2356" s="212" t="str">
        <f t="shared" si="3694"/>
        <v>CB$2344</v>
      </c>
      <c r="CC2356" s="212" t="str">
        <f t="shared" si="3694"/>
        <v>CC$2344</v>
      </c>
      <c r="CD2356" s="212" t="str">
        <f t="shared" si="3694"/>
        <v>CD$2344</v>
      </c>
      <c r="CE2356" s="212" t="str">
        <f t="shared" si="3694"/>
        <v>CE$2344</v>
      </c>
      <c r="CF2356" s="212" t="str">
        <f t="shared" ref="CF2356:CL2365" si="3695">ADDRESS(ROW(CF2344),COLUMN(CF2344),2)</f>
        <v>CF$2344</v>
      </c>
      <c r="CG2356" s="212" t="str">
        <f t="shared" si="3695"/>
        <v>CG$2344</v>
      </c>
      <c r="CH2356" s="212" t="str">
        <f t="shared" si="3695"/>
        <v>CH$2344</v>
      </c>
      <c r="CI2356" s="212" t="str">
        <f t="shared" si="3695"/>
        <v>CI$2344</v>
      </c>
      <c r="CJ2356" s="212" t="str">
        <f t="shared" si="3695"/>
        <v>CJ$2344</v>
      </c>
      <c r="CK2356" s="212" t="str">
        <f t="shared" si="3695"/>
        <v>CK$2344</v>
      </c>
      <c r="CL2356" s="212" t="str">
        <f t="shared" si="3695"/>
        <v>CL$2344</v>
      </c>
      <c r="CN2356" s="60"/>
      <c r="CO2356" s="212" t="str">
        <f>ADDRESS(ROW(CO996),COLUMN(CO996),2)</f>
        <v>CO$996</v>
      </c>
      <c r="CP2356" s="212" t="str">
        <f>ADDRESS(ROW(CP996),COLUMN(CP996),2)</f>
        <v>CP$996</v>
      </c>
      <c r="CQ2356" s="212" t="str">
        <f>ADDRESS(ROW(CQ996),COLUMN(CQ996),2)</f>
        <v>CQ$996</v>
      </c>
      <c r="CR2356" s="212" t="str">
        <f>ADDRESS(ROW(CR996),COLUMN(CR996),2)</f>
        <v>CR$996</v>
      </c>
      <c r="CS2356" s="212" t="str">
        <f>ADDRESS(ROW(CS996),COLUMN(CS996),2)</f>
        <v>CS$996</v>
      </c>
      <c r="CT2356" s="212" t="str">
        <f>ADDRESS(ROW(CT996),COLUMN(CT996),2)</f>
        <v>CT$996</v>
      </c>
      <c r="CU2356" s="212" t="str">
        <f>ADDRESS(ROW(CU996),COLUMN(CU996),2)</f>
        <v>CU$996</v>
      </c>
      <c r="CV2356" s="212" t="str">
        <f>ADDRESS(ROW(CV996),COLUMN(CV996),2)</f>
        <v>CV$996</v>
      </c>
      <c r="CW2356" s="212" t="str">
        <f>ADDRESS(ROW(CW996),COLUMN(CW996),2)</f>
        <v>CW$996</v>
      </c>
      <c r="CX2356" s="212" t="str">
        <f>ADDRESS(ROW(CX996),COLUMN(CX996),2)</f>
        <v>CX$996</v>
      </c>
      <c r="CY2356" s="212" t="str">
        <f>ADDRESS(ROW(CY996),COLUMN(CY996),2)</f>
        <v>CY$996</v>
      </c>
      <c r="CZ2356" s="212" t="str">
        <f>ADDRESS(ROW(CZ996),COLUMN(CZ996),2)</f>
        <v>CZ$996</v>
      </c>
      <c r="DA2356" s="212" t="str">
        <f>ADDRESS(ROW(DA996),COLUMN(DA996),2)</f>
        <v>DA$996</v>
      </c>
      <c r="DB2356" s="212" t="str">
        <f>ADDRESS(ROW(DB996),COLUMN(DB996),2)</f>
        <v>DB$996</v>
      </c>
      <c r="DC2356" s="212" t="str">
        <f>ADDRESS(ROW(DC996),COLUMN(DC996),2)</f>
        <v>DC$996</v>
      </c>
      <c r="DD2356" s="212" t="str">
        <f>ADDRESS(ROW(DD996),COLUMN(DD996),2)</f>
        <v>DD$996</v>
      </c>
      <c r="DE2356" s="212" t="str">
        <f>ADDRESS(ROW(DE996),COLUMN(DE996),2)</f>
        <v>DE$996</v>
      </c>
      <c r="DF2356" s="212" t="str">
        <f>ADDRESS(ROW(DF996),COLUMN(DF996),2)</f>
        <v>DF$996</v>
      </c>
      <c r="DG2356" s="212" t="str">
        <f>ADDRESS(ROW(DG996),COLUMN(DG996),2)</f>
        <v>DG$996</v>
      </c>
      <c r="DH2356" s="212" t="str">
        <f>ADDRESS(ROW(DH996),COLUMN(DH996),2)</f>
        <v>DH$996</v>
      </c>
      <c r="DI2356" s="212" t="str">
        <f>ADDRESS(ROW(DI996),COLUMN(DI996),2)</f>
        <v>DI$996</v>
      </c>
      <c r="DJ2356" s="212" t="str">
        <f>ADDRESS(ROW(DJ996),COLUMN(DJ996),2)</f>
        <v>DJ$996</v>
      </c>
      <c r="DK2356" s="212" t="str">
        <f>ADDRESS(ROW(DK996),COLUMN(DK996),2)</f>
        <v>DK$996</v>
      </c>
      <c r="DL2356" s="212" t="str">
        <f>ADDRESS(ROW(DL996),COLUMN(DL996),2)</f>
        <v>DL$996</v>
      </c>
    </row>
    <row r="2357" spans="1:116" x14ac:dyDescent="0.4">
      <c r="E2357" s="8"/>
      <c r="H2357" s="12"/>
      <c r="I2357" s="60"/>
      <c r="J2357" s="60"/>
      <c r="K2357" s="15"/>
      <c r="L2357" s="15"/>
      <c r="M2357" s="15"/>
      <c r="N2357" s="15"/>
      <c r="O2357" s="15"/>
      <c r="P2357" s="15"/>
      <c r="R2357" s="15"/>
      <c r="S2357" s="76"/>
      <c r="T2357" s="76"/>
      <c r="U2357" s="76"/>
      <c r="V2357" s="76"/>
      <c r="W2357" s="76"/>
      <c r="X2357" s="76"/>
      <c r="Y2357" s="76"/>
      <c r="Z2357" s="76"/>
      <c r="AA2357" s="76"/>
      <c r="AB2357" s="76"/>
      <c r="AC2357" s="76"/>
      <c r="AD2357" s="76"/>
      <c r="AE2357" s="76"/>
      <c r="AF2357" s="76"/>
      <c r="AG2357" s="76"/>
      <c r="AH2357" s="76"/>
      <c r="AI2357" s="76"/>
      <c r="AJ2357" s="76"/>
      <c r="AK2357" s="76"/>
      <c r="AL2357" s="76"/>
      <c r="AM2357" s="76"/>
      <c r="AN2357" s="76"/>
      <c r="AO2357" s="76"/>
      <c r="AP2357" s="76"/>
      <c r="AQ2357" s="76"/>
      <c r="AR2357" s="76"/>
      <c r="AS2357" s="76"/>
      <c r="AT2357" s="76"/>
      <c r="AU2357" s="76"/>
      <c r="AV2357" s="76"/>
      <c r="AW2357" s="76"/>
      <c r="AX2357" s="76"/>
      <c r="AY2357" s="76"/>
      <c r="AZ2357" s="76"/>
      <c r="BA2357" s="76"/>
      <c r="BB2357" s="76"/>
      <c r="BC2357" s="76"/>
      <c r="BD2357" s="76"/>
      <c r="BE2357" s="76"/>
      <c r="BF2357" s="76"/>
      <c r="BG2357" s="76"/>
      <c r="BH2357" s="76"/>
      <c r="BI2357" s="76"/>
      <c r="BJ2357" s="76"/>
      <c r="BK2357" s="76"/>
      <c r="BL2357" s="76"/>
      <c r="BM2357" s="76"/>
      <c r="BN2357" s="76"/>
      <c r="BO2357" s="76"/>
      <c r="BP2357" s="76"/>
      <c r="BQ2357" s="76"/>
      <c r="BR2357" s="76"/>
      <c r="BS2357" s="76"/>
      <c r="BT2357" s="76"/>
      <c r="BU2357" s="76"/>
      <c r="BV2357" s="76"/>
      <c r="BW2357" s="76"/>
      <c r="BX2357" s="76"/>
      <c r="BY2357" s="76"/>
      <c r="BZ2357" s="76"/>
      <c r="CA2357" s="76"/>
      <c r="CB2357" s="76"/>
      <c r="CC2357" s="76"/>
      <c r="CD2357" s="76"/>
      <c r="CE2357" s="76"/>
      <c r="CF2357" s="76"/>
      <c r="CG2357" s="76"/>
      <c r="CH2357" s="76"/>
      <c r="CI2357" s="76"/>
      <c r="CJ2357" s="76"/>
      <c r="CK2357" s="76"/>
      <c r="CL2357" s="76"/>
      <c r="CN2357" s="60"/>
      <c r="CO2357" s="76"/>
      <c r="CP2357" s="76"/>
      <c r="CQ2357" s="76"/>
      <c r="CR2357" s="76"/>
      <c r="CS2357" s="76"/>
      <c r="CT2357" s="76"/>
      <c r="CU2357" s="76"/>
      <c r="CV2357" s="76"/>
      <c r="CW2357" s="76"/>
      <c r="CX2357" s="76"/>
      <c r="CY2357" s="76"/>
      <c r="CZ2357" s="76"/>
      <c r="DA2357" s="76"/>
      <c r="DB2357" s="76"/>
      <c r="DC2357" s="76"/>
      <c r="DD2357" s="76"/>
      <c r="DE2357" s="76"/>
      <c r="DF2357" s="76"/>
      <c r="DG2357" s="76"/>
      <c r="DH2357" s="76"/>
      <c r="DI2357" s="76"/>
      <c r="DJ2357" s="76"/>
      <c r="DK2357" s="76"/>
      <c r="DL2357" s="76"/>
    </row>
    <row r="2358" spans="1:116" x14ac:dyDescent="0.4">
      <c r="A2358" s="174"/>
      <c r="E2358" s="8"/>
      <c r="G2358" s="175" t="s">
        <v>490</v>
      </c>
      <c r="H2358" s="174"/>
      <c r="I2358" s="176"/>
      <c r="J2358" s="176"/>
      <c r="K2358" s="197"/>
      <c r="L2358" s="197"/>
      <c r="M2358" s="197"/>
      <c r="N2358" s="197"/>
      <c r="O2358" s="197"/>
      <c r="P2358" s="197"/>
      <c r="R2358" s="198"/>
      <c r="S2358" s="174"/>
      <c r="T2358" s="174"/>
      <c r="U2358" s="174"/>
      <c r="V2358" s="174"/>
      <c r="W2358" s="174"/>
      <c r="X2358" s="174"/>
      <c r="Y2358" s="174"/>
      <c r="Z2358" s="174"/>
      <c r="AA2358" s="174"/>
      <c r="AB2358" s="174"/>
      <c r="AC2358" s="174"/>
      <c r="AD2358" s="174"/>
      <c r="AE2358" s="174"/>
      <c r="AF2358" s="174"/>
      <c r="AG2358" s="174"/>
      <c r="AH2358" s="174"/>
      <c r="AI2358" s="174"/>
      <c r="AJ2358" s="174"/>
      <c r="AK2358" s="174"/>
      <c r="AL2358" s="174"/>
      <c r="AM2358" s="174"/>
      <c r="AN2358" s="174"/>
      <c r="AO2358" s="174"/>
      <c r="AP2358" s="174"/>
      <c r="AQ2358" s="174"/>
      <c r="AR2358" s="174"/>
      <c r="AS2358" s="174"/>
      <c r="AT2358" s="174"/>
      <c r="AU2358" s="174"/>
      <c r="AV2358" s="174"/>
      <c r="AW2358" s="174"/>
      <c r="AX2358" s="174"/>
      <c r="AY2358" s="174"/>
      <c r="AZ2358" s="174"/>
      <c r="BA2358" s="174"/>
      <c r="BB2358" s="174"/>
      <c r="BC2358" s="174"/>
      <c r="BD2358" s="174"/>
      <c r="BE2358" s="174"/>
      <c r="BF2358" s="174"/>
      <c r="BG2358" s="174"/>
      <c r="BH2358" s="174"/>
      <c r="BI2358" s="174"/>
      <c r="BJ2358" s="174"/>
      <c r="BK2358" s="174"/>
      <c r="BL2358" s="174"/>
      <c r="BM2358" s="174"/>
      <c r="BN2358" s="174"/>
      <c r="BO2358" s="174"/>
      <c r="BP2358" s="174"/>
      <c r="BQ2358" s="174"/>
      <c r="BR2358" s="174"/>
      <c r="BS2358" s="174"/>
      <c r="BT2358" s="174"/>
      <c r="BU2358" s="174"/>
      <c r="BV2358" s="174"/>
      <c r="BW2358" s="174"/>
      <c r="BX2358" s="174"/>
      <c r="BY2358" s="174"/>
      <c r="BZ2358" s="174"/>
      <c r="CA2358" s="174"/>
      <c r="CB2358" s="174"/>
      <c r="CC2358" s="174"/>
      <c r="CD2358" s="174"/>
      <c r="CE2358" s="174"/>
      <c r="CF2358" s="174"/>
      <c r="CG2358" s="174"/>
      <c r="CH2358" s="174"/>
      <c r="CI2358" s="174"/>
      <c r="CJ2358" s="174"/>
      <c r="CK2358" s="174"/>
      <c r="CL2358" s="174"/>
      <c r="CN2358" s="176"/>
      <c r="CO2358" s="174"/>
      <c r="CP2358" s="174"/>
      <c r="CQ2358" s="174"/>
      <c r="CR2358" s="174"/>
      <c r="CS2358" s="174"/>
      <c r="CT2358" s="174"/>
      <c r="CU2358" s="174"/>
      <c r="CV2358" s="174"/>
      <c r="CW2358" s="174"/>
      <c r="CX2358" s="174"/>
      <c r="CY2358" s="174"/>
      <c r="CZ2358" s="174"/>
      <c r="DA2358" s="174"/>
      <c r="DB2358" s="174"/>
      <c r="DC2358" s="174"/>
      <c r="DD2358" s="174"/>
      <c r="DE2358" s="174"/>
      <c r="DF2358" s="174"/>
      <c r="DG2358" s="174"/>
      <c r="DH2358" s="174"/>
      <c r="DI2358" s="174"/>
      <c r="DJ2358" s="174"/>
      <c r="DK2358" s="174"/>
      <c r="DL2358" s="174"/>
    </row>
    <row r="2359" spans="1:116" x14ac:dyDescent="0.4">
      <c r="A2359" s="174"/>
      <c r="E2359" s="8"/>
      <c r="G2359" s="175" t="s">
        <v>492</v>
      </c>
      <c r="H2359" s="174"/>
      <c r="I2359" s="176"/>
      <c r="J2359" s="176"/>
      <c r="K2359" s="197"/>
      <c r="L2359" s="197"/>
      <c r="M2359" s="197"/>
      <c r="N2359" s="197"/>
      <c r="O2359" s="197"/>
      <c r="P2359" s="197"/>
      <c r="R2359" s="198"/>
      <c r="S2359" s="174"/>
      <c r="T2359" s="174"/>
      <c r="U2359" s="174"/>
      <c r="V2359" s="174"/>
      <c r="W2359" s="174"/>
      <c r="X2359" s="174"/>
      <c r="Y2359" s="174"/>
      <c r="Z2359" s="174"/>
      <c r="AA2359" s="174"/>
      <c r="AB2359" s="174"/>
      <c r="AC2359" s="174"/>
      <c r="AD2359" s="174"/>
      <c r="AE2359" s="174"/>
      <c r="AF2359" s="174"/>
      <c r="AG2359" s="174"/>
      <c r="AH2359" s="174"/>
      <c r="AI2359" s="174"/>
      <c r="AJ2359" s="174"/>
      <c r="AK2359" s="174"/>
      <c r="AL2359" s="174"/>
      <c r="AM2359" s="174"/>
      <c r="AN2359" s="174"/>
      <c r="AO2359" s="174"/>
      <c r="AP2359" s="174"/>
      <c r="AQ2359" s="174"/>
      <c r="AR2359" s="174"/>
      <c r="AS2359" s="174"/>
      <c r="AT2359" s="174"/>
      <c r="AU2359" s="174"/>
      <c r="AV2359" s="174"/>
      <c r="AW2359" s="174"/>
      <c r="AX2359" s="174"/>
      <c r="AY2359" s="174"/>
      <c r="AZ2359" s="174"/>
      <c r="BA2359" s="174"/>
      <c r="BB2359" s="174"/>
      <c r="BC2359" s="174"/>
      <c r="BD2359" s="174"/>
      <c r="BE2359" s="174"/>
      <c r="BF2359" s="174"/>
      <c r="BG2359" s="174"/>
      <c r="BH2359" s="174"/>
      <c r="BI2359" s="174"/>
      <c r="BJ2359" s="174"/>
      <c r="BK2359" s="174"/>
      <c r="BL2359" s="174"/>
      <c r="BM2359" s="174"/>
      <c r="BN2359" s="174"/>
      <c r="BO2359" s="174"/>
      <c r="BP2359" s="174"/>
      <c r="BQ2359" s="174"/>
      <c r="BR2359" s="174"/>
      <c r="BS2359" s="174"/>
      <c r="BT2359" s="174"/>
      <c r="BU2359" s="174"/>
      <c r="BV2359" s="174"/>
      <c r="BW2359" s="174"/>
      <c r="BX2359" s="174"/>
      <c r="BY2359" s="174"/>
      <c r="BZ2359" s="174"/>
      <c r="CA2359" s="174"/>
      <c r="CB2359" s="174"/>
      <c r="CC2359" s="174"/>
      <c r="CD2359" s="174"/>
      <c r="CE2359" s="174"/>
      <c r="CF2359" s="174"/>
      <c r="CG2359" s="174"/>
      <c r="CH2359" s="174"/>
      <c r="CI2359" s="174"/>
      <c r="CJ2359" s="174"/>
      <c r="CK2359" s="174"/>
      <c r="CL2359" s="174"/>
      <c r="CN2359" s="176"/>
      <c r="CO2359" s="174"/>
      <c r="CP2359" s="174"/>
      <c r="CQ2359" s="174"/>
      <c r="CR2359" s="174"/>
      <c r="CS2359" s="174"/>
      <c r="CT2359" s="174"/>
      <c r="CU2359" s="174"/>
      <c r="CV2359" s="174"/>
      <c r="CW2359" s="174"/>
      <c r="CX2359" s="174"/>
      <c r="CY2359" s="174"/>
      <c r="CZ2359" s="174"/>
      <c r="DA2359" s="174"/>
      <c r="DB2359" s="174"/>
      <c r="DC2359" s="174"/>
      <c r="DD2359" s="174"/>
      <c r="DE2359" s="174"/>
      <c r="DF2359" s="174"/>
      <c r="DG2359" s="174"/>
      <c r="DH2359" s="174"/>
      <c r="DI2359" s="174"/>
      <c r="DJ2359" s="174"/>
      <c r="DK2359" s="174"/>
      <c r="DL2359" s="174"/>
    </row>
    <row r="2360" spans="1:116" x14ac:dyDescent="0.4">
      <c r="A2360" s="174"/>
      <c r="E2360" s="8"/>
      <c r="G2360" s="175" t="s">
        <v>461</v>
      </c>
      <c r="H2360" s="174"/>
      <c r="I2360" s="176"/>
      <c r="J2360" s="176"/>
      <c r="K2360" s="197"/>
      <c r="L2360" s="197"/>
      <c r="M2360" s="197"/>
      <c r="N2360" s="197"/>
      <c r="O2360" s="197"/>
      <c r="P2360" s="197"/>
      <c r="R2360" s="198"/>
      <c r="S2360" s="199" t="str">
        <f t="shared" ref="S2360:AX2360" si="3696">S$20</f>
        <v>S$16</v>
      </c>
      <c r="T2360" s="199" t="str">
        <f t="shared" si="3696"/>
        <v>T$16</v>
      </c>
      <c r="U2360" s="199" t="str">
        <f t="shared" si="3696"/>
        <v>U$16</v>
      </c>
      <c r="V2360" s="199" t="str">
        <f t="shared" si="3696"/>
        <v>V$16</v>
      </c>
      <c r="W2360" s="199" t="str">
        <f t="shared" si="3696"/>
        <v>W$16</v>
      </c>
      <c r="X2360" s="199" t="str">
        <f t="shared" si="3696"/>
        <v>X$16</v>
      </c>
      <c r="Y2360" s="199" t="str">
        <f t="shared" si="3696"/>
        <v>Y$16</v>
      </c>
      <c r="Z2360" s="199" t="str">
        <f t="shared" si="3696"/>
        <v>Z$16</v>
      </c>
      <c r="AA2360" s="199" t="str">
        <f t="shared" si="3696"/>
        <v>AA$16</v>
      </c>
      <c r="AB2360" s="199" t="str">
        <f t="shared" si="3696"/>
        <v>AB$16</v>
      </c>
      <c r="AC2360" s="199" t="str">
        <f t="shared" si="3696"/>
        <v>AC$16</v>
      </c>
      <c r="AD2360" s="199" t="str">
        <f t="shared" si="3696"/>
        <v>AD$16</v>
      </c>
      <c r="AE2360" s="199" t="str">
        <f t="shared" si="3696"/>
        <v>AE$16</v>
      </c>
      <c r="AF2360" s="199" t="str">
        <f t="shared" si="3696"/>
        <v>AF$16</v>
      </c>
      <c r="AG2360" s="199" t="str">
        <f t="shared" si="3696"/>
        <v>AG$16</v>
      </c>
      <c r="AH2360" s="199" t="str">
        <f t="shared" si="3696"/>
        <v>AH$16</v>
      </c>
      <c r="AI2360" s="199" t="str">
        <f t="shared" si="3696"/>
        <v>AI$16</v>
      </c>
      <c r="AJ2360" s="199" t="str">
        <f t="shared" si="3696"/>
        <v>AJ$16</v>
      </c>
      <c r="AK2360" s="199" t="str">
        <f t="shared" si="3696"/>
        <v>AK$16</v>
      </c>
      <c r="AL2360" s="199" t="str">
        <f t="shared" si="3696"/>
        <v>AL$16</v>
      </c>
      <c r="AM2360" s="199" t="str">
        <f t="shared" si="3696"/>
        <v>AM$16</v>
      </c>
      <c r="AN2360" s="199" t="str">
        <f t="shared" si="3696"/>
        <v>AN$16</v>
      </c>
      <c r="AO2360" s="199" t="str">
        <f t="shared" si="3696"/>
        <v>AO$16</v>
      </c>
      <c r="AP2360" s="199" t="str">
        <f t="shared" si="3696"/>
        <v>AP$16</v>
      </c>
      <c r="AQ2360" s="199" t="str">
        <f t="shared" si="3696"/>
        <v>AQ$16</v>
      </c>
      <c r="AR2360" s="199" t="str">
        <f t="shared" si="3696"/>
        <v>AR$16</v>
      </c>
      <c r="AS2360" s="199" t="str">
        <f t="shared" si="3696"/>
        <v>AS$16</v>
      </c>
      <c r="AT2360" s="199" t="str">
        <f t="shared" si="3696"/>
        <v>AT$16</v>
      </c>
      <c r="AU2360" s="199" t="str">
        <f t="shared" si="3696"/>
        <v>AU$16</v>
      </c>
      <c r="AV2360" s="199" t="str">
        <f t="shared" si="3696"/>
        <v>AV$16</v>
      </c>
      <c r="AW2360" s="199" t="str">
        <f t="shared" si="3696"/>
        <v>AW$16</v>
      </c>
      <c r="AX2360" s="199" t="str">
        <f t="shared" si="3696"/>
        <v>AX$16</v>
      </c>
      <c r="AY2360" s="199" t="str">
        <f t="shared" ref="AY2360:CD2360" si="3697">AY$20</f>
        <v>AY$16</v>
      </c>
      <c r="AZ2360" s="199" t="str">
        <f t="shared" si="3697"/>
        <v>AZ$16</v>
      </c>
      <c r="BA2360" s="199" t="str">
        <f t="shared" si="3697"/>
        <v>BA$16</v>
      </c>
      <c r="BB2360" s="199" t="str">
        <f t="shared" si="3697"/>
        <v>BB$16</v>
      </c>
      <c r="BC2360" s="199" t="str">
        <f t="shared" si="3697"/>
        <v>BC$16</v>
      </c>
      <c r="BD2360" s="199" t="str">
        <f t="shared" si="3697"/>
        <v>BD$16</v>
      </c>
      <c r="BE2360" s="199" t="str">
        <f t="shared" si="3697"/>
        <v>BE$16</v>
      </c>
      <c r="BF2360" s="199" t="str">
        <f t="shared" si="3697"/>
        <v>BF$16</v>
      </c>
      <c r="BG2360" s="199" t="str">
        <f t="shared" si="3697"/>
        <v>BG$16</v>
      </c>
      <c r="BH2360" s="199" t="str">
        <f t="shared" si="3697"/>
        <v>BH$16</v>
      </c>
      <c r="BI2360" s="199" t="str">
        <f t="shared" si="3697"/>
        <v>BI$16</v>
      </c>
      <c r="BJ2360" s="199" t="str">
        <f t="shared" si="3697"/>
        <v>BJ$16</v>
      </c>
      <c r="BK2360" s="199" t="str">
        <f t="shared" si="3697"/>
        <v>BK$16</v>
      </c>
      <c r="BL2360" s="199" t="str">
        <f t="shared" si="3697"/>
        <v>BL$16</v>
      </c>
      <c r="BM2360" s="199" t="str">
        <f t="shared" si="3697"/>
        <v>BM$16</v>
      </c>
      <c r="BN2360" s="199" t="str">
        <f t="shared" si="3697"/>
        <v>BN$16</v>
      </c>
      <c r="BO2360" s="199" t="str">
        <f t="shared" si="3697"/>
        <v>BO$16</v>
      </c>
      <c r="BP2360" s="199" t="str">
        <f t="shared" si="3697"/>
        <v>BP$16</v>
      </c>
      <c r="BQ2360" s="199" t="str">
        <f t="shared" si="3697"/>
        <v>BQ$16</v>
      </c>
      <c r="BR2360" s="199" t="str">
        <f t="shared" si="3697"/>
        <v>BR$16</v>
      </c>
      <c r="BS2360" s="199" t="str">
        <f t="shared" si="3697"/>
        <v>BS$16</v>
      </c>
      <c r="BT2360" s="199" t="str">
        <f t="shared" si="3697"/>
        <v>BT$16</v>
      </c>
      <c r="BU2360" s="199" t="str">
        <f t="shared" si="3697"/>
        <v>BU$16</v>
      </c>
      <c r="BV2360" s="199" t="str">
        <f t="shared" si="3697"/>
        <v>BV$16</v>
      </c>
      <c r="BW2360" s="199" t="str">
        <f t="shared" si="3697"/>
        <v>BW$16</v>
      </c>
      <c r="BX2360" s="199" t="str">
        <f t="shared" si="3697"/>
        <v>BX$16</v>
      </c>
      <c r="BY2360" s="199" t="str">
        <f t="shared" si="3697"/>
        <v>BY$16</v>
      </c>
      <c r="BZ2360" s="199" t="str">
        <f t="shared" si="3697"/>
        <v>BZ$16</v>
      </c>
      <c r="CA2360" s="199" t="str">
        <f t="shared" si="3697"/>
        <v>CA$16</v>
      </c>
      <c r="CB2360" s="199" t="str">
        <f t="shared" si="3697"/>
        <v>CB$16</v>
      </c>
      <c r="CC2360" s="199" t="str">
        <f t="shared" si="3697"/>
        <v>CC$16</v>
      </c>
      <c r="CD2360" s="199" t="str">
        <f t="shared" si="3697"/>
        <v>CD$16</v>
      </c>
      <c r="CE2360" s="199" t="str">
        <f t="shared" ref="CE2360:CL2360" si="3698">CE$20</f>
        <v>CE$16</v>
      </c>
      <c r="CF2360" s="199" t="str">
        <f t="shared" si="3698"/>
        <v>CF$16</v>
      </c>
      <c r="CG2360" s="199" t="str">
        <f t="shared" si="3698"/>
        <v>CG$16</v>
      </c>
      <c r="CH2360" s="199" t="str">
        <f t="shared" si="3698"/>
        <v>CH$16</v>
      </c>
      <c r="CI2360" s="199" t="str">
        <f t="shared" si="3698"/>
        <v>CI$16</v>
      </c>
      <c r="CJ2360" s="199" t="str">
        <f t="shared" si="3698"/>
        <v>CJ$16</v>
      </c>
      <c r="CK2360" s="199" t="str">
        <f t="shared" si="3698"/>
        <v>CK$16</v>
      </c>
      <c r="CL2360" s="199" t="str">
        <f t="shared" si="3698"/>
        <v>CL$16</v>
      </c>
      <c r="CN2360" s="176"/>
      <c r="CO2360" s="199" t="str">
        <f t="shared" ref="CO2360:DL2360" si="3699">CO$20</f>
        <v>CO$16</v>
      </c>
      <c r="CP2360" s="199" t="str">
        <f t="shared" si="3699"/>
        <v>CP$16</v>
      </c>
      <c r="CQ2360" s="199" t="str">
        <f t="shared" si="3699"/>
        <v>CQ$16</v>
      </c>
      <c r="CR2360" s="199" t="str">
        <f t="shared" si="3699"/>
        <v>CR$16</v>
      </c>
      <c r="CS2360" s="199" t="str">
        <f t="shared" si="3699"/>
        <v>CS$16</v>
      </c>
      <c r="CT2360" s="199" t="str">
        <f t="shared" si="3699"/>
        <v>CT$16</v>
      </c>
      <c r="CU2360" s="199" t="str">
        <f t="shared" si="3699"/>
        <v>CU$16</v>
      </c>
      <c r="CV2360" s="199" t="str">
        <f t="shared" si="3699"/>
        <v>CV$16</v>
      </c>
      <c r="CW2360" s="199" t="str">
        <f t="shared" si="3699"/>
        <v>CW$16</v>
      </c>
      <c r="CX2360" s="199" t="str">
        <f t="shared" si="3699"/>
        <v>CX$16</v>
      </c>
      <c r="CY2360" s="199" t="str">
        <f t="shared" si="3699"/>
        <v>CY$16</v>
      </c>
      <c r="CZ2360" s="199" t="str">
        <f t="shared" si="3699"/>
        <v>CZ$16</v>
      </c>
      <c r="DA2360" s="199" t="str">
        <f t="shared" si="3699"/>
        <v>DA$16</v>
      </c>
      <c r="DB2360" s="199" t="str">
        <f t="shared" si="3699"/>
        <v>DB$16</v>
      </c>
      <c r="DC2360" s="199" t="str">
        <f t="shared" si="3699"/>
        <v>DC$16</v>
      </c>
      <c r="DD2360" s="199" t="str">
        <f t="shared" si="3699"/>
        <v>DD$16</v>
      </c>
      <c r="DE2360" s="199" t="str">
        <f t="shared" si="3699"/>
        <v>DE$16</v>
      </c>
      <c r="DF2360" s="199" t="str">
        <f t="shared" si="3699"/>
        <v>DF$16</v>
      </c>
      <c r="DG2360" s="199" t="str">
        <f t="shared" si="3699"/>
        <v>DG$16</v>
      </c>
      <c r="DH2360" s="199" t="str">
        <f t="shared" si="3699"/>
        <v>DH$16</v>
      </c>
      <c r="DI2360" s="199" t="str">
        <f t="shared" si="3699"/>
        <v>DI$16</v>
      </c>
      <c r="DJ2360" s="199" t="str">
        <f t="shared" si="3699"/>
        <v>DJ$16</v>
      </c>
      <c r="DK2360" s="199" t="str">
        <f t="shared" si="3699"/>
        <v>DK$16</v>
      </c>
      <c r="DL2360" s="199" t="str">
        <f t="shared" si="3699"/>
        <v>DL$16</v>
      </c>
    </row>
    <row r="2361" spans="1:116" x14ac:dyDescent="0.4">
      <c r="A2361" s="174"/>
      <c r="E2361" s="8"/>
      <c r="G2361" s="175" t="s">
        <v>462</v>
      </c>
      <c r="H2361" s="200"/>
      <c r="I2361" s="201"/>
      <c r="J2361" s="201"/>
      <c r="K2361" s="202"/>
      <c r="L2361" s="202"/>
      <c r="M2361" s="202"/>
      <c r="N2361" s="202"/>
      <c r="O2361" s="202"/>
      <c r="P2361" s="202"/>
      <c r="R2361" s="202"/>
      <c r="S2361" s="199" t="str">
        <f t="shared" ref="S2361:AX2361" si="3700">S$21</f>
        <v>S$17</v>
      </c>
      <c r="T2361" s="199" t="str">
        <f t="shared" si="3700"/>
        <v>T$17</v>
      </c>
      <c r="U2361" s="199" t="str">
        <f t="shared" si="3700"/>
        <v>U$17</v>
      </c>
      <c r="V2361" s="199" t="str">
        <f t="shared" si="3700"/>
        <v>V$17</v>
      </c>
      <c r="W2361" s="199" t="str">
        <f t="shared" si="3700"/>
        <v>W$17</v>
      </c>
      <c r="X2361" s="199" t="str">
        <f t="shared" si="3700"/>
        <v>X$17</v>
      </c>
      <c r="Y2361" s="199" t="str">
        <f t="shared" si="3700"/>
        <v>Y$17</v>
      </c>
      <c r="Z2361" s="199" t="str">
        <f t="shared" si="3700"/>
        <v>Z$17</v>
      </c>
      <c r="AA2361" s="199" t="str">
        <f t="shared" si="3700"/>
        <v>AA$17</v>
      </c>
      <c r="AB2361" s="199" t="str">
        <f t="shared" si="3700"/>
        <v>AB$17</v>
      </c>
      <c r="AC2361" s="199" t="str">
        <f t="shared" si="3700"/>
        <v>AC$17</v>
      </c>
      <c r="AD2361" s="199" t="str">
        <f t="shared" si="3700"/>
        <v>AD$17</v>
      </c>
      <c r="AE2361" s="199" t="str">
        <f t="shared" si="3700"/>
        <v>AE$17</v>
      </c>
      <c r="AF2361" s="199" t="str">
        <f t="shared" si="3700"/>
        <v>AF$17</v>
      </c>
      <c r="AG2361" s="199" t="str">
        <f t="shared" si="3700"/>
        <v>AG$17</v>
      </c>
      <c r="AH2361" s="199" t="str">
        <f t="shared" si="3700"/>
        <v>AH$17</v>
      </c>
      <c r="AI2361" s="199" t="str">
        <f t="shared" si="3700"/>
        <v>AI$17</v>
      </c>
      <c r="AJ2361" s="199" t="str">
        <f t="shared" si="3700"/>
        <v>AJ$17</v>
      </c>
      <c r="AK2361" s="199" t="str">
        <f t="shared" si="3700"/>
        <v>AK$17</v>
      </c>
      <c r="AL2361" s="199" t="str">
        <f t="shared" si="3700"/>
        <v>AL$17</v>
      </c>
      <c r="AM2361" s="199" t="str">
        <f t="shared" si="3700"/>
        <v>AM$17</v>
      </c>
      <c r="AN2361" s="199" t="str">
        <f t="shared" si="3700"/>
        <v>AN$17</v>
      </c>
      <c r="AO2361" s="199" t="str">
        <f t="shared" si="3700"/>
        <v>AO$17</v>
      </c>
      <c r="AP2361" s="199" t="str">
        <f t="shared" si="3700"/>
        <v>AP$17</v>
      </c>
      <c r="AQ2361" s="199" t="str">
        <f t="shared" si="3700"/>
        <v>AQ$17</v>
      </c>
      <c r="AR2361" s="199" t="str">
        <f t="shared" si="3700"/>
        <v>AR$17</v>
      </c>
      <c r="AS2361" s="199" t="str">
        <f t="shared" si="3700"/>
        <v>AS$17</v>
      </c>
      <c r="AT2361" s="199" t="str">
        <f t="shared" si="3700"/>
        <v>AT$17</v>
      </c>
      <c r="AU2361" s="199" t="str">
        <f t="shared" si="3700"/>
        <v>AU$17</v>
      </c>
      <c r="AV2361" s="199" t="str">
        <f t="shared" si="3700"/>
        <v>AV$17</v>
      </c>
      <c r="AW2361" s="199" t="str">
        <f t="shared" si="3700"/>
        <v>AW$17</v>
      </c>
      <c r="AX2361" s="199" t="str">
        <f t="shared" si="3700"/>
        <v>AX$17</v>
      </c>
      <c r="AY2361" s="199" t="str">
        <f t="shared" ref="AY2361:CD2361" si="3701">AY$21</f>
        <v>AY$17</v>
      </c>
      <c r="AZ2361" s="199" t="str">
        <f t="shared" si="3701"/>
        <v>AZ$17</v>
      </c>
      <c r="BA2361" s="199" t="str">
        <f t="shared" si="3701"/>
        <v>BA$17</v>
      </c>
      <c r="BB2361" s="199" t="str">
        <f t="shared" si="3701"/>
        <v>BB$17</v>
      </c>
      <c r="BC2361" s="199" t="str">
        <f t="shared" si="3701"/>
        <v>BC$17</v>
      </c>
      <c r="BD2361" s="199" t="str">
        <f t="shared" si="3701"/>
        <v>BD$17</v>
      </c>
      <c r="BE2361" s="199" t="str">
        <f t="shared" si="3701"/>
        <v>BE$17</v>
      </c>
      <c r="BF2361" s="199" t="str">
        <f t="shared" si="3701"/>
        <v>BF$17</v>
      </c>
      <c r="BG2361" s="199" t="str">
        <f t="shared" si="3701"/>
        <v>BG$17</v>
      </c>
      <c r="BH2361" s="199" t="str">
        <f t="shared" si="3701"/>
        <v>BH$17</v>
      </c>
      <c r="BI2361" s="199" t="str">
        <f t="shared" si="3701"/>
        <v>BI$17</v>
      </c>
      <c r="BJ2361" s="199" t="str">
        <f t="shared" si="3701"/>
        <v>BJ$17</v>
      </c>
      <c r="BK2361" s="199" t="str">
        <f t="shared" si="3701"/>
        <v>BK$17</v>
      </c>
      <c r="BL2361" s="199" t="str">
        <f t="shared" si="3701"/>
        <v>BL$17</v>
      </c>
      <c r="BM2361" s="199" t="str">
        <f t="shared" si="3701"/>
        <v>BM$17</v>
      </c>
      <c r="BN2361" s="199" t="str">
        <f t="shared" si="3701"/>
        <v>BN$17</v>
      </c>
      <c r="BO2361" s="199" t="str">
        <f t="shared" si="3701"/>
        <v>BO$17</v>
      </c>
      <c r="BP2361" s="199" t="str">
        <f t="shared" si="3701"/>
        <v>BP$17</v>
      </c>
      <c r="BQ2361" s="199" t="str">
        <f t="shared" si="3701"/>
        <v>BQ$17</v>
      </c>
      <c r="BR2361" s="199" t="str">
        <f t="shared" si="3701"/>
        <v>BR$17</v>
      </c>
      <c r="BS2361" s="199" t="str">
        <f t="shared" si="3701"/>
        <v>BS$17</v>
      </c>
      <c r="BT2361" s="199" t="str">
        <f t="shared" si="3701"/>
        <v>BT$17</v>
      </c>
      <c r="BU2361" s="199" t="str">
        <f t="shared" si="3701"/>
        <v>BU$17</v>
      </c>
      <c r="BV2361" s="199" t="str">
        <f t="shared" si="3701"/>
        <v>BV$17</v>
      </c>
      <c r="BW2361" s="199" t="str">
        <f t="shared" si="3701"/>
        <v>BW$17</v>
      </c>
      <c r="BX2361" s="199" t="str">
        <f t="shared" si="3701"/>
        <v>BX$17</v>
      </c>
      <c r="BY2361" s="199" t="str">
        <f t="shared" si="3701"/>
        <v>BY$17</v>
      </c>
      <c r="BZ2361" s="199" t="str">
        <f t="shared" si="3701"/>
        <v>BZ$17</v>
      </c>
      <c r="CA2361" s="199" t="str">
        <f t="shared" si="3701"/>
        <v>CA$17</v>
      </c>
      <c r="CB2361" s="199" t="str">
        <f t="shared" si="3701"/>
        <v>CB$17</v>
      </c>
      <c r="CC2361" s="199" t="str">
        <f t="shared" si="3701"/>
        <v>CC$17</v>
      </c>
      <c r="CD2361" s="199" t="str">
        <f t="shared" si="3701"/>
        <v>CD$17</v>
      </c>
      <c r="CE2361" s="199" t="str">
        <f t="shared" ref="CE2361:CL2361" si="3702">CE$21</f>
        <v>CE$17</v>
      </c>
      <c r="CF2361" s="199" t="str">
        <f t="shared" si="3702"/>
        <v>CF$17</v>
      </c>
      <c r="CG2361" s="199" t="str">
        <f t="shared" si="3702"/>
        <v>CG$17</v>
      </c>
      <c r="CH2361" s="199" t="str">
        <f t="shared" si="3702"/>
        <v>CH$17</v>
      </c>
      <c r="CI2361" s="199" t="str">
        <f t="shared" si="3702"/>
        <v>CI$17</v>
      </c>
      <c r="CJ2361" s="199" t="str">
        <f t="shared" si="3702"/>
        <v>CJ$17</v>
      </c>
      <c r="CK2361" s="199" t="str">
        <f t="shared" si="3702"/>
        <v>CK$17</v>
      </c>
      <c r="CL2361" s="199" t="str">
        <f t="shared" si="3702"/>
        <v>CL$17</v>
      </c>
      <c r="CN2361" s="201"/>
      <c r="CO2361" s="199" t="str">
        <f t="shared" ref="CO2361:DL2361" si="3703">CO$21</f>
        <v>CO$17</v>
      </c>
      <c r="CP2361" s="199" t="str">
        <f t="shared" si="3703"/>
        <v>CP$17</v>
      </c>
      <c r="CQ2361" s="199" t="str">
        <f t="shared" si="3703"/>
        <v>CQ$17</v>
      </c>
      <c r="CR2361" s="199" t="str">
        <f t="shared" si="3703"/>
        <v>CR$17</v>
      </c>
      <c r="CS2361" s="199" t="str">
        <f t="shared" si="3703"/>
        <v>CS$17</v>
      </c>
      <c r="CT2361" s="199" t="str">
        <f t="shared" si="3703"/>
        <v>CT$17</v>
      </c>
      <c r="CU2361" s="199" t="str">
        <f t="shared" si="3703"/>
        <v>CU$17</v>
      </c>
      <c r="CV2361" s="199" t="str">
        <f t="shared" si="3703"/>
        <v>CV$17</v>
      </c>
      <c r="CW2361" s="199" t="str">
        <f t="shared" si="3703"/>
        <v>CW$17</v>
      </c>
      <c r="CX2361" s="199" t="str">
        <f t="shared" si="3703"/>
        <v>CX$17</v>
      </c>
      <c r="CY2361" s="199" t="str">
        <f t="shared" si="3703"/>
        <v>CY$17</v>
      </c>
      <c r="CZ2361" s="199" t="str">
        <f t="shared" si="3703"/>
        <v>CZ$17</v>
      </c>
      <c r="DA2361" s="199" t="str">
        <f t="shared" si="3703"/>
        <v>DA$17</v>
      </c>
      <c r="DB2361" s="199" t="str">
        <f t="shared" si="3703"/>
        <v>DB$17</v>
      </c>
      <c r="DC2361" s="199" t="str">
        <f t="shared" si="3703"/>
        <v>DC$17</v>
      </c>
      <c r="DD2361" s="199" t="str">
        <f t="shared" si="3703"/>
        <v>DD$17</v>
      </c>
      <c r="DE2361" s="199" t="str">
        <f t="shared" si="3703"/>
        <v>DE$17</v>
      </c>
      <c r="DF2361" s="199" t="str">
        <f t="shared" si="3703"/>
        <v>DF$17</v>
      </c>
      <c r="DG2361" s="199" t="str">
        <f t="shared" si="3703"/>
        <v>DG$17</v>
      </c>
      <c r="DH2361" s="199" t="str">
        <f t="shared" si="3703"/>
        <v>DH$17</v>
      </c>
      <c r="DI2361" s="199" t="str">
        <f t="shared" si="3703"/>
        <v>DI$17</v>
      </c>
      <c r="DJ2361" s="199" t="str">
        <f t="shared" si="3703"/>
        <v>DJ$17</v>
      </c>
      <c r="DK2361" s="199" t="str">
        <f t="shared" si="3703"/>
        <v>DK$17</v>
      </c>
      <c r="DL2361" s="199" t="str">
        <f t="shared" si="3703"/>
        <v>DL$17</v>
      </c>
    </row>
    <row r="2362" spans="1:116" x14ac:dyDescent="0.4">
      <c r="A2362" s="174"/>
      <c r="E2362" s="8"/>
      <c r="G2362" s="175" t="s">
        <v>491</v>
      </c>
      <c r="H2362" s="200"/>
      <c r="I2362" s="201"/>
      <c r="J2362" s="201"/>
      <c r="K2362" s="202"/>
      <c r="L2362" s="202"/>
      <c r="M2362" s="202"/>
      <c r="N2362" s="202"/>
      <c r="O2362" s="202"/>
      <c r="P2362" s="202"/>
      <c r="R2362" s="202"/>
      <c r="S2362" s="190"/>
      <c r="T2362" s="190"/>
      <c r="U2362" s="190"/>
      <c r="V2362" s="190"/>
      <c r="W2362" s="190"/>
      <c r="X2362" s="190"/>
      <c r="Y2362" s="190"/>
      <c r="Z2362" s="190"/>
      <c r="AA2362" s="190"/>
      <c r="AB2362" s="190"/>
      <c r="AC2362" s="190"/>
      <c r="AD2362" s="190"/>
      <c r="AE2362" s="190"/>
      <c r="AF2362" s="190"/>
      <c r="AG2362" s="190"/>
      <c r="AH2362" s="190"/>
      <c r="AI2362" s="190"/>
      <c r="AJ2362" s="190"/>
      <c r="AK2362" s="190"/>
      <c r="AL2362" s="190"/>
      <c r="AM2362" s="190"/>
      <c r="AN2362" s="190"/>
      <c r="AO2362" s="190"/>
      <c r="AP2362" s="190"/>
      <c r="AQ2362" s="190"/>
      <c r="AR2362" s="190"/>
      <c r="AS2362" s="190"/>
      <c r="AT2362" s="190"/>
      <c r="AU2362" s="190"/>
      <c r="AV2362" s="190"/>
      <c r="AW2362" s="190"/>
      <c r="AX2362" s="190"/>
      <c r="AY2362" s="190"/>
      <c r="AZ2362" s="190"/>
      <c r="BA2362" s="190"/>
      <c r="BB2362" s="190"/>
      <c r="BC2362" s="190"/>
      <c r="BD2362" s="190"/>
      <c r="BE2362" s="190"/>
      <c r="BF2362" s="190"/>
      <c r="BG2362" s="190"/>
      <c r="BH2362" s="190"/>
      <c r="BI2362" s="190"/>
      <c r="BJ2362" s="190"/>
      <c r="BK2362" s="190"/>
      <c r="BL2362" s="190"/>
      <c r="BM2362" s="190"/>
      <c r="BN2362" s="190"/>
      <c r="BO2362" s="190"/>
      <c r="BP2362" s="190"/>
      <c r="BQ2362" s="190"/>
      <c r="BR2362" s="190"/>
      <c r="BS2362" s="190"/>
      <c r="BT2362" s="190"/>
      <c r="BU2362" s="190"/>
      <c r="BV2362" s="190"/>
      <c r="BW2362" s="190"/>
      <c r="BX2362" s="190"/>
      <c r="BY2362" s="190"/>
      <c r="BZ2362" s="190"/>
      <c r="CA2362" s="190"/>
      <c r="CB2362" s="190"/>
      <c r="CC2362" s="190"/>
      <c r="CD2362" s="190"/>
      <c r="CE2362" s="190"/>
      <c r="CF2362" s="190"/>
      <c r="CG2362" s="190"/>
      <c r="CH2362" s="190"/>
      <c r="CI2362" s="190"/>
      <c r="CJ2362" s="190"/>
      <c r="CK2362" s="190"/>
      <c r="CL2362" s="190"/>
      <c r="CN2362" s="201"/>
      <c r="CO2362" s="190"/>
      <c r="CP2362" s="190"/>
      <c r="CQ2362" s="190"/>
      <c r="CR2362" s="190"/>
      <c r="CS2362" s="190"/>
      <c r="CT2362" s="190"/>
      <c r="CU2362" s="190"/>
      <c r="CV2362" s="190"/>
      <c r="CW2362" s="190"/>
      <c r="CX2362" s="190"/>
      <c r="CY2362" s="190"/>
      <c r="CZ2362" s="190"/>
      <c r="DA2362" s="190"/>
      <c r="DB2362" s="190"/>
      <c r="DC2362" s="190"/>
      <c r="DD2362" s="190"/>
      <c r="DE2362" s="190"/>
      <c r="DF2362" s="190"/>
      <c r="DG2362" s="190"/>
      <c r="DH2362" s="190"/>
      <c r="DI2362" s="190"/>
      <c r="DJ2362" s="190"/>
      <c r="DK2362" s="190"/>
      <c r="DL2362" s="190"/>
    </row>
    <row r="2363" spans="1:116" x14ac:dyDescent="0.4">
      <c r="A2363" s="174"/>
      <c r="E2363" s="8"/>
      <c r="G2363" s="175" t="s">
        <v>505</v>
      </c>
      <c r="H2363" s="200"/>
      <c r="I2363" s="201"/>
      <c r="J2363" s="201"/>
      <c r="K2363" s="202"/>
      <c r="L2363" s="202"/>
      <c r="M2363" s="202"/>
      <c r="N2363" s="202"/>
      <c r="O2363" s="202"/>
      <c r="P2363" s="202"/>
      <c r="R2363" s="202"/>
      <c r="S2363" s="190"/>
      <c r="T2363" s="190"/>
      <c r="U2363" s="190"/>
      <c r="V2363" s="190"/>
      <c r="W2363" s="190"/>
      <c r="X2363" s="190"/>
      <c r="Y2363" s="190"/>
      <c r="Z2363" s="190"/>
      <c r="AA2363" s="190"/>
      <c r="AB2363" s="190"/>
      <c r="AC2363" s="190"/>
      <c r="AD2363" s="190"/>
      <c r="AE2363" s="190"/>
      <c r="AF2363" s="190"/>
      <c r="AG2363" s="190"/>
      <c r="AH2363" s="190"/>
      <c r="AI2363" s="190"/>
      <c r="AJ2363" s="190"/>
      <c r="AK2363" s="190"/>
      <c r="AL2363" s="190"/>
      <c r="AM2363" s="190"/>
      <c r="AN2363" s="190"/>
      <c r="AO2363" s="190"/>
      <c r="AP2363" s="190"/>
      <c r="AQ2363" s="190"/>
      <c r="AR2363" s="190"/>
      <c r="AS2363" s="190"/>
      <c r="AT2363" s="190"/>
      <c r="AU2363" s="190"/>
      <c r="AV2363" s="190"/>
      <c r="AW2363" s="190"/>
      <c r="AX2363" s="190"/>
      <c r="AY2363" s="190"/>
      <c r="AZ2363" s="190"/>
      <c r="BA2363" s="190"/>
      <c r="BB2363" s="190"/>
      <c r="BC2363" s="190"/>
      <c r="BD2363" s="190"/>
      <c r="BE2363" s="190"/>
      <c r="BF2363" s="190"/>
      <c r="BG2363" s="190"/>
      <c r="BH2363" s="190"/>
      <c r="BI2363" s="190"/>
      <c r="BJ2363" s="190"/>
      <c r="BK2363" s="190"/>
      <c r="BL2363" s="190"/>
      <c r="BM2363" s="190"/>
      <c r="BN2363" s="190"/>
      <c r="BO2363" s="190"/>
      <c r="BP2363" s="190"/>
      <c r="BQ2363" s="190"/>
      <c r="BR2363" s="190"/>
      <c r="BS2363" s="190"/>
      <c r="BT2363" s="190"/>
      <c r="BU2363" s="190"/>
      <c r="BV2363" s="190"/>
      <c r="BW2363" s="190"/>
      <c r="BX2363" s="190"/>
      <c r="BY2363" s="190"/>
      <c r="BZ2363" s="190"/>
      <c r="CA2363" s="190"/>
      <c r="CB2363" s="190"/>
      <c r="CC2363" s="190"/>
      <c r="CD2363" s="190"/>
      <c r="CE2363" s="190"/>
      <c r="CF2363" s="190"/>
      <c r="CG2363" s="190"/>
      <c r="CH2363" s="190"/>
      <c r="CI2363" s="190"/>
      <c r="CJ2363" s="190"/>
      <c r="CK2363" s="190"/>
      <c r="CL2363" s="190"/>
      <c r="CN2363" s="201"/>
      <c r="CO2363" s="190"/>
      <c r="CP2363" s="190"/>
      <c r="CQ2363" s="190"/>
      <c r="CR2363" s="190"/>
      <c r="CS2363" s="190"/>
      <c r="CT2363" s="190"/>
      <c r="CU2363" s="190"/>
      <c r="CV2363" s="190"/>
      <c r="CW2363" s="190"/>
      <c r="CX2363" s="190"/>
      <c r="CY2363" s="190"/>
      <c r="CZ2363" s="190"/>
      <c r="DA2363" s="190"/>
      <c r="DB2363" s="190"/>
      <c r="DC2363" s="190"/>
      <c r="DD2363" s="190"/>
      <c r="DE2363" s="190"/>
      <c r="DF2363" s="190"/>
      <c r="DG2363" s="190"/>
      <c r="DH2363" s="190"/>
      <c r="DI2363" s="190"/>
      <c r="DJ2363" s="190"/>
      <c r="DK2363" s="190"/>
      <c r="DL2363" s="190"/>
    </row>
    <row r="2364" spans="1:116" x14ac:dyDescent="0.4">
      <c r="A2364" s="174"/>
      <c r="E2364" s="8"/>
      <c r="G2364" s="175" t="s">
        <v>463</v>
      </c>
      <c r="H2364" s="200"/>
      <c r="I2364" s="201"/>
      <c r="J2364" s="201"/>
      <c r="K2364" s="202"/>
      <c r="L2364" s="202"/>
      <c r="M2364" s="202"/>
      <c r="N2364" s="202"/>
      <c r="O2364" s="202"/>
      <c r="P2364" s="202"/>
      <c r="R2364" s="202"/>
      <c r="S2364" s="190" t="str">
        <f t="shared" ref="S2364:AX2364" si="3704">S$22</f>
        <v>S$18</v>
      </c>
      <c r="T2364" s="190" t="str">
        <f t="shared" si="3704"/>
        <v>T$18</v>
      </c>
      <c r="U2364" s="190" t="str">
        <f t="shared" si="3704"/>
        <v>U$18</v>
      </c>
      <c r="V2364" s="190" t="str">
        <f t="shared" si="3704"/>
        <v>V$18</v>
      </c>
      <c r="W2364" s="190" t="str">
        <f t="shared" si="3704"/>
        <v>W$18</v>
      </c>
      <c r="X2364" s="190" t="str">
        <f t="shared" si="3704"/>
        <v>X$18</v>
      </c>
      <c r="Y2364" s="190" t="str">
        <f t="shared" si="3704"/>
        <v>Y$18</v>
      </c>
      <c r="Z2364" s="190" t="str">
        <f t="shared" si="3704"/>
        <v>Z$18</v>
      </c>
      <c r="AA2364" s="190" t="str">
        <f t="shared" si="3704"/>
        <v>AA$18</v>
      </c>
      <c r="AB2364" s="190" t="str">
        <f t="shared" si="3704"/>
        <v>AB$18</v>
      </c>
      <c r="AC2364" s="190" t="str">
        <f t="shared" si="3704"/>
        <v>AC$18</v>
      </c>
      <c r="AD2364" s="190" t="str">
        <f t="shared" si="3704"/>
        <v>AD$18</v>
      </c>
      <c r="AE2364" s="190" t="str">
        <f t="shared" si="3704"/>
        <v>AE$18</v>
      </c>
      <c r="AF2364" s="190" t="str">
        <f t="shared" si="3704"/>
        <v>AF$18</v>
      </c>
      <c r="AG2364" s="190" t="str">
        <f t="shared" si="3704"/>
        <v>AG$18</v>
      </c>
      <c r="AH2364" s="190" t="str">
        <f t="shared" si="3704"/>
        <v>AH$18</v>
      </c>
      <c r="AI2364" s="190" t="str">
        <f t="shared" si="3704"/>
        <v>AI$18</v>
      </c>
      <c r="AJ2364" s="190" t="str">
        <f t="shared" si="3704"/>
        <v>AJ$18</v>
      </c>
      <c r="AK2364" s="190" t="str">
        <f t="shared" si="3704"/>
        <v>AK$18</v>
      </c>
      <c r="AL2364" s="190" t="str">
        <f t="shared" si="3704"/>
        <v>AL$18</v>
      </c>
      <c r="AM2364" s="190" t="str">
        <f t="shared" si="3704"/>
        <v>AM$18</v>
      </c>
      <c r="AN2364" s="190" t="str">
        <f t="shared" si="3704"/>
        <v>AN$18</v>
      </c>
      <c r="AO2364" s="190" t="str">
        <f t="shared" si="3704"/>
        <v>AO$18</v>
      </c>
      <c r="AP2364" s="190" t="str">
        <f t="shared" si="3704"/>
        <v>AP$18</v>
      </c>
      <c r="AQ2364" s="190" t="str">
        <f t="shared" si="3704"/>
        <v>AQ$18</v>
      </c>
      <c r="AR2364" s="190" t="str">
        <f t="shared" si="3704"/>
        <v>AR$18</v>
      </c>
      <c r="AS2364" s="190" t="str">
        <f t="shared" si="3704"/>
        <v>AS$18</v>
      </c>
      <c r="AT2364" s="190" t="str">
        <f t="shared" si="3704"/>
        <v>AT$18</v>
      </c>
      <c r="AU2364" s="190" t="str">
        <f t="shared" si="3704"/>
        <v>AU$18</v>
      </c>
      <c r="AV2364" s="190" t="str">
        <f t="shared" si="3704"/>
        <v>AV$18</v>
      </c>
      <c r="AW2364" s="190" t="str">
        <f t="shared" si="3704"/>
        <v>AW$18</v>
      </c>
      <c r="AX2364" s="190" t="str">
        <f t="shared" si="3704"/>
        <v>AX$18</v>
      </c>
      <c r="AY2364" s="190" t="str">
        <f t="shared" ref="AY2364:CD2364" si="3705">AY$22</f>
        <v>AY$18</v>
      </c>
      <c r="AZ2364" s="190" t="str">
        <f t="shared" si="3705"/>
        <v>AZ$18</v>
      </c>
      <c r="BA2364" s="190" t="str">
        <f t="shared" si="3705"/>
        <v>BA$18</v>
      </c>
      <c r="BB2364" s="190" t="str">
        <f t="shared" si="3705"/>
        <v>BB$18</v>
      </c>
      <c r="BC2364" s="190" t="str">
        <f t="shared" si="3705"/>
        <v>BC$18</v>
      </c>
      <c r="BD2364" s="190" t="str">
        <f t="shared" si="3705"/>
        <v>BD$18</v>
      </c>
      <c r="BE2364" s="190" t="str">
        <f t="shared" si="3705"/>
        <v>BE$18</v>
      </c>
      <c r="BF2364" s="190" t="str">
        <f t="shared" si="3705"/>
        <v>BF$18</v>
      </c>
      <c r="BG2364" s="190" t="str">
        <f t="shared" si="3705"/>
        <v>BG$18</v>
      </c>
      <c r="BH2364" s="190" t="str">
        <f t="shared" si="3705"/>
        <v>BH$18</v>
      </c>
      <c r="BI2364" s="190" t="str">
        <f t="shared" si="3705"/>
        <v>BI$18</v>
      </c>
      <c r="BJ2364" s="190" t="str">
        <f t="shared" si="3705"/>
        <v>BJ$18</v>
      </c>
      <c r="BK2364" s="190" t="str">
        <f t="shared" si="3705"/>
        <v>BK$18</v>
      </c>
      <c r="BL2364" s="190" t="str">
        <f t="shared" si="3705"/>
        <v>BL$18</v>
      </c>
      <c r="BM2364" s="190" t="str">
        <f t="shared" si="3705"/>
        <v>BM$18</v>
      </c>
      <c r="BN2364" s="190" t="str">
        <f t="shared" si="3705"/>
        <v>BN$18</v>
      </c>
      <c r="BO2364" s="190" t="str">
        <f t="shared" si="3705"/>
        <v>BO$18</v>
      </c>
      <c r="BP2364" s="190" t="str">
        <f t="shared" si="3705"/>
        <v>BP$18</v>
      </c>
      <c r="BQ2364" s="190" t="str">
        <f t="shared" si="3705"/>
        <v>BQ$18</v>
      </c>
      <c r="BR2364" s="190" t="str">
        <f t="shared" si="3705"/>
        <v>BR$18</v>
      </c>
      <c r="BS2364" s="190" t="str">
        <f t="shared" si="3705"/>
        <v>BS$18</v>
      </c>
      <c r="BT2364" s="190" t="str">
        <f t="shared" si="3705"/>
        <v>BT$18</v>
      </c>
      <c r="BU2364" s="190" t="str">
        <f t="shared" si="3705"/>
        <v>BU$18</v>
      </c>
      <c r="BV2364" s="190" t="str">
        <f t="shared" si="3705"/>
        <v>BV$18</v>
      </c>
      <c r="BW2364" s="190" t="str">
        <f t="shared" si="3705"/>
        <v>BW$18</v>
      </c>
      <c r="BX2364" s="190" t="str">
        <f t="shared" si="3705"/>
        <v>BX$18</v>
      </c>
      <c r="BY2364" s="190" t="str">
        <f t="shared" si="3705"/>
        <v>BY$18</v>
      </c>
      <c r="BZ2364" s="190" t="str">
        <f t="shared" si="3705"/>
        <v>BZ$18</v>
      </c>
      <c r="CA2364" s="190" t="str">
        <f t="shared" si="3705"/>
        <v>CA$18</v>
      </c>
      <c r="CB2364" s="190" t="str">
        <f t="shared" si="3705"/>
        <v>CB$18</v>
      </c>
      <c r="CC2364" s="190" t="str">
        <f t="shared" si="3705"/>
        <v>CC$18</v>
      </c>
      <c r="CD2364" s="190" t="str">
        <f t="shared" si="3705"/>
        <v>CD$18</v>
      </c>
      <c r="CE2364" s="190" t="str">
        <f t="shared" ref="CE2364:CL2364" si="3706">CE$22</f>
        <v>CE$18</v>
      </c>
      <c r="CF2364" s="190" t="str">
        <f t="shared" si="3706"/>
        <v>CF$18</v>
      </c>
      <c r="CG2364" s="190" t="str">
        <f t="shared" si="3706"/>
        <v>CG$18</v>
      </c>
      <c r="CH2364" s="190" t="str">
        <f t="shared" si="3706"/>
        <v>CH$18</v>
      </c>
      <c r="CI2364" s="190" t="str">
        <f t="shared" si="3706"/>
        <v>CI$18</v>
      </c>
      <c r="CJ2364" s="190" t="str">
        <f t="shared" si="3706"/>
        <v>CJ$18</v>
      </c>
      <c r="CK2364" s="190" t="str">
        <f t="shared" si="3706"/>
        <v>CK$18</v>
      </c>
      <c r="CL2364" s="190" t="str">
        <f t="shared" si="3706"/>
        <v>CL$18</v>
      </c>
      <c r="CN2364" s="201"/>
      <c r="CO2364" s="190" t="str">
        <f t="shared" ref="CO2364:DL2364" si="3707">CO$22</f>
        <v>CO$18</v>
      </c>
      <c r="CP2364" s="190" t="str">
        <f t="shared" si="3707"/>
        <v>CP$18</v>
      </c>
      <c r="CQ2364" s="190" t="str">
        <f t="shared" si="3707"/>
        <v>CQ$18</v>
      </c>
      <c r="CR2364" s="190" t="str">
        <f t="shared" si="3707"/>
        <v>CR$18</v>
      </c>
      <c r="CS2364" s="190" t="str">
        <f t="shared" si="3707"/>
        <v>CS$18</v>
      </c>
      <c r="CT2364" s="190" t="str">
        <f t="shared" si="3707"/>
        <v>CT$18</v>
      </c>
      <c r="CU2364" s="190" t="str">
        <f t="shared" si="3707"/>
        <v>CU$18</v>
      </c>
      <c r="CV2364" s="190" t="str">
        <f t="shared" si="3707"/>
        <v>CV$18</v>
      </c>
      <c r="CW2364" s="190" t="str">
        <f t="shared" si="3707"/>
        <v>CW$18</v>
      </c>
      <c r="CX2364" s="190" t="str">
        <f t="shared" si="3707"/>
        <v>CX$18</v>
      </c>
      <c r="CY2364" s="190" t="str">
        <f t="shared" si="3707"/>
        <v>CY$18</v>
      </c>
      <c r="CZ2364" s="190" t="str">
        <f t="shared" si="3707"/>
        <v>CZ$18</v>
      </c>
      <c r="DA2364" s="190" t="str">
        <f t="shared" si="3707"/>
        <v>DA$18</v>
      </c>
      <c r="DB2364" s="190" t="str">
        <f t="shared" si="3707"/>
        <v>DB$18</v>
      </c>
      <c r="DC2364" s="190" t="str">
        <f t="shared" si="3707"/>
        <v>DC$18</v>
      </c>
      <c r="DD2364" s="190" t="str">
        <f t="shared" si="3707"/>
        <v>DD$18</v>
      </c>
      <c r="DE2364" s="190" t="str">
        <f t="shared" si="3707"/>
        <v>DE$18</v>
      </c>
      <c r="DF2364" s="190" t="str">
        <f t="shared" si="3707"/>
        <v>DF$18</v>
      </c>
      <c r="DG2364" s="190" t="str">
        <f t="shared" si="3707"/>
        <v>DG$18</v>
      </c>
      <c r="DH2364" s="190" t="str">
        <f t="shared" si="3707"/>
        <v>DH$18</v>
      </c>
      <c r="DI2364" s="190" t="str">
        <f t="shared" si="3707"/>
        <v>DI$18</v>
      </c>
      <c r="DJ2364" s="190" t="str">
        <f t="shared" si="3707"/>
        <v>DJ$18</v>
      </c>
      <c r="DK2364" s="190" t="str">
        <f t="shared" si="3707"/>
        <v>DK$18</v>
      </c>
      <c r="DL2364" s="190" t="str">
        <f t="shared" si="3707"/>
        <v>DL$18</v>
      </c>
    </row>
    <row r="2365" spans="1:116" x14ac:dyDescent="0.4">
      <c r="A2365" s="174"/>
      <c r="E2365" s="8"/>
      <c r="G2365" s="175" t="s">
        <v>464</v>
      </c>
      <c r="H2365" s="200"/>
      <c r="I2365" s="201"/>
      <c r="J2365" s="201"/>
      <c r="K2365" s="202"/>
      <c r="L2365" s="202"/>
      <c r="M2365" s="202"/>
      <c r="N2365" s="202"/>
      <c r="O2365" s="202"/>
      <c r="P2365" s="202"/>
      <c r="R2365" s="202"/>
      <c r="S2365" s="190" t="str">
        <f t="shared" ref="S2365:AX2365" si="3708">S$23</f>
        <v>S$19</v>
      </c>
      <c r="T2365" s="190" t="str">
        <f t="shared" si="3708"/>
        <v>T$19</v>
      </c>
      <c r="U2365" s="190" t="str">
        <f t="shared" si="3708"/>
        <v>U$19</v>
      </c>
      <c r="V2365" s="190" t="str">
        <f t="shared" si="3708"/>
        <v>V$19</v>
      </c>
      <c r="W2365" s="190" t="str">
        <f t="shared" si="3708"/>
        <v>W$19</v>
      </c>
      <c r="X2365" s="190" t="str">
        <f t="shared" si="3708"/>
        <v>X$19</v>
      </c>
      <c r="Y2365" s="190" t="str">
        <f t="shared" si="3708"/>
        <v>Y$19</v>
      </c>
      <c r="Z2365" s="190" t="str">
        <f t="shared" si="3708"/>
        <v>Z$19</v>
      </c>
      <c r="AA2365" s="190" t="str">
        <f t="shared" si="3708"/>
        <v>AA$19</v>
      </c>
      <c r="AB2365" s="190" t="str">
        <f t="shared" si="3708"/>
        <v>AB$19</v>
      </c>
      <c r="AC2365" s="190" t="str">
        <f t="shared" si="3708"/>
        <v>AC$19</v>
      </c>
      <c r="AD2365" s="190" t="str">
        <f t="shared" si="3708"/>
        <v>AD$19</v>
      </c>
      <c r="AE2365" s="190" t="str">
        <f t="shared" si="3708"/>
        <v>AE$19</v>
      </c>
      <c r="AF2365" s="190" t="str">
        <f t="shared" si="3708"/>
        <v>AF$19</v>
      </c>
      <c r="AG2365" s="190" t="str">
        <f t="shared" si="3708"/>
        <v>AG$19</v>
      </c>
      <c r="AH2365" s="190" t="str">
        <f t="shared" si="3708"/>
        <v>AH$19</v>
      </c>
      <c r="AI2365" s="190" t="str">
        <f t="shared" si="3708"/>
        <v>AI$19</v>
      </c>
      <c r="AJ2365" s="190" t="str">
        <f t="shared" si="3708"/>
        <v>AJ$19</v>
      </c>
      <c r="AK2365" s="190" t="str">
        <f t="shared" si="3708"/>
        <v>AK$19</v>
      </c>
      <c r="AL2365" s="190" t="str">
        <f t="shared" si="3708"/>
        <v>AL$19</v>
      </c>
      <c r="AM2365" s="190" t="str">
        <f t="shared" si="3708"/>
        <v>AM$19</v>
      </c>
      <c r="AN2365" s="190" t="str">
        <f t="shared" si="3708"/>
        <v>AN$19</v>
      </c>
      <c r="AO2365" s="190" t="str">
        <f t="shared" si="3708"/>
        <v>AO$19</v>
      </c>
      <c r="AP2365" s="190" t="str">
        <f t="shared" si="3708"/>
        <v>AP$19</v>
      </c>
      <c r="AQ2365" s="190" t="str">
        <f t="shared" si="3708"/>
        <v>AQ$19</v>
      </c>
      <c r="AR2365" s="190" t="str">
        <f t="shared" si="3708"/>
        <v>AR$19</v>
      </c>
      <c r="AS2365" s="190" t="str">
        <f t="shared" si="3708"/>
        <v>AS$19</v>
      </c>
      <c r="AT2365" s="190" t="str">
        <f t="shared" si="3708"/>
        <v>AT$19</v>
      </c>
      <c r="AU2365" s="190" t="str">
        <f t="shared" si="3708"/>
        <v>AU$19</v>
      </c>
      <c r="AV2365" s="190" t="str">
        <f t="shared" si="3708"/>
        <v>AV$19</v>
      </c>
      <c r="AW2365" s="190" t="str">
        <f t="shared" si="3708"/>
        <v>AW$19</v>
      </c>
      <c r="AX2365" s="190" t="str">
        <f t="shared" si="3708"/>
        <v>AX$19</v>
      </c>
      <c r="AY2365" s="190" t="str">
        <f t="shared" ref="AY2365:CD2365" si="3709">AY$23</f>
        <v>AY$19</v>
      </c>
      <c r="AZ2365" s="190" t="str">
        <f t="shared" si="3709"/>
        <v>AZ$19</v>
      </c>
      <c r="BA2365" s="190" t="str">
        <f t="shared" si="3709"/>
        <v>BA$19</v>
      </c>
      <c r="BB2365" s="190" t="str">
        <f t="shared" si="3709"/>
        <v>BB$19</v>
      </c>
      <c r="BC2365" s="190" t="str">
        <f t="shared" si="3709"/>
        <v>BC$19</v>
      </c>
      <c r="BD2365" s="190" t="str">
        <f t="shared" si="3709"/>
        <v>BD$19</v>
      </c>
      <c r="BE2365" s="190" t="str">
        <f t="shared" si="3709"/>
        <v>BE$19</v>
      </c>
      <c r="BF2365" s="190" t="str">
        <f t="shared" si="3709"/>
        <v>BF$19</v>
      </c>
      <c r="BG2365" s="190" t="str">
        <f t="shared" si="3709"/>
        <v>BG$19</v>
      </c>
      <c r="BH2365" s="190" t="str">
        <f t="shared" si="3709"/>
        <v>BH$19</v>
      </c>
      <c r="BI2365" s="190" t="str">
        <f t="shared" si="3709"/>
        <v>BI$19</v>
      </c>
      <c r="BJ2365" s="190" t="str">
        <f t="shared" si="3709"/>
        <v>BJ$19</v>
      </c>
      <c r="BK2365" s="190" t="str">
        <f t="shared" si="3709"/>
        <v>BK$19</v>
      </c>
      <c r="BL2365" s="190" t="str">
        <f t="shared" si="3709"/>
        <v>BL$19</v>
      </c>
      <c r="BM2365" s="190" t="str">
        <f t="shared" si="3709"/>
        <v>BM$19</v>
      </c>
      <c r="BN2365" s="190" t="str">
        <f t="shared" si="3709"/>
        <v>BN$19</v>
      </c>
      <c r="BO2365" s="190" t="str">
        <f t="shared" si="3709"/>
        <v>BO$19</v>
      </c>
      <c r="BP2365" s="190" t="str">
        <f t="shared" si="3709"/>
        <v>BP$19</v>
      </c>
      <c r="BQ2365" s="190" t="str">
        <f t="shared" si="3709"/>
        <v>BQ$19</v>
      </c>
      <c r="BR2365" s="190" t="str">
        <f t="shared" si="3709"/>
        <v>BR$19</v>
      </c>
      <c r="BS2365" s="190" t="str">
        <f t="shared" si="3709"/>
        <v>BS$19</v>
      </c>
      <c r="BT2365" s="190" t="str">
        <f t="shared" si="3709"/>
        <v>BT$19</v>
      </c>
      <c r="BU2365" s="190" t="str">
        <f t="shared" si="3709"/>
        <v>BU$19</v>
      </c>
      <c r="BV2365" s="190" t="str">
        <f t="shared" si="3709"/>
        <v>BV$19</v>
      </c>
      <c r="BW2365" s="190" t="str">
        <f t="shared" si="3709"/>
        <v>BW$19</v>
      </c>
      <c r="BX2365" s="190" t="str">
        <f t="shared" si="3709"/>
        <v>BX$19</v>
      </c>
      <c r="BY2365" s="190" t="str">
        <f t="shared" si="3709"/>
        <v>BY$19</v>
      </c>
      <c r="BZ2365" s="190" t="str">
        <f t="shared" si="3709"/>
        <v>BZ$19</v>
      </c>
      <c r="CA2365" s="190" t="str">
        <f t="shared" si="3709"/>
        <v>CA$19</v>
      </c>
      <c r="CB2365" s="190" t="str">
        <f t="shared" si="3709"/>
        <v>CB$19</v>
      </c>
      <c r="CC2365" s="190" t="str">
        <f t="shared" si="3709"/>
        <v>CC$19</v>
      </c>
      <c r="CD2365" s="190" t="str">
        <f t="shared" si="3709"/>
        <v>CD$19</v>
      </c>
      <c r="CE2365" s="190" t="str">
        <f t="shared" ref="CE2365:CL2365" si="3710">CE$23</f>
        <v>CE$19</v>
      </c>
      <c r="CF2365" s="190" t="str">
        <f t="shared" si="3710"/>
        <v>CF$19</v>
      </c>
      <c r="CG2365" s="190" t="str">
        <f t="shared" si="3710"/>
        <v>CG$19</v>
      </c>
      <c r="CH2365" s="190" t="str">
        <f t="shared" si="3710"/>
        <v>CH$19</v>
      </c>
      <c r="CI2365" s="190" t="str">
        <f t="shared" si="3710"/>
        <v>CI$19</v>
      </c>
      <c r="CJ2365" s="190" t="str">
        <f t="shared" si="3710"/>
        <v>CJ$19</v>
      </c>
      <c r="CK2365" s="190" t="str">
        <f t="shared" si="3710"/>
        <v>CK$19</v>
      </c>
      <c r="CL2365" s="190" t="str">
        <f t="shared" si="3710"/>
        <v>CL$19</v>
      </c>
      <c r="CN2365" s="201"/>
      <c r="CO2365" s="190" t="str">
        <f t="shared" ref="CO2365:DL2365" si="3711">CO$23</f>
        <v>CO$19</v>
      </c>
      <c r="CP2365" s="190" t="str">
        <f t="shared" si="3711"/>
        <v>CP$19</v>
      </c>
      <c r="CQ2365" s="190" t="str">
        <f t="shared" si="3711"/>
        <v>CQ$19</v>
      </c>
      <c r="CR2365" s="190" t="str">
        <f t="shared" si="3711"/>
        <v>CR$19</v>
      </c>
      <c r="CS2365" s="190" t="str">
        <f t="shared" si="3711"/>
        <v>CS$19</v>
      </c>
      <c r="CT2365" s="190" t="str">
        <f t="shared" si="3711"/>
        <v>CT$19</v>
      </c>
      <c r="CU2365" s="190" t="str">
        <f t="shared" si="3711"/>
        <v>CU$19</v>
      </c>
      <c r="CV2365" s="190" t="str">
        <f t="shared" si="3711"/>
        <v>CV$19</v>
      </c>
      <c r="CW2365" s="190" t="str">
        <f t="shared" si="3711"/>
        <v>CW$19</v>
      </c>
      <c r="CX2365" s="190" t="str">
        <f t="shared" si="3711"/>
        <v>CX$19</v>
      </c>
      <c r="CY2365" s="190" t="str">
        <f t="shared" si="3711"/>
        <v>CY$19</v>
      </c>
      <c r="CZ2365" s="190" t="str">
        <f t="shared" si="3711"/>
        <v>CZ$19</v>
      </c>
      <c r="DA2365" s="190" t="str">
        <f t="shared" si="3711"/>
        <v>DA$19</v>
      </c>
      <c r="DB2365" s="190" t="str">
        <f t="shared" si="3711"/>
        <v>DB$19</v>
      </c>
      <c r="DC2365" s="190" t="str">
        <f t="shared" si="3711"/>
        <v>DC$19</v>
      </c>
      <c r="DD2365" s="190" t="str">
        <f t="shared" si="3711"/>
        <v>DD$19</v>
      </c>
      <c r="DE2365" s="190" t="str">
        <f t="shared" si="3711"/>
        <v>DE$19</v>
      </c>
      <c r="DF2365" s="190" t="str">
        <f t="shared" si="3711"/>
        <v>DF$19</v>
      </c>
      <c r="DG2365" s="190" t="str">
        <f t="shared" si="3711"/>
        <v>DG$19</v>
      </c>
      <c r="DH2365" s="190" t="str">
        <f t="shared" si="3711"/>
        <v>DH$19</v>
      </c>
      <c r="DI2365" s="190" t="str">
        <f t="shared" si="3711"/>
        <v>DI$19</v>
      </c>
      <c r="DJ2365" s="190" t="str">
        <f t="shared" si="3711"/>
        <v>DJ$19</v>
      </c>
      <c r="DK2365" s="190" t="str">
        <f t="shared" si="3711"/>
        <v>DK$19</v>
      </c>
      <c r="DL2365" s="190" t="str">
        <f t="shared" si="3711"/>
        <v>DL$19</v>
      </c>
    </row>
    <row r="2366" spans="1:116" x14ac:dyDescent="0.4">
      <c r="A2366" s="31" t="s">
        <v>218</v>
      </c>
      <c r="B2366" s="31" t="s">
        <v>395</v>
      </c>
      <c r="C2366" s="31"/>
      <c r="D2366" t="s">
        <v>408</v>
      </c>
      <c r="E2366" s="8" t="str">
        <f t="shared" si="3655"/>
        <v>2366 WCUR-IS</v>
      </c>
      <c r="F2366" t="s">
        <v>436</v>
      </c>
      <c r="G2366" s="70" t="s">
        <v>402</v>
      </c>
      <c r="H2366" s="48"/>
      <c r="I2366" s="304"/>
      <c r="J2366" s="304"/>
      <c r="K2366" s="48"/>
      <c r="L2366" s="48"/>
      <c r="M2366" s="48"/>
      <c r="N2366" s="48"/>
      <c r="O2366" s="48"/>
      <c r="P2366" s="48"/>
      <c r="R2366" s="70"/>
      <c r="S2366" s="305"/>
      <c r="T2366" s="305"/>
      <c r="U2366" s="305"/>
      <c r="V2366" s="305"/>
      <c r="W2366" s="305"/>
      <c r="X2366" s="305"/>
      <c r="Y2366" s="305"/>
      <c r="Z2366" s="305"/>
      <c r="AA2366" s="305"/>
      <c r="AB2366" s="305"/>
      <c r="AC2366" s="305"/>
      <c r="AD2366" s="305"/>
      <c r="AE2366" s="305"/>
      <c r="AF2366" s="305"/>
      <c r="AG2366" s="305"/>
      <c r="AH2366" s="305"/>
      <c r="AI2366" s="305"/>
      <c r="AJ2366" s="305"/>
      <c r="AK2366" s="305"/>
      <c r="AL2366" s="305"/>
      <c r="AM2366" s="305"/>
      <c r="AN2366" s="305"/>
      <c r="AO2366" s="305"/>
      <c r="AP2366" s="305"/>
      <c r="AQ2366" s="305"/>
      <c r="AR2366" s="305"/>
      <c r="AS2366" s="305"/>
      <c r="AT2366" s="305"/>
      <c r="AU2366" s="305"/>
      <c r="AV2366" s="305"/>
      <c r="AW2366" s="305"/>
      <c r="AX2366" s="305"/>
      <c r="AY2366" s="305"/>
      <c r="AZ2366" s="305"/>
      <c r="BA2366" s="305"/>
      <c r="BB2366" s="305"/>
      <c r="BC2366" s="305"/>
      <c r="BD2366" s="305"/>
      <c r="BE2366" s="305"/>
      <c r="BF2366" s="305"/>
      <c r="BG2366" s="305"/>
      <c r="BH2366" s="305"/>
      <c r="BI2366" s="305"/>
      <c r="BJ2366" s="305"/>
      <c r="BK2366" s="305"/>
      <c r="BL2366" s="305"/>
      <c r="BM2366" s="305"/>
      <c r="BN2366" s="305"/>
      <c r="BO2366" s="305"/>
      <c r="BP2366" s="305"/>
      <c r="BQ2366" s="305"/>
      <c r="BR2366" s="305"/>
      <c r="BS2366" s="305"/>
      <c r="BT2366" s="305"/>
      <c r="BU2366" s="305"/>
      <c r="BV2366" s="305"/>
      <c r="BW2366" s="305"/>
      <c r="BX2366" s="305"/>
      <c r="BY2366" s="305"/>
      <c r="BZ2366" s="305"/>
      <c r="CA2366" s="305"/>
      <c r="CB2366" s="305"/>
      <c r="CC2366" s="305"/>
      <c r="CD2366" s="305"/>
      <c r="CE2366" s="305"/>
      <c r="CF2366" s="305"/>
      <c r="CG2366" s="305"/>
      <c r="CH2366" s="305"/>
      <c r="CI2366" s="305"/>
      <c r="CJ2366" s="305"/>
      <c r="CK2366" s="305"/>
      <c r="CL2366" s="305"/>
      <c r="CN2366" s="304"/>
      <c r="CO2366" s="305"/>
      <c r="CP2366" s="305"/>
      <c r="CQ2366" s="305"/>
      <c r="CR2366" s="305"/>
      <c r="CS2366" s="305"/>
      <c r="CT2366" s="305"/>
      <c r="CU2366" s="305"/>
      <c r="CV2366" s="305"/>
      <c r="CW2366" s="305"/>
      <c r="CX2366" s="305"/>
      <c r="CY2366" s="305"/>
      <c r="CZ2366" s="305"/>
      <c r="DA2366" s="305"/>
      <c r="DB2366" s="305"/>
      <c r="DC2366" s="305"/>
      <c r="DD2366" s="305"/>
      <c r="DE2366" s="305"/>
      <c r="DF2366" s="305"/>
      <c r="DG2366" s="305"/>
      <c r="DH2366" s="305"/>
      <c r="DI2366" s="305"/>
      <c r="DJ2366" s="305"/>
      <c r="DK2366" s="305"/>
      <c r="DL2366" s="305"/>
    </row>
    <row r="2367" spans="1:116" x14ac:dyDescent="0.4">
      <c r="A2367" s="31"/>
      <c r="B2367" t="str">
        <f t="shared" ref="B2367:B2383" si="3712">E2367</f>
        <v>2367 WCUR-IS</v>
      </c>
      <c r="D2367" t="s">
        <v>408</v>
      </c>
      <c r="E2367" s="8" t="str">
        <f t="shared" si="3655"/>
        <v>2367 WCUR-IS</v>
      </c>
      <c r="G2367" s="125" t="s">
        <v>392</v>
      </c>
      <c r="H2367" s="31"/>
      <c r="I2367" s="73"/>
      <c r="J2367" s="73"/>
      <c r="K2367" s="124">
        <f>'IS BS CF'!K$18</f>
        <v>5000000.0000000019</v>
      </c>
      <c r="L2367" s="124">
        <f>'IS BS CF'!L$18</f>
        <v>10000000.000000004</v>
      </c>
      <c r="M2367" s="124">
        <f>'IS BS CF'!M$18</f>
        <v>20000000.000000007</v>
      </c>
      <c r="N2367" s="124">
        <f>'IS BS CF'!N$18</f>
        <v>40000000.000000015</v>
      </c>
      <c r="O2367" s="124">
        <f>'IS BS CF'!O$18</f>
        <v>80000000.00000003</v>
      </c>
      <c r="P2367" s="124">
        <f>'IS BS CF'!P$18</f>
        <v>160000000.00000006</v>
      </c>
      <c r="Q2367" s="124"/>
      <c r="R2367" s="124">
        <f>'IS BS CF'!R$18</f>
        <v>0</v>
      </c>
      <c r="S2367" s="124">
        <f>'IS BS CF'!S$18</f>
        <v>416666.66666666674</v>
      </c>
      <c r="T2367" s="124">
        <f>'IS BS CF'!T$18</f>
        <v>416666.66666666674</v>
      </c>
      <c r="U2367" s="124">
        <f>'IS BS CF'!U$18</f>
        <v>416666.66666666674</v>
      </c>
      <c r="V2367" s="124">
        <f>'IS BS CF'!V$18</f>
        <v>416666.66666666674</v>
      </c>
      <c r="W2367" s="124">
        <f>'IS BS CF'!W$18</f>
        <v>416666.66666666674</v>
      </c>
      <c r="X2367" s="124">
        <f>'IS BS CF'!X$18</f>
        <v>416666.66666666674</v>
      </c>
      <c r="Y2367" s="124">
        <f>'IS BS CF'!Y$18</f>
        <v>416666.66666666674</v>
      </c>
      <c r="Z2367" s="124">
        <f>'IS BS CF'!Z$18</f>
        <v>416666.66666666674</v>
      </c>
      <c r="AA2367" s="124">
        <f>'IS BS CF'!AA$18</f>
        <v>416666.66666666674</v>
      </c>
      <c r="AB2367" s="124">
        <f>'IS BS CF'!AB$18</f>
        <v>416666.66666666674</v>
      </c>
      <c r="AC2367" s="124">
        <f>'IS BS CF'!AC$18</f>
        <v>416666.66666666674</v>
      </c>
      <c r="AD2367" s="124">
        <f>'IS BS CF'!AD$18</f>
        <v>416666.66666666674</v>
      </c>
      <c r="AE2367" s="124">
        <f>'IS BS CF'!AE$18</f>
        <v>833333.33333333349</v>
      </c>
      <c r="AF2367" s="124">
        <f>'IS BS CF'!AF$18</f>
        <v>833333.33333333349</v>
      </c>
      <c r="AG2367" s="124">
        <f>'IS BS CF'!AG$18</f>
        <v>833333.33333333349</v>
      </c>
      <c r="AH2367" s="124">
        <f>'IS BS CF'!AH$18</f>
        <v>833333.33333333349</v>
      </c>
      <c r="AI2367" s="124">
        <f>'IS BS CF'!AI$18</f>
        <v>833333.33333333349</v>
      </c>
      <c r="AJ2367" s="124">
        <f>'IS BS CF'!AJ$18</f>
        <v>833333.33333333349</v>
      </c>
      <c r="AK2367" s="124">
        <f>'IS BS CF'!AK$18</f>
        <v>833333.33333333349</v>
      </c>
      <c r="AL2367" s="124">
        <f>'IS BS CF'!AL$18</f>
        <v>833333.33333333349</v>
      </c>
      <c r="AM2367" s="124">
        <f>'IS BS CF'!AM$18</f>
        <v>833333.33333333349</v>
      </c>
      <c r="AN2367" s="124">
        <f>'IS BS CF'!AN$18</f>
        <v>833333.33333333349</v>
      </c>
      <c r="AO2367" s="124">
        <f>'IS BS CF'!AO$18</f>
        <v>833333.33333333349</v>
      </c>
      <c r="AP2367" s="124">
        <f>'IS BS CF'!AP$18</f>
        <v>833333.33333333349</v>
      </c>
      <c r="AQ2367" s="124">
        <f>'IS BS CF'!AQ$18</f>
        <v>1666666.666666667</v>
      </c>
      <c r="AR2367" s="124">
        <f>'IS BS CF'!AR$18</f>
        <v>1666666.666666667</v>
      </c>
      <c r="AS2367" s="124">
        <f>'IS BS CF'!AS$18</f>
        <v>1666666.666666667</v>
      </c>
      <c r="AT2367" s="124">
        <f>'IS BS CF'!AT$18</f>
        <v>1666666.666666667</v>
      </c>
      <c r="AU2367" s="124">
        <f>'IS BS CF'!AU$18</f>
        <v>1666666.666666667</v>
      </c>
      <c r="AV2367" s="124">
        <f>'IS BS CF'!AV$18</f>
        <v>1666666.666666667</v>
      </c>
      <c r="AW2367" s="124">
        <f>'IS BS CF'!AW$18</f>
        <v>1666666.666666667</v>
      </c>
      <c r="AX2367" s="124">
        <f>'IS BS CF'!AX$18</f>
        <v>1666666.666666667</v>
      </c>
      <c r="AY2367" s="124">
        <f>'IS BS CF'!AY$18</f>
        <v>1666666.666666667</v>
      </c>
      <c r="AZ2367" s="124">
        <f>'IS BS CF'!AZ$18</f>
        <v>1666666.666666667</v>
      </c>
      <c r="BA2367" s="124">
        <f>'IS BS CF'!BA$18</f>
        <v>1666666.666666667</v>
      </c>
      <c r="BB2367" s="124">
        <f>'IS BS CF'!BB$18</f>
        <v>1666666.666666667</v>
      </c>
      <c r="BC2367" s="124">
        <f>'IS BS CF'!BC$18</f>
        <v>3333333.333333334</v>
      </c>
      <c r="BD2367" s="124">
        <f>'IS BS CF'!BD$18</f>
        <v>3333333.333333334</v>
      </c>
      <c r="BE2367" s="124">
        <f>'IS BS CF'!BE$18</f>
        <v>3333333.333333334</v>
      </c>
      <c r="BF2367" s="124">
        <f>'IS BS CF'!BF$18</f>
        <v>3333333.333333334</v>
      </c>
      <c r="BG2367" s="124">
        <f>'IS BS CF'!BG$18</f>
        <v>3333333.333333334</v>
      </c>
      <c r="BH2367" s="124">
        <f>'IS BS CF'!BH$18</f>
        <v>3333333.333333334</v>
      </c>
      <c r="BI2367" s="124">
        <f>'IS BS CF'!BI$18</f>
        <v>3333333.333333334</v>
      </c>
      <c r="BJ2367" s="124">
        <f>'IS BS CF'!BJ$18</f>
        <v>3333333.333333334</v>
      </c>
      <c r="BK2367" s="124">
        <f>'IS BS CF'!BK$18</f>
        <v>3333333.333333334</v>
      </c>
      <c r="BL2367" s="124">
        <f>'IS BS CF'!BL$18</f>
        <v>3333333.333333334</v>
      </c>
      <c r="BM2367" s="124">
        <f>'IS BS CF'!BM$18</f>
        <v>3333333.333333334</v>
      </c>
      <c r="BN2367" s="124">
        <f>'IS BS CF'!BN$18</f>
        <v>3333333.333333334</v>
      </c>
      <c r="BO2367" s="124">
        <f>'IS BS CF'!BO$18</f>
        <v>6666666.6666666679</v>
      </c>
      <c r="BP2367" s="124">
        <f>'IS BS CF'!BP$18</f>
        <v>6666666.6666666679</v>
      </c>
      <c r="BQ2367" s="124">
        <f>'IS BS CF'!BQ$18</f>
        <v>6666666.6666666679</v>
      </c>
      <c r="BR2367" s="124">
        <f>'IS BS CF'!BR$18</f>
        <v>6666666.6666666679</v>
      </c>
      <c r="BS2367" s="124">
        <f>'IS BS CF'!BS$18</f>
        <v>6666666.6666666679</v>
      </c>
      <c r="BT2367" s="124">
        <f>'IS BS CF'!BT$18</f>
        <v>6666666.6666666679</v>
      </c>
      <c r="BU2367" s="124">
        <f>'IS BS CF'!BU$18</f>
        <v>6666666.6666666679</v>
      </c>
      <c r="BV2367" s="124">
        <f>'IS BS CF'!BV$18</f>
        <v>6666666.6666666679</v>
      </c>
      <c r="BW2367" s="124">
        <f>'IS BS CF'!BW$18</f>
        <v>6666666.6666666679</v>
      </c>
      <c r="BX2367" s="124">
        <f>'IS BS CF'!BX$18</f>
        <v>6666666.6666666679</v>
      </c>
      <c r="BY2367" s="124">
        <f>'IS BS CF'!BY$18</f>
        <v>6666666.6666666679</v>
      </c>
      <c r="BZ2367" s="124">
        <f>'IS BS CF'!BZ$18</f>
        <v>6666666.6666666679</v>
      </c>
      <c r="CA2367" s="124">
        <f>'IS BS CF'!CA$18</f>
        <v>13333333.333333336</v>
      </c>
      <c r="CB2367" s="124">
        <f>'IS BS CF'!CB$18</f>
        <v>13333333.333333336</v>
      </c>
      <c r="CC2367" s="124">
        <f>'IS BS CF'!CC$18</f>
        <v>13333333.333333336</v>
      </c>
      <c r="CD2367" s="124">
        <f>'IS BS CF'!CD$18</f>
        <v>13333333.333333336</v>
      </c>
      <c r="CE2367" s="124">
        <f>'IS BS CF'!CE$18</f>
        <v>13333333.333333336</v>
      </c>
      <c r="CF2367" s="124">
        <f>'IS BS CF'!CF$18</f>
        <v>13333333.333333336</v>
      </c>
      <c r="CG2367" s="124">
        <f>'IS BS CF'!CG$18</f>
        <v>13333333.333333336</v>
      </c>
      <c r="CH2367" s="124">
        <f>'IS BS CF'!CH$18</f>
        <v>13333333.333333336</v>
      </c>
      <c r="CI2367" s="124">
        <f>'IS BS CF'!CI$18</f>
        <v>13333333.333333336</v>
      </c>
      <c r="CJ2367" s="124">
        <f>'IS BS CF'!CJ$18</f>
        <v>13333333.333333336</v>
      </c>
      <c r="CK2367" s="124">
        <f>'IS BS CF'!CK$18</f>
        <v>13333333.333333336</v>
      </c>
      <c r="CL2367" s="124">
        <f>'IS BS CF'!CL$18</f>
        <v>13333333.333333336</v>
      </c>
      <c r="CN2367" s="73"/>
      <c r="CO2367" s="124" t="e">
        <f>#REF!</f>
        <v>#REF!</v>
      </c>
      <c r="CP2367" s="124" t="e">
        <f>#REF!</f>
        <v>#REF!</v>
      </c>
      <c r="CQ2367" s="124" t="e">
        <f>#REF!</f>
        <v>#REF!</v>
      </c>
      <c r="CR2367" s="124" t="e">
        <f>#REF!</f>
        <v>#REF!</v>
      </c>
      <c r="CS2367" s="124" t="e">
        <f>#REF!</f>
        <v>#REF!</v>
      </c>
      <c r="CT2367" s="124" t="e">
        <f>#REF!</f>
        <v>#REF!</v>
      </c>
      <c r="CU2367" s="124" t="e">
        <f>#REF!</f>
        <v>#REF!</v>
      </c>
      <c r="CV2367" s="124" t="e">
        <f>#REF!</f>
        <v>#REF!</v>
      </c>
      <c r="CW2367" s="124" t="e">
        <f>#REF!</f>
        <v>#REF!</v>
      </c>
      <c r="CX2367" s="124" t="e">
        <f>#REF!</f>
        <v>#REF!</v>
      </c>
      <c r="CY2367" s="124" t="e">
        <f>#REF!</f>
        <v>#REF!</v>
      </c>
      <c r="CZ2367" s="124" t="e">
        <f>#REF!</f>
        <v>#REF!</v>
      </c>
      <c r="DA2367" s="124" t="e">
        <f>#REF!</f>
        <v>#REF!</v>
      </c>
      <c r="DB2367" s="124" t="e">
        <f>#REF!</f>
        <v>#REF!</v>
      </c>
      <c r="DC2367" s="124" t="e">
        <f>#REF!</f>
        <v>#REF!</v>
      </c>
      <c r="DD2367" s="124" t="e">
        <f>#REF!</f>
        <v>#REF!</v>
      </c>
      <c r="DE2367" s="124" t="e">
        <f>#REF!</f>
        <v>#REF!</v>
      </c>
      <c r="DF2367" s="124" t="e">
        <f>#REF!</f>
        <v>#REF!</v>
      </c>
      <c r="DG2367" s="124" t="e">
        <f>#REF!</f>
        <v>#REF!</v>
      </c>
      <c r="DH2367" s="124" t="e">
        <f>#REF!</f>
        <v>#REF!</v>
      </c>
      <c r="DI2367" s="124" t="e">
        <f>#REF!</f>
        <v>#REF!</v>
      </c>
      <c r="DJ2367" s="124" t="e">
        <f>#REF!</f>
        <v>#REF!</v>
      </c>
      <c r="DK2367" s="124" t="e">
        <f>#REF!</f>
        <v>#REF!</v>
      </c>
      <c r="DL2367" s="124" t="e">
        <f>#REF!</f>
        <v>#REF!</v>
      </c>
    </row>
    <row r="2368" spans="1:116" x14ac:dyDescent="0.4">
      <c r="A2368" s="31"/>
      <c r="B2368" t="str">
        <f t="shared" si="3712"/>
        <v>2368 WCUR-IS</v>
      </c>
      <c r="D2368" t="s">
        <v>408</v>
      </c>
      <c r="E2368" s="8" t="str">
        <f t="shared" si="3655"/>
        <v>2368 WCUR-IS</v>
      </c>
      <c r="G2368" s="67"/>
      <c r="H2368" s="31"/>
      <c r="I2368" s="73"/>
      <c r="J2368" s="73"/>
      <c r="K2368" s="31"/>
      <c r="L2368" s="31"/>
      <c r="M2368" s="31"/>
      <c r="N2368" s="31"/>
      <c r="O2368" s="31"/>
      <c r="P2368" s="31"/>
      <c r="R2368" s="67"/>
      <c r="S2368" s="67"/>
      <c r="T2368" s="67"/>
      <c r="U2368" s="67"/>
      <c r="V2368" s="67"/>
      <c r="W2368" s="67"/>
      <c r="X2368" s="67"/>
      <c r="Y2368" s="67"/>
      <c r="Z2368" s="67"/>
      <c r="AA2368" s="67"/>
      <c r="AB2368" s="67"/>
      <c r="AC2368" s="67"/>
      <c r="AD2368" s="67"/>
      <c r="AE2368" s="67"/>
      <c r="AF2368" s="67"/>
      <c r="AG2368" s="67"/>
      <c r="AH2368" s="67"/>
      <c r="AI2368" s="67"/>
      <c r="AJ2368" s="67"/>
      <c r="AK2368" s="67"/>
      <c r="AL2368" s="67"/>
      <c r="AM2368" s="67"/>
      <c r="AN2368" s="67"/>
      <c r="AO2368" s="67"/>
      <c r="AP2368" s="67"/>
      <c r="AQ2368" s="67"/>
      <c r="AR2368" s="67"/>
      <c r="AS2368" s="67"/>
      <c r="AT2368" s="67"/>
      <c r="AU2368" s="67"/>
      <c r="AV2368" s="67"/>
      <c r="AW2368" s="67"/>
      <c r="AX2368" s="67"/>
      <c r="AY2368" s="67"/>
      <c r="AZ2368" s="67"/>
      <c r="BA2368" s="67"/>
      <c r="BB2368" s="67"/>
      <c r="BC2368" s="67"/>
      <c r="BD2368" s="67"/>
      <c r="BE2368" s="67"/>
      <c r="BF2368" s="67"/>
      <c r="BG2368" s="67"/>
      <c r="BH2368" s="67"/>
      <c r="BI2368" s="67"/>
      <c r="BJ2368" s="67"/>
      <c r="BK2368" s="67"/>
      <c r="BL2368" s="67"/>
      <c r="BM2368" s="67"/>
      <c r="BN2368" s="67"/>
      <c r="BO2368" s="67"/>
      <c r="BP2368" s="67"/>
      <c r="BQ2368" s="67"/>
      <c r="BR2368" s="67"/>
      <c r="BS2368" s="67"/>
      <c r="BT2368" s="67"/>
      <c r="BU2368" s="67"/>
      <c r="BV2368" s="67"/>
      <c r="BW2368" s="67"/>
      <c r="BX2368" s="67"/>
      <c r="BY2368" s="67"/>
      <c r="BZ2368" s="67"/>
      <c r="CA2368" s="67"/>
      <c r="CB2368" s="67"/>
      <c r="CC2368" s="67"/>
      <c r="CD2368" s="67"/>
      <c r="CE2368" s="67"/>
      <c r="CF2368" s="67"/>
      <c r="CG2368" s="67"/>
      <c r="CH2368" s="67"/>
      <c r="CI2368" s="67"/>
      <c r="CJ2368" s="67"/>
      <c r="CK2368" s="67"/>
      <c r="CL2368" s="67"/>
      <c r="CN2368" s="73"/>
      <c r="CO2368" s="67"/>
      <c r="CP2368" s="67"/>
      <c r="CQ2368" s="67"/>
      <c r="CR2368" s="67"/>
      <c r="CS2368" s="67"/>
      <c r="CT2368" s="67"/>
      <c r="CU2368" s="67"/>
      <c r="CV2368" s="67"/>
      <c r="CW2368" s="67"/>
      <c r="CX2368" s="67"/>
      <c r="CY2368" s="67"/>
      <c r="CZ2368" s="67"/>
      <c r="DA2368" s="67"/>
      <c r="DB2368" s="67"/>
      <c r="DC2368" s="67"/>
      <c r="DD2368" s="67"/>
      <c r="DE2368" s="67"/>
      <c r="DF2368" s="67"/>
      <c r="DG2368" s="67"/>
      <c r="DH2368" s="67"/>
      <c r="DI2368" s="67"/>
      <c r="DJ2368" s="67"/>
      <c r="DK2368" s="67"/>
      <c r="DL2368" s="67"/>
    </row>
    <row r="2369" spans="1:116" x14ac:dyDescent="0.4">
      <c r="B2369" t="str">
        <f t="shared" si="3712"/>
        <v>2369 WCUR-IS</v>
      </c>
      <c r="D2369" t="s">
        <v>408</v>
      </c>
      <c r="E2369" s="8" t="str">
        <f t="shared" si="3655"/>
        <v>2369 WCUR-IS</v>
      </c>
      <c r="G2369" s="129" t="str">
        <f>G2371&amp;":"</f>
        <v>Unearned revenue:</v>
      </c>
      <c r="I2369"/>
      <c r="J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N2369"/>
    </row>
    <row r="2370" spans="1:116" x14ac:dyDescent="0.4">
      <c r="B2370" t="str">
        <f t="shared" si="3712"/>
        <v>2370 WCUR-IS</v>
      </c>
      <c r="D2370" t="s">
        <v>408</v>
      </c>
      <c r="E2370" s="8" t="str">
        <f t="shared" si="3655"/>
        <v>2370 WCUR-IS</v>
      </c>
      <c r="G2370" s="145" t="s">
        <v>403</v>
      </c>
      <c r="H2370" s="12"/>
      <c r="I2370" s="60"/>
      <c r="J2370" s="60"/>
      <c r="K2370" s="17">
        <v>30</v>
      </c>
      <c r="L2370" s="17">
        <v>30</v>
      </c>
      <c r="M2370" s="17">
        <v>30</v>
      </c>
      <c r="N2370" s="17">
        <v>30</v>
      </c>
      <c r="O2370" s="17">
        <v>30</v>
      </c>
      <c r="P2370" s="17">
        <v>30</v>
      </c>
      <c r="R2370" s="15"/>
      <c r="S2370" s="15" cm="1">
        <f t="array" ref="S2370">INDEX($K:$P,ROW(),MATCH(S$3,$K$2:$P$2,0))</f>
        <v>30</v>
      </c>
      <c r="T2370" s="15" cm="1">
        <f t="array" ref="T2370">INDEX($K:$P,ROW(),MATCH(T$3,$K$2:$P$2,0))</f>
        <v>30</v>
      </c>
      <c r="U2370" s="15" cm="1">
        <f t="array" ref="U2370">INDEX($K:$P,ROW(),MATCH(U$3,$K$2:$P$2,0))</f>
        <v>30</v>
      </c>
      <c r="V2370" s="15" cm="1">
        <f t="array" ref="V2370">INDEX($K:$P,ROW(),MATCH(V$3,$K$2:$P$2,0))</f>
        <v>30</v>
      </c>
      <c r="W2370" s="15" cm="1">
        <f t="array" ref="W2370">INDEX($K:$P,ROW(),MATCH(W$3,$K$2:$P$2,0))</f>
        <v>30</v>
      </c>
      <c r="X2370" s="15" cm="1">
        <f t="array" ref="X2370">INDEX($K:$P,ROW(),MATCH(X$3,$K$2:$P$2,0))</f>
        <v>30</v>
      </c>
      <c r="Y2370" s="15" cm="1">
        <f t="array" ref="Y2370">INDEX($K:$P,ROW(),MATCH(Y$3,$K$2:$P$2,0))</f>
        <v>30</v>
      </c>
      <c r="Z2370" s="15" cm="1">
        <f t="array" ref="Z2370">INDEX($K:$P,ROW(),MATCH(Z$3,$K$2:$P$2,0))</f>
        <v>30</v>
      </c>
      <c r="AA2370" s="15" cm="1">
        <f t="array" ref="AA2370">INDEX($K:$P,ROW(),MATCH(AA$3,$K$2:$P$2,0))</f>
        <v>30</v>
      </c>
      <c r="AB2370" s="15" cm="1">
        <f t="array" ref="AB2370">INDEX($K:$P,ROW(),MATCH(AB$3,$K$2:$P$2,0))</f>
        <v>30</v>
      </c>
      <c r="AC2370" s="15" cm="1">
        <f t="array" ref="AC2370">INDEX($K:$P,ROW(),MATCH(AC$3,$K$2:$P$2,0))</f>
        <v>30</v>
      </c>
      <c r="AD2370" s="15" cm="1">
        <f t="array" ref="AD2370">INDEX($K:$P,ROW(),MATCH(AD$3,$K$2:$P$2,0))</f>
        <v>30</v>
      </c>
      <c r="AE2370" s="15" cm="1">
        <f t="array" ref="AE2370">INDEX($K:$P,ROW(),MATCH(AE$3,$K$2:$P$2,0))</f>
        <v>30</v>
      </c>
      <c r="AF2370" s="15" cm="1">
        <f t="array" ref="AF2370">INDEX($K:$P,ROW(),MATCH(AF$3,$K$2:$P$2,0))</f>
        <v>30</v>
      </c>
      <c r="AG2370" s="15" cm="1">
        <f t="array" ref="AG2370">INDEX($K:$P,ROW(),MATCH(AG$3,$K$2:$P$2,0))</f>
        <v>30</v>
      </c>
      <c r="AH2370" s="15" cm="1">
        <f t="array" ref="AH2370">INDEX($K:$P,ROW(),MATCH(AH$3,$K$2:$P$2,0))</f>
        <v>30</v>
      </c>
      <c r="AI2370" s="15" cm="1">
        <f t="array" ref="AI2370">INDEX($K:$P,ROW(),MATCH(AI$3,$K$2:$P$2,0))</f>
        <v>30</v>
      </c>
      <c r="AJ2370" s="15" cm="1">
        <f t="array" ref="AJ2370">INDEX($K:$P,ROW(),MATCH(AJ$3,$K$2:$P$2,0))</f>
        <v>30</v>
      </c>
      <c r="AK2370" s="15" cm="1">
        <f t="array" ref="AK2370">INDEX($K:$P,ROW(),MATCH(AK$3,$K$2:$P$2,0))</f>
        <v>30</v>
      </c>
      <c r="AL2370" s="15" cm="1">
        <f t="array" ref="AL2370">INDEX($K:$P,ROW(),MATCH(AL$3,$K$2:$P$2,0))</f>
        <v>30</v>
      </c>
      <c r="AM2370" s="15" cm="1">
        <f t="array" ref="AM2370">INDEX($K:$P,ROW(),MATCH(AM$3,$K$2:$P$2,0))</f>
        <v>30</v>
      </c>
      <c r="AN2370" s="15" cm="1">
        <f t="array" ref="AN2370">INDEX($K:$P,ROW(),MATCH(AN$3,$K$2:$P$2,0))</f>
        <v>30</v>
      </c>
      <c r="AO2370" s="15" cm="1">
        <f t="array" ref="AO2370">INDEX($K:$P,ROW(),MATCH(AO$3,$K$2:$P$2,0))</f>
        <v>30</v>
      </c>
      <c r="AP2370" s="15" cm="1">
        <f t="array" ref="AP2370">INDEX($K:$P,ROW(),MATCH(AP$3,$K$2:$P$2,0))</f>
        <v>30</v>
      </c>
      <c r="AQ2370" s="15" cm="1">
        <f t="array" ref="AQ2370">INDEX($K:$P,ROW(),MATCH(AQ$3,$K$2:$P$2,0))</f>
        <v>30</v>
      </c>
      <c r="AR2370" s="15" cm="1">
        <f t="array" ref="AR2370">INDEX($K:$P,ROW(),MATCH(AR$3,$K$2:$P$2,0))</f>
        <v>30</v>
      </c>
      <c r="AS2370" s="15" cm="1">
        <f t="array" ref="AS2370">INDEX($K:$P,ROW(),MATCH(AS$3,$K$2:$P$2,0))</f>
        <v>30</v>
      </c>
      <c r="AT2370" s="15" cm="1">
        <f t="array" ref="AT2370">INDEX($K:$P,ROW(),MATCH(AT$3,$K$2:$P$2,0))</f>
        <v>30</v>
      </c>
      <c r="AU2370" s="15" cm="1">
        <f t="array" ref="AU2370">INDEX($K:$P,ROW(),MATCH(AU$3,$K$2:$P$2,0))</f>
        <v>30</v>
      </c>
      <c r="AV2370" s="15" cm="1">
        <f t="array" ref="AV2370">INDEX($K:$P,ROW(),MATCH(AV$3,$K$2:$P$2,0))</f>
        <v>30</v>
      </c>
      <c r="AW2370" s="15" cm="1">
        <f t="array" ref="AW2370">INDEX($K:$P,ROW(),MATCH(AW$3,$K$2:$P$2,0))</f>
        <v>30</v>
      </c>
      <c r="AX2370" s="15" cm="1">
        <f t="array" ref="AX2370">INDEX($K:$P,ROW(),MATCH(AX$3,$K$2:$P$2,0))</f>
        <v>30</v>
      </c>
      <c r="AY2370" s="15" cm="1">
        <f t="array" ref="AY2370">INDEX($K:$P,ROW(),MATCH(AY$3,$K$2:$P$2,0))</f>
        <v>30</v>
      </c>
      <c r="AZ2370" s="15" cm="1">
        <f t="array" ref="AZ2370">INDEX($K:$P,ROW(),MATCH(AZ$3,$K$2:$P$2,0))</f>
        <v>30</v>
      </c>
      <c r="BA2370" s="15" cm="1">
        <f t="array" ref="BA2370">INDEX($K:$P,ROW(),MATCH(BA$3,$K$2:$P$2,0))</f>
        <v>30</v>
      </c>
      <c r="BB2370" s="15" cm="1">
        <f t="array" ref="BB2370">INDEX($K:$P,ROW(),MATCH(BB$3,$K$2:$P$2,0))</f>
        <v>30</v>
      </c>
      <c r="BC2370" s="15" cm="1">
        <f t="array" ref="BC2370">INDEX($K:$P,ROW(),MATCH(BC$3,$K$2:$P$2,0))</f>
        <v>30</v>
      </c>
      <c r="BD2370" s="15" cm="1">
        <f t="array" ref="BD2370">INDEX($K:$P,ROW(),MATCH(BD$3,$K$2:$P$2,0))</f>
        <v>30</v>
      </c>
      <c r="BE2370" s="15" cm="1">
        <f t="array" ref="BE2370">INDEX($K:$P,ROW(),MATCH(BE$3,$K$2:$P$2,0))</f>
        <v>30</v>
      </c>
      <c r="BF2370" s="15" cm="1">
        <f t="array" ref="BF2370">INDEX($K:$P,ROW(),MATCH(BF$3,$K$2:$P$2,0))</f>
        <v>30</v>
      </c>
      <c r="BG2370" s="15" cm="1">
        <f t="array" ref="BG2370">INDEX($K:$P,ROW(),MATCH(BG$3,$K$2:$P$2,0))</f>
        <v>30</v>
      </c>
      <c r="BH2370" s="15" cm="1">
        <f t="array" ref="BH2370">INDEX($K:$P,ROW(),MATCH(BH$3,$K$2:$P$2,0))</f>
        <v>30</v>
      </c>
      <c r="BI2370" s="15" cm="1">
        <f t="array" ref="BI2370">INDEX($K:$P,ROW(),MATCH(BI$3,$K$2:$P$2,0))</f>
        <v>30</v>
      </c>
      <c r="BJ2370" s="15" cm="1">
        <f t="array" ref="BJ2370">INDEX($K:$P,ROW(),MATCH(BJ$3,$K$2:$P$2,0))</f>
        <v>30</v>
      </c>
      <c r="BK2370" s="15" cm="1">
        <f t="array" ref="BK2370">INDEX($K:$P,ROW(),MATCH(BK$3,$K$2:$P$2,0))</f>
        <v>30</v>
      </c>
      <c r="BL2370" s="15" cm="1">
        <f t="array" ref="BL2370">INDEX($K:$P,ROW(),MATCH(BL$3,$K$2:$P$2,0))</f>
        <v>30</v>
      </c>
      <c r="BM2370" s="15" cm="1">
        <f t="array" ref="BM2370">INDEX($K:$P,ROW(),MATCH(BM$3,$K$2:$P$2,0))</f>
        <v>30</v>
      </c>
      <c r="BN2370" s="15" cm="1">
        <f t="array" ref="BN2370">INDEX($K:$P,ROW(),MATCH(BN$3,$K$2:$P$2,0))</f>
        <v>30</v>
      </c>
      <c r="BO2370" s="15" cm="1">
        <f t="array" ref="BO2370">INDEX($K:$P,ROW(),MATCH(BO$3,$K$2:$P$2,0))</f>
        <v>30</v>
      </c>
      <c r="BP2370" s="15" cm="1">
        <f t="array" ref="BP2370">INDEX($K:$P,ROW(),MATCH(BP$3,$K$2:$P$2,0))</f>
        <v>30</v>
      </c>
      <c r="BQ2370" s="15" cm="1">
        <f t="array" ref="BQ2370">INDEX($K:$P,ROW(),MATCH(BQ$3,$K$2:$P$2,0))</f>
        <v>30</v>
      </c>
      <c r="BR2370" s="15" cm="1">
        <f t="array" ref="BR2370">INDEX($K:$P,ROW(),MATCH(BR$3,$K$2:$P$2,0))</f>
        <v>30</v>
      </c>
      <c r="BS2370" s="15" cm="1">
        <f t="array" ref="BS2370">INDEX($K:$P,ROW(),MATCH(BS$3,$K$2:$P$2,0))</f>
        <v>30</v>
      </c>
      <c r="BT2370" s="15" cm="1">
        <f t="array" ref="BT2370">INDEX($K:$P,ROW(),MATCH(BT$3,$K$2:$P$2,0))</f>
        <v>30</v>
      </c>
      <c r="BU2370" s="15" cm="1">
        <f t="array" ref="BU2370">INDEX($K:$P,ROW(),MATCH(BU$3,$K$2:$P$2,0))</f>
        <v>30</v>
      </c>
      <c r="BV2370" s="15" cm="1">
        <f t="array" ref="BV2370">INDEX($K:$P,ROW(),MATCH(BV$3,$K$2:$P$2,0))</f>
        <v>30</v>
      </c>
      <c r="BW2370" s="15" cm="1">
        <f t="array" ref="BW2370">INDEX($K:$P,ROW(),MATCH(BW$3,$K$2:$P$2,0))</f>
        <v>30</v>
      </c>
      <c r="BX2370" s="15" cm="1">
        <f t="array" ref="BX2370">INDEX($K:$P,ROW(),MATCH(BX$3,$K$2:$P$2,0))</f>
        <v>30</v>
      </c>
      <c r="BY2370" s="15" cm="1">
        <f t="array" ref="BY2370">INDEX($K:$P,ROW(),MATCH(BY$3,$K$2:$P$2,0))</f>
        <v>30</v>
      </c>
      <c r="BZ2370" s="15" cm="1">
        <f t="array" ref="BZ2370">INDEX($K:$P,ROW(),MATCH(BZ$3,$K$2:$P$2,0))</f>
        <v>30</v>
      </c>
      <c r="CA2370" s="15" cm="1">
        <f t="array" ref="CA2370">INDEX($K:$P,ROW(),MATCH(CA$3,$K$2:$P$2,0))</f>
        <v>30</v>
      </c>
      <c r="CB2370" s="15" cm="1">
        <f t="array" ref="CB2370">INDEX($K:$P,ROW(),MATCH(CB$3,$K$2:$P$2,0))</f>
        <v>30</v>
      </c>
      <c r="CC2370" s="15" cm="1">
        <f t="array" ref="CC2370">INDEX($K:$P,ROW(),MATCH(CC$3,$K$2:$P$2,0))</f>
        <v>30</v>
      </c>
      <c r="CD2370" s="15" cm="1">
        <f t="array" ref="CD2370">INDEX($K:$P,ROW(),MATCH(CD$3,$K$2:$P$2,0))</f>
        <v>30</v>
      </c>
      <c r="CE2370" s="15" cm="1">
        <f t="array" ref="CE2370">INDEX($K:$P,ROW(),MATCH(CE$3,$K$2:$P$2,0))</f>
        <v>30</v>
      </c>
      <c r="CF2370" s="15" cm="1">
        <f t="array" ref="CF2370">INDEX($K:$P,ROW(),MATCH(CF$3,$K$2:$P$2,0))</f>
        <v>30</v>
      </c>
      <c r="CG2370" s="15" cm="1">
        <f t="array" ref="CG2370">INDEX($K:$P,ROW(),MATCH(CG$3,$K$2:$P$2,0))</f>
        <v>30</v>
      </c>
      <c r="CH2370" s="15" cm="1">
        <f t="array" ref="CH2370">INDEX($K:$P,ROW(),MATCH(CH$3,$K$2:$P$2,0))</f>
        <v>30</v>
      </c>
      <c r="CI2370" s="15" cm="1">
        <f t="array" ref="CI2370">INDEX($K:$P,ROW(),MATCH(CI$3,$K$2:$P$2,0))</f>
        <v>30</v>
      </c>
      <c r="CJ2370" s="15" cm="1">
        <f t="array" ref="CJ2370">INDEX($K:$P,ROW(),MATCH(CJ$3,$K$2:$P$2,0))</f>
        <v>30</v>
      </c>
      <c r="CK2370" s="15" cm="1">
        <f t="array" ref="CK2370">INDEX($K:$P,ROW(),MATCH(CK$3,$K$2:$P$2,0))</f>
        <v>30</v>
      </c>
      <c r="CL2370" s="15" cm="1">
        <f t="array" ref="CL2370">INDEX($K:$P,ROW(),MATCH(CL$3,$K$2:$P$2,0))</f>
        <v>30</v>
      </c>
      <c r="CN2370"/>
      <c r="CO2370" s="15" t="e" cm="1">
        <f t="array" ref="CO2370">INDEX($K:$P,ROW(),MATCH(CO$3,$K$2:$P$2,0))</f>
        <v>#N/A</v>
      </c>
      <c r="CP2370" s="15" t="e" cm="1">
        <f t="array" ref="CP2370">INDEX($K:$P,ROW(),MATCH(CP$3,$K$2:$P$2,0))</f>
        <v>#N/A</v>
      </c>
      <c r="CQ2370" s="15" t="e" cm="1">
        <f t="array" ref="CQ2370">INDEX($K:$P,ROW(),MATCH(CQ$3,$K$2:$P$2,0))</f>
        <v>#N/A</v>
      </c>
      <c r="CR2370" s="15" t="e" cm="1">
        <f t="array" ref="CR2370">INDEX($K:$P,ROW(),MATCH(CR$3,$K$2:$P$2,0))</f>
        <v>#N/A</v>
      </c>
      <c r="CS2370" s="15" t="e" cm="1">
        <f t="array" ref="CS2370">INDEX($K:$P,ROW(),MATCH(CS$3,$K$2:$P$2,0))</f>
        <v>#N/A</v>
      </c>
      <c r="CT2370" s="15" t="e" cm="1">
        <f t="array" ref="CT2370">INDEX($K:$P,ROW(),MATCH(CT$3,$K$2:$P$2,0))</f>
        <v>#N/A</v>
      </c>
      <c r="CU2370" s="15" t="e" cm="1">
        <f t="array" ref="CU2370">INDEX($K:$P,ROW(),MATCH(CU$3,$K$2:$P$2,0))</f>
        <v>#N/A</v>
      </c>
      <c r="CV2370" s="15" t="e" cm="1">
        <f t="array" ref="CV2370">INDEX($K:$P,ROW(),MATCH(CV$3,$K$2:$P$2,0))</f>
        <v>#N/A</v>
      </c>
      <c r="CW2370" s="15" t="e" cm="1">
        <f t="array" ref="CW2370">INDEX($K:$P,ROW(),MATCH(CW$3,$K$2:$P$2,0))</f>
        <v>#N/A</v>
      </c>
      <c r="CX2370" s="15" t="e" cm="1">
        <f t="array" ref="CX2370">INDEX($K:$P,ROW(),MATCH(CX$3,$K$2:$P$2,0))</f>
        <v>#N/A</v>
      </c>
      <c r="CY2370" s="15" t="e" cm="1">
        <f t="array" ref="CY2370">INDEX($K:$P,ROW(),MATCH(CY$3,$K$2:$P$2,0))</f>
        <v>#N/A</v>
      </c>
      <c r="CZ2370" s="15" t="e" cm="1">
        <f t="array" ref="CZ2370">INDEX($K:$P,ROW(),MATCH(CZ$3,$K$2:$P$2,0))</f>
        <v>#N/A</v>
      </c>
      <c r="DA2370" s="15" t="e" cm="1">
        <f t="array" ref="DA2370">INDEX($K:$P,ROW(),MATCH(DA$3,$K$2:$P$2,0))</f>
        <v>#N/A</v>
      </c>
      <c r="DB2370" s="15" t="e" cm="1">
        <f t="array" ref="DB2370">INDEX($K:$P,ROW(),MATCH(DB$3,$K$2:$P$2,0))</f>
        <v>#N/A</v>
      </c>
      <c r="DC2370" s="15" t="e" cm="1">
        <f t="array" ref="DC2370">INDEX($K:$P,ROW(),MATCH(DC$3,$K$2:$P$2,0))</f>
        <v>#N/A</v>
      </c>
      <c r="DD2370" s="15" t="e" cm="1">
        <f t="array" ref="DD2370">INDEX($K:$P,ROW(),MATCH(DD$3,$K$2:$P$2,0))</f>
        <v>#N/A</v>
      </c>
      <c r="DE2370" s="15" t="e" cm="1">
        <f t="array" ref="DE2370">INDEX($K:$P,ROW(),MATCH(DE$3,$K$2:$P$2,0))</f>
        <v>#N/A</v>
      </c>
      <c r="DF2370" s="15" t="e" cm="1">
        <f t="array" ref="DF2370">INDEX($K:$P,ROW(),MATCH(DF$3,$K$2:$P$2,0))</f>
        <v>#N/A</v>
      </c>
      <c r="DG2370" s="15" t="e" cm="1">
        <f t="array" ref="DG2370">INDEX($K:$P,ROW(),MATCH(DG$3,$K$2:$P$2,0))</f>
        <v>#N/A</v>
      </c>
      <c r="DH2370" s="15" t="e" cm="1">
        <f t="array" ref="DH2370">INDEX($K:$P,ROW(),MATCH(DH$3,$K$2:$P$2,0))</f>
        <v>#N/A</v>
      </c>
      <c r="DI2370" s="15" t="e" cm="1">
        <f t="array" ref="DI2370">INDEX($K:$P,ROW(),MATCH(DI$3,$K$2:$P$2,0))</f>
        <v>#N/A</v>
      </c>
      <c r="DJ2370" s="15" t="e" cm="1">
        <f t="array" ref="DJ2370">INDEX($K:$P,ROW(),MATCH(DJ$3,$K$2:$P$2,0))</f>
        <v>#N/A</v>
      </c>
      <c r="DK2370" s="15" t="e" cm="1">
        <f t="array" ref="DK2370">INDEX($K:$P,ROW(),MATCH(DK$3,$K$2:$P$2,0))</f>
        <v>#N/A</v>
      </c>
      <c r="DL2370" s="15" t="e" cm="1">
        <f t="array" ref="DL2370">INDEX($K:$P,ROW(),MATCH(DL$3,$K$2:$P$2,0))</f>
        <v>#N/A</v>
      </c>
    </row>
    <row r="2371" spans="1:116" x14ac:dyDescent="0.4">
      <c r="B2371" t="str">
        <f t="shared" si="3712"/>
        <v>2371 WCUR-IS</v>
      </c>
      <c r="C2371" t="s">
        <v>232</v>
      </c>
      <c r="D2371" t="s">
        <v>408</v>
      </c>
      <c r="E2371" s="8" t="str">
        <f t="shared" si="3655"/>
        <v>2371 WCUR-IS</v>
      </c>
      <c r="G2371" s="126" t="s">
        <v>43</v>
      </c>
      <c r="H2371" s="27"/>
      <c r="I2371" s="78"/>
      <c r="J2371" s="78"/>
      <c r="K2371" s="118">
        <f>SUMIF($4:$4,K$2,2371:2371)</f>
        <v>416666.66666666674</v>
      </c>
      <c r="L2371" s="118">
        <f>SUMIF($4:$4,L$2,2371:2371)</f>
        <v>833333.33333333349</v>
      </c>
      <c r="M2371" s="118">
        <f>SUMIF($4:$4,M$2,2371:2371)</f>
        <v>1666666.666666667</v>
      </c>
      <c r="N2371" s="118">
        <f>SUMIF($4:$4,N$2,2371:2371)</f>
        <v>3333333.333333334</v>
      </c>
      <c r="O2371" s="118">
        <f>SUMIF($4:$4,O$2,2371:2371)</f>
        <v>6666666.6666666679</v>
      </c>
      <c r="P2371" s="118">
        <f>SUMIF($4:$4,P$2,2371:2371)</f>
        <v>13333333.333333336</v>
      </c>
      <c r="R2371" s="118"/>
      <c r="S2371" s="118">
        <f t="shared" ref="S2371:CD2380" si="3713">MIN(S2370/30*S2367,R2371+S2367)</f>
        <v>416666.66666666674</v>
      </c>
      <c r="T2371" s="118">
        <f t="shared" si="3713"/>
        <v>416666.66666666674</v>
      </c>
      <c r="U2371" s="118">
        <f t="shared" si="3713"/>
        <v>416666.66666666674</v>
      </c>
      <c r="V2371" s="118">
        <f t="shared" si="3713"/>
        <v>416666.66666666674</v>
      </c>
      <c r="W2371" s="118">
        <f t="shared" si="3713"/>
        <v>416666.66666666674</v>
      </c>
      <c r="X2371" s="118">
        <f t="shared" si="3713"/>
        <v>416666.66666666674</v>
      </c>
      <c r="Y2371" s="118">
        <f t="shared" si="3713"/>
        <v>416666.66666666674</v>
      </c>
      <c r="Z2371" s="118">
        <f t="shared" si="3713"/>
        <v>416666.66666666674</v>
      </c>
      <c r="AA2371" s="118">
        <f t="shared" si="3713"/>
        <v>416666.66666666674</v>
      </c>
      <c r="AB2371" s="118">
        <f t="shared" si="3713"/>
        <v>416666.66666666674</v>
      </c>
      <c r="AC2371" s="118">
        <f t="shared" si="3713"/>
        <v>416666.66666666674</v>
      </c>
      <c r="AD2371" s="118">
        <f t="shared" si="3713"/>
        <v>416666.66666666674</v>
      </c>
      <c r="AE2371" s="118">
        <f t="shared" si="3713"/>
        <v>833333.33333333349</v>
      </c>
      <c r="AF2371" s="118">
        <f t="shared" si="3713"/>
        <v>833333.33333333349</v>
      </c>
      <c r="AG2371" s="118">
        <f t="shared" si="3713"/>
        <v>833333.33333333349</v>
      </c>
      <c r="AH2371" s="118">
        <f t="shared" si="3713"/>
        <v>833333.33333333349</v>
      </c>
      <c r="AI2371" s="118">
        <f t="shared" si="3713"/>
        <v>833333.33333333349</v>
      </c>
      <c r="AJ2371" s="118">
        <f t="shared" si="3713"/>
        <v>833333.33333333349</v>
      </c>
      <c r="AK2371" s="118">
        <f t="shared" si="3713"/>
        <v>833333.33333333349</v>
      </c>
      <c r="AL2371" s="118">
        <f t="shared" si="3713"/>
        <v>833333.33333333349</v>
      </c>
      <c r="AM2371" s="118">
        <f t="shared" si="3713"/>
        <v>833333.33333333349</v>
      </c>
      <c r="AN2371" s="118">
        <f t="shared" si="3713"/>
        <v>833333.33333333349</v>
      </c>
      <c r="AO2371" s="118">
        <f t="shared" si="3713"/>
        <v>833333.33333333349</v>
      </c>
      <c r="AP2371" s="118">
        <f t="shared" si="3713"/>
        <v>833333.33333333349</v>
      </c>
      <c r="AQ2371" s="118">
        <f t="shared" si="3713"/>
        <v>1666666.666666667</v>
      </c>
      <c r="AR2371" s="118">
        <f t="shared" si="3713"/>
        <v>1666666.666666667</v>
      </c>
      <c r="AS2371" s="118">
        <f t="shared" si="3713"/>
        <v>1666666.666666667</v>
      </c>
      <c r="AT2371" s="118">
        <f t="shared" si="3713"/>
        <v>1666666.666666667</v>
      </c>
      <c r="AU2371" s="118">
        <f t="shared" si="3713"/>
        <v>1666666.666666667</v>
      </c>
      <c r="AV2371" s="118">
        <f t="shared" si="3713"/>
        <v>1666666.666666667</v>
      </c>
      <c r="AW2371" s="118">
        <f t="shared" si="3713"/>
        <v>1666666.666666667</v>
      </c>
      <c r="AX2371" s="118">
        <f t="shared" si="3713"/>
        <v>1666666.666666667</v>
      </c>
      <c r="AY2371" s="118">
        <f t="shared" si="3713"/>
        <v>1666666.666666667</v>
      </c>
      <c r="AZ2371" s="118">
        <f t="shared" si="3713"/>
        <v>1666666.666666667</v>
      </c>
      <c r="BA2371" s="118">
        <f t="shared" si="3713"/>
        <v>1666666.666666667</v>
      </c>
      <c r="BB2371" s="118">
        <f t="shared" si="3713"/>
        <v>1666666.666666667</v>
      </c>
      <c r="BC2371" s="118">
        <f t="shared" si="3713"/>
        <v>3333333.333333334</v>
      </c>
      <c r="BD2371" s="118">
        <f t="shared" si="3713"/>
        <v>3333333.333333334</v>
      </c>
      <c r="BE2371" s="118">
        <f t="shared" si="3713"/>
        <v>3333333.333333334</v>
      </c>
      <c r="BF2371" s="118">
        <f t="shared" si="3713"/>
        <v>3333333.333333334</v>
      </c>
      <c r="BG2371" s="118">
        <f t="shared" si="3713"/>
        <v>3333333.333333334</v>
      </c>
      <c r="BH2371" s="118">
        <f t="shared" si="3713"/>
        <v>3333333.333333334</v>
      </c>
      <c r="BI2371" s="118">
        <f t="shared" si="3713"/>
        <v>3333333.333333334</v>
      </c>
      <c r="BJ2371" s="118">
        <f t="shared" si="3713"/>
        <v>3333333.333333334</v>
      </c>
      <c r="BK2371" s="118">
        <f t="shared" si="3713"/>
        <v>3333333.333333334</v>
      </c>
      <c r="BL2371" s="118">
        <f t="shared" si="3713"/>
        <v>3333333.333333334</v>
      </c>
      <c r="BM2371" s="118">
        <f t="shared" si="3713"/>
        <v>3333333.333333334</v>
      </c>
      <c r="BN2371" s="118">
        <f t="shared" si="3713"/>
        <v>3333333.333333334</v>
      </c>
      <c r="BO2371" s="118">
        <f t="shared" si="3713"/>
        <v>6666666.6666666679</v>
      </c>
      <c r="BP2371" s="118">
        <f t="shared" si="3713"/>
        <v>6666666.6666666679</v>
      </c>
      <c r="BQ2371" s="118">
        <f t="shared" si="3713"/>
        <v>6666666.6666666679</v>
      </c>
      <c r="BR2371" s="118">
        <f t="shared" si="3713"/>
        <v>6666666.6666666679</v>
      </c>
      <c r="BS2371" s="118">
        <f t="shared" si="3713"/>
        <v>6666666.6666666679</v>
      </c>
      <c r="BT2371" s="118">
        <f t="shared" si="3713"/>
        <v>6666666.6666666679</v>
      </c>
      <c r="BU2371" s="118">
        <f t="shared" si="3713"/>
        <v>6666666.6666666679</v>
      </c>
      <c r="BV2371" s="118">
        <f t="shared" si="3713"/>
        <v>6666666.6666666679</v>
      </c>
      <c r="BW2371" s="118">
        <f t="shared" si="3713"/>
        <v>6666666.6666666679</v>
      </c>
      <c r="BX2371" s="118">
        <f t="shared" si="3713"/>
        <v>6666666.6666666679</v>
      </c>
      <c r="BY2371" s="118">
        <f t="shared" si="3713"/>
        <v>6666666.6666666679</v>
      </c>
      <c r="BZ2371" s="118">
        <f t="shared" si="3713"/>
        <v>6666666.6666666679</v>
      </c>
      <c r="CA2371" s="118">
        <f t="shared" si="3713"/>
        <v>13333333.333333336</v>
      </c>
      <c r="CB2371" s="118">
        <f t="shared" si="3713"/>
        <v>13333333.333333336</v>
      </c>
      <c r="CC2371" s="118">
        <f t="shared" si="3713"/>
        <v>13333333.333333336</v>
      </c>
      <c r="CD2371" s="118">
        <f t="shared" si="3713"/>
        <v>13333333.333333336</v>
      </c>
      <c r="CE2371" s="118">
        <f t="shared" ref="CE2371:CK2380" si="3714">MIN(CE2370/30*CE2367,CD2371+CE2367)</f>
        <v>13333333.333333336</v>
      </c>
      <c r="CF2371" s="118">
        <f t="shared" si="3714"/>
        <v>13333333.333333336</v>
      </c>
      <c r="CG2371" s="118">
        <f t="shared" si="3714"/>
        <v>13333333.333333336</v>
      </c>
      <c r="CH2371" s="118">
        <f t="shared" si="3714"/>
        <v>13333333.333333336</v>
      </c>
      <c r="CI2371" s="118">
        <f t="shared" si="3714"/>
        <v>13333333.333333336</v>
      </c>
      <c r="CJ2371" s="118">
        <f t="shared" si="3714"/>
        <v>13333333.333333336</v>
      </c>
      <c r="CK2371" s="118">
        <f t="shared" si="3714"/>
        <v>13333333.333333336</v>
      </c>
      <c r="CL2371" s="118">
        <f>MIN(CL2370/30*CL2367,CK2371+CL2367)</f>
        <v>13333333.333333336</v>
      </c>
      <c r="CN2371"/>
      <c r="CO2371" s="118" t="e">
        <f>MIN(CO2370/90*CO2367,CN2371+CO2367)</f>
        <v>#N/A</v>
      </c>
      <c r="CP2371" s="118" t="e">
        <f t="shared" ref="CP2371:DL2380" si="3715">MIN(CP2370/90*CP2367,CO2371+CP2367)</f>
        <v>#N/A</v>
      </c>
      <c r="CQ2371" s="118" t="e">
        <f t="shared" si="3715"/>
        <v>#N/A</v>
      </c>
      <c r="CR2371" s="118" t="e">
        <f t="shared" si="3715"/>
        <v>#N/A</v>
      </c>
      <c r="CS2371" s="118" t="e">
        <f t="shared" si="3715"/>
        <v>#N/A</v>
      </c>
      <c r="CT2371" s="118" t="e">
        <f t="shared" si="3715"/>
        <v>#N/A</v>
      </c>
      <c r="CU2371" s="118" t="e">
        <f t="shared" si="3715"/>
        <v>#N/A</v>
      </c>
      <c r="CV2371" s="118" t="e">
        <f t="shared" si="3715"/>
        <v>#N/A</v>
      </c>
      <c r="CW2371" s="118" t="e">
        <f t="shared" si="3715"/>
        <v>#N/A</v>
      </c>
      <c r="CX2371" s="118" t="e">
        <f t="shared" si="3715"/>
        <v>#N/A</v>
      </c>
      <c r="CY2371" s="118" t="e">
        <f t="shared" si="3715"/>
        <v>#N/A</v>
      </c>
      <c r="CZ2371" s="118" t="e">
        <f t="shared" si="3715"/>
        <v>#N/A</v>
      </c>
      <c r="DA2371" s="118" t="e">
        <f t="shared" si="3715"/>
        <v>#N/A</v>
      </c>
      <c r="DB2371" s="118" t="e">
        <f t="shared" si="3715"/>
        <v>#N/A</v>
      </c>
      <c r="DC2371" s="118" t="e">
        <f t="shared" si="3715"/>
        <v>#N/A</v>
      </c>
      <c r="DD2371" s="118" t="e">
        <f t="shared" si="3715"/>
        <v>#N/A</v>
      </c>
      <c r="DE2371" s="118" t="e">
        <f t="shared" si="3715"/>
        <v>#N/A</v>
      </c>
      <c r="DF2371" s="118" t="e">
        <f t="shared" si="3715"/>
        <v>#N/A</v>
      </c>
      <c r="DG2371" s="118" t="e">
        <f t="shared" si="3715"/>
        <v>#N/A</v>
      </c>
      <c r="DH2371" s="118" t="e">
        <f t="shared" si="3715"/>
        <v>#N/A</v>
      </c>
      <c r="DI2371" s="118" t="e">
        <f t="shared" si="3715"/>
        <v>#N/A</v>
      </c>
      <c r="DJ2371" s="118" t="e">
        <f t="shared" si="3715"/>
        <v>#N/A</v>
      </c>
      <c r="DK2371" s="118" t="e">
        <f t="shared" si="3715"/>
        <v>#N/A</v>
      </c>
      <c r="DL2371" s="118" t="e">
        <f t="shared" si="3715"/>
        <v>#N/A</v>
      </c>
    </row>
    <row r="2372" spans="1:116" x14ac:dyDescent="0.4">
      <c r="B2372" t="str">
        <f t="shared" si="3712"/>
        <v>2372 WCUR-IS</v>
      </c>
      <c r="D2372" t="s">
        <v>408</v>
      </c>
      <c r="E2372" s="8" t="str">
        <f t="shared" si="3655"/>
        <v>2372 WCUR-IS</v>
      </c>
      <c r="G2372" s="126"/>
      <c r="H2372" s="27"/>
      <c r="I2372" s="78"/>
      <c r="J2372" s="78"/>
      <c r="K2372" s="33"/>
      <c r="L2372" s="33"/>
      <c r="M2372" s="33"/>
      <c r="N2372" s="33"/>
      <c r="O2372" s="33"/>
      <c r="P2372" s="33"/>
      <c r="R2372" s="33"/>
      <c r="S2372" s="33"/>
      <c r="T2372" s="33"/>
      <c r="U2372" s="33"/>
      <c r="V2372" s="33"/>
      <c r="W2372" s="33"/>
      <c r="X2372" s="33"/>
      <c r="Y2372" s="33"/>
      <c r="Z2372" s="33"/>
      <c r="AA2372" s="33"/>
      <c r="AB2372" s="33"/>
      <c r="AC2372" s="33"/>
      <c r="AD2372" s="33"/>
      <c r="AE2372" s="33"/>
      <c r="AF2372" s="33"/>
      <c r="AG2372" s="33"/>
      <c r="AH2372" s="33"/>
      <c r="AI2372" s="33"/>
      <c r="AJ2372" s="33"/>
      <c r="AK2372" s="33"/>
      <c r="AL2372" s="33"/>
      <c r="AM2372" s="33"/>
      <c r="AN2372" s="33"/>
      <c r="AO2372" s="33"/>
      <c r="AP2372" s="33"/>
      <c r="AQ2372" s="33"/>
      <c r="AR2372" s="33"/>
      <c r="AS2372" s="33"/>
      <c r="AT2372" s="33"/>
      <c r="AU2372" s="33"/>
      <c r="AV2372" s="33"/>
      <c r="AW2372" s="33"/>
      <c r="AX2372" s="33"/>
      <c r="AY2372" s="33"/>
      <c r="AZ2372" s="33"/>
      <c r="BA2372" s="33"/>
      <c r="BB2372" s="33"/>
      <c r="BC2372" s="33"/>
      <c r="BD2372" s="33"/>
      <c r="BE2372" s="33"/>
      <c r="BF2372" s="33"/>
      <c r="BG2372" s="33"/>
      <c r="BH2372" s="33"/>
      <c r="BI2372" s="33"/>
      <c r="BJ2372" s="33"/>
      <c r="BK2372" s="33"/>
      <c r="BL2372" s="33"/>
      <c r="BM2372" s="33"/>
      <c r="BN2372" s="33"/>
      <c r="BO2372" s="33"/>
      <c r="BP2372" s="33"/>
      <c r="BQ2372" s="33"/>
      <c r="BR2372" s="33"/>
      <c r="BS2372" s="33"/>
      <c r="BT2372" s="33"/>
      <c r="BU2372" s="33"/>
      <c r="BV2372" s="33"/>
      <c r="BW2372" s="33"/>
      <c r="BX2372" s="33"/>
      <c r="BY2372" s="33"/>
      <c r="BZ2372" s="33"/>
      <c r="CA2372" s="33"/>
      <c r="CB2372" s="33"/>
      <c r="CC2372" s="33"/>
      <c r="CD2372" s="33"/>
      <c r="CE2372" s="33"/>
      <c r="CF2372" s="33"/>
      <c r="CG2372" s="33"/>
      <c r="CH2372" s="33"/>
      <c r="CI2372" s="33"/>
      <c r="CJ2372" s="33"/>
      <c r="CK2372" s="33"/>
      <c r="CL2372" s="33"/>
      <c r="CN2372"/>
      <c r="CO2372" s="33"/>
      <c r="CP2372" s="33"/>
      <c r="CQ2372" s="33"/>
      <c r="CR2372" s="33"/>
      <c r="CS2372" s="33"/>
      <c r="CT2372" s="33"/>
      <c r="CU2372" s="33"/>
      <c r="CV2372" s="33"/>
      <c r="CW2372" s="33"/>
      <c r="CX2372" s="33"/>
      <c r="CY2372" s="33"/>
      <c r="CZ2372" s="33"/>
      <c r="DA2372" s="33"/>
      <c r="DB2372" s="33"/>
      <c r="DC2372" s="33"/>
      <c r="DD2372" s="33"/>
      <c r="DE2372" s="33"/>
      <c r="DF2372" s="33"/>
      <c r="DG2372" s="33"/>
      <c r="DH2372" s="33"/>
      <c r="DI2372" s="33"/>
      <c r="DJ2372" s="33"/>
      <c r="DK2372" s="33"/>
      <c r="DL2372" s="33"/>
    </row>
    <row r="2373" spans="1:116" x14ac:dyDescent="0.4">
      <c r="B2373" t="str">
        <f t="shared" si="3712"/>
        <v>2373 WCUR-IS</v>
      </c>
      <c r="C2373" t="s">
        <v>234</v>
      </c>
      <c r="D2373" t="s">
        <v>408</v>
      </c>
      <c r="E2373" s="8" t="str">
        <f t="shared" si="3655"/>
        <v>2373 WCUR-IS</v>
      </c>
      <c r="G2373" s="126" t="str">
        <f>"Change in "&amp;G2371</f>
        <v>Change in Unearned revenue</v>
      </c>
      <c r="K2373" s="33">
        <f>SUMIF($3:$3,K$2,2373:2373)</f>
        <v>416666.66666666674</v>
      </c>
      <c r="L2373" s="33">
        <f>SUMIF($3:$3,L$2,2373:2373)</f>
        <v>416666.66666666674</v>
      </c>
      <c r="M2373" s="33">
        <f>SUMIF($3:$3,M$2,2373:2373)</f>
        <v>833333.33333333349</v>
      </c>
      <c r="N2373" s="33">
        <f>SUMIF($3:$3,N$2,2373:2373)</f>
        <v>1666666.666666667</v>
      </c>
      <c r="O2373" s="33">
        <f>SUMIF($3:$3,O$2,2373:2373)</f>
        <v>3333333.333333334</v>
      </c>
      <c r="P2373" s="33">
        <f>SUMIF($3:$3,P$2,2373:2373)</f>
        <v>6666666.6666666679</v>
      </c>
      <c r="R2373" s="33"/>
      <c r="S2373" s="33">
        <f>S2371-R2371</f>
        <v>416666.66666666674</v>
      </c>
      <c r="T2373" s="33">
        <f t="shared" ref="T2373:CE2382" si="3716">T2371-S2371</f>
        <v>0</v>
      </c>
      <c r="U2373" s="33">
        <f t="shared" si="3716"/>
        <v>0</v>
      </c>
      <c r="V2373" s="33">
        <f t="shared" si="3716"/>
        <v>0</v>
      </c>
      <c r="W2373" s="33">
        <f t="shared" si="3716"/>
        <v>0</v>
      </c>
      <c r="X2373" s="33">
        <f t="shared" si="3716"/>
        <v>0</v>
      </c>
      <c r="Y2373" s="33">
        <f t="shared" si="3716"/>
        <v>0</v>
      </c>
      <c r="Z2373" s="33">
        <f t="shared" si="3716"/>
        <v>0</v>
      </c>
      <c r="AA2373" s="33">
        <f t="shared" si="3716"/>
        <v>0</v>
      </c>
      <c r="AB2373" s="33">
        <f t="shared" si="3716"/>
        <v>0</v>
      </c>
      <c r="AC2373" s="33">
        <f t="shared" si="3716"/>
        <v>0</v>
      </c>
      <c r="AD2373" s="33">
        <f t="shared" si="3716"/>
        <v>0</v>
      </c>
      <c r="AE2373" s="33">
        <f t="shared" si="3716"/>
        <v>416666.66666666674</v>
      </c>
      <c r="AF2373" s="33">
        <f t="shared" si="3716"/>
        <v>0</v>
      </c>
      <c r="AG2373" s="33">
        <f t="shared" si="3716"/>
        <v>0</v>
      </c>
      <c r="AH2373" s="33">
        <f t="shared" si="3716"/>
        <v>0</v>
      </c>
      <c r="AI2373" s="33">
        <f t="shared" si="3716"/>
        <v>0</v>
      </c>
      <c r="AJ2373" s="33">
        <f t="shared" si="3716"/>
        <v>0</v>
      </c>
      <c r="AK2373" s="33">
        <f t="shared" si="3716"/>
        <v>0</v>
      </c>
      <c r="AL2373" s="33">
        <f t="shared" si="3716"/>
        <v>0</v>
      </c>
      <c r="AM2373" s="33">
        <f t="shared" si="3716"/>
        <v>0</v>
      </c>
      <c r="AN2373" s="33">
        <f t="shared" si="3716"/>
        <v>0</v>
      </c>
      <c r="AO2373" s="33">
        <f t="shared" si="3716"/>
        <v>0</v>
      </c>
      <c r="AP2373" s="33">
        <f t="shared" si="3716"/>
        <v>0</v>
      </c>
      <c r="AQ2373" s="33">
        <f t="shared" si="3716"/>
        <v>833333.33333333349</v>
      </c>
      <c r="AR2373" s="33">
        <f t="shared" si="3716"/>
        <v>0</v>
      </c>
      <c r="AS2373" s="33">
        <f t="shared" si="3716"/>
        <v>0</v>
      </c>
      <c r="AT2373" s="33">
        <f t="shared" si="3716"/>
        <v>0</v>
      </c>
      <c r="AU2373" s="33">
        <f t="shared" si="3716"/>
        <v>0</v>
      </c>
      <c r="AV2373" s="33">
        <f t="shared" si="3716"/>
        <v>0</v>
      </c>
      <c r="AW2373" s="33">
        <f t="shared" si="3716"/>
        <v>0</v>
      </c>
      <c r="AX2373" s="33">
        <f t="shared" si="3716"/>
        <v>0</v>
      </c>
      <c r="AY2373" s="33">
        <f t="shared" si="3716"/>
        <v>0</v>
      </c>
      <c r="AZ2373" s="33">
        <f t="shared" si="3716"/>
        <v>0</v>
      </c>
      <c r="BA2373" s="33">
        <f t="shared" si="3716"/>
        <v>0</v>
      </c>
      <c r="BB2373" s="33">
        <f t="shared" si="3716"/>
        <v>0</v>
      </c>
      <c r="BC2373" s="33">
        <f t="shared" si="3716"/>
        <v>1666666.666666667</v>
      </c>
      <c r="BD2373" s="33">
        <f t="shared" si="3716"/>
        <v>0</v>
      </c>
      <c r="BE2373" s="33">
        <f t="shared" si="3716"/>
        <v>0</v>
      </c>
      <c r="BF2373" s="33">
        <f t="shared" si="3716"/>
        <v>0</v>
      </c>
      <c r="BG2373" s="33">
        <f t="shared" si="3716"/>
        <v>0</v>
      </c>
      <c r="BH2373" s="33">
        <f t="shared" si="3716"/>
        <v>0</v>
      </c>
      <c r="BI2373" s="33">
        <f t="shared" si="3716"/>
        <v>0</v>
      </c>
      <c r="BJ2373" s="33">
        <f t="shared" si="3716"/>
        <v>0</v>
      </c>
      <c r="BK2373" s="33">
        <f t="shared" si="3716"/>
        <v>0</v>
      </c>
      <c r="BL2373" s="33">
        <f t="shared" si="3716"/>
        <v>0</v>
      </c>
      <c r="BM2373" s="33">
        <f t="shared" si="3716"/>
        <v>0</v>
      </c>
      <c r="BN2373" s="33">
        <f t="shared" si="3716"/>
        <v>0</v>
      </c>
      <c r="BO2373" s="33">
        <f t="shared" si="3716"/>
        <v>3333333.333333334</v>
      </c>
      <c r="BP2373" s="33">
        <f t="shared" si="3716"/>
        <v>0</v>
      </c>
      <c r="BQ2373" s="33">
        <f t="shared" si="3716"/>
        <v>0</v>
      </c>
      <c r="BR2373" s="33">
        <f t="shared" si="3716"/>
        <v>0</v>
      </c>
      <c r="BS2373" s="33">
        <f t="shared" si="3716"/>
        <v>0</v>
      </c>
      <c r="BT2373" s="33">
        <f t="shared" si="3716"/>
        <v>0</v>
      </c>
      <c r="BU2373" s="33">
        <f t="shared" si="3716"/>
        <v>0</v>
      </c>
      <c r="BV2373" s="33">
        <f t="shared" si="3716"/>
        <v>0</v>
      </c>
      <c r="BW2373" s="33">
        <f t="shared" si="3716"/>
        <v>0</v>
      </c>
      <c r="BX2373" s="33">
        <f t="shared" si="3716"/>
        <v>0</v>
      </c>
      <c r="BY2373" s="33">
        <f t="shared" si="3716"/>
        <v>0</v>
      </c>
      <c r="BZ2373" s="33">
        <f t="shared" si="3716"/>
        <v>0</v>
      </c>
      <c r="CA2373" s="33">
        <f t="shared" si="3716"/>
        <v>6666666.6666666679</v>
      </c>
      <c r="CB2373" s="33">
        <f t="shared" si="3716"/>
        <v>0</v>
      </c>
      <c r="CC2373" s="33">
        <f t="shared" si="3716"/>
        <v>0</v>
      </c>
      <c r="CD2373" s="33">
        <f t="shared" si="3716"/>
        <v>0</v>
      </c>
      <c r="CE2373" s="33">
        <f t="shared" si="3716"/>
        <v>0</v>
      </c>
      <c r="CF2373" s="33">
        <f t="shared" ref="CF2373:CL2382" si="3717">CF2371-CE2371</f>
        <v>0</v>
      </c>
      <c r="CG2373" s="33">
        <f t="shared" si="3717"/>
        <v>0</v>
      </c>
      <c r="CH2373" s="33">
        <f t="shared" si="3717"/>
        <v>0</v>
      </c>
      <c r="CI2373" s="33">
        <f t="shared" si="3717"/>
        <v>0</v>
      </c>
      <c r="CJ2373" s="33">
        <f t="shared" si="3717"/>
        <v>0</v>
      </c>
      <c r="CK2373" s="33">
        <f t="shared" si="3717"/>
        <v>0</v>
      </c>
      <c r="CL2373" s="33">
        <f t="shared" si="3717"/>
        <v>0</v>
      </c>
      <c r="CO2373" s="33" t="e">
        <f t="shared" ref="CO2373:CO2382" si="3718">CO2371-CN2371</f>
        <v>#N/A</v>
      </c>
      <c r="CP2373" s="33" t="e">
        <f t="shared" ref="CP2373:CP2382" si="3719">CP2371-CO2371</f>
        <v>#N/A</v>
      </c>
      <c r="CQ2373" s="33" t="e">
        <f t="shared" ref="CQ2373:CQ2382" si="3720">CQ2371-CP2371</f>
        <v>#N/A</v>
      </c>
      <c r="CR2373" s="33" t="e">
        <f t="shared" ref="CR2373:CR2382" si="3721">CR2371-CQ2371</f>
        <v>#N/A</v>
      </c>
      <c r="CS2373" s="33" t="e">
        <f t="shared" ref="CS2373:CS2382" si="3722">CS2371-CR2371</f>
        <v>#N/A</v>
      </c>
      <c r="CT2373" s="33" t="e">
        <f t="shared" ref="CT2373:CT2382" si="3723">CT2371-CS2371</f>
        <v>#N/A</v>
      </c>
      <c r="CU2373" s="33" t="e">
        <f t="shared" ref="CU2373:CU2382" si="3724">CU2371-CT2371</f>
        <v>#N/A</v>
      </c>
      <c r="CV2373" s="33" t="e">
        <f t="shared" ref="CV2373:CV2382" si="3725">CV2371-CU2371</f>
        <v>#N/A</v>
      </c>
      <c r="CW2373" s="33" t="e">
        <f t="shared" ref="CW2373:CW2382" si="3726">CW2371-CV2371</f>
        <v>#N/A</v>
      </c>
      <c r="CX2373" s="33" t="e">
        <f t="shared" ref="CX2373:CX2382" si="3727">CX2371-CW2371</f>
        <v>#N/A</v>
      </c>
      <c r="CY2373" s="33" t="e">
        <f t="shared" ref="CY2373:CY2382" si="3728">CY2371-CX2371</f>
        <v>#N/A</v>
      </c>
      <c r="CZ2373" s="33" t="e">
        <f t="shared" ref="CZ2373:CZ2382" si="3729">CZ2371-CY2371</f>
        <v>#N/A</v>
      </c>
      <c r="DA2373" s="33" t="e">
        <f t="shared" ref="DA2373:DA2382" si="3730">DA2371-CZ2371</f>
        <v>#N/A</v>
      </c>
      <c r="DB2373" s="33" t="e">
        <f t="shared" ref="DB2373:DB2382" si="3731">DB2371-DA2371</f>
        <v>#N/A</v>
      </c>
      <c r="DC2373" s="33" t="e">
        <f t="shared" ref="DC2373:DC2382" si="3732">DC2371-DB2371</f>
        <v>#N/A</v>
      </c>
      <c r="DD2373" s="33" t="e">
        <f t="shared" ref="DD2373:DD2382" si="3733">DD2371-DC2371</f>
        <v>#N/A</v>
      </c>
      <c r="DE2373" s="33" t="e">
        <f t="shared" ref="DE2373:DE2382" si="3734">DE2371-DD2371</f>
        <v>#N/A</v>
      </c>
      <c r="DF2373" s="33" t="e">
        <f t="shared" ref="DF2373:DF2382" si="3735">DF2371-DE2371</f>
        <v>#N/A</v>
      </c>
      <c r="DG2373" s="33" t="e">
        <f t="shared" ref="DG2373:DG2382" si="3736">DG2371-DF2371</f>
        <v>#N/A</v>
      </c>
      <c r="DH2373" s="33" t="e">
        <f t="shared" ref="DH2373:DH2382" si="3737">DH2371-DG2371</f>
        <v>#N/A</v>
      </c>
      <c r="DI2373" s="33" t="e">
        <f t="shared" ref="DI2373:DI2382" si="3738">DI2371-DH2371</f>
        <v>#N/A</v>
      </c>
      <c r="DJ2373" s="33" t="e">
        <f t="shared" ref="DJ2373:DJ2382" si="3739">DJ2371-DI2371</f>
        <v>#N/A</v>
      </c>
      <c r="DK2373" s="33" t="e">
        <f t="shared" ref="DK2373:DL2382" si="3740">DK2371-DJ2371</f>
        <v>#N/A</v>
      </c>
      <c r="DL2373" s="33" t="e">
        <f t="shared" si="3740"/>
        <v>#N/A</v>
      </c>
    </row>
    <row r="2374" spans="1:116" x14ac:dyDescent="0.4">
      <c r="B2374" t="str">
        <f t="shared" si="3712"/>
        <v>2374 WCUR-IS</v>
      </c>
      <c r="D2374" t="s">
        <v>408</v>
      </c>
      <c r="E2374" s="8" t="str">
        <f t="shared" si="3655"/>
        <v>2374 WCUR-IS</v>
      </c>
      <c r="G2374" s="125"/>
      <c r="K2374" s="53"/>
      <c r="L2374" s="53"/>
      <c r="M2374" s="53"/>
      <c r="N2374" s="53"/>
      <c r="O2374" s="53"/>
      <c r="P2374" s="53"/>
      <c r="R2374" s="24"/>
      <c r="S2374" s="24"/>
      <c r="T2374" s="24"/>
      <c r="U2374" s="24"/>
      <c r="V2374" s="24"/>
      <c r="W2374" s="24"/>
      <c r="X2374" s="24"/>
      <c r="Y2374" s="24"/>
      <c r="Z2374" s="24"/>
      <c r="AA2374" s="24"/>
      <c r="AB2374" s="24"/>
      <c r="AC2374" s="24"/>
      <c r="AD2374" s="24"/>
      <c r="AE2374" s="24"/>
      <c r="AF2374" s="24"/>
      <c r="AG2374" s="24"/>
      <c r="AH2374" s="24"/>
      <c r="AI2374" s="24"/>
      <c r="AJ2374" s="24"/>
      <c r="AK2374" s="24"/>
      <c r="AL2374" s="24"/>
      <c r="AM2374" s="24"/>
      <c r="AN2374" s="24"/>
      <c r="AO2374" s="24"/>
      <c r="AP2374" s="24"/>
      <c r="AQ2374" s="24"/>
      <c r="AR2374" s="24"/>
      <c r="AS2374" s="24"/>
      <c r="AT2374" s="24"/>
      <c r="AU2374" s="24"/>
      <c r="AV2374" s="24"/>
      <c r="AW2374" s="24"/>
      <c r="AX2374" s="24"/>
      <c r="AY2374" s="24"/>
      <c r="AZ2374" s="24"/>
      <c r="BA2374" s="24"/>
      <c r="BB2374" s="24"/>
      <c r="BC2374" s="24"/>
      <c r="BD2374" s="24"/>
      <c r="BE2374" s="24"/>
      <c r="BF2374" s="24"/>
      <c r="BG2374" s="24"/>
      <c r="BH2374" s="24"/>
      <c r="BI2374" s="24"/>
      <c r="BJ2374" s="24"/>
      <c r="BK2374" s="24"/>
      <c r="BL2374" s="24"/>
      <c r="BM2374" s="24"/>
      <c r="BN2374" s="24"/>
      <c r="BO2374" s="24"/>
      <c r="BP2374" s="24"/>
      <c r="BQ2374" s="24"/>
      <c r="BR2374" s="24"/>
      <c r="BS2374" s="24"/>
      <c r="BT2374" s="24"/>
      <c r="BU2374" s="24"/>
      <c r="BV2374" s="24"/>
      <c r="BW2374" s="24"/>
      <c r="BX2374" s="24"/>
      <c r="BY2374" s="24"/>
      <c r="BZ2374" s="24"/>
      <c r="CA2374" s="24"/>
      <c r="CB2374" s="24"/>
      <c r="CC2374" s="24"/>
      <c r="CD2374" s="24"/>
      <c r="CE2374" s="24"/>
      <c r="CF2374" s="24"/>
      <c r="CG2374" s="24"/>
      <c r="CH2374" s="24"/>
      <c r="CI2374" s="24"/>
      <c r="CJ2374" s="24"/>
      <c r="CK2374" s="24"/>
      <c r="CL2374" s="24"/>
      <c r="CO2374" s="24"/>
      <c r="CP2374" s="24"/>
      <c r="CQ2374" s="24"/>
      <c r="CR2374" s="24"/>
      <c r="CS2374" s="24"/>
      <c r="CT2374" s="24"/>
      <c r="CU2374" s="24"/>
      <c r="CV2374" s="24"/>
      <c r="CW2374" s="24"/>
      <c r="CX2374" s="24"/>
      <c r="CY2374" s="24"/>
      <c r="CZ2374" s="24"/>
      <c r="DA2374" s="24"/>
      <c r="DB2374" s="24"/>
      <c r="DC2374" s="24"/>
      <c r="DD2374" s="24"/>
      <c r="DE2374" s="24"/>
      <c r="DF2374" s="24"/>
      <c r="DG2374" s="24"/>
      <c r="DH2374" s="24"/>
      <c r="DI2374" s="24"/>
      <c r="DJ2374" s="24"/>
      <c r="DK2374" s="24"/>
      <c r="DL2374" s="24"/>
    </row>
    <row r="2375" spans="1:116" x14ac:dyDescent="0.4">
      <c r="B2375" t="s">
        <v>332</v>
      </c>
      <c r="D2375" t="s">
        <v>408</v>
      </c>
      <c r="E2375" s="8" t="str">
        <f t="shared" si="3655"/>
        <v>2375 WCUR-IS</v>
      </c>
      <c r="G2375" s="136" t="str">
        <f>G2349</f>
        <v>(Primary label)</v>
      </c>
      <c r="K2375" s="53"/>
      <c r="L2375" s="53"/>
      <c r="M2375" s="53"/>
      <c r="N2375" s="53"/>
      <c r="O2375" s="53"/>
      <c r="P2375" s="53"/>
      <c r="R2375" s="24"/>
      <c r="S2375" s="24"/>
      <c r="T2375" s="24"/>
      <c r="U2375" s="24"/>
      <c r="V2375" s="24"/>
      <c r="W2375" s="24"/>
      <c r="X2375" s="24"/>
      <c r="Y2375" s="24"/>
      <c r="Z2375" s="24"/>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c r="BC2375" s="24"/>
      <c r="BD2375" s="24"/>
      <c r="BE2375" s="24"/>
      <c r="BF2375" s="24"/>
      <c r="BG2375" s="24"/>
      <c r="BH2375" s="24"/>
      <c r="BI2375" s="24"/>
      <c r="BJ2375" s="24"/>
      <c r="BK2375" s="24"/>
      <c r="BL2375" s="24"/>
      <c r="BM2375" s="24"/>
      <c r="BN2375" s="24"/>
      <c r="BO2375" s="24"/>
      <c r="BP2375" s="24"/>
      <c r="BQ2375" s="24"/>
      <c r="BR2375" s="24"/>
      <c r="BS2375" s="24"/>
      <c r="BT2375" s="24"/>
      <c r="BU2375" s="24"/>
      <c r="BV2375" s="24"/>
      <c r="BW2375" s="24"/>
      <c r="BX2375" s="24"/>
      <c r="BY2375" s="24"/>
      <c r="BZ2375" s="24"/>
      <c r="CA2375" s="24"/>
      <c r="CB2375" s="24"/>
      <c r="CC2375" s="24"/>
      <c r="CD2375" s="24"/>
      <c r="CE2375" s="24"/>
      <c r="CF2375" s="24"/>
      <c r="CG2375" s="24"/>
      <c r="CH2375" s="24"/>
      <c r="CI2375" s="24"/>
      <c r="CJ2375" s="24"/>
      <c r="CK2375" s="24"/>
      <c r="CL2375" s="24"/>
      <c r="CO2375" s="24"/>
      <c r="CP2375" s="24"/>
      <c r="CQ2375" s="24"/>
      <c r="CR2375" s="24"/>
      <c r="CS2375" s="24"/>
      <c r="CT2375" s="24"/>
      <c r="CU2375" s="24"/>
      <c r="CV2375" s="24"/>
      <c r="CW2375" s="24"/>
      <c r="CX2375" s="24"/>
      <c r="CY2375" s="24"/>
      <c r="CZ2375" s="24"/>
      <c r="DA2375" s="24"/>
      <c r="DB2375" s="24"/>
      <c r="DC2375" s="24"/>
      <c r="DD2375" s="24"/>
      <c r="DE2375" s="24"/>
      <c r="DF2375" s="24"/>
      <c r="DG2375" s="24"/>
      <c r="DH2375" s="24"/>
      <c r="DI2375" s="24"/>
      <c r="DJ2375" s="24"/>
      <c r="DK2375" s="24"/>
      <c r="DL2375" s="24"/>
    </row>
    <row r="2376" spans="1:116" x14ac:dyDescent="0.4">
      <c r="B2376" t="s">
        <v>332</v>
      </c>
      <c r="D2376" t="s">
        <v>408</v>
      </c>
      <c r="E2376" s="8" t="str">
        <f t="shared" si="3655"/>
        <v>2376 WCUR-IS</v>
      </c>
      <c r="G2376" s="136" t="str">
        <f t="shared" ref="G2376:G2391" si="3741">G2350</f>
        <v>primary unit</v>
      </c>
      <c r="K2376" s="53"/>
      <c r="L2376" s="53"/>
      <c r="M2376" s="53"/>
      <c r="N2376" s="53"/>
      <c r="O2376" s="53"/>
      <c r="P2376" s="53"/>
      <c r="R2376" s="24"/>
      <c r="S2376" s="24"/>
      <c r="T2376" s="24"/>
      <c r="U2376" s="24"/>
      <c r="V2376" s="24"/>
      <c r="W2376" s="24"/>
      <c r="X2376" s="24"/>
      <c r="Y2376" s="24"/>
      <c r="Z2376" s="24"/>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c r="BC2376" s="24"/>
      <c r="BD2376" s="24"/>
      <c r="BE2376" s="24"/>
      <c r="BF2376" s="24"/>
      <c r="BG2376" s="24"/>
      <c r="BH2376" s="24"/>
      <c r="BI2376" s="24"/>
      <c r="BJ2376" s="24"/>
      <c r="BK2376" s="24"/>
      <c r="BL2376" s="24"/>
      <c r="BM2376" s="24"/>
      <c r="BN2376" s="24"/>
      <c r="BO2376" s="24"/>
      <c r="BP2376" s="24"/>
      <c r="BQ2376" s="24"/>
      <c r="BR2376" s="24"/>
      <c r="BS2376" s="24"/>
      <c r="BT2376" s="24"/>
      <c r="BU2376" s="24"/>
      <c r="BV2376" s="24"/>
      <c r="BW2376" s="24"/>
      <c r="BX2376" s="24"/>
      <c r="BY2376" s="24"/>
      <c r="BZ2376" s="24"/>
      <c r="CA2376" s="24"/>
      <c r="CB2376" s="24"/>
      <c r="CC2376" s="24"/>
      <c r="CD2376" s="24"/>
      <c r="CE2376" s="24"/>
      <c r="CF2376" s="24"/>
      <c r="CG2376" s="24"/>
      <c r="CH2376" s="24"/>
      <c r="CI2376" s="24"/>
      <c r="CJ2376" s="24"/>
      <c r="CK2376" s="24"/>
      <c r="CL2376" s="24"/>
      <c r="CO2376" s="24"/>
      <c r="CP2376" s="24"/>
      <c r="CQ2376" s="24"/>
      <c r="CR2376" s="24"/>
      <c r="CS2376" s="24"/>
      <c r="CT2376" s="24"/>
      <c r="CU2376" s="24"/>
      <c r="CV2376" s="24"/>
      <c r="CW2376" s="24"/>
      <c r="CX2376" s="24"/>
      <c r="CY2376" s="24"/>
      <c r="CZ2376" s="24"/>
      <c r="DA2376" s="24"/>
      <c r="DB2376" s="24"/>
      <c r="DC2376" s="24"/>
      <c r="DD2376" s="24"/>
      <c r="DE2376" s="24"/>
      <c r="DF2376" s="24"/>
      <c r="DG2376" s="24"/>
      <c r="DH2376" s="24"/>
      <c r="DI2376" s="24"/>
      <c r="DJ2376" s="24"/>
      <c r="DK2376" s="24"/>
      <c r="DL2376" s="24"/>
    </row>
    <row r="2377" spans="1:116" x14ac:dyDescent="0.4">
      <c r="B2377" t="s">
        <v>332</v>
      </c>
      <c r="D2377" t="s">
        <v>408</v>
      </c>
      <c r="E2377" s="8" t="str">
        <f t="shared" si="3655"/>
        <v>2377 WCUR-IS</v>
      </c>
      <c r="G2377" s="136" t="str">
        <f t="shared" si="3741"/>
        <v>Primary revenue driver</v>
      </c>
      <c r="K2377" s="53"/>
      <c r="L2377" s="53"/>
      <c r="M2377" s="53"/>
      <c r="N2377" s="53"/>
      <c r="O2377" s="53"/>
      <c r="P2377" s="53"/>
      <c r="R2377" s="24"/>
      <c r="S2377" s="179" t="str">
        <f>S2360</f>
        <v>S$16</v>
      </c>
      <c r="T2377" s="179" t="str">
        <f t="shared" ref="T2377:CE2386" si="3742">T2360</f>
        <v>T$16</v>
      </c>
      <c r="U2377" s="179" t="str">
        <f t="shared" si="3742"/>
        <v>U$16</v>
      </c>
      <c r="V2377" s="179" t="str">
        <f t="shared" si="3742"/>
        <v>V$16</v>
      </c>
      <c r="W2377" s="179" t="str">
        <f t="shared" si="3742"/>
        <v>W$16</v>
      </c>
      <c r="X2377" s="179" t="str">
        <f t="shared" si="3742"/>
        <v>X$16</v>
      </c>
      <c r="Y2377" s="179" t="str">
        <f t="shared" si="3742"/>
        <v>Y$16</v>
      </c>
      <c r="Z2377" s="179" t="str">
        <f t="shared" si="3742"/>
        <v>Z$16</v>
      </c>
      <c r="AA2377" s="179" t="str">
        <f t="shared" si="3742"/>
        <v>AA$16</v>
      </c>
      <c r="AB2377" s="179" t="str">
        <f t="shared" si="3742"/>
        <v>AB$16</v>
      </c>
      <c r="AC2377" s="179" t="str">
        <f t="shared" si="3742"/>
        <v>AC$16</v>
      </c>
      <c r="AD2377" s="179" t="str">
        <f t="shared" si="3742"/>
        <v>AD$16</v>
      </c>
      <c r="AE2377" s="179" t="str">
        <f t="shared" si="3742"/>
        <v>AE$16</v>
      </c>
      <c r="AF2377" s="179" t="str">
        <f t="shared" si="3742"/>
        <v>AF$16</v>
      </c>
      <c r="AG2377" s="179" t="str">
        <f t="shared" si="3742"/>
        <v>AG$16</v>
      </c>
      <c r="AH2377" s="179" t="str">
        <f t="shared" si="3742"/>
        <v>AH$16</v>
      </c>
      <c r="AI2377" s="179" t="str">
        <f t="shared" si="3742"/>
        <v>AI$16</v>
      </c>
      <c r="AJ2377" s="179" t="str">
        <f t="shared" si="3742"/>
        <v>AJ$16</v>
      </c>
      <c r="AK2377" s="179" t="str">
        <f t="shared" si="3742"/>
        <v>AK$16</v>
      </c>
      <c r="AL2377" s="179" t="str">
        <f t="shared" si="3742"/>
        <v>AL$16</v>
      </c>
      <c r="AM2377" s="179" t="str">
        <f t="shared" si="3742"/>
        <v>AM$16</v>
      </c>
      <c r="AN2377" s="179" t="str">
        <f t="shared" si="3742"/>
        <v>AN$16</v>
      </c>
      <c r="AO2377" s="179" t="str">
        <f t="shared" si="3742"/>
        <v>AO$16</v>
      </c>
      <c r="AP2377" s="179" t="str">
        <f t="shared" si="3742"/>
        <v>AP$16</v>
      </c>
      <c r="AQ2377" s="179" t="str">
        <f t="shared" si="3742"/>
        <v>AQ$16</v>
      </c>
      <c r="AR2377" s="179" t="str">
        <f t="shared" si="3742"/>
        <v>AR$16</v>
      </c>
      <c r="AS2377" s="179" t="str">
        <f t="shared" si="3742"/>
        <v>AS$16</v>
      </c>
      <c r="AT2377" s="179" t="str">
        <f t="shared" si="3742"/>
        <v>AT$16</v>
      </c>
      <c r="AU2377" s="179" t="str">
        <f t="shared" si="3742"/>
        <v>AU$16</v>
      </c>
      <c r="AV2377" s="179" t="str">
        <f t="shared" si="3742"/>
        <v>AV$16</v>
      </c>
      <c r="AW2377" s="179" t="str">
        <f t="shared" si="3742"/>
        <v>AW$16</v>
      </c>
      <c r="AX2377" s="179" t="str">
        <f t="shared" si="3742"/>
        <v>AX$16</v>
      </c>
      <c r="AY2377" s="179" t="str">
        <f t="shared" si="3742"/>
        <v>AY$16</v>
      </c>
      <c r="AZ2377" s="179" t="str">
        <f t="shared" si="3742"/>
        <v>AZ$16</v>
      </c>
      <c r="BA2377" s="179" t="str">
        <f t="shared" si="3742"/>
        <v>BA$16</v>
      </c>
      <c r="BB2377" s="179" t="str">
        <f t="shared" si="3742"/>
        <v>BB$16</v>
      </c>
      <c r="BC2377" s="179" t="str">
        <f t="shared" si="3742"/>
        <v>BC$16</v>
      </c>
      <c r="BD2377" s="179" t="str">
        <f t="shared" si="3742"/>
        <v>BD$16</v>
      </c>
      <c r="BE2377" s="179" t="str">
        <f t="shared" si="3742"/>
        <v>BE$16</v>
      </c>
      <c r="BF2377" s="179" t="str">
        <f t="shared" si="3742"/>
        <v>BF$16</v>
      </c>
      <c r="BG2377" s="179" t="str">
        <f t="shared" si="3742"/>
        <v>BG$16</v>
      </c>
      <c r="BH2377" s="179" t="str">
        <f t="shared" si="3742"/>
        <v>BH$16</v>
      </c>
      <c r="BI2377" s="179" t="str">
        <f t="shared" si="3742"/>
        <v>BI$16</v>
      </c>
      <c r="BJ2377" s="179" t="str">
        <f t="shared" si="3742"/>
        <v>BJ$16</v>
      </c>
      <c r="BK2377" s="179" t="str">
        <f t="shared" si="3742"/>
        <v>BK$16</v>
      </c>
      <c r="BL2377" s="179" t="str">
        <f t="shared" si="3742"/>
        <v>BL$16</v>
      </c>
      <c r="BM2377" s="179" t="str">
        <f t="shared" si="3742"/>
        <v>BM$16</v>
      </c>
      <c r="BN2377" s="179" t="str">
        <f t="shared" si="3742"/>
        <v>BN$16</v>
      </c>
      <c r="BO2377" s="179" t="str">
        <f t="shared" si="3742"/>
        <v>BO$16</v>
      </c>
      <c r="BP2377" s="179" t="str">
        <f t="shared" si="3742"/>
        <v>BP$16</v>
      </c>
      <c r="BQ2377" s="179" t="str">
        <f t="shared" si="3742"/>
        <v>BQ$16</v>
      </c>
      <c r="BR2377" s="179" t="str">
        <f t="shared" si="3742"/>
        <v>BR$16</v>
      </c>
      <c r="BS2377" s="179" t="str">
        <f t="shared" si="3742"/>
        <v>BS$16</v>
      </c>
      <c r="BT2377" s="179" t="str">
        <f t="shared" si="3742"/>
        <v>BT$16</v>
      </c>
      <c r="BU2377" s="179" t="str">
        <f t="shared" si="3742"/>
        <v>BU$16</v>
      </c>
      <c r="BV2377" s="179" t="str">
        <f t="shared" si="3742"/>
        <v>BV$16</v>
      </c>
      <c r="BW2377" s="179" t="str">
        <f t="shared" si="3742"/>
        <v>BW$16</v>
      </c>
      <c r="BX2377" s="179" t="str">
        <f t="shared" si="3742"/>
        <v>BX$16</v>
      </c>
      <c r="BY2377" s="179" t="str">
        <f t="shared" si="3742"/>
        <v>BY$16</v>
      </c>
      <c r="BZ2377" s="179" t="str">
        <f t="shared" si="3742"/>
        <v>BZ$16</v>
      </c>
      <c r="CA2377" s="179" t="str">
        <f t="shared" si="3742"/>
        <v>CA$16</v>
      </c>
      <c r="CB2377" s="179" t="str">
        <f t="shared" si="3742"/>
        <v>CB$16</v>
      </c>
      <c r="CC2377" s="179" t="str">
        <f t="shared" si="3742"/>
        <v>CC$16</v>
      </c>
      <c r="CD2377" s="179" t="str">
        <f t="shared" si="3742"/>
        <v>CD$16</v>
      </c>
      <c r="CE2377" s="179" t="str">
        <f t="shared" si="3742"/>
        <v>CE$16</v>
      </c>
      <c r="CF2377" s="179" t="str">
        <f t="shared" ref="CF2377:CL2386" si="3743">CF2360</f>
        <v>CF$16</v>
      </c>
      <c r="CG2377" s="179" t="str">
        <f t="shared" si="3743"/>
        <v>CG$16</v>
      </c>
      <c r="CH2377" s="179" t="str">
        <f t="shared" si="3743"/>
        <v>CH$16</v>
      </c>
      <c r="CI2377" s="179" t="str">
        <f t="shared" si="3743"/>
        <v>CI$16</v>
      </c>
      <c r="CJ2377" s="179" t="str">
        <f t="shared" si="3743"/>
        <v>CJ$16</v>
      </c>
      <c r="CK2377" s="179" t="str">
        <f t="shared" si="3743"/>
        <v>CK$16</v>
      </c>
      <c r="CL2377" s="179" t="str">
        <f t="shared" si="3743"/>
        <v>CL$16</v>
      </c>
      <c r="CO2377" s="179" t="e">
        <f t="shared" ref="CO2377:DL2386" ca="1" si="3744">CO1115</f>
        <v>#N/A</v>
      </c>
      <c r="CP2377" s="179" t="e">
        <f t="shared" ca="1" si="3744"/>
        <v>#N/A</v>
      </c>
      <c r="CQ2377" s="179" t="e">
        <f t="shared" ca="1" si="3744"/>
        <v>#N/A</v>
      </c>
      <c r="CR2377" s="179" t="e">
        <f t="shared" ca="1" si="3744"/>
        <v>#N/A</v>
      </c>
      <c r="CS2377" s="179" t="e">
        <f t="shared" ca="1" si="3744"/>
        <v>#N/A</v>
      </c>
      <c r="CT2377" s="179" t="e">
        <f t="shared" ca="1" si="3744"/>
        <v>#N/A</v>
      </c>
      <c r="CU2377" s="179" t="e">
        <f t="shared" ca="1" si="3744"/>
        <v>#N/A</v>
      </c>
      <c r="CV2377" s="179" t="e">
        <f t="shared" ca="1" si="3744"/>
        <v>#N/A</v>
      </c>
      <c r="CW2377" s="179" t="e">
        <f t="shared" ca="1" si="3744"/>
        <v>#N/A</v>
      </c>
      <c r="CX2377" s="179" t="e">
        <f t="shared" ca="1" si="3744"/>
        <v>#N/A</v>
      </c>
      <c r="CY2377" s="179" t="e">
        <f t="shared" ca="1" si="3744"/>
        <v>#N/A</v>
      </c>
      <c r="CZ2377" s="179" t="e">
        <f t="shared" ca="1" si="3744"/>
        <v>#N/A</v>
      </c>
      <c r="DA2377" s="179" t="e">
        <f t="shared" ca="1" si="3744"/>
        <v>#N/A</v>
      </c>
      <c r="DB2377" s="179" t="e">
        <f t="shared" ca="1" si="3744"/>
        <v>#N/A</v>
      </c>
      <c r="DC2377" s="179" t="e">
        <f t="shared" ca="1" si="3744"/>
        <v>#N/A</v>
      </c>
      <c r="DD2377" s="179" t="e">
        <f t="shared" ca="1" si="3744"/>
        <v>#N/A</v>
      </c>
      <c r="DE2377" s="179" t="e">
        <f t="shared" ca="1" si="3744"/>
        <v>#N/A</v>
      </c>
      <c r="DF2377" s="179" t="e">
        <f t="shared" ca="1" si="3744"/>
        <v>#N/A</v>
      </c>
      <c r="DG2377" s="179" t="e">
        <f t="shared" ca="1" si="3744"/>
        <v>#N/A</v>
      </c>
      <c r="DH2377" s="179" t="e">
        <f t="shared" ca="1" si="3744"/>
        <v>#N/A</v>
      </c>
      <c r="DI2377" s="179" t="e">
        <f t="shared" ca="1" si="3744"/>
        <v>#N/A</v>
      </c>
      <c r="DJ2377" s="179" t="e">
        <f t="shared" ca="1" si="3744"/>
        <v>#N/A</v>
      </c>
      <c r="DK2377" s="179" t="e">
        <f t="shared" ca="1" si="3744"/>
        <v>#N/A</v>
      </c>
      <c r="DL2377" s="179" t="e">
        <f t="shared" ca="1" si="3744"/>
        <v>#N/A</v>
      </c>
    </row>
    <row r="2378" spans="1:116" x14ac:dyDescent="0.4">
      <c r="B2378" t="s">
        <v>332</v>
      </c>
      <c r="D2378" t="s">
        <v>408</v>
      </c>
      <c r="E2378" s="8" t="str">
        <f t="shared" si="3655"/>
        <v>2378 WCUR-IS</v>
      </c>
      <c r="G2378" s="136" t="str">
        <f t="shared" si="3741"/>
        <v>Primary volume driver</v>
      </c>
      <c r="H2378" s="56"/>
      <c r="I2378" s="79"/>
      <c r="J2378" s="79"/>
      <c r="K2378" s="15"/>
      <c r="L2378" s="15"/>
      <c r="M2378" s="15"/>
      <c r="N2378" s="15"/>
      <c r="O2378" s="15"/>
      <c r="P2378" s="15"/>
      <c r="R2378" s="15"/>
      <c r="S2378" s="179" t="str">
        <f t="shared" ref="S2378:CD2387" si="3745">S2361</f>
        <v>S$17</v>
      </c>
      <c r="T2378" s="179" t="str">
        <f t="shared" si="3745"/>
        <v>T$17</v>
      </c>
      <c r="U2378" s="179" t="str">
        <f t="shared" si="3745"/>
        <v>U$17</v>
      </c>
      <c r="V2378" s="179" t="str">
        <f t="shared" si="3745"/>
        <v>V$17</v>
      </c>
      <c r="W2378" s="179" t="str">
        <f t="shared" si="3745"/>
        <v>W$17</v>
      </c>
      <c r="X2378" s="179" t="str">
        <f t="shared" si="3745"/>
        <v>X$17</v>
      </c>
      <c r="Y2378" s="179" t="str">
        <f t="shared" si="3745"/>
        <v>Y$17</v>
      </c>
      <c r="Z2378" s="179" t="str">
        <f t="shared" si="3745"/>
        <v>Z$17</v>
      </c>
      <c r="AA2378" s="179" t="str">
        <f t="shared" si="3745"/>
        <v>AA$17</v>
      </c>
      <c r="AB2378" s="179" t="str">
        <f t="shared" si="3745"/>
        <v>AB$17</v>
      </c>
      <c r="AC2378" s="179" t="str">
        <f t="shared" si="3745"/>
        <v>AC$17</v>
      </c>
      <c r="AD2378" s="179" t="str">
        <f t="shared" si="3745"/>
        <v>AD$17</v>
      </c>
      <c r="AE2378" s="179" t="str">
        <f t="shared" si="3745"/>
        <v>AE$17</v>
      </c>
      <c r="AF2378" s="179" t="str">
        <f t="shared" si="3745"/>
        <v>AF$17</v>
      </c>
      <c r="AG2378" s="179" t="str">
        <f t="shared" si="3745"/>
        <v>AG$17</v>
      </c>
      <c r="AH2378" s="179" t="str">
        <f t="shared" si="3745"/>
        <v>AH$17</v>
      </c>
      <c r="AI2378" s="179" t="str">
        <f t="shared" si="3745"/>
        <v>AI$17</v>
      </c>
      <c r="AJ2378" s="179" t="str">
        <f t="shared" si="3745"/>
        <v>AJ$17</v>
      </c>
      <c r="AK2378" s="179" t="str">
        <f t="shared" si="3745"/>
        <v>AK$17</v>
      </c>
      <c r="AL2378" s="179" t="str">
        <f t="shared" si="3745"/>
        <v>AL$17</v>
      </c>
      <c r="AM2378" s="179" t="str">
        <f t="shared" si="3745"/>
        <v>AM$17</v>
      </c>
      <c r="AN2378" s="179" t="str">
        <f t="shared" si="3745"/>
        <v>AN$17</v>
      </c>
      <c r="AO2378" s="179" t="str">
        <f t="shared" si="3745"/>
        <v>AO$17</v>
      </c>
      <c r="AP2378" s="179" t="str">
        <f t="shared" si="3745"/>
        <v>AP$17</v>
      </c>
      <c r="AQ2378" s="179" t="str">
        <f t="shared" si="3745"/>
        <v>AQ$17</v>
      </c>
      <c r="AR2378" s="179" t="str">
        <f t="shared" si="3745"/>
        <v>AR$17</v>
      </c>
      <c r="AS2378" s="179" t="str">
        <f t="shared" si="3745"/>
        <v>AS$17</v>
      </c>
      <c r="AT2378" s="179" t="str">
        <f t="shared" si="3745"/>
        <v>AT$17</v>
      </c>
      <c r="AU2378" s="179" t="str">
        <f t="shared" si="3745"/>
        <v>AU$17</v>
      </c>
      <c r="AV2378" s="179" t="str">
        <f t="shared" si="3745"/>
        <v>AV$17</v>
      </c>
      <c r="AW2378" s="179" t="str">
        <f t="shared" si="3745"/>
        <v>AW$17</v>
      </c>
      <c r="AX2378" s="179" t="str">
        <f t="shared" si="3745"/>
        <v>AX$17</v>
      </c>
      <c r="AY2378" s="179" t="str">
        <f t="shared" si="3745"/>
        <v>AY$17</v>
      </c>
      <c r="AZ2378" s="179" t="str">
        <f t="shared" si="3745"/>
        <v>AZ$17</v>
      </c>
      <c r="BA2378" s="179" t="str">
        <f t="shared" si="3745"/>
        <v>BA$17</v>
      </c>
      <c r="BB2378" s="179" t="str">
        <f t="shared" si="3745"/>
        <v>BB$17</v>
      </c>
      <c r="BC2378" s="179" t="str">
        <f t="shared" si="3745"/>
        <v>BC$17</v>
      </c>
      <c r="BD2378" s="179" t="str">
        <f t="shared" si="3745"/>
        <v>BD$17</v>
      </c>
      <c r="BE2378" s="179" t="str">
        <f t="shared" si="3745"/>
        <v>BE$17</v>
      </c>
      <c r="BF2378" s="179" t="str">
        <f t="shared" si="3745"/>
        <v>BF$17</v>
      </c>
      <c r="BG2378" s="179" t="str">
        <f t="shared" si="3745"/>
        <v>BG$17</v>
      </c>
      <c r="BH2378" s="179" t="str">
        <f t="shared" si="3745"/>
        <v>BH$17</v>
      </c>
      <c r="BI2378" s="179" t="str">
        <f t="shared" si="3745"/>
        <v>BI$17</v>
      </c>
      <c r="BJ2378" s="179" t="str">
        <f t="shared" si="3745"/>
        <v>BJ$17</v>
      </c>
      <c r="BK2378" s="179" t="str">
        <f t="shared" si="3745"/>
        <v>BK$17</v>
      </c>
      <c r="BL2378" s="179" t="str">
        <f t="shared" si="3745"/>
        <v>BL$17</v>
      </c>
      <c r="BM2378" s="179" t="str">
        <f t="shared" si="3745"/>
        <v>BM$17</v>
      </c>
      <c r="BN2378" s="179" t="str">
        <f t="shared" si="3745"/>
        <v>BN$17</v>
      </c>
      <c r="BO2378" s="179" t="str">
        <f t="shared" si="3745"/>
        <v>BO$17</v>
      </c>
      <c r="BP2378" s="179" t="str">
        <f t="shared" si="3745"/>
        <v>BP$17</v>
      </c>
      <c r="BQ2378" s="179" t="str">
        <f t="shared" si="3745"/>
        <v>BQ$17</v>
      </c>
      <c r="BR2378" s="179" t="str">
        <f t="shared" si="3745"/>
        <v>BR$17</v>
      </c>
      <c r="BS2378" s="179" t="str">
        <f t="shared" si="3745"/>
        <v>BS$17</v>
      </c>
      <c r="BT2378" s="179" t="str">
        <f t="shared" si="3745"/>
        <v>BT$17</v>
      </c>
      <c r="BU2378" s="179" t="str">
        <f t="shared" si="3745"/>
        <v>BU$17</v>
      </c>
      <c r="BV2378" s="179" t="str">
        <f t="shared" si="3745"/>
        <v>BV$17</v>
      </c>
      <c r="BW2378" s="179" t="str">
        <f t="shared" si="3745"/>
        <v>BW$17</v>
      </c>
      <c r="BX2378" s="179" t="str">
        <f t="shared" si="3745"/>
        <v>BX$17</v>
      </c>
      <c r="BY2378" s="179" t="str">
        <f t="shared" si="3745"/>
        <v>BY$17</v>
      </c>
      <c r="BZ2378" s="179" t="str">
        <f t="shared" si="3745"/>
        <v>BZ$17</v>
      </c>
      <c r="CA2378" s="179" t="str">
        <f t="shared" si="3745"/>
        <v>CA$17</v>
      </c>
      <c r="CB2378" s="179" t="str">
        <f t="shared" si="3745"/>
        <v>CB$17</v>
      </c>
      <c r="CC2378" s="179" t="str">
        <f t="shared" si="3745"/>
        <v>CC$17</v>
      </c>
      <c r="CD2378" s="179" t="str">
        <f t="shared" si="3745"/>
        <v>CD$17</v>
      </c>
      <c r="CE2378" s="179" t="str">
        <f t="shared" ref="CE2378:CL2387" si="3746">CE2361</f>
        <v>CE$17</v>
      </c>
      <c r="CF2378" s="179" t="str">
        <f t="shared" si="3746"/>
        <v>CF$17</v>
      </c>
      <c r="CG2378" s="179" t="str">
        <f t="shared" si="3746"/>
        <v>CG$17</v>
      </c>
      <c r="CH2378" s="179" t="str">
        <f t="shared" si="3746"/>
        <v>CH$17</v>
      </c>
      <c r="CI2378" s="179" t="str">
        <f t="shared" si="3746"/>
        <v>CI$17</v>
      </c>
      <c r="CJ2378" s="179" t="str">
        <f t="shared" si="3746"/>
        <v>CJ$17</v>
      </c>
      <c r="CK2378" s="179" t="str">
        <f t="shared" si="3746"/>
        <v>CK$17</v>
      </c>
      <c r="CL2378" s="179" t="str">
        <f t="shared" si="3746"/>
        <v>CL$17</v>
      </c>
      <c r="CN2378" s="79"/>
      <c r="CO2378" s="179">
        <f t="shared" ref="CO2378:DL2387" si="3747">CO1116</f>
        <v>0</v>
      </c>
      <c r="CP2378" s="179">
        <f t="shared" si="3747"/>
        <v>0</v>
      </c>
      <c r="CQ2378" s="179">
        <f t="shared" si="3747"/>
        <v>0</v>
      </c>
      <c r="CR2378" s="179">
        <f t="shared" si="3747"/>
        <v>0</v>
      </c>
      <c r="CS2378" s="179">
        <f t="shared" si="3747"/>
        <v>0</v>
      </c>
      <c r="CT2378" s="179">
        <f t="shared" si="3747"/>
        <v>0</v>
      </c>
      <c r="CU2378" s="179">
        <f t="shared" si="3747"/>
        <v>0</v>
      </c>
      <c r="CV2378" s="179">
        <f t="shared" si="3747"/>
        <v>0</v>
      </c>
      <c r="CW2378" s="179">
        <f t="shared" si="3747"/>
        <v>0</v>
      </c>
      <c r="CX2378" s="179">
        <f t="shared" si="3747"/>
        <v>0</v>
      </c>
      <c r="CY2378" s="179">
        <f t="shared" si="3747"/>
        <v>0</v>
      </c>
      <c r="CZ2378" s="179">
        <f t="shared" si="3747"/>
        <v>0</v>
      </c>
      <c r="DA2378" s="179">
        <f t="shared" si="3747"/>
        <v>0</v>
      </c>
      <c r="DB2378" s="179">
        <f t="shared" si="3747"/>
        <v>0</v>
      </c>
      <c r="DC2378" s="179">
        <f t="shared" si="3747"/>
        <v>0</v>
      </c>
      <c r="DD2378" s="179">
        <f t="shared" si="3747"/>
        <v>0</v>
      </c>
      <c r="DE2378" s="179">
        <f t="shared" si="3747"/>
        <v>0</v>
      </c>
      <c r="DF2378" s="179">
        <f t="shared" si="3747"/>
        <v>0</v>
      </c>
      <c r="DG2378" s="179">
        <f t="shared" si="3747"/>
        <v>0</v>
      </c>
      <c r="DH2378" s="179">
        <f t="shared" si="3747"/>
        <v>0</v>
      </c>
      <c r="DI2378" s="179">
        <f t="shared" si="3747"/>
        <v>0</v>
      </c>
      <c r="DJ2378" s="179">
        <f t="shared" si="3747"/>
        <v>0</v>
      </c>
      <c r="DK2378" s="179">
        <f t="shared" si="3747"/>
        <v>0</v>
      </c>
      <c r="DL2378" s="179">
        <f t="shared" si="3747"/>
        <v>0</v>
      </c>
    </row>
    <row r="2379" spans="1:116" x14ac:dyDescent="0.4">
      <c r="B2379" t="s">
        <v>332</v>
      </c>
      <c r="D2379" t="s">
        <v>408</v>
      </c>
      <c r="E2379" s="8" t="str">
        <f t="shared" si="3655"/>
        <v>2379 WCUR-IS</v>
      </c>
      <c r="G2379" s="136" t="str">
        <f t="shared" si="3741"/>
        <v>Simple accounts payble - IS driven:</v>
      </c>
      <c r="H2379" s="12"/>
      <c r="I2379" s="60"/>
      <c r="J2379" s="60"/>
      <c r="K2379" s="15"/>
      <c r="L2379" s="15"/>
      <c r="M2379" s="15"/>
      <c r="N2379" s="15"/>
      <c r="O2379" s="15"/>
      <c r="P2379" s="15"/>
      <c r="R2379" s="15"/>
      <c r="S2379" s="179">
        <f t="shared" ref="S2379:CD2388" si="3748">S2362</f>
        <v>0</v>
      </c>
      <c r="T2379" s="179">
        <f t="shared" si="3748"/>
        <v>0</v>
      </c>
      <c r="U2379" s="179">
        <f t="shared" si="3748"/>
        <v>0</v>
      </c>
      <c r="V2379" s="179">
        <f t="shared" si="3748"/>
        <v>0</v>
      </c>
      <c r="W2379" s="179">
        <f t="shared" si="3748"/>
        <v>0</v>
      </c>
      <c r="X2379" s="179">
        <f t="shared" si="3748"/>
        <v>0</v>
      </c>
      <c r="Y2379" s="179">
        <f t="shared" si="3748"/>
        <v>0</v>
      </c>
      <c r="Z2379" s="179">
        <f t="shared" si="3748"/>
        <v>0</v>
      </c>
      <c r="AA2379" s="179">
        <f t="shared" si="3748"/>
        <v>0</v>
      </c>
      <c r="AB2379" s="179">
        <f t="shared" si="3748"/>
        <v>0</v>
      </c>
      <c r="AC2379" s="179">
        <f t="shared" si="3748"/>
        <v>0</v>
      </c>
      <c r="AD2379" s="179">
        <f t="shared" si="3748"/>
        <v>0</v>
      </c>
      <c r="AE2379" s="179">
        <f t="shared" si="3748"/>
        <v>0</v>
      </c>
      <c r="AF2379" s="179">
        <f t="shared" si="3748"/>
        <v>0</v>
      </c>
      <c r="AG2379" s="179">
        <f t="shared" si="3748"/>
        <v>0</v>
      </c>
      <c r="AH2379" s="179">
        <f t="shared" si="3748"/>
        <v>0</v>
      </c>
      <c r="AI2379" s="179">
        <f t="shared" si="3748"/>
        <v>0</v>
      </c>
      <c r="AJ2379" s="179">
        <f t="shared" si="3748"/>
        <v>0</v>
      </c>
      <c r="AK2379" s="179">
        <f t="shared" si="3748"/>
        <v>0</v>
      </c>
      <c r="AL2379" s="179">
        <f t="shared" si="3748"/>
        <v>0</v>
      </c>
      <c r="AM2379" s="179">
        <f t="shared" si="3748"/>
        <v>0</v>
      </c>
      <c r="AN2379" s="179">
        <f t="shared" si="3748"/>
        <v>0</v>
      </c>
      <c r="AO2379" s="179">
        <f t="shared" si="3748"/>
        <v>0</v>
      </c>
      <c r="AP2379" s="179">
        <f t="shared" si="3748"/>
        <v>0</v>
      </c>
      <c r="AQ2379" s="179">
        <f t="shared" si="3748"/>
        <v>0</v>
      </c>
      <c r="AR2379" s="179">
        <f t="shared" si="3748"/>
        <v>0</v>
      </c>
      <c r="AS2379" s="179">
        <f t="shared" si="3748"/>
        <v>0</v>
      </c>
      <c r="AT2379" s="179">
        <f t="shared" si="3748"/>
        <v>0</v>
      </c>
      <c r="AU2379" s="179">
        <f t="shared" si="3748"/>
        <v>0</v>
      </c>
      <c r="AV2379" s="179">
        <f t="shared" si="3748"/>
        <v>0</v>
      </c>
      <c r="AW2379" s="179">
        <f t="shared" si="3748"/>
        <v>0</v>
      </c>
      <c r="AX2379" s="179">
        <f t="shared" si="3748"/>
        <v>0</v>
      </c>
      <c r="AY2379" s="179">
        <f t="shared" si="3748"/>
        <v>0</v>
      </c>
      <c r="AZ2379" s="179">
        <f t="shared" si="3748"/>
        <v>0</v>
      </c>
      <c r="BA2379" s="179">
        <f t="shared" si="3748"/>
        <v>0</v>
      </c>
      <c r="BB2379" s="179">
        <f t="shared" si="3748"/>
        <v>0</v>
      </c>
      <c r="BC2379" s="179">
        <f t="shared" si="3748"/>
        <v>0</v>
      </c>
      <c r="BD2379" s="179">
        <f t="shared" si="3748"/>
        <v>0</v>
      </c>
      <c r="BE2379" s="179">
        <f t="shared" si="3748"/>
        <v>0</v>
      </c>
      <c r="BF2379" s="179">
        <f t="shared" si="3748"/>
        <v>0</v>
      </c>
      <c r="BG2379" s="179">
        <f t="shared" si="3748"/>
        <v>0</v>
      </c>
      <c r="BH2379" s="179">
        <f t="shared" si="3748"/>
        <v>0</v>
      </c>
      <c r="BI2379" s="179">
        <f t="shared" si="3748"/>
        <v>0</v>
      </c>
      <c r="BJ2379" s="179">
        <f t="shared" si="3748"/>
        <v>0</v>
      </c>
      <c r="BK2379" s="179">
        <f t="shared" si="3748"/>
        <v>0</v>
      </c>
      <c r="BL2379" s="179">
        <f t="shared" si="3748"/>
        <v>0</v>
      </c>
      <c r="BM2379" s="179">
        <f t="shared" si="3748"/>
        <v>0</v>
      </c>
      <c r="BN2379" s="179">
        <f t="shared" si="3748"/>
        <v>0</v>
      </c>
      <c r="BO2379" s="179">
        <f t="shared" si="3748"/>
        <v>0</v>
      </c>
      <c r="BP2379" s="179">
        <f t="shared" si="3748"/>
        <v>0</v>
      </c>
      <c r="BQ2379" s="179">
        <f t="shared" si="3748"/>
        <v>0</v>
      </c>
      <c r="BR2379" s="179">
        <f t="shared" si="3748"/>
        <v>0</v>
      </c>
      <c r="BS2379" s="179">
        <f t="shared" si="3748"/>
        <v>0</v>
      </c>
      <c r="BT2379" s="179">
        <f t="shared" si="3748"/>
        <v>0</v>
      </c>
      <c r="BU2379" s="179">
        <f t="shared" si="3748"/>
        <v>0</v>
      </c>
      <c r="BV2379" s="179">
        <f t="shared" si="3748"/>
        <v>0</v>
      </c>
      <c r="BW2379" s="179">
        <f t="shared" si="3748"/>
        <v>0</v>
      </c>
      <c r="BX2379" s="179">
        <f t="shared" si="3748"/>
        <v>0</v>
      </c>
      <c r="BY2379" s="179">
        <f t="shared" si="3748"/>
        <v>0</v>
      </c>
      <c r="BZ2379" s="179">
        <f t="shared" si="3748"/>
        <v>0</v>
      </c>
      <c r="CA2379" s="179">
        <f t="shared" si="3748"/>
        <v>0</v>
      </c>
      <c r="CB2379" s="179">
        <f t="shared" si="3748"/>
        <v>0</v>
      </c>
      <c r="CC2379" s="179">
        <f t="shared" si="3748"/>
        <v>0</v>
      </c>
      <c r="CD2379" s="179">
        <f t="shared" si="3748"/>
        <v>0</v>
      </c>
      <c r="CE2379" s="179">
        <f t="shared" ref="CE2379:CL2388" si="3749">CE2362</f>
        <v>0</v>
      </c>
      <c r="CF2379" s="179">
        <f t="shared" si="3749"/>
        <v>0</v>
      </c>
      <c r="CG2379" s="179">
        <f t="shared" si="3749"/>
        <v>0</v>
      </c>
      <c r="CH2379" s="179">
        <f t="shared" si="3749"/>
        <v>0</v>
      </c>
      <c r="CI2379" s="179">
        <f t="shared" si="3749"/>
        <v>0</v>
      </c>
      <c r="CJ2379" s="179">
        <f t="shared" si="3749"/>
        <v>0</v>
      </c>
      <c r="CK2379" s="179">
        <f t="shared" si="3749"/>
        <v>0</v>
      </c>
      <c r="CL2379" s="179">
        <f t="shared" si="3749"/>
        <v>0</v>
      </c>
      <c r="CN2379" s="60"/>
      <c r="CO2379" s="179">
        <f t="shared" ref="CO2379:DL2388" si="3750">CO1117</f>
        <v>0</v>
      </c>
      <c r="CP2379" s="179">
        <f t="shared" si="3750"/>
        <v>0</v>
      </c>
      <c r="CQ2379" s="179">
        <f t="shared" si="3750"/>
        <v>0</v>
      </c>
      <c r="CR2379" s="179">
        <f t="shared" si="3750"/>
        <v>0</v>
      </c>
      <c r="CS2379" s="179">
        <f t="shared" si="3750"/>
        <v>0</v>
      </c>
      <c r="CT2379" s="179">
        <f t="shared" si="3750"/>
        <v>0</v>
      </c>
      <c r="CU2379" s="179">
        <f t="shared" si="3750"/>
        <v>0</v>
      </c>
      <c r="CV2379" s="179">
        <f t="shared" si="3750"/>
        <v>0</v>
      </c>
      <c r="CW2379" s="179">
        <f t="shared" si="3750"/>
        <v>0</v>
      </c>
      <c r="CX2379" s="179">
        <f t="shared" si="3750"/>
        <v>0</v>
      </c>
      <c r="CY2379" s="179">
        <f t="shared" si="3750"/>
        <v>0</v>
      </c>
      <c r="CZ2379" s="179">
        <f t="shared" si="3750"/>
        <v>0</v>
      </c>
      <c r="DA2379" s="179">
        <f t="shared" si="3750"/>
        <v>0</v>
      </c>
      <c r="DB2379" s="179">
        <f t="shared" si="3750"/>
        <v>0</v>
      </c>
      <c r="DC2379" s="179">
        <f t="shared" si="3750"/>
        <v>0</v>
      </c>
      <c r="DD2379" s="179">
        <f t="shared" si="3750"/>
        <v>0</v>
      </c>
      <c r="DE2379" s="179">
        <f t="shared" si="3750"/>
        <v>0</v>
      </c>
      <c r="DF2379" s="179">
        <f t="shared" si="3750"/>
        <v>0</v>
      </c>
      <c r="DG2379" s="179">
        <f t="shared" si="3750"/>
        <v>0</v>
      </c>
      <c r="DH2379" s="179">
        <f t="shared" si="3750"/>
        <v>0</v>
      </c>
      <c r="DI2379" s="179">
        <f t="shared" si="3750"/>
        <v>0</v>
      </c>
      <c r="DJ2379" s="179">
        <f t="shared" si="3750"/>
        <v>0</v>
      </c>
      <c r="DK2379" s="179">
        <f t="shared" si="3750"/>
        <v>0</v>
      </c>
      <c r="DL2379" s="179">
        <f t="shared" si="3750"/>
        <v>0</v>
      </c>
    </row>
    <row r="2380" spans="1:116" x14ac:dyDescent="0.4">
      <c r="B2380" t="s">
        <v>332</v>
      </c>
      <c r="D2380" t="s">
        <v>408</v>
      </c>
      <c r="E2380" s="8" t="str">
        <f t="shared" si="3655"/>
        <v>2380 WCUR-IS</v>
      </c>
      <c r="G2380" s="191" t="str">
        <f>SUBSTITUTE(TRIM(MID(G2366, SEARCH("-", G2366) + 1, LEN(G2366))),":","")</f>
        <v>IS driven</v>
      </c>
      <c r="H2380" s="12"/>
      <c r="I2380" s="60"/>
      <c r="J2380" s="60"/>
      <c r="K2380" s="15"/>
      <c r="L2380" s="15"/>
      <c r="M2380" s="15"/>
      <c r="N2380" s="15"/>
      <c r="O2380" s="15"/>
      <c r="P2380" s="15"/>
      <c r="R2380" s="15"/>
      <c r="CN2380" s="60"/>
      <c r="CO2380" s="8"/>
      <c r="CP2380" s="8"/>
      <c r="CQ2380" s="8"/>
      <c r="CR2380" s="8"/>
      <c r="CS2380" s="8"/>
      <c r="CT2380" s="8"/>
      <c r="CU2380" s="8"/>
      <c r="CV2380" s="8"/>
      <c r="CW2380" s="8"/>
      <c r="CX2380" s="8"/>
      <c r="CY2380" s="8"/>
      <c r="CZ2380" s="8"/>
      <c r="DA2380" s="8"/>
      <c r="DB2380" s="8"/>
      <c r="DC2380" s="8"/>
      <c r="DD2380" s="8"/>
      <c r="DE2380" s="8"/>
      <c r="DF2380" s="8"/>
      <c r="DG2380" s="8"/>
      <c r="DH2380" s="8"/>
      <c r="DI2380" s="8"/>
      <c r="DJ2380" s="8"/>
      <c r="DK2380" s="8"/>
      <c r="DL2380" s="8"/>
    </row>
    <row r="2381" spans="1:116" x14ac:dyDescent="0.4">
      <c r="B2381" t="s">
        <v>332</v>
      </c>
      <c r="D2381" t="s">
        <v>408</v>
      </c>
      <c r="E2381" s="8" t="str">
        <f t="shared" si="3655"/>
        <v>2381 WCUR-IS</v>
      </c>
      <c r="G2381" s="136" t="str">
        <f t="shared" si="3741"/>
        <v>Secondary revenue driver</v>
      </c>
      <c r="H2381" s="12"/>
      <c r="I2381" s="60"/>
      <c r="J2381" s="60"/>
      <c r="K2381" s="15"/>
      <c r="L2381" s="15"/>
      <c r="M2381" s="15"/>
      <c r="N2381" s="15"/>
      <c r="O2381" s="15"/>
      <c r="P2381" s="15"/>
      <c r="R2381" s="15"/>
      <c r="S2381" s="212" t="str">
        <f t="shared" ref="S2381:AX2390" si="3751">ADDRESS(ROW(S2370),COLUMN(S2370),2)</f>
        <v>S$2370</v>
      </c>
      <c r="T2381" s="212" t="str">
        <f t="shared" si="3751"/>
        <v>T$2370</v>
      </c>
      <c r="U2381" s="212" t="str">
        <f t="shared" si="3751"/>
        <v>U$2370</v>
      </c>
      <c r="V2381" s="212" t="str">
        <f t="shared" si="3751"/>
        <v>V$2370</v>
      </c>
      <c r="W2381" s="212" t="str">
        <f t="shared" si="3751"/>
        <v>W$2370</v>
      </c>
      <c r="X2381" s="212" t="str">
        <f t="shared" si="3751"/>
        <v>X$2370</v>
      </c>
      <c r="Y2381" s="212" t="str">
        <f t="shared" si="3751"/>
        <v>Y$2370</v>
      </c>
      <c r="Z2381" s="212" t="str">
        <f t="shared" si="3751"/>
        <v>Z$2370</v>
      </c>
      <c r="AA2381" s="212" t="str">
        <f t="shared" si="3751"/>
        <v>AA$2370</v>
      </c>
      <c r="AB2381" s="212" t="str">
        <f t="shared" si="3751"/>
        <v>AB$2370</v>
      </c>
      <c r="AC2381" s="212" t="str">
        <f t="shared" si="3751"/>
        <v>AC$2370</v>
      </c>
      <c r="AD2381" s="212" t="str">
        <f t="shared" si="3751"/>
        <v>AD$2370</v>
      </c>
      <c r="AE2381" s="212" t="str">
        <f t="shared" si="3751"/>
        <v>AE$2370</v>
      </c>
      <c r="AF2381" s="212" t="str">
        <f t="shared" si="3751"/>
        <v>AF$2370</v>
      </c>
      <c r="AG2381" s="212" t="str">
        <f t="shared" si="3751"/>
        <v>AG$2370</v>
      </c>
      <c r="AH2381" s="212" t="str">
        <f t="shared" si="3751"/>
        <v>AH$2370</v>
      </c>
      <c r="AI2381" s="212" t="str">
        <f t="shared" si="3751"/>
        <v>AI$2370</v>
      </c>
      <c r="AJ2381" s="212" t="str">
        <f t="shared" si="3751"/>
        <v>AJ$2370</v>
      </c>
      <c r="AK2381" s="212" t="str">
        <f t="shared" si="3751"/>
        <v>AK$2370</v>
      </c>
      <c r="AL2381" s="212" t="str">
        <f t="shared" si="3751"/>
        <v>AL$2370</v>
      </c>
      <c r="AM2381" s="212" t="str">
        <f t="shared" si="3751"/>
        <v>AM$2370</v>
      </c>
      <c r="AN2381" s="212" t="str">
        <f t="shared" si="3751"/>
        <v>AN$2370</v>
      </c>
      <c r="AO2381" s="212" t="str">
        <f t="shared" si="3751"/>
        <v>AO$2370</v>
      </c>
      <c r="AP2381" s="212" t="str">
        <f t="shared" si="3751"/>
        <v>AP$2370</v>
      </c>
      <c r="AQ2381" s="212" t="str">
        <f t="shared" si="3751"/>
        <v>AQ$2370</v>
      </c>
      <c r="AR2381" s="212" t="str">
        <f t="shared" si="3751"/>
        <v>AR$2370</v>
      </c>
      <c r="AS2381" s="212" t="str">
        <f t="shared" si="3751"/>
        <v>AS$2370</v>
      </c>
      <c r="AT2381" s="212" t="str">
        <f t="shared" si="3751"/>
        <v>AT$2370</v>
      </c>
      <c r="AU2381" s="212" t="str">
        <f t="shared" si="3751"/>
        <v>AU$2370</v>
      </c>
      <c r="AV2381" s="212" t="str">
        <f t="shared" si="3751"/>
        <v>AV$2370</v>
      </c>
      <c r="AW2381" s="212" t="str">
        <f t="shared" si="3751"/>
        <v>AW$2370</v>
      </c>
      <c r="AX2381" s="212" t="str">
        <f t="shared" si="3751"/>
        <v>AX$2370</v>
      </c>
      <c r="AY2381" s="212" t="str">
        <f t="shared" ref="AY2381:CD2390" si="3752">ADDRESS(ROW(AY2370),COLUMN(AY2370),2)</f>
        <v>AY$2370</v>
      </c>
      <c r="AZ2381" s="212" t="str">
        <f t="shared" si="3752"/>
        <v>AZ$2370</v>
      </c>
      <c r="BA2381" s="212" t="str">
        <f t="shared" si="3752"/>
        <v>BA$2370</v>
      </c>
      <c r="BB2381" s="212" t="str">
        <f t="shared" si="3752"/>
        <v>BB$2370</v>
      </c>
      <c r="BC2381" s="212" t="str">
        <f t="shared" si="3752"/>
        <v>BC$2370</v>
      </c>
      <c r="BD2381" s="212" t="str">
        <f t="shared" si="3752"/>
        <v>BD$2370</v>
      </c>
      <c r="BE2381" s="212" t="str">
        <f t="shared" si="3752"/>
        <v>BE$2370</v>
      </c>
      <c r="BF2381" s="212" t="str">
        <f t="shared" si="3752"/>
        <v>BF$2370</v>
      </c>
      <c r="BG2381" s="212" t="str">
        <f t="shared" si="3752"/>
        <v>BG$2370</v>
      </c>
      <c r="BH2381" s="212" t="str">
        <f t="shared" si="3752"/>
        <v>BH$2370</v>
      </c>
      <c r="BI2381" s="212" t="str">
        <f t="shared" si="3752"/>
        <v>BI$2370</v>
      </c>
      <c r="BJ2381" s="212" t="str">
        <f t="shared" si="3752"/>
        <v>BJ$2370</v>
      </c>
      <c r="BK2381" s="212" t="str">
        <f t="shared" si="3752"/>
        <v>BK$2370</v>
      </c>
      <c r="BL2381" s="212" t="str">
        <f t="shared" si="3752"/>
        <v>BL$2370</v>
      </c>
      <c r="BM2381" s="212" t="str">
        <f t="shared" si="3752"/>
        <v>BM$2370</v>
      </c>
      <c r="BN2381" s="212" t="str">
        <f t="shared" si="3752"/>
        <v>BN$2370</v>
      </c>
      <c r="BO2381" s="212" t="str">
        <f t="shared" si="3752"/>
        <v>BO$2370</v>
      </c>
      <c r="BP2381" s="212" t="str">
        <f t="shared" si="3752"/>
        <v>BP$2370</v>
      </c>
      <c r="BQ2381" s="212" t="str">
        <f t="shared" si="3752"/>
        <v>BQ$2370</v>
      </c>
      <c r="BR2381" s="212" t="str">
        <f t="shared" si="3752"/>
        <v>BR$2370</v>
      </c>
      <c r="BS2381" s="212" t="str">
        <f t="shared" si="3752"/>
        <v>BS$2370</v>
      </c>
      <c r="BT2381" s="212" t="str">
        <f t="shared" si="3752"/>
        <v>BT$2370</v>
      </c>
      <c r="BU2381" s="212" t="str">
        <f t="shared" si="3752"/>
        <v>BU$2370</v>
      </c>
      <c r="BV2381" s="212" t="str">
        <f t="shared" si="3752"/>
        <v>BV$2370</v>
      </c>
      <c r="BW2381" s="212" t="str">
        <f t="shared" si="3752"/>
        <v>BW$2370</v>
      </c>
      <c r="BX2381" s="212" t="str">
        <f t="shared" si="3752"/>
        <v>BX$2370</v>
      </c>
      <c r="BY2381" s="212" t="str">
        <f t="shared" si="3752"/>
        <v>BY$2370</v>
      </c>
      <c r="BZ2381" s="212" t="str">
        <f t="shared" si="3752"/>
        <v>BZ$2370</v>
      </c>
      <c r="CA2381" s="212" t="str">
        <f t="shared" si="3752"/>
        <v>CA$2370</v>
      </c>
      <c r="CB2381" s="212" t="str">
        <f t="shared" si="3752"/>
        <v>CB$2370</v>
      </c>
      <c r="CC2381" s="212" t="str">
        <f t="shared" si="3752"/>
        <v>CC$2370</v>
      </c>
      <c r="CD2381" s="212" t="str">
        <f t="shared" si="3752"/>
        <v>CD$2370</v>
      </c>
      <c r="CE2381" s="212" t="str">
        <f t="shared" ref="CE2381:CL2390" si="3753">ADDRESS(ROW(CE2370),COLUMN(CE2370),2)</f>
        <v>CE$2370</v>
      </c>
      <c r="CF2381" s="212" t="str">
        <f t="shared" si="3753"/>
        <v>CF$2370</v>
      </c>
      <c r="CG2381" s="212" t="str">
        <f t="shared" si="3753"/>
        <v>CG$2370</v>
      </c>
      <c r="CH2381" s="212" t="str">
        <f t="shared" si="3753"/>
        <v>CH$2370</v>
      </c>
      <c r="CI2381" s="212" t="str">
        <f t="shared" si="3753"/>
        <v>CI$2370</v>
      </c>
      <c r="CJ2381" s="212" t="str">
        <f t="shared" si="3753"/>
        <v>CJ$2370</v>
      </c>
      <c r="CK2381" s="212" t="str">
        <f t="shared" si="3753"/>
        <v>CK$2370</v>
      </c>
      <c r="CL2381" s="212" t="str">
        <f t="shared" si="3753"/>
        <v>CL$2370</v>
      </c>
      <c r="CN2381" s="60"/>
      <c r="CO2381" s="212" t="str">
        <f t="shared" ref="CO2381:DL2390" si="3754">ADDRESS(ROW(CO1125),COLUMN(CO1125),2)</f>
        <v>CO$1125</v>
      </c>
      <c r="CP2381" s="212" t="str">
        <f t="shared" si="3754"/>
        <v>CP$1125</v>
      </c>
      <c r="CQ2381" s="212" t="str">
        <f t="shared" si="3754"/>
        <v>CQ$1125</v>
      </c>
      <c r="CR2381" s="212" t="str">
        <f t="shared" si="3754"/>
        <v>CR$1125</v>
      </c>
      <c r="CS2381" s="212" t="str">
        <f t="shared" si="3754"/>
        <v>CS$1125</v>
      </c>
      <c r="CT2381" s="212" t="str">
        <f t="shared" si="3754"/>
        <v>CT$1125</v>
      </c>
      <c r="CU2381" s="212" t="str">
        <f t="shared" si="3754"/>
        <v>CU$1125</v>
      </c>
      <c r="CV2381" s="212" t="str">
        <f t="shared" si="3754"/>
        <v>CV$1125</v>
      </c>
      <c r="CW2381" s="212" t="str">
        <f t="shared" si="3754"/>
        <v>CW$1125</v>
      </c>
      <c r="CX2381" s="212" t="str">
        <f t="shared" si="3754"/>
        <v>CX$1125</v>
      </c>
      <c r="CY2381" s="212" t="str">
        <f t="shared" si="3754"/>
        <v>CY$1125</v>
      </c>
      <c r="CZ2381" s="212" t="str">
        <f t="shared" si="3754"/>
        <v>CZ$1125</v>
      </c>
      <c r="DA2381" s="212" t="str">
        <f t="shared" si="3754"/>
        <v>DA$1125</v>
      </c>
      <c r="DB2381" s="212" t="str">
        <f t="shared" si="3754"/>
        <v>DB$1125</v>
      </c>
      <c r="DC2381" s="212" t="str">
        <f t="shared" si="3754"/>
        <v>DC$1125</v>
      </c>
      <c r="DD2381" s="212" t="str">
        <f t="shared" si="3754"/>
        <v>DD$1125</v>
      </c>
      <c r="DE2381" s="212" t="str">
        <f t="shared" si="3754"/>
        <v>DE$1125</v>
      </c>
      <c r="DF2381" s="212" t="str">
        <f t="shared" si="3754"/>
        <v>DF$1125</v>
      </c>
      <c r="DG2381" s="212" t="str">
        <f t="shared" si="3754"/>
        <v>DG$1125</v>
      </c>
      <c r="DH2381" s="212" t="str">
        <f t="shared" si="3754"/>
        <v>DH$1125</v>
      </c>
      <c r="DI2381" s="212" t="str">
        <f t="shared" si="3754"/>
        <v>DI$1125</v>
      </c>
      <c r="DJ2381" s="212" t="str">
        <f t="shared" si="3754"/>
        <v>DJ$1125</v>
      </c>
      <c r="DK2381" s="212" t="str">
        <f t="shared" si="3754"/>
        <v>DK$1125</v>
      </c>
      <c r="DL2381" s="212" t="str">
        <f t="shared" si="3754"/>
        <v>DL$1125</v>
      </c>
    </row>
    <row r="2382" spans="1:116" x14ac:dyDescent="0.4">
      <c r="B2382" t="s">
        <v>332</v>
      </c>
      <c r="D2382" t="s">
        <v>408</v>
      </c>
      <c r="E2382" s="8" t="str">
        <f t="shared" ref="E2382:E2391" si="3755">ROW()&amp;" "&amp;D2382</f>
        <v>2382 WCUR-IS</v>
      </c>
      <c r="G2382" s="136" t="str">
        <f t="shared" si="3741"/>
        <v>Secondary volume driver</v>
      </c>
      <c r="S2382" s="212" t="str">
        <f t="shared" ref="S2382:AX2391" si="3756">ADDRESS(ROW(S2369),COLUMN(S2369),2)</f>
        <v>S$2369</v>
      </c>
      <c r="T2382" s="212" t="str">
        <f t="shared" si="3756"/>
        <v>T$2369</v>
      </c>
      <c r="U2382" s="212" t="str">
        <f t="shared" si="3756"/>
        <v>U$2369</v>
      </c>
      <c r="V2382" s="212" t="str">
        <f t="shared" si="3756"/>
        <v>V$2369</v>
      </c>
      <c r="W2382" s="212" t="str">
        <f t="shared" si="3756"/>
        <v>W$2369</v>
      </c>
      <c r="X2382" s="212" t="str">
        <f t="shared" si="3756"/>
        <v>X$2369</v>
      </c>
      <c r="Y2382" s="212" t="str">
        <f t="shared" si="3756"/>
        <v>Y$2369</v>
      </c>
      <c r="Z2382" s="212" t="str">
        <f t="shared" si="3756"/>
        <v>Z$2369</v>
      </c>
      <c r="AA2382" s="212" t="str">
        <f t="shared" si="3756"/>
        <v>AA$2369</v>
      </c>
      <c r="AB2382" s="212" t="str">
        <f t="shared" si="3756"/>
        <v>AB$2369</v>
      </c>
      <c r="AC2382" s="212" t="str">
        <f t="shared" si="3756"/>
        <v>AC$2369</v>
      </c>
      <c r="AD2382" s="212" t="str">
        <f t="shared" si="3756"/>
        <v>AD$2369</v>
      </c>
      <c r="AE2382" s="212" t="str">
        <f t="shared" si="3756"/>
        <v>AE$2369</v>
      </c>
      <c r="AF2382" s="212" t="str">
        <f t="shared" si="3756"/>
        <v>AF$2369</v>
      </c>
      <c r="AG2382" s="212" t="str">
        <f t="shared" si="3756"/>
        <v>AG$2369</v>
      </c>
      <c r="AH2382" s="212" t="str">
        <f t="shared" si="3756"/>
        <v>AH$2369</v>
      </c>
      <c r="AI2382" s="212" t="str">
        <f t="shared" si="3756"/>
        <v>AI$2369</v>
      </c>
      <c r="AJ2382" s="212" t="str">
        <f t="shared" si="3756"/>
        <v>AJ$2369</v>
      </c>
      <c r="AK2382" s="212" t="str">
        <f t="shared" si="3756"/>
        <v>AK$2369</v>
      </c>
      <c r="AL2382" s="212" t="str">
        <f t="shared" si="3756"/>
        <v>AL$2369</v>
      </c>
      <c r="AM2382" s="212" t="str">
        <f t="shared" si="3756"/>
        <v>AM$2369</v>
      </c>
      <c r="AN2382" s="212" t="str">
        <f t="shared" si="3756"/>
        <v>AN$2369</v>
      </c>
      <c r="AO2382" s="212" t="str">
        <f t="shared" si="3756"/>
        <v>AO$2369</v>
      </c>
      <c r="AP2382" s="212" t="str">
        <f t="shared" si="3756"/>
        <v>AP$2369</v>
      </c>
      <c r="AQ2382" s="212" t="str">
        <f t="shared" si="3756"/>
        <v>AQ$2369</v>
      </c>
      <c r="AR2382" s="212" t="str">
        <f t="shared" si="3756"/>
        <v>AR$2369</v>
      </c>
      <c r="AS2382" s="212" t="str">
        <f t="shared" si="3756"/>
        <v>AS$2369</v>
      </c>
      <c r="AT2382" s="212" t="str">
        <f t="shared" si="3756"/>
        <v>AT$2369</v>
      </c>
      <c r="AU2382" s="212" t="str">
        <f t="shared" si="3756"/>
        <v>AU$2369</v>
      </c>
      <c r="AV2382" s="212" t="str">
        <f t="shared" si="3756"/>
        <v>AV$2369</v>
      </c>
      <c r="AW2382" s="212" t="str">
        <f t="shared" si="3756"/>
        <v>AW$2369</v>
      </c>
      <c r="AX2382" s="212" t="str">
        <f t="shared" si="3756"/>
        <v>AX$2369</v>
      </c>
      <c r="AY2382" s="212" t="str">
        <f t="shared" ref="AY2382:CD2391" si="3757">ADDRESS(ROW(AY2369),COLUMN(AY2369),2)</f>
        <v>AY$2369</v>
      </c>
      <c r="AZ2382" s="212" t="str">
        <f t="shared" si="3757"/>
        <v>AZ$2369</v>
      </c>
      <c r="BA2382" s="212" t="str">
        <f t="shared" si="3757"/>
        <v>BA$2369</v>
      </c>
      <c r="BB2382" s="212" t="str">
        <f t="shared" si="3757"/>
        <v>BB$2369</v>
      </c>
      <c r="BC2382" s="212" t="str">
        <f t="shared" si="3757"/>
        <v>BC$2369</v>
      </c>
      <c r="BD2382" s="212" t="str">
        <f t="shared" si="3757"/>
        <v>BD$2369</v>
      </c>
      <c r="BE2382" s="212" t="str">
        <f t="shared" si="3757"/>
        <v>BE$2369</v>
      </c>
      <c r="BF2382" s="212" t="str">
        <f t="shared" si="3757"/>
        <v>BF$2369</v>
      </c>
      <c r="BG2382" s="212" t="str">
        <f t="shared" si="3757"/>
        <v>BG$2369</v>
      </c>
      <c r="BH2382" s="212" t="str">
        <f t="shared" si="3757"/>
        <v>BH$2369</v>
      </c>
      <c r="BI2382" s="212" t="str">
        <f t="shared" si="3757"/>
        <v>BI$2369</v>
      </c>
      <c r="BJ2382" s="212" t="str">
        <f t="shared" si="3757"/>
        <v>BJ$2369</v>
      </c>
      <c r="BK2382" s="212" t="str">
        <f t="shared" si="3757"/>
        <v>BK$2369</v>
      </c>
      <c r="BL2382" s="212" t="str">
        <f t="shared" si="3757"/>
        <v>BL$2369</v>
      </c>
      <c r="BM2382" s="212" t="str">
        <f t="shared" si="3757"/>
        <v>BM$2369</v>
      </c>
      <c r="BN2382" s="212" t="str">
        <f t="shared" si="3757"/>
        <v>BN$2369</v>
      </c>
      <c r="BO2382" s="212" t="str">
        <f t="shared" si="3757"/>
        <v>BO$2369</v>
      </c>
      <c r="BP2382" s="212" t="str">
        <f t="shared" si="3757"/>
        <v>BP$2369</v>
      </c>
      <c r="BQ2382" s="212" t="str">
        <f t="shared" si="3757"/>
        <v>BQ$2369</v>
      </c>
      <c r="BR2382" s="212" t="str">
        <f t="shared" si="3757"/>
        <v>BR$2369</v>
      </c>
      <c r="BS2382" s="212" t="str">
        <f t="shared" si="3757"/>
        <v>BS$2369</v>
      </c>
      <c r="BT2382" s="212" t="str">
        <f t="shared" si="3757"/>
        <v>BT$2369</v>
      </c>
      <c r="BU2382" s="212" t="str">
        <f t="shared" si="3757"/>
        <v>BU$2369</v>
      </c>
      <c r="BV2382" s="212" t="str">
        <f t="shared" si="3757"/>
        <v>BV$2369</v>
      </c>
      <c r="BW2382" s="212" t="str">
        <f t="shared" si="3757"/>
        <v>BW$2369</v>
      </c>
      <c r="BX2382" s="212" t="str">
        <f t="shared" si="3757"/>
        <v>BX$2369</v>
      </c>
      <c r="BY2382" s="212" t="str">
        <f t="shared" si="3757"/>
        <v>BY$2369</v>
      </c>
      <c r="BZ2382" s="212" t="str">
        <f t="shared" si="3757"/>
        <v>BZ$2369</v>
      </c>
      <c r="CA2382" s="212" t="str">
        <f t="shared" si="3757"/>
        <v>CA$2369</v>
      </c>
      <c r="CB2382" s="212" t="str">
        <f t="shared" si="3757"/>
        <v>CB$2369</v>
      </c>
      <c r="CC2382" s="212" t="str">
        <f t="shared" si="3757"/>
        <v>CC$2369</v>
      </c>
      <c r="CD2382" s="212" t="str">
        <f t="shared" si="3757"/>
        <v>CD$2369</v>
      </c>
      <c r="CE2382" s="212" t="str">
        <f t="shared" ref="CE2382:CL2391" si="3758">ADDRESS(ROW(CE2369),COLUMN(CE2369),2)</f>
        <v>CE$2369</v>
      </c>
      <c r="CF2382" s="212" t="str">
        <f t="shared" si="3758"/>
        <v>CF$2369</v>
      </c>
      <c r="CG2382" s="212" t="str">
        <f t="shared" si="3758"/>
        <v>CG$2369</v>
      </c>
      <c r="CH2382" s="212" t="str">
        <f t="shared" si="3758"/>
        <v>CH$2369</v>
      </c>
      <c r="CI2382" s="212" t="str">
        <f t="shared" si="3758"/>
        <v>CI$2369</v>
      </c>
      <c r="CJ2382" s="212" t="str">
        <f t="shared" si="3758"/>
        <v>CJ$2369</v>
      </c>
      <c r="CK2382" s="212" t="str">
        <f t="shared" si="3758"/>
        <v>CK$2369</v>
      </c>
      <c r="CL2382" s="212" t="str">
        <f t="shared" si="3758"/>
        <v>CL$2369</v>
      </c>
      <c r="CO2382" s="212" t="str">
        <f t="shared" ref="CO2382:DL2391" si="3759">ADDRESS(ROW(CO1124),COLUMN(CO1124),2)</f>
        <v>CO$1124</v>
      </c>
      <c r="CP2382" s="212" t="str">
        <f t="shared" si="3759"/>
        <v>CP$1124</v>
      </c>
      <c r="CQ2382" s="212" t="str">
        <f t="shared" si="3759"/>
        <v>CQ$1124</v>
      </c>
      <c r="CR2382" s="212" t="str">
        <f t="shared" si="3759"/>
        <v>CR$1124</v>
      </c>
      <c r="CS2382" s="212" t="str">
        <f t="shared" si="3759"/>
        <v>CS$1124</v>
      </c>
      <c r="CT2382" s="212" t="str">
        <f t="shared" si="3759"/>
        <v>CT$1124</v>
      </c>
      <c r="CU2382" s="212" t="str">
        <f t="shared" si="3759"/>
        <v>CU$1124</v>
      </c>
      <c r="CV2382" s="212" t="str">
        <f t="shared" si="3759"/>
        <v>CV$1124</v>
      </c>
      <c r="CW2382" s="212" t="str">
        <f t="shared" si="3759"/>
        <v>CW$1124</v>
      </c>
      <c r="CX2382" s="212" t="str">
        <f t="shared" si="3759"/>
        <v>CX$1124</v>
      </c>
      <c r="CY2382" s="212" t="str">
        <f t="shared" si="3759"/>
        <v>CY$1124</v>
      </c>
      <c r="CZ2382" s="212" t="str">
        <f t="shared" si="3759"/>
        <v>CZ$1124</v>
      </c>
      <c r="DA2382" s="212" t="str">
        <f t="shared" si="3759"/>
        <v>DA$1124</v>
      </c>
      <c r="DB2382" s="212" t="str">
        <f t="shared" si="3759"/>
        <v>DB$1124</v>
      </c>
      <c r="DC2382" s="212" t="str">
        <f t="shared" si="3759"/>
        <v>DC$1124</v>
      </c>
      <c r="DD2382" s="212" t="str">
        <f t="shared" si="3759"/>
        <v>DD$1124</v>
      </c>
      <c r="DE2382" s="212" t="str">
        <f t="shared" si="3759"/>
        <v>DE$1124</v>
      </c>
      <c r="DF2382" s="212" t="str">
        <f t="shared" si="3759"/>
        <v>DF$1124</v>
      </c>
      <c r="DG2382" s="212" t="str">
        <f t="shared" si="3759"/>
        <v>DG$1124</v>
      </c>
      <c r="DH2382" s="212" t="str">
        <f t="shared" si="3759"/>
        <v>DH$1124</v>
      </c>
      <c r="DI2382" s="212" t="str">
        <f t="shared" si="3759"/>
        <v>DI$1124</v>
      </c>
      <c r="DJ2382" s="212" t="str">
        <f t="shared" si="3759"/>
        <v>DJ$1124</v>
      </c>
      <c r="DK2382" s="212" t="str">
        <f t="shared" si="3759"/>
        <v>DK$1124</v>
      </c>
      <c r="DL2382" s="212" t="str">
        <f t="shared" si="3759"/>
        <v>DL$1124</v>
      </c>
    </row>
    <row r="2383" spans="1:116" x14ac:dyDescent="0.4">
      <c r="CO2383" s="8"/>
      <c r="CP2383" s="8"/>
      <c r="CQ2383" s="8"/>
      <c r="CR2383" s="8"/>
      <c r="CS2383" s="8"/>
      <c r="CT2383" s="8"/>
      <c r="CU2383" s="8"/>
      <c r="CV2383" s="8"/>
      <c r="CW2383" s="8"/>
      <c r="CX2383" s="8"/>
      <c r="CY2383" s="8"/>
      <c r="CZ2383" s="8"/>
      <c r="DA2383" s="8"/>
      <c r="DB2383" s="8"/>
      <c r="DC2383" s="8"/>
      <c r="DD2383" s="8"/>
      <c r="DE2383" s="8"/>
      <c r="DF2383" s="8"/>
      <c r="DG2383" s="8"/>
      <c r="DH2383" s="8"/>
      <c r="DI2383" s="8"/>
      <c r="DJ2383" s="8"/>
      <c r="DK2383" s="8"/>
      <c r="DL2383" s="8"/>
    </row>
    <row r="2384" spans="1:116" x14ac:dyDescent="0.4">
      <c r="A2384" s="174"/>
      <c r="E2384" s="8"/>
      <c r="G2384" s="175" t="s">
        <v>490</v>
      </c>
      <c r="H2384" s="174"/>
      <c r="I2384" s="176"/>
      <c r="J2384" s="176"/>
      <c r="K2384" s="197"/>
      <c r="L2384" s="197"/>
      <c r="M2384" s="197"/>
      <c r="N2384" s="197"/>
      <c r="O2384" s="197"/>
      <c r="P2384" s="197"/>
      <c r="R2384" s="198"/>
      <c r="S2384" s="174"/>
      <c r="T2384" s="174"/>
      <c r="U2384" s="174"/>
      <c r="V2384" s="174"/>
      <c r="W2384" s="174"/>
      <c r="X2384" s="174"/>
      <c r="Y2384" s="174"/>
      <c r="Z2384" s="174"/>
      <c r="AA2384" s="174"/>
      <c r="AB2384" s="174"/>
      <c r="AC2384" s="174"/>
      <c r="AD2384" s="174"/>
      <c r="AE2384" s="174"/>
      <c r="AF2384" s="174"/>
      <c r="AG2384" s="174"/>
      <c r="AH2384" s="174"/>
      <c r="AI2384" s="174"/>
      <c r="AJ2384" s="174"/>
      <c r="AK2384" s="174"/>
      <c r="AL2384" s="174"/>
      <c r="AM2384" s="174"/>
      <c r="AN2384" s="174"/>
      <c r="AO2384" s="174"/>
      <c r="AP2384" s="174"/>
      <c r="AQ2384" s="174"/>
      <c r="AR2384" s="174"/>
      <c r="AS2384" s="174"/>
      <c r="AT2384" s="174"/>
      <c r="AU2384" s="174"/>
      <c r="AV2384" s="174"/>
      <c r="AW2384" s="174"/>
      <c r="AX2384" s="174"/>
      <c r="AY2384" s="174"/>
      <c r="AZ2384" s="174"/>
      <c r="BA2384" s="174"/>
      <c r="BB2384" s="174"/>
      <c r="BC2384" s="174"/>
      <c r="BD2384" s="174"/>
      <c r="BE2384" s="174"/>
      <c r="BF2384" s="174"/>
      <c r="BG2384" s="174"/>
      <c r="BH2384" s="174"/>
      <c r="BI2384" s="174"/>
      <c r="BJ2384" s="174"/>
      <c r="BK2384" s="174"/>
      <c r="BL2384" s="174"/>
      <c r="BM2384" s="174"/>
      <c r="BN2384" s="174"/>
      <c r="BO2384" s="174"/>
      <c r="BP2384" s="174"/>
      <c r="BQ2384" s="174"/>
      <c r="BR2384" s="174"/>
      <c r="BS2384" s="174"/>
      <c r="BT2384" s="174"/>
      <c r="BU2384" s="174"/>
      <c r="BV2384" s="174"/>
      <c r="BW2384" s="174"/>
      <c r="BX2384" s="174"/>
      <c r="BY2384" s="174"/>
      <c r="BZ2384" s="174"/>
      <c r="CA2384" s="174"/>
      <c r="CB2384" s="174"/>
      <c r="CC2384" s="174"/>
      <c r="CD2384" s="174"/>
      <c r="CE2384" s="174"/>
      <c r="CF2384" s="174"/>
      <c r="CG2384" s="174"/>
      <c r="CH2384" s="174"/>
      <c r="CI2384" s="174"/>
      <c r="CJ2384" s="174"/>
      <c r="CK2384" s="174"/>
      <c r="CL2384" s="174"/>
      <c r="CN2384" s="176"/>
      <c r="CO2384" s="174"/>
      <c r="CP2384" s="174"/>
      <c r="CQ2384" s="174"/>
      <c r="CR2384" s="174"/>
      <c r="CS2384" s="174"/>
      <c r="CT2384" s="174"/>
      <c r="CU2384" s="174"/>
      <c r="CV2384" s="174"/>
      <c r="CW2384" s="174"/>
      <c r="CX2384" s="174"/>
      <c r="CY2384" s="174"/>
      <c r="CZ2384" s="174"/>
      <c r="DA2384" s="174"/>
      <c r="DB2384" s="174"/>
      <c r="DC2384" s="174"/>
      <c r="DD2384" s="174"/>
      <c r="DE2384" s="174"/>
      <c r="DF2384" s="174"/>
      <c r="DG2384" s="174"/>
      <c r="DH2384" s="174"/>
      <c r="DI2384" s="174"/>
      <c r="DJ2384" s="174"/>
      <c r="DK2384" s="174"/>
      <c r="DL2384" s="174"/>
    </row>
    <row r="2385" spans="1:116" x14ac:dyDescent="0.4">
      <c r="A2385" s="174"/>
      <c r="E2385" s="8"/>
      <c r="G2385" s="175" t="s">
        <v>492</v>
      </c>
      <c r="H2385" s="174"/>
      <c r="I2385" s="176"/>
      <c r="J2385" s="176"/>
      <c r="K2385" s="197"/>
      <c r="L2385" s="197"/>
      <c r="M2385" s="197"/>
      <c r="N2385" s="197"/>
      <c r="O2385" s="197"/>
      <c r="P2385" s="197"/>
      <c r="R2385" s="198"/>
      <c r="S2385" s="174"/>
      <c r="T2385" s="174"/>
      <c r="U2385" s="174"/>
      <c r="V2385" s="174"/>
      <c r="W2385" s="174"/>
      <c r="X2385" s="174"/>
      <c r="Y2385" s="174"/>
      <c r="Z2385" s="174"/>
      <c r="AA2385" s="174"/>
      <c r="AB2385" s="174"/>
      <c r="AC2385" s="174"/>
      <c r="AD2385" s="174"/>
      <c r="AE2385" s="174"/>
      <c r="AF2385" s="174"/>
      <c r="AG2385" s="174"/>
      <c r="AH2385" s="174"/>
      <c r="AI2385" s="174"/>
      <c r="AJ2385" s="174"/>
      <c r="AK2385" s="174"/>
      <c r="AL2385" s="174"/>
      <c r="AM2385" s="174"/>
      <c r="AN2385" s="174"/>
      <c r="AO2385" s="174"/>
      <c r="AP2385" s="174"/>
      <c r="AQ2385" s="174"/>
      <c r="AR2385" s="174"/>
      <c r="AS2385" s="174"/>
      <c r="AT2385" s="174"/>
      <c r="AU2385" s="174"/>
      <c r="AV2385" s="174"/>
      <c r="AW2385" s="174"/>
      <c r="AX2385" s="174"/>
      <c r="AY2385" s="174"/>
      <c r="AZ2385" s="174"/>
      <c r="BA2385" s="174"/>
      <c r="BB2385" s="174"/>
      <c r="BC2385" s="174"/>
      <c r="BD2385" s="174"/>
      <c r="BE2385" s="174"/>
      <c r="BF2385" s="174"/>
      <c r="BG2385" s="174"/>
      <c r="BH2385" s="174"/>
      <c r="BI2385" s="174"/>
      <c r="BJ2385" s="174"/>
      <c r="BK2385" s="174"/>
      <c r="BL2385" s="174"/>
      <c r="BM2385" s="174"/>
      <c r="BN2385" s="174"/>
      <c r="BO2385" s="174"/>
      <c r="BP2385" s="174"/>
      <c r="BQ2385" s="174"/>
      <c r="BR2385" s="174"/>
      <c r="BS2385" s="174"/>
      <c r="BT2385" s="174"/>
      <c r="BU2385" s="174"/>
      <c r="BV2385" s="174"/>
      <c r="BW2385" s="174"/>
      <c r="BX2385" s="174"/>
      <c r="BY2385" s="174"/>
      <c r="BZ2385" s="174"/>
      <c r="CA2385" s="174"/>
      <c r="CB2385" s="174"/>
      <c r="CC2385" s="174"/>
      <c r="CD2385" s="174"/>
      <c r="CE2385" s="174"/>
      <c r="CF2385" s="174"/>
      <c r="CG2385" s="174"/>
      <c r="CH2385" s="174"/>
      <c r="CI2385" s="174"/>
      <c r="CJ2385" s="174"/>
      <c r="CK2385" s="174"/>
      <c r="CL2385" s="174"/>
      <c r="CN2385" s="176"/>
      <c r="CO2385" s="174"/>
      <c r="CP2385" s="174"/>
      <c r="CQ2385" s="174"/>
      <c r="CR2385" s="174"/>
      <c r="CS2385" s="174"/>
      <c r="CT2385" s="174"/>
      <c r="CU2385" s="174"/>
      <c r="CV2385" s="174"/>
      <c r="CW2385" s="174"/>
      <c r="CX2385" s="174"/>
      <c r="CY2385" s="174"/>
      <c r="CZ2385" s="174"/>
      <c r="DA2385" s="174"/>
      <c r="DB2385" s="174"/>
      <c r="DC2385" s="174"/>
      <c r="DD2385" s="174"/>
      <c r="DE2385" s="174"/>
      <c r="DF2385" s="174"/>
      <c r="DG2385" s="174"/>
      <c r="DH2385" s="174"/>
      <c r="DI2385" s="174"/>
      <c r="DJ2385" s="174"/>
      <c r="DK2385" s="174"/>
      <c r="DL2385" s="174"/>
    </row>
    <row r="2386" spans="1:116" x14ac:dyDescent="0.4">
      <c r="A2386" s="174"/>
      <c r="E2386" s="8"/>
      <c r="G2386" s="175" t="s">
        <v>461</v>
      </c>
      <c r="H2386" s="174"/>
      <c r="I2386" s="176"/>
      <c r="J2386" s="176"/>
      <c r="K2386" s="197"/>
      <c r="L2386" s="197"/>
      <c r="M2386" s="197"/>
      <c r="N2386" s="197"/>
      <c r="O2386" s="197"/>
      <c r="P2386" s="197"/>
      <c r="R2386" s="198"/>
      <c r="S2386" s="199" t="str">
        <f t="shared" ref="S2386:CD2386" si="3760">S$20</f>
        <v>S$16</v>
      </c>
      <c r="T2386" s="199" t="str">
        <f t="shared" si="3760"/>
        <v>T$16</v>
      </c>
      <c r="U2386" s="199" t="str">
        <f t="shared" si="3760"/>
        <v>U$16</v>
      </c>
      <c r="V2386" s="199" t="str">
        <f t="shared" si="3760"/>
        <v>V$16</v>
      </c>
      <c r="W2386" s="199" t="str">
        <f t="shared" si="3760"/>
        <v>W$16</v>
      </c>
      <c r="X2386" s="199" t="str">
        <f t="shared" si="3760"/>
        <v>X$16</v>
      </c>
      <c r="Y2386" s="199" t="str">
        <f t="shared" si="3760"/>
        <v>Y$16</v>
      </c>
      <c r="Z2386" s="199" t="str">
        <f t="shared" si="3760"/>
        <v>Z$16</v>
      </c>
      <c r="AA2386" s="199" t="str">
        <f t="shared" si="3760"/>
        <v>AA$16</v>
      </c>
      <c r="AB2386" s="199" t="str">
        <f t="shared" si="3760"/>
        <v>AB$16</v>
      </c>
      <c r="AC2386" s="199" t="str">
        <f t="shared" si="3760"/>
        <v>AC$16</v>
      </c>
      <c r="AD2386" s="199" t="str">
        <f t="shared" si="3760"/>
        <v>AD$16</v>
      </c>
      <c r="AE2386" s="199" t="str">
        <f t="shared" si="3760"/>
        <v>AE$16</v>
      </c>
      <c r="AF2386" s="199" t="str">
        <f t="shared" si="3760"/>
        <v>AF$16</v>
      </c>
      <c r="AG2386" s="199" t="str">
        <f t="shared" si="3760"/>
        <v>AG$16</v>
      </c>
      <c r="AH2386" s="199" t="str">
        <f t="shared" si="3760"/>
        <v>AH$16</v>
      </c>
      <c r="AI2386" s="199" t="str">
        <f t="shared" si="3760"/>
        <v>AI$16</v>
      </c>
      <c r="AJ2386" s="199" t="str">
        <f t="shared" si="3760"/>
        <v>AJ$16</v>
      </c>
      <c r="AK2386" s="199" t="str">
        <f t="shared" si="3760"/>
        <v>AK$16</v>
      </c>
      <c r="AL2386" s="199" t="str">
        <f t="shared" si="3760"/>
        <v>AL$16</v>
      </c>
      <c r="AM2386" s="199" t="str">
        <f t="shared" si="3760"/>
        <v>AM$16</v>
      </c>
      <c r="AN2386" s="199" t="str">
        <f t="shared" si="3760"/>
        <v>AN$16</v>
      </c>
      <c r="AO2386" s="199" t="str">
        <f t="shared" si="3760"/>
        <v>AO$16</v>
      </c>
      <c r="AP2386" s="199" t="str">
        <f t="shared" si="3760"/>
        <v>AP$16</v>
      </c>
      <c r="AQ2386" s="199" t="str">
        <f t="shared" si="3760"/>
        <v>AQ$16</v>
      </c>
      <c r="AR2386" s="199" t="str">
        <f t="shared" si="3760"/>
        <v>AR$16</v>
      </c>
      <c r="AS2386" s="199" t="str">
        <f t="shared" si="3760"/>
        <v>AS$16</v>
      </c>
      <c r="AT2386" s="199" t="str">
        <f t="shared" si="3760"/>
        <v>AT$16</v>
      </c>
      <c r="AU2386" s="199" t="str">
        <f t="shared" si="3760"/>
        <v>AU$16</v>
      </c>
      <c r="AV2386" s="199" t="str">
        <f t="shared" si="3760"/>
        <v>AV$16</v>
      </c>
      <c r="AW2386" s="199" t="str">
        <f t="shared" si="3760"/>
        <v>AW$16</v>
      </c>
      <c r="AX2386" s="199" t="str">
        <f t="shared" si="3760"/>
        <v>AX$16</v>
      </c>
      <c r="AY2386" s="199" t="str">
        <f t="shared" si="3760"/>
        <v>AY$16</v>
      </c>
      <c r="AZ2386" s="199" t="str">
        <f t="shared" si="3760"/>
        <v>AZ$16</v>
      </c>
      <c r="BA2386" s="199" t="str">
        <f t="shared" si="3760"/>
        <v>BA$16</v>
      </c>
      <c r="BB2386" s="199" t="str">
        <f t="shared" si="3760"/>
        <v>BB$16</v>
      </c>
      <c r="BC2386" s="199" t="str">
        <f t="shared" si="3760"/>
        <v>BC$16</v>
      </c>
      <c r="BD2386" s="199" t="str">
        <f t="shared" si="3760"/>
        <v>BD$16</v>
      </c>
      <c r="BE2386" s="199" t="str">
        <f t="shared" si="3760"/>
        <v>BE$16</v>
      </c>
      <c r="BF2386" s="199" t="str">
        <f t="shared" si="3760"/>
        <v>BF$16</v>
      </c>
      <c r="BG2386" s="199" t="str">
        <f t="shared" si="3760"/>
        <v>BG$16</v>
      </c>
      <c r="BH2386" s="199" t="str">
        <f t="shared" si="3760"/>
        <v>BH$16</v>
      </c>
      <c r="BI2386" s="199" t="str">
        <f t="shared" si="3760"/>
        <v>BI$16</v>
      </c>
      <c r="BJ2386" s="199" t="str">
        <f t="shared" si="3760"/>
        <v>BJ$16</v>
      </c>
      <c r="BK2386" s="199" t="str">
        <f t="shared" si="3760"/>
        <v>BK$16</v>
      </c>
      <c r="BL2386" s="199" t="str">
        <f t="shared" si="3760"/>
        <v>BL$16</v>
      </c>
      <c r="BM2386" s="199" t="str">
        <f t="shared" si="3760"/>
        <v>BM$16</v>
      </c>
      <c r="BN2386" s="199" t="str">
        <f t="shared" si="3760"/>
        <v>BN$16</v>
      </c>
      <c r="BO2386" s="199" t="str">
        <f t="shared" si="3760"/>
        <v>BO$16</v>
      </c>
      <c r="BP2386" s="199" t="str">
        <f t="shared" si="3760"/>
        <v>BP$16</v>
      </c>
      <c r="BQ2386" s="199" t="str">
        <f t="shared" si="3760"/>
        <v>BQ$16</v>
      </c>
      <c r="BR2386" s="199" t="str">
        <f t="shared" si="3760"/>
        <v>BR$16</v>
      </c>
      <c r="BS2386" s="199" t="str">
        <f t="shared" si="3760"/>
        <v>BS$16</v>
      </c>
      <c r="BT2386" s="199" t="str">
        <f t="shared" si="3760"/>
        <v>BT$16</v>
      </c>
      <c r="BU2386" s="199" t="str">
        <f t="shared" si="3760"/>
        <v>BU$16</v>
      </c>
      <c r="BV2386" s="199" t="str">
        <f t="shared" si="3760"/>
        <v>BV$16</v>
      </c>
      <c r="BW2386" s="199" t="str">
        <f t="shared" si="3760"/>
        <v>BW$16</v>
      </c>
      <c r="BX2386" s="199" t="str">
        <f t="shared" si="3760"/>
        <v>BX$16</v>
      </c>
      <c r="BY2386" s="199" t="str">
        <f t="shared" si="3760"/>
        <v>BY$16</v>
      </c>
      <c r="BZ2386" s="199" t="str">
        <f t="shared" si="3760"/>
        <v>BZ$16</v>
      </c>
      <c r="CA2386" s="199" t="str">
        <f t="shared" si="3760"/>
        <v>CA$16</v>
      </c>
      <c r="CB2386" s="199" t="str">
        <f t="shared" si="3760"/>
        <v>CB$16</v>
      </c>
      <c r="CC2386" s="199" t="str">
        <f t="shared" si="3760"/>
        <v>CC$16</v>
      </c>
      <c r="CD2386" s="199" t="str">
        <f t="shared" si="3760"/>
        <v>CD$16</v>
      </c>
      <c r="CE2386" s="199" t="str">
        <f t="shared" ref="CE2386:CL2386" si="3761">CE$20</f>
        <v>CE$16</v>
      </c>
      <c r="CF2386" s="199" t="str">
        <f t="shared" si="3761"/>
        <v>CF$16</v>
      </c>
      <c r="CG2386" s="199" t="str">
        <f t="shared" si="3761"/>
        <v>CG$16</v>
      </c>
      <c r="CH2386" s="199" t="str">
        <f t="shared" si="3761"/>
        <v>CH$16</v>
      </c>
      <c r="CI2386" s="199" t="str">
        <f t="shared" si="3761"/>
        <v>CI$16</v>
      </c>
      <c r="CJ2386" s="199" t="str">
        <f t="shared" si="3761"/>
        <v>CJ$16</v>
      </c>
      <c r="CK2386" s="199" t="str">
        <f t="shared" si="3761"/>
        <v>CK$16</v>
      </c>
      <c r="CL2386" s="199" t="str">
        <f t="shared" si="3761"/>
        <v>CL$16</v>
      </c>
      <c r="CN2386" s="176"/>
      <c r="CO2386" s="199" t="str">
        <f t="shared" ref="CO2386:DL2386" si="3762">CO$20</f>
        <v>CO$16</v>
      </c>
      <c r="CP2386" s="199" t="str">
        <f t="shared" si="3762"/>
        <v>CP$16</v>
      </c>
      <c r="CQ2386" s="199" t="str">
        <f t="shared" si="3762"/>
        <v>CQ$16</v>
      </c>
      <c r="CR2386" s="199" t="str">
        <f t="shared" si="3762"/>
        <v>CR$16</v>
      </c>
      <c r="CS2386" s="199" t="str">
        <f t="shared" si="3762"/>
        <v>CS$16</v>
      </c>
      <c r="CT2386" s="199" t="str">
        <f t="shared" si="3762"/>
        <v>CT$16</v>
      </c>
      <c r="CU2386" s="199" t="str">
        <f t="shared" si="3762"/>
        <v>CU$16</v>
      </c>
      <c r="CV2386" s="199" t="str">
        <f t="shared" si="3762"/>
        <v>CV$16</v>
      </c>
      <c r="CW2386" s="199" t="str">
        <f t="shared" si="3762"/>
        <v>CW$16</v>
      </c>
      <c r="CX2386" s="199" t="str">
        <f t="shared" si="3762"/>
        <v>CX$16</v>
      </c>
      <c r="CY2386" s="199" t="str">
        <f t="shared" si="3762"/>
        <v>CY$16</v>
      </c>
      <c r="CZ2386" s="199" t="str">
        <f t="shared" si="3762"/>
        <v>CZ$16</v>
      </c>
      <c r="DA2386" s="199" t="str">
        <f t="shared" si="3762"/>
        <v>DA$16</v>
      </c>
      <c r="DB2386" s="199" t="str">
        <f t="shared" si="3762"/>
        <v>DB$16</v>
      </c>
      <c r="DC2386" s="199" t="str">
        <f t="shared" si="3762"/>
        <v>DC$16</v>
      </c>
      <c r="DD2386" s="199" t="str">
        <f t="shared" si="3762"/>
        <v>DD$16</v>
      </c>
      <c r="DE2386" s="199" t="str">
        <f t="shared" si="3762"/>
        <v>DE$16</v>
      </c>
      <c r="DF2386" s="199" t="str">
        <f t="shared" si="3762"/>
        <v>DF$16</v>
      </c>
      <c r="DG2386" s="199" t="str">
        <f t="shared" si="3762"/>
        <v>DG$16</v>
      </c>
      <c r="DH2386" s="199" t="str">
        <f t="shared" si="3762"/>
        <v>DH$16</v>
      </c>
      <c r="DI2386" s="199" t="str">
        <f t="shared" si="3762"/>
        <v>DI$16</v>
      </c>
      <c r="DJ2386" s="199" t="str">
        <f t="shared" si="3762"/>
        <v>DJ$16</v>
      </c>
      <c r="DK2386" s="199" t="str">
        <f t="shared" si="3762"/>
        <v>DK$16</v>
      </c>
      <c r="DL2386" s="199" t="str">
        <f t="shared" si="3762"/>
        <v>DL$16</v>
      </c>
    </row>
    <row r="2387" spans="1:116" x14ac:dyDescent="0.4">
      <c r="A2387" s="174"/>
      <c r="E2387" s="8"/>
      <c r="G2387" s="175" t="s">
        <v>462</v>
      </c>
      <c r="H2387" s="200"/>
      <c r="I2387" s="201"/>
      <c r="J2387" s="201"/>
      <c r="K2387" s="202"/>
      <c r="L2387" s="202"/>
      <c r="M2387" s="202"/>
      <c r="N2387" s="202"/>
      <c r="O2387" s="202"/>
      <c r="P2387" s="202"/>
      <c r="R2387" s="202"/>
      <c r="S2387" s="199" t="str">
        <f t="shared" ref="S2387:CD2387" si="3763">S$21</f>
        <v>S$17</v>
      </c>
      <c r="T2387" s="199" t="str">
        <f t="shared" si="3763"/>
        <v>T$17</v>
      </c>
      <c r="U2387" s="199" t="str">
        <f t="shared" si="3763"/>
        <v>U$17</v>
      </c>
      <c r="V2387" s="199" t="str">
        <f t="shared" si="3763"/>
        <v>V$17</v>
      </c>
      <c r="W2387" s="199" t="str">
        <f t="shared" si="3763"/>
        <v>W$17</v>
      </c>
      <c r="X2387" s="199" t="str">
        <f t="shared" si="3763"/>
        <v>X$17</v>
      </c>
      <c r="Y2387" s="199" t="str">
        <f t="shared" si="3763"/>
        <v>Y$17</v>
      </c>
      <c r="Z2387" s="199" t="str">
        <f t="shared" si="3763"/>
        <v>Z$17</v>
      </c>
      <c r="AA2387" s="199" t="str">
        <f t="shared" si="3763"/>
        <v>AA$17</v>
      </c>
      <c r="AB2387" s="199" t="str">
        <f t="shared" si="3763"/>
        <v>AB$17</v>
      </c>
      <c r="AC2387" s="199" t="str">
        <f t="shared" si="3763"/>
        <v>AC$17</v>
      </c>
      <c r="AD2387" s="199" t="str">
        <f t="shared" si="3763"/>
        <v>AD$17</v>
      </c>
      <c r="AE2387" s="199" t="str">
        <f t="shared" si="3763"/>
        <v>AE$17</v>
      </c>
      <c r="AF2387" s="199" t="str">
        <f t="shared" si="3763"/>
        <v>AF$17</v>
      </c>
      <c r="AG2387" s="199" t="str">
        <f t="shared" si="3763"/>
        <v>AG$17</v>
      </c>
      <c r="AH2387" s="199" t="str">
        <f t="shared" si="3763"/>
        <v>AH$17</v>
      </c>
      <c r="AI2387" s="199" t="str">
        <f t="shared" si="3763"/>
        <v>AI$17</v>
      </c>
      <c r="AJ2387" s="199" t="str">
        <f t="shared" si="3763"/>
        <v>AJ$17</v>
      </c>
      <c r="AK2387" s="199" t="str">
        <f t="shared" si="3763"/>
        <v>AK$17</v>
      </c>
      <c r="AL2387" s="199" t="str">
        <f t="shared" si="3763"/>
        <v>AL$17</v>
      </c>
      <c r="AM2387" s="199" t="str">
        <f t="shared" si="3763"/>
        <v>AM$17</v>
      </c>
      <c r="AN2387" s="199" t="str">
        <f t="shared" si="3763"/>
        <v>AN$17</v>
      </c>
      <c r="AO2387" s="199" t="str">
        <f t="shared" si="3763"/>
        <v>AO$17</v>
      </c>
      <c r="AP2387" s="199" t="str">
        <f t="shared" si="3763"/>
        <v>AP$17</v>
      </c>
      <c r="AQ2387" s="199" t="str">
        <f t="shared" si="3763"/>
        <v>AQ$17</v>
      </c>
      <c r="AR2387" s="199" t="str">
        <f t="shared" si="3763"/>
        <v>AR$17</v>
      </c>
      <c r="AS2387" s="199" t="str">
        <f t="shared" si="3763"/>
        <v>AS$17</v>
      </c>
      <c r="AT2387" s="199" t="str">
        <f t="shared" si="3763"/>
        <v>AT$17</v>
      </c>
      <c r="AU2387" s="199" t="str">
        <f t="shared" si="3763"/>
        <v>AU$17</v>
      </c>
      <c r="AV2387" s="199" t="str">
        <f t="shared" si="3763"/>
        <v>AV$17</v>
      </c>
      <c r="AW2387" s="199" t="str">
        <f t="shared" si="3763"/>
        <v>AW$17</v>
      </c>
      <c r="AX2387" s="199" t="str">
        <f t="shared" si="3763"/>
        <v>AX$17</v>
      </c>
      <c r="AY2387" s="199" t="str">
        <f t="shared" si="3763"/>
        <v>AY$17</v>
      </c>
      <c r="AZ2387" s="199" t="str">
        <f t="shared" si="3763"/>
        <v>AZ$17</v>
      </c>
      <c r="BA2387" s="199" t="str">
        <f t="shared" si="3763"/>
        <v>BA$17</v>
      </c>
      <c r="BB2387" s="199" t="str">
        <f t="shared" si="3763"/>
        <v>BB$17</v>
      </c>
      <c r="BC2387" s="199" t="str">
        <f t="shared" si="3763"/>
        <v>BC$17</v>
      </c>
      <c r="BD2387" s="199" t="str">
        <f t="shared" si="3763"/>
        <v>BD$17</v>
      </c>
      <c r="BE2387" s="199" t="str">
        <f t="shared" si="3763"/>
        <v>BE$17</v>
      </c>
      <c r="BF2387" s="199" t="str">
        <f t="shared" si="3763"/>
        <v>BF$17</v>
      </c>
      <c r="BG2387" s="199" t="str">
        <f t="shared" si="3763"/>
        <v>BG$17</v>
      </c>
      <c r="BH2387" s="199" t="str">
        <f t="shared" si="3763"/>
        <v>BH$17</v>
      </c>
      <c r="BI2387" s="199" t="str">
        <f t="shared" si="3763"/>
        <v>BI$17</v>
      </c>
      <c r="BJ2387" s="199" t="str">
        <f t="shared" si="3763"/>
        <v>BJ$17</v>
      </c>
      <c r="BK2387" s="199" t="str">
        <f t="shared" si="3763"/>
        <v>BK$17</v>
      </c>
      <c r="BL2387" s="199" t="str">
        <f t="shared" si="3763"/>
        <v>BL$17</v>
      </c>
      <c r="BM2387" s="199" t="str">
        <f t="shared" si="3763"/>
        <v>BM$17</v>
      </c>
      <c r="BN2387" s="199" t="str">
        <f t="shared" si="3763"/>
        <v>BN$17</v>
      </c>
      <c r="BO2387" s="199" t="str">
        <f t="shared" si="3763"/>
        <v>BO$17</v>
      </c>
      <c r="BP2387" s="199" t="str">
        <f t="shared" si="3763"/>
        <v>BP$17</v>
      </c>
      <c r="BQ2387" s="199" t="str">
        <f t="shared" si="3763"/>
        <v>BQ$17</v>
      </c>
      <c r="BR2387" s="199" t="str">
        <f t="shared" si="3763"/>
        <v>BR$17</v>
      </c>
      <c r="BS2387" s="199" t="str">
        <f t="shared" si="3763"/>
        <v>BS$17</v>
      </c>
      <c r="BT2387" s="199" t="str">
        <f t="shared" si="3763"/>
        <v>BT$17</v>
      </c>
      <c r="BU2387" s="199" t="str">
        <f t="shared" si="3763"/>
        <v>BU$17</v>
      </c>
      <c r="BV2387" s="199" t="str">
        <f t="shared" si="3763"/>
        <v>BV$17</v>
      </c>
      <c r="BW2387" s="199" t="str">
        <f t="shared" si="3763"/>
        <v>BW$17</v>
      </c>
      <c r="BX2387" s="199" t="str">
        <f t="shared" si="3763"/>
        <v>BX$17</v>
      </c>
      <c r="BY2387" s="199" t="str">
        <f t="shared" si="3763"/>
        <v>BY$17</v>
      </c>
      <c r="BZ2387" s="199" t="str">
        <f t="shared" si="3763"/>
        <v>BZ$17</v>
      </c>
      <c r="CA2387" s="199" t="str">
        <f t="shared" si="3763"/>
        <v>CA$17</v>
      </c>
      <c r="CB2387" s="199" t="str">
        <f t="shared" si="3763"/>
        <v>CB$17</v>
      </c>
      <c r="CC2387" s="199" t="str">
        <f t="shared" si="3763"/>
        <v>CC$17</v>
      </c>
      <c r="CD2387" s="199" t="str">
        <f t="shared" si="3763"/>
        <v>CD$17</v>
      </c>
      <c r="CE2387" s="199" t="str">
        <f t="shared" ref="CE2387:CL2387" si="3764">CE$21</f>
        <v>CE$17</v>
      </c>
      <c r="CF2387" s="199" t="str">
        <f t="shared" si="3764"/>
        <v>CF$17</v>
      </c>
      <c r="CG2387" s="199" t="str">
        <f t="shared" si="3764"/>
        <v>CG$17</v>
      </c>
      <c r="CH2387" s="199" t="str">
        <f t="shared" si="3764"/>
        <v>CH$17</v>
      </c>
      <c r="CI2387" s="199" t="str">
        <f t="shared" si="3764"/>
        <v>CI$17</v>
      </c>
      <c r="CJ2387" s="199" t="str">
        <f t="shared" si="3764"/>
        <v>CJ$17</v>
      </c>
      <c r="CK2387" s="199" t="str">
        <f t="shared" si="3764"/>
        <v>CK$17</v>
      </c>
      <c r="CL2387" s="199" t="str">
        <f t="shared" si="3764"/>
        <v>CL$17</v>
      </c>
      <c r="CN2387" s="201"/>
      <c r="CO2387" s="199" t="str">
        <f t="shared" ref="CO2387:DL2387" si="3765">CO$21</f>
        <v>CO$17</v>
      </c>
      <c r="CP2387" s="199" t="str">
        <f t="shared" si="3765"/>
        <v>CP$17</v>
      </c>
      <c r="CQ2387" s="199" t="str">
        <f t="shared" si="3765"/>
        <v>CQ$17</v>
      </c>
      <c r="CR2387" s="199" t="str">
        <f t="shared" si="3765"/>
        <v>CR$17</v>
      </c>
      <c r="CS2387" s="199" t="str">
        <f t="shared" si="3765"/>
        <v>CS$17</v>
      </c>
      <c r="CT2387" s="199" t="str">
        <f t="shared" si="3765"/>
        <v>CT$17</v>
      </c>
      <c r="CU2387" s="199" t="str">
        <f t="shared" si="3765"/>
        <v>CU$17</v>
      </c>
      <c r="CV2387" s="199" t="str">
        <f t="shared" si="3765"/>
        <v>CV$17</v>
      </c>
      <c r="CW2387" s="199" t="str">
        <f t="shared" si="3765"/>
        <v>CW$17</v>
      </c>
      <c r="CX2387" s="199" t="str">
        <f t="shared" si="3765"/>
        <v>CX$17</v>
      </c>
      <c r="CY2387" s="199" t="str">
        <f t="shared" si="3765"/>
        <v>CY$17</v>
      </c>
      <c r="CZ2387" s="199" t="str">
        <f t="shared" si="3765"/>
        <v>CZ$17</v>
      </c>
      <c r="DA2387" s="199" t="str">
        <f t="shared" si="3765"/>
        <v>DA$17</v>
      </c>
      <c r="DB2387" s="199" t="str">
        <f t="shared" si="3765"/>
        <v>DB$17</v>
      </c>
      <c r="DC2387" s="199" t="str">
        <f t="shared" si="3765"/>
        <v>DC$17</v>
      </c>
      <c r="DD2387" s="199" t="str">
        <f t="shared" si="3765"/>
        <v>DD$17</v>
      </c>
      <c r="DE2387" s="199" t="str">
        <f t="shared" si="3765"/>
        <v>DE$17</v>
      </c>
      <c r="DF2387" s="199" t="str">
        <f t="shared" si="3765"/>
        <v>DF$17</v>
      </c>
      <c r="DG2387" s="199" t="str">
        <f t="shared" si="3765"/>
        <v>DG$17</v>
      </c>
      <c r="DH2387" s="199" t="str">
        <f t="shared" si="3765"/>
        <v>DH$17</v>
      </c>
      <c r="DI2387" s="199" t="str">
        <f t="shared" si="3765"/>
        <v>DI$17</v>
      </c>
      <c r="DJ2387" s="199" t="str">
        <f t="shared" si="3765"/>
        <v>DJ$17</v>
      </c>
      <c r="DK2387" s="199" t="str">
        <f t="shared" si="3765"/>
        <v>DK$17</v>
      </c>
      <c r="DL2387" s="199" t="str">
        <f t="shared" si="3765"/>
        <v>DL$17</v>
      </c>
    </row>
    <row r="2388" spans="1:116" x14ac:dyDescent="0.4">
      <c r="A2388" s="174"/>
      <c r="E2388" s="8"/>
      <c r="G2388" s="175" t="s">
        <v>491</v>
      </c>
      <c r="H2388" s="200"/>
      <c r="I2388" s="201"/>
      <c r="J2388" s="201"/>
      <c r="K2388" s="202"/>
      <c r="L2388" s="202"/>
      <c r="M2388" s="202"/>
      <c r="N2388" s="202"/>
      <c r="O2388" s="202"/>
      <c r="P2388" s="202"/>
      <c r="R2388" s="202"/>
      <c r="S2388" s="190"/>
      <c r="T2388" s="190"/>
      <c r="U2388" s="190"/>
      <c r="V2388" s="190"/>
      <c r="W2388" s="190"/>
      <c r="X2388" s="190"/>
      <c r="Y2388" s="190"/>
      <c r="Z2388" s="190"/>
      <c r="AA2388" s="190"/>
      <c r="AB2388" s="190"/>
      <c r="AC2388" s="190"/>
      <c r="AD2388" s="190"/>
      <c r="AE2388" s="190"/>
      <c r="AF2388" s="190"/>
      <c r="AG2388" s="190"/>
      <c r="AH2388" s="190"/>
      <c r="AI2388" s="190"/>
      <c r="AJ2388" s="190"/>
      <c r="AK2388" s="190"/>
      <c r="AL2388" s="190"/>
      <c r="AM2388" s="190"/>
      <c r="AN2388" s="190"/>
      <c r="AO2388" s="190"/>
      <c r="AP2388" s="190"/>
      <c r="AQ2388" s="190"/>
      <c r="AR2388" s="190"/>
      <c r="AS2388" s="190"/>
      <c r="AT2388" s="190"/>
      <c r="AU2388" s="190"/>
      <c r="AV2388" s="190"/>
      <c r="AW2388" s="190"/>
      <c r="AX2388" s="190"/>
      <c r="AY2388" s="190"/>
      <c r="AZ2388" s="190"/>
      <c r="BA2388" s="190"/>
      <c r="BB2388" s="190"/>
      <c r="BC2388" s="190"/>
      <c r="BD2388" s="190"/>
      <c r="BE2388" s="190"/>
      <c r="BF2388" s="190"/>
      <c r="BG2388" s="190"/>
      <c r="BH2388" s="190"/>
      <c r="BI2388" s="190"/>
      <c r="BJ2388" s="190"/>
      <c r="BK2388" s="190"/>
      <c r="BL2388" s="190"/>
      <c r="BM2388" s="190"/>
      <c r="BN2388" s="190"/>
      <c r="BO2388" s="190"/>
      <c r="BP2388" s="190"/>
      <c r="BQ2388" s="190"/>
      <c r="BR2388" s="190"/>
      <c r="BS2388" s="190"/>
      <c r="BT2388" s="190"/>
      <c r="BU2388" s="190"/>
      <c r="BV2388" s="190"/>
      <c r="BW2388" s="190"/>
      <c r="BX2388" s="190"/>
      <c r="BY2388" s="190"/>
      <c r="BZ2388" s="190"/>
      <c r="CA2388" s="190"/>
      <c r="CB2388" s="190"/>
      <c r="CC2388" s="190"/>
      <c r="CD2388" s="190"/>
      <c r="CE2388" s="190"/>
      <c r="CF2388" s="190"/>
      <c r="CG2388" s="190"/>
      <c r="CH2388" s="190"/>
      <c r="CI2388" s="190"/>
      <c r="CJ2388" s="190"/>
      <c r="CK2388" s="190"/>
      <c r="CL2388" s="190"/>
      <c r="CN2388" s="201"/>
      <c r="CO2388" s="190"/>
      <c r="CP2388" s="190"/>
      <c r="CQ2388" s="190"/>
      <c r="CR2388" s="190"/>
      <c r="CS2388" s="190"/>
      <c r="CT2388" s="190"/>
      <c r="CU2388" s="190"/>
      <c r="CV2388" s="190"/>
      <c r="CW2388" s="190"/>
      <c r="CX2388" s="190"/>
      <c r="CY2388" s="190"/>
      <c r="CZ2388" s="190"/>
      <c r="DA2388" s="190"/>
      <c r="DB2388" s="190"/>
      <c r="DC2388" s="190"/>
      <c r="DD2388" s="190"/>
      <c r="DE2388" s="190"/>
      <c r="DF2388" s="190"/>
      <c r="DG2388" s="190"/>
      <c r="DH2388" s="190"/>
      <c r="DI2388" s="190"/>
      <c r="DJ2388" s="190"/>
      <c r="DK2388" s="190"/>
      <c r="DL2388" s="190"/>
    </row>
    <row r="2389" spans="1:116" x14ac:dyDescent="0.4">
      <c r="A2389" s="174"/>
      <c r="E2389" s="8"/>
      <c r="G2389" s="175" t="s">
        <v>505</v>
      </c>
      <c r="H2389" s="200"/>
      <c r="I2389" s="201"/>
      <c r="J2389" s="201"/>
      <c r="K2389" s="202"/>
      <c r="L2389" s="202"/>
      <c r="M2389" s="202"/>
      <c r="N2389" s="202"/>
      <c r="O2389" s="202"/>
      <c r="P2389" s="202"/>
      <c r="R2389" s="202"/>
      <c r="S2389" s="190"/>
      <c r="T2389" s="190"/>
      <c r="U2389" s="190"/>
      <c r="V2389" s="190"/>
      <c r="W2389" s="190"/>
      <c r="X2389" s="190"/>
      <c r="Y2389" s="190"/>
      <c r="Z2389" s="190"/>
      <c r="AA2389" s="190"/>
      <c r="AB2389" s="190"/>
      <c r="AC2389" s="190"/>
      <c r="AD2389" s="190"/>
      <c r="AE2389" s="190"/>
      <c r="AF2389" s="190"/>
      <c r="AG2389" s="190"/>
      <c r="AH2389" s="190"/>
      <c r="AI2389" s="190"/>
      <c r="AJ2389" s="190"/>
      <c r="AK2389" s="190"/>
      <c r="AL2389" s="190"/>
      <c r="AM2389" s="190"/>
      <c r="AN2389" s="190"/>
      <c r="AO2389" s="190"/>
      <c r="AP2389" s="190"/>
      <c r="AQ2389" s="190"/>
      <c r="AR2389" s="190"/>
      <c r="AS2389" s="190"/>
      <c r="AT2389" s="190"/>
      <c r="AU2389" s="190"/>
      <c r="AV2389" s="190"/>
      <c r="AW2389" s="190"/>
      <c r="AX2389" s="190"/>
      <c r="AY2389" s="190"/>
      <c r="AZ2389" s="190"/>
      <c r="BA2389" s="190"/>
      <c r="BB2389" s="190"/>
      <c r="BC2389" s="190"/>
      <c r="BD2389" s="190"/>
      <c r="BE2389" s="190"/>
      <c r="BF2389" s="190"/>
      <c r="BG2389" s="190"/>
      <c r="BH2389" s="190"/>
      <c r="BI2389" s="190"/>
      <c r="BJ2389" s="190"/>
      <c r="BK2389" s="190"/>
      <c r="BL2389" s="190"/>
      <c r="BM2389" s="190"/>
      <c r="BN2389" s="190"/>
      <c r="BO2389" s="190"/>
      <c r="BP2389" s="190"/>
      <c r="BQ2389" s="190"/>
      <c r="BR2389" s="190"/>
      <c r="BS2389" s="190"/>
      <c r="BT2389" s="190"/>
      <c r="BU2389" s="190"/>
      <c r="BV2389" s="190"/>
      <c r="BW2389" s="190"/>
      <c r="BX2389" s="190"/>
      <c r="BY2389" s="190"/>
      <c r="BZ2389" s="190"/>
      <c r="CA2389" s="190"/>
      <c r="CB2389" s="190"/>
      <c r="CC2389" s="190"/>
      <c r="CD2389" s="190"/>
      <c r="CE2389" s="190"/>
      <c r="CF2389" s="190"/>
      <c r="CG2389" s="190"/>
      <c r="CH2389" s="190"/>
      <c r="CI2389" s="190"/>
      <c r="CJ2389" s="190"/>
      <c r="CK2389" s="190"/>
      <c r="CL2389" s="190"/>
      <c r="CN2389" s="201"/>
      <c r="CO2389" s="190"/>
      <c r="CP2389" s="190"/>
      <c r="CQ2389" s="190"/>
      <c r="CR2389" s="190"/>
      <c r="CS2389" s="190"/>
      <c r="CT2389" s="190"/>
      <c r="CU2389" s="190"/>
      <c r="CV2389" s="190"/>
      <c r="CW2389" s="190"/>
      <c r="CX2389" s="190"/>
      <c r="CY2389" s="190"/>
      <c r="CZ2389" s="190"/>
      <c r="DA2389" s="190"/>
      <c r="DB2389" s="190"/>
      <c r="DC2389" s="190"/>
      <c r="DD2389" s="190"/>
      <c r="DE2389" s="190"/>
      <c r="DF2389" s="190"/>
      <c r="DG2389" s="190"/>
      <c r="DH2389" s="190"/>
      <c r="DI2389" s="190"/>
      <c r="DJ2389" s="190"/>
      <c r="DK2389" s="190"/>
      <c r="DL2389" s="190"/>
    </row>
    <row r="2390" spans="1:116" x14ac:dyDescent="0.4">
      <c r="A2390" s="174"/>
      <c r="E2390" s="8"/>
      <c r="G2390" s="175" t="s">
        <v>463</v>
      </c>
      <c r="H2390" s="200"/>
      <c r="I2390" s="201"/>
      <c r="J2390" s="201"/>
      <c r="K2390" s="202"/>
      <c r="L2390" s="202"/>
      <c r="M2390" s="202"/>
      <c r="N2390" s="202"/>
      <c r="O2390" s="202"/>
      <c r="P2390" s="202"/>
      <c r="R2390" s="202"/>
      <c r="S2390" s="190" t="str">
        <f t="shared" ref="S2390:CD2390" si="3766">S$22</f>
        <v>S$18</v>
      </c>
      <c r="T2390" s="190" t="str">
        <f t="shared" si="3766"/>
        <v>T$18</v>
      </c>
      <c r="U2390" s="190" t="str">
        <f t="shared" si="3766"/>
        <v>U$18</v>
      </c>
      <c r="V2390" s="190" t="str">
        <f t="shared" si="3766"/>
        <v>V$18</v>
      </c>
      <c r="W2390" s="190" t="str">
        <f t="shared" si="3766"/>
        <v>W$18</v>
      </c>
      <c r="X2390" s="190" t="str">
        <f t="shared" si="3766"/>
        <v>X$18</v>
      </c>
      <c r="Y2390" s="190" t="str">
        <f t="shared" si="3766"/>
        <v>Y$18</v>
      </c>
      <c r="Z2390" s="190" t="str">
        <f t="shared" si="3766"/>
        <v>Z$18</v>
      </c>
      <c r="AA2390" s="190" t="str">
        <f t="shared" si="3766"/>
        <v>AA$18</v>
      </c>
      <c r="AB2390" s="190" t="str">
        <f t="shared" si="3766"/>
        <v>AB$18</v>
      </c>
      <c r="AC2390" s="190" t="str">
        <f t="shared" si="3766"/>
        <v>AC$18</v>
      </c>
      <c r="AD2390" s="190" t="str">
        <f t="shared" si="3766"/>
        <v>AD$18</v>
      </c>
      <c r="AE2390" s="190" t="str">
        <f t="shared" si="3766"/>
        <v>AE$18</v>
      </c>
      <c r="AF2390" s="190" t="str">
        <f t="shared" si="3766"/>
        <v>AF$18</v>
      </c>
      <c r="AG2390" s="190" t="str">
        <f t="shared" si="3766"/>
        <v>AG$18</v>
      </c>
      <c r="AH2390" s="190" t="str">
        <f t="shared" si="3766"/>
        <v>AH$18</v>
      </c>
      <c r="AI2390" s="190" t="str">
        <f t="shared" si="3766"/>
        <v>AI$18</v>
      </c>
      <c r="AJ2390" s="190" t="str">
        <f t="shared" si="3766"/>
        <v>AJ$18</v>
      </c>
      <c r="AK2390" s="190" t="str">
        <f t="shared" si="3766"/>
        <v>AK$18</v>
      </c>
      <c r="AL2390" s="190" t="str">
        <f t="shared" si="3766"/>
        <v>AL$18</v>
      </c>
      <c r="AM2390" s="190" t="str">
        <f t="shared" si="3766"/>
        <v>AM$18</v>
      </c>
      <c r="AN2390" s="190" t="str">
        <f t="shared" si="3766"/>
        <v>AN$18</v>
      </c>
      <c r="AO2390" s="190" t="str">
        <f t="shared" si="3766"/>
        <v>AO$18</v>
      </c>
      <c r="AP2390" s="190" t="str">
        <f t="shared" si="3766"/>
        <v>AP$18</v>
      </c>
      <c r="AQ2390" s="190" t="str">
        <f t="shared" si="3766"/>
        <v>AQ$18</v>
      </c>
      <c r="AR2390" s="190" t="str">
        <f t="shared" si="3766"/>
        <v>AR$18</v>
      </c>
      <c r="AS2390" s="190" t="str">
        <f t="shared" si="3766"/>
        <v>AS$18</v>
      </c>
      <c r="AT2390" s="190" t="str">
        <f t="shared" si="3766"/>
        <v>AT$18</v>
      </c>
      <c r="AU2390" s="190" t="str">
        <f t="shared" si="3766"/>
        <v>AU$18</v>
      </c>
      <c r="AV2390" s="190" t="str">
        <f t="shared" si="3766"/>
        <v>AV$18</v>
      </c>
      <c r="AW2390" s="190" t="str">
        <f t="shared" si="3766"/>
        <v>AW$18</v>
      </c>
      <c r="AX2390" s="190" t="str">
        <f t="shared" si="3766"/>
        <v>AX$18</v>
      </c>
      <c r="AY2390" s="190" t="str">
        <f t="shared" si="3766"/>
        <v>AY$18</v>
      </c>
      <c r="AZ2390" s="190" t="str">
        <f t="shared" si="3766"/>
        <v>AZ$18</v>
      </c>
      <c r="BA2390" s="190" t="str">
        <f t="shared" si="3766"/>
        <v>BA$18</v>
      </c>
      <c r="BB2390" s="190" t="str">
        <f t="shared" si="3766"/>
        <v>BB$18</v>
      </c>
      <c r="BC2390" s="190" t="str">
        <f t="shared" si="3766"/>
        <v>BC$18</v>
      </c>
      <c r="BD2390" s="190" t="str">
        <f t="shared" si="3766"/>
        <v>BD$18</v>
      </c>
      <c r="BE2390" s="190" t="str">
        <f t="shared" si="3766"/>
        <v>BE$18</v>
      </c>
      <c r="BF2390" s="190" t="str">
        <f t="shared" si="3766"/>
        <v>BF$18</v>
      </c>
      <c r="BG2390" s="190" t="str">
        <f t="shared" si="3766"/>
        <v>BG$18</v>
      </c>
      <c r="BH2390" s="190" t="str">
        <f t="shared" si="3766"/>
        <v>BH$18</v>
      </c>
      <c r="BI2390" s="190" t="str">
        <f t="shared" si="3766"/>
        <v>BI$18</v>
      </c>
      <c r="BJ2390" s="190" t="str">
        <f t="shared" si="3766"/>
        <v>BJ$18</v>
      </c>
      <c r="BK2390" s="190" t="str">
        <f t="shared" si="3766"/>
        <v>BK$18</v>
      </c>
      <c r="BL2390" s="190" t="str">
        <f t="shared" si="3766"/>
        <v>BL$18</v>
      </c>
      <c r="BM2390" s="190" t="str">
        <f t="shared" si="3766"/>
        <v>BM$18</v>
      </c>
      <c r="BN2390" s="190" t="str">
        <f t="shared" si="3766"/>
        <v>BN$18</v>
      </c>
      <c r="BO2390" s="190" t="str">
        <f t="shared" si="3766"/>
        <v>BO$18</v>
      </c>
      <c r="BP2390" s="190" t="str">
        <f t="shared" si="3766"/>
        <v>BP$18</v>
      </c>
      <c r="BQ2390" s="190" t="str">
        <f t="shared" si="3766"/>
        <v>BQ$18</v>
      </c>
      <c r="BR2390" s="190" t="str">
        <f t="shared" si="3766"/>
        <v>BR$18</v>
      </c>
      <c r="BS2390" s="190" t="str">
        <f t="shared" si="3766"/>
        <v>BS$18</v>
      </c>
      <c r="BT2390" s="190" t="str">
        <f t="shared" si="3766"/>
        <v>BT$18</v>
      </c>
      <c r="BU2390" s="190" t="str">
        <f t="shared" si="3766"/>
        <v>BU$18</v>
      </c>
      <c r="BV2390" s="190" t="str">
        <f t="shared" si="3766"/>
        <v>BV$18</v>
      </c>
      <c r="BW2390" s="190" t="str">
        <f t="shared" si="3766"/>
        <v>BW$18</v>
      </c>
      <c r="BX2390" s="190" t="str">
        <f t="shared" si="3766"/>
        <v>BX$18</v>
      </c>
      <c r="BY2390" s="190" t="str">
        <f t="shared" si="3766"/>
        <v>BY$18</v>
      </c>
      <c r="BZ2390" s="190" t="str">
        <f t="shared" si="3766"/>
        <v>BZ$18</v>
      </c>
      <c r="CA2390" s="190" t="str">
        <f t="shared" si="3766"/>
        <v>CA$18</v>
      </c>
      <c r="CB2390" s="190" t="str">
        <f t="shared" si="3766"/>
        <v>CB$18</v>
      </c>
      <c r="CC2390" s="190" t="str">
        <f t="shared" si="3766"/>
        <v>CC$18</v>
      </c>
      <c r="CD2390" s="190" t="str">
        <f t="shared" si="3766"/>
        <v>CD$18</v>
      </c>
      <c r="CE2390" s="190" t="str">
        <f t="shared" ref="CE2390:CL2390" si="3767">CE$22</f>
        <v>CE$18</v>
      </c>
      <c r="CF2390" s="190" t="str">
        <f t="shared" si="3767"/>
        <v>CF$18</v>
      </c>
      <c r="CG2390" s="190" t="str">
        <f t="shared" si="3767"/>
        <v>CG$18</v>
      </c>
      <c r="CH2390" s="190" t="str">
        <f t="shared" si="3767"/>
        <v>CH$18</v>
      </c>
      <c r="CI2390" s="190" t="str">
        <f t="shared" si="3767"/>
        <v>CI$18</v>
      </c>
      <c r="CJ2390" s="190" t="str">
        <f t="shared" si="3767"/>
        <v>CJ$18</v>
      </c>
      <c r="CK2390" s="190" t="str">
        <f t="shared" si="3767"/>
        <v>CK$18</v>
      </c>
      <c r="CL2390" s="190" t="str">
        <f t="shared" si="3767"/>
        <v>CL$18</v>
      </c>
      <c r="CN2390" s="201"/>
      <c r="CO2390" s="190" t="str">
        <f t="shared" ref="CO2390:DL2390" si="3768">CO$22</f>
        <v>CO$18</v>
      </c>
      <c r="CP2390" s="190" t="str">
        <f t="shared" si="3768"/>
        <v>CP$18</v>
      </c>
      <c r="CQ2390" s="190" t="str">
        <f t="shared" si="3768"/>
        <v>CQ$18</v>
      </c>
      <c r="CR2390" s="190" t="str">
        <f t="shared" si="3768"/>
        <v>CR$18</v>
      </c>
      <c r="CS2390" s="190" t="str">
        <f t="shared" si="3768"/>
        <v>CS$18</v>
      </c>
      <c r="CT2390" s="190" t="str">
        <f t="shared" si="3768"/>
        <v>CT$18</v>
      </c>
      <c r="CU2390" s="190" t="str">
        <f t="shared" si="3768"/>
        <v>CU$18</v>
      </c>
      <c r="CV2390" s="190" t="str">
        <f t="shared" si="3768"/>
        <v>CV$18</v>
      </c>
      <c r="CW2390" s="190" t="str">
        <f t="shared" si="3768"/>
        <v>CW$18</v>
      </c>
      <c r="CX2390" s="190" t="str">
        <f t="shared" si="3768"/>
        <v>CX$18</v>
      </c>
      <c r="CY2390" s="190" t="str">
        <f t="shared" si="3768"/>
        <v>CY$18</v>
      </c>
      <c r="CZ2390" s="190" t="str">
        <f t="shared" si="3768"/>
        <v>CZ$18</v>
      </c>
      <c r="DA2390" s="190" t="str">
        <f t="shared" si="3768"/>
        <v>DA$18</v>
      </c>
      <c r="DB2390" s="190" t="str">
        <f t="shared" si="3768"/>
        <v>DB$18</v>
      </c>
      <c r="DC2390" s="190" t="str">
        <f t="shared" si="3768"/>
        <v>DC$18</v>
      </c>
      <c r="DD2390" s="190" t="str">
        <f t="shared" si="3768"/>
        <v>DD$18</v>
      </c>
      <c r="DE2390" s="190" t="str">
        <f t="shared" si="3768"/>
        <v>DE$18</v>
      </c>
      <c r="DF2390" s="190" t="str">
        <f t="shared" si="3768"/>
        <v>DF$18</v>
      </c>
      <c r="DG2390" s="190" t="str">
        <f t="shared" si="3768"/>
        <v>DG$18</v>
      </c>
      <c r="DH2390" s="190" t="str">
        <f t="shared" si="3768"/>
        <v>DH$18</v>
      </c>
      <c r="DI2390" s="190" t="str">
        <f t="shared" si="3768"/>
        <v>DI$18</v>
      </c>
      <c r="DJ2390" s="190" t="str">
        <f t="shared" si="3768"/>
        <v>DJ$18</v>
      </c>
      <c r="DK2390" s="190" t="str">
        <f t="shared" si="3768"/>
        <v>DK$18</v>
      </c>
      <c r="DL2390" s="190" t="str">
        <f t="shared" si="3768"/>
        <v>DL$18</v>
      </c>
    </row>
    <row r="2391" spans="1:116" x14ac:dyDescent="0.4">
      <c r="A2391" s="174"/>
      <c r="E2391" s="8"/>
      <c r="G2391" s="175" t="s">
        <v>464</v>
      </c>
      <c r="H2391" s="200"/>
      <c r="I2391" s="201"/>
      <c r="J2391" s="201"/>
      <c r="K2391" s="202"/>
      <c r="L2391" s="202"/>
      <c r="M2391" s="202"/>
      <c r="N2391" s="202"/>
      <c r="O2391" s="202"/>
      <c r="P2391" s="202"/>
      <c r="R2391" s="202"/>
      <c r="S2391" s="190" t="str">
        <f t="shared" ref="S2391:CD2391" si="3769">S$23</f>
        <v>S$19</v>
      </c>
      <c r="T2391" s="190" t="str">
        <f t="shared" si="3769"/>
        <v>T$19</v>
      </c>
      <c r="U2391" s="190" t="str">
        <f t="shared" si="3769"/>
        <v>U$19</v>
      </c>
      <c r="V2391" s="190" t="str">
        <f t="shared" si="3769"/>
        <v>V$19</v>
      </c>
      <c r="W2391" s="190" t="str">
        <f t="shared" si="3769"/>
        <v>W$19</v>
      </c>
      <c r="X2391" s="190" t="str">
        <f t="shared" si="3769"/>
        <v>X$19</v>
      </c>
      <c r="Y2391" s="190" t="str">
        <f t="shared" si="3769"/>
        <v>Y$19</v>
      </c>
      <c r="Z2391" s="190" t="str">
        <f t="shared" si="3769"/>
        <v>Z$19</v>
      </c>
      <c r="AA2391" s="190" t="str">
        <f t="shared" si="3769"/>
        <v>AA$19</v>
      </c>
      <c r="AB2391" s="190" t="str">
        <f t="shared" si="3769"/>
        <v>AB$19</v>
      </c>
      <c r="AC2391" s="190" t="str">
        <f t="shared" si="3769"/>
        <v>AC$19</v>
      </c>
      <c r="AD2391" s="190" t="str">
        <f t="shared" si="3769"/>
        <v>AD$19</v>
      </c>
      <c r="AE2391" s="190" t="str">
        <f t="shared" si="3769"/>
        <v>AE$19</v>
      </c>
      <c r="AF2391" s="190" t="str">
        <f t="shared" si="3769"/>
        <v>AF$19</v>
      </c>
      <c r="AG2391" s="190" t="str">
        <f t="shared" si="3769"/>
        <v>AG$19</v>
      </c>
      <c r="AH2391" s="190" t="str">
        <f t="shared" si="3769"/>
        <v>AH$19</v>
      </c>
      <c r="AI2391" s="190" t="str">
        <f t="shared" si="3769"/>
        <v>AI$19</v>
      </c>
      <c r="AJ2391" s="190" t="str">
        <f t="shared" si="3769"/>
        <v>AJ$19</v>
      </c>
      <c r="AK2391" s="190" t="str">
        <f t="shared" si="3769"/>
        <v>AK$19</v>
      </c>
      <c r="AL2391" s="190" t="str">
        <f t="shared" si="3769"/>
        <v>AL$19</v>
      </c>
      <c r="AM2391" s="190" t="str">
        <f t="shared" si="3769"/>
        <v>AM$19</v>
      </c>
      <c r="AN2391" s="190" t="str">
        <f t="shared" si="3769"/>
        <v>AN$19</v>
      </c>
      <c r="AO2391" s="190" t="str">
        <f t="shared" si="3769"/>
        <v>AO$19</v>
      </c>
      <c r="AP2391" s="190" t="str">
        <f t="shared" si="3769"/>
        <v>AP$19</v>
      </c>
      <c r="AQ2391" s="190" t="str">
        <f t="shared" si="3769"/>
        <v>AQ$19</v>
      </c>
      <c r="AR2391" s="190" t="str">
        <f t="shared" si="3769"/>
        <v>AR$19</v>
      </c>
      <c r="AS2391" s="190" t="str">
        <f t="shared" si="3769"/>
        <v>AS$19</v>
      </c>
      <c r="AT2391" s="190" t="str">
        <f t="shared" si="3769"/>
        <v>AT$19</v>
      </c>
      <c r="AU2391" s="190" t="str">
        <f t="shared" si="3769"/>
        <v>AU$19</v>
      </c>
      <c r="AV2391" s="190" t="str">
        <f t="shared" si="3769"/>
        <v>AV$19</v>
      </c>
      <c r="AW2391" s="190" t="str">
        <f t="shared" si="3769"/>
        <v>AW$19</v>
      </c>
      <c r="AX2391" s="190" t="str">
        <f t="shared" si="3769"/>
        <v>AX$19</v>
      </c>
      <c r="AY2391" s="190" t="str">
        <f t="shared" si="3769"/>
        <v>AY$19</v>
      </c>
      <c r="AZ2391" s="190" t="str">
        <f t="shared" si="3769"/>
        <v>AZ$19</v>
      </c>
      <c r="BA2391" s="190" t="str">
        <f t="shared" si="3769"/>
        <v>BA$19</v>
      </c>
      <c r="BB2391" s="190" t="str">
        <f t="shared" si="3769"/>
        <v>BB$19</v>
      </c>
      <c r="BC2391" s="190" t="str">
        <f t="shared" si="3769"/>
        <v>BC$19</v>
      </c>
      <c r="BD2391" s="190" t="str">
        <f t="shared" si="3769"/>
        <v>BD$19</v>
      </c>
      <c r="BE2391" s="190" t="str">
        <f t="shared" si="3769"/>
        <v>BE$19</v>
      </c>
      <c r="BF2391" s="190" t="str">
        <f t="shared" si="3769"/>
        <v>BF$19</v>
      </c>
      <c r="BG2391" s="190" t="str">
        <f t="shared" si="3769"/>
        <v>BG$19</v>
      </c>
      <c r="BH2391" s="190" t="str">
        <f t="shared" si="3769"/>
        <v>BH$19</v>
      </c>
      <c r="BI2391" s="190" t="str">
        <f t="shared" si="3769"/>
        <v>BI$19</v>
      </c>
      <c r="BJ2391" s="190" t="str">
        <f t="shared" si="3769"/>
        <v>BJ$19</v>
      </c>
      <c r="BK2391" s="190" t="str">
        <f t="shared" si="3769"/>
        <v>BK$19</v>
      </c>
      <c r="BL2391" s="190" t="str">
        <f t="shared" si="3769"/>
        <v>BL$19</v>
      </c>
      <c r="BM2391" s="190" t="str">
        <f t="shared" si="3769"/>
        <v>BM$19</v>
      </c>
      <c r="BN2391" s="190" t="str">
        <f t="shared" si="3769"/>
        <v>BN$19</v>
      </c>
      <c r="BO2391" s="190" t="str">
        <f t="shared" si="3769"/>
        <v>BO$19</v>
      </c>
      <c r="BP2391" s="190" t="str">
        <f t="shared" si="3769"/>
        <v>BP$19</v>
      </c>
      <c r="BQ2391" s="190" t="str">
        <f t="shared" si="3769"/>
        <v>BQ$19</v>
      </c>
      <c r="BR2391" s="190" t="str">
        <f t="shared" si="3769"/>
        <v>BR$19</v>
      </c>
      <c r="BS2391" s="190" t="str">
        <f t="shared" si="3769"/>
        <v>BS$19</v>
      </c>
      <c r="BT2391" s="190" t="str">
        <f t="shared" si="3769"/>
        <v>BT$19</v>
      </c>
      <c r="BU2391" s="190" t="str">
        <f t="shared" si="3769"/>
        <v>BU$19</v>
      </c>
      <c r="BV2391" s="190" t="str">
        <f t="shared" si="3769"/>
        <v>BV$19</v>
      </c>
      <c r="BW2391" s="190" t="str">
        <f t="shared" si="3769"/>
        <v>BW$19</v>
      </c>
      <c r="BX2391" s="190" t="str">
        <f t="shared" si="3769"/>
        <v>BX$19</v>
      </c>
      <c r="BY2391" s="190" t="str">
        <f t="shared" si="3769"/>
        <v>BY$19</v>
      </c>
      <c r="BZ2391" s="190" t="str">
        <f t="shared" si="3769"/>
        <v>BZ$19</v>
      </c>
      <c r="CA2391" s="190" t="str">
        <f t="shared" si="3769"/>
        <v>CA$19</v>
      </c>
      <c r="CB2391" s="190" t="str">
        <f t="shared" si="3769"/>
        <v>CB$19</v>
      </c>
      <c r="CC2391" s="190" t="str">
        <f t="shared" si="3769"/>
        <v>CC$19</v>
      </c>
      <c r="CD2391" s="190" t="str">
        <f t="shared" si="3769"/>
        <v>CD$19</v>
      </c>
      <c r="CE2391" s="190" t="str">
        <f t="shared" ref="CE2391:CL2391" si="3770">CE$23</f>
        <v>CE$19</v>
      </c>
      <c r="CF2391" s="190" t="str">
        <f t="shared" si="3770"/>
        <v>CF$19</v>
      </c>
      <c r="CG2391" s="190" t="str">
        <f t="shared" si="3770"/>
        <v>CG$19</v>
      </c>
      <c r="CH2391" s="190" t="str">
        <f t="shared" si="3770"/>
        <v>CH$19</v>
      </c>
      <c r="CI2391" s="190" t="str">
        <f t="shared" si="3770"/>
        <v>CI$19</v>
      </c>
      <c r="CJ2391" s="190" t="str">
        <f t="shared" si="3770"/>
        <v>CJ$19</v>
      </c>
      <c r="CK2391" s="190" t="str">
        <f t="shared" si="3770"/>
        <v>CK$19</v>
      </c>
      <c r="CL2391" s="190" t="str">
        <f t="shared" si="3770"/>
        <v>CL$19</v>
      </c>
      <c r="CN2391" s="201"/>
      <c r="CO2391" s="190" t="str">
        <f t="shared" ref="CO2391:DL2391" si="3771">CO$23</f>
        <v>CO$19</v>
      </c>
      <c r="CP2391" s="190" t="str">
        <f t="shared" si="3771"/>
        <v>CP$19</v>
      </c>
      <c r="CQ2391" s="190" t="str">
        <f t="shared" si="3771"/>
        <v>CQ$19</v>
      </c>
      <c r="CR2391" s="190" t="str">
        <f t="shared" si="3771"/>
        <v>CR$19</v>
      </c>
      <c r="CS2391" s="190" t="str">
        <f t="shared" si="3771"/>
        <v>CS$19</v>
      </c>
      <c r="CT2391" s="190" t="str">
        <f t="shared" si="3771"/>
        <v>CT$19</v>
      </c>
      <c r="CU2391" s="190" t="str">
        <f t="shared" si="3771"/>
        <v>CU$19</v>
      </c>
      <c r="CV2391" s="190" t="str">
        <f t="shared" si="3771"/>
        <v>CV$19</v>
      </c>
      <c r="CW2391" s="190" t="str">
        <f t="shared" si="3771"/>
        <v>CW$19</v>
      </c>
      <c r="CX2391" s="190" t="str">
        <f t="shared" si="3771"/>
        <v>CX$19</v>
      </c>
      <c r="CY2391" s="190" t="str">
        <f t="shared" si="3771"/>
        <v>CY$19</v>
      </c>
      <c r="CZ2391" s="190" t="str">
        <f t="shared" si="3771"/>
        <v>CZ$19</v>
      </c>
      <c r="DA2391" s="190" t="str">
        <f t="shared" si="3771"/>
        <v>DA$19</v>
      </c>
      <c r="DB2391" s="190" t="str">
        <f t="shared" si="3771"/>
        <v>DB$19</v>
      </c>
      <c r="DC2391" s="190" t="str">
        <f t="shared" si="3771"/>
        <v>DC$19</v>
      </c>
      <c r="DD2391" s="190" t="str">
        <f t="shared" si="3771"/>
        <v>DD$19</v>
      </c>
      <c r="DE2391" s="190" t="str">
        <f t="shared" si="3771"/>
        <v>DE$19</v>
      </c>
      <c r="DF2391" s="190" t="str">
        <f t="shared" si="3771"/>
        <v>DF$19</v>
      </c>
      <c r="DG2391" s="190" t="str">
        <f t="shared" si="3771"/>
        <v>DG$19</v>
      </c>
      <c r="DH2391" s="190" t="str">
        <f t="shared" si="3771"/>
        <v>DH$19</v>
      </c>
      <c r="DI2391" s="190" t="str">
        <f t="shared" si="3771"/>
        <v>DI$19</v>
      </c>
      <c r="DJ2391" s="190" t="str">
        <f t="shared" si="3771"/>
        <v>DJ$19</v>
      </c>
      <c r="DK2391" s="190" t="str">
        <f t="shared" si="3771"/>
        <v>DK$19</v>
      </c>
      <c r="DL2391" s="190" t="str">
        <f t="shared" si="3771"/>
        <v>DL$19</v>
      </c>
    </row>
    <row r="2392" spans="1:116" x14ac:dyDescent="0.4">
      <c r="A2392" s="31" t="s">
        <v>218</v>
      </c>
      <c r="B2392" s="31" t="s">
        <v>395</v>
      </c>
      <c r="C2392" s="31"/>
      <c r="D2392" t="s">
        <v>523</v>
      </c>
      <c r="E2392" s="8" t="str">
        <f t="shared" ref="E2392:E2417" si="3772">ROW()&amp;" "&amp;D2392</f>
        <v>2392 WCPP-IS</v>
      </c>
      <c r="F2392" t="s">
        <v>525</v>
      </c>
      <c r="G2392" s="70" t="s">
        <v>402</v>
      </c>
      <c r="H2392" s="48"/>
      <c r="I2392" s="304"/>
      <c r="J2392" s="304"/>
      <c r="K2392" s="48"/>
      <c r="L2392" s="48"/>
      <c r="M2392" s="48"/>
      <c r="N2392" s="48"/>
      <c r="O2392" s="48"/>
      <c r="P2392" s="48"/>
      <c r="R2392" s="70"/>
      <c r="S2392" s="305"/>
      <c r="T2392" s="305"/>
      <c r="U2392" s="305"/>
      <c r="V2392" s="305"/>
      <c r="W2392" s="305"/>
      <c r="X2392" s="305"/>
      <c r="Y2392" s="305"/>
      <c r="Z2392" s="305"/>
      <c r="AA2392" s="305"/>
      <c r="AB2392" s="305"/>
      <c r="AC2392" s="305"/>
      <c r="AD2392" s="305"/>
      <c r="AE2392" s="305"/>
      <c r="AF2392" s="305"/>
      <c r="AG2392" s="305"/>
      <c r="AH2392" s="305"/>
      <c r="AI2392" s="305"/>
      <c r="AJ2392" s="305"/>
      <c r="AK2392" s="305"/>
      <c r="AL2392" s="305"/>
      <c r="AM2392" s="305"/>
      <c r="AN2392" s="305"/>
      <c r="AO2392" s="305"/>
      <c r="AP2392" s="305"/>
      <c r="AQ2392" s="305"/>
      <c r="AR2392" s="305"/>
      <c r="AS2392" s="305"/>
      <c r="AT2392" s="305"/>
      <c r="AU2392" s="305"/>
      <c r="AV2392" s="305"/>
      <c r="AW2392" s="305"/>
      <c r="AX2392" s="305"/>
      <c r="AY2392" s="305"/>
      <c r="AZ2392" s="305"/>
      <c r="BA2392" s="305"/>
      <c r="BB2392" s="305"/>
      <c r="BC2392" s="305"/>
      <c r="BD2392" s="305"/>
      <c r="BE2392" s="305"/>
      <c r="BF2392" s="305"/>
      <c r="BG2392" s="305"/>
      <c r="BH2392" s="305"/>
      <c r="BI2392" s="305"/>
      <c r="BJ2392" s="305"/>
      <c r="BK2392" s="305"/>
      <c r="BL2392" s="305"/>
      <c r="BM2392" s="305"/>
      <c r="BN2392" s="305"/>
      <c r="BO2392" s="305"/>
      <c r="BP2392" s="305"/>
      <c r="BQ2392" s="305"/>
      <c r="BR2392" s="305"/>
      <c r="BS2392" s="305"/>
      <c r="BT2392" s="305"/>
      <c r="BU2392" s="305"/>
      <c r="BV2392" s="305"/>
      <c r="BW2392" s="305"/>
      <c r="BX2392" s="305"/>
      <c r="BY2392" s="305"/>
      <c r="BZ2392" s="305"/>
      <c r="CA2392" s="305"/>
      <c r="CB2392" s="305"/>
      <c r="CC2392" s="305"/>
      <c r="CD2392" s="305"/>
      <c r="CE2392" s="305"/>
      <c r="CF2392" s="305"/>
      <c r="CG2392" s="305"/>
      <c r="CH2392" s="305"/>
      <c r="CI2392" s="305"/>
      <c r="CJ2392" s="305"/>
      <c r="CK2392" s="305"/>
      <c r="CL2392" s="305"/>
      <c r="CN2392" s="304"/>
      <c r="CO2392" s="305"/>
      <c r="CP2392" s="305"/>
      <c r="CQ2392" s="305"/>
      <c r="CR2392" s="305"/>
      <c r="CS2392" s="305"/>
      <c r="CT2392" s="305"/>
      <c r="CU2392" s="305"/>
      <c r="CV2392" s="305"/>
      <c r="CW2392" s="305"/>
      <c r="CX2392" s="305"/>
      <c r="CY2392" s="305"/>
      <c r="CZ2392" s="305"/>
      <c r="DA2392" s="305"/>
      <c r="DB2392" s="305"/>
      <c r="DC2392" s="305"/>
      <c r="DD2392" s="305"/>
      <c r="DE2392" s="305"/>
      <c r="DF2392" s="305"/>
      <c r="DG2392" s="305"/>
      <c r="DH2392" s="305"/>
      <c r="DI2392" s="305"/>
      <c r="DJ2392" s="305"/>
      <c r="DK2392" s="305"/>
      <c r="DL2392" s="305"/>
    </row>
    <row r="2393" spans="1:116" x14ac:dyDescent="0.4">
      <c r="A2393" s="31"/>
      <c r="B2393" t="str">
        <f t="shared" ref="B2393:B2409" si="3773">E2393</f>
        <v>2393 WCPP-IS</v>
      </c>
      <c r="D2393" t="s">
        <v>523</v>
      </c>
      <c r="E2393" s="8" t="str">
        <f t="shared" si="3772"/>
        <v>2393 WCPP-IS</v>
      </c>
      <c r="G2393" s="125" t="s">
        <v>524</v>
      </c>
      <c r="H2393" s="31"/>
      <c r="I2393" s="73"/>
      <c r="J2393" s="73"/>
      <c r="K2393" s="124">
        <f>'IS BS CF'!K$23+'IS BS CF'!K$37</f>
        <v>-5407350.4000000022</v>
      </c>
      <c r="L2393" s="124">
        <f>'IS BS CF'!L$23+'IS BS CF'!L$37</f>
        <v>-10527467.920000004</v>
      </c>
      <c r="M2393" s="124">
        <f>'IS BS CF'!M$23+'IS BS CF'!M$37</f>
        <v>-20648591.316000007</v>
      </c>
      <c r="N2393" s="124">
        <f>'IS BS CF'!N$23+'IS BS CF'!N$37</f>
        <v>-40870770.881800018</v>
      </c>
      <c r="O2393" s="124">
        <f>'IS BS CF'!O$23+'IS BS CF'!O$37</f>
        <v>-81294059.425890028</v>
      </c>
      <c r="P2393" s="124">
        <f>'IS BS CF'!P$23+'IS BS CF'!P$37</f>
        <v>-162118512.39718455</v>
      </c>
      <c r="Q2393" s="124"/>
      <c r="R2393" s="124">
        <f>'IS BS CF'!R$23+'IS BS CF'!R$37</f>
        <v>0</v>
      </c>
      <c r="S2393" s="124">
        <f>'IS BS CF'!S$23+'IS BS CF'!S$37</f>
        <v>-450612.53333333344</v>
      </c>
      <c r="T2393" s="124">
        <f>'IS BS CF'!T$23+'IS BS CF'!T$37</f>
        <v>-450612.53333333344</v>
      </c>
      <c r="U2393" s="124">
        <f>'IS BS CF'!U$23+'IS BS CF'!U$37</f>
        <v>-450612.53333333344</v>
      </c>
      <c r="V2393" s="124">
        <f>'IS BS CF'!V$23+'IS BS CF'!V$37</f>
        <v>-450612.53333333344</v>
      </c>
      <c r="W2393" s="124">
        <f>'IS BS CF'!W$23+'IS BS CF'!W$37</f>
        <v>-450612.53333333344</v>
      </c>
      <c r="X2393" s="124">
        <f>'IS BS CF'!X$23+'IS BS CF'!X$37</f>
        <v>-450612.53333333344</v>
      </c>
      <c r="Y2393" s="124">
        <f>'IS BS CF'!Y$23+'IS BS CF'!Y$37</f>
        <v>-450612.53333333344</v>
      </c>
      <c r="Z2393" s="124">
        <f>'IS BS CF'!Z$23+'IS BS CF'!Z$37</f>
        <v>-450612.53333333344</v>
      </c>
      <c r="AA2393" s="124">
        <f>'IS BS CF'!AA$23+'IS BS CF'!AA$37</f>
        <v>-450612.53333333344</v>
      </c>
      <c r="AB2393" s="124">
        <f>'IS BS CF'!AB$23+'IS BS CF'!AB$37</f>
        <v>-450612.53333333344</v>
      </c>
      <c r="AC2393" s="124">
        <f>'IS BS CF'!AC$23+'IS BS CF'!AC$37</f>
        <v>-450612.53333333344</v>
      </c>
      <c r="AD2393" s="124">
        <f>'IS BS CF'!AD$23+'IS BS CF'!AD$37</f>
        <v>-450612.53333333344</v>
      </c>
      <c r="AE2393" s="124">
        <f>'IS BS CF'!AE$23+'IS BS CF'!AE$37</f>
        <v>-877288.99333333352</v>
      </c>
      <c r="AF2393" s="124">
        <f>'IS BS CF'!AF$23+'IS BS CF'!AF$37</f>
        <v>-877288.99333333352</v>
      </c>
      <c r="AG2393" s="124">
        <f>'IS BS CF'!AG$23+'IS BS CF'!AG$37</f>
        <v>-877288.99333333352</v>
      </c>
      <c r="AH2393" s="124">
        <f>'IS BS CF'!AH$23+'IS BS CF'!AH$37</f>
        <v>-877288.99333333352</v>
      </c>
      <c r="AI2393" s="124">
        <f>'IS BS CF'!AI$23+'IS BS CF'!AI$37</f>
        <v>-877288.99333333352</v>
      </c>
      <c r="AJ2393" s="124">
        <f>'IS BS CF'!AJ$23+'IS BS CF'!AJ$37</f>
        <v>-877288.99333333352</v>
      </c>
      <c r="AK2393" s="124">
        <f>'IS BS CF'!AK$23+'IS BS CF'!AK$37</f>
        <v>-877288.99333333352</v>
      </c>
      <c r="AL2393" s="124">
        <f>'IS BS CF'!AL$23+'IS BS CF'!AL$37</f>
        <v>-877288.99333333352</v>
      </c>
      <c r="AM2393" s="124">
        <f>'IS BS CF'!AM$23+'IS BS CF'!AM$37</f>
        <v>-877288.99333333352</v>
      </c>
      <c r="AN2393" s="124">
        <f>'IS BS CF'!AN$23+'IS BS CF'!AN$37</f>
        <v>-877288.99333333352</v>
      </c>
      <c r="AO2393" s="124">
        <f>'IS BS CF'!AO$23+'IS BS CF'!AO$37</f>
        <v>-877288.99333333352</v>
      </c>
      <c r="AP2393" s="124">
        <f>'IS BS CF'!AP$23+'IS BS CF'!AP$37</f>
        <v>-877288.99333333352</v>
      </c>
      <c r="AQ2393" s="124">
        <f>'IS BS CF'!AQ$23+'IS BS CF'!AQ$37</f>
        <v>-1720715.9430000004</v>
      </c>
      <c r="AR2393" s="124">
        <f>'IS BS CF'!AR$23+'IS BS CF'!AR$37</f>
        <v>-1720715.9430000004</v>
      </c>
      <c r="AS2393" s="124">
        <f>'IS BS CF'!AS$23+'IS BS CF'!AS$37</f>
        <v>-1720715.9430000004</v>
      </c>
      <c r="AT2393" s="124">
        <f>'IS BS CF'!AT$23+'IS BS CF'!AT$37</f>
        <v>-1720715.9430000004</v>
      </c>
      <c r="AU2393" s="124">
        <f>'IS BS CF'!AU$23+'IS BS CF'!AU$37</f>
        <v>-1720715.9430000004</v>
      </c>
      <c r="AV2393" s="124">
        <f>'IS BS CF'!AV$23+'IS BS CF'!AV$37</f>
        <v>-1720715.9430000004</v>
      </c>
      <c r="AW2393" s="124">
        <f>'IS BS CF'!AW$23+'IS BS CF'!AW$37</f>
        <v>-1720715.9430000004</v>
      </c>
      <c r="AX2393" s="124">
        <f>'IS BS CF'!AX$23+'IS BS CF'!AX$37</f>
        <v>-1720715.9430000004</v>
      </c>
      <c r="AY2393" s="124">
        <f>'IS BS CF'!AY$23+'IS BS CF'!AY$37</f>
        <v>-1720715.9430000004</v>
      </c>
      <c r="AZ2393" s="124">
        <f>'IS BS CF'!AZ$23+'IS BS CF'!AZ$37</f>
        <v>-1720715.9430000004</v>
      </c>
      <c r="BA2393" s="124">
        <f>'IS BS CF'!BA$23+'IS BS CF'!BA$37</f>
        <v>-1720715.9430000004</v>
      </c>
      <c r="BB2393" s="124">
        <f>'IS BS CF'!BB$23+'IS BS CF'!BB$37</f>
        <v>-1720715.9430000004</v>
      </c>
      <c r="BC2393" s="124">
        <f>'IS BS CF'!BC$23+'IS BS CF'!BC$37</f>
        <v>-3405897.5734833339</v>
      </c>
      <c r="BD2393" s="124">
        <f>'IS BS CF'!BD$23+'IS BS CF'!BD$37</f>
        <v>-3405897.5734833339</v>
      </c>
      <c r="BE2393" s="124">
        <f>'IS BS CF'!BE$23+'IS BS CF'!BE$37</f>
        <v>-3405897.5734833339</v>
      </c>
      <c r="BF2393" s="124">
        <f>'IS BS CF'!BF$23+'IS BS CF'!BF$37</f>
        <v>-3405897.5734833339</v>
      </c>
      <c r="BG2393" s="124">
        <f>'IS BS CF'!BG$23+'IS BS CF'!BG$37</f>
        <v>-3405897.5734833339</v>
      </c>
      <c r="BH2393" s="124">
        <f>'IS BS CF'!BH$23+'IS BS CF'!BH$37</f>
        <v>-3405897.5734833339</v>
      </c>
      <c r="BI2393" s="124">
        <f>'IS BS CF'!BI$23+'IS BS CF'!BI$37</f>
        <v>-3405897.5734833339</v>
      </c>
      <c r="BJ2393" s="124">
        <f>'IS BS CF'!BJ$23+'IS BS CF'!BJ$37</f>
        <v>-3405897.5734833339</v>
      </c>
      <c r="BK2393" s="124">
        <f>'IS BS CF'!BK$23+'IS BS CF'!BK$37</f>
        <v>-3405897.5734833339</v>
      </c>
      <c r="BL2393" s="124">
        <f>'IS BS CF'!BL$23+'IS BS CF'!BL$37</f>
        <v>-3405897.5734833339</v>
      </c>
      <c r="BM2393" s="124">
        <f>'IS BS CF'!BM$23+'IS BS CF'!BM$37</f>
        <v>-3405897.5734833339</v>
      </c>
      <c r="BN2393" s="124">
        <f>'IS BS CF'!BN$23+'IS BS CF'!BN$37</f>
        <v>-3405897.5734833339</v>
      </c>
      <c r="BO2393" s="124">
        <f>'IS BS CF'!BO$23+'IS BS CF'!BO$37</f>
        <v>-6774504.9521575011</v>
      </c>
      <c r="BP2393" s="124">
        <f>'IS BS CF'!BP$23+'IS BS CF'!BP$37</f>
        <v>-6774504.9521575011</v>
      </c>
      <c r="BQ2393" s="124">
        <f>'IS BS CF'!BQ$23+'IS BS CF'!BQ$37</f>
        <v>-6774504.9521575011</v>
      </c>
      <c r="BR2393" s="124">
        <f>'IS BS CF'!BR$23+'IS BS CF'!BR$37</f>
        <v>-6774504.9521575011</v>
      </c>
      <c r="BS2393" s="124">
        <f>'IS BS CF'!BS$23+'IS BS CF'!BS$37</f>
        <v>-6774504.9521575011</v>
      </c>
      <c r="BT2393" s="124">
        <f>'IS BS CF'!BT$23+'IS BS CF'!BT$37</f>
        <v>-6774504.9521575011</v>
      </c>
      <c r="BU2393" s="124">
        <f>'IS BS CF'!BU$23+'IS BS CF'!BU$37</f>
        <v>-6774504.9521575011</v>
      </c>
      <c r="BV2393" s="124">
        <f>'IS BS CF'!BV$23+'IS BS CF'!BV$37</f>
        <v>-6774504.9521575011</v>
      </c>
      <c r="BW2393" s="124">
        <f>'IS BS CF'!BW$23+'IS BS CF'!BW$37</f>
        <v>-6774504.9521575011</v>
      </c>
      <c r="BX2393" s="124">
        <f>'IS BS CF'!BX$23+'IS BS CF'!BX$37</f>
        <v>-6774504.9521575011</v>
      </c>
      <c r="BY2393" s="124">
        <f>'IS BS CF'!BY$23+'IS BS CF'!BY$37</f>
        <v>-6774504.9521575011</v>
      </c>
      <c r="BZ2393" s="124">
        <f>'IS BS CF'!BZ$23+'IS BS CF'!BZ$37</f>
        <v>-6774504.9521575011</v>
      </c>
      <c r="CA2393" s="124">
        <f>'IS BS CF'!CA$23+'IS BS CF'!CA$37</f>
        <v>-13509876.033098711</v>
      </c>
      <c r="CB2393" s="124">
        <f>'IS BS CF'!CB$23+'IS BS CF'!CB$37</f>
        <v>-13509876.033098711</v>
      </c>
      <c r="CC2393" s="124">
        <f>'IS BS CF'!CC$23+'IS BS CF'!CC$37</f>
        <v>-13509876.033098711</v>
      </c>
      <c r="CD2393" s="124">
        <f>'IS BS CF'!CD$23+'IS BS CF'!CD$37</f>
        <v>-13509876.033098711</v>
      </c>
      <c r="CE2393" s="124">
        <f>'IS BS CF'!CE$23+'IS BS CF'!CE$37</f>
        <v>-13509876.033098711</v>
      </c>
      <c r="CF2393" s="124">
        <f>'IS BS CF'!CF$23+'IS BS CF'!CF$37</f>
        <v>-13509876.033098711</v>
      </c>
      <c r="CG2393" s="124">
        <f>'IS BS CF'!CG$23+'IS BS CF'!CG$37</f>
        <v>-13509876.033098711</v>
      </c>
      <c r="CH2393" s="124">
        <f>'IS BS CF'!CH$23+'IS BS CF'!CH$37</f>
        <v>-13509876.033098711</v>
      </c>
      <c r="CI2393" s="124">
        <f>'IS BS CF'!CI$23+'IS BS CF'!CI$37</f>
        <v>-13509876.033098711</v>
      </c>
      <c r="CJ2393" s="124">
        <f>'IS BS CF'!CJ$23+'IS BS CF'!CJ$37</f>
        <v>-13509876.033098711</v>
      </c>
      <c r="CK2393" s="124">
        <f>'IS BS CF'!CK$23+'IS BS CF'!CK$37</f>
        <v>-13509876.033098711</v>
      </c>
      <c r="CL2393" s="124">
        <f>'IS BS CF'!CL$23+'IS BS CF'!CL$37</f>
        <v>-13509876.033098711</v>
      </c>
      <c r="CN2393" s="73"/>
      <c r="CO2393" s="124" t="e">
        <f>#REF!</f>
        <v>#REF!</v>
      </c>
      <c r="CP2393" s="124" t="e">
        <f>#REF!</f>
        <v>#REF!</v>
      </c>
      <c r="CQ2393" s="124" t="e">
        <f>#REF!</f>
        <v>#REF!</v>
      </c>
      <c r="CR2393" s="124" t="e">
        <f>#REF!</f>
        <v>#REF!</v>
      </c>
      <c r="CS2393" s="124" t="e">
        <f>#REF!</f>
        <v>#REF!</v>
      </c>
      <c r="CT2393" s="124" t="e">
        <f>#REF!</f>
        <v>#REF!</v>
      </c>
      <c r="CU2393" s="124" t="e">
        <f>#REF!</f>
        <v>#REF!</v>
      </c>
      <c r="CV2393" s="124" t="e">
        <f>#REF!</f>
        <v>#REF!</v>
      </c>
      <c r="CW2393" s="124" t="e">
        <f>#REF!</f>
        <v>#REF!</v>
      </c>
      <c r="CX2393" s="124" t="e">
        <f>#REF!</f>
        <v>#REF!</v>
      </c>
      <c r="CY2393" s="124" t="e">
        <f>#REF!</f>
        <v>#REF!</v>
      </c>
      <c r="CZ2393" s="124" t="e">
        <f>#REF!</f>
        <v>#REF!</v>
      </c>
      <c r="DA2393" s="124" t="e">
        <f>#REF!</f>
        <v>#REF!</v>
      </c>
      <c r="DB2393" s="124" t="e">
        <f>#REF!</f>
        <v>#REF!</v>
      </c>
      <c r="DC2393" s="124" t="e">
        <f>#REF!</f>
        <v>#REF!</v>
      </c>
      <c r="DD2393" s="124" t="e">
        <f>#REF!</f>
        <v>#REF!</v>
      </c>
      <c r="DE2393" s="124" t="e">
        <f>#REF!</f>
        <v>#REF!</v>
      </c>
      <c r="DF2393" s="124" t="e">
        <f>#REF!</f>
        <v>#REF!</v>
      </c>
      <c r="DG2393" s="124" t="e">
        <f>#REF!</f>
        <v>#REF!</v>
      </c>
      <c r="DH2393" s="124" t="e">
        <f>#REF!</f>
        <v>#REF!</v>
      </c>
      <c r="DI2393" s="124" t="e">
        <f>#REF!</f>
        <v>#REF!</v>
      </c>
      <c r="DJ2393" s="124" t="e">
        <f>#REF!</f>
        <v>#REF!</v>
      </c>
      <c r="DK2393" s="124" t="e">
        <f>#REF!</f>
        <v>#REF!</v>
      </c>
      <c r="DL2393" s="124" t="e">
        <f>#REF!</f>
        <v>#REF!</v>
      </c>
    </row>
    <row r="2394" spans="1:116" x14ac:dyDescent="0.4">
      <c r="A2394" s="31"/>
      <c r="B2394" t="str">
        <f t="shared" si="3773"/>
        <v>2394 WCPP-IS</v>
      </c>
      <c r="D2394" t="s">
        <v>523</v>
      </c>
      <c r="E2394" s="8" t="str">
        <f t="shared" si="3772"/>
        <v>2394 WCPP-IS</v>
      </c>
      <c r="G2394" s="67"/>
      <c r="H2394" s="31"/>
      <c r="I2394" s="73"/>
      <c r="J2394" s="73"/>
      <c r="K2394" s="31"/>
      <c r="L2394" s="31"/>
      <c r="M2394" s="31"/>
      <c r="N2394" s="31"/>
      <c r="O2394" s="31"/>
      <c r="P2394" s="31"/>
      <c r="R2394" s="67"/>
      <c r="S2394" s="67"/>
      <c r="T2394" s="67"/>
      <c r="U2394" s="67"/>
      <c r="V2394" s="67"/>
      <c r="W2394" s="67"/>
      <c r="X2394" s="67"/>
      <c r="Y2394" s="67"/>
      <c r="Z2394" s="67"/>
      <c r="AA2394" s="67"/>
      <c r="AB2394" s="67"/>
      <c r="AC2394" s="67"/>
      <c r="AD2394" s="67"/>
      <c r="AE2394" s="67"/>
      <c r="AF2394" s="67"/>
      <c r="AG2394" s="67"/>
      <c r="AH2394" s="67"/>
      <c r="AI2394" s="67"/>
      <c r="AJ2394" s="67"/>
      <c r="AK2394" s="67"/>
      <c r="AL2394" s="67"/>
      <c r="AM2394" s="67"/>
      <c r="AN2394" s="67"/>
      <c r="AO2394" s="67"/>
      <c r="AP2394" s="67"/>
      <c r="AQ2394" s="67"/>
      <c r="AR2394" s="67"/>
      <c r="AS2394" s="67"/>
      <c r="AT2394" s="67"/>
      <c r="AU2394" s="67"/>
      <c r="AV2394" s="67"/>
      <c r="AW2394" s="67"/>
      <c r="AX2394" s="67"/>
      <c r="AY2394" s="67"/>
      <c r="AZ2394" s="67"/>
      <c r="BA2394" s="67"/>
      <c r="BB2394" s="67"/>
      <c r="BC2394" s="67"/>
      <c r="BD2394" s="67"/>
      <c r="BE2394" s="67"/>
      <c r="BF2394" s="67"/>
      <c r="BG2394" s="67"/>
      <c r="BH2394" s="67"/>
      <c r="BI2394" s="67"/>
      <c r="BJ2394" s="67"/>
      <c r="BK2394" s="67"/>
      <c r="BL2394" s="67"/>
      <c r="BM2394" s="67"/>
      <c r="BN2394" s="67"/>
      <c r="BO2394" s="67"/>
      <c r="BP2394" s="67"/>
      <c r="BQ2394" s="67"/>
      <c r="BR2394" s="67"/>
      <c r="BS2394" s="67"/>
      <c r="BT2394" s="67"/>
      <c r="BU2394" s="67"/>
      <c r="BV2394" s="67"/>
      <c r="BW2394" s="67"/>
      <c r="BX2394" s="67"/>
      <c r="BY2394" s="67"/>
      <c r="BZ2394" s="67"/>
      <c r="CA2394" s="67"/>
      <c r="CB2394" s="67"/>
      <c r="CC2394" s="67"/>
      <c r="CD2394" s="67"/>
      <c r="CE2394" s="67"/>
      <c r="CF2394" s="67"/>
      <c r="CG2394" s="67"/>
      <c r="CH2394" s="67"/>
      <c r="CI2394" s="67"/>
      <c r="CJ2394" s="67"/>
      <c r="CK2394" s="67"/>
      <c r="CL2394" s="67"/>
      <c r="CN2394" s="73"/>
      <c r="CO2394" s="67"/>
      <c r="CP2394" s="67"/>
      <c r="CQ2394" s="67"/>
      <c r="CR2394" s="67"/>
      <c r="CS2394" s="67"/>
      <c r="CT2394" s="67"/>
      <c r="CU2394" s="67"/>
      <c r="CV2394" s="67"/>
      <c r="CW2394" s="67"/>
      <c r="CX2394" s="67"/>
      <c r="CY2394" s="67"/>
      <c r="CZ2394" s="67"/>
      <c r="DA2394" s="67"/>
      <c r="DB2394" s="67"/>
      <c r="DC2394" s="67"/>
      <c r="DD2394" s="67"/>
      <c r="DE2394" s="67"/>
      <c r="DF2394" s="67"/>
      <c r="DG2394" s="67"/>
      <c r="DH2394" s="67"/>
      <c r="DI2394" s="67"/>
      <c r="DJ2394" s="67"/>
      <c r="DK2394" s="67"/>
      <c r="DL2394" s="67"/>
    </row>
    <row r="2395" spans="1:116" x14ac:dyDescent="0.4">
      <c r="B2395" t="str">
        <f t="shared" si="3773"/>
        <v>2395 WCPP-IS</v>
      </c>
      <c r="D2395" t="s">
        <v>523</v>
      </c>
      <c r="E2395" s="8" t="str">
        <f t="shared" si="3772"/>
        <v>2395 WCPP-IS</v>
      </c>
      <c r="G2395" s="129" t="str">
        <f>G2397&amp;":"</f>
        <v>Unearned revenue:</v>
      </c>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N2395"/>
    </row>
    <row r="2396" spans="1:116" x14ac:dyDescent="0.4">
      <c r="B2396" t="str">
        <f t="shared" si="3773"/>
        <v>2396 WCPP-IS</v>
      </c>
      <c r="D2396" t="s">
        <v>523</v>
      </c>
      <c r="E2396" s="8" t="str">
        <f t="shared" si="3772"/>
        <v>2396 WCPP-IS</v>
      </c>
      <c r="G2396" s="145" t="s">
        <v>403</v>
      </c>
      <c r="H2396" s="12"/>
      <c r="I2396" s="60"/>
      <c r="J2396" s="60"/>
      <c r="K2396" s="17">
        <v>30</v>
      </c>
      <c r="L2396" s="17">
        <v>5</v>
      </c>
      <c r="M2396" s="17">
        <v>5</v>
      </c>
      <c r="N2396" s="17">
        <v>5</v>
      </c>
      <c r="O2396" s="17">
        <v>5</v>
      </c>
      <c r="P2396" s="17">
        <v>5</v>
      </c>
      <c r="R2396" s="15"/>
      <c r="S2396" s="15" cm="1">
        <f t="array" ref="S2396">INDEX($K:$P,ROW(),MATCH(S$3,$K$2:$P$2,0))</f>
        <v>30</v>
      </c>
      <c r="T2396" s="15" cm="1">
        <f t="array" ref="T2396">INDEX($K:$P,ROW(),MATCH(T$3,$K$2:$P$2,0))</f>
        <v>30</v>
      </c>
      <c r="U2396" s="15" cm="1">
        <f t="array" ref="U2396">INDEX($K:$P,ROW(),MATCH(U$3,$K$2:$P$2,0))</f>
        <v>30</v>
      </c>
      <c r="V2396" s="15" cm="1">
        <f t="array" ref="V2396">INDEX($K:$P,ROW(),MATCH(V$3,$K$2:$P$2,0))</f>
        <v>30</v>
      </c>
      <c r="W2396" s="15" cm="1">
        <f t="array" ref="W2396">INDEX($K:$P,ROW(),MATCH(W$3,$K$2:$P$2,0))</f>
        <v>30</v>
      </c>
      <c r="X2396" s="15" cm="1">
        <f t="array" ref="X2396">INDEX($K:$P,ROW(),MATCH(X$3,$K$2:$P$2,0))</f>
        <v>30</v>
      </c>
      <c r="Y2396" s="15" cm="1">
        <f t="array" ref="Y2396">INDEX($K:$P,ROW(),MATCH(Y$3,$K$2:$P$2,0))</f>
        <v>30</v>
      </c>
      <c r="Z2396" s="15" cm="1">
        <f t="array" ref="Z2396">INDEX($K:$P,ROW(),MATCH(Z$3,$K$2:$P$2,0))</f>
        <v>30</v>
      </c>
      <c r="AA2396" s="15" cm="1">
        <f t="array" ref="AA2396">INDEX($K:$P,ROW(),MATCH(AA$3,$K$2:$P$2,0))</f>
        <v>30</v>
      </c>
      <c r="AB2396" s="15" cm="1">
        <f t="array" ref="AB2396">INDEX($K:$P,ROW(),MATCH(AB$3,$K$2:$P$2,0))</f>
        <v>30</v>
      </c>
      <c r="AC2396" s="15" cm="1">
        <f t="array" ref="AC2396">INDEX($K:$P,ROW(),MATCH(AC$3,$K$2:$P$2,0))</f>
        <v>30</v>
      </c>
      <c r="AD2396" s="15" cm="1">
        <f t="array" ref="AD2396">INDEX($K:$P,ROW(),MATCH(AD$3,$K$2:$P$2,0))</f>
        <v>30</v>
      </c>
      <c r="AE2396" s="15" cm="1">
        <f t="array" ref="AE2396">INDEX($K:$P,ROW(),MATCH(AE$3,$K$2:$P$2,0))</f>
        <v>5</v>
      </c>
      <c r="AF2396" s="15" cm="1">
        <f t="array" ref="AF2396">INDEX($K:$P,ROW(),MATCH(AF$3,$K$2:$P$2,0))</f>
        <v>5</v>
      </c>
      <c r="AG2396" s="15" cm="1">
        <f t="array" ref="AG2396">INDEX($K:$P,ROW(),MATCH(AG$3,$K$2:$P$2,0))</f>
        <v>5</v>
      </c>
      <c r="AH2396" s="15" cm="1">
        <f t="array" ref="AH2396">INDEX($K:$P,ROW(),MATCH(AH$3,$K$2:$P$2,0))</f>
        <v>5</v>
      </c>
      <c r="AI2396" s="15" cm="1">
        <f t="array" ref="AI2396">INDEX($K:$P,ROW(),MATCH(AI$3,$K$2:$P$2,0))</f>
        <v>5</v>
      </c>
      <c r="AJ2396" s="15" cm="1">
        <f t="array" ref="AJ2396">INDEX($K:$P,ROW(),MATCH(AJ$3,$K$2:$P$2,0))</f>
        <v>5</v>
      </c>
      <c r="AK2396" s="15" cm="1">
        <f t="array" ref="AK2396">INDEX($K:$P,ROW(),MATCH(AK$3,$K$2:$P$2,0))</f>
        <v>5</v>
      </c>
      <c r="AL2396" s="15" cm="1">
        <f t="array" ref="AL2396">INDEX($K:$P,ROW(),MATCH(AL$3,$K$2:$P$2,0))</f>
        <v>5</v>
      </c>
      <c r="AM2396" s="15" cm="1">
        <f t="array" ref="AM2396">INDEX($K:$P,ROW(),MATCH(AM$3,$K$2:$P$2,0))</f>
        <v>5</v>
      </c>
      <c r="AN2396" s="15" cm="1">
        <f t="array" ref="AN2396">INDEX($K:$P,ROW(),MATCH(AN$3,$K$2:$P$2,0))</f>
        <v>5</v>
      </c>
      <c r="AO2396" s="15" cm="1">
        <f t="array" ref="AO2396">INDEX($K:$P,ROW(),MATCH(AO$3,$K$2:$P$2,0))</f>
        <v>5</v>
      </c>
      <c r="AP2396" s="15" cm="1">
        <f t="array" ref="AP2396">INDEX($K:$P,ROW(),MATCH(AP$3,$K$2:$P$2,0))</f>
        <v>5</v>
      </c>
      <c r="AQ2396" s="15" cm="1">
        <f t="array" ref="AQ2396">INDEX($K:$P,ROW(),MATCH(AQ$3,$K$2:$P$2,0))</f>
        <v>5</v>
      </c>
      <c r="AR2396" s="15" cm="1">
        <f t="array" ref="AR2396">INDEX($K:$P,ROW(),MATCH(AR$3,$K$2:$P$2,0))</f>
        <v>5</v>
      </c>
      <c r="AS2396" s="15" cm="1">
        <f t="array" ref="AS2396">INDEX($K:$P,ROW(),MATCH(AS$3,$K$2:$P$2,0))</f>
        <v>5</v>
      </c>
      <c r="AT2396" s="15" cm="1">
        <f t="array" ref="AT2396">INDEX($K:$P,ROW(),MATCH(AT$3,$K$2:$P$2,0))</f>
        <v>5</v>
      </c>
      <c r="AU2396" s="15" cm="1">
        <f t="array" ref="AU2396">INDEX($K:$P,ROW(),MATCH(AU$3,$K$2:$P$2,0))</f>
        <v>5</v>
      </c>
      <c r="AV2396" s="15" cm="1">
        <f t="array" ref="AV2396">INDEX($K:$P,ROW(),MATCH(AV$3,$K$2:$P$2,0))</f>
        <v>5</v>
      </c>
      <c r="AW2396" s="15" cm="1">
        <f t="array" ref="AW2396">INDEX($K:$P,ROW(),MATCH(AW$3,$K$2:$P$2,0))</f>
        <v>5</v>
      </c>
      <c r="AX2396" s="15" cm="1">
        <f t="array" ref="AX2396">INDEX($K:$P,ROW(),MATCH(AX$3,$K$2:$P$2,0))</f>
        <v>5</v>
      </c>
      <c r="AY2396" s="15" cm="1">
        <f t="array" ref="AY2396">INDEX($K:$P,ROW(),MATCH(AY$3,$K$2:$P$2,0))</f>
        <v>5</v>
      </c>
      <c r="AZ2396" s="15" cm="1">
        <f t="array" ref="AZ2396">INDEX($K:$P,ROW(),MATCH(AZ$3,$K$2:$P$2,0))</f>
        <v>5</v>
      </c>
      <c r="BA2396" s="15" cm="1">
        <f t="array" ref="BA2396">INDEX($K:$P,ROW(),MATCH(BA$3,$K$2:$P$2,0))</f>
        <v>5</v>
      </c>
      <c r="BB2396" s="15" cm="1">
        <f t="array" ref="BB2396">INDEX($K:$P,ROW(),MATCH(BB$3,$K$2:$P$2,0))</f>
        <v>5</v>
      </c>
      <c r="BC2396" s="15" cm="1">
        <f t="array" ref="BC2396">INDEX($K:$P,ROW(),MATCH(BC$3,$K$2:$P$2,0))</f>
        <v>5</v>
      </c>
      <c r="BD2396" s="15" cm="1">
        <f t="array" ref="BD2396">INDEX($K:$P,ROW(),MATCH(BD$3,$K$2:$P$2,0))</f>
        <v>5</v>
      </c>
      <c r="BE2396" s="15" cm="1">
        <f t="array" ref="BE2396">INDEX($K:$P,ROW(),MATCH(BE$3,$K$2:$P$2,0))</f>
        <v>5</v>
      </c>
      <c r="BF2396" s="15" cm="1">
        <f t="array" ref="BF2396">INDEX($K:$P,ROW(),MATCH(BF$3,$K$2:$P$2,0))</f>
        <v>5</v>
      </c>
      <c r="BG2396" s="15" cm="1">
        <f t="array" ref="BG2396">INDEX($K:$P,ROW(),MATCH(BG$3,$K$2:$P$2,0))</f>
        <v>5</v>
      </c>
      <c r="BH2396" s="15" cm="1">
        <f t="array" ref="BH2396">INDEX($K:$P,ROW(),MATCH(BH$3,$K$2:$P$2,0))</f>
        <v>5</v>
      </c>
      <c r="BI2396" s="15" cm="1">
        <f t="array" ref="BI2396">INDEX($K:$P,ROW(),MATCH(BI$3,$K$2:$P$2,0))</f>
        <v>5</v>
      </c>
      <c r="BJ2396" s="15" cm="1">
        <f t="array" ref="BJ2396">INDEX($K:$P,ROW(),MATCH(BJ$3,$K$2:$P$2,0))</f>
        <v>5</v>
      </c>
      <c r="BK2396" s="15" cm="1">
        <f t="array" ref="BK2396">INDEX($K:$P,ROW(),MATCH(BK$3,$K$2:$P$2,0))</f>
        <v>5</v>
      </c>
      <c r="BL2396" s="15" cm="1">
        <f t="array" ref="BL2396">INDEX($K:$P,ROW(),MATCH(BL$3,$K$2:$P$2,0))</f>
        <v>5</v>
      </c>
      <c r="BM2396" s="15" cm="1">
        <f t="array" ref="BM2396">INDEX($K:$P,ROW(),MATCH(BM$3,$K$2:$P$2,0))</f>
        <v>5</v>
      </c>
      <c r="BN2396" s="15" cm="1">
        <f t="array" ref="BN2396">INDEX($K:$P,ROW(),MATCH(BN$3,$K$2:$P$2,0))</f>
        <v>5</v>
      </c>
      <c r="BO2396" s="15" cm="1">
        <f t="array" ref="BO2396">INDEX($K:$P,ROW(),MATCH(BO$3,$K$2:$P$2,0))</f>
        <v>5</v>
      </c>
      <c r="BP2396" s="15" cm="1">
        <f t="array" ref="BP2396">INDEX($K:$P,ROW(),MATCH(BP$3,$K$2:$P$2,0))</f>
        <v>5</v>
      </c>
      <c r="BQ2396" s="15" cm="1">
        <f t="array" ref="BQ2396">INDEX($K:$P,ROW(),MATCH(BQ$3,$K$2:$P$2,0))</f>
        <v>5</v>
      </c>
      <c r="BR2396" s="15" cm="1">
        <f t="array" ref="BR2396">INDEX($K:$P,ROW(),MATCH(BR$3,$K$2:$P$2,0))</f>
        <v>5</v>
      </c>
      <c r="BS2396" s="15" cm="1">
        <f t="array" ref="BS2396">INDEX($K:$P,ROW(),MATCH(BS$3,$K$2:$P$2,0))</f>
        <v>5</v>
      </c>
      <c r="BT2396" s="15" cm="1">
        <f t="array" ref="BT2396">INDEX($K:$P,ROW(),MATCH(BT$3,$K$2:$P$2,0))</f>
        <v>5</v>
      </c>
      <c r="BU2396" s="15" cm="1">
        <f t="array" ref="BU2396">INDEX($K:$P,ROW(),MATCH(BU$3,$K$2:$P$2,0))</f>
        <v>5</v>
      </c>
      <c r="BV2396" s="15" cm="1">
        <f t="array" ref="BV2396">INDEX($K:$P,ROW(),MATCH(BV$3,$K$2:$P$2,0))</f>
        <v>5</v>
      </c>
      <c r="BW2396" s="15" cm="1">
        <f t="array" ref="BW2396">INDEX($K:$P,ROW(),MATCH(BW$3,$K$2:$P$2,0))</f>
        <v>5</v>
      </c>
      <c r="BX2396" s="15" cm="1">
        <f t="array" ref="BX2396">INDEX($K:$P,ROW(),MATCH(BX$3,$K$2:$P$2,0))</f>
        <v>5</v>
      </c>
      <c r="BY2396" s="15" cm="1">
        <f t="array" ref="BY2396">INDEX($K:$P,ROW(),MATCH(BY$3,$K$2:$P$2,0))</f>
        <v>5</v>
      </c>
      <c r="BZ2396" s="15" cm="1">
        <f t="array" ref="BZ2396">INDEX($K:$P,ROW(),MATCH(BZ$3,$K$2:$P$2,0))</f>
        <v>5</v>
      </c>
      <c r="CA2396" s="15" cm="1">
        <f t="array" ref="CA2396">INDEX($K:$P,ROW(),MATCH(CA$3,$K$2:$P$2,0))</f>
        <v>5</v>
      </c>
      <c r="CB2396" s="15" cm="1">
        <f t="array" ref="CB2396">INDEX($K:$P,ROW(),MATCH(CB$3,$K$2:$P$2,0))</f>
        <v>5</v>
      </c>
      <c r="CC2396" s="15" cm="1">
        <f t="array" ref="CC2396">INDEX($K:$P,ROW(),MATCH(CC$3,$K$2:$P$2,0))</f>
        <v>5</v>
      </c>
      <c r="CD2396" s="15" cm="1">
        <f t="array" ref="CD2396">INDEX($K:$P,ROW(),MATCH(CD$3,$K$2:$P$2,0))</f>
        <v>5</v>
      </c>
      <c r="CE2396" s="15" cm="1">
        <f t="array" ref="CE2396">INDEX($K:$P,ROW(),MATCH(CE$3,$K$2:$P$2,0))</f>
        <v>5</v>
      </c>
      <c r="CF2396" s="15" cm="1">
        <f t="array" ref="CF2396">INDEX($K:$P,ROW(),MATCH(CF$3,$K$2:$P$2,0))</f>
        <v>5</v>
      </c>
      <c r="CG2396" s="15" cm="1">
        <f t="array" ref="CG2396">INDEX($K:$P,ROW(),MATCH(CG$3,$K$2:$P$2,0))</f>
        <v>5</v>
      </c>
      <c r="CH2396" s="15" cm="1">
        <f t="array" ref="CH2396">INDEX($K:$P,ROW(),MATCH(CH$3,$K$2:$P$2,0))</f>
        <v>5</v>
      </c>
      <c r="CI2396" s="15" cm="1">
        <f t="array" ref="CI2396">INDEX($K:$P,ROW(),MATCH(CI$3,$K$2:$P$2,0))</f>
        <v>5</v>
      </c>
      <c r="CJ2396" s="15" cm="1">
        <f t="array" ref="CJ2396">INDEX($K:$P,ROW(),MATCH(CJ$3,$K$2:$P$2,0))</f>
        <v>5</v>
      </c>
      <c r="CK2396" s="15" cm="1">
        <f t="array" ref="CK2396">INDEX($K:$P,ROW(),MATCH(CK$3,$K$2:$P$2,0))</f>
        <v>5</v>
      </c>
      <c r="CL2396" s="15" cm="1">
        <f t="array" ref="CL2396">INDEX($K:$P,ROW(),MATCH(CL$3,$K$2:$P$2,0))</f>
        <v>5</v>
      </c>
      <c r="CN2396"/>
      <c r="CO2396" s="15" t="e" cm="1">
        <f t="array" ref="CO2396">INDEX($K:$P,ROW(),MATCH(CO$3,$K$2:$P$2,0))</f>
        <v>#N/A</v>
      </c>
      <c r="CP2396" s="15" t="e" cm="1">
        <f t="array" ref="CP2396">INDEX($K:$P,ROW(),MATCH(CP$3,$K$2:$P$2,0))</f>
        <v>#N/A</v>
      </c>
      <c r="CQ2396" s="15" t="e" cm="1">
        <f t="array" ref="CQ2396">INDEX($K:$P,ROW(),MATCH(CQ$3,$K$2:$P$2,0))</f>
        <v>#N/A</v>
      </c>
      <c r="CR2396" s="15" t="e" cm="1">
        <f t="array" ref="CR2396">INDEX($K:$P,ROW(),MATCH(CR$3,$K$2:$P$2,0))</f>
        <v>#N/A</v>
      </c>
      <c r="CS2396" s="15" t="e" cm="1">
        <f t="array" ref="CS2396">INDEX($K:$P,ROW(),MATCH(CS$3,$K$2:$P$2,0))</f>
        <v>#N/A</v>
      </c>
      <c r="CT2396" s="15" t="e" cm="1">
        <f t="array" ref="CT2396">INDEX($K:$P,ROW(),MATCH(CT$3,$K$2:$P$2,0))</f>
        <v>#N/A</v>
      </c>
      <c r="CU2396" s="15" t="e" cm="1">
        <f t="array" ref="CU2396">INDEX($K:$P,ROW(),MATCH(CU$3,$K$2:$P$2,0))</f>
        <v>#N/A</v>
      </c>
      <c r="CV2396" s="15" t="e" cm="1">
        <f t="array" ref="CV2396">INDEX($K:$P,ROW(),MATCH(CV$3,$K$2:$P$2,0))</f>
        <v>#N/A</v>
      </c>
      <c r="CW2396" s="15" t="e" cm="1">
        <f t="array" ref="CW2396">INDEX($K:$P,ROW(),MATCH(CW$3,$K$2:$P$2,0))</f>
        <v>#N/A</v>
      </c>
      <c r="CX2396" s="15" t="e" cm="1">
        <f t="array" ref="CX2396">INDEX($K:$P,ROW(),MATCH(CX$3,$K$2:$P$2,0))</f>
        <v>#N/A</v>
      </c>
      <c r="CY2396" s="15" t="e" cm="1">
        <f t="array" ref="CY2396">INDEX($K:$P,ROW(),MATCH(CY$3,$K$2:$P$2,0))</f>
        <v>#N/A</v>
      </c>
      <c r="CZ2396" s="15" t="e" cm="1">
        <f t="array" ref="CZ2396">INDEX($K:$P,ROW(),MATCH(CZ$3,$K$2:$P$2,0))</f>
        <v>#N/A</v>
      </c>
      <c r="DA2396" s="15" t="e" cm="1">
        <f t="array" ref="DA2396">INDEX($K:$P,ROW(),MATCH(DA$3,$K$2:$P$2,0))</f>
        <v>#N/A</v>
      </c>
      <c r="DB2396" s="15" t="e" cm="1">
        <f t="array" ref="DB2396">INDEX($K:$P,ROW(),MATCH(DB$3,$K$2:$P$2,0))</f>
        <v>#N/A</v>
      </c>
      <c r="DC2396" s="15" t="e" cm="1">
        <f t="array" ref="DC2396">INDEX($K:$P,ROW(),MATCH(DC$3,$K$2:$P$2,0))</f>
        <v>#N/A</v>
      </c>
      <c r="DD2396" s="15" t="e" cm="1">
        <f t="array" ref="DD2396">INDEX($K:$P,ROW(),MATCH(DD$3,$K$2:$P$2,0))</f>
        <v>#N/A</v>
      </c>
      <c r="DE2396" s="15" t="e" cm="1">
        <f t="array" ref="DE2396">INDEX($K:$P,ROW(),MATCH(DE$3,$K$2:$P$2,0))</f>
        <v>#N/A</v>
      </c>
      <c r="DF2396" s="15" t="e" cm="1">
        <f t="array" ref="DF2396">INDEX($K:$P,ROW(),MATCH(DF$3,$K$2:$P$2,0))</f>
        <v>#N/A</v>
      </c>
      <c r="DG2396" s="15" t="e" cm="1">
        <f t="array" ref="DG2396">INDEX($K:$P,ROW(),MATCH(DG$3,$K$2:$P$2,0))</f>
        <v>#N/A</v>
      </c>
      <c r="DH2396" s="15" t="e" cm="1">
        <f t="array" ref="DH2396">INDEX($K:$P,ROW(),MATCH(DH$3,$K$2:$P$2,0))</f>
        <v>#N/A</v>
      </c>
      <c r="DI2396" s="15" t="e" cm="1">
        <f t="array" ref="DI2396">INDEX($K:$P,ROW(),MATCH(DI$3,$K$2:$P$2,0))</f>
        <v>#N/A</v>
      </c>
      <c r="DJ2396" s="15" t="e" cm="1">
        <f t="array" ref="DJ2396">INDEX($K:$P,ROW(),MATCH(DJ$3,$K$2:$P$2,0))</f>
        <v>#N/A</v>
      </c>
      <c r="DK2396" s="15" t="e" cm="1">
        <f t="array" ref="DK2396">INDEX($K:$P,ROW(),MATCH(DK$3,$K$2:$P$2,0))</f>
        <v>#N/A</v>
      </c>
      <c r="DL2396" s="15" t="e" cm="1">
        <f t="array" ref="DL2396">INDEX($K:$P,ROW(),MATCH(DL$3,$K$2:$P$2,0))</f>
        <v>#N/A</v>
      </c>
    </row>
    <row r="2397" spans="1:116" x14ac:dyDescent="0.4">
      <c r="B2397" t="str">
        <f t="shared" si="3773"/>
        <v>2397 WCPP-IS</v>
      </c>
      <c r="C2397" t="s">
        <v>224</v>
      </c>
      <c r="D2397" t="s">
        <v>523</v>
      </c>
      <c r="E2397" s="8" t="str">
        <f t="shared" si="3772"/>
        <v>2397 WCPP-IS</v>
      </c>
      <c r="G2397" s="126" t="s">
        <v>43</v>
      </c>
      <c r="H2397" s="27"/>
      <c r="I2397" s="78"/>
      <c r="J2397" s="78"/>
      <c r="K2397" s="118">
        <f>SUMIF($4:$4,K$2,2397:2397)</f>
        <v>450612.53333333344</v>
      </c>
      <c r="L2397" s="118">
        <f>SUMIF($4:$4,L$2,2397:2397)</f>
        <v>146214.83222222223</v>
      </c>
      <c r="M2397" s="118">
        <f>SUMIF($4:$4,M$2,2397:2397)</f>
        <v>286785.99050000007</v>
      </c>
      <c r="N2397" s="118">
        <f>SUMIF($4:$4,N$2,2397:2397)</f>
        <v>567649.59558055562</v>
      </c>
      <c r="O2397" s="118">
        <f>SUMIF($4:$4,O$2,2397:2397)</f>
        <v>1129084.1586929169</v>
      </c>
      <c r="P2397" s="118">
        <f>SUMIF($4:$4,P$2,2397:2397)</f>
        <v>2251646.0055164518</v>
      </c>
      <c r="R2397" s="118"/>
      <c r="S2397" s="118">
        <f t="shared" ref="S2397:CD2406" si="3774">MIN(S2396/30*-S2393,R2397-S2393)</f>
        <v>450612.53333333344</v>
      </c>
      <c r="T2397" s="118">
        <f t="shared" si="3774"/>
        <v>450612.53333333344</v>
      </c>
      <c r="U2397" s="118">
        <f t="shared" si="3774"/>
        <v>450612.53333333344</v>
      </c>
      <c r="V2397" s="118">
        <f t="shared" si="3774"/>
        <v>450612.53333333344</v>
      </c>
      <c r="W2397" s="118">
        <f t="shared" si="3774"/>
        <v>450612.53333333344</v>
      </c>
      <c r="X2397" s="118">
        <f t="shared" si="3774"/>
        <v>450612.53333333344</v>
      </c>
      <c r="Y2397" s="118">
        <f t="shared" si="3774"/>
        <v>450612.53333333344</v>
      </c>
      <c r="Z2397" s="118">
        <f t="shared" si="3774"/>
        <v>450612.53333333344</v>
      </c>
      <c r="AA2397" s="118">
        <f t="shared" si="3774"/>
        <v>450612.53333333344</v>
      </c>
      <c r="AB2397" s="118">
        <f t="shared" si="3774"/>
        <v>450612.53333333344</v>
      </c>
      <c r="AC2397" s="118">
        <f t="shared" si="3774"/>
        <v>450612.53333333344</v>
      </c>
      <c r="AD2397" s="118">
        <f t="shared" si="3774"/>
        <v>450612.53333333344</v>
      </c>
      <c r="AE2397" s="118">
        <f t="shared" si="3774"/>
        <v>146214.83222222223</v>
      </c>
      <c r="AF2397" s="118">
        <f t="shared" si="3774"/>
        <v>146214.83222222223</v>
      </c>
      <c r="AG2397" s="118">
        <f t="shared" si="3774"/>
        <v>146214.83222222223</v>
      </c>
      <c r="AH2397" s="118">
        <f t="shared" si="3774"/>
        <v>146214.83222222223</v>
      </c>
      <c r="AI2397" s="118">
        <f t="shared" si="3774"/>
        <v>146214.83222222223</v>
      </c>
      <c r="AJ2397" s="118">
        <f t="shared" si="3774"/>
        <v>146214.83222222223</v>
      </c>
      <c r="AK2397" s="118">
        <f t="shared" si="3774"/>
        <v>146214.83222222223</v>
      </c>
      <c r="AL2397" s="118">
        <f t="shared" si="3774"/>
        <v>146214.83222222223</v>
      </c>
      <c r="AM2397" s="118">
        <f t="shared" si="3774"/>
        <v>146214.83222222223</v>
      </c>
      <c r="AN2397" s="118">
        <f t="shared" si="3774"/>
        <v>146214.83222222223</v>
      </c>
      <c r="AO2397" s="118">
        <f t="shared" si="3774"/>
        <v>146214.83222222223</v>
      </c>
      <c r="AP2397" s="118">
        <f t="shared" si="3774"/>
        <v>146214.83222222223</v>
      </c>
      <c r="AQ2397" s="118">
        <f t="shared" si="3774"/>
        <v>286785.99050000007</v>
      </c>
      <c r="AR2397" s="118">
        <f t="shared" si="3774"/>
        <v>286785.99050000007</v>
      </c>
      <c r="AS2397" s="118">
        <f t="shared" si="3774"/>
        <v>286785.99050000007</v>
      </c>
      <c r="AT2397" s="118">
        <f t="shared" si="3774"/>
        <v>286785.99050000007</v>
      </c>
      <c r="AU2397" s="118">
        <f t="shared" si="3774"/>
        <v>286785.99050000007</v>
      </c>
      <c r="AV2397" s="118">
        <f t="shared" si="3774"/>
        <v>286785.99050000007</v>
      </c>
      <c r="AW2397" s="118">
        <f t="shared" si="3774"/>
        <v>286785.99050000007</v>
      </c>
      <c r="AX2397" s="118">
        <f t="shared" si="3774"/>
        <v>286785.99050000007</v>
      </c>
      <c r="AY2397" s="118">
        <f t="shared" si="3774"/>
        <v>286785.99050000007</v>
      </c>
      <c r="AZ2397" s="118">
        <f t="shared" si="3774"/>
        <v>286785.99050000007</v>
      </c>
      <c r="BA2397" s="118">
        <f t="shared" si="3774"/>
        <v>286785.99050000007</v>
      </c>
      <c r="BB2397" s="118">
        <f t="shared" si="3774"/>
        <v>286785.99050000007</v>
      </c>
      <c r="BC2397" s="118">
        <f t="shared" si="3774"/>
        <v>567649.59558055562</v>
      </c>
      <c r="BD2397" s="118">
        <f t="shared" si="3774"/>
        <v>567649.59558055562</v>
      </c>
      <c r="BE2397" s="118">
        <f t="shared" si="3774"/>
        <v>567649.59558055562</v>
      </c>
      <c r="BF2397" s="118">
        <f t="shared" si="3774"/>
        <v>567649.59558055562</v>
      </c>
      <c r="BG2397" s="118">
        <f t="shared" si="3774"/>
        <v>567649.59558055562</v>
      </c>
      <c r="BH2397" s="118">
        <f t="shared" si="3774"/>
        <v>567649.59558055562</v>
      </c>
      <c r="BI2397" s="118">
        <f t="shared" si="3774"/>
        <v>567649.59558055562</v>
      </c>
      <c r="BJ2397" s="118">
        <f t="shared" si="3774"/>
        <v>567649.59558055562</v>
      </c>
      <c r="BK2397" s="118">
        <f t="shared" si="3774"/>
        <v>567649.59558055562</v>
      </c>
      <c r="BL2397" s="118">
        <f t="shared" si="3774"/>
        <v>567649.59558055562</v>
      </c>
      <c r="BM2397" s="118">
        <f t="shared" si="3774"/>
        <v>567649.59558055562</v>
      </c>
      <c r="BN2397" s="118">
        <f t="shared" si="3774"/>
        <v>567649.59558055562</v>
      </c>
      <c r="BO2397" s="118">
        <f t="shared" si="3774"/>
        <v>1129084.1586929169</v>
      </c>
      <c r="BP2397" s="118">
        <f t="shared" si="3774"/>
        <v>1129084.1586929169</v>
      </c>
      <c r="BQ2397" s="118">
        <f t="shared" si="3774"/>
        <v>1129084.1586929169</v>
      </c>
      <c r="BR2397" s="118">
        <f t="shared" si="3774"/>
        <v>1129084.1586929169</v>
      </c>
      <c r="BS2397" s="118">
        <f t="shared" si="3774"/>
        <v>1129084.1586929169</v>
      </c>
      <c r="BT2397" s="118">
        <f t="shared" si="3774"/>
        <v>1129084.1586929169</v>
      </c>
      <c r="BU2397" s="118">
        <f t="shared" si="3774"/>
        <v>1129084.1586929169</v>
      </c>
      <c r="BV2397" s="118">
        <f t="shared" si="3774"/>
        <v>1129084.1586929169</v>
      </c>
      <c r="BW2397" s="118">
        <f t="shared" si="3774"/>
        <v>1129084.1586929169</v>
      </c>
      <c r="BX2397" s="118">
        <f t="shared" si="3774"/>
        <v>1129084.1586929169</v>
      </c>
      <c r="BY2397" s="118">
        <f t="shared" si="3774"/>
        <v>1129084.1586929169</v>
      </c>
      <c r="BZ2397" s="118">
        <f t="shared" si="3774"/>
        <v>1129084.1586929169</v>
      </c>
      <c r="CA2397" s="118">
        <f t="shared" si="3774"/>
        <v>2251646.0055164518</v>
      </c>
      <c r="CB2397" s="118">
        <f t="shared" si="3774"/>
        <v>2251646.0055164518</v>
      </c>
      <c r="CC2397" s="118">
        <f t="shared" si="3774"/>
        <v>2251646.0055164518</v>
      </c>
      <c r="CD2397" s="118">
        <f t="shared" si="3774"/>
        <v>2251646.0055164518</v>
      </c>
      <c r="CE2397" s="118">
        <f t="shared" ref="CE2397:CK2406" si="3775">MIN(CE2396/30*-CE2393,CD2397-CE2393)</f>
        <v>2251646.0055164518</v>
      </c>
      <c r="CF2397" s="118">
        <f t="shared" si="3775"/>
        <v>2251646.0055164518</v>
      </c>
      <c r="CG2397" s="118">
        <f t="shared" si="3775"/>
        <v>2251646.0055164518</v>
      </c>
      <c r="CH2397" s="118">
        <f t="shared" si="3775"/>
        <v>2251646.0055164518</v>
      </c>
      <c r="CI2397" s="118">
        <f t="shared" si="3775"/>
        <v>2251646.0055164518</v>
      </c>
      <c r="CJ2397" s="118">
        <f t="shared" si="3775"/>
        <v>2251646.0055164518</v>
      </c>
      <c r="CK2397" s="118">
        <f t="shared" si="3775"/>
        <v>2251646.0055164518</v>
      </c>
      <c r="CL2397" s="118">
        <f>MIN(CL2396/30*-CL2393,CK2397-CL2393)</f>
        <v>2251646.0055164518</v>
      </c>
      <c r="CN2397"/>
      <c r="CO2397" s="118" t="e">
        <f>MIN(CO2396/90*-CO2393,CN2397-CO2393)</f>
        <v>#N/A</v>
      </c>
      <c r="CP2397" s="118" t="e">
        <f t="shared" ref="CP2397:DL2406" si="3776">MIN(CP2396/90*-CP2393,CO2397-CP2393)</f>
        <v>#N/A</v>
      </c>
      <c r="CQ2397" s="118" t="e">
        <f t="shared" si="3776"/>
        <v>#N/A</v>
      </c>
      <c r="CR2397" s="118" t="e">
        <f t="shared" si="3776"/>
        <v>#N/A</v>
      </c>
      <c r="CS2397" s="118" t="e">
        <f t="shared" si="3776"/>
        <v>#N/A</v>
      </c>
      <c r="CT2397" s="118" t="e">
        <f t="shared" si="3776"/>
        <v>#N/A</v>
      </c>
      <c r="CU2397" s="118" t="e">
        <f t="shared" si="3776"/>
        <v>#N/A</v>
      </c>
      <c r="CV2397" s="118" t="e">
        <f t="shared" si="3776"/>
        <v>#N/A</v>
      </c>
      <c r="CW2397" s="118" t="e">
        <f t="shared" si="3776"/>
        <v>#N/A</v>
      </c>
      <c r="CX2397" s="118" t="e">
        <f t="shared" si="3776"/>
        <v>#N/A</v>
      </c>
      <c r="CY2397" s="118" t="e">
        <f t="shared" si="3776"/>
        <v>#N/A</v>
      </c>
      <c r="CZ2397" s="118" t="e">
        <f t="shared" si="3776"/>
        <v>#N/A</v>
      </c>
      <c r="DA2397" s="118" t="e">
        <f t="shared" si="3776"/>
        <v>#N/A</v>
      </c>
      <c r="DB2397" s="118" t="e">
        <f t="shared" si="3776"/>
        <v>#N/A</v>
      </c>
      <c r="DC2397" s="118" t="e">
        <f t="shared" si="3776"/>
        <v>#N/A</v>
      </c>
      <c r="DD2397" s="118" t="e">
        <f t="shared" si="3776"/>
        <v>#N/A</v>
      </c>
      <c r="DE2397" s="118" t="e">
        <f t="shared" si="3776"/>
        <v>#N/A</v>
      </c>
      <c r="DF2397" s="118" t="e">
        <f t="shared" si="3776"/>
        <v>#N/A</v>
      </c>
      <c r="DG2397" s="118" t="e">
        <f t="shared" si="3776"/>
        <v>#N/A</v>
      </c>
      <c r="DH2397" s="118" t="e">
        <f t="shared" si="3776"/>
        <v>#N/A</v>
      </c>
      <c r="DI2397" s="118" t="e">
        <f t="shared" si="3776"/>
        <v>#N/A</v>
      </c>
      <c r="DJ2397" s="118" t="e">
        <f t="shared" si="3776"/>
        <v>#N/A</v>
      </c>
      <c r="DK2397" s="118" t="e">
        <f t="shared" si="3776"/>
        <v>#N/A</v>
      </c>
      <c r="DL2397" s="118" t="e">
        <f t="shared" si="3776"/>
        <v>#N/A</v>
      </c>
    </row>
    <row r="2398" spans="1:116" x14ac:dyDescent="0.4">
      <c r="B2398" t="str">
        <f t="shared" si="3773"/>
        <v>2398 WCPP-IS</v>
      </c>
      <c r="D2398" t="s">
        <v>523</v>
      </c>
      <c r="E2398" s="8" t="str">
        <f t="shared" si="3772"/>
        <v>2398 WCPP-IS</v>
      </c>
      <c r="G2398" s="126"/>
      <c r="H2398" s="27"/>
      <c r="I2398" s="78"/>
      <c r="J2398" s="78"/>
      <c r="K2398" s="33"/>
      <c r="L2398" s="33"/>
      <c r="M2398" s="33"/>
      <c r="N2398" s="33"/>
      <c r="O2398" s="33"/>
      <c r="P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33"/>
      <c r="BB2398" s="33"/>
      <c r="BC2398" s="33"/>
      <c r="BD2398" s="33"/>
      <c r="BE2398" s="33"/>
      <c r="BF2398" s="33"/>
      <c r="BG2398" s="33"/>
      <c r="BH2398" s="33"/>
      <c r="BI2398" s="33"/>
      <c r="BJ2398" s="33"/>
      <c r="BK2398" s="33"/>
      <c r="BL2398" s="33"/>
      <c r="BM2398" s="33"/>
      <c r="BN2398" s="33"/>
      <c r="BO2398" s="33"/>
      <c r="BP2398" s="33"/>
      <c r="BQ2398" s="33"/>
      <c r="BR2398" s="33"/>
      <c r="BS2398" s="33"/>
      <c r="BT2398" s="33"/>
      <c r="BU2398" s="33"/>
      <c r="BV2398" s="33"/>
      <c r="BW2398" s="33"/>
      <c r="BX2398" s="33"/>
      <c r="BY2398" s="33"/>
      <c r="BZ2398" s="33"/>
      <c r="CA2398" s="33"/>
      <c r="CB2398" s="33"/>
      <c r="CC2398" s="33"/>
      <c r="CD2398" s="33"/>
      <c r="CE2398" s="33"/>
      <c r="CF2398" s="33"/>
      <c r="CG2398" s="33"/>
      <c r="CH2398" s="33"/>
      <c r="CI2398" s="33"/>
      <c r="CJ2398" s="33"/>
      <c r="CK2398" s="33"/>
      <c r="CL2398" s="33"/>
      <c r="CN2398"/>
      <c r="CO2398" s="33"/>
      <c r="CP2398" s="33"/>
      <c r="CQ2398" s="33"/>
      <c r="CR2398" s="33"/>
      <c r="CS2398" s="33"/>
      <c r="CT2398" s="33"/>
      <c r="CU2398" s="33"/>
      <c r="CV2398" s="33"/>
      <c r="CW2398" s="33"/>
      <c r="CX2398" s="33"/>
      <c r="CY2398" s="33"/>
      <c r="CZ2398" s="33"/>
      <c r="DA2398" s="33"/>
      <c r="DB2398" s="33"/>
      <c r="DC2398" s="33"/>
      <c r="DD2398" s="33"/>
      <c r="DE2398" s="33"/>
      <c r="DF2398" s="33"/>
      <c r="DG2398" s="33"/>
      <c r="DH2398" s="33"/>
      <c r="DI2398" s="33"/>
      <c r="DJ2398" s="33"/>
      <c r="DK2398" s="33"/>
      <c r="DL2398" s="33"/>
    </row>
    <row r="2399" spans="1:116" x14ac:dyDescent="0.4">
      <c r="B2399" t="str">
        <f t="shared" si="3773"/>
        <v>2399 WCPP-IS</v>
      </c>
      <c r="C2399" t="s">
        <v>234</v>
      </c>
      <c r="D2399" t="s">
        <v>523</v>
      </c>
      <c r="E2399" s="8" t="str">
        <f t="shared" si="3772"/>
        <v>2399 WCPP-IS</v>
      </c>
      <c r="G2399" s="126" t="str">
        <f>"Change in "&amp;G2397</f>
        <v>Change in Unearned revenue</v>
      </c>
      <c r="K2399" s="33">
        <f>SUMIF($3:$3,K$2,2399:2399)</f>
        <v>-450612.53333333344</v>
      </c>
      <c r="L2399" s="33">
        <f>SUMIF($3:$3,L$2,2399:2399)</f>
        <v>304397.70111111121</v>
      </c>
      <c r="M2399" s="33">
        <f>SUMIF($3:$3,M$2,2399:2399)</f>
        <v>-140571.15827777784</v>
      </c>
      <c r="N2399" s="33">
        <f>SUMIF($3:$3,N$2,2399:2399)</f>
        <v>-280863.60508055554</v>
      </c>
      <c r="O2399" s="33">
        <f>SUMIF($3:$3,O$2,2399:2399)</f>
        <v>-561434.56311236124</v>
      </c>
      <c r="P2399" s="33">
        <f>SUMIF($3:$3,P$2,2399:2399)</f>
        <v>-1122561.8468235349</v>
      </c>
      <c r="R2399" s="33"/>
      <c r="S2399" s="33">
        <f>R2397-S2397</f>
        <v>-450612.53333333344</v>
      </c>
      <c r="T2399" s="33">
        <f t="shared" ref="T2399:CE2408" si="3777">S2397-T2397</f>
        <v>0</v>
      </c>
      <c r="U2399" s="33">
        <f t="shared" si="3777"/>
        <v>0</v>
      </c>
      <c r="V2399" s="33">
        <f t="shared" si="3777"/>
        <v>0</v>
      </c>
      <c r="W2399" s="33">
        <f t="shared" si="3777"/>
        <v>0</v>
      </c>
      <c r="X2399" s="33">
        <f t="shared" si="3777"/>
        <v>0</v>
      </c>
      <c r="Y2399" s="33">
        <f t="shared" si="3777"/>
        <v>0</v>
      </c>
      <c r="Z2399" s="33">
        <f t="shared" si="3777"/>
        <v>0</v>
      </c>
      <c r="AA2399" s="33">
        <f t="shared" si="3777"/>
        <v>0</v>
      </c>
      <c r="AB2399" s="33">
        <f t="shared" si="3777"/>
        <v>0</v>
      </c>
      <c r="AC2399" s="33">
        <f t="shared" si="3777"/>
        <v>0</v>
      </c>
      <c r="AD2399" s="33">
        <f t="shared" si="3777"/>
        <v>0</v>
      </c>
      <c r="AE2399" s="33">
        <f t="shared" si="3777"/>
        <v>304397.70111111121</v>
      </c>
      <c r="AF2399" s="33">
        <f t="shared" si="3777"/>
        <v>0</v>
      </c>
      <c r="AG2399" s="33">
        <f t="shared" si="3777"/>
        <v>0</v>
      </c>
      <c r="AH2399" s="33">
        <f t="shared" si="3777"/>
        <v>0</v>
      </c>
      <c r="AI2399" s="33">
        <f t="shared" si="3777"/>
        <v>0</v>
      </c>
      <c r="AJ2399" s="33">
        <f t="shared" si="3777"/>
        <v>0</v>
      </c>
      <c r="AK2399" s="33">
        <f t="shared" si="3777"/>
        <v>0</v>
      </c>
      <c r="AL2399" s="33">
        <f t="shared" si="3777"/>
        <v>0</v>
      </c>
      <c r="AM2399" s="33">
        <f t="shared" si="3777"/>
        <v>0</v>
      </c>
      <c r="AN2399" s="33">
        <f t="shared" si="3777"/>
        <v>0</v>
      </c>
      <c r="AO2399" s="33">
        <f t="shared" si="3777"/>
        <v>0</v>
      </c>
      <c r="AP2399" s="33">
        <f t="shared" si="3777"/>
        <v>0</v>
      </c>
      <c r="AQ2399" s="33">
        <f t="shared" si="3777"/>
        <v>-140571.15827777784</v>
      </c>
      <c r="AR2399" s="33">
        <f t="shared" si="3777"/>
        <v>0</v>
      </c>
      <c r="AS2399" s="33">
        <f t="shared" si="3777"/>
        <v>0</v>
      </c>
      <c r="AT2399" s="33">
        <f t="shared" si="3777"/>
        <v>0</v>
      </c>
      <c r="AU2399" s="33">
        <f t="shared" si="3777"/>
        <v>0</v>
      </c>
      <c r="AV2399" s="33">
        <f t="shared" si="3777"/>
        <v>0</v>
      </c>
      <c r="AW2399" s="33">
        <f t="shared" si="3777"/>
        <v>0</v>
      </c>
      <c r="AX2399" s="33">
        <f t="shared" si="3777"/>
        <v>0</v>
      </c>
      <c r="AY2399" s="33">
        <f t="shared" si="3777"/>
        <v>0</v>
      </c>
      <c r="AZ2399" s="33">
        <f t="shared" si="3777"/>
        <v>0</v>
      </c>
      <c r="BA2399" s="33">
        <f t="shared" si="3777"/>
        <v>0</v>
      </c>
      <c r="BB2399" s="33">
        <f t="shared" si="3777"/>
        <v>0</v>
      </c>
      <c r="BC2399" s="33">
        <f t="shared" si="3777"/>
        <v>-280863.60508055554</v>
      </c>
      <c r="BD2399" s="33">
        <f t="shared" si="3777"/>
        <v>0</v>
      </c>
      <c r="BE2399" s="33">
        <f t="shared" si="3777"/>
        <v>0</v>
      </c>
      <c r="BF2399" s="33">
        <f t="shared" si="3777"/>
        <v>0</v>
      </c>
      <c r="BG2399" s="33">
        <f t="shared" si="3777"/>
        <v>0</v>
      </c>
      <c r="BH2399" s="33">
        <f t="shared" si="3777"/>
        <v>0</v>
      </c>
      <c r="BI2399" s="33">
        <f t="shared" si="3777"/>
        <v>0</v>
      </c>
      <c r="BJ2399" s="33">
        <f t="shared" si="3777"/>
        <v>0</v>
      </c>
      <c r="BK2399" s="33">
        <f t="shared" si="3777"/>
        <v>0</v>
      </c>
      <c r="BL2399" s="33">
        <f t="shared" si="3777"/>
        <v>0</v>
      </c>
      <c r="BM2399" s="33">
        <f t="shared" si="3777"/>
        <v>0</v>
      </c>
      <c r="BN2399" s="33">
        <f t="shared" si="3777"/>
        <v>0</v>
      </c>
      <c r="BO2399" s="33">
        <f t="shared" si="3777"/>
        <v>-561434.56311236124</v>
      </c>
      <c r="BP2399" s="33">
        <f t="shared" si="3777"/>
        <v>0</v>
      </c>
      <c r="BQ2399" s="33">
        <f t="shared" si="3777"/>
        <v>0</v>
      </c>
      <c r="BR2399" s="33">
        <f t="shared" si="3777"/>
        <v>0</v>
      </c>
      <c r="BS2399" s="33">
        <f t="shared" si="3777"/>
        <v>0</v>
      </c>
      <c r="BT2399" s="33">
        <f t="shared" si="3777"/>
        <v>0</v>
      </c>
      <c r="BU2399" s="33">
        <f t="shared" si="3777"/>
        <v>0</v>
      </c>
      <c r="BV2399" s="33">
        <f t="shared" si="3777"/>
        <v>0</v>
      </c>
      <c r="BW2399" s="33">
        <f t="shared" si="3777"/>
        <v>0</v>
      </c>
      <c r="BX2399" s="33">
        <f t="shared" si="3777"/>
        <v>0</v>
      </c>
      <c r="BY2399" s="33">
        <f t="shared" si="3777"/>
        <v>0</v>
      </c>
      <c r="BZ2399" s="33">
        <f t="shared" si="3777"/>
        <v>0</v>
      </c>
      <c r="CA2399" s="33">
        <f t="shared" si="3777"/>
        <v>-1122561.8468235349</v>
      </c>
      <c r="CB2399" s="33">
        <f t="shared" si="3777"/>
        <v>0</v>
      </c>
      <c r="CC2399" s="33">
        <f t="shared" si="3777"/>
        <v>0</v>
      </c>
      <c r="CD2399" s="33">
        <f t="shared" si="3777"/>
        <v>0</v>
      </c>
      <c r="CE2399" s="33">
        <f t="shared" si="3777"/>
        <v>0</v>
      </c>
      <c r="CF2399" s="33">
        <f t="shared" ref="CF2399:CL2408" si="3778">CE2397-CF2397</f>
        <v>0</v>
      </c>
      <c r="CG2399" s="33">
        <f t="shared" si="3778"/>
        <v>0</v>
      </c>
      <c r="CH2399" s="33">
        <f t="shared" si="3778"/>
        <v>0</v>
      </c>
      <c r="CI2399" s="33">
        <f t="shared" si="3778"/>
        <v>0</v>
      </c>
      <c r="CJ2399" s="33">
        <f t="shared" si="3778"/>
        <v>0</v>
      </c>
      <c r="CK2399" s="33">
        <f t="shared" si="3778"/>
        <v>0</v>
      </c>
      <c r="CL2399" s="33">
        <f t="shared" si="3778"/>
        <v>0</v>
      </c>
      <c r="CO2399" s="33" t="e">
        <f t="shared" ref="CO2399:CO2408" si="3779">CO2397-CN2397</f>
        <v>#N/A</v>
      </c>
      <c r="CP2399" s="33" t="e">
        <f t="shared" ref="CP2399:CP2408" si="3780">CP2397-CO2397</f>
        <v>#N/A</v>
      </c>
      <c r="CQ2399" s="33" t="e">
        <f t="shared" ref="CQ2399:CQ2408" si="3781">CQ2397-CP2397</f>
        <v>#N/A</v>
      </c>
      <c r="CR2399" s="33" t="e">
        <f t="shared" ref="CR2399:CR2408" si="3782">CR2397-CQ2397</f>
        <v>#N/A</v>
      </c>
      <c r="CS2399" s="33" t="e">
        <f t="shared" ref="CS2399:CS2408" si="3783">CS2397-CR2397</f>
        <v>#N/A</v>
      </c>
      <c r="CT2399" s="33" t="e">
        <f t="shared" ref="CT2399:CT2408" si="3784">CT2397-CS2397</f>
        <v>#N/A</v>
      </c>
      <c r="CU2399" s="33" t="e">
        <f t="shared" ref="CU2399:CU2408" si="3785">CU2397-CT2397</f>
        <v>#N/A</v>
      </c>
      <c r="CV2399" s="33" t="e">
        <f t="shared" ref="CV2399:CV2408" si="3786">CV2397-CU2397</f>
        <v>#N/A</v>
      </c>
      <c r="CW2399" s="33" t="e">
        <f t="shared" ref="CW2399:CW2408" si="3787">CW2397-CV2397</f>
        <v>#N/A</v>
      </c>
      <c r="CX2399" s="33" t="e">
        <f t="shared" ref="CX2399:CX2408" si="3788">CX2397-CW2397</f>
        <v>#N/A</v>
      </c>
      <c r="CY2399" s="33" t="e">
        <f t="shared" ref="CY2399:CY2408" si="3789">CY2397-CX2397</f>
        <v>#N/A</v>
      </c>
      <c r="CZ2399" s="33" t="e">
        <f t="shared" ref="CZ2399:CZ2408" si="3790">CZ2397-CY2397</f>
        <v>#N/A</v>
      </c>
      <c r="DA2399" s="33" t="e">
        <f t="shared" ref="DA2399:DA2408" si="3791">DA2397-CZ2397</f>
        <v>#N/A</v>
      </c>
      <c r="DB2399" s="33" t="e">
        <f t="shared" ref="DB2399:DB2408" si="3792">DB2397-DA2397</f>
        <v>#N/A</v>
      </c>
      <c r="DC2399" s="33" t="e">
        <f t="shared" ref="DC2399:DC2408" si="3793">DC2397-DB2397</f>
        <v>#N/A</v>
      </c>
      <c r="DD2399" s="33" t="e">
        <f t="shared" ref="DD2399:DD2408" si="3794">DD2397-DC2397</f>
        <v>#N/A</v>
      </c>
      <c r="DE2399" s="33" t="e">
        <f t="shared" ref="DE2399:DE2408" si="3795">DE2397-DD2397</f>
        <v>#N/A</v>
      </c>
      <c r="DF2399" s="33" t="e">
        <f t="shared" ref="DF2399:DF2408" si="3796">DF2397-DE2397</f>
        <v>#N/A</v>
      </c>
      <c r="DG2399" s="33" t="e">
        <f t="shared" ref="DG2399:DG2408" si="3797">DG2397-DF2397</f>
        <v>#N/A</v>
      </c>
      <c r="DH2399" s="33" t="e">
        <f t="shared" ref="DH2399:DH2408" si="3798">DH2397-DG2397</f>
        <v>#N/A</v>
      </c>
      <c r="DI2399" s="33" t="e">
        <f t="shared" ref="DI2399:DI2408" si="3799">DI2397-DH2397</f>
        <v>#N/A</v>
      </c>
      <c r="DJ2399" s="33" t="e">
        <f t="shared" ref="DJ2399:DJ2408" si="3800">DJ2397-DI2397</f>
        <v>#N/A</v>
      </c>
      <c r="DK2399" s="33" t="e">
        <f t="shared" ref="DK2399:DL2408" si="3801">DK2397-DJ2397</f>
        <v>#N/A</v>
      </c>
      <c r="DL2399" s="33" t="e">
        <f t="shared" si="3801"/>
        <v>#N/A</v>
      </c>
    </row>
    <row r="2400" spans="1:116" x14ac:dyDescent="0.4">
      <c r="B2400" t="str">
        <f t="shared" si="3773"/>
        <v>2400 WCPP-IS</v>
      </c>
      <c r="D2400" t="s">
        <v>523</v>
      </c>
      <c r="E2400" s="8" t="str">
        <f t="shared" si="3772"/>
        <v>2400 WCPP-IS</v>
      </c>
      <c r="G2400" s="125"/>
      <c r="K2400" s="53"/>
      <c r="L2400" s="53"/>
      <c r="M2400" s="53"/>
      <c r="N2400" s="53"/>
      <c r="O2400" s="53"/>
      <c r="P2400" s="53"/>
      <c r="R2400" s="24"/>
      <c r="S2400" s="24"/>
      <c r="T2400" s="24"/>
      <c r="U2400" s="24"/>
      <c r="V2400" s="24"/>
      <c r="W2400" s="24"/>
      <c r="X2400" s="24"/>
      <c r="Y2400" s="24"/>
      <c r="Z2400" s="24"/>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c r="BC2400" s="24"/>
      <c r="BD2400" s="24"/>
      <c r="BE2400" s="24"/>
      <c r="BF2400" s="24"/>
      <c r="BG2400" s="24"/>
      <c r="BH2400" s="24"/>
      <c r="BI2400" s="24"/>
      <c r="BJ2400" s="24"/>
      <c r="BK2400" s="24"/>
      <c r="BL2400" s="24"/>
      <c r="BM2400" s="24"/>
      <c r="BN2400" s="24"/>
      <c r="BO2400" s="24"/>
      <c r="BP2400" s="24"/>
      <c r="BQ2400" s="24"/>
      <c r="BR2400" s="24"/>
      <c r="BS2400" s="24"/>
      <c r="BT2400" s="24"/>
      <c r="BU2400" s="24"/>
      <c r="BV2400" s="24"/>
      <c r="BW2400" s="24"/>
      <c r="BX2400" s="24"/>
      <c r="BY2400" s="24"/>
      <c r="BZ2400" s="24"/>
      <c r="CA2400" s="24"/>
      <c r="CB2400" s="24"/>
      <c r="CC2400" s="24"/>
      <c r="CD2400" s="24"/>
      <c r="CE2400" s="24"/>
      <c r="CF2400" s="24"/>
      <c r="CG2400" s="24"/>
      <c r="CH2400" s="24"/>
      <c r="CI2400" s="24"/>
      <c r="CJ2400" s="24"/>
      <c r="CK2400" s="24"/>
      <c r="CL2400" s="24"/>
      <c r="CO2400" s="24"/>
      <c r="CP2400" s="24"/>
      <c r="CQ2400" s="24"/>
      <c r="CR2400" s="24"/>
      <c r="CS2400" s="24"/>
      <c r="CT2400" s="24"/>
      <c r="CU2400" s="24"/>
      <c r="CV2400" s="24"/>
      <c r="CW2400" s="24"/>
      <c r="CX2400" s="24"/>
      <c r="CY2400" s="24"/>
      <c r="CZ2400" s="24"/>
      <c r="DA2400" s="24"/>
      <c r="DB2400" s="24"/>
      <c r="DC2400" s="24"/>
      <c r="DD2400" s="24"/>
      <c r="DE2400" s="24"/>
      <c r="DF2400" s="24"/>
      <c r="DG2400" s="24"/>
      <c r="DH2400" s="24"/>
      <c r="DI2400" s="24"/>
      <c r="DJ2400" s="24"/>
      <c r="DK2400" s="24"/>
      <c r="DL2400" s="24"/>
    </row>
    <row r="2401" spans="1:116" x14ac:dyDescent="0.4">
      <c r="B2401" t="s">
        <v>332</v>
      </c>
      <c r="D2401" t="s">
        <v>523</v>
      </c>
      <c r="E2401" s="8" t="str">
        <f t="shared" si="3772"/>
        <v>2401 WCPP-IS</v>
      </c>
      <c r="G2401" s="136" t="str">
        <f>G2375</f>
        <v>(Primary label)</v>
      </c>
      <c r="K2401" s="53"/>
      <c r="L2401" s="53"/>
      <c r="M2401" s="53"/>
      <c r="N2401" s="53"/>
      <c r="O2401" s="53"/>
      <c r="P2401" s="53"/>
      <c r="R2401" s="24"/>
      <c r="S2401" s="24"/>
      <c r="T2401" s="24"/>
      <c r="U2401" s="24"/>
      <c r="V2401" s="24"/>
      <c r="W2401" s="24"/>
      <c r="X2401" s="24"/>
      <c r="Y2401" s="24"/>
      <c r="Z2401" s="24"/>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c r="BC2401" s="24"/>
      <c r="BD2401" s="24"/>
      <c r="BE2401" s="24"/>
      <c r="BF2401" s="24"/>
      <c r="BG2401" s="24"/>
      <c r="BH2401" s="24"/>
      <c r="BI2401" s="24"/>
      <c r="BJ2401" s="24"/>
      <c r="BK2401" s="24"/>
      <c r="BL2401" s="24"/>
      <c r="BM2401" s="24"/>
      <c r="BN2401" s="24"/>
      <c r="BO2401" s="24"/>
      <c r="BP2401" s="24"/>
      <c r="BQ2401" s="24"/>
      <c r="BR2401" s="24"/>
      <c r="BS2401" s="24"/>
      <c r="BT2401" s="24"/>
      <c r="BU2401" s="24"/>
      <c r="BV2401" s="24"/>
      <c r="BW2401" s="24"/>
      <c r="BX2401" s="24"/>
      <c r="BY2401" s="24"/>
      <c r="BZ2401" s="24"/>
      <c r="CA2401" s="24"/>
      <c r="CB2401" s="24"/>
      <c r="CC2401" s="24"/>
      <c r="CD2401" s="24"/>
      <c r="CE2401" s="24"/>
      <c r="CF2401" s="24"/>
      <c r="CG2401" s="24"/>
      <c r="CH2401" s="24"/>
      <c r="CI2401" s="24"/>
      <c r="CJ2401" s="24"/>
      <c r="CK2401" s="24"/>
      <c r="CL2401" s="24"/>
      <c r="CO2401" s="24"/>
      <c r="CP2401" s="24"/>
      <c r="CQ2401" s="24"/>
      <c r="CR2401" s="24"/>
      <c r="CS2401" s="24"/>
      <c r="CT2401" s="24"/>
      <c r="CU2401" s="24"/>
      <c r="CV2401" s="24"/>
      <c r="CW2401" s="24"/>
      <c r="CX2401" s="24"/>
      <c r="CY2401" s="24"/>
      <c r="CZ2401" s="24"/>
      <c r="DA2401" s="24"/>
      <c r="DB2401" s="24"/>
      <c r="DC2401" s="24"/>
      <c r="DD2401" s="24"/>
      <c r="DE2401" s="24"/>
      <c r="DF2401" s="24"/>
      <c r="DG2401" s="24"/>
      <c r="DH2401" s="24"/>
      <c r="DI2401" s="24"/>
      <c r="DJ2401" s="24"/>
      <c r="DK2401" s="24"/>
      <c r="DL2401" s="24"/>
    </row>
    <row r="2402" spans="1:116" x14ac:dyDescent="0.4">
      <c r="B2402" t="s">
        <v>332</v>
      </c>
      <c r="D2402" t="s">
        <v>523</v>
      </c>
      <c r="E2402" s="8" t="str">
        <f t="shared" si="3772"/>
        <v>2402 WCPP-IS</v>
      </c>
      <c r="G2402" s="136" t="str">
        <f t="shared" ref="G2402:G2417" si="3802">G2376</f>
        <v>primary unit</v>
      </c>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523</v>
      </c>
      <c r="E2403" s="8" t="str">
        <f t="shared" si="3772"/>
        <v>2403 WCPP-IS</v>
      </c>
      <c r="G2403" s="136" t="str">
        <f t="shared" si="3802"/>
        <v>Primary revenue driver</v>
      </c>
      <c r="K2403" s="53"/>
      <c r="L2403" s="53"/>
      <c r="M2403" s="53"/>
      <c r="N2403" s="53"/>
      <c r="O2403" s="53"/>
      <c r="P2403" s="53"/>
      <c r="R2403" s="24"/>
      <c r="S2403" s="179" t="str">
        <f>S2386</f>
        <v>S$16</v>
      </c>
      <c r="T2403" s="179" t="str">
        <f t="shared" ref="T2403:CE2412" si="3803">T2386</f>
        <v>T$16</v>
      </c>
      <c r="U2403" s="179" t="str">
        <f t="shared" si="3803"/>
        <v>U$16</v>
      </c>
      <c r="V2403" s="179" t="str">
        <f t="shared" si="3803"/>
        <v>V$16</v>
      </c>
      <c r="W2403" s="179" t="str">
        <f t="shared" si="3803"/>
        <v>W$16</v>
      </c>
      <c r="X2403" s="179" t="str">
        <f t="shared" si="3803"/>
        <v>X$16</v>
      </c>
      <c r="Y2403" s="179" t="str">
        <f t="shared" si="3803"/>
        <v>Y$16</v>
      </c>
      <c r="Z2403" s="179" t="str">
        <f t="shared" si="3803"/>
        <v>Z$16</v>
      </c>
      <c r="AA2403" s="179" t="str">
        <f t="shared" si="3803"/>
        <v>AA$16</v>
      </c>
      <c r="AB2403" s="179" t="str">
        <f t="shared" si="3803"/>
        <v>AB$16</v>
      </c>
      <c r="AC2403" s="179" t="str">
        <f t="shared" si="3803"/>
        <v>AC$16</v>
      </c>
      <c r="AD2403" s="179" t="str">
        <f t="shared" si="3803"/>
        <v>AD$16</v>
      </c>
      <c r="AE2403" s="179" t="str">
        <f t="shared" si="3803"/>
        <v>AE$16</v>
      </c>
      <c r="AF2403" s="179" t="str">
        <f t="shared" si="3803"/>
        <v>AF$16</v>
      </c>
      <c r="AG2403" s="179" t="str">
        <f t="shared" si="3803"/>
        <v>AG$16</v>
      </c>
      <c r="AH2403" s="179" t="str">
        <f t="shared" si="3803"/>
        <v>AH$16</v>
      </c>
      <c r="AI2403" s="179" t="str">
        <f t="shared" si="3803"/>
        <v>AI$16</v>
      </c>
      <c r="AJ2403" s="179" t="str">
        <f t="shared" si="3803"/>
        <v>AJ$16</v>
      </c>
      <c r="AK2403" s="179" t="str">
        <f t="shared" si="3803"/>
        <v>AK$16</v>
      </c>
      <c r="AL2403" s="179" t="str">
        <f t="shared" si="3803"/>
        <v>AL$16</v>
      </c>
      <c r="AM2403" s="179" t="str">
        <f t="shared" si="3803"/>
        <v>AM$16</v>
      </c>
      <c r="AN2403" s="179" t="str">
        <f t="shared" si="3803"/>
        <v>AN$16</v>
      </c>
      <c r="AO2403" s="179" t="str">
        <f t="shared" si="3803"/>
        <v>AO$16</v>
      </c>
      <c r="AP2403" s="179" t="str">
        <f t="shared" si="3803"/>
        <v>AP$16</v>
      </c>
      <c r="AQ2403" s="179" t="str">
        <f t="shared" si="3803"/>
        <v>AQ$16</v>
      </c>
      <c r="AR2403" s="179" t="str">
        <f t="shared" si="3803"/>
        <v>AR$16</v>
      </c>
      <c r="AS2403" s="179" t="str">
        <f t="shared" si="3803"/>
        <v>AS$16</v>
      </c>
      <c r="AT2403" s="179" t="str">
        <f t="shared" si="3803"/>
        <v>AT$16</v>
      </c>
      <c r="AU2403" s="179" t="str">
        <f t="shared" si="3803"/>
        <v>AU$16</v>
      </c>
      <c r="AV2403" s="179" t="str">
        <f t="shared" si="3803"/>
        <v>AV$16</v>
      </c>
      <c r="AW2403" s="179" t="str">
        <f t="shared" si="3803"/>
        <v>AW$16</v>
      </c>
      <c r="AX2403" s="179" t="str">
        <f t="shared" si="3803"/>
        <v>AX$16</v>
      </c>
      <c r="AY2403" s="179" t="str">
        <f t="shared" si="3803"/>
        <v>AY$16</v>
      </c>
      <c r="AZ2403" s="179" t="str">
        <f t="shared" si="3803"/>
        <v>AZ$16</v>
      </c>
      <c r="BA2403" s="179" t="str">
        <f t="shared" si="3803"/>
        <v>BA$16</v>
      </c>
      <c r="BB2403" s="179" t="str">
        <f t="shared" si="3803"/>
        <v>BB$16</v>
      </c>
      <c r="BC2403" s="179" t="str">
        <f t="shared" si="3803"/>
        <v>BC$16</v>
      </c>
      <c r="BD2403" s="179" t="str">
        <f t="shared" si="3803"/>
        <v>BD$16</v>
      </c>
      <c r="BE2403" s="179" t="str">
        <f t="shared" si="3803"/>
        <v>BE$16</v>
      </c>
      <c r="BF2403" s="179" t="str">
        <f t="shared" si="3803"/>
        <v>BF$16</v>
      </c>
      <c r="BG2403" s="179" t="str">
        <f t="shared" si="3803"/>
        <v>BG$16</v>
      </c>
      <c r="BH2403" s="179" t="str">
        <f t="shared" si="3803"/>
        <v>BH$16</v>
      </c>
      <c r="BI2403" s="179" t="str">
        <f t="shared" si="3803"/>
        <v>BI$16</v>
      </c>
      <c r="BJ2403" s="179" t="str">
        <f t="shared" si="3803"/>
        <v>BJ$16</v>
      </c>
      <c r="BK2403" s="179" t="str">
        <f t="shared" si="3803"/>
        <v>BK$16</v>
      </c>
      <c r="BL2403" s="179" t="str">
        <f t="shared" si="3803"/>
        <v>BL$16</v>
      </c>
      <c r="BM2403" s="179" t="str">
        <f t="shared" si="3803"/>
        <v>BM$16</v>
      </c>
      <c r="BN2403" s="179" t="str">
        <f t="shared" si="3803"/>
        <v>BN$16</v>
      </c>
      <c r="BO2403" s="179" t="str">
        <f t="shared" si="3803"/>
        <v>BO$16</v>
      </c>
      <c r="BP2403" s="179" t="str">
        <f t="shared" si="3803"/>
        <v>BP$16</v>
      </c>
      <c r="BQ2403" s="179" t="str">
        <f t="shared" si="3803"/>
        <v>BQ$16</v>
      </c>
      <c r="BR2403" s="179" t="str">
        <f t="shared" si="3803"/>
        <v>BR$16</v>
      </c>
      <c r="BS2403" s="179" t="str">
        <f t="shared" si="3803"/>
        <v>BS$16</v>
      </c>
      <c r="BT2403" s="179" t="str">
        <f t="shared" si="3803"/>
        <v>BT$16</v>
      </c>
      <c r="BU2403" s="179" t="str">
        <f t="shared" si="3803"/>
        <v>BU$16</v>
      </c>
      <c r="BV2403" s="179" t="str">
        <f t="shared" si="3803"/>
        <v>BV$16</v>
      </c>
      <c r="BW2403" s="179" t="str">
        <f t="shared" si="3803"/>
        <v>BW$16</v>
      </c>
      <c r="BX2403" s="179" t="str">
        <f t="shared" si="3803"/>
        <v>BX$16</v>
      </c>
      <c r="BY2403" s="179" t="str">
        <f t="shared" si="3803"/>
        <v>BY$16</v>
      </c>
      <c r="BZ2403" s="179" t="str">
        <f t="shared" si="3803"/>
        <v>BZ$16</v>
      </c>
      <c r="CA2403" s="179" t="str">
        <f t="shared" si="3803"/>
        <v>CA$16</v>
      </c>
      <c r="CB2403" s="179" t="str">
        <f t="shared" si="3803"/>
        <v>CB$16</v>
      </c>
      <c r="CC2403" s="179" t="str">
        <f t="shared" si="3803"/>
        <v>CC$16</v>
      </c>
      <c r="CD2403" s="179" t="str">
        <f t="shared" si="3803"/>
        <v>CD$16</v>
      </c>
      <c r="CE2403" s="179" t="str">
        <f t="shared" si="3803"/>
        <v>CE$16</v>
      </c>
      <c r="CF2403" s="179" t="str">
        <f t="shared" ref="CF2403:CL2412" si="3804">CF2386</f>
        <v>CF$16</v>
      </c>
      <c r="CG2403" s="179" t="str">
        <f t="shared" si="3804"/>
        <v>CG$16</v>
      </c>
      <c r="CH2403" s="179" t="str">
        <f t="shared" si="3804"/>
        <v>CH$16</v>
      </c>
      <c r="CI2403" s="179" t="str">
        <f t="shared" si="3804"/>
        <v>CI$16</v>
      </c>
      <c r="CJ2403" s="179" t="str">
        <f t="shared" si="3804"/>
        <v>CJ$16</v>
      </c>
      <c r="CK2403" s="179" t="str">
        <f t="shared" si="3804"/>
        <v>CK$16</v>
      </c>
      <c r="CL2403" s="179" t="str">
        <f t="shared" si="3804"/>
        <v>CL$16</v>
      </c>
      <c r="CO2403" s="179">
        <f t="shared" ref="CO2403:DL2412" si="3805">CO1140</f>
        <v>0</v>
      </c>
      <c r="CP2403" s="179">
        <f t="shared" si="3805"/>
        <v>0</v>
      </c>
      <c r="CQ2403" s="179">
        <f t="shared" si="3805"/>
        <v>0</v>
      </c>
      <c r="CR2403" s="179">
        <f t="shared" si="3805"/>
        <v>0</v>
      </c>
      <c r="CS2403" s="179">
        <f t="shared" si="3805"/>
        <v>0</v>
      </c>
      <c r="CT2403" s="179">
        <f t="shared" si="3805"/>
        <v>0</v>
      </c>
      <c r="CU2403" s="179">
        <f t="shared" si="3805"/>
        <v>0</v>
      </c>
      <c r="CV2403" s="179">
        <f t="shared" si="3805"/>
        <v>0</v>
      </c>
      <c r="CW2403" s="179">
        <f t="shared" si="3805"/>
        <v>0</v>
      </c>
      <c r="CX2403" s="179">
        <f t="shared" si="3805"/>
        <v>0</v>
      </c>
      <c r="CY2403" s="179">
        <f t="shared" si="3805"/>
        <v>0</v>
      </c>
      <c r="CZ2403" s="179">
        <f t="shared" si="3805"/>
        <v>0</v>
      </c>
      <c r="DA2403" s="179">
        <f t="shared" si="3805"/>
        <v>0</v>
      </c>
      <c r="DB2403" s="179">
        <f t="shared" si="3805"/>
        <v>0</v>
      </c>
      <c r="DC2403" s="179">
        <f t="shared" si="3805"/>
        <v>0</v>
      </c>
      <c r="DD2403" s="179">
        <f t="shared" si="3805"/>
        <v>0</v>
      </c>
      <c r="DE2403" s="179">
        <f t="shared" si="3805"/>
        <v>0</v>
      </c>
      <c r="DF2403" s="179">
        <f t="shared" si="3805"/>
        <v>0</v>
      </c>
      <c r="DG2403" s="179">
        <f t="shared" si="3805"/>
        <v>0</v>
      </c>
      <c r="DH2403" s="179">
        <f t="shared" si="3805"/>
        <v>0</v>
      </c>
      <c r="DI2403" s="179">
        <f t="shared" si="3805"/>
        <v>0</v>
      </c>
      <c r="DJ2403" s="179">
        <f t="shared" si="3805"/>
        <v>0</v>
      </c>
      <c r="DK2403" s="179">
        <f t="shared" si="3805"/>
        <v>0</v>
      </c>
      <c r="DL2403" s="179">
        <f t="shared" si="3805"/>
        <v>0</v>
      </c>
    </row>
    <row r="2404" spans="1:116" x14ac:dyDescent="0.4">
      <c r="B2404" t="s">
        <v>332</v>
      </c>
      <c r="D2404" t="s">
        <v>523</v>
      </c>
      <c r="E2404" s="8" t="str">
        <f t="shared" si="3772"/>
        <v>2404 WCPP-IS</v>
      </c>
      <c r="G2404" s="136" t="str">
        <f t="shared" si="3802"/>
        <v>Primary volume driver</v>
      </c>
      <c r="H2404" s="56"/>
      <c r="I2404" s="79"/>
      <c r="J2404" s="79"/>
      <c r="K2404" s="15"/>
      <c r="L2404" s="15"/>
      <c r="M2404" s="15"/>
      <c r="N2404" s="15"/>
      <c r="O2404" s="15"/>
      <c r="P2404" s="15"/>
      <c r="R2404" s="15"/>
      <c r="S2404" s="179" t="str">
        <f t="shared" ref="S2404:CD2413" si="3806">S2387</f>
        <v>S$17</v>
      </c>
      <c r="T2404" s="179" t="str">
        <f t="shared" si="3806"/>
        <v>T$17</v>
      </c>
      <c r="U2404" s="179" t="str">
        <f t="shared" si="3806"/>
        <v>U$17</v>
      </c>
      <c r="V2404" s="179" t="str">
        <f t="shared" si="3806"/>
        <v>V$17</v>
      </c>
      <c r="W2404" s="179" t="str">
        <f t="shared" si="3806"/>
        <v>W$17</v>
      </c>
      <c r="X2404" s="179" t="str">
        <f t="shared" si="3806"/>
        <v>X$17</v>
      </c>
      <c r="Y2404" s="179" t="str">
        <f t="shared" si="3806"/>
        <v>Y$17</v>
      </c>
      <c r="Z2404" s="179" t="str">
        <f t="shared" si="3806"/>
        <v>Z$17</v>
      </c>
      <c r="AA2404" s="179" t="str">
        <f t="shared" si="3806"/>
        <v>AA$17</v>
      </c>
      <c r="AB2404" s="179" t="str">
        <f t="shared" si="3806"/>
        <v>AB$17</v>
      </c>
      <c r="AC2404" s="179" t="str">
        <f t="shared" si="3806"/>
        <v>AC$17</v>
      </c>
      <c r="AD2404" s="179" t="str">
        <f t="shared" si="3806"/>
        <v>AD$17</v>
      </c>
      <c r="AE2404" s="179" t="str">
        <f t="shared" si="3806"/>
        <v>AE$17</v>
      </c>
      <c r="AF2404" s="179" t="str">
        <f t="shared" si="3806"/>
        <v>AF$17</v>
      </c>
      <c r="AG2404" s="179" t="str">
        <f t="shared" si="3806"/>
        <v>AG$17</v>
      </c>
      <c r="AH2404" s="179" t="str">
        <f t="shared" si="3806"/>
        <v>AH$17</v>
      </c>
      <c r="AI2404" s="179" t="str">
        <f t="shared" si="3806"/>
        <v>AI$17</v>
      </c>
      <c r="AJ2404" s="179" t="str">
        <f t="shared" si="3806"/>
        <v>AJ$17</v>
      </c>
      <c r="AK2404" s="179" t="str">
        <f t="shared" si="3806"/>
        <v>AK$17</v>
      </c>
      <c r="AL2404" s="179" t="str">
        <f t="shared" si="3806"/>
        <v>AL$17</v>
      </c>
      <c r="AM2404" s="179" t="str">
        <f t="shared" si="3806"/>
        <v>AM$17</v>
      </c>
      <c r="AN2404" s="179" t="str">
        <f t="shared" si="3806"/>
        <v>AN$17</v>
      </c>
      <c r="AO2404" s="179" t="str">
        <f t="shared" si="3806"/>
        <v>AO$17</v>
      </c>
      <c r="AP2404" s="179" t="str">
        <f t="shared" si="3806"/>
        <v>AP$17</v>
      </c>
      <c r="AQ2404" s="179" t="str">
        <f t="shared" si="3806"/>
        <v>AQ$17</v>
      </c>
      <c r="AR2404" s="179" t="str">
        <f t="shared" si="3806"/>
        <v>AR$17</v>
      </c>
      <c r="AS2404" s="179" t="str">
        <f t="shared" si="3806"/>
        <v>AS$17</v>
      </c>
      <c r="AT2404" s="179" t="str">
        <f t="shared" si="3806"/>
        <v>AT$17</v>
      </c>
      <c r="AU2404" s="179" t="str">
        <f t="shared" si="3806"/>
        <v>AU$17</v>
      </c>
      <c r="AV2404" s="179" t="str">
        <f t="shared" si="3806"/>
        <v>AV$17</v>
      </c>
      <c r="AW2404" s="179" t="str">
        <f t="shared" si="3806"/>
        <v>AW$17</v>
      </c>
      <c r="AX2404" s="179" t="str">
        <f t="shared" si="3806"/>
        <v>AX$17</v>
      </c>
      <c r="AY2404" s="179" t="str">
        <f t="shared" si="3806"/>
        <v>AY$17</v>
      </c>
      <c r="AZ2404" s="179" t="str">
        <f t="shared" si="3806"/>
        <v>AZ$17</v>
      </c>
      <c r="BA2404" s="179" t="str">
        <f t="shared" si="3806"/>
        <v>BA$17</v>
      </c>
      <c r="BB2404" s="179" t="str">
        <f t="shared" si="3806"/>
        <v>BB$17</v>
      </c>
      <c r="BC2404" s="179" t="str">
        <f t="shared" si="3806"/>
        <v>BC$17</v>
      </c>
      <c r="BD2404" s="179" t="str">
        <f t="shared" si="3806"/>
        <v>BD$17</v>
      </c>
      <c r="BE2404" s="179" t="str">
        <f t="shared" si="3806"/>
        <v>BE$17</v>
      </c>
      <c r="BF2404" s="179" t="str">
        <f t="shared" si="3806"/>
        <v>BF$17</v>
      </c>
      <c r="BG2404" s="179" t="str">
        <f t="shared" si="3806"/>
        <v>BG$17</v>
      </c>
      <c r="BH2404" s="179" t="str">
        <f t="shared" si="3806"/>
        <v>BH$17</v>
      </c>
      <c r="BI2404" s="179" t="str">
        <f t="shared" si="3806"/>
        <v>BI$17</v>
      </c>
      <c r="BJ2404" s="179" t="str">
        <f t="shared" si="3806"/>
        <v>BJ$17</v>
      </c>
      <c r="BK2404" s="179" t="str">
        <f t="shared" si="3806"/>
        <v>BK$17</v>
      </c>
      <c r="BL2404" s="179" t="str">
        <f t="shared" si="3806"/>
        <v>BL$17</v>
      </c>
      <c r="BM2404" s="179" t="str">
        <f t="shared" si="3806"/>
        <v>BM$17</v>
      </c>
      <c r="BN2404" s="179" t="str">
        <f t="shared" si="3806"/>
        <v>BN$17</v>
      </c>
      <c r="BO2404" s="179" t="str">
        <f t="shared" si="3806"/>
        <v>BO$17</v>
      </c>
      <c r="BP2404" s="179" t="str">
        <f t="shared" si="3806"/>
        <v>BP$17</v>
      </c>
      <c r="BQ2404" s="179" t="str">
        <f t="shared" si="3806"/>
        <v>BQ$17</v>
      </c>
      <c r="BR2404" s="179" t="str">
        <f t="shared" si="3806"/>
        <v>BR$17</v>
      </c>
      <c r="BS2404" s="179" t="str">
        <f t="shared" si="3806"/>
        <v>BS$17</v>
      </c>
      <c r="BT2404" s="179" t="str">
        <f t="shared" si="3806"/>
        <v>BT$17</v>
      </c>
      <c r="BU2404" s="179" t="str">
        <f t="shared" si="3806"/>
        <v>BU$17</v>
      </c>
      <c r="BV2404" s="179" t="str">
        <f t="shared" si="3806"/>
        <v>BV$17</v>
      </c>
      <c r="BW2404" s="179" t="str">
        <f t="shared" si="3806"/>
        <v>BW$17</v>
      </c>
      <c r="BX2404" s="179" t="str">
        <f t="shared" si="3806"/>
        <v>BX$17</v>
      </c>
      <c r="BY2404" s="179" t="str">
        <f t="shared" si="3806"/>
        <v>BY$17</v>
      </c>
      <c r="BZ2404" s="179" t="str">
        <f t="shared" si="3806"/>
        <v>BZ$17</v>
      </c>
      <c r="CA2404" s="179" t="str">
        <f t="shared" si="3806"/>
        <v>CA$17</v>
      </c>
      <c r="CB2404" s="179" t="str">
        <f t="shared" si="3806"/>
        <v>CB$17</v>
      </c>
      <c r="CC2404" s="179" t="str">
        <f t="shared" si="3806"/>
        <v>CC$17</v>
      </c>
      <c r="CD2404" s="179" t="str">
        <f t="shared" si="3806"/>
        <v>CD$17</v>
      </c>
      <c r="CE2404" s="179" t="str">
        <f t="shared" ref="CE2404:CL2413" si="3807">CE2387</f>
        <v>CE$17</v>
      </c>
      <c r="CF2404" s="179" t="str">
        <f t="shared" si="3807"/>
        <v>CF$17</v>
      </c>
      <c r="CG2404" s="179" t="str">
        <f t="shared" si="3807"/>
        <v>CG$17</v>
      </c>
      <c r="CH2404" s="179" t="str">
        <f t="shared" si="3807"/>
        <v>CH$17</v>
      </c>
      <c r="CI2404" s="179" t="str">
        <f t="shared" si="3807"/>
        <v>CI$17</v>
      </c>
      <c r="CJ2404" s="179" t="str">
        <f t="shared" si="3807"/>
        <v>CJ$17</v>
      </c>
      <c r="CK2404" s="179" t="str">
        <f t="shared" si="3807"/>
        <v>CK$17</v>
      </c>
      <c r="CL2404" s="179" t="str">
        <f t="shared" si="3807"/>
        <v>CL$17</v>
      </c>
      <c r="CN2404" s="79"/>
      <c r="CO2404" s="179">
        <f t="shared" ref="CO2404:DL2413" si="3808">CO1141</f>
        <v>0</v>
      </c>
      <c r="CP2404" s="179">
        <f t="shared" si="3808"/>
        <v>0</v>
      </c>
      <c r="CQ2404" s="179">
        <f t="shared" si="3808"/>
        <v>0</v>
      </c>
      <c r="CR2404" s="179">
        <f t="shared" si="3808"/>
        <v>0</v>
      </c>
      <c r="CS2404" s="179">
        <f t="shared" si="3808"/>
        <v>0</v>
      </c>
      <c r="CT2404" s="179">
        <f t="shared" si="3808"/>
        <v>0</v>
      </c>
      <c r="CU2404" s="179">
        <f t="shared" si="3808"/>
        <v>0</v>
      </c>
      <c r="CV2404" s="179">
        <f t="shared" si="3808"/>
        <v>0</v>
      </c>
      <c r="CW2404" s="179">
        <f t="shared" si="3808"/>
        <v>0</v>
      </c>
      <c r="CX2404" s="179">
        <f t="shared" si="3808"/>
        <v>0</v>
      </c>
      <c r="CY2404" s="179">
        <f t="shared" si="3808"/>
        <v>0</v>
      </c>
      <c r="CZ2404" s="179">
        <f t="shared" si="3808"/>
        <v>0</v>
      </c>
      <c r="DA2404" s="179">
        <f t="shared" si="3808"/>
        <v>0</v>
      </c>
      <c r="DB2404" s="179">
        <f t="shared" si="3808"/>
        <v>0</v>
      </c>
      <c r="DC2404" s="179">
        <f t="shared" si="3808"/>
        <v>0</v>
      </c>
      <c r="DD2404" s="179">
        <f t="shared" si="3808"/>
        <v>0</v>
      </c>
      <c r="DE2404" s="179">
        <f t="shared" si="3808"/>
        <v>0</v>
      </c>
      <c r="DF2404" s="179">
        <f t="shared" si="3808"/>
        <v>0</v>
      </c>
      <c r="DG2404" s="179">
        <f t="shared" si="3808"/>
        <v>0</v>
      </c>
      <c r="DH2404" s="179">
        <f t="shared" si="3808"/>
        <v>0</v>
      </c>
      <c r="DI2404" s="179">
        <f t="shared" si="3808"/>
        <v>0</v>
      </c>
      <c r="DJ2404" s="179">
        <f t="shared" si="3808"/>
        <v>0</v>
      </c>
      <c r="DK2404" s="179">
        <f t="shared" si="3808"/>
        <v>0</v>
      </c>
      <c r="DL2404" s="179">
        <f t="shared" si="3808"/>
        <v>0</v>
      </c>
    </row>
    <row r="2405" spans="1:116" x14ac:dyDescent="0.4">
      <c r="B2405" t="s">
        <v>332</v>
      </c>
      <c r="D2405" t="s">
        <v>523</v>
      </c>
      <c r="E2405" s="8" t="str">
        <f t="shared" si="3772"/>
        <v>2405 WCPP-IS</v>
      </c>
      <c r="G2405" s="136" t="str">
        <f t="shared" si="3802"/>
        <v>Simple accounts payble - IS driven:</v>
      </c>
      <c r="H2405" s="12"/>
      <c r="I2405" s="60"/>
      <c r="J2405" s="60"/>
      <c r="K2405" s="15"/>
      <c r="L2405" s="15"/>
      <c r="M2405" s="15"/>
      <c r="N2405" s="15"/>
      <c r="O2405" s="15"/>
      <c r="P2405" s="15"/>
      <c r="R2405" s="15"/>
      <c r="S2405" s="179">
        <f t="shared" ref="S2405:CD2414" si="3809">S2388</f>
        <v>0</v>
      </c>
      <c r="T2405" s="179">
        <f t="shared" si="3809"/>
        <v>0</v>
      </c>
      <c r="U2405" s="179">
        <f t="shared" si="3809"/>
        <v>0</v>
      </c>
      <c r="V2405" s="179">
        <f t="shared" si="3809"/>
        <v>0</v>
      </c>
      <c r="W2405" s="179">
        <f t="shared" si="3809"/>
        <v>0</v>
      </c>
      <c r="X2405" s="179">
        <f t="shared" si="3809"/>
        <v>0</v>
      </c>
      <c r="Y2405" s="179">
        <f t="shared" si="3809"/>
        <v>0</v>
      </c>
      <c r="Z2405" s="179">
        <f t="shared" si="3809"/>
        <v>0</v>
      </c>
      <c r="AA2405" s="179">
        <f t="shared" si="3809"/>
        <v>0</v>
      </c>
      <c r="AB2405" s="179">
        <f t="shared" si="3809"/>
        <v>0</v>
      </c>
      <c r="AC2405" s="179">
        <f t="shared" si="3809"/>
        <v>0</v>
      </c>
      <c r="AD2405" s="179">
        <f t="shared" si="3809"/>
        <v>0</v>
      </c>
      <c r="AE2405" s="179">
        <f t="shared" si="3809"/>
        <v>0</v>
      </c>
      <c r="AF2405" s="179">
        <f t="shared" si="3809"/>
        <v>0</v>
      </c>
      <c r="AG2405" s="179">
        <f t="shared" si="3809"/>
        <v>0</v>
      </c>
      <c r="AH2405" s="179">
        <f t="shared" si="3809"/>
        <v>0</v>
      </c>
      <c r="AI2405" s="179">
        <f t="shared" si="3809"/>
        <v>0</v>
      </c>
      <c r="AJ2405" s="179">
        <f t="shared" si="3809"/>
        <v>0</v>
      </c>
      <c r="AK2405" s="179">
        <f t="shared" si="3809"/>
        <v>0</v>
      </c>
      <c r="AL2405" s="179">
        <f t="shared" si="3809"/>
        <v>0</v>
      </c>
      <c r="AM2405" s="179">
        <f t="shared" si="3809"/>
        <v>0</v>
      </c>
      <c r="AN2405" s="179">
        <f t="shared" si="3809"/>
        <v>0</v>
      </c>
      <c r="AO2405" s="179">
        <f t="shared" si="3809"/>
        <v>0</v>
      </c>
      <c r="AP2405" s="179">
        <f t="shared" si="3809"/>
        <v>0</v>
      </c>
      <c r="AQ2405" s="179">
        <f t="shared" si="3809"/>
        <v>0</v>
      </c>
      <c r="AR2405" s="179">
        <f t="shared" si="3809"/>
        <v>0</v>
      </c>
      <c r="AS2405" s="179">
        <f t="shared" si="3809"/>
        <v>0</v>
      </c>
      <c r="AT2405" s="179">
        <f t="shared" si="3809"/>
        <v>0</v>
      </c>
      <c r="AU2405" s="179">
        <f t="shared" si="3809"/>
        <v>0</v>
      </c>
      <c r="AV2405" s="179">
        <f t="shared" si="3809"/>
        <v>0</v>
      </c>
      <c r="AW2405" s="179">
        <f t="shared" si="3809"/>
        <v>0</v>
      </c>
      <c r="AX2405" s="179">
        <f t="shared" si="3809"/>
        <v>0</v>
      </c>
      <c r="AY2405" s="179">
        <f t="shared" si="3809"/>
        <v>0</v>
      </c>
      <c r="AZ2405" s="179">
        <f t="shared" si="3809"/>
        <v>0</v>
      </c>
      <c r="BA2405" s="179">
        <f t="shared" si="3809"/>
        <v>0</v>
      </c>
      <c r="BB2405" s="179">
        <f t="shared" si="3809"/>
        <v>0</v>
      </c>
      <c r="BC2405" s="179">
        <f t="shared" si="3809"/>
        <v>0</v>
      </c>
      <c r="BD2405" s="179">
        <f t="shared" si="3809"/>
        <v>0</v>
      </c>
      <c r="BE2405" s="179">
        <f t="shared" si="3809"/>
        <v>0</v>
      </c>
      <c r="BF2405" s="179">
        <f t="shared" si="3809"/>
        <v>0</v>
      </c>
      <c r="BG2405" s="179">
        <f t="shared" si="3809"/>
        <v>0</v>
      </c>
      <c r="BH2405" s="179">
        <f t="shared" si="3809"/>
        <v>0</v>
      </c>
      <c r="BI2405" s="179">
        <f t="shared" si="3809"/>
        <v>0</v>
      </c>
      <c r="BJ2405" s="179">
        <f t="shared" si="3809"/>
        <v>0</v>
      </c>
      <c r="BK2405" s="179">
        <f t="shared" si="3809"/>
        <v>0</v>
      </c>
      <c r="BL2405" s="179">
        <f t="shared" si="3809"/>
        <v>0</v>
      </c>
      <c r="BM2405" s="179">
        <f t="shared" si="3809"/>
        <v>0</v>
      </c>
      <c r="BN2405" s="179">
        <f t="shared" si="3809"/>
        <v>0</v>
      </c>
      <c r="BO2405" s="179">
        <f t="shared" si="3809"/>
        <v>0</v>
      </c>
      <c r="BP2405" s="179">
        <f t="shared" si="3809"/>
        <v>0</v>
      </c>
      <c r="BQ2405" s="179">
        <f t="shared" si="3809"/>
        <v>0</v>
      </c>
      <c r="BR2405" s="179">
        <f t="shared" si="3809"/>
        <v>0</v>
      </c>
      <c r="BS2405" s="179">
        <f t="shared" si="3809"/>
        <v>0</v>
      </c>
      <c r="BT2405" s="179">
        <f t="shared" si="3809"/>
        <v>0</v>
      </c>
      <c r="BU2405" s="179">
        <f t="shared" si="3809"/>
        <v>0</v>
      </c>
      <c r="BV2405" s="179">
        <f t="shared" si="3809"/>
        <v>0</v>
      </c>
      <c r="BW2405" s="179">
        <f t="shared" si="3809"/>
        <v>0</v>
      </c>
      <c r="BX2405" s="179">
        <f t="shared" si="3809"/>
        <v>0</v>
      </c>
      <c r="BY2405" s="179">
        <f t="shared" si="3809"/>
        <v>0</v>
      </c>
      <c r="BZ2405" s="179">
        <f t="shared" si="3809"/>
        <v>0</v>
      </c>
      <c r="CA2405" s="179">
        <f t="shared" si="3809"/>
        <v>0</v>
      </c>
      <c r="CB2405" s="179">
        <f t="shared" si="3809"/>
        <v>0</v>
      </c>
      <c r="CC2405" s="179">
        <f t="shared" si="3809"/>
        <v>0</v>
      </c>
      <c r="CD2405" s="179">
        <f t="shared" si="3809"/>
        <v>0</v>
      </c>
      <c r="CE2405" s="179">
        <f t="shared" ref="CE2405:CL2414" si="3810">CE2388</f>
        <v>0</v>
      </c>
      <c r="CF2405" s="179">
        <f t="shared" si="3810"/>
        <v>0</v>
      </c>
      <c r="CG2405" s="179">
        <f t="shared" si="3810"/>
        <v>0</v>
      </c>
      <c r="CH2405" s="179">
        <f t="shared" si="3810"/>
        <v>0</v>
      </c>
      <c r="CI2405" s="179">
        <f t="shared" si="3810"/>
        <v>0</v>
      </c>
      <c r="CJ2405" s="179">
        <f t="shared" si="3810"/>
        <v>0</v>
      </c>
      <c r="CK2405" s="179">
        <f t="shared" si="3810"/>
        <v>0</v>
      </c>
      <c r="CL2405" s="179">
        <f t="shared" si="3810"/>
        <v>0</v>
      </c>
      <c r="CN2405" s="60"/>
      <c r="CO2405" s="179">
        <f t="shared" ref="CO2405:DL2414" si="3811">CO1142</f>
        <v>0</v>
      </c>
      <c r="CP2405" s="179">
        <f t="shared" si="3811"/>
        <v>0</v>
      </c>
      <c r="CQ2405" s="179">
        <f t="shared" si="3811"/>
        <v>0</v>
      </c>
      <c r="CR2405" s="179">
        <f t="shared" si="3811"/>
        <v>0</v>
      </c>
      <c r="CS2405" s="179">
        <f t="shared" si="3811"/>
        <v>0</v>
      </c>
      <c r="CT2405" s="179">
        <f t="shared" si="3811"/>
        <v>0</v>
      </c>
      <c r="CU2405" s="179">
        <f t="shared" si="3811"/>
        <v>0</v>
      </c>
      <c r="CV2405" s="179">
        <f t="shared" si="3811"/>
        <v>0</v>
      </c>
      <c r="CW2405" s="179">
        <f t="shared" si="3811"/>
        <v>0</v>
      </c>
      <c r="CX2405" s="179">
        <f t="shared" si="3811"/>
        <v>0</v>
      </c>
      <c r="CY2405" s="179">
        <f t="shared" si="3811"/>
        <v>0</v>
      </c>
      <c r="CZ2405" s="179">
        <f t="shared" si="3811"/>
        <v>0</v>
      </c>
      <c r="DA2405" s="179">
        <f t="shared" si="3811"/>
        <v>0</v>
      </c>
      <c r="DB2405" s="179">
        <f t="shared" si="3811"/>
        <v>0</v>
      </c>
      <c r="DC2405" s="179">
        <f t="shared" si="3811"/>
        <v>0</v>
      </c>
      <c r="DD2405" s="179">
        <f t="shared" si="3811"/>
        <v>0</v>
      </c>
      <c r="DE2405" s="179">
        <f t="shared" si="3811"/>
        <v>0</v>
      </c>
      <c r="DF2405" s="179">
        <f t="shared" si="3811"/>
        <v>0</v>
      </c>
      <c r="DG2405" s="179">
        <f t="shared" si="3811"/>
        <v>0</v>
      </c>
      <c r="DH2405" s="179">
        <f t="shared" si="3811"/>
        <v>0</v>
      </c>
      <c r="DI2405" s="179">
        <f t="shared" si="3811"/>
        <v>0</v>
      </c>
      <c r="DJ2405" s="179">
        <f t="shared" si="3811"/>
        <v>0</v>
      </c>
      <c r="DK2405" s="179">
        <f t="shared" si="3811"/>
        <v>0</v>
      </c>
      <c r="DL2405" s="179">
        <f t="shared" si="3811"/>
        <v>0</v>
      </c>
    </row>
    <row r="2406" spans="1:116" x14ac:dyDescent="0.4">
      <c r="B2406" t="s">
        <v>332</v>
      </c>
      <c r="D2406" t="s">
        <v>523</v>
      </c>
      <c r="E2406" s="8" t="str">
        <f t="shared" si="3772"/>
        <v>2406 WCPP-IS</v>
      </c>
      <c r="G2406" s="191" t="str">
        <f>SUBSTITUTE(TRIM(MID(G2392, SEARCH("-", G2392) + 1, LEN(G2392))),":","")</f>
        <v>IS driven</v>
      </c>
      <c r="H2406" s="12"/>
      <c r="I2406" s="60"/>
      <c r="J2406" s="60"/>
      <c r="K2406" s="15"/>
      <c r="L2406" s="15"/>
      <c r="M2406" s="15"/>
      <c r="N2406" s="15"/>
      <c r="O2406" s="15"/>
      <c r="P2406" s="15"/>
      <c r="R2406" s="15"/>
      <c r="CN2406" s="60"/>
      <c r="CO2406" s="8"/>
      <c r="CP2406" s="8"/>
      <c r="CQ2406" s="8"/>
      <c r="CR2406" s="8"/>
      <c r="CS2406" s="8"/>
      <c r="CT2406" s="8"/>
      <c r="CU2406" s="8"/>
      <c r="CV2406" s="8"/>
      <c r="CW2406" s="8"/>
      <c r="CX2406" s="8"/>
      <c r="CY2406" s="8"/>
      <c r="CZ2406" s="8"/>
      <c r="DA2406" s="8"/>
      <c r="DB2406" s="8"/>
      <c r="DC2406" s="8"/>
      <c r="DD2406" s="8"/>
      <c r="DE2406" s="8"/>
      <c r="DF2406" s="8"/>
      <c r="DG2406" s="8"/>
      <c r="DH2406" s="8"/>
      <c r="DI2406" s="8"/>
      <c r="DJ2406" s="8"/>
      <c r="DK2406" s="8"/>
      <c r="DL2406" s="8"/>
    </row>
    <row r="2407" spans="1:116" x14ac:dyDescent="0.4">
      <c r="B2407" t="s">
        <v>332</v>
      </c>
      <c r="D2407" t="s">
        <v>523</v>
      </c>
      <c r="E2407" s="8" t="str">
        <f t="shared" si="3772"/>
        <v>2407 WCPP-IS</v>
      </c>
      <c r="G2407" s="136" t="str">
        <f t="shared" si="3802"/>
        <v>Secondary revenue driver</v>
      </c>
      <c r="H2407" s="12"/>
      <c r="I2407" s="60"/>
      <c r="J2407" s="60"/>
      <c r="K2407" s="15"/>
      <c r="L2407" s="15"/>
      <c r="M2407" s="15"/>
      <c r="N2407" s="15"/>
      <c r="O2407" s="15"/>
      <c r="P2407" s="15"/>
      <c r="R2407" s="15"/>
      <c r="S2407" s="212" t="str">
        <f t="shared" ref="S2407:CD2416" si="3812">ADDRESS(ROW(S2396),COLUMN(S2396),2)</f>
        <v>S$2396</v>
      </c>
      <c r="T2407" s="212" t="str">
        <f t="shared" si="3812"/>
        <v>T$2396</v>
      </c>
      <c r="U2407" s="212" t="str">
        <f t="shared" si="3812"/>
        <v>U$2396</v>
      </c>
      <c r="V2407" s="212" t="str">
        <f t="shared" si="3812"/>
        <v>V$2396</v>
      </c>
      <c r="W2407" s="212" t="str">
        <f t="shared" si="3812"/>
        <v>W$2396</v>
      </c>
      <c r="X2407" s="212" t="str">
        <f t="shared" si="3812"/>
        <v>X$2396</v>
      </c>
      <c r="Y2407" s="212" t="str">
        <f t="shared" si="3812"/>
        <v>Y$2396</v>
      </c>
      <c r="Z2407" s="212" t="str">
        <f t="shared" si="3812"/>
        <v>Z$2396</v>
      </c>
      <c r="AA2407" s="212" t="str">
        <f t="shared" si="3812"/>
        <v>AA$2396</v>
      </c>
      <c r="AB2407" s="212" t="str">
        <f t="shared" si="3812"/>
        <v>AB$2396</v>
      </c>
      <c r="AC2407" s="212" t="str">
        <f t="shared" si="3812"/>
        <v>AC$2396</v>
      </c>
      <c r="AD2407" s="212" t="str">
        <f t="shared" si="3812"/>
        <v>AD$2396</v>
      </c>
      <c r="AE2407" s="212" t="str">
        <f t="shared" si="3812"/>
        <v>AE$2396</v>
      </c>
      <c r="AF2407" s="212" t="str">
        <f t="shared" si="3812"/>
        <v>AF$2396</v>
      </c>
      <c r="AG2407" s="212" t="str">
        <f t="shared" si="3812"/>
        <v>AG$2396</v>
      </c>
      <c r="AH2407" s="212" t="str">
        <f t="shared" si="3812"/>
        <v>AH$2396</v>
      </c>
      <c r="AI2407" s="212" t="str">
        <f t="shared" si="3812"/>
        <v>AI$2396</v>
      </c>
      <c r="AJ2407" s="212" t="str">
        <f t="shared" si="3812"/>
        <v>AJ$2396</v>
      </c>
      <c r="AK2407" s="212" t="str">
        <f t="shared" si="3812"/>
        <v>AK$2396</v>
      </c>
      <c r="AL2407" s="212" t="str">
        <f t="shared" si="3812"/>
        <v>AL$2396</v>
      </c>
      <c r="AM2407" s="212" t="str">
        <f t="shared" si="3812"/>
        <v>AM$2396</v>
      </c>
      <c r="AN2407" s="212" t="str">
        <f t="shared" si="3812"/>
        <v>AN$2396</v>
      </c>
      <c r="AO2407" s="212" t="str">
        <f t="shared" si="3812"/>
        <v>AO$2396</v>
      </c>
      <c r="AP2407" s="212" t="str">
        <f t="shared" si="3812"/>
        <v>AP$2396</v>
      </c>
      <c r="AQ2407" s="212" t="str">
        <f t="shared" si="3812"/>
        <v>AQ$2396</v>
      </c>
      <c r="AR2407" s="212" t="str">
        <f t="shared" si="3812"/>
        <v>AR$2396</v>
      </c>
      <c r="AS2407" s="212" t="str">
        <f t="shared" si="3812"/>
        <v>AS$2396</v>
      </c>
      <c r="AT2407" s="212" t="str">
        <f t="shared" si="3812"/>
        <v>AT$2396</v>
      </c>
      <c r="AU2407" s="212" t="str">
        <f t="shared" si="3812"/>
        <v>AU$2396</v>
      </c>
      <c r="AV2407" s="212" t="str">
        <f t="shared" si="3812"/>
        <v>AV$2396</v>
      </c>
      <c r="AW2407" s="212" t="str">
        <f t="shared" si="3812"/>
        <v>AW$2396</v>
      </c>
      <c r="AX2407" s="212" t="str">
        <f t="shared" si="3812"/>
        <v>AX$2396</v>
      </c>
      <c r="AY2407" s="212" t="str">
        <f t="shared" si="3812"/>
        <v>AY$2396</v>
      </c>
      <c r="AZ2407" s="212" t="str">
        <f t="shared" si="3812"/>
        <v>AZ$2396</v>
      </c>
      <c r="BA2407" s="212" t="str">
        <f t="shared" si="3812"/>
        <v>BA$2396</v>
      </c>
      <c r="BB2407" s="212" t="str">
        <f t="shared" si="3812"/>
        <v>BB$2396</v>
      </c>
      <c r="BC2407" s="212" t="str">
        <f t="shared" si="3812"/>
        <v>BC$2396</v>
      </c>
      <c r="BD2407" s="212" t="str">
        <f t="shared" si="3812"/>
        <v>BD$2396</v>
      </c>
      <c r="BE2407" s="212" t="str">
        <f t="shared" si="3812"/>
        <v>BE$2396</v>
      </c>
      <c r="BF2407" s="212" t="str">
        <f t="shared" si="3812"/>
        <v>BF$2396</v>
      </c>
      <c r="BG2407" s="212" t="str">
        <f t="shared" si="3812"/>
        <v>BG$2396</v>
      </c>
      <c r="BH2407" s="212" t="str">
        <f t="shared" si="3812"/>
        <v>BH$2396</v>
      </c>
      <c r="BI2407" s="212" t="str">
        <f t="shared" si="3812"/>
        <v>BI$2396</v>
      </c>
      <c r="BJ2407" s="212" t="str">
        <f t="shared" si="3812"/>
        <v>BJ$2396</v>
      </c>
      <c r="BK2407" s="212" t="str">
        <f t="shared" si="3812"/>
        <v>BK$2396</v>
      </c>
      <c r="BL2407" s="212" t="str">
        <f t="shared" si="3812"/>
        <v>BL$2396</v>
      </c>
      <c r="BM2407" s="212" t="str">
        <f t="shared" si="3812"/>
        <v>BM$2396</v>
      </c>
      <c r="BN2407" s="212" t="str">
        <f t="shared" si="3812"/>
        <v>BN$2396</v>
      </c>
      <c r="BO2407" s="212" t="str">
        <f t="shared" si="3812"/>
        <v>BO$2396</v>
      </c>
      <c r="BP2407" s="212" t="str">
        <f t="shared" si="3812"/>
        <v>BP$2396</v>
      </c>
      <c r="BQ2407" s="212" t="str">
        <f t="shared" si="3812"/>
        <v>BQ$2396</v>
      </c>
      <c r="BR2407" s="212" t="str">
        <f t="shared" si="3812"/>
        <v>BR$2396</v>
      </c>
      <c r="BS2407" s="212" t="str">
        <f t="shared" si="3812"/>
        <v>BS$2396</v>
      </c>
      <c r="BT2407" s="212" t="str">
        <f t="shared" si="3812"/>
        <v>BT$2396</v>
      </c>
      <c r="BU2407" s="212" t="str">
        <f t="shared" si="3812"/>
        <v>BU$2396</v>
      </c>
      <c r="BV2407" s="212" t="str">
        <f t="shared" si="3812"/>
        <v>BV$2396</v>
      </c>
      <c r="BW2407" s="212" t="str">
        <f t="shared" si="3812"/>
        <v>BW$2396</v>
      </c>
      <c r="BX2407" s="212" t="str">
        <f t="shared" si="3812"/>
        <v>BX$2396</v>
      </c>
      <c r="BY2407" s="212" t="str">
        <f t="shared" si="3812"/>
        <v>BY$2396</v>
      </c>
      <c r="BZ2407" s="212" t="str">
        <f t="shared" si="3812"/>
        <v>BZ$2396</v>
      </c>
      <c r="CA2407" s="212" t="str">
        <f t="shared" si="3812"/>
        <v>CA$2396</v>
      </c>
      <c r="CB2407" s="212" t="str">
        <f t="shared" si="3812"/>
        <v>CB$2396</v>
      </c>
      <c r="CC2407" s="212" t="str">
        <f t="shared" si="3812"/>
        <v>CC$2396</v>
      </c>
      <c r="CD2407" s="212" t="str">
        <f t="shared" si="3812"/>
        <v>CD$2396</v>
      </c>
      <c r="CE2407" s="212" t="str">
        <f t="shared" ref="CE2407:CL2416" si="3813">ADDRESS(ROW(CE2396),COLUMN(CE2396),2)</f>
        <v>CE$2396</v>
      </c>
      <c r="CF2407" s="212" t="str">
        <f t="shared" si="3813"/>
        <v>CF$2396</v>
      </c>
      <c r="CG2407" s="212" t="str">
        <f t="shared" si="3813"/>
        <v>CG$2396</v>
      </c>
      <c r="CH2407" s="212" t="str">
        <f t="shared" si="3813"/>
        <v>CH$2396</v>
      </c>
      <c r="CI2407" s="212" t="str">
        <f t="shared" si="3813"/>
        <v>CI$2396</v>
      </c>
      <c r="CJ2407" s="212" t="str">
        <f t="shared" si="3813"/>
        <v>CJ$2396</v>
      </c>
      <c r="CK2407" s="212" t="str">
        <f t="shared" si="3813"/>
        <v>CK$2396</v>
      </c>
      <c r="CL2407" s="212" t="str">
        <f t="shared" si="3813"/>
        <v>CL$2396</v>
      </c>
      <c r="CN2407" s="60"/>
      <c r="CO2407" s="212" t="str">
        <f t="shared" ref="CO2407:DL2416" si="3814">ADDRESS(ROW(CO1150),COLUMN(CO1150),2)</f>
        <v>CO$1150</v>
      </c>
      <c r="CP2407" s="212" t="str">
        <f t="shared" si="3814"/>
        <v>CP$1150</v>
      </c>
      <c r="CQ2407" s="212" t="str">
        <f t="shared" si="3814"/>
        <v>CQ$1150</v>
      </c>
      <c r="CR2407" s="212" t="str">
        <f t="shared" si="3814"/>
        <v>CR$1150</v>
      </c>
      <c r="CS2407" s="212" t="str">
        <f t="shared" si="3814"/>
        <v>CS$1150</v>
      </c>
      <c r="CT2407" s="212" t="str">
        <f t="shared" si="3814"/>
        <v>CT$1150</v>
      </c>
      <c r="CU2407" s="212" t="str">
        <f t="shared" si="3814"/>
        <v>CU$1150</v>
      </c>
      <c r="CV2407" s="212" t="str">
        <f t="shared" si="3814"/>
        <v>CV$1150</v>
      </c>
      <c r="CW2407" s="212" t="str">
        <f t="shared" si="3814"/>
        <v>CW$1150</v>
      </c>
      <c r="CX2407" s="212" t="str">
        <f t="shared" si="3814"/>
        <v>CX$1150</v>
      </c>
      <c r="CY2407" s="212" t="str">
        <f t="shared" si="3814"/>
        <v>CY$1150</v>
      </c>
      <c r="CZ2407" s="212" t="str">
        <f t="shared" si="3814"/>
        <v>CZ$1150</v>
      </c>
      <c r="DA2407" s="212" t="str">
        <f t="shared" si="3814"/>
        <v>DA$1150</v>
      </c>
      <c r="DB2407" s="212" t="str">
        <f t="shared" si="3814"/>
        <v>DB$1150</v>
      </c>
      <c r="DC2407" s="212" t="str">
        <f t="shared" si="3814"/>
        <v>DC$1150</v>
      </c>
      <c r="DD2407" s="212" t="str">
        <f t="shared" si="3814"/>
        <v>DD$1150</v>
      </c>
      <c r="DE2407" s="212" t="str">
        <f t="shared" si="3814"/>
        <v>DE$1150</v>
      </c>
      <c r="DF2407" s="212" t="str">
        <f t="shared" si="3814"/>
        <v>DF$1150</v>
      </c>
      <c r="DG2407" s="212" t="str">
        <f t="shared" si="3814"/>
        <v>DG$1150</v>
      </c>
      <c r="DH2407" s="212" t="str">
        <f t="shared" si="3814"/>
        <v>DH$1150</v>
      </c>
      <c r="DI2407" s="212" t="str">
        <f t="shared" si="3814"/>
        <v>DI$1150</v>
      </c>
      <c r="DJ2407" s="212" t="str">
        <f t="shared" si="3814"/>
        <v>DJ$1150</v>
      </c>
      <c r="DK2407" s="212" t="str">
        <f t="shared" si="3814"/>
        <v>DK$1150</v>
      </c>
      <c r="DL2407" s="212" t="str">
        <f t="shared" si="3814"/>
        <v>DL$1150</v>
      </c>
    </row>
    <row r="2408" spans="1:116" x14ac:dyDescent="0.4">
      <c r="B2408" t="s">
        <v>332</v>
      </c>
      <c r="D2408" t="s">
        <v>523</v>
      </c>
      <c r="E2408" s="8" t="str">
        <f t="shared" si="3772"/>
        <v>2408 WCPP-IS</v>
      </c>
      <c r="G2408" s="136" t="str">
        <f t="shared" si="3802"/>
        <v>Secondary volume driver</v>
      </c>
      <c r="S2408" s="212" t="str">
        <f t="shared" ref="S2408:CD2417" si="3815">ADDRESS(ROW(S2395),COLUMN(S2395),2)</f>
        <v>S$2395</v>
      </c>
      <c r="T2408" s="212" t="str">
        <f t="shared" si="3815"/>
        <v>T$2395</v>
      </c>
      <c r="U2408" s="212" t="str">
        <f t="shared" si="3815"/>
        <v>U$2395</v>
      </c>
      <c r="V2408" s="212" t="str">
        <f t="shared" si="3815"/>
        <v>V$2395</v>
      </c>
      <c r="W2408" s="212" t="str">
        <f t="shared" si="3815"/>
        <v>W$2395</v>
      </c>
      <c r="X2408" s="212" t="str">
        <f t="shared" si="3815"/>
        <v>X$2395</v>
      </c>
      <c r="Y2408" s="212" t="str">
        <f t="shared" si="3815"/>
        <v>Y$2395</v>
      </c>
      <c r="Z2408" s="212" t="str">
        <f t="shared" si="3815"/>
        <v>Z$2395</v>
      </c>
      <c r="AA2408" s="212" t="str">
        <f t="shared" si="3815"/>
        <v>AA$2395</v>
      </c>
      <c r="AB2408" s="212" t="str">
        <f t="shared" si="3815"/>
        <v>AB$2395</v>
      </c>
      <c r="AC2408" s="212" t="str">
        <f t="shared" si="3815"/>
        <v>AC$2395</v>
      </c>
      <c r="AD2408" s="212" t="str">
        <f t="shared" si="3815"/>
        <v>AD$2395</v>
      </c>
      <c r="AE2408" s="212" t="str">
        <f t="shared" si="3815"/>
        <v>AE$2395</v>
      </c>
      <c r="AF2408" s="212" t="str">
        <f t="shared" si="3815"/>
        <v>AF$2395</v>
      </c>
      <c r="AG2408" s="212" t="str">
        <f t="shared" si="3815"/>
        <v>AG$2395</v>
      </c>
      <c r="AH2408" s="212" t="str">
        <f t="shared" si="3815"/>
        <v>AH$2395</v>
      </c>
      <c r="AI2408" s="212" t="str">
        <f t="shared" si="3815"/>
        <v>AI$2395</v>
      </c>
      <c r="AJ2408" s="212" t="str">
        <f t="shared" si="3815"/>
        <v>AJ$2395</v>
      </c>
      <c r="AK2408" s="212" t="str">
        <f t="shared" si="3815"/>
        <v>AK$2395</v>
      </c>
      <c r="AL2408" s="212" t="str">
        <f t="shared" si="3815"/>
        <v>AL$2395</v>
      </c>
      <c r="AM2408" s="212" t="str">
        <f t="shared" si="3815"/>
        <v>AM$2395</v>
      </c>
      <c r="AN2408" s="212" t="str">
        <f t="shared" si="3815"/>
        <v>AN$2395</v>
      </c>
      <c r="AO2408" s="212" t="str">
        <f t="shared" si="3815"/>
        <v>AO$2395</v>
      </c>
      <c r="AP2408" s="212" t="str">
        <f t="shared" si="3815"/>
        <v>AP$2395</v>
      </c>
      <c r="AQ2408" s="212" t="str">
        <f t="shared" si="3815"/>
        <v>AQ$2395</v>
      </c>
      <c r="AR2408" s="212" t="str">
        <f t="shared" si="3815"/>
        <v>AR$2395</v>
      </c>
      <c r="AS2408" s="212" t="str">
        <f t="shared" si="3815"/>
        <v>AS$2395</v>
      </c>
      <c r="AT2408" s="212" t="str">
        <f t="shared" si="3815"/>
        <v>AT$2395</v>
      </c>
      <c r="AU2408" s="212" t="str">
        <f t="shared" si="3815"/>
        <v>AU$2395</v>
      </c>
      <c r="AV2408" s="212" t="str">
        <f t="shared" si="3815"/>
        <v>AV$2395</v>
      </c>
      <c r="AW2408" s="212" t="str">
        <f t="shared" si="3815"/>
        <v>AW$2395</v>
      </c>
      <c r="AX2408" s="212" t="str">
        <f t="shared" si="3815"/>
        <v>AX$2395</v>
      </c>
      <c r="AY2408" s="212" t="str">
        <f t="shared" si="3815"/>
        <v>AY$2395</v>
      </c>
      <c r="AZ2408" s="212" t="str">
        <f t="shared" si="3815"/>
        <v>AZ$2395</v>
      </c>
      <c r="BA2408" s="212" t="str">
        <f t="shared" si="3815"/>
        <v>BA$2395</v>
      </c>
      <c r="BB2408" s="212" t="str">
        <f t="shared" si="3815"/>
        <v>BB$2395</v>
      </c>
      <c r="BC2408" s="212" t="str">
        <f t="shared" si="3815"/>
        <v>BC$2395</v>
      </c>
      <c r="BD2408" s="212" t="str">
        <f t="shared" si="3815"/>
        <v>BD$2395</v>
      </c>
      <c r="BE2408" s="212" t="str">
        <f t="shared" si="3815"/>
        <v>BE$2395</v>
      </c>
      <c r="BF2408" s="212" t="str">
        <f t="shared" si="3815"/>
        <v>BF$2395</v>
      </c>
      <c r="BG2408" s="212" t="str">
        <f t="shared" si="3815"/>
        <v>BG$2395</v>
      </c>
      <c r="BH2408" s="212" t="str">
        <f t="shared" si="3815"/>
        <v>BH$2395</v>
      </c>
      <c r="BI2408" s="212" t="str">
        <f t="shared" si="3815"/>
        <v>BI$2395</v>
      </c>
      <c r="BJ2408" s="212" t="str">
        <f t="shared" si="3815"/>
        <v>BJ$2395</v>
      </c>
      <c r="BK2408" s="212" t="str">
        <f t="shared" si="3815"/>
        <v>BK$2395</v>
      </c>
      <c r="BL2408" s="212" t="str">
        <f t="shared" si="3815"/>
        <v>BL$2395</v>
      </c>
      <c r="BM2408" s="212" t="str">
        <f t="shared" si="3815"/>
        <v>BM$2395</v>
      </c>
      <c r="BN2408" s="212" t="str">
        <f t="shared" si="3815"/>
        <v>BN$2395</v>
      </c>
      <c r="BO2408" s="212" t="str">
        <f t="shared" si="3815"/>
        <v>BO$2395</v>
      </c>
      <c r="BP2408" s="212" t="str">
        <f t="shared" si="3815"/>
        <v>BP$2395</v>
      </c>
      <c r="BQ2408" s="212" t="str">
        <f t="shared" si="3815"/>
        <v>BQ$2395</v>
      </c>
      <c r="BR2408" s="212" t="str">
        <f t="shared" si="3815"/>
        <v>BR$2395</v>
      </c>
      <c r="BS2408" s="212" t="str">
        <f t="shared" si="3815"/>
        <v>BS$2395</v>
      </c>
      <c r="BT2408" s="212" t="str">
        <f t="shared" si="3815"/>
        <v>BT$2395</v>
      </c>
      <c r="BU2408" s="212" t="str">
        <f t="shared" si="3815"/>
        <v>BU$2395</v>
      </c>
      <c r="BV2408" s="212" t="str">
        <f t="shared" si="3815"/>
        <v>BV$2395</v>
      </c>
      <c r="BW2408" s="212" t="str">
        <f t="shared" si="3815"/>
        <v>BW$2395</v>
      </c>
      <c r="BX2408" s="212" t="str">
        <f t="shared" si="3815"/>
        <v>BX$2395</v>
      </c>
      <c r="BY2408" s="212" t="str">
        <f t="shared" si="3815"/>
        <v>BY$2395</v>
      </c>
      <c r="BZ2408" s="212" t="str">
        <f t="shared" si="3815"/>
        <v>BZ$2395</v>
      </c>
      <c r="CA2408" s="212" t="str">
        <f t="shared" si="3815"/>
        <v>CA$2395</v>
      </c>
      <c r="CB2408" s="212" t="str">
        <f t="shared" si="3815"/>
        <v>CB$2395</v>
      </c>
      <c r="CC2408" s="212" t="str">
        <f t="shared" si="3815"/>
        <v>CC$2395</v>
      </c>
      <c r="CD2408" s="212" t="str">
        <f t="shared" si="3815"/>
        <v>CD$2395</v>
      </c>
      <c r="CE2408" s="212" t="str">
        <f t="shared" ref="CE2408:CL2417" si="3816">ADDRESS(ROW(CE2395),COLUMN(CE2395),2)</f>
        <v>CE$2395</v>
      </c>
      <c r="CF2408" s="212" t="str">
        <f t="shared" si="3816"/>
        <v>CF$2395</v>
      </c>
      <c r="CG2408" s="212" t="str">
        <f t="shared" si="3816"/>
        <v>CG$2395</v>
      </c>
      <c r="CH2408" s="212" t="str">
        <f t="shared" si="3816"/>
        <v>CH$2395</v>
      </c>
      <c r="CI2408" s="212" t="str">
        <f t="shared" si="3816"/>
        <v>CI$2395</v>
      </c>
      <c r="CJ2408" s="212" t="str">
        <f t="shared" si="3816"/>
        <v>CJ$2395</v>
      </c>
      <c r="CK2408" s="212" t="str">
        <f t="shared" si="3816"/>
        <v>CK$2395</v>
      </c>
      <c r="CL2408" s="212" t="str">
        <f t="shared" si="3816"/>
        <v>CL$2395</v>
      </c>
      <c r="CO2408" s="212" t="str">
        <f t="shared" ref="CO2408:DL2417" si="3817">ADDRESS(ROW(CO1149),COLUMN(CO1149),2)</f>
        <v>CO$1149</v>
      </c>
      <c r="CP2408" s="212" t="str">
        <f t="shared" si="3817"/>
        <v>CP$1149</v>
      </c>
      <c r="CQ2408" s="212" t="str">
        <f t="shared" si="3817"/>
        <v>CQ$1149</v>
      </c>
      <c r="CR2408" s="212" t="str">
        <f t="shared" si="3817"/>
        <v>CR$1149</v>
      </c>
      <c r="CS2408" s="212" t="str">
        <f t="shared" si="3817"/>
        <v>CS$1149</v>
      </c>
      <c r="CT2408" s="212" t="str">
        <f t="shared" si="3817"/>
        <v>CT$1149</v>
      </c>
      <c r="CU2408" s="212" t="str">
        <f t="shared" si="3817"/>
        <v>CU$1149</v>
      </c>
      <c r="CV2408" s="212" t="str">
        <f t="shared" si="3817"/>
        <v>CV$1149</v>
      </c>
      <c r="CW2408" s="212" t="str">
        <f t="shared" si="3817"/>
        <v>CW$1149</v>
      </c>
      <c r="CX2408" s="212" t="str">
        <f t="shared" si="3817"/>
        <v>CX$1149</v>
      </c>
      <c r="CY2408" s="212" t="str">
        <f t="shared" si="3817"/>
        <v>CY$1149</v>
      </c>
      <c r="CZ2408" s="212" t="str">
        <f t="shared" si="3817"/>
        <v>CZ$1149</v>
      </c>
      <c r="DA2408" s="212" t="str">
        <f t="shared" si="3817"/>
        <v>DA$1149</v>
      </c>
      <c r="DB2408" s="212" t="str">
        <f t="shared" si="3817"/>
        <v>DB$1149</v>
      </c>
      <c r="DC2408" s="212" t="str">
        <f t="shared" si="3817"/>
        <v>DC$1149</v>
      </c>
      <c r="DD2408" s="212" t="str">
        <f t="shared" si="3817"/>
        <v>DD$1149</v>
      </c>
      <c r="DE2408" s="212" t="str">
        <f t="shared" si="3817"/>
        <v>DE$1149</v>
      </c>
      <c r="DF2408" s="212" t="str">
        <f t="shared" si="3817"/>
        <v>DF$1149</v>
      </c>
      <c r="DG2408" s="212" t="str">
        <f t="shared" si="3817"/>
        <v>DG$1149</v>
      </c>
      <c r="DH2408" s="212" t="str">
        <f t="shared" si="3817"/>
        <v>DH$1149</v>
      </c>
      <c r="DI2408" s="212" t="str">
        <f t="shared" si="3817"/>
        <v>DI$1149</v>
      </c>
      <c r="DJ2408" s="212" t="str">
        <f t="shared" si="3817"/>
        <v>DJ$1149</v>
      </c>
      <c r="DK2408" s="212" t="str">
        <f t="shared" si="3817"/>
        <v>DK$1149</v>
      </c>
      <c r="DL2408" s="212" t="str">
        <f t="shared" si="3817"/>
        <v>DL$1149</v>
      </c>
    </row>
    <row r="2410" spans="1:116" x14ac:dyDescent="0.4">
      <c r="A2410" s="174"/>
      <c r="E2410" s="8"/>
      <c r="G2410" s="175" t="s">
        <v>490</v>
      </c>
      <c r="H2410" s="174"/>
      <c r="I2410" s="176"/>
      <c r="J2410" s="176"/>
      <c r="K2410" s="197"/>
      <c r="L2410" s="197"/>
      <c r="M2410" s="197"/>
      <c r="N2410" s="197"/>
      <c r="O2410" s="197"/>
      <c r="P2410" s="197"/>
      <c r="R2410" s="198"/>
      <c r="S2410" s="174"/>
      <c r="T2410" s="174"/>
      <c r="U2410" s="174"/>
      <c r="V2410" s="174"/>
      <c r="W2410" s="174"/>
      <c r="X2410" s="174"/>
      <c r="Y2410" s="174"/>
      <c r="Z2410" s="174"/>
      <c r="AA2410" s="174"/>
      <c r="AB2410" s="174"/>
      <c r="AC2410" s="174"/>
      <c r="AD2410" s="174"/>
      <c r="AE2410" s="174"/>
      <c r="AF2410" s="174"/>
      <c r="AG2410" s="174"/>
      <c r="AH2410" s="174"/>
      <c r="AI2410" s="174"/>
      <c r="AJ2410" s="174"/>
      <c r="AK2410" s="174"/>
      <c r="AL2410" s="174"/>
      <c r="AM2410" s="174"/>
      <c r="AN2410" s="174"/>
      <c r="AO2410" s="174"/>
      <c r="AP2410" s="174"/>
      <c r="AQ2410" s="174"/>
      <c r="AR2410" s="174"/>
      <c r="AS2410" s="174"/>
      <c r="AT2410" s="174"/>
      <c r="AU2410" s="174"/>
      <c r="AV2410" s="174"/>
      <c r="AW2410" s="174"/>
      <c r="AX2410" s="174"/>
      <c r="AY2410" s="174"/>
      <c r="AZ2410" s="174"/>
      <c r="BA2410" s="174"/>
      <c r="BB2410" s="174"/>
      <c r="BC2410" s="174"/>
      <c r="BD2410" s="174"/>
      <c r="BE2410" s="174"/>
      <c r="BF2410" s="174"/>
      <c r="BG2410" s="174"/>
      <c r="BH2410" s="174"/>
      <c r="BI2410" s="174"/>
      <c r="BJ2410" s="174"/>
      <c r="BK2410" s="174"/>
      <c r="BL2410" s="174"/>
      <c r="BM2410" s="174"/>
      <c r="BN2410" s="174"/>
      <c r="BO2410" s="174"/>
      <c r="BP2410" s="174"/>
      <c r="BQ2410" s="174"/>
      <c r="BR2410" s="174"/>
      <c r="BS2410" s="174"/>
      <c r="BT2410" s="174"/>
      <c r="BU2410" s="174"/>
      <c r="BV2410" s="174"/>
      <c r="BW2410" s="174"/>
      <c r="BX2410" s="174"/>
      <c r="BY2410" s="174"/>
      <c r="BZ2410" s="174"/>
      <c r="CA2410" s="174"/>
      <c r="CB2410" s="174"/>
      <c r="CC2410" s="174"/>
      <c r="CD2410" s="174"/>
      <c r="CE2410" s="174"/>
      <c r="CF2410" s="174"/>
      <c r="CG2410" s="174"/>
      <c r="CH2410" s="174"/>
      <c r="CI2410" s="174"/>
      <c r="CJ2410" s="174"/>
      <c r="CK2410" s="174"/>
      <c r="CL2410" s="174"/>
      <c r="CN2410" s="176"/>
      <c r="CO2410" s="174"/>
      <c r="CP2410" s="174"/>
      <c r="CQ2410" s="174"/>
      <c r="CR2410" s="174"/>
      <c r="CS2410" s="174"/>
      <c r="CT2410" s="174"/>
      <c r="CU2410" s="174"/>
      <c r="CV2410" s="174"/>
      <c r="CW2410" s="174"/>
      <c r="CX2410" s="174"/>
      <c r="CY2410" s="174"/>
      <c r="CZ2410" s="174"/>
      <c r="DA2410" s="174"/>
      <c r="DB2410" s="174"/>
      <c r="DC2410" s="174"/>
      <c r="DD2410" s="174"/>
      <c r="DE2410" s="174"/>
      <c r="DF2410" s="174"/>
      <c r="DG2410" s="174"/>
      <c r="DH2410" s="174"/>
      <c r="DI2410" s="174"/>
      <c r="DJ2410" s="174"/>
      <c r="DK2410" s="174"/>
      <c r="DL2410" s="174"/>
    </row>
    <row r="2411" spans="1:116" x14ac:dyDescent="0.4">
      <c r="A2411" s="174"/>
      <c r="E2411" s="8"/>
      <c r="G2411" s="175" t="s">
        <v>492</v>
      </c>
      <c r="H2411" s="174"/>
      <c r="I2411" s="176"/>
      <c r="J2411" s="176"/>
      <c r="K2411" s="197"/>
      <c r="L2411" s="197"/>
      <c r="M2411" s="197"/>
      <c r="N2411" s="197"/>
      <c r="O2411" s="197"/>
      <c r="P2411" s="197"/>
      <c r="R2411" s="198"/>
      <c r="S2411" s="174"/>
      <c r="T2411" s="174"/>
      <c r="U2411" s="174"/>
      <c r="V2411" s="174"/>
      <c r="W2411" s="174"/>
      <c r="X2411" s="174"/>
      <c r="Y2411" s="174"/>
      <c r="Z2411" s="174"/>
      <c r="AA2411" s="174"/>
      <c r="AB2411" s="174"/>
      <c r="AC2411" s="174"/>
      <c r="AD2411" s="174"/>
      <c r="AE2411" s="174"/>
      <c r="AF2411" s="174"/>
      <c r="AG2411" s="174"/>
      <c r="AH2411" s="174"/>
      <c r="AI2411" s="174"/>
      <c r="AJ2411" s="174"/>
      <c r="AK2411" s="174"/>
      <c r="AL2411" s="174"/>
      <c r="AM2411" s="174"/>
      <c r="AN2411" s="174"/>
      <c r="AO2411" s="174"/>
      <c r="AP2411" s="174"/>
      <c r="AQ2411" s="174"/>
      <c r="AR2411" s="174"/>
      <c r="AS2411" s="174"/>
      <c r="AT2411" s="174"/>
      <c r="AU2411" s="174"/>
      <c r="AV2411" s="174"/>
      <c r="AW2411" s="174"/>
      <c r="AX2411" s="174"/>
      <c r="AY2411" s="174"/>
      <c r="AZ2411" s="174"/>
      <c r="BA2411" s="174"/>
      <c r="BB2411" s="174"/>
      <c r="BC2411" s="174"/>
      <c r="BD2411" s="174"/>
      <c r="BE2411" s="174"/>
      <c r="BF2411" s="174"/>
      <c r="BG2411" s="174"/>
      <c r="BH2411" s="174"/>
      <c r="BI2411" s="174"/>
      <c r="BJ2411" s="174"/>
      <c r="BK2411" s="174"/>
      <c r="BL2411" s="174"/>
      <c r="BM2411" s="174"/>
      <c r="BN2411" s="174"/>
      <c r="BO2411" s="174"/>
      <c r="BP2411" s="174"/>
      <c r="BQ2411" s="174"/>
      <c r="BR2411" s="174"/>
      <c r="BS2411" s="174"/>
      <c r="BT2411" s="174"/>
      <c r="BU2411" s="174"/>
      <c r="BV2411" s="174"/>
      <c r="BW2411" s="174"/>
      <c r="BX2411" s="174"/>
      <c r="BY2411" s="174"/>
      <c r="BZ2411" s="174"/>
      <c r="CA2411" s="174"/>
      <c r="CB2411" s="174"/>
      <c r="CC2411" s="174"/>
      <c r="CD2411" s="174"/>
      <c r="CE2411" s="174"/>
      <c r="CF2411" s="174"/>
      <c r="CG2411" s="174"/>
      <c r="CH2411" s="174"/>
      <c r="CI2411" s="174"/>
      <c r="CJ2411" s="174"/>
      <c r="CK2411" s="174"/>
      <c r="CL2411" s="174"/>
      <c r="CN2411" s="176"/>
      <c r="CO2411" s="174"/>
      <c r="CP2411" s="174"/>
      <c r="CQ2411" s="174"/>
      <c r="CR2411" s="174"/>
      <c r="CS2411" s="174"/>
      <c r="CT2411" s="174"/>
      <c r="CU2411" s="174"/>
      <c r="CV2411" s="174"/>
      <c r="CW2411" s="174"/>
      <c r="CX2411" s="174"/>
      <c r="CY2411" s="174"/>
      <c r="CZ2411" s="174"/>
      <c r="DA2411" s="174"/>
      <c r="DB2411" s="174"/>
      <c r="DC2411" s="174"/>
      <c r="DD2411" s="174"/>
      <c r="DE2411" s="174"/>
      <c r="DF2411" s="174"/>
      <c r="DG2411" s="174"/>
      <c r="DH2411" s="174"/>
      <c r="DI2411" s="174"/>
      <c r="DJ2411" s="174"/>
      <c r="DK2411" s="174"/>
      <c r="DL2411" s="174"/>
    </row>
    <row r="2412" spans="1:116" x14ac:dyDescent="0.4">
      <c r="A2412" s="174"/>
      <c r="E2412" s="8"/>
      <c r="G2412" s="175" t="s">
        <v>461</v>
      </c>
      <c r="H2412" s="174"/>
      <c r="I2412" s="176"/>
      <c r="J2412" s="176"/>
      <c r="K2412" s="197"/>
      <c r="L2412" s="197"/>
      <c r="M2412" s="197"/>
      <c r="N2412" s="197"/>
      <c r="O2412" s="197"/>
      <c r="P2412" s="197"/>
      <c r="R2412" s="198"/>
      <c r="S2412" s="199" t="str">
        <f t="shared" ref="S2412:AX2412" si="3818">S$20</f>
        <v>S$16</v>
      </c>
      <c r="T2412" s="199" t="str">
        <f t="shared" si="3818"/>
        <v>T$16</v>
      </c>
      <c r="U2412" s="199" t="str">
        <f t="shared" si="3818"/>
        <v>U$16</v>
      </c>
      <c r="V2412" s="199" t="str">
        <f t="shared" si="3818"/>
        <v>V$16</v>
      </c>
      <c r="W2412" s="199" t="str">
        <f t="shared" si="3818"/>
        <v>W$16</v>
      </c>
      <c r="X2412" s="199" t="str">
        <f t="shared" si="3818"/>
        <v>X$16</v>
      </c>
      <c r="Y2412" s="199" t="str">
        <f t="shared" si="3818"/>
        <v>Y$16</v>
      </c>
      <c r="Z2412" s="199" t="str">
        <f t="shared" si="3818"/>
        <v>Z$16</v>
      </c>
      <c r="AA2412" s="199" t="str">
        <f t="shared" si="3818"/>
        <v>AA$16</v>
      </c>
      <c r="AB2412" s="199" t="str">
        <f t="shared" si="3818"/>
        <v>AB$16</v>
      </c>
      <c r="AC2412" s="199" t="str">
        <f t="shared" si="3818"/>
        <v>AC$16</v>
      </c>
      <c r="AD2412" s="199" t="str">
        <f t="shared" si="3818"/>
        <v>AD$16</v>
      </c>
      <c r="AE2412" s="199" t="str">
        <f t="shared" si="3818"/>
        <v>AE$16</v>
      </c>
      <c r="AF2412" s="199" t="str">
        <f t="shared" si="3818"/>
        <v>AF$16</v>
      </c>
      <c r="AG2412" s="199" t="str">
        <f t="shared" si="3818"/>
        <v>AG$16</v>
      </c>
      <c r="AH2412" s="199" t="str">
        <f t="shared" si="3818"/>
        <v>AH$16</v>
      </c>
      <c r="AI2412" s="199" t="str">
        <f t="shared" si="3818"/>
        <v>AI$16</v>
      </c>
      <c r="AJ2412" s="199" t="str">
        <f t="shared" si="3818"/>
        <v>AJ$16</v>
      </c>
      <c r="AK2412" s="199" t="str">
        <f t="shared" si="3818"/>
        <v>AK$16</v>
      </c>
      <c r="AL2412" s="199" t="str">
        <f t="shared" si="3818"/>
        <v>AL$16</v>
      </c>
      <c r="AM2412" s="199" t="str">
        <f t="shared" si="3818"/>
        <v>AM$16</v>
      </c>
      <c r="AN2412" s="199" t="str">
        <f t="shared" si="3818"/>
        <v>AN$16</v>
      </c>
      <c r="AO2412" s="199" t="str">
        <f t="shared" si="3818"/>
        <v>AO$16</v>
      </c>
      <c r="AP2412" s="199" t="str">
        <f t="shared" si="3818"/>
        <v>AP$16</v>
      </c>
      <c r="AQ2412" s="199" t="str">
        <f t="shared" si="3818"/>
        <v>AQ$16</v>
      </c>
      <c r="AR2412" s="199" t="str">
        <f t="shared" si="3818"/>
        <v>AR$16</v>
      </c>
      <c r="AS2412" s="199" t="str">
        <f t="shared" si="3818"/>
        <v>AS$16</v>
      </c>
      <c r="AT2412" s="199" t="str">
        <f t="shared" si="3818"/>
        <v>AT$16</v>
      </c>
      <c r="AU2412" s="199" t="str">
        <f t="shared" si="3818"/>
        <v>AU$16</v>
      </c>
      <c r="AV2412" s="199" t="str">
        <f t="shared" si="3818"/>
        <v>AV$16</v>
      </c>
      <c r="AW2412" s="199" t="str">
        <f t="shared" si="3818"/>
        <v>AW$16</v>
      </c>
      <c r="AX2412" s="199" t="str">
        <f t="shared" si="3818"/>
        <v>AX$16</v>
      </c>
      <c r="AY2412" s="199" t="str">
        <f t="shared" ref="AY2412:CD2412" si="3819">AY$20</f>
        <v>AY$16</v>
      </c>
      <c r="AZ2412" s="199" t="str">
        <f t="shared" si="3819"/>
        <v>AZ$16</v>
      </c>
      <c r="BA2412" s="199" t="str">
        <f t="shared" si="3819"/>
        <v>BA$16</v>
      </c>
      <c r="BB2412" s="199" t="str">
        <f t="shared" si="3819"/>
        <v>BB$16</v>
      </c>
      <c r="BC2412" s="199" t="str">
        <f t="shared" si="3819"/>
        <v>BC$16</v>
      </c>
      <c r="BD2412" s="199" t="str">
        <f t="shared" si="3819"/>
        <v>BD$16</v>
      </c>
      <c r="BE2412" s="199" t="str">
        <f t="shared" si="3819"/>
        <v>BE$16</v>
      </c>
      <c r="BF2412" s="199" t="str">
        <f t="shared" si="3819"/>
        <v>BF$16</v>
      </c>
      <c r="BG2412" s="199" t="str">
        <f t="shared" si="3819"/>
        <v>BG$16</v>
      </c>
      <c r="BH2412" s="199" t="str">
        <f t="shared" si="3819"/>
        <v>BH$16</v>
      </c>
      <c r="BI2412" s="199" t="str">
        <f t="shared" si="3819"/>
        <v>BI$16</v>
      </c>
      <c r="BJ2412" s="199" t="str">
        <f t="shared" si="3819"/>
        <v>BJ$16</v>
      </c>
      <c r="BK2412" s="199" t="str">
        <f t="shared" si="3819"/>
        <v>BK$16</v>
      </c>
      <c r="BL2412" s="199" t="str">
        <f t="shared" si="3819"/>
        <v>BL$16</v>
      </c>
      <c r="BM2412" s="199" t="str">
        <f t="shared" si="3819"/>
        <v>BM$16</v>
      </c>
      <c r="BN2412" s="199" t="str">
        <f t="shared" si="3819"/>
        <v>BN$16</v>
      </c>
      <c r="BO2412" s="199" t="str">
        <f t="shared" si="3819"/>
        <v>BO$16</v>
      </c>
      <c r="BP2412" s="199" t="str">
        <f t="shared" si="3819"/>
        <v>BP$16</v>
      </c>
      <c r="BQ2412" s="199" t="str">
        <f t="shared" si="3819"/>
        <v>BQ$16</v>
      </c>
      <c r="BR2412" s="199" t="str">
        <f t="shared" si="3819"/>
        <v>BR$16</v>
      </c>
      <c r="BS2412" s="199" t="str">
        <f t="shared" si="3819"/>
        <v>BS$16</v>
      </c>
      <c r="BT2412" s="199" t="str">
        <f t="shared" si="3819"/>
        <v>BT$16</v>
      </c>
      <c r="BU2412" s="199" t="str">
        <f t="shared" si="3819"/>
        <v>BU$16</v>
      </c>
      <c r="BV2412" s="199" t="str">
        <f t="shared" si="3819"/>
        <v>BV$16</v>
      </c>
      <c r="BW2412" s="199" t="str">
        <f t="shared" si="3819"/>
        <v>BW$16</v>
      </c>
      <c r="BX2412" s="199" t="str">
        <f t="shared" si="3819"/>
        <v>BX$16</v>
      </c>
      <c r="BY2412" s="199" t="str">
        <f t="shared" si="3819"/>
        <v>BY$16</v>
      </c>
      <c r="BZ2412" s="199" t="str">
        <f t="shared" si="3819"/>
        <v>BZ$16</v>
      </c>
      <c r="CA2412" s="199" t="str">
        <f t="shared" si="3819"/>
        <v>CA$16</v>
      </c>
      <c r="CB2412" s="199" t="str">
        <f t="shared" si="3819"/>
        <v>CB$16</v>
      </c>
      <c r="CC2412" s="199" t="str">
        <f t="shared" si="3819"/>
        <v>CC$16</v>
      </c>
      <c r="CD2412" s="199" t="str">
        <f t="shared" si="3819"/>
        <v>CD$16</v>
      </c>
      <c r="CE2412" s="199" t="str">
        <f t="shared" ref="CE2412:CL2412" si="3820">CE$20</f>
        <v>CE$16</v>
      </c>
      <c r="CF2412" s="199" t="str">
        <f t="shared" si="3820"/>
        <v>CF$16</v>
      </c>
      <c r="CG2412" s="199" t="str">
        <f t="shared" si="3820"/>
        <v>CG$16</v>
      </c>
      <c r="CH2412" s="199" t="str">
        <f t="shared" si="3820"/>
        <v>CH$16</v>
      </c>
      <c r="CI2412" s="199" t="str">
        <f t="shared" si="3820"/>
        <v>CI$16</v>
      </c>
      <c r="CJ2412" s="199" t="str">
        <f t="shared" si="3820"/>
        <v>CJ$16</v>
      </c>
      <c r="CK2412" s="199" t="str">
        <f t="shared" si="3820"/>
        <v>CK$16</v>
      </c>
      <c r="CL2412" s="199" t="str">
        <f t="shared" si="3820"/>
        <v>CL$16</v>
      </c>
      <c r="CN2412" s="176"/>
      <c r="CO2412" s="199" t="str">
        <f t="shared" ref="CO2412:DL2412" si="3821">CO$20</f>
        <v>CO$16</v>
      </c>
      <c r="CP2412" s="199" t="str">
        <f t="shared" si="3821"/>
        <v>CP$16</v>
      </c>
      <c r="CQ2412" s="199" t="str">
        <f t="shared" si="3821"/>
        <v>CQ$16</v>
      </c>
      <c r="CR2412" s="199" t="str">
        <f t="shared" si="3821"/>
        <v>CR$16</v>
      </c>
      <c r="CS2412" s="199" t="str">
        <f t="shared" si="3821"/>
        <v>CS$16</v>
      </c>
      <c r="CT2412" s="199" t="str">
        <f t="shared" si="3821"/>
        <v>CT$16</v>
      </c>
      <c r="CU2412" s="199" t="str">
        <f t="shared" si="3821"/>
        <v>CU$16</v>
      </c>
      <c r="CV2412" s="199" t="str">
        <f t="shared" si="3821"/>
        <v>CV$16</v>
      </c>
      <c r="CW2412" s="199" t="str">
        <f t="shared" si="3821"/>
        <v>CW$16</v>
      </c>
      <c r="CX2412" s="199" t="str">
        <f t="shared" si="3821"/>
        <v>CX$16</v>
      </c>
      <c r="CY2412" s="199" t="str">
        <f t="shared" si="3821"/>
        <v>CY$16</v>
      </c>
      <c r="CZ2412" s="199" t="str">
        <f t="shared" si="3821"/>
        <v>CZ$16</v>
      </c>
      <c r="DA2412" s="199" t="str">
        <f t="shared" si="3821"/>
        <v>DA$16</v>
      </c>
      <c r="DB2412" s="199" t="str">
        <f t="shared" si="3821"/>
        <v>DB$16</v>
      </c>
      <c r="DC2412" s="199" t="str">
        <f t="shared" si="3821"/>
        <v>DC$16</v>
      </c>
      <c r="DD2412" s="199" t="str">
        <f t="shared" si="3821"/>
        <v>DD$16</v>
      </c>
      <c r="DE2412" s="199" t="str">
        <f t="shared" si="3821"/>
        <v>DE$16</v>
      </c>
      <c r="DF2412" s="199" t="str">
        <f t="shared" si="3821"/>
        <v>DF$16</v>
      </c>
      <c r="DG2412" s="199" t="str">
        <f t="shared" si="3821"/>
        <v>DG$16</v>
      </c>
      <c r="DH2412" s="199" t="str">
        <f t="shared" si="3821"/>
        <v>DH$16</v>
      </c>
      <c r="DI2412" s="199" t="str">
        <f t="shared" si="3821"/>
        <v>DI$16</v>
      </c>
      <c r="DJ2412" s="199" t="str">
        <f t="shared" si="3821"/>
        <v>DJ$16</v>
      </c>
      <c r="DK2412" s="199" t="str">
        <f t="shared" si="3821"/>
        <v>DK$16</v>
      </c>
      <c r="DL2412" s="199" t="str">
        <f t="shared" si="3821"/>
        <v>DL$16</v>
      </c>
    </row>
    <row r="2413" spans="1:116" x14ac:dyDescent="0.4">
      <c r="A2413" s="174"/>
      <c r="E2413" s="8"/>
      <c r="G2413" s="175" t="s">
        <v>462</v>
      </c>
      <c r="H2413" s="200"/>
      <c r="I2413" s="201"/>
      <c r="J2413" s="201"/>
      <c r="K2413" s="202"/>
      <c r="L2413" s="202"/>
      <c r="M2413" s="202"/>
      <c r="N2413" s="202"/>
      <c r="O2413" s="202"/>
      <c r="P2413" s="202"/>
      <c r="R2413" s="202"/>
      <c r="S2413" s="199" t="str">
        <f t="shared" ref="S2413:AX2413" si="3822">S$21</f>
        <v>S$17</v>
      </c>
      <c r="T2413" s="199" t="str">
        <f t="shared" si="3822"/>
        <v>T$17</v>
      </c>
      <c r="U2413" s="199" t="str">
        <f t="shared" si="3822"/>
        <v>U$17</v>
      </c>
      <c r="V2413" s="199" t="str">
        <f t="shared" si="3822"/>
        <v>V$17</v>
      </c>
      <c r="W2413" s="199" t="str">
        <f t="shared" si="3822"/>
        <v>W$17</v>
      </c>
      <c r="X2413" s="199" t="str">
        <f t="shared" si="3822"/>
        <v>X$17</v>
      </c>
      <c r="Y2413" s="199" t="str">
        <f t="shared" si="3822"/>
        <v>Y$17</v>
      </c>
      <c r="Z2413" s="199" t="str">
        <f t="shared" si="3822"/>
        <v>Z$17</v>
      </c>
      <c r="AA2413" s="199" t="str">
        <f t="shared" si="3822"/>
        <v>AA$17</v>
      </c>
      <c r="AB2413" s="199" t="str">
        <f t="shared" si="3822"/>
        <v>AB$17</v>
      </c>
      <c r="AC2413" s="199" t="str">
        <f t="shared" si="3822"/>
        <v>AC$17</v>
      </c>
      <c r="AD2413" s="199" t="str">
        <f t="shared" si="3822"/>
        <v>AD$17</v>
      </c>
      <c r="AE2413" s="199" t="str">
        <f t="shared" si="3822"/>
        <v>AE$17</v>
      </c>
      <c r="AF2413" s="199" t="str">
        <f t="shared" si="3822"/>
        <v>AF$17</v>
      </c>
      <c r="AG2413" s="199" t="str">
        <f t="shared" si="3822"/>
        <v>AG$17</v>
      </c>
      <c r="AH2413" s="199" t="str">
        <f t="shared" si="3822"/>
        <v>AH$17</v>
      </c>
      <c r="AI2413" s="199" t="str">
        <f t="shared" si="3822"/>
        <v>AI$17</v>
      </c>
      <c r="AJ2413" s="199" t="str">
        <f t="shared" si="3822"/>
        <v>AJ$17</v>
      </c>
      <c r="AK2413" s="199" t="str">
        <f t="shared" si="3822"/>
        <v>AK$17</v>
      </c>
      <c r="AL2413" s="199" t="str">
        <f t="shared" si="3822"/>
        <v>AL$17</v>
      </c>
      <c r="AM2413" s="199" t="str">
        <f t="shared" si="3822"/>
        <v>AM$17</v>
      </c>
      <c r="AN2413" s="199" t="str">
        <f t="shared" si="3822"/>
        <v>AN$17</v>
      </c>
      <c r="AO2413" s="199" t="str">
        <f t="shared" si="3822"/>
        <v>AO$17</v>
      </c>
      <c r="AP2413" s="199" t="str">
        <f t="shared" si="3822"/>
        <v>AP$17</v>
      </c>
      <c r="AQ2413" s="199" t="str">
        <f t="shared" si="3822"/>
        <v>AQ$17</v>
      </c>
      <c r="AR2413" s="199" t="str">
        <f t="shared" si="3822"/>
        <v>AR$17</v>
      </c>
      <c r="AS2413" s="199" t="str">
        <f t="shared" si="3822"/>
        <v>AS$17</v>
      </c>
      <c r="AT2413" s="199" t="str">
        <f t="shared" si="3822"/>
        <v>AT$17</v>
      </c>
      <c r="AU2413" s="199" t="str">
        <f t="shared" si="3822"/>
        <v>AU$17</v>
      </c>
      <c r="AV2413" s="199" t="str">
        <f t="shared" si="3822"/>
        <v>AV$17</v>
      </c>
      <c r="AW2413" s="199" t="str">
        <f t="shared" si="3822"/>
        <v>AW$17</v>
      </c>
      <c r="AX2413" s="199" t="str">
        <f t="shared" si="3822"/>
        <v>AX$17</v>
      </c>
      <c r="AY2413" s="199" t="str">
        <f t="shared" ref="AY2413:CD2413" si="3823">AY$21</f>
        <v>AY$17</v>
      </c>
      <c r="AZ2413" s="199" t="str">
        <f t="shared" si="3823"/>
        <v>AZ$17</v>
      </c>
      <c r="BA2413" s="199" t="str">
        <f t="shared" si="3823"/>
        <v>BA$17</v>
      </c>
      <c r="BB2413" s="199" t="str">
        <f t="shared" si="3823"/>
        <v>BB$17</v>
      </c>
      <c r="BC2413" s="199" t="str">
        <f t="shared" si="3823"/>
        <v>BC$17</v>
      </c>
      <c r="BD2413" s="199" t="str">
        <f t="shared" si="3823"/>
        <v>BD$17</v>
      </c>
      <c r="BE2413" s="199" t="str">
        <f t="shared" si="3823"/>
        <v>BE$17</v>
      </c>
      <c r="BF2413" s="199" t="str">
        <f t="shared" si="3823"/>
        <v>BF$17</v>
      </c>
      <c r="BG2413" s="199" t="str">
        <f t="shared" si="3823"/>
        <v>BG$17</v>
      </c>
      <c r="BH2413" s="199" t="str">
        <f t="shared" si="3823"/>
        <v>BH$17</v>
      </c>
      <c r="BI2413" s="199" t="str">
        <f t="shared" si="3823"/>
        <v>BI$17</v>
      </c>
      <c r="BJ2413" s="199" t="str">
        <f t="shared" si="3823"/>
        <v>BJ$17</v>
      </c>
      <c r="BK2413" s="199" t="str">
        <f t="shared" si="3823"/>
        <v>BK$17</v>
      </c>
      <c r="BL2413" s="199" t="str">
        <f t="shared" si="3823"/>
        <v>BL$17</v>
      </c>
      <c r="BM2413" s="199" t="str">
        <f t="shared" si="3823"/>
        <v>BM$17</v>
      </c>
      <c r="BN2413" s="199" t="str">
        <f t="shared" si="3823"/>
        <v>BN$17</v>
      </c>
      <c r="BO2413" s="199" t="str">
        <f t="shared" si="3823"/>
        <v>BO$17</v>
      </c>
      <c r="BP2413" s="199" t="str">
        <f t="shared" si="3823"/>
        <v>BP$17</v>
      </c>
      <c r="BQ2413" s="199" t="str">
        <f t="shared" si="3823"/>
        <v>BQ$17</v>
      </c>
      <c r="BR2413" s="199" t="str">
        <f t="shared" si="3823"/>
        <v>BR$17</v>
      </c>
      <c r="BS2413" s="199" t="str">
        <f t="shared" si="3823"/>
        <v>BS$17</v>
      </c>
      <c r="BT2413" s="199" t="str">
        <f t="shared" si="3823"/>
        <v>BT$17</v>
      </c>
      <c r="BU2413" s="199" t="str">
        <f t="shared" si="3823"/>
        <v>BU$17</v>
      </c>
      <c r="BV2413" s="199" t="str">
        <f t="shared" si="3823"/>
        <v>BV$17</v>
      </c>
      <c r="BW2413" s="199" t="str">
        <f t="shared" si="3823"/>
        <v>BW$17</v>
      </c>
      <c r="BX2413" s="199" t="str">
        <f t="shared" si="3823"/>
        <v>BX$17</v>
      </c>
      <c r="BY2413" s="199" t="str">
        <f t="shared" si="3823"/>
        <v>BY$17</v>
      </c>
      <c r="BZ2413" s="199" t="str">
        <f t="shared" si="3823"/>
        <v>BZ$17</v>
      </c>
      <c r="CA2413" s="199" t="str">
        <f t="shared" si="3823"/>
        <v>CA$17</v>
      </c>
      <c r="CB2413" s="199" t="str">
        <f t="shared" si="3823"/>
        <v>CB$17</v>
      </c>
      <c r="CC2413" s="199" t="str">
        <f t="shared" si="3823"/>
        <v>CC$17</v>
      </c>
      <c r="CD2413" s="199" t="str">
        <f t="shared" si="3823"/>
        <v>CD$17</v>
      </c>
      <c r="CE2413" s="199" t="str">
        <f t="shared" ref="CE2413:CL2413" si="3824">CE$21</f>
        <v>CE$17</v>
      </c>
      <c r="CF2413" s="199" t="str">
        <f t="shared" si="3824"/>
        <v>CF$17</v>
      </c>
      <c r="CG2413" s="199" t="str">
        <f t="shared" si="3824"/>
        <v>CG$17</v>
      </c>
      <c r="CH2413" s="199" t="str">
        <f t="shared" si="3824"/>
        <v>CH$17</v>
      </c>
      <c r="CI2413" s="199" t="str">
        <f t="shared" si="3824"/>
        <v>CI$17</v>
      </c>
      <c r="CJ2413" s="199" t="str">
        <f t="shared" si="3824"/>
        <v>CJ$17</v>
      </c>
      <c r="CK2413" s="199" t="str">
        <f t="shared" si="3824"/>
        <v>CK$17</v>
      </c>
      <c r="CL2413" s="199" t="str">
        <f t="shared" si="3824"/>
        <v>CL$17</v>
      </c>
      <c r="CN2413" s="201"/>
      <c r="CO2413" s="199" t="str">
        <f t="shared" ref="CO2413:DL2413" si="3825">CO$21</f>
        <v>CO$17</v>
      </c>
      <c r="CP2413" s="199" t="str">
        <f t="shared" si="3825"/>
        <v>CP$17</v>
      </c>
      <c r="CQ2413" s="199" t="str">
        <f t="shared" si="3825"/>
        <v>CQ$17</v>
      </c>
      <c r="CR2413" s="199" t="str">
        <f t="shared" si="3825"/>
        <v>CR$17</v>
      </c>
      <c r="CS2413" s="199" t="str">
        <f t="shared" si="3825"/>
        <v>CS$17</v>
      </c>
      <c r="CT2413" s="199" t="str">
        <f t="shared" si="3825"/>
        <v>CT$17</v>
      </c>
      <c r="CU2413" s="199" t="str">
        <f t="shared" si="3825"/>
        <v>CU$17</v>
      </c>
      <c r="CV2413" s="199" t="str">
        <f t="shared" si="3825"/>
        <v>CV$17</v>
      </c>
      <c r="CW2413" s="199" t="str">
        <f t="shared" si="3825"/>
        <v>CW$17</v>
      </c>
      <c r="CX2413" s="199" t="str">
        <f t="shared" si="3825"/>
        <v>CX$17</v>
      </c>
      <c r="CY2413" s="199" t="str">
        <f t="shared" si="3825"/>
        <v>CY$17</v>
      </c>
      <c r="CZ2413" s="199" t="str">
        <f t="shared" si="3825"/>
        <v>CZ$17</v>
      </c>
      <c r="DA2413" s="199" t="str">
        <f t="shared" si="3825"/>
        <v>DA$17</v>
      </c>
      <c r="DB2413" s="199" t="str">
        <f t="shared" si="3825"/>
        <v>DB$17</v>
      </c>
      <c r="DC2413" s="199" t="str">
        <f t="shared" si="3825"/>
        <v>DC$17</v>
      </c>
      <c r="DD2413" s="199" t="str">
        <f t="shared" si="3825"/>
        <v>DD$17</v>
      </c>
      <c r="DE2413" s="199" t="str">
        <f t="shared" si="3825"/>
        <v>DE$17</v>
      </c>
      <c r="DF2413" s="199" t="str">
        <f t="shared" si="3825"/>
        <v>DF$17</v>
      </c>
      <c r="DG2413" s="199" t="str">
        <f t="shared" si="3825"/>
        <v>DG$17</v>
      </c>
      <c r="DH2413" s="199" t="str">
        <f t="shared" si="3825"/>
        <v>DH$17</v>
      </c>
      <c r="DI2413" s="199" t="str">
        <f t="shared" si="3825"/>
        <v>DI$17</v>
      </c>
      <c r="DJ2413" s="199" t="str">
        <f t="shared" si="3825"/>
        <v>DJ$17</v>
      </c>
      <c r="DK2413" s="199" t="str">
        <f t="shared" si="3825"/>
        <v>DK$17</v>
      </c>
      <c r="DL2413" s="199" t="str">
        <f t="shared" si="3825"/>
        <v>DL$17</v>
      </c>
    </row>
    <row r="2414" spans="1:116" x14ac:dyDescent="0.4">
      <c r="A2414" s="174"/>
      <c r="E2414" s="8"/>
      <c r="G2414" s="175" t="s">
        <v>491</v>
      </c>
      <c r="H2414" s="200"/>
      <c r="I2414" s="201"/>
      <c r="J2414" s="201"/>
      <c r="K2414" s="202"/>
      <c r="L2414" s="202"/>
      <c r="M2414" s="202"/>
      <c r="N2414" s="202"/>
      <c r="O2414" s="202"/>
      <c r="P2414" s="202"/>
      <c r="R2414" s="202"/>
      <c r="S2414" s="190"/>
      <c r="T2414" s="190"/>
      <c r="U2414" s="190"/>
      <c r="V2414" s="190"/>
      <c r="W2414" s="190"/>
      <c r="X2414" s="190"/>
      <c r="Y2414" s="190"/>
      <c r="Z2414" s="190"/>
      <c r="AA2414" s="190"/>
      <c r="AB2414" s="190"/>
      <c r="AC2414" s="190"/>
      <c r="AD2414" s="190"/>
      <c r="AE2414" s="190"/>
      <c r="AF2414" s="190"/>
      <c r="AG2414" s="190"/>
      <c r="AH2414" s="190"/>
      <c r="AI2414" s="190"/>
      <c r="AJ2414" s="190"/>
      <c r="AK2414" s="190"/>
      <c r="AL2414" s="190"/>
      <c r="AM2414" s="190"/>
      <c r="AN2414" s="190"/>
      <c r="AO2414" s="190"/>
      <c r="AP2414" s="190"/>
      <c r="AQ2414" s="190"/>
      <c r="AR2414" s="190"/>
      <c r="AS2414" s="190"/>
      <c r="AT2414" s="190"/>
      <c r="AU2414" s="190"/>
      <c r="AV2414" s="190"/>
      <c r="AW2414" s="190"/>
      <c r="AX2414" s="190"/>
      <c r="AY2414" s="190"/>
      <c r="AZ2414" s="190"/>
      <c r="BA2414" s="190"/>
      <c r="BB2414" s="190"/>
      <c r="BC2414" s="190"/>
      <c r="BD2414" s="190"/>
      <c r="BE2414" s="190"/>
      <c r="BF2414" s="190"/>
      <c r="BG2414" s="190"/>
      <c r="BH2414" s="190"/>
      <c r="BI2414" s="190"/>
      <c r="BJ2414" s="190"/>
      <c r="BK2414" s="190"/>
      <c r="BL2414" s="190"/>
      <c r="BM2414" s="190"/>
      <c r="BN2414" s="190"/>
      <c r="BO2414" s="190"/>
      <c r="BP2414" s="190"/>
      <c r="BQ2414" s="190"/>
      <c r="BR2414" s="190"/>
      <c r="BS2414" s="190"/>
      <c r="BT2414" s="190"/>
      <c r="BU2414" s="190"/>
      <c r="BV2414" s="190"/>
      <c r="BW2414" s="190"/>
      <c r="BX2414" s="190"/>
      <c r="BY2414" s="190"/>
      <c r="BZ2414" s="190"/>
      <c r="CA2414" s="190"/>
      <c r="CB2414" s="190"/>
      <c r="CC2414" s="190"/>
      <c r="CD2414" s="190"/>
      <c r="CE2414" s="190"/>
      <c r="CF2414" s="190"/>
      <c r="CG2414" s="190"/>
      <c r="CH2414" s="190"/>
      <c r="CI2414" s="190"/>
      <c r="CJ2414" s="190"/>
      <c r="CK2414" s="190"/>
      <c r="CL2414" s="190"/>
      <c r="CN2414" s="201"/>
      <c r="CO2414" s="190"/>
      <c r="CP2414" s="190"/>
      <c r="CQ2414" s="190"/>
      <c r="CR2414" s="190"/>
      <c r="CS2414" s="190"/>
      <c r="CT2414" s="190"/>
      <c r="CU2414" s="190"/>
      <c r="CV2414" s="190"/>
      <c r="CW2414" s="190"/>
      <c r="CX2414" s="190"/>
      <c r="CY2414" s="190"/>
      <c r="CZ2414" s="190"/>
      <c r="DA2414" s="190"/>
      <c r="DB2414" s="190"/>
      <c r="DC2414" s="190"/>
      <c r="DD2414" s="190"/>
      <c r="DE2414" s="190"/>
      <c r="DF2414" s="190"/>
      <c r="DG2414" s="190"/>
      <c r="DH2414" s="190"/>
      <c r="DI2414" s="190"/>
      <c r="DJ2414" s="190"/>
      <c r="DK2414" s="190"/>
      <c r="DL2414" s="190"/>
    </row>
    <row r="2415" spans="1:116" x14ac:dyDescent="0.4">
      <c r="A2415" s="174"/>
      <c r="E2415" s="8"/>
      <c r="G2415" s="175" t="s">
        <v>505</v>
      </c>
      <c r="H2415" s="200"/>
      <c r="I2415" s="201"/>
      <c r="J2415" s="201"/>
      <c r="K2415" s="202"/>
      <c r="L2415" s="202"/>
      <c r="M2415" s="202"/>
      <c r="N2415" s="202"/>
      <c r="O2415" s="202"/>
      <c r="P2415" s="202"/>
      <c r="R2415" s="202"/>
      <c r="S2415" s="190"/>
      <c r="T2415" s="190"/>
      <c r="U2415" s="190"/>
      <c r="V2415" s="190"/>
      <c r="W2415" s="190"/>
      <c r="X2415" s="190"/>
      <c r="Y2415" s="190"/>
      <c r="Z2415" s="190"/>
      <c r="AA2415" s="190"/>
      <c r="AB2415" s="190"/>
      <c r="AC2415" s="190"/>
      <c r="AD2415" s="190"/>
      <c r="AE2415" s="190"/>
      <c r="AF2415" s="190"/>
      <c r="AG2415" s="190"/>
      <c r="AH2415" s="190"/>
      <c r="AI2415" s="190"/>
      <c r="AJ2415" s="190"/>
      <c r="AK2415" s="190"/>
      <c r="AL2415" s="190"/>
      <c r="AM2415" s="190"/>
      <c r="AN2415" s="190"/>
      <c r="AO2415" s="190"/>
      <c r="AP2415" s="190"/>
      <c r="AQ2415" s="190"/>
      <c r="AR2415" s="190"/>
      <c r="AS2415" s="190"/>
      <c r="AT2415" s="190"/>
      <c r="AU2415" s="190"/>
      <c r="AV2415" s="190"/>
      <c r="AW2415" s="190"/>
      <c r="AX2415" s="190"/>
      <c r="AY2415" s="190"/>
      <c r="AZ2415" s="190"/>
      <c r="BA2415" s="190"/>
      <c r="BB2415" s="190"/>
      <c r="BC2415" s="190"/>
      <c r="BD2415" s="190"/>
      <c r="BE2415" s="190"/>
      <c r="BF2415" s="190"/>
      <c r="BG2415" s="190"/>
      <c r="BH2415" s="190"/>
      <c r="BI2415" s="190"/>
      <c r="BJ2415" s="190"/>
      <c r="BK2415" s="190"/>
      <c r="BL2415" s="190"/>
      <c r="BM2415" s="190"/>
      <c r="BN2415" s="190"/>
      <c r="BO2415" s="190"/>
      <c r="BP2415" s="190"/>
      <c r="BQ2415" s="190"/>
      <c r="BR2415" s="190"/>
      <c r="BS2415" s="190"/>
      <c r="BT2415" s="190"/>
      <c r="BU2415" s="190"/>
      <c r="BV2415" s="190"/>
      <c r="BW2415" s="190"/>
      <c r="BX2415" s="190"/>
      <c r="BY2415" s="190"/>
      <c r="BZ2415" s="190"/>
      <c r="CA2415" s="190"/>
      <c r="CB2415" s="190"/>
      <c r="CC2415" s="190"/>
      <c r="CD2415" s="190"/>
      <c r="CE2415" s="190"/>
      <c r="CF2415" s="190"/>
      <c r="CG2415" s="190"/>
      <c r="CH2415" s="190"/>
      <c r="CI2415" s="190"/>
      <c r="CJ2415" s="190"/>
      <c r="CK2415" s="190"/>
      <c r="CL2415" s="190"/>
      <c r="CN2415" s="201"/>
      <c r="CO2415" s="190"/>
      <c r="CP2415" s="190"/>
      <c r="CQ2415" s="190"/>
      <c r="CR2415" s="190"/>
      <c r="CS2415" s="190"/>
      <c r="CT2415" s="190"/>
      <c r="CU2415" s="190"/>
      <c r="CV2415" s="190"/>
      <c r="CW2415" s="190"/>
      <c r="CX2415" s="190"/>
      <c r="CY2415" s="190"/>
      <c r="CZ2415" s="190"/>
      <c r="DA2415" s="190"/>
      <c r="DB2415" s="190"/>
      <c r="DC2415" s="190"/>
      <c r="DD2415" s="190"/>
      <c r="DE2415" s="190"/>
      <c r="DF2415" s="190"/>
      <c r="DG2415" s="190"/>
      <c r="DH2415" s="190"/>
      <c r="DI2415" s="190"/>
      <c r="DJ2415" s="190"/>
      <c r="DK2415" s="190"/>
      <c r="DL2415" s="190"/>
    </row>
    <row r="2416" spans="1:116" x14ac:dyDescent="0.4">
      <c r="A2416" s="174"/>
      <c r="E2416" s="8"/>
      <c r="G2416" s="175" t="s">
        <v>463</v>
      </c>
      <c r="H2416" s="200"/>
      <c r="I2416" s="201"/>
      <c r="J2416" s="201"/>
      <c r="K2416" s="202"/>
      <c r="L2416" s="202"/>
      <c r="M2416" s="202"/>
      <c r="N2416" s="202"/>
      <c r="O2416" s="202"/>
      <c r="P2416" s="202"/>
      <c r="R2416" s="202"/>
      <c r="S2416" s="190" t="str">
        <f t="shared" ref="S2416:AX2416" si="3826">S$22</f>
        <v>S$18</v>
      </c>
      <c r="T2416" s="190" t="str">
        <f t="shared" si="3826"/>
        <v>T$18</v>
      </c>
      <c r="U2416" s="190" t="str">
        <f t="shared" si="3826"/>
        <v>U$18</v>
      </c>
      <c r="V2416" s="190" t="str">
        <f t="shared" si="3826"/>
        <v>V$18</v>
      </c>
      <c r="W2416" s="190" t="str">
        <f t="shared" si="3826"/>
        <v>W$18</v>
      </c>
      <c r="X2416" s="190" t="str">
        <f t="shared" si="3826"/>
        <v>X$18</v>
      </c>
      <c r="Y2416" s="190" t="str">
        <f t="shared" si="3826"/>
        <v>Y$18</v>
      </c>
      <c r="Z2416" s="190" t="str">
        <f t="shared" si="3826"/>
        <v>Z$18</v>
      </c>
      <c r="AA2416" s="190" t="str">
        <f t="shared" si="3826"/>
        <v>AA$18</v>
      </c>
      <c r="AB2416" s="190" t="str">
        <f t="shared" si="3826"/>
        <v>AB$18</v>
      </c>
      <c r="AC2416" s="190" t="str">
        <f t="shared" si="3826"/>
        <v>AC$18</v>
      </c>
      <c r="AD2416" s="190" t="str">
        <f t="shared" si="3826"/>
        <v>AD$18</v>
      </c>
      <c r="AE2416" s="190" t="str">
        <f t="shared" si="3826"/>
        <v>AE$18</v>
      </c>
      <c r="AF2416" s="190" t="str">
        <f t="shared" si="3826"/>
        <v>AF$18</v>
      </c>
      <c r="AG2416" s="190" t="str">
        <f t="shared" si="3826"/>
        <v>AG$18</v>
      </c>
      <c r="AH2416" s="190" t="str">
        <f t="shared" si="3826"/>
        <v>AH$18</v>
      </c>
      <c r="AI2416" s="190" t="str">
        <f t="shared" si="3826"/>
        <v>AI$18</v>
      </c>
      <c r="AJ2416" s="190" t="str">
        <f t="shared" si="3826"/>
        <v>AJ$18</v>
      </c>
      <c r="AK2416" s="190" t="str">
        <f t="shared" si="3826"/>
        <v>AK$18</v>
      </c>
      <c r="AL2416" s="190" t="str">
        <f t="shared" si="3826"/>
        <v>AL$18</v>
      </c>
      <c r="AM2416" s="190" t="str">
        <f t="shared" si="3826"/>
        <v>AM$18</v>
      </c>
      <c r="AN2416" s="190" t="str">
        <f t="shared" si="3826"/>
        <v>AN$18</v>
      </c>
      <c r="AO2416" s="190" t="str">
        <f t="shared" si="3826"/>
        <v>AO$18</v>
      </c>
      <c r="AP2416" s="190" t="str">
        <f t="shared" si="3826"/>
        <v>AP$18</v>
      </c>
      <c r="AQ2416" s="190" t="str">
        <f t="shared" si="3826"/>
        <v>AQ$18</v>
      </c>
      <c r="AR2416" s="190" t="str">
        <f t="shared" si="3826"/>
        <v>AR$18</v>
      </c>
      <c r="AS2416" s="190" t="str">
        <f t="shared" si="3826"/>
        <v>AS$18</v>
      </c>
      <c r="AT2416" s="190" t="str">
        <f t="shared" si="3826"/>
        <v>AT$18</v>
      </c>
      <c r="AU2416" s="190" t="str">
        <f t="shared" si="3826"/>
        <v>AU$18</v>
      </c>
      <c r="AV2416" s="190" t="str">
        <f t="shared" si="3826"/>
        <v>AV$18</v>
      </c>
      <c r="AW2416" s="190" t="str">
        <f t="shared" si="3826"/>
        <v>AW$18</v>
      </c>
      <c r="AX2416" s="190" t="str">
        <f t="shared" si="3826"/>
        <v>AX$18</v>
      </c>
      <c r="AY2416" s="190" t="str">
        <f t="shared" ref="AY2416:CD2416" si="3827">AY$22</f>
        <v>AY$18</v>
      </c>
      <c r="AZ2416" s="190" t="str">
        <f t="shared" si="3827"/>
        <v>AZ$18</v>
      </c>
      <c r="BA2416" s="190" t="str">
        <f t="shared" si="3827"/>
        <v>BA$18</v>
      </c>
      <c r="BB2416" s="190" t="str">
        <f t="shared" si="3827"/>
        <v>BB$18</v>
      </c>
      <c r="BC2416" s="190" t="str">
        <f t="shared" si="3827"/>
        <v>BC$18</v>
      </c>
      <c r="BD2416" s="190" t="str">
        <f t="shared" si="3827"/>
        <v>BD$18</v>
      </c>
      <c r="BE2416" s="190" t="str">
        <f t="shared" si="3827"/>
        <v>BE$18</v>
      </c>
      <c r="BF2416" s="190" t="str">
        <f t="shared" si="3827"/>
        <v>BF$18</v>
      </c>
      <c r="BG2416" s="190" t="str">
        <f t="shared" si="3827"/>
        <v>BG$18</v>
      </c>
      <c r="BH2416" s="190" t="str">
        <f t="shared" si="3827"/>
        <v>BH$18</v>
      </c>
      <c r="BI2416" s="190" t="str">
        <f t="shared" si="3827"/>
        <v>BI$18</v>
      </c>
      <c r="BJ2416" s="190" t="str">
        <f t="shared" si="3827"/>
        <v>BJ$18</v>
      </c>
      <c r="BK2416" s="190" t="str">
        <f t="shared" si="3827"/>
        <v>BK$18</v>
      </c>
      <c r="BL2416" s="190" t="str">
        <f t="shared" si="3827"/>
        <v>BL$18</v>
      </c>
      <c r="BM2416" s="190" t="str">
        <f t="shared" si="3827"/>
        <v>BM$18</v>
      </c>
      <c r="BN2416" s="190" t="str">
        <f t="shared" si="3827"/>
        <v>BN$18</v>
      </c>
      <c r="BO2416" s="190" t="str">
        <f t="shared" si="3827"/>
        <v>BO$18</v>
      </c>
      <c r="BP2416" s="190" t="str">
        <f t="shared" si="3827"/>
        <v>BP$18</v>
      </c>
      <c r="BQ2416" s="190" t="str">
        <f t="shared" si="3827"/>
        <v>BQ$18</v>
      </c>
      <c r="BR2416" s="190" t="str">
        <f t="shared" si="3827"/>
        <v>BR$18</v>
      </c>
      <c r="BS2416" s="190" t="str">
        <f t="shared" si="3827"/>
        <v>BS$18</v>
      </c>
      <c r="BT2416" s="190" t="str">
        <f t="shared" si="3827"/>
        <v>BT$18</v>
      </c>
      <c r="BU2416" s="190" t="str">
        <f t="shared" si="3827"/>
        <v>BU$18</v>
      </c>
      <c r="BV2416" s="190" t="str">
        <f t="shared" si="3827"/>
        <v>BV$18</v>
      </c>
      <c r="BW2416" s="190" t="str">
        <f t="shared" si="3827"/>
        <v>BW$18</v>
      </c>
      <c r="BX2416" s="190" t="str">
        <f t="shared" si="3827"/>
        <v>BX$18</v>
      </c>
      <c r="BY2416" s="190" t="str">
        <f t="shared" si="3827"/>
        <v>BY$18</v>
      </c>
      <c r="BZ2416" s="190" t="str">
        <f t="shared" si="3827"/>
        <v>BZ$18</v>
      </c>
      <c r="CA2416" s="190" t="str">
        <f t="shared" si="3827"/>
        <v>CA$18</v>
      </c>
      <c r="CB2416" s="190" t="str">
        <f t="shared" si="3827"/>
        <v>CB$18</v>
      </c>
      <c r="CC2416" s="190" t="str">
        <f t="shared" si="3827"/>
        <v>CC$18</v>
      </c>
      <c r="CD2416" s="190" t="str">
        <f t="shared" si="3827"/>
        <v>CD$18</v>
      </c>
      <c r="CE2416" s="190" t="str">
        <f t="shared" ref="CE2416:CL2416" si="3828">CE$22</f>
        <v>CE$18</v>
      </c>
      <c r="CF2416" s="190" t="str">
        <f t="shared" si="3828"/>
        <v>CF$18</v>
      </c>
      <c r="CG2416" s="190" t="str">
        <f t="shared" si="3828"/>
        <v>CG$18</v>
      </c>
      <c r="CH2416" s="190" t="str">
        <f t="shared" si="3828"/>
        <v>CH$18</v>
      </c>
      <c r="CI2416" s="190" t="str">
        <f t="shared" si="3828"/>
        <v>CI$18</v>
      </c>
      <c r="CJ2416" s="190" t="str">
        <f t="shared" si="3828"/>
        <v>CJ$18</v>
      </c>
      <c r="CK2416" s="190" t="str">
        <f t="shared" si="3828"/>
        <v>CK$18</v>
      </c>
      <c r="CL2416" s="190" t="str">
        <f t="shared" si="3828"/>
        <v>CL$18</v>
      </c>
      <c r="CN2416" s="201"/>
      <c r="CO2416" s="190" t="str">
        <f t="shared" ref="CO2416:DL2416" si="3829">CO$22</f>
        <v>CO$18</v>
      </c>
      <c r="CP2416" s="190" t="str">
        <f t="shared" si="3829"/>
        <v>CP$18</v>
      </c>
      <c r="CQ2416" s="190" t="str">
        <f t="shared" si="3829"/>
        <v>CQ$18</v>
      </c>
      <c r="CR2416" s="190" t="str">
        <f t="shared" si="3829"/>
        <v>CR$18</v>
      </c>
      <c r="CS2416" s="190" t="str">
        <f t="shared" si="3829"/>
        <v>CS$18</v>
      </c>
      <c r="CT2416" s="190" t="str">
        <f t="shared" si="3829"/>
        <v>CT$18</v>
      </c>
      <c r="CU2416" s="190" t="str">
        <f t="shared" si="3829"/>
        <v>CU$18</v>
      </c>
      <c r="CV2416" s="190" t="str">
        <f t="shared" si="3829"/>
        <v>CV$18</v>
      </c>
      <c r="CW2416" s="190" t="str">
        <f t="shared" si="3829"/>
        <v>CW$18</v>
      </c>
      <c r="CX2416" s="190" t="str">
        <f t="shared" si="3829"/>
        <v>CX$18</v>
      </c>
      <c r="CY2416" s="190" t="str">
        <f t="shared" si="3829"/>
        <v>CY$18</v>
      </c>
      <c r="CZ2416" s="190" t="str">
        <f t="shared" si="3829"/>
        <v>CZ$18</v>
      </c>
      <c r="DA2416" s="190" t="str">
        <f t="shared" si="3829"/>
        <v>DA$18</v>
      </c>
      <c r="DB2416" s="190" t="str">
        <f t="shared" si="3829"/>
        <v>DB$18</v>
      </c>
      <c r="DC2416" s="190" t="str">
        <f t="shared" si="3829"/>
        <v>DC$18</v>
      </c>
      <c r="DD2416" s="190" t="str">
        <f t="shared" si="3829"/>
        <v>DD$18</v>
      </c>
      <c r="DE2416" s="190" t="str">
        <f t="shared" si="3829"/>
        <v>DE$18</v>
      </c>
      <c r="DF2416" s="190" t="str">
        <f t="shared" si="3829"/>
        <v>DF$18</v>
      </c>
      <c r="DG2416" s="190" t="str">
        <f t="shared" si="3829"/>
        <v>DG$18</v>
      </c>
      <c r="DH2416" s="190" t="str">
        <f t="shared" si="3829"/>
        <v>DH$18</v>
      </c>
      <c r="DI2416" s="190" t="str">
        <f t="shared" si="3829"/>
        <v>DI$18</v>
      </c>
      <c r="DJ2416" s="190" t="str">
        <f t="shared" si="3829"/>
        <v>DJ$18</v>
      </c>
      <c r="DK2416" s="190" t="str">
        <f t="shared" si="3829"/>
        <v>DK$18</v>
      </c>
      <c r="DL2416" s="190" t="str">
        <f t="shared" si="3829"/>
        <v>DL$18</v>
      </c>
    </row>
    <row r="2417" spans="1:116" x14ac:dyDescent="0.4">
      <c r="A2417" s="174"/>
      <c r="E2417" s="8"/>
      <c r="G2417" s="175" t="s">
        <v>464</v>
      </c>
      <c r="H2417" s="200"/>
      <c r="I2417" s="201"/>
      <c r="J2417" s="201"/>
      <c r="K2417" s="202"/>
      <c r="L2417" s="202"/>
      <c r="M2417" s="202"/>
      <c r="N2417" s="202"/>
      <c r="O2417" s="202"/>
      <c r="P2417" s="202"/>
      <c r="R2417" s="202"/>
      <c r="S2417" s="190" t="str">
        <f t="shared" ref="S2417:AX2417" si="3830">S$23</f>
        <v>S$19</v>
      </c>
      <c r="T2417" s="190" t="str">
        <f t="shared" si="3830"/>
        <v>T$19</v>
      </c>
      <c r="U2417" s="190" t="str">
        <f t="shared" si="3830"/>
        <v>U$19</v>
      </c>
      <c r="V2417" s="190" t="str">
        <f t="shared" si="3830"/>
        <v>V$19</v>
      </c>
      <c r="W2417" s="190" t="str">
        <f t="shared" si="3830"/>
        <v>W$19</v>
      </c>
      <c r="X2417" s="190" t="str">
        <f t="shared" si="3830"/>
        <v>X$19</v>
      </c>
      <c r="Y2417" s="190" t="str">
        <f t="shared" si="3830"/>
        <v>Y$19</v>
      </c>
      <c r="Z2417" s="190" t="str">
        <f t="shared" si="3830"/>
        <v>Z$19</v>
      </c>
      <c r="AA2417" s="190" t="str">
        <f t="shared" si="3830"/>
        <v>AA$19</v>
      </c>
      <c r="AB2417" s="190" t="str">
        <f t="shared" si="3830"/>
        <v>AB$19</v>
      </c>
      <c r="AC2417" s="190" t="str">
        <f t="shared" si="3830"/>
        <v>AC$19</v>
      </c>
      <c r="AD2417" s="190" t="str">
        <f t="shared" si="3830"/>
        <v>AD$19</v>
      </c>
      <c r="AE2417" s="190" t="str">
        <f t="shared" si="3830"/>
        <v>AE$19</v>
      </c>
      <c r="AF2417" s="190" t="str">
        <f t="shared" si="3830"/>
        <v>AF$19</v>
      </c>
      <c r="AG2417" s="190" t="str">
        <f t="shared" si="3830"/>
        <v>AG$19</v>
      </c>
      <c r="AH2417" s="190" t="str">
        <f t="shared" si="3830"/>
        <v>AH$19</v>
      </c>
      <c r="AI2417" s="190" t="str">
        <f t="shared" si="3830"/>
        <v>AI$19</v>
      </c>
      <c r="AJ2417" s="190" t="str">
        <f t="shared" si="3830"/>
        <v>AJ$19</v>
      </c>
      <c r="AK2417" s="190" t="str">
        <f t="shared" si="3830"/>
        <v>AK$19</v>
      </c>
      <c r="AL2417" s="190" t="str">
        <f t="shared" si="3830"/>
        <v>AL$19</v>
      </c>
      <c r="AM2417" s="190" t="str">
        <f t="shared" si="3830"/>
        <v>AM$19</v>
      </c>
      <c r="AN2417" s="190" t="str">
        <f t="shared" si="3830"/>
        <v>AN$19</v>
      </c>
      <c r="AO2417" s="190" t="str">
        <f t="shared" si="3830"/>
        <v>AO$19</v>
      </c>
      <c r="AP2417" s="190" t="str">
        <f t="shared" si="3830"/>
        <v>AP$19</v>
      </c>
      <c r="AQ2417" s="190" t="str">
        <f t="shared" si="3830"/>
        <v>AQ$19</v>
      </c>
      <c r="AR2417" s="190" t="str">
        <f t="shared" si="3830"/>
        <v>AR$19</v>
      </c>
      <c r="AS2417" s="190" t="str">
        <f t="shared" si="3830"/>
        <v>AS$19</v>
      </c>
      <c r="AT2417" s="190" t="str">
        <f t="shared" si="3830"/>
        <v>AT$19</v>
      </c>
      <c r="AU2417" s="190" t="str">
        <f t="shared" si="3830"/>
        <v>AU$19</v>
      </c>
      <c r="AV2417" s="190" t="str">
        <f t="shared" si="3830"/>
        <v>AV$19</v>
      </c>
      <c r="AW2417" s="190" t="str">
        <f t="shared" si="3830"/>
        <v>AW$19</v>
      </c>
      <c r="AX2417" s="190" t="str">
        <f t="shared" si="3830"/>
        <v>AX$19</v>
      </c>
      <c r="AY2417" s="190" t="str">
        <f t="shared" ref="AY2417:CD2417" si="3831">AY$23</f>
        <v>AY$19</v>
      </c>
      <c r="AZ2417" s="190" t="str">
        <f t="shared" si="3831"/>
        <v>AZ$19</v>
      </c>
      <c r="BA2417" s="190" t="str">
        <f t="shared" si="3831"/>
        <v>BA$19</v>
      </c>
      <c r="BB2417" s="190" t="str">
        <f t="shared" si="3831"/>
        <v>BB$19</v>
      </c>
      <c r="BC2417" s="190" t="str">
        <f t="shared" si="3831"/>
        <v>BC$19</v>
      </c>
      <c r="BD2417" s="190" t="str">
        <f t="shared" si="3831"/>
        <v>BD$19</v>
      </c>
      <c r="BE2417" s="190" t="str">
        <f t="shared" si="3831"/>
        <v>BE$19</v>
      </c>
      <c r="BF2417" s="190" t="str">
        <f t="shared" si="3831"/>
        <v>BF$19</v>
      </c>
      <c r="BG2417" s="190" t="str">
        <f t="shared" si="3831"/>
        <v>BG$19</v>
      </c>
      <c r="BH2417" s="190" t="str">
        <f t="shared" si="3831"/>
        <v>BH$19</v>
      </c>
      <c r="BI2417" s="190" t="str">
        <f t="shared" si="3831"/>
        <v>BI$19</v>
      </c>
      <c r="BJ2417" s="190" t="str">
        <f t="shared" si="3831"/>
        <v>BJ$19</v>
      </c>
      <c r="BK2417" s="190" t="str">
        <f t="shared" si="3831"/>
        <v>BK$19</v>
      </c>
      <c r="BL2417" s="190" t="str">
        <f t="shared" si="3831"/>
        <v>BL$19</v>
      </c>
      <c r="BM2417" s="190" t="str">
        <f t="shared" si="3831"/>
        <v>BM$19</v>
      </c>
      <c r="BN2417" s="190" t="str">
        <f t="shared" si="3831"/>
        <v>BN$19</v>
      </c>
      <c r="BO2417" s="190" t="str">
        <f t="shared" si="3831"/>
        <v>BO$19</v>
      </c>
      <c r="BP2417" s="190" t="str">
        <f t="shared" si="3831"/>
        <v>BP$19</v>
      </c>
      <c r="BQ2417" s="190" t="str">
        <f t="shared" si="3831"/>
        <v>BQ$19</v>
      </c>
      <c r="BR2417" s="190" t="str">
        <f t="shared" si="3831"/>
        <v>BR$19</v>
      </c>
      <c r="BS2417" s="190" t="str">
        <f t="shared" si="3831"/>
        <v>BS$19</v>
      </c>
      <c r="BT2417" s="190" t="str">
        <f t="shared" si="3831"/>
        <v>BT$19</v>
      </c>
      <c r="BU2417" s="190" t="str">
        <f t="shared" si="3831"/>
        <v>BU$19</v>
      </c>
      <c r="BV2417" s="190" t="str">
        <f t="shared" si="3831"/>
        <v>BV$19</v>
      </c>
      <c r="BW2417" s="190" t="str">
        <f t="shared" si="3831"/>
        <v>BW$19</v>
      </c>
      <c r="BX2417" s="190" t="str">
        <f t="shared" si="3831"/>
        <v>BX$19</v>
      </c>
      <c r="BY2417" s="190" t="str">
        <f t="shared" si="3831"/>
        <v>BY$19</v>
      </c>
      <c r="BZ2417" s="190" t="str">
        <f t="shared" si="3831"/>
        <v>BZ$19</v>
      </c>
      <c r="CA2417" s="190" t="str">
        <f t="shared" si="3831"/>
        <v>CA$19</v>
      </c>
      <c r="CB2417" s="190" t="str">
        <f t="shared" si="3831"/>
        <v>CB$19</v>
      </c>
      <c r="CC2417" s="190" t="str">
        <f t="shared" si="3831"/>
        <v>CC$19</v>
      </c>
      <c r="CD2417" s="190" t="str">
        <f t="shared" si="3831"/>
        <v>CD$19</v>
      </c>
      <c r="CE2417" s="190" t="str">
        <f t="shared" ref="CE2417:CL2417" si="3832">CE$23</f>
        <v>CE$19</v>
      </c>
      <c r="CF2417" s="190" t="str">
        <f t="shared" si="3832"/>
        <v>CF$19</v>
      </c>
      <c r="CG2417" s="190" t="str">
        <f t="shared" si="3832"/>
        <v>CG$19</v>
      </c>
      <c r="CH2417" s="190" t="str">
        <f t="shared" si="3832"/>
        <v>CH$19</v>
      </c>
      <c r="CI2417" s="190" t="str">
        <f t="shared" si="3832"/>
        <v>CI$19</v>
      </c>
      <c r="CJ2417" s="190" t="str">
        <f t="shared" si="3832"/>
        <v>CJ$19</v>
      </c>
      <c r="CK2417" s="190" t="str">
        <f t="shared" si="3832"/>
        <v>CK$19</v>
      </c>
      <c r="CL2417" s="190" t="str">
        <f t="shared" si="3832"/>
        <v>CL$19</v>
      </c>
      <c r="CN2417" s="201"/>
      <c r="CO2417" s="190" t="str">
        <f t="shared" ref="CO2417:DL2417" si="3833">CO$23</f>
        <v>CO$19</v>
      </c>
      <c r="CP2417" s="190" t="str">
        <f t="shared" si="3833"/>
        <v>CP$19</v>
      </c>
      <c r="CQ2417" s="190" t="str">
        <f t="shared" si="3833"/>
        <v>CQ$19</v>
      </c>
      <c r="CR2417" s="190" t="str">
        <f t="shared" si="3833"/>
        <v>CR$19</v>
      </c>
      <c r="CS2417" s="190" t="str">
        <f t="shared" si="3833"/>
        <v>CS$19</v>
      </c>
      <c r="CT2417" s="190" t="str">
        <f t="shared" si="3833"/>
        <v>CT$19</v>
      </c>
      <c r="CU2417" s="190" t="str">
        <f t="shared" si="3833"/>
        <v>CU$19</v>
      </c>
      <c r="CV2417" s="190" t="str">
        <f t="shared" si="3833"/>
        <v>CV$19</v>
      </c>
      <c r="CW2417" s="190" t="str">
        <f t="shared" si="3833"/>
        <v>CW$19</v>
      </c>
      <c r="CX2417" s="190" t="str">
        <f t="shared" si="3833"/>
        <v>CX$19</v>
      </c>
      <c r="CY2417" s="190" t="str">
        <f t="shared" si="3833"/>
        <v>CY$19</v>
      </c>
      <c r="CZ2417" s="190" t="str">
        <f t="shared" si="3833"/>
        <v>CZ$19</v>
      </c>
      <c r="DA2417" s="190" t="str">
        <f t="shared" si="3833"/>
        <v>DA$19</v>
      </c>
      <c r="DB2417" s="190" t="str">
        <f t="shared" si="3833"/>
        <v>DB$19</v>
      </c>
      <c r="DC2417" s="190" t="str">
        <f t="shared" si="3833"/>
        <v>DC$19</v>
      </c>
      <c r="DD2417" s="190" t="str">
        <f t="shared" si="3833"/>
        <v>DD$19</v>
      </c>
      <c r="DE2417" s="190" t="str">
        <f t="shared" si="3833"/>
        <v>DE$19</v>
      </c>
      <c r="DF2417" s="190" t="str">
        <f t="shared" si="3833"/>
        <v>DF$19</v>
      </c>
      <c r="DG2417" s="190" t="str">
        <f t="shared" si="3833"/>
        <v>DG$19</v>
      </c>
      <c r="DH2417" s="190" t="str">
        <f t="shared" si="3833"/>
        <v>DH$19</v>
      </c>
      <c r="DI2417" s="190" t="str">
        <f t="shared" si="3833"/>
        <v>DI$19</v>
      </c>
      <c r="DJ2417" s="190" t="str">
        <f t="shared" si="3833"/>
        <v>DJ$19</v>
      </c>
      <c r="DK2417" s="190" t="str">
        <f t="shared" si="3833"/>
        <v>DK$19</v>
      </c>
      <c r="DL2417" s="190" t="str">
        <f t="shared" si="3833"/>
        <v>DL$19</v>
      </c>
    </row>
    <row r="2418" spans="1:116" x14ac:dyDescent="0.4">
      <c r="A2418" s="31" t="s">
        <v>218</v>
      </c>
      <c r="B2418" s="31" t="s">
        <v>243</v>
      </c>
      <c r="C2418" s="31"/>
      <c r="D2418" t="s">
        <v>429</v>
      </c>
      <c r="E2418" s="8" t="str">
        <f t="shared" ref="E2418:E2440" si="3834">ROW()&amp;" "&amp;D2418</f>
        <v>2418 DCOPS-IS</v>
      </c>
      <c r="F2418" t="s">
        <v>315</v>
      </c>
      <c r="G2418" s="70" t="s">
        <v>314</v>
      </c>
      <c r="H2418" s="48"/>
      <c r="I2418" s="304"/>
      <c r="J2418" s="304"/>
      <c r="K2418" s="48"/>
      <c r="L2418" s="48"/>
      <c r="M2418" s="48"/>
      <c r="N2418" s="48"/>
      <c r="O2418" s="48"/>
      <c r="P2418" s="48"/>
      <c r="R2418" s="70"/>
      <c r="S2418" s="305"/>
      <c r="T2418" s="305"/>
      <c r="U2418" s="305"/>
      <c r="V2418" s="305"/>
      <c r="W2418" s="305"/>
      <c r="X2418" s="305"/>
      <c r="Y2418" s="305"/>
      <c r="Z2418" s="305"/>
      <c r="AA2418" s="305"/>
      <c r="AB2418" s="305"/>
      <c r="AC2418" s="305"/>
      <c r="AD2418" s="305"/>
      <c r="AE2418" s="305"/>
      <c r="AF2418" s="305"/>
      <c r="AG2418" s="305"/>
      <c r="AH2418" s="305"/>
      <c r="AI2418" s="305"/>
      <c r="AJ2418" s="305"/>
      <c r="AK2418" s="305"/>
      <c r="AL2418" s="305"/>
      <c r="AM2418" s="305"/>
      <c r="AN2418" s="305"/>
      <c r="AO2418" s="305"/>
      <c r="AP2418" s="305"/>
      <c r="AQ2418" s="305"/>
      <c r="AR2418" s="305"/>
      <c r="AS2418" s="305"/>
      <c r="AT2418" s="305"/>
      <c r="AU2418" s="305"/>
      <c r="AV2418" s="305"/>
      <c r="AW2418" s="305"/>
      <c r="AX2418" s="305"/>
      <c r="AY2418" s="305"/>
      <c r="AZ2418" s="305"/>
      <c r="BA2418" s="305"/>
      <c r="BB2418" s="305"/>
      <c r="BC2418" s="305"/>
      <c r="BD2418" s="305"/>
      <c r="BE2418" s="305"/>
      <c r="BF2418" s="305"/>
      <c r="BG2418" s="305"/>
      <c r="BH2418" s="305"/>
      <c r="BI2418" s="305"/>
      <c r="BJ2418" s="305"/>
      <c r="BK2418" s="305"/>
      <c r="BL2418" s="305"/>
      <c r="BM2418" s="305"/>
      <c r="BN2418" s="305"/>
      <c r="BO2418" s="305"/>
      <c r="BP2418" s="305"/>
      <c r="BQ2418" s="305"/>
      <c r="BR2418" s="305"/>
      <c r="BS2418" s="305"/>
      <c r="BT2418" s="305"/>
      <c r="BU2418" s="305"/>
      <c r="BV2418" s="305"/>
      <c r="BW2418" s="305"/>
      <c r="BX2418" s="305"/>
      <c r="BY2418" s="305"/>
      <c r="BZ2418" s="305"/>
      <c r="CA2418" s="305"/>
      <c r="CB2418" s="305"/>
      <c r="CC2418" s="305"/>
      <c r="CD2418" s="305"/>
      <c r="CE2418" s="305"/>
      <c r="CF2418" s="305"/>
      <c r="CG2418" s="305"/>
      <c r="CH2418" s="305"/>
      <c r="CI2418" s="305"/>
      <c r="CJ2418" s="305"/>
      <c r="CK2418" s="305"/>
      <c r="CL2418" s="305"/>
      <c r="CN2418" s="304"/>
      <c r="CO2418" s="305"/>
      <c r="CP2418" s="305"/>
      <c r="CQ2418" s="305"/>
      <c r="CR2418" s="305"/>
      <c r="CS2418" s="305"/>
      <c r="CT2418" s="305"/>
      <c r="CU2418" s="305"/>
      <c r="CV2418" s="305"/>
      <c r="CW2418" s="305"/>
      <c r="CX2418" s="305"/>
      <c r="CY2418" s="305"/>
      <c r="CZ2418" s="305"/>
      <c r="DA2418" s="305"/>
      <c r="DB2418" s="305"/>
      <c r="DC2418" s="305"/>
      <c r="DD2418" s="305"/>
      <c r="DE2418" s="305"/>
      <c r="DF2418" s="305"/>
      <c r="DG2418" s="305"/>
      <c r="DH2418" s="305"/>
      <c r="DI2418" s="305"/>
      <c r="DJ2418" s="305"/>
      <c r="DK2418" s="305"/>
      <c r="DL2418" s="305"/>
    </row>
    <row r="2419" spans="1:116" ht="1.5" customHeight="1" x14ac:dyDescent="0.4">
      <c r="D2419" t="s">
        <v>429</v>
      </c>
      <c r="E2419" s="8" t="str">
        <f t="shared" si="3834"/>
        <v>2419 DCOPS-IS</v>
      </c>
      <c r="G2419" s="125" t="s">
        <v>313</v>
      </c>
      <c r="H2419" s="12"/>
      <c r="I2419" s="60"/>
      <c r="J2419" s="60"/>
      <c r="K2419" s="23">
        <f>'IS BS CF'!K$39</f>
        <v>-407350.40000000014</v>
      </c>
      <c r="L2419" s="23">
        <f>'IS BS CF'!L$39</f>
        <v>-527467.92000000027</v>
      </c>
      <c r="M2419" s="23">
        <f>'IS BS CF'!M$39</f>
        <v>-648591.31600000011</v>
      </c>
      <c r="N2419" s="23">
        <f>'IS BS CF'!N$39</f>
        <v>-870770.88179999997</v>
      </c>
      <c r="O2419" s="23">
        <f>'IS BS CF'!O$39</f>
        <v>-1294059.4258900005</v>
      </c>
      <c r="P2419" s="23">
        <f>'IS BS CF'!P$39</f>
        <v>-2118512.3971845009</v>
      </c>
      <c r="Q2419" s="23"/>
      <c r="R2419" s="23">
        <f>'IS BS CF'!R$39</f>
        <v>0</v>
      </c>
      <c r="S2419" s="23">
        <f>'IS BS CF'!S$39</f>
        <v>-33945.866666666669</v>
      </c>
      <c r="T2419" s="23">
        <f>'IS BS CF'!T$39</f>
        <v>-33945.866666666669</v>
      </c>
      <c r="U2419" s="23">
        <f>'IS BS CF'!U$39</f>
        <v>-33945.866666666669</v>
      </c>
      <c r="V2419" s="23">
        <f>'IS BS CF'!V$39</f>
        <v>-33945.866666666669</v>
      </c>
      <c r="W2419" s="23">
        <f>'IS BS CF'!W$39</f>
        <v>-33945.866666666669</v>
      </c>
      <c r="X2419" s="23">
        <f>'IS BS CF'!X$39</f>
        <v>-33945.866666666669</v>
      </c>
      <c r="Y2419" s="23">
        <f>'IS BS CF'!Y$39</f>
        <v>-33945.866666666669</v>
      </c>
      <c r="Z2419" s="23">
        <f>'IS BS CF'!Z$39</f>
        <v>-33945.866666666669</v>
      </c>
      <c r="AA2419" s="23">
        <f>'IS BS CF'!AA$39</f>
        <v>-33945.866666666669</v>
      </c>
      <c r="AB2419" s="23">
        <f>'IS BS CF'!AB$39</f>
        <v>-33945.866666666669</v>
      </c>
      <c r="AC2419" s="23">
        <f>'IS BS CF'!AC$39</f>
        <v>-33945.866666666669</v>
      </c>
      <c r="AD2419" s="23">
        <f>'IS BS CF'!AD$39</f>
        <v>-33945.866666666669</v>
      </c>
      <c r="AE2419" s="23">
        <f>'IS BS CF'!AE$39</f>
        <v>-43955.660000000011</v>
      </c>
      <c r="AF2419" s="23">
        <f>'IS BS CF'!AF$39</f>
        <v>-43955.660000000011</v>
      </c>
      <c r="AG2419" s="23">
        <f>'IS BS CF'!AG$39</f>
        <v>-43955.660000000011</v>
      </c>
      <c r="AH2419" s="23">
        <f>'IS BS CF'!AH$39</f>
        <v>-43955.660000000011</v>
      </c>
      <c r="AI2419" s="23">
        <f>'IS BS CF'!AI$39</f>
        <v>-43955.660000000011</v>
      </c>
      <c r="AJ2419" s="23">
        <f>'IS BS CF'!AJ$39</f>
        <v>-43955.660000000011</v>
      </c>
      <c r="AK2419" s="23">
        <f>'IS BS CF'!AK$39</f>
        <v>-43955.660000000011</v>
      </c>
      <c r="AL2419" s="23">
        <f>'IS BS CF'!AL$39</f>
        <v>-43955.660000000011</v>
      </c>
      <c r="AM2419" s="23">
        <f>'IS BS CF'!AM$39</f>
        <v>-43955.660000000011</v>
      </c>
      <c r="AN2419" s="23">
        <f>'IS BS CF'!AN$39</f>
        <v>-43955.660000000011</v>
      </c>
      <c r="AO2419" s="23">
        <f>'IS BS CF'!AO$39</f>
        <v>-43955.660000000011</v>
      </c>
      <c r="AP2419" s="23">
        <f>'IS BS CF'!AP$39</f>
        <v>-43955.660000000011</v>
      </c>
      <c r="AQ2419" s="23">
        <f>'IS BS CF'!AQ$39</f>
        <v>-54049.276333333342</v>
      </c>
      <c r="AR2419" s="23">
        <f>'IS BS CF'!AR$39</f>
        <v>-54049.276333333342</v>
      </c>
      <c r="AS2419" s="23">
        <f>'IS BS CF'!AS$39</f>
        <v>-54049.276333333342</v>
      </c>
      <c r="AT2419" s="23">
        <f>'IS BS CF'!AT$39</f>
        <v>-54049.276333333342</v>
      </c>
      <c r="AU2419" s="23">
        <f>'IS BS CF'!AU$39</f>
        <v>-54049.276333333342</v>
      </c>
      <c r="AV2419" s="23">
        <f>'IS BS CF'!AV$39</f>
        <v>-54049.276333333342</v>
      </c>
      <c r="AW2419" s="23">
        <f>'IS BS CF'!AW$39</f>
        <v>-54049.276333333342</v>
      </c>
      <c r="AX2419" s="23">
        <f>'IS BS CF'!AX$39</f>
        <v>-54049.276333333342</v>
      </c>
      <c r="AY2419" s="23">
        <f>'IS BS CF'!AY$39</f>
        <v>-54049.276333333342</v>
      </c>
      <c r="AZ2419" s="23">
        <f>'IS BS CF'!AZ$39</f>
        <v>-54049.276333333342</v>
      </c>
      <c r="BA2419" s="23">
        <f>'IS BS CF'!BA$39</f>
        <v>-54049.276333333342</v>
      </c>
      <c r="BB2419" s="23">
        <f>'IS BS CF'!BB$39</f>
        <v>-54049.276333333342</v>
      </c>
      <c r="BC2419" s="23">
        <f>'IS BS CF'!BC$39</f>
        <v>-72564.240150000012</v>
      </c>
      <c r="BD2419" s="23">
        <f>'IS BS CF'!BD$39</f>
        <v>-72564.240150000012</v>
      </c>
      <c r="BE2419" s="23">
        <f>'IS BS CF'!BE$39</f>
        <v>-72564.240150000012</v>
      </c>
      <c r="BF2419" s="23">
        <f>'IS BS CF'!BF$39</f>
        <v>-72564.240150000012</v>
      </c>
      <c r="BG2419" s="23">
        <f>'IS BS CF'!BG$39</f>
        <v>-72564.240150000012</v>
      </c>
      <c r="BH2419" s="23">
        <f>'IS BS CF'!BH$39</f>
        <v>-72564.240150000012</v>
      </c>
      <c r="BI2419" s="23">
        <f>'IS BS CF'!BI$39</f>
        <v>-72564.240150000012</v>
      </c>
      <c r="BJ2419" s="23">
        <f>'IS BS CF'!BJ$39</f>
        <v>-72564.240150000012</v>
      </c>
      <c r="BK2419" s="23">
        <f>'IS BS CF'!BK$39</f>
        <v>-72564.240150000012</v>
      </c>
      <c r="BL2419" s="23">
        <f>'IS BS CF'!BL$39</f>
        <v>-72564.240150000012</v>
      </c>
      <c r="BM2419" s="23">
        <f>'IS BS CF'!BM$39</f>
        <v>-72564.240150000012</v>
      </c>
      <c r="BN2419" s="23">
        <f>'IS BS CF'!BN$39</f>
        <v>-72564.240150000012</v>
      </c>
      <c r="BO2419" s="23">
        <f>'IS BS CF'!BO$39</f>
        <v>-107838.28549083335</v>
      </c>
      <c r="BP2419" s="23">
        <f>'IS BS CF'!BP$39</f>
        <v>-107838.28549083335</v>
      </c>
      <c r="BQ2419" s="23">
        <f>'IS BS CF'!BQ$39</f>
        <v>-107838.28549083335</v>
      </c>
      <c r="BR2419" s="23">
        <f>'IS BS CF'!BR$39</f>
        <v>-107838.28549083335</v>
      </c>
      <c r="BS2419" s="23">
        <f>'IS BS CF'!BS$39</f>
        <v>-107838.28549083335</v>
      </c>
      <c r="BT2419" s="23">
        <f>'IS BS CF'!BT$39</f>
        <v>-107838.28549083335</v>
      </c>
      <c r="BU2419" s="23">
        <f>'IS BS CF'!BU$39</f>
        <v>-107838.28549083335</v>
      </c>
      <c r="BV2419" s="23">
        <f>'IS BS CF'!BV$39</f>
        <v>-107838.28549083335</v>
      </c>
      <c r="BW2419" s="23">
        <f>'IS BS CF'!BW$39</f>
        <v>-107838.28549083335</v>
      </c>
      <c r="BX2419" s="23">
        <f>'IS BS CF'!BX$39</f>
        <v>-107838.28549083335</v>
      </c>
      <c r="BY2419" s="23">
        <f>'IS BS CF'!BY$39</f>
        <v>-107838.28549083335</v>
      </c>
      <c r="BZ2419" s="23">
        <f>'IS BS CF'!BZ$39</f>
        <v>-107838.28549083335</v>
      </c>
      <c r="CA2419" s="23">
        <f>'IS BS CF'!CA$39</f>
        <v>-176542.69976537506</v>
      </c>
      <c r="CB2419" s="23">
        <f>'IS BS CF'!CB$39</f>
        <v>-176542.69976537506</v>
      </c>
      <c r="CC2419" s="23">
        <f>'IS BS CF'!CC$39</f>
        <v>-176542.69976537506</v>
      </c>
      <c r="CD2419" s="23">
        <f>'IS BS CF'!CD$39</f>
        <v>-176542.69976537506</v>
      </c>
      <c r="CE2419" s="23">
        <f>'IS BS CF'!CE$39</f>
        <v>-176542.69976537506</v>
      </c>
      <c r="CF2419" s="23">
        <f>'IS BS CF'!CF$39</f>
        <v>-176542.69976537506</v>
      </c>
      <c r="CG2419" s="23">
        <f>'IS BS CF'!CG$39</f>
        <v>-176542.69976537506</v>
      </c>
      <c r="CH2419" s="23">
        <f>'IS BS CF'!CH$39</f>
        <v>-176542.69976537506</v>
      </c>
      <c r="CI2419" s="23">
        <f>'IS BS CF'!CI$39</f>
        <v>-176542.69976537506</v>
      </c>
      <c r="CJ2419" s="23">
        <f>'IS BS CF'!CJ$39</f>
        <v>-176542.69976537506</v>
      </c>
      <c r="CK2419" s="23">
        <f>'IS BS CF'!CK$39</f>
        <v>-176542.69976537506</v>
      </c>
      <c r="CL2419" s="23">
        <f>'IS BS CF'!CL$39</f>
        <v>-176542.69976537506</v>
      </c>
      <c r="CN2419" s="60"/>
      <c r="CO2419" s="132" t="e">
        <f>#REF!</f>
        <v>#REF!</v>
      </c>
      <c r="CP2419" s="132" t="e">
        <f>#REF!</f>
        <v>#REF!</v>
      </c>
      <c r="CQ2419" s="132" t="e">
        <f>#REF!</f>
        <v>#REF!</v>
      </c>
      <c r="CR2419" s="132" t="e">
        <f>#REF!</f>
        <v>#REF!</v>
      </c>
      <c r="CS2419" s="132" t="e">
        <f>#REF!</f>
        <v>#REF!</v>
      </c>
      <c r="CT2419" s="132" t="e">
        <f>#REF!</f>
        <v>#REF!</v>
      </c>
      <c r="CU2419" s="132" t="e">
        <f>#REF!</f>
        <v>#REF!</v>
      </c>
      <c r="CV2419" s="132" t="e">
        <f>#REF!</f>
        <v>#REF!</v>
      </c>
      <c r="CW2419" s="132" t="e">
        <f>#REF!</f>
        <v>#REF!</v>
      </c>
      <c r="CX2419" s="132" t="e">
        <f>#REF!</f>
        <v>#REF!</v>
      </c>
      <c r="CY2419" s="132" t="e">
        <f>#REF!</f>
        <v>#REF!</v>
      </c>
      <c r="CZ2419" s="132" t="e">
        <f>#REF!</f>
        <v>#REF!</v>
      </c>
      <c r="DA2419" s="132" t="e">
        <f>#REF!</f>
        <v>#REF!</v>
      </c>
      <c r="DB2419" s="132" t="e">
        <f>#REF!</f>
        <v>#REF!</v>
      </c>
      <c r="DC2419" s="132" t="e">
        <f>#REF!</f>
        <v>#REF!</v>
      </c>
      <c r="DD2419" s="132" t="e">
        <f>#REF!</f>
        <v>#REF!</v>
      </c>
      <c r="DE2419" s="132" t="e">
        <f>#REF!</f>
        <v>#REF!</v>
      </c>
      <c r="DF2419" s="132" t="e">
        <f>#REF!</f>
        <v>#REF!</v>
      </c>
      <c r="DG2419" s="132" t="e">
        <f>#REF!</f>
        <v>#REF!</v>
      </c>
      <c r="DH2419" s="132" t="e">
        <f>#REF!</f>
        <v>#REF!</v>
      </c>
      <c r="DI2419" s="132" t="e">
        <f>#REF!</f>
        <v>#REF!</v>
      </c>
      <c r="DJ2419" s="132" t="e">
        <f>#REF!</f>
        <v>#REF!</v>
      </c>
      <c r="DK2419" s="132" t="e">
        <f>#REF!</f>
        <v>#REF!</v>
      </c>
      <c r="DL2419" s="132" t="e">
        <f>#REF!</f>
        <v>#REF!</v>
      </c>
    </row>
    <row r="2420" spans="1:116" x14ac:dyDescent="0.4">
      <c r="B2420" t="str">
        <f>E2420</f>
        <v>2420 DCOPS-IS</v>
      </c>
      <c r="C2420" t="s">
        <v>80</v>
      </c>
      <c r="D2420" t="s">
        <v>429</v>
      </c>
      <c r="E2420" s="8" t="str">
        <f t="shared" si="3834"/>
        <v>2420 DCOPS-IS</v>
      </c>
      <c r="G2420" s="145" t="str">
        <f>"% of EBITDA - "&amp;SUBSTITUTE(G2418,":","")</f>
        <v>% of EBITDA - % of operating income - direct cost</v>
      </c>
      <c r="H2420" s="12"/>
      <c r="I2420" s="60"/>
      <c r="J2420" s="60"/>
      <c r="K2420" s="16">
        <v>0.5</v>
      </c>
      <c r="L2420" s="16">
        <v>0.5</v>
      </c>
      <c r="M2420" s="16">
        <v>0.5</v>
      </c>
      <c r="N2420" s="16">
        <v>0.5</v>
      </c>
      <c r="O2420" s="16">
        <v>0.5</v>
      </c>
      <c r="P2420" s="16">
        <v>0.5</v>
      </c>
      <c r="R2420" s="19"/>
      <c r="S2420" s="150" cm="1">
        <f t="array" ref="S2420">INDEX($K:$P,ROW(),MATCH(S$3,$K$2:$P$2,0))</f>
        <v>0.5</v>
      </c>
      <c r="T2420" s="150" cm="1">
        <f t="array" ref="T2420">INDEX($K:$P,ROW(),MATCH(T$3,$K$2:$P$2,0))</f>
        <v>0.5</v>
      </c>
      <c r="U2420" s="150" cm="1">
        <f t="array" ref="U2420">INDEX($K:$P,ROW(),MATCH(U$3,$K$2:$P$2,0))</f>
        <v>0.5</v>
      </c>
      <c r="V2420" s="150" cm="1">
        <f t="array" ref="V2420">INDEX($K:$P,ROW(),MATCH(V$3,$K$2:$P$2,0))</f>
        <v>0.5</v>
      </c>
      <c r="W2420" s="150" cm="1">
        <f t="array" ref="W2420">INDEX($K:$P,ROW(),MATCH(W$3,$K$2:$P$2,0))</f>
        <v>0.5</v>
      </c>
      <c r="X2420" s="150" cm="1">
        <f t="array" ref="X2420">INDEX($K:$P,ROW(),MATCH(X$3,$K$2:$P$2,0))</f>
        <v>0.5</v>
      </c>
      <c r="Y2420" s="150" cm="1">
        <f t="array" ref="Y2420">INDEX($K:$P,ROW(),MATCH(Y$3,$K$2:$P$2,0))</f>
        <v>0.5</v>
      </c>
      <c r="Z2420" s="150" cm="1">
        <f t="array" ref="Z2420">INDEX($K:$P,ROW(),MATCH(Z$3,$K$2:$P$2,0))</f>
        <v>0.5</v>
      </c>
      <c r="AA2420" s="150" cm="1">
        <f t="array" ref="AA2420">INDEX($K:$P,ROW(),MATCH(AA$3,$K$2:$P$2,0))</f>
        <v>0.5</v>
      </c>
      <c r="AB2420" s="150" cm="1">
        <f t="array" ref="AB2420">INDEX($K:$P,ROW(),MATCH(AB$3,$K$2:$P$2,0))</f>
        <v>0.5</v>
      </c>
      <c r="AC2420" s="150" cm="1">
        <f t="array" ref="AC2420">INDEX($K:$P,ROW(),MATCH(AC$3,$K$2:$P$2,0))</f>
        <v>0.5</v>
      </c>
      <c r="AD2420" s="150" cm="1">
        <f t="array" ref="AD2420">INDEX($K:$P,ROW(),MATCH(AD$3,$K$2:$P$2,0))</f>
        <v>0.5</v>
      </c>
      <c r="AE2420" s="150" cm="1">
        <f t="array" ref="AE2420">INDEX($K:$P,ROW(),MATCH(AE$3,$K$2:$P$2,0))</f>
        <v>0.5</v>
      </c>
      <c r="AF2420" s="150" cm="1">
        <f t="array" ref="AF2420">INDEX($K:$P,ROW(),MATCH(AF$3,$K$2:$P$2,0))</f>
        <v>0.5</v>
      </c>
      <c r="AG2420" s="150" cm="1">
        <f t="array" ref="AG2420">INDEX($K:$P,ROW(),MATCH(AG$3,$K$2:$P$2,0))</f>
        <v>0.5</v>
      </c>
      <c r="AH2420" s="150" cm="1">
        <f t="array" ref="AH2420">INDEX($K:$P,ROW(),MATCH(AH$3,$K$2:$P$2,0))</f>
        <v>0.5</v>
      </c>
      <c r="AI2420" s="150" cm="1">
        <f t="array" ref="AI2420">INDEX($K:$P,ROW(),MATCH(AI$3,$K$2:$P$2,0))</f>
        <v>0.5</v>
      </c>
      <c r="AJ2420" s="150" cm="1">
        <f t="array" ref="AJ2420">INDEX($K:$P,ROW(),MATCH(AJ$3,$K$2:$P$2,0))</f>
        <v>0.5</v>
      </c>
      <c r="AK2420" s="150" cm="1">
        <f t="array" ref="AK2420">INDEX($K:$P,ROW(),MATCH(AK$3,$K$2:$P$2,0))</f>
        <v>0.5</v>
      </c>
      <c r="AL2420" s="150" cm="1">
        <f t="array" ref="AL2420">INDEX($K:$P,ROW(),MATCH(AL$3,$K$2:$P$2,0))</f>
        <v>0.5</v>
      </c>
      <c r="AM2420" s="150" cm="1">
        <f t="array" ref="AM2420">INDEX($K:$P,ROW(),MATCH(AM$3,$K$2:$P$2,0))</f>
        <v>0.5</v>
      </c>
      <c r="AN2420" s="150" cm="1">
        <f t="array" ref="AN2420">INDEX($K:$P,ROW(),MATCH(AN$3,$K$2:$P$2,0))</f>
        <v>0.5</v>
      </c>
      <c r="AO2420" s="150" cm="1">
        <f t="array" ref="AO2420">INDEX($K:$P,ROW(),MATCH(AO$3,$K$2:$P$2,0))</f>
        <v>0.5</v>
      </c>
      <c r="AP2420" s="150" cm="1">
        <f t="array" ref="AP2420">INDEX($K:$P,ROW(),MATCH(AP$3,$K$2:$P$2,0))</f>
        <v>0.5</v>
      </c>
      <c r="AQ2420" s="150" cm="1">
        <f t="array" ref="AQ2420">INDEX($K:$P,ROW(),MATCH(AQ$3,$K$2:$P$2,0))</f>
        <v>0.5</v>
      </c>
      <c r="AR2420" s="150" cm="1">
        <f t="array" ref="AR2420">INDEX($K:$P,ROW(),MATCH(AR$3,$K$2:$P$2,0))</f>
        <v>0.5</v>
      </c>
      <c r="AS2420" s="150" cm="1">
        <f t="array" ref="AS2420">INDEX($K:$P,ROW(),MATCH(AS$3,$K$2:$P$2,0))</f>
        <v>0.5</v>
      </c>
      <c r="AT2420" s="150" cm="1">
        <f t="array" ref="AT2420">INDEX($K:$P,ROW(),MATCH(AT$3,$K$2:$P$2,0))</f>
        <v>0.5</v>
      </c>
      <c r="AU2420" s="150" cm="1">
        <f t="array" ref="AU2420">INDEX($K:$P,ROW(),MATCH(AU$3,$K$2:$P$2,0))</f>
        <v>0.5</v>
      </c>
      <c r="AV2420" s="150" cm="1">
        <f t="array" ref="AV2420">INDEX($K:$P,ROW(),MATCH(AV$3,$K$2:$P$2,0))</f>
        <v>0.5</v>
      </c>
      <c r="AW2420" s="150" cm="1">
        <f t="array" ref="AW2420">INDEX($K:$P,ROW(),MATCH(AW$3,$K$2:$P$2,0))</f>
        <v>0.5</v>
      </c>
      <c r="AX2420" s="150" cm="1">
        <f t="array" ref="AX2420">INDEX($K:$P,ROW(),MATCH(AX$3,$K$2:$P$2,0))</f>
        <v>0.5</v>
      </c>
      <c r="AY2420" s="150" cm="1">
        <f t="array" ref="AY2420">INDEX($K:$P,ROW(),MATCH(AY$3,$K$2:$P$2,0))</f>
        <v>0.5</v>
      </c>
      <c r="AZ2420" s="150" cm="1">
        <f t="array" ref="AZ2420">INDEX($K:$P,ROW(),MATCH(AZ$3,$K$2:$P$2,0))</f>
        <v>0.5</v>
      </c>
      <c r="BA2420" s="150" cm="1">
        <f t="array" ref="BA2420">INDEX($K:$P,ROW(),MATCH(BA$3,$K$2:$P$2,0))</f>
        <v>0.5</v>
      </c>
      <c r="BB2420" s="150" cm="1">
        <f t="array" ref="BB2420">INDEX($K:$P,ROW(),MATCH(BB$3,$K$2:$P$2,0))</f>
        <v>0.5</v>
      </c>
      <c r="BC2420" s="150" cm="1">
        <f t="array" ref="BC2420">INDEX($K:$P,ROW(),MATCH(BC$3,$K$2:$P$2,0))</f>
        <v>0.5</v>
      </c>
      <c r="BD2420" s="150" cm="1">
        <f t="array" ref="BD2420">INDEX($K:$P,ROW(),MATCH(BD$3,$K$2:$P$2,0))</f>
        <v>0.5</v>
      </c>
      <c r="BE2420" s="150" cm="1">
        <f t="array" ref="BE2420">INDEX($K:$P,ROW(),MATCH(BE$3,$K$2:$P$2,0))</f>
        <v>0.5</v>
      </c>
      <c r="BF2420" s="150" cm="1">
        <f t="array" ref="BF2420">INDEX($K:$P,ROW(),MATCH(BF$3,$K$2:$P$2,0))</f>
        <v>0.5</v>
      </c>
      <c r="BG2420" s="150" cm="1">
        <f t="array" ref="BG2420">INDEX($K:$P,ROW(),MATCH(BG$3,$K$2:$P$2,0))</f>
        <v>0.5</v>
      </c>
      <c r="BH2420" s="150" cm="1">
        <f t="array" ref="BH2420">INDEX($K:$P,ROW(),MATCH(BH$3,$K$2:$P$2,0))</f>
        <v>0.5</v>
      </c>
      <c r="BI2420" s="150" cm="1">
        <f t="array" ref="BI2420">INDEX($K:$P,ROW(),MATCH(BI$3,$K$2:$P$2,0))</f>
        <v>0.5</v>
      </c>
      <c r="BJ2420" s="150" cm="1">
        <f t="array" ref="BJ2420">INDEX($K:$P,ROW(),MATCH(BJ$3,$K$2:$P$2,0))</f>
        <v>0.5</v>
      </c>
      <c r="BK2420" s="150" cm="1">
        <f t="array" ref="BK2420">INDEX($K:$P,ROW(),MATCH(BK$3,$K$2:$P$2,0))</f>
        <v>0.5</v>
      </c>
      <c r="BL2420" s="150" cm="1">
        <f t="array" ref="BL2420">INDEX($K:$P,ROW(),MATCH(BL$3,$K$2:$P$2,0))</f>
        <v>0.5</v>
      </c>
      <c r="BM2420" s="150" cm="1">
        <f t="array" ref="BM2420">INDEX($K:$P,ROW(),MATCH(BM$3,$K$2:$P$2,0))</f>
        <v>0.5</v>
      </c>
      <c r="BN2420" s="150" cm="1">
        <f t="array" ref="BN2420">INDEX($K:$P,ROW(),MATCH(BN$3,$K$2:$P$2,0))</f>
        <v>0.5</v>
      </c>
      <c r="BO2420" s="150" cm="1">
        <f t="array" ref="BO2420">INDEX($K:$P,ROW(),MATCH(BO$3,$K$2:$P$2,0))</f>
        <v>0.5</v>
      </c>
      <c r="BP2420" s="150" cm="1">
        <f t="array" ref="BP2420">INDEX($K:$P,ROW(),MATCH(BP$3,$K$2:$P$2,0))</f>
        <v>0.5</v>
      </c>
      <c r="BQ2420" s="150" cm="1">
        <f t="array" ref="BQ2420">INDEX($K:$P,ROW(),MATCH(BQ$3,$K$2:$P$2,0))</f>
        <v>0.5</v>
      </c>
      <c r="BR2420" s="150" cm="1">
        <f t="array" ref="BR2420">INDEX($K:$P,ROW(),MATCH(BR$3,$K$2:$P$2,0))</f>
        <v>0.5</v>
      </c>
      <c r="BS2420" s="150" cm="1">
        <f t="array" ref="BS2420">INDEX($K:$P,ROW(),MATCH(BS$3,$K$2:$P$2,0))</f>
        <v>0.5</v>
      </c>
      <c r="BT2420" s="150" cm="1">
        <f t="array" ref="BT2420">INDEX($K:$P,ROW(),MATCH(BT$3,$K$2:$P$2,0))</f>
        <v>0.5</v>
      </c>
      <c r="BU2420" s="150" cm="1">
        <f t="array" ref="BU2420">INDEX($K:$P,ROW(),MATCH(BU$3,$K$2:$P$2,0))</f>
        <v>0.5</v>
      </c>
      <c r="BV2420" s="150" cm="1">
        <f t="array" ref="BV2420">INDEX($K:$P,ROW(),MATCH(BV$3,$K$2:$P$2,0))</f>
        <v>0.5</v>
      </c>
      <c r="BW2420" s="150" cm="1">
        <f t="array" ref="BW2420">INDEX($K:$P,ROW(),MATCH(BW$3,$K$2:$P$2,0))</f>
        <v>0.5</v>
      </c>
      <c r="BX2420" s="150" cm="1">
        <f t="array" ref="BX2420">INDEX($K:$P,ROW(),MATCH(BX$3,$K$2:$P$2,0))</f>
        <v>0.5</v>
      </c>
      <c r="BY2420" s="150" cm="1">
        <f t="array" ref="BY2420">INDEX($K:$P,ROW(),MATCH(BY$3,$K$2:$P$2,0))</f>
        <v>0.5</v>
      </c>
      <c r="BZ2420" s="150" cm="1">
        <f t="array" ref="BZ2420">INDEX($K:$P,ROW(),MATCH(BZ$3,$K$2:$P$2,0))</f>
        <v>0.5</v>
      </c>
      <c r="CA2420" s="150" cm="1">
        <f t="array" ref="CA2420">INDEX($K:$P,ROW(),MATCH(CA$3,$K$2:$P$2,0))</f>
        <v>0.5</v>
      </c>
      <c r="CB2420" s="150" cm="1">
        <f t="array" ref="CB2420">INDEX($K:$P,ROW(),MATCH(CB$3,$K$2:$P$2,0))</f>
        <v>0.5</v>
      </c>
      <c r="CC2420" s="150" cm="1">
        <f t="array" ref="CC2420">INDEX($K:$P,ROW(),MATCH(CC$3,$K$2:$P$2,0))</f>
        <v>0.5</v>
      </c>
      <c r="CD2420" s="150" cm="1">
        <f t="array" ref="CD2420">INDEX($K:$P,ROW(),MATCH(CD$3,$K$2:$P$2,0))</f>
        <v>0.5</v>
      </c>
      <c r="CE2420" s="150" cm="1">
        <f t="array" ref="CE2420">INDEX($K:$P,ROW(),MATCH(CE$3,$K$2:$P$2,0))</f>
        <v>0.5</v>
      </c>
      <c r="CF2420" s="150" cm="1">
        <f t="array" ref="CF2420">INDEX($K:$P,ROW(),MATCH(CF$3,$K$2:$P$2,0))</f>
        <v>0.5</v>
      </c>
      <c r="CG2420" s="150" cm="1">
        <f t="array" ref="CG2420">INDEX($K:$P,ROW(),MATCH(CG$3,$K$2:$P$2,0))</f>
        <v>0.5</v>
      </c>
      <c r="CH2420" s="150" cm="1">
        <f t="array" ref="CH2420">INDEX($K:$P,ROW(),MATCH(CH$3,$K$2:$P$2,0))</f>
        <v>0.5</v>
      </c>
      <c r="CI2420" s="150" cm="1">
        <f t="array" ref="CI2420">INDEX($K:$P,ROW(),MATCH(CI$3,$K$2:$P$2,0))</f>
        <v>0.5</v>
      </c>
      <c r="CJ2420" s="150" cm="1">
        <f t="array" ref="CJ2420">INDEX($K:$P,ROW(),MATCH(CJ$3,$K$2:$P$2,0))</f>
        <v>0.5</v>
      </c>
      <c r="CK2420" s="150" cm="1">
        <f t="array" ref="CK2420">INDEX($K:$P,ROW(),MATCH(CK$3,$K$2:$P$2,0))</f>
        <v>0.5</v>
      </c>
      <c r="CL2420" s="150" cm="1">
        <f t="array" ref="CL2420">INDEX($K:$P,ROW(),MATCH(CL$3,$K$2:$P$2,0))</f>
        <v>0.5</v>
      </c>
      <c r="CN2420" s="60"/>
      <c r="CO2420" s="150" t="e" cm="1">
        <f t="array" ref="CO2420">INDEX($K:$P,ROW(),MATCH(CO$3,$K$2:$P$2,0))</f>
        <v>#N/A</v>
      </c>
      <c r="CP2420" s="150" t="e" cm="1">
        <f t="array" ref="CP2420">INDEX($K:$P,ROW(),MATCH(CP$3,$K$2:$P$2,0))</f>
        <v>#N/A</v>
      </c>
      <c r="CQ2420" s="150" t="e" cm="1">
        <f t="array" ref="CQ2420">INDEX($K:$P,ROW(),MATCH(CQ$3,$K$2:$P$2,0))</f>
        <v>#N/A</v>
      </c>
      <c r="CR2420" s="150" t="e" cm="1">
        <f t="array" ref="CR2420">INDEX($K:$P,ROW(),MATCH(CR$3,$K$2:$P$2,0))</f>
        <v>#N/A</v>
      </c>
      <c r="CS2420" s="150" t="e" cm="1">
        <f t="array" ref="CS2420">INDEX($K:$P,ROW(),MATCH(CS$3,$K$2:$P$2,0))</f>
        <v>#N/A</v>
      </c>
      <c r="CT2420" s="150" t="e" cm="1">
        <f t="array" ref="CT2420">INDEX($K:$P,ROW(),MATCH(CT$3,$K$2:$P$2,0))</f>
        <v>#N/A</v>
      </c>
      <c r="CU2420" s="150" t="e" cm="1">
        <f t="array" ref="CU2420">INDEX($K:$P,ROW(),MATCH(CU$3,$K$2:$P$2,0))</f>
        <v>#N/A</v>
      </c>
      <c r="CV2420" s="150" t="e" cm="1">
        <f t="array" ref="CV2420">INDEX($K:$P,ROW(),MATCH(CV$3,$K$2:$P$2,0))</f>
        <v>#N/A</v>
      </c>
      <c r="CW2420" s="150" t="e" cm="1">
        <f t="array" ref="CW2420">INDEX($K:$P,ROW(),MATCH(CW$3,$K$2:$P$2,0))</f>
        <v>#N/A</v>
      </c>
      <c r="CX2420" s="150" t="e" cm="1">
        <f t="array" ref="CX2420">INDEX($K:$P,ROW(),MATCH(CX$3,$K$2:$P$2,0))</f>
        <v>#N/A</v>
      </c>
      <c r="CY2420" s="150" t="e" cm="1">
        <f t="array" ref="CY2420">INDEX($K:$P,ROW(),MATCH(CY$3,$K$2:$P$2,0))</f>
        <v>#N/A</v>
      </c>
      <c r="CZ2420" s="150" t="e" cm="1">
        <f t="array" ref="CZ2420">INDEX($K:$P,ROW(),MATCH(CZ$3,$K$2:$P$2,0))</f>
        <v>#N/A</v>
      </c>
      <c r="DA2420" s="150" t="e" cm="1">
        <f t="array" ref="DA2420">INDEX($K:$P,ROW(),MATCH(DA$3,$K$2:$P$2,0))</f>
        <v>#N/A</v>
      </c>
      <c r="DB2420" s="150" t="e" cm="1">
        <f t="array" ref="DB2420">INDEX($K:$P,ROW(),MATCH(DB$3,$K$2:$P$2,0))</f>
        <v>#N/A</v>
      </c>
      <c r="DC2420" s="150" t="e" cm="1">
        <f t="array" ref="DC2420">INDEX($K:$P,ROW(),MATCH(DC$3,$K$2:$P$2,0))</f>
        <v>#N/A</v>
      </c>
      <c r="DD2420" s="150" t="e" cm="1">
        <f t="array" ref="DD2420">INDEX($K:$P,ROW(),MATCH(DD$3,$K$2:$P$2,0))</f>
        <v>#N/A</v>
      </c>
      <c r="DE2420" s="150" t="e" cm="1">
        <f t="array" ref="DE2420">INDEX($K:$P,ROW(),MATCH(DE$3,$K$2:$P$2,0))</f>
        <v>#N/A</v>
      </c>
      <c r="DF2420" s="150" t="e" cm="1">
        <f t="array" ref="DF2420">INDEX($K:$P,ROW(),MATCH(DF$3,$K$2:$P$2,0))</f>
        <v>#N/A</v>
      </c>
      <c r="DG2420" s="150" t="e" cm="1">
        <f t="array" ref="DG2420">INDEX($K:$P,ROW(),MATCH(DG$3,$K$2:$P$2,0))</f>
        <v>#N/A</v>
      </c>
      <c r="DH2420" s="150" t="e" cm="1">
        <f t="array" ref="DH2420">INDEX($K:$P,ROW(),MATCH(DH$3,$K$2:$P$2,0))</f>
        <v>#N/A</v>
      </c>
      <c r="DI2420" s="150" t="e" cm="1">
        <f t="array" ref="DI2420">INDEX($K:$P,ROW(),MATCH(DI$3,$K$2:$P$2,0))</f>
        <v>#N/A</v>
      </c>
      <c r="DJ2420" s="150" t="e" cm="1">
        <f t="array" ref="DJ2420">INDEX($K:$P,ROW(),MATCH(DJ$3,$K$2:$P$2,0))</f>
        <v>#N/A</v>
      </c>
      <c r="DK2420" s="150" t="e" cm="1">
        <f t="array" ref="DK2420">INDEX($K:$P,ROW(),MATCH(DK$3,$K$2:$P$2,0))</f>
        <v>#N/A</v>
      </c>
      <c r="DL2420" s="150" t="e" cm="1">
        <f t="array" ref="DL2420">INDEX($K:$P,ROW(),MATCH(DL$3,$K$2:$P$2,0))</f>
        <v>#N/A</v>
      </c>
    </row>
    <row r="2421" spans="1:116" x14ac:dyDescent="0.4">
      <c r="D2421" t="s">
        <v>429</v>
      </c>
      <c r="E2421" s="8"/>
      <c r="G2421" s="95"/>
      <c r="H2421" s="12"/>
      <c r="I2421" s="60"/>
      <c r="J2421" s="60"/>
      <c r="K2421" s="130"/>
      <c r="L2421" s="130"/>
      <c r="M2421" s="130"/>
      <c r="N2421" s="130"/>
      <c r="O2421" s="130"/>
      <c r="P2421" s="130"/>
      <c r="R2421" s="123"/>
      <c r="S2421" s="155"/>
      <c r="T2421" s="155"/>
      <c r="U2421" s="155"/>
      <c r="V2421" s="155"/>
      <c r="W2421" s="155"/>
      <c r="X2421" s="155"/>
      <c r="Y2421" s="155"/>
      <c r="Z2421" s="155"/>
      <c r="AA2421" s="155"/>
      <c r="AB2421" s="155"/>
      <c r="AC2421" s="155"/>
      <c r="AD2421" s="155"/>
      <c r="AE2421" s="155"/>
      <c r="AF2421" s="155"/>
      <c r="AG2421" s="155"/>
      <c r="AH2421" s="155"/>
      <c r="AI2421" s="155"/>
      <c r="AJ2421" s="155"/>
      <c r="AK2421" s="155"/>
      <c r="AL2421" s="155"/>
      <c r="AM2421" s="155"/>
      <c r="AN2421" s="155"/>
      <c r="AO2421" s="155"/>
      <c r="AP2421" s="155"/>
      <c r="AQ2421" s="155"/>
      <c r="AR2421" s="155"/>
      <c r="AS2421" s="155"/>
      <c r="AT2421" s="155"/>
      <c r="AU2421" s="155"/>
      <c r="AV2421" s="155"/>
      <c r="AW2421" s="155"/>
      <c r="AX2421" s="155"/>
      <c r="AY2421" s="155"/>
      <c r="AZ2421" s="155"/>
      <c r="BA2421" s="155"/>
      <c r="BB2421" s="155"/>
      <c r="BC2421" s="155"/>
      <c r="BD2421" s="155"/>
      <c r="BE2421" s="155"/>
      <c r="BF2421" s="155"/>
      <c r="BG2421" s="155"/>
      <c r="BH2421" s="155"/>
      <c r="BI2421" s="155"/>
      <c r="BJ2421" s="155"/>
      <c r="BK2421" s="155"/>
      <c r="BL2421" s="155"/>
      <c r="BM2421" s="155"/>
      <c r="BN2421" s="155"/>
      <c r="BO2421" s="155"/>
      <c r="BP2421" s="155"/>
      <c r="BQ2421" s="155"/>
      <c r="BR2421" s="155"/>
      <c r="BS2421" s="155"/>
      <c r="BT2421" s="155"/>
      <c r="BU2421" s="155"/>
      <c r="BV2421" s="155"/>
      <c r="BW2421" s="155"/>
      <c r="BX2421" s="155"/>
      <c r="BY2421" s="155"/>
      <c r="BZ2421" s="155"/>
      <c r="CA2421" s="155"/>
      <c r="CB2421" s="155"/>
      <c r="CC2421" s="155"/>
      <c r="CD2421" s="155"/>
      <c r="CE2421" s="155"/>
      <c r="CF2421" s="155"/>
      <c r="CG2421" s="155"/>
      <c r="CH2421" s="155"/>
      <c r="CI2421" s="155"/>
      <c r="CJ2421" s="155"/>
      <c r="CK2421" s="155"/>
      <c r="CL2421" s="155"/>
      <c r="CN2421" s="60"/>
      <c r="CO2421" s="155"/>
      <c r="CP2421" s="155"/>
      <c r="CQ2421" s="155"/>
      <c r="CR2421" s="155"/>
      <c r="CS2421" s="155"/>
      <c r="CT2421" s="155"/>
      <c r="CU2421" s="155"/>
      <c r="CV2421" s="155"/>
      <c r="CW2421" s="155"/>
      <c r="CX2421" s="155"/>
      <c r="CY2421" s="155"/>
      <c r="CZ2421" s="155"/>
      <c r="DA2421" s="155"/>
      <c r="DB2421" s="155"/>
      <c r="DC2421" s="155"/>
      <c r="DD2421" s="155"/>
      <c r="DE2421" s="155"/>
      <c r="DF2421" s="155"/>
      <c r="DG2421" s="155"/>
      <c r="DH2421" s="155"/>
      <c r="DI2421" s="155"/>
      <c r="DJ2421" s="155"/>
      <c r="DK2421" s="155"/>
      <c r="DL2421" s="155"/>
    </row>
    <row r="2422" spans="1:116" x14ac:dyDescent="0.4">
      <c r="C2422" t="s">
        <v>203</v>
      </c>
      <c r="D2422" t="s">
        <v>429</v>
      </c>
      <c r="E2422" s="8" t="str">
        <f t="shared" si="3834"/>
        <v>2422 DCOPS-IS</v>
      </c>
      <c r="G2422" s="126" t="str">
        <f>"Expense - "&amp;SUBSTITUTE(G2418,":","")</f>
        <v>Expense - % of operating income - direct cost</v>
      </c>
      <c r="H2422" s="27"/>
      <c r="I2422" s="78"/>
      <c r="J2422" s="78"/>
      <c r="K2422" s="33">
        <f>SUMIF($3:$3,K$2,2422:2422)</f>
        <v>203675.20000000007</v>
      </c>
      <c r="L2422" s="33">
        <f>SUMIF($3:$3,L$2,2422:2422)</f>
        <v>263733.96000000014</v>
      </c>
      <c r="M2422" s="33">
        <f>SUMIF($3:$3,M$2,2422:2422)</f>
        <v>324295.65800000005</v>
      </c>
      <c r="N2422" s="33">
        <f>SUMIF($3:$3,N$2,2422:2422)</f>
        <v>435385.44089999999</v>
      </c>
      <c r="O2422" s="33">
        <f>SUMIF($3:$3,O$2,2422:2422)</f>
        <v>647029.71294500027</v>
      </c>
      <c r="P2422" s="33">
        <f>SUMIF($3:$3,P$2,2422:2422)</f>
        <v>1059256.1985922505</v>
      </c>
      <c r="R2422" s="33"/>
      <c r="S2422" s="77">
        <f>-S2420*S2419</f>
        <v>16972.933333333334</v>
      </c>
      <c r="T2422" s="77">
        <f t="shared" ref="T2422:CE2431" si="3835">-T2420*T2419</f>
        <v>16972.933333333334</v>
      </c>
      <c r="U2422" s="77">
        <f t="shared" si="3835"/>
        <v>16972.933333333334</v>
      </c>
      <c r="V2422" s="77">
        <f t="shared" si="3835"/>
        <v>16972.933333333334</v>
      </c>
      <c r="W2422" s="77">
        <f t="shared" si="3835"/>
        <v>16972.933333333334</v>
      </c>
      <c r="X2422" s="77">
        <f t="shared" si="3835"/>
        <v>16972.933333333334</v>
      </c>
      <c r="Y2422" s="77">
        <f t="shared" si="3835"/>
        <v>16972.933333333334</v>
      </c>
      <c r="Z2422" s="77">
        <f t="shared" si="3835"/>
        <v>16972.933333333334</v>
      </c>
      <c r="AA2422" s="77">
        <f t="shared" si="3835"/>
        <v>16972.933333333334</v>
      </c>
      <c r="AB2422" s="77">
        <f t="shared" si="3835"/>
        <v>16972.933333333334</v>
      </c>
      <c r="AC2422" s="77">
        <f t="shared" si="3835"/>
        <v>16972.933333333334</v>
      </c>
      <c r="AD2422" s="77">
        <f t="shared" si="3835"/>
        <v>16972.933333333334</v>
      </c>
      <c r="AE2422" s="77">
        <f t="shared" si="3835"/>
        <v>21977.830000000005</v>
      </c>
      <c r="AF2422" s="77">
        <f t="shared" si="3835"/>
        <v>21977.830000000005</v>
      </c>
      <c r="AG2422" s="77">
        <f t="shared" si="3835"/>
        <v>21977.830000000005</v>
      </c>
      <c r="AH2422" s="77">
        <f t="shared" si="3835"/>
        <v>21977.830000000005</v>
      </c>
      <c r="AI2422" s="77">
        <f t="shared" si="3835"/>
        <v>21977.830000000005</v>
      </c>
      <c r="AJ2422" s="77">
        <f t="shared" si="3835"/>
        <v>21977.830000000005</v>
      </c>
      <c r="AK2422" s="77">
        <f t="shared" si="3835"/>
        <v>21977.830000000005</v>
      </c>
      <c r="AL2422" s="77">
        <f t="shared" si="3835"/>
        <v>21977.830000000005</v>
      </c>
      <c r="AM2422" s="77">
        <f t="shared" si="3835"/>
        <v>21977.830000000005</v>
      </c>
      <c r="AN2422" s="77">
        <f t="shared" si="3835"/>
        <v>21977.830000000005</v>
      </c>
      <c r="AO2422" s="77">
        <f t="shared" si="3835"/>
        <v>21977.830000000005</v>
      </c>
      <c r="AP2422" s="77">
        <f t="shared" si="3835"/>
        <v>21977.830000000005</v>
      </c>
      <c r="AQ2422" s="77">
        <f t="shared" si="3835"/>
        <v>27024.638166666671</v>
      </c>
      <c r="AR2422" s="77">
        <f t="shared" si="3835"/>
        <v>27024.638166666671</v>
      </c>
      <c r="AS2422" s="77">
        <f t="shared" si="3835"/>
        <v>27024.638166666671</v>
      </c>
      <c r="AT2422" s="77">
        <f t="shared" si="3835"/>
        <v>27024.638166666671</v>
      </c>
      <c r="AU2422" s="77">
        <f t="shared" si="3835"/>
        <v>27024.638166666671</v>
      </c>
      <c r="AV2422" s="77">
        <f t="shared" si="3835"/>
        <v>27024.638166666671</v>
      </c>
      <c r="AW2422" s="77">
        <f t="shared" si="3835"/>
        <v>27024.638166666671</v>
      </c>
      <c r="AX2422" s="77">
        <f t="shared" si="3835"/>
        <v>27024.638166666671</v>
      </c>
      <c r="AY2422" s="77">
        <f t="shared" si="3835"/>
        <v>27024.638166666671</v>
      </c>
      <c r="AZ2422" s="77">
        <f t="shared" si="3835"/>
        <v>27024.638166666671</v>
      </c>
      <c r="BA2422" s="77">
        <f t="shared" si="3835"/>
        <v>27024.638166666671</v>
      </c>
      <c r="BB2422" s="77">
        <f t="shared" si="3835"/>
        <v>27024.638166666671</v>
      </c>
      <c r="BC2422" s="77">
        <f t="shared" si="3835"/>
        <v>36282.120075000006</v>
      </c>
      <c r="BD2422" s="77">
        <f t="shared" si="3835"/>
        <v>36282.120075000006</v>
      </c>
      <c r="BE2422" s="77">
        <f t="shared" si="3835"/>
        <v>36282.120075000006</v>
      </c>
      <c r="BF2422" s="77">
        <f t="shared" si="3835"/>
        <v>36282.120075000006</v>
      </c>
      <c r="BG2422" s="77">
        <f t="shared" si="3835"/>
        <v>36282.120075000006</v>
      </c>
      <c r="BH2422" s="77">
        <f t="shared" si="3835"/>
        <v>36282.120075000006</v>
      </c>
      <c r="BI2422" s="77">
        <f t="shared" si="3835"/>
        <v>36282.120075000006</v>
      </c>
      <c r="BJ2422" s="77">
        <f t="shared" si="3835"/>
        <v>36282.120075000006</v>
      </c>
      <c r="BK2422" s="77">
        <f t="shared" si="3835"/>
        <v>36282.120075000006</v>
      </c>
      <c r="BL2422" s="77">
        <f t="shared" si="3835"/>
        <v>36282.120075000006</v>
      </c>
      <c r="BM2422" s="77">
        <f t="shared" si="3835"/>
        <v>36282.120075000006</v>
      </c>
      <c r="BN2422" s="77">
        <f t="shared" si="3835"/>
        <v>36282.120075000006</v>
      </c>
      <c r="BO2422" s="77">
        <f t="shared" si="3835"/>
        <v>53919.142745416677</v>
      </c>
      <c r="BP2422" s="77">
        <f t="shared" si="3835"/>
        <v>53919.142745416677</v>
      </c>
      <c r="BQ2422" s="77">
        <f t="shared" si="3835"/>
        <v>53919.142745416677</v>
      </c>
      <c r="BR2422" s="77">
        <f t="shared" si="3835"/>
        <v>53919.142745416677</v>
      </c>
      <c r="BS2422" s="77">
        <f t="shared" si="3835"/>
        <v>53919.142745416677</v>
      </c>
      <c r="BT2422" s="77">
        <f t="shared" si="3835"/>
        <v>53919.142745416677</v>
      </c>
      <c r="BU2422" s="77">
        <f t="shared" si="3835"/>
        <v>53919.142745416677</v>
      </c>
      <c r="BV2422" s="77">
        <f t="shared" si="3835"/>
        <v>53919.142745416677</v>
      </c>
      <c r="BW2422" s="77">
        <f t="shared" si="3835"/>
        <v>53919.142745416677</v>
      </c>
      <c r="BX2422" s="77">
        <f t="shared" si="3835"/>
        <v>53919.142745416677</v>
      </c>
      <c r="BY2422" s="77">
        <f t="shared" si="3835"/>
        <v>53919.142745416677</v>
      </c>
      <c r="BZ2422" s="77">
        <f t="shared" si="3835"/>
        <v>53919.142745416677</v>
      </c>
      <c r="CA2422" s="77">
        <f t="shared" si="3835"/>
        <v>88271.349882687529</v>
      </c>
      <c r="CB2422" s="77">
        <f t="shared" si="3835"/>
        <v>88271.349882687529</v>
      </c>
      <c r="CC2422" s="77">
        <f t="shared" si="3835"/>
        <v>88271.349882687529</v>
      </c>
      <c r="CD2422" s="77">
        <f t="shared" si="3835"/>
        <v>88271.349882687529</v>
      </c>
      <c r="CE2422" s="77">
        <f t="shared" si="3835"/>
        <v>88271.349882687529</v>
      </c>
      <c r="CF2422" s="77">
        <f t="shared" ref="CF2422:CL2431" si="3836">-CF2420*CF2419</f>
        <v>88271.349882687529</v>
      </c>
      <c r="CG2422" s="77">
        <f t="shared" si="3836"/>
        <v>88271.349882687529</v>
      </c>
      <c r="CH2422" s="77">
        <f t="shared" si="3836"/>
        <v>88271.349882687529</v>
      </c>
      <c r="CI2422" s="77">
        <f t="shared" si="3836"/>
        <v>88271.349882687529</v>
      </c>
      <c r="CJ2422" s="77">
        <f t="shared" si="3836"/>
        <v>88271.349882687529</v>
      </c>
      <c r="CK2422" s="77">
        <f t="shared" si="3836"/>
        <v>88271.349882687529</v>
      </c>
      <c r="CL2422" s="77">
        <f t="shared" si="3836"/>
        <v>88271.349882687529</v>
      </c>
      <c r="CN2422" s="78"/>
      <c r="CO2422" s="77" t="e">
        <f t="shared" ref="CO2422:DK2431" si="3837">-CO2420*CO2419</f>
        <v>#N/A</v>
      </c>
      <c r="CP2422" s="77" t="e">
        <f t="shared" si="3837"/>
        <v>#N/A</v>
      </c>
      <c r="CQ2422" s="77" t="e">
        <f t="shared" si="3837"/>
        <v>#N/A</v>
      </c>
      <c r="CR2422" s="77" t="e">
        <f t="shared" si="3837"/>
        <v>#N/A</v>
      </c>
      <c r="CS2422" s="77" t="e">
        <f t="shared" si="3837"/>
        <v>#N/A</v>
      </c>
      <c r="CT2422" s="77" t="e">
        <f t="shared" si="3837"/>
        <v>#N/A</v>
      </c>
      <c r="CU2422" s="77" t="e">
        <f t="shared" si="3837"/>
        <v>#N/A</v>
      </c>
      <c r="CV2422" s="77" t="e">
        <f t="shared" si="3837"/>
        <v>#N/A</v>
      </c>
      <c r="CW2422" s="77" t="e">
        <f t="shared" si="3837"/>
        <v>#N/A</v>
      </c>
      <c r="CX2422" s="77" t="e">
        <f t="shared" si="3837"/>
        <v>#N/A</v>
      </c>
      <c r="CY2422" s="77" t="e">
        <f t="shared" si="3837"/>
        <v>#N/A</v>
      </c>
      <c r="CZ2422" s="77" t="e">
        <f t="shared" si="3837"/>
        <v>#N/A</v>
      </c>
      <c r="DA2422" s="77" t="e">
        <f t="shared" si="3837"/>
        <v>#N/A</v>
      </c>
      <c r="DB2422" s="77" t="e">
        <f t="shared" si="3837"/>
        <v>#N/A</v>
      </c>
      <c r="DC2422" s="77" t="e">
        <f t="shared" si="3837"/>
        <v>#N/A</v>
      </c>
      <c r="DD2422" s="77" t="e">
        <f t="shared" si="3837"/>
        <v>#N/A</v>
      </c>
      <c r="DE2422" s="77" t="e">
        <f t="shared" si="3837"/>
        <v>#N/A</v>
      </c>
      <c r="DF2422" s="77" t="e">
        <f t="shared" si="3837"/>
        <v>#N/A</v>
      </c>
      <c r="DG2422" s="77" t="e">
        <f t="shared" si="3837"/>
        <v>#N/A</v>
      </c>
      <c r="DH2422" s="77" t="e">
        <f t="shared" si="3837"/>
        <v>#N/A</v>
      </c>
      <c r="DI2422" s="77" t="e">
        <f t="shared" si="3837"/>
        <v>#N/A</v>
      </c>
      <c r="DJ2422" s="77" t="e">
        <f t="shared" si="3837"/>
        <v>#N/A</v>
      </c>
      <c r="DK2422" s="77" t="e">
        <f t="shared" si="3837"/>
        <v>#N/A</v>
      </c>
      <c r="DL2422" s="77" t="e">
        <f t="shared" ref="DL2422:DL2431" si="3838">-DL2420*DL2419</f>
        <v>#N/A</v>
      </c>
    </row>
    <row r="2423" spans="1:116" x14ac:dyDescent="0.4">
      <c r="B2423" t="s">
        <v>244</v>
      </c>
      <c r="D2423" t="s">
        <v>429</v>
      </c>
      <c r="E2423" s="8" t="str">
        <f t="shared" si="3834"/>
        <v>2423 DCOPS-IS</v>
      </c>
      <c r="S2423" s="72"/>
      <c r="T2423" s="72"/>
      <c r="U2423" s="72"/>
      <c r="V2423" s="72"/>
      <c r="W2423" s="72"/>
      <c r="X2423" s="72"/>
      <c r="Y2423" s="72"/>
      <c r="Z2423" s="72"/>
      <c r="AA2423" s="72"/>
      <c r="AB2423" s="72"/>
      <c r="AC2423" s="72"/>
      <c r="AD2423" s="72"/>
      <c r="AE2423" s="72"/>
      <c r="AF2423" s="72"/>
      <c r="AG2423" s="72"/>
      <c r="AH2423" s="72"/>
      <c r="AI2423" s="72"/>
      <c r="AJ2423" s="72"/>
      <c r="AK2423" s="72"/>
      <c r="AL2423" s="72"/>
      <c r="AM2423" s="72"/>
      <c r="AN2423" s="72"/>
      <c r="AO2423" s="72"/>
      <c r="AP2423" s="72"/>
      <c r="AQ2423" s="72"/>
      <c r="AR2423" s="72"/>
      <c r="AS2423" s="72"/>
      <c r="AT2423" s="72"/>
      <c r="AU2423" s="72"/>
      <c r="AV2423" s="72"/>
      <c r="AW2423" s="72"/>
      <c r="AX2423" s="72"/>
      <c r="AY2423" s="72"/>
      <c r="AZ2423" s="72"/>
      <c r="BA2423" s="72"/>
      <c r="BB2423" s="72"/>
      <c r="BC2423" s="72"/>
      <c r="BD2423" s="72"/>
      <c r="BE2423" s="72"/>
      <c r="BF2423" s="72"/>
      <c r="BG2423" s="72"/>
      <c r="BH2423" s="72"/>
      <c r="BI2423" s="72"/>
      <c r="BJ2423" s="72"/>
      <c r="BK2423" s="72"/>
      <c r="BL2423" s="72"/>
      <c r="BM2423" s="72"/>
      <c r="BN2423" s="72"/>
      <c r="BO2423" s="72"/>
      <c r="BP2423" s="72"/>
      <c r="BQ2423" s="72"/>
      <c r="BR2423" s="72"/>
      <c r="BS2423" s="72"/>
      <c r="BT2423" s="72"/>
      <c r="BU2423" s="72"/>
      <c r="BV2423" s="72"/>
      <c r="BW2423" s="72"/>
      <c r="BX2423" s="72"/>
      <c r="BY2423" s="72"/>
      <c r="BZ2423" s="72"/>
      <c r="CA2423" s="72"/>
      <c r="CB2423" s="72"/>
      <c r="CC2423" s="72"/>
      <c r="CD2423" s="72"/>
      <c r="CE2423" s="72"/>
      <c r="CF2423" s="72"/>
      <c r="CG2423" s="72"/>
      <c r="CH2423" s="72"/>
      <c r="CI2423" s="72"/>
      <c r="CJ2423" s="72"/>
      <c r="CK2423" s="72"/>
      <c r="CL2423" s="72"/>
      <c r="CO2423" s="72"/>
      <c r="CP2423" s="72"/>
      <c r="CQ2423" s="72"/>
      <c r="CR2423" s="72"/>
      <c r="CS2423" s="72"/>
      <c r="CT2423" s="72"/>
      <c r="CU2423" s="72"/>
      <c r="CV2423" s="72"/>
      <c r="CW2423" s="72"/>
      <c r="CX2423" s="72"/>
      <c r="CY2423" s="72"/>
      <c r="CZ2423" s="72"/>
      <c r="DA2423" s="72"/>
      <c r="DB2423" s="72"/>
      <c r="DC2423" s="72"/>
      <c r="DD2423" s="72"/>
      <c r="DE2423" s="72"/>
      <c r="DF2423" s="72"/>
      <c r="DG2423" s="72"/>
      <c r="DH2423" s="72"/>
      <c r="DI2423" s="72"/>
      <c r="DJ2423" s="72"/>
      <c r="DK2423" s="72"/>
      <c r="DL2423" s="72"/>
    </row>
    <row r="2424" spans="1:116" x14ac:dyDescent="0.4">
      <c r="B2424" t="s">
        <v>332</v>
      </c>
      <c r="D2424" t="s">
        <v>429</v>
      </c>
      <c r="E2424" s="8" t="str">
        <f t="shared" si="3834"/>
        <v>2424 DCOPS-IS</v>
      </c>
      <c r="G2424" s="136" t="str">
        <f>G2410</f>
        <v>(Primary label)</v>
      </c>
      <c r="H2424" s="27"/>
      <c r="I2424" s="78"/>
      <c r="J2424" s="78"/>
      <c r="K2424" s="33"/>
      <c r="L2424" s="33"/>
      <c r="M2424" s="33"/>
      <c r="N2424" s="33"/>
      <c r="O2424" s="33"/>
      <c r="P2424" s="33"/>
      <c r="R2424" s="33"/>
      <c r="S2424" s="77"/>
      <c r="T2424" s="77"/>
      <c r="U2424" s="77"/>
      <c r="V2424" s="77"/>
      <c r="W2424" s="77"/>
      <c r="X2424" s="77"/>
      <c r="Y2424" s="77"/>
      <c r="Z2424" s="77"/>
      <c r="AA2424" s="77"/>
      <c r="AB2424" s="77"/>
      <c r="AC2424" s="77"/>
      <c r="AD2424" s="77"/>
      <c r="AE2424" s="77"/>
      <c r="AF2424" s="77"/>
      <c r="AG2424" s="77"/>
      <c r="AH2424" s="77"/>
      <c r="AI2424" s="77"/>
      <c r="AJ2424" s="77"/>
      <c r="AK2424" s="77"/>
      <c r="AL2424" s="77"/>
      <c r="AM2424" s="77"/>
      <c r="AN2424" s="77"/>
      <c r="AO2424" s="77"/>
      <c r="AP2424" s="77"/>
      <c r="AQ2424" s="77"/>
      <c r="AR2424" s="77"/>
      <c r="AS2424" s="77"/>
      <c r="AT2424" s="77"/>
      <c r="AU2424" s="77"/>
      <c r="AV2424" s="77"/>
      <c r="AW2424" s="77"/>
      <c r="AX2424" s="77"/>
      <c r="AY2424" s="77"/>
      <c r="AZ2424" s="77"/>
      <c r="BA2424" s="77"/>
      <c r="BB2424" s="77"/>
      <c r="BC2424" s="77"/>
      <c r="BD2424" s="77"/>
      <c r="BE2424" s="77"/>
      <c r="BF2424" s="77"/>
      <c r="BG2424" s="77"/>
      <c r="BH2424" s="77"/>
      <c r="BI2424" s="77"/>
      <c r="BJ2424" s="77"/>
      <c r="BK2424" s="77"/>
      <c r="BL2424" s="77"/>
      <c r="BM2424" s="77"/>
      <c r="BN2424" s="77"/>
      <c r="BO2424" s="77"/>
      <c r="BP2424" s="77"/>
      <c r="BQ2424" s="77"/>
      <c r="BR2424" s="77"/>
      <c r="BS2424" s="77"/>
      <c r="BT2424" s="77"/>
      <c r="BU2424" s="77"/>
      <c r="BV2424" s="77"/>
      <c r="BW2424" s="77"/>
      <c r="BX2424" s="77"/>
      <c r="BY2424" s="77"/>
      <c r="BZ2424" s="77"/>
      <c r="CA2424" s="77"/>
      <c r="CB2424" s="77"/>
      <c r="CC2424" s="77"/>
      <c r="CD2424" s="77"/>
      <c r="CE2424" s="77"/>
      <c r="CF2424" s="77"/>
      <c r="CG2424" s="77"/>
      <c r="CH2424" s="77"/>
      <c r="CI2424" s="77"/>
      <c r="CJ2424" s="77"/>
      <c r="CK2424" s="77"/>
      <c r="CL2424" s="77"/>
      <c r="CN2424" s="78"/>
      <c r="CO2424" s="77"/>
      <c r="CP2424" s="77"/>
      <c r="CQ2424" s="77"/>
      <c r="CR2424" s="77"/>
      <c r="CS2424" s="77"/>
      <c r="CT2424" s="77"/>
      <c r="CU2424" s="77"/>
      <c r="CV2424" s="77"/>
      <c r="CW2424" s="77"/>
      <c r="CX2424" s="77"/>
      <c r="CY2424" s="77"/>
      <c r="CZ2424" s="77"/>
      <c r="DA2424" s="77"/>
      <c r="DB2424" s="77"/>
      <c r="DC2424" s="77"/>
      <c r="DD2424" s="77"/>
      <c r="DE2424" s="77"/>
      <c r="DF2424" s="77"/>
      <c r="DG2424" s="77"/>
      <c r="DH2424" s="77"/>
      <c r="DI2424" s="77"/>
      <c r="DJ2424" s="77"/>
      <c r="DK2424" s="77"/>
      <c r="DL2424" s="77"/>
    </row>
    <row r="2425" spans="1:116" x14ac:dyDescent="0.4">
      <c r="B2425" t="s">
        <v>332</v>
      </c>
      <c r="D2425" t="s">
        <v>429</v>
      </c>
      <c r="E2425" s="8" t="str">
        <f>ROW()&amp;" "&amp;D2425</f>
        <v>2425 DCOPS-IS</v>
      </c>
      <c r="G2425" s="136" t="str">
        <f>G2411</f>
        <v>primary unit</v>
      </c>
      <c r="H2425" s="27"/>
      <c r="I2425" s="78"/>
      <c r="J2425" s="78"/>
      <c r="K2425" s="33"/>
      <c r="L2425" s="33"/>
      <c r="M2425" s="33"/>
      <c r="N2425" s="33"/>
      <c r="O2425" s="33"/>
      <c r="P2425" s="33"/>
      <c r="R2425" s="33"/>
      <c r="S2425" s="77"/>
      <c r="T2425" s="77"/>
      <c r="U2425" s="77"/>
      <c r="V2425" s="77"/>
      <c r="W2425" s="77"/>
      <c r="X2425" s="77"/>
      <c r="Y2425" s="77"/>
      <c r="Z2425" s="77"/>
      <c r="AA2425" s="77"/>
      <c r="AB2425" s="77"/>
      <c r="AC2425" s="77"/>
      <c r="AD2425" s="77"/>
      <c r="AE2425" s="77"/>
      <c r="AF2425" s="77"/>
      <c r="AG2425" s="77"/>
      <c r="AH2425" s="77"/>
      <c r="AI2425" s="77"/>
      <c r="AJ2425" s="77"/>
      <c r="AK2425" s="77"/>
      <c r="AL2425" s="77"/>
      <c r="AM2425" s="77"/>
      <c r="AN2425" s="77"/>
      <c r="AO2425" s="77"/>
      <c r="AP2425" s="77"/>
      <c r="AQ2425" s="77"/>
      <c r="AR2425" s="77"/>
      <c r="AS2425" s="77"/>
      <c r="AT2425" s="77"/>
      <c r="AU2425" s="77"/>
      <c r="AV2425" s="77"/>
      <c r="AW2425" s="77"/>
      <c r="AX2425" s="77"/>
      <c r="AY2425" s="77"/>
      <c r="AZ2425" s="77"/>
      <c r="BA2425" s="77"/>
      <c r="BB2425" s="77"/>
      <c r="BC2425" s="77"/>
      <c r="BD2425" s="77"/>
      <c r="BE2425" s="77"/>
      <c r="BF2425" s="77"/>
      <c r="BG2425" s="77"/>
      <c r="BH2425" s="77"/>
      <c r="BI2425" s="77"/>
      <c r="BJ2425" s="77"/>
      <c r="BK2425" s="77"/>
      <c r="BL2425" s="77"/>
      <c r="BM2425" s="77"/>
      <c r="BN2425" s="77"/>
      <c r="BO2425" s="77"/>
      <c r="BP2425" s="77"/>
      <c r="BQ2425" s="77"/>
      <c r="BR2425" s="77"/>
      <c r="BS2425" s="77"/>
      <c r="BT2425" s="77"/>
      <c r="BU2425" s="77"/>
      <c r="BV2425" s="77"/>
      <c r="BW2425" s="77"/>
      <c r="BX2425" s="77"/>
      <c r="BY2425" s="77"/>
      <c r="BZ2425" s="77"/>
      <c r="CA2425" s="77"/>
      <c r="CB2425" s="77"/>
      <c r="CC2425" s="77"/>
      <c r="CD2425" s="77"/>
      <c r="CE2425" s="77"/>
      <c r="CF2425" s="77"/>
      <c r="CG2425" s="77"/>
      <c r="CH2425" s="77"/>
      <c r="CI2425" s="77"/>
      <c r="CJ2425" s="77"/>
      <c r="CK2425" s="77"/>
      <c r="CL2425" s="77"/>
      <c r="CN2425" s="78"/>
      <c r="CO2425" s="77"/>
      <c r="CP2425" s="77"/>
      <c r="CQ2425" s="77"/>
      <c r="CR2425" s="77"/>
      <c r="CS2425" s="77"/>
      <c r="CT2425" s="77"/>
      <c r="CU2425" s="77"/>
      <c r="CV2425" s="77"/>
      <c r="CW2425" s="77"/>
      <c r="CX2425" s="77"/>
      <c r="CY2425" s="77"/>
      <c r="CZ2425" s="77"/>
      <c r="DA2425" s="77"/>
      <c r="DB2425" s="77"/>
      <c r="DC2425" s="77"/>
      <c r="DD2425" s="77"/>
      <c r="DE2425" s="77"/>
      <c r="DF2425" s="77"/>
      <c r="DG2425" s="77"/>
      <c r="DH2425" s="77"/>
      <c r="DI2425" s="77"/>
      <c r="DJ2425" s="77"/>
      <c r="DK2425" s="77"/>
      <c r="DL2425" s="77"/>
    </row>
    <row r="2426" spans="1:116" x14ac:dyDescent="0.4">
      <c r="B2426" t="s">
        <v>332</v>
      </c>
      <c r="D2426" t="s">
        <v>429</v>
      </c>
      <c r="E2426" s="8" t="str">
        <f t="shared" si="3834"/>
        <v>2426 DCOPS-IS</v>
      </c>
      <c r="G2426" s="136" t="str">
        <f>G2412</f>
        <v>Primary revenue driver</v>
      </c>
      <c r="K2426" s="53"/>
      <c r="L2426" s="53"/>
      <c r="M2426" s="53"/>
      <c r="N2426" s="53"/>
      <c r="O2426" s="53"/>
      <c r="P2426" s="53"/>
      <c r="R2426" s="24"/>
      <c r="S2426" s="179" t="str">
        <f t="shared" ref="S2426:AX2435" si="3839">S2412</f>
        <v>S$16</v>
      </c>
      <c r="T2426" s="179" t="str">
        <f t="shared" si="3839"/>
        <v>T$16</v>
      </c>
      <c r="U2426" s="179" t="str">
        <f t="shared" si="3839"/>
        <v>U$16</v>
      </c>
      <c r="V2426" s="179" t="str">
        <f t="shared" si="3839"/>
        <v>V$16</v>
      </c>
      <c r="W2426" s="179" t="str">
        <f t="shared" si="3839"/>
        <v>W$16</v>
      </c>
      <c r="X2426" s="179" t="str">
        <f t="shared" si="3839"/>
        <v>X$16</v>
      </c>
      <c r="Y2426" s="179" t="str">
        <f t="shared" si="3839"/>
        <v>Y$16</v>
      </c>
      <c r="Z2426" s="179" t="str">
        <f t="shared" si="3839"/>
        <v>Z$16</v>
      </c>
      <c r="AA2426" s="179" t="str">
        <f t="shared" si="3839"/>
        <v>AA$16</v>
      </c>
      <c r="AB2426" s="179" t="str">
        <f t="shared" si="3839"/>
        <v>AB$16</v>
      </c>
      <c r="AC2426" s="179" t="str">
        <f t="shared" si="3839"/>
        <v>AC$16</v>
      </c>
      <c r="AD2426" s="179" t="str">
        <f t="shared" si="3839"/>
        <v>AD$16</v>
      </c>
      <c r="AE2426" s="179" t="str">
        <f t="shared" si="3839"/>
        <v>AE$16</v>
      </c>
      <c r="AF2426" s="179" t="str">
        <f t="shared" si="3839"/>
        <v>AF$16</v>
      </c>
      <c r="AG2426" s="179" t="str">
        <f t="shared" si="3839"/>
        <v>AG$16</v>
      </c>
      <c r="AH2426" s="179" t="str">
        <f t="shared" si="3839"/>
        <v>AH$16</v>
      </c>
      <c r="AI2426" s="179" t="str">
        <f t="shared" si="3839"/>
        <v>AI$16</v>
      </c>
      <c r="AJ2426" s="179" t="str">
        <f t="shared" si="3839"/>
        <v>AJ$16</v>
      </c>
      <c r="AK2426" s="179" t="str">
        <f t="shared" si="3839"/>
        <v>AK$16</v>
      </c>
      <c r="AL2426" s="179" t="str">
        <f t="shared" si="3839"/>
        <v>AL$16</v>
      </c>
      <c r="AM2426" s="179" t="str">
        <f t="shared" si="3839"/>
        <v>AM$16</v>
      </c>
      <c r="AN2426" s="179" t="str">
        <f t="shared" si="3839"/>
        <v>AN$16</v>
      </c>
      <c r="AO2426" s="179" t="str">
        <f t="shared" si="3839"/>
        <v>AO$16</v>
      </c>
      <c r="AP2426" s="179" t="str">
        <f t="shared" si="3839"/>
        <v>AP$16</v>
      </c>
      <c r="AQ2426" s="179" t="str">
        <f t="shared" si="3839"/>
        <v>AQ$16</v>
      </c>
      <c r="AR2426" s="179" t="str">
        <f t="shared" si="3839"/>
        <v>AR$16</v>
      </c>
      <c r="AS2426" s="179" t="str">
        <f t="shared" si="3839"/>
        <v>AS$16</v>
      </c>
      <c r="AT2426" s="179" t="str">
        <f t="shared" si="3839"/>
        <v>AT$16</v>
      </c>
      <c r="AU2426" s="179" t="str">
        <f t="shared" si="3839"/>
        <v>AU$16</v>
      </c>
      <c r="AV2426" s="179" t="str">
        <f t="shared" si="3839"/>
        <v>AV$16</v>
      </c>
      <c r="AW2426" s="179" t="str">
        <f t="shared" si="3839"/>
        <v>AW$16</v>
      </c>
      <c r="AX2426" s="179" t="str">
        <f t="shared" si="3839"/>
        <v>AX$16</v>
      </c>
      <c r="AY2426" s="179" t="str">
        <f t="shared" ref="AY2426:CD2435" si="3840">AY2412</f>
        <v>AY$16</v>
      </c>
      <c r="AZ2426" s="179" t="str">
        <f t="shared" si="3840"/>
        <v>AZ$16</v>
      </c>
      <c r="BA2426" s="179" t="str">
        <f t="shared" si="3840"/>
        <v>BA$16</v>
      </c>
      <c r="BB2426" s="179" t="str">
        <f t="shared" si="3840"/>
        <v>BB$16</v>
      </c>
      <c r="BC2426" s="179" t="str">
        <f t="shared" si="3840"/>
        <v>BC$16</v>
      </c>
      <c r="BD2426" s="179" t="str">
        <f t="shared" si="3840"/>
        <v>BD$16</v>
      </c>
      <c r="BE2426" s="179" t="str">
        <f t="shared" si="3840"/>
        <v>BE$16</v>
      </c>
      <c r="BF2426" s="179" t="str">
        <f t="shared" si="3840"/>
        <v>BF$16</v>
      </c>
      <c r="BG2426" s="179" t="str">
        <f t="shared" si="3840"/>
        <v>BG$16</v>
      </c>
      <c r="BH2426" s="179" t="str">
        <f t="shared" si="3840"/>
        <v>BH$16</v>
      </c>
      <c r="BI2426" s="179" t="str">
        <f t="shared" si="3840"/>
        <v>BI$16</v>
      </c>
      <c r="BJ2426" s="179" t="str">
        <f t="shared" si="3840"/>
        <v>BJ$16</v>
      </c>
      <c r="BK2426" s="179" t="str">
        <f t="shared" si="3840"/>
        <v>BK$16</v>
      </c>
      <c r="BL2426" s="179" t="str">
        <f t="shared" si="3840"/>
        <v>BL$16</v>
      </c>
      <c r="BM2426" s="179" t="str">
        <f t="shared" si="3840"/>
        <v>BM$16</v>
      </c>
      <c r="BN2426" s="179" t="str">
        <f t="shared" si="3840"/>
        <v>BN$16</v>
      </c>
      <c r="BO2426" s="179" t="str">
        <f t="shared" si="3840"/>
        <v>BO$16</v>
      </c>
      <c r="BP2426" s="179" t="str">
        <f t="shared" si="3840"/>
        <v>BP$16</v>
      </c>
      <c r="BQ2426" s="179" t="str">
        <f t="shared" si="3840"/>
        <v>BQ$16</v>
      </c>
      <c r="BR2426" s="179" t="str">
        <f t="shared" si="3840"/>
        <v>BR$16</v>
      </c>
      <c r="BS2426" s="179" t="str">
        <f t="shared" si="3840"/>
        <v>BS$16</v>
      </c>
      <c r="BT2426" s="179" t="str">
        <f t="shared" si="3840"/>
        <v>BT$16</v>
      </c>
      <c r="BU2426" s="179" t="str">
        <f t="shared" si="3840"/>
        <v>BU$16</v>
      </c>
      <c r="BV2426" s="179" t="str">
        <f t="shared" si="3840"/>
        <v>BV$16</v>
      </c>
      <c r="BW2426" s="179" t="str">
        <f t="shared" si="3840"/>
        <v>BW$16</v>
      </c>
      <c r="BX2426" s="179" t="str">
        <f t="shared" si="3840"/>
        <v>BX$16</v>
      </c>
      <c r="BY2426" s="179" t="str">
        <f t="shared" si="3840"/>
        <v>BY$16</v>
      </c>
      <c r="BZ2426" s="179" t="str">
        <f t="shared" si="3840"/>
        <v>BZ$16</v>
      </c>
      <c r="CA2426" s="179" t="str">
        <f t="shared" si="3840"/>
        <v>CA$16</v>
      </c>
      <c r="CB2426" s="179" t="str">
        <f t="shared" si="3840"/>
        <v>CB$16</v>
      </c>
      <c r="CC2426" s="179" t="str">
        <f t="shared" si="3840"/>
        <v>CC$16</v>
      </c>
      <c r="CD2426" s="179" t="str">
        <f t="shared" si="3840"/>
        <v>CD$16</v>
      </c>
      <c r="CE2426" s="179" t="str">
        <f t="shared" ref="CE2426:CL2435" si="3841">CE2412</f>
        <v>CE$16</v>
      </c>
      <c r="CF2426" s="179" t="str">
        <f t="shared" si="3841"/>
        <v>CF$16</v>
      </c>
      <c r="CG2426" s="179" t="str">
        <f t="shared" si="3841"/>
        <v>CG$16</v>
      </c>
      <c r="CH2426" s="179" t="str">
        <f t="shared" si="3841"/>
        <v>CH$16</v>
      </c>
      <c r="CI2426" s="179" t="str">
        <f t="shared" si="3841"/>
        <v>CI$16</v>
      </c>
      <c r="CJ2426" s="179" t="str">
        <f t="shared" si="3841"/>
        <v>CJ$16</v>
      </c>
      <c r="CK2426" s="179" t="str">
        <f t="shared" si="3841"/>
        <v>CK$16</v>
      </c>
      <c r="CL2426" s="179" t="str">
        <f t="shared" si="3841"/>
        <v>CL$16</v>
      </c>
      <c r="CO2426" s="179" t="str">
        <f t="shared" ref="CO2426:DK2435" si="3842">CO2412</f>
        <v>CO$16</v>
      </c>
      <c r="CP2426" s="179" t="str">
        <f t="shared" si="3842"/>
        <v>CP$16</v>
      </c>
      <c r="CQ2426" s="179" t="str">
        <f t="shared" si="3842"/>
        <v>CQ$16</v>
      </c>
      <c r="CR2426" s="179" t="str">
        <f t="shared" si="3842"/>
        <v>CR$16</v>
      </c>
      <c r="CS2426" s="179" t="str">
        <f t="shared" si="3842"/>
        <v>CS$16</v>
      </c>
      <c r="CT2426" s="179" t="str">
        <f t="shared" si="3842"/>
        <v>CT$16</v>
      </c>
      <c r="CU2426" s="179" t="str">
        <f t="shared" si="3842"/>
        <v>CU$16</v>
      </c>
      <c r="CV2426" s="179" t="str">
        <f t="shared" si="3842"/>
        <v>CV$16</v>
      </c>
      <c r="CW2426" s="179" t="str">
        <f t="shared" si="3842"/>
        <v>CW$16</v>
      </c>
      <c r="CX2426" s="179" t="str">
        <f t="shared" si="3842"/>
        <v>CX$16</v>
      </c>
      <c r="CY2426" s="179" t="str">
        <f t="shared" si="3842"/>
        <v>CY$16</v>
      </c>
      <c r="CZ2426" s="179" t="str">
        <f t="shared" si="3842"/>
        <v>CZ$16</v>
      </c>
      <c r="DA2426" s="179" t="str">
        <f t="shared" si="3842"/>
        <v>DA$16</v>
      </c>
      <c r="DB2426" s="179" t="str">
        <f t="shared" si="3842"/>
        <v>DB$16</v>
      </c>
      <c r="DC2426" s="179" t="str">
        <f t="shared" si="3842"/>
        <v>DC$16</v>
      </c>
      <c r="DD2426" s="179" t="str">
        <f t="shared" si="3842"/>
        <v>DD$16</v>
      </c>
      <c r="DE2426" s="179" t="str">
        <f t="shared" si="3842"/>
        <v>DE$16</v>
      </c>
      <c r="DF2426" s="179" t="str">
        <f t="shared" si="3842"/>
        <v>DF$16</v>
      </c>
      <c r="DG2426" s="179" t="str">
        <f t="shared" si="3842"/>
        <v>DG$16</v>
      </c>
      <c r="DH2426" s="179" t="str">
        <f t="shared" si="3842"/>
        <v>DH$16</v>
      </c>
      <c r="DI2426" s="179" t="str">
        <f t="shared" si="3842"/>
        <v>DI$16</v>
      </c>
      <c r="DJ2426" s="179" t="str">
        <f t="shared" si="3842"/>
        <v>DJ$16</v>
      </c>
      <c r="DK2426" s="179" t="str">
        <f t="shared" si="3842"/>
        <v>DK$16</v>
      </c>
      <c r="DL2426" s="179" t="str">
        <f t="shared" ref="DL2426:DL2435" si="3843">DL2412</f>
        <v>DL$16</v>
      </c>
    </row>
    <row r="2427" spans="1:116" x14ac:dyDescent="0.4">
      <c r="B2427" t="s">
        <v>332</v>
      </c>
      <c r="D2427" t="s">
        <v>429</v>
      </c>
      <c r="E2427" s="8" t="str">
        <f t="shared" si="3834"/>
        <v>2427 DCOPS-IS</v>
      </c>
      <c r="G2427" s="136" t="str">
        <f>G2413</f>
        <v>Primary volume driver</v>
      </c>
      <c r="H2427" s="12"/>
      <c r="I2427" s="60"/>
      <c r="J2427" s="60"/>
      <c r="K2427" s="15"/>
      <c r="L2427" s="15"/>
      <c r="M2427" s="15"/>
      <c r="N2427" s="15"/>
      <c r="O2427" s="15"/>
      <c r="P2427" s="15"/>
      <c r="R2427" s="15"/>
      <c r="S2427" s="179" t="str">
        <f t="shared" ref="S2427:AX2436" si="3844">S2413</f>
        <v>S$17</v>
      </c>
      <c r="T2427" s="179" t="str">
        <f t="shared" si="3844"/>
        <v>T$17</v>
      </c>
      <c r="U2427" s="179" t="str">
        <f t="shared" si="3844"/>
        <v>U$17</v>
      </c>
      <c r="V2427" s="179" t="str">
        <f t="shared" si="3844"/>
        <v>V$17</v>
      </c>
      <c r="W2427" s="179" t="str">
        <f t="shared" si="3844"/>
        <v>W$17</v>
      </c>
      <c r="X2427" s="179" t="str">
        <f t="shared" si="3844"/>
        <v>X$17</v>
      </c>
      <c r="Y2427" s="179" t="str">
        <f t="shared" si="3844"/>
        <v>Y$17</v>
      </c>
      <c r="Z2427" s="179" t="str">
        <f t="shared" si="3844"/>
        <v>Z$17</v>
      </c>
      <c r="AA2427" s="179" t="str">
        <f t="shared" si="3844"/>
        <v>AA$17</v>
      </c>
      <c r="AB2427" s="179" t="str">
        <f t="shared" si="3844"/>
        <v>AB$17</v>
      </c>
      <c r="AC2427" s="179" t="str">
        <f t="shared" si="3844"/>
        <v>AC$17</v>
      </c>
      <c r="AD2427" s="179" t="str">
        <f t="shared" si="3844"/>
        <v>AD$17</v>
      </c>
      <c r="AE2427" s="179" t="str">
        <f t="shared" si="3844"/>
        <v>AE$17</v>
      </c>
      <c r="AF2427" s="179" t="str">
        <f t="shared" si="3844"/>
        <v>AF$17</v>
      </c>
      <c r="AG2427" s="179" t="str">
        <f t="shared" si="3844"/>
        <v>AG$17</v>
      </c>
      <c r="AH2427" s="179" t="str">
        <f t="shared" si="3844"/>
        <v>AH$17</v>
      </c>
      <c r="AI2427" s="179" t="str">
        <f t="shared" si="3844"/>
        <v>AI$17</v>
      </c>
      <c r="AJ2427" s="179" t="str">
        <f t="shared" si="3844"/>
        <v>AJ$17</v>
      </c>
      <c r="AK2427" s="179" t="str">
        <f t="shared" si="3844"/>
        <v>AK$17</v>
      </c>
      <c r="AL2427" s="179" t="str">
        <f t="shared" si="3844"/>
        <v>AL$17</v>
      </c>
      <c r="AM2427" s="179" t="str">
        <f t="shared" si="3844"/>
        <v>AM$17</v>
      </c>
      <c r="AN2427" s="179" t="str">
        <f t="shared" si="3844"/>
        <v>AN$17</v>
      </c>
      <c r="AO2427" s="179" t="str">
        <f t="shared" si="3844"/>
        <v>AO$17</v>
      </c>
      <c r="AP2427" s="179" t="str">
        <f t="shared" si="3844"/>
        <v>AP$17</v>
      </c>
      <c r="AQ2427" s="179" t="str">
        <f t="shared" si="3844"/>
        <v>AQ$17</v>
      </c>
      <c r="AR2427" s="179" t="str">
        <f t="shared" si="3844"/>
        <v>AR$17</v>
      </c>
      <c r="AS2427" s="179" t="str">
        <f t="shared" si="3844"/>
        <v>AS$17</v>
      </c>
      <c r="AT2427" s="179" t="str">
        <f t="shared" si="3844"/>
        <v>AT$17</v>
      </c>
      <c r="AU2427" s="179" t="str">
        <f t="shared" si="3844"/>
        <v>AU$17</v>
      </c>
      <c r="AV2427" s="179" t="str">
        <f t="shared" si="3844"/>
        <v>AV$17</v>
      </c>
      <c r="AW2427" s="179" t="str">
        <f t="shared" si="3844"/>
        <v>AW$17</v>
      </c>
      <c r="AX2427" s="179" t="str">
        <f t="shared" si="3844"/>
        <v>AX$17</v>
      </c>
      <c r="AY2427" s="179" t="str">
        <f t="shared" ref="AY2427:CD2436" si="3845">AY2413</f>
        <v>AY$17</v>
      </c>
      <c r="AZ2427" s="179" t="str">
        <f t="shared" si="3845"/>
        <v>AZ$17</v>
      </c>
      <c r="BA2427" s="179" t="str">
        <f t="shared" si="3845"/>
        <v>BA$17</v>
      </c>
      <c r="BB2427" s="179" t="str">
        <f t="shared" si="3845"/>
        <v>BB$17</v>
      </c>
      <c r="BC2427" s="179" t="str">
        <f t="shared" si="3845"/>
        <v>BC$17</v>
      </c>
      <c r="BD2427" s="179" t="str">
        <f t="shared" si="3845"/>
        <v>BD$17</v>
      </c>
      <c r="BE2427" s="179" t="str">
        <f t="shared" si="3845"/>
        <v>BE$17</v>
      </c>
      <c r="BF2427" s="179" t="str">
        <f t="shared" si="3845"/>
        <v>BF$17</v>
      </c>
      <c r="BG2427" s="179" t="str">
        <f t="shared" si="3845"/>
        <v>BG$17</v>
      </c>
      <c r="BH2427" s="179" t="str">
        <f t="shared" si="3845"/>
        <v>BH$17</v>
      </c>
      <c r="BI2427" s="179" t="str">
        <f t="shared" si="3845"/>
        <v>BI$17</v>
      </c>
      <c r="BJ2427" s="179" t="str">
        <f t="shared" si="3845"/>
        <v>BJ$17</v>
      </c>
      <c r="BK2427" s="179" t="str">
        <f t="shared" si="3845"/>
        <v>BK$17</v>
      </c>
      <c r="BL2427" s="179" t="str">
        <f t="shared" si="3845"/>
        <v>BL$17</v>
      </c>
      <c r="BM2427" s="179" t="str">
        <f t="shared" si="3845"/>
        <v>BM$17</v>
      </c>
      <c r="BN2427" s="179" t="str">
        <f t="shared" si="3845"/>
        <v>BN$17</v>
      </c>
      <c r="BO2427" s="179" t="str">
        <f t="shared" si="3845"/>
        <v>BO$17</v>
      </c>
      <c r="BP2427" s="179" t="str">
        <f t="shared" si="3845"/>
        <v>BP$17</v>
      </c>
      <c r="BQ2427" s="179" t="str">
        <f t="shared" si="3845"/>
        <v>BQ$17</v>
      </c>
      <c r="BR2427" s="179" t="str">
        <f t="shared" si="3845"/>
        <v>BR$17</v>
      </c>
      <c r="BS2427" s="179" t="str">
        <f t="shared" si="3845"/>
        <v>BS$17</v>
      </c>
      <c r="BT2427" s="179" t="str">
        <f t="shared" si="3845"/>
        <v>BT$17</v>
      </c>
      <c r="BU2427" s="179" t="str">
        <f t="shared" si="3845"/>
        <v>BU$17</v>
      </c>
      <c r="BV2427" s="179" t="str">
        <f t="shared" si="3845"/>
        <v>BV$17</v>
      </c>
      <c r="BW2427" s="179" t="str">
        <f t="shared" si="3845"/>
        <v>BW$17</v>
      </c>
      <c r="BX2427" s="179" t="str">
        <f t="shared" si="3845"/>
        <v>BX$17</v>
      </c>
      <c r="BY2427" s="179" t="str">
        <f t="shared" si="3845"/>
        <v>BY$17</v>
      </c>
      <c r="BZ2427" s="179" t="str">
        <f t="shared" si="3845"/>
        <v>BZ$17</v>
      </c>
      <c r="CA2427" s="179" t="str">
        <f t="shared" si="3845"/>
        <v>CA$17</v>
      </c>
      <c r="CB2427" s="179" t="str">
        <f t="shared" si="3845"/>
        <v>CB$17</v>
      </c>
      <c r="CC2427" s="179" t="str">
        <f t="shared" si="3845"/>
        <v>CC$17</v>
      </c>
      <c r="CD2427" s="179" t="str">
        <f t="shared" si="3845"/>
        <v>CD$17</v>
      </c>
      <c r="CE2427" s="179" t="str">
        <f t="shared" ref="CE2427:CL2436" si="3846">CE2413</f>
        <v>CE$17</v>
      </c>
      <c r="CF2427" s="179" t="str">
        <f t="shared" si="3846"/>
        <v>CF$17</v>
      </c>
      <c r="CG2427" s="179" t="str">
        <f t="shared" si="3846"/>
        <v>CG$17</v>
      </c>
      <c r="CH2427" s="179" t="str">
        <f t="shared" si="3846"/>
        <v>CH$17</v>
      </c>
      <c r="CI2427" s="179" t="str">
        <f t="shared" si="3846"/>
        <v>CI$17</v>
      </c>
      <c r="CJ2427" s="179" t="str">
        <f t="shared" si="3846"/>
        <v>CJ$17</v>
      </c>
      <c r="CK2427" s="179" t="str">
        <f t="shared" si="3846"/>
        <v>CK$17</v>
      </c>
      <c r="CL2427" s="179" t="str">
        <f t="shared" si="3846"/>
        <v>CL$17</v>
      </c>
      <c r="CN2427" s="60"/>
      <c r="CO2427" s="179" t="str">
        <f t="shared" ref="CO2427:DK2436" si="3847">CO2413</f>
        <v>CO$17</v>
      </c>
      <c r="CP2427" s="179" t="str">
        <f t="shared" si="3847"/>
        <v>CP$17</v>
      </c>
      <c r="CQ2427" s="179" t="str">
        <f t="shared" si="3847"/>
        <v>CQ$17</v>
      </c>
      <c r="CR2427" s="179" t="str">
        <f t="shared" si="3847"/>
        <v>CR$17</v>
      </c>
      <c r="CS2427" s="179" t="str">
        <f t="shared" si="3847"/>
        <v>CS$17</v>
      </c>
      <c r="CT2427" s="179" t="str">
        <f t="shared" si="3847"/>
        <v>CT$17</v>
      </c>
      <c r="CU2427" s="179" t="str">
        <f t="shared" si="3847"/>
        <v>CU$17</v>
      </c>
      <c r="CV2427" s="179" t="str">
        <f t="shared" si="3847"/>
        <v>CV$17</v>
      </c>
      <c r="CW2427" s="179" t="str">
        <f t="shared" si="3847"/>
        <v>CW$17</v>
      </c>
      <c r="CX2427" s="179" t="str">
        <f t="shared" si="3847"/>
        <v>CX$17</v>
      </c>
      <c r="CY2427" s="179" t="str">
        <f t="shared" si="3847"/>
        <v>CY$17</v>
      </c>
      <c r="CZ2427" s="179" t="str">
        <f t="shared" si="3847"/>
        <v>CZ$17</v>
      </c>
      <c r="DA2427" s="179" t="str">
        <f t="shared" si="3847"/>
        <v>DA$17</v>
      </c>
      <c r="DB2427" s="179" t="str">
        <f t="shared" si="3847"/>
        <v>DB$17</v>
      </c>
      <c r="DC2427" s="179" t="str">
        <f t="shared" si="3847"/>
        <v>DC$17</v>
      </c>
      <c r="DD2427" s="179" t="str">
        <f t="shared" si="3847"/>
        <v>DD$17</v>
      </c>
      <c r="DE2427" s="179" t="str">
        <f t="shared" si="3847"/>
        <v>DE$17</v>
      </c>
      <c r="DF2427" s="179" t="str">
        <f t="shared" si="3847"/>
        <v>DF$17</v>
      </c>
      <c r="DG2427" s="179" t="str">
        <f t="shared" si="3847"/>
        <v>DG$17</v>
      </c>
      <c r="DH2427" s="179" t="str">
        <f t="shared" si="3847"/>
        <v>DH$17</v>
      </c>
      <c r="DI2427" s="179" t="str">
        <f t="shared" si="3847"/>
        <v>DI$17</v>
      </c>
      <c r="DJ2427" s="179" t="str">
        <f t="shared" si="3847"/>
        <v>DJ$17</v>
      </c>
      <c r="DK2427" s="179" t="str">
        <f t="shared" si="3847"/>
        <v>DK$17</v>
      </c>
      <c r="DL2427" s="179" t="str">
        <f t="shared" ref="DL2427:DL2436" si="3848">DL2413</f>
        <v>DL$17</v>
      </c>
    </row>
    <row r="2428" spans="1:116" x14ac:dyDescent="0.4">
      <c r="B2428" t="s">
        <v>332</v>
      </c>
      <c r="D2428" t="s">
        <v>429</v>
      </c>
      <c r="E2428" s="8" t="str">
        <f t="shared" si="3834"/>
        <v>2428 DCOPS-IS</v>
      </c>
      <c r="G2428" s="191" t="str">
        <f>G2418</f>
        <v>% of operating income - direct cost:</v>
      </c>
      <c r="H2428" s="12"/>
      <c r="I2428" s="60"/>
      <c r="J2428" s="60"/>
      <c r="K2428" s="15"/>
      <c r="L2428" s="15"/>
      <c r="M2428" s="15"/>
      <c r="N2428" s="15"/>
      <c r="O2428" s="15"/>
      <c r="P2428" s="15"/>
      <c r="R2428" s="15"/>
      <c r="S2428" s="179">
        <f t="shared" ref="S2428:AX2437" si="3849">S2414</f>
        <v>0</v>
      </c>
      <c r="T2428" s="179">
        <f t="shared" si="3849"/>
        <v>0</v>
      </c>
      <c r="U2428" s="179">
        <f t="shared" si="3849"/>
        <v>0</v>
      </c>
      <c r="V2428" s="179">
        <f t="shared" si="3849"/>
        <v>0</v>
      </c>
      <c r="W2428" s="179">
        <f t="shared" si="3849"/>
        <v>0</v>
      </c>
      <c r="X2428" s="179">
        <f t="shared" si="3849"/>
        <v>0</v>
      </c>
      <c r="Y2428" s="179">
        <f t="shared" si="3849"/>
        <v>0</v>
      </c>
      <c r="Z2428" s="179">
        <f t="shared" si="3849"/>
        <v>0</v>
      </c>
      <c r="AA2428" s="179">
        <f t="shared" si="3849"/>
        <v>0</v>
      </c>
      <c r="AB2428" s="179">
        <f t="shared" si="3849"/>
        <v>0</v>
      </c>
      <c r="AC2428" s="179">
        <f t="shared" si="3849"/>
        <v>0</v>
      </c>
      <c r="AD2428" s="179">
        <f t="shared" si="3849"/>
        <v>0</v>
      </c>
      <c r="AE2428" s="179">
        <f t="shared" si="3849"/>
        <v>0</v>
      </c>
      <c r="AF2428" s="179">
        <f t="shared" si="3849"/>
        <v>0</v>
      </c>
      <c r="AG2428" s="179">
        <f t="shared" si="3849"/>
        <v>0</v>
      </c>
      <c r="AH2428" s="179">
        <f t="shared" si="3849"/>
        <v>0</v>
      </c>
      <c r="AI2428" s="179">
        <f t="shared" si="3849"/>
        <v>0</v>
      </c>
      <c r="AJ2428" s="179">
        <f t="shared" si="3849"/>
        <v>0</v>
      </c>
      <c r="AK2428" s="179">
        <f t="shared" si="3849"/>
        <v>0</v>
      </c>
      <c r="AL2428" s="179">
        <f t="shared" si="3849"/>
        <v>0</v>
      </c>
      <c r="AM2428" s="179">
        <f t="shared" si="3849"/>
        <v>0</v>
      </c>
      <c r="AN2428" s="179">
        <f t="shared" si="3849"/>
        <v>0</v>
      </c>
      <c r="AO2428" s="179">
        <f t="shared" si="3849"/>
        <v>0</v>
      </c>
      <c r="AP2428" s="179">
        <f t="shared" si="3849"/>
        <v>0</v>
      </c>
      <c r="AQ2428" s="179">
        <f t="shared" si="3849"/>
        <v>0</v>
      </c>
      <c r="AR2428" s="179">
        <f t="shared" si="3849"/>
        <v>0</v>
      </c>
      <c r="AS2428" s="179">
        <f t="shared" si="3849"/>
        <v>0</v>
      </c>
      <c r="AT2428" s="179">
        <f t="shared" si="3849"/>
        <v>0</v>
      </c>
      <c r="AU2428" s="179">
        <f t="shared" si="3849"/>
        <v>0</v>
      </c>
      <c r="AV2428" s="179">
        <f t="shared" si="3849"/>
        <v>0</v>
      </c>
      <c r="AW2428" s="179">
        <f t="shared" si="3849"/>
        <v>0</v>
      </c>
      <c r="AX2428" s="179">
        <f t="shared" si="3849"/>
        <v>0</v>
      </c>
      <c r="AY2428" s="179">
        <f t="shared" ref="AY2428:CD2437" si="3850">AY2414</f>
        <v>0</v>
      </c>
      <c r="AZ2428" s="179">
        <f t="shared" si="3850"/>
        <v>0</v>
      </c>
      <c r="BA2428" s="179">
        <f t="shared" si="3850"/>
        <v>0</v>
      </c>
      <c r="BB2428" s="179">
        <f t="shared" si="3850"/>
        <v>0</v>
      </c>
      <c r="BC2428" s="179">
        <f t="shared" si="3850"/>
        <v>0</v>
      </c>
      <c r="BD2428" s="179">
        <f t="shared" si="3850"/>
        <v>0</v>
      </c>
      <c r="BE2428" s="179">
        <f t="shared" si="3850"/>
        <v>0</v>
      </c>
      <c r="BF2428" s="179">
        <f t="shared" si="3850"/>
        <v>0</v>
      </c>
      <c r="BG2428" s="179">
        <f t="shared" si="3850"/>
        <v>0</v>
      </c>
      <c r="BH2428" s="179">
        <f t="shared" si="3850"/>
        <v>0</v>
      </c>
      <c r="BI2428" s="179">
        <f t="shared" si="3850"/>
        <v>0</v>
      </c>
      <c r="BJ2428" s="179">
        <f t="shared" si="3850"/>
        <v>0</v>
      </c>
      <c r="BK2428" s="179">
        <f t="shared" si="3850"/>
        <v>0</v>
      </c>
      <c r="BL2428" s="179">
        <f t="shared" si="3850"/>
        <v>0</v>
      </c>
      <c r="BM2428" s="179">
        <f t="shared" si="3850"/>
        <v>0</v>
      </c>
      <c r="BN2428" s="179">
        <f t="shared" si="3850"/>
        <v>0</v>
      </c>
      <c r="BO2428" s="179">
        <f t="shared" si="3850"/>
        <v>0</v>
      </c>
      <c r="BP2428" s="179">
        <f t="shared" si="3850"/>
        <v>0</v>
      </c>
      <c r="BQ2428" s="179">
        <f t="shared" si="3850"/>
        <v>0</v>
      </c>
      <c r="BR2428" s="179">
        <f t="shared" si="3850"/>
        <v>0</v>
      </c>
      <c r="BS2428" s="179">
        <f t="shared" si="3850"/>
        <v>0</v>
      </c>
      <c r="BT2428" s="179">
        <f t="shared" si="3850"/>
        <v>0</v>
      </c>
      <c r="BU2428" s="179">
        <f t="shared" si="3850"/>
        <v>0</v>
      </c>
      <c r="BV2428" s="179">
        <f t="shared" si="3850"/>
        <v>0</v>
      </c>
      <c r="BW2428" s="179">
        <f t="shared" si="3850"/>
        <v>0</v>
      </c>
      <c r="BX2428" s="179">
        <f t="shared" si="3850"/>
        <v>0</v>
      </c>
      <c r="BY2428" s="179">
        <f t="shared" si="3850"/>
        <v>0</v>
      </c>
      <c r="BZ2428" s="179">
        <f t="shared" si="3850"/>
        <v>0</v>
      </c>
      <c r="CA2428" s="179">
        <f t="shared" si="3850"/>
        <v>0</v>
      </c>
      <c r="CB2428" s="179">
        <f t="shared" si="3850"/>
        <v>0</v>
      </c>
      <c r="CC2428" s="179">
        <f t="shared" si="3850"/>
        <v>0</v>
      </c>
      <c r="CD2428" s="179">
        <f t="shared" si="3850"/>
        <v>0</v>
      </c>
      <c r="CE2428" s="179">
        <f t="shared" ref="CE2428:CL2437" si="3851">CE2414</f>
        <v>0</v>
      </c>
      <c r="CF2428" s="179">
        <f t="shared" si="3851"/>
        <v>0</v>
      </c>
      <c r="CG2428" s="179">
        <f t="shared" si="3851"/>
        <v>0</v>
      </c>
      <c r="CH2428" s="179">
        <f t="shared" si="3851"/>
        <v>0</v>
      </c>
      <c r="CI2428" s="179">
        <f t="shared" si="3851"/>
        <v>0</v>
      </c>
      <c r="CJ2428" s="179">
        <f t="shared" si="3851"/>
        <v>0</v>
      </c>
      <c r="CK2428" s="179">
        <f t="shared" si="3851"/>
        <v>0</v>
      </c>
      <c r="CL2428" s="179">
        <f t="shared" si="3851"/>
        <v>0</v>
      </c>
      <c r="CN2428" s="60"/>
      <c r="CO2428" s="179">
        <f t="shared" ref="CO2428:DK2437" si="3852">CO2414</f>
        <v>0</v>
      </c>
      <c r="CP2428" s="179">
        <f t="shared" si="3852"/>
        <v>0</v>
      </c>
      <c r="CQ2428" s="179">
        <f t="shared" si="3852"/>
        <v>0</v>
      </c>
      <c r="CR2428" s="179">
        <f t="shared" si="3852"/>
        <v>0</v>
      </c>
      <c r="CS2428" s="179">
        <f t="shared" si="3852"/>
        <v>0</v>
      </c>
      <c r="CT2428" s="179">
        <f t="shared" si="3852"/>
        <v>0</v>
      </c>
      <c r="CU2428" s="179">
        <f t="shared" si="3852"/>
        <v>0</v>
      </c>
      <c r="CV2428" s="179">
        <f t="shared" si="3852"/>
        <v>0</v>
      </c>
      <c r="CW2428" s="179">
        <f t="shared" si="3852"/>
        <v>0</v>
      </c>
      <c r="CX2428" s="179">
        <f t="shared" si="3852"/>
        <v>0</v>
      </c>
      <c r="CY2428" s="179">
        <f t="shared" si="3852"/>
        <v>0</v>
      </c>
      <c r="CZ2428" s="179">
        <f t="shared" si="3852"/>
        <v>0</v>
      </c>
      <c r="DA2428" s="179">
        <f t="shared" si="3852"/>
        <v>0</v>
      </c>
      <c r="DB2428" s="179">
        <f t="shared" si="3852"/>
        <v>0</v>
      </c>
      <c r="DC2428" s="179">
        <f t="shared" si="3852"/>
        <v>0</v>
      </c>
      <c r="DD2428" s="179">
        <f t="shared" si="3852"/>
        <v>0</v>
      </c>
      <c r="DE2428" s="179">
        <f t="shared" si="3852"/>
        <v>0</v>
      </c>
      <c r="DF2428" s="179">
        <f t="shared" si="3852"/>
        <v>0</v>
      </c>
      <c r="DG2428" s="179">
        <f t="shared" si="3852"/>
        <v>0</v>
      </c>
      <c r="DH2428" s="179">
        <f t="shared" si="3852"/>
        <v>0</v>
      </c>
      <c r="DI2428" s="179">
        <f t="shared" si="3852"/>
        <v>0</v>
      </c>
      <c r="DJ2428" s="179">
        <f t="shared" si="3852"/>
        <v>0</v>
      </c>
      <c r="DK2428" s="179">
        <f t="shared" si="3852"/>
        <v>0</v>
      </c>
      <c r="DL2428" s="179">
        <f t="shared" ref="DL2428:DL2437" si="3853">DL2414</f>
        <v>0</v>
      </c>
    </row>
    <row r="2429" spans="1:116" x14ac:dyDescent="0.4">
      <c r="B2429" t="s">
        <v>332</v>
      </c>
      <c r="D2429" t="s">
        <v>429</v>
      </c>
      <c r="E2429" s="8" t="str">
        <f t="shared" ref="E2429:E2438" si="3854">ROW()&amp;" "&amp;D2429</f>
        <v>2429 DCOPS-IS</v>
      </c>
      <c r="G2429" s="241" t="str">
        <f>IFERROR(SUBSTITUTE(TRIM(MID(G2418, SEARCH("-", G2418) + 1, LEN(G2418))),":",""),"no unit")</f>
        <v>direct cost</v>
      </c>
      <c r="H2429" s="12"/>
      <c r="I2429" s="60"/>
      <c r="J2429" s="60"/>
      <c r="K2429" s="15"/>
      <c r="L2429" s="15"/>
      <c r="M2429" s="15"/>
      <c r="N2429" s="15"/>
      <c r="O2429" s="15"/>
      <c r="P2429" s="15"/>
      <c r="R2429" s="15"/>
      <c r="S2429" s="179"/>
      <c r="T2429" s="179"/>
      <c r="U2429" s="179"/>
      <c r="V2429" s="179"/>
      <c r="W2429" s="179"/>
      <c r="X2429" s="179"/>
      <c r="Y2429" s="179"/>
      <c r="Z2429" s="179"/>
      <c r="AA2429" s="179"/>
      <c r="AB2429" s="179"/>
      <c r="AC2429" s="179"/>
      <c r="AD2429" s="179"/>
      <c r="AE2429" s="179"/>
      <c r="AF2429" s="179"/>
      <c r="AG2429" s="179"/>
      <c r="AH2429" s="179"/>
      <c r="AI2429" s="179"/>
      <c r="AJ2429" s="179"/>
      <c r="AK2429" s="179"/>
      <c r="AL2429" s="179"/>
      <c r="AM2429" s="179"/>
      <c r="AN2429" s="179"/>
      <c r="AO2429" s="179"/>
      <c r="AP2429" s="179"/>
      <c r="AQ2429" s="179"/>
      <c r="AR2429" s="179"/>
      <c r="AS2429" s="179"/>
      <c r="AT2429" s="179"/>
      <c r="AU2429" s="179"/>
      <c r="AV2429" s="179"/>
      <c r="AW2429" s="179"/>
      <c r="AX2429" s="179"/>
      <c r="AY2429" s="179"/>
      <c r="AZ2429" s="179"/>
      <c r="BA2429" s="179"/>
      <c r="BB2429" s="179"/>
      <c r="BC2429" s="179"/>
      <c r="BD2429" s="179"/>
      <c r="BE2429" s="179"/>
      <c r="BF2429" s="179"/>
      <c r="BG2429" s="179"/>
      <c r="BH2429" s="179"/>
      <c r="BI2429" s="179"/>
      <c r="BJ2429" s="179"/>
      <c r="BK2429" s="179"/>
      <c r="BL2429" s="179"/>
      <c r="BM2429" s="179"/>
      <c r="BN2429" s="179"/>
      <c r="BO2429" s="179"/>
      <c r="BP2429" s="179"/>
      <c r="BQ2429" s="179"/>
      <c r="BR2429" s="179"/>
      <c r="BS2429" s="179"/>
      <c r="BT2429" s="179"/>
      <c r="BU2429" s="179"/>
      <c r="BV2429" s="179"/>
      <c r="BW2429" s="179"/>
      <c r="BX2429" s="179"/>
      <c r="BY2429" s="179"/>
      <c r="BZ2429" s="179"/>
      <c r="CA2429" s="179"/>
      <c r="CB2429" s="179"/>
      <c r="CC2429" s="179"/>
      <c r="CD2429" s="179"/>
      <c r="CE2429" s="179"/>
      <c r="CF2429" s="179"/>
      <c r="CG2429" s="179"/>
      <c r="CH2429" s="179"/>
      <c r="CI2429" s="179"/>
      <c r="CJ2429" s="179"/>
      <c r="CK2429" s="179"/>
      <c r="CL2429" s="179"/>
      <c r="CN2429" s="60"/>
      <c r="CO2429" s="179"/>
      <c r="CP2429" s="179"/>
      <c r="CQ2429" s="179"/>
      <c r="CR2429" s="179"/>
      <c r="CS2429" s="179"/>
      <c r="CT2429" s="179"/>
      <c r="CU2429" s="179"/>
      <c r="CV2429" s="179"/>
      <c r="CW2429" s="179"/>
      <c r="CX2429" s="179"/>
      <c r="CY2429" s="179"/>
      <c r="CZ2429" s="179"/>
      <c r="DA2429" s="179"/>
      <c r="DB2429" s="179"/>
      <c r="DC2429" s="179"/>
      <c r="DD2429" s="179"/>
      <c r="DE2429" s="179"/>
      <c r="DF2429" s="179"/>
      <c r="DG2429" s="179"/>
      <c r="DH2429" s="179"/>
      <c r="DI2429" s="179"/>
      <c r="DJ2429" s="179"/>
      <c r="DK2429" s="179"/>
      <c r="DL2429" s="179"/>
    </row>
    <row r="2430" spans="1:116" x14ac:dyDescent="0.4">
      <c r="B2430" t="s">
        <v>332</v>
      </c>
      <c r="D2430" t="s">
        <v>429</v>
      </c>
      <c r="E2430" s="8" t="str">
        <f t="shared" si="3834"/>
        <v>2430 DCOPS-IS</v>
      </c>
      <c r="G2430" s="136" t="str">
        <f>G2416</f>
        <v>Secondary revenue driver</v>
      </c>
      <c r="H2430" s="12"/>
      <c r="I2430" s="60"/>
      <c r="J2430" s="60"/>
      <c r="K2430" s="15"/>
      <c r="L2430" s="15"/>
      <c r="M2430" s="15"/>
      <c r="N2430" s="15"/>
      <c r="O2430" s="15"/>
      <c r="P2430" s="15"/>
      <c r="R2430" s="15"/>
      <c r="S2430" s="4" t="str">
        <f>ADDRESS(ROW(S2422),COLUMN(S2422),2)</f>
        <v>S$2422</v>
      </c>
      <c r="T2430" s="4" t="str">
        <f t="shared" ref="T2430:AY2439" si="3855">ADDRESS(ROW(T2411),COLUMN(T2411),2)</f>
        <v>T$2411</v>
      </c>
      <c r="U2430" s="4" t="str">
        <f t="shared" si="3855"/>
        <v>U$2411</v>
      </c>
      <c r="V2430" s="4" t="str">
        <f t="shared" si="3855"/>
        <v>V$2411</v>
      </c>
      <c r="W2430" s="4" t="str">
        <f t="shared" si="3855"/>
        <v>W$2411</v>
      </c>
      <c r="X2430" s="4" t="str">
        <f t="shared" si="3855"/>
        <v>X$2411</v>
      </c>
      <c r="Y2430" s="4" t="str">
        <f t="shared" si="3855"/>
        <v>Y$2411</v>
      </c>
      <c r="Z2430" s="4" t="str">
        <f t="shared" si="3855"/>
        <v>Z$2411</v>
      </c>
      <c r="AA2430" s="4" t="str">
        <f t="shared" si="3855"/>
        <v>AA$2411</v>
      </c>
      <c r="AB2430" s="4" t="str">
        <f t="shared" si="3855"/>
        <v>AB$2411</v>
      </c>
      <c r="AC2430" s="4" t="str">
        <f t="shared" si="3855"/>
        <v>AC$2411</v>
      </c>
      <c r="AD2430" s="4" t="str">
        <f t="shared" si="3855"/>
        <v>AD$2411</v>
      </c>
      <c r="AE2430" s="4" t="str">
        <f t="shared" si="3855"/>
        <v>AE$2411</v>
      </c>
      <c r="AF2430" s="4" t="str">
        <f t="shared" si="3855"/>
        <v>AF$2411</v>
      </c>
      <c r="AG2430" s="4" t="str">
        <f t="shared" si="3855"/>
        <v>AG$2411</v>
      </c>
      <c r="AH2430" s="4" t="str">
        <f t="shared" si="3855"/>
        <v>AH$2411</v>
      </c>
      <c r="AI2430" s="4" t="str">
        <f t="shared" si="3855"/>
        <v>AI$2411</v>
      </c>
      <c r="AJ2430" s="4" t="str">
        <f t="shared" si="3855"/>
        <v>AJ$2411</v>
      </c>
      <c r="AK2430" s="4" t="str">
        <f t="shared" si="3855"/>
        <v>AK$2411</v>
      </c>
      <c r="AL2430" s="4" t="str">
        <f t="shared" si="3855"/>
        <v>AL$2411</v>
      </c>
      <c r="AM2430" s="4" t="str">
        <f t="shared" si="3855"/>
        <v>AM$2411</v>
      </c>
      <c r="AN2430" s="4" t="str">
        <f t="shared" si="3855"/>
        <v>AN$2411</v>
      </c>
      <c r="AO2430" s="4" t="str">
        <f t="shared" si="3855"/>
        <v>AO$2411</v>
      </c>
      <c r="AP2430" s="4" t="str">
        <f t="shared" si="3855"/>
        <v>AP$2411</v>
      </c>
      <c r="AQ2430" s="4" t="str">
        <f t="shared" si="3855"/>
        <v>AQ$2411</v>
      </c>
      <c r="AR2430" s="4" t="str">
        <f t="shared" si="3855"/>
        <v>AR$2411</v>
      </c>
      <c r="AS2430" s="4" t="str">
        <f t="shared" si="3855"/>
        <v>AS$2411</v>
      </c>
      <c r="AT2430" s="4" t="str">
        <f t="shared" si="3855"/>
        <v>AT$2411</v>
      </c>
      <c r="AU2430" s="4" t="str">
        <f t="shared" si="3855"/>
        <v>AU$2411</v>
      </c>
      <c r="AV2430" s="4" t="str">
        <f t="shared" si="3855"/>
        <v>AV$2411</v>
      </c>
      <c r="AW2430" s="4" t="str">
        <f t="shared" si="3855"/>
        <v>AW$2411</v>
      </c>
      <c r="AX2430" s="4" t="str">
        <f t="shared" si="3855"/>
        <v>AX$2411</v>
      </c>
      <c r="AY2430" s="4" t="str">
        <f t="shared" si="3855"/>
        <v>AY$2411</v>
      </c>
      <c r="AZ2430" s="4" t="str">
        <f t="shared" ref="AZ2430:CE2439" si="3856">ADDRESS(ROW(AZ2411),COLUMN(AZ2411),2)</f>
        <v>AZ$2411</v>
      </c>
      <c r="BA2430" s="4" t="str">
        <f t="shared" si="3856"/>
        <v>BA$2411</v>
      </c>
      <c r="BB2430" s="4" t="str">
        <f t="shared" si="3856"/>
        <v>BB$2411</v>
      </c>
      <c r="BC2430" s="4" t="str">
        <f t="shared" si="3856"/>
        <v>BC$2411</v>
      </c>
      <c r="BD2430" s="4" t="str">
        <f t="shared" si="3856"/>
        <v>BD$2411</v>
      </c>
      <c r="BE2430" s="4" t="str">
        <f t="shared" si="3856"/>
        <v>BE$2411</v>
      </c>
      <c r="BF2430" s="4" t="str">
        <f t="shared" si="3856"/>
        <v>BF$2411</v>
      </c>
      <c r="BG2430" s="4" t="str">
        <f t="shared" si="3856"/>
        <v>BG$2411</v>
      </c>
      <c r="BH2430" s="4" t="str">
        <f t="shared" si="3856"/>
        <v>BH$2411</v>
      </c>
      <c r="BI2430" s="4" t="str">
        <f t="shared" si="3856"/>
        <v>BI$2411</v>
      </c>
      <c r="BJ2430" s="4" t="str">
        <f t="shared" si="3856"/>
        <v>BJ$2411</v>
      </c>
      <c r="BK2430" s="4" t="str">
        <f t="shared" si="3856"/>
        <v>BK$2411</v>
      </c>
      <c r="BL2430" s="4" t="str">
        <f t="shared" si="3856"/>
        <v>BL$2411</v>
      </c>
      <c r="BM2430" s="4" t="str">
        <f t="shared" si="3856"/>
        <v>BM$2411</v>
      </c>
      <c r="BN2430" s="4" t="str">
        <f t="shared" si="3856"/>
        <v>BN$2411</v>
      </c>
      <c r="BO2430" s="4" t="str">
        <f t="shared" si="3856"/>
        <v>BO$2411</v>
      </c>
      <c r="BP2430" s="4" t="str">
        <f t="shared" si="3856"/>
        <v>BP$2411</v>
      </c>
      <c r="BQ2430" s="4" t="str">
        <f t="shared" si="3856"/>
        <v>BQ$2411</v>
      </c>
      <c r="BR2430" s="4" t="str">
        <f t="shared" si="3856"/>
        <v>BR$2411</v>
      </c>
      <c r="BS2430" s="4" t="str">
        <f t="shared" si="3856"/>
        <v>BS$2411</v>
      </c>
      <c r="BT2430" s="4" t="str">
        <f t="shared" si="3856"/>
        <v>BT$2411</v>
      </c>
      <c r="BU2430" s="4" t="str">
        <f t="shared" si="3856"/>
        <v>BU$2411</v>
      </c>
      <c r="BV2430" s="4" t="str">
        <f t="shared" si="3856"/>
        <v>BV$2411</v>
      </c>
      <c r="BW2430" s="4" t="str">
        <f t="shared" si="3856"/>
        <v>BW$2411</v>
      </c>
      <c r="BX2430" s="4" t="str">
        <f t="shared" si="3856"/>
        <v>BX$2411</v>
      </c>
      <c r="BY2430" s="4" t="str">
        <f t="shared" si="3856"/>
        <v>BY$2411</v>
      </c>
      <c r="BZ2430" s="4" t="str">
        <f t="shared" si="3856"/>
        <v>BZ$2411</v>
      </c>
      <c r="CA2430" s="4" t="str">
        <f t="shared" si="3856"/>
        <v>CA$2411</v>
      </c>
      <c r="CB2430" s="4" t="str">
        <f t="shared" si="3856"/>
        <v>CB$2411</v>
      </c>
      <c r="CC2430" s="4" t="str">
        <f t="shared" si="3856"/>
        <v>CC$2411</v>
      </c>
      <c r="CD2430" s="4" t="str">
        <f t="shared" si="3856"/>
        <v>CD$2411</v>
      </c>
      <c r="CE2430" s="4" t="str">
        <f t="shared" si="3856"/>
        <v>CE$2411</v>
      </c>
      <c r="CF2430" s="4" t="str">
        <f t="shared" ref="CF2430:CL2439" si="3857">ADDRESS(ROW(CF2411),COLUMN(CF2411),2)</f>
        <v>CF$2411</v>
      </c>
      <c r="CG2430" s="4" t="str">
        <f t="shared" si="3857"/>
        <v>CG$2411</v>
      </c>
      <c r="CH2430" s="4" t="str">
        <f t="shared" si="3857"/>
        <v>CH$2411</v>
      </c>
      <c r="CI2430" s="4" t="str">
        <f t="shared" si="3857"/>
        <v>CI$2411</v>
      </c>
      <c r="CJ2430" s="4" t="str">
        <f t="shared" si="3857"/>
        <v>CJ$2411</v>
      </c>
      <c r="CK2430" s="4" t="str">
        <f t="shared" si="3857"/>
        <v>CK$2411</v>
      </c>
      <c r="CL2430" s="4" t="str">
        <f t="shared" si="3857"/>
        <v>CL$2411</v>
      </c>
      <c r="CN2430" s="60"/>
      <c r="CO2430" s="4" t="str">
        <f t="shared" ref="CO2430:DK2439" si="3858">ADDRESS(ROW(CO2411),COLUMN(CO2411),2)</f>
        <v>CO$2411</v>
      </c>
      <c r="CP2430" s="4" t="str">
        <f t="shared" si="3858"/>
        <v>CP$2411</v>
      </c>
      <c r="CQ2430" s="4" t="str">
        <f t="shared" si="3858"/>
        <v>CQ$2411</v>
      </c>
      <c r="CR2430" s="4" t="str">
        <f t="shared" si="3858"/>
        <v>CR$2411</v>
      </c>
      <c r="CS2430" s="4" t="str">
        <f t="shared" si="3858"/>
        <v>CS$2411</v>
      </c>
      <c r="CT2430" s="4" t="str">
        <f t="shared" si="3858"/>
        <v>CT$2411</v>
      </c>
      <c r="CU2430" s="4" t="str">
        <f t="shared" si="3858"/>
        <v>CU$2411</v>
      </c>
      <c r="CV2430" s="4" t="str">
        <f t="shared" si="3858"/>
        <v>CV$2411</v>
      </c>
      <c r="CW2430" s="4" t="str">
        <f t="shared" si="3858"/>
        <v>CW$2411</v>
      </c>
      <c r="CX2430" s="4" t="str">
        <f t="shared" si="3858"/>
        <v>CX$2411</v>
      </c>
      <c r="CY2430" s="4" t="str">
        <f t="shared" si="3858"/>
        <v>CY$2411</v>
      </c>
      <c r="CZ2430" s="4" t="str">
        <f t="shared" si="3858"/>
        <v>CZ$2411</v>
      </c>
      <c r="DA2430" s="4" t="str">
        <f t="shared" si="3858"/>
        <v>DA$2411</v>
      </c>
      <c r="DB2430" s="4" t="str">
        <f t="shared" si="3858"/>
        <v>DB$2411</v>
      </c>
      <c r="DC2430" s="4" t="str">
        <f t="shared" si="3858"/>
        <v>DC$2411</v>
      </c>
      <c r="DD2430" s="4" t="str">
        <f t="shared" si="3858"/>
        <v>DD$2411</v>
      </c>
      <c r="DE2430" s="4" t="str">
        <f t="shared" si="3858"/>
        <v>DE$2411</v>
      </c>
      <c r="DF2430" s="4" t="str">
        <f t="shared" si="3858"/>
        <v>DF$2411</v>
      </c>
      <c r="DG2430" s="4" t="str">
        <f t="shared" si="3858"/>
        <v>DG$2411</v>
      </c>
      <c r="DH2430" s="4" t="str">
        <f t="shared" si="3858"/>
        <v>DH$2411</v>
      </c>
      <c r="DI2430" s="4" t="str">
        <f t="shared" si="3858"/>
        <v>DI$2411</v>
      </c>
      <c r="DJ2430" s="4" t="str">
        <f t="shared" si="3858"/>
        <v>DJ$2411</v>
      </c>
      <c r="DK2430" s="4" t="str">
        <f t="shared" si="3858"/>
        <v>DK$2411</v>
      </c>
      <c r="DL2430" s="4" t="str">
        <f t="shared" ref="DL2430:DL2439" si="3859">ADDRESS(ROW(DL2411),COLUMN(DL2411),2)</f>
        <v>DL$2411</v>
      </c>
    </row>
    <row r="2431" spans="1:116" x14ac:dyDescent="0.4">
      <c r="B2431" t="s">
        <v>332</v>
      </c>
      <c r="D2431" t="s">
        <v>429</v>
      </c>
      <c r="E2431" s="8" t="str">
        <f t="shared" si="3834"/>
        <v>2431 DCOPS-IS</v>
      </c>
      <c r="G2431" s="136" t="str">
        <f>G2417</f>
        <v>Secondary volume driver</v>
      </c>
      <c r="H2431" s="12"/>
      <c r="I2431" s="60"/>
      <c r="J2431" s="60"/>
      <c r="K2431" s="15"/>
      <c r="L2431" s="15"/>
      <c r="M2431" s="15"/>
      <c r="N2431" s="15"/>
      <c r="O2431" s="15"/>
      <c r="P2431" s="15"/>
      <c r="R2431" s="15"/>
      <c r="S2431" s="179" t="str">
        <f t="shared" ref="S2431:AX2440" si="3860">S2417</f>
        <v>S$19</v>
      </c>
      <c r="T2431" s="179" t="str">
        <f t="shared" si="3860"/>
        <v>T$19</v>
      </c>
      <c r="U2431" s="179" t="str">
        <f t="shared" si="3860"/>
        <v>U$19</v>
      </c>
      <c r="V2431" s="179" t="str">
        <f t="shared" si="3860"/>
        <v>V$19</v>
      </c>
      <c r="W2431" s="179" t="str">
        <f t="shared" si="3860"/>
        <v>W$19</v>
      </c>
      <c r="X2431" s="179" t="str">
        <f t="shared" si="3860"/>
        <v>X$19</v>
      </c>
      <c r="Y2431" s="179" t="str">
        <f t="shared" si="3860"/>
        <v>Y$19</v>
      </c>
      <c r="Z2431" s="179" t="str">
        <f t="shared" si="3860"/>
        <v>Z$19</v>
      </c>
      <c r="AA2431" s="179" t="str">
        <f t="shared" si="3860"/>
        <v>AA$19</v>
      </c>
      <c r="AB2431" s="179" t="str">
        <f t="shared" si="3860"/>
        <v>AB$19</v>
      </c>
      <c r="AC2431" s="179" t="str">
        <f t="shared" si="3860"/>
        <v>AC$19</v>
      </c>
      <c r="AD2431" s="179" t="str">
        <f t="shared" si="3860"/>
        <v>AD$19</v>
      </c>
      <c r="AE2431" s="179" t="str">
        <f t="shared" si="3860"/>
        <v>AE$19</v>
      </c>
      <c r="AF2431" s="179" t="str">
        <f t="shared" si="3860"/>
        <v>AF$19</v>
      </c>
      <c r="AG2431" s="179" t="str">
        <f t="shared" si="3860"/>
        <v>AG$19</v>
      </c>
      <c r="AH2431" s="179" t="str">
        <f t="shared" si="3860"/>
        <v>AH$19</v>
      </c>
      <c r="AI2431" s="179" t="str">
        <f t="shared" si="3860"/>
        <v>AI$19</v>
      </c>
      <c r="AJ2431" s="179" t="str">
        <f t="shared" si="3860"/>
        <v>AJ$19</v>
      </c>
      <c r="AK2431" s="179" t="str">
        <f t="shared" si="3860"/>
        <v>AK$19</v>
      </c>
      <c r="AL2431" s="179" t="str">
        <f t="shared" si="3860"/>
        <v>AL$19</v>
      </c>
      <c r="AM2431" s="179" t="str">
        <f t="shared" si="3860"/>
        <v>AM$19</v>
      </c>
      <c r="AN2431" s="179" t="str">
        <f t="shared" si="3860"/>
        <v>AN$19</v>
      </c>
      <c r="AO2431" s="179" t="str">
        <f t="shared" si="3860"/>
        <v>AO$19</v>
      </c>
      <c r="AP2431" s="179" t="str">
        <f t="shared" si="3860"/>
        <v>AP$19</v>
      </c>
      <c r="AQ2431" s="179" t="str">
        <f t="shared" si="3860"/>
        <v>AQ$19</v>
      </c>
      <c r="AR2431" s="179" t="str">
        <f t="shared" si="3860"/>
        <v>AR$19</v>
      </c>
      <c r="AS2431" s="179" t="str">
        <f t="shared" si="3860"/>
        <v>AS$19</v>
      </c>
      <c r="AT2431" s="179" t="str">
        <f t="shared" si="3860"/>
        <v>AT$19</v>
      </c>
      <c r="AU2431" s="179" t="str">
        <f t="shared" si="3860"/>
        <v>AU$19</v>
      </c>
      <c r="AV2431" s="179" t="str">
        <f t="shared" si="3860"/>
        <v>AV$19</v>
      </c>
      <c r="AW2431" s="179" t="str">
        <f t="shared" si="3860"/>
        <v>AW$19</v>
      </c>
      <c r="AX2431" s="179" t="str">
        <f t="shared" si="3860"/>
        <v>AX$19</v>
      </c>
      <c r="AY2431" s="179" t="str">
        <f t="shared" ref="AY2431:CD2440" si="3861">AY2417</f>
        <v>AY$19</v>
      </c>
      <c r="AZ2431" s="179" t="str">
        <f t="shared" si="3861"/>
        <v>AZ$19</v>
      </c>
      <c r="BA2431" s="179" t="str">
        <f t="shared" si="3861"/>
        <v>BA$19</v>
      </c>
      <c r="BB2431" s="179" t="str">
        <f t="shared" si="3861"/>
        <v>BB$19</v>
      </c>
      <c r="BC2431" s="179" t="str">
        <f t="shared" si="3861"/>
        <v>BC$19</v>
      </c>
      <c r="BD2431" s="179" t="str">
        <f t="shared" si="3861"/>
        <v>BD$19</v>
      </c>
      <c r="BE2431" s="179" t="str">
        <f t="shared" si="3861"/>
        <v>BE$19</v>
      </c>
      <c r="BF2431" s="179" t="str">
        <f t="shared" si="3861"/>
        <v>BF$19</v>
      </c>
      <c r="BG2431" s="179" t="str">
        <f t="shared" si="3861"/>
        <v>BG$19</v>
      </c>
      <c r="BH2431" s="179" t="str">
        <f t="shared" si="3861"/>
        <v>BH$19</v>
      </c>
      <c r="BI2431" s="179" t="str">
        <f t="shared" si="3861"/>
        <v>BI$19</v>
      </c>
      <c r="BJ2431" s="179" t="str">
        <f t="shared" si="3861"/>
        <v>BJ$19</v>
      </c>
      <c r="BK2431" s="179" t="str">
        <f t="shared" si="3861"/>
        <v>BK$19</v>
      </c>
      <c r="BL2431" s="179" t="str">
        <f t="shared" si="3861"/>
        <v>BL$19</v>
      </c>
      <c r="BM2431" s="179" t="str">
        <f t="shared" si="3861"/>
        <v>BM$19</v>
      </c>
      <c r="BN2431" s="179" t="str">
        <f t="shared" si="3861"/>
        <v>BN$19</v>
      </c>
      <c r="BO2431" s="179" t="str">
        <f t="shared" si="3861"/>
        <v>BO$19</v>
      </c>
      <c r="BP2431" s="179" t="str">
        <f t="shared" si="3861"/>
        <v>BP$19</v>
      </c>
      <c r="BQ2431" s="179" t="str">
        <f t="shared" si="3861"/>
        <v>BQ$19</v>
      </c>
      <c r="BR2431" s="179" t="str">
        <f t="shared" si="3861"/>
        <v>BR$19</v>
      </c>
      <c r="BS2431" s="179" t="str">
        <f t="shared" si="3861"/>
        <v>BS$19</v>
      </c>
      <c r="BT2431" s="179" t="str">
        <f t="shared" si="3861"/>
        <v>BT$19</v>
      </c>
      <c r="BU2431" s="179" t="str">
        <f t="shared" si="3861"/>
        <v>BU$19</v>
      </c>
      <c r="BV2431" s="179" t="str">
        <f t="shared" si="3861"/>
        <v>BV$19</v>
      </c>
      <c r="BW2431" s="179" t="str">
        <f t="shared" si="3861"/>
        <v>BW$19</v>
      </c>
      <c r="BX2431" s="179" t="str">
        <f t="shared" si="3861"/>
        <v>BX$19</v>
      </c>
      <c r="BY2431" s="179" t="str">
        <f t="shared" si="3861"/>
        <v>BY$19</v>
      </c>
      <c r="BZ2431" s="179" t="str">
        <f t="shared" si="3861"/>
        <v>BZ$19</v>
      </c>
      <c r="CA2431" s="179" t="str">
        <f t="shared" si="3861"/>
        <v>CA$19</v>
      </c>
      <c r="CB2431" s="179" t="str">
        <f t="shared" si="3861"/>
        <v>CB$19</v>
      </c>
      <c r="CC2431" s="179" t="str">
        <f t="shared" si="3861"/>
        <v>CC$19</v>
      </c>
      <c r="CD2431" s="179" t="str">
        <f t="shared" si="3861"/>
        <v>CD$19</v>
      </c>
      <c r="CE2431" s="179" t="str">
        <f t="shared" ref="CE2431:CL2440" si="3862">CE2417</f>
        <v>CE$19</v>
      </c>
      <c r="CF2431" s="179" t="str">
        <f t="shared" si="3862"/>
        <v>CF$19</v>
      </c>
      <c r="CG2431" s="179" t="str">
        <f t="shared" si="3862"/>
        <v>CG$19</v>
      </c>
      <c r="CH2431" s="179" t="str">
        <f t="shared" si="3862"/>
        <v>CH$19</v>
      </c>
      <c r="CI2431" s="179" t="str">
        <f t="shared" si="3862"/>
        <v>CI$19</v>
      </c>
      <c r="CJ2431" s="179" t="str">
        <f t="shared" si="3862"/>
        <v>CJ$19</v>
      </c>
      <c r="CK2431" s="179" t="str">
        <f t="shared" si="3862"/>
        <v>CK$19</v>
      </c>
      <c r="CL2431" s="179" t="str">
        <f t="shared" si="3862"/>
        <v>CL$19</v>
      </c>
      <c r="CN2431" s="60"/>
      <c r="CO2431" s="179" t="str">
        <f t="shared" ref="CO2431:DK2440" si="3863">CO2417</f>
        <v>CO$19</v>
      </c>
      <c r="CP2431" s="179" t="str">
        <f t="shared" si="3863"/>
        <v>CP$19</v>
      </c>
      <c r="CQ2431" s="179" t="str">
        <f t="shared" si="3863"/>
        <v>CQ$19</v>
      </c>
      <c r="CR2431" s="179" t="str">
        <f t="shared" si="3863"/>
        <v>CR$19</v>
      </c>
      <c r="CS2431" s="179" t="str">
        <f t="shared" si="3863"/>
        <v>CS$19</v>
      </c>
      <c r="CT2431" s="179" t="str">
        <f t="shared" si="3863"/>
        <v>CT$19</v>
      </c>
      <c r="CU2431" s="179" t="str">
        <f t="shared" si="3863"/>
        <v>CU$19</v>
      </c>
      <c r="CV2431" s="179" t="str">
        <f t="shared" si="3863"/>
        <v>CV$19</v>
      </c>
      <c r="CW2431" s="179" t="str">
        <f t="shared" si="3863"/>
        <v>CW$19</v>
      </c>
      <c r="CX2431" s="179" t="str">
        <f t="shared" si="3863"/>
        <v>CX$19</v>
      </c>
      <c r="CY2431" s="179" t="str">
        <f t="shared" si="3863"/>
        <v>CY$19</v>
      </c>
      <c r="CZ2431" s="179" t="str">
        <f t="shared" si="3863"/>
        <v>CZ$19</v>
      </c>
      <c r="DA2431" s="179" t="str">
        <f t="shared" si="3863"/>
        <v>DA$19</v>
      </c>
      <c r="DB2431" s="179" t="str">
        <f t="shared" si="3863"/>
        <v>DB$19</v>
      </c>
      <c r="DC2431" s="179" t="str">
        <f t="shared" si="3863"/>
        <v>DC$19</v>
      </c>
      <c r="DD2431" s="179" t="str">
        <f t="shared" si="3863"/>
        <v>DD$19</v>
      </c>
      <c r="DE2431" s="179" t="str">
        <f t="shared" si="3863"/>
        <v>DE$19</v>
      </c>
      <c r="DF2431" s="179" t="str">
        <f t="shared" si="3863"/>
        <v>DF$19</v>
      </c>
      <c r="DG2431" s="179" t="str">
        <f t="shared" si="3863"/>
        <v>DG$19</v>
      </c>
      <c r="DH2431" s="179" t="str">
        <f t="shared" si="3863"/>
        <v>DH$19</v>
      </c>
      <c r="DI2431" s="179" t="str">
        <f t="shared" si="3863"/>
        <v>DI$19</v>
      </c>
      <c r="DJ2431" s="179" t="str">
        <f t="shared" si="3863"/>
        <v>DJ$19</v>
      </c>
      <c r="DK2431" s="179" t="str">
        <f t="shared" si="3863"/>
        <v>DK$19</v>
      </c>
      <c r="DL2431" s="179" t="str">
        <f t="shared" ref="DL2431:DL2440" si="3864">DL2417</f>
        <v>DL$19</v>
      </c>
    </row>
  </sheetData>
  <dataValidations disablePrompts="1" count="2">
    <dataValidation type="whole" allowBlank="1" showInputMessage="1" showErrorMessage="1" sqref="K2167:P2167"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C2034:C1048574 C340:C361 C1956:C2032 C1842:C1874 C105:C149 C2:C4 C445:C495 C1808:C1816 C1112:C1262 C1818:C1840 C1621:C1706 C1708:C1806 C1264:C1618 C1876:C1937 C595:C670 C497:C593 C363:C443 C329:C337 C672:C800 C251:C317 C197:C217 C39:C103 C166:C184 C822:C1017 C1018:C1110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7"/>
  <sheetViews>
    <sheetView showGridLines="0" zoomScale="70" zoomScaleNormal="70" workbookViewId="0"/>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5" width="13.84375" style="53" bestFit="1" customWidth="1"/>
    <col min="16" max="16" width="14.4609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89">
        <f>T4*(MONTH(T3)=12)*('IS BS CF'!$N$8="Monthly")</f>
        <v>0</v>
      </c>
      <c r="U5" s="389">
        <f>U4*(MONTH(U3)=12)*('IS BS CF'!$N$8="Monthly")</f>
        <v>0</v>
      </c>
      <c r="V5" s="389">
        <f>V4*(MONTH(V3)=12)*('IS BS CF'!$N$8="Monthly")</f>
        <v>0</v>
      </c>
      <c r="W5" s="389">
        <f>W4*(MONTH(W3)=12)*('IS BS CF'!$N$8="Monthly")</f>
        <v>0</v>
      </c>
      <c r="X5" s="389">
        <f>X4*(MONTH(X3)=12)*('IS BS CF'!$N$8="Monthly")</f>
        <v>0</v>
      </c>
      <c r="Y5" s="389">
        <f>Y4*(MONTH(Y3)=12)*('IS BS CF'!$N$8="Monthly")</f>
        <v>0</v>
      </c>
      <c r="Z5" s="389">
        <f>Z4*(MONTH(Z3)=12)*('IS BS CF'!$N$8="Monthly")</f>
        <v>0</v>
      </c>
      <c r="AA5" s="389">
        <f>AA4*(MONTH(AA3)=12)*('IS BS CF'!$N$8="Monthly")</f>
        <v>0</v>
      </c>
      <c r="AB5" s="389">
        <f>AB4*(MONTH(AB3)=12)*('IS BS CF'!$N$8="Monthly")</f>
        <v>0</v>
      </c>
      <c r="AC5" s="389">
        <f>AC4*(MONTH(AC3)=12)*('IS BS CF'!$N$8="Monthly")</f>
        <v>0</v>
      </c>
      <c r="AD5" s="389">
        <f>AD4*(MONTH(AD3)=12)*('IS BS CF'!$N$8="Monthly")</f>
        <v>2024</v>
      </c>
      <c r="AE5" s="389">
        <f>AE4*(MONTH(AE3)=12)*('IS BS CF'!$N$8="Monthly")</f>
        <v>0</v>
      </c>
      <c r="AF5" s="389">
        <f>AF4*(MONTH(AF3)=12)*('IS BS CF'!$N$8="Monthly")</f>
        <v>0</v>
      </c>
      <c r="AG5" s="389">
        <f>AG4*(MONTH(AG3)=12)*('IS BS CF'!$N$8="Monthly")</f>
        <v>0</v>
      </c>
      <c r="AH5" s="389">
        <f>AH4*(MONTH(AH3)=12)*('IS BS CF'!$N$8="Monthly")</f>
        <v>0</v>
      </c>
      <c r="AI5" s="389">
        <f>AI4*(MONTH(AI3)=12)*('IS BS CF'!$N$8="Monthly")</f>
        <v>0</v>
      </c>
      <c r="AJ5" s="389">
        <f>AJ4*(MONTH(AJ3)=12)*('IS BS CF'!$N$8="Monthly")</f>
        <v>0</v>
      </c>
      <c r="AK5" s="389">
        <f>AK4*(MONTH(AK3)=12)*('IS BS CF'!$N$8="Monthly")</f>
        <v>0</v>
      </c>
      <c r="AL5" s="389">
        <f>AL4*(MONTH(AL3)=12)*('IS BS CF'!$N$8="Monthly")</f>
        <v>0</v>
      </c>
      <c r="AM5" s="389">
        <f>AM4*(MONTH(AM3)=12)*('IS BS CF'!$N$8="Monthly")</f>
        <v>0</v>
      </c>
      <c r="AN5" s="389">
        <f>AN4*(MONTH(AN3)=12)*('IS BS CF'!$N$8="Monthly")</f>
        <v>0</v>
      </c>
      <c r="AO5" s="389">
        <f>AO4*(MONTH(AO3)=12)*('IS BS CF'!$N$8="Monthly")</f>
        <v>0</v>
      </c>
      <c r="AP5" s="389">
        <f>AP4*(MONTH(AP3)=12)*('IS BS CF'!$N$8="Monthly")</f>
        <v>2025</v>
      </c>
      <c r="AQ5" s="389">
        <f>AQ4*(MONTH(AQ3)=12)*('IS BS CF'!$N$8="Monthly")</f>
        <v>0</v>
      </c>
      <c r="AR5" s="389">
        <f>AR4*(MONTH(AR3)=12)*('IS BS CF'!$N$8="Monthly")</f>
        <v>0</v>
      </c>
      <c r="AS5" s="389">
        <f>AS4*(MONTH(AS3)=12)*('IS BS CF'!$N$8="Monthly")</f>
        <v>0</v>
      </c>
      <c r="AT5" s="389">
        <f>AT4*(MONTH(AT3)=12)*('IS BS CF'!$N$8="Monthly")</f>
        <v>0</v>
      </c>
      <c r="AU5" s="389">
        <f>AU4*(MONTH(AU3)=12)*('IS BS CF'!$N$8="Monthly")</f>
        <v>0</v>
      </c>
      <c r="AV5" s="389">
        <f>AV4*(MONTH(AV3)=12)*('IS BS CF'!$N$8="Monthly")</f>
        <v>0</v>
      </c>
      <c r="AW5" s="389">
        <f>AW4*(MONTH(AW3)=12)*('IS BS CF'!$N$8="Monthly")</f>
        <v>0</v>
      </c>
      <c r="AX5" s="389">
        <f>AX4*(MONTH(AX3)=12)*('IS BS CF'!$N$8="Monthly")</f>
        <v>0</v>
      </c>
      <c r="AY5" s="389">
        <f>AY4*(MONTH(AY3)=12)*('IS BS CF'!$N$8="Monthly")</f>
        <v>0</v>
      </c>
      <c r="AZ5" s="389">
        <f>AZ4*(MONTH(AZ3)=12)*('IS BS CF'!$N$8="Monthly")</f>
        <v>0</v>
      </c>
      <c r="BA5" s="389">
        <f>BA4*(MONTH(BA3)=12)*('IS BS CF'!$N$8="Monthly")</f>
        <v>0</v>
      </c>
      <c r="BB5" s="389">
        <f>BB4*(MONTH(BB3)=12)*('IS BS CF'!$N$8="Monthly")</f>
        <v>2026</v>
      </c>
      <c r="BC5" s="389">
        <f>BC4*(MONTH(BC3)=12)*('IS BS CF'!$N$8="Monthly")</f>
        <v>0</v>
      </c>
      <c r="BD5" s="389">
        <f>BD4*(MONTH(BD3)=12)*('IS BS CF'!$N$8="Monthly")</f>
        <v>0</v>
      </c>
      <c r="BE5" s="389">
        <f>BE4*(MONTH(BE3)=12)*('IS BS CF'!$N$8="Monthly")</f>
        <v>0</v>
      </c>
      <c r="BF5" s="389">
        <f>BF4*(MONTH(BF3)=12)*('IS BS CF'!$N$8="Monthly")</f>
        <v>0</v>
      </c>
      <c r="BG5" s="389">
        <f>BG4*(MONTH(BG3)=12)*('IS BS CF'!$N$8="Monthly")</f>
        <v>0</v>
      </c>
      <c r="BH5" s="389">
        <f>BH4*(MONTH(BH3)=12)*('IS BS CF'!$N$8="Monthly")</f>
        <v>0</v>
      </c>
      <c r="BI5" s="389">
        <f>BI4*(MONTH(BI3)=12)*('IS BS CF'!$N$8="Monthly")</f>
        <v>0</v>
      </c>
      <c r="BJ5" s="389">
        <f>BJ4*(MONTH(BJ3)=12)*('IS BS CF'!$N$8="Monthly")</f>
        <v>0</v>
      </c>
      <c r="BK5" s="389">
        <f>BK4*(MONTH(BK3)=12)*('IS BS CF'!$N$8="Monthly")</f>
        <v>0</v>
      </c>
      <c r="BL5" s="389">
        <f>BL4*(MONTH(BL3)=12)*('IS BS CF'!$N$8="Monthly")</f>
        <v>0</v>
      </c>
      <c r="BM5" s="389">
        <f>BM4*(MONTH(BM3)=12)*('IS BS CF'!$N$8="Monthly")</f>
        <v>0</v>
      </c>
      <c r="BN5" s="389">
        <f>BN4*(MONTH(BN3)=12)*('IS BS CF'!$N$8="Monthly")</f>
        <v>2027</v>
      </c>
      <c r="BO5" s="389">
        <f>BO4*(MONTH(BO3)=12)*('IS BS CF'!$N$8="Monthly")</f>
        <v>0</v>
      </c>
      <c r="BP5" s="389">
        <f>BP4*(MONTH(BP3)=12)*('IS BS CF'!$N$8="Monthly")</f>
        <v>0</v>
      </c>
      <c r="BQ5" s="389">
        <f>BQ4*(MONTH(BQ3)=12)*('IS BS CF'!$N$8="Monthly")</f>
        <v>0</v>
      </c>
      <c r="BR5" s="389">
        <f>BR4*(MONTH(BR3)=12)*('IS BS CF'!$N$8="Monthly")</f>
        <v>0</v>
      </c>
      <c r="BS5" s="389">
        <f>BS4*(MONTH(BS3)=12)*('IS BS CF'!$N$8="Monthly")</f>
        <v>0</v>
      </c>
      <c r="BT5" s="389">
        <f>BT4*(MONTH(BT3)=12)*('IS BS CF'!$N$8="Monthly")</f>
        <v>0</v>
      </c>
      <c r="BU5" s="389">
        <f>BU4*(MONTH(BU3)=12)*('IS BS CF'!$N$8="Monthly")</f>
        <v>0</v>
      </c>
      <c r="BV5" s="389">
        <f>BV4*(MONTH(BV3)=12)*('IS BS CF'!$N$8="Monthly")</f>
        <v>0</v>
      </c>
      <c r="BW5" s="389">
        <f>BW4*(MONTH(BW3)=12)*('IS BS CF'!$N$8="Monthly")</f>
        <v>0</v>
      </c>
      <c r="BX5" s="389">
        <f>BX4*(MONTH(BX3)=12)*('IS BS CF'!$N$8="Monthly")</f>
        <v>0</v>
      </c>
      <c r="BY5" s="389">
        <f>BY4*(MONTH(BY3)=12)*('IS BS CF'!$N$8="Monthly")</f>
        <v>0</v>
      </c>
      <c r="BZ5" s="389">
        <f>BZ4*(MONTH(BZ3)=12)*('IS BS CF'!$N$8="Monthly")</f>
        <v>2028</v>
      </c>
      <c r="CA5" s="389">
        <f>CA4*(MONTH(CA3)=12)*('IS BS CF'!$N$8="Monthly")</f>
        <v>0</v>
      </c>
      <c r="CB5" s="389">
        <f>CB4*(MONTH(CB3)=12)*('IS BS CF'!$N$8="Monthly")</f>
        <v>0</v>
      </c>
      <c r="CC5" s="389">
        <f>CC4*(MONTH(CC3)=12)*('IS BS CF'!$N$8="Monthly")</f>
        <v>0</v>
      </c>
      <c r="CD5" s="389">
        <f>CD4*(MONTH(CD3)=12)*('IS BS CF'!$N$8="Monthly")</f>
        <v>0</v>
      </c>
      <c r="CE5" s="389">
        <f>CE4*(MONTH(CE3)=12)*('IS BS CF'!$N$8="Monthly")</f>
        <v>0</v>
      </c>
      <c r="CF5" s="389">
        <f>CF4*(MONTH(CF3)=12)*('IS BS CF'!$N$8="Monthly")</f>
        <v>0</v>
      </c>
      <c r="CG5" s="389">
        <f>CG4*(MONTH(CG3)=12)*('IS BS CF'!$N$8="Monthly")</f>
        <v>0</v>
      </c>
      <c r="CH5" s="389">
        <f>CH4*(MONTH(CH3)=12)*('IS BS CF'!$N$8="Monthly")</f>
        <v>0</v>
      </c>
      <c r="CI5" s="389">
        <f>CI4*(MONTH(CI3)=12)*('IS BS CF'!$N$8="Monthly")</f>
        <v>0</v>
      </c>
      <c r="CJ5" s="389">
        <f>CJ4*(MONTH(CJ3)=12)*('IS BS CF'!$N$8="Monthly")</f>
        <v>0</v>
      </c>
      <c r="CK5" s="389">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90">
        <v>1</v>
      </c>
      <c r="U6" s="390">
        <v>1</v>
      </c>
      <c r="V6" s="390">
        <v>1</v>
      </c>
      <c r="W6" s="390">
        <v>1</v>
      </c>
      <c r="X6" s="390">
        <v>1</v>
      </c>
      <c r="Y6" s="390">
        <v>1</v>
      </c>
      <c r="Z6" s="390">
        <v>1</v>
      </c>
      <c r="AA6" s="390">
        <v>1</v>
      </c>
      <c r="AB6" s="390">
        <v>1</v>
      </c>
      <c r="AC6" s="390">
        <v>1</v>
      </c>
      <c r="AD6" s="390">
        <v>1</v>
      </c>
      <c r="AE6" s="391">
        <f t="shared" ref="AE6:CL6" si="9">S6+1</f>
        <v>2</v>
      </c>
      <c r="AF6" s="391">
        <f t="shared" si="9"/>
        <v>2</v>
      </c>
      <c r="AG6" s="391">
        <f t="shared" si="9"/>
        <v>2</v>
      </c>
      <c r="AH6" s="391">
        <f t="shared" si="9"/>
        <v>2</v>
      </c>
      <c r="AI6" s="391">
        <f t="shared" si="9"/>
        <v>2</v>
      </c>
      <c r="AJ6" s="391">
        <f t="shared" si="9"/>
        <v>2</v>
      </c>
      <c r="AK6" s="391">
        <f t="shared" si="9"/>
        <v>2</v>
      </c>
      <c r="AL6" s="391">
        <f t="shared" si="9"/>
        <v>2</v>
      </c>
      <c r="AM6" s="391">
        <f t="shared" si="9"/>
        <v>2</v>
      </c>
      <c r="AN6" s="391">
        <f t="shared" si="9"/>
        <v>2</v>
      </c>
      <c r="AO6" s="391">
        <f t="shared" si="9"/>
        <v>2</v>
      </c>
      <c r="AP6" s="391">
        <f t="shared" si="9"/>
        <v>2</v>
      </c>
      <c r="AQ6" s="391">
        <f t="shared" si="9"/>
        <v>3</v>
      </c>
      <c r="AR6" s="391">
        <f t="shared" si="9"/>
        <v>3</v>
      </c>
      <c r="AS6" s="391">
        <f t="shared" si="9"/>
        <v>3</v>
      </c>
      <c r="AT6" s="391">
        <f t="shared" si="9"/>
        <v>3</v>
      </c>
      <c r="AU6" s="391">
        <f t="shared" si="9"/>
        <v>3</v>
      </c>
      <c r="AV6" s="391">
        <f t="shared" si="9"/>
        <v>3</v>
      </c>
      <c r="AW6" s="391">
        <f t="shared" si="9"/>
        <v>3</v>
      </c>
      <c r="AX6" s="391">
        <f t="shared" si="9"/>
        <v>3</v>
      </c>
      <c r="AY6" s="391">
        <f t="shared" si="9"/>
        <v>3</v>
      </c>
      <c r="AZ6" s="391">
        <f t="shared" si="9"/>
        <v>3</v>
      </c>
      <c r="BA6" s="391">
        <f t="shared" si="9"/>
        <v>3</v>
      </c>
      <c r="BB6" s="391">
        <f t="shared" si="9"/>
        <v>3</v>
      </c>
      <c r="BC6" s="391">
        <f t="shared" si="9"/>
        <v>4</v>
      </c>
      <c r="BD6" s="391">
        <f t="shared" si="9"/>
        <v>4</v>
      </c>
      <c r="BE6" s="391">
        <f t="shared" si="9"/>
        <v>4</v>
      </c>
      <c r="BF6" s="391">
        <f t="shared" si="9"/>
        <v>4</v>
      </c>
      <c r="BG6" s="391">
        <f t="shared" si="9"/>
        <v>4</v>
      </c>
      <c r="BH6" s="391">
        <f t="shared" si="9"/>
        <v>4</v>
      </c>
      <c r="BI6" s="391">
        <f t="shared" si="9"/>
        <v>4</v>
      </c>
      <c r="BJ6" s="391">
        <f t="shared" si="9"/>
        <v>4</v>
      </c>
      <c r="BK6" s="391">
        <f t="shared" si="9"/>
        <v>4</v>
      </c>
      <c r="BL6" s="391">
        <f t="shared" si="9"/>
        <v>4</v>
      </c>
      <c r="BM6" s="391">
        <f t="shared" si="9"/>
        <v>4</v>
      </c>
      <c r="BN6" s="391">
        <f t="shared" si="9"/>
        <v>4</v>
      </c>
      <c r="BO6" s="391">
        <f t="shared" si="9"/>
        <v>5</v>
      </c>
      <c r="BP6" s="391">
        <f t="shared" si="9"/>
        <v>5</v>
      </c>
      <c r="BQ6" s="391">
        <f t="shared" si="9"/>
        <v>5</v>
      </c>
      <c r="BR6" s="391">
        <f t="shared" si="9"/>
        <v>5</v>
      </c>
      <c r="BS6" s="391">
        <f t="shared" si="9"/>
        <v>5</v>
      </c>
      <c r="BT6" s="391">
        <f t="shared" si="9"/>
        <v>5</v>
      </c>
      <c r="BU6" s="391">
        <f t="shared" si="9"/>
        <v>5</v>
      </c>
      <c r="BV6" s="391">
        <f t="shared" si="9"/>
        <v>5</v>
      </c>
      <c r="BW6" s="391">
        <f t="shared" si="9"/>
        <v>5</v>
      </c>
      <c r="BX6" s="391">
        <f t="shared" si="9"/>
        <v>5</v>
      </c>
      <c r="BY6" s="391">
        <f t="shared" si="9"/>
        <v>5</v>
      </c>
      <c r="BZ6" s="391">
        <f t="shared" si="9"/>
        <v>5</v>
      </c>
      <c r="CA6" s="391">
        <f t="shared" si="9"/>
        <v>6</v>
      </c>
      <c r="CB6" s="391">
        <f t="shared" si="9"/>
        <v>6</v>
      </c>
      <c r="CC6" s="391">
        <f t="shared" si="9"/>
        <v>6</v>
      </c>
      <c r="CD6" s="391">
        <f t="shared" si="9"/>
        <v>6</v>
      </c>
      <c r="CE6" s="391">
        <f t="shared" si="9"/>
        <v>6</v>
      </c>
      <c r="CF6" s="391">
        <f t="shared" si="9"/>
        <v>6</v>
      </c>
      <c r="CG6" s="391">
        <f t="shared" si="9"/>
        <v>6</v>
      </c>
      <c r="CH6" s="391">
        <f t="shared" si="9"/>
        <v>6</v>
      </c>
      <c r="CI6" s="391">
        <f t="shared" si="9"/>
        <v>6</v>
      </c>
      <c r="CJ6" s="391">
        <f t="shared" si="9"/>
        <v>6</v>
      </c>
      <c r="CK6" s="391">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91">
        <f t="shared" si="10"/>
        <v>0</v>
      </c>
      <c r="U7" s="391">
        <f t="shared" si="10"/>
        <v>0</v>
      </c>
      <c r="V7" s="391">
        <f t="shared" si="10"/>
        <v>0</v>
      </c>
      <c r="W7" s="391">
        <f t="shared" si="10"/>
        <v>0</v>
      </c>
      <c r="X7" s="391">
        <f t="shared" si="10"/>
        <v>0</v>
      </c>
      <c r="Y7" s="391">
        <f t="shared" si="10"/>
        <v>0</v>
      </c>
      <c r="Z7" s="391">
        <f t="shared" si="10"/>
        <v>0</v>
      </c>
      <c r="AA7" s="391">
        <f t="shared" si="10"/>
        <v>0</v>
      </c>
      <c r="AB7" s="391">
        <f t="shared" si="10"/>
        <v>0</v>
      </c>
      <c r="AC7" s="391">
        <f t="shared" si="10"/>
        <v>0</v>
      </c>
      <c r="AD7" s="391">
        <f t="shared" si="10"/>
        <v>1</v>
      </c>
      <c r="AE7" s="391">
        <f t="shared" si="10"/>
        <v>0</v>
      </c>
      <c r="AF7" s="391">
        <f t="shared" si="10"/>
        <v>0</v>
      </c>
      <c r="AG7" s="391">
        <f t="shared" si="10"/>
        <v>0</v>
      </c>
      <c r="AH7" s="391">
        <f t="shared" si="10"/>
        <v>0</v>
      </c>
      <c r="AI7" s="391">
        <f t="shared" si="10"/>
        <v>0</v>
      </c>
      <c r="AJ7" s="391">
        <f t="shared" si="10"/>
        <v>0</v>
      </c>
      <c r="AK7" s="391">
        <f t="shared" si="10"/>
        <v>0</v>
      </c>
      <c r="AL7" s="391">
        <f t="shared" si="10"/>
        <v>0</v>
      </c>
      <c r="AM7" s="391">
        <f t="shared" si="10"/>
        <v>0</v>
      </c>
      <c r="AN7" s="391">
        <f t="shared" si="10"/>
        <v>0</v>
      </c>
      <c r="AO7" s="391">
        <f t="shared" si="10"/>
        <v>0</v>
      </c>
      <c r="AP7" s="391">
        <f t="shared" si="10"/>
        <v>2</v>
      </c>
      <c r="AQ7" s="391">
        <f t="shared" si="10"/>
        <v>0</v>
      </c>
      <c r="AR7" s="391">
        <f t="shared" si="10"/>
        <v>0</v>
      </c>
      <c r="AS7" s="391">
        <f t="shared" si="10"/>
        <v>0</v>
      </c>
      <c r="AT7" s="391">
        <f t="shared" si="10"/>
        <v>0</v>
      </c>
      <c r="AU7" s="391">
        <f t="shared" si="10"/>
        <v>0</v>
      </c>
      <c r="AV7" s="391">
        <f t="shared" si="10"/>
        <v>0</v>
      </c>
      <c r="AW7" s="391">
        <f t="shared" si="10"/>
        <v>0</v>
      </c>
      <c r="AX7" s="391">
        <f t="shared" si="10"/>
        <v>0</v>
      </c>
      <c r="AY7" s="391">
        <f t="shared" si="10"/>
        <v>0</v>
      </c>
      <c r="AZ7" s="391">
        <f t="shared" si="10"/>
        <v>0</v>
      </c>
      <c r="BA7" s="391">
        <f t="shared" si="10"/>
        <v>0</v>
      </c>
      <c r="BB7" s="391">
        <f t="shared" si="10"/>
        <v>3</v>
      </c>
      <c r="BC7" s="391">
        <f t="shared" si="10"/>
        <v>0</v>
      </c>
      <c r="BD7" s="391">
        <f t="shared" si="10"/>
        <v>0</v>
      </c>
      <c r="BE7" s="391">
        <f t="shared" si="10"/>
        <v>0</v>
      </c>
      <c r="BF7" s="391">
        <f t="shared" si="10"/>
        <v>0</v>
      </c>
      <c r="BG7" s="391">
        <f t="shared" si="10"/>
        <v>0</v>
      </c>
      <c r="BH7" s="391">
        <f t="shared" si="10"/>
        <v>0</v>
      </c>
      <c r="BI7" s="391">
        <f t="shared" si="10"/>
        <v>0</v>
      </c>
      <c r="BJ7" s="391">
        <f t="shared" si="10"/>
        <v>0</v>
      </c>
      <c r="BK7" s="391">
        <f t="shared" si="10"/>
        <v>0</v>
      </c>
      <c r="BL7" s="391">
        <f t="shared" si="10"/>
        <v>0</v>
      </c>
      <c r="BM7" s="391">
        <f t="shared" si="10"/>
        <v>0</v>
      </c>
      <c r="BN7" s="391">
        <f t="shared" si="10"/>
        <v>4</v>
      </c>
      <c r="BO7" s="391">
        <f t="shared" si="10"/>
        <v>0</v>
      </c>
      <c r="BP7" s="391">
        <f t="shared" si="10"/>
        <v>0</v>
      </c>
      <c r="BQ7" s="391">
        <f t="shared" si="10"/>
        <v>0</v>
      </c>
      <c r="BR7" s="391">
        <f t="shared" si="10"/>
        <v>0</v>
      </c>
      <c r="BS7" s="391">
        <f t="shared" si="10"/>
        <v>0</v>
      </c>
      <c r="BT7" s="391">
        <f t="shared" si="10"/>
        <v>0</v>
      </c>
      <c r="BU7" s="391">
        <f t="shared" si="10"/>
        <v>0</v>
      </c>
      <c r="BV7" s="391">
        <f t="shared" si="10"/>
        <v>0</v>
      </c>
      <c r="BW7" s="391">
        <f t="shared" si="10"/>
        <v>0</v>
      </c>
      <c r="BX7" s="391">
        <f t="shared" si="10"/>
        <v>0</v>
      </c>
      <c r="BY7" s="391">
        <f t="shared" si="10"/>
        <v>0</v>
      </c>
      <c r="BZ7" s="391">
        <f t="shared" si="10"/>
        <v>5</v>
      </c>
      <c r="CA7" s="391">
        <f t="shared" si="10"/>
        <v>0</v>
      </c>
      <c r="CB7" s="391">
        <f t="shared" si="10"/>
        <v>0</v>
      </c>
      <c r="CC7" s="391">
        <f t="shared" si="10"/>
        <v>0</v>
      </c>
      <c r="CD7" s="391">
        <f t="shared" si="10"/>
        <v>0</v>
      </c>
      <c r="CE7" s="391">
        <f t="shared" ref="CE7:CK7" si="11">CE6*(CE6&lt;&gt;CF6)</f>
        <v>0</v>
      </c>
      <c r="CF7" s="391">
        <f t="shared" si="11"/>
        <v>0</v>
      </c>
      <c r="CG7" s="391">
        <f t="shared" si="11"/>
        <v>0</v>
      </c>
      <c r="CH7" s="391">
        <f t="shared" si="11"/>
        <v>0</v>
      </c>
      <c r="CI7" s="391">
        <f t="shared" si="11"/>
        <v>0</v>
      </c>
      <c r="CJ7" s="391">
        <f t="shared" si="11"/>
        <v>0</v>
      </c>
      <c r="CK7" s="391">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92">
        <f t="shared" si="13"/>
        <v>2</v>
      </c>
      <c r="U8" s="392">
        <f t="shared" si="13"/>
        <v>3</v>
      </c>
      <c r="V8" s="392">
        <f t="shared" si="13"/>
        <v>4</v>
      </c>
      <c r="W8" s="392">
        <f t="shared" si="13"/>
        <v>5</v>
      </c>
      <c r="X8" s="392">
        <f t="shared" si="13"/>
        <v>6</v>
      </c>
      <c r="Y8" s="392">
        <f t="shared" si="13"/>
        <v>7</v>
      </c>
      <c r="Z8" s="392">
        <f t="shared" si="13"/>
        <v>8</v>
      </c>
      <c r="AA8" s="392">
        <f t="shared" si="13"/>
        <v>9</v>
      </c>
      <c r="AB8" s="392">
        <f t="shared" si="13"/>
        <v>10</v>
      </c>
      <c r="AC8" s="392">
        <f t="shared" si="13"/>
        <v>11</v>
      </c>
      <c r="AD8" s="392">
        <f t="shared" si="13"/>
        <v>12</v>
      </c>
      <c r="AE8" s="392">
        <f t="shared" si="13"/>
        <v>1</v>
      </c>
      <c r="AF8" s="392">
        <f t="shared" si="13"/>
        <v>2</v>
      </c>
      <c r="AG8" s="392">
        <f t="shared" si="13"/>
        <v>3</v>
      </c>
      <c r="AH8" s="392">
        <f t="shared" si="13"/>
        <v>4</v>
      </c>
      <c r="AI8" s="392">
        <f t="shared" si="13"/>
        <v>5</v>
      </c>
      <c r="AJ8" s="392">
        <f t="shared" si="13"/>
        <v>6</v>
      </c>
      <c r="AK8" s="392">
        <f t="shared" si="13"/>
        <v>7</v>
      </c>
      <c r="AL8" s="392">
        <f t="shared" si="13"/>
        <v>8</v>
      </c>
      <c r="AM8" s="392">
        <f t="shared" si="13"/>
        <v>9</v>
      </c>
      <c r="AN8" s="392">
        <f t="shared" si="13"/>
        <v>10</v>
      </c>
      <c r="AO8" s="392">
        <f t="shared" si="13"/>
        <v>11</v>
      </c>
      <c r="AP8" s="392">
        <f t="shared" si="13"/>
        <v>12</v>
      </c>
      <c r="AQ8" s="392">
        <f t="shared" si="13"/>
        <v>1</v>
      </c>
      <c r="AR8" s="392">
        <f t="shared" si="13"/>
        <v>2</v>
      </c>
      <c r="AS8" s="392">
        <f t="shared" si="13"/>
        <v>3</v>
      </c>
      <c r="AT8" s="392">
        <f t="shared" si="13"/>
        <v>4</v>
      </c>
      <c r="AU8" s="392">
        <f t="shared" si="13"/>
        <v>5</v>
      </c>
      <c r="AV8" s="392">
        <f t="shared" si="13"/>
        <v>6</v>
      </c>
      <c r="AW8" s="392">
        <f t="shared" si="13"/>
        <v>7</v>
      </c>
      <c r="AX8" s="392">
        <f t="shared" si="13"/>
        <v>8</v>
      </c>
      <c r="AY8" s="392">
        <f t="shared" si="13"/>
        <v>9</v>
      </c>
      <c r="AZ8" s="392">
        <f t="shared" si="13"/>
        <v>10</v>
      </c>
      <c r="BA8" s="392">
        <f t="shared" si="13"/>
        <v>11</v>
      </c>
      <c r="BB8" s="392">
        <f t="shared" si="13"/>
        <v>12</v>
      </c>
      <c r="BC8" s="392">
        <f t="shared" si="13"/>
        <v>1</v>
      </c>
      <c r="BD8" s="392">
        <f t="shared" si="13"/>
        <v>2</v>
      </c>
      <c r="BE8" s="392">
        <f t="shared" si="13"/>
        <v>3</v>
      </c>
      <c r="BF8" s="392">
        <f t="shared" si="13"/>
        <v>4</v>
      </c>
      <c r="BG8" s="392">
        <f t="shared" si="13"/>
        <v>5</v>
      </c>
      <c r="BH8" s="392">
        <f t="shared" si="13"/>
        <v>6</v>
      </c>
      <c r="BI8" s="392">
        <f t="shared" si="13"/>
        <v>7</v>
      </c>
      <c r="BJ8" s="392">
        <f t="shared" si="13"/>
        <v>8</v>
      </c>
      <c r="BK8" s="392">
        <f t="shared" si="13"/>
        <v>9</v>
      </c>
      <c r="BL8" s="392">
        <f t="shared" si="13"/>
        <v>10</v>
      </c>
      <c r="BM8" s="392">
        <f t="shared" si="13"/>
        <v>11</v>
      </c>
      <c r="BN8" s="392">
        <f t="shared" si="13"/>
        <v>12</v>
      </c>
      <c r="BO8" s="392">
        <f t="shared" si="13"/>
        <v>1</v>
      </c>
      <c r="BP8" s="392">
        <f t="shared" si="13"/>
        <v>2</v>
      </c>
      <c r="BQ8" s="392">
        <f t="shared" si="13"/>
        <v>3</v>
      </c>
      <c r="BR8" s="392">
        <f t="shared" si="13"/>
        <v>4</v>
      </c>
      <c r="BS8" s="392">
        <f t="shared" si="13"/>
        <v>5</v>
      </c>
      <c r="BT8" s="392">
        <f t="shared" si="13"/>
        <v>6</v>
      </c>
      <c r="BU8" s="392">
        <f t="shared" si="13"/>
        <v>7</v>
      </c>
      <c r="BV8" s="392">
        <f t="shared" si="13"/>
        <v>8</v>
      </c>
      <c r="BW8" s="392">
        <f t="shared" si="13"/>
        <v>9</v>
      </c>
      <c r="BX8" s="392">
        <f t="shared" si="13"/>
        <v>10</v>
      </c>
      <c r="BY8" s="392">
        <f t="shared" si="13"/>
        <v>11</v>
      </c>
      <c r="BZ8" s="392">
        <f t="shared" si="13"/>
        <v>12</v>
      </c>
      <c r="CA8" s="392">
        <f t="shared" si="13"/>
        <v>1</v>
      </c>
      <c r="CB8" s="392">
        <f t="shared" si="13"/>
        <v>2</v>
      </c>
      <c r="CC8" s="392">
        <f t="shared" si="13"/>
        <v>3</v>
      </c>
      <c r="CD8" s="392">
        <f t="shared" si="13"/>
        <v>4</v>
      </c>
      <c r="CE8" s="392">
        <f t="shared" ref="CE8:CL8" si="14">MONTH(CE3)</f>
        <v>5</v>
      </c>
      <c r="CF8" s="392">
        <f t="shared" si="14"/>
        <v>6</v>
      </c>
      <c r="CG8" s="392">
        <f t="shared" si="14"/>
        <v>7</v>
      </c>
      <c r="CH8" s="392">
        <f t="shared" si="14"/>
        <v>8</v>
      </c>
      <c r="CI8" s="392">
        <f t="shared" si="14"/>
        <v>9</v>
      </c>
      <c r="CJ8" s="392">
        <f t="shared" si="14"/>
        <v>10</v>
      </c>
      <c r="CK8" s="392">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92"/>
      <c r="U9" s="392"/>
      <c r="V9" s="392"/>
      <c r="W9" s="392"/>
      <c r="X9" s="392"/>
      <c r="Y9" s="392"/>
      <c r="Z9" s="392"/>
      <c r="AA9" s="392"/>
      <c r="AB9" s="392"/>
      <c r="AC9" s="392"/>
      <c r="AD9" s="392"/>
      <c r="AE9" s="392"/>
      <c r="AF9" s="392"/>
      <c r="AG9" s="392"/>
      <c r="AH9" s="392"/>
      <c r="AI9" s="392"/>
      <c r="AJ9" s="392"/>
      <c r="AK9" s="392"/>
      <c r="AL9" s="392"/>
      <c r="AM9" s="392"/>
      <c r="AN9" s="392"/>
      <c r="AO9" s="392"/>
      <c r="AP9" s="392"/>
      <c r="AQ9" s="392"/>
      <c r="AR9" s="392"/>
      <c r="AS9" s="392"/>
      <c r="AT9" s="392"/>
      <c r="AU9" s="392"/>
      <c r="AV9" s="392"/>
      <c r="AW9" s="392"/>
      <c r="AX9" s="392"/>
      <c r="AY9" s="392"/>
      <c r="AZ9" s="392"/>
      <c r="BA9" s="392"/>
      <c r="BB9" s="392"/>
      <c r="BC9" s="392"/>
      <c r="BD9" s="392"/>
      <c r="BE9" s="392"/>
      <c r="BF9" s="392"/>
      <c r="BG9" s="392"/>
      <c r="BH9" s="392"/>
      <c r="BI9" s="392"/>
      <c r="BJ9" s="392"/>
      <c r="BK9" s="392"/>
      <c r="BL9" s="392"/>
      <c r="BM9" s="392"/>
      <c r="BN9" s="392"/>
      <c r="BO9" s="392"/>
      <c r="BP9" s="392"/>
      <c r="BQ9" s="392"/>
      <c r="BR9" s="392"/>
      <c r="BS9" s="392"/>
      <c r="BT9" s="392"/>
      <c r="BU9" s="392"/>
      <c r="BV9" s="392"/>
      <c r="BW9" s="392"/>
      <c r="BX9" s="392"/>
      <c r="BY9" s="392"/>
      <c r="BZ9" s="392"/>
      <c r="CA9" s="392"/>
      <c r="CB9" s="392"/>
      <c r="CC9" s="392"/>
      <c r="CD9" s="392"/>
      <c r="CE9" s="392"/>
      <c r="CF9" s="392"/>
      <c r="CG9" s="392"/>
      <c r="CH9" s="392"/>
      <c r="CI9" s="392"/>
      <c r="CJ9" s="392"/>
      <c r="CK9" s="392"/>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c r="BB10" s="393"/>
      <c r="BC10" s="393"/>
      <c r="BD10" s="393"/>
      <c r="BE10" s="393"/>
      <c r="BF10" s="393"/>
      <c r="BG10" s="393"/>
      <c r="BH10" s="393"/>
      <c r="BI10" s="393"/>
      <c r="BJ10" s="393"/>
      <c r="BK10" s="393"/>
      <c r="BL10" s="393"/>
      <c r="BM10" s="393"/>
      <c r="BN10" s="393"/>
      <c r="BO10" s="393"/>
      <c r="BP10" s="393"/>
      <c r="BQ10" s="393"/>
      <c r="BR10" s="393"/>
      <c r="BS10" s="393"/>
      <c r="BT10" s="393"/>
      <c r="BU10" s="393"/>
      <c r="BV10" s="393"/>
      <c r="BW10" s="393"/>
      <c r="BX10" s="393"/>
      <c r="BY10" s="393"/>
      <c r="BZ10" s="393"/>
      <c r="CA10" s="393"/>
      <c r="CB10" s="393"/>
      <c r="CC10" s="393"/>
      <c r="CD10" s="393"/>
      <c r="CE10" s="393"/>
      <c r="CF10" s="393"/>
      <c r="CG10" s="393"/>
      <c r="CH10" s="393"/>
      <c r="CI10" s="393"/>
      <c r="CJ10" s="393"/>
      <c r="CK10" s="393"/>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4"/>
      <c r="U11" s="394"/>
      <c r="V11" s="394"/>
      <c r="W11" s="394"/>
      <c r="X11" s="394"/>
      <c r="Y11" s="394"/>
      <c r="Z11" s="394"/>
      <c r="AA11" s="394"/>
      <c r="AB11" s="394"/>
      <c r="AC11" s="394"/>
      <c r="AD11" s="394"/>
      <c r="AE11" s="394"/>
      <c r="AF11" s="394"/>
      <c r="AG11" s="394"/>
      <c r="AH11" s="394"/>
      <c r="AI11" s="394"/>
      <c r="AJ11" s="394"/>
      <c r="AK11" s="394"/>
      <c r="AL11" s="394"/>
      <c r="AM11" s="394"/>
      <c r="AN11" s="394"/>
      <c r="AO11" s="394"/>
      <c r="AP11" s="394"/>
      <c r="AQ11" s="394"/>
      <c r="AR11" s="394"/>
      <c r="AS11" s="394"/>
      <c r="AT11" s="394"/>
      <c r="AU11" s="394"/>
      <c r="AV11" s="394"/>
      <c r="AW11" s="394"/>
      <c r="AX11" s="394"/>
      <c r="AY11" s="394"/>
      <c r="AZ11" s="394"/>
      <c r="BA11" s="394"/>
      <c r="BB11" s="394"/>
      <c r="BC11" s="394"/>
      <c r="BD11" s="394"/>
      <c r="BE11" s="394"/>
      <c r="BF11" s="394"/>
      <c r="BG11" s="394"/>
      <c r="BH11" s="394"/>
      <c r="BI11" s="394"/>
      <c r="BJ11" s="394"/>
      <c r="BK11" s="394"/>
      <c r="BL11" s="394"/>
      <c r="BM11" s="394"/>
      <c r="BN11" s="394"/>
      <c r="BO11" s="394"/>
      <c r="BP11" s="394"/>
      <c r="BQ11" s="394"/>
      <c r="BR11" s="394"/>
      <c r="BS11" s="394"/>
      <c r="BT11" s="394"/>
      <c r="BU11" s="394"/>
      <c r="BV11" s="394"/>
      <c r="BW11" s="394"/>
      <c r="BX11" s="394"/>
      <c r="BY11" s="394"/>
      <c r="BZ11" s="394"/>
      <c r="CA11" s="394"/>
      <c r="CB11" s="394"/>
      <c r="CC11" s="394"/>
      <c r="CD11" s="394"/>
      <c r="CE11" s="394"/>
      <c r="CF11" s="394"/>
      <c r="CG11" s="394"/>
      <c r="CH11" s="394"/>
      <c r="CI11" s="394"/>
      <c r="CJ11" s="394"/>
      <c r="CK11" s="394"/>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92"/>
      <c r="U12" s="392"/>
      <c r="V12" s="392"/>
      <c r="W12" s="392"/>
      <c r="X12" s="392"/>
      <c r="Y12" s="392"/>
      <c r="Z12" s="392"/>
      <c r="AA12" s="392"/>
      <c r="AB12" s="392"/>
      <c r="AC12" s="392"/>
      <c r="AD12" s="392"/>
      <c r="AE12" s="392"/>
      <c r="AF12" s="392"/>
      <c r="AG12" s="392"/>
      <c r="AH12" s="392"/>
      <c r="AI12" s="392"/>
      <c r="AJ12" s="392"/>
      <c r="AK12" s="392"/>
      <c r="AL12" s="392"/>
      <c r="AM12" s="392"/>
      <c r="AN12" s="392"/>
      <c r="AO12" s="392"/>
      <c r="AP12" s="392"/>
      <c r="AQ12" s="392"/>
      <c r="AR12" s="392"/>
      <c r="AS12" s="392"/>
      <c r="AT12" s="392"/>
      <c r="AU12" s="392"/>
      <c r="AV12" s="392"/>
      <c r="AW12" s="392"/>
      <c r="AX12" s="392"/>
      <c r="AY12" s="392"/>
      <c r="AZ12" s="392"/>
      <c r="BA12" s="392"/>
      <c r="BB12" s="392"/>
      <c r="BC12" s="392"/>
      <c r="BD12" s="392"/>
      <c r="BE12" s="392"/>
      <c r="BF12" s="392"/>
      <c r="BG12" s="392"/>
      <c r="BH12" s="392"/>
      <c r="BI12" s="392"/>
      <c r="BJ12" s="392"/>
      <c r="BK12" s="392"/>
      <c r="BL12" s="392"/>
      <c r="BM12" s="392"/>
      <c r="BN12" s="392"/>
      <c r="BO12" s="392"/>
      <c r="BP12" s="392"/>
      <c r="BQ12" s="392"/>
      <c r="BR12" s="392"/>
      <c r="BS12" s="392"/>
      <c r="BT12" s="392"/>
      <c r="BU12" s="392"/>
      <c r="BV12" s="392"/>
      <c r="BW12" s="392"/>
      <c r="BX12" s="392"/>
      <c r="BY12" s="392"/>
      <c r="BZ12" s="392"/>
      <c r="CA12" s="392"/>
      <c r="CB12" s="392"/>
      <c r="CC12" s="392"/>
      <c r="CD12" s="392"/>
      <c r="CE12" s="392"/>
      <c r="CF12" s="392"/>
      <c r="CG12" s="392"/>
      <c r="CH12" s="392"/>
      <c r="CI12" s="392"/>
      <c r="CJ12" s="392"/>
      <c r="CK12" s="392"/>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6" customFormat="1" x14ac:dyDescent="0.4">
      <c r="B17" s="386" t="str">
        <f>IF('Calcs.'!B36="","",'Calcs.'!B36)</f>
        <v/>
      </c>
      <c r="C17" s="386" t="str">
        <f>IF('Calcs.'!C36="","",'Calcs.'!C36)</f>
        <v>IS: revenue</v>
      </c>
      <c r="D17" s="386" t="str">
        <f>IF('Calcs.'!D36="","",'Calcs.'!D36)</f>
        <v>VOLLIST-EVP</v>
      </c>
      <c r="E17" s="386" t="str">
        <f>IF('Calcs.'!E36="","",'Calcs.'!E36)</f>
        <v>36 VOLLIST-EVP</v>
      </c>
      <c r="F17" s="386" t="str">
        <f>IF('Calcs.'!F36="","",'Calcs.'!F36)</f>
        <v/>
      </c>
      <c r="G17" s="342" t="str">
        <f>IF('Calcs.'!G36="","",'Calcs.'!G36)</f>
        <v>Total sales</v>
      </c>
      <c r="H17" s="387"/>
      <c r="I17" s="388" t="str">
        <f>IF('Calcs.'!I36="","",'Calcs.'!I36)</f>
        <v/>
      </c>
      <c r="J17" s="388" t="str">
        <f>IF('Calcs.'!J36="","",'Calcs.'!J36)</f>
        <v/>
      </c>
      <c r="K17" s="264">
        <f>IF('Calcs.'!K36="","",'Calcs.'!K36)</f>
        <v>5000000.0000000019</v>
      </c>
      <c r="L17" s="264">
        <f>IF('Calcs.'!L36="","",'Calcs.'!L36)</f>
        <v>10000000.000000004</v>
      </c>
      <c r="M17" s="264">
        <f>IF('Calcs.'!M36="","",'Calcs.'!M36)</f>
        <v>20000000.000000007</v>
      </c>
      <c r="N17" s="264">
        <f>IF('Calcs.'!N36="","",'Calcs.'!N36)</f>
        <v>40000000.000000015</v>
      </c>
      <c r="O17" s="264">
        <f>IF('Calcs.'!O36="","",'Calcs.'!O36)</f>
        <v>80000000.00000003</v>
      </c>
      <c r="P17" s="264">
        <f>IF('Calcs.'!P36="","",'Calcs.'!P36)</f>
        <v>160000000.00000006</v>
      </c>
      <c r="Q17" s="386" t="str">
        <f>IF('Calcs.'!Q36="","",'Calcs.'!Q36)</f>
        <v/>
      </c>
      <c r="R17" s="264" t="str">
        <f>IF('Calcs.'!R36="","",'Calcs.'!R36)</f>
        <v/>
      </c>
      <c r="S17" s="264">
        <f>IF('Calcs.'!S36="","",'Calcs.'!S36)</f>
        <v>416666.66666666674</v>
      </c>
      <c r="T17" s="264">
        <f>IF('Calcs.'!T36="","",'Calcs.'!T36)</f>
        <v>416666.66666666674</v>
      </c>
      <c r="U17" s="264">
        <f>IF('Calcs.'!U36="","",'Calcs.'!U36)</f>
        <v>416666.66666666674</v>
      </c>
      <c r="V17" s="264">
        <f>IF('Calcs.'!V36="","",'Calcs.'!V36)</f>
        <v>416666.66666666674</v>
      </c>
      <c r="W17" s="264">
        <f>IF('Calcs.'!W36="","",'Calcs.'!W36)</f>
        <v>416666.66666666674</v>
      </c>
      <c r="X17" s="264">
        <f>IF('Calcs.'!X36="","",'Calcs.'!X36)</f>
        <v>416666.66666666674</v>
      </c>
      <c r="Y17" s="264">
        <f>IF('Calcs.'!Y36="","",'Calcs.'!Y36)</f>
        <v>416666.66666666674</v>
      </c>
      <c r="Z17" s="264">
        <f>IF('Calcs.'!Z36="","",'Calcs.'!Z36)</f>
        <v>416666.66666666674</v>
      </c>
      <c r="AA17" s="264">
        <f>IF('Calcs.'!AA36="","",'Calcs.'!AA36)</f>
        <v>416666.66666666674</v>
      </c>
      <c r="AB17" s="264">
        <f>IF('Calcs.'!AB36="","",'Calcs.'!AB36)</f>
        <v>416666.66666666674</v>
      </c>
      <c r="AC17" s="264">
        <f>IF('Calcs.'!AC36="","",'Calcs.'!AC36)</f>
        <v>416666.66666666674</v>
      </c>
      <c r="AD17" s="264">
        <f>IF('Calcs.'!AD36="","",'Calcs.'!AD36)</f>
        <v>416666.66666666674</v>
      </c>
      <c r="AE17" s="264">
        <f>IF('Calcs.'!AE36="","",'Calcs.'!AE36)</f>
        <v>833333.33333333349</v>
      </c>
      <c r="AF17" s="264">
        <f>IF('Calcs.'!AF36="","",'Calcs.'!AF36)</f>
        <v>833333.33333333349</v>
      </c>
      <c r="AG17" s="264">
        <f>IF('Calcs.'!AG36="","",'Calcs.'!AG36)</f>
        <v>833333.33333333349</v>
      </c>
      <c r="AH17" s="264">
        <f>IF('Calcs.'!AH36="","",'Calcs.'!AH36)</f>
        <v>833333.33333333349</v>
      </c>
      <c r="AI17" s="264">
        <f>IF('Calcs.'!AI36="","",'Calcs.'!AI36)</f>
        <v>833333.33333333349</v>
      </c>
      <c r="AJ17" s="264">
        <f>IF('Calcs.'!AJ36="","",'Calcs.'!AJ36)</f>
        <v>833333.33333333349</v>
      </c>
      <c r="AK17" s="264">
        <f>IF('Calcs.'!AK36="","",'Calcs.'!AK36)</f>
        <v>833333.33333333349</v>
      </c>
      <c r="AL17" s="264">
        <f>IF('Calcs.'!AL36="","",'Calcs.'!AL36)</f>
        <v>833333.33333333349</v>
      </c>
      <c r="AM17" s="264">
        <f>IF('Calcs.'!AM36="","",'Calcs.'!AM36)</f>
        <v>833333.33333333349</v>
      </c>
      <c r="AN17" s="264">
        <f>IF('Calcs.'!AN36="","",'Calcs.'!AN36)</f>
        <v>833333.33333333349</v>
      </c>
      <c r="AO17" s="264">
        <f>IF('Calcs.'!AO36="","",'Calcs.'!AO36)</f>
        <v>833333.33333333349</v>
      </c>
      <c r="AP17" s="264">
        <f>IF('Calcs.'!AP36="","",'Calcs.'!AP36)</f>
        <v>833333.33333333349</v>
      </c>
      <c r="AQ17" s="264">
        <f>IF('Calcs.'!AQ36="","",'Calcs.'!AQ36)</f>
        <v>1666666.666666667</v>
      </c>
      <c r="AR17" s="264">
        <f>IF('Calcs.'!AR36="","",'Calcs.'!AR36)</f>
        <v>1666666.666666667</v>
      </c>
      <c r="AS17" s="264">
        <f>IF('Calcs.'!AS36="","",'Calcs.'!AS36)</f>
        <v>1666666.666666667</v>
      </c>
      <c r="AT17" s="264">
        <f>IF('Calcs.'!AT36="","",'Calcs.'!AT36)</f>
        <v>1666666.666666667</v>
      </c>
      <c r="AU17" s="264">
        <f>IF('Calcs.'!AU36="","",'Calcs.'!AU36)</f>
        <v>1666666.666666667</v>
      </c>
      <c r="AV17" s="264">
        <f>IF('Calcs.'!AV36="","",'Calcs.'!AV36)</f>
        <v>1666666.666666667</v>
      </c>
      <c r="AW17" s="264">
        <f>IF('Calcs.'!AW36="","",'Calcs.'!AW36)</f>
        <v>1666666.666666667</v>
      </c>
      <c r="AX17" s="264">
        <f>IF('Calcs.'!AX36="","",'Calcs.'!AX36)</f>
        <v>1666666.666666667</v>
      </c>
      <c r="AY17" s="264">
        <f>IF('Calcs.'!AY36="","",'Calcs.'!AY36)</f>
        <v>1666666.666666667</v>
      </c>
      <c r="AZ17" s="264">
        <f>IF('Calcs.'!AZ36="","",'Calcs.'!AZ36)</f>
        <v>1666666.666666667</v>
      </c>
      <c r="BA17" s="264">
        <f>IF('Calcs.'!BA36="","",'Calcs.'!BA36)</f>
        <v>1666666.666666667</v>
      </c>
      <c r="BB17" s="264">
        <f>IF('Calcs.'!BB36="","",'Calcs.'!BB36)</f>
        <v>1666666.666666667</v>
      </c>
      <c r="BC17" s="264">
        <f>IF('Calcs.'!BC36="","",'Calcs.'!BC36)</f>
        <v>3333333.333333334</v>
      </c>
      <c r="BD17" s="264">
        <f>IF('Calcs.'!BD36="","",'Calcs.'!BD36)</f>
        <v>3333333.333333334</v>
      </c>
      <c r="BE17" s="264">
        <f>IF('Calcs.'!BE36="","",'Calcs.'!BE36)</f>
        <v>3333333.333333334</v>
      </c>
      <c r="BF17" s="264">
        <f>IF('Calcs.'!BF36="","",'Calcs.'!BF36)</f>
        <v>3333333.333333334</v>
      </c>
      <c r="BG17" s="264">
        <f>IF('Calcs.'!BG36="","",'Calcs.'!BG36)</f>
        <v>3333333.333333334</v>
      </c>
      <c r="BH17" s="264">
        <f>IF('Calcs.'!BH36="","",'Calcs.'!BH36)</f>
        <v>3333333.333333334</v>
      </c>
      <c r="BI17" s="264">
        <f>IF('Calcs.'!BI36="","",'Calcs.'!BI36)</f>
        <v>3333333.333333334</v>
      </c>
      <c r="BJ17" s="264">
        <f>IF('Calcs.'!BJ36="","",'Calcs.'!BJ36)</f>
        <v>3333333.333333334</v>
      </c>
      <c r="BK17" s="264">
        <f>IF('Calcs.'!BK36="","",'Calcs.'!BK36)</f>
        <v>3333333.333333334</v>
      </c>
      <c r="BL17" s="264">
        <f>IF('Calcs.'!BL36="","",'Calcs.'!BL36)</f>
        <v>3333333.333333334</v>
      </c>
      <c r="BM17" s="264">
        <f>IF('Calcs.'!BM36="","",'Calcs.'!BM36)</f>
        <v>3333333.333333334</v>
      </c>
      <c r="BN17" s="264">
        <f>IF('Calcs.'!BN36="","",'Calcs.'!BN36)</f>
        <v>3333333.333333334</v>
      </c>
      <c r="BO17" s="264">
        <f>IF('Calcs.'!BO36="","",'Calcs.'!BO36)</f>
        <v>6666666.6666666679</v>
      </c>
      <c r="BP17" s="264">
        <f>IF('Calcs.'!BP36="","",'Calcs.'!BP36)</f>
        <v>6666666.6666666679</v>
      </c>
      <c r="BQ17" s="264">
        <f>IF('Calcs.'!BQ36="","",'Calcs.'!BQ36)</f>
        <v>6666666.6666666679</v>
      </c>
      <c r="BR17" s="264">
        <f>IF('Calcs.'!BR36="","",'Calcs.'!BR36)</f>
        <v>6666666.6666666679</v>
      </c>
      <c r="BS17" s="264">
        <f>IF('Calcs.'!BS36="","",'Calcs.'!BS36)</f>
        <v>6666666.6666666679</v>
      </c>
      <c r="BT17" s="264">
        <f>IF('Calcs.'!BT36="","",'Calcs.'!BT36)</f>
        <v>6666666.6666666679</v>
      </c>
      <c r="BU17" s="264">
        <f>IF('Calcs.'!BU36="","",'Calcs.'!BU36)</f>
        <v>6666666.6666666679</v>
      </c>
      <c r="BV17" s="264">
        <f>IF('Calcs.'!BV36="","",'Calcs.'!BV36)</f>
        <v>6666666.6666666679</v>
      </c>
      <c r="BW17" s="264">
        <f>IF('Calcs.'!BW36="","",'Calcs.'!BW36)</f>
        <v>6666666.6666666679</v>
      </c>
      <c r="BX17" s="264">
        <f>IF('Calcs.'!BX36="","",'Calcs.'!BX36)</f>
        <v>6666666.6666666679</v>
      </c>
      <c r="BY17" s="264">
        <f>IF('Calcs.'!BY36="","",'Calcs.'!BY36)</f>
        <v>6666666.6666666679</v>
      </c>
      <c r="BZ17" s="264">
        <f>IF('Calcs.'!BZ36="","",'Calcs.'!BZ36)</f>
        <v>6666666.6666666679</v>
      </c>
      <c r="CA17" s="264">
        <f>IF('Calcs.'!CA36="","",'Calcs.'!CA36)</f>
        <v>13333333.333333336</v>
      </c>
      <c r="CB17" s="264">
        <f>IF('Calcs.'!CB36="","",'Calcs.'!CB36)</f>
        <v>13333333.333333336</v>
      </c>
      <c r="CC17" s="264">
        <f>IF('Calcs.'!CC36="","",'Calcs.'!CC36)</f>
        <v>13333333.333333336</v>
      </c>
      <c r="CD17" s="264">
        <f>IF('Calcs.'!CD36="","",'Calcs.'!CD36)</f>
        <v>13333333.333333336</v>
      </c>
      <c r="CE17" s="264">
        <f>IF('Calcs.'!CE36="","",'Calcs.'!CE36)</f>
        <v>13333333.333333336</v>
      </c>
      <c r="CF17" s="264">
        <f>IF('Calcs.'!CF36="","",'Calcs.'!CF36)</f>
        <v>13333333.333333336</v>
      </c>
      <c r="CG17" s="264">
        <f>IF('Calcs.'!CG36="","",'Calcs.'!CG36)</f>
        <v>13333333.333333336</v>
      </c>
      <c r="CH17" s="264">
        <f>IF('Calcs.'!CH36="","",'Calcs.'!CH36)</f>
        <v>13333333.333333336</v>
      </c>
      <c r="CI17" s="264">
        <f>IF('Calcs.'!CI36="","",'Calcs.'!CI36)</f>
        <v>13333333.333333336</v>
      </c>
      <c r="CJ17" s="264">
        <f>IF('Calcs.'!CJ36="","",'Calcs.'!CJ36)</f>
        <v>13333333.333333336</v>
      </c>
      <c r="CK17" s="264">
        <f>IF('Calcs.'!CK36="","",'Calcs.'!CK36)</f>
        <v>13333333.333333336</v>
      </c>
      <c r="CL17" s="264">
        <f>IF('Calcs.'!CL36="","",'Calcs.'!CL36)</f>
        <v>13333333.333333336</v>
      </c>
      <c r="CM17" s="264" t="e">
        <f>SUM(#REF!)</f>
        <v>#REF!</v>
      </c>
      <c r="CN17" s="264" t="e">
        <f>SUM(#REF!)</f>
        <v>#REF!</v>
      </c>
      <c r="CO17" s="264" t="e">
        <f>SUM(#REF!)</f>
        <v>#REF!</v>
      </c>
      <c r="CP17" s="264" t="e">
        <f>SUM(#REF!)</f>
        <v>#REF!</v>
      </c>
      <c r="CQ17" s="264" t="e">
        <f>SUM(#REF!)</f>
        <v>#REF!</v>
      </c>
      <c r="CR17" s="264" t="e">
        <f>SUM(#REF!)</f>
        <v>#REF!</v>
      </c>
      <c r="CS17" s="264" t="e">
        <f>SUM(#REF!)</f>
        <v>#REF!</v>
      </c>
      <c r="CT17" s="264" t="e">
        <f>SUM(#REF!)</f>
        <v>#REF!</v>
      </c>
      <c r="CU17" s="264" t="e">
        <f>SUM(#REF!)</f>
        <v>#REF!</v>
      </c>
      <c r="CV17" s="264" t="e">
        <f>SUM(#REF!)</f>
        <v>#REF!</v>
      </c>
      <c r="CW17" s="264" t="e">
        <f>SUM(#REF!)</f>
        <v>#REF!</v>
      </c>
      <c r="CX17" s="264" t="e">
        <f>SUM(#REF!)</f>
        <v>#REF!</v>
      </c>
      <c r="CY17" s="264" t="e">
        <f>SUM(#REF!)</f>
        <v>#REF!</v>
      </c>
      <c r="CZ17" s="264" t="e">
        <f>SUM(#REF!)</f>
        <v>#REF!</v>
      </c>
      <c r="DA17" s="264" t="e">
        <f>SUM(#REF!)</f>
        <v>#REF!</v>
      </c>
      <c r="DB17" s="264" t="e">
        <f>SUM(#REF!)</f>
        <v>#REF!</v>
      </c>
      <c r="DC17" s="264" t="e">
        <f>SUM(#REF!)</f>
        <v>#REF!</v>
      </c>
      <c r="DD17" s="264" t="e">
        <f>SUM(#REF!)</f>
        <v>#REF!</v>
      </c>
      <c r="DE17" s="264" t="e">
        <f>SUM(#REF!)</f>
        <v>#REF!</v>
      </c>
      <c r="DF17" s="264" t="e">
        <f>SUM(#REF!)</f>
        <v>#REF!</v>
      </c>
      <c r="DG17" s="264" t="e">
        <f>SUM(#REF!)</f>
        <v>#REF!</v>
      </c>
      <c r="DH17" s="264" t="e">
        <f>SUM(#REF!)</f>
        <v>#REF!</v>
      </c>
      <c r="DI17" s="264" t="e">
        <f>SUM(#REF!)</f>
        <v>#REF!</v>
      </c>
      <c r="DJ17" s="264" t="e">
        <f>SUM(#REF!)</f>
        <v>#REF!</v>
      </c>
      <c r="DK17" s="264" t="e">
        <f>SUM(#REF!)</f>
        <v>#REF!</v>
      </c>
      <c r="DL17" s="264" t="e">
        <f>SUM(#REF!)</f>
        <v>#REF!</v>
      </c>
    </row>
    <row r="18" spans="1:116" x14ac:dyDescent="0.4">
      <c r="B18" t="s">
        <v>198</v>
      </c>
      <c r="E18" t="s">
        <v>198</v>
      </c>
      <c r="F18" t="s">
        <v>198</v>
      </c>
      <c r="G18" s="27" t="s">
        <v>596</v>
      </c>
      <c r="H18" s="27"/>
      <c r="I18" s="27"/>
      <c r="J18" s="28"/>
      <c r="K18" s="63">
        <f t="shared" ref="K18:P18" si="17">SUMIF($4:$4,K$3,18:18)</f>
        <v>5000000.0000000019</v>
      </c>
      <c r="L18" s="63">
        <f t="shared" si="17"/>
        <v>10000000.000000004</v>
      </c>
      <c r="M18" s="63">
        <f t="shared" si="17"/>
        <v>20000000.000000007</v>
      </c>
      <c r="N18" s="63">
        <f t="shared" si="17"/>
        <v>40000000.000000015</v>
      </c>
      <c r="O18" s="63">
        <f t="shared" si="17"/>
        <v>80000000.00000003</v>
      </c>
      <c r="P18" s="63">
        <f t="shared" si="17"/>
        <v>160000000.00000006</v>
      </c>
      <c r="Q18" s="28"/>
      <c r="R18"/>
      <c r="S18" s="265">
        <f t="shared" ref="S18:AX18" si="18">SUMIF($C:$C,$F18,S:S)</f>
        <v>416666.66666666674</v>
      </c>
      <c r="T18" s="265">
        <f t="shared" si="18"/>
        <v>416666.66666666674</v>
      </c>
      <c r="U18" s="265">
        <f t="shared" si="18"/>
        <v>416666.66666666674</v>
      </c>
      <c r="V18" s="265">
        <f t="shared" si="18"/>
        <v>416666.66666666674</v>
      </c>
      <c r="W18" s="265">
        <f t="shared" si="18"/>
        <v>416666.66666666674</v>
      </c>
      <c r="X18" s="265">
        <f t="shared" si="18"/>
        <v>416666.66666666674</v>
      </c>
      <c r="Y18" s="265">
        <f t="shared" si="18"/>
        <v>416666.66666666674</v>
      </c>
      <c r="Z18" s="265">
        <f t="shared" si="18"/>
        <v>416666.66666666674</v>
      </c>
      <c r="AA18" s="265">
        <f t="shared" si="18"/>
        <v>416666.66666666674</v>
      </c>
      <c r="AB18" s="265">
        <f t="shared" si="18"/>
        <v>416666.66666666674</v>
      </c>
      <c r="AC18" s="265">
        <f t="shared" si="18"/>
        <v>416666.66666666674</v>
      </c>
      <c r="AD18" s="265">
        <f t="shared" si="18"/>
        <v>416666.66666666674</v>
      </c>
      <c r="AE18" s="265">
        <f t="shared" si="18"/>
        <v>833333.33333333349</v>
      </c>
      <c r="AF18" s="265">
        <f t="shared" si="18"/>
        <v>833333.33333333349</v>
      </c>
      <c r="AG18" s="265">
        <f t="shared" si="18"/>
        <v>833333.33333333349</v>
      </c>
      <c r="AH18" s="265">
        <f t="shared" si="18"/>
        <v>833333.33333333349</v>
      </c>
      <c r="AI18" s="265">
        <f t="shared" si="18"/>
        <v>833333.33333333349</v>
      </c>
      <c r="AJ18" s="265">
        <f t="shared" si="18"/>
        <v>833333.33333333349</v>
      </c>
      <c r="AK18" s="265">
        <f t="shared" si="18"/>
        <v>833333.33333333349</v>
      </c>
      <c r="AL18" s="265">
        <f t="shared" si="18"/>
        <v>833333.33333333349</v>
      </c>
      <c r="AM18" s="265">
        <f t="shared" si="18"/>
        <v>833333.33333333349</v>
      </c>
      <c r="AN18" s="265">
        <f t="shared" si="18"/>
        <v>833333.33333333349</v>
      </c>
      <c r="AO18" s="265">
        <f t="shared" si="18"/>
        <v>833333.33333333349</v>
      </c>
      <c r="AP18" s="265">
        <f t="shared" si="18"/>
        <v>833333.33333333349</v>
      </c>
      <c r="AQ18" s="265">
        <f t="shared" si="18"/>
        <v>1666666.666666667</v>
      </c>
      <c r="AR18" s="265">
        <f t="shared" si="18"/>
        <v>1666666.666666667</v>
      </c>
      <c r="AS18" s="265">
        <f t="shared" si="18"/>
        <v>1666666.666666667</v>
      </c>
      <c r="AT18" s="265">
        <f t="shared" si="18"/>
        <v>1666666.666666667</v>
      </c>
      <c r="AU18" s="265">
        <f t="shared" si="18"/>
        <v>1666666.666666667</v>
      </c>
      <c r="AV18" s="265">
        <f t="shared" si="18"/>
        <v>1666666.666666667</v>
      </c>
      <c r="AW18" s="265">
        <f t="shared" si="18"/>
        <v>1666666.666666667</v>
      </c>
      <c r="AX18" s="265">
        <f t="shared" si="18"/>
        <v>1666666.666666667</v>
      </c>
      <c r="AY18" s="265">
        <f t="shared" ref="AY18:CD18" si="19">SUMIF($C:$C,$F18,AY:AY)</f>
        <v>1666666.666666667</v>
      </c>
      <c r="AZ18" s="265">
        <f t="shared" si="19"/>
        <v>1666666.666666667</v>
      </c>
      <c r="BA18" s="265">
        <f t="shared" si="19"/>
        <v>1666666.666666667</v>
      </c>
      <c r="BB18" s="265">
        <f t="shared" si="19"/>
        <v>1666666.666666667</v>
      </c>
      <c r="BC18" s="265">
        <f t="shared" si="19"/>
        <v>3333333.333333334</v>
      </c>
      <c r="BD18" s="265">
        <f t="shared" si="19"/>
        <v>3333333.333333334</v>
      </c>
      <c r="BE18" s="265">
        <f t="shared" si="19"/>
        <v>3333333.333333334</v>
      </c>
      <c r="BF18" s="265">
        <f t="shared" si="19"/>
        <v>3333333.333333334</v>
      </c>
      <c r="BG18" s="265">
        <f t="shared" si="19"/>
        <v>3333333.333333334</v>
      </c>
      <c r="BH18" s="265">
        <f t="shared" si="19"/>
        <v>3333333.333333334</v>
      </c>
      <c r="BI18" s="265">
        <f t="shared" si="19"/>
        <v>3333333.333333334</v>
      </c>
      <c r="BJ18" s="265">
        <f t="shared" si="19"/>
        <v>3333333.333333334</v>
      </c>
      <c r="BK18" s="265">
        <f t="shared" si="19"/>
        <v>3333333.333333334</v>
      </c>
      <c r="BL18" s="265">
        <f t="shared" si="19"/>
        <v>3333333.333333334</v>
      </c>
      <c r="BM18" s="265">
        <f t="shared" si="19"/>
        <v>3333333.333333334</v>
      </c>
      <c r="BN18" s="265">
        <f t="shared" si="19"/>
        <v>3333333.333333334</v>
      </c>
      <c r="BO18" s="265">
        <f t="shared" si="19"/>
        <v>6666666.6666666679</v>
      </c>
      <c r="BP18" s="265">
        <f t="shared" si="19"/>
        <v>6666666.6666666679</v>
      </c>
      <c r="BQ18" s="265">
        <f t="shared" si="19"/>
        <v>6666666.6666666679</v>
      </c>
      <c r="BR18" s="265">
        <f t="shared" si="19"/>
        <v>6666666.6666666679</v>
      </c>
      <c r="BS18" s="265">
        <f t="shared" si="19"/>
        <v>6666666.6666666679</v>
      </c>
      <c r="BT18" s="265">
        <f t="shared" si="19"/>
        <v>6666666.6666666679</v>
      </c>
      <c r="BU18" s="265">
        <f t="shared" si="19"/>
        <v>6666666.6666666679</v>
      </c>
      <c r="BV18" s="265">
        <f t="shared" si="19"/>
        <v>6666666.6666666679</v>
      </c>
      <c r="BW18" s="265">
        <f t="shared" si="19"/>
        <v>6666666.6666666679</v>
      </c>
      <c r="BX18" s="265">
        <f t="shared" si="19"/>
        <v>6666666.6666666679</v>
      </c>
      <c r="BY18" s="265">
        <f t="shared" si="19"/>
        <v>6666666.6666666679</v>
      </c>
      <c r="BZ18" s="265">
        <f t="shared" si="19"/>
        <v>6666666.6666666679</v>
      </c>
      <c r="CA18" s="265">
        <f t="shared" si="19"/>
        <v>13333333.333333336</v>
      </c>
      <c r="CB18" s="265">
        <f t="shared" si="19"/>
        <v>13333333.333333336</v>
      </c>
      <c r="CC18" s="265">
        <f t="shared" si="19"/>
        <v>13333333.333333336</v>
      </c>
      <c r="CD18" s="265">
        <f t="shared" si="19"/>
        <v>13333333.333333336</v>
      </c>
      <c r="CE18" s="265">
        <f t="shared" ref="CE18:CL18" si="20">SUMIF($C:$C,$F18,CE:CE)</f>
        <v>13333333.333333336</v>
      </c>
      <c r="CF18" s="265">
        <f t="shared" si="20"/>
        <v>13333333.333333336</v>
      </c>
      <c r="CG18" s="265">
        <f t="shared" si="20"/>
        <v>13333333.333333336</v>
      </c>
      <c r="CH18" s="265">
        <f t="shared" si="20"/>
        <v>13333333.333333336</v>
      </c>
      <c r="CI18" s="265">
        <f t="shared" si="20"/>
        <v>13333333.333333336</v>
      </c>
      <c r="CJ18" s="265">
        <f t="shared" si="20"/>
        <v>13333333.333333336</v>
      </c>
      <c r="CK18" s="265">
        <f t="shared" si="20"/>
        <v>13333333.333333336</v>
      </c>
      <c r="CL18" s="265">
        <f t="shared" si="20"/>
        <v>13333333.333333336</v>
      </c>
      <c r="CN18" s="265" t="e">
        <f t="shared" ref="CN18:DL18" si="21">SUMIF($C:$C,$F18,CN:CN)</f>
        <v>#REF!</v>
      </c>
      <c r="CO18" s="265" t="e">
        <f t="shared" si="21"/>
        <v>#REF!</v>
      </c>
      <c r="CP18" s="265" t="e">
        <f t="shared" si="21"/>
        <v>#REF!</v>
      </c>
      <c r="CQ18" s="265" t="e">
        <f t="shared" si="21"/>
        <v>#REF!</v>
      </c>
      <c r="CR18" s="265" t="e">
        <f t="shared" si="21"/>
        <v>#REF!</v>
      </c>
      <c r="CS18" s="265" t="e">
        <f t="shared" si="21"/>
        <v>#REF!</v>
      </c>
      <c r="CT18" s="265" t="e">
        <f t="shared" si="21"/>
        <v>#REF!</v>
      </c>
      <c r="CU18" s="265" t="e">
        <f t="shared" si="21"/>
        <v>#REF!</v>
      </c>
      <c r="CV18" s="265" t="e">
        <f t="shared" si="21"/>
        <v>#REF!</v>
      </c>
      <c r="CW18" s="265" t="e">
        <f t="shared" si="21"/>
        <v>#REF!</v>
      </c>
      <c r="CX18" s="265" t="e">
        <f t="shared" si="21"/>
        <v>#REF!</v>
      </c>
      <c r="CY18" s="265" t="e">
        <f t="shared" si="21"/>
        <v>#REF!</v>
      </c>
      <c r="CZ18" s="265" t="e">
        <f t="shared" si="21"/>
        <v>#REF!</v>
      </c>
      <c r="DA18" s="265" t="e">
        <f t="shared" si="21"/>
        <v>#REF!</v>
      </c>
      <c r="DB18" s="265" t="e">
        <f t="shared" si="21"/>
        <v>#REF!</v>
      </c>
      <c r="DC18" s="265" t="e">
        <f t="shared" si="21"/>
        <v>#REF!</v>
      </c>
      <c r="DD18" s="265" t="e">
        <f t="shared" si="21"/>
        <v>#REF!</v>
      </c>
      <c r="DE18" s="265" t="e">
        <f t="shared" si="21"/>
        <v>#REF!</v>
      </c>
      <c r="DF18" s="265" t="e">
        <f t="shared" si="21"/>
        <v>#REF!</v>
      </c>
      <c r="DG18" s="265" t="e">
        <f t="shared" si="21"/>
        <v>#REF!</v>
      </c>
      <c r="DH18" s="265" t="e">
        <f t="shared" si="21"/>
        <v>#REF!</v>
      </c>
      <c r="DI18" s="265" t="e">
        <f t="shared" si="21"/>
        <v>#REF!</v>
      </c>
      <c r="DJ18" s="265" t="e">
        <f t="shared" si="21"/>
        <v>#REF!</v>
      </c>
      <c r="DK18" s="265" t="e">
        <f t="shared" si="21"/>
        <v>#REF!</v>
      </c>
      <c r="DL18" s="265" t="e">
        <f t="shared" si="21"/>
        <v>#REF!</v>
      </c>
    </row>
    <row r="19" spans="1:116" x14ac:dyDescent="0.4">
      <c r="B19" t="s">
        <v>198</v>
      </c>
      <c r="G19" s="129" t="s">
        <v>597</v>
      </c>
      <c r="H19" s="27"/>
      <c r="I19" s="27"/>
      <c r="J19" s="28"/>
      <c r="K19" s="266"/>
      <c r="L19" s="267">
        <f>IFERROR(L18/K18-1,0)</f>
        <v>1</v>
      </c>
      <c r="M19" s="267">
        <f>IFERROR(M18/L18-1,0)</f>
        <v>1</v>
      </c>
      <c r="N19" s="267">
        <f>IFERROR(N18/M18-1,0)</f>
        <v>1</v>
      </c>
      <c r="O19" s="267">
        <f>IFERROR(O18/N18-1,0)</f>
        <v>1</v>
      </c>
      <c r="P19" s="267">
        <f>IFERROR(P18/O18-1,0)</f>
        <v>1</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s="386" customFormat="1" x14ac:dyDescent="0.4">
      <c r="B22" s="386" t="str">
        <f>IF('Calcs.'!B51="","",'Calcs.'!B51)</f>
        <v/>
      </c>
      <c r="C22" s="386" t="str">
        <f>IF('Calcs.'!C51="","",'Calcs.'!C51)</f>
        <v>IS: direct costs</v>
      </c>
      <c r="D22" s="386" t="str">
        <f>IF('Calcs.'!D51="","",'Calcs.'!D51)</f>
        <v>VOLLIST-EVP</v>
      </c>
      <c r="E22" s="386" t="str">
        <f>IF('Calcs.'!E51="","",'Calcs.'!E51)</f>
        <v>51 VOLLIST-EVP</v>
      </c>
      <c r="F22" s="386" t="str">
        <f>IF('Calcs.'!F51="","",'Calcs.'!F51)</f>
        <v/>
      </c>
      <c r="G22" s="342" t="str">
        <f>IF('Calcs.'!G51="","",'Calcs.'!G51)</f>
        <v>Total COGS</v>
      </c>
      <c r="H22" s="387"/>
      <c r="I22" s="388" t="str">
        <f>IF('Calcs.'!I51="","",'Calcs.'!I51)</f>
        <v/>
      </c>
      <c r="J22" s="388" t="str">
        <f>IF('Calcs.'!J51="","",'Calcs.'!J51)</f>
        <v/>
      </c>
      <c r="K22" s="264">
        <f>IF('Calcs.'!K51="","",'Calcs.'!K51)</f>
        <v>-5000000.0000000019</v>
      </c>
      <c r="L22" s="264">
        <f>IF('Calcs.'!L51="","",'Calcs.'!L51)</f>
        <v>-10000000.000000004</v>
      </c>
      <c r="M22" s="264">
        <f>IF('Calcs.'!M51="","",'Calcs.'!M51)</f>
        <v>-20000000.000000007</v>
      </c>
      <c r="N22" s="264">
        <f>IF('Calcs.'!N51="","",'Calcs.'!N51)</f>
        <v>-40000000.000000015</v>
      </c>
      <c r="O22" s="264">
        <f>IF('Calcs.'!O51="","",'Calcs.'!O51)</f>
        <v>-80000000.00000003</v>
      </c>
      <c r="P22" s="264">
        <f>IF('Calcs.'!P51="","",'Calcs.'!P51)</f>
        <v>-160000000.00000006</v>
      </c>
      <c r="Q22" s="386" t="str">
        <f>IF('Calcs.'!Q51="","",'Calcs.'!Q51)</f>
        <v/>
      </c>
      <c r="R22" s="264" t="str">
        <f>IF('Calcs.'!R51="","",'Calcs.'!R51)</f>
        <v/>
      </c>
      <c r="S22" s="264">
        <f>IF('Calcs.'!S51="","",'Calcs.'!S51)</f>
        <v>-416666.66666666674</v>
      </c>
      <c r="T22" s="264">
        <f>IF('Calcs.'!T51="","",'Calcs.'!T51)</f>
        <v>-416666.66666666674</v>
      </c>
      <c r="U22" s="264">
        <f>IF('Calcs.'!U51="","",'Calcs.'!U51)</f>
        <v>-416666.66666666674</v>
      </c>
      <c r="V22" s="264">
        <f>IF('Calcs.'!V51="","",'Calcs.'!V51)</f>
        <v>-416666.66666666674</v>
      </c>
      <c r="W22" s="264">
        <f>IF('Calcs.'!W51="","",'Calcs.'!W51)</f>
        <v>-416666.66666666674</v>
      </c>
      <c r="X22" s="264">
        <f>IF('Calcs.'!X51="","",'Calcs.'!X51)</f>
        <v>-416666.66666666674</v>
      </c>
      <c r="Y22" s="264">
        <f>IF('Calcs.'!Y51="","",'Calcs.'!Y51)</f>
        <v>-416666.66666666674</v>
      </c>
      <c r="Z22" s="264">
        <f>IF('Calcs.'!Z51="","",'Calcs.'!Z51)</f>
        <v>-416666.66666666674</v>
      </c>
      <c r="AA22" s="264">
        <f>IF('Calcs.'!AA51="","",'Calcs.'!AA51)</f>
        <v>-416666.66666666674</v>
      </c>
      <c r="AB22" s="264">
        <f>IF('Calcs.'!AB51="","",'Calcs.'!AB51)</f>
        <v>-416666.66666666674</v>
      </c>
      <c r="AC22" s="264">
        <f>IF('Calcs.'!AC51="","",'Calcs.'!AC51)</f>
        <v>-416666.66666666674</v>
      </c>
      <c r="AD22" s="264">
        <f>IF('Calcs.'!AD51="","",'Calcs.'!AD51)</f>
        <v>-416666.66666666674</v>
      </c>
      <c r="AE22" s="264">
        <f>IF('Calcs.'!AE51="","",'Calcs.'!AE51)</f>
        <v>-833333.33333333349</v>
      </c>
      <c r="AF22" s="264">
        <f>IF('Calcs.'!AF51="","",'Calcs.'!AF51)</f>
        <v>-833333.33333333349</v>
      </c>
      <c r="AG22" s="264">
        <f>IF('Calcs.'!AG51="","",'Calcs.'!AG51)</f>
        <v>-833333.33333333349</v>
      </c>
      <c r="AH22" s="264">
        <f>IF('Calcs.'!AH51="","",'Calcs.'!AH51)</f>
        <v>-833333.33333333349</v>
      </c>
      <c r="AI22" s="264">
        <f>IF('Calcs.'!AI51="","",'Calcs.'!AI51)</f>
        <v>-833333.33333333349</v>
      </c>
      <c r="AJ22" s="264">
        <f>IF('Calcs.'!AJ51="","",'Calcs.'!AJ51)</f>
        <v>-833333.33333333349</v>
      </c>
      <c r="AK22" s="264">
        <f>IF('Calcs.'!AK51="","",'Calcs.'!AK51)</f>
        <v>-833333.33333333349</v>
      </c>
      <c r="AL22" s="264">
        <f>IF('Calcs.'!AL51="","",'Calcs.'!AL51)</f>
        <v>-833333.33333333349</v>
      </c>
      <c r="AM22" s="264">
        <f>IF('Calcs.'!AM51="","",'Calcs.'!AM51)</f>
        <v>-833333.33333333349</v>
      </c>
      <c r="AN22" s="264">
        <f>IF('Calcs.'!AN51="","",'Calcs.'!AN51)</f>
        <v>-833333.33333333349</v>
      </c>
      <c r="AO22" s="264">
        <f>IF('Calcs.'!AO51="","",'Calcs.'!AO51)</f>
        <v>-833333.33333333349</v>
      </c>
      <c r="AP22" s="264">
        <f>IF('Calcs.'!AP51="","",'Calcs.'!AP51)</f>
        <v>-833333.33333333349</v>
      </c>
      <c r="AQ22" s="264">
        <f>IF('Calcs.'!AQ51="","",'Calcs.'!AQ51)</f>
        <v>-1666666.666666667</v>
      </c>
      <c r="AR22" s="264">
        <f>IF('Calcs.'!AR51="","",'Calcs.'!AR51)</f>
        <v>-1666666.666666667</v>
      </c>
      <c r="AS22" s="264">
        <f>IF('Calcs.'!AS51="","",'Calcs.'!AS51)</f>
        <v>-1666666.666666667</v>
      </c>
      <c r="AT22" s="264">
        <f>IF('Calcs.'!AT51="","",'Calcs.'!AT51)</f>
        <v>-1666666.666666667</v>
      </c>
      <c r="AU22" s="264">
        <f>IF('Calcs.'!AU51="","",'Calcs.'!AU51)</f>
        <v>-1666666.666666667</v>
      </c>
      <c r="AV22" s="264">
        <f>IF('Calcs.'!AV51="","",'Calcs.'!AV51)</f>
        <v>-1666666.666666667</v>
      </c>
      <c r="AW22" s="264">
        <f>IF('Calcs.'!AW51="","",'Calcs.'!AW51)</f>
        <v>-1666666.666666667</v>
      </c>
      <c r="AX22" s="264">
        <f>IF('Calcs.'!AX51="","",'Calcs.'!AX51)</f>
        <v>-1666666.666666667</v>
      </c>
      <c r="AY22" s="264">
        <f>IF('Calcs.'!AY51="","",'Calcs.'!AY51)</f>
        <v>-1666666.666666667</v>
      </c>
      <c r="AZ22" s="264">
        <f>IF('Calcs.'!AZ51="","",'Calcs.'!AZ51)</f>
        <v>-1666666.666666667</v>
      </c>
      <c r="BA22" s="264">
        <f>IF('Calcs.'!BA51="","",'Calcs.'!BA51)</f>
        <v>-1666666.666666667</v>
      </c>
      <c r="BB22" s="264">
        <f>IF('Calcs.'!BB51="","",'Calcs.'!BB51)</f>
        <v>-1666666.666666667</v>
      </c>
      <c r="BC22" s="264">
        <f>IF('Calcs.'!BC51="","",'Calcs.'!BC51)</f>
        <v>-3333333.333333334</v>
      </c>
      <c r="BD22" s="264">
        <f>IF('Calcs.'!BD51="","",'Calcs.'!BD51)</f>
        <v>-3333333.333333334</v>
      </c>
      <c r="BE22" s="264">
        <f>IF('Calcs.'!BE51="","",'Calcs.'!BE51)</f>
        <v>-3333333.333333334</v>
      </c>
      <c r="BF22" s="264">
        <f>IF('Calcs.'!BF51="","",'Calcs.'!BF51)</f>
        <v>-3333333.333333334</v>
      </c>
      <c r="BG22" s="264">
        <f>IF('Calcs.'!BG51="","",'Calcs.'!BG51)</f>
        <v>-3333333.333333334</v>
      </c>
      <c r="BH22" s="264">
        <f>IF('Calcs.'!BH51="","",'Calcs.'!BH51)</f>
        <v>-3333333.333333334</v>
      </c>
      <c r="BI22" s="264">
        <f>IF('Calcs.'!BI51="","",'Calcs.'!BI51)</f>
        <v>-3333333.333333334</v>
      </c>
      <c r="BJ22" s="264">
        <f>IF('Calcs.'!BJ51="","",'Calcs.'!BJ51)</f>
        <v>-3333333.333333334</v>
      </c>
      <c r="BK22" s="264">
        <f>IF('Calcs.'!BK51="","",'Calcs.'!BK51)</f>
        <v>-3333333.333333334</v>
      </c>
      <c r="BL22" s="264">
        <f>IF('Calcs.'!BL51="","",'Calcs.'!BL51)</f>
        <v>-3333333.333333334</v>
      </c>
      <c r="BM22" s="264">
        <f>IF('Calcs.'!BM51="","",'Calcs.'!BM51)</f>
        <v>-3333333.333333334</v>
      </c>
      <c r="BN22" s="264">
        <f>IF('Calcs.'!BN51="","",'Calcs.'!BN51)</f>
        <v>-3333333.333333334</v>
      </c>
      <c r="BO22" s="264">
        <f>IF('Calcs.'!BO51="","",'Calcs.'!BO51)</f>
        <v>-6666666.6666666679</v>
      </c>
      <c r="BP22" s="264">
        <f>IF('Calcs.'!BP51="","",'Calcs.'!BP51)</f>
        <v>-6666666.6666666679</v>
      </c>
      <c r="BQ22" s="264">
        <f>IF('Calcs.'!BQ51="","",'Calcs.'!BQ51)</f>
        <v>-6666666.6666666679</v>
      </c>
      <c r="BR22" s="264">
        <f>IF('Calcs.'!BR51="","",'Calcs.'!BR51)</f>
        <v>-6666666.6666666679</v>
      </c>
      <c r="BS22" s="264">
        <f>IF('Calcs.'!BS51="","",'Calcs.'!BS51)</f>
        <v>-6666666.6666666679</v>
      </c>
      <c r="BT22" s="264">
        <f>IF('Calcs.'!BT51="","",'Calcs.'!BT51)</f>
        <v>-6666666.6666666679</v>
      </c>
      <c r="BU22" s="264">
        <f>IF('Calcs.'!BU51="","",'Calcs.'!BU51)</f>
        <v>-6666666.6666666679</v>
      </c>
      <c r="BV22" s="264">
        <f>IF('Calcs.'!BV51="","",'Calcs.'!BV51)</f>
        <v>-6666666.6666666679</v>
      </c>
      <c r="BW22" s="264">
        <f>IF('Calcs.'!BW51="","",'Calcs.'!BW51)</f>
        <v>-6666666.6666666679</v>
      </c>
      <c r="BX22" s="264">
        <f>IF('Calcs.'!BX51="","",'Calcs.'!BX51)</f>
        <v>-6666666.6666666679</v>
      </c>
      <c r="BY22" s="264">
        <f>IF('Calcs.'!BY51="","",'Calcs.'!BY51)</f>
        <v>-6666666.6666666679</v>
      </c>
      <c r="BZ22" s="264">
        <f>IF('Calcs.'!BZ51="","",'Calcs.'!BZ51)</f>
        <v>-6666666.6666666679</v>
      </c>
      <c r="CA22" s="264">
        <f>IF('Calcs.'!CA51="","",'Calcs.'!CA51)</f>
        <v>-13333333.333333336</v>
      </c>
      <c r="CB22" s="264">
        <f>IF('Calcs.'!CB51="","",'Calcs.'!CB51)</f>
        <v>-13333333.333333336</v>
      </c>
      <c r="CC22" s="264">
        <f>IF('Calcs.'!CC51="","",'Calcs.'!CC51)</f>
        <v>-13333333.333333336</v>
      </c>
      <c r="CD22" s="264">
        <f>IF('Calcs.'!CD51="","",'Calcs.'!CD51)</f>
        <v>-13333333.333333336</v>
      </c>
      <c r="CE22" s="264">
        <f>IF('Calcs.'!CE51="","",'Calcs.'!CE51)</f>
        <v>-13333333.333333336</v>
      </c>
      <c r="CF22" s="264">
        <f>IF('Calcs.'!CF51="","",'Calcs.'!CF51)</f>
        <v>-13333333.333333336</v>
      </c>
      <c r="CG22" s="264">
        <f>IF('Calcs.'!CG51="","",'Calcs.'!CG51)</f>
        <v>-13333333.333333336</v>
      </c>
      <c r="CH22" s="264">
        <f>IF('Calcs.'!CH51="","",'Calcs.'!CH51)</f>
        <v>-13333333.333333336</v>
      </c>
      <c r="CI22" s="264">
        <f>IF('Calcs.'!CI51="","",'Calcs.'!CI51)</f>
        <v>-13333333.333333336</v>
      </c>
      <c r="CJ22" s="264">
        <f>IF('Calcs.'!CJ51="","",'Calcs.'!CJ51)</f>
        <v>-13333333.333333336</v>
      </c>
      <c r="CK22" s="264">
        <f>IF('Calcs.'!CK51="","",'Calcs.'!CK51)</f>
        <v>-13333333.333333336</v>
      </c>
      <c r="CL22" s="264">
        <f>IF('Calcs.'!CL51="","",'Calcs.'!CL51)</f>
        <v>-13333333.333333336</v>
      </c>
      <c r="CM22" s="264" t="e">
        <f>SUM(#REF!)</f>
        <v>#REF!</v>
      </c>
      <c r="CN22" s="264" t="e">
        <f>SUM(#REF!)</f>
        <v>#REF!</v>
      </c>
      <c r="CO22" s="264" t="e">
        <f>SUM(#REF!)</f>
        <v>#REF!</v>
      </c>
      <c r="CP22" s="264" t="e">
        <f>SUM(#REF!)</f>
        <v>#REF!</v>
      </c>
      <c r="CQ22" s="264" t="e">
        <f>SUM(#REF!)</f>
        <v>#REF!</v>
      </c>
      <c r="CR22" s="264" t="e">
        <f>SUM(#REF!)</f>
        <v>#REF!</v>
      </c>
      <c r="CS22" s="264" t="e">
        <f>SUM(#REF!)</f>
        <v>#REF!</v>
      </c>
      <c r="CT22" s="264" t="e">
        <f>SUM(#REF!)</f>
        <v>#REF!</v>
      </c>
      <c r="CU22" s="264" t="e">
        <f>SUM(#REF!)</f>
        <v>#REF!</v>
      </c>
      <c r="CV22" s="264" t="e">
        <f>SUM(#REF!)</f>
        <v>#REF!</v>
      </c>
      <c r="CW22" s="264" t="e">
        <f>SUM(#REF!)</f>
        <v>#REF!</v>
      </c>
      <c r="CX22" s="264" t="e">
        <f>SUM(#REF!)</f>
        <v>#REF!</v>
      </c>
      <c r="CY22" s="264" t="e">
        <f>SUM(#REF!)</f>
        <v>#REF!</v>
      </c>
      <c r="CZ22" s="264" t="e">
        <f>SUM(#REF!)</f>
        <v>#REF!</v>
      </c>
      <c r="DA22" s="264" t="e">
        <f>SUM(#REF!)</f>
        <v>#REF!</v>
      </c>
      <c r="DB22" s="264" t="e">
        <f>SUM(#REF!)</f>
        <v>#REF!</v>
      </c>
      <c r="DC22" s="264" t="e">
        <f>SUM(#REF!)</f>
        <v>#REF!</v>
      </c>
      <c r="DD22" s="264" t="e">
        <f>SUM(#REF!)</f>
        <v>#REF!</v>
      </c>
      <c r="DE22" s="264" t="e">
        <f>SUM(#REF!)</f>
        <v>#REF!</v>
      </c>
      <c r="DF22" s="264" t="e">
        <f>SUM(#REF!)</f>
        <v>#REF!</v>
      </c>
      <c r="DG22" s="264" t="e">
        <f>SUM(#REF!)</f>
        <v>#REF!</v>
      </c>
      <c r="DH22" s="264" t="e">
        <f>SUM(#REF!)</f>
        <v>#REF!</v>
      </c>
      <c r="DI22" s="264" t="e">
        <f>SUM(#REF!)</f>
        <v>#REF!</v>
      </c>
      <c r="DJ22" s="264" t="e">
        <f>SUM(#REF!)</f>
        <v>#REF!</v>
      </c>
      <c r="DK22" s="264" t="e">
        <f>SUM(#REF!)</f>
        <v>#REF!</v>
      </c>
      <c r="DL22" s="264" t="e">
        <f>SUM(#REF!)</f>
        <v>#REF!</v>
      </c>
    </row>
    <row r="23" spans="1:116" x14ac:dyDescent="0.4">
      <c r="B23" t="s">
        <v>203</v>
      </c>
      <c r="E23" t="s">
        <v>203</v>
      </c>
      <c r="F23" t="s">
        <v>203</v>
      </c>
      <c r="G23" s="27" t="s">
        <v>598</v>
      </c>
      <c r="H23" s="27"/>
      <c r="I23" s="27"/>
      <c r="J23" s="28"/>
      <c r="K23" s="63">
        <f t="shared" ref="K23:P23" si="22">SUMIF($4:$4,K$3,23:23)</f>
        <v>-5000000.0000000019</v>
      </c>
      <c r="L23" s="63">
        <f t="shared" si="22"/>
        <v>-10000000.000000004</v>
      </c>
      <c r="M23" s="63">
        <f t="shared" si="22"/>
        <v>-20000000.000000007</v>
      </c>
      <c r="N23" s="63">
        <f t="shared" si="22"/>
        <v>-40000000.000000015</v>
      </c>
      <c r="O23" s="63">
        <f t="shared" si="22"/>
        <v>-80000000.00000003</v>
      </c>
      <c r="P23" s="63">
        <f t="shared" si="22"/>
        <v>-160000000.00000006</v>
      </c>
      <c r="Q23" s="28"/>
      <c r="R23"/>
      <c r="S23" s="265">
        <f t="shared" ref="S23:AX23" si="23">SUMIF($C:$C,$F23,S:S)</f>
        <v>-416666.66666666674</v>
      </c>
      <c r="T23" s="265">
        <f t="shared" si="23"/>
        <v>-416666.66666666674</v>
      </c>
      <c r="U23" s="265">
        <f t="shared" si="23"/>
        <v>-416666.66666666674</v>
      </c>
      <c r="V23" s="265">
        <f t="shared" si="23"/>
        <v>-416666.66666666674</v>
      </c>
      <c r="W23" s="265">
        <f t="shared" si="23"/>
        <v>-416666.66666666674</v>
      </c>
      <c r="X23" s="265">
        <f t="shared" si="23"/>
        <v>-416666.66666666674</v>
      </c>
      <c r="Y23" s="265">
        <f t="shared" si="23"/>
        <v>-416666.66666666674</v>
      </c>
      <c r="Z23" s="265">
        <f t="shared" si="23"/>
        <v>-416666.66666666674</v>
      </c>
      <c r="AA23" s="265">
        <f t="shared" si="23"/>
        <v>-416666.66666666674</v>
      </c>
      <c r="AB23" s="265">
        <f t="shared" si="23"/>
        <v>-416666.66666666674</v>
      </c>
      <c r="AC23" s="265">
        <f t="shared" si="23"/>
        <v>-416666.66666666674</v>
      </c>
      <c r="AD23" s="265">
        <f t="shared" si="23"/>
        <v>-416666.66666666674</v>
      </c>
      <c r="AE23" s="265">
        <f t="shared" si="23"/>
        <v>-833333.33333333349</v>
      </c>
      <c r="AF23" s="265">
        <f t="shared" si="23"/>
        <v>-833333.33333333349</v>
      </c>
      <c r="AG23" s="265">
        <f t="shared" si="23"/>
        <v>-833333.33333333349</v>
      </c>
      <c r="AH23" s="265">
        <f t="shared" si="23"/>
        <v>-833333.33333333349</v>
      </c>
      <c r="AI23" s="265">
        <f t="shared" si="23"/>
        <v>-833333.33333333349</v>
      </c>
      <c r="AJ23" s="265">
        <f t="shared" si="23"/>
        <v>-833333.33333333349</v>
      </c>
      <c r="AK23" s="265">
        <f t="shared" si="23"/>
        <v>-833333.33333333349</v>
      </c>
      <c r="AL23" s="265">
        <f t="shared" si="23"/>
        <v>-833333.33333333349</v>
      </c>
      <c r="AM23" s="265">
        <f t="shared" si="23"/>
        <v>-833333.33333333349</v>
      </c>
      <c r="AN23" s="265">
        <f t="shared" si="23"/>
        <v>-833333.33333333349</v>
      </c>
      <c r="AO23" s="265">
        <f t="shared" si="23"/>
        <v>-833333.33333333349</v>
      </c>
      <c r="AP23" s="265">
        <f t="shared" si="23"/>
        <v>-833333.33333333349</v>
      </c>
      <c r="AQ23" s="265">
        <f t="shared" si="23"/>
        <v>-1666666.666666667</v>
      </c>
      <c r="AR23" s="265">
        <f t="shared" si="23"/>
        <v>-1666666.666666667</v>
      </c>
      <c r="AS23" s="265">
        <f t="shared" si="23"/>
        <v>-1666666.666666667</v>
      </c>
      <c r="AT23" s="265">
        <f t="shared" si="23"/>
        <v>-1666666.666666667</v>
      </c>
      <c r="AU23" s="265">
        <f t="shared" si="23"/>
        <v>-1666666.666666667</v>
      </c>
      <c r="AV23" s="265">
        <f t="shared" si="23"/>
        <v>-1666666.666666667</v>
      </c>
      <c r="AW23" s="265">
        <f t="shared" si="23"/>
        <v>-1666666.666666667</v>
      </c>
      <c r="AX23" s="265">
        <f t="shared" si="23"/>
        <v>-1666666.666666667</v>
      </c>
      <c r="AY23" s="265">
        <f t="shared" ref="AY23:CD23" si="24">SUMIF($C:$C,$F23,AY:AY)</f>
        <v>-1666666.666666667</v>
      </c>
      <c r="AZ23" s="265">
        <f t="shared" si="24"/>
        <v>-1666666.666666667</v>
      </c>
      <c r="BA23" s="265">
        <f t="shared" si="24"/>
        <v>-1666666.666666667</v>
      </c>
      <c r="BB23" s="265">
        <f t="shared" si="24"/>
        <v>-1666666.666666667</v>
      </c>
      <c r="BC23" s="265">
        <f t="shared" si="24"/>
        <v>-3333333.333333334</v>
      </c>
      <c r="BD23" s="265">
        <f t="shared" si="24"/>
        <v>-3333333.333333334</v>
      </c>
      <c r="BE23" s="265">
        <f t="shared" si="24"/>
        <v>-3333333.333333334</v>
      </c>
      <c r="BF23" s="265">
        <f t="shared" si="24"/>
        <v>-3333333.333333334</v>
      </c>
      <c r="BG23" s="265">
        <f t="shared" si="24"/>
        <v>-3333333.333333334</v>
      </c>
      <c r="BH23" s="265">
        <f t="shared" si="24"/>
        <v>-3333333.333333334</v>
      </c>
      <c r="BI23" s="265">
        <f t="shared" si="24"/>
        <v>-3333333.333333334</v>
      </c>
      <c r="BJ23" s="265">
        <f t="shared" si="24"/>
        <v>-3333333.333333334</v>
      </c>
      <c r="BK23" s="265">
        <f t="shared" si="24"/>
        <v>-3333333.333333334</v>
      </c>
      <c r="BL23" s="265">
        <f t="shared" si="24"/>
        <v>-3333333.333333334</v>
      </c>
      <c r="BM23" s="265">
        <f t="shared" si="24"/>
        <v>-3333333.333333334</v>
      </c>
      <c r="BN23" s="265">
        <f t="shared" si="24"/>
        <v>-3333333.333333334</v>
      </c>
      <c r="BO23" s="265">
        <f t="shared" si="24"/>
        <v>-6666666.6666666679</v>
      </c>
      <c r="BP23" s="265">
        <f t="shared" si="24"/>
        <v>-6666666.6666666679</v>
      </c>
      <c r="BQ23" s="265">
        <f t="shared" si="24"/>
        <v>-6666666.6666666679</v>
      </c>
      <c r="BR23" s="265">
        <f t="shared" si="24"/>
        <v>-6666666.6666666679</v>
      </c>
      <c r="BS23" s="265">
        <f t="shared" si="24"/>
        <v>-6666666.6666666679</v>
      </c>
      <c r="BT23" s="265">
        <f t="shared" si="24"/>
        <v>-6666666.6666666679</v>
      </c>
      <c r="BU23" s="265">
        <f t="shared" si="24"/>
        <v>-6666666.6666666679</v>
      </c>
      <c r="BV23" s="265">
        <f t="shared" si="24"/>
        <v>-6666666.6666666679</v>
      </c>
      <c r="BW23" s="265">
        <f t="shared" si="24"/>
        <v>-6666666.6666666679</v>
      </c>
      <c r="BX23" s="265">
        <f t="shared" si="24"/>
        <v>-6666666.6666666679</v>
      </c>
      <c r="BY23" s="265">
        <f t="shared" si="24"/>
        <v>-6666666.6666666679</v>
      </c>
      <c r="BZ23" s="265">
        <f t="shared" si="24"/>
        <v>-6666666.6666666679</v>
      </c>
      <c r="CA23" s="265">
        <f t="shared" si="24"/>
        <v>-13333333.333333336</v>
      </c>
      <c r="CB23" s="265">
        <f t="shared" si="24"/>
        <v>-13333333.333333336</v>
      </c>
      <c r="CC23" s="265">
        <f t="shared" si="24"/>
        <v>-13333333.333333336</v>
      </c>
      <c r="CD23" s="265">
        <f t="shared" si="24"/>
        <v>-13333333.333333336</v>
      </c>
      <c r="CE23" s="265">
        <f t="shared" ref="CE23:CL23" si="25">SUMIF($C:$C,$F23,CE:CE)</f>
        <v>-13333333.333333336</v>
      </c>
      <c r="CF23" s="265">
        <f t="shared" si="25"/>
        <v>-13333333.333333336</v>
      </c>
      <c r="CG23" s="265">
        <f t="shared" si="25"/>
        <v>-13333333.333333336</v>
      </c>
      <c r="CH23" s="265">
        <f t="shared" si="25"/>
        <v>-13333333.333333336</v>
      </c>
      <c r="CI23" s="265">
        <f t="shared" si="25"/>
        <v>-13333333.333333336</v>
      </c>
      <c r="CJ23" s="265">
        <f t="shared" si="25"/>
        <v>-13333333.333333336</v>
      </c>
      <c r="CK23" s="265">
        <f t="shared" si="25"/>
        <v>-13333333.333333336</v>
      </c>
      <c r="CL23" s="265">
        <f t="shared" si="25"/>
        <v>-13333333.333333336</v>
      </c>
      <c r="CN23" s="265" t="e">
        <f t="shared" ref="CN23:DL23" si="26">SUMIF($C:$C,$F23,CN:CN)</f>
        <v>#REF!</v>
      </c>
      <c r="CO23" s="265" t="e">
        <f t="shared" si="26"/>
        <v>#REF!</v>
      </c>
      <c r="CP23" s="265" t="e">
        <f t="shared" si="26"/>
        <v>#REF!</v>
      </c>
      <c r="CQ23" s="265" t="e">
        <f t="shared" si="26"/>
        <v>#REF!</v>
      </c>
      <c r="CR23" s="265" t="e">
        <f t="shared" si="26"/>
        <v>#REF!</v>
      </c>
      <c r="CS23" s="265" t="e">
        <f t="shared" si="26"/>
        <v>#REF!</v>
      </c>
      <c r="CT23" s="265" t="e">
        <f t="shared" si="26"/>
        <v>#REF!</v>
      </c>
      <c r="CU23" s="265" t="e">
        <f t="shared" si="26"/>
        <v>#REF!</v>
      </c>
      <c r="CV23" s="265" t="e">
        <f t="shared" si="26"/>
        <v>#REF!</v>
      </c>
      <c r="CW23" s="265" t="e">
        <f t="shared" si="26"/>
        <v>#REF!</v>
      </c>
      <c r="CX23" s="265" t="e">
        <f t="shared" si="26"/>
        <v>#REF!</v>
      </c>
      <c r="CY23" s="265" t="e">
        <f t="shared" si="26"/>
        <v>#REF!</v>
      </c>
      <c r="CZ23" s="265" t="e">
        <f t="shared" si="26"/>
        <v>#REF!</v>
      </c>
      <c r="DA23" s="265" t="e">
        <f t="shared" si="26"/>
        <v>#REF!</v>
      </c>
      <c r="DB23" s="265" t="e">
        <f t="shared" si="26"/>
        <v>#REF!</v>
      </c>
      <c r="DC23" s="265" t="e">
        <f t="shared" si="26"/>
        <v>#REF!</v>
      </c>
      <c r="DD23" s="265" t="e">
        <f t="shared" si="26"/>
        <v>#REF!</v>
      </c>
      <c r="DE23" s="265" t="e">
        <f t="shared" si="26"/>
        <v>#REF!</v>
      </c>
      <c r="DF23" s="265" t="e">
        <f t="shared" si="26"/>
        <v>#REF!</v>
      </c>
      <c r="DG23" s="265" t="e">
        <f t="shared" si="26"/>
        <v>#REF!</v>
      </c>
      <c r="DH23" s="265" t="e">
        <f t="shared" si="26"/>
        <v>#REF!</v>
      </c>
      <c r="DI23" s="265" t="e">
        <f t="shared" si="26"/>
        <v>#REF!</v>
      </c>
      <c r="DJ23" s="265" t="e">
        <f t="shared" si="26"/>
        <v>#REF!</v>
      </c>
      <c r="DK23" s="265" t="e">
        <f t="shared" si="26"/>
        <v>#REF!</v>
      </c>
      <c r="DL23" s="265" t="e">
        <f t="shared" si="26"/>
        <v>#REF!</v>
      </c>
    </row>
    <row r="24" spans="1:116" x14ac:dyDescent="0.4">
      <c r="B24" t="s">
        <v>203</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x14ac:dyDescent="0.4">
      <c r="A25" s="65"/>
      <c r="B25" s="27" t="s">
        <v>599</v>
      </c>
      <c r="C25" s="27"/>
      <c r="D25" s="27"/>
      <c r="E25" s="27"/>
      <c r="F25" s="27"/>
      <c r="G25" s="31" t="s">
        <v>600</v>
      </c>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hidden="1" collapsed="1" x14ac:dyDescent="0.4">
      <c r="A26" s="65"/>
      <c r="B26" s="27" t="s">
        <v>599</v>
      </c>
      <c r="C26" s="27"/>
      <c r="D26" s="27"/>
      <c r="E26" s="27" t="s">
        <v>599</v>
      </c>
      <c r="F26" s="27" t="s">
        <v>599</v>
      </c>
      <c r="G26" s="27" t="s">
        <v>601</v>
      </c>
      <c r="H26" s="27"/>
      <c r="I26" s="27"/>
      <c r="J26" s="28"/>
      <c r="K26" s="63">
        <f t="shared" ref="K26:P26" si="27">SUMIF($4:$4,K$3,26:26)</f>
        <v>0</v>
      </c>
      <c r="L26" s="63">
        <f t="shared" si="27"/>
        <v>0</v>
      </c>
      <c r="M26" s="63">
        <f t="shared" si="27"/>
        <v>0</v>
      </c>
      <c r="N26" s="63">
        <f t="shared" si="27"/>
        <v>0</v>
      </c>
      <c r="O26" s="63">
        <f t="shared" si="27"/>
        <v>0</v>
      </c>
      <c r="P26" s="63">
        <f t="shared" si="27"/>
        <v>0</v>
      </c>
      <c r="Q26" s="28"/>
      <c r="R26"/>
      <c r="S26" s="265">
        <f t="shared" ref="S26:AX26" si="28">SUMIF($C:$C,$F26,S:S)</f>
        <v>0</v>
      </c>
      <c r="T26" s="265">
        <f t="shared" si="28"/>
        <v>0</v>
      </c>
      <c r="U26" s="265">
        <f t="shared" si="28"/>
        <v>0</v>
      </c>
      <c r="V26" s="265">
        <f t="shared" si="28"/>
        <v>0</v>
      </c>
      <c r="W26" s="265">
        <f t="shared" si="28"/>
        <v>0</v>
      </c>
      <c r="X26" s="265">
        <f t="shared" si="28"/>
        <v>0</v>
      </c>
      <c r="Y26" s="265">
        <f t="shared" si="28"/>
        <v>0</v>
      </c>
      <c r="Z26" s="265">
        <f t="shared" si="28"/>
        <v>0</v>
      </c>
      <c r="AA26" s="265">
        <f t="shared" si="28"/>
        <v>0</v>
      </c>
      <c r="AB26" s="265">
        <f t="shared" si="28"/>
        <v>0</v>
      </c>
      <c r="AC26" s="265">
        <f t="shared" si="28"/>
        <v>0</v>
      </c>
      <c r="AD26" s="265">
        <f t="shared" si="28"/>
        <v>0</v>
      </c>
      <c r="AE26" s="265">
        <f t="shared" si="28"/>
        <v>0</v>
      </c>
      <c r="AF26" s="265">
        <f t="shared" si="28"/>
        <v>0</v>
      </c>
      <c r="AG26" s="265">
        <f t="shared" si="28"/>
        <v>0</v>
      </c>
      <c r="AH26" s="265">
        <f t="shared" si="28"/>
        <v>0</v>
      </c>
      <c r="AI26" s="265">
        <f t="shared" si="28"/>
        <v>0</v>
      </c>
      <c r="AJ26" s="265">
        <f t="shared" si="28"/>
        <v>0</v>
      </c>
      <c r="AK26" s="265">
        <f t="shared" si="28"/>
        <v>0</v>
      </c>
      <c r="AL26" s="265">
        <f t="shared" si="28"/>
        <v>0</v>
      </c>
      <c r="AM26" s="265">
        <f t="shared" si="28"/>
        <v>0</v>
      </c>
      <c r="AN26" s="265">
        <f t="shared" si="28"/>
        <v>0</v>
      </c>
      <c r="AO26" s="265">
        <f t="shared" si="28"/>
        <v>0</v>
      </c>
      <c r="AP26" s="265">
        <f t="shared" si="28"/>
        <v>0</v>
      </c>
      <c r="AQ26" s="265">
        <f t="shared" si="28"/>
        <v>0</v>
      </c>
      <c r="AR26" s="265">
        <f t="shared" si="28"/>
        <v>0</v>
      </c>
      <c r="AS26" s="265">
        <f t="shared" si="28"/>
        <v>0</v>
      </c>
      <c r="AT26" s="265">
        <f t="shared" si="28"/>
        <v>0</v>
      </c>
      <c r="AU26" s="265">
        <f t="shared" si="28"/>
        <v>0</v>
      </c>
      <c r="AV26" s="265">
        <f t="shared" si="28"/>
        <v>0</v>
      </c>
      <c r="AW26" s="265">
        <f t="shared" si="28"/>
        <v>0</v>
      </c>
      <c r="AX26" s="265">
        <f t="shared" si="28"/>
        <v>0</v>
      </c>
      <c r="AY26" s="265">
        <f t="shared" ref="AY26:CD26" si="29">SUMIF($C:$C,$F26,AY:AY)</f>
        <v>0</v>
      </c>
      <c r="AZ26" s="265">
        <f t="shared" si="29"/>
        <v>0</v>
      </c>
      <c r="BA26" s="265">
        <f t="shared" si="29"/>
        <v>0</v>
      </c>
      <c r="BB26" s="265">
        <f t="shared" si="29"/>
        <v>0</v>
      </c>
      <c r="BC26" s="265">
        <f t="shared" si="29"/>
        <v>0</v>
      </c>
      <c r="BD26" s="265">
        <f t="shared" si="29"/>
        <v>0</v>
      </c>
      <c r="BE26" s="265">
        <f t="shared" si="29"/>
        <v>0</v>
      </c>
      <c r="BF26" s="265">
        <f t="shared" si="29"/>
        <v>0</v>
      </c>
      <c r="BG26" s="265">
        <f t="shared" si="29"/>
        <v>0</v>
      </c>
      <c r="BH26" s="265">
        <f t="shared" si="29"/>
        <v>0</v>
      </c>
      <c r="BI26" s="265">
        <f t="shared" si="29"/>
        <v>0</v>
      </c>
      <c r="BJ26" s="265">
        <f t="shared" si="29"/>
        <v>0</v>
      </c>
      <c r="BK26" s="265">
        <f t="shared" si="29"/>
        <v>0</v>
      </c>
      <c r="BL26" s="265">
        <f t="shared" si="29"/>
        <v>0</v>
      </c>
      <c r="BM26" s="265">
        <f t="shared" si="29"/>
        <v>0</v>
      </c>
      <c r="BN26" s="265">
        <f t="shared" si="29"/>
        <v>0</v>
      </c>
      <c r="BO26" s="265">
        <f t="shared" si="29"/>
        <v>0</v>
      </c>
      <c r="BP26" s="265">
        <f t="shared" si="29"/>
        <v>0</v>
      </c>
      <c r="BQ26" s="265">
        <f t="shared" si="29"/>
        <v>0</v>
      </c>
      <c r="BR26" s="265">
        <f t="shared" si="29"/>
        <v>0</v>
      </c>
      <c r="BS26" s="265">
        <f t="shared" si="29"/>
        <v>0</v>
      </c>
      <c r="BT26" s="265">
        <f t="shared" si="29"/>
        <v>0</v>
      </c>
      <c r="BU26" s="265">
        <f t="shared" si="29"/>
        <v>0</v>
      </c>
      <c r="BV26" s="265">
        <f t="shared" si="29"/>
        <v>0</v>
      </c>
      <c r="BW26" s="265">
        <f t="shared" si="29"/>
        <v>0</v>
      </c>
      <c r="BX26" s="265">
        <f t="shared" si="29"/>
        <v>0</v>
      </c>
      <c r="BY26" s="265">
        <f t="shared" si="29"/>
        <v>0</v>
      </c>
      <c r="BZ26" s="265">
        <f t="shared" si="29"/>
        <v>0</v>
      </c>
      <c r="CA26" s="265">
        <f t="shared" si="29"/>
        <v>0</v>
      </c>
      <c r="CB26" s="265">
        <f t="shared" si="29"/>
        <v>0</v>
      </c>
      <c r="CC26" s="265">
        <f t="shared" si="29"/>
        <v>0</v>
      </c>
      <c r="CD26" s="265">
        <f t="shared" si="29"/>
        <v>0</v>
      </c>
      <c r="CE26" s="265">
        <f t="shared" ref="CE26:CL26" si="30">SUMIF($C:$C,$F26,CE:CE)</f>
        <v>0</v>
      </c>
      <c r="CF26" s="265">
        <f t="shared" si="30"/>
        <v>0</v>
      </c>
      <c r="CG26" s="265">
        <f t="shared" si="30"/>
        <v>0</v>
      </c>
      <c r="CH26" s="265">
        <f t="shared" si="30"/>
        <v>0</v>
      </c>
      <c r="CI26" s="265">
        <f t="shared" si="30"/>
        <v>0</v>
      </c>
      <c r="CJ26" s="265">
        <f t="shared" si="30"/>
        <v>0</v>
      </c>
      <c r="CK26" s="265">
        <f t="shared" si="30"/>
        <v>0</v>
      </c>
      <c r="CL26" s="265">
        <f t="shared" si="30"/>
        <v>0</v>
      </c>
      <c r="CN26" s="265">
        <f t="shared" ref="CN26:DL26" si="31">SUMIF($C:$C,$F26,CN:CN)</f>
        <v>0</v>
      </c>
      <c r="CO26" s="265">
        <f t="shared" si="31"/>
        <v>0</v>
      </c>
      <c r="CP26" s="265">
        <f t="shared" si="31"/>
        <v>0</v>
      </c>
      <c r="CQ26" s="265">
        <f t="shared" si="31"/>
        <v>0</v>
      </c>
      <c r="CR26" s="265">
        <f t="shared" si="31"/>
        <v>0</v>
      </c>
      <c r="CS26" s="265">
        <f t="shared" si="31"/>
        <v>0</v>
      </c>
      <c r="CT26" s="265">
        <f t="shared" si="31"/>
        <v>0</v>
      </c>
      <c r="CU26" s="265">
        <f t="shared" si="31"/>
        <v>0</v>
      </c>
      <c r="CV26" s="265">
        <f t="shared" si="31"/>
        <v>0</v>
      </c>
      <c r="CW26" s="265">
        <f t="shared" si="31"/>
        <v>0</v>
      </c>
      <c r="CX26" s="265">
        <f t="shared" si="31"/>
        <v>0</v>
      </c>
      <c r="CY26" s="265">
        <f t="shared" si="31"/>
        <v>0</v>
      </c>
      <c r="CZ26" s="265">
        <f t="shared" si="31"/>
        <v>0</v>
      </c>
      <c r="DA26" s="265">
        <f t="shared" si="31"/>
        <v>0</v>
      </c>
      <c r="DB26" s="265">
        <f t="shared" si="31"/>
        <v>0</v>
      </c>
      <c r="DC26" s="265">
        <f t="shared" si="31"/>
        <v>0</v>
      </c>
      <c r="DD26" s="265">
        <f t="shared" si="31"/>
        <v>0</v>
      </c>
      <c r="DE26" s="265">
        <f t="shared" si="31"/>
        <v>0</v>
      </c>
      <c r="DF26" s="265">
        <f t="shared" si="31"/>
        <v>0</v>
      </c>
      <c r="DG26" s="265">
        <f t="shared" si="31"/>
        <v>0</v>
      </c>
      <c r="DH26" s="265">
        <f t="shared" si="31"/>
        <v>0</v>
      </c>
      <c r="DI26" s="265">
        <f t="shared" si="31"/>
        <v>0</v>
      </c>
      <c r="DJ26" s="265">
        <f t="shared" si="31"/>
        <v>0</v>
      </c>
      <c r="DK26" s="265">
        <f t="shared" si="31"/>
        <v>0</v>
      </c>
      <c r="DL26" s="265">
        <f t="shared" si="31"/>
        <v>0</v>
      </c>
    </row>
    <row r="27" spans="1:116" hidden="1" x14ac:dyDescent="0.4">
      <c r="A27" s="65"/>
      <c r="B27" s="27" t="s">
        <v>599</v>
      </c>
      <c r="C27" s="27"/>
      <c r="D27" s="27"/>
      <c r="E27" s="27"/>
      <c r="F27" s="27"/>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x14ac:dyDescent="0.4">
      <c r="A28" s="65"/>
      <c r="B28" s="27"/>
      <c r="C28" s="27"/>
      <c r="D28" s="27"/>
      <c r="E28" s="27"/>
      <c r="F28" s="27"/>
      <c r="G28" s="27" t="s">
        <v>68</v>
      </c>
      <c r="H28" s="27"/>
      <c r="I28" s="27"/>
      <c r="J28" s="28"/>
      <c r="K28" s="28">
        <f t="shared" ref="K28:P28" si="32">SUMIF($4:$4,K$3,28:28)</f>
        <v>0</v>
      </c>
      <c r="L28" s="28">
        <f t="shared" si="32"/>
        <v>0</v>
      </c>
      <c r="M28" s="28">
        <f t="shared" si="32"/>
        <v>0</v>
      </c>
      <c r="N28" s="28">
        <f t="shared" si="32"/>
        <v>0</v>
      </c>
      <c r="O28" s="28">
        <f t="shared" si="32"/>
        <v>0</v>
      </c>
      <c r="P28" s="28">
        <f t="shared" si="32"/>
        <v>0</v>
      </c>
      <c r="Q28" s="28"/>
      <c r="R28"/>
      <c r="S28" s="28">
        <f t="shared" ref="S28:AX28" si="33">IFERROR(S18,0)+IFERROR(S23,0)+IFERROR(S26,0)</f>
        <v>0</v>
      </c>
      <c r="T28" s="28">
        <f t="shared" si="33"/>
        <v>0</v>
      </c>
      <c r="U28" s="28">
        <f t="shared" si="33"/>
        <v>0</v>
      </c>
      <c r="V28" s="28">
        <f t="shared" si="33"/>
        <v>0</v>
      </c>
      <c r="W28" s="28">
        <f t="shared" si="33"/>
        <v>0</v>
      </c>
      <c r="X28" s="28">
        <f t="shared" si="33"/>
        <v>0</v>
      </c>
      <c r="Y28" s="28">
        <f t="shared" si="33"/>
        <v>0</v>
      </c>
      <c r="Z28" s="28">
        <f t="shared" si="33"/>
        <v>0</v>
      </c>
      <c r="AA28" s="28">
        <f t="shared" si="33"/>
        <v>0</v>
      </c>
      <c r="AB28" s="28">
        <f t="shared" si="33"/>
        <v>0</v>
      </c>
      <c r="AC28" s="28">
        <f t="shared" si="33"/>
        <v>0</v>
      </c>
      <c r="AD28" s="28">
        <f t="shared" si="33"/>
        <v>0</v>
      </c>
      <c r="AE28" s="28">
        <f t="shared" si="33"/>
        <v>0</v>
      </c>
      <c r="AF28" s="28">
        <f t="shared" si="33"/>
        <v>0</v>
      </c>
      <c r="AG28" s="28">
        <f t="shared" si="33"/>
        <v>0</v>
      </c>
      <c r="AH28" s="28">
        <f t="shared" si="33"/>
        <v>0</v>
      </c>
      <c r="AI28" s="28">
        <f t="shared" si="33"/>
        <v>0</v>
      </c>
      <c r="AJ28" s="28">
        <f t="shared" si="33"/>
        <v>0</v>
      </c>
      <c r="AK28" s="28">
        <f t="shared" si="33"/>
        <v>0</v>
      </c>
      <c r="AL28" s="28">
        <f t="shared" si="33"/>
        <v>0</v>
      </c>
      <c r="AM28" s="28">
        <f t="shared" si="33"/>
        <v>0</v>
      </c>
      <c r="AN28" s="28">
        <f t="shared" si="33"/>
        <v>0</v>
      </c>
      <c r="AO28" s="28">
        <f t="shared" si="33"/>
        <v>0</v>
      </c>
      <c r="AP28" s="28">
        <f t="shared" si="33"/>
        <v>0</v>
      </c>
      <c r="AQ28" s="28">
        <f t="shared" si="33"/>
        <v>0</v>
      </c>
      <c r="AR28" s="28">
        <f t="shared" si="33"/>
        <v>0</v>
      </c>
      <c r="AS28" s="28">
        <f t="shared" si="33"/>
        <v>0</v>
      </c>
      <c r="AT28" s="28">
        <f t="shared" si="33"/>
        <v>0</v>
      </c>
      <c r="AU28" s="28">
        <f t="shared" si="33"/>
        <v>0</v>
      </c>
      <c r="AV28" s="28">
        <f t="shared" si="33"/>
        <v>0</v>
      </c>
      <c r="AW28" s="28">
        <f t="shared" si="33"/>
        <v>0</v>
      </c>
      <c r="AX28" s="28">
        <f t="shared" si="33"/>
        <v>0</v>
      </c>
      <c r="AY28" s="28">
        <f t="shared" ref="AY28:CD28" si="34">IFERROR(AY18,0)+IFERROR(AY23,0)+IFERROR(AY26,0)</f>
        <v>0</v>
      </c>
      <c r="AZ28" s="28">
        <f t="shared" si="34"/>
        <v>0</v>
      </c>
      <c r="BA28" s="28">
        <f t="shared" si="34"/>
        <v>0</v>
      </c>
      <c r="BB28" s="28">
        <f t="shared" si="34"/>
        <v>0</v>
      </c>
      <c r="BC28" s="28">
        <f t="shared" si="34"/>
        <v>0</v>
      </c>
      <c r="BD28" s="28">
        <f t="shared" si="34"/>
        <v>0</v>
      </c>
      <c r="BE28" s="28">
        <f t="shared" si="34"/>
        <v>0</v>
      </c>
      <c r="BF28" s="28">
        <f t="shared" si="34"/>
        <v>0</v>
      </c>
      <c r="BG28" s="28">
        <f t="shared" si="34"/>
        <v>0</v>
      </c>
      <c r="BH28" s="28">
        <f t="shared" si="34"/>
        <v>0</v>
      </c>
      <c r="BI28" s="28">
        <f t="shared" si="34"/>
        <v>0</v>
      </c>
      <c r="BJ28" s="28">
        <f t="shared" si="34"/>
        <v>0</v>
      </c>
      <c r="BK28" s="28">
        <f t="shared" si="34"/>
        <v>0</v>
      </c>
      <c r="BL28" s="28">
        <f t="shared" si="34"/>
        <v>0</v>
      </c>
      <c r="BM28" s="28">
        <f t="shared" si="34"/>
        <v>0</v>
      </c>
      <c r="BN28" s="28">
        <f t="shared" si="34"/>
        <v>0</v>
      </c>
      <c r="BO28" s="28">
        <f t="shared" si="34"/>
        <v>0</v>
      </c>
      <c r="BP28" s="28">
        <f t="shared" si="34"/>
        <v>0</v>
      </c>
      <c r="BQ28" s="28">
        <f t="shared" si="34"/>
        <v>0</v>
      </c>
      <c r="BR28" s="28">
        <f t="shared" si="34"/>
        <v>0</v>
      </c>
      <c r="BS28" s="28">
        <f t="shared" si="34"/>
        <v>0</v>
      </c>
      <c r="BT28" s="28">
        <f t="shared" si="34"/>
        <v>0</v>
      </c>
      <c r="BU28" s="28">
        <f t="shared" si="34"/>
        <v>0</v>
      </c>
      <c r="BV28" s="28">
        <f t="shared" si="34"/>
        <v>0</v>
      </c>
      <c r="BW28" s="28">
        <f t="shared" si="34"/>
        <v>0</v>
      </c>
      <c r="BX28" s="28">
        <f t="shared" si="34"/>
        <v>0</v>
      </c>
      <c r="BY28" s="28">
        <f t="shared" si="34"/>
        <v>0</v>
      </c>
      <c r="BZ28" s="28">
        <f t="shared" si="34"/>
        <v>0</v>
      </c>
      <c r="CA28" s="28">
        <f t="shared" si="34"/>
        <v>0</v>
      </c>
      <c r="CB28" s="28">
        <f t="shared" si="34"/>
        <v>0</v>
      </c>
      <c r="CC28" s="28">
        <f t="shared" si="34"/>
        <v>0</v>
      </c>
      <c r="CD28" s="28">
        <f t="shared" si="34"/>
        <v>0</v>
      </c>
      <c r="CE28" s="28">
        <f t="shared" ref="CE28:CL28" si="35">IFERROR(CE18,0)+IFERROR(CE23,0)+IFERROR(CE26,0)</f>
        <v>0</v>
      </c>
      <c r="CF28" s="28">
        <f t="shared" si="35"/>
        <v>0</v>
      </c>
      <c r="CG28" s="28">
        <f t="shared" si="35"/>
        <v>0</v>
      </c>
      <c r="CH28" s="28">
        <f t="shared" si="35"/>
        <v>0</v>
      </c>
      <c r="CI28" s="28">
        <f t="shared" si="35"/>
        <v>0</v>
      </c>
      <c r="CJ28" s="28">
        <f t="shared" si="35"/>
        <v>0</v>
      </c>
      <c r="CK28" s="28">
        <f t="shared" si="35"/>
        <v>0</v>
      </c>
      <c r="CL28" s="28">
        <f t="shared" si="35"/>
        <v>0</v>
      </c>
      <c r="CN28" s="28">
        <f t="shared" ref="CN28:DL28" si="36">IFERROR(CN18,0)+IFERROR(CN23,0)+IFERROR(CN26,0)</f>
        <v>0</v>
      </c>
      <c r="CO28" s="28">
        <f t="shared" si="36"/>
        <v>0</v>
      </c>
      <c r="CP28" s="28">
        <f t="shared" si="36"/>
        <v>0</v>
      </c>
      <c r="CQ28" s="28">
        <f t="shared" si="36"/>
        <v>0</v>
      </c>
      <c r="CR28" s="28">
        <f t="shared" si="36"/>
        <v>0</v>
      </c>
      <c r="CS28" s="28">
        <f t="shared" si="36"/>
        <v>0</v>
      </c>
      <c r="CT28" s="28">
        <f t="shared" si="36"/>
        <v>0</v>
      </c>
      <c r="CU28" s="28">
        <f t="shared" si="36"/>
        <v>0</v>
      </c>
      <c r="CV28" s="28">
        <f t="shared" si="36"/>
        <v>0</v>
      </c>
      <c r="CW28" s="28">
        <f t="shared" si="36"/>
        <v>0</v>
      </c>
      <c r="CX28" s="28">
        <f t="shared" si="36"/>
        <v>0</v>
      </c>
      <c r="CY28" s="28">
        <f t="shared" si="36"/>
        <v>0</v>
      </c>
      <c r="CZ28" s="28">
        <f t="shared" si="36"/>
        <v>0</v>
      </c>
      <c r="DA28" s="28">
        <f t="shared" si="36"/>
        <v>0</v>
      </c>
      <c r="DB28" s="28">
        <f t="shared" si="36"/>
        <v>0</v>
      </c>
      <c r="DC28" s="28">
        <f t="shared" si="36"/>
        <v>0</v>
      </c>
      <c r="DD28" s="28">
        <f t="shared" si="36"/>
        <v>0</v>
      </c>
      <c r="DE28" s="28">
        <f t="shared" si="36"/>
        <v>0</v>
      </c>
      <c r="DF28" s="28">
        <f t="shared" si="36"/>
        <v>0</v>
      </c>
      <c r="DG28" s="28">
        <f t="shared" si="36"/>
        <v>0</v>
      </c>
      <c r="DH28" s="28">
        <f t="shared" si="36"/>
        <v>0</v>
      </c>
      <c r="DI28" s="28">
        <f t="shared" si="36"/>
        <v>0</v>
      </c>
      <c r="DJ28" s="28">
        <f t="shared" si="36"/>
        <v>0</v>
      </c>
      <c r="DK28" s="28">
        <f t="shared" si="36"/>
        <v>0</v>
      </c>
      <c r="DL28" s="28">
        <f t="shared" si="36"/>
        <v>0</v>
      </c>
    </row>
    <row r="29" spans="1:116" x14ac:dyDescent="0.4">
      <c r="A29" s="65"/>
      <c r="B29" s="27"/>
      <c r="C29" s="27"/>
      <c r="D29" s="27"/>
      <c r="E29" s="27"/>
      <c r="F29" s="27"/>
      <c r="G29" s="129" t="s">
        <v>225</v>
      </c>
      <c r="H29" s="27"/>
      <c r="I29" s="27"/>
      <c r="J29" s="28"/>
      <c r="K29" s="21">
        <f t="shared" ref="K29:P29" si="37">IFERROR(K28/K18,0)</f>
        <v>0</v>
      </c>
      <c r="L29" s="21">
        <f t="shared" si="37"/>
        <v>0</v>
      </c>
      <c r="M29" s="21">
        <f t="shared" si="37"/>
        <v>0</v>
      </c>
      <c r="N29" s="21">
        <f t="shared" si="37"/>
        <v>0</v>
      </c>
      <c r="O29" s="21">
        <f t="shared" si="37"/>
        <v>0</v>
      </c>
      <c r="P29" s="21">
        <f t="shared" si="37"/>
        <v>0</v>
      </c>
      <c r="Q29" s="269"/>
      <c r="R29"/>
      <c r="S29" s="21">
        <f t="shared" ref="S29:AX29" si="38">IFERROR(S28/S18,0)</f>
        <v>0</v>
      </c>
      <c r="T29" s="21">
        <f t="shared" si="38"/>
        <v>0</v>
      </c>
      <c r="U29" s="21">
        <f t="shared" si="38"/>
        <v>0</v>
      </c>
      <c r="V29" s="21">
        <f t="shared" si="38"/>
        <v>0</v>
      </c>
      <c r="W29" s="21">
        <f t="shared" si="38"/>
        <v>0</v>
      </c>
      <c r="X29" s="21">
        <f t="shared" si="38"/>
        <v>0</v>
      </c>
      <c r="Y29" s="21">
        <f t="shared" si="38"/>
        <v>0</v>
      </c>
      <c r="Z29" s="21">
        <f t="shared" si="38"/>
        <v>0</v>
      </c>
      <c r="AA29" s="21">
        <f t="shared" si="38"/>
        <v>0</v>
      </c>
      <c r="AB29" s="21">
        <f t="shared" si="38"/>
        <v>0</v>
      </c>
      <c r="AC29" s="21">
        <f t="shared" si="38"/>
        <v>0</v>
      </c>
      <c r="AD29" s="21">
        <f t="shared" si="38"/>
        <v>0</v>
      </c>
      <c r="AE29" s="21">
        <f t="shared" si="38"/>
        <v>0</v>
      </c>
      <c r="AF29" s="21">
        <f t="shared" si="38"/>
        <v>0</v>
      </c>
      <c r="AG29" s="21">
        <f t="shared" si="38"/>
        <v>0</v>
      </c>
      <c r="AH29" s="21">
        <f t="shared" si="38"/>
        <v>0</v>
      </c>
      <c r="AI29" s="21">
        <f t="shared" si="38"/>
        <v>0</v>
      </c>
      <c r="AJ29" s="21">
        <f t="shared" si="38"/>
        <v>0</v>
      </c>
      <c r="AK29" s="21">
        <f t="shared" si="38"/>
        <v>0</v>
      </c>
      <c r="AL29" s="21">
        <f t="shared" si="38"/>
        <v>0</v>
      </c>
      <c r="AM29" s="21">
        <f t="shared" si="38"/>
        <v>0</v>
      </c>
      <c r="AN29" s="21">
        <f t="shared" si="38"/>
        <v>0</v>
      </c>
      <c r="AO29" s="21">
        <f t="shared" si="38"/>
        <v>0</v>
      </c>
      <c r="AP29" s="21">
        <f t="shared" si="38"/>
        <v>0</v>
      </c>
      <c r="AQ29" s="21">
        <f t="shared" si="38"/>
        <v>0</v>
      </c>
      <c r="AR29" s="21">
        <f t="shared" si="38"/>
        <v>0</v>
      </c>
      <c r="AS29" s="21">
        <f t="shared" si="38"/>
        <v>0</v>
      </c>
      <c r="AT29" s="21">
        <f t="shared" si="38"/>
        <v>0</v>
      </c>
      <c r="AU29" s="21">
        <f t="shared" si="38"/>
        <v>0</v>
      </c>
      <c r="AV29" s="21">
        <f t="shared" si="38"/>
        <v>0</v>
      </c>
      <c r="AW29" s="21">
        <f t="shared" si="38"/>
        <v>0</v>
      </c>
      <c r="AX29" s="21">
        <f t="shared" si="38"/>
        <v>0</v>
      </c>
      <c r="AY29" s="21">
        <f t="shared" ref="AY29:CD29" si="39">IFERROR(AY28/AY18,0)</f>
        <v>0</v>
      </c>
      <c r="AZ29" s="21">
        <f t="shared" si="39"/>
        <v>0</v>
      </c>
      <c r="BA29" s="21">
        <f t="shared" si="39"/>
        <v>0</v>
      </c>
      <c r="BB29" s="21">
        <f t="shared" si="39"/>
        <v>0</v>
      </c>
      <c r="BC29" s="21">
        <f t="shared" si="39"/>
        <v>0</v>
      </c>
      <c r="BD29" s="21">
        <f t="shared" si="39"/>
        <v>0</v>
      </c>
      <c r="BE29" s="21">
        <f t="shared" si="39"/>
        <v>0</v>
      </c>
      <c r="BF29" s="21">
        <f t="shared" si="39"/>
        <v>0</v>
      </c>
      <c r="BG29" s="21">
        <f t="shared" si="39"/>
        <v>0</v>
      </c>
      <c r="BH29" s="21">
        <f t="shared" si="39"/>
        <v>0</v>
      </c>
      <c r="BI29" s="21">
        <f t="shared" si="39"/>
        <v>0</v>
      </c>
      <c r="BJ29" s="21">
        <f t="shared" si="39"/>
        <v>0</v>
      </c>
      <c r="BK29" s="21">
        <f t="shared" si="39"/>
        <v>0</v>
      </c>
      <c r="BL29" s="21">
        <f t="shared" si="39"/>
        <v>0</v>
      </c>
      <c r="BM29" s="21">
        <f t="shared" si="39"/>
        <v>0</v>
      </c>
      <c r="BN29" s="21">
        <f t="shared" si="39"/>
        <v>0</v>
      </c>
      <c r="BO29" s="21">
        <f t="shared" si="39"/>
        <v>0</v>
      </c>
      <c r="BP29" s="21">
        <f t="shared" si="39"/>
        <v>0</v>
      </c>
      <c r="BQ29" s="21">
        <f t="shared" si="39"/>
        <v>0</v>
      </c>
      <c r="BR29" s="21">
        <f t="shared" si="39"/>
        <v>0</v>
      </c>
      <c r="BS29" s="21">
        <f t="shared" si="39"/>
        <v>0</v>
      </c>
      <c r="BT29" s="21">
        <f t="shared" si="39"/>
        <v>0</v>
      </c>
      <c r="BU29" s="21">
        <f t="shared" si="39"/>
        <v>0</v>
      </c>
      <c r="BV29" s="21">
        <f t="shared" si="39"/>
        <v>0</v>
      </c>
      <c r="BW29" s="21">
        <f t="shared" si="39"/>
        <v>0</v>
      </c>
      <c r="BX29" s="21">
        <f t="shared" si="39"/>
        <v>0</v>
      </c>
      <c r="BY29" s="21">
        <f t="shared" si="39"/>
        <v>0</v>
      </c>
      <c r="BZ29" s="21">
        <f t="shared" si="39"/>
        <v>0</v>
      </c>
      <c r="CA29" s="21">
        <f t="shared" si="39"/>
        <v>0</v>
      </c>
      <c r="CB29" s="21">
        <f t="shared" si="39"/>
        <v>0</v>
      </c>
      <c r="CC29" s="21">
        <f t="shared" si="39"/>
        <v>0</v>
      </c>
      <c r="CD29" s="21">
        <f t="shared" si="39"/>
        <v>0</v>
      </c>
      <c r="CE29" s="21">
        <f t="shared" ref="CE29:CL29" si="40">IFERROR(CE28/CE18,0)</f>
        <v>0</v>
      </c>
      <c r="CF29" s="21">
        <f t="shared" si="40"/>
        <v>0</v>
      </c>
      <c r="CG29" s="21">
        <f t="shared" si="40"/>
        <v>0</v>
      </c>
      <c r="CH29" s="21">
        <f t="shared" si="40"/>
        <v>0</v>
      </c>
      <c r="CI29" s="21">
        <f t="shared" si="40"/>
        <v>0</v>
      </c>
      <c r="CJ29" s="21">
        <f t="shared" si="40"/>
        <v>0</v>
      </c>
      <c r="CK29" s="21">
        <f t="shared" si="40"/>
        <v>0</v>
      </c>
      <c r="CL29" s="21">
        <f t="shared" si="40"/>
        <v>0</v>
      </c>
      <c r="CN29" s="21">
        <f t="shared" ref="CN29:DL29" si="41">IFERROR(CN28/CN18,0)</f>
        <v>0</v>
      </c>
      <c r="CO29" s="21">
        <f t="shared" si="41"/>
        <v>0</v>
      </c>
      <c r="CP29" s="21">
        <f t="shared" si="41"/>
        <v>0</v>
      </c>
      <c r="CQ29" s="21">
        <f t="shared" si="41"/>
        <v>0</v>
      </c>
      <c r="CR29" s="21">
        <f t="shared" si="41"/>
        <v>0</v>
      </c>
      <c r="CS29" s="21">
        <f t="shared" si="41"/>
        <v>0</v>
      </c>
      <c r="CT29" s="21">
        <f t="shared" si="41"/>
        <v>0</v>
      </c>
      <c r="CU29" s="21">
        <f t="shared" si="41"/>
        <v>0</v>
      </c>
      <c r="CV29" s="21">
        <f t="shared" si="41"/>
        <v>0</v>
      </c>
      <c r="CW29" s="21">
        <f t="shared" si="41"/>
        <v>0</v>
      </c>
      <c r="CX29" s="21">
        <f t="shared" si="41"/>
        <v>0</v>
      </c>
      <c r="CY29" s="21">
        <f t="shared" si="41"/>
        <v>0</v>
      </c>
      <c r="CZ29" s="21">
        <f t="shared" si="41"/>
        <v>0</v>
      </c>
      <c r="DA29" s="21">
        <f t="shared" si="41"/>
        <v>0</v>
      </c>
      <c r="DB29" s="21">
        <f t="shared" si="41"/>
        <v>0</v>
      </c>
      <c r="DC29" s="21">
        <f t="shared" si="41"/>
        <v>0</v>
      </c>
      <c r="DD29" s="21">
        <f t="shared" si="41"/>
        <v>0</v>
      </c>
      <c r="DE29" s="21">
        <f t="shared" si="41"/>
        <v>0</v>
      </c>
      <c r="DF29" s="21">
        <f t="shared" si="41"/>
        <v>0</v>
      </c>
      <c r="DG29" s="21">
        <f t="shared" si="41"/>
        <v>0</v>
      </c>
      <c r="DH29" s="21">
        <f t="shared" si="41"/>
        <v>0</v>
      </c>
      <c r="DI29" s="21">
        <f t="shared" si="41"/>
        <v>0</v>
      </c>
      <c r="DJ29" s="21">
        <f t="shared" si="41"/>
        <v>0</v>
      </c>
      <c r="DK29" s="21">
        <f t="shared" si="41"/>
        <v>0</v>
      </c>
      <c r="DL29" s="21">
        <f t="shared" si="41"/>
        <v>0</v>
      </c>
    </row>
    <row r="30" spans="1:116" x14ac:dyDescent="0.4">
      <c r="A30" s="65"/>
      <c r="B30" s="27"/>
      <c r="C30" s="27"/>
      <c r="D30" s="27"/>
      <c r="E30" s="27"/>
      <c r="F30" s="27"/>
      <c r="R30"/>
    </row>
    <row r="31" spans="1:116" x14ac:dyDescent="0.4">
      <c r="B31" t="s">
        <v>227</v>
      </c>
      <c r="C31" t="s">
        <v>227</v>
      </c>
      <c r="G31" s="129" t="s">
        <v>602</v>
      </c>
      <c r="H31" s="12"/>
      <c r="I31" s="12"/>
      <c r="J31" s="61"/>
      <c r="K31" s="61"/>
      <c r="L31" s="61"/>
      <c r="M31" s="61"/>
      <c r="N31" s="61"/>
      <c r="O31" s="61"/>
      <c r="P31" s="61"/>
      <c r="Q31" s="61"/>
      <c r="R31"/>
    </row>
    <row r="32" spans="1:116" x14ac:dyDescent="0.4">
      <c r="C32" t="s">
        <v>227</v>
      </c>
      <c r="G32" s="342" t="s">
        <v>603</v>
      </c>
      <c r="H32" s="12"/>
      <c r="I32" s="12"/>
      <c r="J32" s="61"/>
      <c r="K32" s="53">
        <f t="shared" ref="K32:P37" si="42">SUMIF($4:$4,K$3,32:32)</f>
        <v>-402350.40000000008</v>
      </c>
      <c r="L32" s="53">
        <f t="shared" si="42"/>
        <v>-422467.92000000016</v>
      </c>
      <c r="M32" s="53">
        <f t="shared" si="42"/>
        <v>-443591.31599999988</v>
      </c>
      <c r="N32" s="53">
        <f t="shared" si="42"/>
        <v>-465770.88179999986</v>
      </c>
      <c r="O32" s="53">
        <f t="shared" si="42"/>
        <v>-489059.42589000013</v>
      </c>
      <c r="P32" s="53">
        <f t="shared" si="42"/>
        <v>-513512.39718450001</v>
      </c>
      <c r="Q32" s="264" t="str">
        <f>IF('Corporate Overhead'!Q21="","",'Corporate Overhead'!Q21)</f>
        <v/>
      </c>
      <c r="R32"/>
      <c r="S32" s="264">
        <f>IF('Corporate Overhead'!S21="","",'Corporate Overhead'!S21)</f>
        <v>-33529.199999999997</v>
      </c>
      <c r="T32" s="264">
        <f>IF('Corporate Overhead'!T21="","",'Corporate Overhead'!T21)</f>
        <v>-33529.199999999997</v>
      </c>
      <c r="U32" s="264">
        <f>IF('Corporate Overhead'!U21="","",'Corporate Overhead'!U21)</f>
        <v>-33529.199999999997</v>
      </c>
      <c r="V32" s="264">
        <f>IF('Corporate Overhead'!V21="","",'Corporate Overhead'!V21)</f>
        <v>-33529.199999999997</v>
      </c>
      <c r="W32" s="264">
        <f>IF('Corporate Overhead'!W21="","",'Corporate Overhead'!W21)</f>
        <v>-33529.199999999997</v>
      </c>
      <c r="X32" s="264">
        <f>IF('Corporate Overhead'!X21="","",'Corporate Overhead'!X21)</f>
        <v>-33529.199999999997</v>
      </c>
      <c r="Y32" s="264">
        <f>IF('Corporate Overhead'!Y21="","",'Corporate Overhead'!Y21)</f>
        <v>-33529.199999999997</v>
      </c>
      <c r="Z32" s="264">
        <f>IF('Corporate Overhead'!Z21="","",'Corporate Overhead'!Z21)</f>
        <v>-33529.199999999997</v>
      </c>
      <c r="AA32" s="264">
        <f>IF('Corporate Overhead'!AA21="","",'Corporate Overhead'!AA21)</f>
        <v>-33529.199999999997</v>
      </c>
      <c r="AB32" s="264">
        <f>IF('Corporate Overhead'!AB21="","",'Corporate Overhead'!AB21)</f>
        <v>-33529.199999999997</v>
      </c>
      <c r="AC32" s="264">
        <f>IF('Corporate Overhead'!AC21="","",'Corporate Overhead'!AC21)</f>
        <v>-33529.199999999997</v>
      </c>
      <c r="AD32" s="264">
        <f>IF('Corporate Overhead'!AD21="","",'Corporate Overhead'!AD21)</f>
        <v>-33529.199999999997</v>
      </c>
      <c r="AE32" s="264">
        <f>IF('Corporate Overhead'!AE21="","",'Corporate Overhead'!AE21)</f>
        <v>-35205.660000000003</v>
      </c>
      <c r="AF32" s="264">
        <f>IF('Corporate Overhead'!AF21="","",'Corporate Overhead'!AF21)</f>
        <v>-35205.660000000003</v>
      </c>
      <c r="AG32" s="264">
        <f>IF('Corporate Overhead'!AG21="","",'Corporate Overhead'!AG21)</f>
        <v>-35205.660000000003</v>
      </c>
      <c r="AH32" s="264">
        <f>IF('Corporate Overhead'!AH21="","",'Corporate Overhead'!AH21)</f>
        <v>-35205.660000000003</v>
      </c>
      <c r="AI32" s="264">
        <f>IF('Corporate Overhead'!AI21="","",'Corporate Overhead'!AI21)</f>
        <v>-35205.660000000003</v>
      </c>
      <c r="AJ32" s="264">
        <f>IF('Corporate Overhead'!AJ21="","",'Corporate Overhead'!AJ21)</f>
        <v>-35205.660000000003</v>
      </c>
      <c r="AK32" s="264">
        <f>IF('Corporate Overhead'!AK21="","",'Corporate Overhead'!AK21)</f>
        <v>-35205.660000000003</v>
      </c>
      <c r="AL32" s="264">
        <f>IF('Corporate Overhead'!AL21="","",'Corporate Overhead'!AL21)</f>
        <v>-35205.660000000003</v>
      </c>
      <c r="AM32" s="264">
        <f>IF('Corporate Overhead'!AM21="","",'Corporate Overhead'!AM21)</f>
        <v>-35205.660000000003</v>
      </c>
      <c r="AN32" s="264">
        <f>IF('Corporate Overhead'!AN21="","",'Corporate Overhead'!AN21)</f>
        <v>-35205.660000000003</v>
      </c>
      <c r="AO32" s="264">
        <f>IF('Corporate Overhead'!AO21="","",'Corporate Overhead'!AO21)</f>
        <v>-35205.660000000003</v>
      </c>
      <c r="AP32" s="264">
        <f>IF('Corporate Overhead'!AP21="","",'Corporate Overhead'!AP21)</f>
        <v>-35205.660000000003</v>
      </c>
      <c r="AQ32" s="264">
        <f>IF('Corporate Overhead'!AQ21="","",'Corporate Overhead'!AQ21)</f>
        <v>-36965.942999999999</v>
      </c>
      <c r="AR32" s="264">
        <f>IF('Corporate Overhead'!AR21="","",'Corporate Overhead'!AR21)</f>
        <v>-36965.942999999999</v>
      </c>
      <c r="AS32" s="264">
        <f>IF('Corporate Overhead'!AS21="","",'Corporate Overhead'!AS21)</f>
        <v>-36965.942999999999</v>
      </c>
      <c r="AT32" s="264">
        <f>IF('Corporate Overhead'!AT21="","",'Corporate Overhead'!AT21)</f>
        <v>-36965.942999999999</v>
      </c>
      <c r="AU32" s="264">
        <f>IF('Corporate Overhead'!AU21="","",'Corporate Overhead'!AU21)</f>
        <v>-36965.942999999999</v>
      </c>
      <c r="AV32" s="264">
        <f>IF('Corporate Overhead'!AV21="","",'Corporate Overhead'!AV21)</f>
        <v>-36965.942999999999</v>
      </c>
      <c r="AW32" s="264">
        <f>IF('Corporate Overhead'!AW21="","",'Corporate Overhead'!AW21)</f>
        <v>-36965.942999999999</v>
      </c>
      <c r="AX32" s="264">
        <f>IF('Corporate Overhead'!AX21="","",'Corporate Overhead'!AX21)</f>
        <v>-36965.942999999999</v>
      </c>
      <c r="AY32" s="264">
        <f>IF('Corporate Overhead'!AY21="","",'Corporate Overhead'!AY21)</f>
        <v>-36965.942999999999</v>
      </c>
      <c r="AZ32" s="264">
        <f>IF('Corporate Overhead'!AZ21="","",'Corporate Overhead'!AZ21)</f>
        <v>-36965.942999999999</v>
      </c>
      <c r="BA32" s="264">
        <f>IF('Corporate Overhead'!BA21="","",'Corporate Overhead'!BA21)</f>
        <v>-36965.942999999999</v>
      </c>
      <c r="BB32" s="264">
        <f>IF('Corporate Overhead'!BB21="","",'Corporate Overhead'!BB21)</f>
        <v>-36965.942999999999</v>
      </c>
      <c r="BC32" s="264">
        <f>IF('Corporate Overhead'!BC21="","",'Corporate Overhead'!BC21)</f>
        <v>-38814.240149999998</v>
      </c>
      <c r="BD32" s="264">
        <f>IF('Corporate Overhead'!BD21="","",'Corporate Overhead'!BD21)</f>
        <v>-38814.240149999998</v>
      </c>
      <c r="BE32" s="264">
        <f>IF('Corporate Overhead'!BE21="","",'Corporate Overhead'!BE21)</f>
        <v>-38814.240149999998</v>
      </c>
      <c r="BF32" s="264">
        <f>IF('Corporate Overhead'!BF21="","",'Corporate Overhead'!BF21)</f>
        <v>-38814.240149999998</v>
      </c>
      <c r="BG32" s="264">
        <f>IF('Corporate Overhead'!BG21="","",'Corporate Overhead'!BG21)</f>
        <v>-38814.240149999998</v>
      </c>
      <c r="BH32" s="264">
        <f>IF('Corporate Overhead'!BH21="","",'Corporate Overhead'!BH21)</f>
        <v>-38814.240149999998</v>
      </c>
      <c r="BI32" s="264">
        <f>IF('Corporate Overhead'!BI21="","",'Corporate Overhead'!BI21)</f>
        <v>-38814.240149999998</v>
      </c>
      <c r="BJ32" s="264">
        <f>IF('Corporate Overhead'!BJ21="","",'Corporate Overhead'!BJ21)</f>
        <v>-38814.240149999998</v>
      </c>
      <c r="BK32" s="264">
        <f>IF('Corporate Overhead'!BK21="","",'Corporate Overhead'!BK21)</f>
        <v>-38814.240149999998</v>
      </c>
      <c r="BL32" s="264">
        <f>IF('Corporate Overhead'!BL21="","",'Corporate Overhead'!BL21)</f>
        <v>-38814.240149999998</v>
      </c>
      <c r="BM32" s="264">
        <f>IF('Corporate Overhead'!BM21="","",'Corporate Overhead'!BM21)</f>
        <v>-38814.240149999998</v>
      </c>
      <c r="BN32" s="264">
        <f>IF('Corporate Overhead'!BN21="","",'Corporate Overhead'!BN21)</f>
        <v>-38814.240149999998</v>
      </c>
      <c r="BO32" s="264">
        <f>IF('Corporate Overhead'!BO21="","",'Corporate Overhead'!BO21)</f>
        <v>-40754.952157500004</v>
      </c>
      <c r="BP32" s="264">
        <f>IF('Corporate Overhead'!BP21="","",'Corporate Overhead'!BP21)</f>
        <v>-40754.952157500004</v>
      </c>
      <c r="BQ32" s="264">
        <f>IF('Corporate Overhead'!BQ21="","",'Corporate Overhead'!BQ21)</f>
        <v>-40754.952157500004</v>
      </c>
      <c r="BR32" s="264">
        <f>IF('Corporate Overhead'!BR21="","",'Corporate Overhead'!BR21)</f>
        <v>-40754.952157500004</v>
      </c>
      <c r="BS32" s="264">
        <f>IF('Corporate Overhead'!BS21="","",'Corporate Overhead'!BS21)</f>
        <v>-40754.952157500004</v>
      </c>
      <c r="BT32" s="264">
        <f>IF('Corporate Overhead'!BT21="","",'Corporate Overhead'!BT21)</f>
        <v>-40754.952157500004</v>
      </c>
      <c r="BU32" s="264">
        <f>IF('Corporate Overhead'!BU21="","",'Corporate Overhead'!BU21)</f>
        <v>-40754.952157500004</v>
      </c>
      <c r="BV32" s="264">
        <f>IF('Corporate Overhead'!BV21="","",'Corporate Overhead'!BV21)</f>
        <v>-40754.952157500004</v>
      </c>
      <c r="BW32" s="264">
        <f>IF('Corporate Overhead'!BW21="","",'Corporate Overhead'!BW21)</f>
        <v>-40754.952157500004</v>
      </c>
      <c r="BX32" s="264">
        <f>IF('Corporate Overhead'!BX21="","",'Corporate Overhead'!BX21)</f>
        <v>-40754.952157500004</v>
      </c>
      <c r="BY32" s="264">
        <f>IF('Corporate Overhead'!BY21="","",'Corporate Overhead'!BY21)</f>
        <v>-40754.952157500004</v>
      </c>
      <c r="BZ32" s="264">
        <f>IF('Corporate Overhead'!BZ21="","",'Corporate Overhead'!BZ21)</f>
        <v>-40754.952157500004</v>
      </c>
      <c r="CA32" s="264">
        <f>IF('Corporate Overhead'!CA21="","",'Corporate Overhead'!CA21)</f>
        <v>-42792.699765375</v>
      </c>
      <c r="CB32" s="264">
        <f>IF('Corporate Overhead'!CB21="","",'Corporate Overhead'!CB21)</f>
        <v>-42792.699765375</v>
      </c>
      <c r="CC32" s="264">
        <f>IF('Corporate Overhead'!CC21="","",'Corporate Overhead'!CC21)</f>
        <v>-42792.699765375</v>
      </c>
      <c r="CD32" s="264">
        <f>IF('Corporate Overhead'!CD21="","",'Corporate Overhead'!CD21)</f>
        <v>-42792.699765375</v>
      </c>
      <c r="CE32" s="264">
        <f>IF('Corporate Overhead'!CE21="","",'Corporate Overhead'!CE21)</f>
        <v>-42792.699765375</v>
      </c>
      <c r="CF32" s="264">
        <f>IF('Corporate Overhead'!CF21="","",'Corporate Overhead'!CF21)</f>
        <v>-42792.699765375</v>
      </c>
      <c r="CG32" s="264">
        <f>IF('Corporate Overhead'!CG21="","",'Corporate Overhead'!CG21)</f>
        <v>-42792.699765375</v>
      </c>
      <c r="CH32" s="264">
        <f>IF('Corporate Overhead'!CH21="","",'Corporate Overhead'!CH21)</f>
        <v>-42792.699765375</v>
      </c>
      <c r="CI32" s="264">
        <f>IF('Corporate Overhead'!CI21="","",'Corporate Overhead'!CI21)</f>
        <v>-42792.699765375</v>
      </c>
      <c r="CJ32" s="264">
        <f>IF('Corporate Overhead'!CJ21="","",'Corporate Overhead'!CJ21)</f>
        <v>-42792.699765375</v>
      </c>
      <c r="CK32" s="264">
        <f>IF('Corporate Overhead'!CK21="","",'Corporate Overhead'!CK21)</f>
        <v>-42792.699765375</v>
      </c>
      <c r="CL32" s="264">
        <f>IF('Corporate Overhead'!CL21="","",'Corporate Overhead'!CL21)</f>
        <v>-42792.699765375</v>
      </c>
      <c r="CN32" s="264" t="str">
        <f>IF('Corporate Overhead'!CN21="","",'Corporate Overhead'!CN21)</f>
        <v/>
      </c>
      <c r="CO32" s="264">
        <f>IF('Corporate Overhead'!CO21="","",'Corporate Overhead'!CO21)</f>
        <v>-100587.6</v>
      </c>
      <c r="CP32" s="264">
        <f>IF('Corporate Overhead'!CP21="","",'Corporate Overhead'!CP21)</f>
        <v>-100587.6</v>
      </c>
      <c r="CQ32" s="264">
        <f>IF('Corporate Overhead'!CQ21="","",'Corporate Overhead'!CQ21)</f>
        <v>-100587.6</v>
      </c>
      <c r="CR32" s="264">
        <f>IF('Corporate Overhead'!CR21="","",'Corporate Overhead'!CR21)</f>
        <v>-100587.6</v>
      </c>
      <c r="CS32" s="264">
        <f>IF('Corporate Overhead'!CS21="","",'Corporate Overhead'!CS21)</f>
        <v>-105616.98</v>
      </c>
      <c r="CT32" s="264">
        <f>IF('Corporate Overhead'!CT21="","",'Corporate Overhead'!CT21)</f>
        <v>-105616.98</v>
      </c>
      <c r="CU32" s="264">
        <f>IF('Corporate Overhead'!CU21="","",'Corporate Overhead'!CU21)</f>
        <v>-105616.98</v>
      </c>
      <c r="CV32" s="264">
        <f>IF('Corporate Overhead'!CV21="","",'Corporate Overhead'!CV21)</f>
        <v>-105616.98</v>
      </c>
      <c r="CW32" s="264">
        <f>IF('Corporate Overhead'!CW21="","",'Corporate Overhead'!CW21)</f>
        <v>-110897.829</v>
      </c>
      <c r="CX32" s="264">
        <f>IF('Corporate Overhead'!CX21="","",'Corporate Overhead'!CX21)</f>
        <v>-110897.829</v>
      </c>
      <c r="CY32" s="264">
        <f>IF('Corporate Overhead'!CY21="","",'Corporate Overhead'!CY21)</f>
        <v>-110897.829</v>
      </c>
      <c r="CZ32" s="264">
        <f>IF('Corporate Overhead'!CZ21="","",'Corporate Overhead'!CZ21)</f>
        <v>-110897.829</v>
      </c>
      <c r="DA32" s="264">
        <f>IF('Corporate Overhead'!DA21="","",'Corporate Overhead'!DA21)</f>
        <v>-116442.72044999999</v>
      </c>
      <c r="DB32" s="264">
        <f>IF('Corporate Overhead'!DB21="","",'Corporate Overhead'!DB21)</f>
        <v>-116442.72044999999</v>
      </c>
      <c r="DC32" s="264">
        <f>IF('Corporate Overhead'!DC21="","",'Corporate Overhead'!DC21)</f>
        <v>-116442.72044999999</v>
      </c>
      <c r="DD32" s="264">
        <f>IF('Corporate Overhead'!DD21="","",'Corporate Overhead'!DD21)</f>
        <v>-116442.72044999999</v>
      </c>
      <c r="DE32" s="264">
        <f>IF('Corporate Overhead'!DE21="","",'Corporate Overhead'!DE21)</f>
        <v>-122264.85647249999</v>
      </c>
      <c r="DF32" s="264">
        <f>IF('Corporate Overhead'!DF21="","",'Corporate Overhead'!DF21)</f>
        <v>-122264.85647249999</v>
      </c>
      <c r="DG32" s="264">
        <f>IF('Corporate Overhead'!DG21="","",'Corporate Overhead'!DG21)</f>
        <v>-122264.85647249999</v>
      </c>
      <c r="DH32" s="264">
        <f>IF('Corporate Overhead'!DH21="","",'Corporate Overhead'!DH21)</f>
        <v>-122264.85647249999</v>
      </c>
      <c r="DI32" s="264">
        <f>IF('Corporate Overhead'!DI21="","",'Corporate Overhead'!DI21)</f>
        <v>-128378.099296125</v>
      </c>
      <c r="DJ32" s="264">
        <f>IF('Corporate Overhead'!DJ21="","",'Corporate Overhead'!DJ21)</f>
        <v>-128378.099296125</v>
      </c>
      <c r="DK32" s="264">
        <f>IF('Corporate Overhead'!DK21="","",'Corporate Overhead'!DK21)</f>
        <v>-128378.099296125</v>
      </c>
      <c r="DL32" s="264">
        <f>IF('Corporate Overhead'!DL21="","",'Corporate Overhead'!DL21)</f>
        <v>-128378.099296125</v>
      </c>
    </row>
    <row r="33" spans="2:116" x14ac:dyDescent="0.4">
      <c r="C33" t="s">
        <v>227</v>
      </c>
      <c r="G33" s="342" t="str">
        <f>'Corporate Overhead'!G22</f>
        <v>G&amp;A</v>
      </c>
      <c r="H33" s="12"/>
      <c r="I33" s="12"/>
      <c r="J33" s="61"/>
      <c r="K33" s="53">
        <f t="shared" si="42"/>
        <v>-4000.0000000000005</v>
      </c>
      <c r="L33" s="53">
        <f t="shared" si="42"/>
        <v>-4000.0000000000005</v>
      </c>
      <c r="M33" s="53">
        <f t="shared" si="42"/>
        <v>-4000.0000000000005</v>
      </c>
      <c r="N33" s="53">
        <f t="shared" si="42"/>
        <v>-4000.0000000000005</v>
      </c>
      <c r="O33" s="53">
        <f t="shared" si="42"/>
        <v>-4000.0000000000005</v>
      </c>
      <c r="P33" s="53">
        <f t="shared" si="42"/>
        <v>-4000.0000000000005</v>
      </c>
      <c r="Q33" s="53" t="str">
        <f>IF('Corporate Overhead'!Q22="","",'Corporate Overhead'!Q22)</f>
        <v/>
      </c>
      <c r="R33"/>
      <c r="S33" s="264">
        <f>IF('Corporate Overhead'!S22="","",'Corporate Overhead'!S22)</f>
        <v>-333.33333333333331</v>
      </c>
      <c r="T33" s="264">
        <f>IF('Corporate Overhead'!T22="","",'Corporate Overhead'!T22)</f>
        <v>-333.33333333333331</v>
      </c>
      <c r="U33" s="264">
        <f>IF('Corporate Overhead'!U22="","",'Corporate Overhead'!U22)</f>
        <v>-333.33333333333331</v>
      </c>
      <c r="V33" s="264">
        <f>IF('Corporate Overhead'!V22="","",'Corporate Overhead'!V22)</f>
        <v>-333.33333333333331</v>
      </c>
      <c r="W33" s="264">
        <f>IF('Corporate Overhead'!W22="","",'Corporate Overhead'!W22)</f>
        <v>-333.33333333333331</v>
      </c>
      <c r="X33" s="264">
        <f>IF('Corporate Overhead'!X22="","",'Corporate Overhead'!X22)</f>
        <v>-333.33333333333331</v>
      </c>
      <c r="Y33" s="264">
        <f>IF('Corporate Overhead'!Y22="","",'Corporate Overhead'!Y22)</f>
        <v>-333.33333333333331</v>
      </c>
      <c r="Z33" s="264">
        <f>IF('Corporate Overhead'!Z22="","",'Corporate Overhead'!Z22)</f>
        <v>-333.33333333333331</v>
      </c>
      <c r="AA33" s="264">
        <f>IF('Corporate Overhead'!AA22="","",'Corporate Overhead'!AA22)</f>
        <v>-333.33333333333331</v>
      </c>
      <c r="AB33" s="264">
        <f>IF('Corporate Overhead'!AB22="","",'Corporate Overhead'!AB22)</f>
        <v>-333.33333333333331</v>
      </c>
      <c r="AC33" s="264">
        <f>IF('Corporate Overhead'!AC22="","",'Corporate Overhead'!AC22)</f>
        <v>-333.33333333333331</v>
      </c>
      <c r="AD33" s="264">
        <f>IF('Corporate Overhead'!AD22="","",'Corporate Overhead'!AD22)</f>
        <v>-333.33333333333331</v>
      </c>
      <c r="AE33" s="264">
        <f>IF('Corporate Overhead'!AE22="","",'Corporate Overhead'!AE22)</f>
        <v>-333.33333333333331</v>
      </c>
      <c r="AF33" s="264">
        <f>IF('Corporate Overhead'!AF22="","",'Corporate Overhead'!AF22)</f>
        <v>-333.33333333333331</v>
      </c>
      <c r="AG33" s="264">
        <f>IF('Corporate Overhead'!AG22="","",'Corporate Overhead'!AG22)</f>
        <v>-333.33333333333331</v>
      </c>
      <c r="AH33" s="264">
        <f>IF('Corporate Overhead'!AH22="","",'Corporate Overhead'!AH22)</f>
        <v>-333.33333333333331</v>
      </c>
      <c r="AI33" s="264">
        <f>IF('Corporate Overhead'!AI22="","",'Corporate Overhead'!AI22)</f>
        <v>-333.33333333333331</v>
      </c>
      <c r="AJ33" s="264">
        <f>IF('Corporate Overhead'!AJ22="","",'Corporate Overhead'!AJ22)</f>
        <v>-333.33333333333331</v>
      </c>
      <c r="AK33" s="264">
        <f>IF('Corporate Overhead'!AK22="","",'Corporate Overhead'!AK22)</f>
        <v>-333.33333333333331</v>
      </c>
      <c r="AL33" s="264">
        <f>IF('Corporate Overhead'!AL22="","",'Corporate Overhead'!AL22)</f>
        <v>-333.33333333333331</v>
      </c>
      <c r="AM33" s="264">
        <f>IF('Corporate Overhead'!AM22="","",'Corporate Overhead'!AM22)</f>
        <v>-333.33333333333331</v>
      </c>
      <c r="AN33" s="264">
        <f>IF('Corporate Overhead'!AN22="","",'Corporate Overhead'!AN22)</f>
        <v>-333.33333333333331</v>
      </c>
      <c r="AO33" s="264">
        <f>IF('Corporate Overhead'!AO22="","",'Corporate Overhead'!AO22)</f>
        <v>-333.33333333333331</v>
      </c>
      <c r="AP33" s="264">
        <f>IF('Corporate Overhead'!AP22="","",'Corporate Overhead'!AP22)</f>
        <v>-333.33333333333331</v>
      </c>
      <c r="AQ33" s="264">
        <f>IF('Corporate Overhead'!AQ22="","",'Corporate Overhead'!AQ22)</f>
        <v>-333.33333333333331</v>
      </c>
      <c r="AR33" s="264">
        <f>IF('Corporate Overhead'!AR22="","",'Corporate Overhead'!AR22)</f>
        <v>-333.33333333333331</v>
      </c>
      <c r="AS33" s="264">
        <f>IF('Corporate Overhead'!AS22="","",'Corporate Overhead'!AS22)</f>
        <v>-333.33333333333331</v>
      </c>
      <c r="AT33" s="264">
        <f>IF('Corporate Overhead'!AT22="","",'Corporate Overhead'!AT22)</f>
        <v>-333.33333333333331</v>
      </c>
      <c r="AU33" s="264">
        <f>IF('Corporate Overhead'!AU22="","",'Corporate Overhead'!AU22)</f>
        <v>-333.33333333333331</v>
      </c>
      <c r="AV33" s="264">
        <f>IF('Corporate Overhead'!AV22="","",'Corporate Overhead'!AV22)</f>
        <v>-333.33333333333331</v>
      </c>
      <c r="AW33" s="264">
        <f>IF('Corporate Overhead'!AW22="","",'Corporate Overhead'!AW22)</f>
        <v>-333.33333333333331</v>
      </c>
      <c r="AX33" s="264">
        <f>IF('Corporate Overhead'!AX22="","",'Corporate Overhead'!AX22)</f>
        <v>-333.33333333333331</v>
      </c>
      <c r="AY33" s="264">
        <f>IF('Corporate Overhead'!AY22="","",'Corporate Overhead'!AY22)</f>
        <v>-333.33333333333331</v>
      </c>
      <c r="AZ33" s="264">
        <f>IF('Corporate Overhead'!AZ22="","",'Corporate Overhead'!AZ22)</f>
        <v>-333.33333333333331</v>
      </c>
      <c r="BA33" s="264">
        <f>IF('Corporate Overhead'!BA22="","",'Corporate Overhead'!BA22)</f>
        <v>-333.33333333333331</v>
      </c>
      <c r="BB33" s="264">
        <f>IF('Corporate Overhead'!BB22="","",'Corporate Overhead'!BB22)</f>
        <v>-333.33333333333331</v>
      </c>
      <c r="BC33" s="264">
        <f>IF('Corporate Overhead'!BC22="","",'Corporate Overhead'!BC22)</f>
        <v>-333.33333333333331</v>
      </c>
      <c r="BD33" s="264">
        <f>IF('Corporate Overhead'!BD22="","",'Corporate Overhead'!BD22)</f>
        <v>-333.33333333333331</v>
      </c>
      <c r="BE33" s="264">
        <f>IF('Corporate Overhead'!BE22="","",'Corporate Overhead'!BE22)</f>
        <v>-333.33333333333331</v>
      </c>
      <c r="BF33" s="264">
        <f>IF('Corporate Overhead'!BF22="","",'Corporate Overhead'!BF22)</f>
        <v>-333.33333333333331</v>
      </c>
      <c r="BG33" s="264">
        <f>IF('Corporate Overhead'!BG22="","",'Corporate Overhead'!BG22)</f>
        <v>-333.33333333333331</v>
      </c>
      <c r="BH33" s="264">
        <f>IF('Corporate Overhead'!BH22="","",'Corporate Overhead'!BH22)</f>
        <v>-333.33333333333331</v>
      </c>
      <c r="BI33" s="264">
        <f>IF('Corporate Overhead'!BI22="","",'Corporate Overhead'!BI22)</f>
        <v>-333.33333333333331</v>
      </c>
      <c r="BJ33" s="264">
        <f>IF('Corporate Overhead'!BJ22="","",'Corporate Overhead'!BJ22)</f>
        <v>-333.33333333333331</v>
      </c>
      <c r="BK33" s="264">
        <f>IF('Corporate Overhead'!BK22="","",'Corporate Overhead'!BK22)</f>
        <v>-333.33333333333331</v>
      </c>
      <c r="BL33" s="264">
        <f>IF('Corporate Overhead'!BL22="","",'Corporate Overhead'!BL22)</f>
        <v>-333.33333333333331</v>
      </c>
      <c r="BM33" s="264">
        <f>IF('Corporate Overhead'!BM22="","",'Corporate Overhead'!BM22)</f>
        <v>-333.33333333333331</v>
      </c>
      <c r="BN33" s="264">
        <f>IF('Corporate Overhead'!BN22="","",'Corporate Overhead'!BN22)</f>
        <v>-333.33333333333331</v>
      </c>
      <c r="BO33" s="264">
        <f>IF('Corporate Overhead'!BO22="","",'Corporate Overhead'!BO22)</f>
        <v>-333.33333333333331</v>
      </c>
      <c r="BP33" s="264">
        <f>IF('Corporate Overhead'!BP22="","",'Corporate Overhead'!BP22)</f>
        <v>-333.33333333333331</v>
      </c>
      <c r="BQ33" s="264">
        <f>IF('Corporate Overhead'!BQ22="","",'Corporate Overhead'!BQ22)</f>
        <v>-333.33333333333331</v>
      </c>
      <c r="BR33" s="264">
        <f>IF('Corporate Overhead'!BR22="","",'Corporate Overhead'!BR22)</f>
        <v>-333.33333333333331</v>
      </c>
      <c r="BS33" s="264">
        <f>IF('Corporate Overhead'!BS22="","",'Corporate Overhead'!BS22)</f>
        <v>-333.33333333333331</v>
      </c>
      <c r="BT33" s="264">
        <f>IF('Corporate Overhead'!BT22="","",'Corporate Overhead'!BT22)</f>
        <v>-333.33333333333331</v>
      </c>
      <c r="BU33" s="264">
        <f>IF('Corporate Overhead'!BU22="","",'Corporate Overhead'!BU22)</f>
        <v>-333.33333333333331</v>
      </c>
      <c r="BV33" s="264">
        <f>IF('Corporate Overhead'!BV22="","",'Corporate Overhead'!BV22)</f>
        <v>-333.33333333333331</v>
      </c>
      <c r="BW33" s="264">
        <f>IF('Corporate Overhead'!BW22="","",'Corporate Overhead'!BW22)</f>
        <v>-333.33333333333331</v>
      </c>
      <c r="BX33" s="264">
        <f>IF('Corporate Overhead'!BX22="","",'Corporate Overhead'!BX22)</f>
        <v>-333.33333333333331</v>
      </c>
      <c r="BY33" s="264">
        <f>IF('Corporate Overhead'!BY22="","",'Corporate Overhead'!BY22)</f>
        <v>-333.33333333333331</v>
      </c>
      <c r="BZ33" s="264">
        <f>IF('Corporate Overhead'!BZ22="","",'Corporate Overhead'!BZ22)</f>
        <v>-333.33333333333331</v>
      </c>
      <c r="CA33" s="264">
        <f>IF('Corporate Overhead'!CA22="","",'Corporate Overhead'!CA22)</f>
        <v>-333.33333333333331</v>
      </c>
      <c r="CB33" s="264">
        <f>IF('Corporate Overhead'!CB22="","",'Corporate Overhead'!CB22)</f>
        <v>-333.33333333333331</v>
      </c>
      <c r="CC33" s="264">
        <f>IF('Corporate Overhead'!CC22="","",'Corporate Overhead'!CC22)</f>
        <v>-333.33333333333331</v>
      </c>
      <c r="CD33" s="264">
        <f>IF('Corporate Overhead'!CD22="","",'Corporate Overhead'!CD22)</f>
        <v>-333.33333333333331</v>
      </c>
      <c r="CE33" s="264">
        <f>IF('Corporate Overhead'!CE22="","",'Corporate Overhead'!CE22)</f>
        <v>-333.33333333333331</v>
      </c>
      <c r="CF33" s="264">
        <f>IF('Corporate Overhead'!CF22="","",'Corporate Overhead'!CF22)</f>
        <v>-333.33333333333331</v>
      </c>
      <c r="CG33" s="264">
        <f>IF('Corporate Overhead'!CG22="","",'Corporate Overhead'!CG22)</f>
        <v>-333.33333333333331</v>
      </c>
      <c r="CH33" s="264">
        <f>IF('Corporate Overhead'!CH22="","",'Corporate Overhead'!CH22)</f>
        <v>-333.33333333333331</v>
      </c>
      <c r="CI33" s="264">
        <f>IF('Corporate Overhead'!CI22="","",'Corporate Overhead'!CI22)</f>
        <v>-333.33333333333331</v>
      </c>
      <c r="CJ33" s="264">
        <f>IF('Corporate Overhead'!CJ22="","",'Corporate Overhead'!CJ22)</f>
        <v>-333.33333333333331</v>
      </c>
      <c r="CK33" s="264">
        <f>IF('Corporate Overhead'!CK22="","",'Corporate Overhead'!CK22)</f>
        <v>-333.33333333333331</v>
      </c>
      <c r="CL33" s="264">
        <f>IF('Corporate Overhead'!CL22="","",'Corporate Overhead'!CL22)</f>
        <v>-333.33333333333331</v>
      </c>
      <c r="CN33" s="264" t="str">
        <f>IF('Corporate Overhead'!CN22="","",'Corporate Overhead'!CN22)</f>
        <v/>
      </c>
      <c r="CO33" s="264" t="e">
        <f>IF('Corporate Overhead'!CO22="","",'Corporate Overhead'!CO22)</f>
        <v>#N/A</v>
      </c>
      <c r="CP33" s="264" t="e">
        <f>IF('Corporate Overhead'!CP22="","",'Corporate Overhead'!CP22)</f>
        <v>#N/A</v>
      </c>
      <c r="CQ33" s="264" t="e">
        <f>IF('Corporate Overhead'!CQ22="","",'Corporate Overhead'!CQ22)</f>
        <v>#N/A</v>
      </c>
      <c r="CR33" s="264" t="e">
        <f>IF('Corporate Overhead'!CR22="","",'Corporate Overhead'!CR22)</f>
        <v>#N/A</v>
      </c>
      <c r="CS33" s="264" t="e">
        <f>IF('Corporate Overhead'!CS22="","",'Corporate Overhead'!CS22)</f>
        <v>#N/A</v>
      </c>
      <c r="CT33" s="264" t="e">
        <f>IF('Corporate Overhead'!CT22="","",'Corporate Overhead'!CT22)</f>
        <v>#N/A</v>
      </c>
      <c r="CU33" s="264" t="e">
        <f>IF('Corporate Overhead'!CU22="","",'Corporate Overhead'!CU22)</f>
        <v>#N/A</v>
      </c>
      <c r="CV33" s="264" t="e">
        <f>IF('Corporate Overhead'!CV22="","",'Corporate Overhead'!CV22)</f>
        <v>#N/A</v>
      </c>
      <c r="CW33" s="264" t="e">
        <f>IF('Corporate Overhead'!CW22="","",'Corporate Overhead'!CW22)</f>
        <v>#N/A</v>
      </c>
      <c r="CX33" s="264" t="e">
        <f>IF('Corporate Overhead'!CX22="","",'Corporate Overhead'!CX22)</f>
        <v>#N/A</v>
      </c>
      <c r="CY33" s="264" t="e">
        <f>IF('Corporate Overhead'!CY22="","",'Corporate Overhead'!CY22)</f>
        <v>#N/A</v>
      </c>
      <c r="CZ33" s="264" t="e">
        <f>IF('Corporate Overhead'!CZ22="","",'Corporate Overhead'!CZ22)</f>
        <v>#N/A</v>
      </c>
      <c r="DA33" s="264" t="e">
        <f>IF('Corporate Overhead'!DA22="","",'Corporate Overhead'!DA22)</f>
        <v>#N/A</v>
      </c>
      <c r="DB33" s="264" t="e">
        <f>IF('Corporate Overhead'!DB22="","",'Corporate Overhead'!DB22)</f>
        <v>#N/A</v>
      </c>
      <c r="DC33" s="264" t="e">
        <f>IF('Corporate Overhead'!DC22="","",'Corporate Overhead'!DC22)</f>
        <v>#N/A</v>
      </c>
      <c r="DD33" s="264" t="e">
        <f>IF('Corporate Overhead'!DD22="","",'Corporate Overhead'!DD22)</f>
        <v>#N/A</v>
      </c>
      <c r="DE33" s="264" t="e">
        <f>IF('Corporate Overhead'!DE22="","",'Corporate Overhead'!DE22)</f>
        <v>#N/A</v>
      </c>
      <c r="DF33" s="264" t="e">
        <f>IF('Corporate Overhead'!DF22="","",'Corporate Overhead'!DF22)</f>
        <v>#N/A</v>
      </c>
      <c r="DG33" s="264" t="e">
        <f>IF('Corporate Overhead'!DG22="","",'Corporate Overhead'!DG22)</f>
        <v>#N/A</v>
      </c>
      <c r="DH33" s="264" t="e">
        <f>IF('Corporate Overhead'!DH22="","",'Corporate Overhead'!DH22)</f>
        <v>#N/A</v>
      </c>
      <c r="DI33" s="264" t="e">
        <f>IF('Corporate Overhead'!DI22="","",'Corporate Overhead'!DI22)</f>
        <v>#N/A</v>
      </c>
      <c r="DJ33" s="264" t="e">
        <f>IF('Corporate Overhead'!DJ22="","",'Corporate Overhead'!DJ22)</f>
        <v>#N/A</v>
      </c>
      <c r="DK33" s="264" t="e">
        <f>IF('Corporate Overhead'!DK22="","",'Corporate Overhead'!DK22)</f>
        <v>#N/A</v>
      </c>
      <c r="DL33" s="264" t="e">
        <f>IF('Corporate Overhead'!DL22="","",'Corporate Overhead'!DL22)</f>
        <v>#N/A</v>
      </c>
    </row>
    <row r="34" spans="2:116" x14ac:dyDescent="0.4">
      <c r="C34" t="s">
        <v>227</v>
      </c>
      <c r="G34" s="342" t="str">
        <f>'Corporate Overhead'!G23</f>
        <v>S&amp;M</v>
      </c>
      <c r="H34" s="12"/>
      <c r="I34" s="12"/>
      <c r="J34" s="61"/>
      <c r="K34" s="53">
        <f t="shared" si="42"/>
        <v>0</v>
      </c>
      <c r="L34" s="53">
        <f t="shared" si="42"/>
        <v>-100000.00000000006</v>
      </c>
      <c r="M34" s="53">
        <f t="shared" si="42"/>
        <v>-200000.00000000012</v>
      </c>
      <c r="N34" s="53">
        <f t="shared" si="42"/>
        <v>-400000.00000000023</v>
      </c>
      <c r="O34" s="53">
        <f t="shared" si="42"/>
        <v>-800000.00000000047</v>
      </c>
      <c r="P34" s="53">
        <f t="shared" si="42"/>
        <v>-1600000.0000000009</v>
      </c>
      <c r="Q34" s="53" t="str">
        <f>IF('Corporate Overhead'!Q23="","",'Corporate Overhead'!Q23)</f>
        <v/>
      </c>
      <c r="R34"/>
      <c r="S34" s="264">
        <f>IF('Corporate Overhead'!S23="","",'Corporate Overhead'!S23)</f>
        <v>0</v>
      </c>
      <c r="T34" s="264">
        <f>IF('Corporate Overhead'!T23="","",'Corporate Overhead'!T23)</f>
        <v>0</v>
      </c>
      <c r="U34" s="264">
        <f>IF('Corporate Overhead'!U23="","",'Corporate Overhead'!U23)</f>
        <v>0</v>
      </c>
      <c r="V34" s="264">
        <f>IF('Corporate Overhead'!V23="","",'Corporate Overhead'!V23)</f>
        <v>0</v>
      </c>
      <c r="W34" s="264">
        <f>IF('Corporate Overhead'!W23="","",'Corporate Overhead'!W23)</f>
        <v>0</v>
      </c>
      <c r="X34" s="264">
        <f>IF('Corporate Overhead'!X23="","",'Corporate Overhead'!X23)</f>
        <v>0</v>
      </c>
      <c r="Y34" s="264">
        <f>IF('Corporate Overhead'!Y23="","",'Corporate Overhead'!Y23)</f>
        <v>0</v>
      </c>
      <c r="Z34" s="264">
        <f>IF('Corporate Overhead'!Z23="","",'Corporate Overhead'!Z23)</f>
        <v>0</v>
      </c>
      <c r="AA34" s="264">
        <f>IF('Corporate Overhead'!AA23="","",'Corporate Overhead'!AA23)</f>
        <v>0</v>
      </c>
      <c r="AB34" s="264">
        <f>IF('Corporate Overhead'!AB23="","",'Corporate Overhead'!AB23)</f>
        <v>0</v>
      </c>
      <c r="AC34" s="264">
        <f>IF('Corporate Overhead'!AC23="","",'Corporate Overhead'!AC23)</f>
        <v>0</v>
      </c>
      <c r="AD34" s="264">
        <f>IF('Corporate Overhead'!AD23="","",'Corporate Overhead'!AD23)</f>
        <v>0</v>
      </c>
      <c r="AE34" s="264">
        <f>IF('Corporate Overhead'!AE23="","",'Corporate Overhead'!AE23)</f>
        <v>-8333.3333333333358</v>
      </c>
      <c r="AF34" s="264">
        <f>IF('Corporate Overhead'!AF23="","",'Corporate Overhead'!AF23)</f>
        <v>-8333.3333333333358</v>
      </c>
      <c r="AG34" s="264">
        <f>IF('Corporate Overhead'!AG23="","",'Corporate Overhead'!AG23)</f>
        <v>-8333.3333333333358</v>
      </c>
      <c r="AH34" s="264">
        <f>IF('Corporate Overhead'!AH23="","",'Corporate Overhead'!AH23)</f>
        <v>-8333.3333333333358</v>
      </c>
      <c r="AI34" s="264">
        <f>IF('Corporate Overhead'!AI23="","",'Corporate Overhead'!AI23)</f>
        <v>-8333.3333333333358</v>
      </c>
      <c r="AJ34" s="264">
        <f>IF('Corporate Overhead'!AJ23="","",'Corporate Overhead'!AJ23)</f>
        <v>-8333.3333333333358</v>
      </c>
      <c r="AK34" s="264">
        <f>IF('Corporate Overhead'!AK23="","",'Corporate Overhead'!AK23)</f>
        <v>-8333.3333333333358</v>
      </c>
      <c r="AL34" s="264">
        <f>IF('Corporate Overhead'!AL23="","",'Corporate Overhead'!AL23)</f>
        <v>-8333.3333333333358</v>
      </c>
      <c r="AM34" s="264">
        <f>IF('Corporate Overhead'!AM23="","",'Corporate Overhead'!AM23)</f>
        <v>-8333.3333333333358</v>
      </c>
      <c r="AN34" s="264">
        <f>IF('Corporate Overhead'!AN23="","",'Corporate Overhead'!AN23)</f>
        <v>-8333.3333333333358</v>
      </c>
      <c r="AO34" s="264">
        <f>IF('Corporate Overhead'!AO23="","",'Corporate Overhead'!AO23)</f>
        <v>-8333.3333333333358</v>
      </c>
      <c r="AP34" s="264">
        <f>IF('Corporate Overhead'!AP23="","",'Corporate Overhead'!AP23)</f>
        <v>-8333.3333333333358</v>
      </c>
      <c r="AQ34" s="264">
        <f>IF('Corporate Overhead'!AQ23="","",'Corporate Overhead'!AQ23)</f>
        <v>-16666.666666666672</v>
      </c>
      <c r="AR34" s="264">
        <f>IF('Corporate Overhead'!AR23="","",'Corporate Overhead'!AR23)</f>
        <v>-16666.666666666672</v>
      </c>
      <c r="AS34" s="264">
        <f>IF('Corporate Overhead'!AS23="","",'Corporate Overhead'!AS23)</f>
        <v>-16666.666666666672</v>
      </c>
      <c r="AT34" s="264">
        <f>IF('Corporate Overhead'!AT23="","",'Corporate Overhead'!AT23)</f>
        <v>-16666.666666666672</v>
      </c>
      <c r="AU34" s="264">
        <f>IF('Corporate Overhead'!AU23="","",'Corporate Overhead'!AU23)</f>
        <v>-16666.666666666672</v>
      </c>
      <c r="AV34" s="264">
        <f>IF('Corporate Overhead'!AV23="","",'Corporate Overhead'!AV23)</f>
        <v>-16666.666666666672</v>
      </c>
      <c r="AW34" s="264">
        <f>IF('Corporate Overhead'!AW23="","",'Corporate Overhead'!AW23)</f>
        <v>-16666.666666666672</v>
      </c>
      <c r="AX34" s="264">
        <f>IF('Corporate Overhead'!AX23="","",'Corporate Overhead'!AX23)</f>
        <v>-16666.666666666672</v>
      </c>
      <c r="AY34" s="264">
        <f>IF('Corporate Overhead'!AY23="","",'Corporate Overhead'!AY23)</f>
        <v>-16666.666666666672</v>
      </c>
      <c r="AZ34" s="264">
        <f>IF('Corporate Overhead'!AZ23="","",'Corporate Overhead'!AZ23)</f>
        <v>-16666.666666666672</v>
      </c>
      <c r="BA34" s="264">
        <f>IF('Corporate Overhead'!BA23="","",'Corporate Overhead'!BA23)</f>
        <v>-16666.666666666672</v>
      </c>
      <c r="BB34" s="264">
        <f>IF('Corporate Overhead'!BB23="","",'Corporate Overhead'!BB23)</f>
        <v>-16666.666666666672</v>
      </c>
      <c r="BC34" s="264">
        <f>IF('Corporate Overhead'!BC23="","",'Corporate Overhead'!BC23)</f>
        <v>-33333.333333333343</v>
      </c>
      <c r="BD34" s="264">
        <f>IF('Corporate Overhead'!BD23="","",'Corporate Overhead'!BD23)</f>
        <v>-33333.333333333343</v>
      </c>
      <c r="BE34" s="264">
        <f>IF('Corporate Overhead'!BE23="","",'Corporate Overhead'!BE23)</f>
        <v>-33333.333333333343</v>
      </c>
      <c r="BF34" s="264">
        <f>IF('Corporate Overhead'!BF23="","",'Corporate Overhead'!BF23)</f>
        <v>-33333.333333333343</v>
      </c>
      <c r="BG34" s="264">
        <f>IF('Corporate Overhead'!BG23="","",'Corporate Overhead'!BG23)</f>
        <v>-33333.333333333343</v>
      </c>
      <c r="BH34" s="264">
        <f>IF('Corporate Overhead'!BH23="","",'Corporate Overhead'!BH23)</f>
        <v>-33333.333333333343</v>
      </c>
      <c r="BI34" s="264">
        <f>IF('Corporate Overhead'!BI23="","",'Corporate Overhead'!BI23)</f>
        <v>-33333.333333333343</v>
      </c>
      <c r="BJ34" s="264">
        <f>IF('Corporate Overhead'!BJ23="","",'Corporate Overhead'!BJ23)</f>
        <v>-33333.333333333343</v>
      </c>
      <c r="BK34" s="264">
        <f>IF('Corporate Overhead'!BK23="","",'Corporate Overhead'!BK23)</f>
        <v>-33333.333333333343</v>
      </c>
      <c r="BL34" s="264">
        <f>IF('Corporate Overhead'!BL23="","",'Corporate Overhead'!BL23)</f>
        <v>-33333.333333333343</v>
      </c>
      <c r="BM34" s="264">
        <f>IF('Corporate Overhead'!BM23="","",'Corporate Overhead'!BM23)</f>
        <v>-33333.333333333343</v>
      </c>
      <c r="BN34" s="264">
        <f>IF('Corporate Overhead'!BN23="","",'Corporate Overhead'!BN23)</f>
        <v>-33333.333333333343</v>
      </c>
      <c r="BO34" s="264">
        <f>IF('Corporate Overhead'!BO23="","",'Corporate Overhead'!BO23)</f>
        <v>-66666.666666666686</v>
      </c>
      <c r="BP34" s="264">
        <f>IF('Corporate Overhead'!BP23="","",'Corporate Overhead'!BP23)</f>
        <v>-66666.666666666686</v>
      </c>
      <c r="BQ34" s="264">
        <f>IF('Corporate Overhead'!BQ23="","",'Corporate Overhead'!BQ23)</f>
        <v>-66666.666666666686</v>
      </c>
      <c r="BR34" s="264">
        <f>IF('Corporate Overhead'!BR23="","",'Corporate Overhead'!BR23)</f>
        <v>-66666.666666666686</v>
      </c>
      <c r="BS34" s="264">
        <f>IF('Corporate Overhead'!BS23="","",'Corporate Overhead'!BS23)</f>
        <v>-66666.666666666686</v>
      </c>
      <c r="BT34" s="264">
        <f>IF('Corporate Overhead'!BT23="","",'Corporate Overhead'!BT23)</f>
        <v>-66666.666666666686</v>
      </c>
      <c r="BU34" s="264">
        <f>IF('Corporate Overhead'!BU23="","",'Corporate Overhead'!BU23)</f>
        <v>-66666.666666666686</v>
      </c>
      <c r="BV34" s="264">
        <f>IF('Corporate Overhead'!BV23="","",'Corporate Overhead'!BV23)</f>
        <v>-66666.666666666686</v>
      </c>
      <c r="BW34" s="264">
        <f>IF('Corporate Overhead'!BW23="","",'Corporate Overhead'!BW23)</f>
        <v>-66666.666666666686</v>
      </c>
      <c r="BX34" s="264">
        <f>IF('Corporate Overhead'!BX23="","",'Corporate Overhead'!BX23)</f>
        <v>-66666.666666666686</v>
      </c>
      <c r="BY34" s="264">
        <f>IF('Corporate Overhead'!BY23="","",'Corporate Overhead'!BY23)</f>
        <v>-66666.666666666686</v>
      </c>
      <c r="BZ34" s="264">
        <f>IF('Corporate Overhead'!BZ23="","",'Corporate Overhead'!BZ23)</f>
        <v>-66666.666666666686</v>
      </c>
      <c r="CA34" s="264">
        <f>IF('Corporate Overhead'!CA23="","",'Corporate Overhead'!CA23)</f>
        <v>-133333.33333333337</v>
      </c>
      <c r="CB34" s="264">
        <f>IF('Corporate Overhead'!CB23="","",'Corporate Overhead'!CB23)</f>
        <v>-133333.33333333337</v>
      </c>
      <c r="CC34" s="264">
        <f>IF('Corporate Overhead'!CC23="","",'Corporate Overhead'!CC23)</f>
        <v>-133333.33333333337</v>
      </c>
      <c r="CD34" s="264">
        <f>IF('Corporate Overhead'!CD23="","",'Corporate Overhead'!CD23)</f>
        <v>-133333.33333333337</v>
      </c>
      <c r="CE34" s="264">
        <f>IF('Corporate Overhead'!CE23="","",'Corporate Overhead'!CE23)</f>
        <v>-133333.33333333337</v>
      </c>
      <c r="CF34" s="264">
        <f>IF('Corporate Overhead'!CF23="","",'Corporate Overhead'!CF23)</f>
        <v>-133333.33333333337</v>
      </c>
      <c r="CG34" s="264">
        <f>IF('Corporate Overhead'!CG23="","",'Corporate Overhead'!CG23)</f>
        <v>-133333.33333333337</v>
      </c>
      <c r="CH34" s="264">
        <f>IF('Corporate Overhead'!CH23="","",'Corporate Overhead'!CH23)</f>
        <v>-133333.33333333337</v>
      </c>
      <c r="CI34" s="264">
        <f>IF('Corporate Overhead'!CI23="","",'Corporate Overhead'!CI23)</f>
        <v>-133333.33333333337</v>
      </c>
      <c r="CJ34" s="264">
        <f>IF('Corporate Overhead'!CJ23="","",'Corporate Overhead'!CJ23)</f>
        <v>-133333.33333333337</v>
      </c>
      <c r="CK34" s="264">
        <f>IF('Corporate Overhead'!CK23="","",'Corporate Overhead'!CK23)</f>
        <v>-133333.33333333337</v>
      </c>
      <c r="CL34" s="264">
        <f>IF('Corporate Overhead'!CL23="","",'Corporate Overhead'!CL23)</f>
        <v>-133333.33333333337</v>
      </c>
      <c r="CN34" s="264" t="str">
        <f>IF('Corporate Overhead'!CN23="","",'Corporate Overhead'!CN23)</f>
        <v/>
      </c>
      <c r="CO34" s="264" t="e">
        <f>IF('Corporate Overhead'!CO23="","",'Corporate Overhead'!CO23)</f>
        <v>#N/A</v>
      </c>
      <c r="CP34" s="264" t="e">
        <f>IF('Corporate Overhead'!CP23="","",'Corporate Overhead'!CP23)</f>
        <v>#N/A</v>
      </c>
      <c r="CQ34" s="264" t="e">
        <f>IF('Corporate Overhead'!CQ23="","",'Corporate Overhead'!CQ23)</f>
        <v>#N/A</v>
      </c>
      <c r="CR34" s="264" t="e">
        <f>IF('Corporate Overhead'!CR23="","",'Corporate Overhead'!CR23)</f>
        <v>#N/A</v>
      </c>
      <c r="CS34" s="264" t="e">
        <f>IF('Corporate Overhead'!CS23="","",'Corporate Overhead'!CS23)</f>
        <v>#N/A</v>
      </c>
      <c r="CT34" s="264" t="e">
        <f>IF('Corporate Overhead'!CT23="","",'Corporate Overhead'!CT23)</f>
        <v>#N/A</v>
      </c>
      <c r="CU34" s="264" t="e">
        <f>IF('Corporate Overhead'!CU23="","",'Corporate Overhead'!CU23)</f>
        <v>#N/A</v>
      </c>
      <c r="CV34" s="264" t="e">
        <f>IF('Corporate Overhead'!CV23="","",'Corporate Overhead'!CV23)</f>
        <v>#N/A</v>
      </c>
      <c r="CW34" s="264" t="e">
        <f>IF('Corporate Overhead'!CW23="","",'Corporate Overhead'!CW23)</f>
        <v>#N/A</v>
      </c>
      <c r="CX34" s="264" t="e">
        <f>IF('Corporate Overhead'!CX23="","",'Corporate Overhead'!CX23)</f>
        <v>#N/A</v>
      </c>
      <c r="CY34" s="264" t="e">
        <f>IF('Corporate Overhead'!CY23="","",'Corporate Overhead'!CY23)</f>
        <v>#N/A</v>
      </c>
      <c r="CZ34" s="264" t="e">
        <f>IF('Corporate Overhead'!CZ23="","",'Corporate Overhead'!CZ23)</f>
        <v>#N/A</v>
      </c>
      <c r="DA34" s="264" t="e">
        <f>IF('Corporate Overhead'!DA23="","",'Corporate Overhead'!DA23)</f>
        <v>#N/A</v>
      </c>
      <c r="DB34" s="264" t="e">
        <f>IF('Corporate Overhead'!DB23="","",'Corporate Overhead'!DB23)</f>
        <v>#N/A</v>
      </c>
      <c r="DC34" s="264" t="e">
        <f>IF('Corporate Overhead'!DC23="","",'Corporate Overhead'!DC23)</f>
        <v>#N/A</v>
      </c>
      <c r="DD34" s="264" t="e">
        <f>IF('Corporate Overhead'!DD23="","",'Corporate Overhead'!DD23)</f>
        <v>#N/A</v>
      </c>
      <c r="DE34" s="264" t="e">
        <f>IF('Corporate Overhead'!DE23="","",'Corporate Overhead'!DE23)</f>
        <v>#N/A</v>
      </c>
      <c r="DF34" s="264" t="e">
        <f>IF('Corporate Overhead'!DF23="","",'Corporate Overhead'!DF23)</f>
        <v>#N/A</v>
      </c>
      <c r="DG34" s="264" t="e">
        <f>IF('Corporate Overhead'!DG23="","",'Corporate Overhead'!DG23)</f>
        <v>#N/A</v>
      </c>
      <c r="DH34" s="264" t="e">
        <f>IF('Corporate Overhead'!DH23="","",'Corporate Overhead'!DH23)</f>
        <v>#N/A</v>
      </c>
      <c r="DI34" s="264" t="e">
        <f>IF('Corporate Overhead'!DI23="","",'Corporate Overhead'!DI23)</f>
        <v>#N/A</v>
      </c>
      <c r="DJ34" s="264" t="e">
        <f>IF('Corporate Overhead'!DJ23="","",'Corporate Overhead'!DJ23)</f>
        <v>#N/A</v>
      </c>
      <c r="DK34" s="264" t="e">
        <f>IF('Corporate Overhead'!DK23="","",'Corporate Overhead'!DK23)</f>
        <v>#N/A</v>
      </c>
      <c r="DL34" s="264" t="e">
        <f>IF('Corporate Overhead'!DL23="","",'Corporate Overhead'!DL23)</f>
        <v>#N/A</v>
      </c>
    </row>
    <row r="35" spans="2:116" x14ac:dyDescent="0.4">
      <c r="C35" t="s">
        <v>227</v>
      </c>
      <c r="G35" s="342" t="str">
        <f>'Corporate Overhead'!G24</f>
        <v>R&amp;D</v>
      </c>
      <c r="H35" s="12"/>
      <c r="I35" s="12"/>
      <c r="J35" s="61"/>
      <c r="K35" s="53">
        <f t="shared" si="42"/>
        <v>0</v>
      </c>
      <c r="L35" s="53">
        <f t="shared" si="42"/>
        <v>0</v>
      </c>
      <c r="M35" s="53">
        <f t="shared" si="42"/>
        <v>0</v>
      </c>
      <c r="N35" s="53">
        <f t="shared" si="42"/>
        <v>0</v>
      </c>
      <c r="O35" s="53">
        <f t="shared" si="42"/>
        <v>0</v>
      </c>
      <c r="P35" s="53">
        <f t="shared" si="42"/>
        <v>0</v>
      </c>
      <c r="Q35" s="53" t="str">
        <f>IF('Corporate Overhead'!Q24="","",'Corporate Overhead'!Q24)</f>
        <v/>
      </c>
      <c r="R35"/>
      <c r="S35" s="264">
        <f>IF('Corporate Overhead'!S24="","",'Corporate Overhead'!S24)</f>
        <v>0</v>
      </c>
      <c r="T35" s="264">
        <f>IF('Corporate Overhead'!T24="","",'Corporate Overhead'!T24)</f>
        <v>0</v>
      </c>
      <c r="U35" s="264">
        <f>IF('Corporate Overhead'!U24="","",'Corporate Overhead'!U24)</f>
        <v>0</v>
      </c>
      <c r="V35" s="264">
        <f>IF('Corporate Overhead'!V24="","",'Corporate Overhead'!V24)</f>
        <v>0</v>
      </c>
      <c r="W35" s="264">
        <f>IF('Corporate Overhead'!W24="","",'Corporate Overhead'!W24)</f>
        <v>0</v>
      </c>
      <c r="X35" s="264">
        <f>IF('Corporate Overhead'!X24="","",'Corporate Overhead'!X24)</f>
        <v>0</v>
      </c>
      <c r="Y35" s="264">
        <f>IF('Corporate Overhead'!Y24="","",'Corporate Overhead'!Y24)</f>
        <v>0</v>
      </c>
      <c r="Z35" s="264">
        <f>IF('Corporate Overhead'!Z24="","",'Corporate Overhead'!Z24)</f>
        <v>0</v>
      </c>
      <c r="AA35" s="264">
        <f>IF('Corporate Overhead'!AA24="","",'Corporate Overhead'!AA24)</f>
        <v>0</v>
      </c>
      <c r="AB35" s="264">
        <f>IF('Corporate Overhead'!AB24="","",'Corporate Overhead'!AB24)</f>
        <v>0</v>
      </c>
      <c r="AC35" s="264">
        <f>IF('Corporate Overhead'!AC24="","",'Corporate Overhead'!AC24)</f>
        <v>0</v>
      </c>
      <c r="AD35" s="264">
        <f>IF('Corporate Overhead'!AD24="","",'Corporate Overhead'!AD24)</f>
        <v>0</v>
      </c>
      <c r="AE35" s="264">
        <f>IF('Corporate Overhead'!AE24="","",'Corporate Overhead'!AE24)</f>
        <v>0</v>
      </c>
      <c r="AF35" s="264">
        <f>IF('Corporate Overhead'!AF24="","",'Corporate Overhead'!AF24)</f>
        <v>0</v>
      </c>
      <c r="AG35" s="264">
        <f>IF('Corporate Overhead'!AG24="","",'Corporate Overhead'!AG24)</f>
        <v>0</v>
      </c>
      <c r="AH35" s="264">
        <f>IF('Corporate Overhead'!AH24="","",'Corporate Overhead'!AH24)</f>
        <v>0</v>
      </c>
      <c r="AI35" s="264">
        <f>IF('Corporate Overhead'!AI24="","",'Corporate Overhead'!AI24)</f>
        <v>0</v>
      </c>
      <c r="AJ35" s="264">
        <f>IF('Corporate Overhead'!AJ24="","",'Corporate Overhead'!AJ24)</f>
        <v>0</v>
      </c>
      <c r="AK35" s="264">
        <f>IF('Corporate Overhead'!AK24="","",'Corporate Overhead'!AK24)</f>
        <v>0</v>
      </c>
      <c r="AL35" s="264">
        <f>IF('Corporate Overhead'!AL24="","",'Corporate Overhead'!AL24)</f>
        <v>0</v>
      </c>
      <c r="AM35" s="264">
        <f>IF('Corporate Overhead'!AM24="","",'Corporate Overhead'!AM24)</f>
        <v>0</v>
      </c>
      <c r="AN35" s="264">
        <f>IF('Corporate Overhead'!AN24="","",'Corporate Overhead'!AN24)</f>
        <v>0</v>
      </c>
      <c r="AO35" s="264">
        <f>IF('Corporate Overhead'!AO24="","",'Corporate Overhead'!AO24)</f>
        <v>0</v>
      </c>
      <c r="AP35" s="264">
        <f>IF('Corporate Overhead'!AP24="","",'Corporate Overhead'!AP24)</f>
        <v>0</v>
      </c>
      <c r="AQ35" s="264">
        <f>IF('Corporate Overhead'!AQ24="","",'Corporate Overhead'!AQ24)</f>
        <v>0</v>
      </c>
      <c r="AR35" s="264">
        <f>IF('Corporate Overhead'!AR24="","",'Corporate Overhead'!AR24)</f>
        <v>0</v>
      </c>
      <c r="AS35" s="264">
        <f>IF('Corporate Overhead'!AS24="","",'Corporate Overhead'!AS24)</f>
        <v>0</v>
      </c>
      <c r="AT35" s="264">
        <f>IF('Corporate Overhead'!AT24="","",'Corporate Overhead'!AT24)</f>
        <v>0</v>
      </c>
      <c r="AU35" s="264">
        <f>IF('Corporate Overhead'!AU24="","",'Corporate Overhead'!AU24)</f>
        <v>0</v>
      </c>
      <c r="AV35" s="264">
        <f>IF('Corporate Overhead'!AV24="","",'Corporate Overhead'!AV24)</f>
        <v>0</v>
      </c>
      <c r="AW35" s="264">
        <f>IF('Corporate Overhead'!AW24="","",'Corporate Overhead'!AW24)</f>
        <v>0</v>
      </c>
      <c r="AX35" s="264">
        <f>IF('Corporate Overhead'!AX24="","",'Corporate Overhead'!AX24)</f>
        <v>0</v>
      </c>
      <c r="AY35" s="264">
        <f>IF('Corporate Overhead'!AY24="","",'Corporate Overhead'!AY24)</f>
        <v>0</v>
      </c>
      <c r="AZ35" s="264">
        <f>IF('Corporate Overhead'!AZ24="","",'Corporate Overhead'!AZ24)</f>
        <v>0</v>
      </c>
      <c r="BA35" s="264">
        <f>IF('Corporate Overhead'!BA24="","",'Corporate Overhead'!BA24)</f>
        <v>0</v>
      </c>
      <c r="BB35" s="264">
        <f>IF('Corporate Overhead'!BB24="","",'Corporate Overhead'!BB24)</f>
        <v>0</v>
      </c>
      <c r="BC35" s="264">
        <f>IF('Corporate Overhead'!BC24="","",'Corporate Overhead'!BC24)</f>
        <v>0</v>
      </c>
      <c r="BD35" s="264">
        <f>IF('Corporate Overhead'!BD24="","",'Corporate Overhead'!BD24)</f>
        <v>0</v>
      </c>
      <c r="BE35" s="264">
        <f>IF('Corporate Overhead'!BE24="","",'Corporate Overhead'!BE24)</f>
        <v>0</v>
      </c>
      <c r="BF35" s="264">
        <f>IF('Corporate Overhead'!BF24="","",'Corporate Overhead'!BF24)</f>
        <v>0</v>
      </c>
      <c r="BG35" s="264">
        <f>IF('Corporate Overhead'!BG24="","",'Corporate Overhead'!BG24)</f>
        <v>0</v>
      </c>
      <c r="BH35" s="264">
        <f>IF('Corporate Overhead'!BH24="","",'Corporate Overhead'!BH24)</f>
        <v>0</v>
      </c>
      <c r="BI35" s="264">
        <f>IF('Corporate Overhead'!BI24="","",'Corporate Overhead'!BI24)</f>
        <v>0</v>
      </c>
      <c r="BJ35" s="264">
        <f>IF('Corporate Overhead'!BJ24="","",'Corporate Overhead'!BJ24)</f>
        <v>0</v>
      </c>
      <c r="BK35" s="264">
        <f>IF('Corporate Overhead'!BK24="","",'Corporate Overhead'!BK24)</f>
        <v>0</v>
      </c>
      <c r="BL35" s="264">
        <f>IF('Corporate Overhead'!BL24="","",'Corporate Overhead'!BL24)</f>
        <v>0</v>
      </c>
      <c r="BM35" s="264">
        <f>IF('Corporate Overhead'!BM24="","",'Corporate Overhead'!BM24)</f>
        <v>0</v>
      </c>
      <c r="BN35" s="264">
        <f>IF('Corporate Overhead'!BN24="","",'Corporate Overhead'!BN24)</f>
        <v>0</v>
      </c>
      <c r="BO35" s="264">
        <f>IF('Corporate Overhead'!BO24="","",'Corporate Overhead'!BO24)</f>
        <v>0</v>
      </c>
      <c r="BP35" s="264">
        <f>IF('Corporate Overhead'!BP24="","",'Corporate Overhead'!BP24)</f>
        <v>0</v>
      </c>
      <c r="BQ35" s="264">
        <f>IF('Corporate Overhead'!BQ24="","",'Corporate Overhead'!BQ24)</f>
        <v>0</v>
      </c>
      <c r="BR35" s="264">
        <f>IF('Corporate Overhead'!BR24="","",'Corporate Overhead'!BR24)</f>
        <v>0</v>
      </c>
      <c r="BS35" s="264">
        <f>IF('Corporate Overhead'!BS24="","",'Corporate Overhead'!BS24)</f>
        <v>0</v>
      </c>
      <c r="BT35" s="264">
        <f>IF('Corporate Overhead'!BT24="","",'Corporate Overhead'!BT24)</f>
        <v>0</v>
      </c>
      <c r="BU35" s="264">
        <f>IF('Corporate Overhead'!BU24="","",'Corporate Overhead'!BU24)</f>
        <v>0</v>
      </c>
      <c r="BV35" s="264">
        <f>IF('Corporate Overhead'!BV24="","",'Corporate Overhead'!BV24)</f>
        <v>0</v>
      </c>
      <c r="BW35" s="264">
        <f>IF('Corporate Overhead'!BW24="","",'Corporate Overhead'!BW24)</f>
        <v>0</v>
      </c>
      <c r="BX35" s="264">
        <f>IF('Corporate Overhead'!BX24="","",'Corporate Overhead'!BX24)</f>
        <v>0</v>
      </c>
      <c r="BY35" s="264">
        <f>IF('Corporate Overhead'!BY24="","",'Corporate Overhead'!BY24)</f>
        <v>0</v>
      </c>
      <c r="BZ35" s="264">
        <f>IF('Corporate Overhead'!BZ24="","",'Corporate Overhead'!BZ24)</f>
        <v>0</v>
      </c>
      <c r="CA35" s="264">
        <f>IF('Corporate Overhead'!CA24="","",'Corporate Overhead'!CA24)</f>
        <v>0</v>
      </c>
      <c r="CB35" s="264">
        <f>IF('Corporate Overhead'!CB24="","",'Corporate Overhead'!CB24)</f>
        <v>0</v>
      </c>
      <c r="CC35" s="264">
        <f>IF('Corporate Overhead'!CC24="","",'Corporate Overhead'!CC24)</f>
        <v>0</v>
      </c>
      <c r="CD35" s="264">
        <f>IF('Corporate Overhead'!CD24="","",'Corporate Overhead'!CD24)</f>
        <v>0</v>
      </c>
      <c r="CE35" s="264">
        <f>IF('Corporate Overhead'!CE24="","",'Corporate Overhead'!CE24)</f>
        <v>0</v>
      </c>
      <c r="CF35" s="264">
        <f>IF('Corporate Overhead'!CF24="","",'Corporate Overhead'!CF24)</f>
        <v>0</v>
      </c>
      <c r="CG35" s="264">
        <f>IF('Corporate Overhead'!CG24="","",'Corporate Overhead'!CG24)</f>
        <v>0</v>
      </c>
      <c r="CH35" s="264">
        <f>IF('Corporate Overhead'!CH24="","",'Corporate Overhead'!CH24)</f>
        <v>0</v>
      </c>
      <c r="CI35" s="264">
        <f>IF('Corporate Overhead'!CI24="","",'Corporate Overhead'!CI24)</f>
        <v>0</v>
      </c>
      <c r="CJ35" s="264">
        <f>IF('Corporate Overhead'!CJ24="","",'Corporate Overhead'!CJ24)</f>
        <v>0</v>
      </c>
      <c r="CK35" s="264">
        <f>IF('Corporate Overhead'!CK24="","",'Corporate Overhead'!CK24)</f>
        <v>0</v>
      </c>
      <c r="CL35" s="264">
        <f>IF('Corporate Overhead'!CL24="","",'Corporate Overhead'!CL24)</f>
        <v>0</v>
      </c>
      <c r="CN35" s="264" t="str">
        <f>IF('Corporate Overhead'!CN24="","",'Corporate Overhead'!CN24)</f>
        <v/>
      </c>
      <c r="CO35" s="264">
        <f>IF('Corporate Overhead'!CO24="","",'Corporate Overhead'!CO24)</f>
        <v>0</v>
      </c>
      <c r="CP35" s="264">
        <f>IF('Corporate Overhead'!CP24="","",'Corporate Overhead'!CP24)</f>
        <v>0</v>
      </c>
      <c r="CQ35" s="264">
        <f>IF('Corporate Overhead'!CQ24="","",'Corporate Overhead'!CQ24)</f>
        <v>0</v>
      </c>
      <c r="CR35" s="264">
        <f>IF('Corporate Overhead'!CR24="","",'Corporate Overhead'!CR24)</f>
        <v>0</v>
      </c>
      <c r="CS35" s="264">
        <f>IF('Corporate Overhead'!CS24="","",'Corporate Overhead'!CS24)</f>
        <v>0</v>
      </c>
      <c r="CT35" s="264">
        <f>IF('Corporate Overhead'!CT24="","",'Corporate Overhead'!CT24)</f>
        <v>0</v>
      </c>
      <c r="CU35" s="264">
        <f>IF('Corporate Overhead'!CU24="","",'Corporate Overhead'!CU24)</f>
        <v>0</v>
      </c>
      <c r="CV35" s="264">
        <f>IF('Corporate Overhead'!CV24="","",'Corporate Overhead'!CV24)</f>
        <v>0</v>
      </c>
      <c r="CW35" s="264">
        <f>IF('Corporate Overhead'!CW24="","",'Corporate Overhead'!CW24)</f>
        <v>0</v>
      </c>
      <c r="CX35" s="264">
        <f>IF('Corporate Overhead'!CX24="","",'Corporate Overhead'!CX24)</f>
        <v>0</v>
      </c>
      <c r="CY35" s="264">
        <f>IF('Corporate Overhead'!CY24="","",'Corporate Overhead'!CY24)</f>
        <v>0</v>
      </c>
      <c r="CZ35" s="264">
        <f>IF('Corporate Overhead'!CZ24="","",'Corporate Overhead'!CZ24)</f>
        <v>0</v>
      </c>
      <c r="DA35" s="264">
        <f>IF('Corporate Overhead'!DA24="","",'Corporate Overhead'!DA24)</f>
        <v>0</v>
      </c>
      <c r="DB35" s="264">
        <f>IF('Corporate Overhead'!DB24="","",'Corporate Overhead'!DB24)</f>
        <v>0</v>
      </c>
      <c r="DC35" s="264">
        <f>IF('Corporate Overhead'!DC24="","",'Corporate Overhead'!DC24)</f>
        <v>0</v>
      </c>
      <c r="DD35" s="264">
        <f>IF('Corporate Overhead'!DD24="","",'Corporate Overhead'!DD24)</f>
        <v>0</v>
      </c>
      <c r="DE35" s="264">
        <f>IF('Corporate Overhead'!DE24="","",'Corporate Overhead'!DE24)</f>
        <v>0</v>
      </c>
      <c r="DF35" s="264">
        <f>IF('Corporate Overhead'!DF24="","",'Corporate Overhead'!DF24)</f>
        <v>0</v>
      </c>
      <c r="DG35" s="264">
        <f>IF('Corporate Overhead'!DG24="","",'Corporate Overhead'!DG24)</f>
        <v>0</v>
      </c>
      <c r="DH35" s="264">
        <f>IF('Corporate Overhead'!DH24="","",'Corporate Overhead'!DH24)</f>
        <v>0</v>
      </c>
      <c r="DI35" s="264">
        <f>IF('Corporate Overhead'!DI24="","",'Corporate Overhead'!DI24)</f>
        <v>0</v>
      </c>
      <c r="DJ35" s="264">
        <f>IF('Corporate Overhead'!DJ24="","",'Corporate Overhead'!DJ24)</f>
        <v>0</v>
      </c>
      <c r="DK35" s="264">
        <f>IF('Corporate Overhead'!DK24="","",'Corporate Overhead'!DK24)</f>
        <v>0</v>
      </c>
      <c r="DL35" s="264">
        <f>IF('Corporate Overhead'!DL24="","",'Corporate Overhead'!DL24)</f>
        <v>0</v>
      </c>
    </row>
    <row r="36" spans="2:116" x14ac:dyDescent="0.4">
      <c r="C36" t="s">
        <v>227</v>
      </c>
      <c r="G36" s="342" t="str">
        <f>'Corporate Overhead'!G25</f>
        <v>(Placeholder)</v>
      </c>
      <c r="H36" s="12"/>
      <c r="I36" s="12"/>
      <c r="J36" s="61"/>
      <c r="K36" s="53">
        <f t="shared" si="42"/>
        <v>-1000.0000000000001</v>
      </c>
      <c r="L36" s="53">
        <f t="shared" si="42"/>
        <v>-1000.0000000000001</v>
      </c>
      <c r="M36" s="53">
        <f t="shared" si="42"/>
        <v>-1000.0000000000001</v>
      </c>
      <c r="N36" s="53">
        <f t="shared" si="42"/>
        <v>-1000.0000000000001</v>
      </c>
      <c r="O36" s="53">
        <f t="shared" si="42"/>
        <v>-1000.0000000000001</v>
      </c>
      <c r="P36" s="53">
        <f t="shared" si="42"/>
        <v>-1000.0000000000001</v>
      </c>
      <c r="Q36" s="53" t="str">
        <f>IF('Corporate Overhead'!Q25="","",'Corporate Overhead'!Q25)</f>
        <v/>
      </c>
      <c r="R36"/>
      <c r="S36" s="264">
        <f>IF('Corporate Overhead'!S25="","",'Corporate Overhead'!S25)</f>
        <v>-83.333333333333329</v>
      </c>
      <c r="T36" s="264">
        <f>IF('Corporate Overhead'!T25="","",'Corporate Overhead'!T25)</f>
        <v>-83.333333333333329</v>
      </c>
      <c r="U36" s="264">
        <f>IF('Corporate Overhead'!U25="","",'Corporate Overhead'!U25)</f>
        <v>-83.333333333333329</v>
      </c>
      <c r="V36" s="264">
        <f>IF('Corporate Overhead'!V25="","",'Corporate Overhead'!V25)</f>
        <v>-83.333333333333329</v>
      </c>
      <c r="W36" s="264">
        <f>IF('Corporate Overhead'!W25="","",'Corporate Overhead'!W25)</f>
        <v>-83.333333333333329</v>
      </c>
      <c r="X36" s="264">
        <f>IF('Corporate Overhead'!X25="","",'Corporate Overhead'!X25)</f>
        <v>-83.333333333333329</v>
      </c>
      <c r="Y36" s="264">
        <f>IF('Corporate Overhead'!Y25="","",'Corporate Overhead'!Y25)</f>
        <v>-83.333333333333329</v>
      </c>
      <c r="Z36" s="264">
        <f>IF('Corporate Overhead'!Z25="","",'Corporate Overhead'!Z25)</f>
        <v>-83.333333333333329</v>
      </c>
      <c r="AA36" s="264">
        <f>IF('Corporate Overhead'!AA25="","",'Corporate Overhead'!AA25)</f>
        <v>-83.333333333333329</v>
      </c>
      <c r="AB36" s="264">
        <f>IF('Corporate Overhead'!AB25="","",'Corporate Overhead'!AB25)</f>
        <v>-83.333333333333329</v>
      </c>
      <c r="AC36" s="264">
        <f>IF('Corporate Overhead'!AC25="","",'Corporate Overhead'!AC25)</f>
        <v>-83.333333333333329</v>
      </c>
      <c r="AD36" s="264">
        <f>IF('Corporate Overhead'!AD25="","",'Corporate Overhead'!AD25)</f>
        <v>-83.333333333333329</v>
      </c>
      <c r="AE36" s="264">
        <f>IF('Corporate Overhead'!AE25="","",'Corporate Overhead'!AE25)</f>
        <v>-83.333333333333329</v>
      </c>
      <c r="AF36" s="264">
        <f>IF('Corporate Overhead'!AF25="","",'Corporate Overhead'!AF25)</f>
        <v>-83.333333333333329</v>
      </c>
      <c r="AG36" s="264">
        <f>IF('Corporate Overhead'!AG25="","",'Corporate Overhead'!AG25)</f>
        <v>-83.333333333333329</v>
      </c>
      <c r="AH36" s="264">
        <f>IF('Corporate Overhead'!AH25="","",'Corporate Overhead'!AH25)</f>
        <v>-83.333333333333329</v>
      </c>
      <c r="AI36" s="264">
        <f>IF('Corporate Overhead'!AI25="","",'Corporate Overhead'!AI25)</f>
        <v>-83.333333333333329</v>
      </c>
      <c r="AJ36" s="264">
        <f>IF('Corporate Overhead'!AJ25="","",'Corporate Overhead'!AJ25)</f>
        <v>-83.333333333333329</v>
      </c>
      <c r="AK36" s="264">
        <f>IF('Corporate Overhead'!AK25="","",'Corporate Overhead'!AK25)</f>
        <v>-83.333333333333329</v>
      </c>
      <c r="AL36" s="264">
        <f>IF('Corporate Overhead'!AL25="","",'Corporate Overhead'!AL25)</f>
        <v>-83.333333333333329</v>
      </c>
      <c r="AM36" s="264">
        <f>IF('Corporate Overhead'!AM25="","",'Corporate Overhead'!AM25)</f>
        <v>-83.333333333333329</v>
      </c>
      <c r="AN36" s="264">
        <f>IF('Corporate Overhead'!AN25="","",'Corporate Overhead'!AN25)</f>
        <v>-83.333333333333329</v>
      </c>
      <c r="AO36" s="264">
        <f>IF('Corporate Overhead'!AO25="","",'Corporate Overhead'!AO25)</f>
        <v>-83.333333333333329</v>
      </c>
      <c r="AP36" s="264">
        <f>IF('Corporate Overhead'!AP25="","",'Corporate Overhead'!AP25)</f>
        <v>-83.333333333333329</v>
      </c>
      <c r="AQ36" s="264">
        <f>IF('Corporate Overhead'!AQ25="","",'Corporate Overhead'!AQ25)</f>
        <v>-83.333333333333329</v>
      </c>
      <c r="AR36" s="264">
        <f>IF('Corporate Overhead'!AR25="","",'Corporate Overhead'!AR25)</f>
        <v>-83.333333333333329</v>
      </c>
      <c r="AS36" s="264">
        <f>IF('Corporate Overhead'!AS25="","",'Corporate Overhead'!AS25)</f>
        <v>-83.333333333333329</v>
      </c>
      <c r="AT36" s="264">
        <f>IF('Corporate Overhead'!AT25="","",'Corporate Overhead'!AT25)</f>
        <v>-83.333333333333329</v>
      </c>
      <c r="AU36" s="264">
        <f>IF('Corporate Overhead'!AU25="","",'Corporate Overhead'!AU25)</f>
        <v>-83.333333333333329</v>
      </c>
      <c r="AV36" s="264">
        <f>IF('Corporate Overhead'!AV25="","",'Corporate Overhead'!AV25)</f>
        <v>-83.333333333333329</v>
      </c>
      <c r="AW36" s="264">
        <f>IF('Corporate Overhead'!AW25="","",'Corporate Overhead'!AW25)</f>
        <v>-83.333333333333329</v>
      </c>
      <c r="AX36" s="264">
        <f>IF('Corporate Overhead'!AX25="","",'Corporate Overhead'!AX25)</f>
        <v>-83.333333333333329</v>
      </c>
      <c r="AY36" s="264">
        <f>IF('Corporate Overhead'!AY25="","",'Corporate Overhead'!AY25)</f>
        <v>-83.333333333333329</v>
      </c>
      <c r="AZ36" s="264">
        <f>IF('Corporate Overhead'!AZ25="","",'Corporate Overhead'!AZ25)</f>
        <v>-83.333333333333329</v>
      </c>
      <c r="BA36" s="264">
        <f>IF('Corporate Overhead'!BA25="","",'Corporate Overhead'!BA25)</f>
        <v>-83.333333333333329</v>
      </c>
      <c r="BB36" s="264">
        <f>IF('Corporate Overhead'!BB25="","",'Corporate Overhead'!BB25)</f>
        <v>-83.333333333333329</v>
      </c>
      <c r="BC36" s="264">
        <f>IF('Corporate Overhead'!BC25="","",'Corporate Overhead'!BC25)</f>
        <v>-83.333333333333329</v>
      </c>
      <c r="BD36" s="264">
        <f>IF('Corporate Overhead'!BD25="","",'Corporate Overhead'!BD25)</f>
        <v>-83.333333333333329</v>
      </c>
      <c r="BE36" s="264">
        <f>IF('Corporate Overhead'!BE25="","",'Corporate Overhead'!BE25)</f>
        <v>-83.333333333333329</v>
      </c>
      <c r="BF36" s="264">
        <f>IF('Corporate Overhead'!BF25="","",'Corporate Overhead'!BF25)</f>
        <v>-83.333333333333329</v>
      </c>
      <c r="BG36" s="264">
        <f>IF('Corporate Overhead'!BG25="","",'Corporate Overhead'!BG25)</f>
        <v>-83.333333333333329</v>
      </c>
      <c r="BH36" s="264">
        <f>IF('Corporate Overhead'!BH25="","",'Corporate Overhead'!BH25)</f>
        <v>-83.333333333333329</v>
      </c>
      <c r="BI36" s="264">
        <f>IF('Corporate Overhead'!BI25="","",'Corporate Overhead'!BI25)</f>
        <v>-83.333333333333329</v>
      </c>
      <c r="BJ36" s="264">
        <f>IF('Corporate Overhead'!BJ25="","",'Corporate Overhead'!BJ25)</f>
        <v>-83.333333333333329</v>
      </c>
      <c r="BK36" s="264">
        <f>IF('Corporate Overhead'!BK25="","",'Corporate Overhead'!BK25)</f>
        <v>-83.333333333333329</v>
      </c>
      <c r="BL36" s="264">
        <f>IF('Corporate Overhead'!BL25="","",'Corporate Overhead'!BL25)</f>
        <v>-83.333333333333329</v>
      </c>
      <c r="BM36" s="264">
        <f>IF('Corporate Overhead'!BM25="","",'Corporate Overhead'!BM25)</f>
        <v>-83.333333333333329</v>
      </c>
      <c r="BN36" s="264">
        <f>IF('Corporate Overhead'!BN25="","",'Corporate Overhead'!BN25)</f>
        <v>-83.333333333333329</v>
      </c>
      <c r="BO36" s="264">
        <f>IF('Corporate Overhead'!BO25="","",'Corporate Overhead'!BO25)</f>
        <v>-83.333333333333329</v>
      </c>
      <c r="BP36" s="264">
        <f>IF('Corporate Overhead'!BP25="","",'Corporate Overhead'!BP25)</f>
        <v>-83.333333333333329</v>
      </c>
      <c r="BQ36" s="264">
        <f>IF('Corporate Overhead'!BQ25="","",'Corporate Overhead'!BQ25)</f>
        <v>-83.333333333333329</v>
      </c>
      <c r="BR36" s="264">
        <f>IF('Corporate Overhead'!BR25="","",'Corporate Overhead'!BR25)</f>
        <v>-83.333333333333329</v>
      </c>
      <c r="BS36" s="264">
        <f>IF('Corporate Overhead'!BS25="","",'Corporate Overhead'!BS25)</f>
        <v>-83.333333333333329</v>
      </c>
      <c r="BT36" s="264">
        <f>IF('Corporate Overhead'!BT25="","",'Corporate Overhead'!BT25)</f>
        <v>-83.333333333333329</v>
      </c>
      <c r="BU36" s="264">
        <f>IF('Corporate Overhead'!BU25="","",'Corporate Overhead'!BU25)</f>
        <v>-83.333333333333329</v>
      </c>
      <c r="BV36" s="264">
        <f>IF('Corporate Overhead'!BV25="","",'Corporate Overhead'!BV25)</f>
        <v>-83.333333333333329</v>
      </c>
      <c r="BW36" s="264">
        <f>IF('Corporate Overhead'!BW25="","",'Corporate Overhead'!BW25)</f>
        <v>-83.333333333333329</v>
      </c>
      <c r="BX36" s="264">
        <f>IF('Corporate Overhead'!BX25="","",'Corporate Overhead'!BX25)</f>
        <v>-83.333333333333329</v>
      </c>
      <c r="BY36" s="264">
        <f>IF('Corporate Overhead'!BY25="","",'Corporate Overhead'!BY25)</f>
        <v>-83.333333333333329</v>
      </c>
      <c r="BZ36" s="264">
        <f>IF('Corporate Overhead'!BZ25="","",'Corporate Overhead'!BZ25)</f>
        <v>-83.333333333333329</v>
      </c>
      <c r="CA36" s="264">
        <f>IF('Corporate Overhead'!CA25="","",'Corporate Overhead'!CA25)</f>
        <v>-83.333333333333329</v>
      </c>
      <c r="CB36" s="264">
        <f>IF('Corporate Overhead'!CB25="","",'Corporate Overhead'!CB25)</f>
        <v>-83.333333333333329</v>
      </c>
      <c r="CC36" s="264">
        <f>IF('Corporate Overhead'!CC25="","",'Corporate Overhead'!CC25)</f>
        <v>-83.333333333333329</v>
      </c>
      <c r="CD36" s="264">
        <f>IF('Corporate Overhead'!CD25="","",'Corporate Overhead'!CD25)</f>
        <v>-83.333333333333329</v>
      </c>
      <c r="CE36" s="264">
        <f>IF('Corporate Overhead'!CE25="","",'Corporate Overhead'!CE25)</f>
        <v>-83.333333333333329</v>
      </c>
      <c r="CF36" s="264">
        <f>IF('Corporate Overhead'!CF25="","",'Corporate Overhead'!CF25)</f>
        <v>-83.333333333333329</v>
      </c>
      <c r="CG36" s="264">
        <f>IF('Corporate Overhead'!CG25="","",'Corporate Overhead'!CG25)</f>
        <v>-83.333333333333329</v>
      </c>
      <c r="CH36" s="264">
        <f>IF('Corporate Overhead'!CH25="","",'Corporate Overhead'!CH25)</f>
        <v>-83.333333333333329</v>
      </c>
      <c r="CI36" s="264">
        <f>IF('Corporate Overhead'!CI25="","",'Corporate Overhead'!CI25)</f>
        <v>-83.333333333333329</v>
      </c>
      <c r="CJ36" s="264">
        <f>IF('Corporate Overhead'!CJ25="","",'Corporate Overhead'!CJ25)</f>
        <v>-83.333333333333329</v>
      </c>
      <c r="CK36" s="264">
        <f>IF('Corporate Overhead'!CK25="","",'Corporate Overhead'!CK25)</f>
        <v>-83.333333333333329</v>
      </c>
      <c r="CL36" s="264">
        <f>IF('Corporate Overhead'!CL25="","",'Corporate Overhead'!CL25)</f>
        <v>-83.333333333333329</v>
      </c>
      <c r="CN36" s="264" t="str">
        <f>IF('Corporate Overhead'!CN25="","",'Corporate Overhead'!CN25)</f>
        <v/>
      </c>
      <c r="CO36" s="264" t="e">
        <f>IF('Corporate Overhead'!CO25="","",'Corporate Overhead'!CO25)</f>
        <v>#N/A</v>
      </c>
      <c r="CP36" s="264" t="e">
        <f>IF('Corporate Overhead'!CP25="","",'Corporate Overhead'!CP25)</f>
        <v>#N/A</v>
      </c>
      <c r="CQ36" s="264" t="e">
        <f>IF('Corporate Overhead'!CQ25="","",'Corporate Overhead'!CQ25)</f>
        <v>#N/A</v>
      </c>
      <c r="CR36" s="264" t="e">
        <f>IF('Corporate Overhead'!CR25="","",'Corporate Overhead'!CR25)</f>
        <v>#N/A</v>
      </c>
      <c r="CS36" s="264" t="e">
        <f>IF('Corporate Overhead'!CS25="","",'Corporate Overhead'!CS25)</f>
        <v>#N/A</v>
      </c>
      <c r="CT36" s="264" t="e">
        <f>IF('Corporate Overhead'!CT25="","",'Corporate Overhead'!CT25)</f>
        <v>#N/A</v>
      </c>
      <c r="CU36" s="264" t="e">
        <f>IF('Corporate Overhead'!CU25="","",'Corporate Overhead'!CU25)</f>
        <v>#N/A</v>
      </c>
      <c r="CV36" s="264" t="e">
        <f>IF('Corporate Overhead'!CV25="","",'Corporate Overhead'!CV25)</f>
        <v>#N/A</v>
      </c>
      <c r="CW36" s="264" t="e">
        <f>IF('Corporate Overhead'!CW25="","",'Corporate Overhead'!CW25)</f>
        <v>#N/A</v>
      </c>
      <c r="CX36" s="264" t="e">
        <f>IF('Corporate Overhead'!CX25="","",'Corporate Overhead'!CX25)</f>
        <v>#N/A</v>
      </c>
      <c r="CY36" s="264" t="e">
        <f>IF('Corporate Overhead'!CY25="","",'Corporate Overhead'!CY25)</f>
        <v>#N/A</v>
      </c>
      <c r="CZ36" s="264" t="e">
        <f>IF('Corporate Overhead'!CZ25="","",'Corporate Overhead'!CZ25)</f>
        <v>#N/A</v>
      </c>
      <c r="DA36" s="264" t="e">
        <f>IF('Corporate Overhead'!DA25="","",'Corporate Overhead'!DA25)</f>
        <v>#N/A</v>
      </c>
      <c r="DB36" s="264" t="e">
        <f>IF('Corporate Overhead'!DB25="","",'Corporate Overhead'!DB25)</f>
        <v>#N/A</v>
      </c>
      <c r="DC36" s="264" t="e">
        <f>IF('Corporate Overhead'!DC25="","",'Corporate Overhead'!DC25)</f>
        <v>#N/A</v>
      </c>
      <c r="DD36" s="264" t="e">
        <f>IF('Corporate Overhead'!DD25="","",'Corporate Overhead'!DD25)</f>
        <v>#N/A</v>
      </c>
      <c r="DE36" s="264" t="e">
        <f>IF('Corporate Overhead'!DE25="","",'Corporate Overhead'!DE25)</f>
        <v>#N/A</v>
      </c>
      <c r="DF36" s="264" t="e">
        <f>IF('Corporate Overhead'!DF25="","",'Corporate Overhead'!DF25)</f>
        <v>#N/A</v>
      </c>
      <c r="DG36" s="264" t="e">
        <f>IF('Corporate Overhead'!DG25="","",'Corporate Overhead'!DG25)</f>
        <v>#N/A</v>
      </c>
      <c r="DH36" s="264" t="e">
        <f>IF('Corporate Overhead'!DH25="","",'Corporate Overhead'!DH25)</f>
        <v>#N/A</v>
      </c>
      <c r="DI36" s="264" t="e">
        <f>IF('Corporate Overhead'!DI25="","",'Corporate Overhead'!DI25)</f>
        <v>#N/A</v>
      </c>
      <c r="DJ36" s="264" t="e">
        <f>IF('Corporate Overhead'!DJ25="","",'Corporate Overhead'!DJ25)</f>
        <v>#N/A</v>
      </c>
      <c r="DK36" s="264" t="e">
        <f>IF('Corporate Overhead'!DK25="","",'Corporate Overhead'!DK25)</f>
        <v>#N/A</v>
      </c>
      <c r="DL36" s="264" t="e">
        <f>IF('Corporate Overhead'!DL25="","",'Corporate Overhead'!DL25)</f>
        <v>#N/A</v>
      </c>
    </row>
    <row r="37" spans="2:116" x14ac:dyDescent="0.4">
      <c r="B37" t="s">
        <v>227</v>
      </c>
      <c r="E37" t="s">
        <v>227</v>
      </c>
      <c r="F37" t="s">
        <v>227</v>
      </c>
      <c r="G37" s="27" t="s">
        <v>604</v>
      </c>
      <c r="H37" s="27"/>
      <c r="I37" s="27"/>
      <c r="J37" s="28"/>
      <c r="K37" s="63">
        <f t="shared" si="42"/>
        <v>-407350.40000000014</v>
      </c>
      <c r="L37" s="63">
        <f t="shared" si="42"/>
        <v>-527467.92000000027</v>
      </c>
      <c r="M37" s="63">
        <f t="shared" si="42"/>
        <v>-648591.31600000011</v>
      </c>
      <c r="N37" s="63">
        <f t="shared" si="42"/>
        <v>-870770.88179999997</v>
      </c>
      <c r="O37" s="63">
        <f t="shared" si="42"/>
        <v>-1294059.4258900005</v>
      </c>
      <c r="P37" s="63">
        <f t="shared" si="42"/>
        <v>-2118512.3971845009</v>
      </c>
      <c r="Q37" s="28"/>
      <c r="R37"/>
      <c r="S37" s="265">
        <f t="shared" ref="S37:AX37" si="43">SUMIF($C:$C,$F37,S:S)</f>
        <v>-33945.866666666669</v>
      </c>
      <c r="T37" s="265">
        <f t="shared" si="43"/>
        <v>-33945.866666666669</v>
      </c>
      <c r="U37" s="265">
        <f t="shared" si="43"/>
        <v>-33945.866666666669</v>
      </c>
      <c r="V37" s="265">
        <f t="shared" si="43"/>
        <v>-33945.866666666669</v>
      </c>
      <c r="W37" s="265">
        <f t="shared" si="43"/>
        <v>-33945.866666666669</v>
      </c>
      <c r="X37" s="265">
        <f t="shared" si="43"/>
        <v>-33945.866666666669</v>
      </c>
      <c r="Y37" s="265">
        <f t="shared" si="43"/>
        <v>-33945.866666666669</v>
      </c>
      <c r="Z37" s="265">
        <f t="shared" si="43"/>
        <v>-33945.866666666669</v>
      </c>
      <c r="AA37" s="265">
        <f t="shared" si="43"/>
        <v>-33945.866666666669</v>
      </c>
      <c r="AB37" s="265">
        <f t="shared" si="43"/>
        <v>-33945.866666666669</v>
      </c>
      <c r="AC37" s="265">
        <f t="shared" si="43"/>
        <v>-33945.866666666669</v>
      </c>
      <c r="AD37" s="265">
        <f t="shared" si="43"/>
        <v>-33945.866666666669</v>
      </c>
      <c r="AE37" s="265">
        <f t="shared" si="43"/>
        <v>-43955.660000000011</v>
      </c>
      <c r="AF37" s="265">
        <f t="shared" si="43"/>
        <v>-43955.660000000011</v>
      </c>
      <c r="AG37" s="265">
        <f t="shared" si="43"/>
        <v>-43955.660000000011</v>
      </c>
      <c r="AH37" s="265">
        <f t="shared" si="43"/>
        <v>-43955.660000000011</v>
      </c>
      <c r="AI37" s="265">
        <f t="shared" si="43"/>
        <v>-43955.660000000011</v>
      </c>
      <c r="AJ37" s="265">
        <f t="shared" si="43"/>
        <v>-43955.660000000011</v>
      </c>
      <c r="AK37" s="265">
        <f t="shared" si="43"/>
        <v>-43955.660000000011</v>
      </c>
      <c r="AL37" s="265">
        <f t="shared" si="43"/>
        <v>-43955.660000000011</v>
      </c>
      <c r="AM37" s="265">
        <f t="shared" si="43"/>
        <v>-43955.660000000011</v>
      </c>
      <c r="AN37" s="265">
        <f t="shared" si="43"/>
        <v>-43955.660000000011</v>
      </c>
      <c r="AO37" s="265">
        <f t="shared" si="43"/>
        <v>-43955.660000000011</v>
      </c>
      <c r="AP37" s="265">
        <f t="shared" si="43"/>
        <v>-43955.660000000011</v>
      </c>
      <c r="AQ37" s="265">
        <f t="shared" si="43"/>
        <v>-54049.276333333342</v>
      </c>
      <c r="AR37" s="265">
        <f t="shared" si="43"/>
        <v>-54049.276333333342</v>
      </c>
      <c r="AS37" s="265">
        <f t="shared" si="43"/>
        <v>-54049.276333333342</v>
      </c>
      <c r="AT37" s="265">
        <f t="shared" si="43"/>
        <v>-54049.276333333342</v>
      </c>
      <c r="AU37" s="265">
        <f t="shared" si="43"/>
        <v>-54049.276333333342</v>
      </c>
      <c r="AV37" s="265">
        <f t="shared" si="43"/>
        <v>-54049.276333333342</v>
      </c>
      <c r="AW37" s="265">
        <f t="shared" si="43"/>
        <v>-54049.276333333342</v>
      </c>
      <c r="AX37" s="265">
        <f t="shared" si="43"/>
        <v>-54049.276333333342</v>
      </c>
      <c r="AY37" s="265">
        <f t="shared" ref="AY37:CD37" si="44">SUMIF($C:$C,$F37,AY:AY)</f>
        <v>-54049.276333333342</v>
      </c>
      <c r="AZ37" s="265">
        <f t="shared" si="44"/>
        <v>-54049.276333333342</v>
      </c>
      <c r="BA37" s="265">
        <f t="shared" si="44"/>
        <v>-54049.276333333342</v>
      </c>
      <c r="BB37" s="265">
        <f t="shared" si="44"/>
        <v>-54049.276333333342</v>
      </c>
      <c r="BC37" s="265">
        <f t="shared" si="44"/>
        <v>-72564.240150000012</v>
      </c>
      <c r="BD37" s="265">
        <f t="shared" si="44"/>
        <v>-72564.240150000012</v>
      </c>
      <c r="BE37" s="265">
        <f t="shared" si="44"/>
        <v>-72564.240150000012</v>
      </c>
      <c r="BF37" s="265">
        <f t="shared" si="44"/>
        <v>-72564.240150000012</v>
      </c>
      <c r="BG37" s="265">
        <f t="shared" si="44"/>
        <v>-72564.240150000012</v>
      </c>
      <c r="BH37" s="265">
        <f t="shared" si="44"/>
        <v>-72564.240150000012</v>
      </c>
      <c r="BI37" s="265">
        <f t="shared" si="44"/>
        <v>-72564.240150000012</v>
      </c>
      <c r="BJ37" s="265">
        <f t="shared" si="44"/>
        <v>-72564.240150000012</v>
      </c>
      <c r="BK37" s="265">
        <f t="shared" si="44"/>
        <v>-72564.240150000012</v>
      </c>
      <c r="BL37" s="265">
        <f t="shared" si="44"/>
        <v>-72564.240150000012</v>
      </c>
      <c r="BM37" s="265">
        <f t="shared" si="44"/>
        <v>-72564.240150000012</v>
      </c>
      <c r="BN37" s="265">
        <f t="shared" si="44"/>
        <v>-72564.240150000012</v>
      </c>
      <c r="BO37" s="265">
        <f t="shared" si="44"/>
        <v>-107838.28549083335</v>
      </c>
      <c r="BP37" s="265">
        <f t="shared" si="44"/>
        <v>-107838.28549083335</v>
      </c>
      <c r="BQ37" s="265">
        <f t="shared" si="44"/>
        <v>-107838.28549083335</v>
      </c>
      <c r="BR37" s="265">
        <f t="shared" si="44"/>
        <v>-107838.28549083335</v>
      </c>
      <c r="BS37" s="265">
        <f t="shared" si="44"/>
        <v>-107838.28549083335</v>
      </c>
      <c r="BT37" s="265">
        <f t="shared" si="44"/>
        <v>-107838.28549083335</v>
      </c>
      <c r="BU37" s="265">
        <f t="shared" si="44"/>
        <v>-107838.28549083335</v>
      </c>
      <c r="BV37" s="265">
        <f t="shared" si="44"/>
        <v>-107838.28549083335</v>
      </c>
      <c r="BW37" s="265">
        <f t="shared" si="44"/>
        <v>-107838.28549083335</v>
      </c>
      <c r="BX37" s="265">
        <f t="shared" si="44"/>
        <v>-107838.28549083335</v>
      </c>
      <c r="BY37" s="265">
        <f t="shared" si="44"/>
        <v>-107838.28549083335</v>
      </c>
      <c r="BZ37" s="265">
        <f t="shared" si="44"/>
        <v>-107838.28549083335</v>
      </c>
      <c r="CA37" s="265">
        <f t="shared" si="44"/>
        <v>-176542.69976537506</v>
      </c>
      <c r="CB37" s="265">
        <f t="shared" si="44"/>
        <v>-176542.69976537506</v>
      </c>
      <c r="CC37" s="265">
        <f t="shared" si="44"/>
        <v>-176542.69976537506</v>
      </c>
      <c r="CD37" s="265">
        <f t="shared" si="44"/>
        <v>-176542.69976537506</v>
      </c>
      <c r="CE37" s="265">
        <f t="shared" ref="CE37:CL37" si="45">SUMIF($C:$C,$F37,CE:CE)</f>
        <v>-176542.69976537506</v>
      </c>
      <c r="CF37" s="265">
        <f t="shared" si="45"/>
        <v>-176542.69976537506</v>
      </c>
      <c r="CG37" s="265">
        <f t="shared" si="45"/>
        <v>-176542.69976537506</v>
      </c>
      <c r="CH37" s="265">
        <f t="shared" si="45"/>
        <v>-176542.69976537506</v>
      </c>
      <c r="CI37" s="265">
        <f t="shared" si="45"/>
        <v>-176542.69976537506</v>
      </c>
      <c r="CJ37" s="265">
        <f t="shared" si="45"/>
        <v>-176542.69976537506</v>
      </c>
      <c r="CK37" s="265">
        <f t="shared" si="45"/>
        <v>-176542.69976537506</v>
      </c>
      <c r="CL37" s="265">
        <f t="shared" si="45"/>
        <v>-176542.69976537506</v>
      </c>
      <c r="CN37" s="265">
        <f t="shared" ref="CN37:DL37" si="46">SUMIF($C:$C,$F37,CN:CN)</f>
        <v>0</v>
      </c>
      <c r="CO37" s="265" t="e">
        <f t="shared" si="46"/>
        <v>#N/A</v>
      </c>
      <c r="CP37" s="265" t="e">
        <f t="shared" si="46"/>
        <v>#N/A</v>
      </c>
      <c r="CQ37" s="265" t="e">
        <f t="shared" si="46"/>
        <v>#N/A</v>
      </c>
      <c r="CR37" s="265" t="e">
        <f t="shared" si="46"/>
        <v>#N/A</v>
      </c>
      <c r="CS37" s="265" t="e">
        <f t="shared" si="46"/>
        <v>#N/A</v>
      </c>
      <c r="CT37" s="265" t="e">
        <f t="shared" si="46"/>
        <v>#N/A</v>
      </c>
      <c r="CU37" s="265" t="e">
        <f t="shared" si="46"/>
        <v>#N/A</v>
      </c>
      <c r="CV37" s="265" t="e">
        <f t="shared" si="46"/>
        <v>#N/A</v>
      </c>
      <c r="CW37" s="265" t="e">
        <f t="shared" si="46"/>
        <v>#N/A</v>
      </c>
      <c r="CX37" s="265" t="e">
        <f t="shared" si="46"/>
        <v>#N/A</v>
      </c>
      <c r="CY37" s="265" t="e">
        <f t="shared" si="46"/>
        <v>#N/A</v>
      </c>
      <c r="CZ37" s="265" t="e">
        <f t="shared" si="46"/>
        <v>#N/A</v>
      </c>
      <c r="DA37" s="265" t="e">
        <f t="shared" si="46"/>
        <v>#N/A</v>
      </c>
      <c r="DB37" s="265" t="e">
        <f t="shared" si="46"/>
        <v>#N/A</v>
      </c>
      <c r="DC37" s="265" t="e">
        <f t="shared" si="46"/>
        <v>#N/A</v>
      </c>
      <c r="DD37" s="265" t="e">
        <f t="shared" si="46"/>
        <v>#N/A</v>
      </c>
      <c r="DE37" s="265" t="e">
        <f t="shared" si="46"/>
        <v>#N/A</v>
      </c>
      <c r="DF37" s="265" t="e">
        <f t="shared" si="46"/>
        <v>#N/A</v>
      </c>
      <c r="DG37" s="265" t="e">
        <f t="shared" si="46"/>
        <v>#N/A</v>
      </c>
      <c r="DH37" s="265" t="e">
        <f t="shared" si="46"/>
        <v>#N/A</v>
      </c>
      <c r="DI37" s="265" t="e">
        <f t="shared" si="46"/>
        <v>#N/A</v>
      </c>
      <c r="DJ37" s="265" t="e">
        <f t="shared" si="46"/>
        <v>#N/A</v>
      </c>
      <c r="DK37" s="265" t="e">
        <f t="shared" si="46"/>
        <v>#N/A</v>
      </c>
      <c r="DL37" s="265" t="e">
        <f t="shared" si="46"/>
        <v>#N/A</v>
      </c>
    </row>
    <row r="38" spans="2:116" x14ac:dyDescent="0.4">
      <c r="B38" t="s">
        <v>227</v>
      </c>
      <c r="R38"/>
    </row>
    <row r="39" spans="2:116" x14ac:dyDescent="0.4">
      <c r="G39" s="27" t="s">
        <v>605</v>
      </c>
      <c r="H39" s="27"/>
      <c r="I39" s="27"/>
      <c r="J39" s="28"/>
      <c r="K39" s="28">
        <f t="shared" ref="K39:P39" si="47">SUMIF($4:$4,K$3,39:39)</f>
        <v>-407350.40000000014</v>
      </c>
      <c r="L39" s="28">
        <f t="shared" si="47"/>
        <v>-527467.92000000027</v>
      </c>
      <c r="M39" s="28">
        <f t="shared" si="47"/>
        <v>-648591.31600000011</v>
      </c>
      <c r="N39" s="28">
        <f t="shared" si="47"/>
        <v>-870770.88179999997</v>
      </c>
      <c r="O39" s="28">
        <f t="shared" si="47"/>
        <v>-1294059.4258900005</v>
      </c>
      <c r="P39" s="28">
        <f t="shared" si="47"/>
        <v>-2118512.3971845009</v>
      </c>
      <c r="Q39" s="28"/>
      <c r="R39"/>
      <c r="S39" s="28">
        <f t="shared" ref="S39:AX39" si="48">IFERROR(S28,0)+IFERROR(S37,0)</f>
        <v>-33945.866666666669</v>
      </c>
      <c r="T39" s="28">
        <f t="shared" si="48"/>
        <v>-33945.866666666669</v>
      </c>
      <c r="U39" s="28">
        <f t="shared" si="48"/>
        <v>-33945.866666666669</v>
      </c>
      <c r="V39" s="28">
        <f t="shared" si="48"/>
        <v>-33945.866666666669</v>
      </c>
      <c r="W39" s="28">
        <f t="shared" si="48"/>
        <v>-33945.866666666669</v>
      </c>
      <c r="X39" s="28">
        <f t="shared" si="48"/>
        <v>-33945.866666666669</v>
      </c>
      <c r="Y39" s="28">
        <f t="shared" si="48"/>
        <v>-33945.866666666669</v>
      </c>
      <c r="Z39" s="28">
        <f t="shared" si="48"/>
        <v>-33945.866666666669</v>
      </c>
      <c r="AA39" s="28">
        <f t="shared" si="48"/>
        <v>-33945.866666666669</v>
      </c>
      <c r="AB39" s="28">
        <f t="shared" si="48"/>
        <v>-33945.866666666669</v>
      </c>
      <c r="AC39" s="28">
        <f t="shared" si="48"/>
        <v>-33945.866666666669</v>
      </c>
      <c r="AD39" s="28">
        <f t="shared" si="48"/>
        <v>-33945.866666666669</v>
      </c>
      <c r="AE39" s="28">
        <f t="shared" si="48"/>
        <v>-43955.660000000011</v>
      </c>
      <c r="AF39" s="28">
        <f t="shared" si="48"/>
        <v>-43955.660000000011</v>
      </c>
      <c r="AG39" s="28">
        <f t="shared" si="48"/>
        <v>-43955.660000000011</v>
      </c>
      <c r="AH39" s="28">
        <f t="shared" si="48"/>
        <v>-43955.660000000011</v>
      </c>
      <c r="AI39" s="28">
        <f t="shared" si="48"/>
        <v>-43955.660000000011</v>
      </c>
      <c r="AJ39" s="28">
        <f t="shared" si="48"/>
        <v>-43955.660000000011</v>
      </c>
      <c r="AK39" s="28">
        <f t="shared" si="48"/>
        <v>-43955.660000000011</v>
      </c>
      <c r="AL39" s="28">
        <f t="shared" si="48"/>
        <v>-43955.660000000011</v>
      </c>
      <c r="AM39" s="28">
        <f t="shared" si="48"/>
        <v>-43955.660000000011</v>
      </c>
      <c r="AN39" s="28">
        <f t="shared" si="48"/>
        <v>-43955.660000000011</v>
      </c>
      <c r="AO39" s="28">
        <f t="shared" si="48"/>
        <v>-43955.660000000011</v>
      </c>
      <c r="AP39" s="28">
        <f t="shared" si="48"/>
        <v>-43955.660000000011</v>
      </c>
      <c r="AQ39" s="28">
        <f t="shared" si="48"/>
        <v>-54049.276333333342</v>
      </c>
      <c r="AR39" s="28">
        <f t="shared" si="48"/>
        <v>-54049.276333333342</v>
      </c>
      <c r="AS39" s="28">
        <f t="shared" si="48"/>
        <v>-54049.276333333342</v>
      </c>
      <c r="AT39" s="28">
        <f t="shared" si="48"/>
        <v>-54049.276333333342</v>
      </c>
      <c r="AU39" s="28">
        <f t="shared" si="48"/>
        <v>-54049.276333333342</v>
      </c>
      <c r="AV39" s="28">
        <f t="shared" si="48"/>
        <v>-54049.276333333342</v>
      </c>
      <c r="AW39" s="28">
        <f t="shared" si="48"/>
        <v>-54049.276333333342</v>
      </c>
      <c r="AX39" s="28">
        <f t="shared" si="48"/>
        <v>-54049.276333333342</v>
      </c>
      <c r="AY39" s="28">
        <f t="shared" ref="AY39:CD39" si="49">IFERROR(AY28,0)+IFERROR(AY37,0)</f>
        <v>-54049.276333333342</v>
      </c>
      <c r="AZ39" s="28">
        <f t="shared" si="49"/>
        <v>-54049.276333333342</v>
      </c>
      <c r="BA39" s="28">
        <f t="shared" si="49"/>
        <v>-54049.276333333342</v>
      </c>
      <c r="BB39" s="28">
        <f t="shared" si="49"/>
        <v>-54049.276333333342</v>
      </c>
      <c r="BC39" s="28">
        <f t="shared" si="49"/>
        <v>-72564.240150000012</v>
      </c>
      <c r="BD39" s="28">
        <f t="shared" si="49"/>
        <v>-72564.240150000012</v>
      </c>
      <c r="BE39" s="28">
        <f t="shared" si="49"/>
        <v>-72564.240150000012</v>
      </c>
      <c r="BF39" s="28">
        <f t="shared" si="49"/>
        <v>-72564.240150000012</v>
      </c>
      <c r="BG39" s="28">
        <f t="shared" si="49"/>
        <v>-72564.240150000012</v>
      </c>
      <c r="BH39" s="28">
        <f t="shared" si="49"/>
        <v>-72564.240150000012</v>
      </c>
      <c r="BI39" s="28">
        <f t="shared" si="49"/>
        <v>-72564.240150000012</v>
      </c>
      <c r="BJ39" s="28">
        <f t="shared" si="49"/>
        <v>-72564.240150000012</v>
      </c>
      <c r="BK39" s="28">
        <f t="shared" si="49"/>
        <v>-72564.240150000012</v>
      </c>
      <c r="BL39" s="28">
        <f t="shared" si="49"/>
        <v>-72564.240150000012</v>
      </c>
      <c r="BM39" s="28">
        <f t="shared" si="49"/>
        <v>-72564.240150000012</v>
      </c>
      <c r="BN39" s="28">
        <f t="shared" si="49"/>
        <v>-72564.240150000012</v>
      </c>
      <c r="BO39" s="28">
        <f t="shared" si="49"/>
        <v>-107838.28549083335</v>
      </c>
      <c r="BP39" s="28">
        <f t="shared" si="49"/>
        <v>-107838.28549083335</v>
      </c>
      <c r="BQ39" s="28">
        <f t="shared" si="49"/>
        <v>-107838.28549083335</v>
      </c>
      <c r="BR39" s="28">
        <f t="shared" si="49"/>
        <v>-107838.28549083335</v>
      </c>
      <c r="BS39" s="28">
        <f t="shared" si="49"/>
        <v>-107838.28549083335</v>
      </c>
      <c r="BT39" s="28">
        <f t="shared" si="49"/>
        <v>-107838.28549083335</v>
      </c>
      <c r="BU39" s="28">
        <f t="shared" si="49"/>
        <v>-107838.28549083335</v>
      </c>
      <c r="BV39" s="28">
        <f t="shared" si="49"/>
        <v>-107838.28549083335</v>
      </c>
      <c r="BW39" s="28">
        <f t="shared" si="49"/>
        <v>-107838.28549083335</v>
      </c>
      <c r="BX39" s="28">
        <f t="shared" si="49"/>
        <v>-107838.28549083335</v>
      </c>
      <c r="BY39" s="28">
        <f t="shared" si="49"/>
        <v>-107838.28549083335</v>
      </c>
      <c r="BZ39" s="28">
        <f t="shared" si="49"/>
        <v>-107838.28549083335</v>
      </c>
      <c r="CA39" s="28">
        <f t="shared" si="49"/>
        <v>-176542.69976537506</v>
      </c>
      <c r="CB39" s="28">
        <f t="shared" si="49"/>
        <v>-176542.69976537506</v>
      </c>
      <c r="CC39" s="28">
        <f t="shared" si="49"/>
        <v>-176542.69976537506</v>
      </c>
      <c r="CD39" s="28">
        <f t="shared" si="49"/>
        <v>-176542.69976537506</v>
      </c>
      <c r="CE39" s="28">
        <f t="shared" ref="CE39:CL39" si="50">IFERROR(CE28,0)+IFERROR(CE37,0)</f>
        <v>-176542.69976537506</v>
      </c>
      <c r="CF39" s="28">
        <f t="shared" si="50"/>
        <v>-176542.69976537506</v>
      </c>
      <c r="CG39" s="28">
        <f t="shared" si="50"/>
        <v>-176542.69976537506</v>
      </c>
      <c r="CH39" s="28">
        <f t="shared" si="50"/>
        <v>-176542.69976537506</v>
      </c>
      <c r="CI39" s="28">
        <f t="shared" si="50"/>
        <v>-176542.69976537506</v>
      </c>
      <c r="CJ39" s="28">
        <f t="shared" si="50"/>
        <v>-176542.69976537506</v>
      </c>
      <c r="CK39" s="28">
        <f t="shared" si="50"/>
        <v>-176542.69976537506</v>
      </c>
      <c r="CL39" s="28">
        <f t="shared" si="50"/>
        <v>-176542.69976537506</v>
      </c>
      <c r="CN39" s="28">
        <f t="shared" ref="CN39:DL39" si="51">IFERROR(CN28,0)+IFERROR(CN37,0)</f>
        <v>0</v>
      </c>
      <c r="CO39" s="28">
        <f t="shared" si="51"/>
        <v>0</v>
      </c>
      <c r="CP39" s="28">
        <f t="shared" si="51"/>
        <v>0</v>
      </c>
      <c r="CQ39" s="28">
        <f t="shared" si="51"/>
        <v>0</v>
      </c>
      <c r="CR39" s="28">
        <f t="shared" si="51"/>
        <v>0</v>
      </c>
      <c r="CS39" s="28">
        <f t="shared" si="51"/>
        <v>0</v>
      </c>
      <c r="CT39" s="28">
        <f t="shared" si="51"/>
        <v>0</v>
      </c>
      <c r="CU39" s="28">
        <f t="shared" si="51"/>
        <v>0</v>
      </c>
      <c r="CV39" s="28">
        <f t="shared" si="51"/>
        <v>0</v>
      </c>
      <c r="CW39" s="28">
        <f t="shared" si="51"/>
        <v>0</v>
      </c>
      <c r="CX39" s="28">
        <f t="shared" si="51"/>
        <v>0</v>
      </c>
      <c r="CY39" s="28">
        <f t="shared" si="51"/>
        <v>0</v>
      </c>
      <c r="CZ39" s="28">
        <f t="shared" si="51"/>
        <v>0</v>
      </c>
      <c r="DA39" s="28">
        <f t="shared" si="51"/>
        <v>0</v>
      </c>
      <c r="DB39" s="28">
        <f t="shared" si="51"/>
        <v>0</v>
      </c>
      <c r="DC39" s="28">
        <f t="shared" si="51"/>
        <v>0</v>
      </c>
      <c r="DD39" s="28">
        <f t="shared" si="51"/>
        <v>0</v>
      </c>
      <c r="DE39" s="28">
        <f t="shared" si="51"/>
        <v>0</v>
      </c>
      <c r="DF39" s="28">
        <f t="shared" si="51"/>
        <v>0</v>
      </c>
      <c r="DG39" s="28">
        <f t="shared" si="51"/>
        <v>0</v>
      </c>
      <c r="DH39" s="28">
        <f t="shared" si="51"/>
        <v>0</v>
      </c>
      <c r="DI39" s="28">
        <f t="shared" si="51"/>
        <v>0</v>
      </c>
      <c r="DJ39" s="28">
        <f t="shared" si="51"/>
        <v>0</v>
      </c>
      <c r="DK39" s="28">
        <f t="shared" si="51"/>
        <v>0</v>
      </c>
      <c r="DL39" s="28">
        <f t="shared" si="51"/>
        <v>0</v>
      </c>
    </row>
    <row r="40" spans="2:116" x14ac:dyDescent="0.4">
      <c r="G40" s="129" t="s">
        <v>606</v>
      </c>
      <c r="H40" s="27"/>
      <c r="I40" s="27"/>
      <c r="J40" s="28"/>
      <c r="K40" s="21">
        <f t="shared" ref="K40:P40" si="52">IFERROR(K39/K18,0)</f>
        <v>-8.147008E-2</v>
      </c>
      <c r="L40" s="21">
        <f t="shared" si="52"/>
        <v>-5.2746792000000008E-2</v>
      </c>
      <c r="M40" s="21">
        <f t="shared" si="52"/>
        <v>-3.242956579999999E-2</v>
      </c>
      <c r="N40" s="21">
        <f t="shared" si="52"/>
        <v>-2.1769272044999993E-2</v>
      </c>
      <c r="O40" s="21">
        <f t="shared" si="52"/>
        <v>-1.6175742823625001E-2</v>
      </c>
      <c r="P40" s="21">
        <f t="shared" si="52"/>
        <v>-1.3240702482403126E-2</v>
      </c>
      <c r="Q40" s="269"/>
      <c r="R40"/>
      <c r="S40" s="21">
        <f t="shared" ref="S40:AX40" si="53">IFERROR(S39/S18,0)</f>
        <v>-8.1470079999999986E-2</v>
      </c>
      <c r="T40" s="21">
        <f t="shared" si="53"/>
        <v>-8.1470079999999986E-2</v>
      </c>
      <c r="U40" s="21">
        <f t="shared" si="53"/>
        <v>-8.1470079999999986E-2</v>
      </c>
      <c r="V40" s="21">
        <f t="shared" si="53"/>
        <v>-8.1470079999999986E-2</v>
      </c>
      <c r="W40" s="21">
        <f t="shared" si="53"/>
        <v>-8.1470079999999986E-2</v>
      </c>
      <c r="X40" s="21">
        <f t="shared" si="53"/>
        <v>-8.1470079999999986E-2</v>
      </c>
      <c r="Y40" s="21">
        <f t="shared" si="53"/>
        <v>-8.1470079999999986E-2</v>
      </c>
      <c r="Z40" s="21">
        <f t="shared" si="53"/>
        <v>-8.1470079999999986E-2</v>
      </c>
      <c r="AA40" s="21">
        <f t="shared" si="53"/>
        <v>-8.1470079999999986E-2</v>
      </c>
      <c r="AB40" s="21">
        <f t="shared" si="53"/>
        <v>-8.1470079999999986E-2</v>
      </c>
      <c r="AC40" s="21">
        <f t="shared" si="53"/>
        <v>-8.1470079999999986E-2</v>
      </c>
      <c r="AD40" s="21">
        <f t="shared" si="53"/>
        <v>-8.1470079999999986E-2</v>
      </c>
      <c r="AE40" s="21">
        <f t="shared" si="53"/>
        <v>-5.2746792000000001E-2</v>
      </c>
      <c r="AF40" s="21">
        <f t="shared" si="53"/>
        <v>-5.2746792000000001E-2</v>
      </c>
      <c r="AG40" s="21">
        <f t="shared" si="53"/>
        <v>-5.2746792000000001E-2</v>
      </c>
      <c r="AH40" s="21">
        <f t="shared" si="53"/>
        <v>-5.2746792000000001E-2</v>
      </c>
      <c r="AI40" s="21">
        <f t="shared" si="53"/>
        <v>-5.2746792000000001E-2</v>
      </c>
      <c r="AJ40" s="21">
        <f t="shared" si="53"/>
        <v>-5.2746792000000001E-2</v>
      </c>
      <c r="AK40" s="21">
        <f t="shared" si="53"/>
        <v>-5.2746792000000001E-2</v>
      </c>
      <c r="AL40" s="21">
        <f t="shared" si="53"/>
        <v>-5.2746792000000001E-2</v>
      </c>
      <c r="AM40" s="21">
        <f t="shared" si="53"/>
        <v>-5.2746792000000001E-2</v>
      </c>
      <c r="AN40" s="21">
        <f t="shared" si="53"/>
        <v>-5.2746792000000001E-2</v>
      </c>
      <c r="AO40" s="21">
        <f t="shared" si="53"/>
        <v>-5.2746792000000001E-2</v>
      </c>
      <c r="AP40" s="21">
        <f t="shared" si="53"/>
        <v>-5.2746792000000001E-2</v>
      </c>
      <c r="AQ40" s="21">
        <f t="shared" si="53"/>
        <v>-3.2429565799999997E-2</v>
      </c>
      <c r="AR40" s="21">
        <f t="shared" si="53"/>
        <v>-3.2429565799999997E-2</v>
      </c>
      <c r="AS40" s="21">
        <f t="shared" si="53"/>
        <v>-3.2429565799999997E-2</v>
      </c>
      <c r="AT40" s="21">
        <f t="shared" si="53"/>
        <v>-3.2429565799999997E-2</v>
      </c>
      <c r="AU40" s="21">
        <f t="shared" si="53"/>
        <v>-3.2429565799999997E-2</v>
      </c>
      <c r="AV40" s="21">
        <f t="shared" si="53"/>
        <v>-3.2429565799999997E-2</v>
      </c>
      <c r="AW40" s="21">
        <f t="shared" si="53"/>
        <v>-3.2429565799999997E-2</v>
      </c>
      <c r="AX40" s="21">
        <f t="shared" si="53"/>
        <v>-3.2429565799999997E-2</v>
      </c>
      <c r="AY40" s="21">
        <f t="shared" ref="AY40:CD40" si="54">IFERROR(AY39/AY18,0)</f>
        <v>-3.2429565799999997E-2</v>
      </c>
      <c r="AZ40" s="21">
        <f t="shared" si="54"/>
        <v>-3.2429565799999997E-2</v>
      </c>
      <c r="BA40" s="21">
        <f t="shared" si="54"/>
        <v>-3.2429565799999997E-2</v>
      </c>
      <c r="BB40" s="21">
        <f t="shared" si="54"/>
        <v>-3.2429565799999997E-2</v>
      </c>
      <c r="BC40" s="21">
        <f t="shared" si="54"/>
        <v>-2.1769272044999999E-2</v>
      </c>
      <c r="BD40" s="21">
        <f t="shared" si="54"/>
        <v>-2.1769272044999999E-2</v>
      </c>
      <c r="BE40" s="21">
        <f t="shared" si="54"/>
        <v>-2.1769272044999999E-2</v>
      </c>
      <c r="BF40" s="21">
        <f t="shared" si="54"/>
        <v>-2.1769272044999999E-2</v>
      </c>
      <c r="BG40" s="21">
        <f t="shared" si="54"/>
        <v>-2.1769272044999999E-2</v>
      </c>
      <c r="BH40" s="21">
        <f t="shared" si="54"/>
        <v>-2.1769272044999999E-2</v>
      </c>
      <c r="BI40" s="21">
        <f t="shared" si="54"/>
        <v>-2.1769272044999999E-2</v>
      </c>
      <c r="BJ40" s="21">
        <f t="shared" si="54"/>
        <v>-2.1769272044999999E-2</v>
      </c>
      <c r="BK40" s="21">
        <f t="shared" si="54"/>
        <v>-2.1769272044999999E-2</v>
      </c>
      <c r="BL40" s="21">
        <f t="shared" si="54"/>
        <v>-2.1769272044999999E-2</v>
      </c>
      <c r="BM40" s="21">
        <f t="shared" si="54"/>
        <v>-2.1769272044999999E-2</v>
      </c>
      <c r="BN40" s="21">
        <f t="shared" si="54"/>
        <v>-2.1769272044999999E-2</v>
      </c>
      <c r="BO40" s="21">
        <f t="shared" si="54"/>
        <v>-1.6175742823625001E-2</v>
      </c>
      <c r="BP40" s="21">
        <f t="shared" si="54"/>
        <v>-1.6175742823625001E-2</v>
      </c>
      <c r="BQ40" s="21">
        <f t="shared" si="54"/>
        <v>-1.6175742823625001E-2</v>
      </c>
      <c r="BR40" s="21">
        <f t="shared" si="54"/>
        <v>-1.6175742823625001E-2</v>
      </c>
      <c r="BS40" s="21">
        <f t="shared" si="54"/>
        <v>-1.6175742823625001E-2</v>
      </c>
      <c r="BT40" s="21">
        <f t="shared" si="54"/>
        <v>-1.6175742823625001E-2</v>
      </c>
      <c r="BU40" s="21">
        <f t="shared" si="54"/>
        <v>-1.6175742823625001E-2</v>
      </c>
      <c r="BV40" s="21">
        <f t="shared" si="54"/>
        <v>-1.6175742823625001E-2</v>
      </c>
      <c r="BW40" s="21">
        <f t="shared" si="54"/>
        <v>-1.6175742823625001E-2</v>
      </c>
      <c r="BX40" s="21">
        <f t="shared" si="54"/>
        <v>-1.6175742823625001E-2</v>
      </c>
      <c r="BY40" s="21">
        <f t="shared" si="54"/>
        <v>-1.6175742823625001E-2</v>
      </c>
      <c r="BZ40" s="21">
        <f t="shared" si="54"/>
        <v>-1.6175742823625001E-2</v>
      </c>
      <c r="CA40" s="21">
        <f t="shared" si="54"/>
        <v>-1.3240702482403126E-2</v>
      </c>
      <c r="CB40" s="21">
        <f t="shared" si="54"/>
        <v>-1.3240702482403126E-2</v>
      </c>
      <c r="CC40" s="21">
        <f t="shared" si="54"/>
        <v>-1.3240702482403126E-2</v>
      </c>
      <c r="CD40" s="21">
        <f t="shared" si="54"/>
        <v>-1.3240702482403126E-2</v>
      </c>
      <c r="CE40" s="21">
        <f t="shared" ref="CE40:CL40" si="55">IFERROR(CE39/CE18,0)</f>
        <v>-1.3240702482403126E-2</v>
      </c>
      <c r="CF40" s="21">
        <f t="shared" si="55"/>
        <v>-1.3240702482403126E-2</v>
      </c>
      <c r="CG40" s="21">
        <f t="shared" si="55"/>
        <v>-1.3240702482403126E-2</v>
      </c>
      <c r="CH40" s="21">
        <f t="shared" si="55"/>
        <v>-1.3240702482403126E-2</v>
      </c>
      <c r="CI40" s="21">
        <f t="shared" si="55"/>
        <v>-1.3240702482403126E-2</v>
      </c>
      <c r="CJ40" s="21">
        <f t="shared" si="55"/>
        <v>-1.3240702482403126E-2</v>
      </c>
      <c r="CK40" s="21">
        <f t="shared" si="55"/>
        <v>-1.3240702482403126E-2</v>
      </c>
      <c r="CL40" s="21">
        <f t="shared" si="55"/>
        <v>-1.3240702482403126E-2</v>
      </c>
      <c r="CN40" s="270">
        <f t="shared" ref="CN40:DL40" si="56">IFERROR(CN39/CN18,0)</f>
        <v>0</v>
      </c>
      <c r="CO40" s="270">
        <f t="shared" si="56"/>
        <v>0</v>
      </c>
      <c r="CP40" s="270">
        <f t="shared" si="56"/>
        <v>0</v>
      </c>
      <c r="CQ40" s="270">
        <f t="shared" si="56"/>
        <v>0</v>
      </c>
      <c r="CR40" s="270">
        <f t="shared" si="56"/>
        <v>0</v>
      </c>
      <c r="CS40" s="270">
        <f t="shared" si="56"/>
        <v>0</v>
      </c>
      <c r="CT40" s="270">
        <f t="shared" si="56"/>
        <v>0</v>
      </c>
      <c r="CU40" s="270">
        <f t="shared" si="56"/>
        <v>0</v>
      </c>
      <c r="CV40" s="270">
        <f t="shared" si="56"/>
        <v>0</v>
      </c>
      <c r="CW40" s="270">
        <f t="shared" si="56"/>
        <v>0</v>
      </c>
      <c r="CX40" s="270">
        <f t="shared" si="56"/>
        <v>0</v>
      </c>
      <c r="CY40" s="270">
        <f t="shared" si="56"/>
        <v>0</v>
      </c>
      <c r="CZ40" s="270">
        <f t="shared" si="56"/>
        <v>0</v>
      </c>
      <c r="DA40" s="270">
        <f t="shared" si="56"/>
        <v>0</v>
      </c>
      <c r="DB40" s="270">
        <f t="shared" si="56"/>
        <v>0</v>
      </c>
      <c r="DC40" s="270">
        <f t="shared" si="56"/>
        <v>0</v>
      </c>
      <c r="DD40" s="270">
        <f t="shared" si="56"/>
        <v>0</v>
      </c>
      <c r="DE40" s="270">
        <f t="shared" si="56"/>
        <v>0</v>
      </c>
      <c r="DF40" s="270">
        <f t="shared" si="56"/>
        <v>0</v>
      </c>
      <c r="DG40" s="270">
        <f t="shared" si="56"/>
        <v>0</v>
      </c>
      <c r="DH40" s="270">
        <f t="shared" si="56"/>
        <v>0</v>
      </c>
      <c r="DI40" s="270">
        <f t="shared" si="56"/>
        <v>0</v>
      </c>
      <c r="DJ40" s="270">
        <f t="shared" si="56"/>
        <v>0</v>
      </c>
      <c r="DK40" s="270">
        <f t="shared" si="56"/>
        <v>0</v>
      </c>
      <c r="DL40" s="270">
        <f t="shared" si="56"/>
        <v>0</v>
      </c>
    </row>
    <row r="41" spans="2:116" x14ac:dyDescent="0.4">
      <c r="G41" s="12"/>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4">
      <c r="B42" t="s">
        <v>228</v>
      </c>
      <c r="G42" s="12" t="s">
        <v>607</v>
      </c>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hidden="1" x14ac:dyDescent="0.4">
      <c r="B43" t="s">
        <v>228</v>
      </c>
      <c r="E43" t="s">
        <v>228</v>
      </c>
      <c r="F43" t="s">
        <v>228</v>
      </c>
      <c r="G43" s="27" t="s">
        <v>608</v>
      </c>
      <c r="H43" s="27"/>
      <c r="I43" s="27"/>
      <c r="J43" s="28"/>
      <c r="K43" s="63">
        <f t="shared" ref="K43:P43" si="57">SUMIF($4:$4,K$3,43:43)</f>
        <v>0</v>
      </c>
      <c r="L43" s="63">
        <f t="shared" si="57"/>
        <v>0</v>
      </c>
      <c r="M43" s="63">
        <f t="shared" si="57"/>
        <v>0</v>
      </c>
      <c r="N43" s="63">
        <f t="shared" si="57"/>
        <v>0</v>
      </c>
      <c r="O43" s="63">
        <f t="shared" si="57"/>
        <v>0</v>
      </c>
      <c r="P43" s="63">
        <f t="shared" si="57"/>
        <v>0</v>
      </c>
      <c r="Q43" s="28"/>
      <c r="R43"/>
      <c r="S43" s="265">
        <f t="shared" ref="S43:AX43" si="58">SUMIF($C:$C,$F43,S:S)</f>
        <v>0</v>
      </c>
      <c r="T43" s="265">
        <f t="shared" si="58"/>
        <v>0</v>
      </c>
      <c r="U43" s="265">
        <f t="shared" si="58"/>
        <v>0</v>
      </c>
      <c r="V43" s="265">
        <f t="shared" si="58"/>
        <v>0</v>
      </c>
      <c r="W43" s="265">
        <f t="shared" si="58"/>
        <v>0</v>
      </c>
      <c r="X43" s="265">
        <f t="shared" si="58"/>
        <v>0</v>
      </c>
      <c r="Y43" s="265">
        <f t="shared" si="58"/>
        <v>0</v>
      </c>
      <c r="Z43" s="265">
        <f t="shared" si="58"/>
        <v>0</v>
      </c>
      <c r="AA43" s="265">
        <f t="shared" si="58"/>
        <v>0</v>
      </c>
      <c r="AB43" s="265">
        <f t="shared" si="58"/>
        <v>0</v>
      </c>
      <c r="AC43" s="265">
        <f t="shared" si="58"/>
        <v>0</v>
      </c>
      <c r="AD43" s="265">
        <f t="shared" si="58"/>
        <v>0</v>
      </c>
      <c r="AE43" s="265">
        <f t="shared" si="58"/>
        <v>0</v>
      </c>
      <c r="AF43" s="265">
        <f t="shared" si="58"/>
        <v>0</v>
      </c>
      <c r="AG43" s="265">
        <f t="shared" si="58"/>
        <v>0</v>
      </c>
      <c r="AH43" s="265">
        <f t="shared" si="58"/>
        <v>0</v>
      </c>
      <c r="AI43" s="265">
        <f t="shared" si="58"/>
        <v>0</v>
      </c>
      <c r="AJ43" s="265">
        <f t="shared" si="58"/>
        <v>0</v>
      </c>
      <c r="AK43" s="265">
        <f t="shared" si="58"/>
        <v>0</v>
      </c>
      <c r="AL43" s="265">
        <f t="shared" si="58"/>
        <v>0</v>
      </c>
      <c r="AM43" s="265">
        <f t="shared" si="58"/>
        <v>0</v>
      </c>
      <c r="AN43" s="265">
        <f t="shared" si="58"/>
        <v>0</v>
      </c>
      <c r="AO43" s="265">
        <f t="shared" si="58"/>
        <v>0</v>
      </c>
      <c r="AP43" s="265">
        <f t="shared" si="58"/>
        <v>0</v>
      </c>
      <c r="AQ43" s="265">
        <f t="shared" si="58"/>
        <v>0</v>
      </c>
      <c r="AR43" s="265">
        <f t="shared" si="58"/>
        <v>0</v>
      </c>
      <c r="AS43" s="265">
        <f t="shared" si="58"/>
        <v>0</v>
      </c>
      <c r="AT43" s="265">
        <f t="shared" si="58"/>
        <v>0</v>
      </c>
      <c r="AU43" s="265">
        <f t="shared" si="58"/>
        <v>0</v>
      </c>
      <c r="AV43" s="265">
        <f t="shared" si="58"/>
        <v>0</v>
      </c>
      <c r="AW43" s="265">
        <f t="shared" si="58"/>
        <v>0</v>
      </c>
      <c r="AX43" s="265">
        <f t="shared" si="58"/>
        <v>0</v>
      </c>
      <c r="AY43" s="265">
        <f t="shared" ref="AY43:CD43" si="59">SUMIF($C:$C,$F43,AY:AY)</f>
        <v>0</v>
      </c>
      <c r="AZ43" s="265">
        <f t="shared" si="59"/>
        <v>0</v>
      </c>
      <c r="BA43" s="265">
        <f t="shared" si="59"/>
        <v>0</v>
      </c>
      <c r="BB43" s="265">
        <f t="shared" si="59"/>
        <v>0</v>
      </c>
      <c r="BC43" s="265">
        <f t="shared" si="59"/>
        <v>0</v>
      </c>
      <c r="BD43" s="265">
        <f t="shared" si="59"/>
        <v>0</v>
      </c>
      <c r="BE43" s="265">
        <f t="shared" si="59"/>
        <v>0</v>
      </c>
      <c r="BF43" s="265">
        <f t="shared" si="59"/>
        <v>0</v>
      </c>
      <c r="BG43" s="265">
        <f t="shared" si="59"/>
        <v>0</v>
      </c>
      <c r="BH43" s="265">
        <f t="shared" si="59"/>
        <v>0</v>
      </c>
      <c r="BI43" s="265">
        <f t="shared" si="59"/>
        <v>0</v>
      </c>
      <c r="BJ43" s="265">
        <f t="shared" si="59"/>
        <v>0</v>
      </c>
      <c r="BK43" s="265">
        <f t="shared" si="59"/>
        <v>0</v>
      </c>
      <c r="BL43" s="265">
        <f t="shared" si="59"/>
        <v>0</v>
      </c>
      <c r="BM43" s="265">
        <f t="shared" si="59"/>
        <v>0</v>
      </c>
      <c r="BN43" s="265">
        <f t="shared" si="59"/>
        <v>0</v>
      </c>
      <c r="BO43" s="265">
        <f t="shared" si="59"/>
        <v>0</v>
      </c>
      <c r="BP43" s="265">
        <f t="shared" si="59"/>
        <v>0</v>
      </c>
      <c r="BQ43" s="265">
        <f t="shared" si="59"/>
        <v>0</v>
      </c>
      <c r="BR43" s="265">
        <f t="shared" si="59"/>
        <v>0</v>
      </c>
      <c r="BS43" s="265">
        <f t="shared" si="59"/>
        <v>0</v>
      </c>
      <c r="BT43" s="265">
        <f t="shared" si="59"/>
        <v>0</v>
      </c>
      <c r="BU43" s="265">
        <f t="shared" si="59"/>
        <v>0</v>
      </c>
      <c r="BV43" s="265">
        <f t="shared" si="59"/>
        <v>0</v>
      </c>
      <c r="BW43" s="265">
        <f t="shared" si="59"/>
        <v>0</v>
      </c>
      <c r="BX43" s="265">
        <f t="shared" si="59"/>
        <v>0</v>
      </c>
      <c r="BY43" s="265">
        <f t="shared" si="59"/>
        <v>0</v>
      </c>
      <c r="BZ43" s="265">
        <f t="shared" si="59"/>
        <v>0</v>
      </c>
      <c r="CA43" s="265">
        <f t="shared" si="59"/>
        <v>0</v>
      </c>
      <c r="CB43" s="265">
        <f t="shared" si="59"/>
        <v>0</v>
      </c>
      <c r="CC43" s="265">
        <f t="shared" si="59"/>
        <v>0</v>
      </c>
      <c r="CD43" s="265">
        <f t="shared" si="59"/>
        <v>0</v>
      </c>
      <c r="CE43" s="265">
        <f t="shared" ref="CE43:CL43" si="60">SUMIF($C:$C,$F43,CE:CE)</f>
        <v>0</v>
      </c>
      <c r="CF43" s="265">
        <f t="shared" si="60"/>
        <v>0</v>
      </c>
      <c r="CG43" s="265">
        <f t="shared" si="60"/>
        <v>0</v>
      </c>
      <c r="CH43" s="265">
        <f t="shared" si="60"/>
        <v>0</v>
      </c>
      <c r="CI43" s="265">
        <f t="shared" si="60"/>
        <v>0</v>
      </c>
      <c r="CJ43" s="265">
        <f t="shared" si="60"/>
        <v>0</v>
      </c>
      <c r="CK43" s="265">
        <f t="shared" si="60"/>
        <v>0</v>
      </c>
      <c r="CL43" s="265">
        <f t="shared" si="60"/>
        <v>0</v>
      </c>
      <c r="CN43" s="265">
        <f t="shared" ref="CN43:DL43" si="61">SUMIF($C:$C,$F43,CN:CN)</f>
        <v>0</v>
      </c>
      <c r="CO43" s="265">
        <f t="shared" si="61"/>
        <v>0</v>
      </c>
      <c r="CP43" s="265">
        <f t="shared" si="61"/>
        <v>0</v>
      </c>
      <c r="CQ43" s="265">
        <f t="shared" si="61"/>
        <v>0</v>
      </c>
      <c r="CR43" s="265">
        <f t="shared" si="61"/>
        <v>0</v>
      </c>
      <c r="CS43" s="265">
        <f t="shared" si="61"/>
        <v>0</v>
      </c>
      <c r="CT43" s="265">
        <f t="shared" si="61"/>
        <v>0</v>
      </c>
      <c r="CU43" s="265">
        <f t="shared" si="61"/>
        <v>0</v>
      </c>
      <c r="CV43" s="265">
        <f t="shared" si="61"/>
        <v>0</v>
      </c>
      <c r="CW43" s="265">
        <f t="shared" si="61"/>
        <v>0</v>
      </c>
      <c r="CX43" s="265">
        <f t="shared" si="61"/>
        <v>0</v>
      </c>
      <c r="CY43" s="265">
        <f t="shared" si="61"/>
        <v>0</v>
      </c>
      <c r="CZ43" s="265">
        <f t="shared" si="61"/>
        <v>0</v>
      </c>
      <c r="DA43" s="265">
        <f t="shared" si="61"/>
        <v>0</v>
      </c>
      <c r="DB43" s="265">
        <f t="shared" si="61"/>
        <v>0</v>
      </c>
      <c r="DC43" s="265">
        <f t="shared" si="61"/>
        <v>0</v>
      </c>
      <c r="DD43" s="265">
        <f t="shared" si="61"/>
        <v>0</v>
      </c>
      <c r="DE43" s="265">
        <f t="shared" si="61"/>
        <v>0</v>
      </c>
      <c r="DF43" s="265">
        <f t="shared" si="61"/>
        <v>0</v>
      </c>
      <c r="DG43" s="265">
        <f t="shared" si="61"/>
        <v>0</v>
      </c>
      <c r="DH43" s="265">
        <f t="shared" si="61"/>
        <v>0</v>
      </c>
      <c r="DI43" s="265">
        <f t="shared" si="61"/>
        <v>0</v>
      </c>
      <c r="DJ43" s="265">
        <f t="shared" si="61"/>
        <v>0</v>
      </c>
      <c r="DK43" s="265">
        <f t="shared" si="61"/>
        <v>0</v>
      </c>
      <c r="DL43" s="265">
        <f t="shared" si="61"/>
        <v>0</v>
      </c>
    </row>
    <row r="44" spans="2:116" hidden="1" x14ac:dyDescent="0.4">
      <c r="B44" t="s">
        <v>228</v>
      </c>
      <c r="G44" s="27"/>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233</v>
      </c>
      <c r="G45" s="12" t="s">
        <v>609</v>
      </c>
      <c r="H45" s="27"/>
      <c r="I45" s="27"/>
      <c r="J45" s="28"/>
      <c r="K45" s="61"/>
      <c r="L45" s="61"/>
      <c r="M45" s="61"/>
      <c r="N45" s="61"/>
      <c r="O45" s="61"/>
      <c r="P45" s="61"/>
      <c r="Q45" s="28"/>
      <c r="R45"/>
      <c r="S45" s="271"/>
      <c r="T45" s="271"/>
      <c r="U45" s="271"/>
      <c r="V45" s="271"/>
      <c r="W45" s="271"/>
      <c r="X45" s="271"/>
      <c r="Y45" s="271"/>
      <c r="Z45" s="271"/>
      <c r="AA45" s="271"/>
      <c r="AB45" s="271"/>
      <c r="AC45" s="271"/>
      <c r="AD45" s="271"/>
      <c r="AE45" s="271"/>
      <c r="AF45" s="271"/>
      <c r="AG45" s="271"/>
      <c r="AH45" s="271"/>
      <c r="AI45" s="271"/>
      <c r="AJ45" s="271"/>
      <c r="AK45" s="271"/>
      <c r="AL45" s="271"/>
      <c r="AM45" s="271"/>
      <c r="AN45" s="271"/>
      <c r="AO45" s="271"/>
      <c r="AP45" s="271"/>
      <c r="AQ45" s="271"/>
      <c r="AR45" s="271"/>
      <c r="AS45" s="271"/>
      <c r="AT45" s="271"/>
      <c r="AU45" s="271"/>
      <c r="AV45" s="271"/>
      <c r="AW45" s="271"/>
      <c r="AX45" s="271"/>
      <c r="AY45" s="271"/>
      <c r="AZ45" s="271"/>
      <c r="BA45" s="271"/>
      <c r="BB45" s="271"/>
      <c r="BC45" s="271"/>
      <c r="BD45" s="271"/>
      <c r="BE45" s="271"/>
      <c r="BF45" s="271"/>
      <c r="BG45" s="271"/>
      <c r="BH45" s="271"/>
      <c r="BI45" s="271"/>
      <c r="BJ45" s="271"/>
      <c r="BK45" s="271"/>
      <c r="BL45" s="271"/>
      <c r="BM45" s="271"/>
      <c r="BN45" s="271"/>
      <c r="BO45" s="271"/>
      <c r="BP45" s="271"/>
      <c r="BQ45" s="271"/>
      <c r="BR45" s="271"/>
      <c r="BS45" s="271"/>
      <c r="BT45" s="271"/>
      <c r="BU45" s="271"/>
      <c r="BV45" s="271"/>
      <c r="BW45" s="271"/>
      <c r="BX45" s="271"/>
      <c r="BY45" s="271"/>
      <c r="BZ45" s="271"/>
      <c r="CA45" s="271"/>
      <c r="CB45" s="271"/>
      <c r="CC45" s="271"/>
      <c r="CD45" s="271"/>
      <c r="CE45" s="271"/>
      <c r="CF45" s="271"/>
      <c r="CG45" s="271"/>
      <c r="CH45" s="271"/>
      <c r="CI45" s="271"/>
      <c r="CJ45" s="271"/>
      <c r="CK45" s="271"/>
      <c r="CL45" s="271"/>
      <c r="CN45" s="271"/>
      <c r="CO45" s="271"/>
      <c r="CP45" s="271"/>
      <c r="CQ45" s="271"/>
      <c r="CR45" s="271"/>
      <c r="CS45" s="271"/>
      <c r="CT45" s="271"/>
      <c r="CU45" s="271"/>
      <c r="CV45" s="271"/>
      <c r="CW45" s="271"/>
      <c r="CX45" s="271"/>
      <c r="CY45" s="271"/>
      <c r="CZ45" s="271"/>
      <c r="DA45" s="271"/>
      <c r="DB45" s="271"/>
      <c r="DC45" s="271"/>
      <c r="DD45" s="271"/>
      <c r="DE45" s="271"/>
      <c r="DF45" s="271"/>
      <c r="DG45" s="271"/>
      <c r="DH45" s="271"/>
      <c r="DI45" s="271"/>
      <c r="DJ45" s="271"/>
      <c r="DK45" s="271"/>
      <c r="DL45" s="271"/>
    </row>
    <row r="46" spans="2:116" hidden="1" x14ac:dyDescent="0.4">
      <c r="B46" t="s">
        <v>233</v>
      </c>
      <c r="E46" t="s">
        <v>233</v>
      </c>
      <c r="F46" t="s">
        <v>233</v>
      </c>
      <c r="G46" s="27" t="s">
        <v>610</v>
      </c>
      <c r="H46" s="27"/>
      <c r="I46" s="27"/>
      <c r="J46" s="28"/>
      <c r="K46" s="63">
        <f t="shared" ref="K46:P46" si="62">SUMIF($4:$4,K$3,46:46)</f>
        <v>0</v>
      </c>
      <c r="L46" s="63">
        <f t="shared" si="62"/>
        <v>0</v>
      </c>
      <c r="M46" s="63">
        <f t="shared" si="62"/>
        <v>0</v>
      </c>
      <c r="N46" s="63">
        <f t="shared" si="62"/>
        <v>0</v>
      </c>
      <c r="O46" s="63">
        <f t="shared" si="62"/>
        <v>0</v>
      </c>
      <c r="P46" s="63">
        <f t="shared" si="62"/>
        <v>0</v>
      </c>
      <c r="Q46" s="28"/>
      <c r="R46"/>
      <c r="S46" s="265">
        <f t="shared" ref="S46:AX46" si="63">SUMIF($C:$C,$F46,S:S)</f>
        <v>0</v>
      </c>
      <c r="T46" s="265">
        <f t="shared" si="63"/>
        <v>0</v>
      </c>
      <c r="U46" s="265">
        <f t="shared" si="63"/>
        <v>0</v>
      </c>
      <c r="V46" s="265">
        <f t="shared" si="63"/>
        <v>0</v>
      </c>
      <c r="W46" s="265">
        <f t="shared" si="63"/>
        <v>0</v>
      </c>
      <c r="X46" s="265">
        <f t="shared" si="63"/>
        <v>0</v>
      </c>
      <c r="Y46" s="265">
        <f t="shared" si="63"/>
        <v>0</v>
      </c>
      <c r="Z46" s="265">
        <f t="shared" si="63"/>
        <v>0</v>
      </c>
      <c r="AA46" s="265">
        <f t="shared" si="63"/>
        <v>0</v>
      </c>
      <c r="AB46" s="265">
        <f t="shared" si="63"/>
        <v>0</v>
      </c>
      <c r="AC46" s="265">
        <f t="shared" si="63"/>
        <v>0</v>
      </c>
      <c r="AD46" s="265">
        <f t="shared" si="63"/>
        <v>0</v>
      </c>
      <c r="AE46" s="265">
        <f t="shared" si="63"/>
        <v>0</v>
      </c>
      <c r="AF46" s="265">
        <f t="shared" si="63"/>
        <v>0</v>
      </c>
      <c r="AG46" s="265">
        <f t="shared" si="63"/>
        <v>0</v>
      </c>
      <c r="AH46" s="265">
        <f t="shared" si="63"/>
        <v>0</v>
      </c>
      <c r="AI46" s="265">
        <f t="shared" si="63"/>
        <v>0</v>
      </c>
      <c r="AJ46" s="265">
        <f t="shared" si="63"/>
        <v>0</v>
      </c>
      <c r="AK46" s="265">
        <f t="shared" si="63"/>
        <v>0</v>
      </c>
      <c r="AL46" s="265">
        <f t="shared" si="63"/>
        <v>0</v>
      </c>
      <c r="AM46" s="265">
        <f t="shared" si="63"/>
        <v>0</v>
      </c>
      <c r="AN46" s="265">
        <f t="shared" si="63"/>
        <v>0</v>
      </c>
      <c r="AO46" s="265">
        <f t="shared" si="63"/>
        <v>0</v>
      </c>
      <c r="AP46" s="265">
        <f t="shared" si="63"/>
        <v>0</v>
      </c>
      <c r="AQ46" s="265">
        <f t="shared" si="63"/>
        <v>0</v>
      </c>
      <c r="AR46" s="265">
        <f t="shared" si="63"/>
        <v>0</v>
      </c>
      <c r="AS46" s="265">
        <f t="shared" si="63"/>
        <v>0</v>
      </c>
      <c r="AT46" s="265">
        <f t="shared" si="63"/>
        <v>0</v>
      </c>
      <c r="AU46" s="265">
        <f t="shared" si="63"/>
        <v>0</v>
      </c>
      <c r="AV46" s="265">
        <f t="shared" si="63"/>
        <v>0</v>
      </c>
      <c r="AW46" s="265">
        <f t="shared" si="63"/>
        <v>0</v>
      </c>
      <c r="AX46" s="265">
        <f t="shared" si="63"/>
        <v>0</v>
      </c>
      <c r="AY46" s="265">
        <f t="shared" ref="AY46:CD46" si="64">SUMIF($C:$C,$F46,AY:AY)</f>
        <v>0</v>
      </c>
      <c r="AZ46" s="265">
        <f t="shared" si="64"/>
        <v>0</v>
      </c>
      <c r="BA46" s="265">
        <f t="shared" si="64"/>
        <v>0</v>
      </c>
      <c r="BB46" s="265">
        <f t="shared" si="64"/>
        <v>0</v>
      </c>
      <c r="BC46" s="265">
        <f t="shared" si="64"/>
        <v>0</v>
      </c>
      <c r="BD46" s="265">
        <f t="shared" si="64"/>
        <v>0</v>
      </c>
      <c r="BE46" s="265">
        <f t="shared" si="64"/>
        <v>0</v>
      </c>
      <c r="BF46" s="265">
        <f t="shared" si="64"/>
        <v>0</v>
      </c>
      <c r="BG46" s="265">
        <f t="shared" si="64"/>
        <v>0</v>
      </c>
      <c r="BH46" s="265">
        <f t="shared" si="64"/>
        <v>0</v>
      </c>
      <c r="BI46" s="265">
        <f t="shared" si="64"/>
        <v>0</v>
      </c>
      <c r="BJ46" s="265">
        <f t="shared" si="64"/>
        <v>0</v>
      </c>
      <c r="BK46" s="265">
        <f t="shared" si="64"/>
        <v>0</v>
      </c>
      <c r="BL46" s="265">
        <f t="shared" si="64"/>
        <v>0</v>
      </c>
      <c r="BM46" s="265">
        <f t="shared" si="64"/>
        <v>0</v>
      </c>
      <c r="BN46" s="265">
        <f t="shared" si="64"/>
        <v>0</v>
      </c>
      <c r="BO46" s="265">
        <f t="shared" si="64"/>
        <v>0</v>
      </c>
      <c r="BP46" s="265">
        <f t="shared" si="64"/>
        <v>0</v>
      </c>
      <c r="BQ46" s="265">
        <f t="shared" si="64"/>
        <v>0</v>
      </c>
      <c r="BR46" s="265">
        <f t="shared" si="64"/>
        <v>0</v>
      </c>
      <c r="BS46" s="265">
        <f t="shared" si="64"/>
        <v>0</v>
      </c>
      <c r="BT46" s="265">
        <f t="shared" si="64"/>
        <v>0</v>
      </c>
      <c r="BU46" s="265">
        <f t="shared" si="64"/>
        <v>0</v>
      </c>
      <c r="BV46" s="265">
        <f t="shared" si="64"/>
        <v>0</v>
      </c>
      <c r="BW46" s="265">
        <f t="shared" si="64"/>
        <v>0</v>
      </c>
      <c r="BX46" s="265">
        <f t="shared" si="64"/>
        <v>0</v>
      </c>
      <c r="BY46" s="265">
        <f t="shared" si="64"/>
        <v>0</v>
      </c>
      <c r="BZ46" s="265">
        <f t="shared" si="64"/>
        <v>0</v>
      </c>
      <c r="CA46" s="265">
        <f t="shared" si="64"/>
        <v>0</v>
      </c>
      <c r="CB46" s="265">
        <f t="shared" si="64"/>
        <v>0</v>
      </c>
      <c r="CC46" s="265">
        <f t="shared" si="64"/>
        <v>0</v>
      </c>
      <c r="CD46" s="265">
        <f t="shared" si="64"/>
        <v>0</v>
      </c>
      <c r="CE46" s="265">
        <f t="shared" ref="CE46:CL46" si="65">SUMIF($C:$C,$F46,CE:CE)</f>
        <v>0</v>
      </c>
      <c r="CF46" s="265">
        <f t="shared" si="65"/>
        <v>0</v>
      </c>
      <c r="CG46" s="265">
        <f t="shared" si="65"/>
        <v>0</v>
      </c>
      <c r="CH46" s="265">
        <f t="shared" si="65"/>
        <v>0</v>
      </c>
      <c r="CI46" s="265">
        <f t="shared" si="65"/>
        <v>0</v>
      </c>
      <c r="CJ46" s="265">
        <f t="shared" si="65"/>
        <v>0</v>
      </c>
      <c r="CK46" s="265">
        <f t="shared" si="65"/>
        <v>0</v>
      </c>
      <c r="CL46" s="265">
        <f t="shared" si="65"/>
        <v>0</v>
      </c>
      <c r="CN46" s="265">
        <f t="shared" ref="CN46:DL46" si="66">SUMIF($C:$C,$F46,CN:CN)</f>
        <v>0</v>
      </c>
      <c r="CO46" s="265">
        <f t="shared" si="66"/>
        <v>0</v>
      </c>
      <c r="CP46" s="265">
        <f t="shared" si="66"/>
        <v>0</v>
      </c>
      <c r="CQ46" s="265">
        <f t="shared" si="66"/>
        <v>0</v>
      </c>
      <c r="CR46" s="265">
        <f t="shared" si="66"/>
        <v>0</v>
      </c>
      <c r="CS46" s="265">
        <f t="shared" si="66"/>
        <v>0</v>
      </c>
      <c r="CT46" s="265">
        <f t="shared" si="66"/>
        <v>0</v>
      </c>
      <c r="CU46" s="265">
        <f t="shared" si="66"/>
        <v>0</v>
      </c>
      <c r="CV46" s="265">
        <f t="shared" si="66"/>
        <v>0</v>
      </c>
      <c r="CW46" s="265">
        <f t="shared" si="66"/>
        <v>0</v>
      </c>
      <c r="CX46" s="265">
        <f t="shared" si="66"/>
        <v>0</v>
      </c>
      <c r="CY46" s="265">
        <f t="shared" si="66"/>
        <v>0</v>
      </c>
      <c r="CZ46" s="265">
        <f t="shared" si="66"/>
        <v>0</v>
      </c>
      <c r="DA46" s="265">
        <f t="shared" si="66"/>
        <v>0</v>
      </c>
      <c r="DB46" s="265">
        <f t="shared" si="66"/>
        <v>0</v>
      </c>
      <c r="DC46" s="265">
        <f t="shared" si="66"/>
        <v>0</v>
      </c>
      <c r="DD46" s="265">
        <f t="shared" si="66"/>
        <v>0</v>
      </c>
      <c r="DE46" s="265">
        <f t="shared" si="66"/>
        <v>0</v>
      </c>
      <c r="DF46" s="265">
        <f t="shared" si="66"/>
        <v>0</v>
      </c>
      <c r="DG46" s="265">
        <f t="shared" si="66"/>
        <v>0</v>
      </c>
      <c r="DH46" s="265">
        <f t="shared" si="66"/>
        <v>0</v>
      </c>
      <c r="DI46" s="265">
        <f t="shared" si="66"/>
        <v>0</v>
      </c>
      <c r="DJ46" s="265">
        <f t="shared" si="66"/>
        <v>0</v>
      </c>
      <c r="DK46" s="265">
        <f t="shared" si="66"/>
        <v>0</v>
      </c>
      <c r="DL46" s="265">
        <f t="shared" si="66"/>
        <v>0</v>
      </c>
    </row>
    <row r="47" spans="2:116" hidden="1" x14ac:dyDescent="0.4">
      <c r="B47" t="s">
        <v>233</v>
      </c>
      <c r="R47"/>
      <c r="S47" s="272"/>
      <c r="T47" s="272"/>
      <c r="U47" s="272"/>
      <c r="V47" s="272"/>
      <c r="W47" s="272"/>
      <c r="X47" s="272"/>
      <c r="Y47" s="272"/>
      <c r="Z47" s="272"/>
      <c r="AA47" s="272"/>
      <c r="AB47" s="272"/>
      <c r="AC47" s="272"/>
      <c r="AD47" s="272"/>
      <c r="AE47" s="272"/>
      <c r="AF47" s="272"/>
      <c r="AG47" s="272"/>
      <c r="AH47" s="272"/>
      <c r="AI47" s="272"/>
      <c r="AJ47" s="272"/>
      <c r="AK47" s="272"/>
      <c r="AL47" s="272"/>
      <c r="AM47" s="272"/>
      <c r="AN47" s="272"/>
      <c r="AO47" s="272"/>
      <c r="AP47" s="272"/>
      <c r="AQ47" s="272"/>
      <c r="AR47" s="272"/>
      <c r="AS47" s="272"/>
      <c r="AT47" s="272"/>
      <c r="AU47" s="272"/>
      <c r="AV47" s="272"/>
      <c r="AW47" s="272"/>
      <c r="AX47" s="272"/>
      <c r="AY47" s="272"/>
      <c r="AZ47" s="272"/>
      <c r="BA47" s="272"/>
      <c r="BB47" s="272"/>
      <c r="BC47" s="272"/>
      <c r="BD47" s="272"/>
      <c r="BE47" s="272"/>
      <c r="BF47" s="272"/>
      <c r="BG47" s="272"/>
      <c r="BH47" s="272"/>
      <c r="BI47" s="272"/>
      <c r="BJ47" s="272"/>
      <c r="BK47" s="272"/>
      <c r="BL47" s="272"/>
      <c r="BM47" s="272"/>
      <c r="BN47" s="272"/>
      <c r="BO47" s="272"/>
      <c r="BP47" s="272"/>
      <c r="BQ47" s="272"/>
      <c r="BR47" s="272"/>
      <c r="BS47" s="272"/>
      <c r="BT47" s="272"/>
      <c r="BU47" s="272"/>
      <c r="BV47" s="272"/>
      <c r="BW47" s="272"/>
      <c r="BX47" s="272"/>
      <c r="BY47" s="272"/>
      <c r="BZ47" s="272"/>
      <c r="CA47" s="272"/>
      <c r="CB47" s="272"/>
      <c r="CC47" s="272"/>
      <c r="CD47" s="272"/>
      <c r="CE47" s="272"/>
      <c r="CF47" s="272"/>
      <c r="CG47" s="272"/>
      <c r="CH47" s="272"/>
      <c r="CI47" s="272"/>
      <c r="CJ47" s="272"/>
      <c r="CK47" s="272"/>
      <c r="CL47" s="272"/>
      <c r="CN47" s="272"/>
      <c r="CO47" s="272"/>
      <c r="CP47" s="272"/>
      <c r="CQ47" s="272"/>
      <c r="CR47" s="272"/>
      <c r="CS47" s="272"/>
      <c r="CT47" s="272"/>
      <c r="CU47" s="272"/>
      <c r="CV47" s="272"/>
      <c r="CW47" s="272"/>
      <c r="CX47" s="272"/>
      <c r="CY47" s="272"/>
      <c r="CZ47" s="272"/>
      <c r="DA47" s="272"/>
      <c r="DB47" s="272"/>
      <c r="DC47" s="272"/>
      <c r="DD47" s="272"/>
      <c r="DE47" s="272"/>
      <c r="DF47" s="272"/>
      <c r="DG47" s="272"/>
      <c r="DH47" s="272"/>
      <c r="DI47" s="272"/>
      <c r="DJ47" s="272"/>
      <c r="DK47" s="272"/>
      <c r="DL47" s="272"/>
    </row>
    <row r="48" spans="2:116" hidden="1" x14ac:dyDescent="0.4">
      <c r="B48" t="s">
        <v>317</v>
      </c>
      <c r="G48" s="12" t="s">
        <v>611</v>
      </c>
      <c r="H48" s="27"/>
      <c r="I48" s="27"/>
      <c r="J48" s="28"/>
      <c r="K48" s="61"/>
      <c r="L48" s="61"/>
      <c r="M48" s="61"/>
      <c r="N48" s="61"/>
      <c r="O48" s="61"/>
      <c r="P48" s="61"/>
      <c r="Q48" s="28"/>
      <c r="R48"/>
      <c r="S48" s="271"/>
      <c r="T48" s="271"/>
      <c r="U48" s="271"/>
      <c r="V48" s="271"/>
      <c r="W48" s="271"/>
      <c r="X48" s="271"/>
      <c r="Y48" s="271"/>
      <c r="Z48" s="271"/>
      <c r="AA48" s="271"/>
      <c r="AB48" s="271"/>
      <c r="AC48" s="271"/>
      <c r="AD48" s="271"/>
      <c r="AE48" s="271"/>
      <c r="AF48" s="271"/>
      <c r="AG48" s="271"/>
      <c r="AH48" s="271"/>
      <c r="AI48" s="271"/>
      <c r="AJ48" s="271"/>
      <c r="AK48" s="271"/>
      <c r="AL48" s="271"/>
      <c r="AM48" s="271"/>
      <c r="AN48" s="271"/>
      <c r="AO48" s="271"/>
      <c r="AP48" s="271"/>
      <c r="AQ48" s="271"/>
      <c r="AR48" s="271"/>
      <c r="AS48" s="271"/>
      <c r="AT48" s="271"/>
      <c r="AU48" s="271"/>
      <c r="AV48" s="271"/>
      <c r="AW48" s="271"/>
      <c r="AX48" s="271"/>
      <c r="AY48" s="271"/>
      <c r="AZ48" s="271"/>
      <c r="BA48" s="271"/>
      <c r="BB48" s="271"/>
      <c r="BC48" s="271"/>
      <c r="BD48" s="271"/>
      <c r="BE48" s="271"/>
      <c r="BF48" s="271"/>
      <c r="BG48" s="271"/>
      <c r="BH48" s="271"/>
      <c r="BI48" s="271"/>
      <c r="BJ48" s="271"/>
      <c r="BK48" s="271"/>
      <c r="BL48" s="271"/>
      <c r="BM48" s="271"/>
      <c r="BN48" s="271"/>
      <c r="BO48" s="271"/>
      <c r="BP48" s="271"/>
      <c r="BQ48" s="271"/>
      <c r="BR48" s="271"/>
      <c r="BS48" s="271"/>
      <c r="BT48" s="271"/>
      <c r="BU48" s="271"/>
      <c r="BV48" s="271"/>
      <c r="BW48" s="271"/>
      <c r="BX48" s="271"/>
      <c r="BY48" s="271"/>
      <c r="BZ48" s="271"/>
      <c r="CA48" s="271"/>
      <c r="CB48" s="271"/>
      <c r="CC48" s="271"/>
      <c r="CD48" s="271"/>
      <c r="CE48" s="271"/>
      <c r="CF48" s="271"/>
      <c r="CG48" s="271"/>
      <c r="CH48" s="271"/>
      <c r="CI48" s="271"/>
      <c r="CJ48" s="271"/>
      <c r="CK48" s="271"/>
      <c r="CL48" s="271"/>
      <c r="CN48" s="271"/>
      <c r="CO48" s="271"/>
      <c r="CP48" s="271"/>
      <c r="CQ48" s="271"/>
      <c r="CR48" s="271"/>
      <c r="CS48" s="271"/>
      <c r="CT48" s="271"/>
      <c r="CU48" s="271"/>
      <c r="CV48" s="271"/>
      <c r="CW48" s="271"/>
      <c r="CX48" s="271"/>
      <c r="CY48" s="271"/>
      <c r="CZ48" s="271"/>
      <c r="DA48" s="271"/>
      <c r="DB48" s="271"/>
      <c r="DC48" s="271"/>
      <c r="DD48" s="271"/>
      <c r="DE48" s="271"/>
      <c r="DF48" s="271"/>
      <c r="DG48" s="271"/>
      <c r="DH48" s="271"/>
      <c r="DI48" s="271"/>
      <c r="DJ48" s="271"/>
      <c r="DK48" s="271"/>
      <c r="DL48" s="271"/>
    </row>
    <row r="49" spans="1:116" hidden="1" x14ac:dyDescent="0.4">
      <c r="B49" t="s">
        <v>317</v>
      </c>
      <c r="E49" t="s">
        <v>317</v>
      </c>
      <c r="F49" t="s">
        <v>317</v>
      </c>
      <c r="G49" s="27" t="s">
        <v>612</v>
      </c>
      <c r="H49" s="27"/>
      <c r="I49" s="27"/>
      <c r="J49" s="28"/>
      <c r="K49" s="63">
        <f t="shared" ref="K49:P49" si="67">SUMIF($4:$4,K$3,49:49)</f>
        <v>0</v>
      </c>
      <c r="L49" s="63">
        <f t="shared" si="67"/>
        <v>0</v>
      </c>
      <c r="M49" s="63">
        <f t="shared" si="67"/>
        <v>0</v>
      </c>
      <c r="N49" s="63">
        <f t="shared" si="67"/>
        <v>0</v>
      </c>
      <c r="O49" s="63">
        <f t="shared" si="67"/>
        <v>0</v>
      </c>
      <c r="P49" s="63">
        <f t="shared" si="67"/>
        <v>0</v>
      </c>
      <c r="Q49" s="28"/>
      <c r="R49"/>
      <c r="S49" s="265">
        <f t="shared" ref="S49:AX49" si="68">SUMIF($C:$C,$F49,S:S)</f>
        <v>0</v>
      </c>
      <c r="T49" s="265">
        <f t="shared" si="68"/>
        <v>0</v>
      </c>
      <c r="U49" s="265">
        <f t="shared" si="68"/>
        <v>0</v>
      </c>
      <c r="V49" s="265">
        <f t="shared" si="68"/>
        <v>0</v>
      </c>
      <c r="W49" s="265">
        <f t="shared" si="68"/>
        <v>0</v>
      </c>
      <c r="X49" s="265">
        <f t="shared" si="68"/>
        <v>0</v>
      </c>
      <c r="Y49" s="265">
        <f t="shared" si="68"/>
        <v>0</v>
      </c>
      <c r="Z49" s="265">
        <f t="shared" si="68"/>
        <v>0</v>
      </c>
      <c r="AA49" s="265">
        <f t="shared" si="68"/>
        <v>0</v>
      </c>
      <c r="AB49" s="265">
        <f t="shared" si="68"/>
        <v>0</v>
      </c>
      <c r="AC49" s="265">
        <f t="shared" si="68"/>
        <v>0</v>
      </c>
      <c r="AD49" s="265">
        <f t="shared" si="68"/>
        <v>0</v>
      </c>
      <c r="AE49" s="265">
        <f t="shared" si="68"/>
        <v>0</v>
      </c>
      <c r="AF49" s="265">
        <f t="shared" si="68"/>
        <v>0</v>
      </c>
      <c r="AG49" s="265">
        <f t="shared" si="68"/>
        <v>0</v>
      </c>
      <c r="AH49" s="265">
        <f t="shared" si="68"/>
        <v>0</v>
      </c>
      <c r="AI49" s="265">
        <f t="shared" si="68"/>
        <v>0</v>
      </c>
      <c r="AJ49" s="265">
        <f t="shared" si="68"/>
        <v>0</v>
      </c>
      <c r="AK49" s="265">
        <f t="shared" si="68"/>
        <v>0</v>
      </c>
      <c r="AL49" s="265">
        <f t="shared" si="68"/>
        <v>0</v>
      </c>
      <c r="AM49" s="265">
        <f t="shared" si="68"/>
        <v>0</v>
      </c>
      <c r="AN49" s="265">
        <f t="shared" si="68"/>
        <v>0</v>
      </c>
      <c r="AO49" s="265">
        <f t="shared" si="68"/>
        <v>0</v>
      </c>
      <c r="AP49" s="265">
        <f t="shared" si="68"/>
        <v>0</v>
      </c>
      <c r="AQ49" s="265">
        <f t="shared" si="68"/>
        <v>0</v>
      </c>
      <c r="AR49" s="265">
        <f t="shared" si="68"/>
        <v>0</v>
      </c>
      <c r="AS49" s="265">
        <f t="shared" si="68"/>
        <v>0</v>
      </c>
      <c r="AT49" s="265">
        <f t="shared" si="68"/>
        <v>0</v>
      </c>
      <c r="AU49" s="265">
        <f t="shared" si="68"/>
        <v>0</v>
      </c>
      <c r="AV49" s="265">
        <f t="shared" si="68"/>
        <v>0</v>
      </c>
      <c r="AW49" s="265">
        <f t="shared" si="68"/>
        <v>0</v>
      </c>
      <c r="AX49" s="265">
        <f t="shared" si="68"/>
        <v>0</v>
      </c>
      <c r="AY49" s="265">
        <f t="shared" ref="AY49:CD49" si="69">SUMIF($C:$C,$F49,AY:AY)</f>
        <v>0</v>
      </c>
      <c r="AZ49" s="265">
        <f t="shared" si="69"/>
        <v>0</v>
      </c>
      <c r="BA49" s="265">
        <f t="shared" si="69"/>
        <v>0</v>
      </c>
      <c r="BB49" s="265">
        <f t="shared" si="69"/>
        <v>0</v>
      </c>
      <c r="BC49" s="265">
        <f t="shared" si="69"/>
        <v>0</v>
      </c>
      <c r="BD49" s="265">
        <f t="shared" si="69"/>
        <v>0</v>
      </c>
      <c r="BE49" s="265">
        <f t="shared" si="69"/>
        <v>0</v>
      </c>
      <c r="BF49" s="265">
        <f t="shared" si="69"/>
        <v>0</v>
      </c>
      <c r="BG49" s="265">
        <f t="shared" si="69"/>
        <v>0</v>
      </c>
      <c r="BH49" s="265">
        <f t="shared" si="69"/>
        <v>0</v>
      </c>
      <c r="BI49" s="265">
        <f t="shared" si="69"/>
        <v>0</v>
      </c>
      <c r="BJ49" s="265">
        <f t="shared" si="69"/>
        <v>0</v>
      </c>
      <c r="BK49" s="265">
        <f t="shared" si="69"/>
        <v>0</v>
      </c>
      <c r="BL49" s="265">
        <f t="shared" si="69"/>
        <v>0</v>
      </c>
      <c r="BM49" s="265">
        <f t="shared" si="69"/>
        <v>0</v>
      </c>
      <c r="BN49" s="265">
        <f t="shared" si="69"/>
        <v>0</v>
      </c>
      <c r="BO49" s="265">
        <f t="shared" si="69"/>
        <v>0</v>
      </c>
      <c r="BP49" s="265">
        <f t="shared" si="69"/>
        <v>0</v>
      </c>
      <c r="BQ49" s="265">
        <f t="shared" si="69"/>
        <v>0</v>
      </c>
      <c r="BR49" s="265">
        <f t="shared" si="69"/>
        <v>0</v>
      </c>
      <c r="BS49" s="265">
        <f t="shared" si="69"/>
        <v>0</v>
      </c>
      <c r="BT49" s="265">
        <f t="shared" si="69"/>
        <v>0</v>
      </c>
      <c r="BU49" s="265">
        <f t="shared" si="69"/>
        <v>0</v>
      </c>
      <c r="BV49" s="265">
        <f t="shared" si="69"/>
        <v>0</v>
      </c>
      <c r="BW49" s="265">
        <f t="shared" si="69"/>
        <v>0</v>
      </c>
      <c r="BX49" s="265">
        <f t="shared" si="69"/>
        <v>0</v>
      </c>
      <c r="BY49" s="265">
        <f t="shared" si="69"/>
        <v>0</v>
      </c>
      <c r="BZ49" s="265">
        <f t="shared" si="69"/>
        <v>0</v>
      </c>
      <c r="CA49" s="265">
        <f t="shared" si="69"/>
        <v>0</v>
      </c>
      <c r="CB49" s="265">
        <f t="shared" si="69"/>
        <v>0</v>
      </c>
      <c r="CC49" s="265">
        <f t="shared" si="69"/>
        <v>0</v>
      </c>
      <c r="CD49" s="265">
        <f t="shared" si="69"/>
        <v>0</v>
      </c>
      <c r="CE49" s="265">
        <f t="shared" ref="CE49:CL49" si="70">SUMIF($C:$C,$F49,CE:CE)</f>
        <v>0</v>
      </c>
      <c r="CF49" s="265">
        <f t="shared" si="70"/>
        <v>0</v>
      </c>
      <c r="CG49" s="265">
        <f t="shared" si="70"/>
        <v>0</v>
      </c>
      <c r="CH49" s="265">
        <f t="shared" si="70"/>
        <v>0</v>
      </c>
      <c r="CI49" s="265">
        <f t="shared" si="70"/>
        <v>0</v>
      </c>
      <c r="CJ49" s="265">
        <f t="shared" si="70"/>
        <v>0</v>
      </c>
      <c r="CK49" s="265">
        <f t="shared" si="70"/>
        <v>0</v>
      </c>
      <c r="CL49" s="265">
        <f t="shared" si="70"/>
        <v>0</v>
      </c>
      <c r="CN49" s="265">
        <f t="shared" ref="CN49:DL49" si="71">SUMIF($C:$C,$F49,CN:CN)</f>
        <v>0</v>
      </c>
      <c r="CO49" s="265">
        <f t="shared" si="71"/>
        <v>0</v>
      </c>
      <c r="CP49" s="265">
        <f t="shared" si="71"/>
        <v>0</v>
      </c>
      <c r="CQ49" s="265">
        <f t="shared" si="71"/>
        <v>0</v>
      </c>
      <c r="CR49" s="265">
        <f t="shared" si="71"/>
        <v>0</v>
      </c>
      <c r="CS49" s="265">
        <f t="shared" si="71"/>
        <v>0</v>
      </c>
      <c r="CT49" s="265">
        <f t="shared" si="71"/>
        <v>0</v>
      </c>
      <c r="CU49" s="265">
        <f t="shared" si="71"/>
        <v>0</v>
      </c>
      <c r="CV49" s="265">
        <f t="shared" si="71"/>
        <v>0</v>
      </c>
      <c r="CW49" s="265">
        <f t="shared" si="71"/>
        <v>0</v>
      </c>
      <c r="CX49" s="265">
        <f t="shared" si="71"/>
        <v>0</v>
      </c>
      <c r="CY49" s="265">
        <f t="shared" si="71"/>
        <v>0</v>
      </c>
      <c r="CZ49" s="265">
        <f t="shared" si="71"/>
        <v>0</v>
      </c>
      <c r="DA49" s="265">
        <f t="shared" si="71"/>
        <v>0</v>
      </c>
      <c r="DB49" s="265">
        <f t="shared" si="71"/>
        <v>0</v>
      </c>
      <c r="DC49" s="265">
        <f t="shared" si="71"/>
        <v>0</v>
      </c>
      <c r="DD49" s="265">
        <f t="shared" si="71"/>
        <v>0</v>
      </c>
      <c r="DE49" s="265">
        <f t="shared" si="71"/>
        <v>0</v>
      </c>
      <c r="DF49" s="265">
        <f t="shared" si="71"/>
        <v>0</v>
      </c>
      <c r="DG49" s="265">
        <f t="shared" si="71"/>
        <v>0</v>
      </c>
      <c r="DH49" s="265">
        <f t="shared" si="71"/>
        <v>0</v>
      </c>
      <c r="DI49" s="265">
        <f t="shared" si="71"/>
        <v>0</v>
      </c>
      <c r="DJ49" s="265">
        <f t="shared" si="71"/>
        <v>0</v>
      </c>
      <c r="DK49" s="265">
        <f t="shared" si="71"/>
        <v>0</v>
      </c>
      <c r="DL49" s="265">
        <f t="shared" si="71"/>
        <v>0</v>
      </c>
    </row>
    <row r="50" spans="1:116" hidden="1" x14ac:dyDescent="0.4">
      <c r="B50" t="s">
        <v>317</v>
      </c>
      <c r="R50"/>
      <c r="S50" s="272"/>
      <c r="T50" s="272"/>
      <c r="U50" s="272"/>
      <c r="V50" s="272"/>
      <c r="W50" s="272"/>
      <c r="X50" s="272"/>
      <c r="Y50" s="272"/>
      <c r="Z50" s="272"/>
      <c r="AA50" s="272"/>
      <c r="AB50" s="272"/>
      <c r="AC50" s="272"/>
      <c r="AD50" s="272"/>
      <c r="AE50" s="272"/>
      <c r="AF50" s="272"/>
      <c r="AG50" s="272"/>
      <c r="AH50" s="272"/>
      <c r="AI50" s="272"/>
      <c r="AJ50" s="272"/>
      <c r="AK50" s="272"/>
      <c r="AL50" s="272"/>
      <c r="AM50" s="272"/>
      <c r="AN50" s="272"/>
      <c r="AO50" s="272"/>
      <c r="AP50" s="272"/>
      <c r="AQ50" s="272"/>
      <c r="AR50" s="272"/>
      <c r="AS50" s="272"/>
      <c r="AT50" s="272"/>
      <c r="AU50" s="272"/>
      <c r="AV50" s="272"/>
      <c r="AW50" s="272"/>
      <c r="AX50" s="272"/>
      <c r="AY50" s="272"/>
      <c r="AZ50" s="272"/>
      <c r="BA50" s="272"/>
      <c r="BB50" s="272"/>
      <c r="BC50" s="272"/>
      <c r="BD50" s="272"/>
      <c r="BE50" s="272"/>
      <c r="BF50" s="272"/>
      <c r="BG50" s="272"/>
      <c r="BH50" s="272"/>
      <c r="BI50" s="272"/>
      <c r="BJ50" s="272"/>
      <c r="BK50" s="272"/>
      <c r="BL50" s="272"/>
      <c r="BM50" s="272"/>
      <c r="BN50" s="272"/>
      <c r="BO50" s="272"/>
      <c r="BP50" s="272"/>
      <c r="BQ50" s="272"/>
      <c r="BR50" s="272"/>
      <c r="BS50" s="272"/>
      <c r="BT50" s="272"/>
      <c r="BU50" s="272"/>
      <c r="BV50" s="272"/>
      <c r="BW50" s="272"/>
      <c r="BX50" s="272"/>
      <c r="BY50" s="272"/>
      <c r="BZ50" s="272"/>
      <c r="CA50" s="272"/>
      <c r="CB50" s="272"/>
      <c r="CC50" s="272"/>
      <c r="CD50" s="272"/>
      <c r="CE50" s="272"/>
      <c r="CF50" s="272"/>
      <c r="CG50" s="272"/>
      <c r="CH50" s="272"/>
      <c r="CI50" s="272"/>
      <c r="CJ50" s="272"/>
      <c r="CK50" s="272"/>
      <c r="CL50" s="272"/>
      <c r="CN50" s="272"/>
      <c r="CO50" s="272"/>
      <c r="CP50" s="272"/>
      <c r="CQ50" s="272"/>
      <c r="CR50" s="272"/>
      <c r="CS50" s="272"/>
      <c r="CT50" s="272"/>
      <c r="CU50" s="272"/>
      <c r="CV50" s="272"/>
      <c r="CW50" s="272"/>
      <c r="CX50" s="272"/>
      <c r="CY50" s="272"/>
      <c r="CZ50" s="272"/>
      <c r="DA50" s="272"/>
      <c r="DB50" s="272"/>
      <c r="DC50" s="272"/>
      <c r="DD50" s="272"/>
      <c r="DE50" s="272"/>
      <c r="DF50" s="272"/>
      <c r="DG50" s="272"/>
      <c r="DH50" s="272"/>
      <c r="DI50" s="272"/>
      <c r="DJ50" s="272"/>
      <c r="DK50" s="272"/>
      <c r="DL50" s="272"/>
    </row>
    <row r="51" spans="1:116" x14ac:dyDescent="0.4">
      <c r="G51" s="27" t="s">
        <v>613</v>
      </c>
      <c r="H51" s="27"/>
      <c r="I51" s="27"/>
      <c r="J51" s="28"/>
      <c r="K51" s="28">
        <f t="shared" ref="K51:P53" si="72">SUMIF($4:$4,K$3,51:51)</f>
        <v>-407350.40000000014</v>
      </c>
      <c r="L51" s="28">
        <f t="shared" si="72"/>
        <v>-527467.92000000027</v>
      </c>
      <c r="M51" s="28">
        <f t="shared" si="72"/>
        <v>-648591.31600000011</v>
      </c>
      <c r="N51" s="28">
        <f t="shared" si="72"/>
        <v>-870770.88179999997</v>
      </c>
      <c r="O51" s="28">
        <f t="shared" si="72"/>
        <v>-1294059.4258900005</v>
      </c>
      <c r="P51" s="28">
        <f t="shared" si="72"/>
        <v>-2118512.3971845009</v>
      </c>
      <c r="Q51" s="28"/>
      <c r="R51"/>
      <c r="S51" s="28">
        <f t="shared" ref="S51:AX51" si="73">+S39+S43+S46+S49</f>
        <v>-33945.866666666669</v>
      </c>
      <c r="T51" s="28">
        <f t="shared" si="73"/>
        <v>-33945.866666666669</v>
      </c>
      <c r="U51" s="28">
        <f t="shared" si="73"/>
        <v>-33945.866666666669</v>
      </c>
      <c r="V51" s="28">
        <f t="shared" si="73"/>
        <v>-33945.866666666669</v>
      </c>
      <c r="W51" s="28">
        <f t="shared" si="73"/>
        <v>-33945.866666666669</v>
      </c>
      <c r="X51" s="28">
        <f t="shared" si="73"/>
        <v>-33945.866666666669</v>
      </c>
      <c r="Y51" s="28">
        <f t="shared" si="73"/>
        <v>-33945.866666666669</v>
      </c>
      <c r="Z51" s="28">
        <f t="shared" si="73"/>
        <v>-33945.866666666669</v>
      </c>
      <c r="AA51" s="28">
        <f t="shared" si="73"/>
        <v>-33945.866666666669</v>
      </c>
      <c r="AB51" s="28">
        <f t="shared" si="73"/>
        <v>-33945.866666666669</v>
      </c>
      <c r="AC51" s="28">
        <f t="shared" si="73"/>
        <v>-33945.866666666669</v>
      </c>
      <c r="AD51" s="28">
        <f t="shared" si="73"/>
        <v>-33945.866666666669</v>
      </c>
      <c r="AE51" s="28">
        <f t="shared" si="73"/>
        <v>-43955.660000000011</v>
      </c>
      <c r="AF51" s="28">
        <f t="shared" si="73"/>
        <v>-43955.660000000011</v>
      </c>
      <c r="AG51" s="28">
        <f t="shared" si="73"/>
        <v>-43955.660000000011</v>
      </c>
      <c r="AH51" s="28">
        <f t="shared" si="73"/>
        <v>-43955.660000000011</v>
      </c>
      <c r="AI51" s="28">
        <f t="shared" si="73"/>
        <v>-43955.660000000011</v>
      </c>
      <c r="AJ51" s="28">
        <f t="shared" si="73"/>
        <v>-43955.660000000011</v>
      </c>
      <c r="AK51" s="28">
        <f t="shared" si="73"/>
        <v>-43955.660000000011</v>
      </c>
      <c r="AL51" s="28">
        <f t="shared" si="73"/>
        <v>-43955.660000000011</v>
      </c>
      <c r="AM51" s="28">
        <f t="shared" si="73"/>
        <v>-43955.660000000011</v>
      </c>
      <c r="AN51" s="28">
        <f t="shared" si="73"/>
        <v>-43955.660000000011</v>
      </c>
      <c r="AO51" s="28">
        <f t="shared" si="73"/>
        <v>-43955.660000000011</v>
      </c>
      <c r="AP51" s="28">
        <f t="shared" si="73"/>
        <v>-43955.660000000011</v>
      </c>
      <c r="AQ51" s="28">
        <f t="shared" si="73"/>
        <v>-54049.276333333342</v>
      </c>
      <c r="AR51" s="28">
        <f t="shared" si="73"/>
        <v>-54049.276333333342</v>
      </c>
      <c r="AS51" s="28">
        <f t="shared" si="73"/>
        <v>-54049.276333333342</v>
      </c>
      <c r="AT51" s="28">
        <f t="shared" si="73"/>
        <v>-54049.276333333342</v>
      </c>
      <c r="AU51" s="28">
        <f t="shared" si="73"/>
        <v>-54049.276333333342</v>
      </c>
      <c r="AV51" s="28">
        <f t="shared" si="73"/>
        <v>-54049.276333333342</v>
      </c>
      <c r="AW51" s="28">
        <f t="shared" si="73"/>
        <v>-54049.276333333342</v>
      </c>
      <c r="AX51" s="28">
        <f t="shared" si="73"/>
        <v>-54049.276333333342</v>
      </c>
      <c r="AY51" s="28">
        <f t="shared" ref="AY51:CD51" si="74">+AY39+AY43+AY46+AY49</f>
        <v>-54049.276333333342</v>
      </c>
      <c r="AZ51" s="28">
        <f t="shared" si="74"/>
        <v>-54049.276333333342</v>
      </c>
      <c r="BA51" s="28">
        <f t="shared" si="74"/>
        <v>-54049.276333333342</v>
      </c>
      <c r="BB51" s="28">
        <f t="shared" si="74"/>
        <v>-54049.276333333342</v>
      </c>
      <c r="BC51" s="28">
        <f t="shared" si="74"/>
        <v>-72564.240150000012</v>
      </c>
      <c r="BD51" s="28">
        <f t="shared" si="74"/>
        <v>-72564.240150000012</v>
      </c>
      <c r="BE51" s="28">
        <f t="shared" si="74"/>
        <v>-72564.240150000012</v>
      </c>
      <c r="BF51" s="28">
        <f t="shared" si="74"/>
        <v>-72564.240150000012</v>
      </c>
      <c r="BG51" s="28">
        <f t="shared" si="74"/>
        <v>-72564.240150000012</v>
      </c>
      <c r="BH51" s="28">
        <f t="shared" si="74"/>
        <v>-72564.240150000012</v>
      </c>
      <c r="BI51" s="28">
        <f t="shared" si="74"/>
        <v>-72564.240150000012</v>
      </c>
      <c r="BJ51" s="28">
        <f t="shared" si="74"/>
        <v>-72564.240150000012</v>
      </c>
      <c r="BK51" s="28">
        <f t="shared" si="74"/>
        <v>-72564.240150000012</v>
      </c>
      <c r="BL51" s="28">
        <f t="shared" si="74"/>
        <v>-72564.240150000012</v>
      </c>
      <c r="BM51" s="28">
        <f t="shared" si="74"/>
        <v>-72564.240150000012</v>
      </c>
      <c r="BN51" s="28">
        <f t="shared" si="74"/>
        <v>-72564.240150000012</v>
      </c>
      <c r="BO51" s="28">
        <f t="shared" si="74"/>
        <v>-107838.28549083335</v>
      </c>
      <c r="BP51" s="28">
        <f t="shared" si="74"/>
        <v>-107838.28549083335</v>
      </c>
      <c r="BQ51" s="28">
        <f t="shared" si="74"/>
        <v>-107838.28549083335</v>
      </c>
      <c r="BR51" s="28">
        <f t="shared" si="74"/>
        <v>-107838.28549083335</v>
      </c>
      <c r="BS51" s="28">
        <f t="shared" si="74"/>
        <v>-107838.28549083335</v>
      </c>
      <c r="BT51" s="28">
        <f t="shared" si="74"/>
        <v>-107838.28549083335</v>
      </c>
      <c r="BU51" s="28">
        <f t="shared" si="74"/>
        <v>-107838.28549083335</v>
      </c>
      <c r="BV51" s="28">
        <f t="shared" si="74"/>
        <v>-107838.28549083335</v>
      </c>
      <c r="BW51" s="28">
        <f t="shared" si="74"/>
        <v>-107838.28549083335</v>
      </c>
      <c r="BX51" s="28">
        <f t="shared" si="74"/>
        <v>-107838.28549083335</v>
      </c>
      <c r="BY51" s="28">
        <f t="shared" si="74"/>
        <v>-107838.28549083335</v>
      </c>
      <c r="BZ51" s="28">
        <f t="shared" si="74"/>
        <v>-107838.28549083335</v>
      </c>
      <c r="CA51" s="28">
        <f t="shared" si="74"/>
        <v>-176542.69976537506</v>
      </c>
      <c r="CB51" s="28">
        <f t="shared" si="74"/>
        <v>-176542.69976537506</v>
      </c>
      <c r="CC51" s="28">
        <f t="shared" si="74"/>
        <v>-176542.69976537506</v>
      </c>
      <c r="CD51" s="28">
        <f t="shared" si="74"/>
        <v>-176542.69976537506</v>
      </c>
      <c r="CE51" s="28">
        <f t="shared" ref="CE51:CL51" si="75">+CE39+CE43+CE46+CE49</f>
        <v>-176542.69976537506</v>
      </c>
      <c r="CF51" s="28">
        <f t="shared" si="75"/>
        <v>-176542.69976537506</v>
      </c>
      <c r="CG51" s="28">
        <f t="shared" si="75"/>
        <v>-176542.69976537506</v>
      </c>
      <c r="CH51" s="28">
        <f t="shared" si="75"/>
        <v>-176542.69976537506</v>
      </c>
      <c r="CI51" s="28">
        <f t="shared" si="75"/>
        <v>-176542.69976537506</v>
      </c>
      <c r="CJ51" s="28">
        <f t="shared" si="75"/>
        <v>-176542.69976537506</v>
      </c>
      <c r="CK51" s="28">
        <f t="shared" si="75"/>
        <v>-176542.69976537506</v>
      </c>
      <c r="CL51" s="28">
        <f t="shared" si="75"/>
        <v>-176542.69976537506</v>
      </c>
      <c r="CN51" s="28">
        <f t="shared" ref="CN51:DL51" si="76">+CN39+CN43+CN46+CN49</f>
        <v>0</v>
      </c>
      <c r="CO51" s="28">
        <f t="shared" si="76"/>
        <v>0</v>
      </c>
      <c r="CP51" s="28">
        <f t="shared" si="76"/>
        <v>0</v>
      </c>
      <c r="CQ51" s="28">
        <f t="shared" si="76"/>
        <v>0</v>
      </c>
      <c r="CR51" s="28">
        <f t="shared" si="76"/>
        <v>0</v>
      </c>
      <c r="CS51" s="28">
        <f t="shared" si="76"/>
        <v>0</v>
      </c>
      <c r="CT51" s="28">
        <f t="shared" si="76"/>
        <v>0</v>
      </c>
      <c r="CU51" s="28">
        <f t="shared" si="76"/>
        <v>0</v>
      </c>
      <c r="CV51" s="28">
        <f t="shared" si="76"/>
        <v>0</v>
      </c>
      <c r="CW51" s="28">
        <f t="shared" si="76"/>
        <v>0</v>
      </c>
      <c r="CX51" s="28">
        <f t="shared" si="76"/>
        <v>0</v>
      </c>
      <c r="CY51" s="28">
        <f t="shared" si="76"/>
        <v>0</v>
      </c>
      <c r="CZ51" s="28">
        <f t="shared" si="76"/>
        <v>0</v>
      </c>
      <c r="DA51" s="28">
        <f t="shared" si="76"/>
        <v>0</v>
      </c>
      <c r="DB51" s="28">
        <f t="shared" si="76"/>
        <v>0</v>
      </c>
      <c r="DC51" s="28">
        <f t="shared" si="76"/>
        <v>0</v>
      </c>
      <c r="DD51" s="28">
        <f t="shared" si="76"/>
        <v>0</v>
      </c>
      <c r="DE51" s="28">
        <f t="shared" si="76"/>
        <v>0</v>
      </c>
      <c r="DF51" s="28">
        <f t="shared" si="76"/>
        <v>0</v>
      </c>
      <c r="DG51" s="28">
        <f t="shared" si="76"/>
        <v>0</v>
      </c>
      <c r="DH51" s="28">
        <f t="shared" si="76"/>
        <v>0</v>
      </c>
      <c r="DI51" s="28">
        <f t="shared" si="76"/>
        <v>0</v>
      </c>
      <c r="DJ51" s="28">
        <f t="shared" si="76"/>
        <v>0</v>
      </c>
      <c r="DK51" s="28">
        <f t="shared" si="76"/>
        <v>0</v>
      </c>
      <c r="DL51" s="28">
        <f t="shared" si="76"/>
        <v>0</v>
      </c>
    </row>
    <row r="52" spans="1:116" x14ac:dyDescent="0.4">
      <c r="G52" s="342" t="s">
        <v>614</v>
      </c>
      <c r="K52" s="238">
        <f t="shared" si="72"/>
        <v>101837.60000000003</v>
      </c>
      <c r="L52" s="238">
        <f t="shared" si="72"/>
        <v>131866.98000000007</v>
      </c>
      <c r="M52" s="238">
        <f t="shared" si="72"/>
        <v>162147.82900000003</v>
      </c>
      <c r="N52" s="238">
        <f t="shared" si="72"/>
        <v>217692.72044999999</v>
      </c>
      <c r="O52" s="238">
        <f t="shared" si="72"/>
        <v>323514.85647250013</v>
      </c>
      <c r="P52" s="238">
        <f t="shared" si="72"/>
        <v>529628.09929612523</v>
      </c>
      <c r="R52"/>
      <c r="S52" s="238">
        <f t="shared" ref="S52:CC52" si="77">-S51*$N$4</f>
        <v>8486.4666666666672</v>
      </c>
      <c r="T52" s="238">
        <f t="shared" si="77"/>
        <v>8486.4666666666672</v>
      </c>
      <c r="U52" s="238">
        <f t="shared" si="77"/>
        <v>8486.4666666666672</v>
      </c>
      <c r="V52" s="238">
        <f t="shared" si="77"/>
        <v>8486.4666666666672</v>
      </c>
      <c r="W52" s="238">
        <f t="shared" si="77"/>
        <v>8486.4666666666672</v>
      </c>
      <c r="X52" s="238">
        <f t="shared" si="77"/>
        <v>8486.4666666666672</v>
      </c>
      <c r="Y52" s="238">
        <f t="shared" si="77"/>
        <v>8486.4666666666672</v>
      </c>
      <c r="Z52" s="238">
        <f t="shared" si="77"/>
        <v>8486.4666666666672</v>
      </c>
      <c r="AA52" s="238">
        <f t="shared" si="77"/>
        <v>8486.4666666666672</v>
      </c>
      <c r="AB52" s="238">
        <f t="shared" si="77"/>
        <v>8486.4666666666672</v>
      </c>
      <c r="AC52" s="238">
        <f t="shared" si="77"/>
        <v>8486.4666666666672</v>
      </c>
      <c r="AD52" s="238">
        <f t="shared" si="77"/>
        <v>8486.4666666666672</v>
      </c>
      <c r="AE52" s="238">
        <f t="shared" si="77"/>
        <v>10988.915000000003</v>
      </c>
      <c r="AF52" s="238">
        <f t="shared" si="77"/>
        <v>10988.915000000003</v>
      </c>
      <c r="AG52" s="238">
        <f t="shared" si="77"/>
        <v>10988.915000000003</v>
      </c>
      <c r="AH52" s="238">
        <f t="shared" si="77"/>
        <v>10988.915000000003</v>
      </c>
      <c r="AI52" s="238">
        <f t="shared" si="77"/>
        <v>10988.915000000003</v>
      </c>
      <c r="AJ52" s="238">
        <f t="shared" si="77"/>
        <v>10988.915000000003</v>
      </c>
      <c r="AK52" s="238">
        <f t="shared" si="77"/>
        <v>10988.915000000003</v>
      </c>
      <c r="AL52" s="238">
        <f t="shared" si="77"/>
        <v>10988.915000000003</v>
      </c>
      <c r="AM52" s="238">
        <f t="shared" si="77"/>
        <v>10988.915000000003</v>
      </c>
      <c r="AN52" s="238">
        <f t="shared" si="77"/>
        <v>10988.915000000003</v>
      </c>
      <c r="AO52" s="238">
        <f t="shared" si="77"/>
        <v>10988.915000000003</v>
      </c>
      <c r="AP52" s="238">
        <f t="shared" si="77"/>
        <v>10988.915000000003</v>
      </c>
      <c r="AQ52" s="238">
        <f t="shared" si="77"/>
        <v>13512.319083333336</v>
      </c>
      <c r="AR52" s="238">
        <f t="shared" si="77"/>
        <v>13512.319083333336</v>
      </c>
      <c r="AS52" s="238">
        <f t="shared" si="77"/>
        <v>13512.319083333336</v>
      </c>
      <c r="AT52" s="238">
        <f t="shared" si="77"/>
        <v>13512.319083333336</v>
      </c>
      <c r="AU52" s="238">
        <f t="shared" si="77"/>
        <v>13512.319083333336</v>
      </c>
      <c r="AV52" s="238">
        <f t="shared" si="77"/>
        <v>13512.319083333336</v>
      </c>
      <c r="AW52" s="238">
        <f t="shared" si="77"/>
        <v>13512.319083333336</v>
      </c>
      <c r="AX52" s="238">
        <f t="shared" si="77"/>
        <v>13512.319083333336</v>
      </c>
      <c r="AY52" s="238">
        <f t="shared" si="77"/>
        <v>13512.319083333336</v>
      </c>
      <c r="AZ52" s="238">
        <f t="shared" si="77"/>
        <v>13512.319083333336</v>
      </c>
      <c r="BA52" s="238">
        <f t="shared" si="77"/>
        <v>13512.319083333336</v>
      </c>
      <c r="BB52" s="238">
        <f t="shared" si="77"/>
        <v>13512.319083333336</v>
      </c>
      <c r="BC52" s="238">
        <f t="shared" si="77"/>
        <v>18141.060037500003</v>
      </c>
      <c r="BD52" s="238">
        <f t="shared" si="77"/>
        <v>18141.060037500003</v>
      </c>
      <c r="BE52" s="238">
        <f t="shared" si="77"/>
        <v>18141.060037500003</v>
      </c>
      <c r="BF52" s="238">
        <f t="shared" si="77"/>
        <v>18141.060037500003</v>
      </c>
      <c r="BG52" s="238">
        <f t="shared" si="77"/>
        <v>18141.060037500003</v>
      </c>
      <c r="BH52" s="238">
        <f t="shared" si="77"/>
        <v>18141.060037500003</v>
      </c>
      <c r="BI52" s="238">
        <f t="shared" si="77"/>
        <v>18141.060037500003</v>
      </c>
      <c r="BJ52" s="238">
        <f t="shared" si="77"/>
        <v>18141.060037500003</v>
      </c>
      <c r="BK52" s="238">
        <f t="shared" si="77"/>
        <v>18141.060037500003</v>
      </c>
      <c r="BL52" s="238">
        <f t="shared" si="77"/>
        <v>18141.060037500003</v>
      </c>
      <c r="BM52" s="238">
        <f t="shared" si="77"/>
        <v>18141.060037500003</v>
      </c>
      <c r="BN52" s="238">
        <f t="shared" si="77"/>
        <v>18141.060037500003</v>
      </c>
      <c r="BO52" s="238">
        <f t="shared" si="77"/>
        <v>26959.571372708338</v>
      </c>
      <c r="BP52" s="238">
        <f t="shared" si="77"/>
        <v>26959.571372708338</v>
      </c>
      <c r="BQ52" s="238">
        <f t="shared" si="77"/>
        <v>26959.571372708338</v>
      </c>
      <c r="BR52" s="238">
        <f t="shared" si="77"/>
        <v>26959.571372708338</v>
      </c>
      <c r="BS52" s="238">
        <f t="shared" si="77"/>
        <v>26959.571372708338</v>
      </c>
      <c r="BT52" s="238">
        <f t="shared" si="77"/>
        <v>26959.571372708338</v>
      </c>
      <c r="BU52" s="238">
        <f t="shared" si="77"/>
        <v>26959.571372708338</v>
      </c>
      <c r="BV52" s="238">
        <f t="shared" si="77"/>
        <v>26959.571372708338</v>
      </c>
      <c r="BW52" s="238">
        <f t="shared" si="77"/>
        <v>26959.571372708338</v>
      </c>
      <c r="BX52" s="238">
        <f t="shared" si="77"/>
        <v>26959.571372708338</v>
      </c>
      <c r="BY52" s="238">
        <f t="shared" si="77"/>
        <v>26959.571372708338</v>
      </c>
      <c r="BZ52" s="238">
        <f t="shared" si="77"/>
        <v>26959.571372708338</v>
      </c>
      <c r="CA52" s="238">
        <f t="shared" si="77"/>
        <v>44135.674941343765</v>
      </c>
      <c r="CB52" s="238">
        <f t="shared" si="77"/>
        <v>44135.674941343765</v>
      </c>
      <c r="CC52" s="238">
        <f t="shared" si="77"/>
        <v>44135.674941343765</v>
      </c>
      <c r="CD52" s="238">
        <f t="shared" ref="CD52:CL52" si="78">-CD51*$N$4</f>
        <v>44135.674941343765</v>
      </c>
      <c r="CE52" s="238">
        <f t="shared" si="78"/>
        <v>44135.674941343765</v>
      </c>
      <c r="CF52" s="238">
        <f t="shared" si="78"/>
        <v>44135.674941343765</v>
      </c>
      <c r="CG52" s="238">
        <f t="shared" si="78"/>
        <v>44135.674941343765</v>
      </c>
      <c r="CH52" s="238">
        <f t="shared" si="78"/>
        <v>44135.674941343765</v>
      </c>
      <c r="CI52" s="238">
        <f t="shared" si="78"/>
        <v>44135.674941343765</v>
      </c>
      <c r="CJ52" s="238">
        <f t="shared" si="78"/>
        <v>44135.674941343765</v>
      </c>
      <c r="CK52" s="238">
        <f t="shared" si="78"/>
        <v>44135.674941343765</v>
      </c>
      <c r="CL52" s="238">
        <f t="shared" si="78"/>
        <v>44135.674941343765</v>
      </c>
      <c r="CN52" s="238">
        <f t="shared" ref="CN52:DL52" si="79">-CN51*$N$4</f>
        <v>0</v>
      </c>
      <c r="CO52" s="238">
        <f t="shared" si="79"/>
        <v>0</v>
      </c>
      <c r="CP52" s="238">
        <f t="shared" si="79"/>
        <v>0</v>
      </c>
      <c r="CQ52" s="238">
        <f t="shared" si="79"/>
        <v>0</v>
      </c>
      <c r="CR52" s="238">
        <f t="shared" si="79"/>
        <v>0</v>
      </c>
      <c r="CS52" s="238">
        <f t="shared" si="79"/>
        <v>0</v>
      </c>
      <c r="CT52" s="238">
        <f t="shared" si="79"/>
        <v>0</v>
      </c>
      <c r="CU52" s="238">
        <f t="shared" si="79"/>
        <v>0</v>
      </c>
      <c r="CV52" s="238">
        <f t="shared" si="79"/>
        <v>0</v>
      </c>
      <c r="CW52" s="238">
        <f t="shared" si="79"/>
        <v>0</v>
      </c>
      <c r="CX52" s="238">
        <f t="shared" si="79"/>
        <v>0</v>
      </c>
      <c r="CY52" s="238">
        <f t="shared" si="79"/>
        <v>0</v>
      </c>
      <c r="CZ52" s="238">
        <f t="shared" si="79"/>
        <v>0</v>
      </c>
      <c r="DA52" s="238">
        <f t="shared" si="79"/>
        <v>0</v>
      </c>
      <c r="DB52" s="238">
        <f t="shared" si="79"/>
        <v>0</v>
      </c>
      <c r="DC52" s="238">
        <f t="shared" si="79"/>
        <v>0</v>
      </c>
      <c r="DD52" s="238">
        <f t="shared" si="79"/>
        <v>0</v>
      </c>
      <c r="DE52" s="238">
        <f t="shared" si="79"/>
        <v>0</v>
      </c>
      <c r="DF52" s="238">
        <f t="shared" si="79"/>
        <v>0</v>
      </c>
      <c r="DG52" s="238">
        <f t="shared" si="79"/>
        <v>0</v>
      </c>
      <c r="DH52" s="238">
        <f t="shared" si="79"/>
        <v>0</v>
      </c>
      <c r="DI52" s="238">
        <f t="shared" si="79"/>
        <v>0</v>
      </c>
      <c r="DJ52" s="238">
        <f t="shared" si="79"/>
        <v>0</v>
      </c>
      <c r="DK52" s="238">
        <f t="shared" si="79"/>
        <v>0</v>
      </c>
      <c r="DL52" s="238">
        <f t="shared" si="79"/>
        <v>0</v>
      </c>
    </row>
    <row r="53" spans="1:116" x14ac:dyDescent="0.4">
      <c r="G53" s="27" t="s">
        <v>615</v>
      </c>
      <c r="H53" s="27"/>
      <c r="I53" s="27"/>
      <c r="J53" s="28"/>
      <c r="K53" s="28">
        <f t="shared" si="72"/>
        <v>-305512.8</v>
      </c>
      <c r="L53" s="28">
        <f t="shared" si="72"/>
        <v>-395600.94</v>
      </c>
      <c r="M53" s="28">
        <f t="shared" si="72"/>
        <v>-486443.48699999996</v>
      </c>
      <c r="N53" s="28">
        <f t="shared" si="72"/>
        <v>-653078.16134999983</v>
      </c>
      <c r="O53" s="28">
        <f t="shared" si="72"/>
        <v>-970544.56941750029</v>
      </c>
      <c r="P53" s="28">
        <f t="shared" si="72"/>
        <v>-1588884.2978883749</v>
      </c>
      <c r="Q53" s="28"/>
      <c r="R53"/>
      <c r="S53" s="28">
        <f t="shared" ref="S53:CC53" si="80">SUM(S51:S52)</f>
        <v>-25459.4</v>
      </c>
      <c r="T53" s="28">
        <f t="shared" si="80"/>
        <v>-25459.4</v>
      </c>
      <c r="U53" s="28">
        <f t="shared" si="80"/>
        <v>-25459.4</v>
      </c>
      <c r="V53" s="28">
        <f t="shared" si="80"/>
        <v>-25459.4</v>
      </c>
      <c r="W53" s="28">
        <f t="shared" si="80"/>
        <v>-25459.4</v>
      </c>
      <c r="X53" s="28">
        <f t="shared" si="80"/>
        <v>-25459.4</v>
      </c>
      <c r="Y53" s="28">
        <f t="shared" si="80"/>
        <v>-25459.4</v>
      </c>
      <c r="Z53" s="28">
        <f t="shared" si="80"/>
        <v>-25459.4</v>
      </c>
      <c r="AA53" s="28">
        <f t="shared" si="80"/>
        <v>-25459.4</v>
      </c>
      <c r="AB53" s="28">
        <f t="shared" si="80"/>
        <v>-25459.4</v>
      </c>
      <c r="AC53" s="28">
        <f t="shared" si="80"/>
        <v>-25459.4</v>
      </c>
      <c r="AD53" s="28">
        <f t="shared" si="80"/>
        <v>-25459.4</v>
      </c>
      <c r="AE53" s="28">
        <f t="shared" si="80"/>
        <v>-32966.74500000001</v>
      </c>
      <c r="AF53" s="28">
        <f t="shared" si="80"/>
        <v>-32966.74500000001</v>
      </c>
      <c r="AG53" s="28">
        <f t="shared" si="80"/>
        <v>-32966.74500000001</v>
      </c>
      <c r="AH53" s="28">
        <f t="shared" si="80"/>
        <v>-32966.74500000001</v>
      </c>
      <c r="AI53" s="28">
        <f t="shared" si="80"/>
        <v>-32966.74500000001</v>
      </c>
      <c r="AJ53" s="28">
        <f t="shared" si="80"/>
        <v>-32966.74500000001</v>
      </c>
      <c r="AK53" s="28">
        <f t="shared" si="80"/>
        <v>-32966.74500000001</v>
      </c>
      <c r="AL53" s="28">
        <f t="shared" si="80"/>
        <v>-32966.74500000001</v>
      </c>
      <c r="AM53" s="28">
        <f t="shared" si="80"/>
        <v>-32966.74500000001</v>
      </c>
      <c r="AN53" s="28">
        <f t="shared" si="80"/>
        <v>-32966.74500000001</v>
      </c>
      <c r="AO53" s="28">
        <f t="shared" si="80"/>
        <v>-32966.74500000001</v>
      </c>
      <c r="AP53" s="28">
        <f t="shared" si="80"/>
        <v>-32966.74500000001</v>
      </c>
      <c r="AQ53" s="28">
        <f t="shared" si="80"/>
        <v>-40536.957250000007</v>
      </c>
      <c r="AR53" s="28">
        <f t="shared" si="80"/>
        <v>-40536.957250000007</v>
      </c>
      <c r="AS53" s="28">
        <f t="shared" si="80"/>
        <v>-40536.957250000007</v>
      </c>
      <c r="AT53" s="28">
        <f t="shared" si="80"/>
        <v>-40536.957250000007</v>
      </c>
      <c r="AU53" s="28">
        <f t="shared" si="80"/>
        <v>-40536.957250000007</v>
      </c>
      <c r="AV53" s="28">
        <f t="shared" si="80"/>
        <v>-40536.957250000007</v>
      </c>
      <c r="AW53" s="28">
        <f t="shared" si="80"/>
        <v>-40536.957250000007</v>
      </c>
      <c r="AX53" s="28">
        <f t="shared" si="80"/>
        <v>-40536.957250000007</v>
      </c>
      <c r="AY53" s="28">
        <f t="shared" si="80"/>
        <v>-40536.957250000007</v>
      </c>
      <c r="AZ53" s="28">
        <f t="shared" si="80"/>
        <v>-40536.957250000007</v>
      </c>
      <c r="BA53" s="28">
        <f t="shared" si="80"/>
        <v>-40536.957250000007</v>
      </c>
      <c r="BB53" s="28">
        <f t="shared" si="80"/>
        <v>-40536.957250000007</v>
      </c>
      <c r="BC53" s="28">
        <f t="shared" si="80"/>
        <v>-54423.180112500006</v>
      </c>
      <c r="BD53" s="28">
        <f t="shared" si="80"/>
        <v>-54423.180112500006</v>
      </c>
      <c r="BE53" s="28">
        <f t="shared" si="80"/>
        <v>-54423.180112500006</v>
      </c>
      <c r="BF53" s="28">
        <f t="shared" si="80"/>
        <v>-54423.180112500006</v>
      </c>
      <c r="BG53" s="28">
        <f t="shared" si="80"/>
        <v>-54423.180112500006</v>
      </c>
      <c r="BH53" s="28">
        <f t="shared" si="80"/>
        <v>-54423.180112500006</v>
      </c>
      <c r="BI53" s="28">
        <f t="shared" si="80"/>
        <v>-54423.180112500006</v>
      </c>
      <c r="BJ53" s="28">
        <f t="shared" si="80"/>
        <v>-54423.180112500006</v>
      </c>
      <c r="BK53" s="28">
        <f t="shared" si="80"/>
        <v>-54423.180112500006</v>
      </c>
      <c r="BL53" s="28">
        <f t="shared" si="80"/>
        <v>-54423.180112500006</v>
      </c>
      <c r="BM53" s="28">
        <f t="shared" si="80"/>
        <v>-54423.180112500006</v>
      </c>
      <c r="BN53" s="28">
        <f t="shared" si="80"/>
        <v>-54423.180112500006</v>
      </c>
      <c r="BO53" s="28">
        <f t="shared" si="80"/>
        <v>-80878.714118125019</v>
      </c>
      <c r="BP53" s="28">
        <f t="shared" si="80"/>
        <v>-80878.714118125019</v>
      </c>
      <c r="BQ53" s="28">
        <f t="shared" si="80"/>
        <v>-80878.714118125019</v>
      </c>
      <c r="BR53" s="28">
        <f t="shared" si="80"/>
        <v>-80878.714118125019</v>
      </c>
      <c r="BS53" s="28">
        <f t="shared" si="80"/>
        <v>-80878.714118125019</v>
      </c>
      <c r="BT53" s="28">
        <f t="shared" si="80"/>
        <v>-80878.714118125019</v>
      </c>
      <c r="BU53" s="28">
        <f t="shared" si="80"/>
        <v>-80878.714118125019</v>
      </c>
      <c r="BV53" s="28">
        <f t="shared" si="80"/>
        <v>-80878.714118125019</v>
      </c>
      <c r="BW53" s="28">
        <f t="shared" si="80"/>
        <v>-80878.714118125019</v>
      </c>
      <c r="BX53" s="28">
        <f t="shared" si="80"/>
        <v>-80878.714118125019</v>
      </c>
      <c r="BY53" s="28">
        <f t="shared" si="80"/>
        <v>-80878.714118125019</v>
      </c>
      <c r="BZ53" s="28">
        <f t="shared" si="80"/>
        <v>-80878.714118125019</v>
      </c>
      <c r="CA53" s="28">
        <f t="shared" si="80"/>
        <v>-132407.02482403128</v>
      </c>
      <c r="CB53" s="28">
        <f t="shared" si="80"/>
        <v>-132407.02482403128</v>
      </c>
      <c r="CC53" s="28">
        <f t="shared" si="80"/>
        <v>-132407.02482403128</v>
      </c>
      <c r="CD53" s="28">
        <f t="shared" ref="CD53:CL53" si="81">SUM(CD51:CD52)</f>
        <v>-132407.02482403128</v>
      </c>
      <c r="CE53" s="28">
        <f t="shared" si="81"/>
        <v>-132407.02482403128</v>
      </c>
      <c r="CF53" s="28">
        <f t="shared" si="81"/>
        <v>-132407.02482403128</v>
      </c>
      <c r="CG53" s="28">
        <f t="shared" si="81"/>
        <v>-132407.02482403128</v>
      </c>
      <c r="CH53" s="28">
        <f t="shared" si="81"/>
        <v>-132407.02482403128</v>
      </c>
      <c r="CI53" s="28">
        <f t="shared" si="81"/>
        <v>-132407.02482403128</v>
      </c>
      <c r="CJ53" s="28">
        <f t="shared" si="81"/>
        <v>-132407.02482403128</v>
      </c>
      <c r="CK53" s="28">
        <f t="shared" si="81"/>
        <v>-132407.02482403128</v>
      </c>
      <c r="CL53" s="28">
        <f t="shared" si="81"/>
        <v>-132407.02482403128</v>
      </c>
      <c r="CN53" s="28">
        <f t="shared" ref="CN53:DL53" si="82">SUM(CN51:CN52)</f>
        <v>0</v>
      </c>
      <c r="CO53" s="28">
        <f t="shared" si="82"/>
        <v>0</v>
      </c>
      <c r="CP53" s="28">
        <f t="shared" si="82"/>
        <v>0</v>
      </c>
      <c r="CQ53" s="28">
        <f t="shared" si="82"/>
        <v>0</v>
      </c>
      <c r="CR53" s="28">
        <f t="shared" si="82"/>
        <v>0</v>
      </c>
      <c r="CS53" s="28">
        <f t="shared" si="82"/>
        <v>0</v>
      </c>
      <c r="CT53" s="28">
        <f t="shared" si="82"/>
        <v>0</v>
      </c>
      <c r="CU53" s="28">
        <f t="shared" si="82"/>
        <v>0</v>
      </c>
      <c r="CV53" s="28">
        <f t="shared" si="82"/>
        <v>0</v>
      </c>
      <c r="CW53" s="28">
        <f t="shared" si="82"/>
        <v>0</v>
      </c>
      <c r="CX53" s="28">
        <f t="shared" si="82"/>
        <v>0</v>
      </c>
      <c r="CY53" s="28">
        <f t="shared" si="82"/>
        <v>0</v>
      </c>
      <c r="CZ53" s="28">
        <f t="shared" si="82"/>
        <v>0</v>
      </c>
      <c r="DA53" s="28">
        <f t="shared" si="82"/>
        <v>0</v>
      </c>
      <c r="DB53" s="28">
        <f t="shared" si="82"/>
        <v>0</v>
      </c>
      <c r="DC53" s="28">
        <f t="shared" si="82"/>
        <v>0</v>
      </c>
      <c r="DD53" s="28">
        <f t="shared" si="82"/>
        <v>0</v>
      </c>
      <c r="DE53" s="28">
        <f t="shared" si="82"/>
        <v>0</v>
      </c>
      <c r="DF53" s="28">
        <f t="shared" si="82"/>
        <v>0</v>
      </c>
      <c r="DG53" s="28">
        <f t="shared" si="82"/>
        <v>0</v>
      </c>
      <c r="DH53" s="28">
        <f t="shared" si="82"/>
        <v>0</v>
      </c>
      <c r="DI53" s="28">
        <f t="shared" si="82"/>
        <v>0</v>
      </c>
      <c r="DJ53" s="28">
        <f t="shared" si="82"/>
        <v>0</v>
      </c>
      <c r="DK53" s="28">
        <f t="shared" si="82"/>
        <v>0</v>
      </c>
      <c r="DL53" s="28">
        <f t="shared" si="82"/>
        <v>0</v>
      </c>
    </row>
    <row r="54" spans="1:116" x14ac:dyDescent="0.4">
      <c r="G54" s="129" t="s">
        <v>69</v>
      </c>
      <c r="H54" s="27"/>
      <c r="I54" s="27"/>
      <c r="J54" s="28"/>
      <c r="K54" s="21">
        <f t="shared" ref="K54:P54" si="83">IFERROR(K53/K18,0)</f>
        <v>-6.1102559999999972E-2</v>
      </c>
      <c r="L54" s="21">
        <f t="shared" si="83"/>
        <v>-3.9560093999999983E-2</v>
      </c>
      <c r="M54" s="21">
        <f t="shared" si="83"/>
        <v>-2.4322174349999989E-2</v>
      </c>
      <c r="N54" s="21">
        <f t="shared" si="83"/>
        <v>-1.632695403374999E-2</v>
      </c>
      <c r="O54" s="21">
        <f t="shared" si="83"/>
        <v>-1.2131807117718749E-2</v>
      </c>
      <c r="P54" s="21">
        <f t="shared" si="83"/>
        <v>-9.9305268618023398E-3</v>
      </c>
      <c r="Q54" s="269"/>
      <c r="R54"/>
      <c r="S54" s="21">
        <f t="shared" ref="S54:AX54" si="84">IFERROR(S53/S18,0)</f>
        <v>-6.1102559999999993E-2</v>
      </c>
      <c r="T54" s="21">
        <f t="shared" si="84"/>
        <v>-6.1102559999999993E-2</v>
      </c>
      <c r="U54" s="21">
        <f t="shared" si="84"/>
        <v>-6.1102559999999993E-2</v>
      </c>
      <c r="V54" s="21">
        <f t="shared" si="84"/>
        <v>-6.1102559999999993E-2</v>
      </c>
      <c r="W54" s="21">
        <f t="shared" si="84"/>
        <v>-6.1102559999999993E-2</v>
      </c>
      <c r="X54" s="21">
        <f t="shared" si="84"/>
        <v>-6.1102559999999993E-2</v>
      </c>
      <c r="Y54" s="21">
        <f t="shared" si="84"/>
        <v>-6.1102559999999993E-2</v>
      </c>
      <c r="Z54" s="21">
        <f t="shared" si="84"/>
        <v>-6.1102559999999993E-2</v>
      </c>
      <c r="AA54" s="21">
        <f t="shared" si="84"/>
        <v>-6.1102559999999993E-2</v>
      </c>
      <c r="AB54" s="21">
        <f t="shared" si="84"/>
        <v>-6.1102559999999993E-2</v>
      </c>
      <c r="AC54" s="21">
        <f t="shared" si="84"/>
        <v>-6.1102559999999993E-2</v>
      </c>
      <c r="AD54" s="21">
        <f t="shared" si="84"/>
        <v>-6.1102559999999993E-2</v>
      </c>
      <c r="AE54" s="21">
        <f t="shared" si="84"/>
        <v>-3.9560094000000004E-2</v>
      </c>
      <c r="AF54" s="21">
        <f t="shared" si="84"/>
        <v>-3.9560094000000004E-2</v>
      </c>
      <c r="AG54" s="21">
        <f t="shared" si="84"/>
        <v>-3.9560094000000004E-2</v>
      </c>
      <c r="AH54" s="21">
        <f t="shared" si="84"/>
        <v>-3.9560094000000004E-2</v>
      </c>
      <c r="AI54" s="21">
        <f t="shared" si="84"/>
        <v>-3.9560094000000004E-2</v>
      </c>
      <c r="AJ54" s="21">
        <f t="shared" si="84"/>
        <v>-3.9560094000000004E-2</v>
      </c>
      <c r="AK54" s="21">
        <f t="shared" si="84"/>
        <v>-3.9560094000000004E-2</v>
      </c>
      <c r="AL54" s="21">
        <f t="shared" si="84"/>
        <v>-3.9560094000000004E-2</v>
      </c>
      <c r="AM54" s="21">
        <f t="shared" si="84"/>
        <v>-3.9560094000000004E-2</v>
      </c>
      <c r="AN54" s="21">
        <f t="shared" si="84"/>
        <v>-3.9560094000000004E-2</v>
      </c>
      <c r="AO54" s="21">
        <f t="shared" si="84"/>
        <v>-3.9560094000000004E-2</v>
      </c>
      <c r="AP54" s="21">
        <f t="shared" si="84"/>
        <v>-3.9560094000000004E-2</v>
      </c>
      <c r="AQ54" s="21">
        <f t="shared" si="84"/>
        <v>-2.432217435E-2</v>
      </c>
      <c r="AR54" s="21">
        <f t="shared" si="84"/>
        <v>-2.432217435E-2</v>
      </c>
      <c r="AS54" s="21">
        <f t="shared" si="84"/>
        <v>-2.432217435E-2</v>
      </c>
      <c r="AT54" s="21">
        <f t="shared" si="84"/>
        <v>-2.432217435E-2</v>
      </c>
      <c r="AU54" s="21">
        <f t="shared" si="84"/>
        <v>-2.432217435E-2</v>
      </c>
      <c r="AV54" s="21">
        <f t="shared" si="84"/>
        <v>-2.432217435E-2</v>
      </c>
      <c r="AW54" s="21">
        <f t="shared" si="84"/>
        <v>-2.432217435E-2</v>
      </c>
      <c r="AX54" s="21">
        <f t="shared" si="84"/>
        <v>-2.432217435E-2</v>
      </c>
      <c r="AY54" s="21">
        <f t="shared" ref="AY54:CD54" si="85">IFERROR(AY53/AY18,0)</f>
        <v>-2.432217435E-2</v>
      </c>
      <c r="AZ54" s="21">
        <f t="shared" si="85"/>
        <v>-2.432217435E-2</v>
      </c>
      <c r="BA54" s="21">
        <f t="shared" si="85"/>
        <v>-2.432217435E-2</v>
      </c>
      <c r="BB54" s="21">
        <f t="shared" si="85"/>
        <v>-2.432217435E-2</v>
      </c>
      <c r="BC54" s="21">
        <f t="shared" si="85"/>
        <v>-1.6326954033749997E-2</v>
      </c>
      <c r="BD54" s="21">
        <f t="shared" si="85"/>
        <v>-1.6326954033749997E-2</v>
      </c>
      <c r="BE54" s="21">
        <f t="shared" si="85"/>
        <v>-1.6326954033749997E-2</v>
      </c>
      <c r="BF54" s="21">
        <f t="shared" si="85"/>
        <v>-1.6326954033749997E-2</v>
      </c>
      <c r="BG54" s="21">
        <f t="shared" si="85"/>
        <v>-1.6326954033749997E-2</v>
      </c>
      <c r="BH54" s="21">
        <f t="shared" si="85"/>
        <v>-1.6326954033749997E-2</v>
      </c>
      <c r="BI54" s="21">
        <f t="shared" si="85"/>
        <v>-1.6326954033749997E-2</v>
      </c>
      <c r="BJ54" s="21">
        <f t="shared" si="85"/>
        <v>-1.6326954033749997E-2</v>
      </c>
      <c r="BK54" s="21">
        <f t="shared" si="85"/>
        <v>-1.6326954033749997E-2</v>
      </c>
      <c r="BL54" s="21">
        <f t="shared" si="85"/>
        <v>-1.6326954033749997E-2</v>
      </c>
      <c r="BM54" s="21">
        <f t="shared" si="85"/>
        <v>-1.6326954033749997E-2</v>
      </c>
      <c r="BN54" s="21">
        <f t="shared" si="85"/>
        <v>-1.6326954033749997E-2</v>
      </c>
      <c r="BO54" s="21">
        <f t="shared" si="85"/>
        <v>-1.2131807117718751E-2</v>
      </c>
      <c r="BP54" s="21">
        <f t="shared" si="85"/>
        <v>-1.2131807117718751E-2</v>
      </c>
      <c r="BQ54" s="21">
        <f t="shared" si="85"/>
        <v>-1.2131807117718751E-2</v>
      </c>
      <c r="BR54" s="21">
        <f t="shared" si="85"/>
        <v>-1.2131807117718751E-2</v>
      </c>
      <c r="BS54" s="21">
        <f t="shared" si="85"/>
        <v>-1.2131807117718751E-2</v>
      </c>
      <c r="BT54" s="21">
        <f t="shared" si="85"/>
        <v>-1.2131807117718751E-2</v>
      </c>
      <c r="BU54" s="21">
        <f t="shared" si="85"/>
        <v>-1.2131807117718751E-2</v>
      </c>
      <c r="BV54" s="21">
        <f t="shared" si="85"/>
        <v>-1.2131807117718751E-2</v>
      </c>
      <c r="BW54" s="21">
        <f t="shared" si="85"/>
        <v>-1.2131807117718751E-2</v>
      </c>
      <c r="BX54" s="21">
        <f t="shared" si="85"/>
        <v>-1.2131807117718751E-2</v>
      </c>
      <c r="BY54" s="21">
        <f t="shared" si="85"/>
        <v>-1.2131807117718751E-2</v>
      </c>
      <c r="BZ54" s="21">
        <f t="shared" si="85"/>
        <v>-1.2131807117718751E-2</v>
      </c>
      <c r="CA54" s="21">
        <f t="shared" si="85"/>
        <v>-9.9305268618023433E-3</v>
      </c>
      <c r="CB54" s="21">
        <f t="shared" si="85"/>
        <v>-9.9305268618023433E-3</v>
      </c>
      <c r="CC54" s="21">
        <f t="shared" si="85"/>
        <v>-9.9305268618023433E-3</v>
      </c>
      <c r="CD54" s="21">
        <f t="shared" si="85"/>
        <v>-9.9305268618023433E-3</v>
      </c>
      <c r="CE54" s="21">
        <f t="shared" ref="CE54:CL54" si="86">IFERROR(CE53/CE18,0)</f>
        <v>-9.9305268618023433E-3</v>
      </c>
      <c r="CF54" s="21">
        <f t="shared" si="86"/>
        <v>-9.9305268618023433E-3</v>
      </c>
      <c r="CG54" s="21">
        <f t="shared" si="86"/>
        <v>-9.9305268618023433E-3</v>
      </c>
      <c r="CH54" s="21">
        <f t="shared" si="86"/>
        <v>-9.9305268618023433E-3</v>
      </c>
      <c r="CI54" s="21">
        <f t="shared" si="86"/>
        <v>-9.9305268618023433E-3</v>
      </c>
      <c r="CJ54" s="21">
        <f t="shared" si="86"/>
        <v>-9.9305268618023433E-3</v>
      </c>
      <c r="CK54" s="21">
        <f t="shared" si="86"/>
        <v>-9.9305268618023433E-3</v>
      </c>
      <c r="CL54" s="21">
        <f t="shared" si="86"/>
        <v>-9.9305268618023433E-3</v>
      </c>
      <c r="CN54" s="21">
        <f t="shared" ref="CN54:DL54" si="87">IFERROR(CN53/CN18,0)</f>
        <v>0</v>
      </c>
      <c r="CO54" s="21">
        <f t="shared" si="87"/>
        <v>0</v>
      </c>
      <c r="CP54" s="21">
        <f t="shared" si="87"/>
        <v>0</v>
      </c>
      <c r="CQ54" s="21">
        <f t="shared" si="87"/>
        <v>0</v>
      </c>
      <c r="CR54" s="21">
        <f t="shared" si="87"/>
        <v>0</v>
      </c>
      <c r="CS54" s="21">
        <f t="shared" si="87"/>
        <v>0</v>
      </c>
      <c r="CT54" s="21">
        <f t="shared" si="87"/>
        <v>0</v>
      </c>
      <c r="CU54" s="21">
        <f t="shared" si="87"/>
        <v>0</v>
      </c>
      <c r="CV54" s="21">
        <f t="shared" si="87"/>
        <v>0</v>
      </c>
      <c r="CW54" s="21">
        <f t="shared" si="87"/>
        <v>0</v>
      </c>
      <c r="CX54" s="21">
        <f t="shared" si="87"/>
        <v>0</v>
      </c>
      <c r="CY54" s="21">
        <f t="shared" si="87"/>
        <v>0</v>
      </c>
      <c r="CZ54" s="21">
        <f t="shared" si="87"/>
        <v>0</v>
      </c>
      <c r="DA54" s="21">
        <f t="shared" si="87"/>
        <v>0</v>
      </c>
      <c r="DB54" s="21">
        <f t="shared" si="87"/>
        <v>0</v>
      </c>
      <c r="DC54" s="21">
        <f t="shared" si="87"/>
        <v>0</v>
      </c>
      <c r="DD54" s="21">
        <f t="shared" si="87"/>
        <v>0</v>
      </c>
      <c r="DE54" s="21">
        <f t="shared" si="87"/>
        <v>0</v>
      </c>
      <c r="DF54" s="21">
        <f t="shared" si="87"/>
        <v>0</v>
      </c>
      <c r="DG54" s="21">
        <f t="shared" si="87"/>
        <v>0</v>
      </c>
      <c r="DH54" s="21">
        <f t="shared" si="87"/>
        <v>0</v>
      </c>
      <c r="DI54" s="21">
        <f t="shared" si="87"/>
        <v>0</v>
      </c>
      <c r="DJ54" s="21">
        <f t="shared" si="87"/>
        <v>0</v>
      </c>
      <c r="DK54" s="21">
        <f t="shared" si="87"/>
        <v>0</v>
      </c>
      <c r="DL54" s="21">
        <f t="shared" si="87"/>
        <v>0</v>
      </c>
    </row>
    <row r="56" spans="1:116" x14ac:dyDescent="0.4">
      <c r="A56" s="64" t="s">
        <v>218</v>
      </c>
      <c r="F56" t="s">
        <v>781</v>
      </c>
      <c r="G56" s="311" t="s">
        <v>205</v>
      </c>
      <c r="H56" s="310"/>
      <c r="I56" s="310"/>
      <c r="J56" s="316"/>
      <c r="K56" s="316"/>
      <c r="L56" s="316"/>
      <c r="M56" s="316"/>
      <c r="N56" s="316"/>
      <c r="O56" s="316"/>
      <c r="P56" s="330"/>
      <c r="Q56" s="263"/>
      <c r="R56" s="322"/>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c r="BM56" s="317"/>
      <c r="BN56" s="317"/>
      <c r="BO56" s="317"/>
      <c r="BP56" s="317"/>
      <c r="BQ56" s="317"/>
      <c r="BR56" s="317"/>
      <c r="BS56" s="317"/>
      <c r="BT56" s="317"/>
      <c r="BU56" s="317"/>
      <c r="BV56" s="317"/>
      <c r="BW56" s="317"/>
      <c r="BX56" s="317"/>
      <c r="BY56" s="317"/>
      <c r="BZ56" s="317"/>
      <c r="CA56" s="317"/>
      <c r="CB56" s="317"/>
      <c r="CC56" s="317"/>
      <c r="CD56" s="317"/>
      <c r="CE56" s="317"/>
      <c r="CF56" s="317"/>
      <c r="CG56" s="317"/>
      <c r="CH56" s="317"/>
      <c r="CI56" s="317"/>
      <c r="CJ56" s="317"/>
      <c r="CK56" s="317"/>
      <c r="CL56" s="331"/>
      <c r="CN56" s="322"/>
      <c r="CO56" s="317"/>
      <c r="CP56" s="317"/>
      <c r="CQ56" s="317"/>
      <c r="CR56" s="317"/>
      <c r="CS56" s="317"/>
      <c r="CT56" s="317"/>
      <c r="CU56" s="317"/>
      <c r="CV56" s="317"/>
      <c r="CW56" s="317"/>
      <c r="CX56" s="317"/>
      <c r="CY56" s="317"/>
      <c r="CZ56" s="317"/>
      <c r="DA56" s="317"/>
      <c r="DB56" s="317"/>
      <c r="DC56" s="317"/>
      <c r="DD56" s="317"/>
      <c r="DE56" s="317"/>
      <c r="DF56" s="317"/>
      <c r="DG56" s="317"/>
      <c r="DH56" s="317"/>
      <c r="DI56" s="317"/>
      <c r="DJ56" s="317"/>
      <c r="DK56" s="317"/>
      <c r="DL56" s="331"/>
    </row>
    <row r="57" spans="1:116" x14ac:dyDescent="0.4">
      <c r="G57" s="12" t="s">
        <v>616</v>
      </c>
      <c r="H57" s="12"/>
      <c r="I57" s="12"/>
      <c r="J57" s="61"/>
      <c r="K57" s="61"/>
      <c r="L57" s="61"/>
      <c r="M57" s="61"/>
      <c r="N57" s="61"/>
      <c r="O57" s="61"/>
      <c r="P57" s="61"/>
      <c r="Q57" s="61"/>
      <c r="R57" s="18"/>
    </row>
    <row r="58" spans="1:116" x14ac:dyDescent="0.4">
      <c r="C58" s="8" t="s">
        <v>224</v>
      </c>
      <c r="D58" t="s">
        <v>224</v>
      </c>
      <c r="G58" s="342" t="s">
        <v>617</v>
      </c>
      <c r="H58" s="273"/>
      <c r="I58" s="273"/>
      <c r="J58" s="273"/>
      <c r="K58" s="53">
        <f t="shared" ref="K58:P59" ca="1" si="88">SUMIF($5:$5,K$3,58:58)</f>
        <v>169694487.19999993</v>
      </c>
      <c r="L58" s="53">
        <f t="shared" ca="1" si="88"/>
        <v>169298886.25999987</v>
      </c>
      <c r="M58" s="53">
        <f t="shared" ca="1" si="88"/>
        <v>168812442.77299988</v>
      </c>
      <c r="N58" s="53">
        <f t="shared" ca="1" si="88"/>
        <v>168159364.61164975</v>
      </c>
      <c r="O58" s="53">
        <f t="shared" ca="1" si="88"/>
        <v>167188820.04223228</v>
      </c>
      <c r="P58" s="53">
        <f t="shared" ca="1" si="88"/>
        <v>165599935.744344</v>
      </c>
      <c r="Q58" s="273"/>
      <c r="R58" s="345">
        <v>0</v>
      </c>
      <c r="S58" s="53">
        <f t="shared" ref="S58:AX58" ca="1" si="89">R58+S97</f>
        <v>169974540.59999999</v>
      </c>
      <c r="T58" s="53">
        <f t="shared" ca="1" si="89"/>
        <v>169949081.19999999</v>
      </c>
      <c r="U58" s="53">
        <f t="shared" ca="1" si="89"/>
        <v>169923621.79999998</v>
      </c>
      <c r="V58" s="53">
        <f t="shared" ca="1" si="89"/>
        <v>169898162.39999998</v>
      </c>
      <c r="W58" s="53">
        <f t="shared" ca="1" si="89"/>
        <v>169872702.99999997</v>
      </c>
      <c r="X58" s="53">
        <f t="shared" ca="1" si="89"/>
        <v>169847243.59999996</v>
      </c>
      <c r="Y58" s="53">
        <f t="shared" ca="1" si="89"/>
        <v>169821784.19999996</v>
      </c>
      <c r="Z58" s="53">
        <f t="shared" ca="1" si="89"/>
        <v>169796324.79999995</v>
      </c>
      <c r="AA58" s="53">
        <f t="shared" ca="1" si="89"/>
        <v>169770865.39999995</v>
      </c>
      <c r="AB58" s="53">
        <f t="shared" ca="1" si="89"/>
        <v>169745405.99999994</v>
      </c>
      <c r="AC58" s="53">
        <f t="shared" ca="1" si="89"/>
        <v>169719946.59999993</v>
      </c>
      <c r="AD58" s="53">
        <f t="shared" ca="1" si="89"/>
        <v>169694487.19999993</v>
      </c>
      <c r="AE58" s="53">
        <f t="shared" ca="1" si="89"/>
        <v>169661520.45499992</v>
      </c>
      <c r="AF58" s="53">
        <f t="shared" ca="1" si="89"/>
        <v>169628553.70999992</v>
      </c>
      <c r="AG58" s="53">
        <f t="shared" ca="1" si="89"/>
        <v>169595586.96499991</v>
      </c>
      <c r="AH58" s="53">
        <f t="shared" ca="1" si="89"/>
        <v>169562620.21999991</v>
      </c>
      <c r="AI58" s="53">
        <f t="shared" ca="1" si="89"/>
        <v>169529653.4749999</v>
      </c>
      <c r="AJ58" s="53">
        <f t="shared" ca="1" si="89"/>
        <v>169496686.7299999</v>
      </c>
      <c r="AK58" s="53">
        <f t="shared" ca="1" si="89"/>
        <v>169463719.9849999</v>
      </c>
      <c r="AL58" s="53">
        <f t="shared" ca="1" si="89"/>
        <v>169430753.23999989</v>
      </c>
      <c r="AM58" s="53">
        <f t="shared" ca="1" si="89"/>
        <v>169397786.49499989</v>
      </c>
      <c r="AN58" s="53">
        <f t="shared" ca="1" si="89"/>
        <v>169364819.74999988</v>
      </c>
      <c r="AO58" s="53">
        <f t="shared" ca="1" si="89"/>
        <v>169331853.00499988</v>
      </c>
      <c r="AP58" s="53">
        <f t="shared" ca="1" si="89"/>
        <v>169298886.25999987</v>
      </c>
      <c r="AQ58" s="53">
        <f t="shared" ca="1" si="89"/>
        <v>169258349.30274987</v>
      </c>
      <c r="AR58" s="53">
        <f t="shared" ca="1" si="89"/>
        <v>169217812.34549987</v>
      </c>
      <c r="AS58" s="53">
        <f t="shared" ca="1" si="89"/>
        <v>169177275.38824987</v>
      </c>
      <c r="AT58" s="53">
        <f t="shared" ca="1" si="89"/>
        <v>169136738.43099988</v>
      </c>
      <c r="AU58" s="53">
        <f t="shared" ca="1" si="89"/>
        <v>169096201.47374988</v>
      </c>
      <c r="AV58" s="53">
        <f t="shared" ca="1" si="89"/>
        <v>169055664.51649988</v>
      </c>
      <c r="AW58" s="53">
        <f t="shared" ca="1" si="89"/>
        <v>169015127.55924988</v>
      </c>
      <c r="AX58" s="53">
        <f t="shared" ca="1" si="89"/>
        <v>168974590.60199988</v>
      </c>
      <c r="AY58" s="53">
        <f t="shared" ref="AY58:CD58" ca="1" si="90">AX58+AY97</f>
        <v>168934053.64474988</v>
      </c>
      <c r="AZ58" s="53">
        <f t="shared" ca="1" si="90"/>
        <v>168893516.68749988</v>
      </c>
      <c r="BA58" s="53">
        <f t="shared" ca="1" si="90"/>
        <v>168852979.73024988</v>
      </c>
      <c r="BB58" s="53">
        <f t="shared" ca="1" si="90"/>
        <v>168812442.77299988</v>
      </c>
      <c r="BC58" s="53">
        <f t="shared" ca="1" si="90"/>
        <v>168758019.59288737</v>
      </c>
      <c r="BD58" s="53">
        <f t="shared" ca="1" si="90"/>
        <v>168703596.41277486</v>
      </c>
      <c r="BE58" s="53">
        <f t="shared" ca="1" si="90"/>
        <v>168649173.23266235</v>
      </c>
      <c r="BF58" s="53">
        <f t="shared" ca="1" si="90"/>
        <v>168594750.05254984</v>
      </c>
      <c r="BG58" s="53">
        <f t="shared" ca="1" si="90"/>
        <v>168540326.87243733</v>
      </c>
      <c r="BH58" s="53">
        <f t="shared" ca="1" si="90"/>
        <v>168485903.69232482</v>
      </c>
      <c r="BI58" s="53">
        <f t="shared" ca="1" si="90"/>
        <v>168431480.51221231</v>
      </c>
      <c r="BJ58" s="53">
        <f t="shared" ca="1" si="90"/>
        <v>168377057.3320998</v>
      </c>
      <c r="BK58" s="53">
        <f t="shared" ca="1" si="90"/>
        <v>168322634.15198728</v>
      </c>
      <c r="BL58" s="53">
        <f t="shared" ca="1" si="90"/>
        <v>168268210.97187477</v>
      </c>
      <c r="BM58" s="53">
        <f t="shared" ca="1" si="90"/>
        <v>168213787.79176226</v>
      </c>
      <c r="BN58" s="53">
        <f t="shared" ca="1" si="90"/>
        <v>168159364.61164975</v>
      </c>
      <c r="BO58" s="53">
        <f t="shared" ca="1" si="90"/>
        <v>168078485.89753163</v>
      </c>
      <c r="BP58" s="53">
        <f t="shared" ca="1" si="90"/>
        <v>167997607.18341351</v>
      </c>
      <c r="BQ58" s="53">
        <f t="shared" ca="1" si="90"/>
        <v>167916728.46929538</v>
      </c>
      <c r="BR58" s="53">
        <f t="shared" ca="1" si="90"/>
        <v>167835849.75517726</v>
      </c>
      <c r="BS58" s="53">
        <f t="shared" ca="1" si="90"/>
        <v>167754971.04105914</v>
      </c>
      <c r="BT58" s="53">
        <f t="shared" ca="1" si="90"/>
        <v>167674092.32694101</v>
      </c>
      <c r="BU58" s="53">
        <f t="shared" ca="1" si="90"/>
        <v>167593213.61282289</v>
      </c>
      <c r="BV58" s="53">
        <f t="shared" ca="1" si="90"/>
        <v>167512334.89870477</v>
      </c>
      <c r="BW58" s="53">
        <f t="shared" ca="1" si="90"/>
        <v>167431456.18458664</v>
      </c>
      <c r="BX58" s="53">
        <f t="shared" ca="1" si="90"/>
        <v>167350577.47046852</v>
      </c>
      <c r="BY58" s="53">
        <f t="shared" ca="1" si="90"/>
        <v>167269698.7563504</v>
      </c>
      <c r="BZ58" s="53">
        <f t="shared" ca="1" si="90"/>
        <v>167188820.04223228</v>
      </c>
      <c r="CA58" s="53">
        <f t="shared" ca="1" si="90"/>
        <v>167056413.01740825</v>
      </c>
      <c r="CB58" s="53">
        <f t="shared" ca="1" si="90"/>
        <v>166924005.99258423</v>
      </c>
      <c r="CC58" s="53">
        <f t="shared" ca="1" si="90"/>
        <v>166791598.96776021</v>
      </c>
      <c r="CD58" s="53">
        <f t="shared" ca="1" si="90"/>
        <v>166659191.94293618</v>
      </c>
      <c r="CE58" s="53">
        <f t="shared" ref="CE58:CL58" ca="1" si="91">CD58+CE97</f>
        <v>166526784.91811216</v>
      </c>
      <c r="CF58" s="53">
        <f t="shared" ca="1" si="91"/>
        <v>166394377.89328814</v>
      </c>
      <c r="CG58" s="53">
        <f t="shared" ca="1" si="91"/>
        <v>166261970.86846411</v>
      </c>
      <c r="CH58" s="53">
        <f t="shared" ca="1" si="91"/>
        <v>166129563.84364009</v>
      </c>
      <c r="CI58" s="53">
        <f t="shared" ca="1" si="91"/>
        <v>165997156.81881607</v>
      </c>
      <c r="CJ58" s="53">
        <f t="shared" ca="1" si="91"/>
        <v>165864749.79399204</v>
      </c>
      <c r="CK58" s="53">
        <f t="shared" ca="1" si="91"/>
        <v>165732342.76916802</v>
      </c>
      <c r="CL58" s="53">
        <f t="shared" ca="1" si="91"/>
        <v>165599935.744344</v>
      </c>
      <c r="CN58" s="53">
        <f t="shared" ref="CN58:DL58" ca="1" si="92">CM58+CN97</f>
        <v>0</v>
      </c>
      <c r="CO58" s="53">
        <f t="shared" ca="1" si="92"/>
        <v>0</v>
      </c>
      <c r="CP58" s="53">
        <f t="shared" ca="1" si="92"/>
        <v>0</v>
      </c>
      <c r="CQ58" s="53">
        <f t="shared" ca="1" si="92"/>
        <v>0</v>
      </c>
      <c r="CR58" s="53">
        <f t="shared" ca="1" si="92"/>
        <v>0</v>
      </c>
      <c r="CS58" s="53">
        <f t="shared" ca="1" si="92"/>
        <v>0</v>
      </c>
      <c r="CT58" s="53">
        <f t="shared" ca="1" si="92"/>
        <v>0</v>
      </c>
      <c r="CU58" s="53">
        <f t="shared" ca="1" si="92"/>
        <v>0</v>
      </c>
      <c r="CV58" s="53">
        <f t="shared" ca="1" si="92"/>
        <v>0</v>
      </c>
      <c r="CW58" s="53">
        <f t="shared" ca="1" si="92"/>
        <v>0</v>
      </c>
      <c r="CX58" s="53">
        <f t="shared" ca="1" si="92"/>
        <v>0</v>
      </c>
      <c r="CY58" s="53">
        <f t="shared" ca="1" si="92"/>
        <v>0</v>
      </c>
      <c r="CZ58" s="53">
        <f t="shared" ca="1" si="92"/>
        <v>0</v>
      </c>
      <c r="DA58" s="53">
        <f t="shared" ca="1" si="92"/>
        <v>0</v>
      </c>
      <c r="DB58" s="53">
        <f t="shared" ca="1" si="92"/>
        <v>0</v>
      </c>
      <c r="DC58" s="53">
        <f t="shared" ca="1" si="92"/>
        <v>0</v>
      </c>
      <c r="DD58" s="53">
        <f t="shared" ca="1" si="92"/>
        <v>0</v>
      </c>
      <c r="DE58" s="53">
        <f t="shared" ca="1" si="92"/>
        <v>0</v>
      </c>
      <c r="DF58" s="53">
        <f t="shared" ca="1" si="92"/>
        <v>0</v>
      </c>
      <c r="DG58" s="53">
        <f t="shared" ca="1" si="92"/>
        <v>0</v>
      </c>
      <c r="DH58" s="53">
        <f t="shared" ca="1" si="92"/>
        <v>0</v>
      </c>
      <c r="DI58" s="53">
        <f t="shared" ca="1" si="92"/>
        <v>0</v>
      </c>
      <c r="DJ58" s="53">
        <f t="shared" ca="1" si="92"/>
        <v>0</v>
      </c>
      <c r="DK58" s="53">
        <f t="shared" ca="1" si="92"/>
        <v>0</v>
      </c>
      <c r="DL58" s="53">
        <f t="shared" ca="1" si="92"/>
        <v>0</v>
      </c>
    </row>
    <row r="59" spans="1:116" x14ac:dyDescent="0.4">
      <c r="A59" s="65"/>
      <c r="B59" s="27"/>
      <c r="C59" s="27"/>
      <c r="D59" s="27"/>
      <c r="E59" s="27" t="s">
        <v>224</v>
      </c>
      <c r="F59" s="27" t="s">
        <v>224</v>
      </c>
      <c r="G59" s="27" t="s">
        <v>618</v>
      </c>
      <c r="H59" s="28"/>
      <c r="I59" s="28"/>
      <c r="J59" s="28"/>
      <c r="K59" s="63">
        <f t="shared" ca="1" si="88"/>
        <v>169694487.19999993</v>
      </c>
      <c r="L59" s="63">
        <f t="shared" ca="1" si="88"/>
        <v>169298886.25999987</v>
      </c>
      <c r="M59" s="63">
        <f t="shared" ca="1" si="88"/>
        <v>168812442.77299988</v>
      </c>
      <c r="N59" s="63">
        <f t="shared" ca="1" si="88"/>
        <v>168159364.61164975</v>
      </c>
      <c r="O59" s="63">
        <f t="shared" ca="1" si="88"/>
        <v>167188820.04223228</v>
      </c>
      <c r="P59" s="63">
        <f t="shared" ca="1" si="88"/>
        <v>165599935.744344</v>
      </c>
      <c r="Q59" s="28"/>
      <c r="R59" s="118">
        <f t="shared" ref="R59:AW59" si="93">SUMIF($C:$C,$F59,R:R)</f>
        <v>0</v>
      </c>
      <c r="S59" s="265">
        <f t="shared" ca="1" si="93"/>
        <v>169974540.59999999</v>
      </c>
      <c r="T59" s="265">
        <f t="shared" ca="1" si="93"/>
        <v>169949081.19999999</v>
      </c>
      <c r="U59" s="265">
        <f t="shared" ca="1" si="93"/>
        <v>169923621.79999998</v>
      </c>
      <c r="V59" s="265">
        <f t="shared" ca="1" si="93"/>
        <v>169898162.39999998</v>
      </c>
      <c r="W59" s="265">
        <f t="shared" ca="1" si="93"/>
        <v>169872702.99999997</v>
      </c>
      <c r="X59" s="265">
        <f t="shared" ca="1" si="93"/>
        <v>169847243.59999996</v>
      </c>
      <c r="Y59" s="265">
        <f t="shared" ca="1" si="93"/>
        <v>169821784.19999996</v>
      </c>
      <c r="Z59" s="265">
        <f t="shared" ca="1" si="93"/>
        <v>169796324.79999995</v>
      </c>
      <c r="AA59" s="265">
        <f t="shared" ca="1" si="93"/>
        <v>169770865.39999995</v>
      </c>
      <c r="AB59" s="265">
        <f t="shared" ca="1" si="93"/>
        <v>169745405.99999994</v>
      </c>
      <c r="AC59" s="265">
        <f t="shared" ca="1" si="93"/>
        <v>169719946.59999993</v>
      </c>
      <c r="AD59" s="265">
        <f t="shared" ca="1" si="93"/>
        <v>169694487.19999993</v>
      </c>
      <c r="AE59" s="265">
        <f t="shared" ca="1" si="93"/>
        <v>169661520.45499992</v>
      </c>
      <c r="AF59" s="265">
        <f t="shared" ca="1" si="93"/>
        <v>169628553.70999992</v>
      </c>
      <c r="AG59" s="265">
        <f t="shared" ca="1" si="93"/>
        <v>169595586.96499991</v>
      </c>
      <c r="AH59" s="265">
        <f t="shared" ca="1" si="93"/>
        <v>169562620.21999991</v>
      </c>
      <c r="AI59" s="265">
        <f t="shared" ca="1" si="93"/>
        <v>169529653.4749999</v>
      </c>
      <c r="AJ59" s="265">
        <f t="shared" ca="1" si="93"/>
        <v>169496686.7299999</v>
      </c>
      <c r="AK59" s="265">
        <f t="shared" ca="1" si="93"/>
        <v>169463719.9849999</v>
      </c>
      <c r="AL59" s="265">
        <f t="shared" ca="1" si="93"/>
        <v>169430753.23999989</v>
      </c>
      <c r="AM59" s="265">
        <f t="shared" ca="1" si="93"/>
        <v>169397786.49499989</v>
      </c>
      <c r="AN59" s="265">
        <f t="shared" ca="1" si="93"/>
        <v>169364819.74999988</v>
      </c>
      <c r="AO59" s="265">
        <f t="shared" ca="1" si="93"/>
        <v>169331853.00499988</v>
      </c>
      <c r="AP59" s="265">
        <f t="shared" ca="1" si="93"/>
        <v>169298886.25999987</v>
      </c>
      <c r="AQ59" s="265">
        <f t="shared" ca="1" si="93"/>
        <v>169258349.30274987</v>
      </c>
      <c r="AR59" s="265">
        <f t="shared" ca="1" si="93"/>
        <v>169217812.34549987</v>
      </c>
      <c r="AS59" s="265">
        <f t="shared" ca="1" si="93"/>
        <v>169177275.38824987</v>
      </c>
      <c r="AT59" s="265">
        <f t="shared" ca="1" si="93"/>
        <v>169136738.43099988</v>
      </c>
      <c r="AU59" s="265">
        <f t="shared" ca="1" si="93"/>
        <v>169096201.47374988</v>
      </c>
      <c r="AV59" s="265">
        <f t="shared" ca="1" si="93"/>
        <v>169055664.51649988</v>
      </c>
      <c r="AW59" s="265">
        <f t="shared" ca="1" si="93"/>
        <v>169015127.55924988</v>
      </c>
      <c r="AX59" s="265">
        <f t="shared" ref="AX59:CC59" ca="1" si="94">SUMIF($C:$C,$F59,AX:AX)</f>
        <v>168974590.60199988</v>
      </c>
      <c r="AY59" s="265">
        <f t="shared" ca="1" si="94"/>
        <v>168934053.64474988</v>
      </c>
      <c r="AZ59" s="265">
        <f t="shared" ca="1" si="94"/>
        <v>168893516.68749988</v>
      </c>
      <c r="BA59" s="265">
        <f t="shared" ca="1" si="94"/>
        <v>168852979.73024988</v>
      </c>
      <c r="BB59" s="265">
        <f t="shared" ca="1" si="94"/>
        <v>168812442.77299988</v>
      </c>
      <c r="BC59" s="265">
        <f t="shared" ca="1" si="94"/>
        <v>168758019.59288737</v>
      </c>
      <c r="BD59" s="265">
        <f t="shared" ca="1" si="94"/>
        <v>168703596.41277486</v>
      </c>
      <c r="BE59" s="265">
        <f t="shared" ca="1" si="94"/>
        <v>168649173.23266235</v>
      </c>
      <c r="BF59" s="265">
        <f t="shared" ca="1" si="94"/>
        <v>168594750.05254984</v>
      </c>
      <c r="BG59" s="265">
        <f t="shared" ca="1" si="94"/>
        <v>168540326.87243733</v>
      </c>
      <c r="BH59" s="265">
        <f t="shared" ca="1" si="94"/>
        <v>168485903.69232482</v>
      </c>
      <c r="BI59" s="265">
        <f t="shared" ca="1" si="94"/>
        <v>168431480.51221231</v>
      </c>
      <c r="BJ59" s="265">
        <f t="shared" ca="1" si="94"/>
        <v>168377057.3320998</v>
      </c>
      <c r="BK59" s="265">
        <f t="shared" ca="1" si="94"/>
        <v>168322634.15198728</v>
      </c>
      <c r="BL59" s="265">
        <f t="shared" ca="1" si="94"/>
        <v>168268210.97187477</v>
      </c>
      <c r="BM59" s="265">
        <f t="shared" ca="1" si="94"/>
        <v>168213787.79176226</v>
      </c>
      <c r="BN59" s="265">
        <f t="shared" ca="1" si="94"/>
        <v>168159364.61164975</v>
      </c>
      <c r="BO59" s="265">
        <f t="shared" ca="1" si="94"/>
        <v>168078485.89753163</v>
      </c>
      <c r="BP59" s="265">
        <f t="shared" ca="1" si="94"/>
        <v>167997607.18341351</v>
      </c>
      <c r="BQ59" s="265">
        <f t="shared" ca="1" si="94"/>
        <v>167916728.46929538</v>
      </c>
      <c r="BR59" s="265">
        <f t="shared" ca="1" si="94"/>
        <v>167835849.75517726</v>
      </c>
      <c r="BS59" s="265">
        <f t="shared" ca="1" si="94"/>
        <v>167754971.04105914</v>
      </c>
      <c r="BT59" s="265">
        <f t="shared" ca="1" si="94"/>
        <v>167674092.32694101</v>
      </c>
      <c r="BU59" s="265">
        <f t="shared" ca="1" si="94"/>
        <v>167593213.61282289</v>
      </c>
      <c r="BV59" s="265">
        <f t="shared" ca="1" si="94"/>
        <v>167512334.89870477</v>
      </c>
      <c r="BW59" s="265">
        <f t="shared" ca="1" si="94"/>
        <v>167431456.18458664</v>
      </c>
      <c r="BX59" s="265">
        <f t="shared" ca="1" si="94"/>
        <v>167350577.47046852</v>
      </c>
      <c r="BY59" s="265">
        <f t="shared" ca="1" si="94"/>
        <v>167269698.7563504</v>
      </c>
      <c r="BZ59" s="265">
        <f t="shared" ca="1" si="94"/>
        <v>167188820.04223228</v>
      </c>
      <c r="CA59" s="265">
        <f t="shared" ca="1" si="94"/>
        <v>167056413.01740825</v>
      </c>
      <c r="CB59" s="265">
        <f t="shared" ca="1" si="94"/>
        <v>166924005.99258423</v>
      </c>
      <c r="CC59" s="265">
        <f t="shared" ca="1" si="94"/>
        <v>166791598.96776021</v>
      </c>
      <c r="CD59" s="265">
        <f t="shared" ref="CD59:CL59" ca="1" si="95">SUMIF($C:$C,$F59,CD:CD)</f>
        <v>166659191.94293618</v>
      </c>
      <c r="CE59" s="265">
        <f t="shared" ca="1" si="95"/>
        <v>166526784.91811216</v>
      </c>
      <c r="CF59" s="265">
        <f t="shared" ca="1" si="95"/>
        <v>166394377.89328814</v>
      </c>
      <c r="CG59" s="265">
        <f t="shared" ca="1" si="95"/>
        <v>166261970.86846411</v>
      </c>
      <c r="CH59" s="265">
        <f t="shared" ca="1" si="95"/>
        <v>166129563.84364009</v>
      </c>
      <c r="CI59" s="265">
        <f t="shared" ca="1" si="95"/>
        <v>165997156.81881607</v>
      </c>
      <c r="CJ59" s="265">
        <f t="shared" ca="1" si="95"/>
        <v>165864749.79399204</v>
      </c>
      <c r="CK59" s="265">
        <f t="shared" ca="1" si="95"/>
        <v>165732342.76916802</v>
      </c>
      <c r="CL59" s="265">
        <f t="shared" ca="1" si="95"/>
        <v>165599935.744344</v>
      </c>
      <c r="CN59" s="265">
        <f t="shared" ref="CN59:DL59" ca="1" si="96">SUMIF($C:$C,$F59,CN:CN)</f>
        <v>0</v>
      </c>
      <c r="CO59" s="265">
        <f t="shared" ca="1" si="96"/>
        <v>0</v>
      </c>
      <c r="CP59" s="265">
        <f t="shared" ca="1" si="96"/>
        <v>0</v>
      </c>
      <c r="CQ59" s="265">
        <f t="shared" ca="1" si="96"/>
        <v>0</v>
      </c>
      <c r="CR59" s="265">
        <f t="shared" ca="1" si="96"/>
        <v>0</v>
      </c>
      <c r="CS59" s="265">
        <f t="shared" ca="1" si="96"/>
        <v>0</v>
      </c>
      <c r="CT59" s="265">
        <f t="shared" ca="1" si="96"/>
        <v>0</v>
      </c>
      <c r="CU59" s="265">
        <f t="shared" ca="1" si="96"/>
        <v>0</v>
      </c>
      <c r="CV59" s="265">
        <f t="shared" ca="1" si="96"/>
        <v>0</v>
      </c>
      <c r="CW59" s="265">
        <f t="shared" ca="1" si="96"/>
        <v>0</v>
      </c>
      <c r="CX59" s="265">
        <f t="shared" ca="1" si="96"/>
        <v>0</v>
      </c>
      <c r="CY59" s="265">
        <f t="shared" ca="1" si="96"/>
        <v>0</v>
      </c>
      <c r="CZ59" s="265">
        <f t="shared" ca="1" si="96"/>
        <v>0</v>
      </c>
      <c r="DA59" s="265">
        <f t="shared" ca="1" si="96"/>
        <v>0</v>
      </c>
      <c r="DB59" s="265">
        <f t="shared" ca="1" si="96"/>
        <v>0</v>
      </c>
      <c r="DC59" s="265">
        <f t="shared" ca="1" si="96"/>
        <v>0</v>
      </c>
      <c r="DD59" s="265">
        <f t="shared" ca="1" si="96"/>
        <v>0</v>
      </c>
      <c r="DE59" s="265">
        <f t="shared" ca="1" si="96"/>
        <v>0</v>
      </c>
      <c r="DF59" s="265">
        <f t="shared" ca="1" si="96"/>
        <v>0</v>
      </c>
      <c r="DG59" s="265">
        <f t="shared" ca="1" si="96"/>
        <v>0</v>
      </c>
      <c r="DH59" s="265">
        <f t="shared" ca="1" si="96"/>
        <v>0</v>
      </c>
      <c r="DI59" s="265">
        <f t="shared" ca="1" si="96"/>
        <v>0</v>
      </c>
      <c r="DJ59" s="265">
        <f t="shared" ca="1" si="96"/>
        <v>0</v>
      </c>
      <c r="DK59" s="265">
        <f t="shared" ca="1" si="96"/>
        <v>0</v>
      </c>
      <c r="DL59" s="265">
        <f t="shared" ca="1" si="96"/>
        <v>0</v>
      </c>
    </row>
    <row r="61" spans="1:116" hidden="1" x14ac:dyDescent="0.4">
      <c r="B61" s="27" t="s">
        <v>240</v>
      </c>
      <c r="G61" s="12" t="s">
        <v>619</v>
      </c>
    </row>
    <row r="62" spans="1:116" hidden="1" x14ac:dyDescent="0.4">
      <c r="A62" s="65"/>
      <c r="B62" s="27" t="s">
        <v>240</v>
      </c>
      <c r="C62" s="27"/>
      <c r="D62" s="27"/>
      <c r="E62" s="27"/>
      <c r="F62" s="27" t="s">
        <v>240</v>
      </c>
      <c r="G62" s="27" t="s">
        <v>620</v>
      </c>
      <c r="H62" s="27"/>
      <c r="I62" s="27"/>
      <c r="J62" s="28"/>
      <c r="K62" s="63">
        <f t="shared" ref="K62:P62" si="97">SUMIF($5:$5,K$3,62:62)</f>
        <v>0</v>
      </c>
      <c r="L62" s="63">
        <f t="shared" si="97"/>
        <v>0</v>
      </c>
      <c r="M62" s="63">
        <f t="shared" si="97"/>
        <v>0</v>
      </c>
      <c r="N62" s="63">
        <f t="shared" si="97"/>
        <v>0</v>
      </c>
      <c r="O62" s="63">
        <f t="shared" si="97"/>
        <v>0</v>
      </c>
      <c r="P62" s="63">
        <f t="shared" si="97"/>
        <v>0</v>
      </c>
      <c r="Q62" s="28"/>
      <c r="R62" s="252">
        <f t="shared" ref="R62:AW62" si="98">SUMIF($C:$C,$F62,R:R)</f>
        <v>0</v>
      </c>
      <c r="S62" s="265">
        <f t="shared" si="98"/>
        <v>0</v>
      </c>
      <c r="T62" s="265">
        <f t="shared" si="98"/>
        <v>0</v>
      </c>
      <c r="U62" s="265">
        <f t="shared" si="98"/>
        <v>0</v>
      </c>
      <c r="V62" s="265">
        <f t="shared" si="98"/>
        <v>0</v>
      </c>
      <c r="W62" s="265">
        <f t="shared" si="98"/>
        <v>0</v>
      </c>
      <c r="X62" s="265">
        <f t="shared" si="98"/>
        <v>0</v>
      </c>
      <c r="Y62" s="265">
        <f t="shared" si="98"/>
        <v>0</v>
      </c>
      <c r="Z62" s="265">
        <f t="shared" si="98"/>
        <v>0</v>
      </c>
      <c r="AA62" s="265">
        <f t="shared" si="98"/>
        <v>0</v>
      </c>
      <c r="AB62" s="265">
        <f t="shared" si="98"/>
        <v>0</v>
      </c>
      <c r="AC62" s="265">
        <f t="shared" si="98"/>
        <v>0</v>
      </c>
      <c r="AD62" s="265">
        <f t="shared" si="98"/>
        <v>0</v>
      </c>
      <c r="AE62" s="265">
        <f t="shared" si="98"/>
        <v>0</v>
      </c>
      <c r="AF62" s="265">
        <f t="shared" si="98"/>
        <v>0</v>
      </c>
      <c r="AG62" s="265">
        <f t="shared" si="98"/>
        <v>0</v>
      </c>
      <c r="AH62" s="265">
        <f t="shared" si="98"/>
        <v>0</v>
      </c>
      <c r="AI62" s="265">
        <f t="shared" si="98"/>
        <v>0</v>
      </c>
      <c r="AJ62" s="265">
        <f t="shared" si="98"/>
        <v>0</v>
      </c>
      <c r="AK62" s="265">
        <f t="shared" si="98"/>
        <v>0</v>
      </c>
      <c r="AL62" s="265">
        <f t="shared" si="98"/>
        <v>0</v>
      </c>
      <c r="AM62" s="265">
        <f t="shared" si="98"/>
        <v>0</v>
      </c>
      <c r="AN62" s="265">
        <f t="shared" si="98"/>
        <v>0</v>
      </c>
      <c r="AO62" s="265">
        <f t="shared" si="98"/>
        <v>0</v>
      </c>
      <c r="AP62" s="265">
        <f t="shared" si="98"/>
        <v>0</v>
      </c>
      <c r="AQ62" s="265">
        <f t="shared" si="98"/>
        <v>0</v>
      </c>
      <c r="AR62" s="265">
        <f t="shared" si="98"/>
        <v>0</v>
      </c>
      <c r="AS62" s="265">
        <f t="shared" si="98"/>
        <v>0</v>
      </c>
      <c r="AT62" s="265">
        <f t="shared" si="98"/>
        <v>0</v>
      </c>
      <c r="AU62" s="265">
        <f t="shared" si="98"/>
        <v>0</v>
      </c>
      <c r="AV62" s="265">
        <f t="shared" si="98"/>
        <v>0</v>
      </c>
      <c r="AW62" s="265">
        <f t="shared" si="98"/>
        <v>0</v>
      </c>
      <c r="AX62" s="265">
        <f t="shared" ref="AX62:CC62" si="99">SUMIF($C:$C,$F62,AX:AX)</f>
        <v>0</v>
      </c>
      <c r="AY62" s="265">
        <f t="shared" si="99"/>
        <v>0</v>
      </c>
      <c r="AZ62" s="265">
        <f t="shared" si="99"/>
        <v>0</v>
      </c>
      <c r="BA62" s="265">
        <f t="shared" si="99"/>
        <v>0</v>
      </c>
      <c r="BB62" s="265">
        <f t="shared" si="99"/>
        <v>0</v>
      </c>
      <c r="BC62" s="265">
        <f t="shared" si="99"/>
        <v>0</v>
      </c>
      <c r="BD62" s="265">
        <f t="shared" si="99"/>
        <v>0</v>
      </c>
      <c r="BE62" s="265">
        <f t="shared" si="99"/>
        <v>0</v>
      </c>
      <c r="BF62" s="265">
        <f t="shared" si="99"/>
        <v>0</v>
      </c>
      <c r="BG62" s="265">
        <f t="shared" si="99"/>
        <v>0</v>
      </c>
      <c r="BH62" s="265">
        <f t="shared" si="99"/>
        <v>0</v>
      </c>
      <c r="BI62" s="265">
        <f t="shared" si="99"/>
        <v>0</v>
      </c>
      <c r="BJ62" s="265">
        <f t="shared" si="99"/>
        <v>0</v>
      </c>
      <c r="BK62" s="265">
        <f t="shared" si="99"/>
        <v>0</v>
      </c>
      <c r="BL62" s="265">
        <f t="shared" si="99"/>
        <v>0</v>
      </c>
      <c r="BM62" s="265">
        <f t="shared" si="99"/>
        <v>0</v>
      </c>
      <c r="BN62" s="265">
        <f t="shared" si="99"/>
        <v>0</v>
      </c>
      <c r="BO62" s="265">
        <f t="shared" si="99"/>
        <v>0</v>
      </c>
      <c r="BP62" s="265">
        <f t="shared" si="99"/>
        <v>0</v>
      </c>
      <c r="BQ62" s="265">
        <f t="shared" si="99"/>
        <v>0</v>
      </c>
      <c r="BR62" s="265">
        <f t="shared" si="99"/>
        <v>0</v>
      </c>
      <c r="BS62" s="265">
        <f t="shared" si="99"/>
        <v>0</v>
      </c>
      <c r="BT62" s="265">
        <f t="shared" si="99"/>
        <v>0</v>
      </c>
      <c r="BU62" s="265">
        <f t="shared" si="99"/>
        <v>0</v>
      </c>
      <c r="BV62" s="265">
        <f t="shared" si="99"/>
        <v>0</v>
      </c>
      <c r="BW62" s="265">
        <f t="shared" si="99"/>
        <v>0</v>
      </c>
      <c r="BX62" s="265">
        <f t="shared" si="99"/>
        <v>0</v>
      </c>
      <c r="BY62" s="265">
        <f t="shared" si="99"/>
        <v>0</v>
      </c>
      <c r="BZ62" s="265">
        <f t="shared" si="99"/>
        <v>0</v>
      </c>
      <c r="CA62" s="265">
        <f t="shared" si="99"/>
        <v>0</v>
      </c>
      <c r="CB62" s="265">
        <f t="shared" si="99"/>
        <v>0</v>
      </c>
      <c r="CC62" s="265">
        <f t="shared" si="99"/>
        <v>0</v>
      </c>
      <c r="CD62" s="265">
        <f t="shared" ref="CD62:CL62" si="100">SUMIF($C:$C,$F62,CD:CD)</f>
        <v>0</v>
      </c>
      <c r="CE62" s="265">
        <f t="shared" si="100"/>
        <v>0</v>
      </c>
      <c r="CF62" s="265">
        <f t="shared" si="100"/>
        <v>0</v>
      </c>
      <c r="CG62" s="265">
        <f t="shared" si="100"/>
        <v>0</v>
      </c>
      <c r="CH62" s="265">
        <f t="shared" si="100"/>
        <v>0</v>
      </c>
      <c r="CI62" s="265">
        <f t="shared" si="100"/>
        <v>0</v>
      </c>
      <c r="CJ62" s="265">
        <f t="shared" si="100"/>
        <v>0</v>
      </c>
      <c r="CK62" s="265">
        <f t="shared" si="100"/>
        <v>0</v>
      </c>
      <c r="CL62" s="265">
        <f t="shared" si="100"/>
        <v>0</v>
      </c>
      <c r="CN62" s="265">
        <f t="shared" ref="CN62:DL62" si="101">SUMIF($C:$C,$F62,CN:CN)</f>
        <v>0</v>
      </c>
      <c r="CO62" s="265">
        <f t="shared" si="101"/>
        <v>0</v>
      </c>
      <c r="CP62" s="265">
        <f t="shared" si="101"/>
        <v>0</v>
      </c>
      <c r="CQ62" s="265">
        <f t="shared" si="101"/>
        <v>0</v>
      </c>
      <c r="CR62" s="265">
        <f t="shared" si="101"/>
        <v>0</v>
      </c>
      <c r="CS62" s="265">
        <f t="shared" si="101"/>
        <v>0</v>
      </c>
      <c r="CT62" s="265">
        <f t="shared" si="101"/>
        <v>0</v>
      </c>
      <c r="CU62" s="265">
        <f t="shared" si="101"/>
        <v>0</v>
      </c>
      <c r="CV62" s="265">
        <f t="shared" si="101"/>
        <v>0</v>
      </c>
      <c r="CW62" s="265">
        <f t="shared" si="101"/>
        <v>0</v>
      </c>
      <c r="CX62" s="265">
        <f t="shared" si="101"/>
        <v>0</v>
      </c>
      <c r="CY62" s="265">
        <f t="shared" si="101"/>
        <v>0</v>
      </c>
      <c r="CZ62" s="265">
        <f t="shared" si="101"/>
        <v>0</v>
      </c>
      <c r="DA62" s="265">
        <f t="shared" si="101"/>
        <v>0</v>
      </c>
      <c r="DB62" s="265">
        <f t="shared" si="101"/>
        <v>0</v>
      </c>
      <c r="DC62" s="265">
        <f t="shared" si="101"/>
        <v>0</v>
      </c>
      <c r="DD62" s="265">
        <f t="shared" si="101"/>
        <v>0</v>
      </c>
      <c r="DE62" s="265">
        <f t="shared" si="101"/>
        <v>0</v>
      </c>
      <c r="DF62" s="265">
        <f t="shared" si="101"/>
        <v>0</v>
      </c>
      <c r="DG62" s="265">
        <f t="shared" si="101"/>
        <v>0</v>
      </c>
      <c r="DH62" s="265">
        <f t="shared" si="101"/>
        <v>0</v>
      </c>
      <c r="DI62" s="265">
        <f t="shared" si="101"/>
        <v>0</v>
      </c>
      <c r="DJ62" s="265">
        <f t="shared" si="101"/>
        <v>0</v>
      </c>
      <c r="DK62" s="265">
        <f t="shared" si="101"/>
        <v>0</v>
      </c>
      <c r="DL62" s="265">
        <f t="shared" si="101"/>
        <v>0</v>
      </c>
    </row>
    <row r="63" spans="1:116" hidden="1" x14ac:dyDescent="0.4">
      <c r="A63" s="65"/>
      <c r="B63" s="27" t="s">
        <v>240</v>
      </c>
    </row>
    <row r="64" spans="1:116" x14ac:dyDescent="0.4">
      <c r="A64" s="65"/>
      <c r="B64" s="27"/>
      <c r="C64" s="27"/>
      <c r="D64" s="27"/>
      <c r="E64" s="27"/>
      <c r="F64" s="27"/>
      <c r="G64" s="27" t="s">
        <v>621</v>
      </c>
      <c r="H64" s="27"/>
      <c r="I64" s="27"/>
      <c r="J64" s="28"/>
      <c r="K64" s="28">
        <f t="shared" ref="K64:P64" ca="1" si="102">SUMIF($5:$5,K$3,64:64)</f>
        <v>169694487.19999993</v>
      </c>
      <c r="L64" s="28">
        <f t="shared" ca="1" si="102"/>
        <v>169298886.25999987</v>
      </c>
      <c r="M64" s="28">
        <f t="shared" ca="1" si="102"/>
        <v>168812442.77299988</v>
      </c>
      <c r="N64" s="28">
        <f t="shared" ca="1" si="102"/>
        <v>168159364.61164975</v>
      </c>
      <c r="O64" s="28">
        <f t="shared" ca="1" si="102"/>
        <v>167188820.04223228</v>
      </c>
      <c r="P64" s="28">
        <f t="shared" ca="1" si="102"/>
        <v>165599935.744344</v>
      </c>
      <c r="Q64" s="28"/>
      <c r="R64" s="33">
        <f t="shared" ref="R64:AW64" si="103">R59+R62</f>
        <v>0</v>
      </c>
      <c r="S64" s="28">
        <f t="shared" ca="1" si="103"/>
        <v>169974540.59999999</v>
      </c>
      <c r="T64" s="28">
        <f t="shared" ca="1" si="103"/>
        <v>169949081.19999999</v>
      </c>
      <c r="U64" s="28">
        <f t="shared" ca="1" si="103"/>
        <v>169923621.79999998</v>
      </c>
      <c r="V64" s="28">
        <f t="shared" ca="1" si="103"/>
        <v>169898162.39999998</v>
      </c>
      <c r="W64" s="28">
        <f t="shared" ca="1" si="103"/>
        <v>169872702.99999997</v>
      </c>
      <c r="X64" s="28">
        <f t="shared" ca="1" si="103"/>
        <v>169847243.59999996</v>
      </c>
      <c r="Y64" s="28">
        <f t="shared" ca="1" si="103"/>
        <v>169821784.19999996</v>
      </c>
      <c r="Z64" s="28">
        <f t="shared" ca="1" si="103"/>
        <v>169796324.79999995</v>
      </c>
      <c r="AA64" s="28">
        <f t="shared" ca="1" si="103"/>
        <v>169770865.39999995</v>
      </c>
      <c r="AB64" s="28">
        <f t="shared" ca="1" si="103"/>
        <v>169745405.99999994</v>
      </c>
      <c r="AC64" s="28">
        <f t="shared" ca="1" si="103"/>
        <v>169719946.59999993</v>
      </c>
      <c r="AD64" s="28">
        <f t="shared" ca="1" si="103"/>
        <v>169694487.19999993</v>
      </c>
      <c r="AE64" s="28">
        <f t="shared" ca="1" si="103"/>
        <v>169661520.45499992</v>
      </c>
      <c r="AF64" s="28">
        <f t="shared" ca="1" si="103"/>
        <v>169628553.70999992</v>
      </c>
      <c r="AG64" s="28">
        <f t="shared" ca="1" si="103"/>
        <v>169595586.96499991</v>
      </c>
      <c r="AH64" s="28">
        <f t="shared" ca="1" si="103"/>
        <v>169562620.21999991</v>
      </c>
      <c r="AI64" s="28">
        <f t="shared" ca="1" si="103"/>
        <v>169529653.4749999</v>
      </c>
      <c r="AJ64" s="28">
        <f t="shared" ca="1" si="103"/>
        <v>169496686.7299999</v>
      </c>
      <c r="AK64" s="28">
        <f t="shared" ca="1" si="103"/>
        <v>169463719.9849999</v>
      </c>
      <c r="AL64" s="28">
        <f t="shared" ca="1" si="103"/>
        <v>169430753.23999989</v>
      </c>
      <c r="AM64" s="28">
        <f t="shared" ca="1" si="103"/>
        <v>169397786.49499989</v>
      </c>
      <c r="AN64" s="28">
        <f t="shared" ca="1" si="103"/>
        <v>169364819.74999988</v>
      </c>
      <c r="AO64" s="28">
        <f t="shared" ca="1" si="103"/>
        <v>169331853.00499988</v>
      </c>
      <c r="AP64" s="28">
        <f t="shared" ca="1" si="103"/>
        <v>169298886.25999987</v>
      </c>
      <c r="AQ64" s="28">
        <f t="shared" ca="1" si="103"/>
        <v>169258349.30274987</v>
      </c>
      <c r="AR64" s="28">
        <f t="shared" ca="1" si="103"/>
        <v>169217812.34549987</v>
      </c>
      <c r="AS64" s="28">
        <f t="shared" ca="1" si="103"/>
        <v>169177275.38824987</v>
      </c>
      <c r="AT64" s="28">
        <f t="shared" ca="1" si="103"/>
        <v>169136738.43099988</v>
      </c>
      <c r="AU64" s="28">
        <f t="shared" ca="1" si="103"/>
        <v>169096201.47374988</v>
      </c>
      <c r="AV64" s="28">
        <f t="shared" ca="1" si="103"/>
        <v>169055664.51649988</v>
      </c>
      <c r="AW64" s="28">
        <f t="shared" ca="1" si="103"/>
        <v>169015127.55924988</v>
      </c>
      <c r="AX64" s="28">
        <f t="shared" ref="AX64:CC64" ca="1" si="104">AX59+AX62</f>
        <v>168974590.60199988</v>
      </c>
      <c r="AY64" s="28">
        <f t="shared" ca="1" si="104"/>
        <v>168934053.64474988</v>
      </c>
      <c r="AZ64" s="28">
        <f t="shared" ca="1" si="104"/>
        <v>168893516.68749988</v>
      </c>
      <c r="BA64" s="28">
        <f t="shared" ca="1" si="104"/>
        <v>168852979.73024988</v>
      </c>
      <c r="BB64" s="28">
        <f t="shared" ca="1" si="104"/>
        <v>168812442.77299988</v>
      </c>
      <c r="BC64" s="28">
        <f t="shared" ca="1" si="104"/>
        <v>168758019.59288737</v>
      </c>
      <c r="BD64" s="28">
        <f t="shared" ca="1" si="104"/>
        <v>168703596.41277486</v>
      </c>
      <c r="BE64" s="28">
        <f t="shared" ca="1" si="104"/>
        <v>168649173.23266235</v>
      </c>
      <c r="BF64" s="28">
        <f t="shared" ca="1" si="104"/>
        <v>168594750.05254984</v>
      </c>
      <c r="BG64" s="28">
        <f t="shared" ca="1" si="104"/>
        <v>168540326.87243733</v>
      </c>
      <c r="BH64" s="28">
        <f t="shared" ca="1" si="104"/>
        <v>168485903.69232482</v>
      </c>
      <c r="BI64" s="28">
        <f t="shared" ca="1" si="104"/>
        <v>168431480.51221231</v>
      </c>
      <c r="BJ64" s="28">
        <f t="shared" ca="1" si="104"/>
        <v>168377057.3320998</v>
      </c>
      <c r="BK64" s="28">
        <f t="shared" ca="1" si="104"/>
        <v>168322634.15198728</v>
      </c>
      <c r="BL64" s="28">
        <f t="shared" ca="1" si="104"/>
        <v>168268210.97187477</v>
      </c>
      <c r="BM64" s="28">
        <f t="shared" ca="1" si="104"/>
        <v>168213787.79176226</v>
      </c>
      <c r="BN64" s="28">
        <f t="shared" ca="1" si="104"/>
        <v>168159364.61164975</v>
      </c>
      <c r="BO64" s="28">
        <f t="shared" ca="1" si="104"/>
        <v>168078485.89753163</v>
      </c>
      <c r="BP64" s="28">
        <f t="shared" ca="1" si="104"/>
        <v>167997607.18341351</v>
      </c>
      <c r="BQ64" s="28">
        <f t="shared" ca="1" si="104"/>
        <v>167916728.46929538</v>
      </c>
      <c r="BR64" s="28">
        <f t="shared" ca="1" si="104"/>
        <v>167835849.75517726</v>
      </c>
      <c r="BS64" s="28">
        <f t="shared" ca="1" si="104"/>
        <v>167754971.04105914</v>
      </c>
      <c r="BT64" s="28">
        <f t="shared" ca="1" si="104"/>
        <v>167674092.32694101</v>
      </c>
      <c r="BU64" s="28">
        <f t="shared" ca="1" si="104"/>
        <v>167593213.61282289</v>
      </c>
      <c r="BV64" s="28">
        <f t="shared" ca="1" si="104"/>
        <v>167512334.89870477</v>
      </c>
      <c r="BW64" s="28">
        <f t="shared" ca="1" si="104"/>
        <v>167431456.18458664</v>
      </c>
      <c r="BX64" s="28">
        <f t="shared" ca="1" si="104"/>
        <v>167350577.47046852</v>
      </c>
      <c r="BY64" s="28">
        <f t="shared" ca="1" si="104"/>
        <v>167269698.7563504</v>
      </c>
      <c r="BZ64" s="28">
        <f t="shared" ca="1" si="104"/>
        <v>167188820.04223228</v>
      </c>
      <c r="CA64" s="28">
        <f t="shared" ca="1" si="104"/>
        <v>167056413.01740825</v>
      </c>
      <c r="CB64" s="28">
        <f t="shared" ca="1" si="104"/>
        <v>166924005.99258423</v>
      </c>
      <c r="CC64" s="28">
        <f t="shared" ca="1" si="104"/>
        <v>166791598.96776021</v>
      </c>
      <c r="CD64" s="28">
        <f t="shared" ref="CD64:CL64" ca="1" si="105">CD59+CD62</f>
        <v>166659191.94293618</v>
      </c>
      <c r="CE64" s="28">
        <f t="shared" ca="1" si="105"/>
        <v>166526784.91811216</v>
      </c>
      <c r="CF64" s="28">
        <f t="shared" ca="1" si="105"/>
        <v>166394377.89328814</v>
      </c>
      <c r="CG64" s="28">
        <f t="shared" ca="1" si="105"/>
        <v>166261970.86846411</v>
      </c>
      <c r="CH64" s="28">
        <f t="shared" ca="1" si="105"/>
        <v>166129563.84364009</v>
      </c>
      <c r="CI64" s="28">
        <f t="shared" ca="1" si="105"/>
        <v>165997156.81881607</v>
      </c>
      <c r="CJ64" s="28">
        <f t="shared" ca="1" si="105"/>
        <v>165864749.79399204</v>
      </c>
      <c r="CK64" s="28">
        <f t="shared" ca="1" si="105"/>
        <v>165732342.76916802</v>
      </c>
      <c r="CL64" s="28">
        <f t="shared" ca="1" si="105"/>
        <v>165599935.744344</v>
      </c>
      <c r="CN64" s="28">
        <f t="shared" ref="CN64:DL64" ca="1" si="106">CN59+CN62</f>
        <v>0</v>
      </c>
      <c r="CO64" s="28">
        <f t="shared" ca="1" si="106"/>
        <v>0</v>
      </c>
      <c r="CP64" s="28">
        <f t="shared" ca="1" si="106"/>
        <v>0</v>
      </c>
      <c r="CQ64" s="28">
        <f t="shared" ca="1" si="106"/>
        <v>0</v>
      </c>
      <c r="CR64" s="28">
        <f t="shared" ca="1" si="106"/>
        <v>0</v>
      </c>
      <c r="CS64" s="28">
        <f t="shared" ca="1" si="106"/>
        <v>0</v>
      </c>
      <c r="CT64" s="28">
        <f t="shared" ca="1" si="106"/>
        <v>0</v>
      </c>
      <c r="CU64" s="28">
        <f t="shared" ca="1" si="106"/>
        <v>0</v>
      </c>
      <c r="CV64" s="28">
        <f t="shared" ca="1" si="106"/>
        <v>0</v>
      </c>
      <c r="CW64" s="28">
        <f t="shared" ca="1" si="106"/>
        <v>0</v>
      </c>
      <c r="CX64" s="28">
        <f t="shared" ca="1" si="106"/>
        <v>0</v>
      </c>
      <c r="CY64" s="28">
        <f t="shared" ca="1" si="106"/>
        <v>0</v>
      </c>
      <c r="CZ64" s="28">
        <f t="shared" ca="1" si="106"/>
        <v>0</v>
      </c>
      <c r="DA64" s="28">
        <f t="shared" ca="1" si="106"/>
        <v>0</v>
      </c>
      <c r="DB64" s="28">
        <f t="shared" ca="1" si="106"/>
        <v>0</v>
      </c>
      <c r="DC64" s="28">
        <f t="shared" ca="1" si="106"/>
        <v>0</v>
      </c>
      <c r="DD64" s="28">
        <f t="shared" ca="1" si="106"/>
        <v>0</v>
      </c>
      <c r="DE64" s="28">
        <f t="shared" ca="1" si="106"/>
        <v>0</v>
      </c>
      <c r="DF64" s="28">
        <f t="shared" ca="1" si="106"/>
        <v>0</v>
      </c>
      <c r="DG64" s="28">
        <f t="shared" ca="1" si="106"/>
        <v>0</v>
      </c>
      <c r="DH64" s="28">
        <f t="shared" ca="1" si="106"/>
        <v>0</v>
      </c>
      <c r="DI64" s="28">
        <f t="shared" ca="1" si="106"/>
        <v>0</v>
      </c>
      <c r="DJ64" s="28">
        <f t="shared" ca="1" si="106"/>
        <v>0</v>
      </c>
      <c r="DK64" s="28">
        <f t="shared" ca="1" si="106"/>
        <v>0</v>
      </c>
      <c r="DL64" s="28">
        <f t="shared" ca="1" si="106"/>
        <v>0</v>
      </c>
    </row>
    <row r="66" spans="1:116" hidden="1" x14ac:dyDescent="0.4">
      <c r="B66" s="27" t="s">
        <v>232</v>
      </c>
      <c r="G66" s="12" t="s">
        <v>622</v>
      </c>
    </row>
    <row r="67" spans="1:116" hidden="1" x14ac:dyDescent="0.4">
      <c r="A67" s="65"/>
      <c r="B67" s="27" t="s">
        <v>232</v>
      </c>
      <c r="C67" s="27"/>
      <c r="D67" s="27"/>
      <c r="E67" s="27"/>
      <c r="F67" s="27" t="s">
        <v>232</v>
      </c>
      <c r="G67" s="27" t="s">
        <v>623</v>
      </c>
      <c r="H67" s="28"/>
      <c r="I67" s="28"/>
      <c r="J67" s="28"/>
      <c r="K67" s="63">
        <f t="shared" ref="K67:P67" si="107">SUMIF($5:$5,K$3,67:67)</f>
        <v>0</v>
      </c>
      <c r="L67" s="63">
        <f t="shared" si="107"/>
        <v>0</v>
      </c>
      <c r="M67" s="63">
        <f t="shared" si="107"/>
        <v>0</v>
      </c>
      <c r="N67" s="63">
        <f t="shared" si="107"/>
        <v>0</v>
      </c>
      <c r="O67" s="63">
        <f t="shared" si="107"/>
        <v>0</v>
      </c>
      <c r="P67" s="63">
        <f t="shared" si="107"/>
        <v>0</v>
      </c>
      <c r="Q67" s="28"/>
      <c r="R67" s="252">
        <f t="shared" ref="R67:AW67" si="108">SUMIF($C:$C,$F67,R:R)</f>
        <v>0</v>
      </c>
      <c r="S67" s="265">
        <f t="shared" si="108"/>
        <v>0</v>
      </c>
      <c r="T67" s="265">
        <f t="shared" si="108"/>
        <v>0</v>
      </c>
      <c r="U67" s="265">
        <f t="shared" si="108"/>
        <v>0</v>
      </c>
      <c r="V67" s="265">
        <f t="shared" si="108"/>
        <v>0</v>
      </c>
      <c r="W67" s="265">
        <f t="shared" si="108"/>
        <v>0</v>
      </c>
      <c r="X67" s="265">
        <f t="shared" si="108"/>
        <v>0</v>
      </c>
      <c r="Y67" s="265">
        <f t="shared" si="108"/>
        <v>0</v>
      </c>
      <c r="Z67" s="265">
        <f t="shared" si="108"/>
        <v>0</v>
      </c>
      <c r="AA67" s="265">
        <f t="shared" si="108"/>
        <v>0</v>
      </c>
      <c r="AB67" s="265">
        <f t="shared" si="108"/>
        <v>0</v>
      </c>
      <c r="AC67" s="265">
        <f t="shared" si="108"/>
        <v>0</v>
      </c>
      <c r="AD67" s="265">
        <f t="shared" si="108"/>
        <v>0</v>
      </c>
      <c r="AE67" s="265">
        <f t="shared" si="108"/>
        <v>0</v>
      </c>
      <c r="AF67" s="265">
        <f t="shared" si="108"/>
        <v>0</v>
      </c>
      <c r="AG67" s="265">
        <f t="shared" si="108"/>
        <v>0</v>
      </c>
      <c r="AH67" s="265">
        <f t="shared" si="108"/>
        <v>0</v>
      </c>
      <c r="AI67" s="265">
        <f t="shared" si="108"/>
        <v>0</v>
      </c>
      <c r="AJ67" s="265">
        <f t="shared" si="108"/>
        <v>0</v>
      </c>
      <c r="AK67" s="265">
        <f t="shared" si="108"/>
        <v>0</v>
      </c>
      <c r="AL67" s="265">
        <f t="shared" si="108"/>
        <v>0</v>
      </c>
      <c r="AM67" s="265">
        <f t="shared" si="108"/>
        <v>0</v>
      </c>
      <c r="AN67" s="265">
        <f t="shared" si="108"/>
        <v>0</v>
      </c>
      <c r="AO67" s="265">
        <f t="shared" si="108"/>
        <v>0</v>
      </c>
      <c r="AP67" s="265">
        <f t="shared" si="108"/>
        <v>0</v>
      </c>
      <c r="AQ67" s="265">
        <f t="shared" si="108"/>
        <v>0</v>
      </c>
      <c r="AR67" s="265">
        <f t="shared" si="108"/>
        <v>0</v>
      </c>
      <c r="AS67" s="265">
        <f t="shared" si="108"/>
        <v>0</v>
      </c>
      <c r="AT67" s="265">
        <f t="shared" si="108"/>
        <v>0</v>
      </c>
      <c r="AU67" s="265">
        <f t="shared" si="108"/>
        <v>0</v>
      </c>
      <c r="AV67" s="265">
        <f t="shared" si="108"/>
        <v>0</v>
      </c>
      <c r="AW67" s="265">
        <f t="shared" si="108"/>
        <v>0</v>
      </c>
      <c r="AX67" s="265">
        <f t="shared" ref="AX67:CC67" si="109">SUMIF($C:$C,$F67,AX:AX)</f>
        <v>0</v>
      </c>
      <c r="AY67" s="265">
        <f t="shared" si="109"/>
        <v>0</v>
      </c>
      <c r="AZ67" s="265">
        <f t="shared" si="109"/>
        <v>0</v>
      </c>
      <c r="BA67" s="265">
        <f t="shared" si="109"/>
        <v>0</v>
      </c>
      <c r="BB67" s="265">
        <f t="shared" si="109"/>
        <v>0</v>
      </c>
      <c r="BC67" s="265">
        <f t="shared" si="109"/>
        <v>0</v>
      </c>
      <c r="BD67" s="265">
        <f t="shared" si="109"/>
        <v>0</v>
      </c>
      <c r="BE67" s="265">
        <f t="shared" si="109"/>
        <v>0</v>
      </c>
      <c r="BF67" s="265">
        <f t="shared" si="109"/>
        <v>0</v>
      </c>
      <c r="BG67" s="265">
        <f t="shared" si="109"/>
        <v>0</v>
      </c>
      <c r="BH67" s="265">
        <f t="shared" si="109"/>
        <v>0</v>
      </c>
      <c r="BI67" s="265">
        <f t="shared" si="109"/>
        <v>0</v>
      </c>
      <c r="BJ67" s="265">
        <f t="shared" si="109"/>
        <v>0</v>
      </c>
      <c r="BK67" s="265">
        <f t="shared" si="109"/>
        <v>0</v>
      </c>
      <c r="BL67" s="265">
        <f t="shared" si="109"/>
        <v>0</v>
      </c>
      <c r="BM67" s="265">
        <f t="shared" si="109"/>
        <v>0</v>
      </c>
      <c r="BN67" s="265">
        <f t="shared" si="109"/>
        <v>0</v>
      </c>
      <c r="BO67" s="265">
        <f t="shared" si="109"/>
        <v>0</v>
      </c>
      <c r="BP67" s="265">
        <f t="shared" si="109"/>
        <v>0</v>
      </c>
      <c r="BQ67" s="265">
        <f t="shared" si="109"/>
        <v>0</v>
      </c>
      <c r="BR67" s="265">
        <f t="shared" si="109"/>
        <v>0</v>
      </c>
      <c r="BS67" s="265">
        <f t="shared" si="109"/>
        <v>0</v>
      </c>
      <c r="BT67" s="265">
        <f t="shared" si="109"/>
        <v>0</v>
      </c>
      <c r="BU67" s="265">
        <f t="shared" si="109"/>
        <v>0</v>
      </c>
      <c r="BV67" s="265">
        <f t="shared" si="109"/>
        <v>0</v>
      </c>
      <c r="BW67" s="265">
        <f t="shared" si="109"/>
        <v>0</v>
      </c>
      <c r="BX67" s="265">
        <f t="shared" si="109"/>
        <v>0</v>
      </c>
      <c r="BY67" s="265">
        <f t="shared" si="109"/>
        <v>0</v>
      </c>
      <c r="BZ67" s="265">
        <f t="shared" si="109"/>
        <v>0</v>
      </c>
      <c r="CA67" s="265">
        <f t="shared" si="109"/>
        <v>0</v>
      </c>
      <c r="CB67" s="265">
        <f t="shared" si="109"/>
        <v>0</v>
      </c>
      <c r="CC67" s="265">
        <f t="shared" si="109"/>
        <v>0</v>
      </c>
      <c r="CD67" s="265">
        <f t="shared" ref="CD67:CL67" si="110">SUMIF($C:$C,$F67,CD:CD)</f>
        <v>0</v>
      </c>
      <c r="CE67" s="265">
        <f t="shared" si="110"/>
        <v>0</v>
      </c>
      <c r="CF67" s="265">
        <f t="shared" si="110"/>
        <v>0</v>
      </c>
      <c r="CG67" s="265">
        <f t="shared" si="110"/>
        <v>0</v>
      </c>
      <c r="CH67" s="265">
        <f t="shared" si="110"/>
        <v>0</v>
      </c>
      <c r="CI67" s="265">
        <f t="shared" si="110"/>
        <v>0</v>
      </c>
      <c r="CJ67" s="265">
        <f t="shared" si="110"/>
        <v>0</v>
      </c>
      <c r="CK67" s="265">
        <f t="shared" si="110"/>
        <v>0</v>
      </c>
      <c r="CL67" s="265">
        <f t="shared" si="110"/>
        <v>0</v>
      </c>
      <c r="CN67" s="265">
        <f t="shared" ref="CN67:DL67" si="111">SUMIF($C:$C,$F67,CN:CN)</f>
        <v>0</v>
      </c>
      <c r="CO67" s="265">
        <f t="shared" si="111"/>
        <v>0</v>
      </c>
      <c r="CP67" s="265">
        <f t="shared" si="111"/>
        <v>0</v>
      </c>
      <c r="CQ67" s="265">
        <f t="shared" si="111"/>
        <v>0</v>
      </c>
      <c r="CR67" s="265">
        <f t="shared" si="111"/>
        <v>0</v>
      </c>
      <c r="CS67" s="265">
        <f t="shared" si="111"/>
        <v>0</v>
      </c>
      <c r="CT67" s="265">
        <f t="shared" si="111"/>
        <v>0</v>
      </c>
      <c r="CU67" s="265">
        <f t="shared" si="111"/>
        <v>0</v>
      </c>
      <c r="CV67" s="265">
        <f t="shared" si="111"/>
        <v>0</v>
      </c>
      <c r="CW67" s="265">
        <f t="shared" si="111"/>
        <v>0</v>
      </c>
      <c r="CX67" s="265">
        <f t="shared" si="111"/>
        <v>0</v>
      </c>
      <c r="CY67" s="265">
        <f t="shared" si="111"/>
        <v>0</v>
      </c>
      <c r="CZ67" s="265">
        <f t="shared" si="111"/>
        <v>0</v>
      </c>
      <c r="DA67" s="265">
        <f t="shared" si="111"/>
        <v>0</v>
      </c>
      <c r="DB67" s="265">
        <f t="shared" si="111"/>
        <v>0</v>
      </c>
      <c r="DC67" s="265">
        <f t="shared" si="111"/>
        <v>0</v>
      </c>
      <c r="DD67" s="265">
        <f t="shared" si="111"/>
        <v>0</v>
      </c>
      <c r="DE67" s="265">
        <f t="shared" si="111"/>
        <v>0</v>
      </c>
      <c r="DF67" s="265">
        <f t="shared" si="111"/>
        <v>0</v>
      </c>
      <c r="DG67" s="265">
        <f t="shared" si="111"/>
        <v>0</v>
      </c>
      <c r="DH67" s="265">
        <f t="shared" si="111"/>
        <v>0</v>
      </c>
      <c r="DI67" s="265">
        <f t="shared" si="111"/>
        <v>0</v>
      </c>
      <c r="DJ67" s="265">
        <f t="shared" si="111"/>
        <v>0</v>
      </c>
      <c r="DK67" s="265">
        <f t="shared" si="111"/>
        <v>0</v>
      </c>
      <c r="DL67" s="265">
        <f t="shared" si="111"/>
        <v>0</v>
      </c>
    </row>
    <row r="68" spans="1:116" hidden="1" x14ac:dyDescent="0.4">
      <c r="A68" s="65"/>
      <c r="B68" s="27" t="s">
        <v>232</v>
      </c>
    </row>
    <row r="69" spans="1:116" hidden="1" x14ac:dyDescent="0.4">
      <c r="B69" s="27" t="s">
        <v>237</v>
      </c>
      <c r="G69" s="12" t="s">
        <v>624</v>
      </c>
    </row>
    <row r="70" spans="1:116" hidden="1" x14ac:dyDescent="0.4">
      <c r="A70" s="65"/>
      <c r="B70" s="27" t="s">
        <v>237</v>
      </c>
      <c r="C70" s="27"/>
      <c r="D70" s="27"/>
      <c r="E70" s="27"/>
      <c r="F70" s="27" t="s">
        <v>237</v>
      </c>
      <c r="G70" s="27" t="s">
        <v>625</v>
      </c>
      <c r="H70" s="27"/>
      <c r="I70" s="27"/>
      <c r="J70" s="28"/>
      <c r="K70" s="63">
        <f t="shared" ref="K70:P70" si="112">SUMIF($5:$5,K$3,70:70)</f>
        <v>0</v>
      </c>
      <c r="L70" s="63">
        <f t="shared" si="112"/>
        <v>0</v>
      </c>
      <c r="M70" s="63">
        <f t="shared" si="112"/>
        <v>0</v>
      </c>
      <c r="N70" s="63">
        <f t="shared" si="112"/>
        <v>0</v>
      </c>
      <c r="O70" s="63">
        <f t="shared" si="112"/>
        <v>0</v>
      </c>
      <c r="P70" s="63">
        <f t="shared" si="112"/>
        <v>0</v>
      </c>
      <c r="Q70" s="28"/>
      <c r="R70" s="252">
        <f t="shared" ref="R70:AW70" si="113">SUMIF($C:$C,$F70,R:R)</f>
        <v>0</v>
      </c>
      <c r="S70" s="265">
        <f t="shared" si="113"/>
        <v>0</v>
      </c>
      <c r="T70" s="265">
        <f t="shared" si="113"/>
        <v>0</v>
      </c>
      <c r="U70" s="265">
        <f t="shared" si="113"/>
        <v>0</v>
      </c>
      <c r="V70" s="265">
        <f t="shared" si="113"/>
        <v>0</v>
      </c>
      <c r="W70" s="265">
        <f t="shared" si="113"/>
        <v>0</v>
      </c>
      <c r="X70" s="265">
        <f t="shared" si="113"/>
        <v>0</v>
      </c>
      <c r="Y70" s="265">
        <f t="shared" si="113"/>
        <v>0</v>
      </c>
      <c r="Z70" s="265">
        <f t="shared" si="113"/>
        <v>0</v>
      </c>
      <c r="AA70" s="265">
        <f t="shared" si="113"/>
        <v>0</v>
      </c>
      <c r="AB70" s="265">
        <f t="shared" si="113"/>
        <v>0</v>
      </c>
      <c r="AC70" s="265">
        <f t="shared" si="113"/>
        <v>0</v>
      </c>
      <c r="AD70" s="265">
        <f t="shared" si="113"/>
        <v>0</v>
      </c>
      <c r="AE70" s="265">
        <f t="shared" si="113"/>
        <v>0</v>
      </c>
      <c r="AF70" s="265">
        <f t="shared" si="113"/>
        <v>0</v>
      </c>
      <c r="AG70" s="265">
        <f t="shared" si="113"/>
        <v>0</v>
      </c>
      <c r="AH70" s="265">
        <f t="shared" si="113"/>
        <v>0</v>
      </c>
      <c r="AI70" s="265">
        <f t="shared" si="113"/>
        <v>0</v>
      </c>
      <c r="AJ70" s="265">
        <f t="shared" si="113"/>
        <v>0</v>
      </c>
      <c r="AK70" s="265">
        <f t="shared" si="113"/>
        <v>0</v>
      </c>
      <c r="AL70" s="265">
        <f t="shared" si="113"/>
        <v>0</v>
      </c>
      <c r="AM70" s="265">
        <f t="shared" si="113"/>
        <v>0</v>
      </c>
      <c r="AN70" s="265">
        <f t="shared" si="113"/>
        <v>0</v>
      </c>
      <c r="AO70" s="265">
        <f t="shared" si="113"/>
        <v>0</v>
      </c>
      <c r="AP70" s="265">
        <f t="shared" si="113"/>
        <v>0</v>
      </c>
      <c r="AQ70" s="265">
        <f t="shared" si="113"/>
        <v>0</v>
      </c>
      <c r="AR70" s="265">
        <f t="shared" si="113"/>
        <v>0</v>
      </c>
      <c r="AS70" s="265">
        <f t="shared" si="113"/>
        <v>0</v>
      </c>
      <c r="AT70" s="265">
        <f t="shared" si="113"/>
        <v>0</v>
      </c>
      <c r="AU70" s="265">
        <f t="shared" si="113"/>
        <v>0</v>
      </c>
      <c r="AV70" s="265">
        <f t="shared" si="113"/>
        <v>0</v>
      </c>
      <c r="AW70" s="265">
        <f t="shared" si="113"/>
        <v>0</v>
      </c>
      <c r="AX70" s="265">
        <f t="shared" ref="AX70:CC70" si="114">SUMIF($C:$C,$F70,AX:AX)</f>
        <v>0</v>
      </c>
      <c r="AY70" s="265">
        <f t="shared" si="114"/>
        <v>0</v>
      </c>
      <c r="AZ70" s="265">
        <f t="shared" si="114"/>
        <v>0</v>
      </c>
      <c r="BA70" s="265">
        <f t="shared" si="114"/>
        <v>0</v>
      </c>
      <c r="BB70" s="265">
        <f t="shared" si="114"/>
        <v>0</v>
      </c>
      <c r="BC70" s="265">
        <f t="shared" si="114"/>
        <v>0</v>
      </c>
      <c r="BD70" s="265">
        <f t="shared" si="114"/>
        <v>0</v>
      </c>
      <c r="BE70" s="265">
        <f t="shared" si="114"/>
        <v>0</v>
      </c>
      <c r="BF70" s="265">
        <f t="shared" si="114"/>
        <v>0</v>
      </c>
      <c r="BG70" s="265">
        <f t="shared" si="114"/>
        <v>0</v>
      </c>
      <c r="BH70" s="265">
        <f t="shared" si="114"/>
        <v>0</v>
      </c>
      <c r="BI70" s="265">
        <f t="shared" si="114"/>
        <v>0</v>
      </c>
      <c r="BJ70" s="265">
        <f t="shared" si="114"/>
        <v>0</v>
      </c>
      <c r="BK70" s="265">
        <f t="shared" si="114"/>
        <v>0</v>
      </c>
      <c r="BL70" s="265">
        <f t="shared" si="114"/>
        <v>0</v>
      </c>
      <c r="BM70" s="265">
        <f t="shared" si="114"/>
        <v>0</v>
      </c>
      <c r="BN70" s="265">
        <f t="shared" si="114"/>
        <v>0</v>
      </c>
      <c r="BO70" s="265">
        <f t="shared" si="114"/>
        <v>0</v>
      </c>
      <c r="BP70" s="265">
        <f t="shared" si="114"/>
        <v>0</v>
      </c>
      <c r="BQ70" s="265">
        <f t="shared" si="114"/>
        <v>0</v>
      </c>
      <c r="BR70" s="265">
        <f t="shared" si="114"/>
        <v>0</v>
      </c>
      <c r="BS70" s="265">
        <f t="shared" si="114"/>
        <v>0</v>
      </c>
      <c r="BT70" s="265">
        <f t="shared" si="114"/>
        <v>0</v>
      </c>
      <c r="BU70" s="265">
        <f t="shared" si="114"/>
        <v>0</v>
      </c>
      <c r="BV70" s="265">
        <f t="shared" si="114"/>
        <v>0</v>
      </c>
      <c r="BW70" s="265">
        <f t="shared" si="114"/>
        <v>0</v>
      </c>
      <c r="BX70" s="265">
        <f t="shared" si="114"/>
        <v>0</v>
      </c>
      <c r="BY70" s="265">
        <f t="shared" si="114"/>
        <v>0</v>
      </c>
      <c r="BZ70" s="265">
        <f t="shared" si="114"/>
        <v>0</v>
      </c>
      <c r="CA70" s="265">
        <f t="shared" si="114"/>
        <v>0</v>
      </c>
      <c r="CB70" s="265">
        <f t="shared" si="114"/>
        <v>0</v>
      </c>
      <c r="CC70" s="265">
        <f t="shared" si="114"/>
        <v>0</v>
      </c>
      <c r="CD70" s="265">
        <f t="shared" ref="CD70:CL70" si="115">SUMIF($C:$C,$F70,CD:CD)</f>
        <v>0</v>
      </c>
      <c r="CE70" s="265">
        <f t="shared" si="115"/>
        <v>0</v>
      </c>
      <c r="CF70" s="265">
        <f t="shared" si="115"/>
        <v>0</v>
      </c>
      <c r="CG70" s="265">
        <f t="shared" si="115"/>
        <v>0</v>
      </c>
      <c r="CH70" s="265">
        <f t="shared" si="115"/>
        <v>0</v>
      </c>
      <c r="CI70" s="265">
        <f t="shared" si="115"/>
        <v>0</v>
      </c>
      <c r="CJ70" s="265">
        <f t="shared" si="115"/>
        <v>0</v>
      </c>
      <c r="CK70" s="265">
        <f t="shared" si="115"/>
        <v>0</v>
      </c>
      <c r="CL70" s="265">
        <f t="shared" si="115"/>
        <v>0</v>
      </c>
      <c r="CN70" s="265">
        <f t="shared" ref="CN70:DL70" si="116">SUMIF($C:$C,$F70,CN:CN)</f>
        <v>0</v>
      </c>
      <c r="CO70" s="265">
        <f t="shared" si="116"/>
        <v>0</v>
      </c>
      <c r="CP70" s="265">
        <f t="shared" si="116"/>
        <v>0</v>
      </c>
      <c r="CQ70" s="265">
        <f t="shared" si="116"/>
        <v>0</v>
      </c>
      <c r="CR70" s="265">
        <f t="shared" si="116"/>
        <v>0</v>
      </c>
      <c r="CS70" s="265">
        <f t="shared" si="116"/>
        <v>0</v>
      </c>
      <c r="CT70" s="265">
        <f t="shared" si="116"/>
        <v>0</v>
      </c>
      <c r="CU70" s="265">
        <f t="shared" si="116"/>
        <v>0</v>
      </c>
      <c r="CV70" s="265">
        <f t="shared" si="116"/>
        <v>0</v>
      </c>
      <c r="CW70" s="265">
        <f t="shared" si="116"/>
        <v>0</v>
      </c>
      <c r="CX70" s="265">
        <f t="shared" si="116"/>
        <v>0</v>
      </c>
      <c r="CY70" s="265">
        <f t="shared" si="116"/>
        <v>0</v>
      </c>
      <c r="CZ70" s="265">
        <f t="shared" si="116"/>
        <v>0</v>
      </c>
      <c r="DA70" s="265">
        <f t="shared" si="116"/>
        <v>0</v>
      </c>
      <c r="DB70" s="265">
        <f t="shared" si="116"/>
        <v>0</v>
      </c>
      <c r="DC70" s="265">
        <f t="shared" si="116"/>
        <v>0</v>
      </c>
      <c r="DD70" s="265">
        <f t="shared" si="116"/>
        <v>0</v>
      </c>
      <c r="DE70" s="265">
        <f t="shared" si="116"/>
        <v>0</v>
      </c>
      <c r="DF70" s="265">
        <f t="shared" si="116"/>
        <v>0</v>
      </c>
      <c r="DG70" s="265">
        <f t="shared" si="116"/>
        <v>0</v>
      </c>
      <c r="DH70" s="265">
        <f t="shared" si="116"/>
        <v>0</v>
      </c>
      <c r="DI70" s="265">
        <f t="shared" si="116"/>
        <v>0</v>
      </c>
      <c r="DJ70" s="265">
        <f t="shared" si="116"/>
        <v>0</v>
      </c>
      <c r="DK70" s="265">
        <f t="shared" si="116"/>
        <v>0</v>
      </c>
      <c r="DL70" s="265">
        <f t="shared" si="116"/>
        <v>0</v>
      </c>
    </row>
    <row r="71" spans="1:116" hidden="1" x14ac:dyDescent="0.4">
      <c r="A71" s="65"/>
      <c r="B71" s="27" t="s">
        <v>237</v>
      </c>
    </row>
    <row r="72" spans="1:116" x14ac:dyDescent="0.4">
      <c r="A72" s="65"/>
      <c r="B72" s="27"/>
      <c r="C72" s="27"/>
      <c r="D72" s="27"/>
      <c r="E72" s="27"/>
      <c r="F72" s="27"/>
      <c r="G72" s="27" t="s">
        <v>626</v>
      </c>
      <c r="H72" s="27"/>
      <c r="I72" s="27"/>
      <c r="J72" s="28"/>
      <c r="K72" s="28">
        <f t="shared" ref="K72:P72" si="117">SUMIF($5:$5,K$3,72:72)</f>
        <v>0</v>
      </c>
      <c r="L72" s="28">
        <f t="shared" si="117"/>
        <v>0</v>
      </c>
      <c r="M72" s="28">
        <f t="shared" si="117"/>
        <v>0</v>
      </c>
      <c r="N72" s="28">
        <f t="shared" si="117"/>
        <v>0</v>
      </c>
      <c r="O72" s="28">
        <f t="shared" si="117"/>
        <v>0</v>
      </c>
      <c r="P72" s="28">
        <f t="shared" si="117"/>
        <v>0</v>
      </c>
      <c r="Q72" s="28"/>
      <c r="R72" s="33">
        <f t="shared" ref="R72:AW72" si="118">R67+R70</f>
        <v>0</v>
      </c>
      <c r="S72" s="28">
        <f t="shared" si="118"/>
        <v>0</v>
      </c>
      <c r="T72" s="28">
        <f t="shared" si="118"/>
        <v>0</v>
      </c>
      <c r="U72" s="28">
        <f t="shared" si="118"/>
        <v>0</v>
      </c>
      <c r="V72" s="28">
        <f t="shared" si="118"/>
        <v>0</v>
      </c>
      <c r="W72" s="28">
        <f t="shared" si="118"/>
        <v>0</v>
      </c>
      <c r="X72" s="28">
        <f t="shared" si="118"/>
        <v>0</v>
      </c>
      <c r="Y72" s="28">
        <f t="shared" si="118"/>
        <v>0</v>
      </c>
      <c r="Z72" s="28">
        <f t="shared" si="118"/>
        <v>0</v>
      </c>
      <c r="AA72" s="28">
        <f t="shared" si="118"/>
        <v>0</v>
      </c>
      <c r="AB72" s="28">
        <f t="shared" si="118"/>
        <v>0</v>
      </c>
      <c r="AC72" s="28">
        <f t="shared" si="118"/>
        <v>0</v>
      </c>
      <c r="AD72" s="28">
        <f t="shared" si="118"/>
        <v>0</v>
      </c>
      <c r="AE72" s="28">
        <f t="shared" si="118"/>
        <v>0</v>
      </c>
      <c r="AF72" s="28">
        <f t="shared" si="118"/>
        <v>0</v>
      </c>
      <c r="AG72" s="28">
        <f t="shared" si="118"/>
        <v>0</v>
      </c>
      <c r="AH72" s="28">
        <f t="shared" si="118"/>
        <v>0</v>
      </c>
      <c r="AI72" s="28">
        <f t="shared" si="118"/>
        <v>0</v>
      </c>
      <c r="AJ72" s="28">
        <f t="shared" si="118"/>
        <v>0</v>
      </c>
      <c r="AK72" s="28">
        <f t="shared" si="118"/>
        <v>0</v>
      </c>
      <c r="AL72" s="28">
        <f t="shared" si="118"/>
        <v>0</v>
      </c>
      <c r="AM72" s="28">
        <f t="shared" si="118"/>
        <v>0</v>
      </c>
      <c r="AN72" s="28">
        <f t="shared" si="118"/>
        <v>0</v>
      </c>
      <c r="AO72" s="28">
        <f t="shared" si="118"/>
        <v>0</v>
      </c>
      <c r="AP72" s="28">
        <f t="shared" si="118"/>
        <v>0</v>
      </c>
      <c r="AQ72" s="28">
        <f t="shared" si="118"/>
        <v>0</v>
      </c>
      <c r="AR72" s="28">
        <f t="shared" si="118"/>
        <v>0</v>
      </c>
      <c r="AS72" s="28">
        <f t="shared" si="118"/>
        <v>0</v>
      </c>
      <c r="AT72" s="28">
        <f t="shared" si="118"/>
        <v>0</v>
      </c>
      <c r="AU72" s="28">
        <f t="shared" si="118"/>
        <v>0</v>
      </c>
      <c r="AV72" s="28">
        <f t="shared" si="118"/>
        <v>0</v>
      </c>
      <c r="AW72" s="28">
        <f t="shared" si="118"/>
        <v>0</v>
      </c>
      <c r="AX72" s="28">
        <f t="shared" ref="AX72:CC72" si="119">AX67+AX70</f>
        <v>0</v>
      </c>
      <c r="AY72" s="28">
        <f t="shared" si="119"/>
        <v>0</v>
      </c>
      <c r="AZ72" s="28">
        <f t="shared" si="119"/>
        <v>0</v>
      </c>
      <c r="BA72" s="28">
        <f t="shared" si="119"/>
        <v>0</v>
      </c>
      <c r="BB72" s="28">
        <f t="shared" si="119"/>
        <v>0</v>
      </c>
      <c r="BC72" s="28">
        <f t="shared" si="119"/>
        <v>0</v>
      </c>
      <c r="BD72" s="28">
        <f t="shared" si="119"/>
        <v>0</v>
      </c>
      <c r="BE72" s="28">
        <f t="shared" si="119"/>
        <v>0</v>
      </c>
      <c r="BF72" s="28">
        <f t="shared" si="119"/>
        <v>0</v>
      </c>
      <c r="BG72" s="28">
        <f t="shared" si="119"/>
        <v>0</v>
      </c>
      <c r="BH72" s="28">
        <f t="shared" si="119"/>
        <v>0</v>
      </c>
      <c r="BI72" s="28">
        <f t="shared" si="119"/>
        <v>0</v>
      </c>
      <c r="BJ72" s="28">
        <f t="shared" si="119"/>
        <v>0</v>
      </c>
      <c r="BK72" s="28">
        <f t="shared" si="119"/>
        <v>0</v>
      </c>
      <c r="BL72" s="28">
        <f t="shared" si="119"/>
        <v>0</v>
      </c>
      <c r="BM72" s="28">
        <f t="shared" si="119"/>
        <v>0</v>
      </c>
      <c r="BN72" s="28">
        <f t="shared" si="119"/>
        <v>0</v>
      </c>
      <c r="BO72" s="28">
        <f t="shared" si="119"/>
        <v>0</v>
      </c>
      <c r="BP72" s="28">
        <f t="shared" si="119"/>
        <v>0</v>
      </c>
      <c r="BQ72" s="28">
        <f t="shared" si="119"/>
        <v>0</v>
      </c>
      <c r="BR72" s="28">
        <f t="shared" si="119"/>
        <v>0</v>
      </c>
      <c r="BS72" s="28">
        <f t="shared" si="119"/>
        <v>0</v>
      </c>
      <c r="BT72" s="28">
        <f t="shared" si="119"/>
        <v>0</v>
      </c>
      <c r="BU72" s="28">
        <f t="shared" si="119"/>
        <v>0</v>
      </c>
      <c r="BV72" s="28">
        <f t="shared" si="119"/>
        <v>0</v>
      </c>
      <c r="BW72" s="28">
        <f t="shared" si="119"/>
        <v>0</v>
      </c>
      <c r="BX72" s="28">
        <f t="shared" si="119"/>
        <v>0</v>
      </c>
      <c r="BY72" s="28">
        <f t="shared" si="119"/>
        <v>0</v>
      </c>
      <c r="BZ72" s="28">
        <f t="shared" si="119"/>
        <v>0</v>
      </c>
      <c r="CA72" s="28">
        <f t="shared" si="119"/>
        <v>0</v>
      </c>
      <c r="CB72" s="28">
        <f t="shared" si="119"/>
        <v>0</v>
      </c>
      <c r="CC72" s="28">
        <f t="shared" si="119"/>
        <v>0</v>
      </c>
      <c r="CD72" s="28">
        <f t="shared" ref="CD72:CL72" si="120">CD67+CD70</f>
        <v>0</v>
      </c>
      <c r="CE72" s="28">
        <f t="shared" si="120"/>
        <v>0</v>
      </c>
      <c r="CF72" s="28">
        <f t="shared" si="120"/>
        <v>0</v>
      </c>
      <c r="CG72" s="28">
        <f t="shared" si="120"/>
        <v>0</v>
      </c>
      <c r="CH72" s="28">
        <f t="shared" si="120"/>
        <v>0</v>
      </c>
      <c r="CI72" s="28">
        <f t="shared" si="120"/>
        <v>0</v>
      </c>
      <c r="CJ72" s="28">
        <f t="shared" si="120"/>
        <v>0</v>
      </c>
      <c r="CK72" s="28">
        <f t="shared" si="120"/>
        <v>0</v>
      </c>
      <c r="CL72" s="28">
        <f t="shared" si="120"/>
        <v>0</v>
      </c>
      <c r="CN72" s="28">
        <f t="shared" ref="CN72:DL72" si="121">CN67+CN70</f>
        <v>0</v>
      </c>
      <c r="CO72" s="28">
        <f t="shared" si="121"/>
        <v>0</v>
      </c>
      <c r="CP72" s="28">
        <f t="shared" si="121"/>
        <v>0</v>
      </c>
      <c r="CQ72" s="28">
        <f t="shared" si="121"/>
        <v>0</v>
      </c>
      <c r="CR72" s="28">
        <f t="shared" si="121"/>
        <v>0</v>
      </c>
      <c r="CS72" s="28">
        <f t="shared" si="121"/>
        <v>0</v>
      </c>
      <c r="CT72" s="28">
        <f t="shared" si="121"/>
        <v>0</v>
      </c>
      <c r="CU72" s="28">
        <f t="shared" si="121"/>
        <v>0</v>
      </c>
      <c r="CV72" s="28">
        <f t="shared" si="121"/>
        <v>0</v>
      </c>
      <c r="CW72" s="28">
        <f t="shared" si="121"/>
        <v>0</v>
      </c>
      <c r="CX72" s="28">
        <f t="shared" si="121"/>
        <v>0</v>
      </c>
      <c r="CY72" s="28">
        <f t="shared" si="121"/>
        <v>0</v>
      </c>
      <c r="CZ72" s="28">
        <f t="shared" si="121"/>
        <v>0</v>
      </c>
      <c r="DA72" s="28">
        <f t="shared" si="121"/>
        <v>0</v>
      </c>
      <c r="DB72" s="28">
        <f t="shared" si="121"/>
        <v>0</v>
      </c>
      <c r="DC72" s="28">
        <f t="shared" si="121"/>
        <v>0</v>
      </c>
      <c r="DD72" s="28">
        <f t="shared" si="121"/>
        <v>0</v>
      </c>
      <c r="DE72" s="28">
        <f t="shared" si="121"/>
        <v>0</v>
      </c>
      <c r="DF72" s="28">
        <f t="shared" si="121"/>
        <v>0</v>
      </c>
      <c r="DG72" s="28">
        <f t="shared" si="121"/>
        <v>0</v>
      </c>
      <c r="DH72" s="28">
        <f t="shared" si="121"/>
        <v>0</v>
      </c>
      <c r="DI72" s="28">
        <f t="shared" si="121"/>
        <v>0</v>
      </c>
      <c r="DJ72" s="28">
        <f t="shared" si="121"/>
        <v>0</v>
      </c>
      <c r="DK72" s="28">
        <f t="shared" si="121"/>
        <v>0</v>
      </c>
      <c r="DL72" s="28">
        <f t="shared" si="121"/>
        <v>0</v>
      </c>
    </row>
    <row r="74" spans="1:116" x14ac:dyDescent="0.4">
      <c r="B74" t="s">
        <v>231</v>
      </c>
      <c r="G74" s="12" t="s">
        <v>627</v>
      </c>
    </row>
    <row r="75" spans="1:116" x14ac:dyDescent="0.4">
      <c r="C75" t="s">
        <v>231</v>
      </c>
      <c r="F75" s="27" t="s">
        <v>231</v>
      </c>
      <c r="G75" s="342" t="s">
        <v>581</v>
      </c>
      <c r="K75" s="264">
        <f>Equity!K26</f>
        <v>170000000</v>
      </c>
      <c r="L75" s="264">
        <f>Equity!L26</f>
        <v>170000000</v>
      </c>
      <c r="M75" s="264">
        <f>Equity!M26</f>
        <v>170000000</v>
      </c>
      <c r="N75" s="264">
        <f>Equity!N26</f>
        <v>170000000</v>
      </c>
      <c r="O75" s="264">
        <f>Equity!O26</f>
        <v>170000000</v>
      </c>
      <c r="P75" s="264">
        <f>Equity!P26</f>
        <v>170000000</v>
      </c>
      <c r="Q75" s="264"/>
      <c r="R75" s="345">
        <v>0</v>
      </c>
      <c r="S75" s="264">
        <f>Equity!S26</f>
        <v>170000000</v>
      </c>
      <c r="T75" s="264">
        <f>Equity!T26</f>
        <v>170000000</v>
      </c>
      <c r="U75" s="264">
        <f>Equity!U26</f>
        <v>170000000</v>
      </c>
      <c r="V75" s="264">
        <f>Equity!V26</f>
        <v>170000000</v>
      </c>
      <c r="W75" s="264">
        <f>Equity!W26</f>
        <v>170000000</v>
      </c>
      <c r="X75" s="264">
        <f>Equity!X26</f>
        <v>170000000</v>
      </c>
      <c r="Y75" s="264">
        <f>Equity!Y26</f>
        <v>170000000</v>
      </c>
      <c r="Z75" s="264">
        <f>Equity!Z26</f>
        <v>170000000</v>
      </c>
      <c r="AA75" s="264">
        <f>Equity!AA26</f>
        <v>170000000</v>
      </c>
      <c r="AB75" s="264">
        <f>Equity!AB26</f>
        <v>170000000</v>
      </c>
      <c r="AC75" s="264">
        <f>Equity!AC26</f>
        <v>170000000</v>
      </c>
      <c r="AD75" s="264">
        <f>Equity!AD26</f>
        <v>170000000</v>
      </c>
      <c r="AE75" s="264">
        <f>Equity!AE26</f>
        <v>170000000</v>
      </c>
      <c r="AF75" s="264">
        <f>Equity!AF26</f>
        <v>170000000</v>
      </c>
      <c r="AG75" s="264">
        <f>Equity!AG26</f>
        <v>170000000</v>
      </c>
      <c r="AH75" s="264">
        <f>Equity!AH26</f>
        <v>170000000</v>
      </c>
      <c r="AI75" s="264">
        <f>Equity!AI26</f>
        <v>170000000</v>
      </c>
      <c r="AJ75" s="264">
        <f>Equity!AJ26</f>
        <v>170000000</v>
      </c>
      <c r="AK75" s="264">
        <f>Equity!AK26</f>
        <v>170000000</v>
      </c>
      <c r="AL75" s="264">
        <f>Equity!AL26</f>
        <v>170000000</v>
      </c>
      <c r="AM75" s="264">
        <f>Equity!AM26</f>
        <v>170000000</v>
      </c>
      <c r="AN75" s="264">
        <f>Equity!AN26</f>
        <v>170000000</v>
      </c>
      <c r="AO75" s="264">
        <f>Equity!AO26</f>
        <v>170000000</v>
      </c>
      <c r="AP75" s="264">
        <f>Equity!AP26</f>
        <v>170000000</v>
      </c>
      <c r="AQ75" s="264">
        <f>Equity!AQ26</f>
        <v>170000000</v>
      </c>
      <c r="AR75" s="264">
        <f>Equity!AR26</f>
        <v>170000000</v>
      </c>
      <c r="AS75" s="264">
        <f>Equity!AS26</f>
        <v>170000000</v>
      </c>
      <c r="AT75" s="264">
        <f>Equity!AT26</f>
        <v>170000000</v>
      </c>
      <c r="AU75" s="264">
        <f>Equity!AU26</f>
        <v>170000000</v>
      </c>
      <c r="AV75" s="264">
        <f>Equity!AV26</f>
        <v>170000000</v>
      </c>
      <c r="AW75" s="264">
        <f>Equity!AW26</f>
        <v>170000000</v>
      </c>
      <c r="AX75" s="264">
        <f>Equity!AX26</f>
        <v>170000000</v>
      </c>
      <c r="AY75" s="264">
        <f>Equity!AY26</f>
        <v>170000000</v>
      </c>
      <c r="AZ75" s="264">
        <f>Equity!AZ26</f>
        <v>170000000</v>
      </c>
      <c r="BA75" s="264">
        <f>Equity!BA26</f>
        <v>170000000</v>
      </c>
      <c r="BB75" s="264">
        <f>Equity!BB26</f>
        <v>170000000</v>
      </c>
      <c r="BC75" s="264">
        <f>Equity!BC26</f>
        <v>170000000</v>
      </c>
      <c r="BD75" s="264">
        <f>Equity!BD26</f>
        <v>170000000</v>
      </c>
      <c r="BE75" s="264">
        <f>Equity!BE26</f>
        <v>170000000</v>
      </c>
      <c r="BF75" s="264">
        <f>Equity!BF26</f>
        <v>170000000</v>
      </c>
      <c r="BG75" s="264">
        <f>Equity!BG26</f>
        <v>170000000</v>
      </c>
      <c r="BH75" s="264">
        <f>Equity!BH26</f>
        <v>170000000</v>
      </c>
      <c r="BI75" s="264">
        <f>Equity!BI26</f>
        <v>170000000</v>
      </c>
      <c r="BJ75" s="264">
        <f>Equity!BJ26</f>
        <v>170000000</v>
      </c>
      <c r="BK75" s="264">
        <f>Equity!BK26</f>
        <v>170000000</v>
      </c>
      <c r="BL75" s="264">
        <f>Equity!BL26</f>
        <v>170000000</v>
      </c>
      <c r="BM75" s="264">
        <f>Equity!BM26</f>
        <v>170000000</v>
      </c>
      <c r="BN75" s="264">
        <f>Equity!BN26</f>
        <v>170000000</v>
      </c>
      <c r="BO75" s="264">
        <f>Equity!BO26</f>
        <v>170000000</v>
      </c>
      <c r="BP75" s="264">
        <f>Equity!BP26</f>
        <v>170000000</v>
      </c>
      <c r="BQ75" s="264">
        <f>Equity!BQ26</f>
        <v>170000000</v>
      </c>
      <c r="BR75" s="264">
        <f>Equity!BR26</f>
        <v>170000000</v>
      </c>
      <c r="BS75" s="264">
        <f>Equity!BS26</f>
        <v>170000000</v>
      </c>
      <c r="BT75" s="264">
        <f>Equity!BT26</f>
        <v>170000000</v>
      </c>
      <c r="BU75" s="264">
        <f>Equity!BU26</f>
        <v>170000000</v>
      </c>
      <c r="BV75" s="264">
        <f>Equity!BV26</f>
        <v>170000000</v>
      </c>
      <c r="BW75" s="264">
        <f>Equity!BW26</f>
        <v>170000000</v>
      </c>
      <c r="BX75" s="264">
        <f>Equity!BX26</f>
        <v>170000000</v>
      </c>
      <c r="BY75" s="264">
        <f>Equity!BY26</f>
        <v>170000000</v>
      </c>
      <c r="BZ75" s="264">
        <f>Equity!BZ26</f>
        <v>170000000</v>
      </c>
      <c r="CA75" s="264">
        <f>Equity!CA26</f>
        <v>170000000</v>
      </c>
      <c r="CB75" s="264">
        <f>Equity!CB26</f>
        <v>170000000</v>
      </c>
      <c r="CC75" s="264">
        <f>Equity!CC26</f>
        <v>170000000</v>
      </c>
      <c r="CD75" s="264">
        <f>Equity!CD26</f>
        <v>170000000</v>
      </c>
      <c r="CE75" s="264">
        <f>Equity!CE26</f>
        <v>170000000</v>
      </c>
      <c r="CF75" s="264">
        <f>Equity!CF26</f>
        <v>170000000</v>
      </c>
      <c r="CG75" s="264">
        <f>Equity!CG26</f>
        <v>170000000</v>
      </c>
      <c r="CH75" s="264">
        <f>Equity!CH26</f>
        <v>170000000</v>
      </c>
      <c r="CI75" s="264">
        <f>Equity!CI26</f>
        <v>170000000</v>
      </c>
      <c r="CJ75" s="264">
        <f>Equity!CJ26</f>
        <v>170000000</v>
      </c>
      <c r="CK75" s="264">
        <f>Equity!CK26</f>
        <v>170000000</v>
      </c>
      <c r="CL75" s="264">
        <f>Equity!CL26</f>
        <v>170000000</v>
      </c>
    </row>
    <row r="76" spans="1:116" x14ac:dyDescent="0.4">
      <c r="C76" t="s">
        <v>231</v>
      </c>
      <c r="D76" t="s">
        <v>231</v>
      </c>
      <c r="E76" t="s">
        <v>785</v>
      </c>
      <c r="F76" s="27" t="s">
        <v>231</v>
      </c>
      <c r="G76" s="342" t="s">
        <v>628</v>
      </c>
      <c r="H76" s="274"/>
      <c r="I76" s="274"/>
      <c r="J76" s="274"/>
      <c r="K76" s="238">
        <f ca="1">SUMIF($5:$5,K$3,76:76)</f>
        <v>-305512.8</v>
      </c>
      <c r="L76" s="238">
        <f ca="1">K76+L53</f>
        <v>-701113.74</v>
      </c>
      <c r="M76" s="238">
        <f ca="1">L76+M53</f>
        <v>-1187557.227</v>
      </c>
      <c r="N76" s="238">
        <f ca="1">M76+N53</f>
        <v>-1840635.3883499997</v>
      </c>
      <c r="O76" s="238">
        <f ca="1">N76+O53</f>
        <v>-2811179.9577675001</v>
      </c>
      <c r="P76" s="238">
        <f ca="1">O76+P53</f>
        <v>-4400064.2556558754</v>
      </c>
      <c r="Q76" s="273"/>
      <c r="R76" s="138">
        <f ca="1">R77-SUM(R75:OFFSET(R76,-1,0))</f>
        <v>0</v>
      </c>
      <c r="S76" s="238">
        <f t="shared" ref="S76:AX76" ca="1" si="122">R76+S53</f>
        <v>-25459.4</v>
      </c>
      <c r="T76" s="238">
        <f t="shared" ca="1" si="122"/>
        <v>-50918.8</v>
      </c>
      <c r="U76" s="238">
        <f t="shared" ca="1" si="122"/>
        <v>-76378.200000000012</v>
      </c>
      <c r="V76" s="238">
        <f t="shared" ca="1" si="122"/>
        <v>-101837.6</v>
      </c>
      <c r="W76" s="238">
        <f t="shared" ca="1" si="122"/>
        <v>-127297</v>
      </c>
      <c r="X76" s="238">
        <f t="shared" ca="1" si="122"/>
        <v>-152756.4</v>
      </c>
      <c r="Y76" s="238">
        <f t="shared" ca="1" si="122"/>
        <v>-178215.8</v>
      </c>
      <c r="Z76" s="238">
        <f t="shared" ca="1" si="122"/>
        <v>-203675.19999999998</v>
      </c>
      <c r="AA76" s="238">
        <f t="shared" ca="1" si="122"/>
        <v>-229134.59999999998</v>
      </c>
      <c r="AB76" s="238">
        <f t="shared" ca="1" si="122"/>
        <v>-254593.99999999997</v>
      </c>
      <c r="AC76" s="238">
        <f t="shared" ca="1" si="122"/>
        <v>-280053.39999999997</v>
      </c>
      <c r="AD76" s="238">
        <f t="shared" ca="1" si="122"/>
        <v>-305512.8</v>
      </c>
      <c r="AE76" s="238">
        <f t="shared" ca="1" si="122"/>
        <v>-338479.54499999998</v>
      </c>
      <c r="AF76" s="238">
        <f t="shared" ca="1" si="122"/>
        <v>-371446.29</v>
      </c>
      <c r="AG76" s="238">
        <f t="shared" ca="1" si="122"/>
        <v>-404413.03499999997</v>
      </c>
      <c r="AH76" s="238">
        <f t="shared" ca="1" si="122"/>
        <v>-437379.77999999997</v>
      </c>
      <c r="AI76" s="238">
        <f t="shared" ca="1" si="122"/>
        <v>-470346.52499999997</v>
      </c>
      <c r="AJ76" s="238">
        <f t="shared" ca="1" si="122"/>
        <v>-503313.26999999996</v>
      </c>
      <c r="AK76" s="238">
        <f t="shared" ca="1" si="122"/>
        <v>-536280.01500000001</v>
      </c>
      <c r="AL76" s="238">
        <f t="shared" ca="1" si="122"/>
        <v>-569246.76</v>
      </c>
      <c r="AM76" s="238">
        <f t="shared" ca="1" si="122"/>
        <v>-602213.505</v>
      </c>
      <c r="AN76" s="238">
        <f t="shared" ca="1" si="122"/>
        <v>-635180.25</v>
      </c>
      <c r="AO76" s="238">
        <f t="shared" ca="1" si="122"/>
        <v>-668146.995</v>
      </c>
      <c r="AP76" s="238">
        <f t="shared" ca="1" si="122"/>
        <v>-701113.74</v>
      </c>
      <c r="AQ76" s="238">
        <f t="shared" ca="1" si="122"/>
        <v>-741650.69724999997</v>
      </c>
      <c r="AR76" s="238">
        <f t="shared" ca="1" si="122"/>
        <v>-782187.65449999995</v>
      </c>
      <c r="AS76" s="238">
        <f t="shared" ca="1" si="122"/>
        <v>-822724.61174999992</v>
      </c>
      <c r="AT76" s="238">
        <f t="shared" ca="1" si="122"/>
        <v>-863261.5689999999</v>
      </c>
      <c r="AU76" s="238">
        <f t="shared" ca="1" si="122"/>
        <v>-903798.52624999988</v>
      </c>
      <c r="AV76" s="238">
        <f t="shared" ca="1" si="122"/>
        <v>-944335.48349999986</v>
      </c>
      <c r="AW76" s="238">
        <f t="shared" ca="1" si="122"/>
        <v>-984872.44074999983</v>
      </c>
      <c r="AX76" s="238">
        <f t="shared" ca="1" si="122"/>
        <v>-1025409.3979999998</v>
      </c>
      <c r="AY76" s="238">
        <f t="shared" ref="AY76:CD76" ca="1" si="123">AX76+AY53</f>
        <v>-1065946.3552499998</v>
      </c>
      <c r="AZ76" s="238">
        <f t="shared" ca="1" si="123"/>
        <v>-1106483.3124999998</v>
      </c>
      <c r="BA76" s="238">
        <f t="shared" ca="1" si="123"/>
        <v>-1147020.2697499997</v>
      </c>
      <c r="BB76" s="238">
        <f t="shared" ca="1" si="123"/>
        <v>-1187557.2269999997</v>
      </c>
      <c r="BC76" s="238">
        <f t="shared" ca="1" si="123"/>
        <v>-1241980.4071124997</v>
      </c>
      <c r="BD76" s="238">
        <f t="shared" ca="1" si="123"/>
        <v>-1296403.5872249997</v>
      </c>
      <c r="BE76" s="238">
        <f t="shared" ca="1" si="123"/>
        <v>-1350826.7673374997</v>
      </c>
      <c r="BF76" s="238">
        <f t="shared" ca="1" si="123"/>
        <v>-1405249.9474499996</v>
      </c>
      <c r="BG76" s="238">
        <f t="shared" ca="1" si="123"/>
        <v>-1459673.1275624996</v>
      </c>
      <c r="BH76" s="238">
        <f t="shared" ca="1" si="123"/>
        <v>-1514096.3076749996</v>
      </c>
      <c r="BI76" s="238">
        <f t="shared" ca="1" si="123"/>
        <v>-1568519.4877874996</v>
      </c>
      <c r="BJ76" s="238">
        <f t="shared" ca="1" si="123"/>
        <v>-1622942.6678999995</v>
      </c>
      <c r="BK76" s="238">
        <f t="shared" ca="1" si="123"/>
        <v>-1677365.8480124995</v>
      </c>
      <c r="BL76" s="238">
        <f t="shared" ca="1" si="123"/>
        <v>-1731789.0281249995</v>
      </c>
      <c r="BM76" s="238">
        <f t="shared" ca="1" si="123"/>
        <v>-1786212.2082374995</v>
      </c>
      <c r="BN76" s="238">
        <f t="shared" ca="1" si="123"/>
        <v>-1840635.3883499994</v>
      </c>
      <c r="BO76" s="238">
        <f t="shared" ca="1" si="123"/>
        <v>-1921514.1024681244</v>
      </c>
      <c r="BP76" s="238">
        <f t="shared" ca="1" si="123"/>
        <v>-2002392.8165862493</v>
      </c>
      <c r="BQ76" s="238">
        <f t="shared" ca="1" si="123"/>
        <v>-2083271.5307043742</v>
      </c>
      <c r="BR76" s="238">
        <f t="shared" ca="1" si="123"/>
        <v>-2164150.2448224993</v>
      </c>
      <c r="BS76" s="238">
        <f t="shared" ca="1" si="123"/>
        <v>-2245028.9589406243</v>
      </c>
      <c r="BT76" s="238">
        <f t="shared" ca="1" si="123"/>
        <v>-2325907.6730587492</v>
      </c>
      <c r="BU76" s="238">
        <f t="shared" ca="1" si="123"/>
        <v>-2406786.3871768741</v>
      </c>
      <c r="BV76" s="238">
        <f t="shared" ca="1" si="123"/>
        <v>-2487665.101294999</v>
      </c>
      <c r="BW76" s="238">
        <f t="shared" ca="1" si="123"/>
        <v>-2568543.8154131239</v>
      </c>
      <c r="BX76" s="238">
        <f t="shared" ca="1" si="123"/>
        <v>-2649422.5295312488</v>
      </c>
      <c r="BY76" s="238">
        <f t="shared" ca="1" si="123"/>
        <v>-2730301.2436493738</v>
      </c>
      <c r="BZ76" s="238">
        <f t="shared" ca="1" si="123"/>
        <v>-2811179.9577674987</v>
      </c>
      <c r="CA76" s="238">
        <f t="shared" ca="1" si="123"/>
        <v>-2943586.9825915298</v>
      </c>
      <c r="CB76" s="238">
        <f t="shared" ca="1" si="123"/>
        <v>-3075994.007415561</v>
      </c>
      <c r="CC76" s="238">
        <f t="shared" ca="1" si="123"/>
        <v>-3208401.0322395922</v>
      </c>
      <c r="CD76" s="238">
        <f t="shared" ca="1" si="123"/>
        <v>-3340808.0570636233</v>
      </c>
      <c r="CE76" s="238">
        <f t="shared" ref="CE76:CL76" ca="1" si="124">CD76+CE53</f>
        <v>-3473215.0818876545</v>
      </c>
      <c r="CF76" s="238">
        <f t="shared" ca="1" si="124"/>
        <v>-3605622.1067116857</v>
      </c>
      <c r="CG76" s="238">
        <f t="shared" ca="1" si="124"/>
        <v>-3738029.1315357168</v>
      </c>
      <c r="CH76" s="238">
        <f t="shared" ca="1" si="124"/>
        <v>-3870436.156359748</v>
      </c>
      <c r="CI76" s="238">
        <f t="shared" ca="1" si="124"/>
        <v>-4002843.1811837791</v>
      </c>
      <c r="CJ76" s="238">
        <f t="shared" ca="1" si="124"/>
        <v>-4135250.2060078103</v>
      </c>
      <c r="CK76" s="238">
        <f t="shared" ca="1" si="124"/>
        <v>-4267657.2308318419</v>
      </c>
      <c r="CL76" s="238">
        <f t="shared" ca="1" si="124"/>
        <v>-4400064.2556558736</v>
      </c>
      <c r="CN76" s="238">
        <f t="shared" ref="CN76:DL76" si="125">CM76+CN53</f>
        <v>0</v>
      </c>
      <c r="CO76" s="238">
        <f t="shared" si="125"/>
        <v>0</v>
      </c>
      <c r="CP76" s="238">
        <f t="shared" si="125"/>
        <v>0</v>
      </c>
      <c r="CQ76" s="238">
        <f t="shared" si="125"/>
        <v>0</v>
      </c>
      <c r="CR76" s="238">
        <f t="shared" si="125"/>
        <v>0</v>
      </c>
      <c r="CS76" s="238">
        <f t="shared" si="125"/>
        <v>0</v>
      </c>
      <c r="CT76" s="238">
        <f t="shared" si="125"/>
        <v>0</v>
      </c>
      <c r="CU76" s="238">
        <f t="shared" si="125"/>
        <v>0</v>
      </c>
      <c r="CV76" s="238">
        <f t="shared" si="125"/>
        <v>0</v>
      </c>
      <c r="CW76" s="238">
        <f t="shared" si="125"/>
        <v>0</v>
      </c>
      <c r="CX76" s="238">
        <f t="shared" si="125"/>
        <v>0</v>
      </c>
      <c r="CY76" s="238">
        <f t="shared" si="125"/>
        <v>0</v>
      </c>
      <c r="CZ76" s="238">
        <f t="shared" si="125"/>
        <v>0</v>
      </c>
      <c r="DA76" s="238">
        <f t="shared" si="125"/>
        <v>0</v>
      </c>
      <c r="DB76" s="238">
        <f t="shared" si="125"/>
        <v>0</v>
      </c>
      <c r="DC76" s="238">
        <f t="shared" si="125"/>
        <v>0</v>
      </c>
      <c r="DD76" s="238">
        <f t="shared" si="125"/>
        <v>0</v>
      </c>
      <c r="DE76" s="238">
        <f t="shared" si="125"/>
        <v>0</v>
      </c>
      <c r="DF76" s="238">
        <f t="shared" si="125"/>
        <v>0</v>
      </c>
      <c r="DG76" s="238">
        <f t="shared" si="125"/>
        <v>0</v>
      </c>
      <c r="DH76" s="238">
        <f t="shared" si="125"/>
        <v>0</v>
      </c>
      <c r="DI76" s="238">
        <f t="shared" si="125"/>
        <v>0</v>
      </c>
      <c r="DJ76" s="238">
        <f t="shared" si="125"/>
        <v>0</v>
      </c>
      <c r="DK76" s="238">
        <f t="shared" si="125"/>
        <v>0</v>
      </c>
      <c r="DL76" s="238">
        <f t="shared" si="125"/>
        <v>0</v>
      </c>
    </row>
    <row r="77" spans="1:116" x14ac:dyDescent="0.4">
      <c r="B77" t="s">
        <v>231</v>
      </c>
      <c r="C77" s="27"/>
      <c r="D77" s="27"/>
      <c r="E77" s="27"/>
      <c r="F77" s="28"/>
      <c r="G77" s="27" t="s">
        <v>629</v>
      </c>
      <c r="H77" s="28"/>
      <c r="I77" s="28"/>
      <c r="J77" s="28"/>
      <c r="K77" s="28">
        <f ca="1">SUMIF($5:$5,K$3,77:77)</f>
        <v>169694487.19999999</v>
      </c>
      <c r="L77" s="28">
        <f ca="1">SUMIF($5:$5,L$3,77:77)</f>
        <v>169298886.25999999</v>
      </c>
      <c r="M77" s="28">
        <f ca="1">SUMIF($5:$5,M$3,77:77)</f>
        <v>168812442.773</v>
      </c>
      <c r="N77" s="28">
        <f ca="1">SUMIF($5:$5,N$3,77:77)</f>
        <v>168159364.61164999</v>
      </c>
      <c r="O77" s="28">
        <f ca="1">SUMIF($5:$5,O$3,77:77)</f>
        <v>167188820.04223251</v>
      </c>
      <c r="P77" s="28">
        <f ca="1">SUMIF($5:$5,P$3,77:77)</f>
        <v>165599935.74434412</v>
      </c>
      <c r="Q77" s="28"/>
      <c r="R77" s="33">
        <f>R64-R72</f>
        <v>0</v>
      </c>
      <c r="S77" s="268">
        <f t="shared" ref="S77:AX77" ca="1" si="126">SUMIF($C:$C,$F76,S:S)</f>
        <v>169974540.59999999</v>
      </c>
      <c r="T77" s="268">
        <f t="shared" ca="1" si="126"/>
        <v>169949081.19999999</v>
      </c>
      <c r="U77" s="268">
        <f t="shared" ca="1" si="126"/>
        <v>169923621.80000001</v>
      </c>
      <c r="V77" s="268">
        <f t="shared" ca="1" si="126"/>
        <v>169898162.40000001</v>
      </c>
      <c r="W77" s="268">
        <f t="shared" ca="1" si="126"/>
        <v>169872703</v>
      </c>
      <c r="X77" s="268">
        <f t="shared" ca="1" si="126"/>
        <v>169847243.59999999</v>
      </c>
      <c r="Y77" s="268">
        <f t="shared" ca="1" si="126"/>
        <v>169821784.19999999</v>
      </c>
      <c r="Z77" s="268">
        <f t="shared" ca="1" si="126"/>
        <v>169796324.80000001</v>
      </c>
      <c r="AA77" s="268">
        <f t="shared" ca="1" si="126"/>
        <v>169770865.40000001</v>
      </c>
      <c r="AB77" s="268">
        <f t="shared" ca="1" si="126"/>
        <v>169745406</v>
      </c>
      <c r="AC77" s="268">
        <f t="shared" ca="1" si="126"/>
        <v>169719946.59999999</v>
      </c>
      <c r="AD77" s="268">
        <f t="shared" ca="1" si="126"/>
        <v>169694487.19999999</v>
      </c>
      <c r="AE77" s="268">
        <f t="shared" ca="1" si="126"/>
        <v>169661520.45500001</v>
      </c>
      <c r="AF77" s="268">
        <f t="shared" ca="1" si="126"/>
        <v>169628553.71000001</v>
      </c>
      <c r="AG77" s="268">
        <f t="shared" ca="1" si="126"/>
        <v>169595586.965</v>
      </c>
      <c r="AH77" s="268">
        <f t="shared" ca="1" si="126"/>
        <v>169562620.22</v>
      </c>
      <c r="AI77" s="268">
        <f t="shared" ca="1" si="126"/>
        <v>169529653.47499999</v>
      </c>
      <c r="AJ77" s="268">
        <f t="shared" ca="1" si="126"/>
        <v>169496686.72999999</v>
      </c>
      <c r="AK77" s="268">
        <f t="shared" ca="1" si="126"/>
        <v>169463719.98500001</v>
      </c>
      <c r="AL77" s="268">
        <f t="shared" ca="1" si="126"/>
        <v>169430753.24000001</v>
      </c>
      <c r="AM77" s="268">
        <f t="shared" ca="1" si="126"/>
        <v>169397786.495</v>
      </c>
      <c r="AN77" s="268">
        <f t="shared" ca="1" si="126"/>
        <v>169364819.75</v>
      </c>
      <c r="AO77" s="268">
        <f t="shared" ca="1" si="126"/>
        <v>169331853.005</v>
      </c>
      <c r="AP77" s="268">
        <f t="shared" ca="1" si="126"/>
        <v>169298886.25999999</v>
      </c>
      <c r="AQ77" s="268">
        <f t="shared" ca="1" si="126"/>
        <v>169258349.30274999</v>
      </c>
      <c r="AR77" s="268">
        <f t="shared" ca="1" si="126"/>
        <v>169217812.34549999</v>
      </c>
      <c r="AS77" s="268">
        <f t="shared" ca="1" si="126"/>
        <v>169177275.38824999</v>
      </c>
      <c r="AT77" s="268">
        <f t="shared" ca="1" si="126"/>
        <v>169136738.43099999</v>
      </c>
      <c r="AU77" s="268">
        <f t="shared" ca="1" si="126"/>
        <v>169096201.47375</v>
      </c>
      <c r="AV77" s="268">
        <f t="shared" ca="1" si="126"/>
        <v>169055664.5165</v>
      </c>
      <c r="AW77" s="268">
        <f t="shared" ca="1" si="126"/>
        <v>169015127.55925</v>
      </c>
      <c r="AX77" s="268">
        <f t="shared" ca="1" si="126"/>
        <v>168974590.602</v>
      </c>
      <c r="AY77" s="268">
        <f t="shared" ref="AY77:CD77" ca="1" si="127">SUMIF($C:$C,$F76,AY:AY)</f>
        <v>168934053.64475</v>
      </c>
      <c r="AZ77" s="268">
        <f t="shared" ca="1" si="127"/>
        <v>168893516.6875</v>
      </c>
      <c r="BA77" s="268">
        <f t="shared" ca="1" si="127"/>
        <v>168852979.73025</v>
      </c>
      <c r="BB77" s="268">
        <f t="shared" ca="1" si="127"/>
        <v>168812442.773</v>
      </c>
      <c r="BC77" s="268">
        <f t="shared" ca="1" si="127"/>
        <v>168758019.59288749</v>
      </c>
      <c r="BD77" s="268">
        <f t="shared" ca="1" si="127"/>
        <v>168703596.41277501</v>
      </c>
      <c r="BE77" s="268">
        <f t="shared" ca="1" si="127"/>
        <v>168649173.2326625</v>
      </c>
      <c r="BF77" s="268">
        <f t="shared" ca="1" si="127"/>
        <v>168594750.05254999</v>
      </c>
      <c r="BG77" s="268">
        <f t="shared" ca="1" si="127"/>
        <v>168540326.87243751</v>
      </c>
      <c r="BH77" s="268">
        <f t="shared" ca="1" si="127"/>
        <v>168485903.692325</v>
      </c>
      <c r="BI77" s="268">
        <f t="shared" ca="1" si="127"/>
        <v>168431480.51221251</v>
      </c>
      <c r="BJ77" s="268">
        <f t="shared" ca="1" si="127"/>
        <v>168377057.3321</v>
      </c>
      <c r="BK77" s="268">
        <f t="shared" ca="1" si="127"/>
        <v>168322634.15198749</v>
      </c>
      <c r="BL77" s="268">
        <f t="shared" ca="1" si="127"/>
        <v>168268210.97187501</v>
      </c>
      <c r="BM77" s="268">
        <f t="shared" ca="1" si="127"/>
        <v>168213787.7917625</v>
      </c>
      <c r="BN77" s="268">
        <f t="shared" ca="1" si="127"/>
        <v>168159364.61164999</v>
      </c>
      <c r="BO77" s="268">
        <f t="shared" ca="1" si="127"/>
        <v>168078485.89753187</v>
      </c>
      <c r="BP77" s="268">
        <f t="shared" ca="1" si="127"/>
        <v>167997607.18341374</v>
      </c>
      <c r="BQ77" s="268">
        <f t="shared" ca="1" si="127"/>
        <v>167916728.46929562</v>
      </c>
      <c r="BR77" s="268">
        <f t="shared" ca="1" si="127"/>
        <v>167835849.7551775</v>
      </c>
      <c r="BS77" s="268">
        <f t="shared" ca="1" si="127"/>
        <v>167754971.04105937</v>
      </c>
      <c r="BT77" s="268">
        <f t="shared" ca="1" si="127"/>
        <v>167674092.32694125</v>
      </c>
      <c r="BU77" s="268">
        <f t="shared" ca="1" si="127"/>
        <v>167593213.61282313</v>
      </c>
      <c r="BV77" s="268">
        <f t="shared" ca="1" si="127"/>
        <v>167512334.89870501</v>
      </c>
      <c r="BW77" s="268">
        <f t="shared" ca="1" si="127"/>
        <v>167431456.18458688</v>
      </c>
      <c r="BX77" s="268">
        <f t="shared" ca="1" si="127"/>
        <v>167350577.47046876</v>
      </c>
      <c r="BY77" s="268">
        <f t="shared" ca="1" si="127"/>
        <v>167269698.75635064</v>
      </c>
      <c r="BZ77" s="268">
        <f t="shared" ca="1" si="127"/>
        <v>167188820.04223251</v>
      </c>
      <c r="CA77" s="268">
        <f t="shared" ca="1" si="127"/>
        <v>167056413.01740846</v>
      </c>
      <c r="CB77" s="268">
        <f t="shared" ca="1" si="127"/>
        <v>166924005.99258444</v>
      </c>
      <c r="CC77" s="268">
        <f t="shared" ca="1" si="127"/>
        <v>166791598.96776041</v>
      </c>
      <c r="CD77" s="268">
        <f t="shared" ca="1" si="127"/>
        <v>166659191.94293639</v>
      </c>
      <c r="CE77" s="268">
        <f t="shared" ref="CE77:DJ77" ca="1" si="128">SUMIF($C:$C,$F76,CE:CE)</f>
        <v>166526784.91811234</v>
      </c>
      <c r="CF77" s="268">
        <f t="shared" ca="1" si="128"/>
        <v>166394377.89328831</v>
      </c>
      <c r="CG77" s="268">
        <f t="shared" ca="1" si="128"/>
        <v>166261970.86846429</v>
      </c>
      <c r="CH77" s="268">
        <f t="shared" ca="1" si="128"/>
        <v>166129563.84364024</v>
      </c>
      <c r="CI77" s="268">
        <f t="shared" ca="1" si="128"/>
        <v>165997156.81881621</v>
      </c>
      <c r="CJ77" s="268">
        <f t="shared" ca="1" si="128"/>
        <v>165864749.79399219</v>
      </c>
      <c r="CK77" s="268">
        <f t="shared" ca="1" si="128"/>
        <v>165732342.76916817</v>
      </c>
      <c r="CL77" s="268">
        <f t="shared" ca="1" si="128"/>
        <v>165599935.74434412</v>
      </c>
      <c r="CN77" s="268">
        <f t="shared" ref="CN77:DL77" si="129">SUMIF($C:$C,$F76,CN:CN)</f>
        <v>0</v>
      </c>
      <c r="CO77" s="268">
        <f t="shared" si="129"/>
        <v>0</v>
      </c>
      <c r="CP77" s="268">
        <f t="shared" si="129"/>
        <v>0</v>
      </c>
      <c r="CQ77" s="268">
        <f t="shared" si="129"/>
        <v>0</v>
      </c>
      <c r="CR77" s="268">
        <f t="shared" si="129"/>
        <v>0</v>
      </c>
      <c r="CS77" s="268">
        <f t="shared" si="129"/>
        <v>0</v>
      </c>
      <c r="CT77" s="268">
        <f t="shared" si="129"/>
        <v>0</v>
      </c>
      <c r="CU77" s="268">
        <f t="shared" si="129"/>
        <v>0</v>
      </c>
      <c r="CV77" s="268">
        <f t="shared" si="129"/>
        <v>0</v>
      </c>
      <c r="CW77" s="268">
        <f t="shared" si="129"/>
        <v>0</v>
      </c>
      <c r="CX77" s="268">
        <f t="shared" si="129"/>
        <v>0</v>
      </c>
      <c r="CY77" s="268">
        <f t="shared" si="129"/>
        <v>0</v>
      </c>
      <c r="CZ77" s="268">
        <f t="shared" si="129"/>
        <v>0</v>
      </c>
      <c r="DA77" s="268">
        <f t="shared" si="129"/>
        <v>0</v>
      </c>
      <c r="DB77" s="268">
        <f t="shared" si="129"/>
        <v>0</v>
      </c>
      <c r="DC77" s="268">
        <f t="shared" si="129"/>
        <v>0</v>
      </c>
      <c r="DD77" s="268">
        <f t="shared" si="129"/>
        <v>0</v>
      </c>
      <c r="DE77" s="268">
        <f t="shared" si="129"/>
        <v>0</v>
      </c>
      <c r="DF77" s="268">
        <f t="shared" si="129"/>
        <v>0</v>
      </c>
      <c r="DG77" s="268">
        <f t="shared" si="129"/>
        <v>0</v>
      </c>
      <c r="DH77" s="268">
        <f t="shared" si="129"/>
        <v>0</v>
      </c>
      <c r="DI77" s="268">
        <f t="shared" si="129"/>
        <v>0</v>
      </c>
      <c r="DJ77" s="268">
        <f t="shared" si="129"/>
        <v>0</v>
      </c>
      <c r="DK77" s="268">
        <f t="shared" si="129"/>
        <v>0</v>
      </c>
      <c r="DL77" s="268">
        <f t="shared" si="129"/>
        <v>0</v>
      </c>
    </row>
    <row r="79" spans="1:116" x14ac:dyDescent="0.4">
      <c r="B79" s="64"/>
      <c r="C79" s="64"/>
      <c r="D79" s="64"/>
      <c r="E79" s="64"/>
      <c r="F79" t="s">
        <v>782</v>
      </c>
      <c r="G79" s="34" t="s">
        <v>62</v>
      </c>
      <c r="H79" s="34"/>
      <c r="I79" s="34"/>
      <c r="J79" s="34"/>
      <c r="K79" s="34">
        <f t="shared" ref="K79:P79" ca="1" si="130">K64-K72-K77</f>
        <v>0</v>
      </c>
      <c r="L79" s="34">
        <f t="shared" ca="1" si="130"/>
        <v>0</v>
      </c>
      <c r="M79" s="34">
        <f t="shared" ca="1" si="130"/>
        <v>0</v>
      </c>
      <c r="N79" s="34">
        <f t="shared" ca="1" si="130"/>
        <v>-2.384185791015625E-7</v>
      </c>
      <c r="O79" s="34">
        <f t="shared" ca="1" si="130"/>
        <v>-2.384185791015625E-7</v>
      </c>
      <c r="P79" s="34">
        <f t="shared" ca="1" si="130"/>
        <v>0</v>
      </c>
      <c r="Q79" s="34"/>
      <c r="R79" s="15">
        <f t="shared" ref="R79:AW79" si="131">R64-R72-R77</f>
        <v>0</v>
      </c>
      <c r="S79" s="34">
        <f t="shared" ca="1" si="131"/>
        <v>0</v>
      </c>
      <c r="T79" s="34">
        <f t="shared" ca="1" si="131"/>
        <v>0</v>
      </c>
      <c r="U79" s="34">
        <f t="shared" ca="1" si="131"/>
        <v>0</v>
      </c>
      <c r="V79" s="34">
        <f t="shared" ca="1" si="131"/>
        <v>0</v>
      </c>
      <c r="W79" s="34">
        <f t="shared" ca="1" si="131"/>
        <v>0</v>
      </c>
      <c r="X79" s="34">
        <f t="shared" ca="1" si="131"/>
        <v>0</v>
      </c>
      <c r="Y79" s="34">
        <f t="shared" ca="1" si="131"/>
        <v>0</v>
      </c>
      <c r="Z79" s="34">
        <f t="shared" ca="1" si="131"/>
        <v>0</v>
      </c>
      <c r="AA79" s="34">
        <f t="shared" ca="1" si="131"/>
        <v>0</v>
      </c>
      <c r="AB79" s="34">
        <f t="shared" ca="1" si="131"/>
        <v>0</v>
      </c>
      <c r="AC79" s="34">
        <f t="shared" ca="1" si="131"/>
        <v>0</v>
      </c>
      <c r="AD79" s="34">
        <f t="shared" ca="1" si="131"/>
        <v>0</v>
      </c>
      <c r="AE79" s="34">
        <f t="shared" ca="1" si="131"/>
        <v>0</v>
      </c>
      <c r="AF79" s="34">
        <f t="shared" ca="1" si="131"/>
        <v>0</v>
      </c>
      <c r="AG79" s="34">
        <f t="shared" ca="1" si="131"/>
        <v>0</v>
      </c>
      <c r="AH79" s="34">
        <f t="shared" ca="1" si="131"/>
        <v>0</v>
      </c>
      <c r="AI79" s="34">
        <f t="shared" ca="1" si="131"/>
        <v>0</v>
      </c>
      <c r="AJ79" s="34">
        <f t="shared" ca="1" si="131"/>
        <v>0</v>
      </c>
      <c r="AK79" s="34">
        <f t="shared" ca="1" si="131"/>
        <v>0</v>
      </c>
      <c r="AL79" s="34">
        <f t="shared" ca="1" si="131"/>
        <v>0</v>
      </c>
      <c r="AM79" s="34">
        <f t="shared" ca="1" si="131"/>
        <v>0</v>
      </c>
      <c r="AN79" s="34">
        <f t="shared" ca="1" si="131"/>
        <v>0</v>
      </c>
      <c r="AO79" s="34">
        <f t="shared" ca="1" si="131"/>
        <v>0</v>
      </c>
      <c r="AP79" s="34">
        <f t="shared" ca="1" si="131"/>
        <v>0</v>
      </c>
      <c r="AQ79" s="34">
        <f t="shared" ca="1" si="131"/>
        <v>0</v>
      </c>
      <c r="AR79" s="34">
        <f t="shared" ca="1" si="131"/>
        <v>0</v>
      </c>
      <c r="AS79" s="34">
        <f t="shared" ca="1" si="131"/>
        <v>0</v>
      </c>
      <c r="AT79" s="34">
        <f t="shared" ca="1" si="131"/>
        <v>0</v>
      </c>
      <c r="AU79" s="34">
        <f t="shared" ca="1" si="131"/>
        <v>0</v>
      </c>
      <c r="AV79" s="34">
        <f t="shared" ca="1" si="131"/>
        <v>0</v>
      </c>
      <c r="AW79" s="34">
        <f t="shared" ca="1" si="131"/>
        <v>0</v>
      </c>
      <c r="AX79" s="34">
        <f t="shared" ref="AX79:CC79" ca="1" si="132">AX64-AX72-AX77</f>
        <v>0</v>
      </c>
      <c r="AY79" s="34">
        <f t="shared" ca="1" si="132"/>
        <v>0</v>
      </c>
      <c r="AZ79" s="34">
        <f t="shared" ca="1" si="132"/>
        <v>0</v>
      </c>
      <c r="BA79" s="34">
        <f t="shared" ca="1" si="132"/>
        <v>0</v>
      </c>
      <c r="BB79" s="34">
        <f t="shared" ca="1" si="132"/>
        <v>0</v>
      </c>
      <c r="BC79" s="34">
        <f t="shared" ca="1" si="132"/>
        <v>0</v>
      </c>
      <c r="BD79" s="34">
        <f t="shared" ca="1" si="132"/>
        <v>0</v>
      </c>
      <c r="BE79" s="34">
        <f t="shared" ca="1" si="132"/>
        <v>0</v>
      </c>
      <c r="BF79" s="34">
        <f t="shared" ca="1" si="132"/>
        <v>0</v>
      </c>
      <c r="BG79" s="34">
        <f t="shared" ca="1" si="132"/>
        <v>0</v>
      </c>
      <c r="BH79" s="34">
        <f t="shared" ca="1" si="132"/>
        <v>0</v>
      </c>
      <c r="BI79" s="34">
        <f t="shared" ca="1" si="132"/>
        <v>0</v>
      </c>
      <c r="BJ79" s="34">
        <f t="shared" ca="1" si="132"/>
        <v>0</v>
      </c>
      <c r="BK79" s="34">
        <f t="shared" ca="1" si="132"/>
        <v>0</v>
      </c>
      <c r="BL79" s="34">
        <f t="shared" ca="1" si="132"/>
        <v>-2.384185791015625E-7</v>
      </c>
      <c r="BM79" s="34">
        <f t="shared" ca="1" si="132"/>
        <v>-2.384185791015625E-7</v>
      </c>
      <c r="BN79" s="34">
        <f t="shared" ca="1" si="132"/>
        <v>-2.384185791015625E-7</v>
      </c>
      <c r="BO79" s="34">
        <f t="shared" ca="1" si="132"/>
        <v>-2.384185791015625E-7</v>
      </c>
      <c r="BP79" s="34">
        <f t="shared" ca="1" si="132"/>
        <v>-2.384185791015625E-7</v>
      </c>
      <c r="BQ79" s="34">
        <f t="shared" ca="1" si="132"/>
        <v>-2.384185791015625E-7</v>
      </c>
      <c r="BR79" s="34">
        <f t="shared" ca="1" si="132"/>
        <v>-2.384185791015625E-7</v>
      </c>
      <c r="BS79" s="34">
        <f t="shared" ca="1" si="132"/>
        <v>-2.384185791015625E-7</v>
      </c>
      <c r="BT79" s="34">
        <f t="shared" ca="1" si="132"/>
        <v>-2.384185791015625E-7</v>
      </c>
      <c r="BU79" s="34">
        <f t="shared" ca="1" si="132"/>
        <v>-2.384185791015625E-7</v>
      </c>
      <c r="BV79" s="34">
        <f t="shared" ca="1" si="132"/>
        <v>-2.384185791015625E-7</v>
      </c>
      <c r="BW79" s="34">
        <f t="shared" ca="1" si="132"/>
        <v>-2.384185791015625E-7</v>
      </c>
      <c r="BX79" s="34">
        <f t="shared" ca="1" si="132"/>
        <v>-2.384185791015625E-7</v>
      </c>
      <c r="BY79" s="34">
        <f t="shared" ca="1" si="132"/>
        <v>-2.384185791015625E-7</v>
      </c>
      <c r="BZ79" s="34">
        <f t="shared" ca="1" si="132"/>
        <v>-2.384185791015625E-7</v>
      </c>
      <c r="CA79" s="34">
        <f t="shared" ca="1" si="132"/>
        <v>0</v>
      </c>
      <c r="CB79" s="34">
        <f t="shared" ca="1" si="132"/>
        <v>0</v>
      </c>
      <c r="CC79" s="34">
        <f t="shared" ca="1" si="132"/>
        <v>0</v>
      </c>
      <c r="CD79" s="34">
        <f t="shared" ref="CD79:CL79" ca="1" si="133">CD64-CD72-CD77</f>
        <v>0</v>
      </c>
      <c r="CE79" s="34">
        <f t="shared" ca="1" si="133"/>
        <v>0</v>
      </c>
      <c r="CF79" s="34">
        <f t="shared" ca="1" si="133"/>
        <v>0</v>
      </c>
      <c r="CG79" s="34">
        <f t="shared" ca="1" si="133"/>
        <v>0</v>
      </c>
      <c r="CH79" s="34">
        <f t="shared" ca="1" si="133"/>
        <v>0</v>
      </c>
      <c r="CI79" s="34">
        <f t="shared" ca="1" si="133"/>
        <v>0</v>
      </c>
      <c r="CJ79" s="34">
        <f t="shared" ca="1" si="133"/>
        <v>0</v>
      </c>
      <c r="CK79" s="34">
        <f t="shared" ca="1" si="133"/>
        <v>0</v>
      </c>
      <c r="CL79" s="34">
        <f t="shared" ca="1" si="133"/>
        <v>0</v>
      </c>
      <c r="CN79" s="34">
        <f t="shared" ref="CN79:DL79" ca="1" si="134">CN64-CN72-CN77</f>
        <v>0</v>
      </c>
      <c r="CO79" s="34">
        <f t="shared" ca="1" si="134"/>
        <v>0</v>
      </c>
      <c r="CP79" s="34">
        <f t="shared" ca="1" si="134"/>
        <v>0</v>
      </c>
      <c r="CQ79" s="34">
        <f t="shared" ca="1" si="134"/>
        <v>0</v>
      </c>
      <c r="CR79" s="34">
        <f t="shared" ca="1" si="134"/>
        <v>0</v>
      </c>
      <c r="CS79" s="34">
        <f t="shared" ca="1" si="134"/>
        <v>0</v>
      </c>
      <c r="CT79" s="34">
        <f t="shared" ca="1" si="134"/>
        <v>0</v>
      </c>
      <c r="CU79" s="34">
        <f t="shared" ca="1" si="134"/>
        <v>0</v>
      </c>
      <c r="CV79" s="34">
        <f t="shared" ca="1" si="134"/>
        <v>0</v>
      </c>
      <c r="CW79" s="34">
        <f t="shared" ca="1" si="134"/>
        <v>0</v>
      </c>
      <c r="CX79" s="34">
        <f t="shared" ca="1" si="134"/>
        <v>0</v>
      </c>
      <c r="CY79" s="34">
        <f t="shared" ca="1" si="134"/>
        <v>0</v>
      </c>
      <c r="CZ79" s="34">
        <f t="shared" ca="1" si="134"/>
        <v>0</v>
      </c>
      <c r="DA79" s="34">
        <f t="shared" ca="1" si="134"/>
        <v>0</v>
      </c>
      <c r="DB79" s="34">
        <f t="shared" ca="1" si="134"/>
        <v>0</v>
      </c>
      <c r="DC79" s="34">
        <f t="shared" ca="1" si="134"/>
        <v>0</v>
      </c>
      <c r="DD79" s="34">
        <f t="shared" ca="1" si="134"/>
        <v>0</v>
      </c>
      <c r="DE79" s="34">
        <f t="shared" ca="1" si="134"/>
        <v>0</v>
      </c>
      <c r="DF79" s="34">
        <f t="shared" ca="1" si="134"/>
        <v>0</v>
      </c>
      <c r="DG79" s="34">
        <f t="shared" ca="1" si="134"/>
        <v>0</v>
      </c>
      <c r="DH79" s="34">
        <f t="shared" ca="1" si="134"/>
        <v>0</v>
      </c>
      <c r="DI79" s="34">
        <f t="shared" ca="1" si="134"/>
        <v>0</v>
      </c>
      <c r="DJ79" s="34">
        <f t="shared" ca="1" si="134"/>
        <v>0</v>
      </c>
      <c r="DK79" s="34">
        <f t="shared" ca="1" si="134"/>
        <v>0</v>
      </c>
      <c r="DL79" s="34">
        <f t="shared" ca="1" si="134"/>
        <v>0</v>
      </c>
    </row>
    <row r="81" spans="1:116" x14ac:dyDescent="0.4">
      <c r="A81" s="64" t="s">
        <v>218</v>
      </c>
      <c r="G81" s="311" t="s">
        <v>630</v>
      </c>
      <c r="H81" s="310"/>
      <c r="I81" s="310"/>
      <c r="J81" s="316"/>
      <c r="K81" s="316"/>
      <c r="L81" s="316"/>
      <c r="M81" s="316"/>
      <c r="N81" s="316"/>
      <c r="O81" s="316"/>
      <c r="P81" s="330"/>
      <c r="Q81" s="263"/>
      <c r="R81" s="322"/>
      <c r="S81" s="317"/>
      <c r="T81" s="317"/>
      <c r="U81" s="317"/>
      <c r="V81" s="317"/>
      <c r="W81" s="317"/>
      <c r="X81" s="317"/>
      <c r="Y81" s="317"/>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c r="BM81" s="317"/>
      <c r="BN81" s="317"/>
      <c r="BO81" s="317"/>
      <c r="BP81" s="317"/>
      <c r="BQ81" s="317"/>
      <c r="BR81" s="317"/>
      <c r="BS81" s="317"/>
      <c r="BT81" s="317"/>
      <c r="BU81" s="317"/>
      <c r="BV81" s="317"/>
      <c r="BW81" s="317"/>
      <c r="BX81" s="317"/>
      <c r="BY81" s="317"/>
      <c r="BZ81" s="317"/>
      <c r="CA81" s="317"/>
      <c r="CB81" s="317"/>
      <c r="CC81" s="317"/>
      <c r="CD81" s="317"/>
      <c r="CE81" s="317"/>
      <c r="CF81" s="317"/>
      <c r="CG81" s="317"/>
      <c r="CH81" s="317"/>
      <c r="CI81" s="317"/>
      <c r="CJ81" s="317"/>
      <c r="CK81" s="317"/>
      <c r="CL81" s="331"/>
      <c r="CN81" s="322"/>
      <c r="CO81" s="317"/>
      <c r="CP81" s="317"/>
      <c r="CQ81" s="317"/>
      <c r="CR81" s="317"/>
      <c r="CS81" s="317"/>
      <c r="CT81" s="317"/>
      <c r="CU81" s="317"/>
      <c r="CV81" s="317"/>
      <c r="CW81" s="317"/>
      <c r="CX81" s="317"/>
      <c r="CY81" s="317"/>
      <c r="CZ81" s="317"/>
      <c r="DA81" s="317"/>
      <c r="DB81" s="317"/>
      <c r="DC81" s="317"/>
      <c r="DD81" s="317"/>
      <c r="DE81" s="317"/>
      <c r="DF81" s="317"/>
      <c r="DG81" s="317"/>
      <c r="DH81" s="317"/>
      <c r="DI81" s="317"/>
      <c r="DJ81" s="317"/>
      <c r="DK81" s="317"/>
      <c r="DL81" s="331"/>
    </row>
    <row r="82" spans="1:116" x14ac:dyDescent="0.4">
      <c r="G82" s="12" t="s">
        <v>631</v>
      </c>
    </row>
    <row r="83" spans="1:116" x14ac:dyDescent="0.4">
      <c r="G83" s="342" t="s">
        <v>615</v>
      </c>
      <c r="K83" s="53">
        <f t="shared" ref="K83:P83" si="135">SUMIF($4:$4,K$3,83:83)</f>
        <v>-305512.8</v>
      </c>
      <c r="L83" s="53">
        <f t="shared" si="135"/>
        <v>-395600.94</v>
      </c>
      <c r="M83" s="53">
        <f t="shared" si="135"/>
        <v>-486443.48699999996</v>
      </c>
      <c r="N83" s="53">
        <f t="shared" si="135"/>
        <v>-653078.16134999983</v>
      </c>
      <c r="O83" s="53">
        <f t="shared" si="135"/>
        <v>-970544.56941750029</v>
      </c>
      <c r="P83" s="53">
        <f t="shared" si="135"/>
        <v>-1588884.2978883749</v>
      </c>
      <c r="R83"/>
      <c r="S83" s="53">
        <f t="shared" ref="S83:AX83" si="136">S53</f>
        <v>-25459.4</v>
      </c>
      <c r="T83" s="53">
        <f t="shared" si="136"/>
        <v>-25459.4</v>
      </c>
      <c r="U83" s="53">
        <f t="shared" si="136"/>
        <v>-25459.4</v>
      </c>
      <c r="V83" s="53">
        <f t="shared" si="136"/>
        <v>-25459.4</v>
      </c>
      <c r="W83" s="53">
        <f t="shared" si="136"/>
        <v>-25459.4</v>
      </c>
      <c r="X83" s="53">
        <f t="shared" si="136"/>
        <v>-25459.4</v>
      </c>
      <c r="Y83" s="53">
        <f t="shared" si="136"/>
        <v>-25459.4</v>
      </c>
      <c r="Z83" s="53">
        <f t="shared" si="136"/>
        <v>-25459.4</v>
      </c>
      <c r="AA83" s="53">
        <f t="shared" si="136"/>
        <v>-25459.4</v>
      </c>
      <c r="AB83" s="53">
        <f t="shared" si="136"/>
        <v>-25459.4</v>
      </c>
      <c r="AC83" s="53">
        <f t="shared" si="136"/>
        <v>-25459.4</v>
      </c>
      <c r="AD83" s="53">
        <f t="shared" si="136"/>
        <v>-25459.4</v>
      </c>
      <c r="AE83" s="53">
        <f t="shared" si="136"/>
        <v>-32966.74500000001</v>
      </c>
      <c r="AF83" s="53">
        <f t="shared" si="136"/>
        <v>-32966.74500000001</v>
      </c>
      <c r="AG83" s="53">
        <f t="shared" si="136"/>
        <v>-32966.74500000001</v>
      </c>
      <c r="AH83" s="53">
        <f t="shared" si="136"/>
        <v>-32966.74500000001</v>
      </c>
      <c r="AI83" s="53">
        <f t="shared" si="136"/>
        <v>-32966.74500000001</v>
      </c>
      <c r="AJ83" s="53">
        <f t="shared" si="136"/>
        <v>-32966.74500000001</v>
      </c>
      <c r="AK83" s="53">
        <f t="shared" si="136"/>
        <v>-32966.74500000001</v>
      </c>
      <c r="AL83" s="53">
        <f t="shared" si="136"/>
        <v>-32966.74500000001</v>
      </c>
      <c r="AM83" s="53">
        <f t="shared" si="136"/>
        <v>-32966.74500000001</v>
      </c>
      <c r="AN83" s="53">
        <f t="shared" si="136"/>
        <v>-32966.74500000001</v>
      </c>
      <c r="AO83" s="53">
        <f t="shared" si="136"/>
        <v>-32966.74500000001</v>
      </c>
      <c r="AP83" s="53">
        <f t="shared" si="136"/>
        <v>-32966.74500000001</v>
      </c>
      <c r="AQ83" s="53">
        <f t="shared" si="136"/>
        <v>-40536.957250000007</v>
      </c>
      <c r="AR83" s="53">
        <f t="shared" si="136"/>
        <v>-40536.957250000007</v>
      </c>
      <c r="AS83" s="53">
        <f t="shared" si="136"/>
        <v>-40536.957250000007</v>
      </c>
      <c r="AT83" s="53">
        <f t="shared" si="136"/>
        <v>-40536.957250000007</v>
      </c>
      <c r="AU83" s="53">
        <f t="shared" si="136"/>
        <v>-40536.957250000007</v>
      </c>
      <c r="AV83" s="53">
        <f t="shared" si="136"/>
        <v>-40536.957250000007</v>
      </c>
      <c r="AW83" s="53">
        <f t="shared" si="136"/>
        <v>-40536.957250000007</v>
      </c>
      <c r="AX83" s="53">
        <f t="shared" si="136"/>
        <v>-40536.957250000007</v>
      </c>
      <c r="AY83" s="53">
        <f t="shared" ref="AY83:CD83" si="137">AY53</f>
        <v>-40536.957250000007</v>
      </c>
      <c r="AZ83" s="53">
        <f t="shared" si="137"/>
        <v>-40536.957250000007</v>
      </c>
      <c r="BA83" s="53">
        <f t="shared" si="137"/>
        <v>-40536.957250000007</v>
      </c>
      <c r="BB83" s="53">
        <f t="shared" si="137"/>
        <v>-40536.957250000007</v>
      </c>
      <c r="BC83" s="53">
        <f t="shared" si="137"/>
        <v>-54423.180112500006</v>
      </c>
      <c r="BD83" s="53">
        <f t="shared" si="137"/>
        <v>-54423.180112500006</v>
      </c>
      <c r="BE83" s="53">
        <f t="shared" si="137"/>
        <v>-54423.180112500006</v>
      </c>
      <c r="BF83" s="53">
        <f t="shared" si="137"/>
        <v>-54423.180112500006</v>
      </c>
      <c r="BG83" s="53">
        <f t="shared" si="137"/>
        <v>-54423.180112500006</v>
      </c>
      <c r="BH83" s="53">
        <f t="shared" si="137"/>
        <v>-54423.180112500006</v>
      </c>
      <c r="BI83" s="53">
        <f t="shared" si="137"/>
        <v>-54423.180112500006</v>
      </c>
      <c r="BJ83" s="53">
        <f t="shared" si="137"/>
        <v>-54423.180112500006</v>
      </c>
      <c r="BK83" s="53">
        <f t="shared" si="137"/>
        <v>-54423.180112500006</v>
      </c>
      <c r="BL83" s="53">
        <f t="shared" si="137"/>
        <v>-54423.180112500006</v>
      </c>
      <c r="BM83" s="53">
        <f t="shared" si="137"/>
        <v>-54423.180112500006</v>
      </c>
      <c r="BN83" s="53">
        <f t="shared" si="137"/>
        <v>-54423.180112500006</v>
      </c>
      <c r="BO83" s="53">
        <f t="shared" si="137"/>
        <v>-80878.714118125019</v>
      </c>
      <c r="BP83" s="53">
        <f t="shared" si="137"/>
        <v>-80878.714118125019</v>
      </c>
      <c r="BQ83" s="53">
        <f t="shared" si="137"/>
        <v>-80878.714118125019</v>
      </c>
      <c r="BR83" s="53">
        <f t="shared" si="137"/>
        <v>-80878.714118125019</v>
      </c>
      <c r="BS83" s="53">
        <f t="shared" si="137"/>
        <v>-80878.714118125019</v>
      </c>
      <c r="BT83" s="53">
        <f t="shared" si="137"/>
        <v>-80878.714118125019</v>
      </c>
      <c r="BU83" s="53">
        <f t="shared" si="137"/>
        <v>-80878.714118125019</v>
      </c>
      <c r="BV83" s="53">
        <f t="shared" si="137"/>
        <v>-80878.714118125019</v>
      </c>
      <c r="BW83" s="53">
        <f t="shared" si="137"/>
        <v>-80878.714118125019</v>
      </c>
      <c r="BX83" s="53">
        <f t="shared" si="137"/>
        <v>-80878.714118125019</v>
      </c>
      <c r="BY83" s="53">
        <f t="shared" si="137"/>
        <v>-80878.714118125019</v>
      </c>
      <c r="BZ83" s="53">
        <f t="shared" si="137"/>
        <v>-80878.714118125019</v>
      </c>
      <c r="CA83" s="53">
        <f t="shared" si="137"/>
        <v>-132407.02482403128</v>
      </c>
      <c r="CB83" s="53">
        <f t="shared" si="137"/>
        <v>-132407.02482403128</v>
      </c>
      <c r="CC83" s="53">
        <f t="shared" si="137"/>
        <v>-132407.02482403128</v>
      </c>
      <c r="CD83" s="53">
        <f t="shared" si="137"/>
        <v>-132407.02482403128</v>
      </c>
      <c r="CE83" s="53">
        <f t="shared" ref="CE83:CL83" si="138">CE53</f>
        <v>-132407.02482403128</v>
      </c>
      <c r="CF83" s="53">
        <f t="shared" si="138"/>
        <v>-132407.02482403128</v>
      </c>
      <c r="CG83" s="53">
        <f t="shared" si="138"/>
        <v>-132407.02482403128</v>
      </c>
      <c r="CH83" s="53">
        <f t="shared" si="138"/>
        <v>-132407.02482403128</v>
      </c>
      <c r="CI83" s="53">
        <f t="shared" si="138"/>
        <v>-132407.02482403128</v>
      </c>
      <c r="CJ83" s="53">
        <f t="shared" si="138"/>
        <v>-132407.02482403128</v>
      </c>
      <c r="CK83" s="53">
        <f t="shared" si="138"/>
        <v>-132407.02482403128</v>
      </c>
      <c r="CL83" s="53">
        <f t="shared" si="138"/>
        <v>-132407.02482403128</v>
      </c>
      <c r="CN83" s="53">
        <f t="shared" ref="CN83:DL83" si="139">CN53</f>
        <v>0</v>
      </c>
      <c r="CO83" s="53">
        <f t="shared" si="139"/>
        <v>0</v>
      </c>
      <c r="CP83" s="53">
        <f t="shared" si="139"/>
        <v>0</v>
      </c>
      <c r="CQ83" s="53">
        <f t="shared" si="139"/>
        <v>0</v>
      </c>
      <c r="CR83" s="53">
        <f t="shared" si="139"/>
        <v>0</v>
      </c>
      <c r="CS83" s="53">
        <f t="shared" si="139"/>
        <v>0</v>
      </c>
      <c r="CT83" s="53">
        <f t="shared" si="139"/>
        <v>0</v>
      </c>
      <c r="CU83" s="53">
        <f t="shared" si="139"/>
        <v>0</v>
      </c>
      <c r="CV83" s="53">
        <f t="shared" si="139"/>
        <v>0</v>
      </c>
      <c r="CW83" s="53">
        <f t="shared" si="139"/>
        <v>0</v>
      </c>
      <c r="CX83" s="53">
        <f t="shared" si="139"/>
        <v>0</v>
      </c>
      <c r="CY83" s="53">
        <f t="shared" si="139"/>
        <v>0</v>
      </c>
      <c r="CZ83" s="53">
        <f t="shared" si="139"/>
        <v>0</v>
      </c>
      <c r="DA83" s="53">
        <f t="shared" si="139"/>
        <v>0</v>
      </c>
      <c r="DB83" s="53">
        <f t="shared" si="139"/>
        <v>0</v>
      </c>
      <c r="DC83" s="53">
        <f t="shared" si="139"/>
        <v>0</v>
      </c>
      <c r="DD83" s="53">
        <f t="shared" si="139"/>
        <v>0</v>
      </c>
      <c r="DE83" s="53">
        <f t="shared" si="139"/>
        <v>0</v>
      </c>
      <c r="DF83" s="53">
        <f t="shared" si="139"/>
        <v>0</v>
      </c>
      <c r="DG83" s="53">
        <f t="shared" si="139"/>
        <v>0</v>
      </c>
      <c r="DH83" s="53">
        <f t="shared" si="139"/>
        <v>0</v>
      </c>
      <c r="DI83" s="53">
        <f t="shared" si="139"/>
        <v>0</v>
      </c>
      <c r="DJ83" s="53">
        <f t="shared" si="139"/>
        <v>0</v>
      </c>
      <c r="DK83" s="53">
        <f t="shared" si="139"/>
        <v>0</v>
      </c>
      <c r="DL83" s="53">
        <f t="shared" si="139"/>
        <v>0</v>
      </c>
    </row>
    <row r="84" spans="1:116" hidden="1" x14ac:dyDescent="0.4">
      <c r="B84" s="27" t="s">
        <v>234</v>
      </c>
      <c r="R84"/>
    </row>
    <row r="85" spans="1:116" hidden="1" x14ac:dyDescent="0.4">
      <c r="B85" s="27" t="s">
        <v>234</v>
      </c>
      <c r="G85" s="12" t="s">
        <v>632</v>
      </c>
      <c r="R85"/>
    </row>
    <row r="86" spans="1:116" hidden="1" x14ac:dyDescent="0.4">
      <c r="B86" s="27" t="s">
        <v>234</v>
      </c>
      <c r="C86" s="53"/>
      <c r="D86" s="53"/>
      <c r="E86" s="53"/>
      <c r="F86" s="27" t="s">
        <v>234</v>
      </c>
      <c r="G86" s="27" t="s">
        <v>633</v>
      </c>
      <c r="H86" s="53"/>
      <c r="I86" s="53"/>
      <c r="K86" s="63">
        <f t="shared" ref="K86:P86" si="140">SUMIF($4:$4,K$3,86:86)</f>
        <v>0</v>
      </c>
      <c r="L86" s="63">
        <f t="shared" si="140"/>
        <v>0</v>
      </c>
      <c r="M86" s="63">
        <f t="shared" si="140"/>
        <v>0</v>
      </c>
      <c r="N86" s="63">
        <f t="shared" si="140"/>
        <v>0</v>
      </c>
      <c r="O86" s="63">
        <f t="shared" si="140"/>
        <v>0</v>
      </c>
      <c r="P86" s="63">
        <f t="shared" si="140"/>
        <v>0</v>
      </c>
      <c r="Q86" s="28"/>
      <c r="R86"/>
      <c r="S86" s="265">
        <f t="shared" ref="S86:AX86" si="141">SUMIF($C:$C,$F86,S:S)</f>
        <v>0</v>
      </c>
      <c r="T86" s="265">
        <f t="shared" si="141"/>
        <v>0</v>
      </c>
      <c r="U86" s="265">
        <f t="shared" si="141"/>
        <v>0</v>
      </c>
      <c r="V86" s="265">
        <f t="shared" si="141"/>
        <v>0</v>
      </c>
      <c r="W86" s="265">
        <f t="shared" si="141"/>
        <v>0</v>
      </c>
      <c r="X86" s="265">
        <f t="shared" si="141"/>
        <v>0</v>
      </c>
      <c r="Y86" s="265">
        <f t="shared" si="141"/>
        <v>0</v>
      </c>
      <c r="Z86" s="265">
        <f t="shared" si="141"/>
        <v>0</v>
      </c>
      <c r="AA86" s="265">
        <f t="shared" si="141"/>
        <v>0</v>
      </c>
      <c r="AB86" s="265">
        <f t="shared" si="141"/>
        <v>0</v>
      </c>
      <c r="AC86" s="265">
        <f t="shared" si="141"/>
        <v>0</v>
      </c>
      <c r="AD86" s="265">
        <f t="shared" si="141"/>
        <v>0</v>
      </c>
      <c r="AE86" s="265">
        <f t="shared" si="141"/>
        <v>0</v>
      </c>
      <c r="AF86" s="265">
        <f t="shared" si="141"/>
        <v>0</v>
      </c>
      <c r="AG86" s="265">
        <f t="shared" si="141"/>
        <v>0</v>
      </c>
      <c r="AH86" s="265">
        <f t="shared" si="141"/>
        <v>0</v>
      </c>
      <c r="AI86" s="265">
        <f t="shared" si="141"/>
        <v>0</v>
      </c>
      <c r="AJ86" s="265">
        <f t="shared" si="141"/>
        <v>0</v>
      </c>
      <c r="AK86" s="265">
        <f t="shared" si="141"/>
        <v>0</v>
      </c>
      <c r="AL86" s="265">
        <f t="shared" si="141"/>
        <v>0</v>
      </c>
      <c r="AM86" s="265">
        <f t="shared" si="141"/>
        <v>0</v>
      </c>
      <c r="AN86" s="265">
        <f t="shared" si="141"/>
        <v>0</v>
      </c>
      <c r="AO86" s="265">
        <f t="shared" si="141"/>
        <v>0</v>
      </c>
      <c r="AP86" s="265">
        <f t="shared" si="141"/>
        <v>0</v>
      </c>
      <c r="AQ86" s="265">
        <f t="shared" si="141"/>
        <v>0</v>
      </c>
      <c r="AR86" s="265">
        <f t="shared" si="141"/>
        <v>0</v>
      </c>
      <c r="AS86" s="265">
        <f t="shared" si="141"/>
        <v>0</v>
      </c>
      <c r="AT86" s="265">
        <f t="shared" si="141"/>
        <v>0</v>
      </c>
      <c r="AU86" s="265">
        <f t="shared" si="141"/>
        <v>0</v>
      </c>
      <c r="AV86" s="265">
        <f t="shared" si="141"/>
        <v>0</v>
      </c>
      <c r="AW86" s="265">
        <f t="shared" si="141"/>
        <v>0</v>
      </c>
      <c r="AX86" s="265">
        <f t="shared" si="141"/>
        <v>0</v>
      </c>
      <c r="AY86" s="265">
        <f t="shared" ref="AY86:CD86" si="142">SUMIF($C:$C,$F86,AY:AY)</f>
        <v>0</v>
      </c>
      <c r="AZ86" s="265">
        <f t="shared" si="142"/>
        <v>0</v>
      </c>
      <c r="BA86" s="265">
        <f t="shared" si="142"/>
        <v>0</v>
      </c>
      <c r="BB86" s="265">
        <f t="shared" si="142"/>
        <v>0</v>
      </c>
      <c r="BC86" s="265">
        <f t="shared" si="142"/>
        <v>0</v>
      </c>
      <c r="BD86" s="265">
        <f t="shared" si="142"/>
        <v>0</v>
      </c>
      <c r="BE86" s="265">
        <f t="shared" si="142"/>
        <v>0</v>
      </c>
      <c r="BF86" s="265">
        <f t="shared" si="142"/>
        <v>0</v>
      </c>
      <c r="BG86" s="265">
        <f t="shared" si="142"/>
        <v>0</v>
      </c>
      <c r="BH86" s="265">
        <f t="shared" si="142"/>
        <v>0</v>
      </c>
      <c r="BI86" s="265">
        <f t="shared" si="142"/>
        <v>0</v>
      </c>
      <c r="BJ86" s="265">
        <f t="shared" si="142"/>
        <v>0</v>
      </c>
      <c r="BK86" s="265">
        <f t="shared" si="142"/>
        <v>0</v>
      </c>
      <c r="BL86" s="265">
        <f t="shared" si="142"/>
        <v>0</v>
      </c>
      <c r="BM86" s="265">
        <f t="shared" si="142"/>
        <v>0</v>
      </c>
      <c r="BN86" s="265">
        <f t="shared" si="142"/>
        <v>0</v>
      </c>
      <c r="BO86" s="265">
        <f t="shared" si="142"/>
        <v>0</v>
      </c>
      <c r="BP86" s="265">
        <f t="shared" si="142"/>
        <v>0</v>
      </c>
      <c r="BQ86" s="265">
        <f t="shared" si="142"/>
        <v>0</v>
      </c>
      <c r="BR86" s="265">
        <f t="shared" si="142"/>
        <v>0</v>
      </c>
      <c r="BS86" s="265">
        <f t="shared" si="142"/>
        <v>0</v>
      </c>
      <c r="BT86" s="265">
        <f t="shared" si="142"/>
        <v>0</v>
      </c>
      <c r="BU86" s="265">
        <f t="shared" si="142"/>
        <v>0</v>
      </c>
      <c r="BV86" s="265">
        <f t="shared" si="142"/>
        <v>0</v>
      </c>
      <c r="BW86" s="265">
        <f t="shared" si="142"/>
        <v>0</v>
      </c>
      <c r="BX86" s="265">
        <f t="shared" si="142"/>
        <v>0</v>
      </c>
      <c r="BY86" s="265">
        <f t="shared" si="142"/>
        <v>0</v>
      </c>
      <c r="BZ86" s="265">
        <f t="shared" si="142"/>
        <v>0</v>
      </c>
      <c r="CA86" s="265">
        <f t="shared" si="142"/>
        <v>0</v>
      </c>
      <c r="CB86" s="265">
        <f t="shared" si="142"/>
        <v>0</v>
      </c>
      <c r="CC86" s="265">
        <f t="shared" si="142"/>
        <v>0</v>
      </c>
      <c r="CD86" s="265">
        <f t="shared" si="142"/>
        <v>0</v>
      </c>
      <c r="CE86" s="265">
        <f t="shared" ref="CE86:CL86" si="143">SUMIF($C:$C,$F86,CE:CE)</f>
        <v>0</v>
      </c>
      <c r="CF86" s="265">
        <f t="shared" si="143"/>
        <v>0</v>
      </c>
      <c r="CG86" s="265">
        <f t="shared" si="143"/>
        <v>0</v>
      </c>
      <c r="CH86" s="265">
        <f t="shared" si="143"/>
        <v>0</v>
      </c>
      <c r="CI86" s="265">
        <f t="shared" si="143"/>
        <v>0</v>
      </c>
      <c r="CJ86" s="265">
        <f t="shared" si="143"/>
        <v>0</v>
      </c>
      <c r="CK86" s="265">
        <f t="shared" si="143"/>
        <v>0</v>
      </c>
      <c r="CL86" s="265">
        <f t="shared" si="143"/>
        <v>0</v>
      </c>
      <c r="CN86" s="265">
        <f t="shared" ref="CN86:DL86" si="144">SUMIF($C:$C,$F86,CN:CN)</f>
        <v>0</v>
      </c>
      <c r="CO86" s="265">
        <f t="shared" si="144"/>
        <v>0</v>
      </c>
      <c r="CP86" s="265">
        <f t="shared" si="144"/>
        <v>0</v>
      </c>
      <c r="CQ86" s="265">
        <f t="shared" si="144"/>
        <v>0</v>
      </c>
      <c r="CR86" s="265">
        <f t="shared" si="144"/>
        <v>0</v>
      </c>
      <c r="CS86" s="265">
        <f t="shared" si="144"/>
        <v>0</v>
      </c>
      <c r="CT86" s="265">
        <f t="shared" si="144"/>
        <v>0</v>
      </c>
      <c r="CU86" s="265">
        <f t="shared" si="144"/>
        <v>0</v>
      </c>
      <c r="CV86" s="265">
        <f t="shared" si="144"/>
        <v>0</v>
      </c>
      <c r="CW86" s="265">
        <f t="shared" si="144"/>
        <v>0</v>
      </c>
      <c r="CX86" s="265">
        <f t="shared" si="144"/>
        <v>0</v>
      </c>
      <c r="CY86" s="265">
        <f t="shared" si="144"/>
        <v>0</v>
      </c>
      <c r="CZ86" s="265">
        <f t="shared" si="144"/>
        <v>0</v>
      </c>
      <c r="DA86" s="265">
        <f t="shared" si="144"/>
        <v>0</v>
      </c>
      <c r="DB86" s="265">
        <f t="shared" si="144"/>
        <v>0</v>
      </c>
      <c r="DC86" s="265">
        <f t="shared" si="144"/>
        <v>0</v>
      </c>
      <c r="DD86" s="265">
        <f t="shared" si="144"/>
        <v>0</v>
      </c>
      <c r="DE86" s="265">
        <f t="shared" si="144"/>
        <v>0</v>
      </c>
      <c r="DF86" s="265">
        <f t="shared" si="144"/>
        <v>0</v>
      </c>
      <c r="DG86" s="265">
        <f t="shared" si="144"/>
        <v>0</v>
      </c>
      <c r="DH86" s="265">
        <f t="shared" si="144"/>
        <v>0</v>
      </c>
      <c r="DI86" s="265">
        <f t="shared" si="144"/>
        <v>0</v>
      </c>
      <c r="DJ86" s="265">
        <f t="shared" si="144"/>
        <v>0</v>
      </c>
      <c r="DK86" s="265">
        <f t="shared" si="144"/>
        <v>0</v>
      </c>
      <c r="DL86" s="265">
        <f t="shared" si="144"/>
        <v>0</v>
      </c>
    </row>
    <row r="87" spans="1:116" x14ac:dyDescent="0.4">
      <c r="B87" t="s">
        <v>577</v>
      </c>
      <c r="F87" t="s">
        <v>577</v>
      </c>
      <c r="G87" s="342" t="s">
        <v>634</v>
      </c>
      <c r="H87" s="53"/>
      <c r="I87" s="53"/>
      <c r="K87" s="53">
        <f t="shared" ref="K87:P87" si="145">-K46</f>
        <v>0</v>
      </c>
      <c r="L87" s="53">
        <f t="shared" si="145"/>
        <v>0</v>
      </c>
      <c r="M87" s="53">
        <f t="shared" si="145"/>
        <v>0</v>
      </c>
      <c r="N87" s="53">
        <f t="shared" si="145"/>
        <v>0</v>
      </c>
      <c r="O87" s="53">
        <f t="shared" si="145"/>
        <v>0</v>
      </c>
      <c r="P87" s="53">
        <f t="shared" si="145"/>
        <v>0</v>
      </c>
      <c r="R87"/>
      <c r="S87" s="53">
        <f t="shared" ref="S87:AX87" si="146">-S46</f>
        <v>0</v>
      </c>
      <c r="T87" s="53">
        <f t="shared" si="146"/>
        <v>0</v>
      </c>
      <c r="U87" s="53">
        <f t="shared" si="146"/>
        <v>0</v>
      </c>
      <c r="V87" s="53">
        <f t="shared" si="146"/>
        <v>0</v>
      </c>
      <c r="W87" s="53">
        <f t="shared" si="146"/>
        <v>0</v>
      </c>
      <c r="X87" s="53">
        <f t="shared" si="146"/>
        <v>0</v>
      </c>
      <c r="Y87" s="53">
        <f t="shared" si="146"/>
        <v>0</v>
      </c>
      <c r="Z87" s="53">
        <f t="shared" si="146"/>
        <v>0</v>
      </c>
      <c r="AA87" s="53">
        <f t="shared" si="146"/>
        <v>0</v>
      </c>
      <c r="AB87" s="53">
        <f t="shared" si="146"/>
        <v>0</v>
      </c>
      <c r="AC87" s="53">
        <f t="shared" si="146"/>
        <v>0</v>
      </c>
      <c r="AD87" s="53">
        <f t="shared" si="146"/>
        <v>0</v>
      </c>
      <c r="AE87" s="53">
        <f t="shared" si="146"/>
        <v>0</v>
      </c>
      <c r="AF87" s="53">
        <f t="shared" si="146"/>
        <v>0</v>
      </c>
      <c r="AG87" s="53">
        <f t="shared" si="146"/>
        <v>0</v>
      </c>
      <c r="AH87" s="53">
        <f t="shared" si="146"/>
        <v>0</v>
      </c>
      <c r="AI87" s="53">
        <f t="shared" si="146"/>
        <v>0</v>
      </c>
      <c r="AJ87" s="53">
        <f t="shared" si="146"/>
        <v>0</v>
      </c>
      <c r="AK87" s="53">
        <f t="shared" si="146"/>
        <v>0</v>
      </c>
      <c r="AL87" s="53">
        <f t="shared" si="146"/>
        <v>0</v>
      </c>
      <c r="AM87" s="53">
        <f t="shared" si="146"/>
        <v>0</v>
      </c>
      <c r="AN87" s="53">
        <f t="shared" si="146"/>
        <v>0</v>
      </c>
      <c r="AO87" s="53">
        <f t="shared" si="146"/>
        <v>0</v>
      </c>
      <c r="AP87" s="53">
        <f t="shared" si="146"/>
        <v>0</v>
      </c>
      <c r="AQ87" s="53">
        <f t="shared" si="146"/>
        <v>0</v>
      </c>
      <c r="AR87" s="53">
        <f t="shared" si="146"/>
        <v>0</v>
      </c>
      <c r="AS87" s="53">
        <f t="shared" si="146"/>
        <v>0</v>
      </c>
      <c r="AT87" s="53">
        <f t="shared" si="146"/>
        <v>0</v>
      </c>
      <c r="AU87" s="53">
        <f t="shared" si="146"/>
        <v>0</v>
      </c>
      <c r="AV87" s="53">
        <f t="shared" si="146"/>
        <v>0</v>
      </c>
      <c r="AW87" s="53">
        <f t="shared" si="146"/>
        <v>0</v>
      </c>
      <c r="AX87" s="53">
        <f t="shared" si="146"/>
        <v>0</v>
      </c>
      <c r="AY87" s="53">
        <f t="shared" ref="AY87:CD87" si="147">-AY46</f>
        <v>0</v>
      </c>
      <c r="AZ87" s="53">
        <f t="shared" si="147"/>
        <v>0</v>
      </c>
      <c r="BA87" s="53">
        <f t="shared" si="147"/>
        <v>0</v>
      </c>
      <c r="BB87" s="53">
        <f t="shared" si="147"/>
        <v>0</v>
      </c>
      <c r="BC87" s="53">
        <f t="shared" si="147"/>
        <v>0</v>
      </c>
      <c r="BD87" s="53">
        <f t="shared" si="147"/>
        <v>0</v>
      </c>
      <c r="BE87" s="53">
        <f t="shared" si="147"/>
        <v>0</v>
      </c>
      <c r="BF87" s="53">
        <f t="shared" si="147"/>
        <v>0</v>
      </c>
      <c r="BG87" s="53">
        <f t="shared" si="147"/>
        <v>0</v>
      </c>
      <c r="BH87" s="53">
        <f t="shared" si="147"/>
        <v>0</v>
      </c>
      <c r="BI87" s="53">
        <f t="shared" si="147"/>
        <v>0</v>
      </c>
      <c r="BJ87" s="53">
        <f t="shared" si="147"/>
        <v>0</v>
      </c>
      <c r="BK87" s="53">
        <f t="shared" si="147"/>
        <v>0</v>
      </c>
      <c r="BL87" s="53">
        <f t="shared" si="147"/>
        <v>0</v>
      </c>
      <c r="BM87" s="53">
        <f t="shared" si="147"/>
        <v>0</v>
      </c>
      <c r="BN87" s="53">
        <f t="shared" si="147"/>
        <v>0</v>
      </c>
      <c r="BO87" s="53">
        <f t="shared" si="147"/>
        <v>0</v>
      </c>
      <c r="BP87" s="53">
        <f t="shared" si="147"/>
        <v>0</v>
      </c>
      <c r="BQ87" s="53">
        <f t="shared" si="147"/>
        <v>0</v>
      </c>
      <c r="BR87" s="53">
        <f t="shared" si="147"/>
        <v>0</v>
      </c>
      <c r="BS87" s="53">
        <f t="shared" si="147"/>
        <v>0</v>
      </c>
      <c r="BT87" s="53">
        <f t="shared" si="147"/>
        <v>0</v>
      </c>
      <c r="BU87" s="53">
        <f t="shared" si="147"/>
        <v>0</v>
      </c>
      <c r="BV87" s="53">
        <f t="shared" si="147"/>
        <v>0</v>
      </c>
      <c r="BW87" s="53">
        <f t="shared" si="147"/>
        <v>0</v>
      </c>
      <c r="BX87" s="53">
        <f t="shared" si="147"/>
        <v>0</v>
      </c>
      <c r="BY87" s="53">
        <f t="shared" si="147"/>
        <v>0</v>
      </c>
      <c r="BZ87" s="53">
        <f t="shared" si="147"/>
        <v>0</v>
      </c>
      <c r="CA87" s="53">
        <f t="shared" si="147"/>
        <v>0</v>
      </c>
      <c r="CB87" s="53">
        <f t="shared" si="147"/>
        <v>0</v>
      </c>
      <c r="CC87" s="53">
        <f t="shared" si="147"/>
        <v>0</v>
      </c>
      <c r="CD87" s="53">
        <f t="shared" si="147"/>
        <v>0</v>
      </c>
      <c r="CE87" s="53">
        <f t="shared" ref="CE87:CL87" si="148">-CE46</f>
        <v>0</v>
      </c>
      <c r="CF87" s="53">
        <f t="shared" si="148"/>
        <v>0</v>
      </c>
      <c r="CG87" s="53">
        <f t="shared" si="148"/>
        <v>0</v>
      </c>
      <c r="CH87" s="53">
        <f t="shared" si="148"/>
        <v>0</v>
      </c>
      <c r="CI87" s="53">
        <f t="shared" si="148"/>
        <v>0</v>
      </c>
      <c r="CJ87" s="53">
        <f t="shared" si="148"/>
        <v>0</v>
      </c>
      <c r="CK87" s="53">
        <f t="shared" si="148"/>
        <v>0</v>
      </c>
      <c r="CL87" s="53">
        <f t="shared" si="148"/>
        <v>0</v>
      </c>
      <c r="CN87" s="53">
        <f t="shared" ref="CN87:DL87" si="149">-CN46</f>
        <v>0</v>
      </c>
      <c r="CO87" s="53">
        <f t="shared" si="149"/>
        <v>0</v>
      </c>
      <c r="CP87" s="53">
        <f t="shared" si="149"/>
        <v>0</v>
      </c>
      <c r="CQ87" s="53">
        <f t="shared" si="149"/>
        <v>0</v>
      </c>
      <c r="CR87" s="53">
        <f t="shared" si="149"/>
        <v>0</v>
      </c>
      <c r="CS87" s="53">
        <f t="shared" si="149"/>
        <v>0</v>
      </c>
      <c r="CT87" s="53">
        <f t="shared" si="149"/>
        <v>0</v>
      </c>
      <c r="CU87" s="53">
        <f t="shared" si="149"/>
        <v>0</v>
      </c>
      <c r="CV87" s="53">
        <f t="shared" si="149"/>
        <v>0</v>
      </c>
      <c r="CW87" s="53">
        <f t="shared" si="149"/>
        <v>0</v>
      </c>
      <c r="CX87" s="53">
        <f t="shared" si="149"/>
        <v>0</v>
      </c>
      <c r="CY87" s="53">
        <f t="shared" si="149"/>
        <v>0</v>
      </c>
      <c r="CZ87" s="53">
        <f t="shared" si="149"/>
        <v>0</v>
      </c>
      <c r="DA87" s="53">
        <f t="shared" si="149"/>
        <v>0</v>
      </c>
      <c r="DB87" s="53">
        <f t="shared" si="149"/>
        <v>0</v>
      </c>
      <c r="DC87" s="53">
        <f t="shared" si="149"/>
        <v>0</v>
      </c>
      <c r="DD87" s="53">
        <f t="shared" si="149"/>
        <v>0</v>
      </c>
      <c r="DE87" s="53">
        <f t="shared" si="149"/>
        <v>0</v>
      </c>
      <c r="DF87" s="53">
        <f t="shared" si="149"/>
        <v>0</v>
      </c>
      <c r="DG87" s="53">
        <f t="shared" si="149"/>
        <v>0</v>
      </c>
      <c r="DH87" s="53">
        <f t="shared" si="149"/>
        <v>0</v>
      </c>
      <c r="DI87" s="53">
        <f t="shared" si="149"/>
        <v>0</v>
      </c>
      <c r="DJ87" s="53">
        <f t="shared" si="149"/>
        <v>0</v>
      </c>
      <c r="DK87" s="53">
        <f t="shared" si="149"/>
        <v>0</v>
      </c>
      <c r="DL87" s="53">
        <f t="shared" si="149"/>
        <v>0</v>
      </c>
    </row>
    <row r="88" spans="1:116" x14ac:dyDescent="0.4">
      <c r="B88" t="s">
        <v>577</v>
      </c>
      <c r="F88" t="s">
        <v>577</v>
      </c>
      <c r="G88" s="27" t="s">
        <v>635</v>
      </c>
      <c r="K88" s="63">
        <f t="shared" ref="K88:P88" ca="1" si="150">SUMIF($4:$4,K$3,88:88)</f>
        <v>-305512.8</v>
      </c>
      <c r="L88" s="63">
        <f t="shared" ca="1" si="150"/>
        <v>-395600.94</v>
      </c>
      <c r="M88" s="63">
        <f t="shared" ca="1" si="150"/>
        <v>-486443.48699999996</v>
      </c>
      <c r="N88" s="63">
        <f t="shared" ca="1" si="150"/>
        <v>-653078.16134999983</v>
      </c>
      <c r="O88" s="63">
        <f t="shared" ca="1" si="150"/>
        <v>-970544.56941750029</v>
      </c>
      <c r="P88" s="63">
        <f t="shared" ca="1" si="150"/>
        <v>-1588884.2978883749</v>
      </c>
      <c r="R88"/>
      <c r="S88" s="63">
        <f ca="1">SUM(S83:OFFSET(S88,-1,0))-S86</f>
        <v>-25459.4</v>
      </c>
      <c r="T88" s="63">
        <f ca="1">SUM(T83:OFFSET(T88,-1,0))-T86</f>
        <v>-25459.4</v>
      </c>
      <c r="U88" s="63">
        <f ca="1">SUM(U83:OFFSET(U88,-1,0))-U86</f>
        <v>-25459.4</v>
      </c>
      <c r="V88" s="63">
        <f ca="1">SUM(V83:OFFSET(V88,-1,0))-V86</f>
        <v>-25459.4</v>
      </c>
      <c r="W88" s="63">
        <f ca="1">SUM(W83:OFFSET(W88,-1,0))-W86</f>
        <v>-25459.4</v>
      </c>
      <c r="X88" s="63">
        <f ca="1">SUM(X83:OFFSET(X88,-1,0))-X86</f>
        <v>-25459.4</v>
      </c>
      <c r="Y88" s="63">
        <f ca="1">SUM(Y83:OFFSET(Y88,-1,0))-Y86</f>
        <v>-25459.4</v>
      </c>
      <c r="Z88" s="63">
        <f ca="1">SUM(Z83:OFFSET(Z88,-1,0))-Z86</f>
        <v>-25459.4</v>
      </c>
      <c r="AA88" s="63">
        <f ca="1">SUM(AA83:OFFSET(AA88,-1,0))-AA86</f>
        <v>-25459.4</v>
      </c>
      <c r="AB88" s="63">
        <f ca="1">SUM(AB83:OFFSET(AB88,-1,0))-AB86</f>
        <v>-25459.4</v>
      </c>
      <c r="AC88" s="63">
        <f ca="1">SUM(AC83:OFFSET(AC88,-1,0))-AC86</f>
        <v>-25459.4</v>
      </c>
      <c r="AD88" s="63">
        <f ca="1">SUM(AD83:OFFSET(AD88,-1,0))-AD86</f>
        <v>-25459.4</v>
      </c>
      <c r="AE88" s="63">
        <f ca="1">SUM(AE83:OFFSET(AE88,-1,0))-AE86</f>
        <v>-32966.74500000001</v>
      </c>
      <c r="AF88" s="63">
        <f ca="1">SUM(AF83:OFFSET(AF88,-1,0))-AF86</f>
        <v>-32966.74500000001</v>
      </c>
      <c r="AG88" s="63">
        <f ca="1">SUM(AG83:OFFSET(AG88,-1,0))-AG86</f>
        <v>-32966.74500000001</v>
      </c>
      <c r="AH88" s="63">
        <f ca="1">SUM(AH83:OFFSET(AH88,-1,0))-AH86</f>
        <v>-32966.74500000001</v>
      </c>
      <c r="AI88" s="63">
        <f ca="1">SUM(AI83:OFFSET(AI88,-1,0))-AI86</f>
        <v>-32966.74500000001</v>
      </c>
      <c r="AJ88" s="63">
        <f ca="1">SUM(AJ83:OFFSET(AJ88,-1,0))-AJ86</f>
        <v>-32966.74500000001</v>
      </c>
      <c r="AK88" s="63">
        <f ca="1">SUM(AK83:OFFSET(AK88,-1,0))-AK86</f>
        <v>-32966.74500000001</v>
      </c>
      <c r="AL88" s="63">
        <f ca="1">SUM(AL83:OFFSET(AL88,-1,0))-AL86</f>
        <v>-32966.74500000001</v>
      </c>
      <c r="AM88" s="63">
        <f ca="1">SUM(AM83:OFFSET(AM88,-1,0))-AM86</f>
        <v>-32966.74500000001</v>
      </c>
      <c r="AN88" s="63">
        <f ca="1">SUM(AN83:OFFSET(AN88,-1,0))-AN86</f>
        <v>-32966.74500000001</v>
      </c>
      <c r="AO88" s="63">
        <f ca="1">SUM(AO83:OFFSET(AO88,-1,0))-AO86</f>
        <v>-32966.74500000001</v>
      </c>
      <c r="AP88" s="63">
        <f ca="1">SUM(AP83:OFFSET(AP88,-1,0))-AP86</f>
        <v>-32966.74500000001</v>
      </c>
      <c r="AQ88" s="63">
        <f ca="1">SUM(AQ83:OFFSET(AQ88,-1,0))-AQ86</f>
        <v>-40536.957250000007</v>
      </c>
      <c r="AR88" s="63">
        <f ca="1">SUM(AR83:OFFSET(AR88,-1,0))-AR86</f>
        <v>-40536.957250000007</v>
      </c>
      <c r="AS88" s="63">
        <f ca="1">SUM(AS83:OFFSET(AS88,-1,0))-AS86</f>
        <v>-40536.957250000007</v>
      </c>
      <c r="AT88" s="63">
        <f ca="1">SUM(AT83:OFFSET(AT88,-1,0))-AT86</f>
        <v>-40536.957250000007</v>
      </c>
      <c r="AU88" s="63">
        <f ca="1">SUM(AU83:OFFSET(AU88,-1,0))-AU86</f>
        <v>-40536.957250000007</v>
      </c>
      <c r="AV88" s="63">
        <f ca="1">SUM(AV83:OFFSET(AV88,-1,0))-AV86</f>
        <v>-40536.957250000007</v>
      </c>
      <c r="AW88" s="63">
        <f ca="1">SUM(AW83:OFFSET(AW88,-1,0))-AW86</f>
        <v>-40536.957250000007</v>
      </c>
      <c r="AX88" s="63">
        <f ca="1">SUM(AX83:OFFSET(AX88,-1,0))-AX86</f>
        <v>-40536.957250000007</v>
      </c>
      <c r="AY88" s="63">
        <f ca="1">SUM(AY83:OFFSET(AY88,-1,0))-AY86</f>
        <v>-40536.957250000007</v>
      </c>
      <c r="AZ88" s="63">
        <f ca="1">SUM(AZ83:OFFSET(AZ88,-1,0))-AZ86</f>
        <v>-40536.957250000007</v>
      </c>
      <c r="BA88" s="63">
        <f ca="1">SUM(BA83:OFFSET(BA88,-1,0))-BA86</f>
        <v>-40536.957250000007</v>
      </c>
      <c r="BB88" s="63">
        <f ca="1">SUM(BB83:OFFSET(BB88,-1,0))-BB86</f>
        <v>-40536.957250000007</v>
      </c>
      <c r="BC88" s="63">
        <f ca="1">SUM(BC83:OFFSET(BC88,-1,0))-BC86</f>
        <v>-54423.180112500006</v>
      </c>
      <c r="BD88" s="63">
        <f ca="1">SUM(BD83:OFFSET(BD88,-1,0))-BD86</f>
        <v>-54423.180112500006</v>
      </c>
      <c r="BE88" s="63">
        <f ca="1">SUM(BE83:OFFSET(BE88,-1,0))-BE86</f>
        <v>-54423.180112500006</v>
      </c>
      <c r="BF88" s="63">
        <f ca="1">SUM(BF83:OFFSET(BF88,-1,0))-BF86</f>
        <v>-54423.180112500006</v>
      </c>
      <c r="BG88" s="63">
        <f ca="1">SUM(BG83:OFFSET(BG88,-1,0))-BG86</f>
        <v>-54423.180112500006</v>
      </c>
      <c r="BH88" s="63">
        <f ca="1">SUM(BH83:OFFSET(BH88,-1,0))-BH86</f>
        <v>-54423.180112500006</v>
      </c>
      <c r="BI88" s="63">
        <f ca="1">SUM(BI83:OFFSET(BI88,-1,0))-BI86</f>
        <v>-54423.180112500006</v>
      </c>
      <c r="BJ88" s="63">
        <f ca="1">SUM(BJ83:OFFSET(BJ88,-1,0))-BJ86</f>
        <v>-54423.180112500006</v>
      </c>
      <c r="BK88" s="63">
        <f ca="1">SUM(BK83:OFFSET(BK88,-1,0))-BK86</f>
        <v>-54423.180112500006</v>
      </c>
      <c r="BL88" s="63">
        <f ca="1">SUM(BL83:OFFSET(BL88,-1,0))-BL86</f>
        <v>-54423.180112500006</v>
      </c>
      <c r="BM88" s="63">
        <f ca="1">SUM(BM83:OFFSET(BM88,-1,0))-BM86</f>
        <v>-54423.180112500006</v>
      </c>
      <c r="BN88" s="63">
        <f ca="1">SUM(BN83:OFFSET(BN88,-1,0))-BN86</f>
        <v>-54423.180112500006</v>
      </c>
      <c r="BO88" s="63">
        <f ca="1">SUM(BO83:OFFSET(BO88,-1,0))-BO86</f>
        <v>-80878.714118125019</v>
      </c>
      <c r="BP88" s="63">
        <f ca="1">SUM(BP83:OFFSET(BP88,-1,0))-BP86</f>
        <v>-80878.714118125019</v>
      </c>
      <c r="BQ88" s="63">
        <f ca="1">SUM(BQ83:OFFSET(BQ88,-1,0))-BQ86</f>
        <v>-80878.714118125019</v>
      </c>
      <c r="BR88" s="63">
        <f ca="1">SUM(BR83:OFFSET(BR88,-1,0))-BR86</f>
        <v>-80878.714118125019</v>
      </c>
      <c r="BS88" s="63">
        <f ca="1">SUM(BS83:OFFSET(BS88,-1,0))-BS86</f>
        <v>-80878.714118125019</v>
      </c>
      <c r="BT88" s="63">
        <f ca="1">SUM(BT83:OFFSET(BT88,-1,0))-BT86</f>
        <v>-80878.714118125019</v>
      </c>
      <c r="BU88" s="63">
        <f ca="1">SUM(BU83:OFFSET(BU88,-1,0))-BU86</f>
        <v>-80878.714118125019</v>
      </c>
      <c r="BV88" s="63">
        <f ca="1">SUM(BV83:OFFSET(BV88,-1,0))-BV86</f>
        <v>-80878.714118125019</v>
      </c>
      <c r="BW88" s="63">
        <f ca="1">SUM(BW83:OFFSET(BW88,-1,0))-BW86</f>
        <v>-80878.714118125019</v>
      </c>
      <c r="BX88" s="63">
        <f ca="1">SUM(BX83:OFFSET(BX88,-1,0))-BX86</f>
        <v>-80878.714118125019</v>
      </c>
      <c r="BY88" s="63">
        <f ca="1">SUM(BY83:OFFSET(BY88,-1,0))-BY86</f>
        <v>-80878.714118125019</v>
      </c>
      <c r="BZ88" s="63">
        <f ca="1">SUM(BZ83:OFFSET(BZ88,-1,0))-BZ86</f>
        <v>-80878.714118125019</v>
      </c>
      <c r="CA88" s="63">
        <f ca="1">SUM(CA83:OFFSET(CA88,-1,0))-CA86</f>
        <v>-132407.02482403128</v>
      </c>
      <c r="CB88" s="63">
        <f ca="1">SUM(CB83:OFFSET(CB88,-1,0))-CB86</f>
        <v>-132407.02482403128</v>
      </c>
      <c r="CC88" s="63">
        <f ca="1">SUM(CC83:OFFSET(CC88,-1,0))-CC86</f>
        <v>-132407.02482403128</v>
      </c>
      <c r="CD88" s="63">
        <f ca="1">SUM(CD83:OFFSET(CD88,-1,0))-CD86</f>
        <v>-132407.02482403128</v>
      </c>
      <c r="CE88" s="63">
        <f ca="1">SUM(CE83:OFFSET(CE88,-1,0))-CE86</f>
        <v>-132407.02482403128</v>
      </c>
      <c r="CF88" s="63">
        <f ca="1">SUM(CF83:OFFSET(CF88,-1,0))-CF86</f>
        <v>-132407.02482403128</v>
      </c>
      <c r="CG88" s="63">
        <f ca="1">SUM(CG83:OFFSET(CG88,-1,0))-CG86</f>
        <v>-132407.02482403128</v>
      </c>
      <c r="CH88" s="63">
        <f ca="1">SUM(CH83:OFFSET(CH88,-1,0))-CH86</f>
        <v>-132407.02482403128</v>
      </c>
      <c r="CI88" s="63">
        <f ca="1">SUM(CI83:OFFSET(CI88,-1,0))-CI86</f>
        <v>-132407.02482403128</v>
      </c>
      <c r="CJ88" s="63">
        <f ca="1">SUM(CJ83:OFFSET(CJ88,-1,0))-CJ86</f>
        <v>-132407.02482403128</v>
      </c>
      <c r="CK88" s="63">
        <f ca="1">SUM(CK83:OFFSET(CK88,-1,0))-CK86</f>
        <v>-132407.02482403128</v>
      </c>
      <c r="CL88" s="63">
        <f ca="1">SUM(CL83:OFFSET(CL88,-1,0))-CL86</f>
        <v>-132407.02482403128</v>
      </c>
      <c r="CN88" s="63">
        <f ca="1">SUM(CN83:OFFSET(CN88,-1,0))-CN86</f>
        <v>0</v>
      </c>
      <c r="CO88" s="63">
        <f ca="1">SUM(CO83:OFFSET(CO88,-1,0))-CO86</f>
        <v>0</v>
      </c>
      <c r="CP88" s="63">
        <f ca="1">SUM(CP83:OFFSET(CP88,-1,0))-CP86</f>
        <v>0</v>
      </c>
      <c r="CQ88" s="63">
        <f ca="1">SUM(CQ83:OFFSET(CQ88,-1,0))-CQ86</f>
        <v>0</v>
      </c>
      <c r="CR88" s="63">
        <f ca="1">SUM(CR83:OFFSET(CR88,-1,0))-CR86</f>
        <v>0</v>
      </c>
      <c r="CS88" s="63">
        <f ca="1">SUM(CS83:OFFSET(CS88,-1,0))-CS86</f>
        <v>0</v>
      </c>
      <c r="CT88" s="63">
        <f ca="1">SUM(CT83:OFFSET(CT88,-1,0))-CT86</f>
        <v>0</v>
      </c>
      <c r="CU88" s="63">
        <f ca="1">SUM(CU83:OFFSET(CU88,-1,0))-CU86</f>
        <v>0</v>
      </c>
      <c r="CV88" s="63">
        <f ca="1">SUM(CV83:OFFSET(CV88,-1,0))-CV86</f>
        <v>0</v>
      </c>
      <c r="CW88" s="63">
        <f ca="1">SUM(CW83:OFFSET(CW88,-1,0))-CW86</f>
        <v>0</v>
      </c>
      <c r="CX88" s="63">
        <f ca="1">SUM(CX83:OFFSET(CX88,-1,0))-CX86</f>
        <v>0</v>
      </c>
      <c r="CY88" s="63">
        <f ca="1">SUM(CY83:OFFSET(CY88,-1,0))-CY86</f>
        <v>0</v>
      </c>
      <c r="CZ88" s="63">
        <f ca="1">SUM(CZ83:OFFSET(CZ88,-1,0))-CZ86</f>
        <v>0</v>
      </c>
      <c r="DA88" s="63">
        <f ca="1">SUM(DA83:OFFSET(DA88,-1,0))-DA86</f>
        <v>0</v>
      </c>
      <c r="DB88" s="63">
        <f ca="1">SUM(DB83:OFFSET(DB88,-1,0))-DB86</f>
        <v>0</v>
      </c>
      <c r="DC88" s="63">
        <f ca="1">SUM(DC83:OFFSET(DC88,-1,0))-DC86</f>
        <v>0</v>
      </c>
      <c r="DD88" s="63">
        <f ca="1">SUM(DD83:OFFSET(DD88,-1,0))-DD86</f>
        <v>0</v>
      </c>
      <c r="DE88" s="63">
        <f ca="1">SUM(DE83:OFFSET(DE88,-1,0))-DE86</f>
        <v>0</v>
      </c>
      <c r="DF88" s="63">
        <f ca="1">SUM(DF83:OFFSET(DF88,-1,0))-DF86</f>
        <v>0</v>
      </c>
      <c r="DG88" s="63">
        <f ca="1">SUM(DG83:OFFSET(DG88,-1,0))-DG86</f>
        <v>0</v>
      </c>
      <c r="DH88" s="63">
        <f ca="1">SUM(DH83:OFFSET(DH88,-1,0))-DH86</f>
        <v>0</v>
      </c>
      <c r="DI88" s="63">
        <f ca="1">SUM(DI83:OFFSET(DI88,-1,0))-DI86</f>
        <v>0</v>
      </c>
      <c r="DJ88" s="63">
        <f ca="1">SUM(DJ83:OFFSET(DJ88,-1,0))-DJ86</f>
        <v>0</v>
      </c>
      <c r="DK88" s="63">
        <f ca="1">SUM(DK83:OFFSET(DK88,-1,0))-DK86</f>
        <v>0</v>
      </c>
      <c r="DL88" s="63">
        <f ca="1">SUM(DL83:OFFSET(DL88,-1,0))-DL86</f>
        <v>0</v>
      </c>
    </row>
    <row r="89" spans="1:116" x14ac:dyDescent="0.4">
      <c r="R89"/>
    </row>
    <row r="90" spans="1:116" hidden="1" x14ac:dyDescent="0.4">
      <c r="B90" t="s">
        <v>235</v>
      </c>
      <c r="G90" s="12" t="s">
        <v>636</v>
      </c>
      <c r="R90"/>
    </row>
    <row r="91" spans="1:116" hidden="1" x14ac:dyDescent="0.4">
      <c r="B91" t="s">
        <v>235</v>
      </c>
      <c r="F91" t="s">
        <v>235</v>
      </c>
      <c r="G91" s="27" t="s">
        <v>637</v>
      </c>
      <c r="K91" s="63">
        <f t="shared" ref="K91:P91" si="151">SUMIF($4:$4,K$3,91:91)</f>
        <v>0</v>
      </c>
      <c r="L91" s="63">
        <f t="shared" si="151"/>
        <v>0</v>
      </c>
      <c r="M91" s="63">
        <f t="shared" si="151"/>
        <v>0</v>
      </c>
      <c r="N91" s="63">
        <f t="shared" si="151"/>
        <v>0</v>
      </c>
      <c r="O91" s="63">
        <f t="shared" si="151"/>
        <v>0</v>
      </c>
      <c r="P91" s="63">
        <f t="shared" si="151"/>
        <v>0</v>
      </c>
      <c r="Q91" s="28"/>
      <c r="R91"/>
      <c r="S91" s="265">
        <f t="shared" ref="S91:AX91" si="152">SUMIF($C:$C,$F91,S:S)</f>
        <v>0</v>
      </c>
      <c r="T91" s="265">
        <f t="shared" si="152"/>
        <v>0</v>
      </c>
      <c r="U91" s="265">
        <f t="shared" si="152"/>
        <v>0</v>
      </c>
      <c r="V91" s="265">
        <f t="shared" si="152"/>
        <v>0</v>
      </c>
      <c r="W91" s="265">
        <f t="shared" si="152"/>
        <v>0</v>
      </c>
      <c r="X91" s="265">
        <f t="shared" si="152"/>
        <v>0</v>
      </c>
      <c r="Y91" s="265">
        <f t="shared" si="152"/>
        <v>0</v>
      </c>
      <c r="Z91" s="265">
        <f t="shared" si="152"/>
        <v>0</v>
      </c>
      <c r="AA91" s="265">
        <f t="shared" si="152"/>
        <v>0</v>
      </c>
      <c r="AB91" s="265">
        <f t="shared" si="152"/>
        <v>0</v>
      </c>
      <c r="AC91" s="265">
        <f t="shared" si="152"/>
        <v>0</v>
      </c>
      <c r="AD91" s="265">
        <f t="shared" si="152"/>
        <v>0</v>
      </c>
      <c r="AE91" s="265">
        <f t="shared" si="152"/>
        <v>0</v>
      </c>
      <c r="AF91" s="265">
        <f t="shared" si="152"/>
        <v>0</v>
      </c>
      <c r="AG91" s="265">
        <f t="shared" si="152"/>
        <v>0</v>
      </c>
      <c r="AH91" s="265">
        <f t="shared" si="152"/>
        <v>0</v>
      </c>
      <c r="AI91" s="265">
        <f t="shared" si="152"/>
        <v>0</v>
      </c>
      <c r="AJ91" s="265">
        <f t="shared" si="152"/>
        <v>0</v>
      </c>
      <c r="AK91" s="265">
        <f t="shared" si="152"/>
        <v>0</v>
      </c>
      <c r="AL91" s="265">
        <f t="shared" si="152"/>
        <v>0</v>
      </c>
      <c r="AM91" s="265">
        <f t="shared" si="152"/>
        <v>0</v>
      </c>
      <c r="AN91" s="265">
        <f t="shared" si="152"/>
        <v>0</v>
      </c>
      <c r="AO91" s="265">
        <f t="shared" si="152"/>
        <v>0</v>
      </c>
      <c r="AP91" s="265">
        <f t="shared" si="152"/>
        <v>0</v>
      </c>
      <c r="AQ91" s="265">
        <f t="shared" si="152"/>
        <v>0</v>
      </c>
      <c r="AR91" s="265">
        <f t="shared" si="152"/>
        <v>0</v>
      </c>
      <c r="AS91" s="265">
        <f t="shared" si="152"/>
        <v>0</v>
      </c>
      <c r="AT91" s="265">
        <f t="shared" si="152"/>
        <v>0</v>
      </c>
      <c r="AU91" s="265">
        <f t="shared" si="152"/>
        <v>0</v>
      </c>
      <c r="AV91" s="265">
        <f t="shared" si="152"/>
        <v>0</v>
      </c>
      <c r="AW91" s="265">
        <f t="shared" si="152"/>
        <v>0</v>
      </c>
      <c r="AX91" s="265">
        <f t="shared" si="152"/>
        <v>0</v>
      </c>
      <c r="AY91" s="265">
        <f t="shared" ref="AY91:CD91" si="153">SUMIF($C:$C,$F91,AY:AY)</f>
        <v>0</v>
      </c>
      <c r="AZ91" s="265">
        <f t="shared" si="153"/>
        <v>0</v>
      </c>
      <c r="BA91" s="265">
        <f t="shared" si="153"/>
        <v>0</v>
      </c>
      <c r="BB91" s="265">
        <f t="shared" si="153"/>
        <v>0</v>
      </c>
      <c r="BC91" s="265">
        <f t="shared" si="153"/>
        <v>0</v>
      </c>
      <c r="BD91" s="265">
        <f t="shared" si="153"/>
        <v>0</v>
      </c>
      <c r="BE91" s="265">
        <f t="shared" si="153"/>
        <v>0</v>
      </c>
      <c r="BF91" s="265">
        <f t="shared" si="153"/>
        <v>0</v>
      </c>
      <c r="BG91" s="265">
        <f t="shared" si="153"/>
        <v>0</v>
      </c>
      <c r="BH91" s="265">
        <f t="shared" si="153"/>
        <v>0</v>
      </c>
      <c r="BI91" s="265">
        <f t="shared" si="153"/>
        <v>0</v>
      </c>
      <c r="BJ91" s="265">
        <f t="shared" si="153"/>
        <v>0</v>
      </c>
      <c r="BK91" s="265">
        <f t="shared" si="153"/>
        <v>0</v>
      </c>
      <c r="BL91" s="265">
        <f t="shared" si="153"/>
        <v>0</v>
      </c>
      <c r="BM91" s="265">
        <f t="shared" si="153"/>
        <v>0</v>
      </c>
      <c r="BN91" s="265">
        <f t="shared" si="153"/>
        <v>0</v>
      </c>
      <c r="BO91" s="265">
        <f t="shared" si="153"/>
        <v>0</v>
      </c>
      <c r="BP91" s="265">
        <f t="shared" si="153"/>
        <v>0</v>
      </c>
      <c r="BQ91" s="265">
        <f t="shared" si="153"/>
        <v>0</v>
      </c>
      <c r="BR91" s="265">
        <f t="shared" si="153"/>
        <v>0</v>
      </c>
      <c r="BS91" s="265">
        <f t="shared" si="153"/>
        <v>0</v>
      </c>
      <c r="BT91" s="265">
        <f t="shared" si="153"/>
        <v>0</v>
      </c>
      <c r="BU91" s="265">
        <f t="shared" si="153"/>
        <v>0</v>
      </c>
      <c r="BV91" s="265">
        <f t="shared" si="153"/>
        <v>0</v>
      </c>
      <c r="BW91" s="265">
        <f t="shared" si="153"/>
        <v>0</v>
      </c>
      <c r="BX91" s="265">
        <f t="shared" si="153"/>
        <v>0</v>
      </c>
      <c r="BY91" s="265">
        <f t="shared" si="153"/>
        <v>0</v>
      </c>
      <c r="BZ91" s="265">
        <f t="shared" si="153"/>
        <v>0</v>
      </c>
      <c r="CA91" s="265">
        <f t="shared" si="153"/>
        <v>0</v>
      </c>
      <c r="CB91" s="265">
        <f t="shared" si="153"/>
        <v>0</v>
      </c>
      <c r="CC91" s="265">
        <f t="shared" si="153"/>
        <v>0</v>
      </c>
      <c r="CD91" s="265">
        <f t="shared" si="153"/>
        <v>0</v>
      </c>
      <c r="CE91" s="265">
        <f t="shared" ref="CE91:CL91" si="154">SUMIF($C:$C,$F91,CE:CE)</f>
        <v>0</v>
      </c>
      <c r="CF91" s="265">
        <f t="shared" si="154"/>
        <v>0</v>
      </c>
      <c r="CG91" s="265">
        <f t="shared" si="154"/>
        <v>0</v>
      </c>
      <c r="CH91" s="265">
        <f t="shared" si="154"/>
        <v>0</v>
      </c>
      <c r="CI91" s="265">
        <f t="shared" si="154"/>
        <v>0</v>
      </c>
      <c r="CJ91" s="265">
        <f t="shared" si="154"/>
        <v>0</v>
      </c>
      <c r="CK91" s="265">
        <f t="shared" si="154"/>
        <v>0</v>
      </c>
      <c r="CL91" s="265">
        <f t="shared" si="154"/>
        <v>0</v>
      </c>
      <c r="CN91" s="265">
        <f t="shared" ref="CN91:DL91" si="155">SUMIF($C:$C,$F91,CN:CN)</f>
        <v>0</v>
      </c>
      <c r="CO91" s="265">
        <f t="shared" si="155"/>
        <v>0</v>
      </c>
      <c r="CP91" s="265">
        <f t="shared" si="155"/>
        <v>0</v>
      </c>
      <c r="CQ91" s="265">
        <f t="shared" si="155"/>
        <v>0</v>
      </c>
      <c r="CR91" s="265">
        <f t="shared" si="155"/>
        <v>0</v>
      </c>
      <c r="CS91" s="265">
        <f t="shared" si="155"/>
        <v>0</v>
      </c>
      <c r="CT91" s="265">
        <f t="shared" si="155"/>
        <v>0</v>
      </c>
      <c r="CU91" s="265">
        <f t="shared" si="155"/>
        <v>0</v>
      </c>
      <c r="CV91" s="265">
        <f t="shared" si="155"/>
        <v>0</v>
      </c>
      <c r="CW91" s="265">
        <f t="shared" si="155"/>
        <v>0</v>
      </c>
      <c r="CX91" s="265">
        <f t="shared" si="155"/>
        <v>0</v>
      </c>
      <c r="CY91" s="265">
        <f t="shared" si="155"/>
        <v>0</v>
      </c>
      <c r="CZ91" s="265">
        <f t="shared" si="155"/>
        <v>0</v>
      </c>
      <c r="DA91" s="265">
        <f t="shared" si="155"/>
        <v>0</v>
      </c>
      <c r="DB91" s="265">
        <f t="shared" si="155"/>
        <v>0</v>
      </c>
      <c r="DC91" s="265">
        <f t="shared" si="155"/>
        <v>0</v>
      </c>
      <c r="DD91" s="265">
        <f t="shared" si="155"/>
        <v>0</v>
      </c>
      <c r="DE91" s="265">
        <f t="shared" si="155"/>
        <v>0</v>
      </c>
      <c r="DF91" s="265">
        <f t="shared" si="155"/>
        <v>0</v>
      </c>
      <c r="DG91" s="265">
        <f t="shared" si="155"/>
        <v>0</v>
      </c>
      <c r="DH91" s="265">
        <f t="shared" si="155"/>
        <v>0</v>
      </c>
      <c r="DI91" s="265">
        <f t="shared" si="155"/>
        <v>0</v>
      </c>
      <c r="DJ91" s="265">
        <f t="shared" si="155"/>
        <v>0</v>
      </c>
      <c r="DK91" s="265">
        <f t="shared" si="155"/>
        <v>0</v>
      </c>
      <c r="DL91" s="265">
        <f t="shared" si="155"/>
        <v>0</v>
      </c>
    </row>
    <row r="92" spans="1:116" hidden="1" x14ac:dyDescent="0.4">
      <c r="B92" t="s">
        <v>235</v>
      </c>
      <c r="R92"/>
    </row>
    <row r="93" spans="1:116" x14ac:dyDescent="0.4">
      <c r="B93" t="s">
        <v>236</v>
      </c>
      <c r="G93" s="12" t="s">
        <v>638</v>
      </c>
      <c r="R93"/>
    </row>
    <row r="94" spans="1:116" x14ac:dyDescent="0.4">
      <c r="C94" s="169" t="s">
        <v>236</v>
      </c>
      <c r="G94" s="342" t="s">
        <v>302</v>
      </c>
      <c r="K94" s="264">
        <f>Equity!K24</f>
        <v>170000000</v>
      </c>
      <c r="L94" s="264">
        <f>Equity!L24</f>
        <v>0</v>
      </c>
      <c r="M94" s="264">
        <f>Equity!M24</f>
        <v>0</v>
      </c>
      <c r="N94" s="264">
        <f>Equity!N24</f>
        <v>0</v>
      </c>
      <c r="O94" s="264">
        <f>Equity!O24</f>
        <v>0</v>
      </c>
      <c r="P94" s="264">
        <f>Equity!P24</f>
        <v>0</v>
      </c>
      <c r="Q94" s="264"/>
      <c r="R94"/>
      <c r="S94" s="264">
        <f>Equity!S24</f>
        <v>170000000</v>
      </c>
      <c r="T94" s="264">
        <f>Equity!T24</f>
        <v>0</v>
      </c>
      <c r="U94" s="264">
        <f>Equity!U24</f>
        <v>0</v>
      </c>
      <c r="V94" s="264">
        <f>Equity!V24</f>
        <v>0</v>
      </c>
      <c r="W94" s="264">
        <f>Equity!W24</f>
        <v>0</v>
      </c>
      <c r="X94" s="264">
        <f>Equity!X24</f>
        <v>0</v>
      </c>
      <c r="Y94" s="264">
        <f>Equity!Y24</f>
        <v>0</v>
      </c>
      <c r="Z94" s="264">
        <f>Equity!Z24</f>
        <v>0</v>
      </c>
      <c r="AA94" s="264">
        <f>Equity!AA24</f>
        <v>0</v>
      </c>
      <c r="AB94" s="264">
        <f>Equity!AB24</f>
        <v>0</v>
      </c>
      <c r="AC94" s="264">
        <f>Equity!AC24</f>
        <v>0</v>
      </c>
      <c r="AD94" s="264">
        <f>Equity!AD24</f>
        <v>0</v>
      </c>
      <c r="AE94" s="264">
        <f>Equity!AE24</f>
        <v>0</v>
      </c>
      <c r="AF94" s="264">
        <f>Equity!AF24</f>
        <v>0</v>
      </c>
      <c r="AG94" s="264">
        <f>Equity!AG24</f>
        <v>0</v>
      </c>
      <c r="AH94" s="264">
        <f>Equity!AH24</f>
        <v>0</v>
      </c>
      <c r="AI94" s="264">
        <f>Equity!AI24</f>
        <v>0</v>
      </c>
      <c r="AJ94" s="264">
        <f>Equity!AJ24</f>
        <v>0</v>
      </c>
      <c r="AK94" s="264">
        <f>Equity!AK24</f>
        <v>0</v>
      </c>
      <c r="AL94" s="264">
        <f>Equity!AL24</f>
        <v>0</v>
      </c>
      <c r="AM94" s="264">
        <f>Equity!AM24</f>
        <v>0</v>
      </c>
      <c r="AN94" s="264">
        <f>Equity!AN24</f>
        <v>0</v>
      </c>
      <c r="AO94" s="264">
        <f>Equity!AO24</f>
        <v>0</v>
      </c>
      <c r="AP94" s="264">
        <f>Equity!AP24</f>
        <v>0</v>
      </c>
      <c r="AQ94" s="264">
        <f>Equity!AQ24</f>
        <v>0</v>
      </c>
      <c r="AR94" s="264">
        <f>Equity!AR24</f>
        <v>0</v>
      </c>
      <c r="AS94" s="264">
        <f>Equity!AS24</f>
        <v>0</v>
      </c>
      <c r="AT94" s="264">
        <f>Equity!AT24</f>
        <v>0</v>
      </c>
      <c r="AU94" s="264">
        <f>Equity!AU24</f>
        <v>0</v>
      </c>
      <c r="AV94" s="264">
        <f>Equity!AV24</f>
        <v>0</v>
      </c>
      <c r="AW94" s="264">
        <f>Equity!AW24</f>
        <v>0</v>
      </c>
      <c r="AX94" s="264">
        <f>Equity!AX24</f>
        <v>0</v>
      </c>
      <c r="AY94" s="264">
        <f>Equity!AY24</f>
        <v>0</v>
      </c>
      <c r="AZ94" s="264">
        <f>Equity!AZ24</f>
        <v>0</v>
      </c>
      <c r="BA94" s="264">
        <f>Equity!BA24</f>
        <v>0</v>
      </c>
      <c r="BB94" s="264">
        <f>Equity!BB24</f>
        <v>0</v>
      </c>
      <c r="BC94" s="264">
        <f>Equity!BC24</f>
        <v>0</v>
      </c>
      <c r="BD94" s="264">
        <f>Equity!BD24</f>
        <v>0</v>
      </c>
      <c r="BE94" s="264">
        <f>Equity!BE24</f>
        <v>0</v>
      </c>
      <c r="BF94" s="264">
        <f>Equity!BF24</f>
        <v>0</v>
      </c>
      <c r="BG94" s="264">
        <f>Equity!BG24</f>
        <v>0</v>
      </c>
      <c r="BH94" s="264">
        <f>Equity!BH24</f>
        <v>0</v>
      </c>
      <c r="BI94" s="264">
        <f>Equity!BI24</f>
        <v>0</v>
      </c>
      <c r="BJ94" s="264">
        <f>Equity!BJ24</f>
        <v>0</v>
      </c>
      <c r="BK94" s="264">
        <f>Equity!BK24</f>
        <v>0</v>
      </c>
      <c r="BL94" s="264">
        <f>Equity!BL24</f>
        <v>0</v>
      </c>
      <c r="BM94" s="264">
        <f>Equity!BM24</f>
        <v>0</v>
      </c>
      <c r="BN94" s="264">
        <f>Equity!BN24</f>
        <v>0</v>
      </c>
      <c r="BO94" s="264">
        <f>Equity!BO24</f>
        <v>0</v>
      </c>
      <c r="BP94" s="264">
        <f>Equity!BP24</f>
        <v>0</v>
      </c>
      <c r="BQ94" s="264">
        <f>Equity!BQ24</f>
        <v>0</v>
      </c>
      <c r="BR94" s="264">
        <f>Equity!BR24</f>
        <v>0</v>
      </c>
      <c r="BS94" s="264">
        <f>Equity!BS24</f>
        <v>0</v>
      </c>
      <c r="BT94" s="264">
        <f>Equity!BT24</f>
        <v>0</v>
      </c>
      <c r="BU94" s="264">
        <f>Equity!BU24</f>
        <v>0</v>
      </c>
      <c r="BV94" s="264">
        <f>Equity!BV24</f>
        <v>0</v>
      </c>
      <c r="BW94" s="264">
        <f>Equity!BW24</f>
        <v>0</v>
      </c>
      <c r="BX94" s="264">
        <f>Equity!BX24</f>
        <v>0</v>
      </c>
      <c r="BY94" s="264">
        <f>Equity!BY24</f>
        <v>0</v>
      </c>
      <c r="BZ94" s="264">
        <f>Equity!BZ24</f>
        <v>0</v>
      </c>
      <c r="CA94" s="264">
        <f>Equity!CA24</f>
        <v>0</v>
      </c>
      <c r="CB94" s="264">
        <f>Equity!CB24</f>
        <v>0</v>
      </c>
      <c r="CC94" s="264">
        <f>Equity!CC24</f>
        <v>0</v>
      </c>
      <c r="CD94" s="264">
        <f>Equity!CD24</f>
        <v>0</v>
      </c>
      <c r="CE94" s="264">
        <f>Equity!CE24</f>
        <v>0</v>
      </c>
      <c r="CF94" s="264">
        <f>Equity!CF24</f>
        <v>0</v>
      </c>
      <c r="CG94" s="264">
        <f>Equity!CG24</f>
        <v>0</v>
      </c>
      <c r="CH94" s="264">
        <f>Equity!CH24</f>
        <v>0</v>
      </c>
      <c r="CI94" s="264">
        <f>Equity!CI24</f>
        <v>0</v>
      </c>
      <c r="CJ94" s="264">
        <f>Equity!CJ24</f>
        <v>0</v>
      </c>
      <c r="CK94" s="264">
        <f>Equity!CK24</f>
        <v>0</v>
      </c>
      <c r="CL94" s="264">
        <f>Equity!CL24</f>
        <v>0</v>
      </c>
    </row>
    <row r="95" spans="1:116" x14ac:dyDescent="0.4">
      <c r="B95" t="s">
        <v>236</v>
      </c>
      <c r="F95" t="s">
        <v>236</v>
      </c>
      <c r="G95" s="27" t="s">
        <v>639</v>
      </c>
      <c r="K95" s="63">
        <f t="shared" ref="K95:P95" si="156">SUMIF($4:$4,K$3,95:95)</f>
        <v>170000000</v>
      </c>
      <c r="L95" s="63">
        <f t="shared" si="156"/>
        <v>0</v>
      </c>
      <c r="M95" s="63">
        <f t="shared" si="156"/>
        <v>0</v>
      </c>
      <c r="N95" s="63">
        <f t="shared" si="156"/>
        <v>0</v>
      </c>
      <c r="O95" s="63">
        <f t="shared" si="156"/>
        <v>0</v>
      </c>
      <c r="P95" s="63">
        <f t="shared" si="156"/>
        <v>0</v>
      </c>
      <c r="Q95" s="28"/>
      <c r="R95"/>
      <c r="S95" s="265">
        <f t="shared" ref="S95:AX95" si="157">SUMIF($C:$C,$F95,S:S)</f>
        <v>170000000</v>
      </c>
      <c r="T95" s="265">
        <f t="shared" si="157"/>
        <v>0</v>
      </c>
      <c r="U95" s="265">
        <f t="shared" si="157"/>
        <v>0</v>
      </c>
      <c r="V95" s="265">
        <f t="shared" si="157"/>
        <v>0</v>
      </c>
      <c r="W95" s="265">
        <f t="shared" si="157"/>
        <v>0</v>
      </c>
      <c r="X95" s="265">
        <f t="shared" si="157"/>
        <v>0</v>
      </c>
      <c r="Y95" s="265">
        <f t="shared" si="157"/>
        <v>0</v>
      </c>
      <c r="Z95" s="265">
        <f t="shared" si="157"/>
        <v>0</v>
      </c>
      <c r="AA95" s="265">
        <f t="shared" si="157"/>
        <v>0</v>
      </c>
      <c r="AB95" s="265">
        <f t="shared" si="157"/>
        <v>0</v>
      </c>
      <c r="AC95" s="265">
        <f t="shared" si="157"/>
        <v>0</v>
      </c>
      <c r="AD95" s="265">
        <f t="shared" si="157"/>
        <v>0</v>
      </c>
      <c r="AE95" s="265">
        <f t="shared" si="157"/>
        <v>0</v>
      </c>
      <c r="AF95" s="265">
        <f t="shared" si="157"/>
        <v>0</v>
      </c>
      <c r="AG95" s="265">
        <f t="shared" si="157"/>
        <v>0</v>
      </c>
      <c r="AH95" s="265">
        <f t="shared" si="157"/>
        <v>0</v>
      </c>
      <c r="AI95" s="265">
        <f t="shared" si="157"/>
        <v>0</v>
      </c>
      <c r="AJ95" s="265">
        <f t="shared" si="157"/>
        <v>0</v>
      </c>
      <c r="AK95" s="265">
        <f t="shared" si="157"/>
        <v>0</v>
      </c>
      <c r="AL95" s="265">
        <f t="shared" si="157"/>
        <v>0</v>
      </c>
      <c r="AM95" s="265">
        <f t="shared" si="157"/>
        <v>0</v>
      </c>
      <c r="AN95" s="265">
        <f t="shared" si="157"/>
        <v>0</v>
      </c>
      <c r="AO95" s="265">
        <f t="shared" si="157"/>
        <v>0</v>
      </c>
      <c r="AP95" s="265">
        <f t="shared" si="157"/>
        <v>0</v>
      </c>
      <c r="AQ95" s="265">
        <f t="shared" si="157"/>
        <v>0</v>
      </c>
      <c r="AR95" s="265">
        <f t="shared" si="157"/>
        <v>0</v>
      </c>
      <c r="AS95" s="265">
        <f t="shared" si="157"/>
        <v>0</v>
      </c>
      <c r="AT95" s="265">
        <f t="shared" si="157"/>
        <v>0</v>
      </c>
      <c r="AU95" s="265">
        <f t="shared" si="157"/>
        <v>0</v>
      </c>
      <c r="AV95" s="265">
        <f t="shared" si="157"/>
        <v>0</v>
      </c>
      <c r="AW95" s="265">
        <f t="shared" si="157"/>
        <v>0</v>
      </c>
      <c r="AX95" s="265">
        <f t="shared" si="157"/>
        <v>0</v>
      </c>
      <c r="AY95" s="265">
        <f t="shared" ref="AY95:CD95" si="158">SUMIF($C:$C,$F95,AY:AY)</f>
        <v>0</v>
      </c>
      <c r="AZ95" s="265">
        <f t="shared" si="158"/>
        <v>0</v>
      </c>
      <c r="BA95" s="265">
        <f t="shared" si="158"/>
        <v>0</v>
      </c>
      <c r="BB95" s="265">
        <f t="shared" si="158"/>
        <v>0</v>
      </c>
      <c r="BC95" s="265">
        <f t="shared" si="158"/>
        <v>0</v>
      </c>
      <c r="BD95" s="265">
        <f t="shared" si="158"/>
        <v>0</v>
      </c>
      <c r="BE95" s="265">
        <f t="shared" si="158"/>
        <v>0</v>
      </c>
      <c r="BF95" s="265">
        <f t="shared" si="158"/>
        <v>0</v>
      </c>
      <c r="BG95" s="265">
        <f t="shared" si="158"/>
        <v>0</v>
      </c>
      <c r="BH95" s="265">
        <f t="shared" si="158"/>
        <v>0</v>
      </c>
      <c r="BI95" s="265">
        <f t="shared" si="158"/>
        <v>0</v>
      </c>
      <c r="BJ95" s="265">
        <f t="shared" si="158"/>
        <v>0</v>
      </c>
      <c r="BK95" s="265">
        <f t="shared" si="158"/>
        <v>0</v>
      </c>
      <c r="BL95" s="265">
        <f t="shared" si="158"/>
        <v>0</v>
      </c>
      <c r="BM95" s="265">
        <f t="shared" si="158"/>
        <v>0</v>
      </c>
      <c r="BN95" s="265">
        <f t="shared" si="158"/>
        <v>0</v>
      </c>
      <c r="BO95" s="265">
        <f t="shared" si="158"/>
        <v>0</v>
      </c>
      <c r="BP95" s="265">
        <f t="shared" si="158"/>
        <v>0</v>
      </c>
      <c r="BQ95" s="265">
        <f t="shared" si="158"/>
        <v>0</v>
      </c>
      <c r="BR95" s="265">
        <f t="shared" si="158"/>
        <v>0</v>
      </c>
      <c r="BS95" s="265">
        <f t="shared" si="158"/>
        <v>0</v>
      </c>
      <c r="BT95" s="265">
        <f t="shared" si="158"/>
        <v>0</v>
      </c>
      <c r="BU95" s="265">
        <f t="shared" si="158"/>
        <v>0</v>
      </c>
      <c r="BV95" s="265">
        <f t="shared" si="158"/>
        <v>0</v>
      </c>
      <c r="BW95" s="265">
        <f t="shared" si="158"/>
        <v>0</v>
      </c>
      <c r="BX95" s="265">
        <f t="shared" si="158"/>
        <v>0</v>
      </c>
      <c r="BY95" s="265">
        <f t="shared" si="158"/>
        <v>0</v>
      </c>
      <c r="BZ95" s="265">
        <f t="shared" si="158"/>
        <v>0</v>
      </c>
      <c r="CA95" s="265">
        <f t="shared" si="158"/>
        <v>0</v>
      </c>
      <c r="CB95" s="265">
        <f t="shared" si="158"/>
        <v>0</v>
      </c>
      <c r="CC95" s="265">
        <f t="shared" si="158"/>
        <v>0</v>
      </c>
      <c r="CD95" s="265">
        <f t="shared" si="158"/>
        <v>0</v>
      </c>
      <c r="CE95" s="265">
        <f t="shared" ref="CE95:CL95" si="159">SUMIF($C:$C,$F95,CE:CE)</f>
        <v>0</v>
      </c>
      <c r="CF95" s="265">
        <f t="shared" si="159"/>
        <v>0</v>
      </c>
      <c r="CG95" s="265">
        <f t="shared" si="159"/>
        <v>0</v>
      </c>
      <c r="CH95" s="265">
        <f t="shared" si="159"/>
        <v>0</v>
      </c>
      <c r="CI95" s="265">
        <f t="shared" si="159"/>
        <v>0</v>
      </c>
      <c r="CJ95" s="265">
        <f t="shared" si="159"/>
        <v>0</v>
      </c>
      <c r="CK95" s="265">
        <f t="shared" si="159"/>
        <v>0</v>
      </c>
      <c r="CL95" s="265">
        <f t="shared" si="159"/>
        <v>0</v>
      </c>
      <c r="CN95" s="265">
        <f t="shared" ref="CN95:DL95" si="160">SUMIF($C:$C,$F95,CN:CN)</f>
        <v>0</v>
      </c>
      <c r="CO95" s="265">
        <f t="shared" si="160"/>
        <v>0</v>
      </c>
      <c r="CP95" s="265">
        <f t="shared" si="160"/>
        <v>0</v>
      </c>
      <c r="CQ95" s="265">
        <f t="shared" si="160"/>
        <v>0</v>
      </c>
      <c r="CR95" s="265">
        <f t="shared" si="160"/>
        <v>0</v>
      </c>
      <c r="CS95" s="265">
        <f t="shared" si="160"/>
        <v>0</v>
      </c>
      <c r="CT95" s="265">
        <f t="shared" si="160"/>
        <v>0</v>
      </c>
      <c r="CU95" s="265">
        <f t="shared" si="160"/>
        <v>0</v>
      </c>
      <c r="CV95" s="265">
        <f t="shared" si="160"/>
        <v>0</v>
      </c>
      <c r="CW95" s="265">
        <f t="shared" si="160"/>
        <v>0</v>
      </c>
      <c r="CX95" s="265">
        <f t="shared" si="160"/>
        <v>0</v>
      </c>
      <c r="CY95" s="265">
        <f t="shared" si="160"/>
        <v>0</v>
      </c>
      <c r="CZ95" s="265">
        <f t="shared" si="160"/>
        <v>0</v>
      </c>
      <c r="DA95" s="265">
        <f t="shared" si="160"/>
        <v>0</v>
      </c>
      <c r="DB95" s="265">
        <f t="shared" si="160"/>
        <v>0</v>
      </c>
      <c r="DC95" s="265">
        <f t="shared" si="160"/>
        <v>0</v>
      </c>
      <c r="DD95" s="265">
        <f t="shared" si="160"/>
        <v>0</v>
      </c>
      <c r="DE95" s="265">
        <f t="shared" si="160"/>
        <v>0</v>
      </c>
      <c r="DF95" s="265">
        <f t="shared" si="160"/>
        <v>0</v>
      </c>
      <c r="DG95" s="265">
        <f t="shared" si="160"/>
        <v>0</v>
      </c>
      <c r="DH95" s="265">
        <f t="shared" si="160"/>
        <v>0</v>
      </c>
      <c r="DI95" s="265">
        <f t="shared" si="160"/>
        <v>0</v>
      </c>
      <c r="DJ95" s="265">
        <f t="shared" si="160"/>
        <v>0</v>
      </c>
      <c r="DK95" s="265">
        <f t="shared" si="160"/>
        <v>0</v>
      </c>
      <c r="DL95" s="265">
        <f t="shared" si="160"/>
        <v>0</v>
      </c>
    </row>
    <row r="96" spans="1:116" x14ac:dyDescent="0.4">
      <c r="B96" t="s">
        <v>236</v>
      </c>
      <c r="K96" s="28"/>
      <c r="L96" s="28"/>
      <c r="M96" s="28"/>
      <c r="N96" s="28"/>
      <c r="O96" s="28"/>
      <c r="P96" s="28"/>
      <c r="R96"/>
    </row>
    <row r="97" spans="7:116" x14ac:dyDescent="0.4">
      <c r="G97" s="27" t="s">
        <v>640</v>
      </c>
      <c r="K97" s="28">
        <f t="shared" ref="K97:P97" ca="1" si="161">SUMIF($4:$4,K$3,97:97)</f>
        <v>169694487.19999993</v>
      </c>
      <c r="L97" s="28">
        <f t="shared" ca="1" si="161"/>
        <v>-395600.94</v>
      </c>
      <c r="M97" s="28">
        <f t="shared" ca="1" si="161"/>
        <v>-486443.48699999996</v>
      </c>
      <c r="N97" s="28">
        <f t="shared" ca="1" si="161"/>
        <v>-653078.16134999983</v>
      </c>
      <c r="O97" s="28">
        <f t="shared" ca="1" si="161"/>
        <v>-970544.56941750029</v>
      </c>
      <c r="P97" s="28">
        <f t="shared" ca="1" si="161"/>
        <v>-1588884.2978883749</v>
      </c>
      <c r="S97" s="28">
        <f t="shared" ref="S97:AX97" ca="1" si="162">S88+S95+S91</f>
        <v>169974540.59999999</v>
      </c>
      <c r="T97" s="28">
        <f t="shared" ca="1" si="162"/>
        <v>-25459.4</v>
      </c>
      <c r="U97" s="28">
        <f t="shared" ca="1" si="162"/>
        <v>-25459.4</v>
      </c>
      <c r="V97" s="28">
        <f t="shared" ca="1" si="162"/>
        <v>-25459.4</v>
      </c>
      <c r="W97" s="28">
        <f t="shared" ca="1" si="162"/>
        <v>-25459.4</v>
      </c>
      <c r="X97" s="28">
        <f t="shared" ca="1" si="162"/>
        <v>-25459.4</v>
      </c>
      <c r="Y97" s="28">
        <f t="shared" ca="1" si="162"/>
        <v>-25459.4</v>
      </c>
      <c r="Z97" s="28">
        <f t="shared" ca="1" si="162"/>
        <v>-25459.4</v>
      </c>
      <c r="AA97" s="28">
        <f t="shared" ca="1" si="162"/>
        <v>-25459.4</v>
      </c>
      <c r="AB97" s="28">
        <f t="shared" ca="1" si="162"/>
        <v>-25459.4</v>
      </c>
      <c r="AC97" s="28">
        <f t="shared" ca="1" si="162"/>
        <v>-25459.4</v>
      </c>
      <c r="AD97" s="28">
        <f t="shared" ca="1" si="162"/>
        <v>-25459.4</v>
      </c>
      <c r="AE97" s="28">
        <f t="shared" ca="1" si="162"/>
        <v>-32966.74500000001</v>
      </c>
      <c r="AF97" s="28">
        <f t="shared" ca="1" si="162"/>
        <v>-32966.74500000001</v>
      </c>
      <c r="AG97" s="28">
        <f t="shared" ca="1" si="162"/>
        <v>-32966.74500000001</v>
      </c>
      <c r="AH97" s="28">
        <f t="shared" ca="1" si="162"/>
        <v>-32966.74500000001</v>
      </c>
      <c r="AI97" s="28">
        <f t="shared" ca="1" si="162"/>
        <v>-32966.74500000001</v>
      </c>
      <c r="AJ97" s="28">
        <f t="shared" ca="1" si="162"/>
        <v>-32966.74500000001</v>
      </c>
      <c r="AK97" s="28">
        <f t="shared" ca="1" si="162"/>
        <v>-32966.74500000001</v>
      </c>
      <c r="AL97" s="28">
        <f t="shared" ca="1" si="162"/>
        <v>-32966.74500000001</v>
      </c>
      <c r="AM97" s="28">
        <f t="shared" ca="1" si="162"/>
        <v>-32966.74500000001</v>
      </c>
      <c r="AN97" s="28">
        <f t="shared" ca="1" si="162"/>
        <v>-32966.74500000001</v>
      </c>
      <c r="AO97" s="28">
        <f t="shared" ca="1" si="162"/>
        <v>-32966.74500000001</v>
      </c>
      <c r="AP97" s="28">
        <f t="shared" ca="1" si="162"/>
        <v>-32966.74500000001</v>
      </c>
      <c r="AQ97" s="28">
        <f t="shared" ca="1" si="162"/>
        <v>-40536.957250000007</v>
      </c>
      <c r="AR97" s="28">
        <f t="shared" ca="1" si="162"/>
        <v>-40536.957250000007</v>
      </c>
      <c r="AS97" s="28">
        <f t="shared" ca="1" si="162"/>
        <v>-40536.957250000007</v>
      </c>
      <c r="AT97" s="28">
        <f t="shared" ca="1" si="162"/>
        <v>-40536.957250000007</v>
      </c>
      <c r="AU97" s="28">
        <f t="shared" ca="1" si="162"/>
        <v>-40536.957250000007</v>
      </c>
      <c r="AV97" s="28">
        <f t="shared" ca="1" si="162"/>
        <v>-40536.957250000007</v>
      </c>
      <c r="AW97" s="28">
        <f t="shared" ca="1" si="162"/>
        <v>-40536.957250000007</v>
      </c>
      <c r="AX97" s="28">
        <f t="shared" ca="1" si="162"/>
        <v>-40536.957250000007</v>
      </c>
      <c r="AY97" s="28">
        <f t="shared" ref="AY97:CD97" ca="1" si="163">AY88+AY95+AY91</f>
        <v>-40536.957250000007</v>
      </c>
      <c r="AZ97" s="28">
        <f t="shared" ca="1" si="163"/>
        <v>-40536.957250000007</v>
      </c>
      <c r="BA97" s="28">
        <f t="shared" ca="1" si="163"/>
        <v>-40536.957250000007</v>
      </c>
      <c r="BB97" s="28">
        <f t="shared" ca="1" si="163"/>
        <v>-40536.957250000007</v>
      </c>
      <c r="BC97" s="28">
        <f t="shared" ca="1" si="163"/>
        <v>-54423.180112500006</v>
      </c>
      <c r="BD97" s="28">
        <f t="shared" ca="1" si="163"/>
        <v>-54423.180112500006</v>
      </c>
      <c r="BE97" s="28">
        <f t="shared" ca="1" si="163"/>
        <v>-54423.180112500006</v>
      </c>
      <c r="BF97" s="28">
        <f t="shared" ca="1" si="163"/>
        <v>-54423.180112500006</v>
      </c>
      <c r="BG97" s="28">
        <f t="shared" ca="1" si="163"/>
        <v>-54423.180112500006</v>
      </c>
      <c r="BH97" s="28">
        <f t="shared" ca="1" si="163"/>
        <v>-54423.180112500006</v>
      </c>
      <c r="BI97" s="28">
        <f t="shared" ca="1" si="163"/>
        <v>-54423.180112500006</v>
      </c>
      <c r="BJ97" s="28">
        <f t="shared" ca="1" si="163"/>
        <v>-54423.180112500006</v>
      </c>
      <c r="BK97" s="28">
        <f t="shared" ca="1" si="163"/>
        <v>-54423.180112500006</v>
      </c>
      <c r="BL97" s="28">
        <f t="shared" ca="1" si="163"/>
        <v>-54423.180112500006</v>
      </c>
      <c r="BM97" s="28">
        <f t="shared" ca="1" si="163"/>
        <v>-54423.180112500006</v>
      </c>
      <c r="BN97" s="28">
        <f t="shared" ca="1" si="163"/>
        <v>-54423.180112500006</v>
      </c>
      <c r="BO97" s="28">
        <f t="shared" ca="1" si="163"/>
        <v>-80878.714118125019</v>
      </c>
      <c r="BP97" s="28">
        <f t="shared" ca="1" si="163"/>
        <v>-80878.714118125019</v>
      </c>
      <c r="BQ97" s="28">
        <f t="shared" ca="1" si="163"/>
        <v>-80878.714118125019</v>
      </c>
      <c r="BR97" s="28">
        <f t="shared" ca="1" si="163"/>
        <v>-80878.714118125019</v>
      </c>
      <c r="BS97" s="28">
        <f t="shared" ca="1" si="163"/>
        <v>-80878.714118125019</v>
      </c>
      <c r="BT97" s="28">
        <f t="shared" ca="1" si="163"/>
        <v>-80878.714118125019</v>
      </c>
      <c r="BU97" s="28">
        <f t="shared" ca="1" si="163"/>
        <v>-80878.714118125019</v>
      </c>
      <c r="BV97" s="28">
        <f t="shared" ca="1" si="163"/>
        <v>-80878.714118125019</v>
      </c>
      <c r="BW97" s="28">
        <f t="shared" ca="1" si="163"/>
        <v>-80878.714118125019</v>
      </c>
      <c r="BX97" s="28">
        <f t="shared" ca="1" si="163"/>
        <v>-80878.714118125019</v>
      </c>
      <c r="BY97" s="28">
        <f t="shared" ca="1" si="163"/>
        <v>-80878.714118125019</v>
      </c>
      <c r="BZ97" s="28">
        <f t="shared" ca="1" si="163"/>
        <v>-80878.714118125019</v>
      </c>
      <c r="CA97" s="28">
        <f t="shared" ca="1" si="163"/>
        <v>-132407.02482403128</v>
      </c>
      <c r="CB97" s="28">
        <f t="shared" ca="1" si="163"/>
        <v>-132407.02482403128</v>
      </c>
      <c r="CC97" s="28">
        <f t="shared" ca="1" si="163"/>
        <v>-132407.02482403128</v>
      </c>
      <c r="CD97" s="28">
        <f t="shared" ca="1" si="163"/>
        <v>-132407.02482403128</v>
      </c>
      <c r="CE97" s="28">
        <f t="shared" ref="CE97:CL97" ca="1" si="164">CE88+CE95+CE91</f>
        <v>-132407.02482403128</v>
      </c>
      <c r="CF97" s="28">
        <f t="shared" ca="1" si="164"/>
        <v>-132407.02482403128</v>
      </c>
      <c r="CG97" s="28">
        <f t="shared" ca="1" si="164"/>
        <v>-132407.02482403128</v>
      </c>
      <c r="CH97" s="28">
        <f t="shared" ca="1" si="164"/>
        <v>-132407.02482403128</v>
      </c>
      <c r="CI97" s="28">
        <f t="shared" ca="1" si="164"/>
        <v>-132407.02482403128</v>
      </c>
      <c r="CJ97" s="28">
        <f t="shared" ca="1" si="164"/>
        <v>-132407.02482403128</v>
      </c>
      <c r="CK97" s="28">
        <f t="shared" ca="1" si="164"/>
        <v>-132407.02482403128</v>
      </c>
      <c r="CL97" s="28">
        <f t="shared" ca="1" si="164"/>
        <v>-132407.02482403128</v>
      </c>
      <c r="CN97" s="28">
        <f t="shared" ref="CN97:DL97" ca="1" si="165">CN88+CN95+CN91</f>
        <v>0</v>
      </c>
      <c r="CO97" s="28">
        <f t="shared" ca="1" si="165"/>
        <v>0</v>
      </c>
      <c r="CP97" s="28">
        <f t="shared" ca="1" si="165"/>
        <v>0</v>
      </c>
      <c r="CQ97" s="28">
        <f t="shared" ca="1" si="165"/>
        <v>0</v>
      </c>
      <c r="CR97" s="28">
        <f t="shared" ca="1" si="165"/>
        <v>0</v>
      </c>
      <c r="CS97" s="28">
        <f t="shared" ca="1" si="165"/>
        <v>0</v>
      </c>
      <c r="CT97" s="28">
        <f t="shared" ca="1" si="165"/>
        <v>0</v>
      </c>
      <c r="CU97" s="28">
        <f t="shared" ca="1" si="165"/>
        <v>0</v>
      </c>
      <c r="CV97" s="28">
        <f t="shared" ca="1" si="165"/>
        <v>0</v>
      </c>
      <c r="CW97" s="28">
        <f t="shared" ca="1" si="165"/>
        <v>0</v>
      </c>
      <c r="CX97" s="28">
        <f t="shared" ca="1" si="165"/>
        <v>0</v>
      </c>
      <c r="CY97" s="28">
        <f t="shared" ca="1" si="165"/>
        <v>0</v>
      </c>
      <c r="CZ97" s="28">
        <f t="shared" ca="1" si="165"/>
        <v>0</v>
      </c>
      <c r="DA97" s="28">
        <f t="shared" ca="1" si="165"/>
        <v>0</v>
      </c>
      <c r="DB97" s="28">
        <f t="shared" ca="1" si="165"/>
        <v>0</v>
      </c>
      <c r="DC97" s="28">
        <f t="shared" ca="1" si="165"/>
        <v>0</v>
      </c>
      <c r="DD97" s="28">
        <f t="shared" ca="1" si="165"/>
        <v>0</v>
      </c>
      <c r="DE97" s="28">
        <f t="shared" ca="1" si="165"/>
        <v>0</v>
      </c>
      <c r="DF97" s="28">
        <f t="shared" ca="1" si="165"/>
        <v>0</v>
      </c>
      <c r="DG97" s="28">
        <f t="shared" ca="1" si="165"/>
        <v>0</v>
      </c>
      <c r="DH97" s="28">
        <f t="shared" ca="1" si="165"/>
        <v>0</v>
      </c>
      <c r="DI97" s="28">
        <f t="shared" ca="1" si="165"/>
        <v>0</v>
      </c>
      <c r="DJ97" s="28">
        <f t="shared" ca="1" si="165"/>
        <v>0</v>
      </c>
      <c r="DK97" s="28">
        <f t="shared" ca="1" si="165"/>
        <v>0</v>
      </c>
      <c r="DL97" s="28">
        <f t="shared" ca="1" si="165"/>
        <v>0</v>
      </c>
    </row>
  </sheetData>
  <conditionalFormatting sqref="H58:CL58 CN58:DL58">
    <cfRule type="cellIs" dxfId="3" priority="2" operator="lessThan">
      <formula>0</formula>
    </cfRule>
  </conditionalFormatting>
  <conditionalFormatting sqref="H58:CL58 CN58:DL58">
    <cfRule type="expression" dxfId="2" priority="1">
      <formula>ISNUMBER(SEARCH("Calcs.", _xlfn.FORMULATEXT(H58)))</formula>
    </cfRule>
  </conditionalFormatting>
  <conditionalFormatting sqref="H58:CL58 CN58:DL58">
    <cfRule type="expression" dxfId="1" priority="3">
      <formula>ISNUMBER(SEARCH("Assumption", _xlfn.FORMULATEXT(H58)))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65B06-4F81-4999-8F69-63FF78245A68}">
  <sheetPr codeName="Sheet10">
    <tabColor theme="4"/>
  </sheetPr>
  <dimension ref="A1:DM2397"/>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bestFit="1" customWidth="1" collapsed="1"/>
    <col min="8" max="8" width="5.07421875" bestFit="1" customWidth="1"/>
    <col min="9" max="9" width="4.921875" style="1" bestFit="1" customWidth="1"/>
    <col min="10" max="10" width="13.4609375" style="1" customWidth="1"/>
    <col min="11" max="11" width="13.4609375" customWidth="1"/>
    <col min="12" max="15" width="13.4609375" bestFit="1" customWidth="1"/>
    <col min="16" max="16" width="14.4609375" bestFit="1" customWidth="1"/>
    <col min="17" max="17" width="2" customWidth="1"/>
    <col min="18" max="18" width="10.84375" style="8" customWidth="1"/>
    <col min="19" max="42" width="10.84375" style="8" bestFit="1" customWidth="1"/>
    <col min="43" max="78" width="12.3828125" style="8" bestFit="1" customWidth="1"/>
    <col min="79" max="90" width="13.4609375" style="8" bestFit="1" customWidth="1"/>
    <col min="91" max="91" width="5.843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21" si="16">ROW()&amp;" "&amp;D11</f>
        <v>11 GENASS</v>
      </c>
      <c r="F11" t="s">
        <v>340</v>
      </c>
      <c r="G11" s="311" t="s">
        <v>229</v>
      </c>
      <c r="H11" s="310"/>
      <c r="I11" s="373"/>
      <c r="J11" s="373"/>
      <c r="K11" s="310"/>
      <c r="L11" s="310"/>
      <c r="M11" s="310"/>
      <c r="N11" s="310"/>
      <c r="O11" s="310"/>
      <c r="P11" s="313"/>
      <c r="R11" s="312"/>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4"/>
      <c r="BD11" s="374"/>
      <c r="BE11" s="374"/>
      <c r="BF11" s="374"/>
      <c r="BG11" s="374"/>
      <c r="BH11" s="374"/>
      <c r="BI11" s="374"/>
      <c r="BJ11" s="374"/>
      <c r="BK11" s="374"/>
      <c r="BL11" s="374"/>
      <c r="BM11" s="374"/>
      <c r="BN11" s="374"/>
      <c r="BO11" s="374"/>
      <c r="BP11" s="374"/>
      <c r="BQ11" s="374"/>
      <c r="BR11" s="374"/>
      <c r="BS11" s="374"/>
      <c r="BT11" s="374"/>
      <c r="BU11" s="374"/>
      <c r="BV11" s="374"/>
      <c r="BW11" s="374"/>
      <c r="BX11" s="374"/>
      <c r="BY11" s="374"/>
      <c r="BZ11" s="374"/>
      <c r="CA11" s="374"/>
      <c r="CB11" s="374"/>
      <c r="CC11" s="374"/>
      <c r="CD11" s="374"/>
      <c r="CE11" s="374"/>
      <c r="CF11" s="374"/>
      <c r="CG11" s="374"/>
      <c r="CH11" s="374"/>
      <c r="CI11" s="374"/>
      <c r="CJ11" s="374"/>
      <c r="CK11" s="374"/>
      <c r="CL11" s="377"/>
      <c r="CN11" s="376"/>
      <c r="CO11" s="375"/>
      <c r="CP11" s="375"/>
      <c r="CQ11" s="375"/>
      <c r="CR11" s="375"/>
      <c r="CS11" s="375"/>
      <c r="CT11" s="375"/>
      <c r="CU11" s="375"/>
      <c r="CV11" s="375"/>
      <c r="CW11" s="375"/>
      <c r="CX11" s="375"/>
      <c r="CY11" s="375"/>
      <c r="CZ11" s="375"/>
      <c r="DA11" s="375"/>
      <c r="DB11" s="375"/>
      <c r="DC11" s="375"/>
      <c r="DD11" s="375"/>
      <c r="DE11" s="375"/>
      <c r="DF11" s="375"/>
      <c r="DG11" s="375"/>
      <c r="DH11" s="375"/>
      <c r="DI11" s="375"/>
      <c r="DJ11" s="375"/>
      <c r="DK11" s="375"/>
      <c r="DL11" s="378"/>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823</v>
      </c>
      <c r="E14" s="8" t="str">
        <f t="shared" si="16"/>
        <v>14 VOLLIST-EVP</v>
      </c>
      <c r="F14" t="s">
        <v>326</v>
      </c>
      <c r="G14" s="311" t="s">
        <v>829</v>
      </c>
      <c r="H14" s="310"/>
      <c r="I14" s="373"/>
      <c r="J14" s="373"/>
      <c r="K14" s="310"/>
      <c r="L14" s="310"/>
      <c r="M14" s="310"/>
      <c r="N14" s="310"/>
      <c r="O14" s="310"/>
      <c r="P14" s="313"/>
      <c r="R14" s="312"/>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4"/>
      <c r="AT14" s="374"/>
      <c r="AU14" s="374"/>
      <c r="AV14" s="374"/>
      <c r="AW14" s="374"/>
      <c r="AX14" s="374"/>
      <c r="AY14" s="374"/>
      <c r="AZ14" s="374"/>
      <c r="BA14" s="374"/>
      <c r="BB14" s="374"/>
      <c r="BC14" s="374"/>
      <c r="BD14" s="374"/>
      <c r="BE14" s="374"/>
      <c r="BF14" s="374"/>
      <c r="BG14" s="374"/>
      <c r="BH14" s="374"/>
      <c r="BI14" s="374"/>
      <c r="BJ14" s="374"/>
      <c r="BK14" s="374"/>
      <c r="BL14" s="374"/>
      <c r="BM14" s="374"/>
      <c r="BN14" s="374"/>
      <c r="BO14" s="374"/>
      <c r="BP14" s="374"/>
      <c r="BQ14" s="374"/>
      <c r="BR14" s="374"/>
      <c r="BS14" s="374"/>
      <c r="BT14" s="374"/>
      <c r="BU14" s="374"/>
      <c r="BV14" s="374"/>
      <c r="BW14" s="374"/>
      <c r="BX14" s="374"/>
      <c r="BY14" s="374"/>
      <c r="BZ14" s="374"/>
      <c r="CA14" s="374"/>
      <c r="CB14" s="374"/>
      <c r="CC14" s="374"/>
      <c r="CD14" s="374"/>
      <c r="CE14" s="374"/>
      <c r="CF14" s="374"/>
      <c r="CG14" s="374"/>
      <c r="CH14" s="374"/>
      <c r="CI14" s="374"/>
      <c r="CJ14" s="374"/>
      <c r="CK14" s="374"/>
      <c r="CL14" s="377"/>
      <c r="CN14" s="376"/>
      <c r="CO14" s="375"/>
      <c r="CP14" s="375"/>
      <c r="CQ14" s="375"/>
      <c r="CR14" s="375"/>
      <c r="CS14" s="375"/>
      <c r="CT14" s="375"/>
      <c r="CU14" s="375"/>
      <c r="CV14" s="375"/>
      <c r="CW14" s="375"/>
      <c r="CX14" s="375"/>
      <c r="CY14" s="375"/>
      <c r="CZ14" s="375"/>
      <c r="DA14" s="375"/>
      <c r="DB14" s="375"/>
      <c r="DC14" s="375"/>
      <c r="DD14" s="375"/>
      <c r="DE14" s="375"/>
      <c r="DF14" s="375"/>
      <c r="DG14" s="375"/>
      <c r="DH14" s="375"/>
      <c r="DI14" s="375"/>
      <c r="DJ14" s="375"/>
      <c r="DK14" s="375"/>
      <c r="DL14" s="378"/>
    </row>
    <row r="15" spans="1:116" x14ac:dyDescent="0.4">
      <c r="A15" s="31"/>
      <c r="B15" t="str">
        <f t="shared" ref="B15:B21" si="17">E15</f>
        <v>15 VOLLIST-EVP</v>
      </c>
      <c r="D15" t="s">
        <v>823</v>
      </c>
      <c r="E15" s="8" t="str">
        <f t="shared" si="16"/>
        <v>15 VOLLIST-EVP</v>
      </c>
      <c r="G15" s="129" t="s">
        <v>830</v>
      </c>
      <c r="H15" s="31"/>
      <c r="I15" s="73"/>
      <c r="J15" s="73"/>
      <c r="K15" s="31"/>
      <c r="L15" s="31"/>
      <c r="M15" s="31"/>
      <c r="N15" s="31"/>
      <c r="O15" s="31"/>
      <c r="P15" s="31"/>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N15" s="73"/>
      <c r="CO15" s="67"/>
      <c r="CP15" s="67"/>
      <c r="CQ15" s="67"/>
      <c r="CR15" s="67"/>
      <c r="CS15" s="67"/>
      <c r="CT15" s="67"/>
      <c r="CU15" s="67"/>
      <c r="CV15" s="67"/>
      <c r="CW15" s="67"/>
      <c r="CX15" s="67"/>
      <c r="CY15" s="67"/>
      <c r="CZ15" s="67"/>
      <c r="DA15" s="67"/>
      <c r="DB15" s="67"/>
      <c r="DC15" s="67"/>
      <c r="DD15" s="67"/>
      <c r="DE15" s="67"/>
      <c r="DF15" s="67"/>
      <c r="DG15" s="67"/>
      <c r="DH15" s="67"/>
      <c r="DI15" s="67"/>
      <c r="DJ15" s="67"/>
      <c r="DK15" s="67"/>
      <c r="DL15" s="67"/>
    </row>
    <row r="16" spans="1:116" x14ac:dyDescent="0.4">
      <c r="A16" s="31"/>
      <c r="B16" t="str">
        <f t="shared" si="17"/>
        <v>16 VOLLIST-EVP</v>
      </c>
      <c r="D16" t="s">
        <v>823</v>
      </c>
      <c r="E16" s="8" t="str">
        <f t="shared" si="16"/>
        <v>16 VOLLIST-EVP</v>
      </c>
      <c r="G16" s="367" t="s">
        <v>320</v>
      </c>
      <c r="H16" s="31"/>
      <c r="I16" s="73"/>
      <c r="J16" s="73"/>
      <c r="K16" s="17">
        <v>100000</v>
      </c>
      <c r="L16" s="17">
        <v>200000</v>
      </c>
      <c r="M16" s="17">
        <v>400000</v>
      </c>
      <c r="N16" s="17">
        <v>800000</v>
      </c>
      <c r="O16" s="17">
        <v>1600000</v>
      </c>
      <c r="P16" s="17">
        <v>3200000</v>
      </c>
      <c r="R16" s="15"/>
      <c r="S16" s="15">
        <f t="shared" ref="S16:AB20" si="18">INDEX($K:$P,ROW(),MATCH(S$3,$K$2:$P$2,0))/12</f>
        <v>8333.3333333333339</v>
      </c>
      <c r="T16" s="15">
        <f t="shared" si="18"/>
        <v>8333.3333333333339</v>
      </c>
      <c r="U16" s="15">
        <f t="shared" si="18"/>
        <v>8333.3333333333339</v>
      </c>
      <c r="V16" s="15">
        <f t="shared" si="18"/>
        <v>8333.3333333333339</v>
      </c>
      <c r="W16" s="15">
        <f t="shared" si="18"/>
        <v>8333.3333333333339</v>
      </c>
      <c r="X16" s="15">
        <f t="shared" si="18"/>
        <v>8333.3333333333339</v>
      </c>
      <c r="Y16" s="15">
        <f t="shared" si="18"/>
        <v>8333.3333333333339</v>
      </c>
      <c r="Z16" s="15">
        <f t="shared" si="18"/>
        <v>8333.3333333333339</v>
      </c>
      <c r="AA16" s="15">
        <f t="shared" si="18"/>
        <v>8333.3333333333339</v>
      </c>
      <c r="AB16" s="15">
        <f t="shared" si="18"/>
        <v>8333.3333333333339</v>
      </c>
      <c r="AC16" s="15">
        <f t="shared" ref="AC16:AL20" si="19">INDEX($K:$P,ROW(),MATCH(AC$3,$K$2:$P$2,0))/12</f>
        <v>8333.3333333333339</v>
      </c>
      <c r="AD16" s="15">
        <f t="shared" si="19"/>
        <v>8333.3333333333339</v>
      </c>
      <c r="AE16" s="15">
        <f t="shared" si="19"/>
        <v>16666.666666666668</v>
      </c>
      <c r="AF16" s="15">
        <f t="shared" si="19"/>
        <v>16666.666666666668</v>
      </c>
      <c r="AG16" s="15">
        <f t="shared" si="19"/>
        <v>16666.666666666668</v>
      </c>
      <c r="AH16" s="15">
        <f t="shared" si="19"/>
        <v>16666.666666666668</v>
      </c>
      <c r="AI16" s="15">
        <f t="shared" si="19"/>
        <v>16666.666666666668</v>
      </c>
      <c r="AJ16" s="15">
        <f t="shared" si="19"/>
        <v>16666.666666666668</v>
      </c>
      <c r="AK16" s="15">
        <f t="shared" si="19"/>
        <v>16666.666666666668</v>
      </c>
      <c r="AL16" s="15">
        <f t="shared" si="19"/>
        <v>16666.666666666668</v>
      </c>
      <c r="AM16" s="15">
        <f t="shared" ref="AM16:AV20" si="20">INDEX($K:$P,ROW(),MATCH(AM$3,$K$2:$P$2,0))/12</f>
        <v>16666.666666666668</v>
      </c>
      <c r="AN16" s="15">
        <f t="shared" si="20"/>
        <v>16666.666666666668</v>
      </c>
      <c r="AO16" s="15">
        <f t="shared" si="20"/>
        <v>16666.666666666668</v>
      </c>
      <c r="AP16" s="15">
        <f t="shared" si="20"/>
        <v>16666.666666666668</v>
      </c>
      <c r="AQ16" s="15">
        <f t="shared" si="20"/>
        <v>33333.333333333336</v>
      </c>
      <c r="AR16" s="15">
        <f t="shared" si="20"/>
        <v>33333.333333333336</v>
      </c>
      <c r="AS16" s="15">
        <f t="shared" si="20"/>
        <v>33333.333333333336</v>
      </c>
      <c r="AT16" s="15">
        <f t="shared" si="20"/>
        <v>33333.333333333336</v>
      </c>
      <c r="AU16" s="15">
        <f t="shared" si="20"/>
        <v>33333.333333333336</v>
      </c>
      <c r="AV16" s="15">
        <f t="shared" si="20"/>
        <v>33333.333333333336</v>
      </c>
      <c r="AW16" s="15">
        <f t="shared" ref="AW16:BF20" si="21">INDEX($K:$P,ROW(),MATCH(AW$3,$K$2:$P$2,0))/12</f>
        <v>33333.333333333336</v>
      </c>
      <c r="AX16" s="15">
        <f t="shared" si="21"/>
        <v>33333.333333333336</v>
      </c>
      <c r="AY16" s="15">
        <f t="shared" si="21"/>
        <v>33333.333333333336</v>
      </c>
      <c r="AZ16" s="15">
        <f t="shared" si="21"/>
        <v>33333.333333333336</v>
      </c>
      <c r="BA16" s="15">
        <f t="shared" si="21"/>
        <v>33333.333333333336</v>
      </c>
      <c r="BB16" s="15">
        <f t="shared" si="21"/>
        <v>33333.333333333336</v>
      </c>
      <c r="BC16" s="15">
        <f t="shared" si="21"/>
        <v>66666.666666666672</v>
      </c>
      <c r="BD16" s="15">
        <f t="shared" si="21"/>
        <v>66666.666666666672</v>
      </c>
      <c r="BE16" s="15">
        <f t="shared" si="21"/>
        <v>66666.666666666672</v>
      </c>
      <c r="BF16" s="15">
        <f t="shared" si="21"/>
        <v>66666.666666666672</v>
      </c>
      <c r="BG16" s="15">
        <f t="shared" ref="BG16:BP20" si="22">INDEX($K:$P,ROW(),MATCH(BG$3,$K$2:$P$2,0))/12</f>
        <v>66666.666666666672</v>
      </c>
      <c r="BH16" s="15">
        <f t="shared" si="22"/>
        <v>66666.666666666672</v>
      </c>
      <c r="BI16" s="15">
        <f t="shared" si="22"/>
        <v>66666.666666666672</v>
      </c>
      <c r="BJ16" s="15">
        <f t="shared" si="22"/>
        <v>66666.666666666672</v>
      </c>
      <c r="BK16" s="15">
        <f t="shared" si="22"/>
        <v>66666.666666666672</v>
      </c>
      <c r="BL16" s="15">
        <f t="shared" si="22"/>
        <v>66666.666666666672</v>
      </c>
      <c r="BM16" s="15">
        <f t="shared" si="22"/>
        <v>66666.666666666672</v>
      </c>
      <c r="BN16" s="15">
        <f t="shared" si="22"/>
        <v>66666.666666666672</v>
      </c>
      <c r="BO16" s="15">
        <f t="shared" si="22"/>
        <v>133333.33333333334</v>
      </c>
      <c r="BP16" s="15">
        <f t="shared" si="22"/>
        <v>133333.33333333334</v>
      </c>
      <c r="BQ16" s="15">
        <f t="shared" ref="BQ16:BZ20" si="23">INDEX($K:$P,ROW(),MATCH(BQ$3,$K$2:$P$2,0))/12</f>
        <v>133333.33333333334</v>
      </c>
      <c r="BR16" s="15">
        <f t="shared" si="23"/>
        <v>133333.33333333334</v>
      </c>
      <c r="BS16" s="15">
        <f t="shared" si="23"/>
        <v>133333.33333333334</v>
      </c>
      <c r="BT16" s="15">
        <f t="shared" si="23"/>
        <v>133333.33333333334</v>
      </c>
      <c r="BU16" s="15">
        <f t="shared" si="23"/>
        <v>133333.33333333334</v>
      </c>
      <c r="BV16" s="15">
        <f t="shared" si="23"/>
        <v>133333.33333333334</v>
      </c>
      <c r="BW16" s="15">
        <f t="shared" si="23"/>
        <v>133333.33333333334</v>
      </c>
      <c r="BX16" s="15">
        <f t="shared" si="23"/>
        <v>133333.33333333334</v>
      </c>
      <c r="BY16" s="15">
        <f t="shared" si="23"/>
        <v>133333.33333333334</v>
      </c>
      <c r="BZ16" s="15">
        <f t="shared" si="23"/>
        <v>133333.33333333334</v>
      </c>
      <c r="CA16" s="15">
        <f t="shared" ref="CA16:CL20" si="24">INDEX($K:$P,ROW(),MATCH(CA$3,$K$2:$P$2,0))/12</f>
        <v>266666.66666666669</v>
      </c>
      <c r="CB16" s="15">
        <f t="shared" si="24"/>
        <v>266666.66666666669</v>
      </c>
      <c r="CC16" s="15">
        <f t="shared" si="24"/>
        <v>266666.66666666669</v>
      </c>
      <c r="CD16" s="15">
        <f t="shared" si="24"/>
        <v>266666.66666666669</v>
      </c>
      <c r="CE16" s="15">
        <f t="shared" si="24"/>
        <v>266666.66666666669</v>
      </c>
      <c r="CF16" s="15">
        <f t="shared" si="24"/>
        <v>266666.66666666669</v>
      </c>
      <c r="CG16" s="15">
        <f t="shared" si="24"/>
        <v>266666.66666666669</v>
      </c>
      <c r="CH16" s="15">
        <f t="shared" si="24"/>
        <v>266666.66666666669</v>
      </c>
      <c r="CI16" s="15">
        <f t="shared" si="24"/>
        <v>266666.66666666669</v>
      </c>
      <c r="CJ16" s="15">
        <f t="shared" si="24"/>
        <v>266666.66666666669</v>
      </c>
      <c r="CK16" s="15">
        <f t="shared" si="24"/>
        <v>266666.66666666669</v>
      </c>
      <c r="CL16" s="15">
        <f t="shared" si="24"/>
        <v>266666.66666666669</v>
      </c>
      <c r="CN16" s="73"/>
      <c r="CO16" s="15" t="e">
        <f t="shared" ref="CO16:CX20" si="25">INDEX($K:$P,ROW(),MATCH(CO$3,$K$2:$P$2,0))/CO$5</f>
        <v>#N/A</v>
      </c>
      <c r="CP16" s="15" t="e">
        <f t="shared" si="25"/>
        <v>#N/A</v>
      </c>
      <c r="CQ16" s="15" t="e">
        <f t="shared" si="25"/>
        <v>#N/A</v>
      </c>
      <c r="CR16" s="15" t="e">
        <f t="shared" si="25"/>
        <v>#N/A</v>
      </c>
      <c r="CS16" s="15" t="e">
        <f t="shared" si="25"/>
        <v>#N/A</v>
      </c>
      <c r="CT16" s="15" t="e">
        <f t="shared" si="25"/>
        <v>#N/A</v>
      </c>
      <c r="CU16" s="15" t="e">
        <f t="shared" si="25"/>
        <v>#N/A</v>
      </c>
      <c r="CV16" s="15" t="e">
        <f t="shared" si="25"/>
        <v>#N/A</v>
      </c>
      <c r="CW16" s="15" t="e">
        <f t="shared" si="25"/>
        <v>#N/A</v>
      </c>
      <c r="CX16" s="15" t="e">
        <f t="shared" si="25"/>
        <v>#N/A</v>
      </c>
      <c r="CY16" s="15" t="e">
        <f>INDEX($K:$P,ROW(),MATCH(CY$3,$K$2:$P$2,0))/CL$5</f>
        <v>#N/A</v>
      </c>
      <c r="CZ16" s="15" t="e">
        <f t="shared" ref="CZ16:DL20" si="26">INDEX($K:$P,ROW(),MATCH(CZ$3,$K$2:$P$2,0))/CZ$5</f>
        <v>#N/A</v>
      </c>
      <c r="DA16" s="15" t="e">
        <f t="shared" si="26"/>
        <v>#N/A</v>
      </c>
      <c r="DB16" s="15" t="e">
        <f t="shared" si="26"/>
        <v>#N/A</v>
      </c>
      <c r="DC16" s="15" t="e">
        <f t="shared" si="26"/>
        <v>#N/A</v>
      </c>
      <c r="DD16" s="15" t="e">
        <f t="shared" si="26"/>
        <v>#N/A</v>
      </c>
      <c r="DE16" s="15" t="e">
        <f t="shared" si="26"/>
        <v>#N/A</v>
      </c>
      <c r="DF16" s="15" t="e">
        <f t="shared" si="26"/>
        <v>#N/A</v>
      </c>
      <c r="DG16" s="15" t="e">
        <f t="shared" si="26"/>
        <v>#N/A</v>
      </c>
      <c r="DH16" s="15" t="e">
        <f t="shared" si="26"/>
        <v>#N/A</v>
      </c>
      <c r="DI16" s="15" t="e">
        <f t="shared" si="26"/>
        <v>#N/A</v>
      </c>
      <c r="DJ16" s="15" t="e">
        <f t="shared" si="26"/>
        <v>#N/A</v>
      </c>
      <c r="DK16" s="15" t="e">
        <f t="shared" si="26"/>
        <v>#N/A</v>
      </c>
      <c r="DL16" s="15" t="e">
        <f t="shared" si="26"/>
        <v>#N/A</v>
      </c>
    </row>
    <row r="17" spans="1:116" x14ac:dyDescent="0.4">
      <c r="A17" s="31"/>
      <c r="B17" t="str">
        <f t="shared" si="17"/>
        <v>17 VOLLIST-EVP</v>
      </c>
      <c r="D17" t="s">
        <v>823</v>
      </c>
      <c r="E17" s="8" t="str">
        <f t="shared" si="16"/>
        <v>17 VOLLIST-EVP</v>
      </c>
      <c r="G17" s="367" t="s">
        <v>321</v>
      </c>
      <c r="H17" s="31"/>
      <c r="I17" s="73"/>
      <c r="J17" s="73"/>
      <c r="K17" s="17">
        <v>100000</v>
      </c>
      <c r="L17" s="17">
        <v>200000</v>
      </c>
      <c r="M17" s="17">
        <v>400000</v>
      </c>
      <c r="N17" s="17">
        <v>800000</v>
      </c>
      <c r="O17" s="17">
        <v>1600000</v>
      </c>
      <c r="P17" s="17">
        <v>3200000</v>
      </c>
      <c r="R17" s="15"/>
      <c r="S17" s="15">
        <f t="shared" si="18"/>
        <v>8333.3333333333339</v>
      </c>
      <c r="T17" s="15">
        <f t="shared" si="18"/>
        <v>8333.3333333333339</v>
      </c>
      <c r="U17" s="15">
        <f t="shared" si="18"/>
        <v>8333.3333333333339</v>
      </c>
      <c r="V17" s="15">
        <f t="shared" si="18"/>
        <v>8333.3333333333339</v>
      </c>
      <c r="W17" s="15">
        <f t="shared" si="18"/>
        <v>8333.3333333333339</v>
      </c>
      <c r="X17" s="15">
        <f t="shared" si="18"/>
        <v>8333.3333333333339</v>
      </c>
      <c r="Y17" s="15">
        <f t="shared" si="18"/>
        <v>8333.3333333333339</v>
      </c>
      <c r="Z17" s="15">
        <f t="shared" si="18"/>
        <v>8333.3333333333339</v>
      </c>
      <c r="AA17" s="15">
        <f t="shared" si="18"/>
        <v>8333.3333333333339</v>
      </c>
      <c r="AB17" s="15">
        <f t="shared" si="18"/>
        <v>8333.3333333333339</v>
      </c>
      <c r="AC17" s="15">
        <f t="shared" si="19"/>
        <v>8333.3333333333339</v>
      </c>
      <c r="AD17" s="15">
        <f t="shared" si="19"/>
        <v>8333.3333333333339</v>
      </c>
      <c r="AE17" s="15">
        <f t="shared" si="19"/>
        <v>16666.666666666668</v>
      </c>
      <c r="AF17" s="15">
        <f t="shared" si="19"/>
        <v>16666.666666666668</v>
      </c>
      <c r="AG17" s="15">
        <f t="shared" si="19"/>
        <v>16666.666666666668</v>
      </c>
      <c r="AH17" s="15">
        <f t="shared" si="19"/>
        <v>16666.666666666668</v>
      </c>
      <c r="AI17" s="15">
        <f t="shared" si="19"/>
        <v>16666.666666666668</v>
      </c>
      <c r="AJ17" s="15">
        <f t="shared" si="19"/>
        <v>16666.666666666668</v>
      </c>
      <c r="AK17" s="15">
        <f t="shared" si="19"/>
        <v>16666.666666666668</v>
      </c>
      <c r="AL17" s="15">
        <f t="shared" si="19"/>
        <v>16666.666666666668</v>
      </c>
      <c r="AM17" s="15">
        <f t="shared" si="20"/>
        <v>16666.666666666668</v>
      </c>
      <c r="AN17" s="15">
        <f t="shared" si="20"/>
        <v>16666.666666666668</v>
      </c>
      <c r="AO17" s="15">
        <f t="shared" si="20"/>
        <v>16666.666666666668</v>
      </c>
      <c r="AP17" s="15">
        <f t="shared" si="20"/>
        <v>16666.666666666668</v>
      </c>
      <c r="AQ17" s="15">
        <f t="shared" si="20"/>
        <v>33333.333333333336</v>
      </c>
      <c r="AR17" s="15">
        <f t="shared" si="20"/>
        <v>33333.333333333336</v>
      </c>
      <c r="AS17" s="15">
        <f t="shared" si="20"/>
        <v>33333.333333333336</v>
      </c>
      <c r="AT17" s="15">
        <f t="shared" si="20"/>
        <v>33333.333333333336</v>
      </c>
      <c r="AU17" s="15">
        <f t="shared" si="20"/>
        <v>33333.333333333336</v>
      </c>
      <c r="AV17" s="15">
        <f t="shared" si="20"/>
        <v>33333.333333333336</v>
      </c>
      <c r="AW17" s="15">
        <f t="shared" si="21"/>
        <v>33333.333333333336</v>
      </c>
      <c r="AX17" s="15">
        <f t="shared" si="21"/>
        <v>33333.333333333336</v>
      </c>
      <c r="AY17" s="15">
        <f t="shared" si="21"/>
        <v>33333.333333333336</v>
      </c>
      <c r="AZ17" s="15">
        <f t="shared" si="21"/>
        <v>33333.333333333336</v>
      </c>
      <c r="BA17" s="15">
        <f t="shared" si="21"/>
        <v>33333.333333333336</v>
      </c>
      <c r="BB17" s="15">
        <f t="shared" si="21"/>
        <v>33333.333333333336</v>
      </c>
      <c r="BC17" s="15">
        <f t="shared" si="21"/>
        <v>66666.666666666672</v>
      </c>
      <c r="BD17" s="15">
        <f t="shared" si="21"/>
        <v>66666.666666666672</v>
      </c>
      <c r="BE17" s="15">
        <f t="shared" si="21"/>
        <v>66666.666666666672</v>
      </c>
      <c r="BF17" s="15">
        <f t="shared" si="21"/>
        <v>66666.666666666672</v>
      </c>
      <c r="BG17" s="15">
        <f t="shared" si="22"/>
        <v>66666.666666666672</v>
      </c>
      <c r="BH17" s="15">
        <f t="shared" si="22"/>
        <v>66666.666666666672</v>
      </c>
      <c r="BI17" s="15">
        <f t="shared" si="22"/>
        <v>66666.666666666672</v>
      </c>
      <c r="BJ17" s="15">
        <f t="shared" si="22"/>
        <v>66666.666666666672</v>
      </c>
      <c r="BK17" s="15">
        <f t="shared" si="22"/>
        <v>66666.666666666672</v>
      </c>
      <c r="BL17" s="15">
        <f t="shared" si="22"/>
        <v>66666.666666666672</v>
      </c>
      <c r="BM17" s="15">
        <f t="shared" si="22"/>
        <v>66666.666666666672</v>
      </c>
      <c r="BN17" s="15">
        <f t="shared" si="22"/>
        <v>66666.666666666672</v>
      </c>
      <c r="BO17" s="15">
        <f t="shared" si="22"/>
        <v>133333.33333333334</v>
      </c>
      <c r="BP17" s="15">
        <f t="shared" si="22"/>
        <v>133333.33333333334</v>
      </c>
      <c r="BQ17" s="15">
        <f t="shared" si="23"/>
        <v>133333.33333333334</v>
      </c>
      <c r="BR17" s="15">
        <f t="shared" si="23"/>
        <v>133333.33333333334</v>
      </c>
      <c r="BS17" s="15">
        <f t="shared" si="23"/>
        <v>133333.33333333334</v>
      </c>
      <c r="BT17" s="15">
        <f t="shared" si="23"/>
        <v>133333.33333333334</v>
      </c>
      <c r="BU17" s="15">
        <f t="shared" si="23"/>
        <v>133333.33333333334</v>
      </c>
      <c r="BV17" s="15">
        <f t="shared" si="23"/>
        <v>133333.33333333334</v>
      </c>
      <c r="BW17" s="15">
        <f t="shared" si="23"/>
        <v>133333.33333333334</v>
      </c>
      <c r="BX17" s="15">
        <f t="shared" si="23"/>
        <v>133333.33333333334</v>
      </c>
      <c r="BY17" s="15">
        <f t="shared" si="23"/>
        <v>133333.33333333334</v>
      </c>
      <c r="BZ17" s="15">
        <f t="shared" si="23"/>
        <v>133333.33333333334</v>
      </c>
      <c r="CA17" s="15">
        <f t="shared" si="24"/>
        <v>266666.66666666669</v>
      </c>
      <c r="CB17" s="15">
        <f t="shared" si="24"/>
        <v>266666.66666666669</v>
      </c>
      <c r="CC17" s="15">
        <f t="shared" si="24"/>
        <v>266666.66666666669</v>
      </c>
      <c r="CD17" s="15">
        <f t="shared" si="24"/>
        <v>266666.66666666669</v>
      </c>
      <c r="CE17" s="15">
        <f t="shared" si="24"/>
        <v>266666.66666666669</v>
      </c>
      <c r="CF17" s="15">
        <f t="shared" si="24"/>
        <v>266666.66666666669</v>
      </c>
      <c r="CG17" s="15">
        <f t="shared" si="24"/>
        <v>266666.66666666669</v>
      </c>
      <c r="CH17" s="15">
        <f t="shared" si="24"/>
        <v>266666.66666666669</v>
      </c>
      <c r="CI17" s="15">
        <f t="shared" si="24"/>
        <v>266666.66666666669</v>
      </c>
      <c r="CJ17" s="15">
        <f t="shared" si="24"/>
        <v>266666.66666666669</v>
      </c>
      <c r="CK17" s="15">
        <f t="shared" si="24"/>
        <v>266666.66666666669</v>
      </c>
      <c r="CL17" s="15">
        <f t="shared" si="24"/>
        <v>266666.66666666669</v>
      </c>
      <c r="CN17" s="73"/>
      <c r="CO17" s="15" t="e">
        <f t="shared" si="25"/>
        <v>#N/A</v>
      </c>
      <c r="CP17" s="15" t="e">
        <f t="shared" si="25"/>
        <v>#N/A</v>
      </c>
      <c r="CQ17" s="15" t="e">
        <f t="shared" si="25"/>
        <v>#N/A</v>
      </c>
      <c r="CR17" s="15" t="e">
        <f t="shared" si="25"/>
        <v>#N/A</v>
      </c>
      <c r="CS17" s="15" t="e">
        <f t="shared" si="25"/>
        <v>#N/A</v>
      </c>
      <c r="CT17" s="15" t="e">
        <f t="shared" si="25"/>
        <v>#N/A</v>
      </c>
      <c r="CU17" s="15" t="e">
        <f t="shared" si="25"/>
        <v>#N/A</v>
      </c>
      <c r="CV17" s="15" t="e">
        <f t="shared" si="25"/>
        <v>#N/A</v>
      </c>
      <c r="CW17" s="15" t="e">
        <f t="shared" si="25"/>
        <v>#N/A</v>
      </c>
      <c r="CX17" s="15" t="e">
        <f t="shared" si="25"/>
        <v>#N/A</v>
      </c>
      <c r="CY17" s="15" t="e">
        <f>INDEX($K:$P,ROW(),MATCH(CY$3,$K$2:$P$2,0))/CL$5</f>
        <v>#N/A</v>
      </c>
      <c r="CZ17" s="15" t="e">
        <f t="shared" si="26"/>
        <v>#N/A</v>
      </c>
      <c r="DA17" s="15" t="e">
        <f t="shared" si="26"/>
        <v>#N/A</v>
      </c>
      <c r="DB17" s="15" t="e">
        <f t="shared" si="26"/>
        <v>#N/A</v>
      </c>
      <c r="DC17" s="15" t="e">
        <f t="shared" si="26"/>
        <v>#N/A</v>
      </c>
      <c r="DD17" s="15" t="e">
        <f t="shared" si="26"/>
        <v>#N/A</v>
      </c>
      <c r="DE17" s="15" t="e">
        <f t="shared" si="26"/>
        <v>#N/A</v>
      </c>
      <c r="DF17" s="15" t="e">
        <f t="shared" si="26"/>
        <v>#N/A</v>
      </c>
      <c r="DG17" s="15" t="e">
        <f t="shared" si="26"/>
        <v>#N/A</v>
      </c>
      <c r="DH17" s="15" t="e">
        <f t="shared" si="26"/>
        <v>#N/A</v>
      </c>
      <c r="DI17" s="15" t="e">
        <f t="shared" si="26"/>
        <v>#N/A</v>
      </c>
      <c r="DJ17" s="15" t="e">
        <f t="shared" si="26"/>
        <v>#N/A</v>
      </c>
      <c r="DK17" s="15" t="e">
        <f t="shared" si="26"/>
        <v>#N/A</v>
      </c>
      <c r="DL17" s="15" t="e">
        <f t="shared" si="26"/>
        <v>#N/A</v>
      </c>
    </row>
    <row r="18" spans="1:116" x14ac:dyDescent="0.4">
      <c r="A18" s="31"/>
      <c r="B18" t="str">
        <f t="shared" si="17"/>
        <v>18 VOLLIST-EVP</v>
      </c>
      <c r="D18" t="s">
        <v>823</v>
      </c>
      <c r="E18" s="8" t="str">
        <f t="shared" si="16"/>
        <v>18 VOLLIST-EVP</v>
      </c>
      <c r="G18" s="367" t="s">
        <v>322</v>
      </c>
      <c r="H18" s="31"/>
      <c r="I18" s="73"/>
      <c r="J18" s="73"/>
      <c r="K18" s="17">
        <v>100000</v>
      </c>
      <c r="L18" s="17">
        <v>200000</v>
      </c>
      <c r="M18" s="17">
        <v>400000</v>
      </c>
      <c r="N18" s="17">
        <v>800000</v>
      </c>
      <c r="O18" s="17">
        <v>1600000</v>
      </c>
      <c r="P18" s="17">
        <v>3200000</v>
      </c>
      <c r="R18" s="15"/>
      <c r="S18" s="15">
        <f t="shared" si="18"/>
        <v>8333.3333333333339</v>
      </c>
      <c r="T18" s="15">
        <f t="shared" si="18"/>
        <v>8333.3333333333339</v>
      </c>
      <c r="U18" s="15">
        <f t="shared" si="18"/>
        <v>8333.3333333333339</v>
      </c>
      <c r="V18" s="15">
        <f t="shared" si="18"/>
        <v>8333.3333333333339</v>
      </c>
      <c r="W18" s="15">
        <f t="shared" si="18"/>
        <v>8333.3333333333339</v>
      </c>
      <c r="X18" s="15">
        <f t="shared" si="18"/>
        <v>8333.3333333333339</v>
      </c>
      <c r="Y18" s="15">
        <f t="shared" si="18"/>
        <v>8333.3333333333339</v>
      </c>
      <c r="Z18" s="15">
        <f t="shared" si="18"/>
        <v>8333.3333333333339</v>
      </c>
      <c r="AA18" s="15">
        <f t="shared" si="18"/>
        <v>8333.3333333333339</v>
      </c>
      <c r="AB18" s="15">
        <f t="shared" si="18"/>
        <v>8333.3333333333339</v>
      </c>
      <c r="AC18" s="15">
        <f t="shared" si="19"/>
        <v>8333.3333333333339</v>
      </c>
      <c r="AD18" s="15">
        <f t="shared" si="19"/>
        <v>8333.3333333333339</v>
      </c>
      <c r="AE18" s="15">
        <f t="shared" si="19"/>
        <v>16666.666666666668</v>
      </c>
      <c r="AF18" s="15">
        <f t="shared" si="19"/>
        <v>16666.666666666668</v>
      </c>
      <c r="AG18" s="15">
        <f t="shared" si="19"/>
        <v>16666.666666666668</v>
      </c>
      <c r="AH18" s="15">
        <f t="shared" si="19"/>
        <v>16666.666666666668</v>
      </c>
      <c r="AI18" s="15">
        <f t="shared" si="19"/>
        <v>16666.666666666668</v>
      </c>
      <c r="AJ18" s="15">
        <f t="shared" si="19"/>
        <v>16666.666666666668</v>
      </c>
      <c r="AK18" s="15">
        <f t="shared" si="19"/>
        <v>16666.666666666668</v>
      </c>
      <c r="AL18" s="15">
        <f t="shared" si="19"/>
        <v>16666.666666666668</v>
      </c>
      <c r="AM18" s="15">
        <f t="shared" si="20"/>
        <v>16666.666666666668</v>
      </c>
      <c r="AN18" s="15">
        <f t="shared" si="20"/>
        <v>16666.666666666668</v>
      </c>
      <c r="AO18" s="15">
        <f t="shared" si="20"/>
        <v>16666.666666666668</v>
      </c>
      <c r="AP18" s="15">
        <f t="shared" si="20"/>
        <v>16666.666666666668</v>
      </c>
      <c r="AQ18" s="15">
        <f t="shared" si="20"/>
        <v>33333.333333333336</v>
      </c>
      <c r="AR18" s="15">
        <f t="shared" si="20"/>
        <v>33333.333333333336</v>
      </c>
      <c r="AS18" s="15">
        <f t="shared" si="20"/>
        <v>33333.333333333336</v>
      </c>
      <c r="AT18" s="15">
        <f t="shared" si="20"/>
        <v>33333.333333333336</v>
      </c>
      <c r="AU18" s="15">
        <f t="shared" si="20"/>
        <v>33333.333333333336</v>
      </c>
      <c r="AV18" s="15">
        <f t="shared" si="20"/>
        <v>33333.333333333336</v>
      </c>
      <c r="AW18" s="15">
        <f t="shared" si="21"/>
        <v>33333.333333333336</v>
      </c>
      <c r="AX18" s="15">
        <f t="shared" si="21"/>
        <v>33333.333333333336</v>
      </c>
      <c r="AY18" s="15">
        <f t="shared" si="21"/>
        <v>33333.333333333336</v>
      </c>
      <c r="AZ18" s="15">
        <f t="shared" si="21"/>
        <v>33333.333333333336</v>
      </c>
      <c r="BA18" s="15">
        <f t="shared" si="21"/>
        <v>33333.333333333336</v>
      </c>
      <c r="BB18" s="15">
        <f t="shared" si="21"/>
        <v>33333.333333333336</v>
      </c>
      <c r="BC18" s="15">
        <f t="shared" si="21"/>
        <v>66666.666666666672</v>
      </c>
      <c r="BD18" s="15">
        <f t="shared" si="21"/>
        <v>66666.666666666672</v>
      </c>
      <c r="BE18" s="15">
        <f t="shared" si="21"/>
        <v>66666.666666666672</v>
      </c>
      <c r="BF18" s="15">
        <f t="shared" si="21"/>
        <v>66666.666666666672</v>
      </c>
      <c r="BG18" s="15">
        <f t="shared" si="22"/>
        <v>66666.666666666672</v>
      </c>
      <c r="BH18" s="15">
        <f t="shared" si="22"/>
        <v>66666.666666666672</v>
      </c>
      <c r="BI18" s="15">
        <f t="shared" si="22"/>
        <v>66666.666666666672</v>
      </c>
      <c r="BJ18" s="15">
        <f t="shared" si="22"/>
        <v>66666.666666666672</v>
      </c>
      <c r="BK18" s="15">
        <f t="shared" si="22"/>
        <v>66666.666666666672</v>
      </c>
      <c r="BL18" s="15">
        <f t="shared" si="22"/>
        <v>66666.666666666672</v>
      </c>
      <c r="BM18" s="15">
        <f t="shared" si="22"/>
        <v>66666.666666666672</v>
      </c>
      <c r="BN18" s="15">
        <f t="shared" si="22"/>
        <v>66666.666666666672</v>
      </c>
      <c r="BO18" s="15">
        <f t="shared" si="22"/>
        <v>133333.33333333334</v>
      </c>
      <c r="BP18" s="15">
        <f t="shared" si="22"/>
        <v>133333.33333333334</v>
      </c>
      <c r="BQ18" s="15">
        <f t="shared" si="23"/>
        <v>133333.33333333334</v>
      </c>
      <c r="BR18" s="15">
        <f t="shared" si="23"/>
        <v>133333.33333333334</v>
      </c>
      <c r="BS18" s="15">
        <f t="shared" si="23"/>
        <v>133333.33333333334</v>
      </c>
      <c r="BT18" s="15">
        <f t="shared" si="23"/>
        <v>133333.33333333334</v>
      </c>
      <c r="BU18" s="15">
        <f t="shared" si="23"/>
        <v>133333.33333333334</v>
      </c>
      <c r="BV18" s="15">
        <f t="shared" si="23"/>
        <v>133333.33333333334</v>
      </c>
      <c r="BW18" s="15">
        <f t="shared" si="23"/>
        <v>133333.33333333334</v>
      </c>
      <c r="BX18" s="15">
        <f t="shared" si="23"/>
        <v>133333.33333333334</v>
      </c>
      <c r="BY18" s="15">
        <f t="shared" si="23"/>
        <v>133333.33333333334</v>
      </c>
      <c r="BZ18" s="15">
        <f t="shared" si="23"/>
        <v>133333.33333333334</v>
      </c>
      <c r="CA18" s="15">
        <f t="shared" si="24"/>
        <v>266666.66666666669</v>
      </c>
      <c r="CB18" s="15">
        <f t="shared" si="24"/>
        <v>266666.66666666669</v>
      </c>
      <c r="CC18" s="15">
        <f t="shared" si="24"/>
        <v>266666.66666666669</v>
      </c>
      <c r="CD18" s="15">
        <f t="shared" si="24"/>
        <v>266666.66666666669</v>
      </c>
      <c r="CE18" s="15">
        <f t="shared" si="24"/>
        <v>266666.66666666669</v>
      </c>
      <c r="CF18" s="15">
        <f t="shared" si="24"/>
        <v>266666.66666666669</v>
      </c>
      <c r="CG18" s="15">
        <f t="shared" si="24"/>
        <v>266666.66666666669</v>
      </c>
      <c r="CH18" s="15">
        <f t="shared" si="24"/>
        <v>266666.66666666669</v>
      </c>
      <c r="CI18" s="15">
        <f t="shared" si="24"/>
        <v>266666.66666666669</v>
      </c>
      <c r="CJ18" s="15">
        <f t="shared" si="24"/>
        <v>266666.66666666669</v>
      </c>
      <c r="CK18" s="15">
        <f t="shared" si="24"/>
        <v>266666.66666666669</v>
      </c>
      <c r="CL18" s="15">
        <f t="shared" si="24"/>
        <v>266666.66666666669</v>
      </c>
      <c r="CN18" s="73"/>
      <c r="CO18" s="15" t="e">
        <f t="shared" si="25"/>
        <v>#N/A</v>
      </c>
      <c r="CP18" s="15" t="e">
        <f t="shared" si="25"/>
        <v>#N/A</v>
      </c>
      <c r="CQ18" s="15" t="e">
        <f t="shared" si="25"/>
        <v>#N/A</v>
      </c>
      <c r="CR18" s="15" t="e">
        <f t="shared" si="25"/>
        <v>#N/A</v>
      </c>
      <c r="CS18" s="15" t="e">
        <f t="shared" si="25"/>
        <v>#N/A</v>
      </c>
      <c r="CT18" s="15" t="e">
        <f t="shared" si="25"/>
        <v>#N/A</v>
      </c>
      <c r="CU18" s="15" t="e">
        <f t="shared" si="25"/>
        <v>#N/A</v>
      </c>
      <c r="CV18" s="15" t="e">
        <f t="shared" si="25"/>
        <v>#N/A</v>
      </c>
      <c r="CW18" s="15" t="e">
        <f t="shared" si="25"/>
        <v>#N/A</v>
      </c>
      <c r="CX18" s="15" t="e">
        <f t="shared" si="25"/>
        <v>#N/A</v>
      </c>
      <c r="CY18" s="15" t="e">
        <f>INDEX($K:$P,ROW(),MATCH(CY$3,$K$2:$P$2,0))/CL$5</f>
        <v>#N/A</v>
      </c>
      <c r="CZ18" s="15" t="e">
        <f t="shared" si="26"/>
        <v>#N/A</v>
      </c>
      <c r="DA18" s="15" t="e">
        <f t="shared" si="26"/>
        <v>#N/A</v>
      </c>
      <c r="DB18" s="15" t="e">
        <f t="shared" si="26"/>
        <v>#N/A</v>
      </c>
      <c r="DC18" s="15" t="e">
        <f t="shared" si="26"/>
        <v>#N/A</v>
      </c>
      <c r="DD18" s="15" t="e">
        <f t="shared" si="26"/>
        <v>#N/A</v>
      </c>
      <c r="DE18" s="15" t="e">
        <f t="shared" si="26"/>
        <v>#N/A</v>
      </c>
      <c r="DF18" s="15" t="e">
        <f t="shared" si="26"/>
        <v>#N/A</v>
      </c>
      <c r="DG18" s="15" t="e">
        <f t="shared" si="26"/>
        <v>#N/A</v>
      </c>
      <c r="DH18" s="15" t="e">
        <f t="shared" si="26"/>
        <v>#N/A</v>
      </c>
      <c r="DI18" s="15" t="e">
        <f t="shared" si="26"/>
        <v>#N/A</v>
      </c>
      <c r="DJ18" s="15" t="e">
        <f t="shared" si="26"/>
        <v>#N/A</v>
      </c>
      <c r="DK18" s="15" t="e">
        <f t="shared" si="26"/>
        <v>#N/A</v>
      </c>
      <c r="DL18" s="15" t="e">
        <f t="shared" si="26"/>
        <v>#N/A</v>
      </c>
    </row>
    <row r="19" spans="1:116" x14ac:dyDescent="0.4">
      <c r="A19" s="31"/>
      <c r="B19" t="str">
        <f t="shared" si="17"/>
        <v>19 VOLLIST-EVP</v>
      </c>
      <c r="D19" t="s">
        <v>823</v>
      </c>
      <c r="E19" s="8" t="str">
        <f t="shared" si="16"/>
        <v>19 VOLLIST-EVP</v>
      </c>
      <c r="G19" s="367" t="s">
        <v>323</v>
      </c>
      <c r="H19" s="31"/>
      <c r="I19" s="73"/>
      <c r="J19" s="73"/>
      <c r="K19" s="17">
        <v>100000</v>
      </c>
      <c r="L19" s="17">
        <v>200000</v>
      </c>
      <c r="M19" s="17">
        <v>400000</v>
      </c>
      <c r="N19" s="17">
        <v>800000</v>
      </c>
      <c r="O19" s="17">
        <v>1600000</v>
      </c>
      <c r="P19" s="17">
        <v>3200000</v>
      </c>
      <c r="R19" s="15"/>
      <c r="S19" s="15">
        <f t="shared" si="18"/>
        <v>8333.3333333333339</v>
      </c>
      <c r="T19" s="15">
        <f t="shared" si="18"/>
        <v>8333.3333333333339</v>
      </c>
      <c r="U19" s="15">
        <f t="shared" si="18"/>
        <v>8333.3333333333339</v>
      </c>
      <c r="V19" s="15">
        <f t="shared" si="18"/>
        <v>8333.3333333333339</v>
      </c>
      <c r="W19" s="15">
        <f t="shared" si="18"/>
        <v>8333.3333333333339</v>
      </c>
      <c r="X19" s="15">
        <f t="shared" si="18"/>
        <v>8333.3333333333339</v>
      </c>
      <c r="Y19" s="15">
        <f t="shared" si="18"/>
        <v>8333.3333333333339</v>
      </c>
      <c r="Z19" s="15">
        <f t="shared" si="18"/>
        <v>8333.3333333333339</v>
      </c>
      <c r="AA19" s="15">
        <f t="shared" si="18"/>
        <v>8333.3333333333339</v>
      </c>
      <c r="AB19" s="15">
        <f t="shared" si="18"/>
        <v>8333.3333333333339</v>
      </c>
      <c r="AC19" s="15">
        <f t="shared" si="19"/>
        <v>8333.3333333333339</v>
      </c>
      <c r="AD19" s="15">
        <f t="shared" si="19"/>
        <v>8333.3333333333339</v>
      </c>
      <c r="AE19" s="15">
        <f t="shared" si="19"/>
        <v>16666.666666666668</v>
      </c>
      <c r="AF19" s="15">
        <f t="shared" si="19"/>
        <v>16666.666666666668</v>
      </c>
      <c r="AG19" s="15">
        <f t="shared" si="19"/>
        <v>16666.666666666668</v>
      </c>
      <c r="AH19" s="15">
        <f t="shared" si="19"/>
        <v>16666.666666666668</v>
      </c>
      <c r="AI19" s="15">
        <f t="shared" si="19"/>
        <v>16666.666666666668</v>
      </c>
      <c r="AJ19" s="15">
        <f t="shared" si="19"/>
        <v>16666.666666666668</v>
      </c>
      <c r="AK19" s="15">
        <f t="shared" si="19"/>
        <v>16666.666666666668</v>
      </c>
      <c r="AL19" s="15">
        <f t="shared" si="19"/>
        <v>16666.666666666668</v>
      </c>
      <c r="AM19" s="15">
        <f t="shared" si="20"/>
        <v>16666.666666666668</v>
      </c>
      <c r="AN19" s="15">
        <f t="shared" si="20"/>
        <v>16666.666666666668</v>
      </c>
      <c r="AO19" s="15">
        <f t="shared" si="20"/>
        <v>16666.666666666668</v>
      </c>
      <c r="AP19" s="15">
        <f t="shared" si="20"/>
        <v>16666.666666666668</v>
      </c>
      <c r="AQ19" s="15">
        <f t="shared" si="20"/>
        <v>33333.333333333336</v>
      </c>
      <c r="AR19" s="15">
        <f t="shared" si="20"/>
        <v>33333.333333333336</v>
      </c>
      <c r="AS19" s="15">
        <f t="shared" si="20"/>
        <v>33333.333333333336</v>
      </c>
      <c r="AT19" s="15">
        <f t="shared" si="20"/>
        <v>33333.333333333336</v>
      </c>
      <c r="AU19" s="15">
        <f t="shared" si="20"/>
        <v>33333.333333333336</v>
      </c>
      <c r="AV19" s="15">
        <f t="shared" si="20"/>
        <v>33333.333333333336</v>
      </c>
      <c r="AW19" s="15">
        <f t="shared" si="21"/>
        <v>33333.333333333336</v>
      </c>
      <c r="AX19" s="15">
        <f t="shared" si="21"/>
        <v>33333.333333333336</v>
      </c>
      <c r="AY19" s="15">
        <f t="shared" si="21"/>
        <v>33333.333333333336</v>
      </c>
      <c r="AZ19" s="15">
        <f t="shared" si="21"/>
        <v>33333.333333333336</v>
      </c>
      <c r="BA19" s="15">
        <f t="shared" si="21"/>
        <v>33333.333333333336</v>
      </c>
      <c r="BB19" s="15">
        <f t="shared" si="21"/>
        <v>33333.333333333336</v>
      </c>
      <c r="BC19" s="15">
        <f t="shared" si="21"/>
        <v>66666.666666666672</v>
      </c>
      <c r="BD19" s="15">
        <f t="shared" si="21"/>
        <v>66666.666666666672</v>
      </c>
      <c r="BE19" s="15">
        <f t="shared" si="21"/>
        <v>66666.666666666672</v>
      </c>
      <c r="BF19" s="15">
        <f t="shared" si="21"/>
        <v>66666.666666666672</v>
      </c>
      <c r="BG19" s="15">
        <f t="shared" si="22"/>
        <v>66666.666666666672</v>
      </c>
      <c r="BH19" s="15">
        <f t="shared" si="22"/>
        <v>66666.666666666672</v>
      </c>
      <c r="BI19" s="15">
        <f t="shared" si="22"/>
        <v>66666.666666666672</v>
      </c>
      <c r="BJ19" s="15">
        <f t="shared" si="22"/>
        <v>66666.666666666672</v>
      </c>
      <c r="BK19" s="15">
        <f t="shared" si="22"/>
        <v>66666.666666666672</v>
      </c>
      <c r="BL19" s="15">
        <f t="shared" si="22"/>
        <v>66666.666666666672</v>
      </c>
      <c r="BM19" s="15">
        <f t="shared" si="22"/>
        <v>66666.666666666672</v>
      </c>
      <c r="BN19" s="15">
        <f t="shared" si="22"/>
        <v>66666.666666666672</v>
      </c>
      <c r="BO19" s="15">
        <f t="shared" si="22"/>
        <v>133333.33333333334</v>
      </c>
      <c r="BP19" s="15">
        <f t="shared" si="22"/>
        <v>133333.33333333334</v>
      </c>
      <c r="BQ19" s="15">
        <f t="shared" si="23"/>
        <v>133333.33333333334</v>
      </c>
      <c r="BR19" s="15">
        <f t="shared" si="23"/>
        <v>133333.33333333334</v>
      </c>
      <c r="BS19" s="15">
        <f t="shared" si="23"/>
        <v>133333.33333333334</v>
      </c>
      <c r="BT19" s="15">
        <f t="shared" si="23"/>
        <v>133333.33333333334</v>
      </c>
      <c r="BU19" s="15">
        <f t="shared" si="23"/>
        <v>133333.33333333334</v>
      </c>
      <c r="BV19" s="15">
        <f t="shared" si="23"/>
        <v>133333.33333333334</v>
      </c>
      <c r="BW19" s="15">
        <f t="shared" si="23"/>
        <v>133333.33333333334</v>
      </c>
      <c r="BX19" s="15">
        <f t="shared" si="23"/>
        <v>133333.33333333334</v>
      </c>
      <c r="BY19" s="15">
        <f t="shared" si="23"/>
        <v>133333.33333333334</v>
      </c>
      <c r="BZ19" s="15">
        <f t="shared" si="23"/>
        <v>133333.33333333334</v>
      </c>
      <c r="CA19" s="15">
        <f t="shared" si="24"/>
        <v>266666.66666666669</v>
      </c>
      <c r="CB19" s="15">
        <f t="shared" si="24"/>
        <v>266666.66666666669</v>
      </c>
      <c r="CC19" s="15">
        <f t="shared" si="24"/>
        <v>266666.66666666669</v>
      </c>
      <c r="CD19" s="15">
        <f t="shared" si="24"/>
        <v>266666.66666666669</v>
      </c>
      <c r="CE19" s="15">
        <f t="shared" si="24"/>
        <v>266666.66666666669</v>
      </c>
      <c r="CF19" s="15">
        <f t="shared" si="24"/>
        <v>266666.66666666669</v>
      </c>
      <c r="CG19" s="15">
        <f t="shared" si="24"/>
        <v>266666.66666666669</v>
      </c>
      <c r="CH19" s="15">
        <f t="shared" si="24"/>
        <v>266666.66666666669</v>
      </c>
      <c r="CI19" s="15">
        <f t="shared" si="24"/>
        <v>266666.66666666669</v>
      </c>
      <c r="CJ19" s="15">
        <f t="shared" si="24"/>
        <v>266666.66666666669</v>
      </c>
      <c r="CK19" s="15">
        <f t="shared" si="24"/>
        <v>266666.66666666669</v>
      </c>
      <c r="CL19" s="15">
        <f t="shared" si="24"/>
        <v>266666.66666666669</v>
      </c>
      <c r="CN19" s="73"/>
      <c r="CO19" s="15" t="e">
        <f t="shared" si="25"/>
        <v>#N/A</v>
      </c>
      <c r="CP19" s="15" t="e">
        <f t="shared" si="25"/>
        <v>#N/A</v>
      </c>
      <c r="CQ19" s="15" t="e">
        <f t="shared" si="25"/>
        <v>#N/A</v>
      </c>
      <c r="CR19" s="15" t="e">
        <f t="shared" si="25"/>
        <v>#N/A</v>
      </c>
      <c r="CS19" s="15" t="e">
        <f t="shared" si="25"/>
        <v>#N/A</v>
      </c>
      <c r="CT19" s="15" t="e">
        <f t="shared" si="25"/>
        <v>#N/A</v>
      </c>
      <c r="CU19" s="15" t="e">
        <f t="shared" si="25"/>
        <v>#N/A</v>
      </c>
      <c r="CV19" s="15" t="e">
        <f t="shared" si="25"/>
        <v>#N/A</v>
      </c>
      <c r="CW19" s="15" t="e">
        <f t="shared" si="25"/>
        <v>#N/A</v>
      </c>
      <c r="CX19" s="15" t="e">
        <f t="shared" si="25"/>
        <v>#N/A</v>
      </c>
      <c r="CY19" s="15" t="e">
        <f>INDEX($K:$P,ROW(),MATCH(CY$3,$K$2:$P$2,0))/CL$5</f>
        <v>#N/A</v>
      </c>
      <c r="CZ19" s="15" t="e">
        <f t="shared" si="26"/>
        <v>#N/A</v>
      </c>
      <c r="DA19" s="15" t="e">
        <f t="shared" si="26"/>
        <v>#N/A</v>
      </c>
      <c r="DB19" s="15" t="e">
        <f t="shared" si="26"/>
        <v>#N/A</v>
      </c>
      <c r="DC19" s="15" t="e">
        <f t="shared" si="26"/>
        <v>#N/A</v>
      </c>
      <c r="DD19" s="15" t="e">
        <f t="shared" si="26"/>
        <v>#N/A</v>
      </c>
      <c r="DE19" s="15" t="e">
        <f t="shared" si="26"/>
        <v>#N/A</v>
      </c>
      <c r="DF19" s="15" t="e">
        <f t="shared" si="26"/>
        <v>#N/A</v>
      </c>
      <c r="DG19" s="15" t="e">
        <f t="shared" si="26"/>
        <v>#N/A</v>
      </c>
      <c r="DH19" s="15" t="e">
        <f t="shared" si="26"/>
        <v>#N/A</v>
      </c>
      <c r="DI19" s="15" t="e">
        <f t="shared" si="26"/>
        <v>#N/A</v>
      </c>
      <c r="DJ19" s="15" t="e">
        <f t="shared" si="26"/>
        <v>#N/A</v>
      </c>
      <c r="DK19" s="15" t="e">
        <f t="shared" si="26"/>
        <v>#N/A</v>
      </c>
      <c r="DL19" s="15" t="e">
        <f t="shared" si="26"/>
        <v>#N/A</v>
      </c>
    </row>
    <row r="20" spans="1:116" x14ac:dyDescent="0.4">
      <c r="A20" s="31"/>
      <c r="B20" t="str">
        <f t="shared" si="17"/>
        <v>20 VOLLIST-EVP</v>
      </c>
      <c r="D20" t="s">
        <v>823</v>
      </c>
      <c r="E20" s="8" t="str">
        <f t="shared" si="16"/>
        <v>20 VOLLIST-EVP</v>
      </c>
      <c r="G20" s="367" t="s">
        <v>566</v>
      </c>
      <c r="H20" s="31"/>
      <c r="I20" s="73"/>
      <c r="J20" s="73"/>
      <c r="K20" s="256">
        <v>100000</v>
      </c>
      <c r="L20" s="256">
        <v>200000</v>
      </c>
      <c r="M20" s="256">
        <v>400000</v>
      </c>
      <c r="N20" s="256">
        <v>800000</v>
      </c>
      <c r="O20" s="256">
        <v>1600000</v>
      </c>
      <c r="P20" s="256">
        <v>3200000</v>
      </c>
      <c r="R20" s="15"/>
      <c r="S20" s="257">
        <f t="shared" si="18"/>
        <v>8333.3333333333339</v>
      </c>
      <c r="T20" s="257">
        <f t="shared" si="18"/>
        <v>8333.3333333333339</v>
      </c>
      <c r="U20" s="257">
        <f t="shared" si="18"/>
        <v>8333.3333333333339</v>
      </c>
      <c r="V20" s="257">
        <f t="shared" si="18"/>
        <v>8333.3333333333339</v>
      </c>
      <c r="W20" s="257">
        <f t="shared" si="18"/>
        <v>8333.3333333333339</v>
      </c>
      <c r="X20" s="257">
        <f t="shared" si="18"/>
        <v>8333.3333333333339</v>
      </c>
      <c r="Y20" s="257">
        <f t="shared" si="18"/>
        <v>8333.3333333333339</v>
      </c>
      <c r="Z20" s="257">
        <f t="shared" si="18"/>
        <v>8333.3333333333339</v>
      </c>
      <c r="AA20" s="257">
        <f t="shared" si="18"/>
        <v>8333.3333333333339</v>
      </c>
      <c r="AB20" s="257">
        <f t="shared" si="18"/>
        <v>8333.3333333333339</v>
      </c>
      <c r="AC20" s="257">
        <f t="shared" si="19"/>
        <v>8333.3333333333339</v>
      </c>
      <c r="AD20" s="257">
        <f t="shared" si="19"/>
        <v>8333.3333333333339</v>
      </c>
      <c r="AE20" s="257">
        <f t="shared" si="19"/>
        <v>16666.666666666668</v>
      </c>
      <c r="AF20" s="257">
        <f t="shared" si="19"/>
        <v>16666.666666666668</v>
      </c>
      <c r="AG20" s="257">
        <f t="shared" si="19"/>
        <v>16666.666666666668</v>
      </c>
      <c r="AH20" s="257">
        <f t="shared" si="19"/>
        <v>16666.666666666668</v>
      </c>
      <c r="AI20" s="257">
        <f t="shared" si="19"/>
        <v>16666.666666666668</v>
      </c>
      <c r="AJ20" s="257">
        <f t="shared" si="19"/>
        <v>16666.666666666668</v>
      </c>
      <c r="AK20" s="257">
        <f t="shared" si="19"/>
        <v>16666.666666666668</v>
      </c>
      <c r="AL20" s="257">
        <f t="shared" si="19"/>
        <v>16666.666666666668</v>
      </c>
      <c r="AM20" s="257">
        <f t="shared" si="20"/>
        <v>16666.666666666668</v>
      </c>
      <c r="AN20" s="257">
        <f t="shared" si="20"/>
        <v>16666.666666666668</v>
      </c>
      <c r="AO20" s="257">
        <f t="shared" si="20"/>
        <v>16666.666666666668</v>
      </c>
      <c r="AP20" s="257">
        <f t="shared" si="20"/>
        <v>16666.666666666668</v>
      </c>
      <c r="AQ20" s="257">
        <f t="shared" si="20"/>
        <v>33333.333333333336</v>
      </c>
      <c r="AR20" s="257">
        <f t="shared" si="20"/>
        <v>33333.333333333336</v>
      </c>
      <c r="AS20" s="257">
        <f t="shared" si="20"/>
        <v>33333.333333333336</v>
      </c>
      <c r="AT20" s="257">
        <f t="shared" si="20"/>
        <v>33333.333333333336</v>
      </c>
      <c r="AU20" s="257">
        <f t="shared" si="20"/>
        <v>33333.333333333336</v>
      </c>
      <c r="AV20" s="257">
        <f t="shared" si="20"/>
        <v>33333.333333333336</v>
      </c>
      <c r="AW20" s="257">
        <f t="shared" si="21"/>
        <v>33333.333333333336</v>
      </c>
      <c r="AX20" s="257">
        <f t="shared" si="21"/>
        <v>33333.333333333336</v>
      </c>
      <c r="AY20" s="257">
        <f t="shared" si="21"/>
        <v>33333.333333333336</v>
      </c>
      <c r="AZ20" s="257">
        <f t="shared" si="21"/>
        <v>33333.333333333336</v>
      </c>
      <c r="BA20" s="257">
        <f t="shared" si="21"/>
        <v>33333.333333333336</v>
      </c>
      <c r="BB20" s="257">
        <f t="shared" si="21"/>
        <v>33333.333333333336</v>
      </c>
      <c r="BC20" s="257">
        <f t="shared" si="21"/>
        <v>66666.666666666672</v>
      </c>
      <c r="BD20" s="257">
        <f t="shared" si="21"/>
        <v>66666.666666666672</v>
      </c>
      <c r="BE20" s="257">
        <f t="shared" si="21"/>
        <v>66666.666666666672</v>
      </c>
      <c r="BF20" s="257">
        <f t="shared" si="21"/>
        <v>66666.666666666672</v>
      </c>
      <c r="BG20" s="257">
        <f t="shared" si="22"/>
        <v>66666.666666666672</v>
      </c>
      <c r="BH20" s="257">
        <f t="shared" si="22"/>
        <v>66666.666666666672</v>
      </c>
      <c r="BI20" s="257">
        <f t="shared" si="22"/>
        <v>66666.666666666672</v>
      </c>
      <c r="BJ20" s="257">
        <f t="shared" si="22"/>
        <v>66666.666666666672</v>
      </c>
      <c r="BK20" s="257">
        <f t="shared" si="22"/>
        <v>66666.666666666672</v>
      </c>
      <c r="BL20" s="257">
        <f t="shared" si="22"/>
        <v>66666.666666666672</v>
      </c>
      <c r="BM20" s="257">
        <f t="shared" si="22"/>
        <v>66666.666666666672</v>
      </c>
      <c r="BN20" s="257">
        <f t="shared" si="22"/>
        <v>66666.666666666672</v>
      </c>
      <c r="BO20" s="257">
        <f t="shared" si="22"/>
        <v>133333.33333333334</v>
      </c>
      <c r="BP20" s="257">
        <f t="shared" si="22"/>
        <v>133333.33333333334</v>
      </c>
      <c r="BQ20" s="257">
        <f t="shared" si="23"/>
        <v>133333.33333333334</v>
      </c>
      <c r="BR20" s="257">
        <f t="shared" si="23"/>
        <v>133333.33333333334</v>
      </c>
      <c r="BS20" s="257">
        <f t="shared" si="23"/>
        <v>133333.33333333334</v>
      </c>
      <c r="BT20" s="257">
        <f t="shared" si="23"/>
        <v>133333.33333333334</v>
      </c>
      <c r="BU20" s="257">
        <f t="shared" si="23"/>
        <v>133333.33333333334</v>
      </c>
      <c r="BV20" s="257">
        <f t="shared" si="23"/>
        <v>133333.33333333334</v>
      </c>
      <c r="BW20" s="257">
        <f t="shared" si="23"/>
        <v>133333.33333333334</v>
      </c>
      <c r="BX20" s="257">
        <f t="shared" si="23"/>
        <v>133333.33333333334</v>
      </c>
      <c r="BY20" s="257">
        <f t="shared" si="23"/>
        <v>133333.33333333334</v>
      </c>
      <c r="BZ20" s="257">
        <f t="shared" si="23"/>
        <v>133333.33333333334</v>
      </c>
      <c r="CA20" s="257">
        <f t="shared" si="24"/>
        <v>266666.66666666669</v>
      </c>
      <c r="CB20" s="257">
        <f t="shared" si="24"/>
        <v>266666.66666666669</v>
      </c>
      <c r="CC20" s="257">
        <f t="shared" si="24"/>
        <v>266666.66666666669</v>
      </c>
      <c r="CD20" s="257">
        <f t="shared" si="24"/>
        <v>266666.66666666669</v>
      </c>
      <c r="CE20" s="257">
        <f t="shared" si="24"/>
        <v>266666.66666666669</v>
      </c>
      <c r="CF20" s="257">
        <f t="shared" si="24"/>
        <v>266666.66666666669</v>
      </c>
      <c r="CG20" s="257">
        <f t="shared" si="24"/>
        <v>266666.66666666669</v>
      </c>
      <c r="CH20" s="257">
        <f t="shared" si="24"/>
        <v>266666.66666666669</v>
      </c>
      <c r="CI20" s="257">
        <f t="shared" si="24"/>
        <v>266666.66666666669</v>
      </c>
      <c r="CJ20" s="257">
        <f t="shared" si="24"/>
        <v>266666.66666666669</v>
      </c>
      <c r="CK20" s="257">
        <f t="shared" si="24"/>
        <v>266666.66666666669</v>
      </c>
      <c r="CL20" s="257">
        <f t="shared" si="24"/>
        <v>266666.66666666669</v>
      </c>
      <c r="CM20" s="225"/>
      <c r="CN20" s="368"/>
      <c r="CO20" s="257" t="e">
        <f t="shared" si="25"/>
        <v>#N/A</v>
      </c>
      <c r="CP20" s="257" t="e">
        <f t="shared" si="25"/>
        <v>#N/A</v>
      </c>
      <c r="CQ20" s="257" t="e">
        <f t="shared" si="25"/>
        <v>#N/A</v>
      </c>
      <c r="CR20" s="257" t="e">
        <f t="shared" si="25"/>
        <v>#N/A</v>
      </c>
      <c r="CS20" s="257" t="e">
        <f t="shared" si="25"/>
        <v>#N/A</v>
      </c>
      <c r="CT20" s="257" t="e">
        <f t="shared" si="25"/>
        <v>#N/A</v>
      </c>
      <c r="CU20" s="257" t="e">
        <f t="shared" si="25"/>
        <v>#N/A</v>
      </c>
      <c r="CV20" s="257" t="e">
        <f t="shared" si="25"/>
        <v>#N/A</v>
      </c>
      <c r="CW20" s="257" t="e">
        <f t="shared" si="25"/>
        <v>#N/A</v>
      </c>
      <c r="CX20" s="257" t="e">
        <f t="shared" si="25"/>
        <v>#N/A</v>
      </c>
      <c r="CY20" s="257" t="e">
        <f>INDEX($K:$P,ROW(),MATCH(CY$3,$K$2:$P$2,0))/CL$5</f>
        <v>#N/A</v>
      </c>
      <c r="CZ20" s="257" t="e">
        <f t="shared" si="26"/>
        <v>#N/A</v>
      </c>
      <c r="DA20" s="257" t="e">
        <f t="shared" si="26"/>
        <v>#N/A</v>
      </c>
      <c r="DB20" s="257" t="e">
        <f t="shared" si="26"/>
        <v>#N/A</v>
      </c>
      <c r="DC20" s="257" t="e">
        <f t="shared" si="26"/>
        <v>#N/A</v>
      </c>
      <c r="DD20" s="257" t="e">
        <f t="shared" si="26"/>
        <v>#N/A</v>
      </c>
      <c r="DE20" s="257" t="e">
        <f t="shared" si="26"/>
        <v>#N/A</v>
      </c>
      <c r="DF20" s="257" t="e">
        <f t="shared" si="26"/>
        <v>#N/A</v>
      </c>
      <c r="DG20" s="257" t="e">
        <f t="shared" si="26"/>
        <v>#N/A</v>
      </c>
      <c r="DH20" s="257" t="e">
        <f t="shared" si="26"/>
        <v>#N/A</v>
      </c>
      <c r="DI20" s="257" t="e">
        <f t="shared" si="26"/>
        <v>#N/A</v>
      </c>
      <c r="DJ20" s="257" t="e">
        <f t="shared" si="26"/>
        <v>#N/A</v>
      </c>
      <c r="DK20" s="257" t="e">
        <f t="shared" si="26"/>
        <v>#N/A</v>
      </c>
      <c r="DL20" s="257" t="e">
        <f t="shared" si="26"/>
        <v>#N/A</v>
      </c>
    </row>
    <row r="21" spans="1:116" x14ac:dyDescent="0.4">
      <c r="B21" t="str">
        <f t="shared" si="17"/>
        <v>21 VOLLIST-EVP</v>
      </c>
      <c r="D21" t="s">
        <v>823</v>
      </c>
      <c r="E21" s="8" t="str">
        <f t="shared" si="16"/>
        <v>21 VOLLIST-EVP</v>
      </c>
      <c r="G21" s="395" t="s">
        <v>810</v>
      </c>
      <c r="H21" s="31"/>
      <c r="I21" s="73"/>
      <c r="J21" s="73"/>
      <c r="K21" s="38">
        <f t="shared" ref="K21:P21" si="27">SUMIF($3:$3,K$2,21:21)</f>
        <v>399999.99999999994</v>
      </c>
      <c r="L21" s="38">
        <f t="shared" si="27"/>
        <v>799999.99999999988</v>
      </c>
      <c r="M21" s="38">
        <f t="shared" si="27"/>
        <v>1599999.9999999998</v>
      </c>
      <c r="N21" s="38">
        <f t="shared" si="27"/>
        <v>3199999.9999999995</v>
      </c>
      <c r="O21" s="38">
        <f t="shared" si="27"/>
        <v>6399999.9999999991</v>
      </c>
      <c r="P21" s="38">
        <f t="shared" si="27"/>
        <v>12799999.999999998</v>
      </c>
      <c r="R21" s="38"/>
      <c r="S21" s="38">
        <f t="shared" ref="S21:AX21" si="28">SUM(S16:S19)</f>
        <v>33333.333333333336</v>
      </c>
      <c r="T21" s="38">
        <f t="shared" si="28"/>
        <v>33333.333333333336</v>
      </c>
      <c r="U21" s="38">
        <f t="shared" si="28"/>
        <v>33333.333333333336</v>
      </c>
      <c r="V21" s="38">
        <f t="shared" si="28"/>
        <v>33333.333333333336</v>
      </c>
      <c r="W21" s="38">
        <f t="shared" si="28"/>
        <v>33333.333333333336</v>
      </c>
      <c r="X21" s="38">
        <f t="shared" si="28"/>
        <v>33333.333333333336</v>
      </c>
      <c r="Y21" s="38">
        <f t="shared" si="28"/>
        <v>33333.333333333336</v>
      </c>
      <c r="Z21" s="38">
        <f t="shared" si="28"/>
        <v>33333.333333333336</v>
      </c>
      <c r="AA21" s="38">
        <f t="shared" si="28"/>
        <v>33333.333333333336</v>
      </c>
      <c r="AB21" s="38">
        <f t="shared" si="28"/>
        <v>33333.333333333336</v>
      </c>
      <c r="AC21" s="38">
        <f t="shared" si="28"/>
        <v>33333.333333333336</v>
      </c>
      <c r="AD21" s="38">
        <f t="shared" si="28"/>
        <v>33333.333333333336</v>
      </c>
      <c r="AE21" s="38">
        <f t="shared" si="28"/>
        <v>66666.666666666672</v>
      </c>
      <c r="AF21" s="38">
        <f t="shared" si="28"/>
        <v>66666.666666666672</v>
      </c>
      <c r="AG21" s="38">
        <f t="shared" si="28"/>
        <v>66666.666666666672</v>
      </c>
      <c r="AH21" s="38">
        <f t="shared" si="28"/>
        <v>66666.666666666672</v>
      </c>
      <c r="AI21" s="38">
        <f t="shared" si="28"/>
        <v>66666.666666666672</v>
      </c>
      <c r="AJ21" s="38">
        <f t="shared" si="28"/>
        <v>66666.666666666672</v>
      </c>
      <c r="AK21" s="38">
        <f t="shared" si="28"/>
        <v>66666.666666666672</v>
      </c>
      <c r="AL21" s="38">
        <f t="shared" si="28"/>
        <v>66666.666666666672</v>
      </c>
      <c r="AM21" s="38">
        <f t="shared" si="28"/>
        <v>66666.666666666672</v>
      </c>
      <c r="AN21" s="38">
        <f t="shared" si="28"/>
        <v>66666.666666666672</v>
      </c>
      <c r="AO21" s="38">
        <f t="shared" si="28"/>
        <v>66666.666666666672</v>
      </c>
      <c r="AP21" s="38">
        <f t="shared" si="28"/>
        <v>66666.666666666672</v>
      </c>
      <c r="AQ21" s="38">
        <f t="shared" si="28"/>
        <v>133333.33333333334</v>
      </c>
      <c r="AR21" s="38">
        <f t="shared" si="28"/>
        <v>133333.33333333334</v>
      </c>
      <c r="AS21" s="38">
        <f t="shared" si="28"/>
        <v>133333.33333333334</v>
      </c>
      <c r="AT21" s="38">
        <f t="shared" si="28"/>
        <v>133333.33333333334</v>
      </c>
      <c r="AU21" s="38">
        <f t="shared" si="28"/>
        <v>133333.33333333334</v>
      </c>
      <c r="AV21" s="38">
        <f t="shared" si="28"/>
        <v>133333.33333333334</v>
      </c>
      <c r="AW21" s="38">
        <f t="shared" si="28"/>
        <v>133333.33333333334</v>
      </c>
      <c r="AX21" s="38">
        <f t="shared" si="28"/>
        <v>133333.33333333334</v>
      </c>
      <c r="AY21" s="38">
        <f t="shared" ref="AY21:CD21" si="29">SUM(AY16:AY19)</f>
        <v>133333.33333333334</v>
      </c>
      <c r="AZ21" s="38">
        <f t="shared" si="29"/>
        <v>133333.33333333334</v>
      </c>
      <c r="BA21" s="38">
        <f t="shared" si="29"/>
        <v>133333.33333333334</v>
      </c>
      <c r="BB21" s="38">
        <f t="shared" si="29"/>
        <v>133333.33333333334</v>
      </c>
      <c r="BC21" s="38">
        <f t="shared" si="29"/>
        <v>266666.66666666669</v>
      </c>
      <c r="BD21" s="38">
        <f t="shared" si="29"/>
        <v>266666.66666666669</v>
      </c>
      <c r="BE21" s="38">
        <f t="shared" si="29"/>
        <v>266666.66666666669</v>
      </c>
      <c r="BF21" s="38">
        <f t="shared" si="29"/>
        <v>266666.66666666669</v>
      </c>
      <c r="BG21" s="38">
        <f t="shared" si="29"/>
        <v>266666.66666666669</v>
      </c>
      <c r="BH21" s="38">
        <f t="shared" si="29"/>
        <v>266666.66666666669</v>
      </c>
      <c r="BI21" s="38">
        <f t="shared" si="29"/>
        <v>266666.66666666669</v>
      </c>
      <c r="BJ21" s="38">
        <f t="shared" si="29"/>
        <v>266666.66666666669</v>
      </c>
      <c r="BK21" s="38">
        <f t="shared" si="29"/>
        <v>266666.66666666669</v>
      </c>
      <c r="BL21" s="38">
        <f t="shared" si="29"/>
        <v>266666.66666666669</v>
      </c>
      <c r="BM21" s="38">
        <f t="shared" si="29"/>
        <v>266666.66666666669</v>
      </c>
      <c r="BN21" s="38">
        <f t="shared" si="29"/>
        <v>266666.66666666669</v>
      </c>
      <c r="BO21" s="38">
        <f t="shared" si="29"/>
        <v>533333.33333333337</v>
      </c>
      <c r="BP21" s="38">
        <f t="shared" si="29"/>
        <v>533333.33333333337</v>
      </c>
      <c r="BQ21" s="38">
        <f t="shared" si="29"/>
        <v>533333.33333333337</v>
      </c>
      <c r="BR21" s="38">
        <f t="shared" si="29"/>
        <v>533333.33333333337</v>
      </c>
      <c r="BS21" s="38">
        <f t="shared" si="29"/>
        <v>533333.33333333337</v>
      </c>
      <c r="BT21" s="38">
        <f t="shared" si="29"/>
        <v>533333.33333333337</v>
      </c>
      <c r="BU21" s="38">
        <f t="shared" si="29"/>
        <v>533333.33333333337</v>
      </c>
      <c r="BV21" s="38">
        <f t="shared" si="29"/>
        <v>533333.33333333337</v>
      </c>
      <c r="BW21" s="38">
        <f t="shared" si="29"/>
        <v>533333.33333333337</v>
      </c>
      <c r="BX21" s="38">
        <f t="shared" si="29"/>
        <v>533333.33333333337</v>
      </c>
      <c r="BY21" s="38">
        <f t="shared" si="29"/>
        <v>533333.33333333337</v>
      </c>
      <c r="BZ21" s="38">
        <f t="shared" si="29"/>
        <v>533333.33333333337</v>
      </c>
      <c r="CA21" s="38">
        <f t="shared" si="29"/>
        <v>1066666.6666666667</v>
      </c>
      <c r="CB21" s="38">
        <f t="shared" si="29"/>
        <v>1066666.6666666667</v>
      </c>
      <c r="CC21" s="38">
        <f t="shared" si="29"/>
        <v>1066666.6666666667</v>
      </c>
      <c r="CD21" s="38">
        <f t="shared" si="29"/>
        <v>1066666.6666666667</v>
      </c>
      <c r="CE21" s="38">
        <f t="shared" ref="CE21:CL21" si="30">SUM(CE16:CE19)</f>
        <v>1066666.6666666667</v>
      </c>
      <c r="CF21" s="38">
        <f t="shared" si="30"/>
        <v>1066666.6666666667</v>
      </c>
      <c r="CG21" s="38">
        <f t="shared" si="30"/>
        <v>1066666.6666666667</v>
      </c>
      <c r="CH21" s="38">
        <f t="shared" si="30"/>
        <v>1066666.6666666667</v>
      </c>
      <c r="CI21" s="38">
        <f t="shared" si="30"/>
        <v>1066666.6666666667</v>
      </c>
      <c r="CJ21" s="38">
        <f t="shared" si="30"/>
        <v>1066666.6666666667</v>
      </c>
      <c r="CK21" s="38">
        <f t="shared" si="30"/>
        <v>1066666.6666666667</v>
      </c>
      <c r="CL21" s="38">
        <f t="shared" si="30"/>
        <v>1066666.6666666667</v>
      </c>
      <c r="CN21" s="73"/>
      <c r="CO21" s="38" t="e">
        <f t="shared" ref="CO21:DL21" si="31">SUM(CO16:CO19)</f>
        <v>#N/A</v>
      </c>
      <c r="CP21" s="38" t="e">
        <f t="shared" si="31"/>
        <v>#N/A</v>
      </c>
      <c r="CQ21" s="38" t="e">
        <f t="shared" si="31"/>
        <v>#N/A</v>
      </c>
      <c r="CR21" s="38" t="e">
        <f t="shared" si="31"/>
        <v>#N/A</v>
      </c>
      <c r="CS21" s="38" t="e">
        <f t="shared" si="31"/>
        <v>#N/A</v>
      </c>
      <c r="CT21" s="38" t="e">
        <f t="shared" si="31"/>
        <v>#N/A</v>
      </c>
      <c r="CU21" s="38" t="e">
        <f t="shared" si="31"/>
        <v>#N/A</v>
      </c>
      <c r="CV21" s="38" t="e">
        <f t="shared" si="31"/>
        <v>#N/A</v>
      </c>
      <c r="CW21" s="38" t="e">
        <f t="shared" si="31"/>
        <v>#N/A</v>
      </c>
      <c r="CX21" s="38" t="e">
        <f t="shared" si="31"/>
        <v>#N/A</v>
      </c>
      <c r="CY21" s="38" t="e">
        <f t="shared" si="31"/>
        <v>#N/A</v>
      </c>
      <c r="CZ21" s="38" t="e">
        <f t="shared" si="31"/>
        <v>#N/A</v>
      </c>
      <c r="DA21" s="38" t="e">
        <f t="shared" si="31"/>
        <v>#N/A</v>
      </c>
      <c r="DB21" s="38" t="e">
        <f t="shared" si="31"/>
        <v>#N/A</v>
      </c>
      <c r="DC21" s="38" t="e">
        <f t="shared" si="31"/>
        <v>#N/A</v>
      </c>
      <c r="DD21" s="38" t="e">
        <f t="shared" si="31"/>
        <v>#N/A</v>
      </c>
      <c r="DE21" s="38" t="e">
        <f t="shared" si="31"/>
        <v>#N/A</v>
      </c>
      <c r="DF21" s="38" t="e">
        <f t="shared" si="31"/>
        <v>#N/A</v>
      </c>
      <c r="DG21" s="38" t="e">
        <f t="shared" si="31"/>
        <v>#N/A</v>
      </c>
      <c r="DH21" s="38" t="e">
        <f t="shared" si="31"/>
        <v>#N/A</v>
      </c>
      <c r="DI21" s="38" t="e">
        <f t="shared" si="31"/>
        <v>#N/A</v>
      </c>
      <c r="DJ21" s="38" t="e">
        <f t="shared" si="31"/>
        <v>#N/A</v>
      </c>
      <c r="DK21" s="38" t="e">
        <f t="shared" si="31"/>
        <v>#N/A</v>
      </c>
      <c r="DL21" s="38" t="e">
        <f t="shared" si="31"/>
        <v>#N/A</v>
      </c>
    </row>
    <row r="22" spans="1:116" x14ac:dyDescent="0.4">
      <c r="D22" t="s">
        <v>823</v>
      </c>
      <c r="E22" s="8"/>
      <c r="G22" s="395"/>
      <c r="H22" s="31"/>
      <c r="I22" s="73"/>
      <c r="J22" s="73"/>
      <c r="K22" s="39"/>
      <c r="L22" s="39"/>
      <c r="M22" s="39"/>
      <c r="N22" s="39"/>
      <c r="O22" s="39"/>
      <c r="P22" s="39"/>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N22" s="73"/>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row>
    <row r="23" spans="1:116" x14ac:dyDescent="0.4">
      <c r="D23" t="s">
        <v>823</v>
      </c>
      <c r="E23" s="8" t="str">
        <f t="shared" ref="E23:E55" si="32">ROW()&amp;" "&amp;D23</f>
        <v>23 VOLLIST-EVP</v>
      </c>
      <c r="G23" s="129" t="s">
        <v>825</v>
      </c>
      <c r="H23" s="31"/>
      <c r="I23" s="73"/>
      <c r="J23" s="73"/>
      <c r="K23" s="18"/>
      <c r="L23" s="18"/>
      <c r="M23" s="18"/>
      <c r="N23" s="18"/>
      <c r="O23" s="18"/>
      <c r="P23" s="18"/>
      <c r="R23" s="33"/>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c r="CN23" s="73"/>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row>
    <row r="24" spans="1:116" x14ac:dyDescent="0.4">
      <c r="D24" t="s">
        <v>823</v>
      </c>
      <c r="E24" s="8" t="str">
        <f t="shared" si="32"/>
        <v>24 VOLLIST-EVP</v>
      </c>
      <c r="G24" s="372" t="s">
        <v>320</v>
      </c>
      <c r="H24" s="31"/>
      <c r="I24" s="73"/>
      <c r="J24" s="73"/>
      <c r="K24" s="18">
        <v>10</v>
      </c>
      <c r="L24" s="18">
        <v>10</v>
      </c>
      <c r="M24" s="18">
        <v>10</v>
      </c>
      <c r="N24" s="18">
        <v>10</v>
      </c>
      <c r="O24" s="18">
        <v>10</v>
      </c>
      <c r="P24" s="18">
        <v>10</v>
      </c>
      <c r="R24" s="33"/>
      <c r="S24" s="19">
        <f t="shared" ref="S24:AB28" si="33">INDEX($K:$P,ROW(),MATCH(S$3,$K$2:$P$2,0))</f>
        <v>10</v>
      </c>
      <c r="T24" s="19">
        <f t="shared" si="33"/>
        <v>10</v>
      </c>
      <c r="U24" s="19">
        <f t="shared" si="33"/>
        <v>10</v>
      </c>
      <c r="V24" s="19">
        <f t="shared" si="33"/>
        <v>10</v>
      </c>
      <c r="W24" s="19">
        <f t="shared" si="33"/>
        <v>10</v>
      </c>
      <c r="X24" s="19">
        <f t="shared" si="33"/>
        <v>10</v>
      </c>
      <c r="Y24" s="19">
        <f t="shared" si="33"/>
        <v>10</v>
      </c>
      <c r="Z24" s="19">
        <f t="shared" si="33"/>
        <v>10</v>
      </c>
      <c r="AA24" s="19">
        <f t="shared" si="33"/>
        <v>10</v>
      </c>
      <c r="AB24" s="19">
        <f t="shared" si="33"/>
        <v>10</v>
      </c>
      <c r="AC24" s="19">
        <f t="shared" ref="AC24:AL28" si="34">INDEX($K:$P,ROW(),MATCH(AC$3,$K$2:$P$2,0))</f>
        <v>10</v>
      </c>
      <c r="AD24" s="19">
        <f t="shared" si="34"/>
        <v>10</v>
      </c>
      <c r="AE24" s="19">
        <f t="shared" si="34"/>
        <v>10</v>
      </c>
      <c r="AF24" s="19">
        <f t="shared" si="34"/>
        <v>10</v>
      </c>
      <c r="AG24" s="19">
        <f t="shared" si="34"/>
        <v>10</v>
      </c>
      <c r="AH24" s="19">
        <f t="shared" si="34"/>
        <v>10</v>
      </c>
      <c r="AI24" s="19">
        <f t="shared" si="34"/>
        <v>10</v>
      </c>
      <c r="AJ24" s="19">
        <f t="shared" si="34"/>
        <v>10</v>
      </c>
      <c r="AK24" s="19">
        <f t="shared" si="34"/>
        <v>10</v>
      </c>
      <c r="AL24" s="19">
        <f t="shared" si="34"/>
        <v>10</v>
      </c>
      <c r="AM24" s="19">
        <f t="shared" ref="AM24:AV28" si="35">INDEX($K:$P,ROW(),MATCH(AM$3,$K$2:$P$2,0))</f>
        <v>10</v>
      </c>
      <c r="AN24" s="19">
        <f t="shared" si="35"/>
        <v>10</v>
      </c>
      <c r="AO24" s="19">
        <f t="shared" si="35"/>
        <v>10</v>
      </c>
      <c r="AP24" s="19">
        <f t="shared" si="35"/>
        <v>10</v>
      </c>
      <c r="AQ24" s="19">
        <f t="shared" si="35"/>
        <v>10</v>
      </c>
      <c r="AR24" s="19">
        <f t="shared" si="35"/>
        <v>10</v>
      </c>
      <c r="AS24" s="19">
        <f t="shared" si="35"/>
        <v>10</v>
      </c>
      <c r="AT24" s="19">
        <f t="shared" si="35"/>
        <v>10</v>
      </c>
      <c r="AU24" s="19">
        <f t="shared" si="35"/>
        <v>10</v>
      </c>
      <c r="AV24" s="19">
        <f t="shared" si="35"/>
        <v>10</v>
      </c>
      <c r="AW24" s="19">
        <f t="shared" ref="AW24:BF28" si="36">INDEX($K:$P,ROW(),MATCH(AW$3,$K$2:$P$2,0))</f>
        <v>10</v>
      </c>
      <c r="AX24" s="19">
        <f t="shared" si="36"/>
        <v>10</v>
      </c>
      <c r="AY24" s="19">
        <f t="shared" si="36"/>
        <v>10</v>
      </c>
      <c r="AZ24" s="19">
        <f t="shared" si="36"/>
        <v>10</v>
      </c>
      <c r="BA24" s="19">
        <f t="shared" si="36"/>
        <v>10</v>
      </c>
      <c r="BB24" s="19">
        <f t="shared" si="36"/>
        <v>10</v>
      </c>
      <c r="BC24" s="19">
        <f t="shared" si="36"/>
        <v>10</v>
      </c>
      <c r="BD24" s="19">
        <f t="shared" si="36"/>
        <v>10</v>
      </c>
      <c r="BE24" s="19">
        <f t="shared" si="36"/>
        <v>10</v>
      </c>
      <c r="BF24" s="19">
        <f t="shared" si="36"/>
        <v>10</v>
      </c>
      <c r="BG24" s="19">
        <f t="shared" ref="BG24:BP28" si="37">INDEX($K:$P,ROW(),MATCH(BG$3,$K$2:$P$2,0))</f>
        <v>10</v>
      </c>
      <c r="BH24" s="19">
        <f t="shared" si="37"/>
        <v>10</v>
      </c>
      <c r="BI24" s="19">
        <f t="shared" si="37"/>
        <v>10</v>
      </c>
      <c r="BJ24" s="19">
        <f t="shared" si="37"/>
        <v>10</v>
      </c>
      <c r="BK24" s="19">
        <f t="shared" si="37"/>
        <v>10</v>
      </c>
      <c r="BL24" s="19">
        <f t="shared" si="37"/>
        <v>10</v>
      </c>
      <c r="BM24" s="19">
        <f t="shared" si="37"/>
        <v>10</v>
      </c>
      <c r="BN24" s="19">
        <f t="shared" si="37"/>
        <v>10</v>
      </c>
      <c r="BO24" s="19">
        <f t="shared" si="37"/>
        <v>10</v>
      </c>
      <c r="BP24" s="19">
        <f t="shared" si="37"/>
        <v>10</v>
      </c>
      <c r="BQ24" s="19">
        <f t="shared" ref="BQ24:BZ28" si="38">INDEX($K:$P,ROW(),MATCH(BQ$3,$K$2:$P$2,0))</f>
        <v>10</v>
      </c>
      <c r="BR24" s="19">
        <f t="shared" si="38"/>
        <v>10</v>
      </c>
      <c r="BS24" s="19">
        <f t="shared" si="38"/>
        <v>10</v>
      </c>
      <c r="BT24" s="19">
        <f t="shared" si="38"/>
        <v>10</v>
      </c>
      <c r="BU24" s="19">
        <f t="shared" si="38"/>
        <v>10</v>
      </c>
      <c r="BV24" s="19">
        <f t="shared" si="38"/>
        <v>10</v>
      </c>
      <c r="BW24" s="19">
        <f t="shared" si="38"/>
        <v>10</v>
      </c>
      <c r="BX24" s="19">
        <f t="shared" si="38"/>
        <v>10</v>
      </c>
      <c r="BY24" s="19">
        <f t="shared" si="38"/>
        <v>10</v>
      </c>
      <c r="BZ24" s="19">
        <f t="shared" si="38"/>
        <v>10</v>
      </c>
      <c r="CA24" s="19">
        <f t="shared" ref="CA24:CJ28" si="39">INDEX($K:$P,ROW(),MATCH(CA$3,$K$2:$P$2,0))</f>
        <v>10</v>
      </c>
      <c r="CB24" s="19">
        <f t="shared" si="39"/>
        <v>10</v>
      </c>
      <c r="CC24" s="19">
        <f t="shared" si="39"/>
        <v>10</v>
      </c>
      <c r="CD24" s="19">
        <f t="shared" si="39"/>
        <v>10</v>
      </c>
      <c r="CE24" s="19">
        <f t="shared" si="39"/>
        <v>10</v>
      </c>
      <c r="CF24" s="19">
        <f t="shared" si="39"/>
        <v>10</v>
      </c>
      <c r="CG24" s="19">
        <f t="shared" si="39"/>
        <v>10</v>
      </c>
      <c r="CH24" s="19">
        <f t="shared" si="39"/>
        <v>10</v>
      </c>
      <c r="CI24" s="19">
        <f t="shared" si="39"/>
        <v>10</v>
      </c>
      <c r="CJ24" s="19">
        <f t="shared" si="39"/>
        <v>10</v>
      </c>
      <c r="CK24" s="19">
        <f t="shared" ref="CK24:CT28" si="40">INDEX($K:$P,ROW(),MATCH(CK$3,$K$2:$P$2,0))</f>
        <v>10</v>
      </c>
      <c r="CL24" s="19">
        <f t="shared" si="40"/>
        <v>10</v>
      </c>
      <c r="CM24" s="19" t="e">
        <f t="shared" si="40"/>
        <v>#N/A</v>
      </c>
      <c r="CN24" s="19" t="e">
        <f t="shared" si="40"/>
        <v>#N/A</v>
      </c>
      <c r="CO24" s="19" t="e">
        <f t="shared" si="40"/>
        <v>#N/A</v>
      </c>
      <c r="CP24" s="19" t="e">
        <f t="shared" si="40"/>
        <v>#N/A</v>
      </c>
      <c r="CQ24" s="19" t="e">
        <f t="shared" si="40"/>
        <v>#N/A</v>
      </c>
      <c r="CR24" s="19" t="e">
        <f t="shared" si="40"/>
        <v>#N/A</v>
      </c>
      <c r="CS24" s="19" t="e">
        <f t="shared" si="40"/>
        <v>#N/A</v>
      </c>
      <c r="CT24" s="19" t="e">
        <f t="shared" si="40"/>
        <v>#N/A</v>
      </c>
      <c r="CU24" s="19" t="e">
        <f t="shared" ref="CU24:DD28" si="41">INDEX($K:$P,ROW(),MATCH(CU$3,$K$2:$P$2,0))</f>
        <v>#N/A</v>
      </c>
      <c r="CV24" s="19" t="e">
        <f t="shared" si="41"/>
        <v>#N/A</v>
      </c>
      <c r="CW24" s="19" t="e">
        <f t="shared" si="41"/>
        <v>#N/A</v>
      </c>
      <c r="CX24" s="19" t="e">
        <f t="shared" si="41"/>
        <v>#N/A</v>
      </c>
      <c r="CY24" s="19" t="e">
        <f t="shared" si="41"/>
        <v>#N/A</v>
      </c>
      <c r="CZ24" s="19" t="e">
        <f t="shared" si="41"/>
        <v>#N/A</v>
      </c>
      <c r="DA24" s="19" t="e">
        <f t="shared" si="41"/>
        <v>#N/A</v>
      </c>
      <c r="DB24" s="19" t="e">
        <f t="shared" si="41"/>
        <v>#N/A</v>
      </c>
      <c r="DC24" s="19" t="e">
        <f t="shared" si="41"/>
        <v>#N/A</v>
      </c>
      <c r="DD24" s="19" t="e">
        <f t="shared" si="41"/>
        <v>#N/A</v>
      </c>
      <c r="DE24" s="19" t="e">
        <f t="shared" ref="DE24:DL28" si="42">INDEX($K:$P,ROW(),MATCH(DE$3,$K$2:$P$2,0))</f>
        <v>#N/A</v>
      </c>
      <c r="DF24" s="19" t="e">
        <f t="shared" si="42"/>
        <v>#N/A</v>
      </c>
      <c r="DG24" s="19" t="e">
        <f t="shared" si="42"/>
        <v>#N/A</v>
      </c>
      <c r="DH24" s="19" t="e">
        <f t="shared" si="42"/>
        <v>#N/A</v>
      </c>
      <c r="DI24" s="19" t="e">
        <f t="shared" si="42"/>
        <v>#N/A</v>
      </c>
      <c r="DJ24" s="19" t="e">
        <f t="shared" si="42"/>
        <v>#N/A</v>
      </c>
      <c r="DK24" s="19" t="e">
        <f t="shared" si="42"/>
        <v>#N/A</v>
      </c>
      <c r="DL24" s="19" t="e">
        <f t="shared" si="42"/>
        <v>#N/A</v>
      </c>
    </row>
    <row r="25" spans="1:116" x14ac:dyDescent="0.4">
      <c r="D25" t="s">
        <v>823</v>
      </c>
      <c r="E25" s="8" t="str">
        <f t="shared" si="32"/>
        <v>25 VOLLIST-EVP</v>
      </c>
      <c r="G25" s="372" t="s">
        <v>321</v>
      </c>
      <c r="H25" s="31"/>
      <c r="I25" s="73"/>
      <c r="J25" s="73"/>
      <c r="K25" s="18">
        <v>10</v>
      </c>
      <c r="L25" s="18">
        <v>10</v>
      </c>
      <c r="M25" s="18">
        <v>10</v>
      </c>
      <c r="N25" s="18">
        <v>10</v>
      </c>
      <c r="O25" s="18">
        <v>10</v>
      </c>
      <c r="P25" s="18">
        <v>10</v>
      </c>
      <c r="R25" s="33"/>
      <c r="S25" s="19">
        <f t="shared" si="33"/>
        <v>10</v>
      </c>
      <c r="T25" s="19">
        <f t="shared" si="33"/>
        <v>10</v>
      </c>
      <c r="U25" s="19">
        <f t="shared" si="33"/>
        <v>10</v>
      </c>
      <c r="V25" s="19">
        <f t="shared" si="33"/>
        <v>10</v>
      </c>
      <c r="W25" s="19">
        <f t="shared" si="33"/>
        <v>10</v>
      </c>
      <c r="X25" s="19">
        <f t="shared" si="33"/>
        <v>10</v>
      </c>
      <c r="Y25" s="19">
        <f t="shared" si="33"/>
        <v>10</v>
      </c>
      <c r="Z25" s="19">
        <f t="shared" si="33"/>
        <v>10</v>
      </c>
      <c r="AA25" s="19">
        <f t="shared" si="33"/>
        <v>10</v>
      </c>
      <c r="AB25" s="19">
        <f t="shared" si="33"/>
        <v>10</v>
      </c>
      <c r="AC25" s="19">
        <f t="shared" si="34"/>
        <v>10</v>
      </c>
      <c r="AD25" s="19">
        <f t="shared" si="34"/>
        <v>10</v>
      </c>
      <c r="AE25" s="19">
        <f t="shared" si="34"/>
        <v>10</v>
      </c>
      <c r="AF25" s="19">
        <f t="shared" si="34"/>
        <v>10</v>
      </c>
      <c r="AG25" s="19">
        <f t="shared" si="34"/>
        <v>10</v>
      </c>
      <c r="AH25" s="19">
        <f t="shared" si="34"/>
        <v>10</v>
      </c>
      <c r="AI25" s="19">
        <f t="shared" si="34"/>
        <v>10</v>
      </c>
      <c r="AJ25" s="19">
        <f t="shared" si="34"/>
        <v>10</v>
      </c>
      <c r="AK25" s="19">
        <f t="shared" si="34"/>
        <v>10</v>
      </c>
      <c r="AL25" s="19">
        <f t="shared" si="34"/>
        <v>10</v>
      </c>
      <c r="AM25" s="19">
        <f t="shared" si="35"/>
        <v>10</v>
      </c>
      <c r="AN25" s="19">
        <f t="shared" si="35"/>
        <v>10</v>
      </c>
      <c r="AO25" s="19">
        <f t="shared" si="35"/>
        <v>10</v>
      </c>
      <c r="AP25" s="19">
        <f t="shared" si="35"/>
        <v>10</v>
      </c>
      <c r="AQ25" s="19">
        <f t="shared" si="35"/>
        <v>10</v>
      </c>
      <c r="AR25" s="19">
        <f t="shared" si="35"/>
        <v>10</v>
      </c>
      <c r="AS25" s="19">
        <f t="shared" si="35"/>
        <v>10</v>
      </c>
      <c r="AT25" s="19">
        <f t="shared" si="35"/>
        <v>10</v>
      </c>
      <c r="AU25" s="19">
        <f t="shared" si="35"/>
        <v>10</v>
      </c>
      <c r="AV25" s="19">
        <f t="shared" si="35"/>
        <v>10</v>
      </c>
      <c r="AW25" s="19">
        <f t="shared" si="36"/>
        <v>10</v>
      </c>
      <c r="AX25" s="19">
        <f t="shared" si="36"/>
        <v>10</v>
      </c>
      <c r="AY25" s="19">
        <f t="shared" si="36"/>
        <v>10</v>
      </c>
      <c r="AZ25" s="19">
        <f t="shared" si="36"/>
        <v>10</v>
      </c>
      <c r="BA25" s="19">
        <f t="shared" si="36"/>
        <v>10</v>
      </c>
      <c r="BB25" s="19">
        <f t="shared" si="36"/>
        <v>10</v>
      </c>
      <c r="BC25" s="19">
        <f t="shared" si="36"/>
        <v>10</v>
      </c>
      <c r="BD25" s="19">
        <f t="shared" si="36"/>
        <v>10</v>
      </c>
      <c r="BE25" s="19">
        <f t="shared" si="36"/>
        <v>10</v>
      </c>
      <c r="BF25" s="19">
        <f t="shared" si="36"/>
        <v>10</v>
      </c>
      <c r="BG25" s="19">
        <f t="shared" si="37"/>
        <v>10</v>
      </c>
      <c r="BH25" s="19">
        <f t="shared" si="37"/>
        <v>10</v>
      </c>
      <c r="BI25" s="19">
        <f t="shared" si="37"/>
        <v>10</v>
      </c>
      <c r="BJ25" s="19">
        <f t="shared" si="37"/>
        <v>10</v>
      </c>
      <c r="BK25" s="19">
        <f t="shared" si="37"/>
        <v>10</v>
      </c>
      <c r="BL25" s="19">
        <f t="shared" si="37"/>
        <v>10</v>
      </c>
      <c r="BM25" s="19">
        <f t="shared" si="37"/>
        <v>10</v>
      </c>
      <c r="BN25" s="19">
        <f t="shared" si="37"/>
        <v>10</v>
      </c>
      <c r="BO25" s="19">
        <f t="shared" si="37"/>
        <v>10</v>
      </c>
      <c r="BP25" s="19">
        <f t="shared" si="37"/>
        <v>10</v>
      </c>
      <c r="BQ25" s="19">
        <f t="shared" si="38"/>
        <v>10</v>
      </c>
      <c r="BR25" s="19">
        <f t="shared" si="38"/>
        <v>10</v>
      </c>
      <c r="BS25" s="19">
        <f t="shared" si="38"/>
        <v>10</v>
      </c>
      <c r="BT25" s="19">
        <f t="shared" si="38"/>
        <v>10</v>
      </c>
      <c r="BU25" s="19">
        <f t="shared" si="38"/>
        <v>10</v>
      </c>
      <c r="BV25" s="19">
        <f t="shared" si="38"/>
        <v>10</v>
      </c>
      <c r="BW25" s="19">
        <f t="shared" si="38"/>
        <v>10</v>
      </c>
      <c r="BX25" s="19">
        <f t="shared" si="38"/>
        <v>10</v>
      </c>
      <c r="BY25" s="19">
        <f t="shared" si="38"/>
        <v>10</v>
      </c>
      <c r="BZ25" s="19">
        <f t="shared" si="38"/>
        <v>10</v>
      </c>
      <c r="CA25" s="19">
        <f t="shared" si="39"/>
        <v>10</v>
      </c>
      <c r="CB25" s="19">
        <f t="shared" si="39"/>
        <v>10</v>
      </c>
      <c r="CC25" s="19">
        <f t="shared" si="39"/>
        <v>10</v>
      </c>
      <c r="CD25" s="19">
        <f t="shared" si="39"/>
        <v>10</v>
      </c>
      <c r="CE25" s="19">
        <f t="shared" si="39"/>
        <v>10</v>
      </c>
      <c r="CF25" s="19">
        <f t="shared" si="39"/>
        <v>10</v>
      </c>
      <c r="CG25" s="19">
        <f t="shared" si="39"/>
        <v>10</v>
      </c>
      <c r="CH25" s="19">
        <f t="shared" si="39"/>
        <v>10</v>
      </c>
      <c r="CI25" s="19">
        <f t="shared" si="39"/>
        <v>10</v>
      </c>
      <c r="CJ25" s="19">
        <f t="shared" si="39"/>
        <v>10</v>
      </c>
      <c r="CK25" s="19">
        <f t="shared" si="40"/>
        <v>10</v>
      </c>
      <c r="CL25" s="19">
        <f t="shared" si="40"/>
        <v>10</v>
      </c>
      <c r="CM25" s="19" t="e">
        <f t="shared" si="40"/>
        <v>#N/A</v>
      </c>
      <c r="CN25" s="19" t="e">
        <f t="shared" si="40"/>
        <v>#N/A</v>
      </c>
      <c r="CO25" s="19" t="e">
        <f t="shared" si="40"/>
        <v>#N/A</v>
      </c>
      <c r="CP25" s="19" t="e">
        <f t="shared" si="40"/>
        <v>#N/A</v>
      </c>
      <c r="CQ25" s="19" t="e">
        <f t="shared" si="40"/>
        <v>#N/A</v>
      </c>
      <c r="CR25" s="19" t="e">
        <f t="shared" si="40"/>
        <v>#N/A</v>
      </c>
      <c r="CS25" s="19" t="e">
        <f t="shared" si="40"/>
        <v>#N/A</v>
      </c>
      <c r="CT25" s="19" t="e">
        <f t="shared" si="40"/>
        <v>#N/A</v>
      </c>
      <c r="CU25" s="19" t="e">
        <f t="shared" si="41"/>
        <v>#N/A</v>
      </c>
      <c r="CV25" s="19" t="e">
        <f t="shared" si="41"/>
        <v>#N/A</v>
      </c>
      <c r="CW25" s="19" t="e">
        <f t="shared" si="41"/>
        <v>#N/A</v>
      </c>
      <c r="CX25" s="19" t="e">
        <f t="shared" si="41"/>
        <v>#N/A</v>
      </c>
      <c r="CY25" s="19" t="e">
        <f t="shared" si="41"/>
        <v>#N/A</v>
      </c>
      <c r="CZ25" s="19" t="e">
        <f t="shared" si="41"/>
        <v>#N/A</v>
      </c>
      <c r="DA25" s="19" t="e">
        <f t="shared" si="41"/>
        <v>#N/A</v>
      </c>
      <c r="DB25" s="19" t="e">
        <f t="shared" si="41"/>
        <v>#N/A</v>
      </c>
      <c r="DC25" s="19" t="e">
        <f t="shared" si="41"/>
        <v>#N/A</v>
      </c>
      <c r="DD25" s="19" t="e">
        <f t="shared" si="41"/>
        <v>#N/A</v>
      </c>
      <c r="DE25" s="19" t="e">
        <f t="shared" si="42"/>
        <v>#N/A</v>
      </c>
      <c r="DF25" s="19" t="e">
        <f t="shared" si="42"/>
        <v>#N/A</v>
      </c>
      <c r="DG25" s="19" t="e">
        <f t="shared" si="42"/>
        <v>#N/A</v>
      </c>
      <c r="DH25" s="19" t="e">
        <f t="shared" si="42"/>
        <v>#N/A</v>
      </c>
      <c r="DI25" s="19" t="e">
        <f t="shared" si="42"/>
        <v>#N/A</v>
      </c>
      <c r="DJ25" s="19" t="e">
        <f t="shared" si="42"/>
        <v>#N/A</v>
      </c>
      <c r="DK25" s="19" t="e">
        <f t="shared" si="42"/>
        <v>#N/A</v>
      </c>
      <c r="DL25" s="19" t="e">
        <f t="shared" si="42"/>
        <v>#N/A</v>
      </c>
    </row>
    <row r="26" spans="1:116" x14ac:dyDescent="0.4">
      <c r="D26" t="s">
        <v>823</v>
      </c>
      <c r="E26" s="8" t="str">
        <f t="shared" si="32"/>
        <v>26 VOLLIST-EVP</v>
      </c>
      <c r="G26" s="372" t="s">
        <v>322</v>
      </c>
      <c r="H26" s="31"/>
      <c r="I26" s="73"/>
      <c r="J26" s="73"/>
      <c r="K26" s="18">
        <v>10</v>
      </c>
      <c r="L26" s="18">
        <v>10</v>
      </c>
      <c r="M26" s="18">
        <v>10</v>
      </c>
      <c r="N26" s="18">
        <v>10</v>
      </c>
      <c r="O26" s="18">
        <v>10</v>
      </c>
      <c r="P26" s="18">
        <v>10</v>
      </c>
      <c r="R26" s="33"/>
      <c r="S26" s="19">
        <f t="shared" si="33"/>
        <v>10</v>
      </c>
      <c r="T26" s="19">
        <f t="shared" si="33"/>
        <v>10</v>
      </c>
      <c r="U26" s="19">
        <f t="shared" si="33"/>
        <v>10</v>
      </c>
      <c r="V26" s="19">
        <f t="shared" si="33"/>
        <v>10</v>
      </c>
      <c r="W26" s="19">
        <f t="shared" si="33"/>
        <v>10</v>
      </c>
      <c r="X26" s="19">
        <f t="shared" si="33"/>
        <v>10</v>
      </c>
      <c r="Y26" s="19">
        <f t="shared" si="33"/>
        <v>10</v>
      </c>
      <c r="Z26" s="19">
        <f t="shared" si="33"/>
        <v>10</v>
      </c>
      <c r="AA26" s="19">
        <f t="shared" si="33"/>
        <v>10</v>
      </c>
      <c r="AB26" s="19">
        <f t="shared" si="33"/>
        <v>10</v>
      </c>
      <c r="AC26" s="19">
        <f t="shared" si="34"/>
        <v>10</v>
      </c>
      <c r="AD26" s="19">
        <f t="shared" si="34"/>
        <v>10</v>
      </c>
      <c r="AE26" s="19">
        <f t="shared" si="34"/>
        <v>10</v>
      </c>
      <c r="AF26" s="19">
        <f t="shared" si="34"/>
        <v>10</v>
      </c>
      <c r="AG26" s="19">
        <f t="shared" si="34"/>
        <v>10</v>
      </c>
      <c r="AH26" s="19">
        <f t="shared" si="34"/>
        <v>10</v>
      </c>
      <c r="AI26" s="19">
        <f t="shared" si="34"/>
        <v>10</v>
      </c>
      <c r="AJ26" s="19">
        <f t="shared" si="34"/>
        <v>10</v>
      </c>
      <c r="AK26" s="19">
        <f t="shared" si="34"/>
        <v>10</v>
      </c>
      <c r="AL26" s="19">
        <f t="shared" si="34"/>
        <v>10</v>
      </c>
      <c r="AM26" s="19">
        <f t="shared" si="35"/>
        <v>10</v>
      </c>
      <c r="AN26" s="19">
        <f t="shared" si="35"/>
        <v>10</v>
      </c>
      <c r="AO26" s="19">
        <f t="shared" si="35"/>
        <v>10</v>
      </c>
      <c r="AP26" s="19">
        <f t="shared" si="35"/>
        <v>10</v>
      </c>
      <c r="AQ26" s="19">
        <f t="shared" si="35"/>
        <v>10</v>
      </c>
      <c r="AR26" s="19">
        <f t="shared" si="35"/>
        <v>10</v>
      </c>
      <c r="AS26" s="19">
        <f t="shared" si="35"/>
        <v>10</v>
      </c>
      <c r="AT26" s="19">
        <f t="shared" si="35"/>
        <v>10</v>
      </c>
      <c r="AU26" s="19">
        <f t="shared" si="35"/>
        <v>10</v>
      </c>
      <c r="AV26" s="19">
        <f t="shared" si="35"/>
        <v>10</v>
      </c>
      <c r="AW26" s="19">
        <f t="shared" si="36"/>
        <v>10</v>
      </c>
      <c r="AX26" s="19">
        <f t="shared" si="36"/>
        <v>10</v>
      </c>
      <c r="AY26" s="19">
        <f t="shared" si="36"/>
        <v>10</v>
      </c>
      <c r="AZ26" s="19">
        <f t="shared" si="36"/>
        <v>10</v>
      </c>
      <c r="BA26" s="19">
        <f t="shared" si="36"/>
        <v>10</v>
      </c>
      <c r="BB26" s="19">
        <f t="shared" si="36"/>
        <v>10</v>
      </c>
      <c r="BC26" s="19">
        <f t="shared" si="36"/>
        <v>10</v>
      </c>
      <c r="BD26" s="19">
        <f t="shared" si="36"/>
        <v>10</v>
      </c>
      <c r="BE26" s="19">
        <f t="shared" si="36"/>
        <v>10</v>
      </c>
      <c r="BF26" s="19">
        <f t="shared" si="36"/>
        <v>10</v>
      </c>
      <c r="BG26" s="19">
        <f t="shared" si="37"/>
        <v>10</v>
      </c>
      <c r="BH26" s="19">
        <f t="shared" si="37"/>
        <v>10</v>
      </c>
      <c r="BI26" s="19">
        <f t="shared" si="37"/>
        <v>10</v>
      </c>
      <c r="BJ26" s="19">
        <f t="shared" si="37"/>
        <v>10</v>
      </c>
      <c r="BK26" s="19">
        <f t="shared" si="37"/>
        <v>10</v>
      </c>
      <c r="BL26" s="19">
        <f t="shared" si="37"/>
        <v>10</v>
      </c>
      <c r="BM26" s="19">
        <f t="shared" si="37"/>
        <v>10</v>
      </c>
      <c r="BN26" s="19">
        <f t="shared" si="37"/>
        <v>10</v>
      </c>
      <c r="BO26" s="19">
        <f t="shared" si="37"/>
        <v>10</v>
      </c>
      <c r="BP26" s="19">
        <f t="shared" si="37"/>
        <v>10</v>
      </c>
      <c r="BQ26" s="19">
        <f t="shared" si="38"/>
        <v>10</v>
      </c>
      <c r="BR26" s="19">
        <f t="shared" si="38"/>
        <v>10</v>
      </c>
      <c r="BS26" s="19">
        <f t="shared" si="38"/>
        <v>10</v>
      </c>
      <c r="BT26" s="19">
        <f t="shared" si="38"/>
        <v>10</v>
      </c>
      <c r="BU26" s="19">
        <f t="shared" si="38"/>
        <v>10</v>
      </c>
      <c r="BV26" s="19">
        <f t="shared" si="38"/>
        <v>10</v>
      </c>
      <c r="BW26" s="19">
        <f t="shared" si="38"/>
        <v>10</v>
      </c>
      <c r="BX26" s="19">
        <f t="shared" si="38"/>
        <v>10</v>
      </c>
      <c r="BY26" s="19">
        <f t="shared" si="38"/>
        <v>10</v>
      </c>
      <c r="BZ26" s="19">
        <f t="shared" si="38"/>
        <v>10</v>
      </c>
      <c r="CA26" s="19">
        <f t="shared" si="39"/>
        <v>10</v>
      </c>
      <c r="CB26" s="19">
        <f t="shared" si="39"/>
        <v>10</v>
      </c>
      <c r="CC26" s="19">
        <f t="shared" si="39"/>
        <v>10</v>
      </c>
      <c r="CD26" s="19">
        <f t="shared" si="39"/>
        <v>10</v>
      </c>
      <c r="CE26" s="19">
        <f t="shared" si="39"/>
        <v>10</v>
      </c>
      <c r="CF26" s="19">
        <f t="shared" si="39"/>
        <v>10</v>
      </c>
      <c r="CG26" s="19">
        <f t="shared" si="39"/>
        <v>10</v>
      </c>
      <c r="CH26" s="19">
        <f t="shared" si="39"/>
        <v>10</v>
      </c>
      <c r="CI26" s="19">
        <f t="shared" si="39"/>
        <v>10</v>
      </c>
      <c r="CJ26" s="19">
        <f t="shared" si="39"/>
        <v>10</v>
      </c>
      <c r="CK26" s="19">
        <f t="shared" si="40"/>
        <v>10</v>
      </c>
      <c r="CL26" s="19">
        <f t="shared" si="40"/>
        <v>10</v>
      </c>
      <c r="CM26" s="19" t="e">
        <f t="shared" si="40"/>
        <v>#N/A</v>
      </c>
      <c r="CN26" s="19" t="e">
        <f t="shared" si="40"/>
        <v>#N/A</v>
      </c>
      <c r="CO26" s="19" t="e">
        <f t="shared" si="40"/>
        <v>#N/A</v>
      </c>
      <c r="CP26" s="19" t="e">
        <f t="shared" si="40"/>
        <v>#N/A</v>
      </c>
      <c r="CQ26" s="19" t="e">
        <f t="shared" si="40"/>
        <v>#N/A</v>
      </c>
      <c r="CR26" s="19" t="e">
        <f t="shared" si="40"/>
        <v>#N/A</v>
      </c>
      <c r="CS26" s="19" t="e">
        <f t="shared" si="40"/>
        <v>#N/A</v>
      </c>
      <c r="CT26" s="19" t="e">
        <f t="shared" si="40"/>
        <v>#N/A</v>
      </c>
      <c r="CU26" s="19" t="e">
        <f t="shared" si="41"/>
        <v>#N/A</v>
      </c>
      <c r="CV26" s="19" t="e">
        <f t="shared" si="41"/>
        <v>#N/A</v>
      </c>
      <c r="CW26" s="19" t="e">
        <f t="shared" si="41"/>
        <v>#N/A</v>
      </c>
      <c r="CX26" s="19" t="e">
        <f t="shared" si="41"/>
        <v>#N/A</v>
      </c>
      <c r="CY26" s="19" t="e">
        <f t="shared" si="41"/>
        <v>#N/A</v>
      </c>
      <c r="CZ26" s="19" t="e">
        <f t="shared" si="41"/>
        <v>#N/A</v>
      </c>
      <c r="DA26" s="19" t="e">
        <f t="shared" si="41"/>
        <v>#N/A</v>
      </c>
      <c r="DB26" s="19" t="e">
        <f t="shared" si="41"/>
        <v>#N/A</v>
      </c>
      <c r="DC26" s="19" t="e">
        <f t="shared" si="41"/>
        <v>#N/A</v>
      </c>
      <c r="DD26" s="19" t="e">
        <f t="shared" si="41"/>
        <v>#N/A</v>
      </c>
      <c r="DE26" s="19" t="e">
        <f t="shared" si="42"/>
        <v>#N/A</v>
      </c>
      <c r="DF26" s="19" t="e">
        <f t="shared" si="42"/>
        <v>#N/A</v>
      </c>
      <c r="DG26" s="19" t="e">
        <f t="shared" si="42"/>
        <v>#N/A</v>
      </c>
      <c r="DH26" s="19" t="e">
        <f t="shared" si="42"/>
        <v>#N/A</v>
      </c>
      <c r="DI26" s="19" t="e">
        <f t="shared" si="42"/>
        <v>#N/A</v>
      </c>
      <c r="DJ26" s="19" t="e">
        <f t="shared" si="42"/>
        <v>#N/A</v>
      </c>
      <c r="DK26" s="19" t="e">
        <f t="shared" si="42"/>
        <v>#N/A</v>
      </c>
      <c r="DL26" s="19" t="e">
        <f t="shared" si="42"/>
        <v>#N/A</v>
      </c>
    </row>
    <row r="27" spans="1:116" x14ac:dyDescent="0.4">
      <c r="D27" t="s">
        <v>823</v>
      </c>
      <c r="E27" s="8" t="str">
        <f t="shared" si="32"/>
        <v>27 VOLLIST-EVP</v>
      </c>
      <c r="G27" s="372" t="s">
        <v>323</v>
      </c>
      <c r="H27" s="31"/>
      <c r="I27" s="73"/>
      <c r="J27" s="73"/>
      <c r="K27" s="18">
        <v>10</v>
      </c>
      <c r="L27" s="18">
        <v>10</v>
      </c>
      <c r="M27" s="18">
        <v>10</v>
      </c>
      <c r="N27" s="18">
        <v>10</v>
      </c>
      <c r="O27" s="18">
        <v>10</v>
      </c>
      <c r="P27" s="18">
        <v>10</v>
      </c>
      <c r="R27" s="33"/>
      <c r="S27" s="19">
        <f t="shared" si="33"/>
        <v>10</v>
      </c>
      <c r="T27" s="19">
        <f t="shared" si="33"/>
        <v>10</v>
      </c>
      <c r="U27" s="19">
        <f t="shared" si="33"/>
        <v>10</v>
      </c>
      <c r="V27" s="19">
        <f t="shared" si="33"/>
        <v>10</v>
      </c>
      <c r="W27" s="19">
        <f t="shared" si="33"/>
        <v>10</v>
      </c>
      <c r="X27" s="19">
        <f t="shared" si="33"/>
        <v>10</v>
      </c>
      <c r="Y27" s="19">
        <f t="shared" si="33"/>
        <v>10</v>
      </c>
      <c r="Z27" s="19">
        <f t="shared" si="33"/>
        <v>10</v>
      </c>
      <c r="AA27" s="19">
        <f t="shared" si="33"/>
        <v>10</v>
      </c>
      <c r="AB27" s="19">
        <f t="shared" si="33"/>
        <v>10</v>
      </c>
      <c r="AC27" s="19">
        <f t="shared" si="34"/>
        <v>10</v>
      </c>
      <c r="AD27" s="19">
        <f t="shared" si="34"/>
        <v>10</v>
      </c>
      <c r="AE27" s="19">
        <f t="shared" si="34"/>
        <v>10</v>
      </c>
      <c r="AF27" s="19">
        <f t="shared" si="34"/>
        <v>10</v>
      </c>
      <c r="AG27" s="19">
        <f t="shared" si="34"/>
        <v>10</v>
      </c>
      <c r="AH27" s="19">
        <f t="shared" si="34"/>
        <v>10</v>
      </c>
      <c r="AI27" s="19">
        <f t="shared" si="34"/>
        <v>10</v>
      </c>
      <c r="AJ27" s="19">
        <f t="shared" si="34"/>
        <v>10</v>
      </c>
      <c r="AK27" s="19">
        <f t="shared" si="34"/>
        <v>10</v>
      </c>
      <c r="AL27" s="19">
        <f t="shared" si="34"/>
        <v>10</v>
      </c>
      <c r="AM27" s="19">
        <f t="shared" si="35"/>
        <v>10</v>
      </c>
      <c r="AN27" s="19">
        <f t="shared" si="35"/>
        <v>10</v>
      </c>
      <c r="AO27" s="19">
        <f t="shared" si="35"/>
        <v>10</v>
      </c>
      <c r="AP27" s="19">
        <f t="shared" si="35"/>
        <v>10</v>
      </c>
      <c r="AQ27" s="19">
        <f t="shared" si="35"/>
        <v>10</v>
      </c>
      <c r="AR27" s="19">
        <f t="shared" si="35"/>
        <v>10</v>
      </c>
      <c r="AS27" s="19">
        <f t="shared" si="35"/>
        <v>10</v>
      </c>
      <c r="AT27" s="19">
        <f t="shared" si="35"/>
        <v>10</v>
      </c>
      <c r="AU27" s="19">
        <f t="shared" si="35"/>
        <v>10</v>
      </c>
      <c r="AV27" s="19">
        <f t="shared" si="35"/>
        <v>10</v>
      </c>
      <c r="AW27" s="19">
        <f t="shared" si="36"/>
        <v>10</v>
      </c>
      <c r="AX27" s="19">
        <f t="shared" si="36"/>
        <v>10</v>
      </c>
      <c r="AY27" s="19">
        <f t="shared" si="36"/>
        <v>10</v>
      </c>
      <c r="AZ27" s="19">
        <f t="shared" si="36"/>
        <v>10</v>
      </c>
      <c r="BA27" s="19">
        <f t="shared" si="36"/>
        <v>10</v>
      </c>
      <c r="BB27" s="19">
        <f t="shared" si="36"/>
        <v>10</v>
      </c>
      <c r="BC27" s="19">
        <f t="shared" si="36"/>
        <v>10</v>
      </c>
      <c r="BD27" s="19">
        <f t="shared" si="36"/>
        <v>10</v>
      </c>
      <c r="BE27" s="19">
        <f t="shared" si="36"/>
        <v>10</v>
      </c>
      <c r="BF27" s="19">
        <f t="shared" si="36"/>
        <v>10</v>
      </c>
      <c r="BG27" s="19">
        <f t="shared" si="37"/>
        <v>10</v>
      </c>
      <c r="BH27" s="19">
        <f t="shared" si="37"/>
        <v>10</v>
      </c>
      <c r="BI27" s="19">
        <f t="shared" si="37"/>
        <v>10</v>
      </c>
      <c r="BJ27" s="19">
        <f t="shared" si="37"/>
        <v>10</v>
      </c>
      <c r="BK27" s="19">
        <f t="shared" si="37"/>
        <v>10</v>
      </c>
      <c r="BL27" s="19">
        <f t="shared" si="37"/>
        <v>10</v>
      </c>
      <c r="BM27" s="19">
        <f t="shared" si="37"/>
        <v>10</v>
      </c>
      <c r="BN27" s="19">
        <f t="shared" si="37"/>
        <v>10</v>
      </c>
      <c r="BO27" s="19">
        <f t="shared" si="37"/>
        <v>10</v>
      </c>
      <c r="BP27" s="19">
        <f t="shared" si="37"/>
        <v>10</v>
      </c>
      <c r="BQ27" s="19">
        <f t="shared" si="38"/>
        <v>10</v>
      </c>
      <c r="BR27" s="19">
        <f t="shared" si="38"/>
        <v>10</v>
      </c>
      <c r="BS27" s="19">
        <f t="shared" si="38"/>
        <v>10</v>
      </c>
      <c r="BT27" s="19">
        <f t="shared" si="38"/>
        <v>10</v>
      </c>
      <c r="BU27" s="19">
        <f t="shared" si="38"/>
        <v>10</v>
      </c>
      <c r="BV27" s="19">
        <f t="shared" si="38"/>
        <v>10</v>
      </c>
      <c r="BW27" s="19">
        <f t="shared" si="38"/>
        <v>10</v>
      </c>
      <c r="BX27" s="19">
        <f t="shared" si="38"/>
        <v>10</v>
      </c>
      <c r="BY27" s="19">
        <f t="shared" si="38"/>
        <v>10</v>
      </c>
      <c r="BZ27" s="19">
        <f t="shared" si="38"/>
        <v>10</v>
      </c>
      <c r="CA27" s="19">
        <f t="shared" si="39"/>
        <v>10</v>
      </c>
      <c r="CB27" s="19">
        <f t="shared" si="39"/>
        <v>10</v>
      </c>
      <c r="CC27" s="19">
        <f t="shared" si="39"/>
        <v>10</v>
      </c>
      <c r="CD27" s="19">
        <f t="shared" si="39"/>
        <v>10</v>
      </c>
      <c r="CE27" s="19">
        <f t="shared" si="39"/>
        <v>10</v>
      </c>
      <c r="CF27" s="19">
        <f t="shared" si="39"/>
        <v>10</v>
      </c>
      <c r="CG27" s="19">
        <f t="shared" si="39"/>
        <v>10</v>
      </c>
      <c r="CH27" s="19">
        <f t="shared" si="39"/>
        <v>10</v>
      </c>
      <c r="CI27" s="19">
        <f t="shared" si="39"/>
        <v>10</v>
      </c>
      <c r="CJ27" s="19">
        <f t="shared" si="39"/>
        <v>10</v>
      </c>
      <c r="CK27" s="19">
        <f t="shared" si="40"/>
        <v>10</v>
      </c>
      <c r="CL27" s="19">
        <f t="shared" si="40"/>
        <v>10</v>
      </c>
      <c r="CM27" s="19" t="e">
        <f t="shared" si="40"/>
        <v>#N/A</v>
      </c>
      <c r="CN27" s="19" t="e">
        <f t="shared" si="40"/>
        <v>#N/A</v>
      </c>
      <c r="CO27" s="19" t="e">
        <f t="shared" si="40"/>
        <v>#N/A</v>
      </c>
      <c r="CP27" s="19" t="e">
        <f t="shared" si="40"/>
        <v>#N/A</v>
      </c>
      <c r="CQ27" s="19" t="e">
        <f t="shared" si="40"/>
        <v>#N/A</v>
      </c>
      <c r="CR27" s="19" t="e">
        <f t="shared" si="40"/>
        <v>#N/A</v>
      </c>
      <c r="CS27" s="19" t="e">
        <f t="shared" si="40"/>
        <v>#N/A</v>
      </c>
      <c r="CT27" s="19" t="e">
        <f t="shared" si="40"/>
        <v>#N/A</v>
      </c>
      <c r="CU27" s="19" t="e">
        <f t="shared" si="41"/>
        <v>#N/A</v>
      </c>
      <c r="CV27" s="19" t="e">
        <f t="shared" si="41"/>
        <v>#N/A</v>
      </c>
      <c r="CW27" s="19" t="e">
        <f t="shared" si="41"/>
        <v>#N/A</v>
      </c>
      <c r="CX27" s="19" t="e">
        <f t="shared" si="41"/>
        <v>#N/A</v>
      </c>
      <c r="CY27" s="19" t="e">
        <f t="shared" si="41"/>
        <v>#N/A</v>
      </c>
      <c r="CZ27" s="19" t="e">
        <f t="shared" si="41"/>
        <v>#N/A</v>
      </c>
      <c r="DA27" s="19" t="e">
        <f t="shared" si="41"/>
        <v>#N/A</v>
      </c>
      <c r="DB27" s="19" t="e">
        <f t="shared" si="41"/>
        <v>#N/A</v>
      </c>
      <c r="DC27" s="19" t="e">
        <f t="shared" si="41"/>
        <v>#N/A</v>
      </c>
      <c r="DD27" s="19" t="e">
        <f t="shared" si="41"/>
        <v>#N/A</v>
      </c>
      <c r="DE27" s="19" t="e">
        <f t="shared" si="42"/>
        <v>#N/A</v>
      </c>
      <c r="DF27" s="19" t="e">
        <f t="shared" si="42"/>
        <v>#N/A</v>
      </c>
      <c r="DG27" s="19" t="e">
        <f t="shared" si="42"/>
        <v>#N/A</v>
      </c>
      <c r="DH27" s="19" t="e">
        <f t="shared" si="42"/>
        <v>#N/A</v>
      </c>
      <c r="DI27" s="19" t="e">
        <f t="shared" si="42"/>
        <v>#N/A</v>
      </c>
      <c r="DJ27" s="19" t="e">
        <f t="shared" si="42"/>
        <v>#N/A</v>
      </c>
      <c r="DK27" s="19" t="e">
        <f t="shared" si="42"/>
        <v>#N/A</v>
      </c>
      <c r="DL27" s="19" t="e">
        <f t="shared" si="42"/>
        <v>#N/A</v>
      </c>
    </row>
    <row r="28" spans="1:116" x14ac:dyDescent="0.4">
      <c r="D28" t="s">
        <v>823</v>
      </c>
      <c r="E28" s="8" t="str">
        <f t="shared" si="32"/>
        <v>28 VOLLIST-EVP</v>
      </c>
      <c r="G28" s="372" t="s">
        <v>566</v>
      </c>
      <c r="H28" s="31"/>
      <c r="I28" s="73"/>
      <c r="J28" s="73"/>
      <c r="K28" s="18">
        <v>10</v>
      </c>
      <c r="L28" s="18">
        <v>10</v>
      </c>
      <c r="M28" s="18">
        <v>10</v>
      </c>
      <c r="N28" s="18">
        <v>10</v>
      </c>
      <c r="O28" s="18">
        <v>10</v>
      </c>
      <c r="P28" s="18">
        <v>10</v>
      </c>
      <c r="R28" s="33"/>
      <c r="S28" s="19">
        <f t="shared" si="33"/>
        <v>10</v>
      </c>
      <c r="T28" s="19">
        <f t="shared" si="33"/>
        <v>10</v>
      </c>
      <c r="U28" s="19">
        <f t="shared" si="33"/>
        <v>10</v>
      </c>
      <c r="V28" s="19">
        <f t="shared" si="33"/>
        <v>10</v>
      </c>
      <c r="W28" s="19">
        <f t="shared" si="33"/>
        <v>10</v>
      </c>
      <c r="X28" s="19">
        <f t="shared" si="33"/>
        <v>10</v>
      </c>
      <c r="Y28" s="19">
        <f t="shared" si="33"/>
        <v>10</v>
      </c>
      <c r="Z28" s="19">
        <f t="shared" si="33"/>
        <v>10</v>
      </c>
      <c r="AA28" s="19">
        <f t="shared" si="33"/>
        <v>10</v>
      </c>
      <c r="AB28" s="19">
        <f t="shared" si="33"/>
        <v>10</v>
      </c>
      <c r="AC28" s="19">
        <f t="shared" si="34"/>
        <v>10</v>
      </c>
      <c r="AD28" s="19">
        <f t="shared" si="34"/>
        <v>10</v>
      </c>
      <c r="AE28" s="19">
        <f t="shared" si="34"/>
        <v>10</v>
      </c>
      <c r="AF28" s="19">
        <f t="shared" si="34"/>
        <v>10</v>
      </c>
      <c r="AG28" s="19">
        <f t="shared" si="34"/>
        <v>10</v>
      </c>
      <c r="AH28" s="19">
        <f t="shared" si="34"/>
        <v>10</v>
      </c>
      <c r="AI28" s="19">
        <f t="shared" si="34"/>
        <v>10</v>
      </c>
      <c r="AJ28" s="19">
        <f t="shared" si="34"/>
        <v>10</v>
      </c>
      <c r="AK28" s="19">
        <f t="shared" si="34"/>
        <v>10</v>
      </c>
      <c r="AL28" s="19">
        <f t="shared" si="34"/>
        <v>10</v>
      </c>
      <c r="AM28" s="19">
        <f t="shared" si="35"/>
        <v>10</v>
      </c>
      <c r="AN28" s="19">
        <f t="shared" si="35"/>
        <v>10</v>
      </c>
      <c r="AO28" s="19">
        <f t="shared" si="35"/>
        <v>10</v>
      </c>
      <c r="AP28" s="19">
        <f t="shared" si="35"/>
        <v>10</v>
      </c>
      <c r="AQ28" s="19">
        <f t="shared" si="35"/>
        <v>10</v>
      </c>
      <c r="AR28" s="19">
        <f t="shared" si="35"/>
        <v>10</v>
      </c>
      <c r="AS28" s="19">
        <f t="shared" si="35"/>
        <v>10</v>
      </c>
      <c r="AT28" s="19">
        <f t="shared" si="35"/>
        <v>10</v>
      </c>
      <c r="AU28" s="19">
        <f t="shared" si="35"/>
        <v>10</v>
      </c>
      <c r="AV28" s="19">
        <f t="shared" si="35"/>
        <v>10</v>
      </c>
      <c r="AW28" s="19">
        <f t="shared" si="36"/>
        <v>10</v>
      </c>
      <c r="AX28" s="19">
        <f t="shared" si="36"/>
        <v>10</v>
      </c>
      <c r="AY28" s="19">
        <f t="shared" si="36"/>
        <v>10</v>
      </c>
      <c r="AZ28" s="19">
        <f t="shared" si="36"/>
        <v>10</v>
      </c>
      <c r="BA28" s="19">
        <f t="shared" si="36"/>
        <v>10</v>
      </c>
      <c r="BB28" s="19">
        <f t="shared" si="36"/>
        <v>10</v>
      </c>
      <c r="BC28" s="19">
        <f t="shared" si="36"/>
        <v>10</v>
      </c>
      <c r="BD28" s="19">
        <f t="shared" si="36"/>
        <v>10</v>
      </c>
      <c r="BE28" s="19">
        <f t="shared" si="36"/>
        <v>10</v>
      </c>
      <c r="BF28" s="19">
        <f t="shared" si="36"/>
        <v>10</v>
      </c>
      <c r="BG28" s="19">
        <f t="shared" si="37"/>
        <v>10</v>
      </c>
      <c r="BH28" s="19">
        <f t="shared" si="37"/>
        <v>10</v>
      </c>
      <c r="BI28" s="19">
        <f t="shared" si="37"/>
        <v>10</v>
      </c>
      <c r="BJ28" s="19">
        <f t="shared" si="37"/>
        <v>10</v>
      </c>
      <c r="BK28" s="19">
        <f t="shared" si="37"/>
        <v>10</v>
      </c>
      <c r="BL28" s="19">
        <f t="shared" si="37"/>
        <v>10</v>
      </c>
      <c r="BM28" s="19">
        <f t="shared" si="37"/>
        <v>10</v>
      </c>
      <c r="BN28" s="19">
        <f t="shared" si="37"/>
        <v>10</v>
      </c>
      <c r="BO28" s="19">
        <f t="shared" si="37"/>
        <v>10</v>
      </c>
      <c r="BP28" s="19">
        <f t="shared" si="37"/>
        <v>10</v>
      </c>
      <c r="BQ28" s="19">
        <f t="shared" si="38"/>
        <v>10</v>
      </c>
      <c r="BR28" s="19">
        <f t="shared" si="38"/>
        <v>10</v>
      </c>
      <c r="BS28" s="19">
        <f t="shared" si="38"/>
        <v>10</v>
      </c>
      <c r="BT28" s="19">
        <f t="shared" si="38"/>
        <v>10</v>
      </c>
      <c r="BU28" s="19">
        <f t="shared" si="38"/>
        <v>10</v>
      </c>
      <c r="BV28" s="19">
        <f t="shared" si="38"/>
        <v>10</v>
      </c>
      <c r="BW28" s="19">
        <f t="shared" si="38"/>
        <v>10</v>
      </c>
      <c r="BX28" s="19">
        <f t="shared" si="38"/>
        <v>10</v>
      </c>
      <c r="BY28" s="19">
        <f t="shared" si="38"/>
        <v>10</v>
      </c>
      <c r="BZ28" s="19">
        <f t="shared" si="38"/>
        <v>10</v>
      </c>
      <c r="CA28" s="19">
        <f t="shared" si="39"/>
        <v>10</v>
      </c>
      <c r="CB28" s="19">
        <f t="shared" si="39"/>
        <v>10</v>
      </c>
      <c r="CC28" s="19">
        <f t="shared" si="39"/>
        <v>10</v>
      </c>
      <c r="CD28" s="19">
        <f t="shared" si="39"/>
        <v>10</v>
      </c>
      <c r="CE28" s="19">
        <f t="shared" si="39"/>
        <v>10</v>
      </c>
      <c r="CF28" s="19">
        <f t="shared" si="39"/>
        <v>10</v>
      </c>
      <c r="CG28" s="19">
        <f t="shared" si="39"/>
        <v>10</v>
      </c>
      <c r="CH28" s="19">
        <f t="shared" si="39"/>
        <v>10</v>
      </c>
      <c r="CI28" s="19">
        <f t="shared" si="39"/>
        <v>10</v>
      </c>
      <c r="CJ28" s="19">
        <f t="shared" si="39"/>
        <v>10</v>
      </c>
      <c r="CK28" s="19">
        <f t="shared" si="40"/>
        <v>10</v>
      </c>
      <c r="CL28" s="19">
        <f t="shared" si="40"/>
        <v>10</v>
      </c>
      <c r="CM28" s="19" t="e">
        <f t="shared" si="40"/>
        <v>#N/A</v>
      </c>
      <c r="CN28" s="19" t="e">
        <f t="shared" si="40"/>
        <v>#N/A</v>
      </c>
      <c r="CO28" s="19" t="e">
        <f t="shared" si="40"/>
        <v>#N/A</v>
      </c>
      <c r="CP28" s="19" t="e">
        <f t="shared" si="40"/>
        <v>#N/A</v>
      </c>
      <c r="CQ28" s="19" t="e">
        <f t="shared" si="40"/>
        <v>#N/A</v>
      </c>
      <c r="CR28" s="19" t="e">
        <f t="shared" si="40"/>
        <v>#N/A</v>
      </c>
      <c r="CS28" s="19" t="e">
        <f t="shared" si="40"/>
        <v>#N/A</v>
      </c>
      <c r="CT28" s="19" t="e">
        <f t="shared" si="40"/>
        <v>#N/A</v>
      </c>
      <c r="CU28" s="19" t="e">
        <f t="shared" si="41"/>
        <v>#N/A</v>
      </c>
      <c r="CV28" s="19" t="e">
        <f t="shared" si="41"/>
        <v>#N/A</v>
      </c>
      <c r="CW28" s="19" t="e">
        <f t="shared" si="41"/>
        <v>#N/A</v>
      </c>
      <c r="CX28" s="19" t="e">
        <f t="shared" si="41"/>
        <v>#N/A</v>
      </c>
      <c r="CY28" s="19" t="e">
        <f t="shared" si="41"/>
        <v>#N/A</v>
      </c>
      <c r="CZ28" s="19" t="e">
        <f t="shared" si="41"/>
        <v>#N/A</v>
      </c>
      <c r="DA28" s="19" t="e">
        <f t="shared" si="41"/>
        <v>#N/A</v>
      </c>
      <c r="DB28" s="19" t="e">
        <f t="shared" si="41"/>
        <v>#N/A</v>
      </c>
      <c r="DC28" s="19" t="e">
        <f t="shared" si="41"/>
        <v>#N/A</v>
      </c>
      <c r="DD28" s="19" t="e">
        <f t="shared" si="41"/>
        <v>#N/A</v>
      </c>
      <c r="DE28" s="19" t="e">
        <f t="shared" si="42"/>
        <v>#N/A</v>
      </c>
      <c r="DF28" s="19" t="e">
        <f t="shared" si="42"/>
        <v>#N/A</v>
      </c>
      <c r="DG28" s="19" t="e">
        <f t="shared" si="42"/>
        <v>#N/A</v>
      </c>
      <c r="DH28" s="19" t="e">
        <f t="shared" si="42"/>
        <v>#N/A</v>
      </c>
      <c r="DI28" s="19" t="e">
        <f t="shared" si="42"/>
        <v>#N/A</v>
      </c>
      <c r="DJ28" s="19" t="e">
        <f t="shared" si="42"/>
        <v>#N/A</v>
      </c>
      <c r="DK28" s="19" t="e">
        <f t="shared" si="42"/>
        <v>#N/A</v>
      </c>
      <c r="DL28" s="19" t="e">
        <f t="shared" si="42"/>
        <v>#N/A</v>
      </c>
    </row>
    <row r="29" spans="1:116" x14ac:dyDescent="0.4">
      <c r="D29" t="s">
        <v>823</v>
      </c>
      <c r="E29" s="8" t="str">
        <f t="shared" si="32"/>
        <v>29 VOLLIST-EVP</v>
      </c>
      <c r="G29" s="395"/>
      <c r="H29" s="31"/>
      <c r="I29" s="73"/>
      <c r="J29" s="73"/>
      <c r="K29" s="18"/>
      <c r="L29" s="18"/>
      <c r="M29" s="18"/>
      <c r="N29" s="18"/>
      <c r="O29" s="18"/>
      <c r="P29" s="18"/>
      <c r="R29" s="33"/>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row>
    <row r="30" spans="1:116" x14ac:dyDescent="0.4">
      <c r="D30" t="s">
        <v>823</v>
      </c>
      <c r="E30" s="8" t="str">
        <f t="shared" si="32"/>
        <v>30 VOLLIST-EVP</v>
      </c>
      <c r="G30" s="395" t="s">
        <v>809</v>
      </c>
      <c r="H30" s="31"/>
      <c r="I30" s="73"/>
      <c r="J30" s="73"/>
      <c r="K30" s="18"/>
      <c r="L30" s="18"/>
      <c r="M30" s="18"/>
      <c r="N30" s="18"/>
      <c r="O30" s="18"/>
      <c r="P30" s="18"/>
      <c r="R30" s="33"/>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c r="CM30" s="19"/>
      <c r="CN30" s="19"/>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row>
    <row r="31" spans="1:116" x14ac:dyDescent="0.4">
      <c r="D31" t="s">
        <v>823</v>
      </c>
      <c r="E31" s="8" t="str">
        <f t="shared" si="32"/>
        <v>31 VOLLIST-EVP</v>
      </c>
      <c r="G31" s="367" t="s">
        <v>320</v>
      </c>
      <c r="H31" s="31"/>
      <c r="I31" s="73"/>
      <c r="J31" s="73"/>
      <c r="K31" s="24">
        <f>+K16*K24</f>
        <v>1000000</v>
      </c>
      <c r="L31" s="23">
        <f t="shared" ref="L31:P36" si="43">SUMIF($3:$3,L$2,31:31)</f>
        <v>2000000.0000000007</v>
      </c>
      <c r="M31" s="23">
        <f t="shared" si="43"/>
        <v>4000000.0000000014</v>
      </c>
      <c r="N31" s="23">
        <f t="shared" si="43"/>
        <v>8000000.0000000028</v>
      </c>
      <c r="O31" s="23">
        <f t="shared" si="43"/>
        <v>16000000.000000006</v>
      </c>
      <c r="P31" s="23">
        <f t="shared" si="43"/>
        <v>32000000.000000011</v>
      </c>
      <c r="R31" s="33"/>
      <c r="S31" s="24">
        <f t="shared" ref="S31:AX31" si="44">+S16*S24</f>
        <v>83333.333333333343</v>
      </c>
      <c r="T31" s="24">
        <f t="shared" si="44"/>
        <v>83333.333333333343</v>
      </c>
      <c r="U31" s="24">
        <f t="shared" si="44"/>
        <v>83333.333333333343</v>
      </c>
      <c r="V31" s="24">
        <f t="shared" si="44"/>
        <v>83333.333333333343</v>
      </c>
      <c r="W31" s="24">
        <f t="shared" si="44"/>
        <v>83333.333333333343</v>
      </c>
      <c r="X31" s="24">
        <f t="shared" si="44"/>
        <v>83333.333333333343</v>
      </c>
      <c r="Y31" s="24">
        <f t="shared" si="44"/>
        <v>83333.333333333343</v>
      </c>
      <c r="Z31" s="24">
        <f t="shared" si="44"/>
        <v>83333.333333333343</v>
      </c>
      <c r="AA31" s="24">
        <f t="shared" si="44"/>
        <v>83333.333333333343</v>
      </c>
      <c r="AB31" s="24">
        <f t="shared" si="44"/>
        <v>83333.333333333343</v>
      </c>
      <c r="AC31" s="24">
        <f t="shared" si="44"/>
        <v>83333.333333333343</v>
      </c>
      <c r="AD31" s="24">
        <f t="shared" si="44"/>
        <v>83333.333333333343</v>
      </c>
      <c r="AE31" s="24">
        <f t="shared" si="44"/>
        <v>166666.66666666669</v>
      </c>
      <c r="AF31" s="24">
        <f t="shared" si="44"/>
        <v>166666.66666666669</v>
      </c>
      <c r="AG31" s="24">
        <f t="shared" si="44"/>
        <v>166666.66666666669</v>
      </c>
      <c r="AH31" s="24">
        <f t="shared" si="44"/>
        <v>166666.66666666669</v>
      </c>
      <c r="AI31" s="24">
        <f t="shared" si="44"/>
        <v>166666.66666666669</v>
      </c>
      <c r="AJ31" s="24">
        <f t="shared" si="44"/>
        <v>166666.66666666669</v>
      </c>
      <c r="AK31" s="24">
        <f t="shared" si="44"/>
        <v>166666.66666666669</v>
      </c>
      <c r="AL31" s="24">
        <f t="shared" si="44"/>
        <v>166666.66666666669</v>
      </c>
      <c r="AM31" s="24">
        <f t="shared" si="44"/>
        <v>166666.66666666669</v>
      </c>
      <c r="AN31" s="24">
        <f t="shared" si="44"/>
        <v>166666.66666666669</v>
      </c>
      <c r="AO31" s="24">
        <f t="shared" si="44"/>
        <v>166666.66666666669</v>
      </c>
      <c r="AP31" s="24">
        <f t="shared" si="44"/>
        <v>166666.66666666669</v>
      </c>
      <c r="AQ31" s="24">
        <f t="shared" si="44"/>
        <v>333333.33333333337</v>
      </c>
      <c r="AR31" s="24">
        <f t="shared" si="44"/>
        <v>333333.33333333337</v>
      </c>
      <c r="AS31" s="24">
        <f t="shared" si="44"/>
        <v>333333.33333333337</v>
      </c>
      <c r="AT31" s="24">
        <f t="shared" si="44"/>
        <v>333333.33333333337</v>
      </c>
      <c r="AU31" s="24">
        <f t="shared" si="44"/>
        <v>333333.33333333337</v>
      </c>
      <c r="AV31" s="24">
        <f t="shared" si="44"/>
        <v>333333.33333333337</v>
      </c>
      <c r="AW31" s="24">
        <f t="shared" si="44"/>
        <v>333333.33333333337</v>
      </c>
      <c r="AX31" s="24">
        <f t="shared" si="44"/>
        <v>333333.33333333337</v>
      </c>
      <c r="AY31" s="24">
        <f t="shared" ref="AY31:CD31" si="45">+AY16*AY24</f>
        <v>333333.33333333337</v>
      </c>
      <c r="AZ31" s="24">
        <f t="shared" si="45"/>
        <v>333333.33333333337</v>
      </c>
      <c r="BA31" s="24">
        <f t="shared" si="45"/>
        <v>333333.33333333337</v>
      </c>
      <c r="BB31" s="24">
        <f t="shared" si="45"/>
        <v>333333.33333333337</v>
      </c>
      <c r="BC31" s="24">
        <f t="shared" si="45"/>
        <v>666666.66666666674</v>
      </c>
      <c r="BD31" s="24">
        <f t="shared" si="45"/>
        <v>666666.66666666674</v>
      </c>
      <c r="BE31" s="24">
        <f t="shared" si="45"/>
        <v>666666.66666666674</v>
      </c>
      <c r="BF31" s="24">
        <f t="shared" si="45"/>
        <v>666666.66666666674</v>
      </c>
      <c r="BG31" s="24">
        <f t="shared" si="45"/>
        <v>666666.66666666674</v>
      </c>
      <c r="BH31" s="24">
        <f t="shared" si="45"/>
        <v>666666.66666666674</v>
      </c>
      <c r="BI31" s="24">
        <f t="shared" si="45"/>
        <v>666666.66666666674</v>
      </c>
      <c r="BJ31" s="24">
        <f t="shared" si="45"/>
        <v>666666.66666666674</v>
      </c>
      <c r="BK31" s="24">
        <f t="shared" si="45"/>
        <v>666666.66666666674</v>
      </c>
      <c r="BL31" s="24">
        <f t="shared" si="45"/>
        <v>666666.66666666674</v>
      </c>
      <c r="BM31" s="24">
        <f t="shared" si="45"/>
        <v>666666.66666666674</v>
      </c>
      <c r="BN31" s="24">
        <f t="shared" si="45"/>
        <v>666666.66666666674</v>
      </c>
      <c r="BO31" s="24">
        <f t="shared" si="45"/>
        <v>1333333.3333333335</v>
      </c>
      <c r="BP31" s="24">
        <f t="shared" si="45"/>
        <v>1333333.3333333335</v>
      </c>
      <c r="BQ31" s="24">
        <f t="shared" si="45"/>
        <v>1333333.3333333335</v>
      </c>
      <c r="BR31" s="24">
        <f t="shared" si="45"/>
        <v>1333333.3333333335</v>
      </c>
      <c r="BS31" s="24">
        <f t="shared" si="45"/>
        <v>1333333.3333333335</v>
      </c>
      <c r="BT31" s="24">
        <f t="shared" si="45"/>
        <v>1333333.3333333335</v>
      </c>
      <c r="BU31" s="24">
        <f t="shared" si="45"/>
        <v>1333333.3333333335</v>
      </c>
      <c r="BV31" s="24">
        <f t="shared" si="45"/>
        <v>1333333.3333333335</v>
      </c>
      <c r="BW31" s="24">
        <f t="shared" si="45"/>
        <v>1333333.3333333335</v>
      </c>
      <c r="BX31" s="24">
        <f t="shared" si="45"/>
        <v>1333333.3333333335</v>
      </c>
      <c r="BY31" s="24">
        <f t="shared" si="45"/>
        <v>1333333.3333333335</v>
      </c>
      <c r="BZ31" s="24">
        <f t="shared" si="45"/>
        <v>1333333.3333333335</v>
      </c>
      <c r="CA31" s="24">
        <f t="shared" si="45"/>
        <v>2666666.666666667</v>
      </c>
      <c r="CB31" s="24">
        <f t="shared" si="45"/>
        <v>2666666.666666667</v>
      </c>
      <c r="CC31" s="24">
        <f t="shared" si="45"/>
        <v>2666666.666666667</v>
      </c>
      <c r="CD31" s="24">
        <f t="shared" si="45"/>
        <v>2666666.666666667</v>
      </c>
      <c r="CE31" s="24">
        <f t="shared" ref="CE31:DL31" si="46">+CE16*CE24</f>
        <v>2666666.666666667</v>
      </c>
      <c r="CF31" s="24">
        <f t="shared" si="46"/>
        <v>2666666.666666667</v>
      </c>
      <c r="CG31" s="24">
        <f t="shared" si="46"/>
        <v>2666666.666666667</v>
      </c>
      <c r="CH31" s="24">
        <f t="shared" si="46"/>
        <v>2666666.666666667</v>
      </c>
      <c r="CI31" s="24">
        <f t="shared" si="46"/>
        <v>2666666.666666667</v>
      </c>
      <c r="CJ31" s="24">
        <f t="shared" si="46"/>
        <v>2666666.666666667</v>
      </c>
      <c r="CK31" s="24">
        <f t="shared" si="46"/>
        <v>2666666.666666667</v>
      </c>
      <c r="CL31" s="24">
        <f t="shared" si="46"/>
        <v>2666666.666666667</v>
      </c>
      <c r="CM31" s="24" t="e">
        <f t="shared" si="46"/>
        <v>#N/A</v>
      </c>
      <c r="CN31" s="24" t="e">
        <f t="shared" si="46"/>
        <v>#N/A</v>
      </c>
      <c r="CO31" s="24" t="e">
        <f t="shared" si="46"/>
        <v>#N/A</v>
      </c>
      <c r="CP31" s="24" t="e">
        <f t="shared" si="46"/>
        <v>#N/A</v>
      </c>
      <c r="CQ31" s="24" t="e">
        <f t="shared" si="46"/>
        <v>#N/A</v>
      </c>
      <c r="CR31" s="24" t="e">
        <f t="shared" si="46"/>
        <v>#N/A</v>
      </c>
      <c r="CS31" s="24" t="e">
        <f t="shared" si="46"/>
        <v>#N/A</v>
      </c>
      <c r="CT31" s="24" t="e">
        <f t="shared" si="46"/>
        <v>#N/A</v>
      </c>
      <c r="CU31" s="24" t="e">
        <f t="shared" si="46"/>
        <v>#N/A</v>
      </c>
      <c r="CV31" s="24" t="e">
        <f t="shared" si="46"/>
        <v>#N/A</v>
      </c>
      <c r="CW31" s="24" t="e">
        <f t="shared" si="46"/>
        <v>#N/A</v>
      </c>
      <c r="CX31" s="24" t="e">
        <f t="shared" si="46"/>
        <v>#N/A</v>
      </c>
      <c r="CY31" s="24" t="e">
        <f t="shared" si="46"/>
        <v>#N/A</v>
      </c>
      <c r="CZ31" s="24" t="e">
        <f t="shared" si="46"/>
        <v>#N/A</v>
      </c>
      <c r="DA31" s="24" t="e">
        <f t="shared" si="46"/>
        <v>#N/A</v>
      </c>
      <c r="DB31" s="24" t="e">
        <f t="shared" si="46"/>
        <v>#N/A</v>
      </c>
      <c r="DC31" s="24" t="e">
        <f t="shared" si="46"/>
        <v>#N/A</v>
      </c>
      <c r="DD31" s="24" t="e">
        <f t="shared" si="46"/>
        <v>#N/A</v>
      </c>
      <c r="DE31" s="24" t="e">
        <f t="shared" si="46"/>
        <v>#N/A</v>
      </c>
      <c r="DF31" s="24" t="e">
        <f t="shared" si="46"/>
        <v>#N/A</v>
      </c>
      <c r="DG31" s="24" t="e">
        <f t="shared" si="46"/>
        <v>#N/A</v>
      </c>
      <c r="DH31" s="24" t="e">
        <f t="shared" si="46"/>
        <v>#N/A</v>
      </c>
      <c r="DI31" s="24" t="e">
        <f t="shared" si="46"/>
        <v>#N/A</v>
      </c>
      <c r="DJ31" s="24" t="e">
        <f t="shared" si="46"/>
        <v>#N/A</v>
      </c>
      <c r="DK31" s="24" t="e">
        <f t="shared" si="46"/>
        <v>#N/A</v>
      </c>
      <c r="DL31" s="24" t="e">
        <f t="shared" si="46"/>
        <v>#N/A</v>
      </c>
    </row>
    <row r="32" spans="1:116" x14ac:dyDescent="0.4">
      <c r="D32" t="s">
        <v>823</v>
      </c>
      <c r="E32" s="8" t="str">
        <f t="shared" si="32"/>
        <v>32 VOLLIST-EVP</v>
      </c>
      <c r="G32" s="367" t="s">
        <v>321</v>
      </c>
      <c r="H32" s="31"/>
      <c r="I32" s="73"/>
      <c r="J32" s="73"/>
      <c r="K32" s="23">
        <f>SUMIF($3:$3,K$2,32:32)</f>
        <v>1000000.0000000003</v>
      </c>
      <c r="L32" s="23">
        <f t="shared" si="43"/>
        <v>2000000.0000000007</v>
      </c>
      <c r="M32" s="23">
        <f t="shared" si="43"/>
        <v>4000000.0000000014</v>
      </c>
      <c r="N32" s="23">
        <f t="shared" si="43"/>
        <v>8000000.0000000028</v>
      </c>
      <c r="O32" s="23">
        <f t="shared" si="43"/>
        <v>16000000.000000006</v>
      </c>
      <c r="P32" s="23">
        <f t="shared" si="43"/>
        <v>32000000.000000011</v>
      </c>
      <c r="R32" s="33"/>
      <c r="S32" s="24">
        <f t="shared" ref="S32:AX32" si="47">+S17*S25</f>
        <v>83333.333333333343</v>
      </c>
      <c r="T32" s="24">
        <f t="shared" si="47"/>
        <v>83333.333333333343</v>
      </c>
      <c r="U32" s="24">
        <f t="shared" si="47"/>
        <v>83333.333333333343</v>
      </c>
      <c r="V32" s="24">
        <f t="shared" si="47"/>
        <v>83333.333333333343</v>
      </c>
      <c r="W32" s="24">
        <f t="shared" si="47"/>
        <v>83333.333333333343</v>
      </c>
      <c r="X32" s="24">
        <f t="shared" si="47"/>
        <v>83333.333333333343</v>
      </c>
      <c r="Y32" s="24">
        <f t="shared" si="47"/>
        <v>83333.333333333343</v>
      </c>
      <c r="Z32" s="24">
        <f t="shared" si="47"/>
        <v>83333.333333333343</v>
      </c>
      <c r="AA32" s="24">
        <f t="shared" si="47"/>
        <v>83333.333333333343</v>
      </c>
      <c r="AB32" s="24">
        <f t="shared" si="47"/>
        <v>83333.333333333343</v>
      </c>
      <c r="AC32" s="24">
        <f t="shared" si="47"/>
        <v>83333.333333333343</v>
      </c>
      <c r="AD32" s="24">
        <f t="shared" si="47"/>
        <v>83333.333333333343</v>
      </c>
      <c r="AE32" s="24">
        <f t="shared" si="47"/>
        <v>166666.66666666669</v>
      </c>
      <c r="AF32" s="24">
        <f t="shared" si="47"/>
        <v>166666.66666666669</v>
      </c>
      <c r="AG32" s="24">
        <f t="shared" si="47"/>
        <v>166666.66666666669</v>
      </c>
      <c r="AH32" s="24">
        <f t="shared" si="47"/>
        <v>166666.66666666669</v>
      </c>
      <c r="AI32" s="24">
        <f t="shared" si="47"/>
        <v>166666.66666666669</v>
      </c>
      <c r="AJ32" s="24">
        <f t="shared" si="47"/>
        <v>166666.66666666669</v>
      </c>
      <c r="AK32" s="24">
        <f t="shared" si="47"/>
        <v>166666.66666666669</v>
      </c>
      <c r="AL32" s="24">
        <f t="shared" si="47"/>
        <v>166666.66666666669</v>
      </c>
      <c r="AM32" s="24">
        <f t="shared" si="47"/>
        <v>166666.66666666669</v>
      </c>
      <c r="AN32" s="24">
        <f t="shared" si="47"/>
        <v>166666.66666666669</v>
      </c>
      <c r="AO32" s="24">
        <f t="shared" si="47"/>
        <v>166666.66666666669</v>
      </c>
      <c r="AP32" s="24">
        <f t="shared" si="47"/>
        <v>166666.66666666669</v>
      </c>
      <c r="AQ32" s="24">
        <f t="shared" si="47"/>
        <v>333333.33333333337</v>
      </c>
      <c r="AR32" s="24">
        <f t="shared" si="47"/>
        <v>333333.33333333337</v>
      </c>
      <c r="AS32" s="24">
        <f t="shared" si="47"/>
        <v>333333.33333333337</v>
      </c>
      <c r="AT32" s="24">
        <f t="shared" si="47"/>
        <v>333333.33333333337</v>
      </c>
      <c r="AU32" s="24">
        <f t="shared" si="47"/>
        <v>333333.33333333337</v>
      </c>
      <c r="AV32" s="24">
        <f t="shared" si="47"/>
        <v>333333.33333333337</v>
      </c>
      <c r="AW32" s="24">
        <f t="shared" si="47"/>
        <v>333333.33333333337</v>
      </c>
      <c r="AX32" s="24">
        <f t="shared" si="47"/>
        <v>333333.33333333337</v>
      </c>
      <c r="AY32" s="24">
        <f t="shared" ref="AY32:CD32" si="48">+AY17*AY25</f>
        <v>333333.33333333337</v>
      </c>
      <c r="AZ32" s="24">
        <f t="shared" si="48"/>
        <v>333333.33333333337</v>
      </c>
      <c r="BA32" s="24">
        <f t="shared" si="48"/>
        <v>333333.33333333337</v>
      </c>
      <c r="BB32" s="24">
        <f t="shared" si="48"/>
        <v>333333.33333333337</v>
      </c>
      <c r="BC32" s="24">
        <f t="shared" si="48"/>
        <v>666666.66666666674</v>
      </c>
      <c r="BD32" s="24">
        <f t="shared" si="48"/>
        <v>666666.66666666674</v>
      </c>
      <c r="BE32" s="24">
        <f t="shared" si="48"/>
        <v>666666.66666666674</v>
      </c>
      <c r="BF32" s="24">
        <f t="shared" si="48"/>
        <v>666666.66666666674</v>
      </c>
      <c r="BG32" s="24">
        <f t="shared" si="48"/>
        <v>666666.66666666674</v>
      </c>
      <c r="BH32" s="24">
        <f t="shared" si="48"/>
        <v>666666.66666666674</v>
      </c>
      <c r="BI32" s="24">
        <f t="shared" si="48"/>
        <v>666666.66666666674</v>
      </c>
      <c r="BJ32" s="24">
        <f t="shared" si="48"/>
        <v>666666.66666666674</v>
      </c>
      <c r="BK32" s="24">
        <f t="shared" si="48"/>
        <v>666666.66666666674</v>
      </c>
      <c r="BL32" s="24">
        <f t="shared" si="48"/>
        <v>666666.66666666674</v>
      </c>
      <c r="BM32" s="24">
        <f t="shared" si="48"/>
        <v>666666.66666666674</v>
      </c>
      <c r="BN32" s="24">
        <f t="shared" si="48"/>
        <v>666666.66666666674</v>
      </c>
      <c r="BO32" s="24">
        <f t="shared" si="48"/>
        <v>1333333.3333333335</v>
      </c>
      <c r="BP32" s="24">
        <f t="shared" si="48"/>
        <v>1333333.3333333335</v>
      </c>
      <c r="BQ32" s="24">
        <f t="shared" si="48"/>
        <v>1333333.3333333335</v>
      </c>
      <c r="BR32" s="24">
        <f t="shared" si="48"/>
        <v>1333333.3333333335</v>
      </c>
      <c r="BS32" s="24">
        <f t="shared" si="48"/>
        <v>1333333.3333333335</v>
      </c>
      <c r="BT32" s="24">
        <f t="shared" si="48"/>
        <v>1333333.3333333335</v>
      </c>
      <c r="BU32" s="24">
        <f t="shared" si="48"/>
        <v>1333333.3333333335</v>
      </c>
      <c r="BV32" s="24">
        <f t="shared" si="48"/>
        <v>1333333.3333333335</v>
      </c>
      <c r="BW32" s="24">
        <f t="shared" si="48"/>
        <v>1333333.3333333335</v>
      </c>
      <c r="BX32" s="24">
        <f t="shared" si="48"/>
        <v>1333333.3333333335</v>
      </c>
      <c r="BY32" s="24">
        <f t="shared" si="48"/>
        <v>1333333.3333333335</v>
      </c>
      <c r="BZ32" s="24">
        <f t="shared" si="48"/>
        <v>1333333.3333333335</v>
      </c>
      <c r="CA32" s="24">
        <f t="shared" si="48"/>
        <v>2666666.666666667</v>
      </c>
      <c r="CB32" s="24">
        <f t="shared" si="48"/>
        <v>2666666.666666667</v>
      </c>
      <c r="CC32" s="24">
        <f t="shared" si="48"/>
        <v>2666666.666666667</v>
      </c>
      <c r="CD32" s="24">
        <f t="shared" si="48"/>
        <v>2666666.666666667</v>
      </c>
      <c r="CE32" s="24">
        <f t="shared" ref="CE32:DL32" si="49">+CE17*CE25</f>
        <v>2666666.666666667</v>
      </c>
      <c r="CF32" s="24">
        <f t="shared" si="49"/>
        <v>2666666.666666667</v>
      </c>
      <c r="CG32" s="24">
        <f t="shared" si="49"/>
        <v>2666666.666666667</v>
      </c>
      <c r="CH32" s="24">
        <f t="shared" si="49"/>
        <v>2666666.666666667</v>
      </c>
      <c r="CI32" s="24">
        <f t="shared" si="49"/>
        <v>2666666.666666667</v>
      </c>
      <c r="CJ32" s="24">
        <f t="shared" si="49"/>
        <v>2666666.666666667</v>
      </c>
      <c r="CK32" s="24">
        <f t="shared" si="49"/>
        <v>2666666.666666667</v>
      </c>
      <c r="CL32" s="24">
        <f t="shared" si="49"/>
        <v>2666666.666666667</v>
      </c>
      <c r="CM32" s="24" t="e">
        <f t="shared" si="49"/>
        <v>#N/A</v>
      </c>
      <c r="CN32" s="24" t="e">
        <f t="shared" si="49"/>
        <v>#N/A</v>
      </c>
      <c r="CO32" s="24" t="e">
        <f t="shared" si="49"/>
        <v>#N/A</v>
      </c>
      <c r="CP32" s="24" t="e">
        <f t="shared" si="49"/>
        <v>#N/A</v>
      </c>
      <c r="CQ32" s="24" t="e">
        <f t="shared" si="49"/>
        <v>#N/A</v>
      </c>
      <c r="CR32" s="24" t="e">
        <f t="shared" si="49"/>
        <v>#N/A</v>
      </c>
      <c r="CS32" s="24" t="e">
        <f t="shared" si="49"/>
        <v>#N/A</v>
      </c>
      <c r="CT32" s="24" t="e">
        <f t="shared" si="49"/>
        <v>#N/A</v>
      </c>
      <c r="CU32" s="24" t="e">
        <f t="shared" si="49"/>
        <v>#N/A</v>
      </c>
      <c r="CV32" s="24" t="e">
        <f t="shared" si="49"/>
        <v>#N/A</v>
      </c>
      <c r="CW32" s="24" t="e">
        <f t="shared" si="49"/>
        <v>#N/A</v>
      </c>
      <c r="CX32" s="24" t="e">
        <f t="shared" si="49"/>
        <v>#N/A</v>
      </c>
      <c r="CY32" s="24" t="e">
        <f t="shared" si="49"/>
        <v>#N/A</v>
      </c>
      <c r="CZ32" s="24" t="e">
        <f t="shared" si="49"/>
        <v>#N/A</v>
      </c>
      <c r="DA32" s="24" t="e">
        <f t="shared" si="49"/>
        <v>#N/A</v>
      </c>
      <c r="DB32" s="24" t="e">
        <f t="shared" si="49"/>
        <v>#N/A</v>
      </c>
      <c r="DC32" s="24" t="e">
        <f t="shared" si="49"/>
        <v>#N/A</v>
      </c>
      <c r="DD32" s="24" t="e">
        <f t="shared" si="49"/>
        <v>#N/A</v>
      </c>
      <c r="DE32" s="24" t="e">
        <f t="shared" si="49"/>
        <v>#N/A</v>
      </c>
      <c r="DF32" s="24" t="e">
        <f t="shared" si="49"/>
        <v>#N/A</v>
      </c>
      <c r="DG32" s="24" t="e">
        <f t="shared" si="49"/>
        <v>#N/A</v>
      </c>
      <c r="DH32" s="24" t="e">
        <f t="shared" si="49"/>
        <v>#N/A</v>
      </c>
      <c r="DI32" s="24" t="e">
        <f t="shared" si="49"/>
        <v>#N/A</v>
      </c>
      <c r="DJ32" s="24" t="e">
        <f t="shared" si="49"/>
        <v>#N/A</v>
      </c>
      <c r="DK32" s="24" t="e">
        <f t="shared" si="49"/>
        <v>#N/A</v>
      </c>
      <c r="DL32" s="24" t="e">
        <f t="shared" si="49"/>
        <v>#N/A</v>
      </c>
    </row>
    <row r="33" spans="1:116" x14ac:dyDescent="0.4">
      <c r="D33" t="s">
        <v>823</v>
      </c>
      <c r="E33" s="8" t="str">
        <f t="shared" si="32"/>
        <v>33 VOLLIST-EVP</v>
      </c>
      <c r="G33" s="367" t="s">
        <v>322</v>
      </c>
      <c r="H33" s="31"/>
      <c r="I33" s="73"/>
      <c r="J33" s="73"/>
      <c r="K33" s="23">
        <f>SUMIF($3:$3,K$2,33:33)</f>
        <v>1000000.0000000003</v>
      </c>
      <c r="L33" s="23">
        <f t="shared" si="43"/>
        <v>2000000.0000000007</v>
      </c>
      <c r="M33" s="23">
        <f t="shared" si="43"/>
        <v>4000000.0000000014</v>
      </c>
      <c r="N33" s="23">
        <f t="shared" si="43"/>
        <v>8000000.0000000028</v>
      </c>
      <c r="O33" s="23">
        <f t="shared" si="43"/>
        <v>16000000.000000006</v>
      </c>
      <c r="P33" s="23">
        <f t="shared" si="43"/>
        <v>32000000.000000011</v>
      </c>
      <c r="R33" s="33"/>
      <c r="S33" s="24">
        <f t="shared" ref="S33:AX33" si="50">+S18*S26</f>
        <v>83333.333333333343</v>
      </c>
      <c r="T33" s="24">
        <f t="shared" si="50"/>
        <v>83333.333333333343</v>
      </c>
      <c r="U33" s="24">
        <f t="shared" si="50"/>
        <v>83333.333333333343</v>
      </c>
      <c r="V33" s="24">
        <f t="shared" si="50"/>
        <v>83333.333333333343</v>
      </c>
      <c r="W33" s="24">
        <f t="shared" si="50"/>
        <v>83333.333333333343</v>
      </c>
      <c r="X33" s="24">
        <f t="shared" si="50"/>
        <v>83333.333333333343</v>
      </c>
      <c r="Y33" s="24">
        <f t="shared" si="50"/>
        <v>83333.333333333343</v>
      </c>
      <c r="Z33" s="24">
        <f t="shared" si="50"/>
        <v>83333.333333333343</v>
      </c>
      <c r="AA33" s="24">
        <f t="shared" si="50"/>
        <v>83333.333333333343</v>
      </c>
      <c r="AB33" s="24">
        <f t="shared" si="50"/>
        <v>83333.333333333343</v>
      </c>
      <c r="AC33" s="24">
        <f t="shared" si="50"/>
        <v>83333.333333333343</v>
      </c>
      <c r="AD33" s="24">
        <f t="shared" si="50"/>
        <v>83333.333333333343</v>
      </c>
      <c r="AE33" s="24">
        <f t="shared" si="50"/>
        <v>166666.66666666669</v>
      </c>
      <c r="AF33" s="24">
        <f t="shared" si="50"/>
        <v>166666.66666666669</v>
      </c>
      <c r="AG33" s="24">
        <f t="shared" si="50"/>
        <v>166666.66666666669</v>
      </c>
      <c r="AH33" s="24">
        <f t="shared" si="50"/>
        <v>166666.66666666669</v>
      </c>
      <c r="AI33" s="24">
        <f t="shared" si="50"/>
        <v>166666.66666666669</v>
      </c>
      <c r="AJ33" s="24">
        <f t="shared" si="50"/>
        <v>166666.66666666669</v>
      </c>
      <c r="AK33" s="24">
        <f t="shared" si="50"/>
        <v>166666.66666666669</v>
      </c>
      <c r="AL33" s="24">
        <f t="shared" si="50"/>
        <v>166666.66666666669</v>
      </c>
      <c r="AM33" s="24">
        <f t="shared" si="50"/>
        <v>166666.66666666669</v>
      </c>
      <c r="AN33" s="24">
        <f t="shared" si="50"/>
        <v>166666.66666666669</v>
      </c>
      <c r="AO33" s="24">
        <f t="shared" si="50"/>
        <v>166666.66666666669</v>
      </c>
      <c r="AP33" s="24">
        <f t="shared" si="50"/>
        <v>166666.66666666669</v>
      </c>
      <c r="AQ33" s="24">
        <f t="shared" si="50"/>
        <v>333333.33333333337</v>
      </c>
      <c r="AR33" s="24">
        <f t="shared" si="50"/>
        <v>333333.33333333337</v>
      </c>
      <c r="AS33" s="24">
        <f t="shared" si="50"/>
        <v>333333.33333333337</v>
      </c>
      <c r="AT33" s="24">
        <f t="shared" si="50"/>
        <v>333333.33333333337</v>
      </c>
      <c r="AU33" s="24">
        <f t="shared" si="50"/>
        <v>333333.33333333337</v>
      </c>
      <c r="AV33" s="24">
        <f t="shared" si="50"/>
        <v>333333.33333333337</v>
      </c>
      <c r="AW33" s="24">
        <f t="shared" si="50"/>
        <v>333333.33333333337</v>
      </c>
      <c r="AX33" s="24">
        <f t="shared" si="50"/>
        <v>333333.33333333337</v>
      </c>
      <c r="AY33" s="24">
        <f t="shared" ref="AY33:CD33" si="51">+AY18*AY26</f>
        <v>333333.33333333337</v>
      </c>
      <c r="AZ33" s="24">
        <f t="shared" si="51"/>
        <v>333333.33333333337</v>
      </c>
      <c r="BA33" s="24">
        <f t="shared" si="51"/>
        <v>333333.33333333337</v>
      </c>
      <c r="BB33" s="24">
        <f t="shared" si="51"/>
        <v>333333.33333333337</v>
      </c>
      <c r="BC33" s="24">
        <f t="shared" si="51"/>
        <v>666666.66666666674</v>
      </c>
      <c r="BD33" s="24">
        <f t="shared" si="51"/>
        <v>666666.66666666674</v>
      </c>
      <c r="BE33" s="24">
        <f t="shared" si="51"/>
        <v>666666.66666666674</v>
      </c>
      <c r="BF33" s="24">
        <f t="shared" si="51"/>
        <v>666666.66666666674</v>
      </c>
      <c r="BG33" s="24">
        <f t="shared" si="51"/>
        <v>666666.66666666674</v>
      </c>
      <c r="BH33" s="24">
        <f t="shared" si="51"/>
        <v>666666.66666666674</v>
      </c>
      <c r="BI33" s="24">
        <f t="shared" si="51"/>
        <v>666666.66666666674</v>
      </c>
      <c r="BJ33" s="24">
        <f t="shared" si="51"/>
        <v>666666.66666666674</v>
      </c>
      <c r="BK33" s="24">
        <f t="shared" si="51"/>
        <v>666666.66666666674</v>
      </c>
      <c r="BL33" s="24">
        <f t="shared" si="51"/>
        <v>666666.66666666674</v>
      </c>
      <c r="BM33" s="24">
        <f t="shared" si="51"/>
        <v>666666.66666666674</v>
      </c>
      <c r="BN33" s="24">
        <f t="shared" si="51"/>
        <v>666666.66666666674</v>
      </c>
      <c r="BO33" s="24">
        <f t="shared" si="51"/>
        <v>1333333.3333333335</v>
      </c>
      <c r="BP33" s="24">
        <f t="shared" si="51"/>
        <v>1333333.3333333335</v>
      </c>
      <c r="BQ33" s="24">
        <f t="shared" si="51"/>
        <v>1333333.3333333335</v>
      </c>
      <c r="BR33" s="24">
        <f t="shared" si="51"/>
        <v>1333333.3333333335</v>
      </c>
      <c r="BS33" s="24">
        <f t="shared" si="51"/>
        <v>1333333.3333333335</v>
      </c>
      <c r="BT33" s="24">
        <f t="shared" si="51"/>
        <v>1333333.3333333335</v>
      </c>
      <c r="BU33" s="24">
        <f t="shared" si="51"/>
        <v>1333333.3333333335</v>
      </c>
      <c r="BV33" s="24">
        <f t="shared" si="51"/>
        <v>1333333.3333333335</v>
      </c>
      <c r="BW33" s="24">
        <f t="shared" si="51"/>
        <v>1333333.3333333335</v>
      </c>
      <c r="BX33" s="24">
        <f t="shared" si="51"/>
        <v>1333333.3333333335</v>
      </c>
      <c r="BY33" s="24">
        <f t="shared" si="51"/>
        <v>1333333.3333333335</v>
      </c>
      <c r="BZ33" s="24">
        <f t="shared" si="51"/>
        <v>1333333.3333333335</v>
      </c>
      <c r="CA33" s="24">
        <f t="shared" si="51"/>
        <v>2666666.666666667</v>
      </c>
      <c r="CB33" s="24">
        <f t="shared" si="51"/>
        <v>2666666.666666667</v>
      </c>
      <c r="CC33" s="24">
        <f t="shared" si="51"/>
        <v>2666666.666666667</v>
      </c>
      <c r="CD33" s="24">
        <f t="shared" si="51"/>
        <v>2666666.666666667</v>
      </c>
      <c r="CE33" s="24">
        <f t="shared" ref="CE33:DL33" si="52">+CE18*CE26</f>
        <v>2666666.666666667</v>
      </c>
      <c r="CF33" s="24">
        <f t="shared" si="52"/>
        <v>2666666.666666667</v>
      </c>
      <c r="CG33" s="24">
        <f t="shared" si="52"/>
        <v>2666666.666666667</v>
      </c>
      <c r="CH33" s="24">
        <f t="shared" si="52"/>
        <v>2666666.666666667</v>
      </c>
      <c r="CI33" s="24">
        <f t="shared" si="52"/>
        <v>2666666.666666667</v>
      </c>
      <c r="CJ33" s="24">
        <f t="shared" si="52"/>
        <v>2666666.666666667</v>
      </c>
      <c r="CK33" s="24">
        <f t="shared" si="52"/>
        <v>2666666.666666667</v>
      </c>
      <c r="CL33" s="24">
        <f t="shared" si="52"/>
        <v>2666666.666666667</v>
      </c>
      <c r="CM33" s="24" t="e">
        <f t="shared" si="52"/>
        <v>#N/A</v>
      </c>
      <c r="CN33" s="24" t="e">
        <f t="shared" si="52"/>
        <v>#N/A</v>
      </c>
      <c r="CO33" s="24" t="e">
        <f t="shared" si="52"/>
        <v>#N/A</v>
      </c>
      <c r="CP33" s="24" t="e">
        <f t="shared" si="52"/>
        <v>#N/A</v>
      </c>
      <c r="CQ33" s="24" t="e">
        <f t="shared" si="52"/>
        <v>#N/A</v>
      </c>
      <c r="CR33" s="24" t="e">
        <f t="shared" si="52"/>
        <v>#N/A</v>
      </c>
      <c r="CS33" s="24" t="e">
        <f t="shared" si="52"/>
        <v>#N/A</v>
      </c>
      <c r="CT33" s="24" t="e">
        <f t="shared" si="52"/>
        <v>#N/A</v>
      </c>
      <c r="CU33" s="24" t="e">
        <f t="shared" si="52"/>
        <v>#N/A</v>
      </c>
      <c r="CV33" s="24" t="e">
        <f t="shared" si="52"/>
        <v>#N/A</v>
      </c>
      <c r="CW33" s="24" t="e">
        <f t="shared" si="52"/>
        <v>#N/A</v>
      </c>
      <c r="CX33" s="24" t="e">
        <f t="shared" si="52"/>
        <v>#N/A</v>
      </c>
      <c r="CY33" s="24" t="e">
        <f t="shared" si="52"/>
        <v>#N/A</v>
      </c>
      <c r="CZ33" s="24" t="e">
        <f t="shared" si="52"/>
        <v>#N/A</v>
      </c>
      <c r="DA33" s="24" t="e">
        <f t="shared" si="52"/>
        <v>#N/A</v>
      </c>
      <c r="DB33" s="24" t="e">
        <f t="shared" si="52"/>
        <v>#N/A</v>
      </c>
      <c r="DC33" s="24" t="e">
        <f t="shared" si="52"/>
        <v>#N/A</v>
      </c>
      <c r="DD33" s="24" t="e">
        <f t="shared" si="52"/>
        <v>#N/A</v>
      </c>
      <c r="DE33" s="24" t="e">
        <f t="shared" si="52"/>
        <v>#N/A</v>
      </c>
      <c r="DF33" s="24" t="e">
        <f t="shared" si="52"/>
        <v>#N/A</v>
      </c>
      <c r="DG33" s="24" t="e">
        <f t="shared" si="52"/>
        <v>#N/A</v>
      </c>
      <c r="DH33" s="24" t="e">
        <f t="shared" si="52"/>
        <v>#N/A</v>
      </c>
      <c r="DI33" s="24" t="e">
        <f t="shared" si="52"/>
        <v>#N/A</v>
      </c>
      <c r="DJ33" s="24" t="e">
        <f t="shared" si="52"/>
        <v>#N/A</v>
      </c>
      <c r="DK33" s="24" t="e">
        <f t="shared" si="52"/>
        <v>#N/A</v>
      </c>
      <c r="DL33" s="24" t="e">
        <f t="shared" si="52"/>
        <v>#N/A</v>
      </c>
    </row>
    <row r="34" spans="1:116" x14ac:dyDescent="0.4">
      <c r="D34" t="s">
        <v>823</v>
      </c>
      <c r="E34" s="8" t="str">
        <f t="shared" si="32"/>
        <v>34 VOLLIST-EVP</v>
      </c>
      <c r="G34" s="367" t="s">
        <v>323</v>
      </c>
      <c r="H34" s="31"/>
      <c r="I34" s="73"/>
      <c r="J34" s="73"/>
      <c r="K34" s="23">
        <f>SUMIF($3:$3,K$2,34:34)</f>
        <v>1000000.0000000003</v>
      </c>
      <c r="L34" s="23">
        <f t="shared" si="43"/>
        <v>2000000.0000000007</v>
      </c>
      <c r="M34" s="23">
        <f t="shared" si="43"/>
        <v>4000000.0000000014</v>
      </c>
      <c r="N34" s="23">
        <f t="shared" si="43"/>
        <v>8000000.0000000028</v>
      </c>
      <c r="O34" s="23">
        <f t="shared" si="43"/>
        <v>16000000.000000006</v>
      </c>
      <c r="P34" s="23">
        <f t="shared" si="43"/>
        <v>32000000.000000011</v>
      </c>
      <c r="R34" s="33"/>
      <c r="S34" s="24">
        <f t="shared" ref="S34:AX34" si="53">+S19*S27</f>
        <v>83333.333333333343</v>
      </c>
      <c r="T34" s="24">
        <f t="shared" si="53"/>
        <v>83333.333333333343</v>
      </c>
      <c r="U34" s="24">
        <f t="shared" si="53"/>
        <v>83333.333333333343</v>
      </c>
      <c r="V34" s="24">
        <f t="shared" si="53"/>
        <v>83333.333333333343</v>
      </c>
      <c r="W34" s="24">
        <f t="shared" si="53"/>
        <v>83333.333333333343</v>
      </c>
      <c r="X34" s="24">
        <f t="shared" si="53"/>
        <v>83333.333333333343</v>
      </c>
      <c r="Y34" s="24">
        <f t="shared" si="53"/>
        <v>83333.333333333343</v>
      </c>
      <c r="Z34" s="24">
        <f t="shared" si="53"/>
        <v>83333.333333333343</v>
      </c>
      <c r="AA34" s="24">
        <f t="shared" si="53"/>
        <v>83333.333333333343</v>
      </c>
      <c r="AB34" s="24">
        <f t="shared" si="53"/>
        <v>83333.333333333343</v>
      </c>
      <c r="AC34" s="24">
        <f t="shared" si="53"/>
        <v>83333.333333333343</v>
      </c>
      <c r="AD34" s="24">
        <f t="shared" si="53"/>
        <v>83333.333333333343</v>
      </c>
      <c r="AE34" s="24">
        <f t="shared" si="53"/>
        <v>166666.66666666669</v>
      </c>
      <c r="AF34" s="24">
        <f t="shared" si="53"/>
        <v>166666.66666666669</v>
      </c>
      <c r="AG34" s="24">
        <f t="shared" si="53"/>
        <v>166666.66666666669</v>
      </c>
      <c r="AH34" s="24">
        <f t="shared" si="53"/>
        <v>166666.66666666669</v>
      </c>
      <c r="AI34" s="24">
        <f t="shared" si="53"/>
        <v>166666.66666666669</v>
      </c>
      <c r="AJ34" s="24">
        <f t="shared" si="53"/>
        <v>166666.66666666669</v>
      </c>
      <c r="AK34" s="24">
        <f t="shared" si="53"/>
        <v>166666.66666666669</v>
      </c>
      <c r="AL34" s="24">
        <f t="shared" si="53"/>
        <v>166666.66666666669</v>
      </c>
      <c r="AM34" s="24">
        <f t="shared" si="53"/>
        <v>166666.66666666669</v>
      </c>
      <c r="AN34" s="24">
        <f t="shared" si="53"/>
        <v>166666.66666666669</v>
      </c>
      <c r="AO34" s="24">
        <f t="shared" si="53"/>
        <v>166666.66666666669</v>
      </c>
      <c r="AP34" s="24">
        <f t="shared" si="53"/>
        <v>166666.66666666669</v>
      </c>
      <c r="AQ34" s="24">
        <f t="shared" si="53"/>
        <v>333333.33333333337</v>
      </c>
      <c r="AR34" s="24">
        <f t="shared" si="53"/>
        <v>333333.33333333337</v>
      </c>
      <c r="AS34" s="24">
        <f t="shared" si="53"/>
        <v>333333.33333333337</v>
      </c>
      <c r="AT34" s="24">
        <f t="shared" si="53"/>
        <v>333333.33333333337</v>
      </c>
      <c r="AU34" s="24">
        <f t="shared" si="53"/>
        <v>333333.33333333337</v>
      </c>
      <c r="AV34" s="24">
        <f t="shared" si="53"/>
        <v>333333.33333333337</v>
      </c>
      <c r="AW34" s="24">
        <f t="shared" si="53"/>
        <v>333333.33333333337</v>
      </c>
      <c r="AX34" s="24">
        <f t="shared" si="53"/>
        <v>333333.33333333337</v>
      </c>
      <c r="AY34" s="24">
        <f t="shared" ref="AY34:CD34" si="54">+AY19*AY27</f>
        <v>333333.33333333337</v>
      </c>
      <c r="AZ34" s="24">
        <f t="shared" si="54"/>
        <v>333333.33333333337</v>
      </c>
      <c r="BA34" s="24">
        <f t="shared" si="54"/>
        <v>333333.33333333337</v>
      </c>
      <c r="BB34" s="24">
        <f t="shared" si="54"/>
        <v>333333.33333333337</v>
      </c>
      <c r="BC34" s="24">
        <f t="shared" si="54"/>
        <v>666666.66666666674</v>
      </c>
      <c r="BD34" s="24">
        <f t="shared" si="54"/>
        <v>666666.66666666674</v>
      </c>
      <c r="BE34" s="24">
        <f t="shared" si="54"/>
        <v>666666.66666666674</v>
      </c>
      <c r="BF34" s="24">
        <f t="shared" si="54"/>
        <v>666666.66666666674</v>
      </c>
      <c r="BG34" s="24">
        <f t="shared" si="54"/>
        <v>666666.66666666674</v>
      </c>
      <c r="BH34" s="24">
        <f t="shared" si="54"/>
        <v>666666.66666666674</v>
      </c>
      <c r="BI34" s="24">
        <f t="shared" si="54"/>
        <v>666666.66666666674</v>
      </c>
      <c r="BJ34" s="24">
        <f t="shared" si="54"/>
        <v>666666.66666666674</v>
      </c>
      <c r="BK34" s="24">
        <f t="shared" si="54"/>
        <v>666666.66666666674</v>
      </c>
      <c r="BL34" s="24">
        <f t="shared" si="54"/>
        <v>666666.66666666674</v>
      </c>
      <c r="BM34" s="24">
        <f t="shared" si="54"/>
        <v>666666.66666666674</v>
      </c>
      <c r="BN34" s="24">
        <f t="shared" si="54"/>
        <v>666666.66666666674</v>
      </c>
      <c r="BO34" s="24">
        <f t="shared" si="54"/>
        <v>1333333.3333333335</v>
      </c>
      <c r="BP34" s="24">
        <f t="shared" si="54"/>
        <v>1333333.3333333335</v>
      </c>
      <c r="BQ34" s="24">
        <f t="shared" si="54"/>
        <v>1333333.3333333335</v>
      </c>
      <c r="BR34" s="24">
        <f t="shared" si="54"/>
        <v>1333333.3333333335</v>
      </c>
      <c r="BS34" s="24">
        <f t="shared" si="54"/>
        <v>1333333.3333333335</v>
      </c>
      <c r="BT34" s="24">
        <f t="shared" si="54"/>
        <v>1333333.3333333335</v>
      </c>
      <c r="BU34" s="24">
        <f t="shared" si="54"/>
        <v>1333333.3333333335</v>
      </c>
      <c r="BV34" s="24">
        <f t="shared" si="54"/>
        <v>1333333.3333333335</v>
      </c>
      <c r="BW34" s="24">
        <f t="shared" si="54"/>
        <v>1333333.3333333335</v>
      </c>
      <c r="BX34" s="24">
        <f t="shared" si="54"/>
        <v>1333333.3333333335</v>
      </c>
      <c r="BY34" s="24">
        <f t="shared" si="54"/>
        <v>1333333.3333333335</v>
      </c>
      <c r="BZ34" s="24">
        <f t="shared" si="54"/>
        <v>1333333.3333333335</v>
      </c>
      <c r="CA34" s="24">
        <f t="shared" si="54"/>
        <v>2666666.666666667</v>
      </c>
      <c r="CB34" s="24">
        <f t="shared" si="54"/>
        <v>2666666.666666667</v>
      </c>
      <c r="CC34" s="24">
        <f t="shared" si="54"/>
        <v>2666666.666666667</v>
      </c>
      <c r="CD34" s="24">
        <f t="shared" si="54"/>
        <v>2666666.666666667</v>
      </c>
      <c r="CE34" s="24">
        <f t="shared" ref="CE34:DL34" si="55">+CE19*CE27</f>
        <v>2666666.666666667</v>
      </c>
      <c r="CF34" s="24">
        <f t="shared" si="55"/>
        <v>2666666.666666667</v>
      </c>
      <c r="CG34" s="24">
        <f t="shared" si="55"/>
        <v>2666666.666666667</v>
      </c>
      <c r="CH34" s="24">
        <f t="shared" si="55"/>
        <v>2666666.666666667</v>
      </c>
      <c r="CI34" s="24">
        <f t="shared" si="55"/>
        <v>2666666.666666667</v>
      </c>
      <c r="CJ34" s="24">
        <f t="shared" si="55"/>
        <v>2666666.666666667</v>
      </c>
      <c r="CK34" s="24">
        <f t="shared" si="55"/>
        <v>2666666.666666667</v>
      </c>
      <c r="CL34" s="24">
        <f t="shared" si="55"/>
        <v>2666666.666666667</v>
      </c>
      <c r="CM34" s="24" t="e">
        <f t="shared" si="55"/>
        <v>#N/A</v>
      </c>
      <c r="CN34" s="24" t="e">
        <f t="shared" si="55"/>
        <v>#N/A</v>
      </c>
      <c r="CO34" s="24" t="e">
        <f t="shared" si="55"/>
        <v>#N/A</v>
      </c>
      <c r="CP34" s="24" t="e">
        <f t="shared" si="55"/>
        <v>#N/A</v>
      </c>
      <c r="CQ34" s="24" t="e">
        <f t="shared" si="55"/>
        <v>#N/A</v>
      </c>
      <c r="CR34" s="24" t="e">
        <f t="shared" si="55"/>
        <v>#N/A</v>
      </c>
      <c r="CS34" s="24" t="e">
        <f t="shared" si="55"/>
        <v>#N/A</v>
      </c>
      <c r="CT34" s="24" t="e">
        <f t="shared" si="55"/>
        <v>#N/A</v>
      </c>
      <c r="CU34" s="24" t="e">
        <f t="shared" si="55"/>
        <v>#N/A</v>
      </c>
      <c r="CV34" s="24" t="e">
        <f t="shared" si="55"/>
        <v>#N/A</v>
      </c>
      <c r="CW34" s="24" t="e">
        <f t="shared" si="55"/>
        <v>#N/A</v>
      </c>
      <c r="CX34" s="24" t="e">
        <f t="shared" si="55"/>
        <v>#N/A</v>
      </c>
      <c r="CY34" s="24" t="e">
        <f t="shared" si="55"/>
        <v>#N/A</v>
      </c>
      <c r="CZ34" s="24" t="e">
        <f t="shared" si="55"/>
        <v>#N/A</v>
      </c>
      <c r="DA34" s="24" t="e">
        <f t="shared" si="55"/>
        <v>#N/A</v>
      </c>
      <c r="DB34" s="24" t="e">
        <f t="shared" si="55"/>
        <v>#N/A</v>
      </c>
      <c r="DC34" s="24" t="e">
        <f t="shared" si="55"/>
        <v>#N/A</v>
      </c>
      <c r="DD34" s="24" t="e">
        <f t="shared" si="55"/>
        <v>#N/A</v>
      </c>
      <c r="DE34" s="24" t="e">
        <f t="shared" si="55"/>
        <v>#N/A</v>
      </c>
      <c r="DF34" s="24" t="e">
        <f t="shared" si="55"/>
        <v>#N/A</v>
      </c>
      <c r="DG34" s="24" t="e">
        <f t="shared" si="55"/>
        <v>#N/A</v>
      </c>
      <c r="DH34" s="24" t="e">
        <f t="shared" si="55"/>
        <v>#N/A</v>
      </c>
      <c r="DI34" s="24" t="e">
        <f t="shared" si="55"/>
        <v>#N/A</v>
      </c>
      <c r="DJ34" s="24" t="e">
        <f t="shared" si="55"/>
        <v>#N/A</v>
      </c>
      <c r="DK34" s="24" t="e">
        <f t="shared" si="55"/>
        <v>#N/A</v>
      </c>
      <c r="DL34" s="24" t="e">
        <f t="shared" si="55"/>
        <v>#N/A</v>
      </c>
    </row>
    <row r="35" spans="1:116" x14ac:dyDescent="0.4">
      <c r="D35" t="s">
        <v>823</v>
      </c>
      <c r="E35" s="8" t="str">
        <f t="shared" si="32"/>
        <v>35 VOLLIST-EVP</v>
      </c>
      <c r="G35" s="367" t="s">
        <v>566</v>
      </c>
      <c r="H35" s="31"/>
      <c r="I35" s="73"/>
      <c r="J35" s="73"/>
      <c r="K35" s="258">
        <f>SUMIF($3:$3,K$2,35:35)</f>
        <v>1000000.0000000003</v>
      </c>
      <c r="L35" s="258">
        <f t="shared" si="43"/>
        <v>2000000.0000000007</v>
      </c>
      <c r="M35" s="258">
        <f t="shared" si="43"/>
        <v>4000000.0000000014</v>
      </c>
      <c r="N35" s="258">
        <f t="shared" si="43"/>
        <v>8000000.0000000028</v>
      </c>
      <c r="O35" s="258">
        <f t="shared" si="43"/>
        <v>16000000.000000006</v>
      </c>
      <c r="P35" s="258">
        <f t="shared" si="43"/>
        <v>32000000.000000011</v>
      </c>
      <c r="R35" s="33"/>
      <c r="S35" s="138">
        <f t="shared" ref="S35:AX35" si="56">+S20*S28</f>
        <v>83333.333333333343</v>
      </c>
      <c r="T35" s="138">
        <f t="shared" si="56"/>
        <v>83333.333333333343</v>
      </c>
      <c r="U35" s="138">
        <f t="shared" si="56"/>
        <v>83333.333333333343</v>
      </c>
      <c r="V35" s="138">
        <f t="shared" si="56"/>
        <v>83333.333333333343</v>
      </c>
      <c r="W35" s="138">
        <f t="shared" si="56"/>
        <v>83333.333333333343</v>
      </c>
      <c r="X35" s="138">
        <f t="shared" si="56"/>
        <v>83333.333333333343</v>
      </c>
      <c r="Y35" s="138">
        <f t="shared" si="56"/>
        <v>83333.333333333343</v>
      </c>
      <c r="Z35" s="138">
        <f t="shared" si="56"/>
        <v>83333.333333333343</v>
      </c>
      <c r="AA35" s="138">
        <f t="shared" si="56"/>
        <v>83333.333333333343</v>
      </c>
      <c r="AB35" s="138">
        <f t="shared" si="56"/>
        <v>83333.333333333343</v>
      </c>
      <c r="AC35" s="138">
        <f t="shared" si="56"/>
        <v>83333.333333333343</v>
      </c>
      <c r="AD35" s="138">
        <f t="shared" si="56"/>
        <v>83333.333333333343</v>
      </c>
      <c r="AE35" s="138">
        <f t="shared" si="56"/>
        <v>166666.66666666669</v>
      </c>
      <c r="AF35" s="138">
        <f t="shared" si="56"/>
        <v>166666.66666666669</v>
      </c>
      <c r="AG35" s="138">
        <f t="shared" si="56"/>
        <v>166666.66666666669</v>
      </c>
      <c r="AH35" s="138">
        <f t="shared" si="56"/>
        <v>166666.66666666669</v>
      </c>
      <c r="AI35" s="138">
        <f t="shared" si="56"/>
        <v>166666.66666666669</v>
      </c>
      <c r="AJ35" s="138">
        <f t="shared" si="56"/>
        <v>166666.66666666669</v>
      </c>
      <c r="AK35" s="138">
        <f t="shared" si="56"/>
        <v>166666.66666666669</v>
      </c>
      <c r="AL35" s="138">
        <f t="shared" si="56"/>
        <v>166666.66666666669</v>
      </c>
      <c r="AM35" s="138">
        <f t="shared" si="56"/>
        <v>166666.66666666669</v>
      </c>
      <c r="AN35" s="138">
        <f t="shared" si="56"/>
        <v>166666.66666666669</v>
      </c>
      <c r="AO35" s="138">
        <f t="shared" si="56"/>
        <v>166666.66666666669</v>
      </c>
      <c r="AP35" s="138">
        <f t="shared" si="56"/>
        <v>166666.66666666669</v>
      </c>
      <c r="AQ35" s="138">
        <f t="shared" si="56"/>
        <v>333333.33333333337</v>
      </c>
      <c r="AR35" s="138">
        <f t="shared" si="56"/>
        <v>333333.33333333337</v>
      </c>
      <c r="AS35" s="138">
        <f t="shared" si="56"/>
        <v>333333.33333333337</v>
      </c>
      <c r="AT35" s="138">
        <f t="shared" si="56"/>
        <v>333333.33333333337</v>
      </c>
      <c r="AU35" s="138">
        <f t="shared" si="56"/>
        <v>333333.33333333337</v>
      </c>
      <c r="AV35" s="138">
        <f t="shared" si="56"/>
        <v>333333.33333333337</v>
      </c>
      <c r="AW35" s="138">
        <f t="shared" si="56"/>
        <v>333333.33333333337</v>
      </c>
      <c r="AX35" s="138">
        <f t="shared" si="56"/>
        <v>333333.33333333337</v>
      </c>
      <c r="AY35" s="138">
        <f t="shared" ref="AY35:CD35" si="57">+AY20*AY28</f>
        <v>333333.33333333337</v>
      </c>
      <c r="AZ35" s="138">
        <f t="shared" si="57"/>
        <v>333333.33333333337</v>
      </c>
      <c r="BA35" s="138">
        <f t="shared" si="57"/>
        <v>333333.33333333337</v>
      </c>
      <c r="BB35" s="138">
        <f t="shared" si="57"/>
        <v>333333.33333333337</v>
      </c>
      <c r="BC35" s="138">
        <f t="shared" si="57"/>
        <v>666666.66666666674</v>
      </c>
      <c r="BD35" s="138">
        <f t="shared" si="57"/>
        <v>666666.66666666674</v>
      </c>
      <c r="BE35" s="138">
        <f t="shared" si="57"/>
        <v>666666.66666666674</v>
      </c>
      <c r="BF35" s="138">
        <f t="shared" si="57"/>
        <v>666666.66666666674</v>
      </c>
      <c r="BG35" s="138">
        <f t="shared" si="57"/>
        <v>666666.66666666674</v>
      </c>
      <c r="BH35" s="138">
        <f t="shared" si="57"/>
        <v>666666.66666666674</v>
      </c>
      <c r="BI35" s="138">
        <f t="shared" si="57"/>
        <v>666666.66666666674</v>
      </c>
      <c r="BJ35" s="138">
        <f t="shared" si="57"/>
        <v>666666.66666666674</v>
      </c>
      <c r="BK35" s="138">
        <f t="shared" si="57"/>
        <v>666666.66666666674</v>
      </c>
      <c r="BL35" s="138">
        <f t="shared" si="57"/>
        <v>666666.66666666674</v>
      </c>
      <c r="BM35" s="138">
        <f t="shared" si="57"/>
        <v>666666.66666666674</v>
      </c>
      <c r="BN35" s="138">
        <f t="shared" si="57"/>
        <v>666666.66666666674</v>
      </c>
      <c r="BO35" s="138">
        <f t="shared" si="57"/>
        <v>1333333.3333333335</v>
      </c>
      <c r="BP35" s="138">
        <f t="shared" si="57"/>
        <v>1333333.3333333335</v>
      </c>
      <c r="BQ35" s="138">
        <f t="shared" si="57"/>
        <v>1333333.3333333335</v>
      </c>
      <c r="BR35" s="138">
        <f t="shared" si="57"/>
        <v>1333333.3333333335</v>
      </c>
      <c r="BS35" s="138">
        <f t="shared" si="57"/>
        <v>1333333.3333333335</v>
      </c>
      <c r="BT35" s="138">
        <f t="shared" si="57"/>
        <v>1333333.3333333335</v>
      </c>
      <c r="BU35" s="138">
        <f t="shared" si="57"/>
        <v>1333333.3333333335</v>
      </c>
      <c r="BV35" s="138">
        <f t="shared" si="57"/>
        <v>1333333.3333333335</v>
      </c>
      <c r="BW35" s="138">
        <f t="shared" si="57"/>
        <v>1333333.3333333335</v>
      </c>
      <c r="BX35" s="138">
        <f t="shared" si="57"/>
        <v>1333333.3333333335</v>
      </c>
      <c r="BY35" s="138">
        <f t="shared" si="57"/>
        <v>1333333.3333333335</v>
      </c>
      <c r="BZ35" s="138">
        <f t="shared" si="57"/>
        <v>1333333.3333333335</v>
      </c>
      <c r="CA35" s="138">
        <f t="shared" si="57"/>
        <v>2666666.666666667</v>
      </c>
      <c r="CB35" s="138">
        <f t="shared" si="57"/>
        <v>2666666.666666667</v>
      </c>
      <c r="CC35" s="138">
        <f t="shared" si="57"/>
        <v>2666666.666666667</v>
      </c>
      <c r="CD35" s="138">
        <f t="shared" si="57"/>
        <v>2666666.666666667</v>
      </c>
      <c r="CE35" s="138">
        <f t="shared" ref="CE35:DL35" si="58">+CE20*CE28</f>
        <v>2666666.666666667</v>
      </c>
      <c r="CF35" s="138">
        <f t="shared" si="58"/>
        <v>2666666.666666667</v>
      </c>
      <c r="CG35" s="138">
        <f t="shared" si="58"/>
        <v>2666666.666666667</v>
      </c>
      <c r="CH35" s="138">
        <f t="shared" si="58"/>
        <v>2666666.666666667</v>
      </c>
      <c r="CI35" s="138">
        <f t="shared" si="58"/>
        <v>2666666.666666667</v>
      </c>
      <c r="CJ35" s="138">
        <f t="shared" si="58"/>
        <v>2666666.666666667</v>
      </c>
      <c r="CK35" s="138">
        <f t="shared" si="58"/>
        <v>2666666.666666667</v>
      </c>
      <c r="CL35" s="138">
        <f t="shared" si="58"/>
        <v>2666666.666666667</v>
      </c>
      <c r="CM35" s="138" t="e">
        <f t="shared" si="58"/>
        <v>#N/A</v>
      </c>
      <c r="CN35" s="138" t="e">
        <f t="shared" si="58"/>
        <v>#N/A</v>
      </c>
      <c r="CO35" s="138" t="e">
        <f t="shared" si="58"/>
        <v>#N/A</v>
      </c>
      <c r="CP35" s="138" t="e">
        <f t="shared" si="58"/>
        <v>#N/A</v>
      </c>
      <c r="CQ35" s="138" t="e">
        <f t="shared" si="58"/>
        <v>#N/A</v>
      </c>
      <c r="CR35" s="138" t="e">
        <f t="shared" si="58"/>
        <v>#N/A</v>
      </c>
      <c r="CS35" s="138" t="e">
        <f t="shared" si="58"/>
        <v>#N/A</v>
      </c>
      <c r="CT35" s="138" t="e">
        <f t="shared" si="58"/>
        <v>#N/A</v>
      </c>
      <c r="CU35" s="138" t="e">
        <f t="shared" si="58"/>
        <v>#N/A</v>
      </c>
      <c r="CV35" s="138" t="e">
        <f t="shared" si="58"/>
        <v>#N/A</v>
      </c>
      <c r="CW35" s="138" t="e">
        <f t="shared" si="58"/>
        <v>#N/A</v>
      </c>
      <c r="CX35" s="138" t="e">
        <f t="shared" si="58"/>
        <v>#N/A</v>
      </c>
      <c r="CY35" s="138" t="e">
        <f t="shared" si="58"/>
        <v>#N/A</v>
      </c>
      <c r="CZ35" s="138" t="e">
        <f t="shared" si="58"/>
        <v>#N/A</v>
      </c>
      <c r="DA35" s="138" t="e">
        <f t="shared" si="58"/>
        <v>#N/A</v>
      </c>
      <c r="DB35" s="138" t="e">
        <f t="shared" si="58"/>
        <v>#N/A</v>
      </c>
      <c r="DC35" s="138" t="e">
        <f t="shared" si="58"/>
        <v>#N/A</v>
      </c>
      <c r="DD35" s="138" t="e">
        <f t="shared" si="58"/>
        <v>#N/A</v>
      </c>
      <c r="DE35" s="138" t="e">
        <f t="shared" si="58"/>
        <v>#N/A</v>
      </c>
      <c r="DF35" s="138" t="e">
        <f t="shared" si="58"/>
        <v>#N/A</v>
      </c>
      <c r="DG35" s="138" t="e">
        <f t="shared" si="58"/>
        <v>#N/A</v>
      </c>
      <c r="DH35" s="138" t="e">
        <f t="shared" si="58"/>
        <v>#N/A</v>
      </c>
      <c r="DI35" s="138" t="e">
        <f t="shared" si="58"/>
        <v>#N/A</v>
      </c>
      <c r="DJ35" s="138" t="e">
        <f t="shared" si="58"/>
        <v>#N/A</v>
      </c>
      <c r="DK35" s="138" t="e">
        <f t="shared" si="58"/>
        <v>#N/A</v>
      </c>
      <c r="DL35" s="138" t="e">
        <f t="shared" si="58"/>
        <v>#N/A</v>
      </c>
    </row>
    <row r="36" spans="1:116" x14ac:dyDescent="0.4">
      <c r="A36" s="27"/>
      <c r="B36" s="27"/>
      <c r="C36" t="s">
        <v>198</v>
      </c>
      <c r="D36" t="s">
        <v>823</v>
      </c>
      <c r="E36" s="8" t="str">
        <f t="shared" si="32"/>
        <v>36 VOLLIST-EVP</v>
      </c>
      <c r="F36" s="27"/>
      <c r="G36" s="301" t="s">
        <v>812</v>
      </c>
      <c r="H36" s="31"/>
      <c r="I36" s="73"/>
      <c r="J36" s="73"/>
      <c r="K36" s="33">
        <f>SUMIF($3:$3,K$2,36:36)</f>
        <v>5000000.0000000019</v>
      </c>
      <c r="L36" s="33">
        <f t="shared" si="43"/>
        <v>10000000.000000004</v>
      </c>
      <c r="M36" s="33">
        <f t="shared" si="43"/>
        <v>20000000.000000007</v>
      </c>
      <c r="N36" s="33">
        <f t="shared" si="43"/>
        <v>40000000.000000015</v>
      </c>
      <c r="O36" s="33">
        <f t="shared" si="43"/>
        <v>80000000.00000003</v>
      </c>
      <c r="P36" s="33">
        <f t="shared" si="43"/>
        <v>160000000.00000006</v>
      </c>
      <c r="R36" s="33"/>
      <c r="S36" s="33">
        <f t="shared" ref="S36:AX36" si="59">SUM(S31:S35)</f>
        <v>416666.66666666674</v>
      </c>
      <c r="T36" s="33">
        <f t="shared" si="59"/>
        <v>416666.66666666674</v>
      </c>
      <c r="U36" s="33">
        <f t="shared" si="59"/>
        <v>416666.66666666674</v>
      </c>
      <c r="V36" s="33">
        <f t="shared" si="59"/>
        <v>416666.66666666674</v>
      </c>
      <c r="W36" s="33">
        <f t="shared" si="59"/>
        <v>416666.66666666674</v>
      </c>
      <c r="X36" s="33">
        <f t="shared" si="59"/>
        <v>416666.66666666674</v>
      </c>
      <c r="Y36" s="33">
        <f t="shared" si="59"/>
        <v>416666.66666666674</v>
      </c>
      <c r="Z36" s="33">
        <f t="shared" si="59"/>
        <v>416666.66666666674</v>
      </c>
      <c r="AA36" s="33">
        <f t="shared" si="59"/>
        <v>416666.66666666674</v>
      </c>
      <c r="AB36" s="33">
        <f t="shared" si="59"/>
        <v>416666.66666666674</v>
      </c>
      <c r="AC36" s="33">
        <f t="shared" si="59"/>
        <v>416666.66666666674</v>
      </c>
      <c r="AD36" s="33">
        <f t="shared" si="59"/>
        <v>416666.66666666674</v>
      </c>
      <c r="AE36" s="33">
        <f t="shared" si="59"/>
        <v>833333.33333333349</v>
      </c>
      <c r="AF36" s="33">
        <f t="shared" si="59"/>
        <v>833333.33333333349</v>
      </c>
      <c r="AG36" s="33">
        <f t="shared" si="59"/>
        <v>833333.33333333349</v>
      </c>
      <c r="AH36" s="33">
        <f t="shared" si="59"/>
        <v>833333.33333333349</v>
      </c>
      <c r="AI36" s="33">
        <f t="shared" si="59"/>
        <v>833333.33333333349</v>
      </c>
      <c r="AJ36" s="33">
        <f t="shared" si="59"/>
        <v>833333.33333333349</v>
      </c>
      <c r="AK36" s="33">
        <f t="shared" si="59"/>
        <v>833333.33333333349</v>
      </c>
      <c r="AL36" s="33">
        <f t="shared" si="59"/>
        <v>833333.33333333349</v>
      </c>
      <c r="AM36" s="33">
        <f t="shared" si="59"/>
        <v>833333.33333333349</v>
      </c>
      <c r="AN36" s="33">
        <f t="shared" si="59"/>
        <v>833333.33333333349</v>
      </c>
      <c r="AO36" s="33">
        <f t="shared" si="59"/>
        <v>833333.33333333349</v>
      </c>
      <c r="AP36" s="33">
        <f t="shared" si="59"/>
        <v>833333.33333333349</v>
      </c>
      <c r="AQ36" s="33">
        <f t="shared" si="59"/>
        <v>1666666.666666667</v>
      </c>
      <c r="AR36" s="33">
        <f t="shared" si="59"/>
        <v>1666666.666666667</v>
      </c>
      <c r="AS36" s="33">
        <f t="shared" si="59"/>
        <v>1666666.666666667</v>
      </c>
      <c r="AT36" s="33">
        <f t="shared" si="59"/>
        <v>1666666.666666667</v>
      </c>
      <c r="AU36" s="33">
        <f t="shared" si="59"/>
        <v>1666666.666666667</v>
      </c>
      <c r="AV36" s="33">
        <f t="shared" si="59"/>
        <v>1666666.666666667</v>
      </c>
      <c r="AW36" s="33">
        <f t="shared" si="59"/>
        <v>1666666.666666667</v>
      </c>
      <c r="AX36" s="33">
        <f t="shared" si="59"/>
        <v>1666666.666666667</v>
      </c>
      <c r="AY36" s="33">
        <f t="shared" ref="AY36:CD36" si="60">SUM(AY31:AY35)</f>
        <v>1666666.666666667</v>
      </c>
      <c r="AZ36" s="33">
        <f t="shared" si="60"/>
        <v>1666666.666666667</v>
      </c>
      <c r="BA36" s="33">
        <f t="shared" si="60"/>
        <v>1666666.666666667</v>
      </c>
      <c r="BB36" s="33">
        <f t="shared" si="60"/>
        <v>1666666.666666667</v>
      </c>
      <c r="BC36" s="33">
        <f t="shared" si="60"/>
        <v>3333333.333333334</v>
      </c>
      <c r="BD36" s="33">
        <f t="shared" si="60"/>
        <v>3333333.333333334</v>
      </c>
      <c r="BE36" s="33">
        <f t="shared" si="60"/>
        <v>3333333.333333334</v>
      </c>
      <c r="BF36" s="33">
        <f t="shared" si="60"/>
        <v>3333333.333333334</v>
      </c>
      <c r="BG36" s="33">
        <f t="shared" si="60"/>
        <v>3333333.333333334</v>
      </c>
      <c r="BH36" s="33">
        <f t="shared" si="60"/>
        <v>3333333.333333334</v>
      </c>
      <c r="BI36" s="33">
        <f t="shared" si="60"/>
        <v>3333333.333333334</v>
      </c>
      <c r="BJ36" s="33">
        <f t="shared" si="60"/>
        <v>3333333.333333334</v>
      </c>
      <c r="BK36" s="33">
        <f t="shared" si="60"/>
        <v>3333333.333333334</v>
      </c>
      <c r="BL36" s="33">
        <f t="shared" si="60"/>
        <v>3333333.333333334</v>
      </c>
      <c r="BM36" s="33">
        <f t="shared" si="60"/>
        <v>3333333.333333334</v>
      </c>
      <c r="BN36" s="33">
        <f t="shared" si="60"/>
        <v>3333333.333333334</v>
      </c>
      <c r="BO36" s="33">
        <f t="shared" si="60"/>
        <v>6666666.6666666679</v>
      </c>
      <c r="BP36" s="33">
        <f t="shared" si="60"/>
        <v>6666666.6666666679</v>
      </c>
      <c r="BQ36" s="33">
        <f t="shared" si="60"/>
        <v>6666666.6666666679</v>
      </c>
      <c r="BR36" s="33">
        <f t="shared" si="60"/>
        <v>6666666.6666666679</v>
      </c>
      <c r="BS36" s="33">
        <f t="shared" si="60"/>
        <v>6666666.6666666679</v>
      </c>
      <c r="BT36" s="33">
        <f t="shared" si="60"/>
        <v>6666666.6666666679</v>
      </c>
      <c r="BU36" s="33">
        <f t="shared" si="60"/>
        <v>6666666.6666666679</v>
      </c>
      <c r="BV36" s="33">
        <f t="shared" si="60"/>
        <v>6666666.6666666679</v>
      </c>
      <c r="BW36" s="33">
        <f t="shared" si="60"/>
        <v>6666666.6666666679</v>
      </c>
      <c r="BX36" s="33">
        <f t="shared" si="60"/>
        <v>6666666.6666666679</v>
      </c>
      <c r="BY36" s="33">
        <f t="shared" si="60"/>
        <v>6666666.6666666679</v>
      </c>
      <c r="BZ36" s="33">
        <f t="shared" si="60"/>
        <v>6666666.6666666679</v>
      </c>
      <c r="CA36" s="33">
        <f t="shared" si="60"/>
        <v>13333333.333333336</v>
      </c>
      <c r="CB36" s="33">
        <f t="shared" si="60"/>
        <v>13333333.333333336</v>
      </c>
      <c r="CC36" s="33">
        <f t="shared" si="60"/>
        <v>13333333.333333336</v>
      </c>
      <c r="CD36" s="33">
        <f t="shared" si="60"/>
        <v>13333333.333333336</v>
      </c>
      <c r="CE36" s="33">
        <f t="shared" ref="CE36:DJ36" si="61">SUM(CE31:CE35)</f>
        <v>13333333.333333336</v>
      </c>
      <c r="CF36" s="33">
        <f t="shared" si="61"/>
        <v>13333333.333333336</v>
      </c>
      <c r="CG36" s="33">
        <f t="shared" si="61"/>
        <v>13333333.333333336</v>
      </c>
      <c r="CH36" s="33">
        <f t="shared" si="61"/>
        <v>13333333.333333336</v>
      </c>
      <c r="CI36" s="33">
        <f t="shared" si="61"/>
        <v>13333333.333333336</v>
      </c>
      <c r="CJ36" s="33">
        <f t="shared" si="61"/>
        <v>13333333.333333336</v>
      </c>
      <c r="CK36" s="33">
        <f t="shared" si="61"/>
        <v>13333333.333333336</v>
      </c>
      <c r="CL36" s="33">
        <f t="shared" si="61"/>
        <v>13333333.333333336</v>
      </c>
      <c r="CM36" s="33" t="e">
        <f t="shared" si="61"/>
        <v>#N/A</v>
      </c>
      <c r="CN36" s="33" t="e">
        <f t="shared" si="61"/>
        <v>#N/A</v>
      </c>
      <c r="CO36" s="33" t="e">
        <f t="shared" si="61"/>
        <v>#N/A</v>
      </c>
      <c r="CP36" s="33" t="e">
        <f t="shared" si="61"/>
        <v>#N/A</v>
      </c>
      <c r="CQ36" s="33" t="e">
        <f t="shared" si="61"/>
        <v>#N/A</v>
      </c>
      <c r="CR36" s="33" t="e">
        <f t="shared" si="61"/>
        <v>#N/A</v>
      </c>
      <c r="CS36" s="33" t="e">
        <f t="shared" si="61"/>
        <v>#N/A</v>
      </c>
      <c r="CT36" s="33" t="e">
        <f t="shared" si="61"/>
        <v>#N/A</v>
      </c>
      <c r="CU36" s="33" t="e">
        <f t="shared" si="61"/>
        <v>#N/A</v>
      </c>
      <c r="CV36" s="33" t="e">
        <f t="shared" si="61"/>
        <v>#N/A</v>
      </c>
      <c r="CW36" s="33" t="e">
        <f t="shared" si="61"/>
        <v>#N/A</v>
      </c>
      <c r="CX36" s="33" t="e">
        <f t="shared" si="61"/>
        <v>#N/A</v>
      </c>
      <c r="CY36" s="33" t="e">
        <f t="shared" si="61"/>
        <v>#N/A</v>
      </c>
      <c r="CZ36" s="33" t="e">
        <f t="shared" si="61"/>
        <v>#N/A</v>
      </c>
      <c r="DA36" s="33" t="e">
        <f t="shared" si="61"/>
        <v>#N/A</v>
      </c>
      <c r="DB36" s="33" t="e">
        <f t="shared" si="61"/>
        <v>#N/A</v>
      </c>
      <c r="DC36" s="33" t="e">
        <f t="shared" si="61"/>
        <v>#N/A</v>
      </c>
      <c r="DD36" s="33" t="e">
        <f t="shared" si="61"/>
        <v>#N/A</v>
      </c>
      <c r="DE36" s="33" t="e">
        <f t="shared" si="61"/>
        <v>#N/A</v>
      </c>
      <c r="DF36" s="33" t="e">
        <f t="shared" si="61"/>
        <v>#N/A</v>
      </c>
      <c r="DG36" s="33" t="e">
        <f t="shared" si="61"/>
        <v>#N/A</v>
      </c>
      <c r="DH36" s="33" t="e">
        <f t="shared" si="61"/>
        <v>#N/A</v>
      </c>
      <c r="DI36" s="33" t="e">
        <f t="shared" si="61"/>
        <v>#N/A</v>
      </c>
      <c r="DJ36" s="33" t="e">
        <f t="shared" si="61"/>
        <v>#N/A</v>
      </c>
      <c r="DK36" s="33" t="e">
        <f t="shared" ref="DK36:EP36" si="62">SUM(DK31:DK35)</f>
        <v>#N/A</v>
      </c>
      <c r="DL36" s="33" t="e">
        <f t="shared" si="62"/>
        <v>#N/A</v>
      </c>
    </row>
    <row r="37" spans="1:116" x14ac:dyDescent="0.4">
      <c r="A37" s="27"/>
      <c r="B37" s="27"/>
      <c r="C37" s="27"/>
      <c r="D37" t="s">
        <v>823</v>
      </c>
      <c r="E37" s="8" t="str">
        <f t="shared" si="32"/>
        <v>37 VOLLIST-EVP</v>
      </c>
      <c r="F37" s="27"/>
      <c r="G37" s="342"/>
      <c r="H37" s="31"/>
      <c r="I37" s="73"/>
      <c r="J37" s="73"/>
      <c r="K37" s="38"/>
      <c r="L37" s="38"/>
      <c r="M37" s="38"/>
      <c r="N37" s="38"/>
      <c r="O37" s="38"/>
      <c r="P37" s="38"/>
      <c r="R37" s="33"/>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c r="CM37" s="38"/>
      <c r="CN37" s="38"/>
      <c r="CO37" s="38"/>
      <c r="CP37" s="38"/>
      <c r="CQ37" s="38"/>
      <c r="CR37" s="38"/>
      <c r="CS37" s="38"/>
      <c r="CT37" s="38"/>
      <c r="CU37" s="38"/>
      <c r="CV37" s="38"/>
      <c r="CW37" s="38"/>
      <c r="CX37" s="38"/>
      <c r="CY37" s="38"/>
      <c r="CZ37" s="38"/>
      <c r="DA37" s="38"/>
      <c r="DB37" s="38"/>
      <c r="DC37" s="38"/>
      <c r="DD37" s="38"/>
      <c r="DE37" s="38"/>
      <c r="DF37" s="38"/>
      <c r="DG37" s="38"/>
      <c r="DH37" s="38"/>
      <c r="DI37" s="38"/>
      <c r="DJ37" s="38"/>
      <c r="DK37" s="38"/>
      <c r="DL37" s="38"/>
    </row>
    <row r="38" spans="1:116" x14ac:dyDescent="0.4">
      <c r="D38" t="s">
        <v>823</v>
      </c>
      <c r="E38" s="8" t="str">
        <f t="shared" si="32"/>
        <v>38 VOLLIST-EVP</v>
      </c>
      <c r="G38" s="129" t="s">
        <v>824</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1:116" x14ac:dyDescent="0.4">
      <c r="D39" t="s">
        <v>823</v>
      </c>
      <c r="E39" s="8" t="str">
        <f t="shared" si="32"/>
        <v>39 VOLLIST-EVP</v>
      </c>
      <c r="G39" s="372" t="s">
        <v>320</v>
      </c>
      <c r="H39" s="31"/>
      <c r="I39" s="73"/>
      <c r="J39" s="73"/>
      <c r="K39" s="18">
        <v>10</v>
      </c>
      <c r="L39" s="18">
        <v>10</v>
      </c>
      <c r="M39" s="18">
        <v>10</v>
      </c>
      <c r="N39" s="18">
        <v>10</v>
      </c>
      <c r="O39" s="18">
        <v>10</v>
      </c>
      <c r="P39" s="18">
        <v>10</v>
      </c>
      <c r="R39" s="33"/>
      <c r="S39" s="19">
        <f t="shared" ref="S39:AB43" si="63">INDEX($K:$P,ROW(),MATCH(S$3,$K$2:$P$2,0))</f>
        <v>10</v>
      </c>
      <c r="T39" s="19">
        <f t="shared" si="63"/>
        <v>10</v>
      </c>
      <c r="U39" s="19">
        <f t="shared" si="63"/>
        <v>10</v>
      </c>
      <c r="V39" s="19">
        <f t="shared" si="63"/>
        <v>10</v>
      </c>
      <c r="W39" s="19">
        <f t="shared" si="63"/>
        <v>10</v>
      </c>
      <c r="X39" s="19">
        <f t="shared" si="63"/>
        <v>10</v>
      </c>
      <c r="Y39" s="19">
        <f t="shared" si="63"/>
        <v>10</v>
      </c>
      <c r="Z39" s="19">
        <f t="shared" si="63"/>
        <v>10</v>
      </c>
      <c r="AA39" s="19">
        <f t="shared" si="63"/>
        <v>10</v>
      </c>
      <c r="AB39" s="19">
        <f t="shared" si="63"/>
        <v>10</v>
      </c>
      <c r="AC39" s="19">
        <f t="shared" ref="AC39:AL43" si="64">INDEX($K:$P,ROW(),MATCH(AC$3,$K$2:$P$2,0))</f>
        <v>10</v>
      </c>
      <c r="AD39" s="19">
        <f t="shared" si="64"/>
        <v>10</v>
      </c>
      <c r="AE39" s="19">
        <f t="shared" si="64"/>
        <v>10</v>
      </c>
      <c r="AF39" s="19">
        <f t="shared" si="64"/>
        <v>10</v>
      </c>
      <c r="AG39" s="19">
        <f t="shared" si="64"/>
        <v>10</v>
      </c>
      <c r="AH39" s="19">
        <f t="shared" si="64"/>
        <v>10</v>
      </c>
      <c r="AI39" s="19">
        <f t="shared" si="64"/>
        <v>10</v>
      </c>
      <c r="AJ39" s="19">
        <f t="shared" si="64"/>
        <v>10</v>
      </c>
      <c r="AK39" s="19">
        <f t="shared" si="64"/>
        <v>10</v>
      </c>
      <c r="AL39" s="19">
        <f t="shared" si="64"/>
        <v>10</v>
      </c>
      <c r="AM39" s="19">
        <f t="shared" ref="AM39:AV43" si="65">INDEX($K:$P,ROW(),MATCH(AM$3,$K$2:$P$2,0))</f>
        <v>10</v>
      </c>
      <c r="AN39" s="19">
        <f t="shared" si="65"/>
        <v>10</v>
      </c>
      <c r="AO39" s="19">
        <f t="shared" si="65"/>
        <v>10</v>
      </c>
      <c r="AP39" s="19">
        <f t="shared" si="65"/>
        <v>10</v>
      </c>
      <c r="AQ39" s="19">
        <f t="shared" si="65"/>
        <v>10</v>
      </c>
      <c r="AR39" s="19">
        <f t="shared" si="65"/>
        <v>10</v>
      </c>
      <c r="AS39" s="19">
        <f t="shared" si="65"/>
        <v>10</v>
      </c>
      <c r="AT39" s="19">
        <f t="shared" si="65"/>
        <v>10</v>
      </c>
      <c r="AU39" s="19">
        <f t="shared" si="65"/>
        <v>10</v>
      </c>
      <c r="AV39" s="19">
        <f t="shared" si="65"/>
        <v>10</v>
      </c>
      <c r="AW39" s="19">
        <f t="shared" ref="AW39:BF43" si="66">INDEX($K:$P,ROW(),MATCH(AW$3,$K$2:$P$2,0))</f>
        <v>10</v>
      </c>
      <c r="AX39" s="19">
        <f t="shared" si="66"/>
        <v>10</v>
      </c>
      <c r="AY39" s="19">
        <f t="shared" si="66"/>
        <v>10</v>
      </c>
      <c r="AZ39" s="19">
        <f t="shared" si="66"/>
        <v>10</v>
      </c>
      <c r="BA39" s="19">
        <f t="shared" si="66"/>
        <v>10</v>
      </c>
      <c r="BB39" s="19">
        <f t="shared" si="66"/>
        <v>10</v>
      </c>
      <c r="BC39" s="19">
        <f t="shared" si="66"/>
        <v>10</v>
      </c>
      <c r="BD39" s="19">
        <f t="shared" si="66"/>
        <v>10</v>
      </c>
      <c r="BE39" s="19">
        <f t="shared" si="66"/>
        <v>10</v>
      </c>
      <c r="BF39" s="19">
        <f t="shared" si="66"/>
        <v>10</v>
      </c>
      <c r="BG39" s="19">
        <f t="shared" ref="BG39:BP43" si="67">INDEX($K:$P,ROW(),MATCH(BG$3,$K$2:$P$2,0))</f>
        <v>10</v>
      </c>
      <c r="BH39" s="19">
        <f t="shared" si="67"/>
        <v>10</v>
      </c>
      <c r="BI39" s="19">
        <f t="shared" si="67"/>
        <v>10</v>
      </c>
      <c r="BJ39" s="19">
        <f t="shared" si="67"/>
        <v>10</v>
      </c>
      <c r="BK39" s="19">
        <f t="shared" si="67"/>
        <v>10</v>
      </c>
      <c r="BL39" s="19">
        <f t="shared" si="67"/>
        <v>10</v>
      </c>
      <c r="BM39" s="19">
        <f t="shared" si="67"/>
        <v>10</v>
      </c>
      <c r="BN39" s="19">
        <f t="shared" si="67"/>
        <v>10</v>
      </c>
      <c r="BO39" s="19">
        <f t="shared" si="67"/>
        <v>10</v>
      </c>
      <c r="BP39" s="19">
        <f t="shared" si="67"/>
        <v>10</v>
      </c>
      <c r="BQ39" s="19">
        <f t="shared" ref="BQ39:BZ43" si="68">INDEX($K:$P,ROW(),MATCH(BQ$3,$K$2:$P$2,0))</f>
        <v>10</v>
      </c>
      <c r="BR39" s="19">
        <f t="shared" si="68"/>
        <v>10</v>
      </c>
      <c r="BS39" s="19">
        <f t="shared" si="68"/>
        <v>10</v>
      </c>
      <c r="BT39" s="19">
        <f t="shared" si="68"/>
        <v>10</v>
      </c>
      <c r="BU39" s="19">
        <f t="shared" si="68"/>
        <v>10</v>
      </c>
      <c r="BV39" s="19">
        <f t="shared" si="68"/>
        <v>10</v>
      </c>
      <c r="BW39" s="19">
        <f t="shared" si="68"/>
        <v>10</v>
      </c>
      <c r="BX39" s="19">
        <f t="shared" si="68"/>
        <v>10</v>
      </c>
      <c r="BY39" s="19">
        <f t="shared" si="68"/>
        <v>10</v>
      </c>
      <c r="BZ39" s="19">
        <f t="shared" si="68"/>
        <v>10</v>
      </c>
      <c r="CA39" s="19">
        <f t="shared" ref="CA39:CJ43" si="69">INDEX($K:$P,ROW(),MATCH(CA$3,$K$2:$P$2,0))</f>
        <v>10</v>
      </c>
      <c r="CB39" s="19">
        <f t="shared" si="69"/>
        <v>10</v>
      </c>
      <c r="CC39" s="19">
        <f t="shared" si="69"/>
        <v>10</v>
      </c>
      <c r="CD39" s="19">
        <f t="shared" si="69"/>
        <v>10</v>
      </c>
      <c r="CE39" s="19">
        <f t="shared" si="69"/>
        <v>10</v>
      </c>
      <c r="CF39" s="19">
        <f t="shared" si="69"/>
        <v>10</v>
      </c>
      <c r="CG39" s="19">
        <f t="shared" si="69"/>
        <v>10</v>
      </c>
      <c r="CH39" s="19">
        <f t="shared" si="69"/>
        <v>10</v>
      </c>
      <c r="CI39" s="19">
        <f t="shared" si="69"/>
        <v>10</v>
      </c>
      <c r="CJ39" s="19">
        <f t="shared" si="69"/>
        <v>10</v>
      </c>
      <c r="CK39" s="19">
        <f t="shared" ref="CK39:CT43" si="70">INDEX($K:$P,ROW(),MATCH(CK$3,$K$2:$P$2,0))</f>
        <v>10</v>
      </c>
      <c r="CL39" s="19">
        <f t="shared" si="70"/>
        <v>10</v>
      </c>
      <c r="CM39" s="19" t="e">
        <f t="shared" si="70"/>
        <v>#N/A</v>
      </c>
      <c r="CN39" s="19" t="e">
        <f t="shared" si="70"/>
        <v>#N/A</v>
      </c>
      <c r="CO39" s="19" t="e">
        <f t="shared" si="70"/>
        <v>#N/A</v>
      </c>
      <c r="CP39" s="19" t="e">
        <f t="shared" si="70"/>
        <v>#N/A</v>
      </c>
      <c r="CQ39" s="19" t="e">
        <f t="shared" si="70"/>
        <v>#N/A</v>
      </c>
      <c r="CR39" s="19" t="e">
        <f t="shared" si="70"/>
        <v>#N/A</v>
      </c>
      <c r="CS39" s="19" t="e">
        <f t="shared" si="70"/>
        <v>#N/A</v>
      </c>
      <c r="CT39" s="19" t="e">
        <f t="shared" si="70"/>
        <v>#N/A</v>
      </c>
      <c r="CU39" s="19" t="e">
        <f t="shared" ref="CU39:DD43" si="71">INDEX($K:$P,ROW(),MATCH(CU$3,$K$2:$P$2,0))</f>
        <v>#N/A</v>
      </c>
      <c r="CV39" s="19" t="e">
        <f t="shared" si="71"/>
        <v>#N/A</v>
      </c>
      <c r="CW39" s="19" t="e">
        <f t="shared" si="71"/>
        <v>#N/A</v>
      </c>
      <c r="CX39" s="19" t="e">
        <f t="shared" si="71"/>
        <v>#N/A</v>
      </c>
      <c r="CY39" s="19" t="e">
        <f t="shared" si="71"/>
        <v>#N/A</v>
      </c>
      <c r="CZ39" s="19" t="e">
        <f t="shared" si="71"/>
        <v>#N/A</v>
      </c>
      <c r="DA39" s="19" t="e">
        <f t="shared" si="71"/>
        <v>#N/A</v>
      </c>
      <c r="DB39" s="19" t="e">
        <f t="shared" si="71"/>
        <v>#N/A</v>
      </c>
      <c r="DC39" s="19" t="e">
        <f t="shared" si="71"/>
        <v>#N/A</v>
      </c>
      <c r="DD39" s="19" t="e">
        <f t="shared" si="71"/>
        <v>#N/A</v>
      </c>
      <c r="DE39" s="19" t="e">
        <f t="shared" ref="DE39:DL43" si="72">INDEX($K:$P,ROW(),MATCH(DE$3,$K$2:$P$2,0))</f>
        <v>#N/A</v>
      </c>
      <c r="DF39" s="19" t="e">
        <f t="shared" si="72"/>
        <v>#N/A</v>
      </c>
      <c r="DG39" s="19" t="e">
        <f t="shared" si="72"/>
        <v>#N/A</v>
      </c>
      <c r="DH39" s="19" t="e">
        <f t="shared" si="72"/>
        <v>#N/A</v>
      </c>
      <c r="DI39" s="19" t="e">
        <f t="shared" si="72"/>
        <v>#N/A</v>
      </c>
      <c r="DJ39" s="19" t="e">
        <f t="shared" si="72"/>
        <v>#N/A</v>
      </c>
      <c r="DK39" s="19" t="e">
        <f t="shared" si="72"/>
        <v>#N/A</v>
      </c>
      <c r="DL39" s="19" t="e">
        <f t="shared" si="72"/>
        <v>#N/A</v>
      </c>
    </row>
    <row r="40" spans="1:116" x14ac:dyDescent="0.4">
      <c r="D40" t="s">
        <v>823</v>
      </c>
      <c r="E40" s="8" t="str">
        <f t="shared" si="32"/>
        <v>40 VOLLIST-EVP</v>
      </c>
      <c r="G40" s="372" t="s">
        <v>321</v>
      </c>
      <c r="H40" s="31"/>
      <c r="I40" s="73"/>
      <c r="J40" s="73"/>
      <c r="K40" s="18">
        <v>10</v>
      </c>
      <c r="L40" s="18">
        <v>10</v>
      </c>
      <c r="M40" s="18">
        <v>10</v>
      </c>
      <c r="N40" s="18">
        <v>10</v>
      </c>
      <c r="O40" s="18">
        <v>10</v>
      </c>
      <c r="P40" s="18">
        <v>10</v>
      </c>
      <c r="R40" s="33"/>
      <c r="S40" s="19">
        <f t="shared" si="63"/>
        <v>10</v>
      </c>
      <c r="T40" s="19">
        <f t="shared" si="63"/>
        <v>10</v>
      </c>
      <c r="U40" s="19">
        <f t="shared" si="63"/>
        <v>10</v>
      </c>
      <c r="V40" s="19">
        <f t="shared" si="63"/>
        <v>10</v>
      </c>
      <c r="W40" s="19">
        <f t="shared" si="63"/>
        <v>10</v>
      </c>
      <c r="X40" s="19">
        <f t="shared" si="63"/>
        <v>10</v>
      </c>
      <c r="Y40" s="19">
        <f t="shared" si="63"/>
        <v>10</v>
      </c>
      <c r="Z40" s="19">
        <f t="shared" si="63"/>
        <v>10</v>
      </c>
      <c r="AA40" s="19">
        <f t="shared" si="63"/>
        <v>10</v>
      </c>
      <c r="AB40" s="19">
        <f t="shared" si="63"/>
        <v>10</v>
      </c>
      <c r="AC40" s="19">
        <f t="shared" si="64"/>
        <v>10</v>
      </c>
      <c r="AD40" s="19">
        <f t="shared" si="64"/>
        <v>10</v>
      </c>
      <c r="AE40" s="19">
        <f t="shared" si="64"/>
        <v>10</v>
      </c>
      <c r="AF40" s="19">
        <f t="shared" si="64"/>
        <v>10</v>
      </c>
      <c r="AG40" s="19">
        <f t="shared" si="64"/>
        <v>10</v>
      </c>
      <c r="AH40" s="19">
        <f t="shared" si="64"/>
        <v>10</v>
      </c>
      <c r="AI40" s="19">
        <f t="shared" si="64"/>
        <v>10</v>
      </c>
      <c r="AJ40" s="19">
        <f t="shared" si="64"/>
        <v>10</v>
      </c>
      <c r="AK40" s="19">
        <f t="shared" si="64"/>
        <v>10</v>
      </c>
      <c r="AL40" s="19">
        <f t="shared" si="64"/>
        <v>10</v>
      </c>
      <c r="AM40" s="19">
        <f t="shared" si="65"/>
        <v>10</v>
      </c>
      <c r="AN40" s="19">
        <f t="shared" si="65"/>
        <v>10</v>
      </c>
      <c r="AO40" s="19">
        <f t="shared" si="65"/>
        <v>10</v>
      </c>
      <c r="AP40" s="19">
        <f t="shared" si="65"/>
        <v>10</v>
      </c>
      <c r="AQ40" s="19">
        <f t="shared" si="65"/>
        <v>10</v>
      </c>
      <c r="AR40" s="19">
        <f t="shared" si="65"/>
        <v>10</v>
      </c>
      <c r="AS40" s="19">
        <f t="shared" si="65"/>
        <v>10</v>
      </c>
      <c r="AT40" s="19">
        <f t="shared" si="65"/>
        <v>10</v>
      </c>
      <c r="AU40" s="19">
        <f t="shared" si="65"/>
        <v>10</v>
      </c>
      <c r="AV40" s="19">
        <f t="shared" si="65"/>
        <v>10</v>
      </c>
      <c r="AW40" s="19">
        <f t="shared" si="66"/>
        <v>10</v>
      </c>
      <c r="AX40" s="19">
        <f t="shared" si="66"/>
        <v>10</v>
      </c>
      <c r="AY40" s="19">
        <f t="shared" si="66"/>
        <v>10</v>
      </c>
      <c r="AZ40" s="19">
        <f t="shared" si="66"/>
        <v>10</v>
      </c>
      <c r="BA40" s="19">
        <f t="shared" si="66"/>
        <v>10</v>
      </c>
      <c r="BB40" s="19">
        <f t="shared" si="66"/>
        <v>10</v>
      </c>
      <c r="BC40" s="19">
        <f t="shared" si="66"/>
        <v>10</v>
      </c>
      <c r="BD40" s="19">
        <f t="shared" si="66"/>
        <v>10</v>
      </c>
      <c r="BE40" s="19">
        <f t="shared" si="66"/>
        <v>10</v>
      </c>
      <c r="BF40" s="19">
        <f t="shared" si="66"/>
        <v>10</v>
      </c>
      <c r="BG40" s="19">
        <f t="shared" si="67"/>
        <v>10</v>
      </c>
      <c r="BH40" s="19">
        <f t="shared" si="67"/>
        <v>10</v>
      </c>
      <c r="BI40" s="19">
        <f t="shared" si="67"/>
        <v>10</v>
      </c>
      <c r="BJ40" s="19">
        <f t="shared" si="67"/>
        <v>10</v>
      </c>
      <c r="BK40" s="19">
        <f t="shared" si="67"/>
        <v>10</v>
      </c>
      <c r="BL40" s="19">
        <f t="shared" si="67"/>
        <v>10</v>
      </c>
      <c r="BM40" s="19">
        <f t="shared" si="67"/>
        <v>10</v>
      </c>
      <c r="BN40" s="19">
        <f t="shared" si="67"/>
        <v>10</v>
      </c>
      <c r="BO40" s="19">
        <f t="shared" si="67"/>
        <v>10</v>
      </c>
      <c r="BP40" s="19">
        <f t="shared" si="67"/>
        <v>10</v>
      </c>
      <c r="BQ40" s="19">
        <f t="shared" si="68"/>
        <v>10</v>
      </c>
      <c r="BR40" s="19">
        <f t="shared" si="68"/>
        <v>10</v>
      </c>
      <c r="BS40" s="19">
        <f t="shared" si="68"/>
        <v>10</v>
      </c>
      <c r="BT40" s="19">
        <f t="shared" si="68"/>
        <v>10</v>
      </c>
      <c r="BU40" s="19">
        <f t="shared" si="68"/>
        <v>10</v>
      </c>
      <c r="BV40" s="19">
        <f t="shared" si="68"/>
        <v>10</v>
      </c>
      <c r="BW40" s="19">
        <f t="shared" si="68"/>
        <v>10</v>
      </c>
      <c r="BX40" s="19">
        <f t="shared" si="68"/>
        <v>10</v>
      </c>
      <c r="BY40" s="19">
        <f t="shared" si="68"/>
        <v>10</v>
      </c>
      <c r="BZ40" s="19">
        <f t="shared" si="68"/>
        <v>10</v>
      </c>
      <c r="CA40" s="19">
        <f t="shared" si="69"/>
        <v>10</v>
      </c>
      <c r="CB40" s="19">
        <f t="shared" si="69"/>
        <v>10</v>
      </c>
      <c r="CC40" s="19">
        <f t="shared" si="69"/>
        <v>10</v>
      </c>
      <c r="CD40" s="19">
        <f t="shared" si="69"/>
        <v>10</v>
      </c>
      <c r="CE40" s="19">
        <f t="shared" si="69"/>
        <v>10</v>
      </c>
      <c r="CF40" s="19">
        <f t="shared" si="69"/>
        <v>10</v>
      </c>
      <c r="CG40" s="19">
        <f t="shared" si="69"/>
        <v>10</v>
      </c>
      <c r="CH40" s="19">
        <f t="shared" si="69"/>
        <v>10</v>
      </c>
      <c r="CI40" s="19">
        <f t="shared" si="69"/>
        <v>10</v>
      </c>
      <c r="CJ40" s="19">
        <f t="shared" si="69"/>
        <v>10</v>
      </c>
      <c r="CK40" s="19">
        <f t="shared" si="70"/>
        <v>10</v>
      </c>
      <c r="CL40" s="19">
        <f t="shared" si="70"/>
        <v>10</v>
      </c>
      <c r="CM40" s="19" t="e">
        <f t="shared" si="70"/>
        <v>#N/A</v>
      </c>
      <c r="CN40" s="19" t="e">
        <f t="shared" si="70"/>
        <v>#N/A</v>
      </c>
      <c r="CO40" s="19" t="e">
        <f t="shared" si="70"/>
        <v>#N/A</v>
      </c>
      <c r="CP40" s="19" t="e">
        <f t="shared" si="70"/>
        <v>#N/A</v>
      </c>
      <c r="CQ40" s="19" t="e">
        <f t="shared" si="70"/>
        <v>#N/A</v>
      </c>
      <c r="CR40" s="19" t="e">
        <f t="shared" si="70"/>
        <v>#N/A</v>
      </c>
      <c r="CS40" s="19" t="e">
        <f t="shared" si="70"/>
        <v>#N/A</v>
      </c>
      <c r="CT40" s="19" t="e">
        <f t="shared" si="70"/>
        <v>#N/A</v>
      </c>
      <c r="CU40" s="19" t="e">
        <f t="shared" si="71"/>
        <v>#N/A</v>
      </c>
      <c r="CV40" s="19" t="e">
        <f t="shared" si="71"/>
        <v>#N/A</v>
      </c>
      <c r="CW40" s="19" t="e">
        <f t="shared" si="71"/>
        <v>#N/A</v>
      </c>
      <c r="CX40" s="19" t="e">
        <f t="shared" si="71"/>
        <v>#N/A</v>
      </c>
      <c r="CY40" s="19" t="e">
        <f t="shared" si="71"/>
        <v>#N/A</v>
      </c>
      <c r="CZ40" s="19" t="e">
        <f t="shared" si="71"/>
        <v>#N/A</v>
      </c>
      <c r="DA40" s="19" t="e">
        <f t="shared" si="71"/>
        <v>#N/A</v>
      </c>
      <c r="DB40" s="19" t="e">
        <f t="shared" si="71"/>
        <v>#N/A</v>
      </c>
      <c r="DC40" s="19" t="e">
        <f t="shared" si="71"/>
        <v>#N/A</v>
      </c>
      <c r="DD40" s="19" t="e">
        <f t="shared" si="71"/>
        <v>#N/A</v>
      </c>
      <c r="DE40" s="19" t="e">
        <f t="shared" si="72"/>
        <v>#N/A</v>
      </c>
      <c r="DF40" s="19" t="e">
        <f t="shared" si="72"/>
        <v>#N/A</v>
      </c>
      <c r="DG40" s="19" t="e">
        <f t="shared" si="72"/>
        <v>#N/A</v>
      </c>
      <c r="DH40" s="19" t="e">
        <f t="shared" si="72"/>
        <v>#N/A</v>
      </c>
      <c r="DI40" s="19" t="e">
        <f t="shared" si="72"/>
        <v>#N/A</v>
      </c>
      <c r="DJ40" s="19" t="e">
        <f t="shared" si="72"/>
        <v>#N/A</v>
      </c>
      <c r="DK40" s="19" t="e">
        <f t="shared" si="72"/>
        <v>#N/A</v>
      </c>
      <c r="DL40" s="19" t="e">
        <f t="shared" si="72"/>
        <v>#N/A</v>
      </c>
    </row>
    <row r="41" spans="1:116" x14ac:dyDescent="0.4">
      <c r="D41" t="s">
        <v>823</v>
      </c>
      <c r="E41" s="8" t="str">
        <f t="shared" si="32"/>
        <v>41 VOLLIST-EVP</v>
      </c>
      <c r="G41" s="372" t="s">
        <v>322</v>
      </c>
      <c r="H41" s="31"/>
      <c r="I41" s="73"/>
      <c r="J41" s="73"/>
      <c r="K41" s="18">
        <v>10</v>
      </c>
      <c r="L41" s="18">
        <v>10</v>
      </c>
      <c r="M41" s="18">
        <v>10</v>
      </c>
      <c r="N41" s="18">
        <v>10</v>
      </c>
      <c r="O41" s="18">
        <v>10</v>
      </c>
      <c r="P41" s="18">
        <v>10</v>
      </c>
      <c r="R41" s="33"/>
      <c r="S41" s="19">
        <f t="shared" si="63"/>
        <v>10</v>
      </c>
      <c r="T41" s="19">
        <f t="shared" si="63"/>
        <v>10</v>
      </c>
      <c r="U41" s="19">
        <f t="shared" si="63"/>
        <v>10</v>
      </c>
      <c r="V41" s="19">
        <f t="shared" si="63"/>
        <v>10</v>
      </c>
      <c r="W41" s="19">
        <f t="shared" si="63"/>
        <v>10</v>
      </c>
      <c r="X41" s="19">
        <f t="shared" si="63"/>
        <v>10</v>
      </c>
      <c r="Y41" s="19">
        <f t="shared" si="63"/>
        <v>10</v>
      </c>
      <c r="Z41" s="19">
        <f t="shared" si="63"/>
        <v>10</v>
      </c>
      <c r="AA41" s="19">
        <f t="shared" si="63"/>
        <v>10</v>
      </c>
      <c r="AB41" s="19">
        <f t="shared" si="63"/>
        <v>10</v>
      </c>
      <c r="AC41" s="19">
        <f t="shared" si="64"/>
        <v>10</v>
      </c>
      <c r="AD41" s="19">
        <f t="shared" si="64"/>
        <v>10</v>
      </c>
      <c r="AE41" s="19">
        <f t="shared" si="64"/>
        <v>10</v>
      </c>
      <c r="AF41" s="19">
        <f t="shared" si="64"/>
        <v>10</v>
      </c>
      <c r="AG41" s="19">
        <f t="shared" si="64"/>
        <v>10</v>
      </c>
      <c r="AH41" s="19">
        <f t="shared" si="64"/>
        <v>10</v>
      </c>
      <c r="AI41" s="19">
        <f t="shared" si="64"/>
        <v>10</v>
      </c>
      <c r="AJ41" s="19">
        <f t="shared" si="64"/>
        <v>10</v>
      </c>
      <c r="AK41" s="19">
        <f t="shared" si="64"/>
        <v>10</v>
      </c>
      <c r="AL41" s="19">
        <f t="shared" si="64"/>
        <v>10</v>
      </c>
      <c r="AM41" s="19">
        <f t="shared" si="65"/>
        <v>10</v>
      </c>
      <c r="AN41" s="19">
        <f t="shared" si="65"/>
        <v>10</v>
      </c>
      <c r="AO41" s="19">
        <f t="shared" si="65"/>
        <v>10</v>
      </c>
      <c r="AP41" s="19">
        <f t="shared" si="65"/>
        <v>10</v>
      </c>
      <c r="AQ41" s="19">
        <f t="shared" si="65"/>
        <v>10</v>
      </c>
      <c r="AR41" s="19">
        <f t="shared" si="65"/>
        <v>10</v>
      </c>
      <c r="AS41" s="19">
        <f t="shared" si="65"/>
        <v>10</v>
      </c>
      <c r="AT41" s="19">
        <f t="shared" si="65"/>
        <v>10</v>
      </c>
      <c r="AU41" s="19">
        <f t="shared" si="65"/>
        <v>10</v>
      </c>
      <c r="AV41" s="19">
        <f t="shared" si="65"/>
        <v>10</v>
      </c>
      <c r="AW41" s="19">
        <f t="shared" si="66"/>
        <v>10</v>
      </c>
      <c r="AX41" s="19">
        <f t="shared" si="66"/>
        <v>10</v>
      </c>
      <c r="AY41" s="19">
        <f t="shared" si="66"/>
        <v>10</v>
      </c>
      <c r="AZ41" s="19">
        <f t="shared" si="66"/>
        <v>10</v>
      </c>
      <c r="BA41" s="19">
        <f t="shared" si="66"/>
        <v>10</v>
      </c>
      <c r="BB41" s="19">
        <f t="shared" si="66"/>
        <v>10</v>
      </c>
      <c r="BC41" s="19">
        <f t="shared" si="66"/>
        <v>10</v>
      </c>
      <c r="BD41" s="19">
        <f t="shared" si="66"/>
        <v>10</v>
      </c>
      <c r="BE41" s="19">
        <f t="shared" si="66"/>
        <v>10</v>
      </c>
      <c r="BF41" s="19">
        <f t="shared" si="66"/>
        <v>10</v>
      </c>
      <c r="BG41" s="19">
        <f t="shared" si="67"/>
        <v>10</v>
      </c>
      <c r="BH41" s="19">
        <f t="shared" si="67"/>
        <v>10</v>
      </c>
      <c r="BI41" s="19">
        <f t="shared" si="67"/>
        <v>10</v>
      </c>
      <c r="BJ41" s="19">
        <f t="shared" si="67"/>
        <v>10</v>
      </c>
      <c r="BK41" s="19">
        <f t="shared" si="67"/>
        <v>10</v>
      </c>
      <c r="BL41" s="19">
        <f t="shared" si="67"/>
        <v>10</v>
      </c>
      <c r="BM41" s="19">
        <f t="shared" si="67"/>
        <v>10</v>
      </c>
      <c r="BN41" s="19">
        <f t="shared" si="67"/>
        <v>10</v>
      </c>
      <c r="BO41" s="19">
        <f t="shared" si="67"/>
        <v>10</v>
      </c>
      <c r="BP41" s="19">
        <f t="shared" si="67"/>
        <v>10</v>
      </c>
      <c r="BQ41" s="19">
        <f t="shared" si="68"/>
        <v>10</v>
      </c>
      <c r="BR41" s="19">
        <f t="shared" si="68"/>
        <v>10</v>
      </c>
      <c r="BS41" s="19">
        <f t="shared" si="68"/>
        <v>10</v>
      </c>
      <c r="BT41" s="19">
        <f t="shared" si="68"/>
        <v>10</v>
      </c>
      <c r="BU41" s="19">
        <f t="shared" si="68"/>
        <v>10</v>
      </c>
      <c r="BV41" s="19">
        <f t="shared" si="68"/>
        <v>10</v>
      </c>
      <c r="BW41" s="19">
        <f t="shared" si="68"/>
        <v>10</v>
      </c>
      <c r="BX41" s="19">
        <f t="shared" si="68"/>
        <v>10</v>
      </c>
      <c r="BY41" s="19">
        <f t="shared" si="68"/>
        <v>10</v>
      </c>
      <c r="BZ41" s="19">
        <f t="shared" si="68"/>
        <v>10</v>
      </c>
      <c r="CA41" s="19">
        <f t="shared" si="69"/>
        <v>10</v>
      </c>
      <c r="CB41" s="19">
        <f t="shared" si="69"/>
        <v>10</v>
      </c>
      <c r="CC41" s="19">
        <f t="shared" si="69"/>
        <v>10</v>
      </c>
      <c r="CD41" s="19">
        <f t="shared" si="69"/>
        <v>10</v>
      </c>
      <c r="CE41" s="19">
        <f t="shared" si="69"/>
        <v>10</v>
      </c>
      <c r="CF41" s="19">
        <f t="shared" si="69"/>
        <v>10</v>
      </c>
      <c r="CG41" s="19">
        <f t="shared" si="69"/>
        <v>10</v>
      </c>
      <c r="CH41" s="19">
        <f t="shared" si="69"/>
        <v>10</v>
      </c>
      <c r="CI41" s="19">
        <f t="shared" si="69"/>
        <v>10</v>
      </c>
      <c r="CJ41" s="19">
        <f t="shared" si="69"/>
        <v>10</v>
      </c>
      <c r="CK41" s="19">
        <f t="shared" si="70"/>
        <v>10</v>
      </c>
      <c r="CL41" s="19">
        <f t="shared" si="70"/>
        <v>10</v>
      </c>
      <c r="CM41" s="19" t="e">
        <f t="shared" si="70"/>
        <v>#N/A</v>
      </c>
      <c r="CN41" s="19" t="e">
        <f t="shared" si="70"/>
        <v>#N/A</v>
      </c>
      <c r="CO41" s="19" t="e">
        <f t="shared" si="70"/>
        <v>#N/A</v>
      </c>
      <c r="CP41" s="19" t="e">
        <f t="shared" si="70"/>
        <v>#N/A</v>
      </c>
      <c r="CQ41" s="19" t="e">
        <f t="shared" si="70"/>
        <v>#N/A</v>
      </c>
      <c r="CR41" s="19" t="e">
        <f t="shared" si="70"/>
        <v>#N/A</v>
      </c>
      <c r="CS41" s="19" t="e">
        <f t="shared" si="70"/>
        <v>#N/A</v>
      </c>
      <c r="CT41" s="19" t="e">
        <f t="shared" si="70"/>
        <v>#N/A</v>
      </c>
      <c r="CU41" s="19" t="e">
        <f t="shared" si="71"/>
        <v>#N/A</v>
      </c>
      <c r="CV41" s="19" t="e">
        <f t="shared" si="71"/>
        <v>#N/A</v>
      </c>
      <c r="CW41" s="19" t="e">
        <f t="shared" si="71"/>
        <v>#N/A</v>
      </c>
      <c r="CX41" s="19" t="e">
        <f t="shared" si="71"/>
        <v>#N/A</v>
      </c>
      <c r="CY41" s="19" t="e">
        <f t="shared" si="71"/>
        <v>#N/A</v>
      </c>
      <c r="CZ41" s="19" t="e">
        <f t="shared" si="71"/>
        <v>#N/A</v>
      </c>
      <c r="DA41" s="19" t="e">
        <f t="shared" si="71"/>
        <v>#N/A</v>
      </c>
      <c r="DB41" s="19" t="e">
        <f t="shared" si="71"/>
        <v>#N/A</v>
      </c>
      <c r="DC41" s="19" t="e">
        <f t="shared" si="71"/>
        <v>#N/A</v>
      </c>
      <c r="DD41" s="19" t="e">
        <f t="shared" si="71"/>
        <v>#N/A</v>
      </c>
      <c r="DE41" s="19" t="e">
        <f t="shared" si="72"/>
        <v>#N/A</v>
      </c>
      <c r="DF41" s="19" t="e">
        <f t="shared" si="72"/>
        <v>#N/A</v>
      </c>
      <c r="DG41" s="19" t="e">
        <f t="shared" si="72"/>
        <v>#N/A</v>
      </c>
      <c r="DH41" s="19" t="e">
        <f t="shared" si="72"/>
        <v>#N/A</v>
      </c>
      <c r="DI41" s="19" t="e">
        <f t="shared" si="72"/>
        <v>#N/A</v>
      </c>
      <c r="DJ41" s="19" t="e">
        <f t="shared" si="72"/>
        <v>#N/A</v>
      </c>
      <c r="DK41" s="19" t="e">
        <f t="shared" si="72"/>
        <v>#N/A</v>
      </c>
      <c r="DL41" s="19" t="e">
        <f t="shared" si="72"/>
        <v>#N/A</v>
      </c>
    </row>
    <row r="42" spans="1:116" x14ac:dyDescent="0.4">
      <c r="D42" t="s">
        <v>823</v>
      </c>
      <c r="E42" s="8" t="str">
        <f t="shared" si="32"/>
        <v>42 VOLLIST-EVP</v>
      </c>
      <c r="G42" s="372" t="s">
        <v>323</v>
      </c>
      <c r="H42" s="31"/>
      <c r="I42" s="73"/>
      <c r="J42" s="73"/>
      <c r="K42" s="18">
        <v>10</v>
      </c>
      <c r="L42" s="18">
        <v>10</v>
      </c>
      <c r="M42" s="18">
        <v>10</v>
      </c>
      <c r="N42" s="18">
        <v>10</v>
      </c>
      <c r="O42" s="18">
        <v>10</v>
      </c>
      <c r="P42" s="18">
        <v>10</v>
      </c>
      <c r="R42" s="33"/>
      <c r="S42" s="19">
        <f t="shared" si="63"/>
        <v>10</v>
      </c>
      <c r="T42" s="19">
        <f t="shared" si="63"/>
        <v>10</v>
      </c>
      <c r="U42" s="19">
        <f t="shared" si="63"/>
        <v>10</v>
      </c>
      <c r="V42" s="19">
        <f t="shared" si="63"/>
        <v>10</v>
      </c>
      <c r="W42" s="19">
        <f t="shared" si="63"/>
        <v>10</v>
      </c>
      <c r="X42" s="19">
        <f t="shared" si="63"/>
        <v>10</v>
      </c>
      <c r="Y42" s="19">
        <f t="shared" si="63"/>
        <v>10</v>
      </c>
      <c r="Z42" s="19">
        <f t="shared" si="63"/>
        <v>10</v>
      </c>
      <c r="AA42" s="19">
        <f t="shared" si="63"/>
        <v>10</v>
      </c>
      <c r="AB42" s="19">
        <f t="shared" si="63"/>
        <v>10</v>
      </c>
      <c r="AC42" s="19">
        <f t="shared" si="64"/>
        <v>10</v>
      </c>
      <c r="AD42" s="19">
        <f t="shared" si="64"/>
        <v>10</v>
      </c>
      <c r="AE42" s="19">
        <f t="shared" si="64"/>
        <v>10</v>
      </c>
      <c r="AF42" s="19">
        <f t="shared" si="64"/>
        <v>10</v>
      </c>
      <c r="AG42" s="19">
        <f t="shared" si="64"/>
        <v>10</v>
      </c>
      <c r="AH42" s="19">
        <f t="shared" si="64"/>
        <v>10</v>
      </c>
      <c r="AI42" s="19">
        <f t="shared" si="64"/>
        <v>10</v>
      </c>
      <c r="AJ42" s="19">
        <f t="shared" si="64"/>
        <v>10</v>
      </c>
      <c r="AK42" s="19">
        <f t="shared" si="64"/>
        <v>10</v>
      </c>
      <c r="AL42" s="19">
        <f t="shared" si="64"/>
        <v>10</v>
      </c>
      <c r="AM42" s="19">
        <f t="shared" si="65"/>
        <v>10</v>
      </c>
      <c r="AN42" s="19">
        <f t="shared" si="65"/>
        <v>10</v>
      </c>
      <c r="AO42" s="19">
        <f t="shared" si="65"/>
        <v>10</v>
      </c>
      <c r="AP42" s="19">
        <f t="shared" si="65"/>
        <v>10</v>
      </c>
      <c r="AQ42" s="19">
        <f t="shared" si="65"/>
        <v>10</v>
      </c>
      <c r="AR42" s="19">
        <f t="shared" si="65"/>
        <v>10</v>
      </c>
      <c r="AS42" s="19">
        <f t="shared" si="65"/>
        <v>10</v>
      </c>
      <c r="AT42" s="19">
        <f t="shared" si="65"/>
        <v>10</v>
      </c>
      <c r="AU42" s="19">
        <f t="shared" si="65"/>
        <v>10</v>
      </c>
      <c r="AV42" s="19">
        <f t="shared" si="65"/>
        <v>10</v>
      </c>
      <c r="AW42" s="19">
        <f t="shared" si="66"/>
        <v>10</v>
      </c>
      <c r="AX42" s="19">
        <f t="shared" si="66"/>
        <v>10</v>
      </c>
      <c r="AY42" s="19">
        <f t="shared" si="66"/>
        <v>10</v>
      </c>
      <c r="AZ42" s="19">
        <f t="shared" si="66"/>
        <v>10</v>
      </c>
      <c r="BA42" s="19">
        <f t="shared" si="66"/>
        <v>10</v>
      </c>
      <c r="BB42" s="19">
        <f t="shared" si="66"/>
        <v>10</v>
      </c>
      <c r="BC42" s="19">
        <f t="shared" si="66"/>
        <v>10</v>
      </c>
      <c r="BD42" s="19">
        <f t="shared" si="66"/>
        <v>10</v>
      </c>
      <c r="BE42" s="19">
        <f t="shared" si="66"/>
        <v>10</v>
      </c>
      <c r="BF42" s="19">
        <f t="shared" si="66"/>
        <v>10</v>
      </c>
      <c r="BG42" s="19">
        <f t="shared" si="67"/>
        <v>10</v>
      </c>
      <c r="BH42" s="19">
        <f t="shared" si="67"/>
        <v>10</v>
      </c>
      <c r="BI42" s="19">
        <f t="shared" si="67"/>
        <v>10</v>
      </c>
      <c r="BJ42" s="19">
        <f t="shared" si="67"/>
        <v>10</v>
      </c>
      <c r="BK42" s="19">
        <f t="shared" si="67"/>
        <v>10</v>
      </c>
      <c r="BL42" s="19">
        <f t="shared" si="67"/>
        <v>10</v>
      </c>
      <c r="BM42" s="19">
        <f t="shared" si="67"/>
        <v>10</v>
      </c>
      <c r="BN42" s="19">
        <f t="shared" si="67"/>
        <v>10</v>
      </c>
      <c r="BO42" s="19">
        <f t="shared" si="67"/>
        <v>10</v>
      </c>
      <c r="BP42" s="19">
        <f t="shared" si="67"/>
        <v>10</v>
      </c>
      <c r="BQ42" s="19">
        <f t="shared" si="68"/>
        <v>10</v>
      </c>
      <c r="BR42" s="19">
        <f t="shared" si="68"/>
        <v>10</v>
      </c>
      <c r="BS42" s="19">
        <f t="shared" si="68"/>
        <v>10</v>
      </c>
      <c r="BT42" s="19">
        <f t="shared" si="68"/>
        <v>10</v>
      </c>
      <c r="BU42" s="19">
        <f t="shared" si="68"/>
        <v>10</v>
      </c>
      <c r="BV42" s="19">
        <f t="shared" si="68"/>
        <v>10</v>
      </c>
      <c r="BW42" s="19">
        <f t="shared" si="68"/>
        <v>10</v>
      </c>
      <c r="BX42" s="19">
        <f t="shared" si="68"/>
        <v>10</v>
      </c>
      <c r="BY42" s="19">
        <f t="shared" si="68"/>
        <v>10</v>
      </c>
      <c r="BZ42" s="19">
        <f t="shared" si="68"/>
        <v>10</v>
      </c>
      <c r="CA42" s="19">
        <f t="shared" si="69"/>
        <v>10</v>
      </c>
      <c r="CB42" s="19">
        <f t="shared" si="69"/>
        <v>10</v>
      </c>
      <c r="CC42" s="19">
        <f t="shared" si="69"/>
        <v>10</v>
      </c>
      <c r="CD42" s="19">
        <f t="shared" si="69"/>
        <v>10</v>
      </c>
      <c r="CE42" s="19">
        <f t="shared" si="69"/>
        <v>10</v>
      </c>
      <c r="CF42" s="19">
        <f t="shared" si="69"/>
        <v>10</v>
      </c>
      <c r="CG42" s="19">
        <f t="shared" si="69"/>
        <v>10</v>
      </c>
      <c r="CH42" s="19">
        <f t="shared" si="69"/>
        <v>10</v>
      </c>
      <c r="CI42" s="19">
        <f t="shared" si="69"/>
        <v>10</v>
      </c>
      <c r="CJ42" s="19">
        <f t="shared" si="69"/>
        <v>10</v>
      </c>
      <c r="CK42" s="19">
        <f t="shared" si="70"/>
        <v>10</v>
      </c>
      <c r="CL42" s="19">
        <f t="shared" si="70"/>
        <v>10</v>
      </c>
      <c r="CM42" s="19" t="e">
        <f t="shared" si="70"/>
        <v>#N/A</v>
      </c>
      <c r="CN42" s="19" t="e">
        <f t="shared" si="70"/>
        <v>#N/A</v>
      </c>
      <c r="CO42" s="19" t="e">
        <f t="shared" si="70"/>
        <v>#N/A</v>
      </c>
      <c r="CP42" s="19" t="e">
        <f t="shared" si="70"/>
        <v>#N/A</v>
      </c>
      <c r="CQ42" s="19" t="e">
        <f t="shared" si="70"/>
        <v>#N/A</v>
      </c>
      <c r="CR42" s="19" t="e">
        <f t="shared" si="70"/>
        <v>#N/A</v>
      </c>
      <c r="CS42" s="19" t="e">
        <f t="shared" si="70"/>
        <v>#N/A</v>
      </c>
      <c r="CT42" s="19" t="e">
        <f t="shared" si="70"/>
        <v>#N/A</v>
      </c>
      <c r="CU42" s="19" t="e">
        <f t="shared" si="71"/>
        <v>#N/A</v>
      </c>
      <c r="CV42" s="19" t="e">
        <f t="shared" si="71"/>
        <v>#N/A</v>
      </c>
      <c r="CW42" s="19" t="e">
        <f t="shared" si="71"/>
        <v>#N/A</v>
      </c>
      <c r="CX42" s="19" t="e">
        <f t="shared" si="71"/>
        <v>#N/A</v>
      </c>
      <c r="CY42" s="19" t="e">
        <f t="shared" si="71"/>
        <v>#N/A</v>
      </c>
      <c r="CZ42" s="19" t="e">
        <f t="shared" si="71"/>
        <v>#N/A</v>
      </c>
      <c r="DA42" s="19" t="e">
        <f t="shared" si="71"/>
        <v>#N/A</v>
      </c>
      <c r="DB42" s="19" t="e">
        <f t="shared" si="71"/>
        <v>#N/A</v>
      </c>
      <c r="DC42" s="19" t="e">
        <f t="shared" si="71"/>
        <v>#N/A</v>
      </c>
      <c r="DD42" s="19" t="e">
        <f t="shared" si="71"/>
        <v>#N/A</v>
      </c>
      <c r="DE42" s="19" t="e">
        <f t="shared" si="72"/>
        <v>#N/A</v>
      </c>
      <c r="DF42" s="19" t="e">
        <f t="shared" si="72"/>
        <v>#N/A</v>
      </c>
      <c r="DG42" s="19" t="e">
        <f t="shared" si="72"/>
        <v>#N/A</v>
      </c>
      <c r="DH42" s="19" t="e">
        <f t="shared" si="72"/>
        <v>#N/A</v>
      </c>
      <c r="DI42" s="19" t="e">
        <f t="shared" si="72"/>
        <v>#N/A</v>
      </c>
      <c r="DJ42" s="19" t="e">
        <f t="shared" si="72"/>
        <v>#N/A</v>
      </c>
      <c r="DK42" s="19" t="e">
        <f t="shared" si="72"/>
        <v>#N/A</v>
      </c>
      <c r="DL42" s="19" t="e">
        <f t="shared" si="72"/>
        <v>#N/A</v>
      </c>
    </row>
    <row r="43" spans="1:116" x14ac:dyDescent="0.4">
      <c r="D43" t="s">
        <v>823</v>
      </c>
      <c r="E43" s="8" t="str">
        <f t="shared" si="32"/>
        <v>43 VOLLIST-EVP</v>
      </c>
      <c r="G43" s="372" t="s">
        <v>566</v>
      </c>
      <c r="H43" s="31"/>
      <c r="I43" s="73"/>
      <c r="J43" s="73"/>
      <c r="K43" s="18">
        <v>10</v>
      </c>
      <c r="L43" s="18">
        <v>10</v>
      </c>
      <c r="M43" s="18">
        <v>10</v>
      </c>
      <c r="N43" s="18">
        <v>10</v>
      </c>
      <c r="O43" s="18">
        <v>10</v>
      </c>
      <c r="P43" s="18">
        <v>10</v>
      </c>
      <c r="R43" s="33"/>
      <c r="S43" s="19">
        <f t="shared" si="63"/>
        <v>10</v>
      </c>
      <c r="T43" s="19">
        <f t="shared" si="63"/>
        <v>10</v>
      </c>
      <c r="U43" s="19">
        <f t="shared" si="63"/>
        <v>10</v>
      </c>
      <c r="V43" s="19">
        <f t="shared" si="63"/>
        <v>10</v>
      </c>
      <c r="W43" s="19">
        <f t="shared" si="63"/>
        <v>10</v>
      </c>
      <c r="X43" s="19">
        <f t="shared" si="63"/>
        <v>10</v>
      </c>
      <c r="Y43" s="19">
        <f t="shared" si="63"/>
        <v>10</v>
      </c>
      <c r="Z43" s="19">
        <f t="shared" si="63"/>
        <v>10</v>
      </c>
      <c r="AA43" s="19">
        <f t="shared" si="63"/>
        <v>10</v>
      </c>
      <c r="AB43" s="19">
        <f t="shared" si="63"/>
        <v>10</v>
      </c>
      <c r="AC43" s="19">
        <f t="shared" si="64"/>
        <v>10</v>
      </c>
      <c r="AD43" s="19">
        <f t="shared" si="64"/>
        <v>10</v>
      </c>
      <c r="AE43" s="19">
        <f t="shared" si="64"/>
        <v>10</v>
      </c>
      <c r="AF43" s="19">
        <f t="shared" si="64"/>
        <v>10</v>
      </c>
      <c r="AG43" s="19">
        <f t="shared" si="64"/>
        <v>10</v>
      </c>
      <c r="AH43" s="19">
        <f t="shared" si="64"/>
        <v>10</v>
      </c>
      <c r="AI43" s="19">
        <f t="shared" si="64"/>
        <v>10</v>
      </c>
      <c r="AJ43" s="19">
        <f t="shared" si="64"/>
        <v>10</v>
      </c>
      <c r="AK43" s="19">
        <f t="shared" si="64"/>
        <v>10</v>
      </c>
      <c r="AL43" s="19">
        <f t="shared" si="64"/>
        <v>10</v>
      </c>
      <c r="AM43" s="19">
        <f t="shared" si="65"/>
        <v>10</v>
      </c>
      <c r="AN43" s="19">
        <f t="shared" si="65"/>
        <v>10</v>
      </c>
      <c r="AO43" s="19">
        <f t="shared" si="65"/>
        <v>10</v>
      </c>
      <c r="AP43" s="19">
        <f t="shared" si="65"/>
        <v>10</v>
      </c>
      <c r="AQ43" s="19">
        <f t="shared" si="65"/>
        <v>10</v>
      </c>
      <c r="AR43" s="19">
        <f t="shared" si="65"/>
        <v>10</v>
      </c>
      <c r="AS43" s="19">
        <f t="shared" si="65"/>
        <v>10</v>
      </c>
      <c r="AT43" s="19">
        <f t="shared" si="65"/>
        <v>10</v>
      </c>
      <c r="AU43" s="19">
        <f t="shared" si="65"/>
        <v>10</v>
      </c>
      <c r="AV43" s="19">
        <f t="shared" si="65"/>
        <v>10</v>
      </c>
      <c r="AW43" s="19">
        <f t="shared" si="66"/>
        <v>10</v>
      </c>
      <c r="AX43" s="19">
        <f t="shared" si="66"/>
        <v>10</v>
      </c>
      <c r="AY43" s="19">
        <f t="shared" si="66"/>
        <v>10</v>
      </c>
      <c r="AZ43" s="19">
        <f t="shared" si="66"/>
        <v>10</v>
      </c>
      <c r="BA43" s="19">
        <f t="shared" si="66"/>
        <v>10</v>
      </c>
      <c r="BB43" s="19">
        <f t="shared" si="66"/>
        <v>10</v>
      </c>
      <c r="BC43" s="19">
        <f t="shared" si="66"/>
        <v>10</v>
      </c>
      <c r="BD43" s="19">
        <f t="shared" si="66"/>
        <v>10</v>
      </c>
      <c r="BE43" s="19">
        <f t="shared" si="66"/>
        <v>10</v>
      </c>
      <c r="BF43" s="19">
        <f t="shared" si="66"/>
        <v>10</v>
      </c>
      <c r="BG43" s="19">
        <f t="shared" si="67"/>
        <v>10</v>
      </c>
      <c r="BH43" s="19">
        <f t="shared" si="67"/>
        <v>10</v>
      </c>
      <c r="BI43" s="19">
        <f t="shared" si="67"/>
        <v>10</v>
      </c>
      <c r="BJ43" s="19">
        <f t="shared" si="67"/>
        <v>10</v>
      </c>
      <c r="BK43" s="19">
        <f t="shared" si="67"/>
        <v>10</v>
      </c>
      <c r="BL43" s="19">
        <f t="shared" si="67"/>
        <v>10</v>
      </c>
      <c r="BM43" s="19">
        <f t="shared" si="67"/>
        <v>10</v>
      </c>
      <c r="BN43" s="19">
        <f t="shared" si="67"/>
        <v>10</v>
      </c>
      <c r="BO43" s="19">
        <f t="shared" si="67"/>
        <v>10</v>
      </c>
      <c r="BP43" s="19">
        <f t="shared" si="67"/>
        <v>10</v>
      </c>
      <c r="BQ43" s="19">
        <f t="shared" si="68"/>
        <v>10</v>
      </c>
      <c r="BR43" s="19">
        <f t="shared" si="68"/>
        <v>10</v>
      </c>
      <c r="BS43" s="19">
        <f t="shared" si="68"/>
        <v>10</v>
      </c>
      <c r="BT43" s="19">
        <f t="shared" si="68"/>
        <v>10</v>
      </c>
      <c r="BU43" s="19">
        <f t="shared" si="68"/>
        <v>10</v>
      </c>
      <c r="BV43" s="19">
        <f t="shared" si="68"/>
        <v>10</v>
      </c>
      <c r="BW43" s="19">
        <f t="shared" si="68"/>
        <v>10</v>
      </c>
      <c r="BX43" s="19">
        <f t="shared" si="68"/>
        <v>10</v>
      </c>
      <c r="BY43" s="19">
        <f t="shared" si="68"/>
        <v>10</v>
      </c>
      <c r="BZ43" s="19">
        <f t="shared" si="68"/>
        <v>10</v>
      </c>
      <c r="CA43" s="19">
        <f t="shared" si="69"/>
        <v>10</v>
      </c>
      <c r="CB43" s="19">
        <f t="shared" si="69"/>
        <v>10</v>
      </c>
      <c r="CC43" s="19">
        <f t="shared" si="69"/>
        <v>10</v>
      </c>
      <c r="CD43" s="19">
        <f t="shared" si="69"/>
        <v>10</v>
      </c>
      <c r="CE43" s="19">
        <f t="shared" si="69"/>
        <v>10</v>
      </c>
      <c r="CF43" s="19">
        <f t="shared" si="69"/>
        <v>10</v>
      </c>
      <c r="CG43" s="19">
        <f t="shared" si="69"/>
        <v>10</v>
      </c>
      <c r="CH43" s="19">
        <f t="shared" si="69"/>
        <v>10</v>
      </c>
      <c r="CI43" s="19">
        <f t="shared" si="69"/>
        <v>10</v>
      </c>
      <c r="CJ43" s="19">
        <f t="shared" si="69"/>
        <v>10</v>
      </c>
      <c r="CK43" s="19">
        <f t="shared" si="70"/>
        <v>10</v>
      </c>
      <c r="CL43" s="19">
        <f t="shared" si="70"/>
        <v>10</v>
      </c>
      <c r="CM43" s="19" t="e">
        <f t="shared" si="70"/>
        <v>#N/A</v>
      </c>
      <c r="CN43" s="19" t="e">
        <f t="shared" si="70"/>
        <v>#N/A</v>
      </c>
      <c r="CO43" s="19" t="e">
        <f t="shared" si="70"/>
        <v>#N/A</v>
      </c>
      <c r="CP43" s="19" t="e">
        <f t="shared" si="70"/>
        <v>#N/A</v>
      </c>
      <c r="CQ43" s="19" t="e">
        <f t="shared" si="70"/>
        <v>#N/A</v>
      </c>
      <c r="CR43" s="19" t="e">
        <f t="shared" si="70"/>
        <v>#N/A</v>
      </c>
      <c r="CS43" s="19" t="e">
        <f t="shared" si="70"/>
        <v>#N/A</v>
      </c>
      <c r="CT43" s="19" t="e">
        <f t="shared" si="70"/>
        <v>#N/A</v>
      </c>
      <c r="CU43" s="19" t="e">
        <f t="shared" si="71"/>
        <v>#N/A</v>
      </c>
      <c r="CV43" s="19" t="e">
        <f t="shared" si="71"/>
        <v>#N/A</v>
      </c>
      <c r="CW43" s="19" t="e">
        <f t="shared" si="71"/>
        <v>#N/A</v>
      </c>
      <c r="CX43" s="19" t="e">
        <f t="shared" si="71"/>
        <v>#N/A</v>
      </c>
      <c r="CY43" s="19" t="e">
        <f t="shared" si="71"/>
        <v>#N/A</v>
      </c>
      <c r="CZ43" s="19" t="e">
        <f t="shared" si="71"/>
        <v>#N/A</v>
      </c>
      <c r="DA43" s="19" t="e">
        <f t="shared" si="71"/>
        <v>#N/A</v>
      </c>
      <c r="DB43" s="19" t="e">
        <f t="shared" si="71"/>
        <v>#N/A</v>
      </c>
      <c r="DC43" s="19" t="e">
        <f t="shared" si="71"/>
        <v>#N/A</v>
      </c>
      <c r="DD43" s="19" t="e">
        <f t="shared" si="71"/>
        <v>#N/A</v>
      </c>
      <c r="DE43" s="19" t="e">
        <f t="shared" si="72"/>
        <v>#N/A</v>
      </c>
      <c r="DF43" s="19" t="e">
        <f t="shared" si="72"/>
        <v>#N/A</v>
      </c>
      <c r="DG43" s="19" t="e">
        <f t="shared" si="72"/>
        <v>#N/A</v>
      </c>
      <c r="DH43" s="19" t="e">
        <f t="shared" si="72"/>
        <v>#N/A</v>
      </c>
      <c r="DI43" s="19" t="e">
        <f t="shared" si="72"/>
        <v>#N/A</v>
      </c>
      <c r="DJ43" s="19" t="e">
        <f t="shared" si="72"/>
        <v>#N/A</v>
      </c>
      <c r="DK43" s="19" t="e">
        <f t="shared" si="72"/>
        <v>#N/A</v>
      </c>
      <c r="DL43" s="19" t="e">
        <f t="shared" si="72"/>
        <v>#N/A</v>
      </c>
    </row>
    <row r="44" spans="1:116" x14ac:dyDescent="0.4">
      <c r="D44" t="s">
        <v>823</v>
      </c>
      <c r="E44" s="8" t="str">
        <f t="shared" si="32"/>
        <v>44 VOLLIST-EVP</v>
      </c>
      <c r="G44" s="395"/>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1:116" x14ac:dyDescent="0.4">
      <c r="D45" t="s">
        <v>823</v>
      </c>
      <c r="E45" s="8" t="str">
        <f t="shared" si="32"/>
        <v>45 VOLLIST-EVP</v>
      </c>
      <c r="G45" s="395" t="s">
        <v>522</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1:116" x14ac:dyDescent="0.4">
      <c r="D46" t="s">
        <v>823</v>
      </c>
      <c r="E46" s="8" t="str">
        <f t="shared" si="32"/>
        <v>46 VOLLIST-EVP</v>
      </c>
      <c r="G46" s="367" t="s">
        <v>320</v>
      </c>
      <c r="H46" s="31"/>
      <c r="I46" s="73"/>
      <c r="J46" s="73"/>
      <c r="K46" s="23">
        <f t="shared" ref="K46:P51" si="73">SUMIF($3:$3,K$2,46:46)</f>
        <v>-1000000.0000000003</v>
      </c>
      <c r="L46" s="23">
        <f t="shared" si="73"/>
        <v>-2000000.0000000007</v>
      </c>
      <c r="M46" s="23">
        <f t="shared" si="73"/>
        <v>-4000000.0000000014</v>
      </c>
      <c r="N46" s="23">
        <f t="shared" si="73"/>
        <v>-8000000.0000000028</v>
      </c>
      <c r="O46" s="23">
        <f t="shared" si="73"/>
        <v>-16000000.000000006</v>
      </c>
      <c r="P46" s="23">
        <f t="shared" si="73"/>
        <v>-32000000.000000011</v>
      </c>
      <c r="R46" s="33"/>
      <c r="S46" s="24">
        <f t="shared" ref="S46:AX46" si="74">-S16*S39</f>
        <v>-83333.333333333343</v>
      </c>
      <c r="T46" s="24">
        <f t="shared" si="74"/>
        <v>-83333.333333333343</v>
      </c>
      <c r="U46" s="24">
        <f t="shared" si="74"/>
        <v>-83333.333333333343</v>
      </c>
      <c r="V46" s="24">
        <f t="shared" si="74"/>
        <v>-83333.333333333343</v>
      </c>
      <c r="W46" s="24">
        <f t="shared" si="74"/>
        <v>-83333.333333333343</v>
      </c>
      <c r="X46" s="24">
        <f t="shared" si="74"/>
        <v>-83333.333333333343</v>
      </c>
      <c r="Y46" s="24">
        <f t="shared" si="74"/>
        <v>-83333.333333333343</v>
      </c>
      <c r="Z46" s="24">
        <f t="shared" si="74"/>
        <v>-83333.333333333343</v>
      </c>
      <c r="AA46" s="24">
        <f t="shared" si="74"/>
        <v>-83333.333333333343</v>
      </c>
      <c r="AB46" s="24">
        <f t="shared" si="74"/>
        <v>-83333.333333333343</v>
      </c>
      <c r="AC46" s="24">
        <f t="shared" si="74"/>
        <v>-83333.333333333343</v>
      </c>
      <c r="AD46" s="24">
        <f t="shared" si="74"/>
        <v>-83333.333333333343</v>
      </c>
      <c r="AE46" s="24">
        <f t="shared" si="74"/>
        <v>-166666.66666666669</v>
      </c>
      <c r="AF46" s="24">
        <f t="shared" si="74"/>
        <v>-166666.66666666669</v>
      </c>
      <c r="AG46" s="24">
        <f t="shared" si="74"/>
        <v>-166666.66666666669</v>
      </c>
      <c r="AH46" s="24">
        <f t="shared" si="74"/>
        <v>-166666.66666666669</v>
      </c>
      <c r="AI46" s="24">
        <f t="shared" si="74"/>
        <v>-166666.66666666669</v>
      </c>
      <c r="AJ46" s="24">
        <f t="shared" si="74"/>
        <v>-166666.66666666669</v>
      </c>
      <c r="AK46" s="24">
        <f t="shared" si="74"/>
        <v>-166666.66666666669</v>
      </c>
      <c r="AL46" s="24">
        <f t="shared" si="74"/>
        <v>-166666.66666666669</v>
      </c>
      <c r="AM46" s="24">
        <f t="shared" si="74"/>
        <v>-166666.66666666669</v>
      </c>
      <c r="AN46" s="24">
        <f t="shared" si="74"/>
        <v>-166666.66666666669</v>
      </c>
      <c r="AO46" s="24">
        <f t="shared" si="74"/>
        <v>-166666.66666666669</v>
      </c>
      <c r="AP46" s="24">
        <f t="shared" si="74"/>
        <v>-166666.66666666669</v>
      </c>
      <c r="AQ46" s="24">
        <f t="shared" si="74"/>
        <v>-333333.33333333337</v>
      </c>
      <c r="AR46" s="24">
        <f t="shared" si="74"/>
        <v>-333333.33333333337</v>
      </c>
      <c r="AS46" s="24">
        <f t="shared" si="74"/>
        <v>-333333.33333333337</v>
      </c>
      <c r="AT46" s="24">
        <f t="shared" si="74"/>
        <v>-333333.33333333337</v>
      </c>
      <c r="AU46" s="24">
        <f t="shared" si="74"/>
        <v>-333333.33333333337</v>
      </c>
      <c r="AV46" s="24">
        <f t="shared" si="74"/>
        <v>-333333.33333333337</v>
      </c>
      <c r="AW46" s="24">
        <f t="shared" si="74"/>
        <v>-333333.33333333337</v>
      </c>
      <c r="AX46" s="24">
        <f t="shared" si="74"/>
        <v>-333333.33333333337</v>
      </c>
      <c r="AY46" s="24">
        <f t="shared" ref="AY46:CD46" si="75">-AY16*AY39</f>
        <v>-333333.33333333337</v>
      </c>
      <c r="AZ46" s="24">
        <f t="shared" si="75"/>
        <v>-333333.33333333337</v>
      </c>
      <c r="BA46" s="24">
        <f t="shared" si="75"/>
        <v>-333333.33333333337</v>
      </c>
      <c r="BB46" s="24">
        <f t="shared" si="75"/>
        <v>-333333.33333333337</v>
      </c>
      <c r="BC46" s="24">
        <f t="shared" si="75"/>
        <v>-666666.66666666674</v>
      </c>
      <c r="BD46" s="24">
        <f t="shared" si="75"/>
        <v>-666666.66666666674</v>
      </c>
      <c r="BE46" s="24">
        <f t="shared" si="75"/>
        <v>-666666.66666666674</v>
      </c>
      <c r="BF46" s="24">
        <f t="shared" si="75"/>
        <v>-666666.66666666674</v>
      </c>
      <c r="BG46" s="24">
        <f t="shared" si="75"/>
        <v>-666666.66666666674</v>
      </c>
      <c r="BH46" s="24">
        <f t="shared" si="75"/>
        <v>-666666.66666666674</v>
      </c>
      <c r="BI46" s="24">
        <f t="shared" si="75"/>
        <v>-666666.66666666674</v>
      </c>
      <c r="BJ46" s="24">
        <f t="shared" si="75"/>
        <v>-666666.66666666674</v>
      </c>
      <c r="BK46" s="24">
        <f t="shared" si="75"/>
        <v>-666666.66666666674</v>
      </c>
      <c r="BL46" s="24">
        <f t="shared" si="75"/>
        <v>-666666.66666666674</v>
      </c>
      <c r="BM46" s="24">
        <f t="shared" si="75"/>
        <v>-666666.66666666674</v>
      </c>
      <c r="BN46" s="24">
        <f t="shared" si="75"/>
        <v>-666666.66666666674</v>
      </c>
      <c r="BO46" s="24">
        <f t="shared" si="75"/>
        <v>-1333333.3333333335</v>
      </c>
      <c r="BP46" s="24">
        <f t="shared" si="75"/>
        <v>-1333333.3333333335</v>
      </c>
      <c r="BQ46" s="24">
        <f t="shared" si="75"/>
        <v>-1333333.3333333335</v>
      </c>
      <c r="BR46" s="24">
        <f t="shared" si="75"/>
        <v>-1333333.3333333335</v>
      </c>
      <c r="BS46" s="24">
        <f t="shared" si="75"/>
        <v>-1333333.3333333335</v>
      </c>
      <c r="BT46" s="24">
        <f t="shared" si="75"/>
        <v>-1333333.3333333335</v>
      </c>
      <c r="BU46" s="24">
        <f t="shared" si="75"/>
        <v>-1333333.3333333335</v>
      </c>
      <c r="BV46" s="24">
        <f t="shared" si="75"/>
        <v>-1333333.3333333335</v>
      </c>
      <c r="BW46" s="24">
        <f t="shared" si="75"/>
        <v>-1333333.3333333335</v>
      </c>
      <c r="BX46" s="24">
        <f t="shared" si="75"/>
        <v>-1333333.3333333335</v>
      </c>
      <c r="BY46" s="24">
        <f t="shared" si="75"/>
        <v>-1333333.3333333335</v>
      </c>
      <c r="BZ46" s="24">
        <f t="shared" si="75"/>
        <v>-1333333.3333333335</v>
      </c>
      <c r="CA46" s="24">
        <f t="shared" si="75"/>
        <v>-2666666.666666667</v>
      </c>
      <c r="CB46" s="24">
        <f t="shared" si="75"/>
        <v>-2666666.666666667</v>
      </c>
      <c r="CC46" s="24">
        <f t="shared" si="75"/>
        <v>-2666666.666666667</v>
      </c>
      <c r="CD46" s="24">
        <f t="shared" si="75"/>
        <v>-2666666.666666667</v>
      </c>
      <c r="CE46" s="24">
        <f t="shared" ref="CE46:DL46" si="76">-CE16*CE39</f>
        <v>-2666666.666666667</v>
      </c>
      <c r="CF46" s="24">
        <f t="shared" si="76"/>
        <v>-2666666.666666667</v>
      </c>
      <c r="CG46" s="24">
        <f t="shared" si="76"/>
        <v>-2666666.666666667</v>
      </c>
      <c r="CH46" s="24">
        <f t="shared" si="76"/>
        <v>-2666666.666666667</v>
      </c>
      <c r="CI46" s="24">
        <f t="shared" si="76"/>
        <v>-2666666.666666667</v>
      </c>
      <c r="CJ46" s="24">
        <f t="shared" si="76"/>
        <v>-2666666.666666667</v>
      </c>
      <c r="CK46" s="24">
        <f t="shared" si="76"/>
        <v>-2666666.666666667</v>
      </c>
      <c r="CL46" s="24">
        <f t="shared" si="76"/>
        <v>-2666666.666666667</v>
      </c>
      <c r="CM46" s="24" t="e">
        <f t="shared" si="76"/>
        <v>#N/A</v>
      </c>
      <c r="CN46" s="24" t="e">
        <f t="shared" si="76"/>
        <v>#N/A</v>
      </c>
      <c r="CO46" s="24" t="e">
        <f t="shared" si="76"/>
        <v>#N/A</v>
      </c>
      <c r="CP46" s="24" t="e">
        <f t="shared" si="76"/>
        <v>#N/A</v>
      </c>
      <c r="CQ46" s="24" t="e">
        <f t="shared" si="76"/>
        <v>#N/A</v>
      </c>
      <c r="CR46" s="24" t="e">
        <f t="shared" si="76"/>
        <v>#N/A</v>
      </c>
      <c r="CS46" s="24" t="e">
        <f t="shared" si="76"/>
        <v>#N/A</v>
      </c>
      <c r="CT46" s="24" t="e">
        <f t="shared" si="76"/>
        <v>#N/A</v>
      </c>
      <c r="CU46" s="24" t="e">
        <f t="shared" si="76"/>
        <v>#N/A</v>
      </c>
      <c r="CV46" s="24" t="e">
        <f t="shared" si="76"/>
        <v>#N/A</v>
      </c>
      <c r="CW46" s="24" t="e">
        <f t="shared" si="76"/>
        <v>#N/A</v>
      </c>
      <c r="CX46" s="24" t="e">
        <f t="shared" si="76"/>
        <v>#N/A</v>
      </c>
      <c r="CY46" s="24" t="e">
        <f t="shared" si="76"/>
        <v>#N/A</v>
      </c>
      <c r="CZ46" s="24" t="e">
        <f t="shared" si="76"/>
        <v>#N/A</v>
      </c>
      <c r="DA46" s="24" t="e">
        <f t="shared" si="76"/>
        <v>#N/A</v>
      </c>
      <c r="DB46" s="24" t="e">
        <f t="shared" si="76"/>
        <v>#N/A</v>
      </c>
      <c r="DC46" s="24" t="e">
        <f t="shared" si="76"/>
        <v>#N/A</v>
      </c>
      <c r="DD46" s="24" t="e">
        <f t="shared" si="76"/>
        <v>#N/A</v>
      </c>
      <c r="DE46" s="24" t="e">
        <f t="shared" si="76"/>
        <v>#N/A</v>
      </c>
      <c r="DF46" s="24" t="e">
        <f t="shared" si="76"/>
        <v>#N/A</v>
      </c>
      <c r="DG46" s="24" t="e">
        <f t="shared" si="76"/>
        <v>#N/A</v>
      </c>
      <c r="DH46" s="24" t="e">
        <f t="shared" si="76"/>
        <v>#N/A</v>
      </c>
      <c r="DI46" s="24" t="e">
        <f t="shared" si="76"/>
        <v>#N/A</v>
      </c>
      <c r="DJ46" s="24" t="e">
        <f t="shared" si="76"/>
        <v>#N/A</v>
      </c>
      <c r="DK46" s="24" t="e">
        <f t="shared" si="76"/>
        <v>#N/A</v>
      </c>
      <c r="DL46" s="24" t="e">
        <f t="shared" si="76"/>
        <v>#N/A</v>
      </c>
    </row>
    <row r="47" spans="1:116" x14ac:dyDescent="0.4">
      <c r="D47" t="s">
        <v>823</v>
      </c>
      <c r="E47" s="8" t="str">
        <f t="shared" si="32"/>
        <v>47 VOLLIST-EVP</v>
      </c>
      <c r="G47" s="367" t="s">
        <v>321</v>
      </c>
      <c r="H47" s="31"/>
      <c r="I47" s="73"/>
      <c r="J47" s="73"/>
      <c r="K47" s="23">
        <f t="shared" si="73"/>
        <v>-1000000.0000000003</v>
      </c>
      <c r="L47" s="23">
        <f t="shared" si="73"/>
        <v>-2000000.0000000007</v>
      </c>
      <c r="M47" s="23">
        <f t="shared" si="73"/>
        <v>-4000000.0000000014</v>
      </c>
      <c r="N47" s="23">
        <f t="shared" si="73"/>
        <v>-8000000.0000000028</v>
      </c>
      <c r="O47" s="23">
        <f t="shared" si="73"/>
        <v>-16000000.000000006</v>
      </c>
      <c r="P47" s="23">
        <f t="shared" si="73"/>
        <v>-32000000.000000011</v>
      </c>
      <c r="R47" s="33"/>
      <c r="S47" s="24">
        <f t="shared" ref="S47:AX47" si="77">-S17*S40</f>
        <v>-83333.333333333343</v>
      </c>
      <c r="T47" s="24">
        <f t="shared" si="77"/>
        <v>-83333.333333333343</v>
      </c>
      <c r="U47" s="24">
        <f t="shared" si="77"/>
        <v>-83333.333333333343</v>
      </c>
      <c r="V47" s="24">
        <f t="shared" si="77"/>
        <v>-83333.333333333343</v>
      </c>
      <c r="W47" s="24">
        <f t="shared" si="77"/>
        <v>-83333.333333333343</v>
      </c>
      <c r="X47" s="24">
        <f t="shared" si="77"/>
        <v>-83333.333333333343</v>
      </c>
      <c r="Y47" s="24">
        <f t="shared" si="77"/>
        <v>-83333.333333333343</v>
      </c>
      <c r="Z47" s="24">
        <f t="shared" si="77"/>
        <v>-83333.333333333343</v>
      </c>
      <c r="AA47" s="24">
        <f t="shared" si="77"/>
        <v>-83333.333333333343</v>
      </c>
      <c r="AB47" s="24">
        <f t="shared" si="77"/>
        <v>-83333.333333333343</v>
      </c>
      <c r="AC47" s="24">
        <f t="shared" si="77"/>
        <v>-83333.333333333343</v>
      </c>
      <c r="AD47" s="24">
        <f t="shared" si="77"/>
        <v>-83333.333333333343</v>
      </c>
      <c r="AE47" s="24">
        <f t="shared" si="77"/>
        <v>-166666.66666666669</v>
      </c>
      <c r="AF47" s="24">
        <f t="shared" si="77"/>
        <v>-166666.66666666669</v>
      </c>
      <c r="AG47" s="24">
        <f t="shared" si="77"/>
        <v>-166666.66666666669</v>
      </c>
      <c r="AH47" s="24">
        <f t="shared" si="77"/>
        <v>-166666.66666666669</v>
      </c>
      <c r="AI47" s="24">
        <f t="shared" si="77"/>
        <v>-166666.66666666669</v>
      </c>
      <c r="AJ47" s="24">
        <f t="shared" si="77"/>
        <v>-166666.66666666669</v>
      </c>
      <c r="AK47" s="24">
        <f t="shared" si="77"/>
        <v>-166666.66666666669</v>
      </c>
      <c r="AL47" s="24">
        <f t="shared" si="77"/>
        <v>-166666.66666666669</v>
      </c>
      <c r="AM47" s="24">
        <f t="shared" si="77"/>
        <v>-166666.66666666669</v>
      </c>
      <c r="AN47" s="24">
        <f t="shared" si="77"/>
        <v>-166666.66666666669</v>
      </c>
      <c r="AO47" s="24">
        <f t="shared" si="77"/>
        <v>-166666.66666666669</v>
      </c>
      <c r="AP47" s="24">
        <f t="shared" si="77"/>
        <v>-166666.66666666669</v>
      </c>
      <c r="AQ47" s="24">
        <f t="shared" si="77"/>
        <v>-333333.33333333337</v>
      </c>
      <c r="AR47" s="24">
        <f t="shared" si="77"/>
        <v>-333333.33333333337</v>
      </c>
      <c r="AS47" s="24">
        <f t="shared" si="77"/>
        <v>-333333.33333333337</v>
      </c>
      <c r="AT47" s="24">
        <f t="shared" si="77"/>
        <v>-333333.33333333337</v>
      </c>
      <c r="AU47" s="24">
        <f t="shared" si="77"/>
        <v>-333333.33333333337</v>
      </c>
      <c r="AV47" s="24">
        <f t="shared" si="77"/>
        <v>-333333.33333333337</v>
      </c>
      <c r="AW47" s="24">
        <f t="shared" si="77"/>
        <v>-333333.33333333337</v>
      </c>
      <c r="AX47" s="24">
        <f t="shared" si="77"/>
        <v>-333333.33333333337</v>
      </c>
      <c r="AY47" s="24">
        <f t="shared" ref="AY47:CD47" si="78">-AY17*AY40</f>
        <v>-333333.33333333337</v>
      </c>
      <c r="AZ47" s="24">
        <f t="shared" si="78"/>
        <v>-333333.33333333337</v>
      </c>
      <c r="BA47" s="24">
        <f t="shared" si="78"/>
        <v>-333333.33333333337</v>
      </c>
      <c r="BB47" s="24">
        <f t="shared" si="78"/>
        <v>-333333.33333333337</v>
      </c>
      <c r="BC47" s="24">
        <f t="shared" si="78"/>
        <v>-666666.66666666674</v>
      </c>
      <c r="BD47" s="24">
        <f t="shared" si="78"/>
        <v>-666666.66666666674</v>
      </c>
      <c r="BE47" s="24">
        <f t="shared" si="78"/>
        <v>-666666.66666666674</v>
      </c>
      <c r="BF47" s="24">
        <f t="shared" si="78"/>
        <v>-666666.66666666674</v>
      </c>
      <c r="BG47" s="24">
        <f t="shared" si="78"/>
        <v>-666666.66666666674</v>
      </c>
      <c r="BH47" s="24">
        <f t="shared" si="78"/>
        <v>-666666.66666666674</v>
      </c>
      <c r="BI47" s="24">
        <f t="shared" si="78"/>
        <v>-666666.66666666674</v>
      </c>
      <c r="BJ47" s="24">
        <f t="shared" si="78"/>
        <v>-666666.66666666674</v>
      </c>
      <c r="BK47" s="24">
        <f t="shared" si="78"/>
        <v>-666666.66666666674</v>
      </c>
      <c r="BL47" s="24">
        <f t="shared" si="78"/>
        <v>-666666.66666666674</v>
      </c>
      <c r="BM47" s="24">
        <f t="shared" si="78"/>
        <v>-666666.66666666674</v>
      </c>
      <c r="BN47" s="24">
        <f t="shared" si="78"/>
        <v>-666666.66666666674</v>
      </c>
      <c r="BO47" s="24">
        <f t="shared" si="78"/>
        <v>-1333333.3333333335</v>
      </c>
      <c r="BP47" s="24">
        <f t="shared" si="78"/>
        <v>-1333333.3333333335</v>
      </c>
      <c r="BQ47" s="24">
        <f t="shared" si="78"/>
        <v>-1333333.3333333335</v>
      </c>
      <c r="BR47" s="24">
        <f t="shared" si="78"/>
        <v>-1333333.3333333335</v>
      </c>
      <c r="BS47" s="24">
        <f t="shared" si="78"/>
        <v>-1333333.3333333335</v>
      </c>
      <c r="BT47" s="24">
        <f t="shared" si="78"/>
        <v>-1333333.3333333335</v>
      </c>
      <c r="BU47" s="24">
        <f t="shared" si="78"/>
        <v>-1333333.3333333335</v>
      </c>
      <c r="BV47" s="24">
        <f t="shared" si="78"/>
        <v>-1333333.3333333335</v>
      </c>
      <c r="BW47" s="24">
        <f t="shared" si="78"/>
        <v>-1333333.3333333335</v>
      </c>
      <c r="BX47" s="24">
        <f t="shared" si="78"/>
        <v>-1333333.3333333335</v>
      </c>
      <c r="BY47" s="24">
        <f t="shared" si="78"/>
        <v>-1333333.3333333335</v>
      </c>
      <c r="BZ47" s="24">
        <f t="shared" si="78"/>
        <v>-1333333.3333333335</v>
      </c>
      <c r="CA47" s="24">
        <f t="shared" si="78"/>
        <v>-2666666.666666667</v>
      </c>
      <c r="CB47" s="24">
        <f t="shared" si="78"/>
        <v>-2666666.666666667</v>
      </c>
      <c r="CC47" s="24">
        <f t="shared" si="78"/>
        <v>-2666666.666666667</v>
      </c>
      <c r="CD47" s="24">
        <f t="shared" si="78"/>
        <v>-2666666.666666667</v>
      </c>
      <c r="CE47" s="24">
        <f t="shared" ref="CE47:DL47" si="79">-CE17*CE40</f>
        <v>-2666666.666666667</v>
      </c>
      <c r="CF47" s="24">
        <f t="shared" si="79"/>
        <v>-2666666.666666667</v>
      </c>
      <c r="CG47" s="24">
        <f t="shared" si="79"/>
        <v>-2666666.666666667</v>
      </c>
      <c r="CH47" s="24">
        <f t="shared" si="79"/>
        <v>-2666666.666666667</v>
      </c>
      <c r="CI47" s="24">
        <f t="shared" si="79"/>
        <v>-2666666.666666667</v>
      </c>
      <c r="CJ47" s="24">
        <f t="shared" si="79"/>
        <v>-2666666.666666667</v>
      </c>
      <c r="CK47" s="24">
        <f t="shared" si="79"/>
        <v>-2666666.666666667</v>
      </c>
      <c r="CL47" s="24">
        <f t="shared" si="79"/>
        <v>-2666666.666666667</v>
      </c>
      <c r="CM47" s="24" t="e">
        <f t="shared" si="79"/>
        <v>#N/A</v>
      </c>
      <c r="CN47" s="24" t="e">
        <f t="shared" si="79"/>
        <v>#N/A</v>
      </c>
      <c r="CO47" s="24" t="e">
        <f t="shared" si="79"/>
        <v>#N/A</v>
      </c>
      <c r="CP47" s="24" t="e">
        <f t="shared" si="79"/>
        <v>#N/A</v>
      </c>
      <c r="CQ47" s="24" t="e">
        <f t="shared" si="79"/>
        <v>#N/A</v>
      </c>
      <c r="CR47" s="24" t="e">
        <f t="shared" si="79"/>
        <v>#N/A</v>
      </c>
      <c r="CS47" s="24" t="e">
        <f t="shared" si="79"/>
        <v>#N/A</v>
      </c>
      <c r="CT47" s="24" t="e">
        <f t="shared" si="79"/>
        <v>#N/A</v>
      </c>
      <c r="CU47" s="24" t="e">
        <f t="shared" si="79"/>
        <v>#N/A</v>
      </c>
      <c r="CV47" s="24" t="e">
        <f t="shared" si="79"/>
        <v>#N/A</v>
      </c>
      <c r="CW47" s="24" t="e">
        <f t="shared" si="79"/>
        <v>#N/A</v>
      </c>
      <c r="CX47" s="24" t="e">
        <f t="shared" si="79"/>
        <v>#N/A</v>
      </c>
      <c r="CY47" s="24" t="e">
        <f t="shared" si="79"/>
        <v>#N/A</v>
      </c>
      <c r="CZ47" s="24" t="e">
        <f t="shared" si="79"/>
        <v>#N/A</v>
      </c>
      <c r="DA47" s="24" t="e">
        <f t="shared" si="79"/>
        <v>#N/A</v>
      </c>
      <c r="DB47" s="24" t="e">
        <f t="shared" si="79"/>
        <v>#N/A</v>
      </c>
      <c r="DC47" s="24" t="e">
        <f t="shared" si="79"/>
        <v>#N/A</v>
      </c>
      <c r="DD47" s="24" t="e">
        <f t="shared" si="79"/>
        <v>#N/A</v>
      </c>
      <c r="DE47" s="24" t="e">
        <f t="shared" si="79"/>
        <v>#N/A</v>
      </c>
      <c r="DF47" s="24" t="e">
        <f t="shared" si="79"/>
        <v>#N/A</v>
      </c>
      <c r="DG47" s="24" t="e">
        <f t="shared" si="79"/>
        <v>#N/A</v>
      </c>
      <c r="DH47" s="24" t="e">
        <f t="shared" si="79"/>
        <v>#N/A</v>
      </c>
      <c r="DI47" s="24" t="e">
        <f t="shared" si="79"/>
        <v>#N/A</v>
      </c>
      <c r="DJ47" s="24" t="e">
        <f t="shared" si="79"/>
        <v>#N/A</v>
      </c>
      <c r="DK47" s="24" t="e">
        <f t="shared" si="79"/>
        <v>#N/A</v>
      </c>
      <c r="DL47" s="24" t="e">
        <f t="shared" si="79"/>
        <v>#N/A</v>
      </c>
    </row>
    <row r="48" spans="1:116" x14ac:dyDescent="0.4">
      <c r="D48" t="s">
        <v>823</v>
      </c>
      <c r="E48" s="8" t="str">
        <f t="shared" si="32"/>
        <v>48 VOLLIST-EVP</v>
      </c>
      <c r="G48" s="367" t="s">
        <v>322</v>
      </c>
      <c r="H48" s="31"/>
      <c r="I48" s="73"/>
      <c r="J48" s="73"/>
      <c r="K48" s="23">
        <f t="shared" si="73"/>
        <v>-1000000.0000000003</v>
      </c>
      <c r="L48" s="23">
        <f t="shared" si="73"/>
        <v>-2000000.0000000007</v>
      </c>
      <c r="M48" s="23">
        <f t="shared" si="73"/>
        <v>-4000000.0000000014</v>
      </c>
      <c r="N48" s="23">
        <f t="shared" si="73"/>
        <v>-8000000.0000000028</v>
      </c>
      <c r="O48" s="23">
        <f t="shared" si="73"/>
        <v>-16000000.000000006</v>
      </c>
      <c r="P48" s="23">
        <f t="shared" si="73"/>
        <v>-32000000.000000011</v>
      </c>
      <c r="R48" s="33"/>
      <c r="S48" s="24">
        <f t="shared" ref="S48:AX48" si="80">-S18*S41</f>
        <v>-83333.333333333343</v>
      </c>
      <c r="T48" s="24">
        <f t="shared" si="80"/>
        <v>-83333.333333333343</v>
      </c>
      <c r="U48" s="24">
        <f t="shared" si="80"/>
        <v>-83333.333333333343</v>
      </c>
      <c r="V48" s="24">
        <f t="shared" si="80"/>
        <v>-83333.333333333343</v>
      </c>
      <c r="W48" s="24">
        <f t="shared" si="80"/>
        <v>-83333.333333333343</v>
      </c>
      <c r="X48" s="24">
        <f t="shared" si="80"/>
        <v>-83333.333333333343</v>
      </c>
      <c r="Y48" s="24">
        <f t="shared" si="80"/>
        <v>-83333.333333333343</v>
      </c>
      <c r="Z48" s="24">
        <f t="shared" si="80"/>
        <v>-83333.333333333343</v>
      </c>
      <c r="AA48" s="24">
        <f t="shared" si="80"/>
        <v>-83333.333333333343</v>
      </c>
      <c r="AB48" s="24">
        <f t="shared" si="80"/>
        <v>-83333.333333333343</v>
      </c>
      <c r="AC48" s="24">
        <f t="shared" si="80"/>
        <v>-83333.333333333343</v>
      </c>
      <c r="AD48" s="24">
        <f t="shared" si="80"/>
        <v>-83333.333333333343</v>
      </c>
      <c r="AE48" s="24">
        <f t="shared" si="80"/>
        <v>-166666.66666666669</v>
      </c>
      <c r="AF48" s="24">
        <f t="shared" si="80"/>
        <v>-166666.66666666669</v>
      </c>
      <c r="AG48" s="24">
        <f t="shared" si="80"/>
        <v>-166666.66666666669</v>
      </c>
      <c r="AH48" s="24">
        <f t="shared" si="80"/>
        <v>-166666.66666666669</v>
      </c>
      <c r="AI48" s="24">
        <f t="shared" si="80"/>
        <v>-166666.66666666669</v>
      </c>
      <c r="AJ48" s="24">
        <f t="shared" si="80"/>
        <v>-166666.66666666669</v>
      </c>
      <c r="AK48" s="24">
        <f t="shared" si="80"/>
        <v>-166666.66666666669</v>
      </c>
      <c r="AL48" s="24">
        <f t="shared" si="80"/>
        <v>-166666.66666666669</v>
      </c>
      <c r="AM48" s="24">
        <f t="shared" si="80"/>
        <v>-166666.66666666669</v>
      </c>
      <c r="AN48" s="24">
        <f t="shared" si="80"/>
        <v>-166666.66666666669</v>
      </c>
      <c r="AO48" s="24">
        <f t="shared" si="80"/>
        <v>-166666.66666666669</v>
      </c>
      <c r="AP48" s="24">
        <f t="shared" si="80"/>
        <v>-166666.66666666669</v>
      </c>
      <c r="AQ48" s="24">
        <f t="shared" si="80"/>
        <v>-333333.33333333337</v>
      </c>
      <c r="AR48" s="24">
        <f t="shared" si="80"/>
        <v>-333333.33333333337</v>
      </c>
      <c r="AS48" s="24">
        <f t="shared" si="80"/>
        <v>-333333.33333333337</v>
      </c>
      <c r="AT48" s="24">
        <f t="shared" si="80"/>
        <v>-333333.33333333337</v>
      </c>
      <c r="AU48" s="24">
        <f t="shared" si="80"/>
        <v>-333333.33333333337</v>
      </c>
      <c r="AV48" s="24">
        <f t="shared" si="80"/>
        <v>-333333.33333333337</v>
      </c>
      <c r="AW48" s="24">
        <f t="shared" si="80"/>
        <v>-333333.33333333337</v>
      </c>
      <c r="AX48" s="24">
        <f t="shared" si="80"/>
        <v>-333333.33333333337</v>
      </c>
      <c r="AY48" s="24">
        <f t="shared" ref="AY48:CD48" si="81">-AY18*AY41</f>
        <v>-333333.33333333337</v>
      </c>
      <c r="AZ48" s="24">
        <f t="shared" si="81"/>
        <v>-333333.33333333337</v>
      </c>
      <c r="BA48" s="24">
        <f t="shared" si="81"/>
        <v>-333333.33333333337</v>
      </c>
      <c r="BB48" s="24">
        <f t="shared" si="81"/>
        <v>-333333.33333333337</v>
      </c>
      <c r="BC48" s="24">
        <f t="shared" si="81"/>
        <v>-666666.66666666674</v>
      </c>
      <c r="BD48" s="24">
        <f t="shared" si="81"/>
        <v>-666666.66666666674</v>
      </c>
      <c r="BE48" s="24">
        <f t="shared" si="81"/>
        <v>-666666.66666666674</v>
      </c>
      <c r="BF48" s="24">
        <f t="shared" si="81"/>
        <v>-666666.66666666674</v>
      </c>
      <c r="BG48" s="24">
        <f t="shared" si="81"/>
        <v>-666666.66666666674</v>
      </c>
      <c r="BH48" s="24">
        <f t="shared" si="81"/>
        <v>-666666.66666666674</v>
      </c>
      <c r="BI48" s="24">
        <f t="shared" si="81"/>
        <v>-666666.66666666674</v>
      </c>
      <c r="BJ48" s="24">
        <f t="shared" si="81"/>
        <v>-666666.66666666674</v>
      </c>
      <c r="BK48" s="24">
        <f t="shared" si="81"/>
        <v>-666666.66666666674</v>
      </c>
      <c r="BL48" s="24">
        <f t="shared" si="81"/>
        <v>-666666.66666666674</v>
      </c>
      <c r="BM48" s="24">
        <f t="shared" si="81"/>
        <v>-666666.66666666674</v>
      </c>
      <c r="BN48" s="24">
        <f t="shared" si="81"/>
        <v>-666666.66666666674</v>
      </c>
      <c r="BO48" s="24">
        <f t="shared" si="81"/>
        <v>-1333333.3333333335</v>
      </c>
      <c r="BP48" s="24">
        <f t="shared" si="81"/>
        <v>-1333333.3333333335</v>
      </c>
      <c r="BQ48" s="24">
        <f t="shared" si="81"/>
        <v>-1333333.3333333335</v>
      </c>
      <c r="BR48" s="24">
        <f t="shared" si="81"/>
        <v>-1333333.3333333335</v>
      </c>
      <c r="BS48" s="24">
        <f t="shared" si="81"/>
        <v>-1333333.3333333335</v>
      </c>
      <c r="BT48" s="24">
        <f t="shared" si="81"/>
        <v>-1333333.3333333335</v>
      </c>
      <c r="BU48" s="24">
        <f t="shared" si="81"/>
        <v>-1333333.3333333335</v>
      </c>
      <c r="BV48" s="24">
        <f t="shared" si="81"/>
        <v>-1333333.3333333335</v>
      </c>
      <c r="BW48" s="24">
        <f t="shared" si="81"/>
        <v>-1333333.3333333335</v>
      </c>
      <c r="BX48" s="24">
        <f t="shared" si="81"/>
        <v>-1333333.3333333335</v>
      </c>
      <c r="BY48" s="24">
        <f t="shared" si="81"/>
        <v>-1333333.3333333335</v>
      </c>
      <c r="BZ48" s="24">
        <f t="shared" si="81"/>
        <v>-1333333.3333333335</v>
      </c>
      <c r="CA48" s="24">
        <f t="shared" si="81"/>
        <v>-2666666.666666667</v>
      </c>
      <c r="CB48" s="24">
        <f t="shared" si="81"/>
        <v>-2666666.666666667</v>
      </c>
      <c r="CC48" s="24">
        <f t="shared" si="81"/>
        <v>-2666666.666666667</v>
      </c>
      <c r="CD48" s="24">
        <f t="shared" si="81"/>
        <v>-2666666.666666667</v>
      </c>
      <c r="CE48" s="24">
        <f t="shared" ref="CE48:DL48" si="82">-CE18*CE41</f>
        <v>-2666666.666666667</v>
      </c>
      <c r="CF48" s="24">
        <f t="shared" si="82"/>
        <v>-2666666.666666667</v>
      </c>
      <c r="CG48" s="24">
        <f t="shared" si="82"/>
        <v>-2666666.666666667</v>
      </c>
      <c r="CH48" s="24">
        <f t="shared" si="82"/>
        <v>-2666666.666666667</v>
      </c>
      <c r="CI48" s="24">
        <f t="shared" si="82"/>
        <v>-2666666.666666667</v>
      </c>
      <c r="CJ48" s="24">
        <f t="shared" si="82"/>
        <v>-2666666.666666667</v>
      </c>
      <c r="CK48" s="24">
        <f t="shared" si="82"/>
        <v>-2666666.666666667</v>
      </c>
      <c r="CL48" s="24">
        <f t="shared" si="82"/>
        <v>-2666666.666666667</v>
      </c>
      <c r="CM48" s="24" t="e">
        <f t="shared" si="82"/>
        <v>#N/A</v>
      </c>
      <c r="CN48" s="24" t="e">
        <f t="shared" si="82"/>
        <v>#N/A</v>
      </c>
      <c r="CO48" s="24" t="e">
        <f t="shared" si="82"/>
        <v>#N/A</v>
      </c>
      <c r="CP48" s="24" t="e">
        <f t="shared" si="82"/>
        <v>#N/A</v>
      </c>
      <c r="CQ48" s="24" t="e">
        <f t="shared" si="82"/>
        <v>#N/A</v>
      </c>
      <c r="CR48" s="24" t="e">
        <f t="shared" si="82"/>
        <v>#N/A</v>
      </c>
      <c r="CS48" s="24" t="e">
        <f t="shared" si="82"/>
        <v>#N/A</v>
      </c>
      <c r="CT48" s="24" t="e">
        <f t="shared" si="82"/>
        <v>#N/A</v>
      </c>
      <c r="CU48" s="24" t="e">
        <f t="shared" si="82"/>
        <v>#N/A</v>
      </c>
      <c r="CV48" s="24" t="e">
        <f t="shared" si="82"/>
        <v>#N/A</v>
      </c>
      <c r="CW48" s="24" t="e">
        <f t="shared" si="82"/>
        <v>#N/A</v>
      </c>
      <c r="CX48" s="24" t="e">
        <f t="shared" si="82"/>
        <v>#N/A</v>
      </c>
      <c r="CY48" s="24" t="e">
        <f t="shared" si="82"/>
        <v>#N/A</v>
      </c>
      <c r="CZ48" s="24" t="e">
        <f t="shared" si="82"/>
        <v>#N/A</v>
      </c>
      <c r="DA48" s="24" t="e">
        <f t="shared" si="82"/>
        <v>#N/A</v>
      </c>
      <c r="DB48" s="24" t="e">
        <f t="shared" si="82"/>
        <v>#N/A</v>
      </c>
      <c r="DC48" s="24" t="e">
        <f t="shared" si="82"/>
        <v>#N/A</v>
      </c>
      <c r="DD48" s="24" t="e">
        <f t="shared" si="82"/>
        <v>#N/A</v>
      </c>
      <c r="DE48" s="24" t="e">
        <f t="shared" si="82"/>
        <v>#N/A</v>
      </c>
      <c r="DF48" s="24" t="e">
        <f t="shared" si="82"/>
        <v>#N/A</v>
      </c>
      <c r="DG48" s="24" t="e">
        <f t="shared" si="82"/>
        <v>#N/A</v>
      </c>
      <c r="DH48" s="24" t="e">
        <f t="shared" si="82"/>
        <v>#N/A</v>
      </c>
      <c r="DI48" s="24" t="e">
        <f t="shared" si="82"/>
        <v>#N/A</v>
      </c>
      <c r="DJ48" s="24" t="e">
        <f t="shared" si="82"/>
        <v>#N/A</v>
      </c>
      <c r="DK48" s="24" t="e">
        <f t="shared" si="82"/>
        <v>#N/A</v>
      </c>
      <c r="DL48" s="24" t="e">
        <f t="shared" si="82"/>
        <v>#N/A</v>
      </c>
    </row>
    <row r="49" spans="1:116" x14ac:dyDescent="0.4">
      <c r="D49" t="s">
        <v>823</v>
      </c>
      <c r="E49" s="8" t="str">
        <f t="shared" si="32"/>
        <v>49 VOLLIST-EVP</v>
      </c>
      <c r="G49" s="367" t="s">
        <v>323</v>
      </c>
      <c r="H49" s="31"/>
      <c r="I49" s="73"/>
      <c r="J49" s="73"/>
      <c r="K49" s="23">
        <f t="shared" si="73"/>
        <v>-1000000.0000000003</v>
      </c>
      <c r="L49" s="23">
        <f t="shared" si="73"/>
        <v>-2000000.0000000007</v>
      </c>
      <c r="M49" s="23">
        <f t="shared" si="73"/>
        <v>-4000000.0000000014</v>
      </c>
      <c r="N49" s="23">
        <f t="shared" si="73"/>
        <v>-8000000.0000000028</v>
      </c>
      <c r="O49" s="23">
        <f t="shared" si="73"/>
        <v>-16000000.000000006</v>
      </c>
      <c r="P49" s="23">
        <f t="shared" si="73"/>
        <v>-32000000.000000011</v>
      </c>
      <c r="R49" s="33"/>
      <c r="S49" s="24">
        <f t="shared" ref="S49:AX49" si="83">-S19*S42</f>
        <v>-83333.333333333343</v>
      </c>
      <c r="T49" s="24">
        <f t="shared" si="83"/>
        <v>-83333.333333333343</v>
      </c>
      <c r="U49" s="24">
        <f t="shared" si="83"/>
        <v>-83333.333333333343</v>
      </c>
      <c r="V49" s="24">
        <f t="shared" si="83"/>
        <v>-83333.333333333343</v>
      </c>
      <c r="W49" s="24">
        <f t="shared" si="83"/>
        <v>-83333.333333333343</v>
      </c>
      <c r="X49" s="24">
        <f t="shared" si="83"/>
        <v>-83333.333333333343</v>
      </c>
      <c r="Y49" s="24">
        <f t="shared" si="83"/>
        <v>-83333.333333333343</v>
      </c>
      <c r="Z49" s="24">
        <f t="shared" si="83"/>
        <v>-83333.333333333343</v>
      </c>
      <c r="AA49" s="24">
        <f t="shared" si="83"/>
        <v>-83333.333333333343</v>
      </c>
      <c r="AB49" s="24">
        <f t="shared" si="83"/>
        <v>-83333.333333333343</v>
      </c>
      <c r="AC49" s="24">
        <f t="shared" si="83"/>
        <v>-83333.333333333343</v>
      </c>
      <c r="AD49" s="24">
        <f t="shared" si="83"/>
        <v>-83333.333333333343</v>
      </c>
      <c r="AE49" s="24">
        <f t="shared" si="83"/>
        <v>-166666.66666666669</v>
      </c>
      <c r="AF49" s="24">
        <f t="shared" si="83"/>
        <v>-166666.66666666669</v>
      </c>
      <c r="AG49" s="24">
        <f t="shared" si="83"/>
        <v>-166666.66666666669</v>
      </c>
      <c r="AH49" s="24">
        <f t="shared" si="83"/>
        <v>-166666.66666666669</v>
      </c>
      <c r="AI49" s="24">
        <f t="shared" si="83"/>
        <v>-166666.66666666669</v>
      </c>
      <c r="AJ49" s="24">
        <f t="shared" si="83"/>
        <v>-166666.66666666669</v>
      </c>
      <c r="AK49" s="24">
        <f t="shared" si="83"/>
        <v>-166666.66666666669</v>
      </c>
      <c r="AL49" s="24">
        <f t="shared" si="83"/>
        <v>-166666.66666666669</v>
      </c>
      <c r="AM49" s="24">
        <f t="shared" si="83"/>
        <v>-166666.66666666669</v>
      </c>
      <c r="AN49" s="24">
        <f t="shared" si="83"/>
        <v>-166666.66666666669</v>
      </c>
      <c r="AO49" s="24">
        <f t="shared" si="83"/>
        <v>-166666.66666666669</v>
      </c>
      <c r="AP49" s="24">
        <f t="shared" si="83"/>
        <v>-166666.66666666669</v>
      </c>
      <c r="AQ49" s="24">
        <f t="shared" si="83"/>
        <v>-333333.33333333337</v>
      </c>
      <c r="AR49" s="24">
        <f t="shared" si="83"/>
        <v>-333333.33333333337</v>
      </c>
      <c r="AS49" s="24">
        <f t="shared" si="83"/>
        <v>-333333.33333333337</v>
      </c>
      <c r="AT49" s="24">
        <f t="shared" si="83"/>
        <v>-333333.33333333337</v>
      </c>
      <c r="AU49" s="24">
        <f t="shared" si="83"/>
        <v>-333333.33333333337</v>
      </c>
      <c r="AV49" s="24">
        <f t="shared" si="83"/>
        <v>-333333.33333333337</v>
      </c>
      <c r="AW49" s="24">
        <f t="shared" si="83"/>
        <v>-333333.33333333337</v>
      </c>
      <c r="AX49" s="24">
        <f t="shared" si="83"/>
        <v>-333333.33333333337</v>
      </c>
      <c r="AY49" s="24">
        <f t="shared" ref="AY49:CD49" si="84">-AY19*AY42</f>
        <v>-333333.33333333337</v>
      </c>
      <c r="AZ49" s="24">
        <f t="shared" si="84"/>
        <v>-333333.33333333337</v>
      </c>
      <c r="BA49" s="24">
        <f t="shared" si="84"/>
        <v>-333333.33333333337</v>
      </c>
      <c r="BB49" s="24">
        <f t="shared" si="84"/>
        <v>-333333.33333333337</v>
      </c>
      <c r="BC49" s="24">
        <f t="shared" si="84"/>
        <v>-666666.66666666674</v>
      </c>
      <c r="BD49" s="24">
        <f t="shared" si="84"/>
        <v>-666666.66666666674</v>
      </c>
      <c r="BE49" s="24">
        <f t="shared" si="84"/>
        <v>-666666.66666666674</v>
      </c>
      <c r="BF49" s="24">
        <f t="shared" si="84"/>
        <v>-666666.66666666674</v>
      </c>
      <c r="BG49" s="24">
        <f t="shared" si="84"/>
        <v>-666666.66666666674</v>
      </c>
      <c r="BH49" s="24">
        <f t="shared" si="84"/>
        <v>-666666.66666666674</v>
      </c>
      <c r="BI49" s="24">
        <f t="shared" si="84"/>
        <v>-666666.66666666674</v>
      </c>
      <c r="BJ49" s="24">
        <f t="shared" si="84"/>
        <v>-666666.66666666674</v>
      </c>
      <c r="BK49" s="24">
        <f t="shared" si="84"/>
        <v>-666666.66666666674</v>
      </c>
      <c r="BL49" s="24">
        <f t="shared" si="84"/>
        <v>-666666.66666666674</v>
      </c>
      <c r="BM49" s="24">
        <f t="shared" si="84"/>
        <v>-666666.66666666674</v>
      </c>
      <c r="BN49" s="24">
        <f t="shared" si="84"/>
        <v>-666666.66666666674</v>
      </c>
      <c r="BO49" s="24">
        <f t="shared" si="84"/>
        <v>-1333333.3333333335</v>
      </c>
      <c r="BP49" s="24">
        <f t="shared" si="84"/>
        <v>-1333333.3333333335</v>
      </c>
      <c r="BQ49" s="24">
        <f t="shared" si="84"/>
        <v>-1333333.3333333335</v>
      </c>
      <c r="BR49" s="24">
        <f t="shared" si="84"/>
        <v>-1333333.3333333335</v>
      </c>
      <c r="BS49" s="24">
        <f t="shared" si="84"/>
        <v>-1333333.3333333335</v>
      </c>
      <c r="BT49" s="24">
        <f t="shared" si="84"/>
        <v>-1333333.3333333335</v>
      </c>
      <c r="BU49" s="24">
        <f t="shared" si="84"/>
        <v>-1333333.3333333335</v>
      </c>
      <c r="BV49" s="24">
        <f t="shared" si="84"/>
        <v>-1333333.3333333335</v>
      </c>
      <c r="BW49" s="24">
        <f t="shared" si="84"/>
        <v>-1333333.3333333335</v>
      </c>
      <c r="BX49" s="24">
        <f t="shared" si="84"/>
        <v>-1333333.3333333335</v>
      </c>
      <c r="BY49" s="24">
        <f t="shared" si="84"/>
        <v>-1333333.3333333335</v>
      </c>
      <c r="BZ49" s="24">
        <f t="shared" si="84"/>
        <v>-1333333.3333333335</v>
      </c>
      <c r="CA49" s="24">
        <f t="shared" si="84"/>
        <v>-2666666.666666667</v>
      </c>
      <c r="CB49" s="24">
        <f t="shared" si="84"/>
        <v>-2666666.666666667</v>
      </c>
      <c r="CC49" s="24">
        <f t="shared" si="84"/>
        <v>-2666666.666666667</v>
      </c>
      <c r="CD49" s="24">
        <f t="shared" si="84"/>
        <v>-2666666.666666667</v>
      </c>
      <c r="CE49" s="24">
        <f t="shared" ref="CE49:DL49" si="85">-CE19*CE42</f>
        <v>-2666666.666666667</v>
      </c>
      <c r="CF49" s="24">
        <f t="shared" si="85"/>
        <v>-2666666.666666667</v>
      </c>
      <c r="CG49" s="24">
        <f t="shared" si="85"/>
        <v>-2666666.666666667</v>
      </c>
      <c r="CH49" s="24">
        <f t="shared" si="85"/>
        <v>-2666666.666666667</v>
      </c>
      <c r="CI49" s="24">
        <f t="shared" si="85"/>
        <v>-2666666.666666667</v>
      </c>
      <c r="CJ49" s="24">
        <f t="shared" si="85"/>
        <v>-2666666.666666667</v>
      </c>
      <c r="CK49" s="24">
        <f t="shared" si="85"/>
        <v>-2666666.666666667</v>
      </c>
      <c r="CL49" s="24">
        <f t="shared" si="85"/>
        <v>-2666666.666666667</v>
      </c>
      <c r="CM49" s="24" t="e">
        <f t="shared" si="85"/>
        <v>#N/A</v>
      </c>
      <c r="CN49" s="24" t="e">
        <f t="shared" si="85"/>
        <v>#N/A</v>
      </c>
      <c r="CO49" s="24" t="e">
        <f t="shared" si="85"/>
        <v>#N/A</v>
      </c>
      <c r="CP49" s="24" t="e">
        <f t="shared" si="85"/>
        <v>#N/A</v>
      </c>
      <c r="CQ49" s="24" t="e">
        <f t="shared" si="85"/>
        <v>#N/A</v>
      </c>
      <c r="CR49" s="24" t="e">
        <f t="shared" si="85"/>
        <v>#N/A</v>
      </c>
      <c r="CS49" s="24" t="e">
        <f t="shared" si="85"/>
        <v>#N/A</v>
      </c>
      <c r="CT49" s="24" t="e">
        <f t="shared" si="85"/>
        <v>#N/A</v>
      </c>
      <c r="CU49" s="24" t="e">
        <f t="shared" si="85"/>
        <v>#N/A</v>
      </c>
      <c r="CV49" s="24" t="e">
        <f t="shared" si="85"/>
        <v>#N/A</v>
      </c>
      <c r="CW49" s="24" t="e">
        <f t="shared" si="85"/>
        <v>#N/A</v>
      </c>
      <c r="CX49" s="24" t="e">
        <f t="shared" si="85"/>
        <v>#N/A</v>
      </c>
      <c r="CY49" s="24" t="e">
        <f t="shared" si="85"/>
        <v>#N/A</v>
      </c>
      <c r="CZ49" s="24" t="e">
        <f t="shared" si="85"/>
        <v>#N/A</v>
      </c>
      <c r="DA49" s="24" t="e">
        <f t="shared" si="85"/>
        <v>#N/A</v>
      </c>
      <c r="DB49" s="24" t="e">
        <f t="shared" si="85"/>
        <v>#N/A</v>
      </c>
      <c r="DC49" s="24" t="e">
        <f t="shared" si="85"/>
        <v>#N/A</v>
      </c>
      <c r="DD49" s="24" t="e">
        <f t="shared" si="85"/>
        <v>#N/A</v>
      </c>
      <c r="DE49" s="24" t="e">
        <f t="shared" si="85"/>
        <v>#N/A</v>
      </c>
      <c r="DF49" s="24" t="e">
        <f t="shared" si="85"/>
        <v>#N/A</v>
      </c>
      <c r="DG49" s="24" t="e">
        <f t="shared" si="85"/>
        <v>#N/A</v>
      </c>
      <c r="DH49" s="24" t="e">
        <f t="shared" si="85"/>
        <v>#N/A</v>
      </c>
      <c r="DI49" s="24" t="e">
        <f t="shared" si="85"/>
        <v>#N/A</v>
      </c>
      <c r="DJ49" s="24" t="e">
        <f t="shared" si="85"/>
        <v>#N/A</v>
      </c>
      <c r="DK49" s="24" t="e">
        <f t="shared" si="85"/>
        <v>#N/A</v>
      </c>
      <c r="DL49" s="24" t="e">
        <f t="shared" si="85"/>
        <v>#N/A</v>
      </c>
    </row>
    <row r="50" spans="1:116" x14ac:dyDescent="0.4">
      <c r="D50" t="s">
        <v>823</v>
      </c>
      <c r="E50" s="8" t="str">
        <f t="shared" si="32"/>
        <v>50 VOLLIST-EVP</v>
      </c>
      <c r="G50" s="367" t="s">
        <v>566</v>
      </c>
      <c r="H50" s="31"/>
      <c r="I50" s="73"/>
      <c r="J50" s="73"/>
      <c r="K50" s="258">
        <f t="shared" si="73"/>
        <v>-1000000.0000000003</v>
      </c>
      <c r="L50" s="258">
        <f t="shared" si="73"/>
        <v>-2000000.0000000007</v>
      </c>
      <c r="M50" s="258">
        <f t="shared" si="73"/>
        <v>-4000000.0000000014</v>
      </c>
      <c r="N50" s="258">
        <f t="shared" si="73"/>
        <v>-8000000.0000000028</v>
      </c>
      <c r="O50" s="258">
        <f t="shared" si="73"/>
        <v>-16000000.000000006</v>
      </c>
      <c r="P50" s="258">
        <f t="shared" si="73"/>
        <v>-32000000.000000011</v>
      </c>
      <c r="R50" s="33"/>
      <c r="S50" s="138">
        <f t="shared" ref="S50:AX50" si="86">-S20*S43</f>
        <v>-83333.333333333343</v>
      </c>
      <c r="T50" s="138">
        <f t="shared" si="86"/>
        <v>-83333.333333333343</v>
      </c>
      <c r="U50" s="138">
        <f t="shared" si="86"/>
        <v>-83333.333333333343</v>
      </c>
      <c r="V50" s="138">
        <f t="shared" si="86"/>
        <v>-83333.333333333343</v>
      </c>
      <c r="W50" s="138">
        <f t="shared" si="86"/>
        <v>-83333.333333333343</v>
      </c>
      <c r="X50" s="138">
        <f t="shared" si="86"/>
        <v>-83333.333333333343</v>
      </c>
      <c r="Y50" s="138">
        <f t="shared" si="86"/>
        <v>-83333.333333333343</v>
      </c>
      <c r="Z50" s="138">
        <f t="shared" si="86"/>
        <v>-83333.333333333343</v>
      </c>
      <c r="AA50" s="138">
        <f t="shared" si="86"/>
        <v>-83333.333333333343</v>
      </c>
      <c r="AB50" s="138">
        <f t="shared" si="86"/>
        <v>-83333.333333333343</v>
      </c>
      <c r="AC50" s="138">
        <f t="shared" si="86"/>
        <v>-83333.333333333343</v>
      </c>
      <c r="AD50" s="138">
        <f t="shared" si="86"/>
        <v>-83333.333333333343</v>
      </c>
      <c r="AE50" s="138">
        <f t="shared" si="86"/>
        <v>-166666.66666666669</v>
      </c>
      <c r="AF50" s="138">
        <f t="shared" si="86"/>
        <v>-166666.66666666669</v>
      </c>
      <c r="AG50" s="138">
        <f t="shared" si="86"/>
        <v>-166666.66666666669</v>
      </c>
      <c r="AH50" s="138">
        <f t="shared" si="86"/>
        <v>-166666.66666666669</v>
      </c>
      <c r="AI50" s="138">
        <f t="shared" si="86"/>
        <v>-166666.66666666669</v>
      </c>
      <c r="AJ50" s="138">
        <f t="shared" si="86"/>
        <v>-166666.66666666669</v>
      </c>
      <c r="AK50" s="138">
        <f t="shared" si="86"/>
        <v>-166666.66666666669</v>
      </c>
      <c r="AL50" s="138">
        <f t="shared" si="86"/>
        <v>-166666.66666666669</v>
      </c>
      <c r="AM50" s="138">
        <f t="shared" si="86"/>
        <v>-166666.66666666669</v>
      </c>
      <c r="AN50" s="138">
        <f t="shared" si="86"/>
        <v>-166666.66666666669</v>
      </c>
      <c r="AO50" s="138">
        <f t="shared" si="86"/>
        <v>-166666.66666666669</v>
      </c>
      <c r="AP50" s="138">
        <f t="shared" si="86"/>
        <v>-166666.66666666669</v>
      </c>
      <c r="AQ50" s="138">
        <f t="shared" si="86"/>
        <v>-333333.33333333337</v>
      </c>
      <c r="AR50" s="138">
        <f t="shared" si="86"/>
        <v>-333333.33333333337</v>
      </c>
      <c r="AS50" s="138">
        <f t="shared" si="86"/>
        <v>-333333.33333333337</v>
      </c>
      <c r="AT50" s="138">
        <f t="shared" si="86"/>
        <v>-333333.33333333337</v>
      </c>
      <c r="AU50" s="138">
        <f t="shared" si="86"/>
        <v>-333333.33333333337</v>
      </c>
      <c r="AV50" s="138">
        <f t="shared" si="86"/>
        <v>-333333.33333333337</v>
      </c>
      <c r="AW50" s="138">
        <f t="shared" si="86"/>
        <v>-333333.33333333337</v>
      </c>
      <c r="AX50" s="138">
        <f t="shared" si="86"/>
        <v>-333333.33333333337</v>
      </c>
      <c r="AY50" s="138">
        <f t="shared" ref="AY50:CD50" si="87">-AY20*AY43</f>
        <v>-333333.33333333337</v>
      </c>
      <c r="AZ50" s="138">
        <f t="shared" si="87"/>
        <v>-333333.33333333337</v>
      </c>
      <c r="BA50" s="138">
        <f t="shared" si="87"/>
        <v>-333333.33333333337</v>
      </c>
      <c r="BB50" s="138">
        <f t="shared" si="87"/>
        <v>-333333.33333333337</v>
      </c>
      <c r="BC50" s="138">
        <f t="shared" si="87"/>
        <v>-666666.66666666674</v>
      </c>
      <c r="BD50" s="138">
        <f t="shared" si="87"/>
        <v>-666666.66666666674</v>
      </c>
      <c r="BE50" s="138">
        <f t="shared" si="87"/>
        <v>-666666.66666666674</v>
      </c>
      <c r="BF50" s="138">
        <f t="shared" si="87"/>
        <v>-666666.66666666674</v>
      </c>
      <c r="BG50" s="138">
        <f t="shared" si="87"/>
        <v>-666666.66666666674</v>
      </c>
      <c r="BH50" s="138">
        <f t="shared" si="87"/>
        <v>-666666.66666666674</v>
      </c>
      <c r="BI50" s="138">
        <f t="shared" si="87"/>
        <v>-666666.66666666674</v>
      </c>
      <c r="BJ50" s="138">
        <f t="shared" si="87"/>
        <v>-666666.66666666674</v>
      </c>
      <c r="BK50" s="138">
        <f t="shared" si="87"/>
        <v>-666666.66666666674</v>
      </c>
      <c r="BL50" s="138">
        <f t="shared" si="87"/>
        <v>-666666.66666666674</v>
      </c>
      <c r="BM50" s="138">
        <f t="shared" si="87"/>
        <v>-666666.66666666674</v>
      </c>
      <c r="BN50" s="138">
        <f t="shared" si="87"/>
        <v>-666666.66666666674</v>
      </c>
      <c r="BO50" s="138">
        <f t="shared" si="87"/>
        <v>-1333333.3333333335</v>
      </c>
      <c r="BP50" s="138">
        <f t="shared" si="87"/>
        <v>-1333333.3333333335</v>
      </c>
      <c r="BQ50" s="138">
        <f t="shared" si="87"/>
        <v>-1333333.3333333335</v>
      </c>
      <c r="BR50" s="138">
        <f t="shared" si="87"/>
        <v>-1333333.3333333335</v>
      </c>
      <c r="BS50" s="138">
        <f t="shared" si="87"/>
        <v>-1333333.3333333335</v>
      </c>
      <c r="BT50" s="138">
        <f t="shared" si="87"/>
        <v>-1333333.3333333335</v>
      </c>
      <c r="BU50" s="138">
        <f t="shared" si="87"/>
        <v>-1333333.3333333335</v>
      </c>
      <c r="BV50" s="138">
        <f t="shared" si="87"/>
        <v>-1333333.3333333335</v>
      </c>
      <c r="BW50" s="138">
        <f t="shared" si="87"/>
        <v>-1333333.3333333335</v>
      </c>
      <c r="BX50" s="138">
        <f t="shared" si="87"/>
        <v>-1333333.3333333335</v>
      </c>
      <c r="BY50" s="138">
        <f t="shared" si="87"/>
        <v>-1333333.3333333335</v>
      </c>
      <c r="BZ50" s="138">
        <f t="shared" si="87"/>
        <v>-1333333.3333333335</v>
      </c>
      <c r="CA50" s="138">
        <f t="shared" si="87"/>
        <v>-2666666.666666667</v>
      </c>
      <c r="CB50" s="138">
        <f t="shared" si="87"/>
        <v>-2666666.666666667</v>
      </c>
      <c r="CC50" s="138">
        <f t="shared" si="87"/>
        <v>-2666666.666666667</v>
      </c>
      <c r="CD50" s="138">
        <f t="shared" si="87"/>
        <v>-2666666.666666667</v>
      </c>
      <c r="CE50" s="138">
        <f t="shared" ref="CE50:DL50" si="88">-CE20*CE43</f>
        <v>-2666666.666666667</v>
      </c>
      <c r="CF50" s="138">
        <f t="shared" si="88"/>
        <v>-2666666.666666667</v>
      </c>
      <c r="CG50" s="138">
        <f t="shared" si="88"/>
        <v>-2666666.666666667</v>
      </c>
      <c r="CH50" s="138">
        <f t="shared" si="88"/>
        <v>-2666666.666666667</v>
      </c>
      <c r="CI50" s="138">
        <f t="shared" si="88"/>
        <v>-2666666.666666667</v>
      </c>
      <c r="CJ50" s="138">
        <f t="shared" si="88"/>
        <v>-2666666.666666667</v>
      </c>
      <c r="CK50" s="138">
        <f t="shared" si="88"/>
        <v>-2666666.666666667</v>
      </c>
      <c r="CL50" s="138">
        <f t="shared" si="88"/>
        <v>-2666666.666666667</v>
      </c>
      <c r="CM50" s="138" t="e">
        <f t="shared" si="88"/>
        <v>#N/A</v>
      </c>
      <c r="CN50" s="138" t="e">
        <f t="shared" si="88"/>
        <v>#N/A</v>
      </c>
      <c r="CO50" s="138" t="e">
        <f t="shared" si="88"/>
        <v>#N/A</v>
      </c>
      <c r="CP50" s="138" t="e">
        <f t="shared" si="88"/>
        <v>#N/A</v>
      </c>
      <c r="CQ50" s="138" t="e">
        <f t="shared" si="88"/>
        <v>#N/A</v>
      </c>
      <c r="CR50" s="138" t="e">
        <f t="shared" si="88"/>
        <v>#N/A</v>
      </c>
      <c r="CS50" s="138" t="e">
        <f t="shared" si="88"/>
        <v>#N/A</v>
      </c>
      <c r="CT50" s="138" t="e">
        <f t="shared" si="88"/>
        <v>#N/A</v>
      </c>
      <c r="CU50" s="138" t="e">
        <f t="shared" si="88"/>
        <v>#N/A</v>
      </c>
      <c r="CV50" s="138" t="e">
        <f t="shared" si="88"/>
        <v>#N/A</v>
      </c>
      <c r="CW50" s="138" t="e">
        <f t="shared" si="88"/>
        <v>#N/A</v>
      </c>
      <c r="CX50" s="138" t="e">
        <f t="shared" si="88"/>
        <v>#N/A</v>
      </c>
      <c r="CY50" s="138" t="e">
        <f t="shared" si="88"/>
        <v>#N/A</v>
      </c>
      <c r="CZ50" s="138" t="e">
        <f t="shared" si="88"/>
        <v>#N/A</v>
      </c>
      <c r="DA50" s="138" t="e">
        <f t="shared" si="88"/>
        <v>#N/A</v>
      </c>
      <c r="DB50" s="138" t="e">
        <f t="shared" si="88"/>
        <v>#N/A</v>
      </c>
      <c r="DC50" s="138" t="e">
        <f t="shared" si="88"/>
        <v>#N/A</v>
      </c>
      <c r="DD50" s="138" t="e">
        <f t="shared" si="88"/>
        <v>#N/A</v>
      </c>
      <c r="DE50" s="138" t="e">
        <f t="shared" si="88"/>
        <v>#N/A</v>
      </c>
      <c r="DF50" s="138" t="e">
        <f t="shared" si="88"/>
        <v>#N/A</v>
      </c>
      <c r="DG50" s="138" t="e">
        <f t="shared" si="88"/>
        <v>#N/A</v>
      </c>
      <c r="DH50" s="138" t="e">
        <f t="shared" si="88"/>
        <v>#N/A</v>
      </c>
      <c r="DI50" s="138" t="e">
        <f t="shared" si="88"/>
        <v>#N/A</v>
      </c>
      <c r="DJ50" s="138" t="e">
        <f t="shared" si="88"/>
        <v>#N/A</v>
      </c>
      <c r="DK50" s="138" t="e">
        <f t="shared" si="88"/>
        <v>#N/A</v>
      </c>
      <c r="DL50" s="138" t="e">
        <f t="shared" si="88"/>
        <v>#N/A</v>
      </c>
    </row>
    <row r="51" spans="1:116" x14ac:dyDescent="0.4">
      <c r="A51" s="27"/>
      <c r="B51" s="27"/>
      <c r="C51" t="s">
        <v>203</v>
      </c>
      <c r="D51" t="s">
        <v>823</v>
      </c>
      <c r="E51" s="8" t="str">
        <f t="shared" si="32"/>
        <v>51 VOLLIST-EVP</v>
      </c>
      <c r="F51" s="27"/>
      <c r="G51" s="301" t="s">
        <v>813</v>
      </c>
      <c r="H51" s="31"/>
      <c r="I51" s="73"/>
      <c r="J51" s="73"/>
      <c r="K51" s="33">
        <f t="shared" si="73"/>
        <v>-5000000.0000000019</v>
      </c>
      <c r="L51" s="33">
        <f t="shared" si="73"/>
        <v>-10000000.000000004</v>
      </c>
      <c r="M51" s="33">
        <f t="shared" si="73"/>
        <v>-20000000.000000007</v>
      </c>
      <c r="N51" s="33">
        <f t="shared" si="73"/>
        <v>-40000000.000000015</v>
      </c>
      <c r="O51" s="33">
        <f t="shared" si="73"/>
        <v>-80000000.00000003</v>
      </c>
      <c r="P51" s="33">
        <f t="shared" si="73"/>
        <v>-160000000.00000006</v>
      </c>
      <c r="R51" s="33"/>
      <c r="S51" s="33">
        <f t="shared" ref="S51:AX51" si="89">SUM(S46:S50)</f>
        <v>-416666.66666666674</v>
      </c>
      <c r="T51" s="33">
        <f t="shared" si="89"/>
        <v>-416666.66666666674</v>
      </c>
      <c r="U51" s="33">
        <f t="shared" si="89"/>
        <v>-416666.66666666674</v>
      </c>
      <c r="V51" s="33">
        <f t="shared" si="89"/>
        <v>-416666.66666666674</v>
      </c>
      <c r="W51" s="33">
        <f t="shared" si="89"/>
        <v>-416666.66666666674</v>
      </c>
      <c r="X51" s="33">
        <f t="shared" si="89"/>
        <v>-416666.66666666674</v>
      </c>
      <c r="Y51" s="33">
        <f t="shared" si="89"/>
        <v>-416666.66666666674</v>
      </c>
      <c r="Z51" s="33">
        <f t="shared" si="89"/>
        <v>-416666.66666666674</v>
      </c>
      <c r="AA51" s="33">
        <f t="shared" si="89"/>
        <v>-416666.66666666674</v>
      </c>
      <c r="AB51" s="33">
        <f t="shared" si="89"/>
        <v>-416666.66666666674</v>
      </c>
      <c r="AC51" s="33">
        <f t="shared" si="89"/>
        <v>-416666.66666666674</v>
      </c>
      <c r="AD51" s="33">
        <f t="shared" si="89"/>
        <v>-416666.66666666674</v>
      </c>
      <c r="AE51" s="33">
        <f t="shared" si="89"/>
        <v>-833333.33333333349</v>
      </c>
      <c r="AF51" s="33">
        <f t="shared" si="89"/>
        <v>-833333.33333333349</v>
      </c>
      <c r="AG51" s="33">
        <f t="shared" si="89"/>
        <v>-833333.33333333349</v>
      </c>
      <c r="AH51" s="33">
        <f t="shared" si="89"/>
        <v>-833333.33333333349</v>
      </c>
      <c r="AI51" s="33">
        <f t="shared" si="89"/>
        <v>-833333.33333333349</v>
      </c>
      <c r="AJ51" s="33">
        <f t="shared" si="89"/>
        <v>-833333.33333333349</v>
      </c>
      <c r="AK51" s="33">
        <f t="shared" si="89"/>
        <v>-833333.33333333349</v>
      </c>
      <c r="AL51" s="33">
        <f t="shared" si="89"/>
        <v>-833333.33333333349</v>
      </c>
      <c r="AM51" s="33">
        <f t="shared" si="89"/>
        <v>-833333.33333333349</v>
      </c>
      <c r="AN51" s="33">
        <f t="shared" si="89"/>
        <v>-833333.33333333349</v>
      </c>
      <c r="AO51" s="33">
        <f t="shared" si="89"/>
        <v>-833333.33333333349</v>
      </c>
      <c r="AP51" s="33">
        <f t="shared" si="89"/>
        <v>-833333.33333333349</v>
      </c>
      <c r="AQ51" s="33">
        <f t="shared" si="89"/>
        <v>-1666666.666666667</v>
      </c>
      <c r="AR51" s="33">
        <f t="shared" si="89"/>
        <v>-1666666.666666667</v>
      </c>
      <c r="AS51" s="33">
        <f t="shared" si="89"/>
        <v>-1666666.666666667</v>
      </c>
      <c r="AT51" s="33">
        <f t="shared" si="89"/>
        <v>-1666666.666666667</v>
      </c>
      <c r="AU51" s="33">
        <f t="shared" si="89"/>
        <v>-1666666.666666667</v>
      </c>
      <c r="AV51" s="33">
        <f t="shared" si="89"/>
        <v>-1666666.666666667</v>
      </c>
      <c r="AW51" s="33">
        <f t="shared" si="89"/>
        <v>-1666666.666666667</v>
      </c>
      <c r="AX51" s="33">
        <f t="shared" si="89"/>
        <v>-1666666.666666667</v>
      </c>
      <c r="AY51" s="33">
        <f t="shared" ref="AY51:CD51" si="90">SUM(AY46:AY50)</f>
        <v>-1666666.666666667</v>
      </c>
      <c r="AZ51" s="33">
        <f t="shared" si="90"/>
        <v>-1666666.666666667</v>
      </c>
      <c r="BA51" s="33">
        <f t="shared" si="90"/>
        <v>-1666666.666666667</v>
      </c>
      <c r="BB51" s="33">
        <f t="shared" si="90"/>
        <v>-1666666.666666667</v>
      </c>
      <c r="BC51" s="33">
        <f t="shared" si="90"/>
        <v>-3333333.333333334</v>
      </c>
      <c r="BD51" s="33">
        <f t="shared" si="90"/>
        <v>-3333333.333333334</v>
      </c>
      <c r="BE51" s="33">
        <f t="shared" si="90"/>
        <v>-3333333.333333334</v>
      </c>
      <c r="BF51" s="33">
        <f t="shared" si="90"/>
        <v>-3333333.333333334</v>
      </c>
      <c r="BG51" s="33">
        <f t="shared" si="90"/>
        <v>-3333333.333333334</v>
      </c>
      <c r="BH51" s="33">
        <f t="shared" si="90"/>
        <v>-3333333.333333334</v>
      </c>
      <c r="BI51" s="33">
        <f t="shared" si="90"/>
        <v>-3333333.333333334</v>
      </c>
      <c r="BJ51" s="33">
        <f t="shared" si="90"/>
        <v>-3333333.333333334</v>
      </c>
      <c r="BK51" s="33">
        <f t="shared" si="90"/>
        <v>-3333333.333333334</v>
      </c>
      <c r="BL51" s="33">
        <f t="shared" si="90"/>
        <v>-3333333.333333334</v>
      </c>
      <c r="BM51" s="33">
        <f t="shared" si="90"/>
        <v>-3333333.333333334</v>
      </c>
      <c r="BN51" s="33">
        <f t="shared" si="90"/>
        <v>-3333333.333333334</v>
      </c>
      <c r="BO51" s="33">
        <f t="shared" si="90"/>
        <v>-6666666.6666666679</v>
      </c>
      <c r="BP51" s="33">
        <f t="shared" si="90"/>
        <v>-6666666.6666666679</v>
      </c>
      <c r="BQ51" s="33">
        <f t="shared" si="90"/>
        <v>-6666666.6666666679</v>
      </c>
      <c r="BR51" s="33">
        <f t="shared" si="90"/>
        <v>-6666666.6666666679</v>
      </c>
      <c r="BS51" s="33">
        <f t="shared" si="90"/>
        <v>-6666666.6666666679</v>
      </c>
      <c r="BT51" s="33">
        <f t="shared" si="90"/>
        <v>-6666666.6666666679</v>
      </c>
      <c r="BU51" s="33">
        <f t="shared" si="90"/>
        <v>-6666666.6666666679</v>
      </c>
      <c r="BV51" s="33">
        <f t="shared" si="90"/>
        <v>-6666666.6666666679</v>
      </c>
      <c r="BW51" s="33">
        <f t="shared" si="90"/>
        <v>-6666666.6666666679</v>
      </c>
      <c r="BX51" s="33">
        <f t="shared" si="90"/>
        <v>-6666666.6666666679</v>
      </c>
      <c r="BY51" s="33">
        <f t="shared" si="90"/>
        <v>-6666666.6666666679</v>
      </c>
      <c r="BZ51" s="33">
        <f t="shared" si="90"/>
        <v>-6666666.6666666679</v>
      </c>
      <c r="CA51" s="33">
        <f t="shared" si="90"/>
        <v>-13333333.333333336</v>
      </c>
      <c r="CB51" s="33">
        <f t="shared" si="90"/>
        <v>-13333333.333333336</v>
      </c>
      <c r="CC51" s="33">
        <f t="shared" si="90"/>
        <v>-13333333.333333336</v>
      </c>
      <c r="CD51" s="33">
        <f t="shared" si="90"/>
        <v>-13333333.333333336</v>
      </c>
      <c r="CE51" s="33">
        <f t="shared" ref="CE51:DJ51" si="91">SUM(CE46:CE50)</f>
        <v>-13333333.333333336</v>
      </c>
      <c r="CF51" s="33">
        <f t="shared" si="91"/>
        <v>-13333333.333333336</v>
      </c>
      <c r="CG51" s="33">
        <f t="shared" si="91"/>
        <v>-13333333.333333336</v>
      </c>
      <c r="CH51" s="33">
        <f t="shared" si="91"/>
        <v>-13333333.333333336</v>
      </c>
      <c r="CI51" s="33">
        <f t="shared" si="91"/>
        <v>-13333333.333333336</v>
      </c>
      <c r="CJ51" s="33">
        <f t="shared" si="91"/>
        <v>-13333333.333333336</v>
      </c>
      <c r="CK51" s="33">
        <f t="shared" si="91"/>
        <v>-13333333.333333336</v>
      </c>
      <c r="CL51" s="33">
        <f t="shared" si="91"/>
        <v>-13333333.333333336</v>
      </c>
      <c r="CM51" s="33" t="e">
        <f t="shared" si="91"/>
        <v>#N/A</v>
      </c>
      <c r="CN51" s="33" t="e">
        <f t="shared" si="91"/>
        <v>#N/A</v>
      </c>
      <c r="CO51" s="33" t="e">
        <f t="shared" si="91"/>
        <v>#N/A</v>
      </c>
      <c r="CP51" s="33" t="e">
        <f t="shared" si="91"/>
        <v>#N/A</v>
      </c>
      <c r="CQ51" s="33" t="e">
        <f t="shared" si="91"/>
        <v>#N/A</v>
      </c>
      <c r="CR51" s="33" t="e">
        <f t="shared" si="91"/>
        <v>#N/A</v>
      </c>
      <c r="CS51" s="33" t="e">
        <f t="shared" si="91"/>
        <v>#N/A</v>
      </c>
      <c r="CT51" s="33" t="e">
        <f t="shared" si="91"/>
        <v>#N/A</v>
      </c>
      <c r="CU51" s="33" t="e">
        <f t="shared" si="91"/>
        <v>#N/A</v>
      </c>
      <c r="CV51" s="33" t="e">
        <f t="shared" si="91"/>
        <v>#N/A</v>
      </c>
      <c r="CW51" s="33" t="e">
        <f t="shared" si="91"/>
        <v>#N/A</v>
      </c>
      <c r="CX51" s="33" t="e">
        <f t="shared" si="91"/>
        <v>#N/A</v>
      </c>
      <c r="CY51" s="33" t="e">
        <f t="shared" si="91"/>
        <v>#N/A</v>
      </c>
      <c r="CZ51" s="33" t="e">
        <f t="shared" si="91"/>
        <v>#N/A</v>
      </c>
      <c r="DA51" s="33" t="e">
        <f t="shared" si="91"/>
        <v>#N/A</v>
      </c>
      <c r="DB51" s="33" t="e">
        <f t="shared" si="91"/>
        <v>#N/A</v>
      </c>
      <c r="DC51" s="33" t="e">
        <f t="shared" si="91"/>
        <v>#N/A</v>
      </c>
      <c r="DD51" s="33" t="e">
        <f t="shared" si="91"/>
        <v>#N/A</v>
      </c>
      <c r="DE51" s="33" t="e">
        <f t="shared" si="91"/>
        <v>#N/A</v>
      </c>
      <c r="DF51" s="33" t="e">
        <f t="shared" si="91"/>
        <v>#N/A</v>
      </c>
      <c r="DG51" s="33" t="e">
        <f t="shared" si="91"/>
        <v>#N/A</v>
      </c>
      <c r="DH51" s="33" t="e">
        <f t="shared" si="91"/>
        <v>#N/A</v>
      </c>
      <c r="DI51" s="33" t="e">
        <f t="shared" si="91"/>
        <v>#N/A</v>
      </c>
      <c r="DJ51" s="33" t="e">
        <f t="shared" si="91"/>
        <v>#N/A</v>
      </c>
      <c r="DK51" s="33" t="e">
        <f t="shared" ref="DK51:EP51" si="92">SUM(DK46:DK50)</f>
        <v>#N/A</v>
      </c>
      <c r="DL51" s="33" t="e">
        <f t="shared" si="92"/>
        <v>#N/A</v>
      </c>
    </row>
    <row r="52" spans="1:116" x14ac:dyDescent="0.4">
      <c r="A52" s="27"/>
      <c r="B52" s="27"/>
      <c r="C52" s="27"/>
      <c r="D52" t="s">
        <v>823</v>
      </c>
      <c r="E52" s="8" t="str">
        <f t="shared" si="32"/>
        <v>52 VOLLIST-EVP</v>
      </c>
      <c r="F52" s="27"/>
      <c r="G52" s="301"/>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A53" s="27"/>
      <c r="B53" s="27"/>
      <c r="C53" s="27"/>
      <c r="D53" t="s">
        <v>823</v>
      </c>
      <c r="E53" s="8" t="str">
        <f t="shared" si="32"/>
        <v>53 VOLLIST-EVP</v>
      </c>
      <c r="F53" s="27"/>
      <c r="G53" s="301" t="s">
        <v>814</v>
      </c>
      <c r="H53" s="31"/>
      <c r="I53" s="73"/>
      <c r="J53" s="73"/>
      <c r="K53" s="33">
        <f t="shared" ref="K53:P53" si="93">SUMIF($3:$3,K$2,53:53)</f>
        <v>0</v>
      </c>
      <c r="L53" s="33">
        <f t="shared" si="93"/>
        <v>0</v>
      </c>
      <c r="M53" s="33">
        <f t="shared" si="93"/>
        <v>0</v>
      </c>
      <c r="N53" s="33">
        <f t="shared" si="93"/>
        <v>0</v>
      </c>
      <c r="O53" s="33">
        <f t="shared" si="93"/>
        <v>0</v>
      </c>
      <c r="P53" s="33">
        <f t="shared" si="93"/>
        <v>0</v>
      </c>
      <c r="R53" s="33"/>
      <c r="S53" s="33">
        <f t="shared" ref="S53:AX53" si="94">+S36+S51</f>
        <v>0</v>
      </c>
      <c r="T53" s="33">
        <f t="shared" si="94"/>
        <v>0</v>
      </c>
      <c r="U53" s="33">
        <f t="shared" si="94"/>
        <v>0</v>
      </c>
      <c r="V53" s="33">
        <f t="shared" si="94"/>
        <v>0</v>
      </c>
      <c r="W53" s="33">
        <f t="shared" si="94"/>
        <v>0</v>
      </c>
      <c r="X53" s="33">
        <f t="shared" si="94"/>
        <v>0</v>
      </c>
      <c r="Y53" s="33">
        <f t="shared" si="94"/>
        <v>0</v>
      </c>
      <c r="Z53" s="33">
        <f t="shared" si="94"/>
        <v>0</v>
      </c>
      <c r="AA53" s="33">
        <f t="shared" si="94"/>
        <v>0</v>
      </c>
      <c r="AB53" s="33">
        <f t="shared" si="94"/>
        <v>0</v>
      </c>
      <c r="AC53" s="33">
        <f t="shared" si="94"/>
        <v>0</v>
      </c>
      <c r="AD53" s="33">
        <f t="shared" si="94"/>
        <v>0</v>
      </c>
      <c r="AE53" s="33">
        <f t="shared" si="94"/>
        <v>0</v>
      </c>
      <c r="AF53" s="33">
        <f t="shared" si="94"/>
        <v>0</v>
      </c>
      <c r="AG53" s="33">
        <f t="shared" si="94"/>
        <v>0</v>
      </c>
      <c r="AH53" s="33">
        <f t="shared" si="94"/>
        <v>0</v>
      </c>
      <c r="AI53" s="33">
        <f t="shared" si="94"/>
        <v>0</v>
      </c>
      <c r="AJ53" s="33">
        <f t="shared" si="94"/>
        <v>0</v>
      </c>
      <c r="AK53" s="33">
        <f t="shared" si="94"/>
        <v>0</v>
      </c>
      <c r="AL53" s="33">
        <f t="shared" si="94"/>
        <v>0</v>
      </c>
      <c r="AM53" s="33">
        <f t="shared" si="94"/>
        <v>0</v>
      </c>
      <c r="AN53" s="33">
        <f t="shared" si="94"/>
        <v>0</v>
      </c>
      <c r="AO53" s="33">
        <f t="shared" si="94"/>
        <v>0</v>
      </c>
      <c r="AP53" s="33">
        <f t="shared" si="94"/>
        <v>0</v>
      </c>
      <c r="AQ53" s="33">
        <f t="shared" si="94"/>
        <v>0</v>
      </c>
      <c r="AR53" s="33">
        <f t="shared" si="94"/>
        <v>0</v>
      </c>
      <c r="AS53" s="33">
        <f t="shared" si="94"/>
        <v>0</v>
      </c>
      <c r="AT53" s="33">
        <f t="shared" si="94"/>
        <v>0</v>
      </c>
      <c r="AU53" s="33">
        <f t="shared" si="94"/>
        <v>0</v>
      </c>
      <c r="AV53" s="33">
        <f t="shared" si="94"/>
        <v>0</v>
      </c>
      <c r="AW53" s="33">
        <f t="shared" si="94"/>
        <v>0</v>
      </c>
      <c r="AX53" s="33">
        <f t="shared" si="94"/>
        <v>0</v>
      </c>
      <c r="AY53" s="33">
        <f t="shared" ref="AY53:CD53" si="95">+AY36+AY51</f>
        <v>0</v>
      </c>
      <c r="AZ53" s="33">
        <f t="shared" si="95"/>
        <v>0</v>
      </c>
      <c r="BA53" s="33">
        <f t="shared" si="95"/>
        <v>0</v>
      </c>
      <c r="BB53" s="33">
        <f t="shared" si="95"/>
        <v>0</v>
      </c>
      <c r="BC53" s="33">
        <f t="shared" si="95"/>
        <v>0</v>
      </c>
      <c r="BD53" s="33">
        <f t="shared" si="95"/>
        <v>0</v>
      </c>
      <c r="BE53" s="33">
        <f t="shared" si="95"/>
        <v>0</v>
      </c>
      <c r="BF53" s="33">
        <f t="shared" si="95"/>
        <v>0</v>
      </c>
      <c r="BG53" s="33">
        <f t="shared" si="95"/>
        <v>0</v>
      </c>
      <c r="BH53" s="33">
        <f t="shared" si="95"/>
        <v>0</v>
      </c>
      <c r="BI53" s="33">
        <f t="shared" si="95"/>
        <v>0</v>
      </c>
      <c r="BJ53" s="33">
        <f t="shared" si="95"/>
        <v>0</v>
      </c>
      <c r="BK53" s="33">
        <f t="shared" si="95"/>
        <v>0</v>
      </c>
      <c r="BL53" s="33">
        <f t="shared" si="95"/>
        <v>0</v>
      </c>
      <c r="BM53" s="33">
        <f t="shared" si="95"/>
        <v>0</v>
      </c>
      <c r="BN53" s="33">
        <f t="shared" si="95"/>
        <v>0</v>
      </c>
      <c r="BO53" s="33">
        <f t="shared" si="95"/>
        <v>0</v>
      </c>
      <c r="BP53" s="33">
        <f t="shared" si="95"/>
        <v>0</v>
      </c>
      <c r="BQ53" s="33">
        <f t="shared" si="95"/>
        <v>0</v>
      </c>
      <c r="BR53" s="33">
        <f t="shared" si="95"/>
        <v>0</v>
      </c>
      <c r="BS53" s="33">
        <f t="shared" si="95"/>
        <v>0</v>
      </c>
      <c r="BT53" s="33">
        <f t="shared" si="95"/>
        <v>0</v>
      </c>
      <c r="BU53" s="33">
        <f t="shared" si="95"/>
        <v>0</v>
      </c>
      <c r="BV53" s="33">
        <f t="shared" si="95"/>
        <v>0</v>
      </c>
      <c r="BW53" s="33">
        <f t="shared" si="95"/>
        <v>0</v>
      </c>
      <c r="BX53" s="33">
        <f t="shared" si="95"/>
        <v>0</v>
      </c>
      <c r="BY53" s="33">
        <f t="shared" si="95"/>
        <v>0</v>
      </c>
      <c r="BZ53" s="33">
        <f t="shared" si="95"/>
        <v>0</v>
      </c>
      <c r="CA53" s="33">
        <f t="shared" si="95"/>
        <v>0</v>
      </c>
      <c r="CB53" s="33">
        <f t="shared" si="95"/>
        <v>0</v>
      </c>
      <c r="CC53" s="33">
        <f t="shared" si="95"/>
        <v>0</v>
      </c>
      <c r="CD53" s="33">
        <f t="shared" si="95"/>
        <v>0</v>
      </c>
      <c r="CE53" s="33">
        <f t="shared" ref="CE53:DL53" si="96">+CE36+CE51</f>
        <v>0</v>
      </c>
      <c r="CF53" s="33">
        <f t="shared" si="96"/>
        <v>0</v>
      </c>
      <c r="CG53" s="33">
        <f t="shared" si="96"/>
        <v>0</v>
      </c>
      <c r="CH53" s="33">
        <f t="shared" si="96"/>
        <v>0</v>
      </c>
      <c r="CI53" s="33">
        <f t="shared" si="96"/>
        <v>0</v>
      </c>
      <c r="CJ53" s="33">
        <f t="shared" si="96"/>
        <v>0</v>
      </c>
      <c r="CK53" s="33">
        <f t="shared" si="96"/>
        <v>0</v>
      </c>
      <c r="CL53" s="33">
        <f t="shared" si="96"/>
        <v>0</v>
      </c>
      <c r="CM53" s="33" t="e">
        <f t="shared" si="96"/>
        <v>#N/A</v>
      </c>
      <c r="CN53" s="33" t="e">
        <f t="shared" si="96"/>
        <v>#N/A</v>
      </c>
      <c r="CO53" s="33" t="e">
        <f t="shared" si="96"/>
        <v>#N/A</v>
      </c>
      <c r="CP53" s="33" t="e">
        <f t="shared" si="96"/>
        <v>#N/A</v>
      </c>
      <c r="CQ53" s="33" t="e">
        <f t="shared" si="96"/>
        <v>#N/A</v>
      </c>
      <c r="CR53" s="33" t="e">
        <f t="shared" si="96"/>
        <v>#N/A</v>
      </c>
      <c r="CS53" s="33" t="e">
        <f t="shared" si="96"/>
        <v>#N/A</v>
      </c>
      <c r="CT53" s="33" t="e">
        <f t="shared" si="96"/>
        <v>#N/A</v>
      </c>
      <c r="CU53" s="33" t="e">
        <f t="shared" si="96"/>
        <v>#N/A</v>
      </c>
      <c r="CV53" s="33" t="e">
        <f t="shared" si="96"/>
        <v>#N/A</v>
      </c>
      <c r="CW53" s="33" t="e">
        <f t="shared" si="96"/>
        <v>#N/A</v>
      </c>
      <c r="CX53" s="33" t="e">
        <f t="shared" si="96"/>
        <v>#N/A</v>
      </c>
      <c r="CY53" s="33" t="e">
        <f t="shared" si="96"/>
        <v>#N/A</v>
      </c>
      <c r="CZ53" s="33" t="e">
        <f t="shared" si="96"/>
        <v>#N/A</v>
      </c>
      <c r="DA53" s="33" t="e">
        <f t="shared" si="96"/>
        <v>#N/A</v>
      </c>
      <c r="DB53" s="33" t="e">
        <f t="shared" si="96"/>
        <v>#N/A</v>
      </c>
      <c r="DC53" s="33" t="e">
        <f t="shared" si="96"/>
        <v>#N/A</v>
      </c>
      <c r="DD53" s="33" t="e">
        <f t="shared" si="96"/>
        <v>#N/A</v>
      </c>
      <c r="DE53" s="33" t="e">
        <f t="shared" si="96"/>
        <v>#N/A</v>
      </c>
      <c r="DF53" s="33" t="e">
        <f t="shared" si="96"/>
        <v>#N/A</v>
      </c>
      <c r="DG53" s="33" t="e">
        <f t="shared" si="96"/>
        <v>#N/A</v>
      </c>
      <c r="DH53" s="33" t="e">
        <f t="shared" si="96"/>
        <v>#N/A</v>
      </c>
      <c r="DI53" s="33" t="e">
        <f t="shared" si="96"/>
        <v>#N/A</v>
      </c>
      <c r="DJ53" s="33" t="e">
        <f t="shared" si="96"/>
        <v>#N/A</v>
      </c>
      <c r="DK53" s="33" t="e">
        <f t="shared" si="96"/>
        <v>#N/A</v>
      </c>
      <c r="DL53" s="33" t="e">
        <f t="shared" si="96"/>
        <v>#N/A</v>
      </c>
    </row>
    <row r="54" spans="1:116" x14ac:dyDescent="0.4">
      <c r="A54" s="27"/>
      <c r="B54" s="27"/>
      <c r="C54" s="27"/>
      <c r="D54" t="s">
        <v>823</v>
      </c>
      <c r="E54" s="8" t="str">
        <f t="shared" si="32"/>
        <v>54 VOLLIST-EVP</v>
      </c>
      <c r="F54" s="27"/>
      <c r="G54" s="372" t="s">
        <v>69</v>
      </c>
      <c r="H54" s="31"/>
      <c r="I54" s="73"/>
      <c r="J54" s="73"/>
      <c r="K54" s="20">
        <f t="shared" ref="K54:P54" si="97">+IFERROR(K53/K36,0)</f>
        <v>0</v>
      </c>
      <c r="L54" s="20">
        <f t="shared" si="97"/>
        <v>0</v>
      </c>
      <c r="M54" s="20">
        <f t="shared" si="97"/>
        <v>0</v>
      </c>
      <c r="N54" s="20">
        <f t="shared" si="97"/>
        <v>0</v>
      </c>
      <c r="O54" s="20">
        <f t="shared" si="97"/>
        <v>0</v>
      </c>
      <c r="P54" s="20">
        <f t="shared" si="97"/>
        <v>0</v>
      </c>
      <c r="R54" s="33"/>
      <c r="S54" s="20">
        <f t="shared" ref="S54:AX54" si="98">+IFERROR(S53/S36,0)</f>
        <v>0</v>
      </c>
      <c r="T54" s="20">
        <f t="shared" si="98"/>
        <v>0</v>
      </c>
      <c r="U54" s="20">
        <f t="shared" si="98"/>
        <v>0</v>
      </c>
      <c r="V54" s="20">
        <f t="shared" si="98"/>
        <v>0</v>
      </c>
      <c r="W54" s="20">
        <f t="shared" si="98"/>
        <v>0</v>
      </c>
      <c r="X54" s="20">
        <f t="shared" si="98"/>
        <v>0</v>
      </c>
      <c r="Y54" s="20">
        <f t="shared" si="98"/>
        <v>0</v>
      </c>
      <c r="Z54" s="20">
        <f t="shared" si="98"/>
        <v>0</v>
      </c>
      <c r="AA54" s="20">
        <f t="shared" si="98"/>
        <v>0</v>
      </c>
      <c r="AB54" s="20">
        <f t="shared" si="98"/>
        <v>0</v>
      </c>
      <c r="AC54" s="20">
        <f t="shared" si="98"/>
        <v>0</v>
      </c>
      <c r="AD54" s="20">
        <f t="shared" si="98"/>
        <v>0</v>
      </c>
      <c r="AE54" s="20">
        <f t="shared" si="98"/>
        <v>0</v>
      </c>
      <c r="AF54" s="20">
        <f t="shared" si="98"/>
        <v>0</v>
      </c>
      <c r="AG54" s="20">
        <f t="shared" si="98"/>
        <v>0</v>
      </c>
      <c r="AH54" s="20">
        <f t="shared" si="98"/>
        <v>0</v>
      </c>
      <c r="AI54" s="20">
        <f t="shared" si="98"/>
        <v>0</v>
      </c>
      <c r="AJ54" s="20">
        <f t="shared" si="98"/>
        <v>0</v>
      </c>
      <c r="AK54" s="20">
        <f t="shared" si="98"/>
        <v>0</v>
      </c>
      <c r="AL54" s="20">
        <f t="shared" si="98"/>
        <v>0</v>
      </c>
      <c r="AM54" s="20">
        <f t="shared" si="98"/>
        <v>0</v>
      </c>
      <c r="AN54" s="20">
        <f t="shared" si="98"/>
        <v>0</v>
      </c>
      <c r="AO54" s="20">
        <f t="shared" si="98"/>
        <v>0</v>
      </c>
      <c r="AP54" s="20">
        <f t="shared" si="98"/>
        <v>0</v>
      </c>
      <c r="AQ54" s="20">
        <f t="shared" si="98"/>
        <v>0</v>
      </c>
      <c r="AR54" s="20">
        <f t="shared" si="98"/>
        <v>0</v>
      </c>
      <c r="AS54" s="20">
        <f t="shared" si="98"/>
        <v>0</v>
      </c>
      <c r="AT54" s="20">
        <f t="shared" si="98"/>
        <v>0</v>
      </c>
      <c r="AU54" s="20">
        <f t="shared" si="98"/>
        <v>0</v>
      </c>
      <c r="AV54" s="20">
        <f t="shared" si="98"/>
        <v>0</v>
      </c>
      <c r="AW54" s="20">
        <f t="shared" si="98"/>
        <v>0</v>
      </c>
      <c r="AX54" s="20">
        <f t="shared" si="98"/>
        <v>0</v>
      </c>
      <c r="AY54" s="20">
        <f t="shared" ref="AY54:CD54" si="99">+IFERROR(AY53/AY36,0)</f>
        <v>0</v>
      </c>
      <c r="AZ54" s="20">
        <f t="shared" si="99"/>
        <v>0</v>
      </c>
      <c r="BA54" s="20">
        <f t="shared" si="99"/>
        <v>0</v>
      </c>
      <c r="BB54" s="20">
        <f t="shared" si="99"/>
        <v>0</v>
      </c>
      <c r="BC54" s="20">
        <f t="shared" si="99"/>
        <v>0</v>
      </c>
      <c r="BD54" s="20">
        <f t="shared" si="99"/>
        <v>0</v>
      </c>
      <c r="BE54" s="20">
        <f t="shared" si="99"/>
        <v>0</v>
      </c>
      <c r="BF54" s="20">
        <f t="shared" si="99"/>
        <v>0</v>
      </c>
      <c r="BG54" s="20">
        <f t="shared" si="99"/>
        <v>0</v>
      </c>
      <c r="BH54" s="20">
        <f t="shared" si="99"/>
        <v>0</v>
      </c>
      <c r="BI54" s="20">
        <f t="shared" si="99"/>
        <v>0</v>
      </c>
      <c r="BJ54" s="20">
        <f t="shared" si="99"/>
        <v>0</v>
      </c>
      <c r="BK54" s="20">
        <f t="shared" si="99"/>
        <v>0</v>
      </c>
      <c r="BL54" s="20">
        <f t="shared" si="99"/>
        <v>0</v>
      </c>
      <c r="BM54" s="20">
        <f t="shared" si="99"/>
        <v>0</v>
      </c>
      <c r="BN54" s="20">
        <f t="shared" si="99"/>
        <v>0</v>
      </c>
      <c r="BO54" s="20">
        <f t="shared" si="99"/>
        <v>0</v>
      </c>
      <c r="BP54" s="20">
        <f t="shared" si="99"/>
        <v>0</v>
      </c>
      <c r="BQ54" s="20">
        <f t="shared" si="99"/>
        <v>0</v>
      </c>
      <c r="BR54" s="20">
        <f t="shared" si="99"/>
        <v>0</v>
      </c>
      <c r="BS54" s="20">
        <f t="shared" si="99"/>
        <v>0</v>
      </c>
      <c r="BT54" s="20">
        <f t="shared" si="99"/>
        <v>0</v>
      </c>
      <c r="BU54" s="20">
        <f t="shared" si="99"/>
        <v>0</v>
      </c>
      <c r="BV54" s="20">
        <f t="shared" si="99"/>
        <v>0</v>
      </c>
      <c r="BW54" s="20">
        <f t="shared" si="99"/>
        <v>0</v>
      </c>
      <c r="BX54" s="20">
        <f t="shared" si="99"/>
        <v>0</v>
      </c>
      <c r="BY54" s="20">
        <f t="shared" si="99"/>
        <v>0</v>
      </c>
      <c r="BZ54" s="20">
        <f t="shared" si="99"/>
        <v>0</v>
      </c>
      <c r="CA54" s="20">
        <f t="shared" si="99"/>
        <v>0</v>
      </c>
      <c r="CB54" s="20">
        <f t="shared" si="99"/>
        <v>0</v>
      </c>
      <c r="CC54" s="20">
        <f t="shared" si="99"/>
        <v>0</v>
      </c>
      <c r="CD54" s="20">
        <f t="shared" si="99"/>
        <v>0</v>
      </c>
      <c r="CE54" s="20">
        <f t="shared" ref="CE54:DJ54" si="100">+IFERROR(CE53/CE36,0)</f>
        <v>0</v>
      </c>
      <c r="CF54" s="20">
        <f t="shared" si="100"/>
        <v>0</v>
      </c>
      <c r="CG54" s="20">
        <f t="shared" si="100"/>
        <v>0</v>
      </c>
      <c r="CH54" s="20">
        <f t="shared" si="100"/>
        <v>0</v>
      </c>
      <c r="CI54" s="20">
        <f t="shared" si="100"/>
        <v>0</v>
      </c>
      <c r="CJ54" s="20">
        <f t="shared" si="100"/>
        <v>0</v>
      </c>
      <c r="CK54" s="20">
        <f t="shared" si="100"/>
        <v>0</v>
      </c>
      <c r="CL54" s="20">
        <f t="shared" si="100"/>
        <v>0</v>
      </c>
      <c r="CM54" s="20">
        <f t="shared" si="100"/>
        <v>0</v>
      </c>
      <c r="CN54" s="20">
        <f t="shared" si="100"/>
        <v>0</v>
      </c>
      <c r="CO54" s="20">
        <f t="shared" si="100"/>
        <v>0</v>
      </c>
      <c r="CP54" s="20">
        <f t="shared" si="100"/>
        <v>0</v>
      </c>
      <c r="CQ54" s="20">
        <f t="shared" si="100"/>
        <v>0</v>
      </c>
      <c r="CR54" s="20">
        <f t="shared" si="100"/>
        <v>0</v>
      </c>
      <c r="CS54" s="20">
        <f t="shared" si="100"/>
        <v>0</v>
      </c>
      <c r="CT54" s="20">
        <f t="shared" si="100"/>
        <v>0</v>
      </c>
      <c r="CU54" s="20">
        <f t="shared" si="100"/>
        <v>0</v>
      </c>
      <c r="CV54" s="20">
        <f t="shared" si="100"/>
        <v>0</v>
      </c>
      <c r="CW54" s="20">
        <f t="shared" si="100"/>
        <v>0</v>
      </c>
      <c r="CX54" s="20">
        <f t="shared" si="100"/>
        <v>0</v>
      </c>
      <c r="CY54" s="20">
        <f t="shared" si="100"/>
        <v>0</v>
      </c>
      <c r="CZ54" s="20">
        <f t="shared" si="100"/>
        <v>0</v>
      </c>
      <c r="DA54" s="20">
        <f t="shared" si="100"/>
        <v>0</v>
      </c>
      <c r="DB54" s="20">
        <f t="shared" si="100"/>
        <v>0</v>
      </c>
      <c r="DC54" s="20">
        <f t="shared" si="100"/>
        <v>0</v>
      </c>
      <c r="DD54" s="20">
        <f t="shared" si="100"/>
        <v>0</v>
      </c>
      <c r="DE54" s="20">
        <f t="shared" si="100"/>
        <v>0</v>
      </c>
      <c r="DF54" s="20">
        <f t="shared" si="100"/>
        <v>0</v>
      </c>
      <c r="DG54" s="20">
        <f t="shared" si="100"/>
        <v>0</v>
      </c>
      <c r="DH54" s="20">
        <f t="shared" si="100"/>
        <v>0</v>
      </c>
      <c r="DI54" s="20">
        <f t="shared" si="100"/>
        <v>0</v>
      </c>
      <c r="DJ54" s="20">
        <f t="shared" si="100"/>
        <v>0</v>
      </c>
      <c r="DK54" s="20">
        <f t="shared" ref="DK54:EP54" si="101">+IFERROR(DK53/DK36,0)</f>
        <v>0</v>
      </c>
      <c r="DL54" s="20">
        <f t="shared" si="101"/>
        <v>0</v>
      </c>
    </row>
    <row r="55" spans="1:116" ht="12.9" customHeight="1" x14ac:dyDescent="0.4">
      <c r="A55" s="27"/>
      <c r="B55" s="27"/>
      <c r="C55" s="27"/>
      <c r="D55" t="s">
        <v>823</v>
      </c>
      <c r="E55" s="8" t="str">
        <f t="shared" si="32"/>
        <v>55 VOLLIST-EVP</v>
      </c>
      <c r="F55" s="27"/>
      <c r="G55" s="301"/>
      <c r="H55" s="31"/>
      <c r="I55" s="73"/>
      <c r="J55" s="73"/>
      <c r="K55" s="38"/>
      <c r="L55" s="38"/>
      <c r="M55" s="38"/>
      <c r="N55" s="38"/>
      <c r="O55" s="38"/>
      <c r="P55" s="38"/>
      <c r="R55" s="33"/>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c r="CD55" s="38"/>
      <c r="CE55" s="38"/>
      <c r="CF55" s="38"/>
      <c r="CG55" s="38"/>
      <c r="CH55" s="38"/>
      <c r="CI55" s="38"/>
      <c r="CJ55" s="38"/>
      <c r="CK55" s="38"/>
      <c r="CL55" s="38"/>
      <c r="CM55" s="38"/>
      <c r="CN55" s="38"/>
      <c r="CO55" s="38"/>
      <c r="CP55" s="38"/>
      <c r="CQ55" s="38"/>
      <c r="CR55" s="38"/>
      <c r="CS55" s="38"/>
      <c r="CT55" s="38"/>
      <c r="CU55" s="38"/>
      <c r="CV55" s="38"/>
      <c r="CW55" s="38"/>
      <c r="CX55" s="38"/>
      <c r="CY55" s="38"/>
      <c r="CZ55" s="38"/>
      <c r="DA55" s="38"/>
      <c r="DB55" s="38"/>
      <c r="DC55" s="38"/>
      <c r="DD55" s="38"/>
      <c r="DE55" s="38"/>
      <c r="DF55" s="38"/>
      <c r="DG55" s="38"/>
      <c r="DH55" s="38"/>
      <c r="DI55" s="38"/>
      <c r="DJ55" s="38"/>
      <c r="DK55" s="38"/>
      <c r="DL55" s="38"/>
    </row>
    <row r="56" spans="1:116"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1:116"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ht="12.9" customHeigh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x14ac:dyDescent="0.4">
      <c r="I228"/>
      <c r="J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s="27" customFormat="1" x14ac:dyDescent="0.4">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row>
    <row r="237" spans="1:117"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collapsed="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spans="1:117" x14ac:dyDescent="0.4">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N721"/>
    </row>
    <row r="722" spans="1:117" x14ac:dyDescent="0.4">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N722"/>
    </row>
    <row r="723" spans="1:117" x14ac:dyDescent="0.4">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N723"/>
    </row>
    <row r="724" spans="1:117" x14ac:dyDescent="0.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N724"/>
    </row>
    <row r="725" spans="1:117" x14ac:dyDescent="0.4">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N725"/>
    </row>
    <row r="726" spans="1:117" x14ac:dyDescent="0.4">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N726"/>
    </row>
    <row r="727" spans="1:117" s="27" customFormat="1" x14ac:dyDescent="0.4">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row>
    <row r="728" spans="1:117" x14ac:dyDescent="0.4">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N728"/>
    </row>
    <row r="729" spans="1:117" x14ac:dyDescent="0.4">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N729"/>
    </row>
    <row r="730" spans="1:117" x14ac:dyDescent="0.4">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N730"/>
    </row>
    <row r="731" spans="1:117" x14ac:dyDescent="0.4">
      <c r="I731"/>
      <c r="J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N731"/>
    </row>
    <row r="732" spans="1:117" x14ac:dyDescent="0.4">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N732"/>
    </row>
    <row r="733" spans="1:117" x14ac:dyDescent="0.4">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N733"/>
    </row>
    <row r="734" spans="1:117" x14ac:dyDescent="0.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N734"/>
    </row>
    <row r="735" spans="1:117" x14ac:dyDescent="0.4">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N735"/>
    </row>
    <row r="736" spans="1:117" x14ac:dyDescent="0.4">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N736"/>
    </row>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spans="1:117" x14ac:dyDescent="0.4">
      <c r="I1249"/>
      <c r="J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N1249"/>
    </row>
    <row r="1250" spans="1:117" x14ac:dyDescent="0.4">
      <c r="I1250"/>
      <c r="J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N1250"/>
    </row>
    <row r="1251" spans="1:117" x14ac:dyDescent="0.4">
      <c r="I1251"/>
      <c r="J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N1251"/>
    </row>
    <row r="1252" spans="1:117" s="27" customFormat="1" x14ac:dyDescent="0.4">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row>
    <row r="1253" spans="1:117" x14ac:dyDescent="0.4">
      <c r="I1253"/>
      <c r="J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N1253"/>
    </row>
    <row r="1254" spans="1:117" x14ac:dyDescent="0.4">
      <c r="I1254"/>
      <c r="J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N1254"/>
    </row>
    <row r="1255" spans="1:117" x14ac:dyDescent="0.4">
      <c r="I1255"/>
      <c r="J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N1255"/>
    </row>
    <row r="1256" spans="1:117" x14ac:dyDescent="0.4">
      <c r="I1256"/>
      <c r="J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N1256"/>
    </row>
    <row r="1257" spans="1:117" x14ac:dyDescent="0.4">
      <c r="I1257"/>
      <c r="J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N1257"/>
    </row>
    <row r="1258" spans="1:117" x14ac:dyDescent="0.4">
      <c r="I1258"/>
      <c r="J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N1258"/>
    </row>
    <row r="1259" spans="1:117" x14ac:dyDescent="0.4">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N1259"/>
    </row>
    <row r="1260" spans="1:117" x14ac:dyDescent="0.4">
      <c r="I1260"/>
      <c r="J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N1260"/>
    </row>
    <row r="1261" spans="1:117" x14ac:dyDescent="0.4">
      <c r="I1261"/>
      <c r="J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N1261"/>
    </row>
    <row r="1262" spans="1:117" x14ac:dyDescent="0.4">
      <c r="I1262"/>
      <c r="J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N1262"/>
    </row>
    <row r="1263" spans="1:117" x14ac:dyDescent="0.4">
      <c r="I1263"/>
      <c r="J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N1263"/>
    </row>
    <row r="1264" spans="1:117" x14ac:dyDescent="0.4">
      <c r="I1264"/>
      <c r="J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N1264"/>
    </row>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ht="16.5" customHeight="1" x14ac:dyDescent="0.4"/>
    <row r="1335" customFormat="1" ht="16.5" customHeight="1" x14ac:dyDescent="0.4"/>
    <row r="1336" customFormat="1" ht="16.5" customHeigh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spans="1:117" x14ac:dyDescent="0.4">
      <c r="I1553"/>
      <c r="J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N1553"/>
    </row>
    <row r="1554" spans="1:117" x14ac:dyDescent="0.4">
      <c r="I1554"/>
      <c r="J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N1554"/>
    </row>
    <row r="1555" spans="1:117" x14ac:dyDescent="0.4">
      <c r="I1555"/>
      <c r="J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N1555"/>
    </row>
    <row r="1556" spans="1:117" x14ac:dyDescent="0.4">
      <c r="I1556"/>
      <c r="J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N1556"/>
    </row>
    <row r="1557" spans="1:117" x14ac:dyDescent="0.4">
      <c r="I1557"/>
      <c r="J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N1557"/>
    </row>
    <row r="1558" spans="1:117" x14ac:dyDescent="0.4">
      <c r="I1558"/>
      <c r="J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N1558"/>
    </row>
    <row r="1559" spans="1:117" x14ac:dyDescent="0.4">
      <c r="I1559"/>
      <c r="J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N1559"/>
    </row>
    <row r="1560" spans="1:117" x14ac:dyDescent="0.4">
      <c r="I1560"/>
      <c r="J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N1560"/>
    </row>
    <row r="1561" spans="1:117" x14ac:dyDescent="0.4">
      <c r="I1561"/>
      <c r="J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N1561"/>
    </row>
    <row r="1562" spans="1:117" x14ac:dyDescent="0.4">
      <c r="I1562"/>
      <c r="J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N1562"/>
    </row>
    <row r="1563" spans="1:117" x14ac:dyDescent="0.4">
      <c r="I1563"/>
      <c r="J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N1563"/>
    </row>
    <row r="1564" spans="1:117" x14ac:dyDescent="0.4">
      <c r="I1564"/>
      <c r="J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N1564"/>
    </row>
    <row r="1565" spans="1:117" x14ac:dyDescent="0.4">
      <c r="I1565"/>
      <c r="J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N1565"/>
    </row>
    <row r="1566" spans="1:117" x14ac:dyDescent="0.4">
      <c r="I1566"/>
      <c r="J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N1566"/>
    </row>
    <row r="1567" spans="1:117" s="164" customFormat="1" x14ac:dyDescent="0.4">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row>
    <row r="1568" spans="1:117" x14ac:dyDescent="0.4">
      <c r="I1568"/>
      <c r="J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N1568"/>
    </row>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ht="1.5" customHeigh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sheetData>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38EB94D-5128-4919-8444-DB9FB9F3F029}">
          <x14:formula1>
            <xm:f>'Data validation'!$A:$A</xm:f>
          </x14:formula1>
          <xm:sqref>C2398:C1048576 C2:C4 C8:C55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5" width="12.4609375" bestFit="1" customWidth="1"/>
    <col min="16" max="16" width="13.53515625" bestFit="1" customWidth="1"/>
    <col min="17" max="17" width="3.84375" customWidth="1"/>
    <col min="18" max="18" width="12.15234375" customWidth="1"/>
    <col min="19" max="42" width="10" bestFit="1" customWidth="1"/>
    <col min="43" max="78" width="11.4609375" bestFit="1" customWidth="1"/>
    <col min="79" max="90" width="12.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CF'!G18</f>
        <v>Total revenue</v>
      </c>
      <c r="H12" s="13"/>
      <c r="I12" s="13"/>
      <c r="J12" s="13"/>
      <c r="K12" s="24">
        <f>'IS BS CF'!K18</f>
        <v>5000000.0000000019</v>
      </c>
      <c r="L12" s="24">
        <f>'IS BS CF'!L18</f>
        <v>10000000.000000004</v>
      </c>
      <c r="M12" s="24">
        <f>'IS BS CF'!M18</f>
        <v>20000000.000000007</v>
      </c>
      <c r="N12" s="24">
        <f>'IS BS CF'!N18</f>
        <v>40000000.000000015</v>
      </c>
      <c r="O12" s="24">
        <f>'IS BS CF'!O18</f>
        <v>80000000.00000003</v>
      </c>
      <c r="P12" s="24">
        <f>'IS BS CF'!P18</f>
        <v>160000000.00000006</v>
      </c>
      <c r="S12" s="24">
        <f>'IS BS CF'!S18</f>
        <v>416666.66666666674</v>
      </c>
      <c r="T12" s="24">
        <f>'IS BS CF'!T18</f>
        <v>416666.66666666674</v>
      </c>
      <c r="U12" s="24">
        <f>'IS BS CF'!U18</f>
        <v>416666.66666666674</v>
      </c>
      <c r="V12" s="24">
        <f>'IS BS CF'!V18</f>
        <v>416666.66666666674</v>
      </c>
      <c r="W12" s="24">
        <f>'IS BS CF'!W18</f>
        <v>416666.66666666674</v>
      </c>
      <c r="X12" s="24">
        <f>'IS BS CF'!X18</f>
        <v>416666.66666666674</v>
      </c>
      <c r="Y12" s="24">
        <f>'IS BS CF'!Y18</f>
        <v>416666.66666666674</v>
      </c>
      <c r="Z12" s="24">
        <f>'IS BS CF'!Z18</f>
        <v>416666.66666666674</v>
      </c>
      <c r="AA12" s="24">
        <f>'IS BS CF'!AA18</f>
        <v>416666.66666666674</v>
      </c>
      <c r="AB12" s="24">
        <f>'IS BS CF'!AB18</f>
        <v>416666.66666666674</v>
      </c>
      <c r="AC12" s="24">
        <f>'IS BS CF'!AC18</f>
        <v>416666.66666666674</v>
      </c>
      <c r="AD12" s="24">
        <f>'IS BS CF'!AD18</f>
        <v>416666.66666666674</v>
      </c>
      <c r="AE12" s="24">
        <f>'IS BS CF'!AE18</f>
        <v>833333.33333333349</v>
      </c>
      <c r="AF12" s="24">
        <f>'IS BS CF'!AF18</f>
        <v>833333.33333333349</v>
      </c>
      <c r="AG12" s="24">
        <f>'IS BS CF'!AG18</f>
        <v>833333.33333333349</v>
      </c>
      <c r="AH12" s="24">
        <f>'IS BS CF'!AH18</f>
        <v>833333.33333333349</v>
      </c>
      <c r="AI12" s="24">
        <f>'IS BS CF'!AI18</f>
        <v>833333.33333333349</v>
      </c>
      <c r="AJ12" s="24">
        <f>'IS BS CF'!AJ18</f>
        <v>833333.33333333349</v>
      </c>
      <c r="AK12" s="24">
        <f>'IS BS CF'!AK18</f>
        <v>833333.33333333349</v>
      </c>
      <c r="AL12" s="24">
        <f>'IS BS CF'!AL18</f>
        <v>833333.33333333349</v>
      </c>
      <c r="AM12" s="24">
        <f>'IS BS CF'!AM18</f>
        <v>833333.33333333349</v>
      </c>
      <c r="AN12" s="24">
        <f>'IS BS CF'!AN18</f>
        <v>833333.33333333349</v>
      </c>
      <c r="AO12" s="24">
        <f>'IS BS CF'!AO18</f>
        <v>833333.33333333349</v>
      </c>
      <c r="AP12" s="24">
        <f>'IS BS CF'!AP18</f>
        <v>833333.33333333349</v>
      </c>
      <c r="AQ12" s="24">
        <f>'IS BS CF'!AQ18</f>
        <v>1666666.666666667</v>
      </c>
      <c r="AR12" s="24">
        <f>'IS BS CF'!AR18</f>
        <v>1666666.666666667</v>
      </c>
      <c r="AS12" s="24">
        <f>'IS BS CF'!AS18</f>
        <v>1666666.666666667</v>
      </c>
      <c r="AT12" s="24">
        <f>'IS BS CF'!AT18</f>
        <v>1666666.666666667</v>
      </c>
      <c r="AU12" s="24">
        <f>'IS BS CF'!AU18</f>
        <v>1666666.666666667</v>
      </c>
      <c r="AV12" s="24">
        <f>'IS BS CF'!AV18</f>
        <v>1666666.666666667</v>
      </c>
      <c r="AW12" s="24">
        <f>'IS BS CF'!AW18</f>
        <v>1666666.666666667</v>
      </c>
      <c r="AX12" s="24">
        <f>'IS BS CF'!AX18</f>
        <v>1666666.666666667</v>
      </c>
      <c r="AY12" s="24">
        <f>'IS BS CF'!AY18</f>
        <v>1666666.666666667</v>
      </c>
      <c r="AZ12" s="24">
        <f>'IS BS CF'!AZ18</f>
        <v>1666666.666666667</v>
      </c>
      <c r="BA12" s="24">
        <f>'IS BS CF'!BA18</f>
        <v>1666666.666666667</v>
      </c>
      <c r="BB12" s="24">
        <f>'IS BS CF'!BB18</f>
        <v>1666666.666666667</v>
      </c>
      <c r="BC12" s="24">
        <f>'IS BS CF'!BC18</f>
        <v>3333333.333333334</v>
      </c>
      <c r="BD12" s="24">
        <f>'IS BS CF'!BD18</f>
        <v>3333333.333333334</v>
      </c>
      <c r="BE12" s="24">
        <f>'IS BS CF'!BE18</f>
        <v>3333333.333333334</v>
      </c>
      <c r="BF12" s="24">
        <f>'IS BS CF'!BF18</f>
        <v>3333333.333333334</v>
      </c>
      <c r="BG12" s="24">
        <f>'IS BS CF'!BG18</f>
        <v>3333333.333333334</v>
      </c>
      <c r="BH12" s="24">
        <f>'IS BS CF'!BH18</f>
        <v>3333333.333333334</v>
      </c>
      <c r="BI12" s="24">
        <f>'IS BS CF'!BI18</f>
        <v>3333333.333333334</v>
      </c>
      <c r="BJ12" s="24">
        <f>'IS BS CF'!BJ18</f>
        <v>3333333.333333334</v>
      </c>
      <c r="BK12" s="24">
        <f>'IS BS CF'!BK18</f>
        <v>3333333.333333334</v>
      </c>
      <c r="BL12" s="24">
        <f>'IS BS CF'!BL18</f>
        <v>3333333.333333334</v>
      </c>
      <c r="BM12" s="24">
        <f>'IS BS CF'!BM18</f>
        <v>3333333.333333334</v>
      </c>
      <c r="BN12" s="24">
        <f>'IS BS CF'!BN18</f>
        <v>3333333.333333334</v>
      </c>
      <c r="BO12" s="24">
        <f>'IS BS CF'!BO18</f>
        <v>6666666.6666666679</v>
      </c>
      <c r="BP12" s="24">
        <f>'IS BS CF'!BP18</f>
        <v>6666666.6666666679</v>
      </c>
      <c r="BQ12" s="24">
        <f>'IS BS CF'!BQ18</f>
        <v>6666666.6666666679</v>
      </c>
      <c r="BR12" s="24">
        <f>'IS BS CF'!BR18</f>
        <v>6666666.6666666679</v>
      </c>
      <c r="BS12" s="24">
        <f>'IS BS CF'!BS18</f>
        <v>6666666.6666666679</v>
      </c>
      <c r="BT12" s="24">
        <f>'IS BS CF'!BT18</f>
        <v>6666666.6666666679</v>
      </c>
      <c r="BU12" s="24">
        <f>'IS BS CF'!BU18</f>
        <v>6666666.6666666679</v>
      </c>
      <c r="BV12" s="24">
        <f>'IS BS CF'!BV18</f>
        <v>6666666.6666666679</v>
      </c>
      <c r="BW12" s="24">
        <f>'IS BS CF'!BW18</f>
        <v>6666666.6666666679</v>
      </c>
      <c r="BX12" s="24">
        <f>'IS BS CF'!BX18</f>
        <v>6666666.6666666679</v>
      </c>
      <c r="BY12" s="24">
        <f>'IS BS CF'!BY18</f>
        <v>6666666.6666666679</v>
      </c>
      <c r="BZ12" s="24">
        <f>'IS BS CF'!BZ18</f>
        <v>6666666.6666666679</v>
      </c>
      <c r="CA12" s="24">
        <f>'IS BS CF'!CA18</f>
        <v>13333333.333333336</v>
      </c>
      <c r="CB12" s="24">
        <f>'IS BS CF'!CB18</f>
        <v>13333333.333333336</v>
      </c>
      <c r="CC12" s="24">
        <f>'IS BS CF'!CC18</f>
        <v>13333333.333333336</v>
      </c>
      <c r="CD12" s="24">
        <f>'IS BS CF'!CD18</f>
        <v>13333333.333333336</v>
      </c>
      <c r="CE12" s="24">
        <f>'IS BS CF'!CE18</f>
        <v>13333333.333333336</v>
      </c>
      <c r="CF12" s="24">
        <f>'IS BS CF'!CF18</f>
        <v>13333333.333333336</v>
      </c>
      <c r="CG12" s="24">
        <f>'IS BS CF'!CG18</f>
        <v>13333333.333333336</v>
      </c>
      <c r="CH12" s="24">
        <f>'IS BS CF'!CH18</f>
        <v>13333333.333333336</v>
      </c>
      <c r="CI12" s="24">
        <f>'IS BS CF'!CI18</f>
        <v>13333333.333333336</v>
      </c>
      <c r="CJ12" s="24">
        <f>'IS BS CF'!CJ18</f>
        <v>13333333.333333336</v>
      </c>
      <c r="CK12" s="24">
        <f>'IS BS CF'!CK18</f>
        <v>13333333.333333336</v>
      </c>
      <c r="CL12" s="24">
        <f>'IS BS CF'!CL18</f>
        <v>13333333.333333336</v>
      </c>
      <c r="CM12" s="24"/>
      <c r="CN12" s="24" t="e">
        <f>'IS BS CF'!CN18</f>
        <v>#REF!</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-100000.00000000006</v>
      </c>
      <c r="M23" s="24">
        <f t="shared" si="13"/>
        <v>-200000.00000000012</v>
      </c>
      <c r="N23" s="24">
        <f t="shared" si="13"/>
        <v>-400000.00000000023</v>
      </c>
      <c r="O23" s="24">
        <f t="shared" si="13"/>
        <v>-800000.00000000047</v>
      </c>
      <c r="P23" s="24">
        <f t="shared" si="13"/>
        <v>-1600000.0000000009</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-8333.3333333333358</v>
      </c>
      <c r="AF23" s="264">
        <f t="shared" si="19"/>
        <v>-8333.3333333333358</v>
      </c>
      <c r="AG23" s="264">
        <f t="shared" si="19"/>
        <v>-8333.3333333333358</v>
      </c>
      <c r="AH23" s="264">
        <f t="shared" si="19"/>
        <v>-8333.3333333333358</v>
      </c>
      <c r="AI23" s="264">
        <f t="shared" si="19"/>
        <v>-8333.3333333333358</v>
      </c>
      <c r="AJ23" s="264">
        <f t="shared" si="19"/>
        <v>-8333.3333333333358</v>
      </c>
      <c r="AK23" s="264">
        <f t="shared" si="19"/>
        <v>-8333.3333333333358</v>
      </c>
      <c r="AL23" s="264">
        <f t="shared" si="19"/>
        <v>-8333.3333333333358</v>
      </c>
      <c r="AM23" s="264">
        <f t="shared" si="20"/>
        <v>-8333.3333333333358</v>
      </c>
      <c r="AN23" s="264">
        <f t="shared" si="20"/>
        <v>-8333.3333333333358</v>
      </c>
      <c r="AO23" s="264">
        <f t="shared" si="20"/>
        <v>-8333.3333333333358</v>
      </c>
      <c r="AP23" s="264">
        <f t="shared" si="20"/>
        <v>-8333.3333333333358</v>
      </c>
      <c r="AQ23" s="264">
        <f t="shared" si="20"/>
        <v>-16666.666666666672</v>
      </c>
      <c r="AR23" s="264">
        <f t="shared" si="20"/>
        <v>-16666.666666666672</v>
      </c>
      <c r="AS23" s="264">
        <f t="shared" si="20"/>
        <v>-16666.666666666672</v>
      </c>
      <c r="AT23" s="264">
        <f t="shared" si="20"/>
        <v>-16666.666666666672</v>
      </c>
      <c r="AU23" s="264">
        <f t="shared" si="20"/>
        <v>-16666.666666666672</v>
      </c>
      <c r="AV23" s="264">
        <f t="shared" si="20"/>
        <v>-16666.666666666672</v>
      </c>
      <c r="AW23" s="264">
        <f t="shared" si="21"/>
        <v>-16666.666666666672</v>
      </c>
      <c r="AX23" s="264">
        <f t="shared" si="21"/>
        <v>-16666.666666666672</v>
      </c>
      <c r="AY23" s="264">
        <f t="shared" si="21"/>
        <v>-16666.666666666672</v>
      </c>
      <c r="AZ23" s="264">
        <f t="shared" si="21"/>
        <v>-16666.666666666672</v>
      </c>
      <c r="BA23" s="264">
        <f t="shared" si="21"/>
        <v>-16666.666666666672</v>
      </c>
      <c r="BB23" s="264">
        <f t="shared" si="21"/>
        <v>-16666.666666666672</v>
      </c>
      <c r="BC23" s="264">
        <f t="shared" si="21"/>
        <v>-33333.333333333343</v>
      </c>
      <c r="BD23" s="264">
        <f t="shared" si="21"/>
        <v>-33333.333333333343</v>
      </c>
      <c r="BE23" s="264">
        <f t="shared" si="21"/>
        <v>-33333.333333333343</v>
      </c>
      <c r="BF23" s="264">
        <f t="shared" si="21"/>
        <v>-33333.333333333343</v>
      </c>
      <c r="BG23" s="264">
        <f t="shared" si="22"/>
        <v>-33333.333333333343</v>
      </c>
      <c r="BH23" s="264">
        <f t="shared" si="22"/>
        <v>-33333.333333333343</v>
      </c>
      <c r="BI23" s="264">
        <f t="shared" si="22"/>
        <v>-33333.333333333343</v>
      </c>
      <c r="BJ23" s="264">
        <f t="shared" si="22"/>
        <v>-33333.333333333343</v>
      </c>
      <c r="BK23" s="264">
        <f t="shared" si="22"/>
        <v>-33333.333333333343</v>
      </c>
      <c r="BL23" s="264">
        <f t="shared" si="22"/>
        <v>-33333.333333333343</v>
      </c>
      <c r="BM23" s="264">
        <f t="shared" si="22"/>
        <v>-33333.333333333343</v>
      </c>
      <c r="BN23" s="264">
        <f t="shared" si="22"/>
        <v>-33333.333333333343</v>
      </c>
      <c r="BO23" s="264">
        <f t="shared" si="22"/>
        <v>-66666.666666666686</v>
      </c>
      <c r="BP23" s="264">
        <f t="shared" si="22"/>
        <v>-66666.666666666686</v>
      </c>
      <c r="BQ23" s="264">
        <f t="shared" si="23"/>
        <v>-66666.666666666686</v>
      </c>
      <c r="BR23" s="264">
        <f t="shared" si="23"/>
        <v>-66666.666666666686</v>
      </c>
      <c r="BS23" s="264">
        <f t="shared" si="23"/>
        <v>-66666.666666666686</v>
      </c>
      <c r="BT23" s="264">
        <f t="shared" si="23"/>
        <v>-66666.666666666686</v>
      </c>
      <c r="BU23" s="264">
        <f t="shared" si="23"/>
        <v>-66666.666666666686</v>
      </c>
      <c r="BV23" s="264">
        <f t="shared" si="23"/>
        <v>-66666.666666666686</v>
      </c>
      <c r="BW23" s="264">
        <f t="shared" si="23"/>
        <v>-66666.666666666686</v>
      </c>
      <c r="BX23" s="264">
        <f t="shared" si="23"/>
        <v>-66666.666666666686</v>
      </c>
      <c r="BY23" s="264">
        <f t="shared" si="23"/>
        <v>-66666.666666666686</v>
      </c>
      <c r="BZ23" s="264">
        <f t="shared" si="23"/>
        <v>-66666.666666666686</v>
      </c>
      <c r="CA23" s="264">
        <f t="shared" si="24"/>
        <v>-133333.33333333337</v>
      </c>
      <c r="CB23" s="264">
        <f t="shared" si="24"/>
        <v>-133333.33333333337</v>
      </c>
      <c r="CC23" s="264">
        <f t="shared" si="24"/>
        <v>-133333.33333333337</v>
      </c>
      <c r="CD23" s="264">
        <f t="shared" si="24"/>
        <v>-133333.33333333337</v>
      </c>
      <c r="CE23" s="264">
        <f t="shared" si="24"/>
        <v>-133333.33333333337</v>
      </c>
      <c r="CF23" s="264">
        <f t="shared" si="24"/>
        <v>-133333.33333333337</v>
      </c>
      <c r="CG23" s="264">
        <f t="shared" si="24"/>
        <v>-133333.33333333337</v>
      </c>
      <c r="CH23" s="264">
        <f t="shared" si="24"/>
        <v>-133333.33333333337</v>
      </c>
      <c r="CI23" s="264">
        <f t="shared" si="24"/>
        <v>-133333.33333333337</v>
      </c>
      <c r="CJ23" s="264">
        <f t="shared" si="24"/>
        <v>-133333.33333333337</v>
      </c>
      <c r="CK23" s="264">
        <f t="shared" si="24"/>
        <v>-133333.33333333337</v>
      </c>
      <c r="CL23" s="264">
        <f t="shared" si="24"/>
        <v>-133333.33333333337</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-527467.92000000016</v>
      </c>
      <c r="M26" s="63">
        <f t="shared" si="28"/>
        <v>-648591.31599999999</v>
      </c>
      <c r="N26" s="63">
        <f t="shared" si="28"/>
        <v>-870770.88180000009</v>
      </c>
      <c r="O26" s="63">
        <f t="shared" si="28"/>
        <v>-1294059.4258900005</v>
      </c>
      <c r="P26" s="63">
        <f t="shared" si="28"/>
        <v>-2118512.3971845009</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-43955.660000000011</v>
      </c>
      <c r="AF26" s="118">
        <f t="shared" si="29"/>
        <v>-43955.660000000011</v>
      </c>
      <c r="AG26" s="118">
        <f t="shared" si="29"/>
        <v>-43955.660000000011</v>
      </c>
      <c r="AH26" s="118">
        <f t="shared" si="29"/>
        <v>-43955.660000000011</v>
      </c>
      <c r="AI26" s="118">
        <f t="shared" si="29"/>
        <v>-43955.660000000011</v>
      </c>
      <c r="AJ26" s="118">
        <f t="shared" si="29"/>
        <v>-43955.660000000011</v>
      </c>
      <c r="AK26" s="118">
        <f t="shared" si="29"/>
        <v>-43955.660000000011</v>
      </c>
      <c r="AL26" s="118">
        <f t="shared" si="29"/>
        <v>-43955.660000000011</v>
      </c>
      <c r="AM26" s="118">
        <f t="shared" si="29"/>
        <v>-43955.660000000011</v>
      </c>
      <c r="AN26" s="118">
        <f t="shared" si="29"/>
        <v>-43955.660000000011</v>
      </c>
      <c r="AO26" s="118">
        <f t="shared" si="29"/>
        <v>-43955.660000000011</v>
      </c>
      <c r="AP26" s="118">
        <f t="shared" si="29"/>
        <v>-43955.660000000011</v>
      </c>
      <c r="AQ26" s="118">
        <f t="shared" si="29"/>
        <v>-54049.276333333342</v>
      </c>
      <c r="AR26" s="118">
        <f t="shared" si="29"/>
        <v>-54049.276333333342</v>
      </c>
      <c r="AS26" s="118">
        <f t="shared" si="29"/>
        <v>-54049.276333333342</v>
      </c>
      <c r="AT26" s="118">
        <f t="shared" si="29"/>
        <v>-54049.276333333342</v>
      </c>
      <c r="AU26" s="118">
        <f t="shared" si="29"/>
        <v>-54049.276333333342</v>
      </c>
      <c r="AV26" s="118">
        <f t="shared" si="29"/>
        <v>-54049.276333333342</v>
      </c>
      <c r="AW26" s="118">
        <f t="shared" si="29"/>
        <v>-54049.276333333342</v>
      </c>
      <c r="AX26" s="118">
        <f t="shared" si="29"/>
        <v>-54049.276333333342</v>
      </c>
      <c r="AY26" s="118">
        <f t="shared" ref="AY26:CD26" si="30">SUM(AY21:AY25)</f>
        <v>-54049.276333333342</v>
      </c>
      <c r="AZ26" s="118">
        <f t="shared" si="30"/>
        <v>-54049.276333333342</v>
      </c>
      <c r="BA26" s="118">
        <f t="shared" si="30"/>
        <v>-54049.276333333342</v>
      </c>
      <c r="BB26" s="118">
        <f t="shared" si="30"/>
        <v>-54049.276333333342</v>
      </c>
      <c r="BC26" s="118">
        <f t="shared" si="30"/>
        <v>-72564.240150000012</v>
      </c>
      <c r="BD26" s="118">
        <f t="shared" si="30"/>
        <v>-72564.240150000012</v>
      </c>
      <c r="BE26" s="118">
        <f t="shared" si="30"/>
        <v>-72564.240150000012</v>
      </c>
      <c r="BF26" s="118">
        <f t="shared" si="30"/>
        <v>-72564.240150000012</v>
      </c>
      <c r="BG26" s="118">
        <f t="shared" si="30"/>
        <v>-72564.240150000012</v>
      </c>
      <c r="BH26" s="118">
        <f t="shared" si="30"/>
        <v>-72564.240150000012</v>
      </c>
      <c r="BI26" s="118">
        <f t="shared" si="30"/>
        <v>-72564.240150000012</v>
      </c>
      <c r="BJ26" s="118">
        <f t="shared" si="30"/>
        <v>-72564.240150000012</v>
      </c>
      <c r="BK26" s="118">
        <f t="shared" si="30"/>
        <v>-72564.240150000012</v>
      </c>
      <c r="BL26" s="118">
        <f t="shared" si="30"/>
        <v>-72564.240150000012</v>
      </c>
      <c r="BM26" s="118">
        <f t="shared" si="30"/>
        <v>-72564.240150000012</v>
      </c>
      <c r="BN26" s="118">
        <f t="shared" si="30"/>
        <v>-72564.240150000012</v>
      </c>
      <c r="BO26" s="118">
        <f t="shared" si="30"/>
        <v>-107838.28549083335</v>
      </c>
      <c r="BP26" s="118">
        <f t="shared" si="30"/>
        <v>-107838.28549083335</v>
      </c>
      <c r="BQ26" s="118">
        <f t="shared" si="30"/>
        <v>-107838.28549083335</v>
      </c>
      <c r="BR26" s="118">
        <f t="shared" si="30"/>
        <v>-107838.28549083335</v>
      </c>
      <c r="BS26" s="118">
        <f t="shared" si="30"/>
        <v>-107838.28549083335</v>
      </c>
      <c r="BT26" s="118">
        <f t="shared" si="30"/>
        <v>-107838.28549083335</v>
      </c>
      <c r="BU26" s="118">
        <f t="shared" si="30"/>
        <v>-107838.28549083335</v>
      </c>
      <c r="BV26" s="118">
        <f t="shared" si="30"/>
        <v>-107838.28549083335</v>
      </c>
      <c r="BW26" s="118">
        <f t="shared" si="30"/>
        <v>-107838.28549083335</v>
      </c>
      <c r="BX26" s="118">
        <f t="shared" si="30"/>
        <v>-107838.28549083335</v>
      </c>
      <c r="BY26" s="118">
        <f t="shared" si="30"/>
        <v>-107838.28549083335</v>
      </c>
      <c r="BZ26" s="118">
        <f t="shared" si="30"/>
        <v>-107838.28549083335</v>
      </c>
      <c r="CA26" s="118">
        <f t="shared" si="30"/>
        <v>-176542.69976537506</v>
      </c>
      <c r="CB26" s="118">
        <f t="shared" si="30"/>
        <v>-176542.69976537506</v>
      </c>
      <c r="CC26" s="118">
        <f t="shared" si="30"/>
        <v>-176542.69976537506</v>
      </c>
      <c r="CD26" s="118">
        <f t="shared" si="30"/>
        <v>-176542.69976537506</v>
      </c>
      <c r="CE26" s="118">
        <f t="shared" ref="CE26:CL26" si="31">SUM(CE21:CE25)</f>
        <v>-176542.69976537506</v>
      </c>
      <c r="CF26" s="118">
        <f t="shared" si="31"/>
        <v>-176542.69976537506</v>
      </c>
      <c r="CG26" s="118">
        <f t="shared" si="31"/>
        <v>-176542.69976537506</v>
      </c>
      <c r="CH26" s="118">
        <f t="shared" si="31"/>
        <v>-176542.69976537506</v>
      </c>
      <c r="CI26" s="118">
        <f t="shared" si="31"/>
        <v>-176542.69976537506</v>
      </c>
      <c r="CJ26" s="118">
        <f t="shared" si="31"/>
        <v>-176542.69976537506</v>
      </c>
      <c r="CK26" s="118">
        <f t="shared" si="31"/>
        <v>-176542.69976537506</v>
      </c>
      <c r="CL26" s="118">
        <f t="shared" si="31"/>
        <v>-176542.69976537506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-100000.00000000006</v>
      </c>
      <c r="M69" s="24">
        <f t="shared" si="57"/>
        <v>-200000.00000000012</v>
      </c>
      <c r="N69" s="24">
        <f t="shared" si="57"/>
        <v>-400000.00000000023</v>
      </c>
      <c r="O69" s="24">
        <f t="shared" si="57"/>
        <v>-800000.00000000047</v>
      </c>
      <c r="P69" s="24">
        <f t="shared" si="57"/>
        <v>-1600000.0000000009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-8333.3333333333358</v>
      </c>
      <c r="AF69" s="53">
        <f t="shared" si="58"/>
        <v>-8333.3333333333358</v>
      </c>
      <c r="AG69" s="53">
        <f t="shared" si="58"/>
        <v>-8333.3333333333358</v>
      </c>
      <c r="AH69" s="53">
        <f t="shared" si="58"/>
        <v>-8333.3333333333358</v>
      </c>
      <c r="AI69" s="53">
        <f t="shared" si="58"/>
        <v>-8333.3333333333358</v>
      </c>
      <c r="AJ69" s="53">
        <f t="shared" si="58"/>
        <v>-8333.3333333333358</v>
      </c>
      <c r="AK69" s="53">
        <f t="shared" si="58"/>
        <v>-8333.3333333333358</v>
      </c>
      <c r="AL69" s="53">
        <f t="shared" si="58"/>
        <v>-8333.3333333333358</v>
      </c>
      <c r="AM69" s="53">
        <f t="shared" si="58"/>
        <v>-8333.3333333333358</v>
      </c>
      <c r="AN69" s="53">
        <f t="shared" si="58"/>
        <v>-8333.3333333333358</v>
      </c>
      <c r="AO69" s="53">
        <f t="shared" si="58"/>
        <v>-8333.3333333333358</v>
      </c>
      <c r="AP69" s="53">
        <f t="shared" si="58"/>
        <v>-8333.3333333333358</v>
      </c>
      <c r="AQ69" s="53">
        <f t="shared" si="58"/>
        <v>-16666.666666666672</v>
      </c>
      <c r="AR69" s="53">
        <f t="shared" si="58"/>
        <v>-16666.666666666672</v>
      </c>
      <c r="AS69" s="53">
        <f t="shared" si="58"/>
        <v>-16666.666666666672</v>
      </c>
      <c r="AT69" s="53">
        <f t="shared" si="58"/>
        <v>-16666.666666666672</v>
      </c>
      <c r="AU69" s="53">
        <f t="shared" si="58"/>
        <v>-16666.666666666672</v>
      </c>
      <c r="AV69" s="53">
        <f t="shared" si="58"/>
        <v>-16666.666666666672</v>
      </c>
      <c r="AW69" s="53">
        <f t="shared" si="58"/>
        <v>-16666.666666666672</v>
      </c>
      <c r="AX69" s="53">
        <f t="shared" si="58"/>
        <v>-16666.666666666672</v>
      </c>
      <c r="AY69" s="53">
        <f t="shared" si="58"/>
        <v>-16666.666666666672</v>
      </c>
      <c r="AZ69" s="53">
        <f t="shared" si="58"/>
        <v>-16666.666666666672</v>
      </c>
      <c r="BA69" s="53">
        <f t="shared" si="58"/>
        <v>-16666.666666666672</v>
      </c>
      <c r="BB69" s="53">
        <f t="shared" si="58"/>
        <v>-16666.666666666672</v>
      </c>
      <c r="BC69" s="53">
        <f t="shared" si="58"/>
        <v>-33333.333333333343</v>
      </c>
      <c r="BD69" s="53">
        <f t="shared" si="58"/>
        <v>-33333.333333333343</v>
      </c>
      <c r="BE69" s="53">
        <f t="shared" si="58"/>
        <v>-33333.333333333343</v>
      </c>
      <c r="BF69" s="53">
        <f t="shared" si="58"/>
        <v>-33333.333333333343</v>
      </c>
      <c r="BG69" s="53">
        <f t="shared" si="58"/>
        <v>-33333.333333333343</v>
      </c>
      <c r="BH69" s="53">
        <f t="shared" si="58"/>
        <v>-33333.333333333343</v>
      </c>
      <c r="BI69" s="53">
        <f t="shared" si="58"/>
        <v>-33333.333333333343</v>
      </c>
      <c r="BJ69" s="53">
        <f t="shared" si="58"/>
        <v>-33333.333333333343</v>
      </c>
      <c r="BK69" s="53">
        <f t="shared" si="58"/>
        <v>-33333.333333333343</v>
      </c>
      <c r="BL69" s="53">
        <f t="shared" si="58"/>
        <v>-33333.333333333343</v>
      </c>
      <c r="BM69" s="53">
        <f t="shared" si="58"/>
        <v>-33333.333333333343</v>
      </c>
      <c r="BN69" s="53">
        <f t="shared" si="58"/>
        <v>-33333.333333333343</v>
      </c>
      <c r="BO69" s="53">
        <f t="shared" si="58"/>
        <v>-66666.666666666686</v>
      </c>
      <c r="BP69" s="53">
        <f t="shared" si="58"/>
        <v>-66666.666666666686</v>
      </c>
      <c r="BQ69" s="53">
        <f t="shared" si="58"/>
        <v>-66666.666666666686</v>
      </c>
      <c r="BR69" s="53">
        <f t="shared" si="58"/>
        <v>-66666.666666666686</v>
      </c>
      <c r="BS69" s="53">
        <f t="shared" si="58"/>
        <v>-66666.666666666686</v>
      </c>
      <c r="BT69" s="53">
        <f t="shared" si="58"/>
        <v>-66666.666666666686</v>
      </c>
      <c r="BU69" s="53">
        <f t="shared" si="58"/>
        <v>-66666.666666666686</v>
      </c>
      <c r="BV69" s="53">
        <f t="shared" si="58"/>
        <v>-66666.666666666686</v>
      </c>
      <c r="BW69" s="53">
        <f t="shared" si="58"/>
        <v>-66666.666666666686</v>
      </c>
      <c r="BX69" s="53">
        <f t="shared" si="58"/>
        <v>-66666.666666666686</v>
      </c>
      <c r="BY69" s="53">
        <f t="shared" si="58"/>
        <v>-66666.666666666686</v>
      </c>
      <c r="BZ69" s="53">
        <f t="shared" si="58"/>
        <v>-66666.666666666686</v>
      </c>
      <c r="CA69" s="53">
        <f t="shared" si="58"/>
        <v>-133333.33333333337</v>
      </c>
      <c r="CB69" s="53">
        <f t="shared" si="58"/>
        <v>-133333.33333333337</v>
      </c>
      <c r="CC69" s="53">
        <f t="shared" si="58"/>
        <v>-133333.33333333337</v>
      </c>
      <c r="CD69" s="53">
        <f t="shared" si="58"/>
        <v>-133333.33333333337</v>
      </c>
      <c r="CE69" s="53">
        <f t="shared" si="58"/>
        <v>-133333.33333333337</v>
      </c>
      <c r="CF69" s="53">
        <f t="shared" ref="CF69:CL69" si="59">-CF68*CF$12</f>
        <v>-133333.33333333337</v>
      </c>
      <c r="CG69" s="53">
        <f t="shared" si="59"/>
        <v>-133333.33333333337</v>
      </c>
      <c r="CH69" s="53">
        <f t="shared" si="59"/>
        <v>-133333.33333333337</v>
      </c>
      <c r="CI69" s="53">
        <f t="shared" si="59"/>
        <v>-133333.33333333337</v>
      </c>
      <c r="CJ69" s="53">
        <f t="shared" si="59"/>
        <v>-133333.33333333337</v>
      </c>
      <c r="CK69" s="53">
        <f t="shared" si="59"/>
        <v>-133333.33333333337</v>
      </c>
      <c r="CL69" s="53">
        <f t="shared" si="59"/>
        <v>-133333.33333333337</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-99999.880000000019</v>
      </c>
      <c r="M72" s="118">
        <f t="shared" si="61"/>
        <v>-199999.88000000009</v>
      </c>
      <c r="N72" s="118">
        <f t="shared" si="61"/>
        <v>-399999.88000000018</v>
      </c>
      <c r="O72" s="118">
        <f t="shared" si="61"/>
        <v>-799999.88000000047</v>
      </c>
      <c r="P72" s="118">
        <f t="shared" si="61"/>
        <v>-1599999.88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-8333.3233333333355</v>
      </c>
      <c r="AF72" s="28">
        <f t="shared" si="65"/>
        <v>-8333.3233333333355</v>
      </c>
      <c r="AG72" s="28">
        <f t="shared" si="65"/>
        <v>-8333.3233333333355</v>
      </c>
      <c r="AH72" s="28">
        <f t="shared" si="65"/>
        <v>-8333.3233333333355</v>
      </c>
      <c r="AI72" s="28">
        <f t="shared" si="65"/>
        <v>-8333.3233333333355</v>
      </c>
      <c r="AJ72" s="28">
        <f t="shared" si="65"/>
        <v>-8333.3233333333355</v>
      </c>
      <c r="AK72" s="28">
        <f t="shared" si="65"/>
        <v>-8333.3233333333355</v>
      </c>
      <c r="AL72" s="28">
        <f t="shared" si="65"/>
        <v>-8333.3233333333355</v>
      </c>
      <c r="AM72" s="28">
        <f t="shared" si="65"/>
        <v>-8333.3233333333355</v>
      </c>
      <c r="AN72" s="28">
        <f t="shared" si="65"/>
        <v>-8333.3233333333355</v>
      </c>
      <c r="AO72" s="28">
        <f t="shared" si="65"/>
        <v>-8333.3233333333355</v>
      </c>
      <c r="AP72" s="28">
        <f t="shared" si="65"/>
        <v>-8333.3233333333355</v>
      </c>
      <c r="AQ72" s="28">
        <f t="shared" si="65"/>
        <v>-16666.656666666673</v>
      </c>
      <c r="AR72" s="28">
        <f t="shared" si="65"/>
        <v>-16666.656666666673</v>
      </c>
      <c r="AS72" s="28">
        <f t="shared" si="65"/>
        <v>-16666.656666666673</v>
      </c>
      <c r="AT72" s="28">
        <f t="shared" si="65"/>
        <v>-16666.656666666673</v>
      </c>
      <c r="AU72" s="28">
        <f t="shared" si="65"/>
        <v>-16666.656666666673</v>
      </c>
      <c r="AV72" s="28">
        <f t="shared" si="65"/>
        <v>-16666.656666666673</v>
      </c>
      <c r="AW72" s="28">
        <f t="shared" si="65"/>
        <v>-16666.656666666673</v>
      </c>
      <c r="AX72" s="28">
        <f t="shared" si="65"/>
        <v>-16666.656666666673</v>
      </c>
      <c r="AY72" s="28">
        <f t="shared" si="65"/>
        <v>-16666.656666666673</v>
      </c>
      <c r="AZ72" s="28">
        <f t="shared" si="65"/>
        <v>-16666.656666666673</v>
      </c>
      <c r="BA72" s="28">
        <f t="shared" si="65"/>
        <v>-16666.656666666673</v>
      </c>
      <c r="BB72" s="28">
        <f t="shared" si="65"/>
        <v>-16666.656666666673</v>
      </c>
      <c r="BC72" s="28">
        <f t="shared" si="65"/>
        <v>-33333.323333333341</v>
      </c>
      <c r="BD72" s="28">
        <f t="shared" si="65"/>
        <v>-33333.323333333341</v>
      </c>
      <c r="BE72" s="28">
        <f t="shared" si="65"/>
        <v>-33333.323333333341</v>
      </c>
      <c r="BF72" s="28">
        <f t="shared" si="65"/>
        <v>-33333.323333333341</v>
      </c>
      <c r="BG72" s="28">
        <f t="shared" si="65"/>
        <v>-33333.323333333341</v>
      </c>
      <c r="BH72" s="28">
        <f t="shared" si="65"/>
        <v>-33333.323333333341</v>
      </c>
      <c r="BI72" s="28">
        <f t="shared" si="65"/>
        <v>-33333.323333333341</v>
      </c>
      <c r="BJ72" s="28">
        <f t="shared" si="65"/>
        <v>-33333.323333333341</v>
      </c>
      <c r="BK72" s="28">
        <f t="shared" si="65"/>
        <v>-33333.323333333341</v>
      </c>
      <c r="BL72" s="28">
        <f t="shared" si="65"/>
        <v>-33333.323333333341</v>
      </c>
      <c r="BM72" s="28">
        <f t="shared" si="65"/>
        <v>-33333.323333333341</v>
      </c>
      <c r="BN72" s="28">
        <f t="shared" si="65"/>
        <v>-33333.323333333341</v>
      </c>
      <c r="BO72" s="28">
        <f t="shared" si="65"/>
        <v>-66666.656666666691</v>
      </c>
      <c r="BP72" s="28">
        <f t="shared" si="65"/>
        <v>-66666.656666666691</v>
      </c>
      <c r="BQ72" s="28">
        <f t="shared" si="65"/>
        <v>-66666.656666666691</v>
      </c>
      <c r="BR72" s="28">
        <f t="shared" si="65"/>
        <v>-66666.656666666691</v>
      </c>
      <c r="BS72" s="28">
        <f t="shared" si="65"/>
        <v>-66666.656666666691</v>
      </c>
      <c r="BT72" s="28">
        <f t="shared" si="65"/>
        <v>-66666.656666666691</v>
      </c>
      <c r="BU72" s="28">
        <f t="shared" si="65"/>
        <v>-66666.656666666691</v>
      </c>
      <c r="BV72" s="28">
        <f t="shared" si="65"/>
        <v>-66666.656666666691</v>
      </c>
      <c r="BW72" s="28">
        <f t="shared" si="65"/>
        <v>-66666.656666666691</v>
      </c>
      <c r="BX72" s="28">
        <f t="shared" si="65"/>
        <v>-66666.656666666691</v>
      </c>
      <c r="BY72" s="28">
        <f t="shared" si="65"/>
        <v>-66666.656666666691</v>
      </c>
      <c r="BZ72" s="28">
        <f t="shared" si="65"/>
        <v>-66666.656666666691</v>
      </c>
      <c r="CA72" s="28">
        <f t="shared" si="65"/>
        <v>-133333.32333333336</v>
      </c>
      <c r="CB72" s="28">
        <f t="shared" si="65"/>
        <v>-133333.32333333336</v>
      </c>
      <c r="CC72" s="28">
        <f t="shared" si="65"/>
        <v>-133333.32333333336</v>
      </c>
      <c r="CD72" s="28">
        <f t="shared" si="65"/>
        <v>-133333.32333333336</v>
      </c>
      <c r="CE72" s="28">
        <f t="shared" ref="CE72:CL72" si="66">SUMIF(CE66:CE71,"&lt;"&amp;1)</f>
        <v>-133333.32333333336</v>
      </c>
      <c r="CF72" s="28">
        <f t="shared" si="66"/>
        <v>-133333.32333333336</v>
      </c>
      <c r="CG72" s="28">
        <f t="shared" si="66"/>
        <v>-133333.32333333336</v>
      </c>
      <c r="CH72" s="28">
        <f t="shared" si="66"/>
        <v>-133333.32333333336</v>
      </c>
      <c r="CI72" s="28">
        <f t="shared" si="66"/>
        <v>-133333.32333333336</v>
      </c>
      <c r="CJ72" s="28">
        <f t="shared" si="66"/>
        <v>-133333.32333333336</v>
      </c>
      <c r="CK72" s="28">
        <f t="shared" si="66"/>
        <v>-133333.32333333336</v>
      </c>
      <c r="CL72" s="28">
        <f t="shared" si="66"/>
        <v>-133333.32333333336</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CF'!K58</f>
        <v>169694487.19999993</v>
      </c>
      <c r="L17" s="289">
        <f ca="1">'IS BS CF'!L58</f>
        <v>169298886.25999987</v>
      </c>
      <c r="M17" s="289">
        <f ca="1">'IS BS CF'!M58</f>
        <v>168812442.77299988</v>
      </c>
      <c r="N17" s="289">
        <f ca="1">'IS BS CF'!N58</f>
        <v>168159364.61164975</v>
      </c>
      <c r="O17" s="289">
        <f ca="1">'IS BS CF'!O58</f>
        <v>167188820.04223228</v>
      </c>
      <c r="P17" s="289">
        <f ca="1">'IS BS CF'!P58</f>
        <v>165599935.744344</v>
      </c>
      <c r="Q17" s="289"/>
      <c r="R17" s="289">
        <f>'IS BS CF'!R58</f>
        <v>0</v>
      </c>
      <c r="S17" s="289">
        <f ca="1">'IS BS CF'!S58</f>
        <v>169974540.59999999</v>
      </c>
      <c r="T17" s="289">
        <f ca="1">'IS BS CF'!T58</f>
        <v>169949081.19999999</v>
      </c>
      <c r="U17" s="289">
        <f ca="1">'IS BS CF'!U58</f>
        <v>169923621.79999998</v>
      </c>
      <c r="V17" s="289">
        <f ca="1">'IS BS CF'!V58</f>
        <v>169898162.39999998</v>
      </c>
      <c r="W17" s="289">
        <f ca="1">'IS BS CF'!W58</f>
        <v>169872702.99999997</v>
      </c>
      <c r="X17" s="289">
        <f ca="1">'IS BS CF'!X58</f>
        <v>169847243.59999996</v>
      </c>
      <c r="Y17" s="289">
        <f ca="1">'IS BS CF'!Y58</f>
        <v>169821784.19999996</v>
      </c>
      <c r="Z17" s="289">
        <f ca="1">'IS BS CF'!Z58</f>
        <v>169796324.79999995</v>
      </c>
      <c r="AA17" s="289">
        <f ca="1">'IS BS CF'!AA58</f>
        <v>169770865.39999995</v>
      </c>
      <c r="AB17" s="289">
        <f ca="1">'IS BS CF'!AB58</f>
        <v>169745405.99999994</v>
      </c>
      <c r="AC17" s="289">
        <f ca="1">'IS BS CF'!AC58</f>
        <v>169719946.59999993</v>
      </c>
      <c r="AD17" s="289">
        <f ca="1">'IS BS CF'!AD58</f>
        <v>169694487.19999993</v>
      </c>
      <c r="AE17" s="289">
        <f ca="1">'IS BS CF'!AE58</f>
        <v>169661520.45499992</v>
      </c>
      <c r="AF17" s="289">
        <f ca="1">'IS BS CF'!AF58</f>
        <v>169628553.70999992</v>
      </c>
      <c r="AG17" s="289">
        <f ca="1">'IS BS CF'!AG58</f>
        <v>169595586.96499991</v>
      </c>
      <c r="AH17" s="289">
        <f ca="1">'IS BS CF'!AH58</f>
        <v>169562620.21999991</v>
      </c>
      <c r="AI17" s="289">
        <f ca="1">'IS BS CF'!AI58</f>
        <v>169529653.4749999</v>
      </c>
      <c r="AJ17" s="289">
        <f ca="1">'IS BS CF'!AJ58</f>
        <v>169496686.7299999</v>
      </c>
      <c r="AK17" s="289">
        <f ca="1">'IS BS CF'!AK58</f>
        <v>169463719.9849999</v>
      </c>
      <c r="AL17" s="289">
        <f ca="1">'IS BS CF'!AL58</f>
        <v>169430753.23999989</v>
      </c>
      <c r="AM17" s="289">
        <f ca="1">'IS BS CF'!AM58</f>
        <v>169397786.49499989</v>
      </c>
      <c r="AN17" s="289">
        <f ca="1">'IS BS CF'!AN58</f>
        <v>169364819.74999988</v>
      </c>
      <c r="AO17" s="289">
        <f ca="1">'IS BS CF'!AO58</f>
        <v>169331853.00499988</v>
      </c>
      <c r="AP17" s="289">
        <f ca="1">'IS BS CF'!AP58</f>
        <v>169298886.25999987</v>
      </c>
      <c r="AQ17" s="289">
        <f ca="1">'IS BS CF'!AQ58</f>
        <v>169258349.30274987</v>
      </c>
      <c r="AR17" s="289">
        <f ca="1">'IS BS CF'!AR58</f>
        <v>169217812.34549987</v>
      </c>
      <c r="AS17" s="289">
        <f ca="1">'IS BS CF'!AS58</f>
        <v>169177275.38824987</v>
      </c>
      <c r="AT17" s="289">
        <f ca="1">'IS BS CF'!AT58</f>
        <v>169136738.43099988</v>
      </c>
      <c r="AU17" s="289">
        <f ca="1">'IS BS CF'!AU58</f>
        <v>169096201.47374988</v>
      </c>
      <c r="AV17" s="289">
        <f ca="1">'IS BS CF'!AV58</f>
        <v>169055664.51649988</v>
      </c>
      <c r="AW17" s="289">
        <f ca="1">'IS BS CF'!AW58</f>
        <v>169015127.55924988</v>
      </c>
      <c r="AX17" s="289">
        <f ca="1">'IS BS CF'!AX58</f>
        <v>168974590.60199988</v>
      </c>
      <c r="AY17" s="289">
        <f ca="1">'IS BS CF'!AY58</f>
        <v>168934053.64474988</v>
      </c>
      <c r="AZ17" s="289">
        <f ca="1">'IS BS CF'!AZ58</f>
        <v>168893516.68749988</v>
      </c>
      <c r="BA17" s="289">
        <f ca="1">'IS BS CF'!BA58</f>
        <v>168852979.73024988</v>
      </c>
      <c r="BB17" s="289">
        <f ca="1">'IS BS CF'!BB58</f>
        <v>168812442.77299988</v>
      </c>
      <c r="BC17" s="289">
        <f ca="1">'IS BS CF'!BC58</f>
        <v>168758019.59288737</v>
      </c>
      <c r="BD17" s="289">
        <f ca="1">'IS BS CF'!BD58</f>
        <v>168703596.41277486</v>
      </c>
      <c r="BE17" s="289">
        <f ca="1">'IS BS CF'!BE58</f>
        <v>168649173.23266235</v>
      </c>
      <c r="BF17" s="289">
        <f ca="1">'IS BS CF'!BF58</f>
        <v>168594750.05254984</v>
      </c>
      <c r="BG17" s="289">
        <f ca="1">'IS BS CF'!BG58</f>
        <v>168540326.87243733</v>
      </c>
      <c r="BH17" s="289">
        <f ca="1">'IS BS CF'!BH58</f>
        <v>168485903.69232482</v>
      </c>
      <c r="BI17" s="289">
        <f ca="1">'IS BS CF'!BI58</f>
        <v>168431480.51221231</v>
      </c>
      <c r="BJ17" s="289">
        <f ca="1">'IS BS CF'!BJ58</f>
        <v>168377057.3320998</v>
      </c>
      <c r="BK17" s="289">
        <f ca="1">'IS BS CF'!BK58</f>
        <v>168322634.15198728</v>
      </c>
      <c r="BL17" s="289">
        <f ca="1">'IS BS CF'!BL58</f>
        <v>168268210.97187477</v>
      </c>
      <c r="BM17" s="289">
        <f ca="1">'IS BS CF'!BM58</f>
        <v>168213787.79176226</v>
      </c>
      <c r="BN17" s="289">
        <f ca="1">'IS BS CF'!BN58</f>
        <v>168159364.61164975</v>
      </c>
      <c r="BO17" s="289">
        <f ca="1">'IS BS CF'!BO58</f>
        <v>168078485.89753163</v>
      </c>
      <c r="BP17" s="289">
        <f ca="1">'IS BS CF'!BP58</f>
        <v>167997607.18341351</v>
      </c>
      <c r="BQ17" s="289">
        <f ca="1">'IS BS CF'!BQ58</f>
        <v>167916728.46929538</v>
      </c>
      <c r="BR17" s="289">
        <f ca="1">'IS BS CF'!BR58</f>
        <v>167835849.75517726</v>
      </c>
      <c r="BS17" s="289">
        <f ca="1">'IS BS CF'!BS58</f>
        <v>167754971.04105914</v>
      </c>
      <c r="BT17" s="289">
        <f ca="1">'IS BS CF'!BT58</f>
        <v>167674092.32694101</v>
      </c>
      <c r="BU17" s="289">
        <f ca="1">'IS BS CF'!BU58</f>
        <v>167593213.61282289</v>
      </c>
      <c r="BV17" s="289">
        <f ca="1">'IS BS CF'!BV58</f>
        <v>167512334.89870477</v>
      </c>
      <c r="BW17" s="289">
        <f ca="1">'IS BS CF'!BW58</f>
        <v>167431456.18458664</v>
      </c>
      <c r="BX17" s="289">
        <f ca="1">'IS BS CF'!BX58</f>
        <v>167350577.47046852</v>
      </c>
      <c r="BY17" s="289">
        <f ca="1">'IS BS CF'!BY58</f>
        <v>167269698.7563504</v>
      </c>
      <c r="BZ17" s="289">
        <f ca="1">'IS BS CF'!BZ58</f>
        <v>167188820.04223228</v>
      </c>
      <c r="CA17" s="289">
        <f ca="1">'IS BS CF'!CA58</f>
        <v>167056413.01740825</v>
      </c>
      <c r="CB17" s="289">
        <f ca="1">'IS BS CF'!CB58</f>
        <v>166924005.99258423</v>
      </c>
      <c r="CC17" s="289">
        <f ca="1">'IS BS CF'!CC58</f>
        <v>166791598.96776021</v>
      </c>
      <c r="CD17" s="289">
        <f ca="1">'IS BS CF'!CD58</f>
        <v>166659191.94293618</v>
      </c>
      <c r="CE17" s="289">
        <f ca="1">'IS BS CF'!CE58</f>
        <v>166526784.91811216</v>
      </c>
      <c r="CF17" s="289">
        <f ca="1">'IS BS CF'!CF58</f>
        <v>166394377.89328814</v>
      </c>
      <c r="CG17" s="289">
        <f ca="1">'IS BS CF'!CG58</f>
        <v>166261970.86846411</v>
      </c>
      <c r="CH17" s="289">
        <f ca="1">'IS BS CF'!CH58</f>
        <v>166129563.84364009</v>
      </c>
      <c r="CI17" s="289">
        <f ca="1">'IS BS CF'!CI58</f>
        <v>165997156.81881607</v>
      </c>
      <c r="CJ17" s="289">
        <f ca="1">'IS BS CF'!CJ58</f>
        <v>165864749.79399204</v>
      </c>
      <c r="CK17" s="289">
        <f ca="1">'IS BS CF'!CK58</f>
        <v>165732342.76916802</v>
      </c>
      <c r="CL17" s="289">
        <f ca="1">'IS BS CF'!CL58</f>
        <v>165599935.744344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CF'!R75</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0" priority="1" operator="lessThan">
      <formula>0</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2024-06-10T17:46:22Z</dcterms:modified>
</cp:coreProperties>
</file>